
<file path=[Content_Types].xml><?xml version="1.0" encoding="utf-8"?>
<Types xmlns="http://schemas.openxmlformats.org/package/2006/content-types">
  <Default Extension="bin" ContentType="application/vnd.openxmlformats-officedocument.spreadsheetml.printerSettings"/>
  <Default Extension="png" ContentType="image/png"/>
  <Default Extension="vsd" ContentType="application/vnd.visio"/>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charts/chart6.xml" ContentType="application/vnd.openxmlformats-officedocument.drawingml.chart+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D:\001_WORK\119_SOLOMON_ASB_DUT_EVT0_REV0\"/>
    </mc:Choice>
  </mc:AlternateContent>
  <workbookProtection workbookPassword="8CDF" lockStructure="1"/>
  <bookViews>
    <workbookView xWindow="-120" yWindow="-120" windowWidth="29040" windowHeight="15840"/>
  </bookViews>
  <sheets>
    <sheet name="Device Calculator" sheetId="7" r:id="rId1"/>
    <sheet name="Schematic Checklist" sheetId="6" r:id="rId2"/>
    <sheet name="Layout Checklist" sheetId="5" r:id="rId3"/>
    <sheet name="partData" sheetId="8" state="hidden" r:id="rId4"/>
    <sheet name="Backup" sheetId="11" state="hidden" r:id="rId5"/>
    <sheet name="TPS543C20 Loop Gain" sheetId="12" state="hidden" r:id="rId6"/>
    <sheet name="Look Up" sheetId="13" state="hidden" r:id="rId7"/>
    <sheet name="Sheet4" sheetId="14" state="hidden" r:id="rId8"/>
    <sheet name="Read Me" sheetId="15" state="hidden" r:id="rId9"/>
    <sheet name="partData (2)" sheetId="9" state="hidden" r:id="rId10"/>
    <sheet name="Extra" sheetId="4" state="hidden" r:id="rId11"/>
  </sheets>
  <externalReferences>
    <externalReference r:id="rId12"/>
    <externalReference r:id="rId13"/>
  </externalReferences>
  <definedNames>
    <definedName name="_xlnm._FilterDatabase" localSheetId="2" hidden="1">'Layout Checklist'!$A$1:$H$50</definedName>
    <definedName name="_xlnm._FilterDatabase" localSheetId="1" hidden="1">'Schematic Checklist'!$A$1:$I$1</definedName>
    <definedName name="ADDR" localSheetId="9">[1]designCalculations!$E$103</definedName>
    <definedName name="C_ramp">'Device Calculator'!$F$50</definedName>
    <definedName name="C_top">'Device Calculator'!$E$123</definedName>
    <definedName name="Cboot" localSheetId="9">[1]designCalculations!$E$99</definedName>
    <definedName name="Cboot">'Device Calculator'!$E$147</definedName>
    <definedName name="Cff" localSheetId="9">[1]designCalculations!$E$91</definedName>
    <definedName name="Cin" localSheetId="9">[1]designCalculations!$E$80</definedName>
    <definedName name="Cin">'Device Calculator'!$E$110</definedName>
    <definedName name="Cout" localSheetId="0">'Device Calculator'!$F$97</definedName>
    <definedName name="Cout" localSheetId="9">[1]designCalculations!$F$66</definedName>
    <definedName name="Cout" localSheetId="5">'TPS543C20 Loop Gain'!$C$15</definedName>
    <definedName name="Cout_ceramic">'Device Calculator'!$E$93</definedName>
    <definedName name="Cout_derating" localSheetId="9">[1]designCalculations!$E$65</definedName>
    <definedName name="Cout_Derating_ceramic">'Device Calculator'!$E$96</definedName>
    <definedName name="Cout_derating_electro">'Device Calculator'!$E$92</definedName>
    <definedName name="Cout_electro">'Device Calculator'!$E$89</definedName>
    <definedName name="Cout_F" localSheetId="9">'partData (2)'!Cout*0.000001</definedName>
    <definedName name="Cout_F">'Device Calculator'!Cout*0.000001</definedName>
    <definedName name="Cout_nominal" localSheetId="9">[1]designCalculations!$E$62</definedName>
    <definedName name="Css" localSheetId="9">[1]designCalculations!#REF!</definedName>
    <definedName name="Current_Sense_Gain__Ri" localSheetId="5">'TPS543C20 Loop Gain'!#REF!</definedName>
    <definedName name="Cvcc" localSheetId="9">[1]designCalculations!$E$95</definedName>
    <definedName name="Cvcc">'Device Calculator'!$E$145</definedName>
    <definedName name="DCR" localSheetId="9">[1]designCalculations!$E$41</definedName>
    <definedName name="dcr">'Device Calculator'!$E$68</definedName>
    <definedName name="DCR_Ohm" localSheetId="9">'partData (2)'!DCR*0.001</definedName>
    <definedName name="DCR_Ohm">[0]!dcr*0.001</definedName>
    <definedName name="duty_cycle">'TPS543C20 Loop Gain'!$C$25</definedName>
    <definedName name="dVo_dc" localSheetId="9">[1]designCalculations!$C$52</definedName>
    <definedName name="dVo_dc">'Device Calculator'!$C$79</definedName>
    <definedName name="dVo_trans" localSheetId="9">[1]designCalculations!$C$51</definedName>
    <definedName name="dVo_trans">'Device Calculator'!$C$78</definedName>
    <definedName name="EN_fall">'Device Calculator'!#REF!</definedName>
    <definedName name="EN_pin_connected">'Device Calculator'!$D$133</definedName>
    <definedName name="EN_pin_in">'Device Calculator'!$C$115</definedName>
    <definedName name="EN_rise">'Device Calculator'!$C$10</definedName>
    <definedName name="ESR" localSheetId="0">'Device Calculator'!$F$98</definedName>
    <definedName name="ESR" localSheetId="9">[1]designCalculations!$F$67</definedName>
    <definedName name="ESR_ceramic">'Device Calculator'!$E$94</definedName>
    <definedName name="ESR_electro">'Device Calculator'!$E$90</definedName>
    <definedName name="ESR_nominal" localSheetId="9">[1]designCalculations!$E$63</definedName>
    <definedName name="ESR_Ohm" localSheetId="9">'partData (2)'!ESR*0.001</definedName>
    <definedName name="ESR_Ohm">'Device Calculator'!ESR*0.001</definedName>
    <definedName name="f_LC" localSheetId="9">[1]designCalculations!$F$72</definedName>
    <definedName name="f_LC">'Device Calculator'!$F$102</definedName>
    <definedName name="fsw" localSheetId="9">[1]designCalculations!$F$33</definedName>
    <definedName name="fsw">'Device Calculator'!$F$31</definedName>
    <definedName name="fsw_Hz" localSheetId="9">'partData (2)'!fsw*1000</definedName>
    <definedName name="fsw_Hz">[0]!fsw*1000</definedName>
    <definedName name="fsw_select" localSheetId="9">[1]designCalculations!$C$30</definedName>
    <definedName name="fsw_select">'Device Calculator'!$C$28</definedName>
    <definedName name="Gm" localSheetId="5">'TPS543C20 Loop Gain'!#REF!</definedName>
    <definedName name="I_lim_target" localSheetId="9">[1]designCalculations!#REF!</definedName>
    <definedName name="I_lim_typ" localSheetId="9">[1]designCalculations!#REF!</definedName>
    <definedName name="Io_max_IC" localSheetId="9">[1]designCalculations!$C$9</definedName>
    <definedName name="Io_max_IC">'Device Calculator'!$C$8</definedName>
    <definedName name="Io_step" localSheetId="9">[1]designCalculations!$C$50</definedName>
    <definedName name="Io_step">'Device Calculator'!$C$77</definedName>
    <definedName name="Iout" localSheetId="9">[1]designCalculations!$C$26</definedName>
    <definedName name="Iout">'Device Calculator'!$C$24</definedName>
    <definedName name="Iripple_max" localSheetId="9">[1]designCalculations!$F$43</definedName>
    <definedName name="Iripple_max">'Device Calculator'!$F$70</definedName>
    <definedName name="Iripple_min" localSheetId="9">[1]designCalculations!$F$46</definedName>
    <definedName name="Iripple_min">'Device Calculator'!$F$73</definedName>
    <definedName name="Iripple_nom" localSheetId="9">[1]designCalculations!#REF!</definedName>
    <definedName name="Iss" localSheetId="9">[1]designCalculations!#REF!</definedName>
    <definedName name="Ivalley">'Device Calculator'!$F$74</definedName>
    <definedName name="K" localSheetId="9">#REF!</definedName>
    <definedName name="Kind" localSheetId="9">[1]designCalculations!$C$36</definedName>
    <definedName name="Kind">'Device Calculator'!$C$63</definedName>
    <definedName name="L" localSheetId="5">'TPS543C20 Loop Gain'!$C$12</definedName>
    <definedName name="load_res">'Device Calculator'!$C$23/'Device Calculator'!$C$24</definedName>
    <definedName name="Lout" localSheetId="9">[1]designCalculations!$E$40</definedName>
    <definedName name="Lout">'Device Calculator'!$E$67</definedName>
    <definedName name="Lout_H" localSheetId="9">'partData (2)'!Lout*0.000001</definedName>
    <definedName name="Lout_H">[0]!Lout*0.000001</definedName>
    <definedName name="N_Cout" localSheetId="9">[1]designCalculations!$E$64</definedName>
    <definedName name="N_Cout_ceramic">'Device Calculator'!$E$95</definedName>
    <definedName name="N_Cout_electro">'Device Calculator'!$E$91</definedName>
    <definedName name="N_factor">'Device Calculator'!$F$114</definedName>
    <definedName name="OC_clamp">'Device Calculator'!$C$13</definedName>
    <definedName name="Q_input" localSheetId="9">[1]designCalculations!$D$78</definedName>
    <definedName name="Q_input">'Device Calculator'!$D$108</definedName>
    <definedName name="R_ramp">'Device Calculator'!$E$49</definedName>
    <definedName name="Rdson_HS" localSheetId="9">[1]designCalculations!$C$19</definedName>
    <definedName name="Rdson_HS">'Device Calculator'!$C$16</definedName>
    <definedName name="Rdson_HS_Ohm" localSheetId="9">'partData (2)'!Rdson_HS*0.001</definedName>
    <definedName name="Rdson_HS_Ohm">Rdson_HS*0.001</definedName>
    <definedName name="Rdson_LS" localSheetId="9">[1]designCalculations!$C$20</definedName>
    <definedName name="Rdson_LS">'Device Calculator'!$C$17</definedName>
    <definedName name="Rdson_LS_Ohm" localSheetId="9">'partData (2)'!Rdson_LS*0.001</definedName>
    <definedName name="Rdson_LS_Ohm">Rdson_LS*0.001</definedName>
    <definedName name="Ren_b" localSheetId="9">[1]designCalculations!#REF!</definedName>
    <definedName name="Ren_b">'Device Calculator'!$E$136</definedName>
    <definedName name="Ren_b_eff" localSheetId="9">[1]designCalculations!#REF!</definedName>
    <definedName name="Ren_b_eff">'Device Calculator'!$F$137</definedName>
    <definedName name="Ren_t" localSheetId="9">[1]designCalculations!#REF!</definedName>
    <definedName name="Ren_t">'Device Calculator'!$E$139</definedName>
    <definedName name="Rfb_b" localSheetId="9">[1]designCalculations!$E$85</definedName>
    <definedName name="Rfb_b">'Device Calculator'!$E$115</definedName>
    <definedName name="Rfb_t" localSheetId="9">[1]designCalculations!$E$87</definedName>
    <definedName name="Rfb_t">'Device Calculator'!$E$117</definedName>
    <definedName name="Rfb_t_final">'Device Calculator'!#REF!</definedName>
    <definedName name="Ri" localSheetId="5">'TPS543C20 Loop Gain'!#REF!</definedName>
    <definedName name="Ri">#REF!</definedName>
    <definedName name="Rpg" localSheetId="9">[1]designCalculations!$E$101</definedName>
    <definedName name="Rpg">'Device Calculator'!$E$149</definedName>
    <definedName name="Rtrip" localSheetId="9">[1]designCalculations!#REF!</definedName>
    <definedName name="toff_min_max" localSheetId="9">[1]designCalculations!$C$18</definedName>
    <definedName name="toff_min_max">'Device Calculator'!$C$15</definedName>
    <definedName name="toff_min_max_sec" localSheetId="9">'partData (2)'!toff_min_max*0.000000001</definedName>
    <definedName name="toff_min_max_sec">toff_min_max*0.000000001</definedName>
    <definedName name="Tol_L" localSheetId="9">[1]designCalculations!$E$42</definedName>
    <definedName name="Tol_L">'Device Calculator'!$E$69</definedName>
    <definedName name="ton_min_max" localSheetId="9">[1]designCalculations!$C$17</definedName>
    <definedName name="ton_min_max">'Device Calculator'!$C$14</definedName>
    <definedName name="Tss_target" localSheetId="9">[1]designCalculations!#REF!</definedName>
    <definedName name="tsw">1/fsw_Hz</definedName>
    <definedName name="Vi_ripple_target" localSheetId="9">[1]designCalculations!$C$77</definedName>
    <definedName name="Vi_ripple_target">'Device Calculator'!$C$107</definedName>
    <definedName name="Vin" localSheetId="5">'TPS543C20 Loop Gain'!$C$6</definedName>
    <definedName name="Vin_max" localSheetId="9">[1]designCalculations!$C$24</definedName>
    <definedName name="Vin_max">'Device Calculator'!$C$22</definedName>
    <definedName name="Vin_min" localSheetId="9">[1]designCalculations!$C$22</definedName>
    <definedName name="Vin_min">'Device Calculator'!$C$20</definedName>
    <definedName name="Vin_nom">'Device Calculator'!$C$21</definedName>
    <definedName name="Vout" localSheetId="9">[1]designCalculations!$C$25</definedName>
    <definedName name="Vout">'Device Calculator'!$C$23</definedName>
    <definedName name="Vout_LG" localSheetId="5">'TPS543C20 Loop Gain'!$C$7</definedName>
    <definedName name="Vref" localSheetId="9">[1]designCalculations!$C$8</definedName>
    <definedName name="Vref">'Device Calculator'!$C$7</definedName>
    <definedName name="Vsel">'Device Calculator'!$F$55</definedName>
    <definedName name="Vstart_target" localSheetId="9">[1]designCalculations!#REF!</definedName>
    <definedName name="Vstart_target">'Device Calculator'!$C$134</definedName>
  </definedNames>
  <calcPr calcId="152511"/>
</workbook>
</file>

<file path=xl/calcChain.xml><?xml version="1.0" encoding="utf-8"?>
<calcChain xmlns="http://schemas.openxmlformats.org/spreadsheetml/2006/main">
  <c r="C78" i="7" l="1"/>
  <c r="C79" i="7" l="1"/>
  <c r="C77" i="7"/>
  <c r="D29" i="7"/>
  <c r="F31" i="7" s="1"/>
  <c r="C18" i="7" l="1"/>
  <c r="V5" i="8"/>
  <c r="V4" i="8"/>
  <c r="V3" i="8"/>
  <c r="F8" i="6" l="1"/>
  <c r="F137" i="7" l="1"/>
  <c r="D133" i="7"/>
  <c r="F140" i="7" s="1"/>
  <c r="F55" i="7" l="1"/>
  <c r="D53" i="7"/>
  <c r="C29" i="12"/>
  <c r="C22" i="12"/>
  <c r="C20" i="12"/>
  <c r="C18" i="12"/>
  <c r="C17" i="12"/>
  <c r="C16" i="12"/>
  <c r="C15" i="12"/>
  <c r="C13" i="12"/>
  <c r="C12" i="12"/>
  <c r="C9" i="12"/>
  <c r="C8" i="12"/>
  <c r="C7" i="12"/>
  <c r="C6" i="12"/>
  <c r="A11" i="14"/>
  <c r="A10" i="14"/>
  <c r="A9" i="14"/>
  <c r="A8" i="14"/>
  <c r="A7" i="14"/>
  <c r="A6" i="14"/>
  <c r="A5" i="14"/>
  <c r="A4" i="14"/>
  <c r="A3" i="14"/>
  <c r="A2" i="14"/>
  <c r="E3807" i="13"/>
  <c r="E3806" i="13"/>
  <c r="E3805" i="13"/>
  <c r="E3804" i="13"/>
  <c r="E3803" i="13"/>
  <c r="E3802" i="13"/>
  <c r="E3801" i="13"/>
  <c r="E3800" i="13"/>
  <c r="E3799" i="13"/>
  <c r="E3798" i="13"/>
  <c r="E3797" i="13"/>
  <c r="E3796" i="13"/>
  <c r="B145" i="12"/>
  <c r="E3795" i="13" s="1"/>
  <c r="C127" i="12"/>
  <c r="S122" i="12"/>
  <c r="C118" i="12"/>
  <c r="C116" i="12"/>
  <c r="C113" i="12"/>
  <c r="C112" i="12"/>
  <c r="I140" i="12" s="1"/>
  <c r="C111" i="12"/>
  <c r="C110" i="12"/>
  <c r="C109" i="12"/>
  <c r="C107" i="12"/>
  <c r="C106" i="12"/>
  <c r="C103" i="12"/>
  <c r="C102" i="12"/>
  <c r="E55" i="12"/>
  <c r="E54" i="12"/>
  <c r="B56" i="11"/>
  <c r="D56" i="11" s="1"/>
  <c r="O55" i="11"/>
  <c r="B55" i="11"/>
  <c r="E55" i="11" s="1"/>
  <c r="O54" i="11"/>
  <c r="E54" i="11"/>
  <c r="D54" i="11"/>
  <c r="F54" i="11" s="1"/>
  <c r="G54" i="11" s="1"/>
  <c r="K54" i="11" s="1"/>
  <c r="O53" i="11"/>
  <c r="F53" i="11"/>
  <c r="G53" i="11" s="1"/>
  <c r="K53" i="11" s="1"/>
  <c r="E53" i="11"/>
  <c r="D53" i="11"/>
  <c r="O52" i="11"/>
  <c r="E52" i="11"/>
  <c r="D52" i="11"/>
  <c r="F52" i="11" s="1"/>
  <c r="G52" i="11" s="1"/>
  <c r="K52" i="11" s="1"/>
  <c r="O51" i="11"/>
  <c r="F51" i="11"/>
  <c r="G51" i="11" s="1"/>
  <c r="K51" i="11" s="1"/>
  <c r="E51" i="11"/>
  <c r="D51" i="11"/>
  <c r="O50" i="11"/>
  <c r="E50" i="11"/>
  <c r="D50" i="11"/>
  <c r="F50" i="11" s="1"/>
  <c r="G50" i="11" s="1"/>
  <c r="K50" i="11" s="1"/>
  <c r="O49" i="11"/>
  <c r="E49" i="11"/>
  <c r="D49" i="11"/>
  <c r="F49" i="11" s="1"/>
  <c r="G49" i="11" s="1"/>
  <c r="K49" i="11" s="1"/>
  <c r="O48" i="11"/>
  <c r="E48" i="11"/>
  <c r="F48" i="11" s="1"/>
  <c r="G48" i="11" s="1"/>
  <c r="K48" i="11" s="1"/>
  <c r="D48" i="11"/>
  <c r="O47" i="11"/>
  <c r="E47" i="11"/>
  <c r="D47" i="11"/>
  <c r="O46" i="11"/>
  <c r="E46" i="11"/>
  <c r="D46" i="11"/>
  <c r="F46" i="11" s="1"/>
  <c r="G46" i="11" s="1"/>
  <c r="K46" i="11" s="1"/>
  <c r="O45" i="11"/>
  <c r="E45" i="11"/>
  <c r="F45" i="11" s="1"/>
  <c r="G45" i="11" s="1"/>
  <c r="K45" i="11" s="1"/>
  <c r="D45" i="11"/>
  <c r="O44" i="11"/>
  <c r="E44" i="11"/>
  <c r="F44" i="11" s="1"/>
  <c r="G44" i="11" s="1"/>
  <c r="K44" i="11" s="1"/>
  <c r="D44" i="11"/>
  <c r="O43" i="11"/>
  <c r="E43" i="11"/>
  <c r="D43" i="11"/>
  <c r="C35" i="11"/>
  <c r="C45" i="11" s="1"/>
  <c r="C34" i="11"/>
  <c r="C30" i="11"/>
  <c r="C29" i="11"/>
  <c r="C31" i="11" s="1"/>
  <c r="C25" i="11"/>
  <c r="C20" i="11"/>
  <c r="C19" i="11"/>
  <c r="C14" i="11"/>
  <c r="F128" i="7"/>
  <c r="F127" i="7"/>
  <c r="F126" i="7"/>
  <c r="F125" i="7"/>
  <c r="F122" i="7"/>
  <c r="F121" i="7"/>
  <c r="F43" i="11" l="1"/>
  <c r="G43" i="11" s="1"/>
  <c r="K43" i="11" s="1"/>
  <c r="C52" i="11"/>
  <c r="E56" i="11"/>
  <c r="F56" i="11" s="1"/>
  <c r="G56" i="11" s="1"/>
  <c r="K56" i="11" s="1"/>
  <c r="P56" i="11" s="1"/>
  <c r="B146" i="12"/>
  <c r="E3794" i="13" s="1"/>
  <c r="C51" i="11"/>
  <c r="H51" i="11" s="1"/>
  <c r="C46" i="11"/>
  <c r="F55" i="11"/>
  <c r="G55" i="11" s="1"/>
  <c r="K55" i="11" s="1"/>
  <c r="P55" i="11" s="1"/>
  <c r="F47" i="11"/>
  <c r="G47" i="11" s="1"/>
  <c r="K47" i="11" s="1"/>
  <c r="D55" i="11"/>
  <c r="C19" i="12"/>
  <c r="V144" i="12"/>
  <c r="F118" i="7"/>
  <c r="C11" i="12"/>
  <c r="F11" i="12" s="1"/>
  <c r="D116" i="7"/>
  <c r="F120" i="7"/>
  <c r="Y140" i="12"/>
  <c r="U144" i="12"/>
  <c r="E134" i="12"/>
  <c r="F134" i="12" s="1"/>
  <c r="U133" i="12"/>
  <c r="E145" i="12"/>
  <c r="F145" i="12" s="1"/>
  <c r="E135" i="12"/>
  <c r="F135" i="12" s="1"/>
  <c r="E136" i="12"/>
  <c r="F136" i="12" s="1"/>
  <c r="E137" i="12"/>
  <c r="F137" i="12" s="1"/>
  <c r="E138" i="12"/>
  <c r="F138" i="12" s="1"/>
  <c r="E139" i="12"/>
  <c r="F139" i="12" s="1"/>
  <c r="E140" i="12"/>
  <c r="F140" i="12" s="1"/>
  <c r="C26" i="12"/>
  <c r="E141" i="12"/>
  <c r="F141" i="12" s="1"/>
  <c r="C31" i="12"/>
  <c r="E143" i="12"/>
  <c r="F143" i="12" s="1"/>
  <c r="E142" i="12"/>
  <c r="F142" i="12" s="1"/>
  <c r="E133" i="12"/>
  <c r="F133" i="12" s="1"/>
  <c r="E144" i="12"/>
  <c r="F144" i="12" s="1"/>
  <c r="V139" i="12"/>
  <c r="V140" i="12"/>
  <c r="V133" i="12"/>
  <c r="V134" i="12"/>
  <c r="V141" i="12"/>
  <c r="V135" i="12"/>
  <c r="V142" i="12"/>
  <c r="V143" i="12"/>
  <c r="V136" i="12"/>
  <c r="V137" i="12"/>
  <c r="V138" i="12"/>
  <c r="U137" i="12"/>
  <c r="U143" i="12"/>
  <c r="U140" i="12"/>
  <c r="U135" i="12"/>
  <c r="U136" i="12"/>
  <c r="U141" i="12"/>
  <c r="C37" i="12"/>
  <c r="U145" i="12"/>
  <c r="U138" i="12"/>
  <c r="U142" i="12"/>
  <c r="U134" i="12"/>
  <c r="U139" i="12"/>
  <c r="Y143" i="12"/>
  <c r="Y137" i="12"/>
  <c r="Y144" i="12"/>
  <c r="Y134" i="12"/>
  <c r="Y133" i="12"/>
  <c r="C36" i="12"/>
  <c r="Y138" i="12"/>
  <c r="Y135" i="12"/>
  <c r="Y141" i="12"/>
  <c r="Y136" i="12"/>
  <c r="Y139" i="12"/>
  <c r="Y142" i="12"/>
  <c r="P53" i="11"/>
  <c r="P47" i="11"/>
  <c r="P52" i="11"/>
  <c r="H45" i="11"/>
  <c r="P50" i="11"/>
  <c r="H52" i="11"/>
  <c r="L52" i="11" s="1"/>
  <c r="P44" i="11"/>
  <c r="H46" i="11"/>
  <c r="L45" i="11"/>
  <c r="P54" i="11"/>
  <c r="P43" i="11"/>
  <c r="C47" i="11"/>
  <c r="H47" i="11" s="1"/>
  <c r="P48" i="11"/>
  <c r="B57" i="11"/>
  <c r="I133" i="12"/>
  <c r="I141" i="12"/>
  <c r="I142" i="12"/>
  <c r="C36" i="11"/>
  <c r="C48" i="11"/>
  <c r="H48" i="11" s="1"/>
  <c r="P49" i="11"/>
  <c r="C53" i="11"/>
  <c r="H53" i="11" s="1"/>
  <c r="I134" i="12"/>
  <c r="C43" i="11"/>
  <c r="H43" i="11" s="1"/>
  <c r="I135" i="12"/>
  <c r="I143" i="12"/>
  <c r="C49" i="11"/>
  <c r="H49" i="11" s="1"/>
  <c r="I136" i="12"/>
  <c r="I144" i="12"/>
  <c r="V145" i="12"/>
  <c r="C44" i="11"/>
  <c r="H44" i="11" s="1"/>
  <c r="P45" i="11"/>
  <c r="C54" i="11"/>
  <c r="H54" i="11" s="1"/>
  <c r="I137" i="12"/>
  <c r="E146" i="12"/>
  <c r="F146" i="12" s="1"/>
  <c r="U146" i="12"/>
  <c r="B147" i="12"/>
  <c r="C50" i="11"/>
  <c r="H50" i="11" s="1"/>
  <c r="P51" i="11"/>
  <c r="C55" i="11"/>
  <c r="H55" i="11" s="1"/>
  <c r="O56" i="11"/>
  <c r="I145" i="12"/>
  <c r="Y145" i="12"/>
  <c r="V146" i="12"/>
  <c r="P46" i="11"/>
  <c r="I138" i="12"/>
  <c r="C108" i="12"/>
  <c r="I139" i="12"/>
  <c r="I146" i="12"/>
  <c r="Y146" i="12"/>
  <c r="C56" i="11"/>
  <c r="H56" i="11" l="1"/>
  <c r="W144" i="12"/>
  <c r="W133" i="12"/>
  <c r="W136" i="12"/>
  <c r="W141" i="12"/>
  <c r="W142" i="12"/>
  <c r="W135" i="12"/>
  <c r="W138" i="12"/>
  <c r="W140" i="12"/>
  <c r="W143" i="12"/>
  <c r="W137" i="12"/>
  <c r="W139" i="12"/>
  <c r="W134" i="12"/>
  <c r="W145" i="12"/>
  <c r="S55" i="11"/>
  <c r="I55" i="11"/>
  <c r="J55" i="11"/>
  <c r="L55" i="11"/>
  <c r="I49" i="11"/>
  <c r="J49" i="11"/>
  <c r="S49" i="11"/>
  <c r="L49" i="11"/>
  <c r="J53" i="11"/>
  <c r="I53" i="11"/>
  <c r="S53" i="11"/>
  <c r="L53" i="11"/>
  <c r="S56" i="11"/>
  <c r="J56" i="11"/>
  <c r="I56" i="11"/>
  <c r="L56" i="11"/>
  <c r="I50" i="11"/>
  <c r="S50" i="11"/>
  <c r="J50" i="11"/>
  <c r="L50" i="11"/>
  <c r="N52" i="11"/>
  <c r="M52" i="11"/>
  <c r="J47" i="11"/>
  <c r="I47" i="11"/>
  <c r="S47" i="11"/>
  <c r="L47" i="11"/>
  <c r="R56" i="11"/>
  <c r="Q56" i="11"/>
  <c r="J44" i="11"/>
  <c r="I44" i="11"/>
  <c r="S44" i="11"/>
  <c r="L44" i="11"/>
  <c r="R46" i="11"/>
  <c r="Q46" i="11"/>
  <c r="J54" i="11"/>
  <c r="I54" i="11"/>
  <c r="S54" i="11"/>
  <c r="L54" i="11"/>
  <c r="J48" i="11"/>
  <c r="I48" i="11"/>
  <c r="S48" i="11"/>
  <c r="L48" i="11"/>
  <c r="J43" i="11"/>
  <c r="I43" i="11"/>
  <c r="S43" i="11"/>
  <c r="L43" i="11"/>
  <c r="S51" i="11"/>
  <c r="J51" i="11"/>
  <c r="I51" i="11"/>
  <c r="Q47" i="11"/>
  <c r="R47" i="11"/>
  <c r="O57" i="11"/>
  <c r="B58" i="11"/>
  <c r="E57" i="11"/>
  <c r="D57" i="11"/>
  <c r="C57" i="11"/>
  <c r="R54" i="11"/>
  <c r="Q54" i="11"/>
  <c r="R53" i="11"/>
  <c r="Q53" i="11"/>
  <c r="E3793" i="13"/>
  <c r="V147" i="12"/>
  <c r="B148" i="12"/>
  <c r="U147" i="12"/>
  <c r="E147" i="12"/>
  <c r="F147" i="12" s="1"/>
  <c r="I147" i="12"/>
  <c r="Y147" i="12"/>
  <c r="R48" i="11"/>
  <c r="Q48" i="11"/>
  <c r="W146" i="12"/>
  <c r="N45" i="11"/>
  <c r="M45" i="11"/>
  <c r="R45" i="11"/>
  <c r="Q45" i="11"/>
  <c r="S46" i="11"/>
  <c r="J46" i="11"/>
  <c r="I46" i="11"/>
  <c r="R50" i="11"/>
  <c r="Q50" i="11"/>
  <c r="R55" i="11"/>
  <c r="Q55" i="11"/>
  <c r="Q44" i="11"/>
  <c r="R44" i="11"/>
  <c r="L46" i="11"/>
  <c r="J52" i="11"/>
  <c r="I52" i="11"/>
  <c r="S52" i="11"/>
  <c r="S45" i="11"/>
  <c r="J45" i="11"/>
  <c r="I45" i="11"/>
  <c r="R49" i="11"/>
  <c r="Q49" i="11"/>
  <c r="R51" i="11"/>
  <c r="Q51" i="11"/>
  <c r="R43" i="11"/>
  <c r="Q43" i="11"/>
  <c r="L51" i="11"/>
  <c r="R52" i="11"/>
  <c r="Q52" i="11"/>
  <c r="N56" i="11" l="1"/>
  <c r="M56" i="11"/>
  <c r="N46" i="11"/>
  <c r="M46" i="11"/>
  <c r="W147" i="12"/>
  <c r="M54" i="11"/>
  <c r="N54" i="11"/>
  <c r="E3792" i="13"/>
  <c r="B149" i="12"/>
  <c r="U148" i="12"/>
  <c r="E148" i="12"/>
  <c r="F148" i="12" s="1"/>
  <c r="V148" i="12"/>
  <c r="Y148" i="12"/>
  <c r="I148" i="12"/>
  <c r="U54" i="11"/>
  <c r="T54" i="11"/>
  <c r="T56" i="11"/>
  <c r="U56" i="11"/>
  <c r="N53" i="11"/>
  <c r="M53" i="11"/>
  <c r="U53" i="11"/>
  <c r="T53" i="11"/>
  <c r="N51" i="11"/>
  <c r="M51" i="11"/>
  <c r="U51" i="11"/>
  <c r="T51" i="11"/>
  <c r="N44" i="11"/>
  <c r="M44" i="11"/>
  <c r="N49" i="11"/>
  <c r="M49" i="11"/>
  <c r="M43" i="11"/>
  <c r="N43" i="11"/>
  <c r="U44" i="11"/>
  <c r="T44" i="11"/>
  <c r="N50" i="11"/>
  <c r="M50" i="11"/>
  <c r="U49" i="11"/>
  <c r="T49" i="11"/>
  <c r="T46" i="11"/>
  <c r="U46" i="11"/>
  <c r="U43" i="11"/>
  <c r="T43" i="11"/>
  <c r="N47" i="11"/>
  <c r="M47" i="11"/>
  <c r="U47" i="11"/>
  <c r="T47" i="11"/>
  <c r="U50" i="11"/>
  <c r="T50" i="11"/>
  <c r="F57" i="11"/>
  <c r="G57" i="11" s="1"/>
  <c r="K57" i="11" s="1"/>
  <c r="N55" i="11"/>
  <c r="M55" i="11"/>
  <c r="U45" i="11"/>
  <c r="T45" i="11"/>
  <c r="B59" i="11"/>
  <c r="C58" i="11"/>
  <c r="E58" i="11"/>
  <c r="D58" i="11"/>
  <c r="O58" i="11"/>
  <c r="N48" i="11"/>
  <c r="M48" i="11"/>
  <c r="U52" i="11"/>
  <c r="T52" i="11"/>
  <c r="U48" i="11"/>
  <c r="T48" i="11"/>
  <c r="U55" i="11"/>
  <c r="T55" i="11"/>
  <c r="F58" i="11" l="1"/>
  <c r="G58" i="11" s="1"/>
  <c r="K58" i="11" s="1"/>
  <c r="B60" i="11"/>
  <c r="E59" i="11"/>
  <c r="D59" i="11"/>
  <c r="F59" i="11" s="1"/>
  <c r="G59" i="11" s="1"/>
  <c r="K59" i="11" s="1"/>
  <c r="C59" i="11"/>
  <c r="O59" i="11"/>
  <c r="P59" i="11" s="1"/>
  <c r="H57" i="11"/>
  <c r="W148" i="12"/>
  <c r="P57" i="11"/>
  <c r="E3791" i="13"/>
  <c r="Y149" i="12"/>
  <c r="I149" i="12"/>
  <c r="V149" i="12"/>
  <c r="B150" i="12"/>
  <c r="U149" i="12"/>
  <c r="E149" i="12"/>
  <c r="F149" i="12" s="1"/>
  <c r="J57" i="11" l="1"/>
  <c r="I57" i="11"/>
  <c r="S57" i="11"/>
  <c r="R59" i="11"/>
  <c r="Q59" i="11"/>
  <c r="H59" i="11"/>
  <c r="L59" i="11"/>
  <c r="Q57" i="11"/>
  <c r="R57" i="11"/>
  <c r="D60" i="11"/>
  <c r="C60" i="11"/>
  <c r="E60" i="11"/>
  <c r="O60" i="11"/>
  <c r="B61" i="11"/>
  <c r="H58" i="11"/>
  <c r="L58" i="11" s="1"/>
  <c r="W149" i="12"/>
  <c r="L57" i="11"/>
  <c r="E3790" i="13"/>
  <c r="Y150" i="12"/>
  <c r="I150" i="12"/>
  <c r="V150" i="12"/>
  <c r="B151" i="12"/>
  <c r="U150" i="12"/>
  <c r="E150" i="12"/>
  <c r="F150" i="12" s="1"/>
  <c r="P58" i="11"/>
  <c r="R58" i="11" l="1"/>
  <c r="Q58" i="11"/>
  <c r="M58" i="11"/>
  <c r="N58" i="11"/>
  <c r="F60" i="11"/>
  <c r="G60" i="11" s="1"/>
  <c r="K60" i="11" s="1"/>
  <c r="P60" i="11" s="1"/>
  <c r="T57" i="11"/>
  <c r="U57" i="11"/>
  <c r="W150" i="12"/>
  <c r="N57" i="11"/>
  <c r="M57" i="11"/>
  <c r="E3789" i="13"/>
  <c r="Y151" i="12"/>
  <c r="I151" i="12"/>
  <c r="V151" i="12"/>
  <c r="B152" i="12"/>
  <c r="U151" i="12"/>
  <c r="E151" i="12"/>
  <c r="F151" i="12" s="1"/>
  <c r="I59" i="11"/>
  <c r="S59" i="11"/>
  <c r="J59" i="11"/>
  <c r="J58" i="11"/>
  <c r="I58" i="11"/>
  <c r="S58" i="11"/>
  <c r="N59" i="11"/>
  <c r="M59" i="11"/>
  <c r="O61" i="11"/>
  <c r="B62" i="11"/>
  <c r="E61" i="11"/>
  <c r="D61" i="11"/>
  <c r="C61" i="11"/>
  <c r="H60" i="11" l="1"/>
  <c r="S60" i="11" s="1"/>
  <c r="R60" i="11"/>
  <c r="Q60" i="11"/>
  <c r="U58" i="11"/>
  <c r="T58" i="11"/>
  <c r="F61" i="11"/>
  <c r="G61" i="11" s="1"/>
  <c r="K61" i="11" s="1"/>
  <c r="P61" i="11" s="1"/>
  <c r="W151" i="12"/>
  <c r="L60" i="11"/>
  <c r="E3788" i="13"/>
  <c r="Y152" i="12"/>
  <c r="I152" i="12"/>
  <c r="V152" i="12"/>
  <c r="B153" i="12"/>
  <c r="U152" i="12"/>
  <c r="E152" i="12"/>
  <c r="F152" i="12" s="1"/>
  <c r="C62" i="11"/>
  <c r="B63" i="11"/>
  <c r="E62" i="11"/>
  <c r="D62" i="11"/>
  <c r="F62" i="11" s="1"/>
  <c r="G62" i="11" s="1"/>
  <c r="K62" i="11" s="1"/>
  <c r="O62" i="11"/>
  <c r="U59" i="11"/>
  <c r="T59" i="11"/>
  <c r="J60" i="11"/>
  <c r="I60" i="11" l="1"/>
  <c r="H62" i="11"/>
  <c r="J62" i="11" s="1"/>
  <c r="W152" i="12"/>
  <c r="N60" i="11"/>
  <c r="M60" i="11"/>
  <c r="H61" i="11"/>
  <c r="L61" i="11" s="1"/>
  <c r="R61" i="11"/>
  <c r="Q61" i="11"/>
  <c r="T60" i="11"/>
  <c r="U60" i="11"/>
  <c r="E3787" i="13"/>
  <c r="V153" i="12"/>
  <c r="B154" i="12"/>
  <c r="U153" i="12"/>
  <c r="E153" i="12"/>
  <c r="F153" i="12" s="1"/>
  <c r="Y153" i="12"/>
  <c r="I153" i="12"/>
  <c r="P62" i="11"/>
  <c r="L62" i="11"/>
  <c r="I62" i="11"/>
  <c r="B64" i="11"/>
  <c r="E63" i="11"/>
  <c r="D63" i="11"/>
  <c r="F63" i="11" s="1"/>
  <c r="G63" i="11" s="1"/>
  <c r="K63" i="11" s="1"/>
  <c r="C63" i="11"/>
  <c r="O63" i="11"/>
  <c r="P63" i="11" s="1"/>
  <c r="R63" i="11" l="1"/>
  <c r="Q63" i="11"/>
  <c r="R62" i="11"/>
  <c r="Q62" i="11"/>
  <c r="H63" i="11"/>
  <c r="L63" i="11"/>
  <c r="M62" i="11"/>
  <c r="N62" i="11"/>
  <c r="J61" i="11"/>
  <c r="I61" i="11"/>
  <c r="S61" i="11"/>
  <c r="S62" i="11"/>
  <c r="W153" i="12"/>
  <c r="N61" i="11"/>
  <c r="M61" i="11"/>
  <c r="D64" i="11"/>
  <c r="C64" i="11"/>
  <c r="O64" i="11"/>
  <c r="E64" i="11"/>
  <c r="B65" i="11"/>
  <c r="E3786" i="13"/>
  <c r="Y154" i="12"/>
  <c r="I154" i="12"/>
  <c r="V154" i="12"/>
  <c r="B155" i="12"/>
  <c r="U154" i="12"/>
  <c r="E154" i="12"/>
  <c r="F154" i="12" s="1"/>
  <c r="W154" i="12" l="1"/>
  <c r="U61" i="11"/>
  <c r="T61" i="11"/>
  <c r="N63" i="11"/>
  <c r="M63" i="11"/>
  <c r="O65" i="11"/>
  <c r="B66" i="11"/>
  <c r="D65" i="11"/>
  <c r="E65" i="11"/>
  <c r="C65" i="11"/>
  <c r="S63" i="11"/>
  <c r="J63" i="11"/>
  <c r="I63" i="11"/>
  <c r="E3785" i="13"/>
  <c r="Y155" i="12"/>
  <c r="I155" i="12"/>
  <c r="V155" i="12"/>
  <c r="B156" i="12"/>
  <c r="U155" i="12"/>
  <c r="E155" i="12"/>
  <c r="F155" i="12" s="1"/>
  <c r="F64" i="11"/>
  <c r="G64" i="11" s="1"/>
  <c r="K64" i="11" s="1"/>
  <c r="P64" i="11" s="1"/>
  <c r="T62" i="11"/>
  <c r="U62" i="11"/>
  <c r="F98" i="7"/>
  <c r="F97" i="7"/>
  <c r="F100" i="7" l="1"/>
  <c r="D66" i="11"/>
  <c r="F66" i="11" s="1"/>
  <c r="G66" i="11" s="1"/>
  <c r="K66" i="11" s="1"/>
  <c r="B67" i="11"/>
  <c r="E66" i="11"/>
  <c r="C66" i="11"/>
  <c r="O66" i="11"/>
  <c r="P66" i="11" s="1"/>
  <c r="R64" i="11"/>
  <c r="Q64" i="11"/>
  <c r="U63" i="11"/>
  <c r="T63" i="11"/>
  <c r="W155" i="12"/>
  <c r="H64" i="11"/>
  <c r="L64" i="11" s="1"/>
  <c r="E3784" i="13"/>
  <c r="Y156" i="12"/>
  <c r="I156" i="12"/>
  <c r="V156" i="12"/>
  <c r="B157" i="12"/>
  <c r="U156" i="12"/>
  <c r="E156" i="12"/>
  <c r="F156" i="12" s="1"/>
  <c r="F65" i="11"/>
  <c r="G65" i="11" s="1"/>
  <c r="K65" i="11" s="1"/>
  <c r="P65" i="11" s="1"/>
  <c r="F45" i="7"/>
  <c r="C27" i="12" s="1"/>
  <c r="F27" i="12" s="1"/>
  <c r="D43" i="7"/>
  <c r="L22" i="8"/>
  <c r="L21" i="8"/>
  <c r="L20" i="8"/>
  <c r="F50" i="7" s="1"/>
  <c r="L19" i="8"/>
  <c r="L18" i="8"/>
  <c r="L17" i="8"/>
  <c r="L16" i="8"/>
  <c r="L15" i="8"/>
  <c r="L14" i="8"/>
  <c r="L13" i="8"/>
  <c r="H66" i="11" l="1"/>
  <c r="L66" i="11"/>
  <c r="F124" i="7"/>
  <c r="C28" i="12"/>
  <c r="J157" i="12" s="1"/>
  <c r="W156" i="12"/>
  <c r="Q65" i="11"/>
  <c r="R65" i="11"/>
  <c r="E3783" i="13"/>
  <c r="Y157" i="12"/>
  <c r="I157" i="12"/>
  <c r="V157" i="12"/>
  <c r="B158" i="12"/>
  <c r="U157" i="12"/>
  <c r="E157" i="12"/>
  <c r="F157" i="12" s="1"/>
  <c r="N64" i="11"/>
  <c r="M64" i="11"/>
  <c r="R66" i="11"/>
  <c r="Q66" i="11"/>
  <c r="J66" i="11"/>
  <c r="I66" i="11"/>
  <c r="S66" i="11"/>
  <c r="B68" i="11"/>
  <c r="E67" i="11"/>
  <c r="D67" i="11"/>
  <c r="F67" i="11" s="1"/>
  <c r="G67" i="11" s="1"/>
  <c r="K67" i="11" s="1"/>
  <c r="O67" i="11"/>
  <c r="C67" i="11"/>
  <c r="M66" i="11"/>
  <c r="N66" i="11"/>
  <c r="S64" i="11"/>
  <c r="J64" i="11"/>
  <c r="I64" i="11"/>
  <c r="H65" i="11"/>
  <c r="L65" i="11" s="1"/>
  <c r="F40" i="7"/>
  <c r="F39" i="7"/>
  <c r="P13" i="8"/>
  <c r="P14" i="8"/>
  <c r="P15" i="8"/>
  <c r="P16" i="8"/>
  <c r="P17" i="8"/>
  <c r="P12" i="8"/>
  <c r="F38" i="7"/>
  <c r="N14" i="8"/>
  <c r="N12" i="8"/>
  <c r="J22" i="8"/>
  <c r="J21" i="8"/>
  <c r="J20" i="8"/>
  <c r="J19" i="8"/>
  <c r="J18" i="8"/>
  <c r="J17" i="8"/>
  <c r="J16" i="8"/>
  <c r="J15" i="8"/>
  <c r="J14" i="8"/>
  <c r="J13" i="8"/>
  <c r="F28" i="12" l="1"/>
  <c r="J140" i="12"/>
  <c r="K140" i="12" s="1"/>
  <c r="J146" i="12"/>
  <c r="K146" i="12" s="1"/>
  <c r="J135" i="12"/>
  <c r="K135" i="12" s="1"/>
  <c r="J138" i="12"/>
  <c r="K138" i="12" s="1"/>
  <c r="J145" i="12"/>
  <c r="K145" i="12" s="1"/>
  <c r="J137" i="12"/>
  <c r="K137" i="12" s="1"/>
  <c r="J136" i="12"/>
  <c r="K136" i="12" s="1"/>
  <c r="J144" i="12"/>
  <c r="K144" i="12" s="1"/>
  <c r="J133" i="12"/>
  <c r="K133" i="12" s="1"/>
  <c r="C115" i="12"/>
  <c r="J147" i="12"/>
  <c r="K147" i="12" s="1"/>
  <c r="J142" i="12"/>
  <c r="K142" i="12" s="1"/>
  <c r="J143" i="12"/>
  <c r="K143" i="12" s="1"/>
  <c r="J141" i="12"/>
  <c r="K141" i="12" s="1"/>
  <c r="J134" i="12"/>
  <c r="K134" i="12" s="1"/>
  <c r="C30" i="12"/>
  <c r="J139" i="12"/>
  <c r="K139" i="12" s="1"/>
  <c r="J148" i="12"/>
  <c r="K148" i="12" s="1"/>
  <c r="J149" i="12"/>
  <c r="K149" i="12" s="1"/>
  <c r="J150" i="12"/>
  <c r="K150" i="12" s="1"/>
  <c r="J151" i="12"/>
  <c r="K151" i="12" s="1"/>
  <c r="J152" i="12"/>
  <c r="K152" i="12" s="1"/>
  <c r="J153" i="12"/>
  <c r="K153" i="12" s="1"/>
  <c r="J154" i="12"/>
  <c r="K154" i="12" s="1"/>
  <c r="J155" i="12"/>
  <c r="K155" i="12" s="1"/>
  <c r="J156" i="12"/>
  <c r="K156" i="12" s="1"/>
  <c r="D48" i="7"/>
  <c r="C43" i="12"/>
  <c r="N138" i="12" s="1"/>
  <c r="O138" i="12" s="1"/>
  <c r="P138" i="12" s="1"/>
  <c r="C14" i="12"/>
  <c r="F14" i="12" s="1"/>
  <c r="N65" i="11"/>
  <c r="M65" i="11"/>
  <c r="W157" i="12"/>
  <c r="E3782" i="13"/>
  <c r="V158" i="12"/>
  <c r="B159" i="12"/>
  <c r="U158" i="12"/>
  <c r="E158" i="12"/>
  <c r="F158" i="12" s="1"/>
  <c r="J158" i="12"/>
  <c r="Y158" i="12"/>
  <c r="I158" i="12"/>
  <c r="T64" i="11"/>
  <c r="U64" i="11"/>
  <c r="K157" i="12"/>
  <c r="J65" i="11"/>
  <c r="I65" i="11"/>
  <c r="S65" i="11"/>
  <c r="H67" i="11"/>
  <c r="L67" i="11" s="1"/>
  <c r="P67" i="11"/>
  <c r="D68" i="11"/>
  <c r="C68" i="11"/>
  <c r="E68" i="11"/>
  <c r="O68" i="11"/>
  <c r="B69" i="11"/>
  <c r="U66" i="11"/>
  <c r="T66" i="11"/>
  <c r="D36" i="7"/>
  <c r="F68" i="11" l="1"/>
  <c r="G68" i="11" s="1"/>
  <c r="K68" i="11" s="1"/>
  <c r="N148" i="12"/>
  <c r="O148" i="12" s="1"/>
  <c r="P148" i="12" s="1"/>
  <c r="N140" i="12"/>
  <c r="O140" i="12" s="1"/>
  <c r="P140" i="12" s="1"/>
  <c r="N135" i="12"/>
  <c r="O135" i="12" s="1"/>
  <c r="P135" i="12" s="1"/>
  <c r="N142" i="12"/>
  <c r="O142" i="12" s="1"/>
  <c r="P142" i="12" s="1"/>
  <c r="N141" i="12"/>
  <c r="O141" i="12" s="1"/>
  <c r="P141" i="12" s="1"/>
  <c r="N157" i="12"/>
  <c r="O157" i="12" s="1"/>
  <c r="P157" i="12" s="1"/>
  <c r="N144" i="12"/>
  <c r="O144" i="12" s="1"/>
  <c r="P144" i="12" s="1"/>
  <c r="N156" i="12"/>
  <c r="O156" i="12" s="1"/>
  <c r="P156" i="12" s="1"/>
  <c r="N143" i="12"/>
  <c r="O143" i="12" s="1"/>
  <c r="P143" i="12" s="1"/>
  <c r="N146" i="12"/>
  <c r="O146" i="12" s="1"/>
  <c r="P146" i="12" s="1"/>
  <c r="N155" i="12"/>
  <c r="O155" i="12" s="1"/>
  <c r="P155" i="12" s="1"/>
  <c r="N134" i="12"/>
  <c r="O134" i="12" s="1"/>
  <c r="P134" i="12" s="1"/>
  <c r="N154" i="12"/>
  <c r="O154" i="12" s="1"/>
  <c r="P154" i="12" s="1"/>
  <c r="N139" i="12"/>
  <c r="O139" i="12" s="1"/>
  <c r="P139" i="12" s="1"/>
  <c r="N147" i="12"/>
  <c r="O147" i="12" s="1"/>
  <c r="P147" i="12" s="1"/>
  <c r="N153" i="12"/>
  <c r="O153" i="12" s="1"/>
  <c r="P153" i="12" s="1"/>
  <c r="N133" i="12"/>
  <c r="O133" i="12" s="1"/>
  <c r="P133" i="12" s="1"/>
  <c r="N152" i="12"/>
  <c r="O152" i="12" s="1"/>
  <c r="P152" i="12" s="1"/>
  <c r="N136" i="12"/>
  <c r="O136" i="12" s="1"/>
  <c r="P136" i="12" s="1"/>
  <c r="N158" i="12"/>
  <c r="O158" i="12" s="1"/>
  <c r="P158" i="12" s="1"/>
  <c r="N151" i="12"/>
  <c r="O151" i="12" s="1"/>
  <c r="P151" i="12" s="1"/>
  <c r="N145" i="12"/>
  <c r="O145" i="12" s="1"/>
  <c r="P145" i="12" s="1"/>
  <c r="N150" i="12"/>
  <c r="O150" i="12" s="1"/>
  <c r="P150" i="12" s="1"/>
  <c r="N137" i="12"/>
  <c r="O137" i="12" s="1"/>
  <c r="P137" i="12" s="1"/>
  <c r="N149" i="12"/>
  <c r="O149" i="12" s="1"/>
  <c r="P149" i="12" s="1"/>
  <c r="W158" i="12"/>
  <c r="Q138" i="12"/>
  <c r="R138" i="12" s="1"/>
  <c r="Q142" i="12"/>
  <c r="R67" i="11"/>
  <c r="Q67" i="11"/>
  <c r="S67" i="11"/>
  <c r="I67" i="11"/>
  <c r="J67" i="11"/>
  <c r="U65" i="11"/>
  <c r="T65" i="11"/>
  <c r="E3781" i="13"/>
  <c r="N159" i="12"/>
  <c r="O159" i="12" s="1"/>
  <c r="P159" i="12" s="1"/>
  <c r="B160" i="12"/>
  <c r="E159" i="12"/>
  <c r="F159" i="12" s="1"/>
  <c r="J159" i="12"/>
  <c r="Y159" i="12"/>
  <c r="I159" i="12"/>
  <c r="U159" i="12"/>
  <c r="V159" i="12"/>
  <c r="N67" i="11"/>
  <c r="M67" i="11"/>
  <c r="K158" i="12"/>
  <c r="O69" i="11"/>
  <c r="B70" i="11"/>
  <c r="D69" i="11"/>
  <c r="E69" i="11"/>
  <c r="C69" i="11"/>
  <c r="H68" i="11" l="1"/>
  <c r="P68" i="11"/>
  <c r="Q148" i="12"/>
  <c r="R148" i="12" s="1"/>
  <c r="Q155" i="12"/>
  <c r="R155" i="12" s="1"/>
  <c r="Q135" i="12"/>
  <c r="R135" i="12" s="1"/>
  <c r="Q156" i="12"/>
  <c r="R156" i="12" s="1"/>
  <c r="Q152" i="12"/>
  <c r="R152" i="12" s="1"/>
  <c r="Q146" i="12"/>
  <c r="R146" i="12" s="1"/>
  <c r="Q147" i="12"/>
  <c r="R147" i="12" s="1"/>
  <c r="Q136" i="12"/>
  <c r="R136" i="12" s="1"/>
  <c r="Q149" i="12"/>
  <c r="R149" i="12" s="1"/>
  <c r="Q143" i="12"/>
  <c r="R143" i="12" s="1"/>
  <c r="Q134" i="12"/>
  <c r="R134" i="12" s="1"/>
  <c r="R142" i="12"/>
  <c r="Q150" i="12"/>
  <c r="R150" i="12" s="1"/>
  <c r="D82" i="7"/>
  <c r="Q141" i="12"/>
  <c r="R141" i="12" s="1"/>
  <c r="Q157" i="12"/>
  <c r="R157" i="12" s="1"/>
  <c r="Q151" i="12"/>
  <c r="R151" i="12" s="1"/>
  <c r="Q133" i="12"/>
  <c r="R133" i="12" s="1"/>
  <c r="Q144" i="12"/>
  <c r="R144" i="12" s="1"/>
  <c r="Q140" i="12"/>
  <c r="R140" i="12" s="1"/>
  <c r="Q145" i="12"/>
  <c r="R145" i="12" s="1"/>
  <c r="Q139" i="12"/>
  <c r="R139" i="12" s="1"/>
  <c r="Q154" i="12"/>
  <c r="R154" i="12" s="1"/>
  <c r="Q158" i="12"/>
  <c r="R158" i="12" s="1"/>
  <c r="Q153" i="12"/>
  <c r="R153" i="12" s="1"/>
  <c r="Q137" i="12"/>
  <c r="R137" i="12" s="1"/>
  <c r="Q159" i="12"/>
  <c r="R159" i="12" s="1"/>
  <c r="W159" i="12"/>
  <c r="K159" i="12"/>
  <c r="U67" i="11"/>
  <c r="T67" i="11"/>
  <c r="F69" i="11"/>
  <c r="G69" i="11" s="1"/>
  <c r="K69" i="11" s="1"/>
  <c r="P69" i="11" s="1"/>
  <c r="E3780" i="13"/>
  <c r="N160" i="12"/>
  <c r="O160" i="12" s="1"/>
  <c r="P160" i="12" s="1"/>
  <c r="J160" i="12"/>
  <c r="Y160" i="12"/>
  <c r="I160" i="12"/>
  <c r="V160" i="12"/>
  <c r="B161" i="12"/>
  <c r="U160" i="12"/>
  <c r="E160" i="12"/>
  <c r="F160" i="12" s="1"/>
  <c r="D70" i="11"/>
  <c r="F70" i="11" s="1"/>
  <c r="G70" i="11" s="1"/>
  <c r="K70" i="11" s="1"/>
  <c r="B71" i="11"/>
  <c r="E70" i="11"/>
  <c r="C70" i="11"/>
  <c r="O70" i="11"/>
  <c r="D64" i="7"/>
  <c r="C17" i="7"/>
  <c r="C16" i="7"/>
  <c r="C15" i="7"/>
  <c r="C14" i="7"/>
  <c r="D26" i="7" s="1"/>
  <c r="C13" i="7"/>
  <c r="C12" i="7"/>
  <c r="C11" i="7"/>
  <c r="C10" i="7"/>
  <c r="C9" i="7"/>
  <c r="C8" i="7"/>
  <c r="C7" i="7"/>
  <c r="C6" i="7"/>
  <c r="C5" i="7"/>
  <c r="A18" i="9"/>
  <c r="R9" i="9"/>
  <c r="U8" i="9"/>
  <c r="U9" i="9" s="1"/>
  <c r="T8" i="9"/>
  <c r="T9" i="9" s="1"/>
  <c r="S8" i="9"/>
  <c r="S9" i="9" s="1"/>
  <c r="R8" i="9"/>
  <c r="Q8" i="9"/>
  <c r="Q9" i="9" s="1"/>
  <c r="P8" i="9"/>
  <c r="P9" i="9" s="1"/>
  <c r="O8" i="9"/>
  <c r="O9" i="9" s="1"/>
  <c r="N8" i="9"/>
  <c r="N9" i="9" s="1"/>
  <c r="M8" i="9"/>
  <c r="M9" i="9" s="1"/>
  <c r="I8" i="9"/>
  <c r="I9" i="9" s="1"/>
  <c r="H8" i="9"/>
  <c r="H9" i="9" s="1"/>
  <c r="G8" i="9"/>
  <c r="G9" i="9" s="1"/>
  <c r="F8" i="9"/>
  <c r="F9" i="9" s="1"/>
  <c r="E8" i="9"/>
  <c r="E9" i="9" s="1"/>
  <c r="D8" i="9"/>
  <c r="D9" i="9" s="1"/>
  <c r="C8" i="9"/>
  <c r="C9" i="9" s="1"/>
  <c r="B8" i="9"/>
  <c r="B9" i="9" s="1"/>
  <c r="F112" i="7"/>
  <c r="Q14" i="7"/>
  <c r="D108" i="7"/>
  <c r="D106" i="7"/>
  <c r="C107" i="7" s="1"/>
  <c r="Q22" i="7"/>
  <c r="Q21" i="7"/>
  <c r="Q20" i="7"/>
  <c r="Q19" i="7"/>
  <c r="Q17" i="7"/>
  <c r="Q16" i="7"/>
  <c r="Q15" i="7"/>
  <c r="Q12" i="7"/>
  <c r="R68" i="11" l="1"/>
  <c r="Q68" i="11"/>
  <c r="S68" i="11"/>
  <c r="J68" i="11"/>
  <c r="I68" i="11"/>
  <c r="L68" i="11"/>
  <c r="F142" i="7"/>
  <c r="F141" i="7"/>
  <c r="D138" i="7"/>
  <c r="C24" i="12"/>
  <c r="Q160" i="12"/>
  <c r="R160" i="12" s="1"/>
  <c r="B72" i="11"/>
  <c r="E71" i="11"/>
  <c r="D71" i="11"/>
  <c r="F71" i="11" s="1"/>
  <c r="G71" i="11" s="1"/>
  <c r="K71" i="11" s="1"/>
  <c r="O71" i="11"/>
  <c r="P71" i="11" s="1"/>
  <c r="C71" i="11"/>
  <c r="H69" i="11"/>
  <c r="R69" i="11"/>
  <c r="Q69" i="11"/>
  <c r="W160" i="12"/>
  <c r="E3779" i="13"/>
  <c r="N161" i="12"/>
  <c r="O161" i="12" s="1"/>
  <c r="P161" i="12" s="1"/>
  <c r="J161" i="12"/>
  <c r="Y161" i="12"/>
  <c r="I161" i="12"/>
  <c r="V161" i="12"/>
  <c r="B162" i="12"/>
  <c r="U161" i="12"/>
  <c r="E161" i="12"/>
  <c r="F161" i="12" s="1"/>
  <c r="K160" i="12"/>
  <c r="P70" i="11"/>
  <c r="H70" i="11"/>
  <c r="L70" i="11" s="1"/>
  <c r="Q13" i="7"/>
  <c r="D66" i="7"/>
  <c r="D27" i="7"/>
  <c r="D86" i="7"/>
  <c r="F111" i="7"/>
  <c r="E21" i="9"/>
  <c r="D21" i="9" s="1"/>
  <c r="E18" i="9"/>
  <c r="D18" i="9" s="1"/>
  <c r="A17" i="9"/>
  <c r="A16" i="9"/>
  <c r="F103" i="7"/>
  <c r="D65" i="7"/>
  <c r="D83" i="7"/>
  <c r="F102" i="7"/>
  <c r="F73" i="7"/>
  <c r="F74" i="7" s="1"/>
  <c r="C34" i="12"/>
  <c r="D109" i="7"/>
  <c r="F70" i="7"/>
  <c r="D85" i="7"/>
  <c r="N68" i="11" l="1"/>
  <c r="M68" i="11"/>
  <c r="U68" i="11"/>
  <c r="T68" i="11"/>
  <c r="D58" i="7"/>
  <c r="F14" i="6" s="1"/>
  <c r="F60" i="7"/>
  <c r="C10" i="12" s="1"/>
  <c r="C23" i="12"/>
  <c r="K161" i="12"/>
  <c r="M70" i="11"/>
  <c r="N70" i="11"/>
  <c r="Q161" i="12"/>
  <c r="R161" i="12" s="1"/>
  <c r="J70" i="11"/>
  <c r="I70" i="11"/>
  <c r="S70" i="11"/>
  <c r="J69" i="11"/>
  <c r="I69" i="11"/>
  <c r="S69" i="11"/>
  <c r="W161" i="12"/>
  <c r="E3778" i="13"/>
  <c r="J162" i="12"/>
  <c r="Y162" i="12"/>
  <c r="I162" i="12"/>
  <c r="V162" i="12"/>
  <c r="B163" i="12"/>
  <c r="U162" i="12"/>
  <c r="E162" i="12"/>
  <c r="F162" i="12" s="1"/>
  <c r="N162" i="12"/>
  <c r="O162" i="12" s="1"/>
  <c r="P162" i="12" s="1"/>
  <c r="L69" i="11"/>
  <c r="H71" i="11"/>
  <c r="R71" i="11"/>
  <c r="Q71" i="11"/>
  <c r="R70" i="11"/>
  <c r="Q70" i="11"/>
  <c r="D72" i="11"/>
  <c r="C72" i="11"/>
  <c r="E72" i="11"/>
  <c r="O72" i="11"/>
  <c r="B73" i="11"/>
  <c r="E17" i="9"/>
  <c r="D17" i="9" s="1"/>
  <c r="E20" i="9"/>
  <c r="D20" i="9" s="1"/>
  <c r="E19" i="9"/>
  <c r="D19" i="9" s="1"/>
  <c r="E16" i="9"/>
  <c r="D16" i="9" s="1"/>
  <c r="F71" i="7"/>
  <c r="F101" i="7"/>
  <c r="D80" i="7"/>
  <c r="D87" i="7"/>
  <c r="D88" i="7" s="1"/>
  <c r="F72" i="7"/>
  <c r="W162" i="12" l="1"/>
  <c r="U69" i="11"/>
  <c r="T69" i="11"/>
  <c r="N69" i="11"/>
  <c r="M69" i="11"/>
  <c r="Q162" i="12"/>
  <c r="R162" i="12" s="1"/>
  <c r="U70" i="11"/>
  <c r="T70" i="11"/>
  <c r="S71" i="11"/>
  <c r="J71" i="11"/>
  <c r="I71" i="11"/>
  <c r="O73" i="11"/>
  <c r="B74" i="11"/>
  <c r="E73" i="11"/>
  <c r="D73" i="11"/>
  <c r="C73" i="11"/>
  <c r="F72" i="11"/>
  <c r="G72" i="11" s="1"/>
  <c r="K72" i="11" s="1"/>
  <c r="K162" i="12"/>
  <c r="E3777" i="13"/>
  <c r="I163" i="12"/>
  <c r="V163" i="12"/>
  <c r="B164" i="12"/>
  <c r="U163" i="12"/>
  <c r="E163" i="12"/>
  <c r="F163" i="12" s="1"/>
  <c r="N163" i="12"/>
  <c r="O163" i="12" s="1"/>
  <c r="P163" i="12" s="1"/>
  <c r="Y163" i="12"/>
  <c r="J163" i="12"/>
  <c r="L71" i="11"/>
  <c r="F73" i="11" l="1"/>
  <c r="G73" i="11" s="1"/>
  <c r="K73" i="11" s="1"/>
  <c r="P73" i="11" s="1"/>
  <c r="H72" i="11"/>
  <c r="L72" i="11" s="1"/>
  <c r="Q163" i="12"/>
  <c r="R163" i="12" s="1"/>
  <c r="N71" i="11"/>
  <c r="M71" i="11"/>
  <c r="P72" i="11"/>
  <c r="H73" i="11"/>
  <c r="L73" i="11" s="1"/>
  <c r="W163" i="12"/>
  <c r="E3776" i="13"/>
  <c r="B165" i="12"/>
  <c r="U164" i="12"/>
  <c r="E164" i="12"/>
  <c r="F164" i="12" s="1"/>
  <c r="V164" i="12"/>
  <c r="N164" i="12"/>
  <c r="O164" i="12" s="1"/>
  <c r="P164" i="12" s="1"/>
  <c r="J164" i="12"/>
  <c r="Y164" i="12"/>
  <c r="I164" i="12"/>
  <c r="B75" i="11"/>
  <c r="E74" i="11"/>
  <c r="D74" i="11"/>
  <c r="F74" i="11" s="1"/>
  <c r="G74" i="11" s="1"/>
  <c r="K74" i="11" s="1"/>
  <c r="C74" i="11"/>
  <c r="O74" i="11"/>
  <c r="K163" i="12"/>
  <c r="J72" i="11"/>
  <c r="I72" i="11"/>
  <c r="U71" i="11"/>
  <c r="T71" i="11"/>
  <c r="M72" i="11" l="1"/>
  <c r="N72" i="11"/>
  <c r="R73" i="11"/>
  <c r="Q73" i="11"/>
  <c r="S72" i="11"/>
  <c r="K164" i="12"/>
  <c r="W164" i="12"/>
  <c r="Q164" i="12"/>
  <c r="R164" i="12" s="1"/>
  <c r="N73" i="11"/>
  <c r="M73" i="11"/>
  <c r="B76" i="11"/>
  <c r="E75" i="11"/>
  <c r="D75" i="11"/>
  <c r="F75" i="11" s="1"/>
  <c r="G75" i="11" s="1"/>
  <c r="K75" i="11" s="1"/>
  <c r="O75" i="11"/>
  <c r="C75" i="11"/>
  <c r="J73" i="11"/>
  <c r="I73" i="11"/>
  <c r="S73" i="11"/>
  <c r="R72" i="11"/>
  <c r="Q72" i="11"/>
  <c r="T72" i="11"/>
  <c r="U72" i="11"/>
  <c r="P74" i="11"/>
  <c r="H74" i="11"/>
  <c r="L74" i="11" s="1"/>
  <c r="E3775" i="13"/>
  <c r="N165" i="12"/>
  <c r="O165" i="12" s="1"/>
  <c r="P165" i="12" s="1"/>
  <c r="J165" i="12"/>
  <c r="Y165" i="12"/>
  <c r="I165" i="12"/>
  <c r="V165" i="12"/>
  <c r="B166" i="12"/>
  <c r="U165" i="12"/>
  <c r="E165" i="12"/>
  <c r="F165" i="12" s="1"/>
  <c r="P75" i="11" l="1"/>
  <c r="Q75" i="11" s="1"/>
  <c r="W165" i="12"/>
  <c r="M74" i="11"/>
  <c r="N74" i="11"/>
  <c r="R74" i="11"/>
  <c r="Q74" i="11"/>
  <c r="U73" i="11"/>
  <c r="T73" i="11"/>
  <c r="H75" i="11"/>
  <c r="R75" i="11"/>
  <c r="L75" i="11"/>
  <c r="E3774" i="13"/>
  <c r="N166" i="12"/>
  <c r="O166" i="12" s="1"/>
  <c r="P166" i="12" s="1"/>
  <c r="J166" i="12"/>
  <c r="Y166" i="12"/>
  <c r="I166" i="12"/>
  <c r="V166" i="12"/>
  <c r="B167" i="12"/>
  <c r="U166" i="12"/>
  <c r="E166" i="12"/>
  <c r="F166" i="12" s="1"/>
  <c r="D76" i="11"/>
  <c r="C76" i="11"/>
  <c r="E76" i="11"/>
  <c r="O76" i="11"/>
  <c r="B77" i="11"/>
  <c r="K165" i="12"/>
  <c r="J74" i="11"/>
  <c r="I74" i="11"/>
  <c r="S74" i="11"/>
  <c r="Q165" i="12"/>
  <c r="R165" i="12" s="1"/>
  <c r="F76" i="11" l="1"/>
  <c r="G76" i="11" s="1"/>
  <c r="K76" i="11" s="1"/>
  <c r="P76" i="11" s="1"/>
  <c r="K166" i="12"/>
  <c r="N75" i="11"/>
  <c r="M75" i="11"/>
  <c r="Q166" i="12"/>
  <c r="R166" i="12" s="1"/>
  <c r="S75" i="11"/>
  <c r="I75" i="11"/>
  <c r="J75" i="11"/>
  <c r="T74" i="11"/>
  <c r="U74" i="11"/>
  <c r="H76" i="11"/>
  <c r="W166" i="12"/>
  <c r="E3773" i="13"/>
  <c r="J167" i="12"/>
  <c r="Y167" i="12"/>
  <c r="I167" i="12"/>
  <c r="V167" i="12"/>
  <c r="B168" i="12"/>
  <c r="U167" i="12"/>
  <c r="E167" i="12"/>
  <c r="F167" i="12" s="1"/>
  <c r="N167" i="12"/>
  <c r="O167" i="12" s="1"/>
  <c r="P167" i="12" s="1"/>
  <c r="O77" i="11"/>
  <c r="B78" i="11"/>
  <c r="D77" i="11"/>
  <c r="E77" i="11"/>
  <c r="C77" i="11"/>
  <c r="Q76" i="11" l="1"/>
  <c r="R76" i="11"/>
  <c r="L76" i="11"/>
  <c r="N76" i="11" s="1"/>
  <c r="F77" i="11"/>
  <c r="G77" i="11" s="1"/>
  <c r="K77" i="11" s="1"/>
  <c r="W167" i="12"/>
  <c r="Q167" i="12"/>
  <c r="R167" i="12" s="1"/>
  <c r="U75" i="11"/>
  <c r="T75" i="11"/>
  <c r="E3772" i="13"/>
  <c r="Y168" i="12"/>
  <c r="I168" i="12"/>
  <c r="V168" i="12"/>
  <c r="B169" i="12"/>
  <c r="U168" i="12"/>
  <c r="E168" i="12"/>
  <c r="F168" i="12" s="1"/>
  <c r="N168" i="12"/>
  <c r="O168" i="12" s="1"/>
  <c r="P168" i="12" s="1"/>
  <c r="J168" i="12"/>
  <c r="H77" i="11"/>
  <c r="L77" i="11" s="1"/>
  <c r="K167" i="12"/>
  <c r="B79" i="11"/>
  <c r="D78" i="11"/>
  <c r="E78" i="11"/>
  <c r="C78" i="11"/>
  <c r="O78" i="11"/>
  <c r="P77" i="11"/>
  <c r="S76" i="11"/>
  <c r="J76" i="11"/>
  <c r="I76" i="11"/>
  <c r="M76" i="11" l="1"/>
  <c r="W168" i="12"/>
  <c r="N77" i="11"/>
  <c r="M77" i="11"/>
  <c r="B80" i="11"/>
  <c r="E79" i="11"/>
  <c r="D79" i="11"/>
  <c r="F79" i="11" s="1"/>
  <c r="G79" i="11" s="1"/>
  <c r="K79" i="11" s="1"/>
  <c r="C79" i="11"/>
  <c r="O79" i="11"/>
  <c r="J77" i="11"/>
  <c r="I77" i="11"/>
  <c r="S77" i="11"/>
  <c r="T76" i="11"/>
  <c r="U76" i="11"/>
  <c r="Q77" i="11"/>
  <c r="R77" i="11"/>
  <c r="Q168" i="12"/>
  <c r="R168" i="12" s="1"/>
  <c r="E3771" i="13"/>
  <c r="V169" i="12"/>
  <c r="B170" i="12"/>
  <c r="U169" i="12"/>
  <c r="E169" i="12"/>
  <c r="F169" i="12" s="1"/>
  <c r="N169" i="12"/>
  <c r="O169" i="12" s="1"/>
  <c r="P169" i="12" s="1"/>
  <c r="J169" i="12"/>
  <c r="Y169" i="12"/>
  <c r="I169" i="12"/>
  <c r="F78" i="11"/>
  <c r="G78" i="11" s="1"/>
  <c r="K78" i="11" s="1"/>
  <c r="K168" i="12"/>
  <c r="Q169" i="12" l="1"/>
  <c r="R169" i="12" s="1"/>
  <c r="W169" i="12"/>
  <c r="U77" i="11"/>
  <c r="T77" i="11"/>
  <c r="E3770" i="13"/>
  <c r="N170" i="12"/>
  <c r="O170" i="12" s="1"/>
  <c r="P170" i="12" s="1"/>
  <c r="J170" i="12"/>
  <c r="Y170" i="12"/>
  <c r="I170" i="12"/>
  <c r="V170" i="12"/>
  <c r="B171" i="12"/>
  <c r="U170" i="12"/>
  <c r="E170" i="12"/>
  <c r="F170" i="12" s="1"/>
  <c r="P79" i="11"/>
  <c r="H79" i="11"/>
  <c r="L79" i="11" s="1"/>
  <c r="L78" i="11"/>
  <c r="D80" i="11"/>
  <c r="F80" i="11" s="1"/>
  <c r="G80" i="11" s="1"/>
  <c r="K80" i="11" s="1"/>
  <c r="C80" i="11"/>
  <c r="O80" i="11"/>
  <c r="E80" i="11"/>
  <c r="B81" i="11"/>
  <c r="H78" i="11"/>
  <c r="P78" i="11"/>
  <c r="K169" i="12"/>
  <c r="P80" i="11" l="1"/>
  <c r="R80" i="11" s="1"/>
  <c r="W170" i="12"/>
  <c r="N79" i="11"/>
  <c r="M79" i="11"/>
  <c r="H80" i="11"/>
  <c r="L80" i="11" s="1"/>
  <c r="Q170" i="12"/>
  <c r="R170" i="12" s="1"/>
  <c r="Q80" i="11"/>
  <c r="M78" i="11"/>
  <c r="N78" i="11"/>
  <c r="S79" i="11"/>
  <c r="I79" i="11"/>
  <c r="J79" i="11"/>
  <c r="O81" i="11"/>
  <c r="B82" i="11"/>
  <c r="E81" i="11"/>
  <c r="D81" i="11"/>
  <c r="C81" i="11"/>
  <c r="R79" i="11"/>
  <c r="Q79" i="11"/>
  <c r="E3769" i="13"/>
  <c r="N171" i="12"/>
  <c r="O171" i="12" s="1"/>
  <c r="P171" i="12" s="1"/>
  <c r="J171" i="12"/>
  <c r="Y171" i="12"/>
  <c r="I171" i="12"/>
  <c r="V171" i="12"/>
  <c r="B172" i="12"/>
  <c r="U171" i="12"/>
  <c r="E171" i="12"/>
  <c r="F171" i="12" s="1"/>
  <c r="R78" i="11"/>
  <c r="Q78" i="11"/>
  <c r="K170" i="12"/>
  <c r="J78" i="11"/>
  <c r="I78" i="11"/>
  <c r="S78" i="11"/>
  <c r="F81" i="11" l="1"/>
  <c r="G81" i="11" s="1"/>
  <c r="K81" i="11" s="1"/>
  <c r="P81" i="11" s="1"/>
  <c r="W171" i="12"/>
  <c r="Q171" i="12"/>
  <c r="R171" i="12" s="1"/>
  <c r="N80" i="11"/>
  <c r="M80" i="11"/>
  <c r="U79" i="11"/>
  <c r="T79" i="11"/>
  <c r="E3768" i="13"/>
  <c r="J172" i="12"/>
  <c r="Y172" i="12"/>
  <c r="I172" i="12"/>
  <c r="V172" i="12"/>
  <c r="B173" i="12"/>
  <c r="U172" i="12"/>
  <c r="E172" i="12"/>
  <c r="F172" i="12" s="1"/>
  <c r="N172" i="12"/>
  <c r="O172" i="12" s="1"/>
  <c r="P172" i="12" s="1"/>
  <c r="S80" i="11"/>
  <c r="J80" i="11"/>
  <c r="I80" i="11"/>
  <c r="H81" i="11"/>
  <c r="K171" i="12"/>
  <c r="U78" i="11"/>
  <c r="T78" i="11"/>
  <c r="C82" i="11"/>
  <c r="B83" i="11"/>
  <c r="D82" i="11"/>
  <c r="F82" i="11" s="1"/>
  <c r="G82" i="11" s="1"/>
  <c r="K82" i="11" s="1"/>
  <c r="E82" i="11"/>
  <c r="O82" i="11"/>
  <c r="P82" i="11" s="1"/>
  <c r="Q81" i="11" l="1"/>
  <c r="R81" i="11"/>
  <c r="W172" i="12"/>
  <c r="T80" i="11"/>
  <c r="U80" i="11"/>
  <c r="Q172" i="12"/>
  <c r="R172" i="12" s="1"/>
  <c r="R82" i="11"/>
  <c r="Q82" i="11"/>
  <c r="J81" i="11"/>
  <c r="I81" i="11"/>
  <c r="S81" i="11"/>
  <c r="H82" i="11"/>
  <c r="L82" i="11" s="1"/>
  <c r="E3767" i="13"/>
  <c r="J173" i="12"/>
  <c r="Y173" i="12"/>
  <c r="I173" i="12"/>
  <c r="V173" i="12"/>
  <c r="B174" i="12"/>
  <c r="U173" i="12"/>
  <c r="E173" i="12"/>
  <c r="F173" i="12" s="1"/>
  <c r="N173" i="12"/>
  <c r="O173" i="12" s="1"/>
  <c r="P173" i="12" s="1"/>
  <c r="L81" i="11"/>
  <c r="K172" i="12"/>
  <c r="B84" i="11"/>
  <c r="E83" i="11"/>
  <c r="D83" i="11"/>
  <c r="F83" i="11" s="1"/>
  <c r="G83" i="11" s="1"/>
  <c r="K83" i="11" s="1"/>
  <c r="C83" i="11"/>
  <c r="O83" i="11"/>
  <c r="W173" i="12" l="1"/>
  <c r="T81" i="11"/>
  <c r="U81" i="11"/>
  <c r="Q173" i="12"/>
  <c r="R173" i="12" s="1"/>
  <c r="M82" i="11"/>
  <c r="N82" i="11"/>
  <c r="E3766" i="13"/>
  <c r="V174" i="12"/>
  <c r="B175" i="12"/>
  <c r="U174" i="12"/>
  <c r="E174" i="12"/>
  <c r="F174" i="12" s="1"/>
  <c r="N174" i="12"/>
  <c r="O174" i="12" s="1"/>
  <c r="P174" i="12" s="1"/>
  <c r="J174" i="12"/>
  <c r="Y174" i="12"/>
  <c r="I174" i="12"/>
  <c r="P83" i="11"/>
  <c r="H83" i="11"/>
  <c r="K173" i="12"/>
  <c r="D84" i="11"/>
  <c r="F84" i="11" s="1"/>
  <c r="G84" i="11" s="1"/>
  <c r="K84" i="11" s="1"/>
  <c r="C84" i="11"/>
  <c r="O84" i="11"/>
  <c r="P84" i="11" s="1"/>
  <c r="B85" i="11"/>
  <c r="E84" i="11"/>
  <c r="J82" i="11"/>
  <c r="I82" i="11"/>
  <c r="S82" i="11"/>
  <c r="N81" i="11"/>
  <c r="M81" i="11"/>
  <c r="W174" i="12" l="1"/>
  <c r="E3765" i="13"/>
  <c r="B176" i="12"/>
  <c r="N175" i="12"/>
  <c r="O175" i="12" s="1"/>
  <c r="P175" i="12" s="1"/>
  <c r="E175" i="12"/>
  <c r="F175" i="12" s="1"/>
  <c r="J175" i="12"/>
  <c r="Y175" i="12"/>
  <c r="I175" i="12"/>
  <c r="V175" i="12"/>
  <c r="U175" i="12"/>
  <c r="R83" i="11"/>
  <c r="Q83" i="11"/>
  <c r="K174" i="12"/>
  <c r="U82" i="11"/>
  <c r="T82" i="11"/>
  <c r="S83" i="11"/>
  <c r="I83" i="11"/>
  <c r="J83" i="11"/>
  <c r="L83" i="11"/>
  <c r="Q174" i="12"/>
  <c r="R174" i="12" s="1"/>
  <c r="O85" i="11"/>
  <c r="B86" i="11"/>
  <c r="E85" i="11"/>
  <c r="D85" i="11"/>
  <c r="F85" i="11" s="1"/>
  <c r="G85" i="11" s="1"/>
  <c r="K85" i="11" s="1"/>
  <c r="C85" i="11"/>
  <c r="R84" i="11"/>
  <c r="Q84" i="11"/>
  <c r="H84" i="11"/>
  <c r="L84" i="11" s="1"/>
  <c r="W175" i="12" l="1"/>
  <c r="N83" i="11"/>
  <c r="M83" i="11"/>
  <c r="U83" i="11"/>
  <c r="T83" i="11"/>
  <c r="E3764" i="13"/>
  <c r="N176" i="12"/>
  <c r="O176" i="12" s="1"/>
  <c r="P176" i="12" s="1"/>
  <c r="J176" i="12"/>
  <c r="Y176" i="12"/>
  <c r="I176" i="12"/>
  <c r="V176" i="12"/>
  <c r="B177" i="12"/>
  <c r="U176" i="12"/>
  <c r="E176" i="12"/>
  <c r="F176" i="12" s="1"/>
  <c r="Q175" i="12"/>
  <c r="R175" i="12" s="1"/>
  <c r="S84" i="11"/>
  <c r="J84" i="11"/>
  <c r="I84" i="11"/>
  <c r="H85" i="11"/>
  <c r="C86" i="11"/>
  <c r="B87" i="11"/>
  <c r="E86" i="11"/>
  <c r="D86" i="11"/>
  <c r="F86" i="11" s="1"/>
  <c r="G86" i="11" s="1"/>
  <c r="K86" i="11" s="1"/>
  <c r="O86" i="11"/>
  <c r="P86" i="11" s="1"/>
  <c r="N84" i="11"/>
  <c r="M84" i="11"/>
  <c r="P85" i="11"/>
  <c r="K175" i="12"/>
  <c r="K176" i="12" l="1"/>
  <c r="W176" i="12"/>
  <c r="J85" i="11"/>
  <c r="I85" i="11"/>
  <c r="S85" i="11"/>
  <c r="T84" i="11"/>
  <c r="U84" i="11"/>
  <c r="Q176" i="12"/>
  <c r="R176" i="12" s="1"/>
  <c r="R85" i="11"/>
  <c r="Q85" i="11"/>
  <c r="R86" i="11"/>
  <c r="Q86" i="11"/>
  <c r="B88" i="11"/>
  <c r="E87" i="11"/>
  <c r="D87" i="11"/>
  <c r="C87" i="11"/>
  <c r="O87" i="11"/>
  <c r="H86" i="11"/>
  <c r="E3763" i="13"/>
  <c r="N177" i="12"/>
  <c r="O177" i="12" s="1"/>
  <c r="P177" i="12" s="1"/>
  <c r="J177" i="12"/>
  <c r="Y177" i="12"/>
  <c r="I177" i="12"/>
  <c r="V177" i="12"/>
  <c r="B178" i="12"/>
  <c r="U177" i="12"/>
  <c r="E177" i="12"/>
  <c r="F177" i="12" s="1"/>
  <c r="L85" i="11"/>
  <c r="Q177" i="12" l="1"/>
  <c r="R177" i="12" s="1"/>
  <c r="N85" i="11"/>
  <c r="M85" i="11"/>
  <c r="U85" i="11"/>
  <c r="T85" i="11"/>
  <c r="J86" i="11"/>
  <c r="I86" i="11"/>
  <c r="S86" i="11"/>
  <c r="E3762" i="13"/>
  <c r="J178" i="12"/>
  <c r="Y178" i="12"/>
  <c r="I178" i="12"/>
  <c r="V178" i="12"/>
  <c r="B179" i="12"/>
  <c r="U178" i="12"/>
  <c r="E178" i="12"/>
  <c r="F178" i="12" s="1"/>
  <c r="N178" i="12"/>
  <c r="O178" i="12" s="1"/>
  <c r="P178" i="12" s="1"/>
  <c r="F87" i="11"/>
  <c r="G87" i="11" s="1"/>
  <c r="K87" i="11" s="1"/>
  <c r="P87" i="11" s="1"/>
  <c r="W177" i="12"/>
  <c r="K177" i="12"/>
  <c r="D88" i="11"/>
  <c r="F88" i="11" s="1"/>
  <c r="G88" i="11" s="1"/>
  <c r="K88" i="11" s="1"/>
  <c r="C88" i="11"/>
  <c r="O88" i="11"/>
  <c r="P88" i="11" s="1"/>
  <c r="E88" i="11"/>
  <c r="B89" i="11"/>
  <c r="L86" i="11"/>
  <c r="R87" i="11" l="1"/>
  <c r="Q87" i="11"/>
  <c r="T86" i="11"/>
  <c r="U86" i="11"/>
  <c r="H87" i="11"/>
  <c r="L87" i="11" s="1"/>
  <c r="Q178" i="12"/>
  <c r="R178" i="12" s="1"/>
  <c r="M86" i="11"/>
  <c r="N86" i="11"/>
  <c r="O89" i="11"/>
  <c r="B90" i="11"/>
  <c r="D89" i="11"/>
  <c r="F89" i="11" s="1"/>
  <c r="G89" i="11" s="1"/>
  <c r="K89" i="11" s="1"/>
  <c r="L89" i="11" s="1"/>
  <c r="E89" i="11"/>
  <c r="C89" i="11"/>
  <c r="H89" i="11" s="1"/>
  <c r="W178" i="12"/>
  <c r="E3761" i="13"/>
  <c r="V179" i="12"/>
  <c r="B180" i="12"/>
  <c r="U179" i="12"/>
  <c r="E179" i="12"/>
  <c r="F179" i="12" s="1"/>
  <c r="I179" i="12"/>
  <c r="N179" i="12"/>
  <c r="O179" i="12" s="1"/>
  <c r="P179" i="12" s="1"/>
  <c r="J179" i="12"/>
  <c r="Y179" i="12"/>
  <c r="H88" i="11"/>
  <c r="L88" i="11"/>
  <c r="K178" i="12"/>
  <c r="R88" i="11"/>
  <c r="Q88" i="11"/>
  <c r="W179" i="12" l="1"/>
  <c r="N87" i="11"/>
  <c r="M87" i="11"/>
  <c r="Q179" i="12"/>
  <c r="R179" i="12" s="1"/>
  <c r="K179" i="12"/>
  <c r="I87" i="11"/>
  <c r="S87" i="11"/>
  <c r="J87" i="11"/>
  <c r="E3760" i="13"/>
  <c r="B181" i="12"/>
  <c r="U180" i="12"/>
  <c r="E180" i="12"/>
  <c r="F180" i="12" s="1"/>
  <c r="N180" i="12"/>
  <c r="O180" i="12" s="1"/>
  <c r="P180" i="12" s="1"/>
  <c r="V180" i="12"/>
  <c r="J180" i="12"/>
  <c r="Y180" i="12"/>
  <c r="I180" i="12"/>
  <c r="N88" i="11"/>
  <c r="M88" i="11"/>
  <c r="S88" i="11"/>
  <c r="J88" i="11"/>
  <c r="I88" i="11"/>
  <c r="J89" i="11"/>
  <c r="I89" i="11"/>
  <c r="N89" i="11"/>
  <c r="M89" i="11"/>
  <c r="D90" i="11"/>
  <c r="C90" i="11"/>
  <c r="B91" i="11"/>
  <c r="E90" i="11"/>
  <c r="O90" i="11"/>
  <c r="P89" i="11"/>
  <c r="S89" i="11" s="1"/>
  <c r="P90" i="11" l="1"/>
  <c r="R90" i="11" s="1"/>
  <c r="F90" i="11"/>
  <c r="G90" i="11" s="1"/>
  <c r="K90" i="11" s="1"/>
  <c r="Q180" i="12"/>
  <c r="R180" i="12" s="1"/>
  <c r="U89" i="11"/>
  <c r="T89" i="11"/>
  <c r="K180" i="12"/>
  <c r="U87" i="11"/>
  <c r="T87" i="11"/>
  <c r="H90" i="11"/>
  <c r="B92" i="11"/>
  <c r="E91" i="11"/>
  <c r="D91" i="11"/>
  <c r="F91" i="11" s="1"/>
  <c r="G91" i="11" s="1"/>
  <c r="K91" i="11" s="1"/>
  <c r="C91" i="11"/>
  <c r="O91" i="11"/>
  <c r="T88" i="11"/>
  <c r="U88" i="11"/>
  <c r="W180" i="12"/>
  <c r="Q89" i="11"/>
  <c r="R89" i="11"/>
  <c r="E3759" i="13"/>
  <c r="N181" i="12"/>
  <c r="O181" i="12" s="1"/>
  <c r="P181" i="12" s="1"/>
  <c r="J181" i="12"/>
  <c r="Y181" i="12"/>
  <c r="I181" i="12"/>
  <c r="V181" i="12"/>
  <c r="B182" i="12"/>
  <c r="U181" i="12"/>
  <c r="E181" i="12"/>
  <c r="F181" i="12" s="1"/>
  <c r="Q90" i="11" l="1"/>
  <c r="K181" i="12"/>
  <c r="W181" i="12"/>
  <c r="D92" i="11"/>
  <c r="F92" i="11" s="1"/>
  <c r="G92" i="11" s="1"/>
  <c r="K92" i="11" s="1"/>
  <c r="C92" i="11"/>
  <c r="O92" i="11"/>
  <c r="E92" i="11"/>
  <c r="B93" i="11"/>
  <c r="J90" i="11"/>
  <c r="I90" i="11"/>
  <c r="S90" i="11"/>
  <c r="L90" i="11"/>
  <c r="Q181" i="12"/>
  <c r="R181" i="12" s="1"/>
  <c r="E3758" i="13"/>
  <c r="N182" i="12"/>
  <c r="O182" i="12" s="1"/>
  <c r="P182" i="12" s="1"/>
  <c r="J182" i="12"/>
  <c r="Y182" i="12"/>
  <c r="I182" i="12"/>
  <c r="V182" i="12"/>
  <c r="B183" i="12"/>
  <c r="U182" i="12"/>
  <c r="E182" i="12"/>
  <c r="F182" i="12" s="1"/>
  <c r="P91" i="11"/>
  <c r="H91" i="11"/>
  <c r="L91" i="11" s="1"/>
  <c r="P92" i="11" l="1"/>
  <c r="W182" i="12"/>
  <c r="Q182" i="12"/>
  <c r="R182" i="12" s="1"/>
  <c r="M90" i="11"/>
  <c r="N90" i="11"/>
  <c r="E3757" i="13"/>
  <c r="J183" i="12"/>
  <c r="Y183" i="12"/>
  <c r="I183" i="12"/>
  <c r="V183" i="12"/>
  <c r="B184" i="12"/>
  <c r="U183" i="12"/>
  <c r="E183" i="12"/>
  <c r="F183" i="12" s="1"/>
  <c r="N183" i="12"/>
  <c r="O183" i="12" s="1"/>
  <c r="P183" i="12" s="1"/>
  <c r="T90" i="11"/>
  <c r="U90" i="11"/>
  <c r="N91" i="11"/>
  <c r="M91" i="11"/>
  <c r="S91" i="11"/>
  <c r="J91" i="11"/>
  <c r="I91" i="11"/>
  <c r="K182" i="12"/>
  <c r="O93" i="11"/>
  <c r="B94" i="11"/>
  <c r="E93" i="11"/>
  <c r="D93" i="11"/>
  <c r="F93" i="11" s="1"/>
  <c r="G93" i="11" s="1"/>
  <c r="K93" i="11" s="1"/>
  <c r="C93" i="11"/>
  <c r="R91" i="11"/>
  <c r="Q91" i="11"/>
  <c r="R92" i="11"/>
  <c r="Q92" i="11"/>
  <c r="H92" i="11"/>
  <c r="L92" i="11" s="1"/>
  <c r="N92" i="11" l="1"/>
  <c r="M92" i="11"/>
  <c r="B95" i="11"/>
  <c r="E94" i="11"/>
  <c r="D94" i="11"/>
  <c r="F94" i="11" s="1"/>
  <c r="G94" i="11" s="1"/>
  <c r="K94" i="11" s="1"/>
  <c r="C94" i="11"/>
  <c r="O94" i="11"/>
  <c r="E3756" i="13"/>
  <c r="Y184" i="12"/>
  <c r="I184" i="12"/>
  <c r="V184" i="12"/>
  <c r="B185" i="12"/>
  <c r="U184" i="12"/>
  <c r="E184" i="12"/>
  <c r="F184" i="12" s="1"/>
  <c r="N184" i="12"/>
  <c r="O184" i="12" s="1"/>
  <c r="P184" i="12" s="1"/>
  <c r="J184" i="12"/>
  <c r="U91" i="11"/>
  <c r="T91" i="11"/>
  <c r="K183" i="12"/>
  <c r="S92" i="11"/>
  <c r="J92" i="11"/>
  <c r="I92" i="11"/>
  <c r="H93" i="11"/>
  <c r="Q183" i="12"/>
  <c r="R183" i="12" s="1"/>
  <c r="P93" i="11"/>
  <c r="W183" i="12"/>
  <c r="P94" i="11" l="1"/>
  <c r="R94" i="11" s="1"/>
  <c r="Q184" i="12"/>
  <c r="R184" i="12" s="1"/>
  <c r="K184" i="12"/>
  <c r="T92" i="11"/>
  <c r="U92" i="11"/>
  <c r="H94" i="11"/>
  <c r="L94" i="11" s="1"/>
  <c r="Q93" i="11"/>
  <c r="R93" i="11"/>
  <c r="B96" i="11"/>
  <c r="E95" i="11"/>
  <c r="D95" i="11"/>
  <c r="F95" i="11" s="1"/>
  <c r="G95" i="11" s="1"/>
  <c r="K95" i="11" s="1"/>
  <c r="C95" i="11"/>
  <c r="O95" i="11"/>
  <c r="J93" i="11"/>
  <c r="I93" i="11"/>
  <c r="S93" i="11"/>
  <c r="L93" i="11"/>
  <c r="W184" i="12"/>
  <c r="E3755" i="13"/>
  <c r="V185" i="12"/>
  <c r="B186" i="12"/>
  <c r="U185" i="12"/>
  <c r="E185" i="12"/>
  <c r="F185" i="12" s="1"/>
  <c r="N185" i="12"/>
  <c r="O185" i="12" s="1"/>
  <c r="P185" i="12" s="1"/>
  <c r="J185" i="12"/>
  <c r="Y185" i="12"/>
  <c r="I185" i="12"/>
  <c r="Q94" i="11" l="1"/>
  <c r="K185" i="12"/>
  <c r="M94" i="11"/>
  <c r="N94" i="11"/>
  <c r="J94" i="11"/>
  <c r="I94" i="11"/>
  <c r="S94" i="11"/>
  <c r="N93" i="11"/>
  <c r="M93" i="11"/>
  <c r="U93" i="11"/>
  <c r="T93" i="11"/>
  <c r="P95" i="11"/>
  <c r="H95" i="11"/>
  <c r="L95" i="11" s="1"/>
  <c r="D96" i="11"/>
  <c r="F96" i="11" s="1"/>
  <c r="G96" i="11" s="1"/>
  <c r="K96" i="11" s="1"/>
  <c r="C96" i="11"/>
  <c r="E96" i="11"/>
  <c r="O96" i="11"/>
  <c r="B97" i="11"/>
  <c r="W185" i="12"/>
  <c r="Q185" i="12"/>
  <c r="R185" i="12" s="1"/>
  <c r="E3754" i="13"/>
  <c r="N186" i="12"/>
  <c r="O186" i="12" s="1"/>
  <c r="P186" i="12" s="1"/>
  <c r="J186" i="12"/>
  <c r="Y186" i="12"/>
  <c r="I186" i="12"/>
  <c r="V186" i="12"/>
  <c r="B187" i="12"/>
  <c r="U186" i="12"/>
  <c r="E186" i="12"/>
  <c r="F186" i="12" s="1"/>
  <c r="W186" i="12" l="1"/>
  <c r="R95" i="11"/>
  <c r="Q95" i="11"/>
  <c r="T94" i="11"/>
  <c r="U94" i="11"/>
  <c r="E3753" i="13"/>
  <c r="N187" i="12"/>
  <c r="O187" i="12" s="1"/>
  <c r="P187" i="12" s="1"/>
  <c r="J187" i="12"/>
  <c r="Y187" i="12"/>
  <c r="I187" i="12"/>
  <c r="V187" i="12"/>
  <c r="B188" i="12"/>
  <c r="U187" i="12"/>
  <c r="E187" i="12"/>
  <c r="F187" i="12" s="1"/>
  <c r="O97" i="11"/>
  <c r="B98" i="11"/>
  <c r="D97" i="11"/>
  <c r="E97" i="11"/>
  <c r="C97" i="11"/>
  <c r="P96" i="11"/>
  <c r="H96" i="11"/>
  <c r="L96" i="11" s="1"/>
  <c r="N95" i="11"/>
  <c r="M95" i="11"/>
  <c r="Q186" i="12"/>
  <c r="R186" i="12" s="1"/>
  <c r="K186" i="12"/>
  <c r="S95" i="11"/>
  <c r="I95" i="11"/>
  <c r="J95" i="11"/>
  <c r="W187" i="12" l="1"/>
  <c r="N96" i="11"/>
  <c r="M96" i="11"/>
  <c r="F97" i="11"/>
  <c r="G97" i="11" s="1"/>
  <c r="K97" i="11" s="1"/>
  <c r="U95" i="11"/>
  <c r="T95" i="11"/>
  <c r="E3752" i="13"/>
  <c r="J188" i="12"/>
  <c r="Y188" i="12"/>
  <c r="I188" i="12"/>
  <c r="V188" i="12"/>
  <c r="B189" i="12"/>
  <c r="U188" i="12"/>
  <c r="E188" i="12"/>
  <c r="F188" i="12" s="1"/>
  <c r="N188" i="12"/>
  <c r="O188" i="12" s="1"/>
  <c r="P188" i="12" s="1"/>
  <c r="B99" i="11"/>
  <c r="C98" i="11"/>
  <c r="E98" i="11"/>
  <c r="D98" i="11"/>
  <c r="F98" i="11" s="1"/>
  <c r="G98" i="11" s="1"/>
  <c r="K98" i="11" s="1"/>
  <c r="O98" i="11"/>
  <c r="Q187" i="12"/>
  <c r="R187" i="12" s="1"/>
  <c r="K187" i="12"/>
  <c r="S96" i="11"/>
  <c r="J96" i="11"/>
  <c r="I96" i="11"/>
  <c r="R96" i="11"/>
  <c r="Q96" i="11"/>
  <c r="H97" i="11"/>
  <c r="W188" i="12" l="1"/>
  <c r="J97" i="11"/>
  <c r="I97" i="11"/>
  <c r="Q188" i="12"/>
  <c r="R188" i="12" s="1"/>
  <c r="L97" i="11"/>
  <c r="H98" i="11"/>
  <c r="E3751" i="13"/>
  <c r="J189" i="12"/>
  <c r="Y189" i="12"/>
  <c r="I189" i="12"/>
  <c r="V189" i="12"/>
  <c r="B190" i="12"/>
  <c r="U189" i="12"/>
  <c r="E189" i="12"/>
  <c r="F189" i="12" s="1"/>
  <c r="N189" i="12"/>
  <c r="O189" i="12" s="1"/>
  <c r="P189" i="12" s="1"/>
  <c r="T96" i="11"/>
  <c r="U96" i="11"/>
  <c r="B100" i="11"/>
  <c r="E99" i="11"/>
  <c r="D99" i="11"/>
  <c r="F99" i="11" s="1"/>
  <c r="G99" i="11" s="1"/>
  <c r="K99" i="11" s="1"/>
  <c r="C99" i="11"/>
  <c r="O99" i="11"/>
  <c r="K188" i="12"/>
  <c r="P97" i="11"/>
  <c r="S97" i="11" s="1"/>
  <c r="P98" i="11"/>
  <c r="W189" i="12" l="1"/>
  <c r="Q189" i="12"/>
  <c r="R189" i="12" s="1"/>
  <c r="U97" i="11"/>
  <c r="T97" i="11"/>
  <c r="J98" i="11"/>
  <c r="I98" i="11"/>
  <c r="S98" i="11"/>
  <c r="L98" i="11"/>
  <c r="N97" i="11"/>
  <c r="M97" i="11"/>
  <c r="R98" i="11"/>
  <c r="Q98" i="11"/>
  <c r="Q97" i="11"/>
  <c r="R97" i="11"/>
  <c r="E3750" i="13"/>
  <c r="V190" i="12"/>
  <c r="B191" i="12"/>
  <c r="U190" i="12"/>
  <c r="E190" i="12"/>
  <c r="F190" i="12" s="1"/>
  <c r="N190" i="12"/>
  <c r="O190" i="12" s="1"/>
  <c r="P190" i="12" s="1"/>
  <c r="J190" i="12"/>
  <c r="Y190" i="12"/>
  <c r="I190" i="12"/>
  <c r="P99" i="11"/>
  <c r="H99" i="11"/>
  <c r="L99" i="11" s="1"/>
  <c r="K189" i="12"/>
  <c r="D100" i="11"/>
  <c r="C100" i="11"/>
  <c r="O100" i="11"/>
  <c r="B101" i="11"/>
  <c r="E100" i="11"/>
  <c r="F100" i="11" l="1"/>
  <c r="G100" i="11" s="1"/>
  <c r="K100" i="11" s="1"/>
  <c r="P100" i="11" s="1"/>
  <c r="W190" i="12"/>
  <c r="Q190" i="12"/>
  <c r="R190" i="12" s="1"/>
  <c r="M98" i="11"/>
  <c r="N98" i="11"/>
  <c r="U98" i="11"/>
  <c r="T98" i="11"/>
  <c r="E3749" i="13"/>
  <c r="N191" i="12"/>
  <c r="O191" i="12" s="1"/>
  <c r="P191" i="12" s="1"/>
  <c r="J191" i="12"/>
  <c r="U191" i="12"/>
  <c r="Y191" i="12"/>
  <c r="I191" i="12"/>
  <c r="B192" i="12"/>
  <c r="V191" i="12"/>
  <c r="E191" i="12"/>
  <c r="F191" i="12" s="1"/>
  <c r="N99" i="11"/>
  <c r="M99" i="11"/>
  <c r="R99" i="11"/>
  <c r="Q99" i="11"/>
  <c r="K190" i="12"/>
  <c r="O101" i="11"/>
  <c r="B102" i="11"/>
  <c r="E101" i="11"/>
  <c r="D101" i="11"/>
  <c r="F101" i="11" s="1"/>
  <c r="G101" i="11" s="1"/>
  <c r="K101" i="11" s="1"/>
  <c r="C101" i="11"/>
  <c r="S99" i="11"/>
  <c r="J99" i="11"/>
  <c r="I99" i="11"/>
  <c r="R100" i="11" l="1"/>
  <c r="Q100" i="11"/>
  <c r="H100" i="11"/>
  <c r="L100" i="11" s="1"/>
  <c r="N100" i="11" s="1"/>
  <c r="E3748" i="13"/>
  <c r="N192" i="12"/>
  <c r="O192" i="12" s="1"/>
  <c r="P192" i="12" s="1"/>
  <c r="J192" i="12"/>
  <c r="Y192" i="12"/>
  <c r="I192" i="12"/>
  <c r="V192" i="12"/>
  <c r="B193" i="12"/>
  <c r="U192" i="12"/>
  <c r="E192" i="12"/>
  <c r="F192" i="12" s="1"/>
  <c r="H101" i="11"/>
  <c r="L101" i="11" s="1"/>
  <c r="S100" i="11"/>
  <c r="J100" i="11"/>
  <c r="I100" i="11"/>
  <c r="U99" i="11"/>
  <c r="T99" i="11"/>
  <c r="B103" i="11"/>
  <c r="D102" i="11"/>
  <c r="F102" i="11" s="1"/>
  <c r="G102" i="11" s="1"/>
  <c r="K102" i="11" s="1"/>
  <c r="C102" i="11"/>
  <c r="E102" i="11"/>
  <c r="O102" i="11"/>
  <c r="P102" i="11" s="1"/>
  <c r="K191" i="12"/>
  <c r="P101" i="11"/>
  <c r="W191" i="12"/>
  <c r="Q191" i="12"/>
  <c r="R191" i="12" s="1"/>
  <c r="M100" i="11" l="1"/>
  <c r="N101" i="11"/>
  <c r="M101" i="11"/>
  <c r="K192" i="12"/>
  <c r="R102" i="11"/>
  <c r="Q102" i="11"/>
  <c r="H102" i="11"/>
  <c r="Q192" i="12"/>
  <c r="R192" i="12" s="1"/>
  <c r="B104" i="11"/>
  <c r="E103" i="11"/>
  <c r="D103" i="11"/>
  <c r="F103" i="11" s="1"/>
  <c r="G103" i="11" s="1"/>
  <c r="K103" i="11" s="1"/>
  <c r="C103" i="11"/>
  <c r="O103" i="11"/>
  <c r="P103" i="11" s="1"/>
  <c r="T100" i="11"/>
  <c r="U100" i="11"/>
  <c r="J101" i="11"/>
  <c r="I101" i="11"/>
  <c r="S101" i="11"/>
  <c r="W192" i="12"/>
  <c r="Q101" i="11"/>
  <c r="R101" i="11"/>
  <c r="E3747" i="13"/>
  <c r="N193" i="12"/>
  <c r="O193" i="12" s="1"/>
  <c r="P193" i="12" s="1"/>
  <c r="J193" i="12"/>
  <c r="Y193" i="12"/>
  <c r="I193" i="12"/>
  <c r="V193" i="12"/>
  <c r="B194" i="12"/>
  <c r="U193" i="12"/>
  <c r="E193" i="12"/>
  <c r="F193" i="12" s="1"/>
  <c r="Q193" i="12" l="1"/>
  <c r="R193" i="12" s="1"/>
  <c r="W193" i="12"/>
  <c r="D104" i="11"/>
  <c r="F104" i="11" s="1"/>
  <c r="G104" i="11" s="1"/>
  <c r="K104" i="11" s="1"/>
  <c r="C104" i="11"/>
  <c r="O104" i="11"/>
  <c r="E104" i="11"/>
  <c r="B105" i="11"/>
  <c r="J102" i="11"/>
  <c r="I102" i="11"/>
  <c r="S102" i="11"/>
  <c r="E3746" i="13"/>
  <c r="J194" i="12"/>
  <c r="Y194" i="12"/>
  <c r="I194" i="12"/>
  <c r="V194" i="12"/>
  <c r="B195" i="12"/>
  <c r="U194" i="12"/>
  <c r="E194" i="12"/>
  <c r="F194" i="12" s="1"/>
  <c r="N194" i="12"/>
  <c r="O194" i="12" s="1"/>
  <c r="P194" i="12" s="1"/>
  <c r="U101" i="11"/>
  <c r="T101" i="11"/>
  <c r="L102" i="11"/>
  <c r="K193" i="12"/>
  <c r="R103" i="11"/>
  <c r="Q103" i="11"/>
  <c r="H103" i="11"/>
  <c r="L103" i="11" s="1"/>
  <c r="W194" i="12" l="1"/>
  <c r="Q194" i="12"/>
  <c r="R194" i="12" s="1"/>
  <c r="N103" i="11"/>
  <c r="M103" i="11"/>
  <c r="U102" i="11"/>
  <c r="T102" i="11"/>
  <c r="E3745" i="13"/>
  <c r="V195" i="12"/>
  <c r="B196" i="12"/>
  <c r="U195" i="12"/>
  <c r="E195" i="12"/>
  <c r="F195" i="12" s="1"/>
  <c r="N195" i="12"/>
  <c r="O195" i="12" s="1"/>
  <c r="P195" i="12" s="1"/>
  <c r="I195" i="12"/>
  <c r="J195" i="12"/>
  <c r="Y195" i="12"/>
  <c r="O105" i="11"/>
  <c r="B106" i="11"/>
  <c r="E105" i="11"/>
  <c r="D105" i="11"/>
  <c r="F105" i="11" s="1"/>
  <c r="G105" i="11" s="1"/>
  <c r="K105" i="11" s="1"/>
  <c r="C105" i="11"/>
  <c r="P104" i="11"/>
  <c r="K194" i="12"/>
  <c r="H104" i="11"/>
  <c r="L104" i="11" s="1"/>
  <c r="M102" i="11"/>
  <c r="N102" i="11"/>
  <c r="S103" i="11"/>
  <c r="I103" i="11"/>
  <c r="J103" i="11"/>
  <c r="W195" i="12" l="1"/>
  <c r="N104" i="11"/>
  <c r="M104" i="11"/>
  <c r="E3744" i="13"/>
  <c r="B197" i="12"/>
  <c r="U196" i="12"/>
  <c r="E196" i="12"/>
  <c r="F196" i="12" s="1"/>
  <c r="N196" i="12"/>
  <c r="O196" i="12" s="1"/>
  <c r="P196" i="12" s="1"/>
  <c r="J196" i="12"/>
  <c r="Y196" i="12"/>
  <c r="I196" i="12"/>
  <c r="V196" i="12"/>
  <c r="H105" i="11"/>
  <c r="L105" i="11" s="1"/>
  <c r="D106" i="11"/>
  <c r="F106" i="11" s="1"/>
  <c r="G106" i="11" s="1"/>
  <c r="K106" i="11" s="1"/>
  <c r="B107" i="11"/>
  <c r="C106" i="11"/>
  <c r="E106" i="11"/>
  <c r="O106" i="11"/>
  <c r="P105" i="11"/>
  <c r="U103" i="11"/>
  <c r="T103" i="11"/>
  <c r="R104" i="11"/>
  <c r="Q104" i="11"/>
  <c r="K195" i="12"/>
  <c r="Q195" i="12"/>
  <c r="R195" i="12" s="1"/>
  <c r="S104" i="11"/>
  <c r="J104" i="11"/>
  <c r="I104" i="11"/>
  <c r="K196" i="12" l="1"/>
  <c r="P106" i="11"/>
  <c r="Q196" i="12"/>
  <c r="R196" i="12" s="1"/>
  <c r="H106" i="11"/>
  <c r="B108" i="11"/>
  <c r="E107" i="11"/>
  <c r="D107" i="11"/>
  <c r="F107" i="11" s="1"/>
  <c r="G107" i="11" s="1"/>
  <c r="K107" i="11" s="1"/>
  <c r="C107" i="11"/>
  <c r="O107" i="11"/>
  <c r="W196" i="12"/>
  <c r="T104" i="11"/>
  <c r="U104" i="11"/>
  <c r="E3743" i="13"/>
  <c r="N197" i="12"/>
  <c r="O197" i="12" s="1"/>
  <c r="P197" i="12" s="1"/>
  <c r="J197" i="12"/>
  <c r="Y197" i="12"/>
  <c r="I197" i="12"/>
  <c r="V197" i="12"/>
  <c r="B198" i="12"/>
  <c r="U197" i="12"/>
  <c r="E197" i="12"/>
  <c r="F197" i="12" s="1"/>
  <c r="L106" i="11"/>
  <c r="N105" i="11"/>
  <c r="M105" i="11"/>
  <c r="J105" i="11"/>
  <c r="I105" i="11"/>
  <c r="S105" i="11"/>
  <c r="Q105" i="11"/>
  <c r="R105" i="11"/>
  <c r="P107" i="11" l="1"/>
  <c r="R107" i="11" s="1"/>
  <c r="W197" i="12"/>
  <c r="T105" i="11"/>
  <c r="U105" i="11"/>
  <c r="M106" i="11"/>
  <c r="N106" i="11"/>
  <c r="Q107" i="11"/>
  <c r="H107" i="11"/>
  <c r="L107" i="11" s="1"/>
  <c r="E3742" i="13"/>
  <c r="N198" i="12"/>
  <c r="O198" i="12" s="1"/>
  <c r="P198" i="12" s="1"/>
  <c r="J198" i="12"/>
  <c r="Y198" i="12"/>
  <c r="I198" i="12"/>
  <c r="V198" i="12"/>
  <c r="B199" i="12"/>
  <c r="U198" i="12"/>
  <c r="E198" i="12"/>
  <c r="F198" i="12" s="1"/>
  <c r="D108" i="11"/>
  <c r="C108" i="11"/>
  <c r="O108" i="11"/>
  <c r="B109" i="11"/>
  <c r="E108" i="11"/>
  <c r="J106" i="11"/>
  <c r="I106" i="11"/>
  <c r="S106" i="11"/>
  <c r="K197" i="12"/>
  <c r="R106" i="11"/>
  <c r="Q106" i="11"/>
  <c r="Q197" i="12"/>
  <c r="R197" i="12" s="1"/>
  <c r="W198" i="12" l="1"/>
  <c r="Q198" i="12"/>
  <c r="R198" i="12" s="1"/>
  <c r="N107" i="11"/>
  <c r="M107" i="11"/>
  <c r="I107" i="11"/>
  <c r="S107" i="11"/>
  <c r="J107" i="11"/>
  <c r="E3741" i="13"/>
  <c r="J199" i="12"/>
  <c r="Y199" i="12"/>
  <c r="I199" i="12"/>
  <c r="V199" i="12"/>
  <c r="B200" i="12"/>
  <c r="U199" i="12"/>
  <c r="E199" i="12"/>
  <c r="F199" i="12" s="1"/>
  <c r="N199" i="12"/>
  <c r="O199" i="12" s="1"/>
  <c r="P199" i="12" s="1"/>
  <c r="U106" i="11"/>
  <c r="T106" i="11"/>
  <c r="K198" i="12"/>
  <c r="O109" i="11"/>
  <c r="B110" i="11"/>
  <c r="E109" i="11"/>
  <c r="D109" i="11"/>
  <c r="F109" i="11" s="1"/>
  <c r="G109" i="11" s="1"/>
  <c r="K109" i="11" s="1"/>
  <c r="C109" i="11"/>
  <c r="F108" i="11"/>
  <c r="G108" i="11" s="1"/>
  <c r="K108" i="11" s="1"/>
  <c r="K199" i="12" l="1"/>
  <c r="U107" i="11"/>
  <c r="T107" i="11"/>
  <c r="H108" i="11"/>
  <c r="Q199" i="12"/>
  <c r="R199" i="12" s="1"/>
  <c r="D110" i="11"/>
  <c r="F110" i="11" s="1"/>
  <c r="G110" i="11" s="1"/>
  <c r="K110" i="11" s="1"/>
  <c r="B111" i="11"/>
  <c r="C110" i="11"/>
  <c r="E110" i="11"/>
  <c r="O110" i="11"/>
  <c r="P110" i="11" s="1"/>
  <c r="P108" i="11"/>
  <c r="H109" i="11"/>
  <c r="W199" i="12"/>
  <c r="E3740" i="13"/>
  <c r="Y200" i="12"/>
  <c r="I200" i="12"/>
  <c r="V200" i="12"/>
  <c r="B201" i="12"/>
  <c r="U200" i="12"/>
  <c r="E200" i="12"/>
  <c r="F200" i="12" s="1"/>
  <c r="J200" i="12"/>
  <c r="N200" i="12"/>
  <c r="O200" i="12" s="1"/>
  <c r="P200" i="12" s="1"/>
  <c r="P109" i="11"/>
  <c r="W200" i="12" l="1"/>
  <c r="H110" i="11"/>
  <c r="R110" i="11"/>
  <c r="Q110" i="11"/>
  <c r="B112" i="11"/>
  <c r="E111" i="11"/>
  <c r="D111" i="11"/>
  <c r="F111" i="11" s="1"/>
  <c r="G111" i="11" s="1"/>
  <c r="K111" i="11" s="1"/>
  <c r="C111" i="11"/>
  <c r="O111" i="11"/>
  <c r="P111" i="11" s="1"/>
  <c r="L110" i="11"/>
  <c r="E3739" i="13"/>
  <c r="V201" i="12"/>
  <c r="B202" i="12"/>
  <c r="U201" i="12"/>
  <c r="E201" i="12"/>
  <c r="F201" i="12" s="1"/>
  <c r="N201" i="12"/>
  <c r="O201" i="12" s="1"/>
  <c r="P201" i="12" s="1"/>
  <c r="J201" i="12"/>
  <c r="Y201" i="12"/>
  <c r="I201" i="12"/>
  <c r="K200" i="12"/>
  <c r="S108" i="11"/>
  <c r="J108" i="11"/>
  <c r="I108" i="11"/>
  <c r="L108" i="11"/>
  <c r="Q109" i="11"/>
  <c r="R109" i="11"/>
  <c r="J109" i="11"/>
  <c r="I109" i="11"/>
  <c r="S109" i="11"/>
  <c r="L109" i="11"/>
  <c r="Q200" i="12"/>
  <c r="R200" i="12" s="1"/>
  <c r="R108" i="11"/>
  <c r="Q108" i="11"/>
  <c r="Q201" i="12" l="1"/>
  <c r="R201" i="12" s="1"/>
  <c r="H111" i="11"/>
  <c r="L111" i="11" s="1"/>
  <c r="D112" i="11"/>
  <c r="C112" i="11"/>
  <c r="O112" i="11"/>
  <c r="B113" i="11"/>
  <c r="E112" i="11"/>
  <c r="U109" i="11"/>
  <c r="T109" i="11"/>
  <c r="N109" i="11"/>
  <c r="M109" i="11"/>
  <c r="J110" i="11"/>
  <c r="I110" i="11"/>
  <c r="S110" i="11"/>
  <c r="R111" i="11"/>
  <c r="Q111" i="11"/>
  <c r="T108" i="11"/>
  <c r="U108" i="11"/>
  <c r="W201" i="12"/>
  <c r="K201" i="12"/>
  <c r="N108" i="11"/>
  <c r="M108" i="11"/>
  <c r="E3738" i="13"/>
  <c r="N202" i="12"/>
  <c r="O202" i="12" s="1"/>
  <c r="P202" i="12" s="1"/>
  <c r="J202" i="12"/>
  <c r="Y202" i="12"/>
  <c r="I202" i="12"/>
  <c r="V202" i="12"/>
  <c r="B203" i="12"/>
  <c r="U202" i="12"/>
  <c r="E202" i="12"/>
  <c r="F202" i="12" s="1"/>
  <c r="M110" i="11"/>
  <c r="N110" i="11"/>
  <c r="W202" i="12" l="1"/>
  <c r="Q202" i="12"/>
  <c r="R202" i="12" s="1"/>
  <c r="N111" i="11"/>
  <c r="M111" i="11"/>
  <c r="O113" i="11"/>
  <c r="B114" i="11"/>
  <c r="D113" i="11"/>
  <c r="F113" i="11" s="1"/>
  <c r="G113" i="11" s="1"/>
  <c r="K113" i="11" s="1"/>
  <c r="E113" i="11"/>
  <c r="C113" i="11"/>
  <c r="E3737" i="13"/>
  <c r="N203" i="12"/>
  <c r="O203" i="12" s="1"/>
  <c r="P203" i="12" s="1"/>
  <c r="J203" i="12"/>
  <c r="Y203" i="12"/>
  <c r="I203" i="12"/>
  <c r="V203" i="12"/>
  <c r="B204" i="12"/>
  <c r="U203" i="12"/>
  <c r="E203" i="12"/>
  <c r="F203" i="12" s="1"/>
  <c r="F112" i="11"/>
  <c r="G112" i="11" s="1"/>
  <c r="K112" i="11" s="1"/>
  <c r="P112" i="11" s="1"/>
  <c r="K202" i="12"/>
  <c r="S111" i="11"/>
  <c r="I111" i="11"/>
  <c r="J111" i="11"/>
  <c r="U110" i="11"/>
  <c r="T110" i="11"/>
  <c r="Q203" i="12" l="1"/>
  <c r="R203" i="12" s="1"/>
  <c r="R112" i="11"/>
  <c r="Q112" i="11"/>
  <c r="H112" i="11"/>
  <c r="L112" i="11" s="1"/>
  <c r="H113" i="11"/>
  <c r="L113" i="11" s="1"/>
  <c r="W203" i="12"/>
  <c r="B115" i="11"/>
  <c r="D114" i="11"/>
  <c r="F114" i="11" s="1"/>
  <c r="G114" i="11" s="1"/>
  <c r="K114" i="11" s="1"/>
  <c r="C114" i="11"/>
  <c r="E114" i="11"/>
  <c r="O114" i="11"/>
  <c r="P113" i="11"/>
  <c r="K203" i="12"/>
  <c r="E3736" i="13"/>
  <c r="J204" i="12"/>
  <c r="Y204" i="12"/>
  <c r="I204" i="12"/>
  <c r="N204" i="12"/>
  <c r="O204" i="12" s="1"/>
  <c r="P204" i="12" s="1"/>
  <c r="V204" i="12"/>
  <c r="B205" i="12"/>
  <c r="U204" i="12"/>
  <c r="E204" i="12"/>
  <c r="F204" i="12" s="1"/>
  <c r="U111" i="11"/>
  <c r="T111" i="11"/>
  <c r="P114" i="11" l="1"/>
  <c r="R114" i="11" s="1"/>
  <c r="W204" i="12"/>
  <c r="N113" i="11"/>
  <c r="M113" i="11"/>
  <c r="N112" i="11"/>
  <c r="M112" i="11"/>
  <c r="Q114" i="11"/>
  <c r="H114" i="11"/>
  <c r="L114" i="11" s="1"/>
  <c r="B116" i="11"/>
  <c r="E115" i="11"/>
  <c r="D115" i="11"/>
  <c r="C115" i="11"/>
  <c r="O115" i="11"/>
  <c r="K204" i="12"/>
  <c r="J113" i="11"/>
  <c r="I113" i="11"/>
  <c r="S113" i="11"/>
  <c r="S112" i="11"/>
  <c r="J112" i="11"/>
  <c r="I112" i="11"/>
  <c r="Q113" i="11"/>
  <c r="R113" i="11"/>
  <c r="E3735" i="13"/>
  <c r="J205" i="12"/>
  <c r="Y205" i="12"/>
  <c r="I205" i="12"/>
  <c r="V205" i="12"/>
  <c r="B206" i="12"/>
  <c r="U205" i="12"/>
  <c r="E205" i="12"/>
  <c r="F205" i="12" s="1"/>
  <c r="N205" i="12"/>
  <c r="O205" i="12" s="1"/>
  <c r="P205" i="12" s="1"/>
  <c r="Q204" i="12"/>
  <c r="R204" i="12" s="1"/>
  <c r="F115" i="11" l="1"/>
  <c r="G115" i="11" s="1"/>
  <c r="K115" i="11" s="1"/>
  <c r="D116" i="11"/>
  <c r="F116" i="11" s="1"/>
  <c r="G116" i="11" s="1"/>
  <c r="K116" i="11" s="1"/>
  <c r="C116" i="11"/>
  <c r="O116" i="11"/>
  <c r="P116" i="11" s="1"/>
  <c r="E116" i="11"/>
  <c r="B117" i="11"/>
  <c r="M114" i="11"/>
  <c r="N114" i="11"/>
  <c r="T112" i="11"/>
  <c r="U112" i="11"/>
  <c r="J114" i="11"/>
  <c r="I114" i="11"/>
  <c r="S114" i="11"/>
  <c r="Q205" i="12"/>
  <c r="R205" i="12" s="1"/>
  <c r="T113" i="11"/>
  <c r="U113" i="11"/>
  <c r="W205" i="12"/>
  <c r="E3734" i="13"/>
  <c r="V206" i="12"/>
  <c r="B207" i="12"/>
  <c r="U206" i="12"/>
  <c r="E206" i="12"/>
  <c r="F206" i="12" s="1"/>
  <c r="N206" i="12"/>
  <c r="O206" i="12" s="1"/>
  <c r="P206" i="12" s="1"/>
  <c r="J206" i="12"/>
  <c r="Y206" i="12"/>
  <c r="I206" i="12"/>
  <c r="K205" i="12"/>
  <c r="P115" i="11"/>
  <c r="H115" i="11"/>
  <c r="L115" i="11"/>
  <c r="Q206" i="12" l="1"/>
  <c r="R206" i="12" s="1"/>
  <c r="N115" i="11"/>
  <c r="M115" i="11"/>
  <c r="W206" i="12"/>
  <c r="O117" i="11"/>
  <c r="B118" i="11"/>
  <c r="E117" i="11"/>
  <c r="D117" i="11"/>
  <c r="F117" i="11" s="1"/>
  <c r="G117" i="11" s="1"/>
  <c r="K117" i="11" s="1"/>
  <c r="C117" i="11"/>
  <c r="E3733" i="13"/>
  <c r="N207" i="12"/>
  <c r="O207" i="12" s="1"/>
  <c r="P207" i="12" s="1"/>
  <c r="J207" i="12"/>
  <c r="E207" i="12"/>
  <c r="F207" i="12" s="1"/>
  <c r="Y207" i="12"/>
  <c r="I207" i="12"/>
  <c r="V207" i="12"/>
  <c r="B208" i="12"/>
  <c r="U207" i="12"/>
  <c r="R116" i="11"/>
  <c r="Q116" i="11"/>
  <c r="S115" i="11"/>
  <c r="J115" i="11"/>
  <c r="I115" i="11"/>
  <c r="H116" i="11"/>
  <c r="K206" i="12"/>
  <c r="T114" i="11"/>
  <c r="U114" i="11"/>
  <c r="R115" i="11"/>
  <c r="Q115" i="11"/>
  <c r="P117" i="11" l="1"/>
  <c r="H117" i="11"/>
  <c r="K207" i="12"/>
  <c r="W207" i="12"/>
  <c r="Q207" i="12"/>
  <c r="R207" i="12" s="1"/>
  <c r="L117" i="11"/>
  <c r="C118" i="11"/>
  <c r="B119" i="11"/>
  <c r="D118" i="11"/>
  <c r="F118" i="11" s="1"/>
  <c r="G118" i="11" s="1"/>
  <c r="K118" i="11" s="1"/>
  <c r="E118" i="11"/>
  <c r="O118" i="11"/>
  <c r="Q117" i="11"/>
  <c r="R117" i="11"/>
  <c r="E3732" i="13"/>
  <c r="N208" i="12"/>
  <c r="O208" i="12" s="1"/>
  <c r="P208" i="12" s="1"/>
  <c r="J208" i="12"/>
  <c r="Y208" i="12"/>
  <c r="I208" i="12"/>
  <c r="V208" i="12"/>
  <c r="B209" i="12"/>
  <c r="U208" i="12"/>
  <c r="E208" i="12"/>
  <c r="F208" i="12" s="1"/>
  <c r="J117" i="11"/>
  <c r="I117" i="11"/>
  <c r="S117" i="11"/>
  <c r="U115" i="11"/>
  <c r="T115" i="11"/>
  <c r="S116" i="11"/>
  <c r="J116" i="11"/>
  <c r="I116" i="11"/>
  <c r="L116" i="11"/>
  <c r="P118" i="11" l="1"/>
  <c r="R118" i="11" s="1"/>
  <c r="W208" i="12"/>
  <c r="N116" i="11"/>
  <c r="M116" i="11"/>
  <c r="T116" i="11"/>
  <c r="U116" i="11"/>
  <c r="K208" i="12"/>
  <c r="B120" i="11"/>
  <c r="E119" i="11"/>
  <c r="D119" i="11"/>
  <c r="C119" i="11"/>
  <c r="O119" i="11"/>
  <c r="E3731" i="13"/>
  <c r="N209" i="12"/>
  <c r="O209" i="12" s="1"/>
  <c r="P209" i="12" s="1"/>
  <c r="J209" i="12"/>
  <c r="Y209" i="12"/>
  <c r="I209" i="12"/>
  <c r="V209" i="12"/>
  <c r="B210" i="12"/>
  <c r="U209" i="12"/>
  <c r="E209" i="12"/>
  <c r="F209" i="12" s="1"/>
  <c r="H118" i="11"/>
  <c r="L118" i="11" s="1"/>
  <c r="N117" i="11"/>
  <c r="M117" i="11"/>
  <c r="Q208" i="12"/>
  <c r="R208" i="12" s="1"/>
  <c r="T117" i="11"/>
  <c r="U117" i="11"/>
  <c r="Q118" i="11" l="1"/>
  <c r="W209" i="12"/>
  <c r="M118" i="11"/>
  <c r="N118" i="11"/>
  <c r="D120" i="11"/>
  <c r="F120" i="11" s="1"/>
  <c r="G120" i="11" s="1"/>
  <c r="K120" i="11" s="1"/>
  <c r="C120" i="11"/>
  <c r="E120" i="11"/>
  <c r="O120" i="11"/>
  <c r="P120" i="11" s="1"/>
  <c r="B121" i="11"/>
  <c r="E3730" i="13"/>
  <c r="J210" i="12"/>
  <c r="Y210" i="12"/>
  <c r="I210" i="12"/>
  <c r="V210" i="12"/>
  <c r="B211" i="12"/>
  <c r="U210" i="12"/>
  <c r="E210" i="12"/>
  <c r="F210" i="12" s="1"/>
  <c r="N210" i="12"/>
  <c r="O210" i="12" s="1"/>
  <c r="P210" i="12" s="1"/>
  <c r="K209" i="12"/>
  <c r="J118" i="11"/>
  <c r="I118" i="11"/>
  <c r="S118" i="11"/>
  <c r="Q209" i="12"/>
  <c r="R209" i="12" s="1"/>
  <c r="F119" i="11"/>
  <c r="G119" i="11" s="1"/>
  <c r="K119" i="11" s="1"/>
  <c r="P119" i="11" s="1"/>
  <c r="R119" i="11" l="1"/>
  <c r="Q119" i="11"/>
  <c r="O121" i="11"/>
  <c r="P121" i="11" s="1"/>
  <c r="B122" i="11"/>
  <c r="D121" i="11"/>
  <c r="F121" i="11" s="1"/>
  <c r="G121" i="11" s="1"/>
  <c r="K121" i="11" s="1"/>
  <c r="E121" i="11"/>
  <c r="C121" i="11"/>
  <c r="R120" i="11"/>
  <c r="Q120" i="11"/>
  <c r="Q210" i="12"/>
  <c r="R210" i="12" s="1"/>
  <c r="H120" i="11"/>
  <c r="L120" i="11" s="1"/>
  <c r="U118" i="11"/>
  <c r="T118" i="11"/>
  <c r="W210" i="12"/>
  <c r="E3729" i="13"/>
  <c r="V211" i="12"/>
  <c r="B212" i="12"/>
  <c r="U211" i="12"/>
  <c r="E211" i="12"/>
  <c r="F211" i="12" s="1"/>
  <c r="N211" i="12"/>
  <c r="O211" i="12" s="1"/>
  <c r="P211" i="12" s="1"/>
  <c r="Y211" i="12"/>
  <c r="J211" i="12"/>
  <c r="I211" i="12"/>
  <c r="H119" i="11"/>
  <c r="K210" i="12"/>
  <c r="W211" i="12" l="1"/>
  <c r="Q211" i="12"/>
  <c r="R211" i="12" s="1"/>
  <c r="H121" i="11"/>
  <c r="L121" i="11" s="1"/>
  <c r="E3728" i="13"/>
  <c r="B213" i="12"/>
  <c r="U212" i="12"/>
  <c r="E212" i="12"/>
  <c r="F212" i="12" s="1"/>
  <c r="N212" i="12"/>
  <c r="O212" i="12" s="1"/>
  <c r="P212" i="12" s="1"/>
  <c r="J212" i="12"/>
  <c r="Y212" i="12"/>
  <c r="I212" i="12"/>
  <c r="V212" i="12"/>
  <c r="B123" i="11"/>
  <c r="E122" i="11"/>
  <c r="D122" i="11"/>
  <c r="C122" i="11"/>
  <c r="O122" i="11"/>
  <c r="Q121" i="11"/>
  <c r="R121" i="11"/>
  <c r="I119" i="11"/>
  <c r="S119" i="11"/>
  <c r="J119" i="11"/>
  <c r="K211" i="12"/>
  <c r="N120" i="11"/>
  <c r="M120" i="11"/>
  <c r="S120" i="11"/>
  <c r="J120" i="11"/>
  <c r="I120" i="11"/>
  <c r="L119" i="11"/>
  <c r="W212" i="12" l="1"/>
  <c r="N119" i="11"/>
  <c r="M119" i="11"/>
  <c r="E3727" i="13"/>
  <c r="N213" i="12"/>
  <c r="O213" i="12" s="1"/>
  <c r="P213" i="12" s="1"/>
  <c r="J213" i="12"/>
  <c r="Y213" i="12"/>
  <c r="I213" i="12"/>
  <c r="V213" i="12"/>
  <c r="B214" i="12"/>
  <c r="U213" i="12"/>
  <c r="E213" i="12"/>
  <c r="F213" i="12" s="1"/>
  <c r="F122" i="11"/>
  <c r="G122" i="11" s="1"/>
  <c r="K122" i="11" s="1"/>
  <c r="N121" i="11"/>
  <c r="M121" i="11"/>
  <c r="J121" i="11"/>
  <c r="I121" i="11"/>
  <c r="S121" i="11"/>
  <c r="K212" i="12"/>
  <c r="T120" i="11"/>
  <c r="U120" i="11"/>
  <c r="E123" i="11"/>
  <c r="D123" i="11"/>
  <c r="F123" i="11" s="1"/>
  <c r="G123" i="11" s="1"/>
  <c r="K123" i="11" s="1"/>
  <c r="C123" i="11"/>
  <c r="O123" i="11"/>
  <c r="P123" i="11" s="1"/>
  <c r="U119" i="11"/>
  <c r="T119" i="11"/>
  <c r="Q212" i="12"/>
  <c r="R212" i="12" s="1"/>
  <c r="K213" i="12" l="1"/>
  <c r="W213" i="12"/>
  <c r="U121" i="11"/>
  <c r="T121" i="11"/>
  <c r="Q213" i="12"/>
  <c r="R213" i="12" s="1"/>
  <c r="H122" i="11"/>
  <c r="L122" i="11" s="1"/>
  <c r="R123" i="11"/>
  <c r="Q123" i="11"/>
  <c r="P122" i="11"/>
  <c r="E3726" i="13"/>
  <c r="N214" i="12"/>
  <c r="O214" i="12" s="1"/>
  <c r="P214" i="12" s="1"/>
  <c r="J214" i="12"/>
  <c r="Y214" i="12"/>
  <c r="I214" i="12"/>
  <c r="V214" i="12"/>
  <c r="B215" i="12"/>
  <c r="U214" i="12"/>
  <c r="E214" i="12"/>
  <c r="F214" i="12" s="1"/>
  <c r="H123" i="11"/>
  <c r="W214" i="12" l="1"/>
  <c r="Q214" i="12"/>
  <c r="R214" i="12" s="1"/>
  <c r="N122" i="11"/>
  <c r="M122" i="11"/>
  <c r="J122" i="11"/>
  <c r="I122" i="11"/>
  <c r="S122" i="11"/>
  <c r="E3725" i="13"/>
  <c r="J215" i="12"/>
  <c r="Y215" i="12"/>
  <c r="I215" i="12"/>
  <c r="V215" i="12"/>
  <c r="B216" i="12"/>
  <c r="U215" i="12"/>
  <c r="E215" i="12"/>
  <c r="F215" i="12" s="1"/>
  <c r="N215" i="12"/>
  <c r="O215" i="12" s="1"/>
  <c r="P215" i="12" s="1"/>
  <c r="K214" i="12"/>
  <c r="S123" i="11"/>
  <c r="I123" i="11"/>
  <c r="J123" i="11"/>
  <c r="L123" i="11"/>
  <c r="R122" i="11"/>
  <c r="Q122" i="11"/>
  <c r="W215" i="12" l="1"/>
  <c r="Q215" i="12"/>
  <c r="R215" i="12" s="1"/>
  <c r="U122" i="11"/>
  <c r="T122" i="11"/>
  <c r="U123" i="11"/>
  <c r="T123" i="11"/>
  <c r="E3724" i="13"/>
  <c r="Y216" i="12"/>
  <c r="I216" i="12"/>
  <c r="V216" i="12"/>
  <c r="B217" i="12"/>
  <c r="U216" i="12"/>
  <c r="E216" i="12"/>
  <c r="F216" i="12" s="1"/>
  <c r="N216" i="12"/>
  <c r="O216" i="12" s="1"/>
  <c r="P216" i="12" s="1"/>
  <c r="J216" i="12"/>
  <c r="K215" i="12"/>
  <c r="N123" i="11"/>
  <c r="M123" i="11"/>
  <c r="W216" i="12" l="1"/>
  <c r="Q216" i="12"/>
  <c r="R216" i="12" s="1"/>
  <c r="E3723" i="13"/>
  <c r="V217" i="12"/>
  <c r="B218" i="12"/>
  <c r="U217" i="12"/>
  <c r="E217" i="12"/>
  <c r="F217" i="12" s="1"/>
  <c r="N217" i="12"/>
  <c r="O217" i="12" s="1"/>
  <c r="P217" i="12" s="1"/>
  <c r="J217" i="12"/>
  <c r="Y217" i="12"/>
  <c r="I217" i="12"/>
  <c r="K216" i="12"/>
  <c r="W217" i="12" l="1"/>
  <c r="E3722" i="13"/>
  <c r="N218" i="12"/>
  <c r="O218" i="12" s="1"/>
  <c r="P218" i="12" s="1"/>
  <c r="J218" i="12"/>
  <c r="Y218" i="12"/>
  <c r="I218" i="12"/>
  <c r="V218" i="12"/>
  <c r="B219" i="12"/>
  <c r="U218" i="12"/>
  <c r="E218" i="12"/>
  <c r="F218" i="12" s="1"/>
  <c r="K217" i="12"/>
  <c r="Q217" i="12"/>
  <c r="R217" i="12" s="1"/>
  <c r="W218" i="12" l="1"/>
  <c r="K218" i="12"/>
  <c r="Q218" i="12"/>
  <c r="R218" i="12" s="1"/>
  <c r="E3721" i="13"/>
  <c r="N219" i="12"/>
  <c r="O219" i="12" s="1"/>
  <c r="P219" i="12" s="1"/>
  <c r="J219" i="12"/>
  <c r="Y219" i="12"/>
  <c r="I219" i="12"/>
  <c r="V219" i="12"/>
  <c r="B220" i="12"/>
  <c r="U219" i="12"/>
  <c r="E219" i="12"/>
  <c r="F219" i="12" s="1"/>
  <c r="Q219" i="12" l="1"/>
  <c r="R219" i="12" s="1"/>
  <c r="W219" i="12"/>
  <c r="E3720" i="13"/>
  <c r="J220" i="12"/>
  <c r="Y220" i="12"/>
  <c r="I220" i="12"/>
  <c r="V220" i="12"/>
  <c r="B221" i="12"/>
  <c r="U220" i="12"/>
  <c r="E220" i="12"/>
  <c r="F220" i="12" s="1"/>
  <c r="N220" i="12"/>
  <c r="O220" i="12" s="1"/>
  <c r="P220" i="12" s="1"/>
  <c r="K219" i="12"/>
  <c r="W220" i="12" l="1"/>
  <c r="K220" i="12"/>
  <c r="Q220" i="12"/>
  <c r="R220" i="12" s="1"/>
  <c r="E3719" i="13"/>
  <c r="J221" i="12"/>
  <c r="Y221" i="12"/>
  <c r="I221" i="12"/>
  <c r="V221" i="12"/>
  <c r="B222" i="12"/>
  <c r="U221" i="12"/>
  <c r="E221" i="12"/>
  <c r="F221" i="12" s="1"/>
  <c r="N221" i="12"/>
  <c r="O221" i="12" s="1"/>
  <c r="P221" i="12" s="1"/>
  <c r="K221" i="12" l="1"/>
  <c r="Q221" i="12"/>
  <c r="R221" i="12" s="1"/>
  <c r="W221" i="12"/>
  <c r="E3718" i="13"/>
  <c r="V222" i="12"/>
  <c r="B223" i="12"/>
  <c r="U222" i="12"/>
  <c r="E222" i="12"/>
  <c r="F222" i="12" s="1"/>
  <c r="N222" i="12"/>
  <c r="O222" i="12" s="1"/>
  <c r="P222" i="12" s="1"/>
  <c r="J222" i="12"/>
  <c r="Y222" i="12"/>
  <c r="I222" i="12"/>
  <c r="K222" i="12" l="1"/>
  <c r="W222" i="12"/>
  <c r="Q222" i="12"/>
  <c r="R222" i="12" s="1"/>
  <c r="E3717" i="13"/>
  <c r="N223" i="12"/>
  <c r="O223" i="12" s="1"/>
  <c r="P223" i="12" s="1"/>
  <c r="J223" i="12"/>
  <c r="Y223" i="12"/>
  <c r="I223" i="12"/>
  <c r="U223" i="12"/>
  <c r="V223" i="12"/>
  <c r="E223" i="12"/>
  <c r="F223" i="12" s="1"/>
  <c r="B224" i="12"/>
  <c r="W223" i="12" l="1"/>
  <c r="Q223" i="12"/>
  <c r="R223" i="12" s="1"/>
  <c r="E3716" i="13"/>
  <c r="N224" i="12"/>
  <c r="O224" i="12" s="1"/>
  <c r="P224" i="12" s="1"/>
  <c r="J224" i="12"/>
  <c r="Y224" i="12"/>
  <c r="I224" i="12"/>
  <c r="V224" i="12"/>
  <c r="B225" i="12"/>
  <c r="U224" i="12"/>
  <c r="E224" i="12"/>
  <c r="F224" i="12" s="1"/>
  <c r="K223" i="12"/>
  <c r="K224" i="12" l="1"/>
  <c r="Q224" i="12"/>
  <c r="R224" i="12" s="1"/>
  <c r="W224" i="12"/>
  <c r="E3715" i="13"/>
  <c r="N225" i="12"/>
  <c r="O225" i="12" s="1"/>
  <c r="P225" i="12" s="1"/>
  <c r="J225" i="12"/>
  <c r="Y225" i="12"/>
  <c r="I225" i="12"/>
  <c r="V225" i="12"/>
  <c r="B226" i="12"/>
  <c r="U225" i="12"/>
  <c r="E225" i="12"/>
  <c r="F225" i="12" s="1"/>
  <c r="W225" i="12" l="1"/>
  <c r="E3714" i="13"/>
  <c r="J226" i="12"/>
  <c r="Y226" i="12"/>
  <c r="I226" i="12"/>
  <c r="V226" i="12"/>
  <c r="B227" i="12"/>
  <c r="U226" i="12"/>
  <c r="E226" i="12"/>
  <c r="F226" i="12" s="1"/>
  <c r="N226" i="12"/>
  <c r="O226" i="12" s="1"/>
  <c r="P226" i="12" s="1"/>
  <c r="K225" i="12"/>
  <c r="Q225" i="12"/>
  <c r="R225" i="12" s="1"/>
  <c r="W226" i="12" l="1"/>
  <c r="Q226" i="12"/>
  <c r="R226" i="12" s="1"/>
  <c r="E3713" i="13"/>
  <c r="V227" i="12"/>
  <c r="B228" i="12"/>
  <c r="U227" i="12"/>
  <c r="E227" i="12"/>
  <c r="F227" i="12" s="1"/>
  <c r="I227" i="12"/>
  <c r="N227" i="12"/>
  <c r="O227" i="12" s="1"/>
  <c r="P227" i="12" s="1"/>
  <c r="Y227" i="12"/>
  <c r="J227" i="12"/>
  <c r="K226" i="12"/>
  <c r="W227" i="12" l="1"/>
  <c r="E3712" i="13"/>
  <c r="B229" i="12"/>
  <c r="U228" i="12"/>
  <c r="E228" i="12"/>
  <c r="F228" i="12" s="1"/>
  <c r="V228" i="12"/>
  <c r="N228" i="12"/>
  <c r="O228" i="12" s="1"/>
  <c r="P228" i="12" s="1"/>
  <c r="J228" i="12"/>
  <c r="Y228" i="12"/>
  <c r="I228" i="12"/>
  <c r="K227" i="12"/>
  <c r="Q227" i="12"/>
  <c r="R227" i="12" s="1"/>
  <c r="K228" i="12" l="1"/>
  <c r="W228" i="12"/>
  <c r="Q228" i="12"/>
  <c r="R228" i="12" s="1"/>
  <c r="E3711" i="13"/>
  <c r="N229" i="12"/>
  <c r="O229" i="12" s="1"/>
  <c r="P229" i="12" s="1"/>
  <c r="J229" i="12"/>
  <c r="Y229" i="12"/>
  <c r="I229" i="12"/>
  <c r="V229" i="12"/>
  <c r="B230" i="12"/>
  <c r="U229" i="12"/>
  <c r="E229" i="12"/>
  <c r="F229" i="12" s="1"/>
  <c r="W229" i="12" l="1"/>
  <c r="K229" i="12"/>
  <c r="Q229" i="12"/>
  <c r="R229" i="12" s="1"/>
  <c r="E3710" i="13"/>
  <c r="N230" i="12"/>
  <c r="O230" i="12" s="1"/>
  <c r="P230" i="12" s="1"/>
  <c r="J230" i="12"/>
  <c r="Y230" i="12"/>
  <c r="I230" i="12"/>
  <c r="V230" i="12"/>
  <c r="B231" i="12"/>
  <c r="U230" i="12"/>
  <c r="E230" i="12"/>
  <c r="F230" i="12" s="1"/>
  <c r="Q230" i="12" l="1"/>
  <c r="R230" i="12" s="1"/>
  <c r="W230" i="12"/>
  <c r="E3709" i="13"/>
  <c r="J231" i="12"/>
  <c r="Y231" i="12"/>
  <c r="I231" i="12"/>
  <c r="V231" i="12"/>
  <c r="B232" i="12"/>
  <c r="U231" i="12"/>
  <c r="E231" i="12"/>
  <c r="F231" i="12" s="1"/>
  <c r="N231" i="12"/>
  <c r="O231" i="12" s="1"/>
  <c r="P231" i="12" s="1"/>
  <c r="K230" i="12"/>
  <c r="Q231" i="12" l="1"/>
  <c r="R231" i="12" s="1"/>
  <c r="K231" i="12"/>
  <c r="W231" i="12"/>
  <c r="E3708" i="13"/>
  <c r="Y232" i="12"/>
  <c r="I232" i="12"/>
  <c r="V232" i="12"/>
  <c r="B233" i="12"/>
  <c r="U232" i="12"/>
  <c r="E232" i="12"/>
  <c r="F232" i="12" s="1"/>
  <c r="N232" i="12"/>
  <c r="O232" i="12" s="1"/>
  <c r="P232" i="12" s="1"/>
  <c r="J232" i="12"/>
  <c r="W232" i="12" l="1"/>
  <c r="K232" i="12"/>
  <c r="Q232" i="12"/>
  <c r="R232" i="12" s="1"/>
  <c r="E3707" i="13"/>
  <c r="V233" i="12"/>
  <c r="B234" i="12"/>
  <c r="U233" i="12"/>
  <c r="E233" i="12"/>
  <c r="F233" i="12" s="1"/>
  <c r="N233" i="12"/>
  <c r="O233" i="12" s="1"/>
  <c r="P233" i="12" s="1"/>
  <c r="J233" i="12"/>
  <c r="Y233" i="12"/>
  <c r="I233" i="12"/>
  <c r="W233" i="12" l="1"/>
  <c r="K233" i="12"/>
  <c r="Q233" i="12"/>
  <c r="R233" i="12" s="1"/>
  <c r="E3706" i="13"/>
  <c r="N234" i="12"/>
  <c r="O234" i="12" s="1"/>
  <c r="P234" i="12" s="1"/>
  <c r="J234" i="12"/>
  <c r="Y234" i="12"/>
  <c r="I234" i="12"/>
  <c r="V234" i="12"/>
  <c r="B235" i="12"/>
  <c r="U234" i="12"/>
  <c r="E234" i="12"/>
  <c r="F234" i="12" s="1"/>
  <c r="W234" i="12" l="1"/>
  <c r="E3705" i="13"/>
  <c r="N235" i="12"/>
  <c r="O235" i="12" s="1"/>
  <c r="P235" i="12" s="1"/>
  <c r="J235" i="12"/>
  <c r="Y235" i="12"/>
  <c r="I235" i="12"/>
  <c r="V235" i="12"/>
  <c r="B236" i="12"/>
  <c r="U235" i="12"/>
  <c r="E235" i="12"/>
  <c r="F235" i="12" s="1"/>
  <c r="K234" i="12"/>
  <c r="Q234" i="12"/>
  <c r="R234" i="12" s="1"/>
  <c r="Q235" i="12" l="1"/>
  <c r="R235" i="12" s="1"/>
  <c r="K235" i="12"/>
  <c r="W235" i="12"/>
  <c r="E3704" i="13"/>
  <c r="J236" i="12"/>
  <c r="Y236" i="12"/>
  <c r="I236" i="12"/>
  <c r="V236" i="12"/>
  <c r="B237" i="12"/>
  <c r="U236" i="12"/>
  <c r="E236" i="12"/>
  <c r="F236" i="12" s="1"/>
  <c r="N236" i="12"/>
  <c r="O236" i="12" s="1"/>
  <c r="P236" i="12" s="1"/>
  <c r="Q236" i="12" l="1"/>
  <c r="R236" i="12" s="1"/>
  <c r="K236" i="12"/>
  <c r="W236" i="12"/>
  <c r="E3703" i="13"/>
  <c r="J237" i="12"/>
  <c r="Y237" i="12"/>
  <c r="I237" i="12"/>
  <c r="V237" i="12"/>
  <c r="B238" i="12"/>
  <c r="U237" i="12"/>
  <c r="E237" i="12"/>
  <c r="F237" i="12" s="1"/>
  <c r="N237" i="12"/>
  <c r="O237" i="12" s="1"/>
  <c r="P237" i="12" s="1"/>
  <c r="W237" i="12" l="1"/>
  <c r="Q237" i="12"/>
  <c r="R237" i="12" s="1"/>
  <c r="E3702" i="13"/>
  <c r="B239" i="12"/>
  <c r="U238" i="12"/>
  <c r="V238" i="12"/>
  <c r="E238" i="12"/>
  <c r="F238" i="12" s="1"/>
  <c r="N238" i="12"/>
  <c r="O238" i="12" s="1"/>
  <c r="P238" i="12" s="1"/>
  <c r="J238" i="12"/>
  <c r="I238" i="12"/>
  <c r="Y238" i="12"/>
  <c r="K237" i="12"/>
  <c r="W238" i="12" l="1"/>
  <c r="Q238" i="12"/>
  <c r="R238" i="12" s="1"/>
  <c r="E3701" i="13"/>
  <c r="B240" i="12"/>
  <c r="U239" i="12"/>
  <c r="E239" i="12"/>
  <c r="F239" i="12" s="1"/>
  <c r="Y239" i="12"/>
  <c r="I239" i="12"/>
  <c r="V239" i="12"/>
  <c r="N239" i="12"/>
  <c r="O239" i="12" s="1"/>
  <c r="P239" i="12" s="1"/>
  <c r="J239" i="12"/>
  <c r="K238" i="12"/>
  <c r="W239" i="12" l="1"/>
  <c r="E3700" i="13"/>
  <c r="J240" i="12"/>
  <c r="Y240" i="12"/>
  <c r="I240" i="12"/>
  <c r="U240" i="12"/>
  <c r="N240" i="12"/>
  <c r="O240" i="12" s="1"/>
  <c r="P240" i="12" s="1"/>
  <c r="B241" i="12"/>
  <c r="E240" i="12"/>
  <c r="F240" i="12" s="1"/>
  <c r="V240" i="12"/>
  <c r="Q239" i="12"/>
  <c r="R239" i="12" s="1"/>
  <c r="K239" i="12"/>
  <c r="W240" i="12" l="1"/>
  <c r="Q240" i="12"/>
  <c r="R240" i="12" s="1"/>
  <c r="K240" i="12"/>
  <c r="E3699" i="13"/>
  <c r="Y241" i="12"/>
  <c r="I241" i="12"/>
  <c r="V241" i="12"/>
  <c r="B242" i="12"/>
  <c r="U241" i="12"/>
  <c r="E241" i="12"/>
  <c r="F241" i="12" s="1"/>
  <c r="N241" i="12"/>
  <c r="O241" i="12" s="1"/>
  <c r="P241" i="12" s="1"/>
  <c r="J241" i="12"/>
  <c r="Q241" i="12" l="1"/>
  <c r="R241" i="12" s="1"/>
  <c r="K241" i="12"/>
  <c r="E3698" i="13"/>
  <c r="Y242" i="12"/>
  <c r="I242" i="12"/>
  <c r="V242" i="12"/>
  <c r="J242" i="12"/>
  <c r="B243" i="12"/>
  <c r="E242" i="12"/>
  <c r="F242" i="12" s="1"/>
  <c r="U242" i="12"/>
  <c r="N242" i="12"/>
  <c r="O242" i="12" s="1"/>
  <c r="P242" i="12" s="1"/>
  <c r="W241" i="12"/>
  <c r="W242" i="12" l="1"/>
  <c r="Q242" i="12"/>
  <c r="R242" i="12" s="1"/>
  <c r="E3697" i="13"/>
  <c r="V243" i="12"/>
  <c r="B244" i="12"/>
  <c r="U243" i="12"/>
  <c r="E243" i="12"/>
  <c r="F243" i="12" s="1"/>
  <c r="Y243" i="12"/>
  <c r="I243" i="12"/>
  <c r="J243" i="12"/>
  <c r="N243" i="12"/>
  <c r="O243" i="12" s="1"/>
  <c r="P243" i="12" s="1"/>
  <c r="K242" i="12"/>
  <c r="W243" i="12" l="1"/>
  <c r="Q243" i="12"/>
  <c r="R243" i="12" s="1"/>
  <c r="K243" i="12"/>
  <c r="E3696" i="13"/>
  <c r="N244" i="12"/>
  <c r="O244" i="12" s="1"/>
  <c r="P244" i="12" s="1"/>
  <c r="V244" i="12"/>
  <c r="B245" i="12"/>
  <c r="U244" i="12"/>
  <c r="E244" i="12"/>
  <c r="F244" i="12" s="1"/>
  <c r="Y244" i="12"/>
  <c r="J244" i="12"/>
  <c r="I244" i="12"/>
  <c r="W244" i="12" l="1"/>
  <c r="E3695" i="13"/>
  <c r="J245" i="12"/>
  <c r="Y245" i="12"/>
  <c r="I245" i="12"/>
  <c r="B246" i="12"/>
  <c r="V245" i="12"/>
  <c r="U245" i="12"/>
  <c r="N245" i="12"/>
  <c r="O245" i="12" s="1"/>
  <c r="P245" i="12" s="1"/>
  <c r="E245" i="12"/>
  <c r="F245" i="12" s="1"/>
  <c r="K244" i="12"/>
  <c r="Q244" i="12"/>
  <c r="R244" i="12" s="1"/>
  <c r="W245" i="12" l="1"/>
  <c r="E3694" i="13"/>
  <c r="J246" i="12"/>
  <c r="V246" i="12"/>
  <c r="Y246" i="12"/>
  <c r="U246" i="12"/>
  <c r="N246" i="12"/>
  <c r="O246" i="12" s="1"/>
  <c r="P246" i="12" s="1"/>
  <c r="I246" i="12"/>
  <c r="B247" i="12"/>
  <c r="E246" i="12"/>
  <c r="F246" i="12" s="1"/>
  <c r="K245" i="12"/>
  <c r="Q245" i="12"/>
  <c r="R245" i="12" s="1"/>
  <c r="W246" i="12" l="1"/>
  <c r="Q246" i="12"/>
  <c r="R246" i="12" s="1"/>
  <c r="E3693" i="13"/>
  <c r="J247" i="12"/>
  <c r="Y247" i="12"/>
  <c r="I247" i="12"/>
  <c r="B248" i="12"/>
  <c r="U247" i="12"/>
  <c r="E247" i="12"/>
  <c r="F247" i="12" s="1"/>
  <c r="V247" i="12"/>
  <c r="N247" i="12"/>
  <c r="O247" i="12" s="1"/>
  <c r="P247" i="12" s="1"/>
  <c r="K246" i="12"/>
  <c r="W247" i="12" l="1"/>
  <c r="E3692" i="13"/>
  <c r="V248" i="12"/>
  <c r="J248" i="12"/>
  <c r="Y248" i="12"/>
  <c r="I248" i="12"/>
  <c r="U248" i="12"/>
  <c r="N248" i="12"/>
  <c r="O248" i="12" s="1"/>
  <c r="P248" i="12" s="1"/>
  <c r="B249" i="12"/>
  <c r="E248" i="12"/>
  <c r="F248" i="12" s="1"/>
  <c r="K247" i="12"/>
  <c r="Q247" i="12"/>
  <c r="R247" i="12" s="1"/>
  <c r="W248" i="12" l="1"/>
  <c r="K248" i="12"/>
  <c r="Q248" i="12"/>
  <c r="R248" i="12" s="1"/>
  <c r="E3691" i="13"/>
  <c r="N249" i="12"/>
  <c r="O249" i="12" s="1"/>
  <c r="P249" i="12" s="1"/>
  <c r="V249" i="12"/>
  <c r="U249" i="12"/>
  <c r="J249" i="12"/>
  <c r="I249" i="12"/>
  <c r="B250" i="12"/>
  <c r="E249" i="12"/>
  <c r="F249" i="12" s="1"/>
  <c r="Y249" i="12"/>
  <c r="E3690" i="13" l="1"/>
  <c r="N250" i="12"/>
  <c r="O250" i="12" s="1"/>
  <c r="P250" i="12" s="1"/>
  <c r="J250" i="12"/>
  <c r="U250" i="12"/>
  <c r="I250" i="12"/>
  <c r="B251" i="12"/>
  <c r="E250" i="12"/>
  <c r="F250" i="12" s="1"/>
  <c r="Y250" i="12"/>
  <c r="V250" i="12"/>
  <c r="K249" i="12"/>
  <c r="W249" i="12"/>
  <c r="Q249" i="12"/>
  <c r="R249" i="12" s="1"/>
  <c r="W250" i="12" l="1"/>
  <c r="K250" i="12"/>
  <c r="Q250" i="12"/>
  <c r="R250" i="12" s="1"/>
  <c r="E3689" i="13"/>
  <c r="N251" i="12"/>
  <c r="O251" i="12" s="1"/>
  <c r="P251" i="12" s="1"/>
  <c r="Y251" i="12"/>
  <c r="I251" i="12"/>
  <c r="J251" i="12"/>
  <c r="B252" i="12"/>
  <c r="E251" i="12"/>
  <c r="F251" i="12" s="1"/>
  <c r="V251" i="12"/>
  <c r="U251" i="12"/>
  <c r="W251" i="12" l="1"/>
  <c r="Q251" i="12"/>
  <c r="R251" i="12" s="1"/>
  <c r="E3688" i="13"/>
  <c r="J252" i="12"/>
  <c r="V252" i="12"/>
  <c r="B253" i="12"/>
  <c r="U252" i="12"/>
  <c r="E252" i="12"/>
  <c r="F252" i="12" s="1"/>
  <c r="N252" i="12"/>
  <c r="O252" i="12" s="1"/>
  <c r="P252" i="12" s="1"/>
  <c r="I252" i="12"/>
  <c r="Y252" i="12"/>
  <c r="K251" i="12"/>
  <c r="W252" i="12" l="1"/>
  <c r="E3687" i="13"/>
  <c r="B254" i="12"/>
  <c r="U253" i="12"/>
  <c r="E253" i="12"/>
  <c r="F253" i="12" s="1"/>
  <c r="J253" i="12"/>
  <c r="N253" i="12"/>
  <c r="O253" i="12" s="1"/>
  <c r="P253" i="12" s="1"/>
  <c r="I253" i="12"/>
  <c r="Y253" i="12"/>
  <c r="V253" i="12"/>
  <c r="Q252" i="12"/>
  <c r="R252" i="12" s="1"/>
  <c r="K252" i="12"/>
  <c r="Q253" i="12" l="1"/>
  <c r="R253" i="12" s="1"/>
  <c r="K253" i="12"/>
  <c r="W253" i="12"/>
  <c r="E3686" i="13"/>
  <c r="B255" i="12"/>
  <c r="U254" i="12"/>
  <c r="E254" i="12"/>
  <c r="F254" i="12" s="1"/>
  <c r="N254" i="12"/>
  <c r="O254" i="12" s="1"/>
  <c r="P254" i="12" s="1"/>
  <c r="J254" i="12"/>
  <c r="I254" i="12"/>
  <c r="Y254" i="12"/>
  <c r="V254" i="12"/>
  <c r="K254" i="12" l="1"/>
  <c r="W254" i="12"/>
  <c r="E3685" i="13"/>
  <c r="B256" i="12"/>
  <c r="U255" i="12"/>
  <c r="E255" i="12"/>
  <c r="F255" i="12" s="1"/>
  <c r="V255" i="12"/>
  <c r="N255" i="12"/>
  <c r="O255" i="12" s="1"/>
  <c r="P255" i="12" s="1"/>
  <c r="J255" i="12"/>
  <c r="I255" i="12"/>
  <c r="Y255" i="12"/>
  <c r="Q254" i="12"/>
  <c r="R254" i="12" s="1"/>
  <c r="W255" i="12" l="1"/>
  <c r="E3684" i="13"/>
  <c r="N256" i="12"/>
  <c r="O256" i="12" s="1"/>
  <c r="P256" i="12" s="1"/>
  <c r="J256" i="12"/>
  <c r="Y256" i="12"/>
  <c r="I256" i="12"/>
  <c r="B257" i="12"/>
  <c r="U256" i="12"/>
  <c r="E256" i="12"/>
  <c r="F256" i="12" s="1"/>
  <c r="V256" i="12"/>
  <c r="Q255" i="12"/>
  <c r="R255" i="12" s="1"/>
  <c r="K255" i="12"/>
  <c r="E3683" i="13" l="1"/>
  <c r="Y257" i="12"/>
  <c r="I257" i="12"/>
  <c r="V257" i="12"/>
  <c r="B258" i="12"/>
  <c r="U257" i="12"/>
  <c r="E257" i="12"/>
  <c r="F257" i="12" s="1"/>
  <c r="N257" i="12"/>
  <c r="O257" i="12" s="1"/>
  <c r="P257" i="12" s="1"/>
  <c r="J257" i="12"/>
  <c r="K256" i="12"/>
  <c r="Q256" i="12"/>
  <c r="R256" i="12" s="1"/>
  <c r="W256" i="12"/>
  <c r="W257" i="12" l="1"/>
  <c r="Q257" i="12"/>
  <c r="R257" i="12" s="1"/>
  <c r="E3682" i="13"/>
  <c r="Y258" i="12"/>
  <c r="I258" i="12"/>
  <c r="V258" i="12"/>
  <c r="N258" i="12"/>
  <c r="O258" i="12" s="1"/>
  <c r="P258" i="12" s="1"/>
  <c r="B259" i="12"/>
  <c r="U258" i="12"/>
  <c r="J258" i="12"/>
  <c r="E258" i="12"/>
  <c r="F258" i="12" s="1"/>
  <c r="K257" i="12"/>
  <c r="Q258" i="12" l="1"/>
  <c r="R258" i="12" s="1"/>
  <c r="K258" i="12"/>
  <c r="W258" i="12"/>
  <c r="E3681" i="13"/>
  <c r="V259" i="12"/>
  <c r="B260" i="12"/>
  <c r="U259" i="12"/>
  <c r="E259" i="12"/>
  <c r="F259" i="12" s="1"/>
  <c r="Y259" i="12"/>
  <c r="I259" i="12"/>
  <c r="J259" i="12"/>
  <c r="N259" i="12"/>
  <c r="O259" i="12" s="1"/>
  <c r="P259" i="12" s="1"/>
  <c r="W259" i="12" l="1"/>
  <c r="Q259" i="12"/>
  <c r="R259" i="12" s="1"/>
  <c r="E3680" i="13"/>
  <c r="N260" i="12"/>
  <c r="O260" i="12" s="1"/>
  <c r="P260" i="12" s="1"/>
  <c r="Y260" i="12"/>
  <c r="I260" i="12"/>
  <c r="V260" i="12"/>
  <c r="B261" i="12"/>
  <c r="U260" i="12"/>
  <c r="E260" i="12"/>
  <c r="F260" i="12" s="1"/>
  <c r="J260" i="12"/>
  <c r="K259" i="12"/>
  <c r="Q260" i="12" l="1"/>
  <c r="R260" i="12" s="1"/>
  <c r="K260" i="12"/>
  <c r="W260" i="12"/>
  <c r="E3679" i="13"/>
  <c r="J261" i="12"/>
  <c r="Y261" i="12"/>
  <c r="I261" i="12"/>
  <c r="V261" i="12"/>
  <c r="B262" i="12"/>
  <c r="U261" i="12"/>
  <c r="E261" i="12"/>
  <c r="F261" i="12" s="1"/>
  <c r="N261" i="12"/>
  <c r="O261" i="12" s="1"/>
  <c r="P261" i="12" s="1"/>
  <c r="W261" i="12" l="1"/>
  <c r="K261" i="12"/>
  <c r="Q261" i="12"/>
  <c r="R261" i="12" s="1"/>
  <c r="E3678" i="13"/>
  <c r="J262" i="12"/>
  <c r="V262" i="12"/>
  <c r="Y262" i="12"/>
  <c r="U262" i="12"/>
  <c r="N262" i="12"/>
  <c r="O262" i="12" s="1"/>
  <c r="P262" i="12" s="1"/>
  <c r="I262" i="12"/>
  <c r="E262" i="12"/>
  <c r="F262" i="12" s="1"/>
  <c r="B263" i="12"/>
  <c r="W262" i="12" l="1"/>
  <c r="K262" i="12"/>
  <c r="Q262" i="12"/>
  <c r="R262" i="12" s="1"/>
  <c r="E3677" i="13"/>
  <c r="J263" i="12"/>
  <c r="Y263" i="12"/>
  <c r="I263" i="12"/>
  <c r="B264" i="12"/>
  <c r="U263" i="12"/>
  <c r="E263" i="12"/>
  <c r="F263" i="12" s="1"/>
  <c r="V263" i="12"/>
  <c r="N263" i="12"/>
  <c r="O263" i="12" s="1"/>
  <c r="P263" i="12" s="1"/>
  <c r="W263" i="12" l="1"/>
  <c r="E3676" i="13"/>
  <c r="V264" i="12"/>
  <c r="J264" i="12"/>
  <c r="Y264" i="12"/>
  <c r="I264" i="12"/>
  <c r="E264" i="12"/>
  <c r="F264" i="12" s="1"/>
  <c r="B265" i="12"/>
  <c r="U264" i="12"/>
  <c r="N264" i="12"/>
  <c r="O264" i="12" s="1"/>
  <c r="P264" i="12" s="1"/>
  <c r="K263" i="12"/>
  <c r="Q263" i="12"/>
  <c r="R263" i="12" s="1"/>
  <c r="Q264" i="12" l="1"/>
  <c r="R264" i="12" s="1"/>
  <c r="W264" i="12"/>
  <c r="E3675" i="13"/>
  <c r="N265" i="12"/>
  <c r="O265" i="12" s="1"/>
  <c r="P265" i="12" s="1"/>
  <c r="J265" i="12"/>
  <c r="Y265" i="12"/>
  <c r="I265" i="12"/>
  <c r="V265" i="12"/>
  <c r="E265" i="12"/>
  <c r="F265" i="12" s="1"/>
  <c r="B266" i="12"/>
  <c r="U265" i="12"/>
  <c r="K264" i="12"/>
  <c r="W265" i="12" l="1"/>
  <c r="Q265" i="12"/>
  <c r="R265" i="12" s="1"/>
  <c r="E3674" i="13"/>
  <c r="N266" i="12"/>
  <c r="O266" i="12" s="1"/>
  <c r="P266" i="12" s="1"/>
  <c r="J266" i="12"/>
  <c r="V266" i="12"/>
  <c r="U266" i="12"/>
  <c r="I266" i="12"/>
  <c r="E266" i="12"/>
  <c r="F266" i="12" s="1"/>
  <c r="B267" i="12"/>
  <c r="Y266" i="12"/>
  <c r="K265" i="12"/>
  <c r="K266" i="12" l="1"/>
  <c r="Q266" i="12"/>
  <c r="R266" i="12" s="1"/>
  <c r="E3673" i="13"/>
  <c r="N267" i="12"/>
  <c r="O267" i="12" s="1"/>
  <c r="P267" i="12" s="1"/>
  <c r="Y267" i="12"/>
  <c r="I267" i="12"/>
  <c r="V267" i="12"/>
  <c r="U267" i="12"/>
  <c r="J267" i="12"/>
  <c r="E267" i="12"/>
  <c r="F267" i="12" s="1"/>
  <c r="B268" i="12"/>
  <c r="W266" i="12"/>
  <c r="Q267" i="12" l="1"/>
  <c r="R267" i="12" s="1"/>
  <c r="K267" i="12"/>
  <c r="E3672" i="13"/>
  <c r="J268" i="12"/>
  <c r="V268" i="12"/>
  <c r="B269" i="12"/>
  <c r="U268" i="12"/>
  <c r="E268" i="12"/>
  <c r="F268" i="12" s="1"/>
  <c r="N268" i="12"/>
  <c r="O268" i="12" s="1"/>
  <c r="P268" i="12" s="1"/>
  <c r="Y268" i="12"/>
  <c r="I268" i="12"/>
  <c r="W267" i="12"/>
  <c r="K268" i="12" l="1"/>
  <c r="W268" i="12"/>
  <c r="Q268" i="12"/>
  <c r="R268" i="12" s="1"/>
  <c r="E3671" i="13"/>
  <c r="B270" i="12"/>
  <c r="U269" i="12"/>
  <c r="E269" i="12"/>
  <c r="F269" i="12" s="1"/>
  <c r="N269" i="12"/>
  <c r="O269" i="12" s="1"/>
  <c r="P269" i="12" s="1"/>
  <c r="J269" i="12"/>
  <c r="Y269" i="12"/>
  <c r="V269" i="12"/>
  <c r="I269" i="12"/>
  <c r="K269" i="12" l="1"/>
  <c r="Q269" i="12"/>
  <c r="R269" i="12" s="1"/>
  <c r="W269" i="12"/>
  <c r="E3670" i="13"/>
  <c r="B271" i="12"/>
  <c r="U270" i="12"/>
  <c r="E270" i="12"/>
  <c r="F270" i="12" s="1"/>
  <c r="N270" i="12"/>
  <c r="O270" i="12" s="1"/>
  <c r="P270" i="12" s="1"/>
  <c r="J270" i="12"/>
  <c r="I270" i="12"/>
  <c r="Y270" i="12"/>
  <c r="V270" i="12"/>
  <c r="Q270" i="12" l="1"/>
  <c r="R270" i="12" s="1"/>
  <c r="E3669" i="13"/>
  <c r="B272" i="12"/>
  <c r="U271" i="12"/>
  <c r="E271" i="12"/>
  <c r="F271" i="12" s="1"/>
  <c r="N271" i="12"/>
  <c r="O271" i="12" s="1"/>
  <c r="P271" i="12" s="1"/>
  <c r="J271" i="12"/>
  <c r="I271" i="12"/>
  <c r="Y271" i="12"/>
  <c r="V271" i="12"/>
  <c r="K270" i="12"/>
  <c r="W270" i="12"/>
  <c r="W271" i="12" l="1"/>
  <c r="E3668" i="13"/>
  <c r="N272" i="12"/>
  <c r="O272" i="12" s="1"/>
  <c r="P272" i="12" s="1"/>
  <c r="J272" i="12"/>
  <c r="Y272" i="12"/>
  <c r="I272" i="12"/>
  <c r="B273" i="12"/>
  <c r="U272" i="12"/>
  <c r="E272" i="12"/>
  <c r="F272" i="12" s="1"/>
  <c r="V272" i="12"/>
  <c r="K271" i="12"/>
  <c r="Q271" i="12"/>
  <c r="R271" i="12" s="1"/>
  <c r="K272" i="12" l="1"/>
  <c r="Q272" i="12"/>
  <c r="R272" i="12" s="1"/>
  <c r="W272" i="12"/>
  <c r="E3667" i="13"/>
  <c r="Y273" i="12"/>
  <c r="I273" i="12"/>
  <c r="V273" i="12"/>
  <c r="B274" i="12"/>
  <c r="U273" i="12"/>
  <c r="E273" i="12"/>
  <c r="F273" i="12" s="1"/>
  <c r="N273" i="12"/>
  <c r="O273" i="12" s="1"/>
  <c r="P273" i="12" s="1"/>
  <c r="J273" i="12"/>
  <c r="W273" i="12" l="1"/>
  <c r="K273" i="12"/>
  <c r="Q273" i="12"/>
  <c r="R273" i="12" s="1"/>
  <c r="E3666" i="13"/>
  <c r="Y274" i="12"/>
  <c r="I274" i="12"/>
  <c r="V274" i="12"/>
  <c r="N274" i="12"/>
  <c r="O274" i="12" s="1"/>
  <c r="P274" i="12" s="1"/>
  <c r="B275" i="12"/>
  <c r="U274" i="12"/>
  <c r="J274" i="12"/>
  <c r="E274" i="12"/>
  <c r="F274" i="12" s="1"/>
  <c r="W274" i="12" l="1"/>
  <c r="Q274" i="12"/>
  <c r="R274" i="12" s="1"/>
  <c r="E3665" i="13"/>
  <c r="V275" i="12"/>
  <c r="B276" i="12"/>
  <c r="U275" i="12"/>
  <c r="E275" i="12"/>
  <c r="F275" i="12" s="1"/>
  <c r="Y275" i="12"/>
  <c r="I275" i="12"/>
  <c r="J275" i="12"/>
  <c r="N275" i="12"/>
  <c r="O275" i="12" s="1"/>
  <c r="P275" i="12" s="1"/>
  <c r="K274" i="12"/>
  <c r="W275" i="12" l="1"/>
  <c r="E3664" i="13"/>
  <c r="N276" i="12"/>
  <c r="O276" i="12" s="1"/>
  <c r="P276" i="12" s="1"/>
  <c r="Y276" i="12"/>
  <c r="I276" i="12"/>
  <c r="V276" i="12"/>
  <c r="B277" i="12"/>
  <c r="U276" i="12"/>
  <c r="E276" i="12"/>
  <c r="F276" i="12" s="1"/>
  <c r="J276" i="12"/>
  <c r="K275" i="12"/>
  <c r="Q275" i="12"/>
  <c r="R275" i="12" s="1"/>
  <c r="W276" i="12" l="1"/>
  <c r="Q276" i="12"/>
  <c r="R276" i="12" s="1"/>
  <c r="K276" i="12"/>
  <c r="E3663" i="13"/>
  <c r="N277" i="12"/>
  <c r="O277" i="12" s="1"/>
  <c r="P277" i="12" s="1"/>
  <c r="J277" i="12"/>
  <c r="Y277" i="12"/>
  <c r="I277" i="12"/>
  <c r="V277" i="12"/>
  <c r="B278" i="12"/>
  <c r="U277" i="12"/>
  <c r="E277" i="12"/>
  <c r="F277" i="12" s="1"/>
  <c r="Q277" i="12" l="1"/>
  <c r="R277" i="12" s="1"/>
  <c r="W277" i="12"/>
  <c r="E3662" i="13"/>
  <c r="J278" i="12"/>
  <c r="V278" i="12"/>
  <c r="E278" i="12"/>
  <c r="F278" i="12" s="1"/>
  <c r="B279" i="12"/>
  <c r="Y278" i="12"/>
  <c r="U278" i="12"/>
  <c r="N278" i="12"/>
  <c r="O278" i="12" s="1"/>
  <c r="P278" i="12" s="1"/>
  <c r="I278" i="12"/>
  <c r="K277" i="12"/>
  <c r="W278" i="12" l="1"/>
  <c r="Q278" i="12"/>
  <c r="R278" i="12" s="1"/>
  <c r="K278" i="12"/>
  <c r="E3661" i="13"/>
  <c r="J279" i="12"/>
  <c r="Y279" i="12"/>
  <c r="I279" i="12"/>
  <c r="B280" i="12"/>
  <c r="U279" i="12"/>
  <c r="E279" i="12"/>
  <c r="F279" i="12" s="1"/>
  <c r="V279" i="12"/>
  <c r="N279" i="12"/>
  <c r="O279" i="12" s="1"/>
  <c r="P279" i="12" s="1"/>
  <c r="Q279" i="12" l="1"/>
  <c r="R279" i="12" s="1"/>
  <c r="W279" i="12"/>
  <c r="E3660" i="13"/>
  <c r="V280" i="12"/>
  <c r="B281" i="12"/>
  <c r="U280" i="12"/>
  <c r="E280" i="12"/>
  <c r="F280" i="12" s="1"/>
  <c r="J280" i="12"/>
  <c r="Y280" i="12"/>
  <c r="I280" i="12"/>
  <c r="N280" i="12"/>
  <c r="O280" i="12" s="1"/>
  <c r="P280" i="12" s="1"/>
  <c r="K279" i="12"/>
  <c r="W280" i="12" l="1"/>
  <c r="Q280" i="12"/>
  <c r="R280" i="12" s="1"/>
  <c r="E3659" i="13"/>
  <c r="N281" i="12"/>
  <c r="O281" i="12" s="1"/>
  <c r="P281" i="12" s="1"/>
  <c r="J281" i="12"/>
  <c r="Y281" i="12"/>
  <c r="I281" i="12"/>
  <c r="V281" i="12"/>
  <c r="E281" i="12"/>
  <c r="F281" i="12" s="1"/>
  <c r="B282" i="12"/>
  <c r="U281" i="12"/>
  <c r="K280" i="12"/>
  <c r="W281" i="12" l="1"/>
  <c r="K281" i="12"/>
  <c r="Q281" i="12"/>
  <c r="R281" i="12" s="1"/>
  <c r="E3658" i="13"/>
  <c r="N282" i="12"/>
  <c r="O282" i="12" s="1"/>
  <c r="P282" i="12" s="1"/>
  <c r="J282" i="12"/>
  <c r="V282" i="12"/>
  <c r="U282" i="12"/>
  <c r="I282" i="12"/>
  <c r="E282" i="12"/>
  <c r="F282" i="12" s="1"/>
  <c r="B283" i="12"/>
  <c r="Y282" i="12"/>
  <c r="K282" i="12" l="1"/>
  <c r="Q282" i="12"/>
  <c r="R282" i="12" s="1"/>
  <c r="E3657" i="13"/>
  <c r="N283" i="12"/>
  <c r="O283" i="12" s="1"/>
  <c r="P283" i="12" s="1"/>
  <c r="Y283" i="12"/>
  <c r="I283" i="12"/>
  <c r="B284" i="12"/>
  <c r="V283" i="12"/>
  <c r="U283" i="12"/>
  <c r="J283" i="12"/>
  <c r="E283" i="12"/>
  <c r="F283" i="12" s="1"/>
  <c r="W282" i="12"/>
  <c r="W283" i="12" l="1"/>
  <c r="K283" i="12"/>
  <c r="E3656" i="13"/>
  <c r="J284" i="12"/>
  <c r="Y284" i="12"/>
  <c r="I284" i="12"/>
  <c r="V284" i="12"/>
  <c r="B285" i="12"/>
  <c r="U284" i="12"/>
  <c r="E284" i="12"/>
  <c r="F284" i="12" s="1"/>
  <c r="N284" i="12"/>
  <c r="O284" i="12" s="1"/>
  <c r="P284" i="12" s="1"/>
  <c r="Q283" i="12"/>
  <c r="R283" i="12" s="1"/>
  <c r="W284" i="12" l="1"/>
  <c r="Q284" i="12"/>
  <c r="R284" i="12" s="1"/>
  <c r="E3655" i="13"/>
  <c r="V285" i="12"/>
  <c r="B286" i="12"/>
  <c r="U285" i="12"/>
  <c r="E285" i="12"/>
  <c r="F285" i="12" s="1"/>
  <c r="N285" i="12"/>
  <c r="O285" i="12" s="1"/>
  <c r="P285" i="12" s="1"/>
  <c r="J285" i="12"/>
  <c r="Y285" i="12"/>
  <c r="I285" i="12"/>
  <c r="K284" i="12"/>
  <c r="Q285" i="12" l="1"/>
  <c r="R285" i="12" s="1"/>
  <c r="E3654" i="13"/>
  <c r="B287" i="12"/>
  <c r="U286" i="12"/>
  <c r="E286" i="12"/>
  <c r="F286" i="12" s="1"/>
  <c r="N286" i="12"/>
  <c r="O286" i="12" s="1"/>
  <c r="P286" i="12" s="1"/>
  <c r="J286" i="12"/>
  <c r="Y286" i="12"/>
  <c r="I286" i="12"/>
  <c r="V286" i="12"/>
  <c r="K285" i="12"/>
  <c r="W285" i="12"/>
  <c r="W286" i="12" l="1"/>
  <c r="Q286" i="12"/>
  <c r="R286" i="12" s="1"/>
  <c r="E3653" i="13"/>
  <c r="N287" i="12"/>
  <c r="O287" i="12" s="1"/>
  <c r="P287" i="12" s="1"/>
  <c r="V287" i="12"/>
  <c r="B288" i="12"/>
  <c r="U287" i="12"/>
  <c r="E287" i="12"/>
  <c r="F287" i="12" s="1"/>
  <c r="Y287" i="12"/>
  <c r="J287" i="12"/>
  <c r="I287" i="12"/>
  <c r="K286" i="12"/>
  <c r="Q287" i="12" l="1"/>
  <c r="R287" i="12" s="1"/>
  <c r="K287" i="12"/>
  <c r="W287" i="12"/>
  <c r="E3652" i="13"/>
  <c r="N288" i="12"/>
  <c r="O288" i="12" s="1"/>
  <c r="P288" i="12" s="1"/>
  <c r="J288" i="12"/>
  <c r="Y288" i="12"/>
  <c r="I288" i="12"/>
  <c r="B289" i="12"/>
  <c r="U288" i="12"/>
  <c r="E288" i="12"/>
  <c r="F288" i="12" s="1"/>
  <c r="V288" i="12"/>
  <c r="Q288" i="12" l="1"/>
  <c r="R288" i="12" s="1"/>
  <c r="W288" i="12"/>
  <c r="E3651" i="13"/>
  <c r="J289" i="12"/>
  <c r="Y289" i="12"/>
  <c r="I289" i="12"/>
  <c r="V289" i="12"/>
  <c r="B290" i="12"/>
  <c r="U289" i="12"/>
  <c r="E289" i="12"/>
  <c r="F289" i="12" s="1"/>
  <c r="N289" i="12"/>
  <c r="O289" i="12" s="1"/>
  <c r="P289" i="12" s="1"/>
  <c r="K288" i="12"/>
  <c r="Q289" i="12" l="1"/>
  <c r="R289" i="12" s="1"/>
  <c r="K289" i="12"/>
  <c r="W289" i="12"/>
  <c r="E3650" i="13"/>
  <c r="Y290" i="12"/>
  <c r="I290" i="12"/>
  <c r="V290" i="12"/>
  <c r="B291" i="12"/>
  <c r="U290" i="12"/>
  <c r="E290" i="12"/>
  <c r="F290" i="12" s="1"/>
  <c r="N290" i="12"/>
  <c r="O290" i="12" s="1"/>
  <c r="P290" i="12" s="1"/>
  <c r="J290" i="12"/>
  <c r="W290" i="12" l="1"/>
  <c r="K290" i="12"/>
  <c r="Q290" i="12"/>
  <c r="R290" i="12" s="1"/>
  <c r="E3649" i="13"/>
  <c r="V291" i="12"/>
  <c r="B292" i="12"/>
  <c r="U291" i="12"/>
  <c r="E291" i="12"/>
  <c r="F291" i="12" s="1"/>
  <c r="J291" i="12"/>
  <c r="Y291" i="12"/>
  <c r="I291" i="12"/>
  <c r="N291" i="12"/>
  <c r="O291" i="12" s="1"/>
  <c r="P291" i="12" s="1"/>
  <c r="W291" i="12" l="1"/>
  <c r="K291" i="12"/>
  <c r="Q291" i="12"/>
  <c r="R291" i="12" s="1"/>
  <c r="E3648" i="13"/>
  <c r="N292" i="12"/>
  <c r="O292" i="12" s="1"/>
  <c r="P292" i="12" s="1"/>
  <c r="Y292" i="12"/>
  <c r="I292" i="12"/>
  <c r="V292" i="12"/>
  <c r="B293" i="12"/>
  <c r="U292" i="12"/>
  <c r="E292" i="12"/>
  <c r="F292" i="12" s="1"/>
  <c r="J292" i="12"/>
  <c r="W292" i="12" l="1"/>
  <c r="E3647" i="13"/>
  <c r="N293" i="12"/>
  <c r="O293" i="12" s="1"/>
  <c r="P293" i="12" s="1"/>
  <c r="J293" i="12"/>
  <c r="Y293" i="12"/>
  <c r="I293" i="12"/>
  <c r="V293" i="12"/>
  <c r="B294" i="12"/>
  <c r="U293" i="12"/>
  <c r="E293" i="12"/>
  <c r="F293" i="12" s="1"/>
  <c r="K292" i="12"/>
  <c r="Q292" i="12"/>
  <c r="R292" i="12" s="1"/>
  <c r="W293" i="12" l="1"/>
  <c r="E3646" i="13"/>
  <c r="J294" i="12"/>
  <c r="Y294" i="12"/>
  <c r="I294" i="12"/>
  <c r="V294" i="12"/>
  <c r="E294" i="12"/>
  <c r="F294" i="12" s="1"/>
  <c r="B295" i="12"/>
  <c r="U294" i="12"/>
  <c r="N294" i="12"/>
  <c r="O294" i="12" s="1"/>
  <c r="P294" i="12" s="1"/>
  <c r="K293" i="12"/>
  <c r="Q293" i="12"/>
  <c r="R293" i="12" s="1"/>
  <c r="K294" i="12" l="1"/>
  <c r="E3645" i="13"/>
  <c r="J295" i="12"/>
  <c r="Y295" i="12"/>
  <c r="I295" i="12"/>
  <c r="V295" i="12"/>
  <c r="B296" i="12"/>
  <c r="U295" i="12"/>
  <c r="E295" i="12"/>
  <c r="F295" i="12" s="1"/>
  <c r="N295" i="12"/>
  <c r="O295" i="12" s="1"/>
  <c r="P295" i="12" s="1"/>
  <c r="W294" i="12"/>
  <c r="Q294" i="12"/>
  <c r="R294" i="12" s="1"/>
  <c r="W295" i="12" l="1"/>
  <c r="K295" i="12"/>
  <c r="Q295" i="12"/>
  <c r="R295" i="12" s="1"/>
  <c r="E3644" i="13"/>
  <c r="V296" i="12"/>
  <c r="B297" i="12"/>
  <c r="U296" i="12"/>
  <c r="E296" i="12"/>
  <c r="F296" i="12" s="1"/>
  <c r="J296" i="12"/>
  <c r="Y296" i="12"/>
  <c r="I296" i="12"/>
  <c r="N296" i="12"/>
  <c r="O296" i="12" s="1"/>
  <c r="P296" i="12" s="1"/>
  <c r="W296" i="12" l="1"/>
  <c r="K296" i="12"/>
  <c r="Q296" i="12"/>
  <c r="R296" i="12" s="1"/>
  <c r="E3643" i="13"/>
  <c r="N297" i="12"/>
  <c r="O297" i="12" s="1"/>
  <c r="P297" i="12" s="1"/>
  <c r="J297" i="12"/>
  <c r="Y297" i="12"/>
  <c r="I297" i="12"/>
  <c r="V297" i="12"/>
  <c r="B298" i="12"/>
  <c r="U297" i="12"/>
  <c r="E297" i="12"/>
  <c r="F297" i="12" s="1"/>
  <c r="W297" i="12" l="1"/>
  <c r="E3642" i="13"/>
  <c r="N298" i="12"/>
  <c r="O298" i="12" s="1"/>
  <c r="P298" i="12" s="1"/>
  <c r="J298" i="12"/>
  <c r="V298" i="12"/>
  <c r="B299" i="12"/>
  <c r="U298" i="12"/>
  <c r="E298" i="12"/>
  <c r="F298" i="12" s="1"/>
  <c r="Y298" i="12"/>
  <c r="I298" i="12"/>
  <c r="K297" i="12"/>
  <c r="Q297" i="12"/>
  <c r="R297" i="12" s="1"/>
  <c r="W298" i="12" l="1"/>
  <c r="E3641" i="13"/>
  <c r="N299" i="12"/>
  <c r="O299" i="12" s="1"/>
  <c r="P299" i="12" s="1"/>
  <c r="J299" i="12"/>
  <c r="Y299" i="12"/>
  <c r="I299" i="12"/>
  <c r="E299" i="12"/>
  <c r="F299" i="12" s="1"/>
  <c r="B300" i="12"/>
  <c r="V299" i="12"/>
  <c r="U299" i="12"/>
  <c r="Q298" i="12"/>
  <c r="R298" i="12" s="1"/>
  <c r="K298" i="12"/>
  <c r="W299" i="12" l="1"/>
  <c r="K299" i="12"/>
  <c r="E3640" i="13"/>
  <c r="J300" i="12"/>
  <c r="Y300" i="12"/>
  <c r="I300" i="12"/>
  <c r="V300" i="12"/>
  <c r="B301" i="12"/>
  <c r="U300" i="12"/>
  <c r="E300" i="12"/>
  <c r="F300" i="12" s="1"/>
  <c r="N300" i="12"/>
  <c r="O300" i="12" s="1"/>
  <c r="P300" i="12" s="1"/>
  <c r="Q299" i="12"/>
  <c r="R299" i="12" s="1"/>
  <c r="K300" i="12" l="1"/>
  <c r="Q300" i="12"/>
  <c r="R300" i="12" s="1"/>
  <c r="W300" i="12"/>
  <c r="E3639" i="13"/>
  <c r="V301" i="12"/>
  <c r="B302" i="12"/>
  <c r="U301" i="12"/>
  <c r="E301" i="12"/>
  <c r="F301" i="12" s="1"/>
  <c r="N301" i="12"/>
  <c r="O301" i="12" s="1"/>
  <c r="P301" i="12" s="1"/>
  <c r="J301" i="12"/>
  <c r="I301" i="12"/>
  <c r="Y301" i="12"/>
  <c r="W301" i="12" l="1"/>
  <c r="E3638" i="13"/>
  <c r="B303" i="12"/>
  <c r="U302" i="12"/>
  <c r="E302" i="12"/>
  <c r="F302" i="12" s="1"/>
  <c r="N302" i="12"/>
  <c r="O302" i="12" s="1"/>
  <c r="P302" i="12" s="1"/>
  <c r="J302" i="12"/>
  <c r="Y302" i="12"/>
  <c r="I302" i="12"/>
  <c r="V302" i="12"/>
  <c r="K301" i="12"/>
  <c r="Q301" i="12"/>
  <c r="R301" i="12" s="1"/>
  <c r="Q302" i="12" l="1"/>
  <c r="R302" i="12" s="1"/>
  <c r="W302" i="12"/>
  <c r="E3637" i="13"/>
  <c r="N303" i="12"/>
  <c r="O303" i="12" s="1"/>
  <c r="P303" i="12" s="1"/>
  <c r="V303" i="12"/>
  <c r="B304" i="12"/>
  <c r="U303" i="12"/>
  <c r="E303" i="12"/>
  <c r="F303" i="12" s="1"/>
  <c r="Y303" i="12"/>
  <c r="J303" i="12"/>
  <c r="I303" i="12"/>
  <c r="K302" i="12"/>
  <c r="W303" i="12" l="1"/>
  <c r="Q303" i="12"/>
  <c r="R303" i="12" s="1"/>
  <c r="K303" i="12"/>
  <c r="E3636" i="13"/>
  <c r="N304" i="12"/>
  <c r="O304" i="12" s="1"/>
  <c r="P304" i="12" s="1"/>
  <c r="J304" i="12"/>
  <c r="Y304" i="12"/>
  <c r="I304" i="12"/>
  <c r="V304" i="12"/>
  <c r="B305" i="12"/>
  <c r="U304" i="12"/>
  <c r="E304" i="12"/>
  <c r="F304" i="12" s="1"/>
  <c r="K304" i="12" l="1"/>
  <c r="W304" i="12"/>
  <c r="Q304" i="12"/>
  <c r="R304" i="12" s="1"/>
  <c r="E3635" i="13"/>
  <c r="J305" i="12"/>
  <c r="Y305" i="12"/>
  <c r="I305" i="12"/>
  <c r="V305" i="12"/>
  <c r="B306" i="12"/>
  <c r="U305" i="12"/>
  <c r="E305" i="12"/>
  <c r="F305" i="12" s="1"/>
  <c r="N305" i="12"/>
  <c r="O305" i="12" s="1"/>
  <c r="P305" i="12" s="1"/>
  <c r="K305" i="12" l="1"/>
  <c r="E3634" i="13"/>
  <c r="Y306" i="12"/>
  <c r="I306" i="12"/>
  <c r="V306" i="12"/>
  <c r="B307" i="12"/>
  <c r="U306" i="12"/>
  <c r="E306" i="12"/>
  <c r="F306" i="12" s="1"/>
  <c r="N306" i="12"/>
  <c r="O306" i="12" s="1"/>
  <c r="P306" i="12" s="1"/>
  <c r="J306" i="12"/>
  <c r="Q305" i="12"/>
  <c r="R305" i="12" s="1"/>
  <c r="W305" i="12"/>
  <c r="W306" i="12" l="1"/>
  <c r="E3633" i="13"/>
  <c r="V307" i="12"/>
  <c r="B308" i="12"/>
  <c r="U307" i="12"/>
  <c r="E307" i="12"/>
  <c r="F307" i="12" s="1"/>
  <c r="J307" i="12"/>
  <c r="Y307" i="12"/>
  <c r="I307" i="12"/>
  <c r="N307" i="12"/>
  <c r="O307" i="12" s="1"/>
  <c r="P307" i="12" s="1"/>
  <c r="K306" i="12"/>
  <c r="Q306" i="12"/>
  <c r="R306" i="12" s="1"/>
  <c r="W307" i="12" l="1"/>
  <c r="Q307" i="12"/>
  <c r="R307" i="12" s="1"/>
  <c r="E3632" i="13"/>
  <c r="N308" i="12"/>
  <c r="O308" i="12" s="1"/>
  <c r="P308" i="12" s="1"/>
  <c r="J308" i="12"/>
  <c r="Y308" i="12"/>
  <c r="I308" i="12"/>
  <c r="V308" i="12"/>
  <c r="B309" i="12"/>
  <c r="U308" i="12"/>
  <c r="E308" i="12"/>
  <c r="F308" i="12" s="1"/>
  <c r="K307" i="12"/>
  <c r="W308" i="12" l="1"/>
  <c r="Q308" i="12"/>
  <c r="R308" i="12" s="1"/>
  <c r="E3631" i="13"/>
  <c r="N309" i="12"/>
  <c r="O309" i="12" s="1"/>
  <c r="P309" i="12" s="1"/>
  <c r="J309" i="12"/>
  <c r="Y309" i="12"/>
  <c r="I309" i="12"/>
  <c r="V309" i="12"/>
  <c r="B310" i="12"/>
  <c r="U309" i="12"/>
  <c r="E309" i="12"/>
  <c r="F309" i="12" s="1"/>
  <c r="K308" i="12"/>
  <c r="W309" i="12" l="1"/>
  <c r="Q309" i="12"/>
  <c r="R309" i="12" s="1"/>
  <c r="E3630" i="13"/>
  <c r="J310" i="12"/>
  <c r="Y310" i="12"/>
  <c r="I310" i="12"/>
  <c r="V310" i="12"/>
  <c r="B311" i="12"/>
  <c r="U310" i="12"/>
  <c r="N310" i="12"/>
  <c r="O310" i="12" s="1"/>
  <c r="P310" i="12" s="1"/>
  <c r="E310" i="12"/>
  <c r="F310" i="12" s="1"/>
  <c r="K309" i="12"/>
  <c r="W310" i="12" l="1"/>
  <c r="K310" i="12"/>
  <c r="E3629" i="13"/>
  <c r="J311" i="12"/>
  <c r="Y311" i="12"/>
  <c r="I311" i="12"/>
  <c r="V311" i="12"/>
  <c r="B312" i="12"/>
  <c r="U311" i="12"/>
  <c r="E311" i="12"/>
  <c r="F311" i="12" s="1"/>
  <c r="N311" i="12"/>
  <c r="O311" i="12" s="1"/>
  <c r="P311" i="12" s="1"/>
  <c r="Q310" i="12"/>
  <c r="R310" i="12" s="1"/>
  <c r="K311" i="12" l="1"/>
  <c r="Q311" i="12"/>
  <c r="R311" i="12" s="1"/>
  <c r="W311" i="12"/>
  <c r="E3628" i="13"/>
  <c r="V312" i="12"/>
  <c r="B313" i="12"/>
  <c r="U312" i="12"/>
  <c r="E312" i="12"/>
  <c r="F312" i="12" s="1"/>
  <c r="N312" i="12"/>
  <c r="O312" i="12" s="1"/>
  <c r="P312" i="12" s="1"/>
  <c r="J312" i="12"/>
  <c r="Y312" i="12"/>
  <c r="I312" i="12"/>
  <c r="W312" i="12" l="1"/>
  <c r="E3627" i="13"/>
  <c r="N313" i="12"/>
  <c r="O313" i="12" s="1"/>
  <c r="P313" i="12" s="1"/>
  <c r="J313" i="12"/>
  <c r="Y313" i="12"/>
  <c r="I313" i="12"/>
  <c r="V313" i="12"/>
  <c r="B314" i="12"/>
  <c r="U313" i="12"/>
  <c r="E313" i="12"/>
  <c r="F313" i="12" s="1"/>
  <c r="K312" i="12"/>
  <c r="Q312" i="12"/>
  <c r="R312" i="12" s="1"/>
  <c r="K313" i="12" l="1"/>
  <c r="Q313" i="12"/>
  <c r="R313" i="12" s="1"/>
  <c r="W313" i="12"/>
  <c r="E3626" i="13"/>
  <c r="N314" i="12"/>
  <c r="O314" i="12" s="1"/>
  <c r="P314" i="12" s="1"/>
  <c r="J314" i="12"/>
  <c r="V314" i="12"/>
  <c r="B315" i="12"/>
  <c r="U314" i="12"/>
  <c r="E314" i="12"/>
  <c r="F314" i="12" s="1"/>
  <c r="Y314" i="12"/>
  <c r="I314" i="12"/>
  <c r="K314" i="12" l="1"/>
  <c r="W314" i="12"/>
  <c r="Q314" i="12"/>
  <c r="R314" i="12" s="1"/>
  <c r="E3625" i="13"/>
  <c r="N315" i="12"/>
  <c r="O315" i="12" s="1"/>
  <c r="P315" i="12" s="1"/>
  <c r="J315" i="12"/>
  <c r="Y315" i="12"/>
  <c r="I315" i="12"/>
  <c r="B316" i="12"/>
  <c r="U315" i="12"/>
  <c r="E315" i="12"/>
  <c r="F315" i="12" s="1"/>
  <c r="V315" i="12"/>
  <c r="Q315" i="12" l="1"/>
  <c r="R315" i="12" s="1"/>
  <c r="W315" i="12"/>
  <c r="K315" i="12"/>
  <c r="E3624" i="13"/>
  <c r="J316" i="12"/>
  <c r="Y316" i="12"/>
  <c r="I316" i="12"/>
  <c r="V316" i="12"/>
  <c r="B317" i="12"/>
  <c r="U316" i="12"/>
  <c r="E316" i="12"/>
  <c r="F316" i="12" s="1"/>
  <c r="N316" i="12"/>
  <c r="O316" i="12" s="1"/>
  <c r="P316" i="12" s="1"/>
  <c r="W316" i="12" l="1"/>
  <c r="Q316" i="12"/>
  <c r="R316" i="12" s="1"/>
  <c r="E3623" i="13"/>
  <c r="V317" i="12"/>
  <c r="B318" i="12"/>
  <c r="U317" i="12"/>
  <c r="E317" i="12"/>
  <c r="F317" i="12" s="1"/>
  <c r="N317" i="12"/>
  <c r="O317" i="12" s="1"/>
  <c r="P317" i="12" s="1"/>
  <c r="J317" i="12"/>
  <c r="Y317" i="12"/>
  <c r="I317" i="12"/>
  <c r="K316" i="12"/>
  <c r="E3622" i="13" l="1"/>
  <c r="B319" i="12"/>
  <c r="U318" i="12"/>
  <c r="E318" i="12"/>
  <c r="F318" i="12" s="1"/>
  <c r="N318" i="12"/>
  <c r="O318" i="12" s="1"/>
  <c r="P318" i="12" s="1"/>
  <c r="J318" i="12"/>
  <c r="Y318" i="12"/>
  <c r="I318" i="12"/>
  <c r="V318" i="12"/>
  <c r="K317" i="12"/>
  <c r="Q317" i="12"/>
  <c r="R317" i="12" s="1"/>
  <c r="W317" i="12"/>
  <c r="Q318" i="12" l="1"/>
  <c r="R318" i="12" s="1"/>
  <c r="W318" i="12"/>
  <c r="E3621" i="13"/>
  <c r="N319" i="12"/>
  <c r="O319" i="12" s="1"/>
  <c r="P319" i="12" s="1"/>
  <c r="J319" i="12"/>
  <c r="Y319" i="12"/>
  <c r="I319" i="12"/>
  <c r="V319" i="12"/>
  <c r="B320" i="12"/>
  <c r="U319" i="12"/>
  <c r="E319" i="12"/>
  <c r="F319" i="12" s="1"/>
  <c r="K318" i="12"/>
  <c r="W319" i="12" l="1"/>
  <c r="K319" i="12"/>
  <c r="Q319" i="12"/>
  <c r="R319" i="12" s="1"/>
  <c r="E3620" i="13"/>
  <c r="N320" i="12"/>
  <c r="O320" i="12" s="1"/>
  <c r="P320" i="12" s="1"/>
  <c r="J320" i="12"/>
  <c r="Y320" i="12"/>
  <c r="I320" i="12"/>
  <c r="V320" i="12"/>
  <c r="B321" i="12"/>
  <c r="U320" i="12"/>
  <c r="E320" i="12"/>
  <c r="F320" i="12" s="1"/>
  <c r="K320" i="12" l="1"/>
  <c r="Q320" i="12"/>
  <c r="R320" i="12" s="1"/>
  <c r="W320" i="12"/>
  <c r="E3619" i="13"/>
  <c r="J321" i="12"/>
  <c r="Y321" i="12"/>
  <c r="I321" i="12"/>
  <c r="V321" i="12"/>
  <c r="B322" i="12"/>
  <c r="U321" i="12"/>
  <c r="E321" i="12"/>
  <c r="F321" i="12" s="1"/>
  <c r="N321" i="12"/>
  <c r="O321" i="12" s="1"/>
  <c r="P321" i="12" s="1"/>
  <c r="W321" i="12" l="1"/>
  <c r="E3618" i="13"/>
  <c r="Y322" i="12"/>
  <c r="I322" i="12"/>
  <c r="V322" i="12"/>
  <c r="B323" i="12"/>
  <c r="U322" i="12"/>
  <c r="E322" i="12"/>
  <c r="F322" i="12" s="1"/>
  <c r="N322" i="12"/>
  <c r="O322" i="12" s="1"/>
  <c r="P322" i="12" s="1"/>
  <c r="J322" i="12"/>
  <c r="K321" i="12"/>
  <c r="Q321" i="12"/>
  <c r="R321" i="12" s="1"/>
  <c r="W322" i="12" l="1"/>
  <c r="Q322" i="12"/>
  <c r="R322" i="12" s="1"/>
  <c r="E3617" i="13"/>
  <c r="V323" i="12"/>
  <c r="B324" i="12"/>
  <c r="U323" i="12"/>
  <c r="E323" i="12"/>
  <c r="F323" i="12" s="1"/>
  <c r="N323" i="12"/>
  <c r="O323" i="12" s="1"/>
  <c r="P323" i="12" s="1"/>
  <c r="J323" i="12"/>
  <c r="Y323" i="12"/>
  <c r="I323" i="12"/>
  <c r="K322" i="12"/>
  <c r="W323" i="12" l="1"/>
  <c r="Q323" i="12"/>
  <c r="R323" i="12" s="1"/>
  <c r="E3616" i="13"/>
  <c r="N324" i="12"/>
  <c r="O324" i="12" s="1"/>
  <c r="P324" i="12" s="1"/>
  <c r="J324" i="12"/>
  <c r="Y324" i="12"/>
  <c r="I324" i="12"/>
  <c r="V324" i="12"/>
  <c r="B325" i="12"/>
  <c r="U324" i="12"/>
  <c r="E324" i="12"/>
  <c r="F324" i="12" s="1"/>
  <c r="K323" i="12"/>
  <c r="K324" i="12" l="1"/>
  <c r="W324" i="12"/>
  <c r="Q324" i="12"/>
  <c r="R324" i="12" s="1"/>
  <c r="E3615" i="13"/>
  <c r="N325" i="12"/>
  <c r="O325" i="12" s="1"/>
  <c r="P325" i="12" s="1"/>
  <c r="J325" i="12"/>
  <c r="Y325" i="12"/>
  <c r="I325" i="12"/>
  <c r="V325" i="12"/>
  <c r="B326" i="12"/>
  <c r="U325" i="12"/>
  <c r="E325" i="12"/>
  <c r="F325" i="12" s="1"/>
  <c r="K325" i="12" l="1"/>
  <c r="Q325" i="12"/>
  <c r="R325" i="12" s="1"/>
  <c r="W325" i="12"/>
  <c r="E3614" i="13"/>
  <c r="J326" i="12"/>
  <c r="Y326" i="12"/>
  <c r="I326" i="12"/>
  <c r="V326" i="12"/>
  <c r="B327" i="12"/>
  <c r="U326" i="12"/>
  <c r="E326" i="12"/>
  <c r="F326" i="12" s="1"/>
  <c r="N326" i="12"/>
  <c r="O326" i="12" s="1"/>
  <c r="P326" i="12" s="1"/>
  <c r="Q326" i="12" l="1"/>
  <c r="R326" i="12" s="1"/>
  <c r="W326" i="12"/>
  <c r="E3613" i="13"/>
  <c r="J327" i="12"/>
  <c r="Y327" i="12"/>
  <c r="I327" i="12"/>
  <c r="V327" i="12"/>
  <c r="B328" i="12"/>
  <c r="U327" i="12"/>
  <c r="E327" i="12"/>
  <c r="F327" i="12" s="1"/>
  <c r="N327" i="12"/>
  <c r="O327" i="12" s="1"/>
  <c r="P327" i="12" s="1"/>
  <c r="K326" i="12"/>
  <c r="W327" i="12" l="1"/>
  <c r="K327" i="12"/>
  <c r="Q327" i="12"/>
  <c r="R327" i="12" s="1"/>
  <c r="E3612" i="13"/>
  <c r="V328" i="12"/>
  <c r="B329" i="12"/>
  <c r="U328" i="12"/>
  <c r="E328" i="12"/>
  <c r="F328" i="12" s="1"/>
  <c r="N328" i="12"/>
  <c r="O328" i="12" s="1"/>
  <c r="P328" i="12" s="1"/>
  <c r="J328" i="12"/>
  <c r="Y328" i="12"/>
  <c r="I328" i="12"/>
  <c r="W328" i="12" l="1"/>
  <c r="K328" i="12"/>
  <c r="Q328" i="12"/>
  <c r="R328" i="12" s="1"/>
  <c r="E3611" i="13"/>
  <c r="N329" i="12"/>
  <c r="O329" i="12" s="1"/>
  <c r="P329" i="12" s="1"/>
  <c r="J329" i="12"/>
  <c r="Y329" i="12"/>
  <c r="I329" i="12"/>
  <c r="V329" i="12"/>
  <c r="B330" i="12"/>
  <c r="U329" i="12"/>
  <c r="E329" i="12"/>
  <c r="F329" i="12" s="1"/>
  <c r="K329" i="12" l="1"/>
  <c r="Q329" i="12"/>
  <c r="R329" i="12" s="1"/>
  <c r="W329" i="12"/>
  <c r="E3610" i="13"/>
  <c r="N330" i="12"/>
  <c r="O330" i="12" s="1"/>
  <c r="P330" i="12" s="1"/>
  <c r="J330" i="12"/>
  <c r="Y330" i="12"/>
  <c r="I330" i="12"/>
  <c r="V330" i="12"/>
  <c r="B331" i="12"/>
  <c r="U330" i="12"/>
  <c r="E330" i="12"/>
  <c r="F330" i="12" s="1"/>
  <c r="Q330" i="12" l="1"/>
  <c r="R330" i="12" s="1"/>
  <c r="K330" i="12"/>
  <c r="W330" i="12"/>
  <c r="E3609" i="13"/>
  <c r="N331" i="12"/>
  <c r="O331" i="12" s="1"/>
  <c r="P331" i="12" s="1"/>
  <c r="J331" i="12"/>
  <c r="Y331" i="12"/>
  <c r="I331" i="12"/>
  <c r="V331" i="12"/>
  <c r="B332" i="12"/>
  <c r="U331" i="12"/>
  <c r="E331" i="12"/>
  <c r="F331" i="12" s="1"/>
  <c r="Q331" i="12" l="1"/>
  <c r="R331" i="12" s="1"/>
  <c r="W331" i="12"/>
  <c r="E3608" i="13"/>
  <c r="J332" i="12"/>
  <c r="Y332" i="12"/>
  <c r="I332" i="12"/>
  <c r="V332" i="12"/>
  <c r="B333" i="12"/>
  <c r="U332" i="12"/>
  <c r="E332" i="12"/>
  <c r="F332" i="12" s="1"/>
  <c r="N332" i="12"/>
  <c r="O332" i="12" s="1"/>
  <c r="P332" i="12" s="1"/>
  <c r="K331" i="12"/>
  <c r="W332" i="12" l="1"/>
  <c r="K332" i="12"/>
  <c r="Q332" i="12"/>
  <c r="R332" i="12" s="1"/>
  <c r="E3607" i="13"/>
  <c r="V333" i="12"/>
  <c r="B334" i="12"/>
  <c r="U333" i="12"/>
  <c r="E333" i="12"/>
  <c r="F333" i="12" s="1"/>
  <c r="N333" i="12"/>
  <c r="O333" i="12" s="1"/>
  <c r="P333" i="12" s="1"/>
  <c r="J333" i="12"/>
  <c r="I333" i="12"/>
  <c r="Y333" i="12"/>
  <c r="K333" i="12" l="1"/>
  <c r="Q333" i="12"/>
  <c r="R333" i="12" s="1"/>
  <c r="W333" i="12"/>
  <c r="E3606" i="13"/>
  <c r="B335" i="12"/>
  <c r="U334" i="12"/>
  <c r="E334" i="12"/>
  <c r="F334" i="12" s="1"/>
  <c r="N334" i="12"/>
  <c r="O334" i="12" s="1"/>
  <c r="P334" i="12" s="1"/>
  <c r="J334" i="12"/>
  <c r="Y334" i="12"/>
  <c r="I334" i="12"/>
  <c r="V334" i="12"/>
  <c r="W334" i="12" l="1"/>
  <c r="E3605" i="13"/>
  <c r="N335" i="12"/>
  <c r="O335" i="12" s="1"/>
  <c r="P335" i="12" s="1"/>
  <c r="J335" i="12"/>
  <c r="Y335" i="12"/>
  <c r="I335" i="12"/>
  <c r="V335" i="12"/>
  <c r="B336" i="12"/>
  <c r="U335" i="12"/>
  <c r="E335" i="12"/>
  <c r="F335" i="12" s="1"/>
  <c r="K334" i="12"/>
  <c r="Q334" i="12"/>
  <c r="R334" i="12" s="1"/>
  <c r="K335" i="12" l="1"/>
  <c r="Q335" i="12"/>
  <c r="R335" i="12" s="1"/>
  <c r="E3604" i="13"/>
  <c r="N336" i="12"/>
  <c r="O336" i="12" s="1"/>
  <c r="P336" i="12" s="1"/>
  <c r="J336" i="12"/>
  <c r="Y336" i="12"/>
  <c r="I336" i="12"/>
  <c r="V336" i="12"/>
  <c r="B337" i="12"/>
  <c r="U336" i="12"/>
  <c r="E336" i="12"/>
  <c r="F336" i="12" s="1"/>
  <c r="W335" i="12"/>
  <c r="W336" i="12" l="1"/>
  <c r="Q336" i="12"/>
  <c r="R336" i="12" s="1"/>
  <c r="E3603" i="13"/>
  <c r="J337" i="12"/>
  <c r="Y337" i="12"/>
  <c r="I337" i="12"/>
  <c r="V337" i="12"/>
  <c r="B338" i="12"/>
  <c r="U337" i="12"/>
  <c r="E337" i="12"/>
  <c r="F337" i="12" s="1"/>
  <c r="N337" i="12"/>
  <c r="O337" i="12" s="1"/>
  <c r="P337" i="12" s="1"/>
  <c r="K336" i="12"/>
  <c r="W337" i="12" l="1"/>
  <c r="K337" i="12"/>
  <c r="Q337" i="12"/>
  <c r="R337" i="12" s="1"/>
  <c r="E3602" i="13"/>
  <c r="Y338" i="12"/>
  <c r="I338" i="12"/>
  <c r="V338" i="12"/>
  <c r="B339" i="12"/>
  <c r="U338" i="12"/>
  <c r="E338" i="12"/>
  <c r="F338" i="12" s="1"/>
  <c r="N338" i="12"/>
  <c r="O338" i="12" s="1"/>
  <c r="P338" i="12" s="1"/>
  <c r="J338" i="12"/>
  <c r="W338" i="12" l="1"/>
  <c r="Q338" i="12"/>
  <c r="R338" i="12" s="1"/>
  <c r="E3601" i="13"/>
  <c r="V339" i="12"/>
  <c r="B340" i="12"/>
  <c r="U339" i="12"/>
  <c r="E339" i="12"/>
  <c r="F339" i="12" s="1"/>
  <c r="N339" i="12"/>
  <c r="O339" i="12" s="1"/>
  <c r="P339" i="12" s="1"/>
  <c r="J339" i="12"/>
  <c r="Y339" i="12"/>
  <c r="I339" i="12"/>
  <c r="K338" i="12"/>
  <c r="W339" i="12" l="1"/>
  <c r="E3600" i="13"/>
  <c r="N340" i="12"/>
  <c r="O340" i="12" s="1"/>
  <c r="P340" i="12" s="1"/>
  <c r="J340" i="12"/>
  <c r="Y340" i="12"/>
  <c r="I340" i="12"/>
  <c r="V340" i="12"/>
  <c r="B341" i="12"/>
  <c r="U340" i="12"/>
  <c r="E340" i="12"/>
  <c r="F340" i="12" s="1"/>
  <c r="K339" i="12"/>
  <c r="Q339" i="12"/>
  <c r="R339" i="12" s="1"/>
  <c r="W340" i="12" l="1"/>
  <c r="Q340" i="12"/>
  <c r="R340" i="12" s="1"/>
  <c r="E3599" i="13"/>
  <c r="N341" i="12"/>
  <c r="O341" i="12" s="1"/>
  <c r="P341" i="12" s="1"/>
  <c r="J341" i="12"/>
  <c r="Y341" i="12"/>
  <c r="I341" i="12"/>
  <c r="V341" i="12"/>
  <c r="B342" i="12"/>
  <c r="U341" i="12"/>
  <c r="E341" i="12"/>
  <c r="F341" i="12" s="1"/>
  <c r="K340" i="12"/>
  <c r="W341" i="12" l="1"/>
  <c r="Q341" i="12"/>
  <c r="R341" i="12" s="1"/>
  <c r="E3598" i="13"/>
  <c r="J342" i="12"/>
  <c r="Y342" i="12"/>
  <c r="I342" i="12"/>
  <c r="V342" i="12"/>
  <c r="B343" i="12"/>
  <c r="U342" i="12"/>
  <c r="E342" i="12"/>
  <c r="F342" i="12" s="1"/>
  <c r="N342" i="12"/>
  <c r="O342" i="12" s="1"/>
  <c r="P342" i="12" s="1"/>
  <c r="K341" i="12"/>
  <c r="W342" i="12" l="1"/>
  <c r="K342" i="12"/>
  <c r="Q342" i="12"/>
  <c r="R342" i="12" s="1"/>
  <c r="E3597" i="13"/>
  <c r="J343" i="12"/>
  <c r="Y343" i="12"/>
  <c r="I343" i="12"/>
  <c r="V343" i="12"/>
  <c r="B344" i="12"/>
  <c r="U343" i="12"/>
  <c r="E343" i="12"/>
  <c r="F343" i="12" s="1"/>
  <c r="N343" i="12"/>
  <c r="O343" i="12" s="1"/>
  <c r="P343" i="12" s="1"/>
  <c r="W343" i="12" l="1"/>
  <c r="Q343" i="12"/>
  <c r="R343" i="12" s="1"/>
  <c r="E3596" i="13"/>
  <c r="V344" i="12"/>
  <c r="B345" i="12"/>
  <c r="U344" i="12"/>
  <c r="E344" i="12"/>
  <c r="F344" i="12" s="1"/>
  <c r="N344" i="12"/>
  <c r="O344" i="12" s="1"/>
  <c r="P344" i="12" s="1"/>
  <c r="J344" i="12"/>
  <c r="Y344" i="12"/>
  <c r="I344" i="12"/>
  <c r="K343" i="12"/>
  <c r="W344" i="12" l="1"/>
  <c r="E3595" i="13"/>
  <c r="N345" i="12"/>
  <c r="O345" i="12" s="1"/>
  <c r="P345" i="12" s="1"/>
  <c r="J345" i="12"/>
  <c r="Y345" i="12"/>
  <c r="I345" i="12"/>
  <c r="V345" i="12"/>
  <c r="B346" i="12"/>
  <c r="U345" i="12"/>
  <c r="E345" i="12"/>
  <c r="F345" i="12" s="1"/>
  <c r="K344" i="12"/>
  <c r="Q344" i="12"/>
  <c r="R344" i="12" s="1"/>
  <c r="Q345" i="12" l="1"/>
  <c r="R345" i="12" s="1"/>
  <c r="K345" i="12"/>
  <c r="W345" i="12"/>
  <c r="E3594" i="13"/>
  <c r="N346" i="12"/>
  <c r="O346" i="12" s="1"/>
  <c r="P346" i="12" s="1"/>
  <c r="J346" i="12"/>
  <c r="Y346" i="12"/>
  <c r="I346" i="12"/>
  <c r="V346" i="12"/>
  <c r="B347" i="12"/>
  <c r="U346" i="12"/>
  <c r="E346" i="12"/>
  <c r="F346" i="12" s="1"/>
  <c r="K346" i="12" l="1"/>
  <c r="W346" i="12"/>
  <c r="Q346" i="12"/>
  <c r="R346" i="12" s="1"/>
  <c r="E3593" i="13"/>
  <c r="N347" i="12"/>
  <c r="O347" i="12" s="1"/>
  <c r="P347" i="12" s="1"/>
  <c r="J347" i="12"/>
  <c r="Y347" i="12"/>
  <c r="I347" i="12"/>
  <c r="V347" i="12"/>
  <c r="B348" i="12"/>
  <c r="U347" i="12"/>
  <c r="E347" i="12"/>
  <c r="F347" i="12" s="1"/>
  <c r="W347" i="12" l="1"/>
  <c r="Q347" i="12"/>
  <c r="R347" i="12" s="1"/>
  <c r="K347" i="12"/>
  <c r="E3592" i="13"/>
  <c r="J348" i="12"/>
  <c r="Y348" i="12"/>
  <c r="I348" i="12"/>
  <c r="V348" i="12"/>
  <c r="B349" i="12"/>
  <c r="U348" i="12"/>
  <c r="E348" i="12"/>
  <c r="F348" i="12" s="1"/>
  <c r="N348" i="12"/>
  <c r="O348" i="12" s="1"/>
  <c r="P348" i="12" s="1"/>
  <c r="W348" i="12" l="1"/>
  <c r="K348" i="12"/>
  <c r="Q348" i="12"/>
  <c r="R348" i="12" s="1"/>
  <c r="E3591" i="13"/>
  <c r="V349" i="12"/>
  <c r="B350" i="12"/>
  <c r="U349" i="12"/>
  <c r="E349" i="12"/>
  <c r="F349" i="12" s="1"/>
  <c r="N349" i="12"/>
  <c r="O349" i="12" s="1"/>
  <c r="P349" i="12" s="1"/>
  <c r="J349" i="12"/>
  <c r="Y349" i="12"/>
  <c r="I349" i="12"/>
  <c r="W349" i="12" l="1"/>
  <c r="Q349" i="12"/>
  <c r="R349" i="12" s="1"/>
  <c r="E3590" i="13"/>
  <c r="B351" i="12"/>
  <c r="U350" i="12"/>
  <c r="E350" i="12"/>
  <c r="F350" i="12" s="1"/>
  <c r="N350" i="12"/>
  <c r="O350" i="12" s="1"/>
  <c r="P350" i="12" s="1"/>
  <c r="J350" i="12"/>
  <c r="Y350" i="12"/>
  <c r="I350" i="12"/>
  <c r="V350" i="12"/>
  <c r="K349" i="12"/>
  <c r="Q350" i="12" l="1"/>
  <c r="R350" i="12" s="1"/>
  <c r="W350" i="12"/>
  <c r="E3589" i="13"/>
  <c r="N351" i="12"/>
  <c r="O351" i="12" s="1"/>
  <c r="P351" i="12" s="1"/>
  <c r="J351" i="12"/>
  <c r="Y351" i="12"/>
  <c r="I351" i="12"/>
  <c r="V351" i="12"/>
  <c r="B352" i="12"/>
  <c r="U351" i="12"/>
  <c r="E351" i="12"/>
  <c r="F351" i="12" s="1"/>
  <c r="K350" i="12"/>
  <c r="W351" i="12" l="1"/>
  <c r="Q351" i="12"/>
  <c r="R351" i="12" s="1"/>
  <c r="K351" i="12"/>
  <c r="E3588" i="13"/>
  <c r="N352" i="12"/>
  <c r="O352" i="12" s="1"/>
  <c r="P352" i="12" s="1"/>
  <c r="J352" i="12"/>
  <c r="Y352" i="12"/>
  <c r="I352" i="12"/>
  <c r="V352" i="12"/>
  <c r="B353" i="12"/>
  <c r="U352" i="12"/>
  <c r="E352" i="12"/>
  <c r="F352" i="12" s="1"/>
  <c r="K352" i="12" l="1"/>
  <c r="W352" i="12"/>
  <c r="Q352" i="12"/>
  <c r="R352" i="12" s="1"/>
  <c r="E3587" i="13"/>
  <c r="J353" i="12"/>
  <c r="Y353" i="12"/>
  <c r="I353" i="12"/>
  <c r="V353" i="12"/>
  <c r="B354" i="12"/>
  <c r="U353" i="12"/>
  <c r="E353" i="12"/>
  <c r="F353" i="12" s="1"/>
  <c r="N353" i="12"/>
  <c r="O353" i="12" s="1"/>
  <c r="P353" i="12" s="1"/>
  <c r="K353" i="12" l="1"/>
  <c r="Q353" i="12"/>
  <c r="R353" i="12" s="1"/>
  <c r="W353" i="12"/>
  <c r="E3586" i="13"/>
  <c r="Y354" i="12"/>
  <c r="I354" i="12"/>
  <c r="V354" i="12"/>
  <c r="B355" i="12"/>
  <c r="U354" i="12"/>
  <c r="E354" i="12"/>
  <c r="F354" i="12" s="1"/>
  <c r="N354" i="12"/>
  <c r="O354" i="12" s="1"/>
  <c r="P354" i="12" s="1"/>
  <c r="J354" i="12"/>
  <c r="W354" i="12" l="1"/>
  <c r="Q354" i="12"/>
  <c r="R354" i="12" s="1"/>
  <c r="K354" i="12"/>
  <c r="E3585" i="13"/>
  <c r="V355" i="12"/>
  <c r="B356" i="12"/>
  <c r="U355" i="12"/>
  <c r="E355" i="12"/>
  <c r="F355" i="12" s="1"/>
  <c r="N355" i="12"/>
  <c r="O355" i="12" s="1"/>
  <c r="P355" i="12" s="1"/>
  <c r="J355" i="12"/>
  <c r="Y355" i="12"/>
  <c r="I355" i="12"/>
  <c r="W355" i="12" l="1"/>
  <c r="Q355" i="12"/>
  <c r="R355" i="12" s="1"/>
  <c r="K355" i="12"/>
  <c r="E3584" i="13"/>
  <c r="N356" i="12"/>
  <c r="O356" i="12" s="1"/>
  <c r="P356" i="12" s="1"/>
  <c r="J356" i="12"/>
  <c r="Y356" i="12"/>
  <c r="I356" i="12"/>
  <c r="V356" i="12"/>
  <c r="B357" i="12"/>
  <c r="U356" i="12"/>
  <c r="E356" i="12"/>
  <c r="F356" i="12" s="1"/>
  <c r="W356" i="12" l="1"/>
  <c r="Q356" i="12"/>
  <c r="R356" i="12" s="1"/>
  <c r="E3583" i="13"/>
  <c r="N357" i="12"/>
  <c r="O357" i="12" s="1"/>
  <c r="P357" i="12" s="1"/>
  <c r="J357" i="12"/>
  <c r="Y357" i="12"/>
  <c r="I357" i="12"/>
  <c r="V357" i="12"/>
  <c r="B358" i="12"/>
  <c r="U357" i="12"/>
  <c r="E357" i="12"/>
  <c r="F357" i="12" s="1"/>
  <c r="K356" i="12"/>
  <c r="K357" i="12" l="1"/>
  <c r="Q357" i="12"/>
  <c r="R357" i="12" s="1"/>
  <c r="W357" i="12"/>
  <c r="E3582" i="13"/>
  <c r="J358" i="12"/>
  <c r="Y358" i="12"/>
  <c r="I358" i="12"/>
  <c r="V358" i="12"/>
  <c r="B359" i="12"/>
  <c r="U358" i="12"/>
  <c r="E358" i="12"/>
  <c r="F358" i="12" s="1"/>
  <c r="N358" i="12"/>
  <c r="O358" i="12" s="1"/>
  <c r="P358" i="12" s="1"/>
  <c r="W358" i="12" l="1"/>
  <c r="Q358" i="12"/>
  <c r="R358" i="12" s="1"/>
  <c r="E3581" i="13"/>
  <c r="J359" i="12"/>
  <c r="Y359" i="12"/>
  <c r="I359" i="12"/>
  <c r="V359" i="12"/>
  <c r="B360" i="12"/>
  <c r="U359" i="12"/>
  <c r="E359" i="12"/>
  <c r="F359" i="12" s="1"/>
  <c r="N359" i="12"/>
  <c r="O359" i="12" s="1"/>
  <c r="P359" i="12" s="1"/>
  <c r="K358" i="12"/>
  <c r="W359" i="12" l="1"/>
  <c r="Q359" i="12"/>
  <c r="R359" i="12" s="1"/>
  <c r="K359" i="12"/>
  <c r="E3580" i="13"/>
  <c r="V360" i="12"/>
  <c r="B361" i="12"/>
  <c r="U360" i="12"/>
  <c r="E360" i="12"/>
  <c r="F360" i="12" s="1"/>
  <c r="N360" i="12"/>
  <c r="O360" i="12" s="1"/>
  <c r="P360" i="12" s="1"/>
  <c r="J360" i="12"/>
  <c r="Y360" i="12"/>
  <c r="I360" i="12"/>
  <c r="E3579" i="13" l="1"/>
  <c r="N361" i="12"/>
  <c r="O361" i="12" s="1"/>
  <c r="P361" i="12" s="1"/>
  <c r="J361" i="12"/>
  <c r="Y361" i="12"/>
  <c r="I361" i="12"/>
  <c r="V361" i="12"/>
  <c r="B362" i="12"/>
  <c r="U361" i="12"/>
  <c r="E361" i="12"/>
  <c r="F361" i="12" s="1"/>
  <c r="K360" i="12"/>
  <c r="Q360" i="12"/>
  <c r="R360" i="12" s="1"/>
  <c r="W360" i="12"/>
  <c r="K361" i="12" l="1"/>
  <c r="Q361" i="12"/>
  <c r="R361" i="12" s="1"/>
  <c r="E3578" i="13"/>
  <c r="N362" i="12"/>
  <c r="O362" i="12" s="1"/>
  <c r="P362" i="12" s="1"/>
  <c r="J362" i="12"/>
  <c r="Y362" i="12"/>
  <c r="I362" i="12"/>
  <c r="V362" i="12"/>
  <c r="B363" i="12"/>
  <c r="U362" i="12"/>
  <c r="E362" i="12"/>
  <c r="F362" i="12" s="1"/>
  <c r="W361" i="12"/>
  <c r="Q362" i="12" l="1"/>
  <c r="R362" i="12" s="1"/>
  <c r="W362" i="12"/>
  <c r="E3577" i="13"/>
  <c r="N363" i="12"/>
  <c r="O363" i="12" s="1"/>
  <c r="P363" i="12" s="1"/>
  <c r="J363" i="12"/>
  <c r="Y363" i="12"/>
  <c r="I363" i="12"/>
  <c r="V363" i="12"/>
  <c r="B364" i="12"/>
  <c r="U363" i="12"/>
  <c r="E363" i="12"/>
  <c r="F363" i="12" s="1"/>
  <c r="K362" i="12"/>
  <c r="W363" i="12" l="1"/>
  <c r="Q363" i="12"/>
  <c r="R363" i="12" s="1"/>
  <c r="E3576" i="13"/>
  <c r="J364" i="12"/>
  <c r="Y364" i="12"/>
  <c r="I364" i="12"/>
  <c r="V364" i="12"/>
  <c r="B365" i="12"/>
  <c r="U364" i="12"/>
  <c r="E364" i="12"/>
  <c r="F364" i="12" s="1"/>
  <c r="N364" i="12"/>
  <c r="O364" i="12" s="1"/>
  <c r="P364" i="12" s="1"/>
  <c r="K363" i="12"/>
  <c r="W364" i="12" l="1"/>
  <c r="K364" i="12"/>
  <c r="Q364" i="12"/>
  <c r="R364" i="12" s="1"/>
  <c r="E3575" i="13"/>
  <c r="V365" i="12"/>
  <c r="B366" i="12"/>
  <c r="U365" i="12"/>
  <c r="E365" i="12"/>
  <c r="F365" i="12" s="1"/>
  <c r="N365" i="12"/>
  <c r="O365" i="12" s="1"/>
  <c r="P365" i="12" s="1"/>
  <c r="J365" i="12"/>
  <c r="Y365" i="12"/>
  <c r="I365" i="12"/>
  <c r="K365" i="12" l="1"/>
  <c r="Q365" i="12"/>
  <c r="R365" i="12" s="1"/>
  <c r="W365" i="12"/>
  <c r="E3574" i="13"/>
  <c r="B367" i="12"/>
  <c r="U366" i="12"/>
  <c r="E366" i="12"/>
  <c r="F366" i="12" s="1"/>
  <c r="N366" i="12"/>
  <c r="O366" i="12" s="1"/>
  <c r="P366" i="12" s="1"/>
  <c r="J366" i="12"/>
  <c r="Y366" i="12"/>
  <c r="I366" i="12"/>
  <c r="V366" i="12"/>
  <c r="K366" i="12" l="1"/>
  <c r="W366" i="12"/>
  <c r="E3573" i="13"/>
  <c r="N367" i="12"/>
  <c r="O367" i="12" s="1"/>
  <c r="P367" i="12" s="1"/>
  <c r="J367" i="12"/>
  <c r="Y367" i="12"/>
  <c r="I367" i="12"/>
  <c r="V367" i="12"/>
  <c r="B368" i="12"/>
  <c r="U367" i="12"/>
  <c r="E367" i="12"/>
  <c r="F367" i="12" s="1"/>
  <c r="Q366" i="12"/>
  <c r="R366" i="12" s="1"/>
  <c r="W367" i="12" l="1"/>
  <c r="Q367" i="12"/>
  <c r="R367" i="12" s="1"/>
  <c r="E3572" i="13"/>
  <c r="N368" i="12"/>
  <c r="O368" i="12" s="1"/>
  <c r="P368" i="12" s="1"/>
  <c r="J368" i="12"/>
  <c r="Y368" i="12"/>
  <c r="I368" i="12"/>
  <c r="V368" i="12"/>
  <c r="B369" i="12"/>
  <c r="U368" i="12"/>
  <c r="E368" i="12"/>
  <c r="F368" i="12" s="1"/>
  <c r="K367" i="12"/>
  <c r="Q368" i="12" l="1"/>
  <c r="R368" i="12" s="1"/>
  <c r="W368" i="12"/>
  <c r="K368" i="12"/>
  <c r="E3571" i="13"/>
  <c r="J369" i="12"/>
  <c r="Y369" i="12"/>
  <c r="I369" i="12"/>
  <c r="V369" i="12"/>
  <c r="B370" i="12"/>
  <c r="U369" i="12"/>
  <c r="E369" i="12"/>
  <c r="F369" i="12" s="1"/>
  <c r="N369" i="12"/>
  <c r="O369" i="12" s="1"/>
  <c r="P369" i="12" s="1"/>
  <c r="Q369" i="12" l="1"/>
  <c r="R369" i="12" s="1"/>
  <c r="K369" i="12"/>
  <c r="W369" i="12"/>
  <c r="E3570" i="13"/>
  <c r="Y370" i="12"/>
  <c r="I370" i="12"/>
  <c r="V370" i="12"/>
  <c r="B371" i="12"/>
  <c r="U370" i="12"/>
  <c r="E370" i="12"/>
  <c r="F370" i="12" s="1"/>
  <c r="N370" i="12"/>
  <c r="O370" i="12" s="1"/>
  <c r="P370" i="12" s="1"/>
  <c r="J370" i="12"/>
  <c r="Q370" i="12" l="1"/>
  <c r="R370" i="12" s="1"/>
  <c r="W370" i="12"/>
  <c r="E3569" i="13"/>
  <c r="V371" i="12"/>
  <c r="B372" i="12"/>
  <c r="U371" i="12"/>
  <c r="E371" i="12"/>
  <c r="F371" i="12" s="1"/>
  <c r="N371" i="12"/>
  <c r="O371" i="12" s="1"/>
  <c r="P371" i="12" s="1"/>
  <c r="J371" i="12"/>
  <c r="Y371" i="12"/>
  <c r="I371" i="12"/>
  <c r="K370" i="12"/>
  <c r="W371" i="12" l="1"/>
  <c r="E3568" i="13"/>
  <c r="N372" i="12"/>
  <c r="O372" i="12" s="1"/>
  <c r="P372" i="12" s="1"/>
  <c r="J372" i="12"/>
  <c r="Y372" i="12"/>
  <c r="I372" i="12"/>
  <c r="V372" i="12"/>
  <c r="B373" i="12"/>
  <c r="U372" i="12"/>
  <c r="E372" i="12"/>
  <c r="F372" i="12" s="1"/>
  <c r="K371" i="12"/>
  <c r="Q371" i="12"/>
  <c r="R371" i="12" s="1"/>
  <c r="K372" i="12" l="1"/>
  <c r="Q372" i="12"/>
  <c r="R372" i="12" s="1"/>
  <c r="W372" i="12"/>
  <c r="E3567" i="13"/>
  <c r="N373" i="12"/>
  <c r="O373" i="12" s="1"/>
  <c r="P373" i="12" s="1"/>
  <c r="J373" i="12"/>
  <c r="Y373" i="12"/>
  <c r="I373" i="12"/>
  <c r="V373" i="12"/>
  <c r="B374" i="12"/>
  <c r="U373" i="12"/>
  <c r="E373" i="12"/>
  <c r="F373" i="12" s="1"/>
  <c r="K373" i="12" l="1"/>
  <c r="Q373" i="12"/>
  <c r="R373" i="12" s="1"/>
  <c r="W373" i="12"/>
  <c r="E3566" i="13"/>
  <c r="J374" i="12"/>
  <c r="Y374" i="12"/>
  <c r="I374" i="12"/>
  <c r="V374" i="12"/>
  <c r="B375" i="12"/>
  <c r="U374" i="12"/>
  <c r="E374" i="12"/>
  <c r="F374" i="12" s="1"/>
  <c r="N374" i="12"/>
  <c r="O374" i="12" s="1"/>
  <c r="P374" i="12" s="1"/>
  <c r="W374" i="12" l="1"/>
  <c r="E3565" i="13"/>
  <c r="J375" i="12"/>
  <c r="Y375" i="12"/>
  <c r="I375" i="12"/>
  <c r="V375" i="12"/>
  <c r="B376" i="12"/>
  <c r="U375" i="12"/>
  <c r="E375" i="12"/>
  <c r="F375" i="12" s="1"/>
  <c r="N375" i="12"/>
  <c r="O375" i="12" s="1"/>
  <c r="P375" i="12" s="1"/>
  <c r="Q374" i="12"/>
  <c r="R374" i="12" s="1"/>
  <c r="K374" i="12"/>
  <c r="K375" i="12" l="1"/>
  <c r="W375" i="12"/>
  <c r="Q375" i="12"/>
  <c r="R375" i="12" s="1"/>
  <c r="E3564" i="13"/>
  <c r="V376" i="12"/>
  <c r="B377" i="12"/>
  <c r="U376" i="12"/>
  <c r="E376" i="12"/>
  <c r="F376" i="12" s="1"/>
  <c r="N376" i="12"/>
  <c r="O376" i="12" s="1"/>
  <c r="P376" i="12" s="1"/>
  <c r="J376" i="12"/>
  <c r="Y376" i="12"/>
  <c r="I376" i="12"/>
  <c r="E3563" i="13" l="1"/>
  <c r="N377" i="12"/>
  <c r="O377" i="12" s="1"/>
  <c r="P377" i="12" s="1"/>
  <c r="J377" i="12"/>
  <c r="Y377" i="12"/>
  <c r="I377" i="12"/>
  <c r="V377" i="12"/>
  <c r="E377" i="12"/>
  <c r="F377" i="12" s="1"/>
  <c r="B378" i="12"/>
  <c r="U377" i="12"/>
  <c r="K376" i="12"/>
  <c r="Q376" i="12"/>
  <c r="R376" i="12" s="1"/>
  <c r="W376" i="12"/>
  <c r="W377" i="12" l="1"/>
  <c r="Q377" i="12"/>
  <c r="R377" i="12" s="1"/>
  <c r="E3562" i="13"/>
  <c r="N378" i="12"/>
  <c r="O378" i="12" s="1"/>
  <c r="P378" i="12" s="1"/>
  <c r="J378" i="12"/>
  <c r="Y378" i="12"/>
  <c r="I378" i="12"/>
  <c r="V378" i="12"/>
  <c r="B379" i="12"/>
  <c r="U378" i="12"/>
  <c r="E378" i="12"/>
  <c r="F378" i="12" s="1"/>
  <c r="K377" i="12"/>
  <c r="K378" i="12" l="1"/>
  <c r="W378" i="12"/>
  <c r="Q378" i="12"/>
  <c r="R378" i="12" s="1"/>
  <c r="E3561" i="13"/>
  <c r="N379" i="12"/>
  <c r="O379" i="12" s="1"/>
  <c r="P379" i="12" s="1"/>
  <c r="J379" i="12"/>
  <c r="Y379" i="12"/>
  <c r="I379" i="12"/>
  <c r="V379" i="12"/>
  <c r="B380" i="12"/>
  <c r="U379" i="12"/>
  <c r="E379" i="12"/>
  <c r="F379" i="12" s="1"/>
  <c r="Q379" i="12" l="1"/>
  <c r="R379" i="12" s="1"/>
  <c r="K379" i="12"/>
  <c r="W379" i="12"/>
  <c r="E3560" i="13"/>
  <c r="J380" i="12"/>
  <c r="Y380" i="12"/>
  <c r="I380" i="12"/>
  <c r="V380" i="12"/>
  <c r="B381" i="12"/>
  <c r="U380" i="12"/>
  <c r="E380" i="12"/>
  <c r="F380" i="12" s="1"/>
  <c r="N380" i="12"/>
  <c r="O380" i="12" s="1"/>
  <c r="P380" i="12" s="1"/>
  <c r="Q380" i="12" l="1"/>
  <c r="R380" i="12" s="1"/>
  <c r="K380" i="12"/>
  <c r="W380" i="12"/>
  <c r="E3559" i="13"/>
  <c r="V381" i="12"/>
  <c r="B382" i="12"/>
  <c r="U381" i="12"/>
  <c r="E381" i="12"/>
  <c r="F381" i="12" s="1"/>
  <c r="N381" i="12"/>
  <c r="O381" i="12" s="1"/>
  <c r="P381" i="12" s="1"/>
  <c r="J381" i="12"/>
  <c r="Y381" i="12"/>
  <c r="I381" i="12"/>
  <c r="W381" i="12" l="1"/>
  <c r="K381" i="12"/>
  <c r="Q381" i="12"/>
  <c r="R381" i="12" s="1"/>
  <c r="E3558" i="13"/>
  <c r="B383" i="12"/>
  <c r="U382" i="12"/>
  <c r="E382" i="12"/>
  <c r="F382" i="12" s="1"/>
  <c r="N382" i="12"/>
  <c r="O382" i="12" s="1"/>
  <c r="P382" i="12" s="1"/>
  <c r="J382" i="12"/>
  <c r="Y382" i="12"/>
  <c r="I382" i="12"/>
  <c r="V382" i="12"/>
  <c r="K382" i="12" l="1"/>
  <c r="W382" i="12"/>
  <c r="Q382" i="12"/>
  <c r="R382" i="12" s="1"/>
  <c r="E3557" i="13"/>
  <c r="N383" i="12"/>
  <c r="O383" i="12" s="1"/>
  <c r="P383" i="12" s="1"/>
  <c r="J383" i="12"/>
  <c r="Y383" i="12"/>
  <c r="I383" i="12"/>
  <c r="V383" i="12"/>
  <c r="B384" i="12"/>
  <c r="U383" i="12"/>
  <c r="E383" i="12"/>
  <c r="F383" i="12" s="1"/>
  <c r="W383" i="12" l="1"/>
  <c r="Q383" i="12"/>
  <c r="R383" i="12" s="1"/>
  <c r="E3556" i="13"/>
  <c r="N384" i="12"/>
  <c r="O384" i="12" s="1"/>
  <c r="P384" i="12" s="1"/>
  <c r="J384" i="12"/>
  <c r="Y384" i="12"/>
  <c r="I384" i="12"/>
  <c r="V384" i="12"/>
  <c r="B385" i="12"/>
  <c r="U384" i="12"/>
  <c r="E384" i="12"/>
  <c r="F384" i="12" s="1"/>
  <c r="K383" i="12"/>
  <c r="Q384" i="12" l="1"/>
  <c r="R384" i="12" s="1"/>
  <c r="W384" i="12"/>
  <c r="E3555" i="13"/>
  <c r="J385" i="12"/>
  <c r="Y385" i="12"/>
  <c r="I385" i="12"/>
  <c r="V385" i="12"/>
  <c r="B386" i="12"/>
  <c r="U385" i="12"/>
  <c r="E385" i="12"/>
  <c r="F385" i="12" s="1"/>
  <c r="N385" i="12"/>
  <c r="O385" i="12" s="1"/>
  <c r="P385" i="12" s="1"/>
  <c r="K384" i="12"/>
  <c r="Q385" i="12" l="1"/>
  <c r="R385" i="12" s="1"/>
  <c r="K385" i="12"/>
  <c r="W385" i="12"/>
  <c r="E3554" i="13"/>
  <c r="Y386" i="12"/>
  <c r="I386" i="12"/>
  <c r="V386" i="12"/>
  <c r="B387" i="12"/>
  <c r="U386" i="12"/>
  <c r="E386" i="12"/>
  <c r="F386" i="12" s="1"/>
  <c r="N386" i="12"/>
  <c r="O386" i="12" s="1"/>
  <c r="P386" i="12" s="1"/>
  <c r="J386" i="12"/>
  <c r="W386" i="12" l="1"/>
  <c r="Q386" i="12"/>
  <c r="R386" i="12" s="1"/>
  <c r="K386" i="12"/>
  <c r="E3553" i="13"/>
  <c r="V387" i="12"/>
  <c r="B388" i="12"/>
  <c r="U387" i="12"/>
  <c r="E387" i="12"/>
  <c r="F387" i="12" s="1"/>
  <c r="N387" i="12"/>
  <c r="O387" i="12" s="1"/>
  <c r="P387" i="12" s="1"/>
  <c r="J387" i="12"/>
  <c r="Y387" i="12"/>
  <c r="I387" i="12"/>
  <c r="W387" i="12" l="1"/>
  <c r="Q387" i="12"/>
  <c r="R387" i="12" s="1"/>
  <c r="K387" i="12"/>
  <c r="E3552" i="13"/>
  <c r="N388" i="12"/>
  <c r="O388" i="12" s="1"/>
  <c r="P388" i="12" s="1"/>
  <c r="J388" i="12"/>
  <c r="Y388" i="12"/>
  <c r="I388" i="12"/>
  <c r="V388" i="12"/>
  <c r="B389" i="12"/>
  <c r="U388" i="12"/>
  <c r="E388" i="12"/>
  <c r="F388" i="12" s="1"/>
  <c r="W388" i="12" l="1"/>
  <c r="K388" i="12"/>
  <c r="E3551" i="13"/>
  <c r="N389" i="12"/>
  <c r="O389" i="12" s="1"/>
  <c r="P389" i="12" s="1"/>
  <c r="J389" i="12"/>
  <c r="Y389" i="12"/>
  <c r="I389" i="12"/>
  <c r="V389" i="12"/>
  <c r="B390" i="12"/>
  <c r="U389" i="12"/>
  <c r="E389" i="12"/>
  <c r="F389" i="12" s="1"/>
  <c r="Q388" i="12"/>
  <c r="R388" i="12" s="1"/>
  <c r="Q389" i="12" l="1"/>
  <c r="R389" i="12" s="1"/>
  <c r="K389" i="12"/>
  <c r="E3550" i="13"/>
  <c r="J390" i="12"/>
  <c r="Y390" i="12"/>
  <c r="I390" i="12"/>
  <c r="V390" i="12"/>
  <c r="B391" i="12"/>
  <c r="U390" i="12"/>
  <c r="E390" i="12"/>
  <c r="F390" i="12" s="1"/>
  <c r="N390" i="12"/>
  <c r="O390" i="12" s="1"/>
  <c r="P390" i="12" s="1"/>
  <c r="W389" i="12"/>
  <c r="W390" i="12" l="1"/>
  <c r="E3549" i="13"/>
  <c r="J391" i="12"/>
  <c r="Y391" i="12"/>
  <c r="I391" i="12"/>
  <c r="V391" i="12"/>
  <c r="B392" i="12"/>
  <c r="U391" i="12"/>
  <c r="E391" i="12"/>
  <c r="F391" i="12" s="1"/>
  <c r="N391" i="12"/>
  <c r="O391" i="12" s="1"/>
  <c r="P391" i="12" s="1"/>
  <c r="K390" i="12"/>
  <c r="Q390" i="12"/>
  <c r="R390" i="12" s="1"/>
  <c r="K391" i="12" l="1"/>
  <c r="W391" i="12"/>
  <c r="E3548" i="13"/>
  <c r="V392" i="12"/>
  <c r="B393" i="12"/>
  <c r="U392" i="12"/>
  <c r="E392" i="12"/>
  <c r="F392" i="12" s="1"/>
  <c r="N392" i="12"/>
  <c r="O392" i="12" s="1"/>
  <c r="P392" i="12" s="1"/>
  <c r="J392" i="12"/>
  <c r="Y392" i="12"/>
  <c r="I392" i="12"/>
  <c r="Q391" i="12"/>
  <c r="R391" i="12" s="1"/>
  <c r="K392" i="12" l="1"/>
  <c r="W392" i="12"/>
  <c r="Q392" i="12"/>
  <c r="R392" i="12" s="1"/>
  <c r="E3547" i="13"/>
  <c r="N393" i="12"/>
  <c r="O393" i="12" s="1"/>
  <c r="P393" i="12" s="1"/>
  <c r="J393" i="12"/>
  <c r="Y393" i="12"/>
  <c r="I393" i="12"/>
  <c r="V393" i="12"/>
  <c r="B394" i="12"/>
  <c r="U393" i="12"/>
  <c r="E393" i="12"/>
  <c r="F393" i="12" s="1"/>
  <c r="Q393" i="12" l="1"/>
  <c r="R393" i="12" s="1"/>
  <c r="W393" i="12"/>
  <c r="K393" i="12"/>
  <c r="E3546" i="13"/>
  <c r="N394" i="12"/>
  <c r="O394" i="12" s="1"/>
  <c r="P394" i="12" s="1"/>
  <c r="J394" i="12"/>
  <c r="Y394" i="12"/>
  <c r="I394" i="12"/>
  <c r="V394" i="12"/>
  <c r="B395" i="12"/>
  <c r="U394" i="12"/>
  <c r="E394" i="12"/>
  <c r="F394" i="12" s="1"/>
  <c r="W394" i="12" l="1"/>
  <c r="Q394" i="12"/>
  <c r="R394" i="12" s="1"/>
  <c r="E3545" i="13"/>
  <c r="N395" i="12"/>
  <c r="O395" i="12" s="1"/>
  <c r="P395" i="12" s="1"/>
  <c r="J395" i="12"/>
  <c r="Y395" i="12"/>
  <c r="I395" i="12"/>
  <c r="V395" i="12"/>
  <c r="B396" i="12"/>
  <c r="U395" i="12"/>
  <c r="E395" i="12"/>
  <c r="F395" i="12" s="1"/>
  <c r="K394" i="12"/>
  <c r="W395" i="12" l="1"/>
  <c r="E3544" i="13"/>
  <c r="J396" i="12"/>
  <c r="Y396" i="12"/>
  <c r="I396" i="12"/>
  <c r="V396" i="12"/>
  <c r="B397" i="12"/>
  <c r="U396" i="12"/>
  <c r="E396" i="12"/>
  <c r="F396" i="12" s="1"/>
  <c r="N396" i="12"/>
  <c r="O396" i="12" s="1"/>
  <c r="P396" i="12" s="1"/>
  <c r="K395" i="12"/>
  <c r="Q395" i="12"/>
  <c r="R395" i="12" s="1"/>
  <c r="W396" i="12" l="1"/>
  <c r="E3543" i="13"/>
  <c r="V397" i="12"/>
  <c r="B398" i="12"/>
  <c r="U397" i="12"/>
  <c r="E397" i="12"/>
  <c r="F397" i="12" s="1"/>
  <c r="N397" i="12"/>
  <c r="O397" i="12" s="1"/>
  <c r="P397" i="12" s="1"/>
  <c r="J397" i="12"/>
  <c r="Y397" i="12"/>
  <c r="I397" i="12"/>
  <c r="K396" i="12"/>
  <c r="Q396" i="12"/>
  <c r="R396" i="12" s="1"/>
  <c r="W397" i="12" l="1"/>
  <c r="E3542" i="13"/>
  <c r="B399" i="12"/>
  <c r="U398" i="12"/>
  <c r="E398" i="12"/>
  <c r="F398" i="12" s="1"/>
  <c r="N398" i="12"/>
  <c r="O398" i="12" s="1"/>
  <c r="P398" i="12" s="1"/>
  <c r="J398" i="12"/>
  <c r="Y398" i="12"/>
  <c r="I398" i="12"/>
  <c r="V398" i="12"/>
  <c r="K397" i="12"/>
  <c r="Q397" i="12"/>
  <c r="R397" i="12" s="1"/>
  <c r="Q398" i="12" l="1"/>
  <c r="R398" i="12" s="1"/>
  <c r="W398" i="12"/>
  <c r="E3541" i="13"/>
  <c r="N399" i="12"/>
  <c r="O399" i="12" s="1"/>
  <c r="P399" i="12" s="1"/>
  <c r="J399" i="12"/>
  <c r="Y399" i="12"/>
  <c r="I399" i="12"/>
  <c r="V399" i="12"/>
  <c r="B400" i="12"/>
  <c r="U399" i="12"/>
  <c r="E399" i="12"/>
  <c r="F399" i="12" s="1"/>
  <c r="K398" i="12"/>
  <c r="K399" i="12" l="1"/>
  <c r="Q399" i="12"/>
  <c r="R399" i="12" s="1"/>
  <c r="W399" i="12"/>
  <c r="E3540" i="13"/>
  <c r="N400" i="12"/>
  <c r="O400" i="12" s="1"/>
  <c r="P400" i="12" s="1"/>
  <c r="J400" i="12"/>
  <c r="Y400" i="12"/>
  <c r="I400" i="12"/>
  <c r="V400" i="12"/>
  <c r="B401" i="12"/>
  <c r="U400" i="12"/>
  <c r="E400" i="12"/>
  <c r="F400" i="12" s="1"/>
  <c r="W400" i="12" l="1"/>
  <c r="Q400" i="12"/>
  <c r="R400" i="12" s="1"/>
  <c r="E3539" i="13"/>
  <c r="J401" i="12"/>
  <c r="Y401" i="12"/>
  <c r="I401" i="12"/>
  <c r="V401" i="12"/>
  <c r="B402" i="12"/>
  <c r="U401" i="12"/>
  <c r="E401" i="12"/>
  <c r="F401" i="12" s="1"/>
  <c r="N401" i="12"/>
  <c r="O401" i="12" s="1"/>
  <c r="P401" i="12" s="1"/>
  <c r="K400" i="12"/>
  <c r="W401" i="12" l="1"/>
  <c r="Q401" i="12"/>
  <c r="R401" i="12" s="1"/>
  <c r="E3538" i="13"/>
  <c r="Y402" i="12"/>
  <c r="I402" i="12"/>
  <c r="V402" i="12"/>
  <c r="B403" i="12"/>
  <c r="U402" i="12"/>
  <c r="E402" i="12"/>
  <c r="F402" i="12" s="1"/>
  <c r="N402" i="12"/>
  <c r="O402" i="12" s="1"/>
  <c r="P402" i="12" s="1"/>
  <c r="J402" i="12"/>
  <c r="K401" i="12"/>
  <c r="W402" i="12" l="1"/>
  <c r="K402" i="12"/>
  <c r="Q402" i="12"/>
  <c r="R402" i="12" s="1"/>
  <c r="E3537" i="13"/>
  <c r="V403" i="12"/>
  <c r="B404" i="12"/>
  <c r="U403" i="12"/>
  <c r="E403" i="12"/>
  <c r="F403" i="12" s="1"/>
  <c r="N403" i="12"/>
  <c r="O403" i="12" s="1"/>
  <c r="P403" i="12" s="1"/>
  <c r="J403" i="12"/>
  <c r="Y403" i="12"/>
  <c r="I403" i="12"/>
  <c r="E3536" i="13" l="1"/>
  <c r="N404" i="12"/>
  <c r="O404" i="12" s="1"/>
  <c r="P404" i="12" s="1"/>
  <c r="J404" i="12"/>
  <c r="Y404" i="12"/>
  <c r="I404" i="12"/>
  <c r="V404" i="12"/>
  <c r="B405" i="12"/>
  <c r="U404" i="12"/>
  <c r="E404" i="12"/>
  <c r="F404" i="12" s="1"/>
  <c r="K403" i="12"/>
  <c r="Q403" i="12"/>
  <c r="R403" i="12" s="1"/>
  <c r="W403" i="12"/>
  <c r="Q404" i="12" l="1"/>
  <c r="R404" i="12" s="1"/>
  <c r="K404" i="12"/>
  <c r="W404" i="12"/>
  <c r="E3535" i="13"/>
  <c r="N405" i="12"/>
  <c r="O405" i="12" s="1"/>
  <c r="P405" i="12" s="1"/>
  <c r="J405" i="12"/>
  <c r="Y405" i="12"/>
  <c r="I405" i="12"/>
  <c r="V405" i="12"/>
  <c r="B406" i="12"/>
  <c r="U405" i="12"/>
  <c r="E405" i="12"/>
  <c r="F405" i="12" s="1"/>
  <c r="Q405" i="12" l="1"/>
  <c r="R405" i="12" s="1"/>
  <c r="E3534" i="13"/>
  <c r="J406" i="12"/>
  <c r="Y406" i="12"/>
  <c r="I406" i="12"/>
  <c r="V406" i="12"/>
  <c r="B407" i="12"/>
  <c r="U406" i="12"/>
  <c r="E406" i="12"/>
  <c r="F406" i="12" s="1"/>
  <c r="N406" i="12"/>
  <c r="O406" i="12" s="1"/>
  <c r="P406" i="12" s="1"/>
  <c r="W405" i="12"/>
  <c r="K405" i="12"/>
  <c r="W406" i="12" l="1"/>
  <c r="E3533" i="13"/>
  <c r="J407" i="12"/>
  <c r="Y407" i="12"/>
  <c r="I407" i="12"/>
  <c r="V407" i="12"/>
  <c r="B408" i="12"/>
  <c r="U407" i="12"/>
  <c r="E407" i="12"/>
  <c r="F407" i="12" s="1"/>
  <c r="N407" i="12"/>
  <c r="O407" i="12" s="1"/>
  <c r="P407" i="12" s="1"/>
  <c r="K406" i="12"/>
  <c r="Q406" i="12"/>
  <c r="R406" i="12" s="1"/>
  <c r="W407" i="12" l="1"/>
  <c r="Q407" i="12"/>
  <c r="R407" i="12" s="1"/>
  <c r="E3532" i="13"/>
  <c r="V408" i="12"/>
  <c r="B409" i="12"/>
  <c r="U408" i="12"/>
  <c r="E408" i="12"/>
  <c r="F408" i="12" s="1"/>
  <c r="N408" i="12"/>
  <c r="O408" i="12" s="1"/>
  <c r="P408" i="12" s="1"/>
  <c r="J408" i="12"/>
  <c r="Y408" i="12"/>
  <c r="I408" i="12"/>
  <c r="K407" i="12"/>
  <c r="K408" i="12" l="1"/>
  <c r="W408" i="12"/>
  <c r="Q408" i="12"/>
  <c r="R408" i="12" s="1"/>
  <c r="E3531" i="13"/>
  <c r="N409" i="12"/>
  <c r="O409" i="12" s="1"/>
  <c r="P409" i="12" s="1"/>
  <c r="J409" i="12"/>
  <c r="Y409" i="12"/>
  <c r="I409" i="12"/>
  <c r="V409" i="12"/>
  <c r="B410" i="12"/>
  <c r="U409" i="12"/>
  <c r="E409" i="12"/>
  <c r="F409" i="12" s="1"/>
  <c r="W409" i="12" l="1"/>
  <c r="K409" i="12"/>
  <c r="Q409" i="12"/>
  <c r="R409" i="12" s="1"/>
  <c r="E3530" i="13"/>
  <c r="N410" i="12"/>
  <c r="O410" i="12" s="1"/>
  <c r="P410" i="12" s="1"/>
  <c r="J410" i="12"/>
  <c r="Y410" i="12"/>
  <c r="I410" i="12"/>
  <c r="V410" i="12"/>
  <c r="B411" i="12"/>
  <c r="U410" i="12"/>
  <c r="E410" i="12"/>
  <c r="F410" i="12" s="1"/>
  <c r="Q410" i="12" l="1"/>
  <c r="R410" i="12" s="1"/>
  <c r="W410" i="12"/>
  <c r="E3529" i="13"/>
  <c r="N411" i="12"/>
  <c r="O411" i="12" s="1"/>
  <c r="P411" i="12" s="1"/>
  <c r="J411" i="12"/>
  <c r="Y411" i="12"/>
  <c r="I411" i="12"/>
  <c r="V411" i="12"/>
  <c r="B412" i="12"/>
  <c r="U411" i="12"/>
  <c r="E411" i="12"/>
  <c r="F411" i="12" s="1"/>
  <c r="K410" i="12"/>
  <c r="K411" i="12" l="1"/>
  <c r="Q411" i="12"/>
  <c r="R411" i="12" s="1"/>
  <c r="W411" i="12"/>
  <c r="E3528" i="13"/>
  <c r="J412" i="12"/>
  <c r="Y412" i="12"/>
  <c r="I412" i="12"/>
  <c r="V412" i="12"/>
  <c r="B413" i="12"/>
  <c r="U412" i="12"/>
  <c r="E412" i="12"/>
  <c r="F412" i="12" s="1"/>
  <c r="N412" i="12"/>
  <c r="O412" i="12" s="1"/>
  <c r="P412" i="12" s="1"/>
  <c r="K412" i="12" l="1"/>
  <c r="Q412" i="12"/>
  <c r="R412" i="12" s="1"/>
  <c r="W412" i="12"/>
  <c r="E3527" i="13"/>
  <c r="V413" i="12"/>
  <c r="B414" i="12"/>
  <c r="U413" i="12"/>
  <c r="E413" i="12"/>
  <c r="F413" i="12" s="1"/>
  <c r="N413" i="12"/>
  <c r="O413" i="12" s="1"/>
  <c r="P413" i="12" s="1"/>
  <c r="J413" i="12"/>
  <c r="Y413" i="12"/>
  <c r="I413" i="12"/>
  <c r="W413" i="12" l="1"/>
  <c r="Q413" i="12"/>
  <c r="R413" i="12" s="1"/>
  <c r="K413" i="12"/>
  <c r="E3526" i="13"/>
  <c r="B415" i="12"/>
  <c r="U414" i="12"/>
  <c r="E414" i="12"/>
  <c r="F414" i="12" s="1"/>
  <c r="N414" i="12"/>
  <c r="O414" i="12" s="1"/>
  <c r="P414" i="12" s="1"/>
  <c r="J414" i="12"/>
  <c r="Y414" i="12"/>
  <c r="I414" i="12"/>
  <c r="V414" i="12"/>
  <c r="E3525" i="13" l="1"/>
  <c r="N415" i="12"/>
  <c r="O415" i="12" s="1"/>
  <c r="P415" i="12" s="1"/>
  <c r="J415" i="12"/>
  <c r="Y415" i="12"/>
  <c r="I415" i="12"/>
  <c r="V415" i="12"/>
  <c r="B416" i="12"/>
  <c r="U415" i="12"/>
  <c r="E415" i="12"/>
  <c r="F415" i="12" s="1"/>
  <c r="K414" i="12"/>
  <c r="Q414" i="12"/>
  <c r="R414" i="12" s="1"/>
  <c r="W414" i="12"/>
  <c r="W415" i="12" l="1"/>
  <c r="E3524" i="13"/>
  <c r="N416" i="12"/>
  <c r="O416" i="12" s="1"/>
  <c r="P416" i="12" s="1"/>
  <c r="J416" i="12"/>
  <c r="Y416" i="12"/>
  <c r="I416" i="12"/>
  <c r="V416" i="12"/>
  <c r="B417" i="12"/>
  <c r="U416" i="12"/>
  <c r="E416" i="12"/>
  <c r="F416" i="12" s="1"/>
  <c r="K415" i="12"/>
  <c r="Q415" i="12"/>
  <c r="R415" i="12" s="1"/>
  <c r="W416" i="12" l="1"/>
  <c r="K416" i="12"/>
  <c r="E3523" i="13"/>
  <c r="J417" i="12"/>
  <c r="Y417" i="12"/>
  <c r="I417" i="12"/>
  <c r="V417" i="12"/>
  <c r="B418" i="12"/>
  <c r="U417" i="12"/>
  <c r="E417" i="12"/>
  <c r="F417" i="12" s="1"/>
  <c r="N417" i="12"/>
  <c r="O417" i="12" s="1"/>
  <c r="P417" i="12" s="1"/>
  <c r="Q416" i="12"/>
  <c r="R416" i="12" s="1"/>
  <c r="W417" i="12" l="1"/>
  <c r="E3522" i="13"/>
  <c r="Y418" i="12"/>
  <c r="I418" i="12"/>
  <c r="V418" i="12"/>
  <c r="B419" i="12"/>
  <c r="U418" i="12"/>
  <c r="E418" i="12"/>
  <c r="F418" i="12" s="1"/>
  <c r="N418" i="12"/>
  <c r="O418" i="12" s="1"/>
  <c r="P418" i="12" s="1"/>
  <c r="J418" i="12"/>
  <c r="K417" i="12"/>
  <c r="Q417" i="12"/>
  <c r="R417" i="12" s="1"/>
  <c r="W418" i="12" l="1"/>
  <c r="E3521" i="13"/>
  <c r="V419" i="12"/>
  <c r="B420" i="12"/>
  <c r="U419" i="12"/>
  <c r="E419" i="12"/>
  <c r="F419" i="12" s="1"/>
  <c r="N419" i="12"/>
  <c r="O419" i="12" s="1"/>
  <c r="P419" i="12" s="1"/>
  <c r="J419" i="12"/>
  <c r="Y419" i="12"/>
  <c r="I419" i="12"/>
  <c r="K418" i="12"/>
  <c r="Q418" i="12"/>
  <c r="R418" i="12" s="1"/>
  <c r="K419" i="12" l="1"/>
  <c r="W419" i="12"/>
  <c r="Q419" i="12"/>
  <c r="R419" i="12" s="1"/>
  <c r="E3520" i="13"/>
  <c r="N420" i="12"/>
  <c r="O420" i="12" s="1"/>
  <c r="P420" i="12" s="1"/>
  <c r="J420" i="12"/>
  <c r="Y420" i="12"/>
  <c r="I420" i="12"/>
  <c r="V420" i="12"/>
  <c r="B421" i="12"/>
  <c r="U420" i="12"/>
  <c r="E420" i="12"/>
  <c r="F420" i="12" s="1"/>
  <c r="W420" i="12" l="1"/>
  <c r="Q420" i="12"/>
  <c r="R420" i="12" s="1"/>
  <c r="E3519" i="13"/>
  <c r="N421" i="12"/>
  <c r="O421" i="12" s="1"/>
  <c r="P421" i="12" s="1"/>
  <c r="J421" i="12"/>
  <c r="Y421" i="12"/>
  <c r="I421" i="12"/>
  <c r="V421" i="12"/>
  <c r="B422" i="12"/>
  <c r="U421" i="12"/>
  <c r="E421" i="12"/>
  <c r="F421" i="12" s="1"/>
  <c r="K420" i="12"/>
  <c r="W421" i="12" l="1"/>
  <c r="K421" i="12"/>
  <c r="Q421" i="12"/>
  <c r="R421" i="12" s="1"/>
  <c r="E3518" i="13"/>
  <c r="J422" i="12"/>
  <c r="Y422" i="12"/>
  <c r="I422" i="12"/>
  <c r="V422" i="12"/>
  <c r="B423" i="12"/>
  <c r="U422" i="12"/>
  <c r="E422" i="12"/>
  <c r="F422" i="12" s="1"/>
  <c r="N422" i="12"/>
  <c r="O422" i="12" s="1"/>
  <c r="P422" i="12" s="1"/>
  <c r="W422" i="12" l="1"/>
  <c r="K422" i="12"/>
  <c r="Q422" i="12"/>
  <c r="R422" i="12" s="1"/>
  <c r="E3517" i="13"/>
  <c r="J423" i="12"/>
  <c r="Y423" i="12"/>
  <c r="I423" i="12"/>
  <c r="V423" i="12"/>
  <c r="B424" i="12"/>
  <c r="U423" i="12"/>
  <c r="E423" i="12"/>
  <c r="F423" i="12" s="1"/>
  <c r="N423" i="12"/>
  <c r="O423" i="12" s="1"/>
  <c r="P423" i="12" s="1"/>
  <c r="W423" i="12" l="1"/>
  <c r="Q423" i="12"/>
  <c r="R423" i="12" s="1"/>
  <c r="E3516" i="13"/>
  <c r="V424" i="12"/>
  <c r="B425" i="12"/>
  <c r="U424" i="12"/>
  <c r="E424" i="12"/>
  <c r="F424" i="12" s="1"/>
  <c r="N424" i="12"/>
  <c r="O424" i="12" s="1"/>
  <c r="P424" i="12" s="1"/>
  <c r="J424" i="12"/>
  <c r="Y424" i="12"/>
  <c r="I424" i="12"/>
  <c r="K423" i="12"/>
  <c r="Q424" i="12" l="1"/>
  <c r="R424" i="12" s="1"/>
  <c r="W424" i="12"/>
  <c r="E3515" i="13"/>
  <c r="N425" i="12"/>
  <c r="O425" i="12" s="1"/>
  <c r="P425" i="12" s="1"/>
  <c r="J425" i="12"/>
  <c r="Y425" i="12"/>
  <c r="I425" i="12"/>
  <c r="V425" i="12"/>
  <c r="B426" i="12"/>
  <c r="U425" i="12"/>
  <c r="E425" i="12"/>
  <c r="F425" i="12" s="1"/>
  <c r="K424" i="12"/>
  <c r="K425" i="12" l="1"/>
  <c r="Q425" i="12"/>
  <c r="R425" i="12" s="1"/>
  <c r="W425" i="12"/>
  <c r="E3514" i="13"/>
  <c r="N426" i="12"/>
  <c r="O426" i="12" s="1"/>
  <c r="P426" i="12" s="1"/>
  <c r="J426" i="12"/>
  <c r="Y426" i="12"/>
  <c r="I426" i="12"/>
  <c r="V426" i="12"/>
  <c r="B427" i="12"/>
  <c r="U426" i="12"/>
  <c r="E426" i="12"/>
  <c r="F426" i="12" s="1"/>
  <c r="W426" i="12" l="1"/>
  <c r="Q426" i="12"/>
  <c r="R426" i="12" s="1"/>
  <c r="E3513" i="13"/>
  <c r="N427" i="12"/>
  <c r="O427" i="12" s="1"/>
  <c r="P427" i="12" s="1"/>
  <c r="J427" i="12"/>
  <c r="Y427" i="12"/>
  <c r="I427" i="12"/>
  <c r="V427" i="12"/>
  <c r="B428" i="12"/>
  <c r="U427" i="12"/>
  <c r="E427" i="12"/>
  <c r="F427" i="12" s="1"/>
  <c r="K426" i="12"/>
  <c r="Q427" i="12" l="1"/>
  <c r="R427" i="12" s="1"/>
  <c r="K427" i="12"/>
  <c r="W427" i="12"/>
  <c r="E3512" i="13"/>
  <c r="J428" i="12"/>
  <c r="Y428" i="12"/>
  <c r="I428" i="12"/>
  <c r="V428" i="12"/>
  <c r="B429" i="12"/>
  <c r="U428" i="12"/>
  <c r="E428" i="12"/>
  <c r="F428" i="12" s="1"/>
  <c r="N428" i="12"/>
  <c r="O428" i="12" s="1"/>
  <c r="P428" i="12" s="1"/>
  <c r="W428" i="12" l="1"/>
  <c r="K428" i="12"/>
  <c r="Q428" i="12"/>
  <c r="R428" i="12" s="1"/>
  <c r="E3511" i="13"/>
  <c r="V429" i="12"/>
  <c r="B430" i="12"/>
  <c r="U429" i="12"/>
  <c r="E429" i="12"/>
  <c r="F429" i="12" s="1"/>
  <c r="N429" i="12"/>
  <c r="O429" i="12" s="1"/>
  <c r="P429" i="12" s="1"/>
  <c r="J429" i="12"/>
  <c r="Y429" i="12"/>
  <c r="I429" i="12"/>
  <c r="W429" i="12" l="1"/>
  <c r="K429" i="12"/>
  <c r="Q429" i="12"/>
  <c r="R429" i="12" s="1"/>
  <c r="E3510" i="13"/>
  <c r="B431" i="12"/>
  <c r="U430" i="12"/>
  <c r="E430" i="12"/>
  <c r="F430" i="12" s="1"/>
  <c r="N430" i="12"/>
  <c r="O430" i="12" s="1"/>
  <c r="P430" i="12" s="1"/>
  <c r="J430" i="12"/>
  <c r="Y430" i="12"/>
  <c r="I430" i="12"/>
  <c r="V430" i="12"/>
  <c r="Q430" i="12" l="1"/>
  <c r="R430" i="12" s="1"/>
  <c r="W430" i="12"/>
  <c r="E3509" i="13"/>
  <c r="N431" i="12"/>
  <c r="O431" i="12" s="1"/>
  <c r="P431" i="12" s="1"/>
  <c r="J431" i="12"/>
  <c r="Y431" i="12"/>
  <c r="I431" i="12"/>
  <c r="V431" i="12"/>
  <c r="B432" i="12"/>
  <c r="U431" i="12"/>
  <c r="E431" i="12"/>
  <c r="F431" i="12" s="1"/>
  <c r="K430" i="12"/>
  <c r="W431" i="12" l="1"/>
  <c r="K431" i="12"/>
  <c r="E3508" i="13"/>
  <c r="N432" i="12"/>
  <c r="O432" i="12" s="1"/>
  <c r="P432" i="12" s="1"/>
  <c r="J432" i="12"/>
  <c r="Y432" i="12"/>
  <c r="I432" i="12"/>
  <c r="V432" i="12"/>
  <c r="B433" i="12"/>
  <c r="U432" i="12"/>
  <c r="E432" i="12"/>
  <c r="F432" i="12" s="1"/>
  <c r="Q431" i="12"/>
  <c r="R431" i="12" s="1"/>
  <c r="K432" i="12" l="1"/>
  <c r="E3507" i="13"/>
  <c r="J433" i="12"/>
  <c r="Y433" i="12"/>
  <c r="I433" i="12"/>
  <c r="V433" i="12"/>
  <c r="B434" i="12"/>
  <c r="U433" i="12"/>
  <c r="E433" i="12"/>
  <c r="F433" i="12" s="1"/>
  <c r="N433" i="12"/>
  <c r="O433" i="12" s="1"/>
  <c r="P433" i="12" s="1"/>
  <c r="Q432" i="12"/>
  <c r="R432" i="12" s="1"/>
  <c r="W432" i="12"/>
  <c r="W433" i="12" l="1"/>
  <c r="K433" i="12"/>
  <c r="Q433" i="12"/>
  <c r="R433" i="12" s="1"/>
  <c r="E3506" i="13"/>
  <c r="Y434" i="12"/>
  <c r="I434" i="12"/>
  <c r="V434" i="12"/>
  <c r="B435" i="12"/>
  <c r="U434" i="12"/>
  <c r="E434" i="12"/>
  <c r="F434" i="12" s="1"/>
  <c r="N434" i="12"/>
  <c r="O434" i="12" s="1"/>
  <c r="P434" i="12" s="1"/>
  <c r="J434" i="12"/>
  <c r="W434" i="12" l="1"/>
  <c r="Q434" i="12"/>
  <c r="R434" i="12" s="1"/>
  <c r="E3505" i="13"/>
  <c r="V435" i="12"/>
  <c r="B436" i="12"/>
  <c r="U435" i="12"/>
  <c r="E435" i="12"/>
  <c r="F435" i="12" s="1"/>
  <c r="N435" i="12"/>
  <c r="O435" i="12" s="1"/>
  <c r="P435" i="12" s="1"/>
  <c r="J435" i="12"/>
  <c r="Y435" i="12"/>
  <c r="I435" i="12"/>
  <c r="K434" i="12"/>
  <c r="K435" i="12" l="1"/>
  <c r="W435" i="12"/>
  <c r="Q435" i="12"/>
  <c r="R435" i="12" s="1"/>
  <c r="E3504" i="13"/>
  <c r="N436" i="12"/>
  <c r="O436" i="12" s="1"/>
  <c r="P436" i="12" s="1"/>
  <c r="J436" i="12"/>
  <c r="Y436" i="12"/>
  <c r="I436" i="12"/>
  <c r="V436" i="12"/>
  <c r="B437" i="12"/>
  <c r="U436" i="12"/>
  <c r="E436" i="12"/>
  <c r="F436" i="12" s="1"/>
  <c r="W436" i="12" l="1"/>
  <c r="Q436" i="12"/>
  <c r="R436" i="12" s="1"/>
  <c r="E3503" i="13"/>
  <c r="N437" i="12"/>
  <c r="O437" i="12" s="1"/>
  <c r="P437" i="12" s="1"/>
  <c r="J437" i="12"/>
  <c r="Y437" i="12"/>
  <c r="I437" i="12"/>
  <c r="V437" i="12"/>
  <c r="B438" i="12"/>
  <c r="U437" i="12"/>
  <c r="E437" i="12"/>
  <c r="F437" i="12" s="1"/>
  <c r="K436" i="12"/>
  <c r="K437" i="12" l="1"/>
  <c r="Q437" i="12"/>
  <c r="R437" i="12" s="1"/>
  <c r="W437" i="12"/>
  <c r="E3502" i="13"/>
  <c r="J438" i="12"/>
  <c r="Y438" i="12"/>
  <c r="I438" i="12"/>
  <c r="V438" i="12"/>
  <c r="B439" i="12"/>
  <c r="U438" i="12"/>
  <c r="E438" i="12"/>
  <c r="F438" i="12" s="1"/>
  <c r="N438" i="12"/>
  <c r="O438" i="12" s="1"/>
  <c r="P438" i="12" s="1"/>
  <c r="K438" i="12" l="1"/>
  <c r="Q438" i="12"/>
  <c r="R438" i="12" s="1"/>
  <c r="W438" i="12"/>
  <c r="E3501" i="13"/>
  <c r="J439" i="12"/>
  <c r="Y439" i="12"/>
  <c r="I439" i="12"/>
  <c r="V439" i="12"/>
  <c r="B440" i="12"/>
  <c r="U439" i="12"/>
  <c r="E439" i="12"/>
  <c r="F439" i="12" s="1"/>
  <c r="N439" i="12"/>
  <c r="O439" i="12" s="1"/>
  <c r="P439" i="12" s="1"/>
  <c r="K439" i="12" l="1"/>
  <c r="Q439" i="12"/>
  <c r="R439" i="12" s="1"/>
  <c r="W439" i="12"/>
  <c r="E3500" i="13"/>
  <c r="V440" i="12"/>
  <c r="B441" i="12"/>
  <c r="U440" i="12"/>
  <c r="E440" i="12"/>
  <c r="F440" i="12" s="1"/>
  <c r="N440" i="12"/>
  <c r="O440" i="12" s="1"/>
  <c r="P440" i="12" s="1"/>
  <c r="J440" i="12"/>
  <c r="Y440" i="12"/>
  <c r="I440" i="12"/>
  <c r="E3499" i="13" l="1"/>
  <c r="N441" i="12"/>
  <c r="O441" i="12" s="1"/>
  <c r="P441" i="12" s="1"/>
  <c r="J441" i="12"/>
  <c r="Y441" i="12"/>
  <c r="I441" i="12"/>
  <c r="V441" i="12"/>
  <c r="B442" i="12"/>
  <c r="U441" i="12"/>
  <c r="E441" i="12"/>
  <c r="F441" i="12" s="1"/>
  <c r="K440" i="12"/>
  <c r="Q440" i="12"/>
  <c r="R440" i="12" s="1"/>
  <c r="W440" i="12"/>
  <c r="W441" i="12" l="1"/>
  <c r="K441" i="12"/>
  <c r="Q441" i="12"/>
  <c r="R441" i="12" s="1"/>
  <c r="E3498" i="13"/>
  <c r="N442" i="12"/>
  <c r="O442" i="12" s="1"/>
  <c r="P442" i="12" s="1"/>
  <c r="J442" i="12"/>
  <c r="Y442" i="12"/>
  <c r="I442" i="12"/>
  <c r="V442" i="12"/>
  <c r="B443" i="12"/>
  <c r="U442" i="12"/>
  <c r="E442" i="12"/>
  <c r="F442" i="12" s="1"/>
  <c r="W442" i="12" l="1"/>
  <c r="K442" i="12"/>
  <c r="E3497" i="13"/>
  <c r="N443" i="12"/>
  <c r="O443" i="12" s="1"/>
  <c r="P443" i="12" s="1"/>
  <c r="J443" i="12"/>
  <c r="Y443" i="12"/>
  <c r="I443" i="12"/>
  <c r="V443" i="12"/>
  <c r="B444" i="12"/>
  <c r="U443" i="12"/>
  <c r="E443" i="12"/>
  <c r="F443" i="12" s="1"/>
  <c r="Q442" i="12"/>
  <c r="R442" i="12" s="1"/>
  <c r="W443" i="12" l="1"/>
  <c r="Q443" i="12"/>
  <c r="R443" i="12" s="1"/>
  <c r="K443" i="12"/>
  <c r="E3496" i="13"/>
  <c r="J444" i="12"/>
  <c r="Y444" i="12"/>
  <c r="I444" i="12"/>
  <c r="V444" i="12"/>
  <c r="B445" i="12"/>
  <c r="U444" i="12"/>
  <c r="E444" i="12"/>
  <c r="F444" i="12" s="1"/>
  <c r="N444" i="12"/>
  <c r="O444" i="12" s="1"/>
  <c r="P444" i="12" s="1"/>
  <c r="W444" i="12" l="1"/>
  <c r="Q444" i="12"/>
  <c r="R444" i="12" s="1"/>
  <c r="E3495" i="13"/>
  <c r="V445" i="12"/>
  <c r="B446" i="12"/>
  <c r="U445" i="12"/>
  <c r="E445" i="12"/>
  <c r="F445" i="12" s="1"/>
  <c r="N445" i="12"/>
  <c r="O445" i="12" s="1"/>
  <c r="P445" i="12" s="1"/>
  <c r="J445" i="12"/>
  <c r="Y445" i="12"/>
  <c r="I445" i="12"/>
  <c r="K444" i="12"/>
  <c r="W445" i="12" l="1"/>
  <c r="E3494" i="13"/>
  <c r="B447" i="12"/>
  <c r="U446" i="12"/>
  <c r="E446" i="12"/>
  <c r="F446" i="12" s="1"/>
  <c r="N446" i="12"/>
  <c r="O446" i="12" s="1"/>
  <c r="P446" i="12" s="1"/>
  <c r="J446" i="12"/>
  <c r="Y446" i="12"/>
  <c r="I446" i="12"/>
  <c r="V446" i="12"/>
  <c r="K445" i="12"/>
  <c r="Q445" i="12"/>
  <c r="R445" i="12" s="1"/>
  <c r="W446" i="12" l="1"/>
  <c r="Q446" i="12"/>
  <c r="R446" i="12" s="1"/>
  <c r="E3493" i="13"/>
  <c r="N447" i="12"/>
  <c r="O447" i="12" s="1"/>
  <c r="P447" i="12" s="1"/>
  <c r="J447" i="12"/>
  <c r="Y447" i="12"/>
  <c r="I447" i="12"/>
  <c r="V447" i="12"/>
  <c r="B448" i="12"/>
  <c r="U447" i="12"/>
  <c r="E447" i="12"/>
  <c r="F447" i="12" s="1"/>
  <c r="K446" i="12"/>
  <c r="K447" i="12" l="1"/>
  <c r="Q447" i="12"/>
  <c r="R447" i="12" s="1"/>
  <c r="W447" i="12"/>
  <c r="E3492" i="13"/>
  <c r="N448" i="12"/>
  <c r="O448" i="12" s="1"/>
  <c r="P448" i="12" s="1"/>
  <c r="J448" i="12"/>
  <c r="Y448" i="12"/>
  <c r="I448" i="12"/>
  <c r="V448" i="12"/>
  <c r="B449" i="12"/>
  <c r="U448" i="12"/>
  <c r="E448" i="12"/>
  <c r="F448" i="12" s="1"/>
  <c r="W448" i="12" l="1"/>
  <c r="Q448" i="12"/>
  <c r="R448" i="12" s="1"/>
  <c r="E3491" i="13"/>
  <c r="J449" i="12"/>
  <c r="Y449" i="12"/>
  <c r="I449" i="12"/>
  <c r="V449" i="12"/>
  <c r="B450" i="12"/>
  <c r="U449" i="12"/>
  <c r="E449" i="12"/>
  <c r="F449" i="12" s="1"/>
  <c r="N449" i="12"/>
  <c r="O449" i="12" s="1"/>
  <c r="P449" i="12" s="1"/>
  <c r="K448" i="12"/>
  <c r="W449" i="12" l="1"/>
  <c r="Q449" i="12"/>
  <c r="R449" i="12" s="1"/>
  <c r="E3490" i="13"/>
  <c r="Y450" i="12"/>
  <c r="I450" i="12"/>
  <c r="V450" i="12"/>
  <c r="B451" i="12"/>
  <c r="U450" i="12"/>
  <c r="E450" i="12"/>
  <c r="F450" i="12" s="1"/>
  <c r="N450" i="12"/>
  <c r="O450" i="12" s="1"/>
  <c r="P450" i="12" s="1"/>
  <c r="J450" i="12"/>
  <c r="K449" i="12"/>
  <c r="E3489" i="13" l="1"/>
  <c r="V451" i="12"/>
  <c r="B452" i="12"/>
  <c r="U451" i="12"/>
  <c r="E451" i="12"/>
  <c r="F451" i="12" s="1"/>
  <c r="N451" i="12"/>
  <c r="O451" i="12" s="1"/>
  <c r="P451" i="12" s="1"/>
  <c r="J451" i="12"/>
  <c r="Y451" i="12"/>
  <c r="I451" i="12"/>
  <c r="K450" i="12"/>
  <c r="Q450" i="12"/>
  <c r="R450" i="12" s="1"/>
  <c r="W450" i="12"/>
  <c r="W451" i="12" l="1"/>
  <c r="Q451" i="12"/>
  <c r="R451" i="12" s="1"/>
  <c r="E3488" i="13"/>
  <c r="N452" i="12"/>
  <c r="O452" i="12" s="1"/>
  <c r="P452" i="12" s="1"/>
  <c r="J452" i="12"/>
  <c r="Y452" i="12"/>
  <c r="I452" i="12"/>
  <c r="V452" i="12"/>
  <c r="B453" i="12"/>
  <c r="U452" i="12"/>
  <c r="E452" i="12"/>
  <c r="F452" i="12" s="1"/>
  <c r="K451" i="12"/>
  <c r="K452" i="12" l="1"/>
  <c r="W452" i="12"/>
  <c r="Q452" i="12"/>
  <c r="R452" i="12" s="1"/>
  <c r="E3487" i="13"/>
  <c r="N453" i="12"/>
  <c r="O453" i="12" s="1"/>
  <c r="P453" i="12" s="1"/>
  <c r="J453" i="12"/>
  <c r="Y453" i="12"/>
  <c r="I453" i="12"/>
  <c r="V453" i="12"/>
  <c r="B454" i="12"/>
  <c r="U453" i="12"/>
  <c r="E453" i="12"/>
  <c r="F453" i="12" s="1"/>
  <c r="K453" i="12" l="1"/>
  <c r="Q453" i="12"/>
  <c r="R453" i="12" s="1"/>
  <c r="W453" i="12"/>
  <c r="E3486" i="13"/>
  <c r="J454" i="12"/>
  <c r="Y454" i="12"/>
  <c r="I454" i="12"/>
  <c r="V454" i="12"/>
  <c r="B455" i="12"/>
  <c r="U454" i="12"/>
  <c r="E454" i="12"/>
  <c r="F454" i="12" s="1"/>
  <c r="N454" i="12"/>
  <c r="O454" i="12" s="1"/>
  <c r="P454" i="12" s="1"/>
  <c r="W454" i="12" l="1"/>
  <c r="Q454" i="12"/>
  <c r="R454" i="12" s="1"/>
  <c r="K454" i="12"/>
  <c r="E3485" i="13"/>
  <c r="J455" i="12"/>
  <c r="Y455" i="12"/>
  <c r="I455" i="12"/>
  <c r="V455" i="12"/>
  <c r="B456" i="12"/>
  <c r="U455" i="12"/>
  <c r="E455" i="12"/>
  <c r="F455" i="12" s="1"/>
  <c r="N455" i="12"/>
  <c r="O455" i="12" s="1"/>
  <c r="P455" i="12" s="1"/>
  <c r="W455" i="12" l="1"/>
  <c r="Q455" i="12"/>
  <c r="R455" i="12" s="1"/>
  <c r="E3484" i="13"/>
  <c r="V456" i="12"/>
  <c r="B457" i="12"/>
  <c r="U456" i="12"/>
  <c r="E456" i="12"/>
  <c r="F456" i="12" s="1"/>
  <c r="N456" i="12"/>
  <c r="O456" i="12" s="1"/>
  <c r="P456" i="12" s="1"/>
  <c r="J456" i="12"/>
  <c r="Y456" i="12"/>
  <c r="I456" i="12"/>
  <c r="K455" i="12"/>
  <c r="Q456" i="12" l="1"/>
  <c r="R456" i="12" s="1"/>
  <c r="E3483" i="13"/>
  <c r="N457" i="12"/>
  <c r="O457" i="12" s="1"/>
  <c r="P457" i="12" s="1"/>
  <c r="J457" i="12"/>
  <c r="Y457" i="12"/>
  <c r="I457" i="12"/>
  <c r="V457" i="12"/>
  <c r="U457" i="12"/>
  <c r="E457" i="12"/>
  <c r="F457" i="12" s="1"/>
  <c r="B458" i="12"/>
  <c r="W456" i="12"/>
  <c r="K456" i="12"/>
  <c r="W457" i="12" l="1"/>
  <c r="K457" i="12"/>
  <c r="Q457" i="12"/>
  <c r="R457" i="12" s="1"/>
  <c r="E3482" i="13"/>
  <c r="N458" i="12"/>
  <c r="O458" i="12" s="1"/>
  <c r="P458" i="12" s="1"/>
  <c r="J458" i="12"/>
  <c r="Y458" i="12"/>
  <c r="I458" i="12"/>
  <c r="V458" i="12"/>
  <c r="B459" i="12"/>
  <c r="U458" i="12"/>
  <c r="E458" i="12"/>
  <c r="F458" i="12" s="1"/>
  <c r="W458" i="12" l="1"/>
  <c r="Q458" i="12"/>
  <c r="R458" i="12" s="1"/>
  <c r="E3481" i="13"/>
  <c r="N459" i="12"/>
  <c r="O459" i="12" s="1"/>
  <c r="P459" i="12" s="1"/>
  <c r="J459" i="12"/>
  <c r="Y459" i="12"/>
  <c r="I459" i="12"/>
  <c r="V459" i="12"/>
  <c r="B460" i="12"/>
  <c r="U459" i="12"/>
  <c r="E459" i="12"/>
  <c r="F459" i="12" s="1"/>
  <c r="K458" i="12"/>
  <c r="K459" i="12" l="1"/>
  <c r="Q459" i="12"/>
  <c r="R459" i="12" s="1"/>
  <c r="W459" i="12"/>
  <c r="E3480" i="13"/>
  <c r="J460" i="12"/>
  <c r="Y460" i="12"/>
  <c r="I460" i="12"/>
  <c r="V460" i="12"/>
  <c r="B461" i="12"/>
  <c r="U460" i="12"/>
  <c r="E460" i="12"/>
  <c r="F460" i="12" s="1"/>
  <c r="N460" i="12"/>
  <c r="O460" i="12" s="1"/>
  <c r="P460" i="12" s="1"/>
  <c r="W460" i="12" l="1"/>
  <c r="K460" i="12"/>
  <c r="Q460" i="12"/>
  <c r="R460" i="12" s="1"/>
  <c r="E3479" i="13"/>
  <c r="V461" i="12"/>
  <c r="B462" i="12"/>
  <c r="U461" i="12"/>
  <c r="E461" i="12"/>
  <c r="F461" i="12" s="1"/>
  <c r="N461" i="12"/>
  <c r="O461" i="12" s="1"/>
  <c r="P461" i="12" s="1"/>
  <c r="J461" i="12"/>
  <c r="Y461" i="12"/>
  <c r="I461" i="12"/>
  <c r="K461" i="12" l="1"/>
  <c r="W461" i="12"/>
  <c r="Q461" i="12"/>
  <c r="R461" i="12" s="1"/>
  <c r="E3478" i="13"/>
  <c r="B463" i="12"/>
  <c r="U462" i="12"/>
  <c r="E462" i="12"/>
  <c r="F462" i="12" s="1"/>
  <c r="N462" i="12"/>
  <c r="O462" i="12" s="1"/>
  <c r="P462" i="12" s="1"/>
  <c r="J462" i="12"/>
  <c r="Y462" i="12"/>
  <c r="I462" i="12"/>
  <c r="V462" i="12"/>
  <c r="E3477" i="13" l="1"/>
  <c r="N463" i="12"/>
  <c r="O463" i="12" s="1"/>
  <c r="P463" i="12" s="1"/>
  <c r="J463" i="12"/>
  <c r="Y463" i="12"/>
  <c r="I463" i="12"/>
  <c r="V463" i="12"/>
  <c r="B464" i="12"/>
  <c r="U463" i="12"/>
  <c r="E463" i="12"/>
  <c r="F463" i="12" s="1"/>
  <c r="K462" i="12"/>
  <c r="Q462" i="12"/>
  <c r="R462" i="12" s="1"/>
  <c r="W462" i="12"/>
  <c r="K463" i="12" l="1"/>
  <c r="E3476" i="13"/>
  <c r="N464" i="12"/>
  <c r="O464" i="12" s="1"/>
  <c r="P464" i="12" s="1"/>
  <c r="J464" i="12"/>
  <c r="Y464" i="12"/>
  <c r="I464" i="12"/>
  <c r="V464" i="12"/>
  <c r="B465" i="12"/>
  <c r="U464" i="12"/>
  <c r="E464" i="12"/>
  <c r="F464" i="12" s="1"/>
  <c r="Q463" i="12"/>
  <c r="R463" i="12" s="1"/>
  <c r="W463" i="12"/>
  <c r="Q464" i="12" l="1"/>
  <c r="R464" i="12" s="1"/>
  <c r="K464" i="12"/>
  <c r="E3475" i="13"/>
  <c r="J465" i="12"/>
  <c r="Y465" i="12"/>
  <c r="I465" i="12"/>
  <c r="V465" i="12"/>
  <c r="B466" i="12"/>
  <c r="U465" i="12"/>
  <c r="E465" i="12"/>
  <c r="F465" i="12" s="1"/>
  <c r="N465" i="12"/>
  <c r="O465" i="12" s="1"/>
  <c r="P465" i="12" s="1"/>
  <c r="W464" i="12"/>
  <c r="W465" i="12" l="1"/>
  <c r="E3474" i="13"/>
  <c r="Y466" i="12"/>
  <c r="I466" i="12"/>
  <c r="V466" i="12"/>
  <c r="B467" i="12"/>
  <c r="U466" i="12"/>
  <c r="E466" i="12"/>
  <c r="F466" i="12" s="1"/>
  <c r="N466" i="12"/>
  <c r="O466" i="12" s="1"/>
  <c r="P466" i="12" s="1"/>
  <c r="J466" i="12"/>
  <c r="K465" i="12"/>
  <c r="Q465" i="12"/>
  <c r="R465" i="12" s="1"/>
  <c r="W466" i="12" l="1"/>
  <c r="Q466" i="12"/>
  <c r="R466" i="12" s="1"/>
  <c r="E3473" i="13"/>
  <c r="V467" i="12"/>
  <c r="B468" i="12"/>
  <c r="U467" i="12"/>
  <c r="E467" i="12"/>
  <c r="F467" i="12" s="1"/>
  <c r="N467" i="12"/>
  <c r="O467" i="12" s="1"/>
  <c r="P467" i="12" s="1"/>
  <c r="J467" i="12"/>
  <c r="Y467" i="12"/>
  <c r="I467" i="12"/>
  <c r="K466" i="12"/>
  <c r="W467" i="12" l="1"/>
  <c r="Q467" i="12"/>
  <c r="R467" i="12" s="1"/>
  <c r="E3472" i="13"/>
  <c r="N468" i="12"/>
  <c r="O468" i="12" s="1"/>
  <c r="P468" i="12" s="1"/>
  <c r="J468" i="12"/>
  <c r="Y468" i="12"/>
  <c r="I468" i="12"/>
  <c r="V468" i="12"/>
  <c r="B469" i="12"/>
  <c r="U468" i="12"/>
  <c r="E468" i="12"/>
  <c r="F468" i="12" s="1"/>
  <c r="K467" i="12"/>
  <c r="W468" i="12" l="1"/>
  <c r="Q468" i="12"/>
  <c r="R468" i="12" s="1"/>
  <c r="E3471" i="13"/>
  <c r="N469" i="12"/>
  <c r="O469" i="12" s="1"/>
  <c r="P469" i="12" s="1"/>
  <c r="J469" i="12"/>
  <c r="Y469" i="12"/>
  <c r="I469" i="12"/>
  <c r="V469" i="12"/>
  <c r="B470" i="12"/>
  <c r="U469" i="12"/>
  <c r="E469" i="12"/>
  <c r="F469" i="12" s="1"/>
  <c r="K468" i="12"/>
  <c r="K469" i="12" l="1"/>
  <c r="Q469" i="12"/>
  <c r="R469" i="12" s="1"/>
  <c r="W469" i="12"/>
  <c r="E3470" i="13"/>
  <c r="J470" i="12"/>
  <c r="Y470" i="12"/>
  <c r="I470" i="12"/>
  <c r="V470" i="12"/>
  <c r="B471" i="12"/>
  <c r="U470" i="12"/>
  <c r="E470" i="12"/>
  <c r="F470" i="12" s="1"/>
  <c r="N470" i="12"/>
  <c r="O470" i="12" s="1"/>
  <c r="P470" i="12" s="1"/>
  <c r="Q470" i="12" l="1"/>
  <c r="R470" i="12" s="1"/>
  <c r="K470" i="12"/>
  <c r="W470" i="12"/>
  <c r="E3469" i="13"/>
  <c r="J471" i="12"/>
  <c r="Y471" i="12"/>
  <c r="I471" i="12"/>
  <c r="V471" i="12"/>
  <c r="B472" i="12"/>
  <c r="U471" i="12"/>
  <c r="E471" i="12"/>
  <c r="F471" i="12" s="1"/>
  <c r="N471" i="12"/>
  <c r="O471" i="12" s="1"/>
  <c r="P471" i="12" s="1"/>
  <c r="W471" i="12" l="1"/>
  <c r="Q471" i="12"/>
  <c r="R471" i="12" s="1"/>
  <c r="K471" i="12"/>
  <c r="E3468" i="13"/>
  <c r="V472" i="12"/>
  <c r="B473" i="12"/>
  <c r="U472" i="12"/>
  <c r="E472" i="12"/>
  <c r="F472" i="12" s="1"/>
  <c r="N472" i="12"/>
  <c r="O472" i="12" s="1"/>
  <c r="P472" i="12" s="1"/>
  <c r="J472" i="12"/>
  <c r="Y472" i="12"/>
  <c r="I472" i="12"/>
  <c r="W472" i="12" l="1"/>
  <c r="K472" i="12"/>
  <c r="Q472" i="12"/>
  <c r="R472" i="12" s="1"/>
  <c r="E3467" i="13"/>
  <c r="N473" i="12"/>
  <c r="O473" i="12" s="1"/>
  <c r="P473" i="12" s="1"/>
  <c r="J473" i="12"/>
  <c r="Y473" i="12"/>
  <c r="I473" i="12"/>
  <c r="V473" i="12"/>
  <c r="B474" i="12"/>
  <c r="U473" i="12"/>
  <c r="E473" i="12"/>
  <c r="F473" i="12" s="1"/>
  <c r="Q473" i="12" l="1"/>
  <c r="R473" i="12" s="1"/>
  <c r="W473" i="12"/>
  <c r="E3466" i="13"/>
  <c r="N474" i="12"/>
  <c r="O474" i="12" s="1"/>
  <c r="P474" i="12" s="1"/>
  <c r="J474" i="12"/>
  <c r="Y474" i="12"/>
  <c r="I474" i="12"/>
  <c r="V474" i="12"/>
  <c r="B475" i="12"/>
  <c r="U474" i="12"/>
  <c r="E474" i="12"/>
  <c r="F474" i="12" s="1"/>
  <c r="K473" i="12"/>
  <c r="K474" i="12" l="1"/>
  <c r="Q474" i="12"/>
  <c r="R474" i="12" s="1"/>
  <c r="W474" i="12"/>
  <c r="E3465" i="13"/>
  <c r="N475" i="12"/>
  <c r="O475" i="12" s="1"/>
  <c r="P475" i="12" s="1"/>
  <c r="J475" i="12"/>
  <c r="Y475" i="12"/>
  <c r="I475" i="12"/>
  <c r="V475" i="12"/>
  <c r="B476" i="12"/>
  <c r="U475" i="12"/>
  <c r="E475" i="12"/>
  <c r="F475" i="12" s="1"/>
  <c r="W475" i="12" l="1"/>
  <c r="Q475" i="12"/>
  <c r="R475" i="12" s="1"/>
  <c r="E3464" i="13"/>
  <c r="J476" i="12"/>
  <c r="Y476" i="12"/>
  <c r="I476" i="12"/>
  <c r="V476" i="12"/>
  <c r="B477" i="12"/>
  <c r="U476" i="12"/>
  <c r="E476" i="12"/>
  <c r="F476" i="12" s="1"/>
  <c r="N476" i="12"/>
  <c r="O476" i="12" s="1"/>
  <c r="P476" i="12" s="1"/>
  <c r="K475" i="12"/>
  <c r="W476" i="12" l="1"/>
  <c r="Q476" i="12"/>
  <c r="R476" i="12" s="1"/>
  <c r="E3463" i="13"/>
  <c r="V477" i="12"/>
  <c r="B478" i="12"/>
  <c r="U477" i="12"/>
  <c r="E477" i="12"/>
  <c r="F477" i="12" s="1"/>
  <c r="N477" i="12"/>
  <c r="O477" i="12" s="1"/>
  <c r="P477" i="12" s="1"/>
  <c r="J477" i="12"/>
  <c r="Y477" i="12"/>
  <c r="I477" i="12"/>
  <c r="K476" i="12"/>
  <c r="W477" i="12" l="1"/>
  <c r="E3462" i="13"/>
  <c r="B479" i="12"/>
  <c r="U478" i="12"/>
  <c r="E478" i="12"/>
  <c r="F478" i="12" s="1"/>
  <c r="N478" i="12"/>
  <c r="O478" i="12" s="1"/>
  <c r="P478" i="12" s="1"/>
  <c r="J478" i="12"/>
  <c r="Y478" i="12"/>
  <c r="I478" i="12"/>
  <c r="V478" i="12"/>
  <c r="K477" i="12"/>
  <c r="Q477" i="12"/>
  <c r="R477" i="12" s="1"/>
  <c r="Q478" i="12" l="1"/>
  <c r="R478" i="12" s="1"/>
  <c r="W478" i="12"/>
  <c r="E3461" i="13"/>
  <c r="N479" i="12"/>
  <c r="O479" i="12" s="1"/>
  <c r="P479" i="12" s="1"/>
  <c r="J479" i="12"/>
  <c r="Y479" i="12"/>
  <c r="I479" i="12"/>
  <c r="V479" i="12"/>
  <c r="B480" i="12"/>
  <c r="U479" i="12"/>
  <c r="E479" i="12"/>
  <c r="F479" i="12" s="1"/>
  <c r="K478" i="12"/>
  <c r="W479" i="12" l="1"/>
  <c r="K479" i="12"/>
  <c r="Q479" i="12"/>
  <c r="R479" i="12" s="1"/>
  <c r="E3460" i="13"/>
  <c r="N480" i="12"/>
  <c r="O480" i="12" s="1"/>
  <c r="P480" i="12" s="1"/>
  <c r="J480" i="12"/>
  <c r="Y480" i="12"/>
  <c r="I480" i="12"/>
  <c r="V480" i="12"/>
  <c r="B481" i="12"/>
  <c r="U480" i="12"/>
  <c r="E480" i="12"/>
  <c r="F480" i="12" s="1"/>
  <c r="W480" i="12" l="1"/>
  <c r="Q480" i="12"/>
  <c r="R480" i="12" s="1"/>
  <c r="E3459" i="13"/>
  <c r="J481" i="12"/>
  <c r="Y481" i="12"/>
  <c r="I481" i="12"/>
  <c r="V481" i="12"/>
  <c r="B482" i="12"/>
  <c r="U481" i="12"/>
  <c r="E481" i="12"/>
  <c r="F481" i="12" s="1"/>
  <c r="N481" i="12"/>
  <c r="O481" i="12" s="1"/>
  <c r="P481" i="12" s="1"/>
  <c r="K480" i="12"/>
  <c r="W481" i="12" l="1"/>
  <c r="E3458" i="13"/>
  <c r="Y482" i="12"/>
  <c r="I482" i="12"/>
  <c r="V482" i="12"/>
  <c r="B483" i="12"/>
  <c r="U482" i="12"/>
  <c r="E482" i="12"/>
  <c r="F482" i="12" s="1"/>
  <c r="N482" i="12"/>
  <c r="O482" i="12" s="1"/>
  <c r="P482" i="12" s="1"/>
  <c r="J482" i="12"/>
  <c r="K481" i="12"/>
  <c r="Q481" i="12"/>
  <c r="R481" i="12" s="1"/>
  <c r="W482" i="12" l="1"/>
  <c r="Q482" i="12"/>
  <c r="R482" i="12" s="1"/>
  <c r="E3457" i="13"/>
  <c r="V483" i="12"/>
  <c r="B484" i="12"/>
  <c r="U483" i="12"/>
  <c r="E483" i="12"/>
  <c r="F483" i="12" s="1"/>
  <c r="N483" i="12"/>
  <c r="O483" i="12" s="1"/>
  <c r="P483" i="12" s="1"/>
  <c r="J483" i="12"/>
  <c r="Y483" i="12"/>
  <c r="I483" i="12"/>
  <c r="K482" i="12"/>
  <c r="W483" i="12" l="1"/>
  <c r="Q483" i="12"/>
  <c r="R483" i="12" s="1"/>
  <c r="E3456" i="13"/>
  <c r="N484" i="12"/>
  <c r="O484" i="12" s="1"/>
  <c r="P484" i="12" s="1"/>
  <c r="J484" i="12"/>
  <c r="Y484" i="12"/>
  <c r="I484" i="12"/>
  <c r="V484" i="12"/>
  <c r="B485" i="12"/>
  <c r="U484" i="12"/>
  <c r="E484" i="12"/>
  <c r="F484" i="12" s="1"/>
  <c r="K483" i="12"/>
  <c r="W484" i="12" l="1"/>
  <c r="Q484" i="12"/>
  <c r="R484" i="12" s="1"/>
  <c r="E3455" i="13"/>
  <c r="N485" i="12"/>
  <c r="O485" i="12" s="1"/>
  <c r="P485" i="12" s="1"/>
  <c r="J485" i="12"/>
  <c r="Y485" i="12"/>
  <c r="I485" i="12"/>
  <c r="V485" i="12"/>
  <c r="B486" i="12"/>
  <c r="U485" i="12"/>
  <c r="E485" i="12"/>
  <c r="F485" i="12" s="1"/>
  <c r="K484" i="12"/>
  <c r="K485" i="12" l="1"/>
  <c r="Q485" i="12"/>
  <c r="R485" i="12" s="1"/>
  <c r="W485" i="12"/>
  <c r="E3454" i="13"/>
  <c r="J486" i="12"/>
  <c r="Y486" i="12"/>
  <c r="I486" i="12"/>
  <c r="V486" i="12"/>
  <c r="B487" i="12"/>
  <c r="U486" i="12"/>
  <c r="E486" i="12"/>
  <c r="F486" i="12" s="1"/>
  <c r="N486" i="12"/>
  <c r="O486" i="12" s="1"/>
  <c r="P486" i="12" s="1"/>
  <c r="Q486" i="12" l="1"/>
  <c r="R486" i="12" s="1"/>
  <c r="W486" i="12"/>
  <c r="E3453" i="13"/>
  <c r="J487" i="12"/>
  <c r="Y487" i="12"/>
  <c r="I487" i="12"/>
  <c r="V487" i="12"/>
  <c r="B488" i="12"/>
  <c r="U487" i="12"/>
  <c r="E487" i="12"/>
  <c r="F487" i="12" s="1"/>
  <c r="N487" i="12"/>
  <c r="O487" i="12" s="1"/>
  <c r="P487" i="12" s="1"/>
  <c r="K486" i="12"/>
  <c r="W487" i="12" l="1"/>
  <c r="K487" i="12"/>
  <c r="Q487" i="12"/>
  <c r="R487" i="12" s="1"/>
  <c r="E3452" i="13"/>
  <c r="V488" i="12"/>
  <c r="B489" i="12"/>
  <c r="U488" i="12"/>
  <c r="E488" i="12"/>
  <c r="F488" i="12" s="1"/>
  <c r="N488" i="12"/>
  <c r="O488" i="12" s="1"/>
  <c r="P488" i="12" s="1"/>
  <c r="J488" i="12"/>
  <c r="Y488" i="12"/>
  <c r="I488" i="12"/>
  <c r="W488" i="12" l="1"/>
  <c r="Q488" i="12"/>
  <c r="R488" i="12" s="1"/>
  <c r="K488" i="12"/>
  <c r="E3451" i="13"/>
  <c r="N489" i="12"/>
  <c r="O489" i="12" s="1"/>
  <c r="P489" i="12" s="1"/>
  <c r="J489" i="12"/>
  <c r="Y489" i="12"/>
  <c r="I489" i="12"/>
  <c r="V489" i="12"/>
  <c r="B490" i="12"/>
  <c r="U489" i="12"/>
  <c r="E489" i="12"/>
  <c r="F489" i="12" s="1"/>
  <c r="W489" i="12" l="1"/>
  <c r="E3450" i="13"/>
  <c r="N490" i="12"/>
  <c r="O490" i="12" s="1"/>
  <c r="P490" i="12" s="1"/>
  <c r="J490" i="12"/>
  <c r="Y490" i="12"/>
  <c r="I490" i="12"/>
  <c r="V490" i="12"/>
  <c r="B491" i="12"/>
  <c r="U490" i="12"/>
  <c r="E490" i="12"/>
  <c r="F490" i="12" s="1"/>
  <c r="K489" i="12"/>
  <c r="Q489" i="12"/>
  <c r="R489" i="12" s="1"/>
  <c r="W490" i="12" l="1"/>
  <c r="K490" i="12"/>
  <c r="Q490" i="12"/>
  <c r="R490" i="12" s="1"/>
  <c r="E3449" i="13"/>
  <c r="N491" i="12"/>
  <c r="O491" i="12" s="1"/>
  <c r="P491" i="12" s="1"/>
  <c r="J491" i="12"/>
  <c r="Y491" i="12"/>
  <c r="I491" i="12"/>
  <c r="V491" i="12"/>
  <c r="B492" i="12"/>
  <c r="U491" i="12"/>
  <c r="E491" i="12"/>
  <c r="F491" i="12" s="1"/>
  <c r="Q491" i="12" l="1"/>
  <c r="R491" i="12" s="1"/>
  <c r="W491" i="12"/>
  <c r="E3448" i="13"/>
  <c r="J492" i="12"/>
  <c r="Y492" i="12"/>
  <c r="I492" i="12"/>
  <c r="V492" i="12"/>
  <c r="B493" i="12"/>
  <c r="U492" i="12"/>
  <c r="E492" i="12"/>
  <c r="F492" i="12" s="1"/>
  <c r="N492" i="12"/>
  <c r="O492" i="12" s="1"/>
  <c r="P492" i="12" s="1"/>
  <c r="K491" i="12"/>
  <c r="W492" i="12" l="1"/>
  <c r="K492" i="12"/>
  <c r="Q492" i="12"/>
  <c r="R492" i="12" s="1"/>
  <c r="E3447" i="13"/>
  <c r="V493" i="12"/>
  <c r="B494" i="12"/>
  <c r="U493" i="12"/>
  <c r="E493" i="12"/>
  <c r="F493" i="12" s="1"/>
  <c r="N493" i="12"/>
  <c r="O493" i="12" s="1"/>
  <c r="P493" i="12" s="1"/>
  <c r="J493" i="12"/>
  <c r="Y493" i="12"/>
  <c r="I493" i="12"/>
  <c r="W493" i="12" l="1"/>
  <c r="K493" i="12"/>
  <c r="E3446" i="13"/>
  <c r="B495" i="12"/>
  <c r="U494" i="12"/>
  <c r="E494" i="12"/>
  <c r="F494" i="12" s="1"/>
  <c r="N494" i="12"/>
  <c r="O494" i="12" s="1"/>
  <c r="P494" i="12" s="1"/>
  <c r="J494" i="12"/>
  <c r="Y494" i="12"/>
  <c r="I494" i="12"/>
  <c r="V494" i="12"/>
  <c r="Q493" i="12"/>
  <c r="R493" i="12" s="1"/>
  <c r="W494" i="12" l="1"/>
  <c r="E3445" i="13"/>
  <c r="N495" i="12"/>
  <c r="O495" i="12" s="1"/>
  <c r="P495" i="12" s="1"/>
  <c r="J495" i="12"/>
  <c r="Y495" i="12"/>
  <c r="I495" i="12"/>
  <c r="V495" i="12"/>
  <c r="B496" i="12"/>
  <c r="U495" i="12"/>
  <c r="E495" i="12"/>
  <c r="F495" i="12" s="1"/>
  <c r="K494" i="12"/>
  <c r="Q494" i="12"/>
  <c r="R494" i="12" s="1"/>
  <c r="K495" i="12" l="1"/>
  <c r="Q495" i="12"/>
  <c r="R495" i="12" s="1"/>
  <c r="E3444" i="13"/>
  <c r="N496" i="12"/>
  <c r="O496" i="12" s="1"/>
  <c r="P496" i="12" s="1"/>
  <c r="J496" i="12"/>
  <c r="Y496" i="12"/>
  <c r="I496" i="12"/>
  <c r="V496" i="12"/>
  <c r="B497" i="12"/>
  <c r="U496" i="12"/>
  <c r="E496" i="12"/>
  <c r="F496" i="12" s="1"/>
  <c r="W495" i="12"/>
  <c r="W496" i="12" l="1"/>
  <c r="Q496" i="12"/>
  <c r="R496" i="12" s="1"/>
  <c r="E3443" i="13"/>
  <c r="J497" i="12"/>
  <c r="Y497" i="12"/>
  <c r="I497" i="12"/>
  <c r="V497" i="12"/>
  <c r="B498" i="12"/>
  <c r="U497" i="12"/>
  <c r="E497" i="12"/>
  <c r="F497" i="12" s="1"/>
  <c r="N497" i="12"/>
  <c r="O497" i="12" s="1"/>
  <c r="P497" i="12" s="1"/>
  <c r="K496" i="12"/>
  <c r="K497" i="12" l="1"/>
  <c r="Q497" i="12"/>
  <c r="R497" i="12" s="1"/>
  <c r="W497" i="12"/>
  <c r="E3442" i="13"/>
  <c r="Y498" i="12"/>
  <c r="I498" i="12"/>
  <c r="V498" i="12"/>
  <c r="B499" i="12"/>
  <c r="U498" i="12"/>
  <c r="E498" i="12"/>
  <c r="F498" i="12" s="1"/>
  <c r="N498" i="12"/>
  <c r="O498" i="12" s="1"/>
  <c r="P498" i="12" s="1"/>
  <c r="J498" i="12"/>
  <c r="W498" i="12" l="1"/>
  <c r="Q498" i="12"/>
  <c r="R498" i="12" s="1"/>
  <c r="E3441" i="13"/>
  <c r="V499" i="12"/>
  <c r="B500" i="12"/>
  <c r="U499" i="12"/>
  <c r="E499" i="12"/>
  <c r="F499" i="12" s="1"/>
  <c r="N499" i="12"/>
  <c r="O499" i="12" s="1"/>
  <c r="P499" i="12" s="1"/>
  <c r="J499" i="12"/>
  <c r="Y499" i="12"/>
  <c r="I499" i="12"/>
  <c r="K498" i="12"/>
  <c r="E3440" i="13" l="1"/>
  <c r="N500" i="12"/>
  <c r="O500" i="12" s="1"/>
  <c r="P500" i="12" s="1"/>
  <c r="J500" i="12"/>
  <c r="Y500" i="12"/>
  <c r="I500" i="12"/>
  <c r="V500" i="12"/>
  <c r="B501" i="12"/>
  <c r="U500" i="12"/>
  <c r="E500" i="12"/>
  <c r="F500" i="12" s="1"/>
  <c r="K499" i="12"/>
  <c r="Q499" i="12"/>
  <c r="R499" i="12" s="1"/>
  <c r="W499" i="12"/>
  <c r="W500" i="12" l="1"/>
  <c r="Q500" i="12"/>
  <c r="R500" i="12" s="1"/>
  <c r="E3439" i="13"/>
  <c r="N501" i="12"/>
  <c r="O501" i="12" s="1"/>
  <c r="P501" i="12" s="1"/>
  <c r="J501" i="12"/>
  <c r="Y501" i="12"/>
  <c r="I501" i="12"/>
  <c r="V501" i="12"/>
  <c r="B502" i="12"/>
  <c r="U501" i="12"/>
  <c r="E501" i="12"/>
  <c r="F501" i="12" s="1"/>
  <c r="K500" i="12"/>
  <c r="Q501" i="12" l="1"/>
  <c r="R501" i="12" s="1"/>
  <c r="W501" i="12"/>
  <c r="E3438" i="13"/>
  <c r="J502" i="12"/>
  <c r="Y502" i="12"/>
  <c r="I502" i="12"/>
  <c r="V502" i="12"/>
  <c r="B503" i="12"/>
  <c r="U502" i="12"/>
  <c r="E502" i="12"/>
  <c r="F502" i="12" s="1"/>
  <c r="N502" i="12"/>
  <c r="O502" i="12" s="1"/>
  <c r="P502" i="12" s="1"/>
  <c r="K501" i="12"/>
  <c r="W502" i="12" l="1"/>
  <c r="Q502" i="12"/>
  <c r="R502" i="12" s="1"/>
  <c r="E3437" i="13"/>
  <c r="J503" i="12"/>
  <c r="Y503" i="12"/>
  <c r="I503" i="12"/>
  <c r="V503" i="12"/>
  <c r="B504" i="12"/>
  <c r="U503" i="12"/>
  <c r="E503" i="12"/>
  <c r="F503" i="12" s="1"/>
  <c r="N503" i="12"/>
  <c r="O503" i="12" s="1"/>
  <c r="P503" i="12" s="1"/>
  <c r="K502" i="12"/>
  <c r="W503" i="12" l="1"/>
  <c r="K503" i="12"/>
  <c r="Q503" i="12"/>
  <c r="R503" i="12" s="1"/>
  <c r="E3436" i="13"/>
  <c r="V504" i="12"/>
  <c r="B505" i="12"/>
  <c r="U504" i="12"/>
  <c r="E504" i="12"/>
  <c r="F504" i="12" s="1"/>
  <c r="N504" i="12"/>
  <c r="O504" i="12" s="1"/>
  <c r="P504" i="12" s="1"/>
  <c r="J504" i="12"/>
  <c r="Y504" i="12"/>
  <c r="I504" i="12"/>
  <c r="W504" i="12" l="1"/>
  <c r="E3435" i="13"/>
  <c r="N505" i="12"/>
  <c r="O505" i="12" s="1"/>
  <c r="P505" i="12" s="1"/>
  <c r="J505" i="12"/>
  <c r="Y505" i="12"/>
  <c r="I505" i="12"/>
  <c r="V505" i="12"/>
  <c r="B506" i="12"/>
  <c r="U505" i="12"/>
  <c r="E505" i="12"/>
  <c r="F505" i="12" s="1"/>
  <c r="K504" i="12"/>
  <c r="Q504" i="12"/>
  <c r="R504" i="12" s="1"/>
  <c r="Q505" i="12" l="1"/>
  <c r="R505" i="12" s="1"/>
  <c r="K505" i="12"/>
  <c r="W505" i="12"/>
  <c r="E3434" i="13"/>
  <c r="N506" i="12"/>
  <c r="O506" i="12" s="1"/>
  <c r="P506" i="12" s="1"/>
  <c r="J506" i="12"/>
  <c r="Y506" i="12"/>
  <c r="I506" i="12"/>
  <c r="V506" i="12"/>
  <c r="B507" i="12"/>
  <c r="U506" i="12"/>
  <c r="E506" i="12"/>
  <c r="F506" i="12" s="1"/>
  <c r="K506" i="12" l="1"/>
  <c r="W506" i="12"/>
  <c r="Q506" i="12"/>
  <c r="R506" i="12" s="1"/>
  <c r="E3433" i="13"/>
  <c r="N507" i="12"/>
  <c r="O507" i="12" s="1"/>
  <c r="P507" i="12" s="1"/>
  <c r="J507" i="12"/>
  <c r="Y507" i="12"/>
  <c r="I507" i="12"/>
  <c r="V507" i="12"/>
  <c r="B508" i="12"/>
  <c r="U507" i="12"/>
  <c r="E507" i="12"/>
  <c r="F507" i="12" s="1"/>
  <c r="Q507" i="12" l="1"/>
  <c r="R507" i="12" s="1"/>
  <c r="K507" i="12"/>
  <c r="W507" i="12"/>
  <c r="E3432" i="13"/>
  <c r="J508" i="12"/>
  <c r="Y508" i="12"/>
  <c r="I508" i="12"/>
  <c r="V508" i="12"/>
  <c r="B509" i="12"/>
  <c r="U508" i="12"/>
  <c r="E508" i="12"/>
  <c r="F508" i="12" s="1"/>
  <c r="N508" i="12"/>
  <c r="O508" i="12" s="1"/>
  <c r="P508" i="12" s="1"/>
  <c r="W508" i="12" l="1"/>
  <c r="K508" i="12"/>
  <c r="E3431" i="13"/>
  <c r="V509" i="12"/>
  <c r="B510" i="12"/>
  <c r="U509" i="12"/>
  <c r="E509" i="12"/>
  <c r="F509" i="12" s="1"/>
  <c r="N509" i="12"/>
  <c r="O509" i="12" s="1"/>
  <c r="P509" i="12" s="1"/>
  <c r="J509" i="12"/>
  <c r="Y509" i="12"/>
  <c r="I509" i="12"/>
  <c r="Q508" i="12"/>
  <c r="R508" i="12" s="1"/>
  <c r="K509" i="12" l="1"/>
  <c r="W509" i="12"/>
  <c r="Q509" i="12"/>
  <c r="R509" i="12" s="1"/>
  <c r="E3430" i="13"/>
  <c r="B511" i="12"/>
  <c r="U510" i="12"/>
  <c r="E510" i="12"/>
  <c r="F510" i="12" s="1"/>
  <c r="N510" i="12"/>
  <c r="O510" i="12" s="1"/>
  <c r="P510" i="12" s="1"/>
  <c r="J510" i="12"/>
  <c r="Y510" i="12"/>
  <c r="I510" i="12"/>
  <c r="V510" i="12"/>
  <c r="W510" i="12" l="1"/>
  <c r="Q510" i="12"/>
  <c r="R510" i="12" s="1"/>
  <c r="E3429" i="13"/>
  <c r="N511" i="12"/>
  <c r="O511" i="12" s="1"/>
  <c r="P511" i="12" s="1"/>
  <c r="J511" i="12"/>
  <c r="Y511" i="12"/>
  <c r="I511" i="12"/>
  <c r="V511" i="12"/>
  <c r="B512" i="12"/>
  <c r="U511" i="12"/>
  <c r="E511" i="12"/>
  <c r="F511" i="12" s="1"/>
  <c r="K510" i="12"/>
  <c r="K511" i="12" l="1"/>
  <c r="E3428" i="13"/>
  <c r="N512" i="12"/>
  <c r="O512" i="12" s="1"/>
  <c r="P512" i="12" s="1"/>
  <c r="J512" i="12"/>
  <c r="Y512" i="12"/>
  <c r="I512" i="12"/>
  <c r="V512" i="12"/>
  <c r="B513" i="12"/>
  <c r="U512" i="12"/>
  <c r="E512" i="12"/>
  <c r="F512" i="12" s="1"/>
  <c r="Q511" i="12"/>
  <c r="R511" i="12" s="1"/>
  <c r="W511" i="12"/>
  <c r="W512" i="12" l="1"/>
  <c r="E3427" i="13"/>
  <c r="J513" i="12"/>
  <c r="Y513" i="12"/>
  <c r="I513" i="12"/>
  <c r="V513" i="12"/>
  <c r="B514" i="12"/>
  <c r="U513" i="12"/>
  <c r="E513" i="12"/>
  <c r="F513" i="12" s="1"/>
  <c r="N513" i="12"/>
  <c r="O513" i="12" s="1"/>
  <c r="P513" i="12" s="1"/>
  <c r="K512" i="12"/>
  <c r="Q512" i="12"/>
  <c r="R512" i="12" s="1"/>
  <c r="W513" i="12" l="1"/>
  <c r="E3426" i="13"/>
  <c r="Y514" i="12"/>
  <c r="I514" i="12"/>
  <c r="V514" i="12"/>
  <c r="B515" i="12"/>
  <c r="U514" i="12"/>
  <c r="E514" i="12"/>
  <c r="F514" i="12" s="1"/>
  <c r="N514" i="12"/>
  <c r="O514" i="12" s="1"/>
  <c r="P514" i="12" s="1"/>
  <c r="J514" i="12"/>
  <c r="K513" i="12"/>
  <c r="Q513" i="12"/>
  <c r="R513" i="12" s="1"/>
  <c r="W514" i="12" l="1"/>
  <c r="E3425" i="13"/>
  <c r="V515" i="12"/>
  <c r="B516" i="12"/>
  <c r="U515" i="12"/>
  <c r="E515" i="12"/>
  <c r="F515" i="12" s="1"/>
  <c r="N515" i="12"/>
  <c r="O515" i="12" s="1"/>
  <c r="P515" i="12" s="1"/>
  <c r="J515" i="12"/>
  <c r="Y515" i="12"/>
  <c r="I515" i="12"/>
  <c r="K514" i="12"/>
  <c r="Q514" i="12"/>
  <c r="R514" i="12" s="1"/>
  <c r="K515" i="12" l="1"/>
  <c r="W515" i="12"/>
  <c r="Q515" i="12"/>
  <c r="R515" i="12" s="1"/>
  <c r="E3424" i="13"/>
  <c r="B517" i="12"/>
  <c r="N516" i="12"/>
  <c r="O516" i="12" s="1"/>
  <c r="P516" i="12" s="1"/>
  <c r="J516" i="12"/>
  <c r="I516" i="12"/>
  <c r="Y516" i="12"/>
  <c r="V516" i="12"/>
  <c r="U516" i="12"/>
  <c r="E516" i="12"/>
  <c r="F516" i="12" s="1"/>
  <c r="Q516" i="12" l="1"/>
  <c r="R516" i="12" s="1"/>
  <c r="E3423" i="13"/>
  <c r="U517" i="12"/>
  <c r="B518" i="12"/>
  <c r="N517" i="12"/>
  <c r="O517" i="12" s="1"/>
  <c r="P517" i="12" s="1"/>
  <c r="J517" i="12"/>
  <c r="I517" i="12"/>
  <c r="Y517" i="12"/>
  <c r="E517" i="12"/>
  <c r="F517" i="12" s="1"/>
  <c r="V517" i="12"/>
  <c r="W516" i="12"/>
  <c r="K516" i="12"/>
  <c r="Q517" i="12" l="1"/>
  <c r="R517" i="12" s="1"/>
  <c r="K517" i="12"/>
  <c r="E3422" i="13"/>
  <c r="Y518" i="12"/>
  <c r="I518" i="12"/>
  <c r="V518" i="12"/>
  <c r="U518" i="12"/>
  <c r="B519" i="12"/>
  <c r="N518" i="12"/>
  <c r="O518" i="12" s="1"/>
  <c r="P518" i="12" s="1"/>
  <c r="J518" i="12"/>
  <c r="E518" i="12"/>
  <c r="F518" i="12" s="1"/>
  <c r="W517" i="12"/>
  <c r="W518" i="12" l="1"/>
  <c r="E3421" i="13"/>
  <c r="N519" i="12"/>
  <c r="O519" i="12" s="1"/>
  <c r="P519" i="12" s="1"/>
  <c r="V519" i="12"/>
  <c r="E519" i="12"/>
  <c r="F519" i="12" s="1"/>
  <c r="U519" i="12"/>
  <c r="B520" i="12"/>
  <c r="J519" i="12"/>
  <c r="I519" i="12"/>
  <c r="Y519" i="12"/>
  <c r="K518" i="12"/>
  <c r="Q518" i="12"/>
  <c r="R518" i="12" s="1"/>
  <c r="Q519" i="12" l="1"/>
  <c r="R519" i="12" s="1"/>
  <c r="E3420" i="13"/>
  <c r="N520" i="12"/>
  <c r="O520" i="12" s="1"/>
  <c r="P520" i="12" s="1"/>
  <c r="Y520" i="12"/>
  <c r="E520" i="12"/>
  <c r="F520" i="12" s="1"/>
  <c r="V520" i="12"/>
  <c r="U520" i="12"/>
  <c r="B521" i="12"/>
  <c r="J520" i="12"/>
  <c r="I520" i="12"/>
  <c r="W519" i="12"/>
  <c r="K519" i="12"/>
  <c r="W520" i="12" l="1"/>
  <c r="Q520" i="12"/>
  <c r="R520" i="12" s="1"/>
  <c r="E3419" i="13"/>
  <c r="J521" i="12"/>
  <c r="I521" i="12"/>
  <c r="Y521" i="12"/>
  <c r="E521" i="12"/>
  <c r="F521" i="12" s="1"/>
  <c r="V521" i="12"/>
  <c r="U521" i="12"/>
  <c r="B522" i="12"/>
  <c r="N521" i="12"/>
  <c r="O521" i="12" s="1"/>
  <c r="P521" i="12" s="1"/>
  <c r="K520" i="12"/>
  <c r="W521" i="12" l="1"/>
  <c r="Q521" i="12"/>
  <c r="R521" i="12" s="1"/>
  <c r="E3418" i="13"/>
  <c r="B523" i="12"/>
  <c r="U522" i="12"/>
  <c r="E522" i="12"/>
  <c r="F522" i="12" s="1"/>
  <c r="N522" i="12"/>
  <c r="O522" i="12" s="1"/>
  <c r="P522" i="12" s="1"/>
  <c r="J522" i="12"/>
  <c r="I522" i="12"/>
  <c r="Y522" i="12"/>
  <c r="V522" i="12"/>
  <c r="K521" i="12"/>
  <c r="W522" i="12" l="1"/>
  <c r="K522" i="12"/>
  <c r="E3417" i="13"/>
  <c r="B524" i="12"/>
  <c r="U523" i="12"/>
  <c r="E523" i="12"/>
  <c r="F523" i="12" s="1"/>
  <c r="J523" i="12"/>
  <c r="V523" i="12"/>
  <c r="N523" i="12"/>
  <c r="O523" i="12" s="1"/>
  <c r="P523" i="12" s="1"/>
  <c r="I523" i="12"/>
  <c r="Y523" i="12"/>
  <c r="Q522" i="12"/>
  <c r="R522" i="12" s="1"/>
  <c r="Q523" i="12" l="1"/>
  <c r="R523" i="12" s="1"/>
  <c r="W523" i="12"/>
  <c r="E3416" i="13"/>
  <c r="J524" i="12"/>
  <c r="I524" i="12"/>
  <c r="E524" i="12"/>
  <c r="F524" i="12" s="1"/>
  <c r="Y524" i="12"/>
  <c r="V524" i="12"/>
  <c r="U524" i="12"/>
  <c r="B525" i="12"/>
  <c r="N524" i="12"/>
  <c r="O524" i="12" s="1"/>
  <c r="P524" i="12" s="1"/>
  <c r="K523" i="12"/>
  <c r="W524" i="12" l="1"/>
  <c r="K524" i="12"/>
  <c r="E3415" i="13"/>
  <c r="B526" i="12"/>
  <c r="U525" i="12"/>
  <c r="E525" i="12"/>
  <c r="F525" i="12" s="1"/>
  <c r="N525" i="12"/>
  <c r="O525" i="12" s="1"/>
  <c r="P525" i="12" s="1"/>
  <c r="J525" i="12"/>
  <c r="I525" i="12"/>
  <c r="Y525" i="12"/>
  <c r="V525" i="12"/>
  <c r="Q524" i="12"/>
  <c r="R524" i="12" s="1"/>
  <c r="Q525" i="12" l="1"/>
  <c r="R525" i="12" s="1"/>
  <c r="W525" i="12"/>
  <c r="E3414" i="13"/>
  <c r="N526" i="12"/>
  <c r="O526" i="12" s="1"/>
  <c r="P526" i="12" s="1"/>
  <c r="Y526" i="12"/>
  <c r="I526" i="12"/>
  <c r="E526" i="12"/>
  <c r="F526" i="12" s="1"/>
  <c r="V526" i="12"/>
  <c r="U526" i="12"/>
  <c r="B527" i="12"/>
  <c r="J526" i="12"/>
  <c r="K525" i="12"/>
  <c r="Q526" i="12" l="1"/>
  <c r="R526" i="12" s="1"/>
  <c r="K526" i="12"/>
  <c r="E3413" i="13"/>
  <c r="Y527" i="12"/>
  <c r="I527" i="12"/>
  <c r="V527" i="12"/>
  <c r="N527" i="12"/>
  <c r="O527" i="12" s="1"/>
  <c r="P527" i="12" s="1"/>
  <c r="B528" i="12"/>
  <c r="J527" i="12"/>
  <c r="E527" i="12"/>
  <c r="F527" i="12" s="1"/>
  <c r="U527" i="12"/>
  <c r="W526" i="12"/>
  <c r="W527" i="12" l="1"/>
  <c r="Q527" i="12"/>
  <c r="R527" i="12" s="1"/>
  <c r="K527" i="12"/>
  <c r="E3412" i="13"/>
  <c r="V528" i="12"/>
  <c r="Y528" i="12"/>
  <c r="U528" i="12"/>
  <c r="B529" i="12"/>
  <c r="N528" i="12"/>
  <c r="O528" i="12" s="1"/>
  <c r="P528" i="12" s="1"/>
  <c r="J528" i="12"/>
  <c r="I528" i="12"/>
  <c r="E528" i="12"/>
  <c r="F528" i="12" s="1"/>
  <c r="W528" i="12" l="1"/>
  <c r="E3411" i="13"/>
  <c r="B530" i="12"/>
  <c r="U529" i="12"/>
  <c r="E529" i="12"/>
  <c r="F529" i="12" s="1"/>
  <c r="Y529" i="12"/>
  <c r="I529" i="12"/>
  <c r="N529" i="12"/>
  <c r="O529" i="12" s="1"/>
  <c r="P529" i="12" s="1"/>
  <c r="J529" i="12"/>
  <c r="V529" i="12"/>
  <c r="Q528" i="12"/>
  <c r="R528" i="12" s="1"/>
  <c r="K528" i="12"/>
  <c r="K529" i="12" l="1"/>
  <c r="Q529" i="12"/>
  <c r="R529" i="12" s="1"/>
  <c r="W529" i="12"/>
  <c r="E3410" i="13"/>
  <c r="V530" i="12"/>
  <c r="B531" i="12"/>
  <c r="U530" i="12"/>
  <c r="E530" i="12"/>
  <c r="F530" i="12" s="1"/>
  <c r="Y530" i="12"/>
  <c r="N530" i="12"/>
  <c r="O530" i="12" s="1"/>
  <c r="P530" i="12" s="1"/>
  <c r="J530" i="12"/>
  <c r="I530" i="12"/>
  <c r="W530" i="12" l="1"/>
  <c r="K530" i="12"/>
  <c r="E3409" i="13"/>
  <c r="J531" i="12"/>
  <c r="N531" i="12"/>
  <c r="O531" i="12" s="1"/>
  <c r="P531" i="12" s="1"/>
  <c r="B532" i="12"/>
  <c r="I531" i="12"/>
  <c r="E531" i="12"/>
  <c r="F531" i="12" s="1"/>
  <c r="Y531" i="12"/>
  <c r="V531" i="12"/>
  <c r="U531" i="12"/>
  <c r="Q530" i="12"/>
  <c r="R530" i="12" s="1"/>
  <c r="E3408" i="13" l="1"/>
  <c r="J532" i="12"/>
  <c r="Y532" i="12"/>
  <c r="B533" i="12"/>
  <c r="U532" i="12"/>
  <c r="E532" i="12"/>
  <c r="F532" i="12" s="1"/>
  <c r="V532" i="12"/>
  <c r="N532" i="12"/>
  <c r="O532" i="12" s="1"/>
  <c r="P532" i="12" s="1"/>
  <c r="I532" i="12"/>
  <c r="Q531" i="12"/>
  <c r="R531" i="12" s="1"/>
  <c r="W531" i="12"/>
  <c r="K531" i="12"/>
  <c r="W532" i="12" l="1"/>
  <c r="E3407" i="13"/>
  <c r="J533" i="12"/>
  <c r="Y533" i="12"/>
  <c r="I533" i="12"/>
  <c r="V533" i="12"/>
  <c r="B534" i="12"/>
  <c r="U533" i="12"/>
  <c r="N533" i="12"/>
  <c r="O533" i="12" s="1"/>
  <c r="P533" i="12" s="1"/>
  <c r="E533" i="12"/>
  <c r="F533" i="12" s="1"/>
  <c r="K532" i="12"/>
  <c r="Q532" i="12"/>
  <c r="R532" i="12" s="1"/>
  <c r="K533" i="12" l="1"/>
  <c r="Q533" i="12"/>
  <c r="R533" i="12" s="1"/>
  <c r="W533" i="12"/>
  <c r="E3406" i="13"/>
  <c r="V534" i="12"/>
  <c r="J534" i="12"/>
  <c r="Y534" i="12"/>
  <c r="I534" i="12"/>
  <c r="E534" i="12"/>
  <c r="F534" i="12" s="1"/>
  <c r="B535" i="12"/>
  <c r="U534" i="12"/>
  <c r="N534" i="12"/>
  <c r="O534" i="12" s="1"/>
  <c r="P534" i="12" s="1"/>
  <c r="W534" i="12" l="1"/>
  <c r="Q534" i="12"/>
  <c r="R534" i="12" s="1"/>
  <c r="E3405" i="13"/>
  <c r="N535" i="12"/>
  <c r="O535" i="12" s="1"/>
  <c r="P535" i="12" s="1"/>
  <c r="Y535" i="12"/>
  <c r="I535" i="12"/>
  <c r="V535" i="12"/>
  <c r="E535" i="12"/>
  <c r="F535" i="12" s="1"/>
  <c r="B536" i="12"/>
  <c r="U535" i="12"/>
  <c r="J535" i="12"/>
  <c r="K534" i="12"/>
  <c r="Q535" i="12" l="1"/>
  <c r="R535" i="12" s="1"/>
  <c r="W535" i="12"/>
  <c r="E3404" i="13"/>
  <c r="N536" i="12"/>
  <c r="O536" i="12" s="1"/>
  <c r="P536" i="12" s="1"/>
  <c r="Y536" i="12"/>
  <c r="I536" i="12"/>
  <c r="V536" i="12"/>
  <c r="E536" i="12"/>
  <c r="F536" i="12" s="1"/>
  <c r="B537" i="12"/>
  <c r="U536" i="12"/>
  <c r="J536" i="12"/>
  <c r="K535" i="12"/>
  <c r="K536" i="12" l="1"/>
  <c r="Q536" i="12"/>
  <c r="R536" i="12" s="1"/>
  <c r="W536" i="12"/>
  <c r="E3403" i="13"/>
  <c r="N537" i="12"/>
  <c r="O537" i="12" s="1"/>
  <c r="P537" i="12" s="1"/>
  <c r="J537" i="12"/>
  <c r="Y537" i="12"/>
  <c r="I537" i="12"/>
  <c r="V537" i="12"/>
  <c r="E537" i="12"/>
  <c r="F537" i="12" s="1"/>
  <c r="B538" i="12"/>
  <c r="U537" i="12"/>
  <c r="K537" i="12" l="1"/>
  <c r="W537" i="12"/>
  <c r="E3402" i="13"/>
  <c r="J538" i="12"/>
  <c r="V538" i="12"/>
  <c r="B539" i="12"/>
  <c r="U538" i="12"/>
  <c r="E538" i="12"/>
  <c r="F538" i="12" s="1"/>
  <c r="N538" i="12"/>
  <c r="O538" i="12" s="1"/>
  <c r="P538" i="12" s="1"/>
  <c r="I538" i="12"/>
  <c r="Y538" i="12"/>
  <c r="Q537" i="12"/>
  <c r="R537" i="12" s="1"/>
  <c r="E3401" i="13" l="1"/>
  <c r="B540" i="12"/>
  <c r="U539" i="12"/>
  <c r="E539" i="12"/>
  <c r="F539" i="12" s="1"/>
  <c r="J539" i="12"/>
  <c r="Y539" i="12"/>
  <c r="V539" i="12"/>
  <c r="N539" i="12"/>
  <c r="O539" i="12" s="1"/>
  <c r="P539" i="12" s="1"/>
  <c r="I539" i="12"/>
  <c r="Q538" i="12"/>
  <c r="R538" i="12" s="1"/>
  <c r="K538" i="12"/>
  <c r="W538" i="12"/>
  <c r="W539" i="12" l="1"/>
  <c r="Q539" i="12"/>
  <c r="R539" i="12" s="1"/>
  <c r="K539" i="12"/>
  <c r="E3400" i="13"/>
  <c r="B541" i="12"/>
  <c r="U540" i="12"/>
  <c r="E540" i="12"/>
  <c r="F540" i="12" s="1"/>
  <c r="J540" i="12"/>
  <c r="Y540" i="12"/>
  <c r="V540" i="12"/>
  <c r="N540" i="12"/>
  <c r="O540" i="12" s="1"/>
  <c r="P540" i="12" s="1"/>
  <c r="I540" i="12"/>
  <c r="K540" i="12" l="1"/>
  <c r="W540" i="12"/>
  <c r="Q540" i="12"/>
  <c r="R540" i="12" s="1"/>
  <c r="E3399" i="13"/>
  <c r="N541" i="12"/>
  <c r="O541" i="12" s="1"/>
  <c r="P541" i="12" s="1"/>
  <c r="J541" i="12"/>
  <c r="B542" i="12"/>
  <c r="U541" i="12"/>
  <c r="E541" i="12"/>
  <c r="F541" i="12" s="1"/>
  <c r="I541" i="12"/>
  <c r="Y541" i="12"/>
  <c r="V541" i="12"/>
  <c r="W541" i="12" l="1"/>
  <c r="K541" i="12"/>
  <c r="E3398" i="13"/>
  <c r="N542" i="12"/>
  <c r="O542" i="12" s="1"/>
  <c r="P542" i="12" s="1"/>
  <c r="J542" i="12"/>
  <c r="Y542" i="12"/>
  <c r="I542" i="12"/>
  <c r="B543" i="12"/>
  <c r="U542" i="12"/>
  <c r="E542" i="12"/>
  <c r="F542" i="12" s="1"/>
  <c r="V542" i="12"/>
  <c r="Q541" i="12"/>
  <c r="R541" i="12" s="1"/>
  <c r="W542" i="12" l="1"/>
  <c r="Q542" i="12"/>
  <c r="R542" i="12" s="1"/>
  <c r="E3397" i="13"/>
  <c r="Y543" i="12"/>
  <c r="I543" i="12"/>
  <c r="V543" i="12"/>
  <c r="N543" i="12"/>
  <c r="O543" i="12" s="1"/>
  <c r="P543" i="12" s="1"/>
  <c r="B544" i="12"/>
  <c r="U543" i="12"/>
  <c r="J543" i="12"/>
  <c r="E543" i="12"/>
  <c r="F543" i="12" s="1"/>
  <c r="K542" i="12"/>
  <c r="W543" i="12" l="1"/>
  <c r="E3396" i="13"/>
  <c r="Y544" i="12"/>
  <c r="I544" i="12"/>
  <c r="V544" i="12"/>
  <c r="B545" i="12"/>
  <c r="U544" i="12"/>
  <c r="E544" i="12"/>
  <c r="F544" i="12" s="1"/>
  <c r="N544" i="12"/>
  <c r="O544" i="12" s="1"/>
  <c r="P544" i="12" s="1"/>
  <c r="J544" i="12"/>
  <c r="Q543" i="12"/>
  <c r="R543" i="12" s="1"/>
  <c r="K543" i="12"/>
  <c r="W544" i="12" l="1"/>
  <c r="E3395" i="13"/>
  <c r="V545" i="12"/>
  <c r="B546" i="12"/>
  <c r="U545" i="12"/>
  <c r="E545" i="12"/>
  <c r="F545" i="12" s="1"/>
  <c r="N545" i="12"/>
  <c r="O545" i="12" s="1"/>
  <c r="P545" i="12" s="1"/>
  <c r="Y545" i="12"/>
  <c r="I545" i="12"/>
  <c r="J545" i="12"/>
  <c r="K544" i="12"/>
  <c r="Q544" i="12"/>
  <c r="R544" i="12" s="1"/>
  <c r="W545" i="12" l="1"/>
  <c r="Q545" i="12"/>
  <c r="R545" i="12" s="1"/>
  <c r="E3394" i="13"/>
  <c r="N546" i="12"/>
  <c r="O546" i="12" s="1"/>
  <c r="P546" i="12" s="1"/>
  <c r="Y546" i="12"/>
  <c r="I546" i="12"/>
  <c r="V546" i="12"/>
  <c r="B547" i="12"/>
  <c r="U546" i="12"/>
  <c r="E546" i="12"/>
  <c r="F546" i="12" s="1"/>
  <c r="J546" i="12"/>
  <c r="K545" i="12"/>
  <c r="K546" i="12" l="1"/>
  <c r="Q546" i="12"/>
  <c r="R546" i="12" s="1"/>
  <c r="W546" i="12"/>
  <c r="E3393" i="13"/>
  <c r="J547" i="12"/>
  <c r="V547" i="12"/>
  <c r="B548" i="12"/>
  <c r="U547" i="12"/>
  <c r="E547" i="12"/>
  <c r="F547" i="12" s="1"/>
  <c r="Y547" i="12"/>
  <c r="N547" i="12"/>
  <c r="O547" i="12" s="1"/>
  <c r="P547" i="12" s="1"/>
  <c r="I547" i="12"/>
  <c r="W547" i="12" l="1"/>
  <c r="K547" i="12"/>
  <c r="Q547" i="12"/>
  <c r="R547" i="12" s="1"/>
  <c r="E3392" i="13"/>
  <c r="J548" i="12"/>
  <c r="Y548" i="12"/>
  <c r="I548" i="12"/>
  <c r="B549" i="12"/>
  <c r="U548" i="12"/>
  <c r="E548" i="12"/>
  <c r="F548" i="12" s="1"/>
  <c r="V548" i="12"/>
  <c r="N548" i="12"/>
  <c r="O548" i="12" s="1"/>
  <c r="P548" i="12" s="1"/>
  <c r="Q548" i="12" l="1"/>
  <c r="R548" i="12" s="1"/>
  <c r="E3391" i="13"/>
  <c r="J549" i="12"/>
  <c r="Y549" i="12"/>
  <c r="I549" i="12"/>
  <c r="V549" i="12"/>
  <c r="B550" i="12"/>
  <c r="U549" i="12"/>
  <c r="E549" i="12"/>
  <c r="F549" i="12" s="1"/>
  <c r="N549" i="12"/>
  <c r="O549" i="12" s="1"/>
  <c r="P549" i="12" s="1"/>
  <c r="W548" i="12"/>
  <c r="K548" i="12"/>
  <c r="W549" i="12" l="1"/>
  <c r="E3390" i="13"/>
  <c r="V550" i="12"/>
  <c r="J550" i="12"/>
  <c r="Y550" i="12"/>
  <c r="I550" i="12"/>
  <c r="N550" i="12"/>
  <c r="O550" i="12" s="1"/>
  <c r="P550" i="12" s="1"/>
  <c r="E550" i="12"/>
  <c r="F550" i="12" s="1"/>
  <c r="B551" i="12"/>
  <c r="U550" i="12"/>
  <c r="K549" i="12"/>
  <c r="Q549" i="12"/>
  <c r="R549" i="12" s="1"/>
  <c r="W550" i="12" l="1"/>
  <c r="Q550" i="12"/>
  <c r="R550" i="12" s="1"/>
  <c r="K550" i="12"/>
  <c r="E3389" i="13"/>
  <c r="N551" i="12"/>
  <c r="O551" i="12" s="1"/>
  <c r="P551" i="12" s="1"/>
  <c r="J551" i="12"/>
  <c r="Y551" i="12"/>
  <c r="I551" i="12"/>
  <c r="V551" i="12"/>
  <c r="B552" i="12"/>
  <c r="U551" i="12"/>
  <c r="E551" i="12"/>
  <c r="F551" i="12" s="1"/>
  <c r="K551" i="12" l="1"/>
  <c r="W551" i="12"/>
  <c r="E3388" i="13"/>
  <c r="N552" i="12"/>
  <c r="O552" i="12" s="1"/>
  <c r="P552" i="12" s="1"/>
  <c r="J552" i="12"/>
  <c r="Y552" i="12"/>
  <c r="I552" i="12"/>
  <c r="V552" i="12"/>
  <c r="E552" i="12"/>
  <c r="F552" i="12" s="1"/>
  <c r="B553" i="12"/>
  <c r="U552" i="12"/>
  <c r="Q551" i="12"/>
  <c r="R551" i="12" s="1"/>
  <c r="W552" i="12" l="1"/>
  <c r="K552" i="12"/>
  <c r="Q552" i="12"/>
  <c r="R552" i="12" s="1"/>
  <c r="E3387" i="13"/>
  <c r="N553" i="12"/>
  <c r="O553" i="12" s="1"/>
  <c r="P553" i="12" s="1"/>
  <c r="J553" i="12"/>
  <c r="Y553" i="12"/>
  <c r="I553" i="12"/>
  <c r="V553" i="12"/>
  <c r="B554" i="12"/>
  <c r="U553" i="12"/>
  <c r="E553" i="12"/>
  <c r="F553" i="12" s="1"/>
  <c r="W553" i="12" l="1"/>
  <c r="E3386" i="13"/>
  <c r="J554" i="12"/>
  <c r="V554" i="12"/>
  <c r="B555" i="12"/>
  <c r="U554" i="12"/>
  <c r="E554" i="12"/>
  <c r="F554" i="12" s="1"/>
  <c r="N554" i="12"/>
  <c r="O554" i="12" s="1"/>
  <c r="P554" i="12" s="1"/>
  <c r="Y554" i="12"/>
  <c r="I554" i="12"/>
  <c r="Q553" i="12"/>
  <c r="R553" i="12" s="1"/>
  <c r="K553" i="12"/>
  <c r="W554" i="12" l="1"/>
  <c r="Q554" i="12"/>
  <c r="R554" i="12" s="1"/>
  <c r="E3385" i="13"/>
  <c r="B556" i="12"/>
  <c r="U555" i="12"/>
  <c r="E555" i="12"/>
  <c r="F555" i="12" s="1"/>
  <c r="N555" i="12"/>
  <c r="O555" i="12" s="1"/>
  <c r="P555" i="12" s="1"/>
  <c r="J555" i="12"/>
  <c r="Y555" i="12"/>
  <c r="V555" i="12"/>
  <c r="I555" i="12"/>
  <c r="K554" i="12"/>
  <c r="W555" i="12" l="1"/>
  <c r="Q555" i="12"/>
  <c r="R555" i="12" s="1"/>
  <c r="E3384" i="13"/>
  <c r="B557" i="12"/>
  <c r="U556" i="12"/>
  <c r="E556" i="12"/>
  <c r="F556" i="12" s="1"/>
  <c r="N556" i="12"/>
  <c r="O556" i="12" s="1"/>
  <c r="P556" i="12" s="1"/>
  <c r="J556" i="12"/>
  <c r="Y556" i="12"/>
  <c r="V556" i="12"/>
  <c r="I556" i="12"/>
  <c r="K555" i="12"/>
  <c r="W556" i="12" l="1"/>
  <c r="Q556" i="12"/>
  <c r="R556" i="12" s="1"/>
  <c r="E3383" i="13"/>
  <c r="N557" i="12"/>
  <c r="O557" i="12" s="1"/>
  <c r="P557" i="12" s="1"/>
  <c r="J557" i="12"/>
  <c r="B558" i="12"/>
  <c r="U557" i="12"/>
  <c r="E557" i="12"/>
  <c r="F557" i="12" s="1"/>
  <c r="Y557" i="12"/>
  <c r="V557" i="12"/>
  <c r="I557" i="12"/>
  <c r="K556" i="12"/>
  <c r="Q557" i="12" l="1"/>
  <c r="R557" i="12" s="1"/>
  <c r="E3382" i="13"/>
  <c r="N558" i="12"/>
  <c r="O558" i="12" s="1"/>
  <c r="P558" i="12" s="1"/>
  <c r="J558" i="12"/>
  <c r="Y558" i="12"/>
  <c r="I558" i="12"/>
  <c r="B559" i="12"/>
  <c r="U558" i="12"/>
  <c r="E558" i="12"/>
  <c r="F558" i="12" s="1"/>
  <c r="V558" i="12"/>
  <c r="K557" i="12"/>
  <c r="W557" i="12"/>
  <c r="Q558" i="12" l="1"/>
  <c r="R558" i="12" s="1"/>
  <c r="K558" i="12"/>
  <c r="E3381" i="13"/>
  <c r="Y559" i="12"/>
  <c r="I559" i="12"/>
  <c r="V559" i="12"/>
  <c r="B560" i="12"/>
  <c r="U559" i="12"/>
  <c r="E559" i="12"/>
  <c r="F559" i="12" s="1"/>
  <c r="N559" i="12"/>
  <c r="O559" i="12" s="1"/>
  <c r="P559" i="12" s="1"/>
  <c r="J559" i="12"/>
  <c r="W558" i="12"/>
  <c r="K559" i="12" l="1"/>
  <c r="Q559" i="12"/>
  <c r="R559" i="12" s="1"/>
  <c r="W559" i="12"/>
  <c r="E3380" i="13"/>
  <c r="Y560" i="12"/>
  <c r="I560" i="12"/>
  <c r="V560" i="12"/>
  <c r="B561" i="12"/>
  <c r="U560" i="12"/>
  <c r="E560" i="12"/>
  <c r="F560" i="12" s="1"/>
  <c r="N560" i="12"/>
  <c r="O560" i="12" s="1"/>
  <c r="P560" i="12" s="1"/>
  <c r="J560" i="12"/>
  <c r="W560" i="12" l="1"/>
  <c r="Q560" i="12"/>
  <c r="R560" i="12" s="1"/>
  <c r="E3379" i="13"/>
  <c r="V561" i="12"/>
  <c r="B562" i="12"/>
  <c r="U561" i="12"/>
  <c r="E561" i="12"/>
  <c r="F561" i="12" s="1"/>
  <c r="N561" i="12"/>
  <c r="O561" i="12" s="1"/>
  <c r="P561" i="12" s="1"/>
  <c r="Y561" i="12"/>
  <c r="I561" i="12"/>
  <c r="J561" i="12"/>
  <c r="K560" i="12"/>
  <c r="K561" i="12" l="1"/>
  <c r="Q561" i="12"/>
  <c r="R561" i="12" s="1"/>
  <c r="W561" i="12"/>
  <c r="E3378" i="13"/>
  <c r="N562" i="12"/>
  <c r="O562" i="12" s="1"/>
  <c r="P562" i="12" s="1"/>
  <c r="Y562" i="12"/>
  <c r="I562" i="12"/>
  <c r="V562" i="12"/>
  <c r="B563" i="12"/>
  <c r="U562" i="12"/>
  <c r="E562" i="12"/>
  <c r="F562" i="12" s="1"/>
  <c r="J562" i="12"/>
  <c r="W562" i="12" l="1"/>
  <c r="Q562" i="12"/>
  <c r="R562" i="12" s="1"/>
  <c r="E3377" i="13"/>
  <c r="J563" i="12"/>
  <c r="Y563" i="12"/>
  <c r="I563" i="12"/>
  <c r="V563" i="12"/>
  <c r="B564" i="12"/>
  <c r="U563" i="12"/>
  <c r="E563" i="12"/>
  <c r="F563" i="12" s="1"/>
  <c r="N563" i="12"/>
  <c r="O563" i="12" s="1"/>
  <c r="P563" i="12" s="1"/>
  <c r="K562" i="12"/>
  <c r="Q563" i="12" l="1"/>
  <c r="R563" i="12" s="1"/>
  <c r="W563" i="12"/>
  <c r="K563" i="12"/>
  <c r="E3376" i="13"/>
  <c r="J564" i="12"/>
  <c r="Y564" i="12"/>
  <c r="I564" i="12"/>
  <c r="V564" i="12"/>
  <c r="B565" i="12"/>
  <c r="U564" i="12"/>
  <c r="E564" i="12"/>
  <c r="F564" i="12" s="1"/>
  <c r="N564" i="12"/>
  <c r="O564" i="12" s="1"/>
  <c r="P564" i="12" s="1"/>
  <c r="W564" i="12" l="1"/>
  <c r="Q564" i="12"/>
  <c r="R564" i="12" s="1"/>
  <c r="E3375" i="13"/>
  <c r="J565" i="12"/>
  <c r="Y565" i="12"/>
  <c r="I565" i="12"/>
  <c r="V565" i="12"/>
  <c r="B566" i="12"/>
  <c r="U565" i="12"/>
  <c r="E565" i="12"/>
  <c r="F565" i="12" s="1"/>
  <c r="N565" i="12"/>
  <c r="O565" i="12" s="1"/>
  <c r="P565" i="12" s="1"/>
  <c r="K564" i="12"/>
  <c r="Q565" i="12" l="1"/>
  <c r="R565" i="12" s="1"/>
  <c r="K565" i="12"/>
  <c r="W565" i="12"/>
  <c r="E3374" i="13"/>
  <c r="V566" i="12"/>
  <c r="J566" i="12"/>
  <c r="Y566" i="12"/>
  <c r="I566" i="12"/>
  <c r="U566" i="12"/>
  <c r="N566" i="12"/>
  <c r="O566" i="12" s="1"/>
  <c r="P566" i="12" s="1"/>
  <c r="E566" i="12"/>
  <c r="F566" i="12" s="1"/>
  <c r="B567" i="12"/>
  <c r="K566" i="12" l="1"/>
  <c r="W566" i="12"/>
  <c r="E3373" i="13"/>
  <c r="N567" i="12"/>
  <c r="O567" i="12" s="1"/>
  <c r="P567" i="12" s="1"/>
  <c r="J567" i="12"/>
  <c r="Y567" i="12"/>
  <c r="I567" i="12"/>
  <c r="V567" i="12"/>
  <c r="B568" i="12"/>
  <c r="U567" i="12"/>
  <c r="E567" i="12"/>
  <c r="F567" i="12" s="1"/>
  <c r="Q566" i="12"/>
  <c r="R566" i="12" s="1"/>
  <c r="W567" i="12" l="1"/>
  <c r="Q567" i="12"/>
  <c r="R567" i="12" s="1"/>
  <c r="E3372" i="13"/>
  <c r="N568" i="12"/>
  <c r="O568" i="12" s="1"/>
  <c r="P568" i="12" s="1"/>
  <c r="J568" i="12"/>
  <c r="Y568" i="12"/>
  <c r="I568" i="12"/>
  <c r="V568" i="12"/>
  <c r="U568" i="12"/>
  <c r="E568" i="12"/>
  <c r="F568" i="12" s="1"/>
  <c r="B569" i="12"/>
  <c r="K567" i="12"/>
  <c r="W568" i="12" l="1"/>
  <c r="Q568" i="12"/>
  <c r="R568" i="12" s="1"/>
  <c r="E3371" i="13"/>
  <c r="N569" i="12"/>
  <c r="O569" i="12" s="1"/>
  <c r="P569" i="12" s="1"/>
  <c r="J569" i="12"/>
  <c r="Y569" i="12"/>
  <c r="I569" i="12"/>
  <c r="V569" i="12"/>
  <c r="B570" i="12"/>
  <c r="U569" i="12"/>
  <c r="E569" i="12"/>
  <c r="F569" i="12" s="1"/>
  <c r="K568" i="12"/>
  <c r="W569" i="12" l="1"/>
  <c r="K569" i="12"/>
  <c r="E3370" i="13"/>
  <c r="J570" i="12"/>
  <c r="Y570" i="12"/>
  <c r="V570" i="12"/>
  <c r="B571" i="12"/>
  <c r="U570" i="12"/>
  <c r="E570" i="12"/>
  <c r="F570" i="12" s="1"/>
  <c r="N570" i="12"/>
  <c r="O570" i="12" s="1"/>
  <c r="P570" i="12" s="1"/>
  <c r="I570" i="12"/>
  <c r="Q569" i="12"/>
  <c r="R569" i="12" s="1"/>
  <c r="W570" i="12" l="1"/>
  <c r="K570" i="12"/>
  <c r="Q570" i="12"/>
  <c r="R570" i="12" s="1"/>
  <c r="E3369" i="13"/>
  <c r="V571" i="12"/>
  <c r="B572" i="12"/>
  <c r="U571" i="12"/>
  <c r="E571" i="12"/>
  <c r="F571" i="12" s="1"/>
  <c r="N571" i="12"/>
  <c r="O571" i="12" s="1"/>
  <c r="P571" i="12" s="1"/>
  <c r="J571" i="12"/>
  <c r="Y571" i="12"/>
  <c r="I571" i="12"/>
  <c r="K571" i="12" l="1"/>
  <c r="Q571" i="12"/>
  <c r="R571" i="12" s="1"/>
  <c r="W571" i="12"/>
  <c r="E3368" i="13"/>
  <c r="B573" i="12"/>
  <c r="U572" i="12"/>
  <c r="E572" i="12"/>
  <c r="F572" i="12" s="1"/>
  <c r="N572" i="12"/>
  <c r="O572" i="12" s="1"/>
  <c r="P572" i="12" s="1"/>
  <c r="J572" i="12"/>
  <c r="Y572" i="12"/>
  <c r="V572" i="12"/>
  <c r="I572" i="12"/>
  <c r="W572" i="12" l="1"/>
  <c r="E3367" i="13"/>
  <c r="N573" i="12"/>
  <c r="O573" i="12" s="1"/>
  <c r="P573" i="12" s="1"/>
  <c r="J573" i="12"/>
  <c r="Y573" i="12"/>
  <c r="I573" i="12"/>
  <c r="B574" i="12"/>
  <c r="U573" i="12"/>
  <c r="E573" i="12"/>
  <c r="F573" i="12" s="1"/>
  <c r="V573" i="12"/>
  <c r="K572" i="12"/>
  <c r="Q572" i="12"/>
  <c r="R572" i="12" s="1"/>
  <c r="K573" i="12" l="1"/>
  <c r="Q573" i="12"/>
  <c r="R573" i="12" s="1"/>
  <c r="W573" i="12"/>
  <c r="E3366" i="13"/>
  <c r="N574" i="12"/>
  <c r="O574" i="12" s="1"/>
  <c r="P574" i="12" s="1"/>
  <c r="J574" i="12"/>
  <c r="Y574" i="12"/>
  <c r="I574" i="12"/>
  <c r="V574" i="12"/>
  <c r="B575" i="12"/>
  <c r="U574" i="12"/>
  <c r="E574" i="12"/>
  <c r="F574" i="12" s="1"/>
  <c r="E3365" i="13" l="1"/>
  <c r="J575" i="12"/>
  <c r="Y575" i="12"/>
  <c r="I575" i="12"/>
  <c r="V575" i="12"/>
  <c r="B576" i="12"/>
  <c r="U575" i="12"/>
  <c r="E575" i="12"/>
  <c r="F575" i="12" s="1"/>
  <c r="N575" i="12"/>
  <c r="O575" i="12" s="1"/>
  <c r="P575" i="12" s="1"/>
  <c r="Q574" i="12"/>
  <c r="R574" i="12" s="1"/>
  <c r="W574" i="12"/>
  <c r="K574" i="12"/>
  <c r="W575" i="12" l="1"/>
  <c r="E3364" i="13"/>
  <c r="Y576" i="12"/>
  <c r="I576" i="12"/>
  <c r="V576" i="12"/>
  <c r="B577" i="12"/>
  <c r="U576" i="12"/>
  <c r="E576" i="12"/>
  <c r="F576" i="12" s="1"/>
  <c r="N576" i="12"/>
  <c r="O576" i="12" s="1"/>
  <c r="P576" i="12" s="1"/>
  <c r="J576" i="12"/>
  <c r="K575" i="12"/>
  <c r="Q575" i="12"/>
  <c r="R575" i="12" s="1"/>
  <c r="W576" i="12" l="1"/>
  <c r="E3363" i="13"/>
  <c r="V577" i="12"/>
  <c r="B578" i="12"/>
  <c r="U577" i="12"/>
  <c r="E577" i="12"/>
  <c r="F577" i="12" s="1"/>
  <c r="N577" i="12"/>
  <c r="O577" i="12" s="1"/>
  <c r="P577" i="12" s="1"/>
  <c r="Y577" i="12"/>
  <c r="I577" i="12"/>
  <c r="J577" i="12"/>
  <c r="K576" i="12"/>
  <c r="Q576" i="12"/>
  <c r="R576" i="12" s="1"/>
  <c r="W577" i="12" l="1"/>
  <c r="Q577" i="12"/>
  <c r="R577" i="12" s="1"/>
  <c r="E3362" i="13"/>
  <c r="N578" i="12"/>
  <c r="O578" i="12" s="1"/>
  <c r="P578" i="12" s="1"/>
  <c r="J578" i="12"/>
  <c r="Y578" i="12"/>
  <c r="I578" i="12"/>
  <c r="V578" i="12"/>
  <c r="B579" i="12"/>
  <c r="U578" i="12"/>
  <c r="E578" i="12"/>
  <c r="F578" i="12" s="1"/>
  <c r="K577" i="12"/>
  <c r="W578" i="12" l="1"/>
  <c r="Q578" i="12"/>
  <c r="R578" i="12" s="1"/>
  <c r="E3361" i="13"/>
  <c r="N579" i="12"/>
  <c r="O579" i="12" s="1"/>
  <c r="P579" i="12" s="1"/>
  <c r="J579" i="12"/>
  <c r="Y579" i="12"/>
  <c r="I579" i="12"/>
  <c r="V579" i="12"/>
  <c r="B580" i="12"/>
  <c r="U579" i="12"/>
  <c r="E579" i="12"/>
  <c r="F579" i="12" s="1"/>
  <c r="K578" i="12"/>
  <c r="W579" i="12" l="1"/>
  <c r="Q579" i="12"/>
  <c r="R579" i="12" s="1"/>
  <c r="E3360" i="13"/>
  <c r="J580" i="12"/>
  <c r="Y580" i="12"/>
  <c r="I580" i="12"/>
  <c r="V580" i="12"/>
  <c r="B581" i="12"/>
  <c r="U580" i="12"/>
  <c r="E580" i="12"/>
  <c r="F580" i="12" s="1"/>
  <c r="N580" i="12"/>
  <c r="O580" i="12" s="1"/>
  <c r="P580" i="12" s="1"/>
  <c r="K579" i="12"/>
  <c r="Q580" i="12" l="1"/>
  <c r="R580" i="12" s="1"/>
  <c r="K580" i="12"/>
  <c r="W580" i="12"/>
  <c r="E3359" i="13"/>
  <c r="J581" i="12"/>
  <c r="Y581" i="12"/>
  <c r="I581" i="12"/>
  <c r="V581" i="12"/>
  <c r="B582" i="12"/>
  <c r="U581" i="12"/>
  <c r="E581" i="12"/>
  <c r="F581" i="12" s="1"/>
  <c r="N581" i="12"/>
  <c r="O581" i="12" s="1"/>
  <c r="P581" i="12" s="1"/>
  <c r="W581" i="12" l="1"/>
  <c r="Q581" i="12"/>
  <c r="R581" i="12" s="1"/>
  <c r="E3358" i="13"/>
  <c r="V582" i="12"/>
  <c r="B583" i="12"/>
  <c r="U582" i="12"/>
  <c r="E582" i="12"/>
  <c r="F582" i="12" s="1"/>
  <c r="N582" i="12"/>
  <c r="O582" i="12" s="1"/>
  <c r="P582" i="12" s="1"/>
  <c r="J582" i="12"/>
  <c r="Y582" i="12"/>
  <c r="I582" i="12"/>
  <c r="K581" i="12"/>
  <c r="K582" i="12" l="1"/>
  <c r="Q582" i="12"/>
  <c r="R582" i="12" s="1"/>
  <c r="W582" i="12"/>
  <c r="E3357" i="13"/>
  <c r="N583" i="12"/>
  <c r="O583" i="12" s="1"/>
  <c r="P583" i="12" s="1"/>
  <c r="J583" i="12"/>
  <c r="Y583" i="12"/>
  <c r="I583" i="12"/>
  <c r="V583" i="12"/>
  <c r="B584" i="12"/>
  <c r="U583" i="12"/>
  <c r="E583" i="12"/>
  <c r="F583" i="12" s="1"/>
  <c r="Q583" i="12" l="1"/>
  <c r="R583" i="12" s="1"/>
  <c r="W583" i="12"/>
  <c r="E3356" i="13"/>
  <c r="N584" i="12"/>
  <c r="O584" i="12" s="1"/>
  <c r="P584" i="12" s="1"/>
  <c r="J584" i="12"/>
  <c r="Y584" i="12"/>
  <c r="I584" i="12"/>
  <c r="V584" i="12"/>
  <c r="B585" i="12"/>
  <c r="U584" i="12"/>
  <c r="E584" i="12"/>
  <c r="F584" i="12" s="1"/>
  <c r="K583" i="12"/>
  <c r="Q584" i="12" l="1"/>
  <c r="R584" i="12" s="1"/>
  <c r="W584" i="12"/>
  <c r="E3355" i="13"/>
  <c r="N585" i="12"/>
  <c r="O585" i="12" s="1"/>
  <c r="P585" i="12" s="1"/>
  <c r="J585" i="12"/>
  <c r="Y585" i="12"/>
  <c r="I585" i="12"/>
  <c r="V585" i="12"/>
  <c r="B586" i="12"/>
  <c r="U585" i="12"/>
  <c r="E585" i="12"/>
  <c r="F585" i="12" s="1"/>
  <c r="K584" i="12"/>
  <c r="W585" i="12" l="1"/>
  <c r="Q585" i="12"/>
  <c r="R585" i="12" s="1"/>
  <c r="E3354" i="13"/>
  <c r="J586" i="12"/>
  <c r="Y586" i="12"/>
  <c r="I586" i="12"/>
  <c r="V586" i="12"/>
  <c r="B587" i="12"/>
  <c r="U586" i="12"/>
  <c r="E586" i="12"/>
  <c r="F586" i="12" s="1"/>
  <c r="N586" i="12"/>
  <c r="O586" i="12" s="1"/>
  <c r="P586" i="12" s="1"/>
  <c r="K585" i="12"/>
  <c r="W586" i="12" l="1"/>
  <c r="E3353" i="13"/>
  <c r="V587" i="12"/>
  <c r="B588" i="12"/>
  <c r="U587" i="12"/>
  <c r="E587" i="12"/>
  <c r="F587" i="12" s="1"/>
  <c r="N587" i="12"/>
  <c r="O587" i="12" s="1"/>
  <c r="P587" i="12" s="1"/>
  <c r="J587" i="12"/>
  <c r="Y587" i="12"/>
  <c r="I587" i="12"/>
  <c r="Q586" i="12"/>
  <c r="R586" i="12" s="1"/>
  <c r="K586" i="12"/>
  <c r="E3352" i="13" l="1"/>
  <c r="B589" i="12"/>
  <c r="U588" i="12"/>
  <c r="E588" i="12"/>
  <c r="F588" i="12" s="1"/>
  <c r="N588" i="12"/>
  <c r="O588" i="12" s="1"/>
  <c r="P588" i="12" s="1"/>
  <c r="J588" i="12"/>
  <c r="Y588" i="12"/>
  <c r="I588" i="12"/>
  <c r="V588" i="12"/>
  <c r="K587" i="12"/>
  <c r="Q587" i="12"/>
  <c r="R587" i="12" s="1"/>
  <c r="W587" i="12"/>
  <c r="Q588" i="12" l="1"/>
  <c r="R588" i="12" s="1"/>
  <c r="W588" i="12"/>
  <c r="E3351" i="13"/>
  <c r="N589" i="12"/>
  <c r="O589" i="12" s="1"/>
  <c r="P589" i="12" s="1"/>
  <c r="J589" i="12"/>
  <c r="Y589" i="12"/>
  <c r="I589" i="12"/>
  <c r="V589" i="12"/>
  <c r="B590" i="12"/>
  <c r="U589" i="12"/>
  <c r="E589" i="12"/>
  <c r="F589" i="12" s="1"/>
  <c r="K588" i="12"/>
  <c r="Q589" i="12" l="1"/>
  <c r="R589" i="12" s="1"/>
  <c r="W589" i="12"/>
  <c r="E3350" i="13"/>
  <c r="N590" i="12"/>
  <c r="O590" i="12" s="1"/>
  <c r="P590" i="12" s="1"/>
  <c r="J590" i="12"/>
  <c r="Y590" i="12"/>
  <c r="I590" i="12"/>
  <c r="V590" i="12"/>
  <c r="B591" i="12"/>
  <c r="U590" i="12"/>
  <c r="E590" i="12"/>
  <c r="F590" i="12" s="1"/>
  <c r="K589" i="12"/>
  <c r="W590" i="12" l="1"/>
  <c r="Q590" i="12"/>
  <c r="R590" i="12" s="1"/>
  <c r="E3349" i="13"/>
  <c r="J591" i="12"/>
  <c r="Y591" i="12"/>
  <c r="I591" i="12"/>
  <c r="V591" i="12"/>
  <c r="B592" i="12"/>
  <c r="U591" i="12"/>
  <c r="E591" i="12"/>
  <c r="F591" i="12" s="1"/>
  <c r="N591" i="12"/>
  <c r="O591" i="12" s="1"/>
  <c r="P591" i="12" s="1"/>
  <c r="K590" i="12"/>
  <c r="Q591" i="12" l="1"/>
  <c r="R591" i="12" s="1"/>
  <c r="W591" i="12"/>
  <c r="E3348" i="13"/>
  <c r="Y592" i="12"/>
  <c r="I592" i="12"/>
  <c r="V592" i="12"/>
  <c r="B593" i="12"/>
  <c r="U592" i="12"/>
  <c r="E592" i="12"/>
  <c r="F592" i="12" s="1"/>
  <c r="N592" i="12"/>
  <c r="O592" i="12" s="1"/>
  <c r="P592" i="12" s="1"/>
  <c r="J592" i="12"/>
  <c r="K591" i="12"/>
  <c r="K592" i="12" l="1"/>
  <c r="E3347" i="13"/>
  <c r="V593" i="12"/>
  <c r="B594" i="12"/>
  <c r="U593" i="12"/>
  <c r="E593" i="12"/>
  <c r="F593" i="12" s="1"/>
  <c r="N593" i="12"/>
  <c r="O593" i="12" s="1"/>
  <c r="P593" i="12" s="1"/>
  <c r="J593" i="12"/>
  <c r="Y593" i="12"/>
  <c r="I593" i="12"/>
  <c r="Q592" i="12"/>
  <c r="R592" i="12" s="1"/>
  <c r="W592" i="12"/>
  <c r="Q593" i="12" l="1"/>
  <c r="R593" i="12" s="1"/>
  <c r="W593" i="12"/>
  <c r="E3346" i="13"/>
  <c r="N594" i="12"/>
  <c r="O594" i="12" s="1"/>
  <c r="P594" i="12" s="1"/>
  <c r="J594" i="12"/>
  <c r="Y594" i="12"/>
  <c r="I594" i="12"/>
  <c r="V594" i="12"/>
  <c r="B595" i="12"/>
  <c r="U594" i="12"/>
  <c r="E594" i="12"/>
  <c r="F594" i="12" s="1"/>
  <c r="K593" i="12"/>
  <c r="W594" i="12" l="1"/>
  <c r="E3345" i="13"/>
  <c r="N595" i="12"/>
  <c r="O595" i="12" s="1"/>
  <c r="P595" i="12" s="1"/>
  <c r="J595" i="12"/>
  <c r="Y595" i="12"/>
  <c r="I595" i="12"/>
  <c r="V595" i="12"/>
  <c r="B596" i="12"/>
  <c r="U595" i="12"/>
  <c r="E595" i="12"/>
  <c r="F595" i="12" s="1"/>
  <c r="K594" i="12"/>
  <c r="Q594" i="12"/>
  <c r="R594" i="12" s="1"/>
  <c r="Q595" i="12" l="1"/>
  <c r="R595" i="12" s="1"/>
  <c r="K595" i="12"/>
  <c r="W595" i="12"/>
  <c r="E3344" i="13"/>
  <c r="J596" i="12"/>
  <c r="Y596" i="12"/>
  <c r="I596" i="12"/>
  <c r="V596" i="12"/>
  <c r="B597" i="12"/>
  <c r="U596" i="12"/>
  <c r="E596" i="12"/>
  <c r="F596" i="12" s="1"/>
  <c r="N596" i="12"/>
  <c r="O596" i="12" s="1"/>
  <c r="P596" i="12" s="1"/>
  <c r="W596" i="12" l="1"/>
  <c r="Q596" i="12"/>
  <c r="R596" i="12" s="1"/>
  <c r="E3343" i="13"/>
  <c r="J597" i="12"/>
  <c r="Y597" i="12"/>
  <c r="I597" i="12"/>
  <c r="V597" i="12"/>
  <c r="B598" i="12"/>
  <c r="U597" i="12"/>
  <c r="E597" i="12"/>
  <c r="F597" i="12" s="1"/>
  <c r="N597" i="12"/>
  <c r="O597" i="12" s="1"/>
  <c r="P597" i="12" s="1"/>
  <c r="K596" i="12"/>
  <c r="W597" i="12" l="1"/>
  <c r="Q597" i="12"/>
  <c r="R597" i="12" s="1"/>
  <c r="E3342" i="13"/>
  <c r="V598" i="12"/>
  <c r="B599" i="12"/>
  <c r="U598" i="12"/>
  <c r="E598" i="12"/>
  <c r="F598" i="12" s="1"/>
  <c r="N598" i="12"/>
  <c r="O598" i="12" s="1"/>
  <c r="P598" i="12" s="1"/>
  <c r="J598" i="12"/>
  <c r="Y598" i="12"/>
  <c r="I598" i="12"/>
  <c r="K597" i="12"/>
  <c r="W598" i="12" l="1"/>
  <c r="E3341" i="13"/>
  <c r="N599" i="12"/>
  <c r="O599" i="12" s="1"/>
  <c r="P599" i="12" s="1"/>
  <c r="J599" i="12"/>
  <c r="Y599" i="12"/>
  <c r="I599" i="12"/>
  <c r="V599" i="12"/>
  <c r="B600" i="12"/>
  <c r="U599" i="12"/>
  <c r="E599" i="12"/>
  <c r="F599" i="12" s="1"/>
  <c r="K598" i="12"/>
  <c r="Q598" i="12"/>
  <c r="R598" i="12" s="1"/>
  <c r="W599" i="12" l="1"/>
  <c r="Q599" i="12"/>
  <c r="R599" i="12" s="1"/>
  <c r="E3340" i="13"/>
  <c r="N600" i="12"/>
  <c r="O600" i="12" s="1"/>
  <c r="P600" i="12" s="1"/>
  <c r="J600" i="12"/>
  <c r="Y600" i="12"/>
  <c r="I600" i="12"/>
  <c r="V600" i="12"/>
  <c r="B601" i="12"/>
  <c r="U600" i="12"/>
  <c r="E600" i="12"/>
  <c r="F600" i="12" s="1"/>
  <c r="K599" i="12"/>
  <c r="Q600" i="12" l="1"/>
  <c r="R600" i="12" s="1"/>
  <c r="W600" i="12"/>
  <c r="E3339" i="13"/>
  <c r="N601" i="12"/>
  <c r="O601" i="12" s="1"/>
  <c r="P601" i="12" s="1"/>
  <c r="J601" i="12"/>
  <c r="Y601" i="12"/>
  <c r="I601" i="12"/>
  <c r="V601" i="12"/>
  <c r="B602" i="12"/>
  <c r="U601" i="12"/>
  <c r="E601" i="12"/>
  <c r="F601" i="12" s="1"/>
  <c r="K600" i="12"/>
  <c r="W601" i="12" l="1"/>
  <c r="Q601" i="12"/>
  <c r="R601" i="12" s="1"/>
  <c r="E3338" i="13"/>
  <c r="J602" i="12"/>
  <c r="Y602" i="12"/>
  <c r="I602" i="12"/>
  <c r="V602" i="12"/>
  <c r="B603" i="12"/>
  <c r="U602" i="12"/>
  <c r="E602" i="12"/>
  <c r="F602" i="12" s="1"/>
  <c r="N602" i="12"/>
  <c r="O602" i="12" s="1"/>
  <c r="P602" i="12" s="1"/>
  <c r="K601" i="12"/>
  <c r="K602" i="12" l="1"/>
  <c r="Q602" i="12"/>
  <c r="R602" i="12" s="1"/>
  <c r="W602" i="12"/>
  <c r="E3337" i="13"/>
  <c r="V603" i="12"/>
  <c r="B604" i="12"/>
  <c r="U603" i="12"/>
  <c r="E603" i="12"/>
  <c r="F603" i="12" s="1"/>
  <c r="N603" i="12"/>
  <c r="O603" i="12" s="1"/>
  <c r="P603" i="12" s="1"/>
  <c r="J603" i="12"/>
  <c r="Y603" i="12"/>
  <c r="I603" i="12"/>
  <c r="W603" i="12" l="1"/>
  <c r="E3336" i="13"/>
  <c r="B605" i="12"/>
  <c r="U604" i="12"/>
  <c r="E604" i="12"/>
  <c r="F604" i="12" s="1"/>
  <c r="N604" i="12"/>
  <c r="O604" i="12" s="1"/>
  <c r="P604" i="12" s="1"/>
  <c r="J604" i="12"/>
  <c r="Y604" i="12"/>
  <c r="I604" i="12"/>
  <c r="V604" i="12"/>
  <c r="K603" i="12"/>
  <c r="Q603" i="12"/>
  <c r="R603" i="12" s="1"/>
  <c r="Q604" i="12" l="1"/>
  <c r="R604" i="12" s="1"/>
  <c r="W604" i="12"/>
  <c r="E3335" i="13"/>
  <c r="N605" i="12"/>
  <c r="O605" i="12" s="1"/>
  <c r="P605" i="12" s="1"/>
  <c r="J605" i="12"/>
  <c r="Y605" i="12"/>
  <c r="I605" i="12"/>
  <c r="V605" i="12"/>
  <c r="B606" i="12"/>
  <c r="U605" i="12"/>
  <c r="E605" i="12"/>
  <c r="F605" i="12" s="1"/>
  <c r="K604" i="12"/>
  <c r="K605" i="12" l="1"/>
  <c r="Q605" i="12"/>
  <c r="R605" i="12" s="1"/>
  <c r="W605" i="12"/>
  <c r="E3334" i="13"/>
  <c r="N606" i="12"/>
  <c r="O606" i="12" s="1"/>
  <c r="P606" i="12" s="1"/>
  <c r="J606" i="12"/>
  <c r="Y606" i="12"/>
  <c r="I606" i="12"/>
  <c r="V606" i="12"/>
  <c r="B607" i="12"/>
  <c r="U606" i="12"/>
  <c r="E606" i="12"/>
  <c r="F606" i="12" s="1"/>
  <c r="K606" i="12" l="1"/>
  <c r="Q606" i="12"/>
  <c r="R606" i="12" s="1"/>
  <c r="W606" i="12"/>
  <c r="E3333" i="13"/>
  <c r="J607" i="12"/>
  <c r="Y607" i="12"/>
  <c r="I607" i="12"/>
  <c r="V607" i="12"/>
  <c r="B608" i="12"/>
  <c r="U607" i="12"/>
  <c r="E607" i="12"/>
  <c r="F607" i="12" s="1"/>
  <c r="N607" i="12"/>
  <c r="O607" i="12" s="1"/>
  <c r="P607" i="12" s="1"/>
  <c r="Q607" i="12" l="1"/>
  <c r="R607" i="12" s="1"/>
  <c r="K607" i="12"/>
  <c r="W607" i="12"/>
  <c r="E3332" i="13"/>
  <c r="Y608" i="12"/>
  <c r="I608" i="12"/>
  <c r="V608" i="12"/>
  <c r="B609" i="12"/>
  <c r="U608" i="12"/>
  <c r="E608" i="12"/>
  <c r="F608" i="12" s="1"/>
  <c r="N608" i="12"/>
  <c r="O608" i="12" s="1"/>
  <c r="P608" i="12" s="1"/>
  <c r="J608" i="12"/>
  <c r="W608" i="12" l="1"/>
  <c r="K608" i="12"/>
  <c r="Q608" i="12"/>
  <c r="R608" i="12" s="1"/>
  <c r="E3331" i="13"/>
  <c r="V609" i="12"/>
  <c r="B610" i="12"/>
  <c r="U609" i="12"/>
  <c r="E609" i="12"/>
  <c r="F609" i="12" s="1"/>
  <c r="N609" i="12"/>
  <c r="O609" i="12" s="1"/>
  <c r="P609" i="12" s="1"/>
  <c r="J609" i="12"/>
  <c r="Y609" i="12"/>
  <c r="I609" i="12"/>
  <c r="W609" i="12" l="1"/>
  <c r="K609" i="12"/>
  <c r="Q609" i="12"/>
  <c r="R609" i="12" s="1"/>
  <c r="E3330" i="13"/>
  <c r="N610" i="12"/>
  <c r="O610" i="12" s="1"/>
  <c r="P610" i="12" s="1"/>
  <c r="J610" i="12"/>
  <c r="Y610" i="12"/>
  <c r="I610" i="12"/>
  <c r="V610" i="12"/>
  <c r="B611" i="12"/>
  <c r="U610" i="12"/>
  <c r="E610" i="12"/>
  <c r="F610" i="12" s="1"/>
  <c r="W610" i="12" l="1"/>
  <c r="K610" i="12"/>
  <c r="E3329" i="13"/>
  <c r="N611" i="12"/>
  <c r="O611" i="12" s="1"/>
  <c r="P611" i="12" s="1"/>
  <c r="J611" i="12"/>
  <c r="Y611" i="12"/>
  <c r="I611" i="12"/>
  <c r="V611" i="12"/>
  <c r="B612" i="12"/>
  <c r="U611" i="12"/>
  <c r="E611" i="12"/>
  <c r="F611" i="12" s="1"/>
  <c r="Q610" i="12"/>
  <c r="R610" i="12" s="1"/>
  <c r="Q611" i="12" l="1"/>
  <c r="R611" i="12" s="1"/>
  <c r="K611" i="12"/>
  <c r="E3328" i="13"/>
  <c r="J612" i="12"/>
  <c r="Y612" i="12"/>
  <c r="I612" i="12"/>
  <c r="V612" i="12"/>
  <c r="B613" i="12"/>
  <c r="U612" i="12"/>
  <c r="E612" i="12"/>
  <c r="F612" i="12" s="1"/>
  <c r="N612" i="12"/>
  <c r="O612" i="12" s="1"/>
  <c r="P612" i="12" s="1"/>
  <c r="W611" i="12"/>
  <c r="W612" i="12" l="1"/>
  <c r="E3327" i="13"/>
  <c r="J613" i="12"/>
  <c r="Y613" i="12"/>
  <c r="I613" i="12"/>
  <c r="V613" i="12"/>
  <c r="B614" i="12"/>
  <c r="U613" i="12"/>
  <c r="E613" i="12"/>
  <c r="F613" i="12" s="1"/>
  <c r="N613" i="12"/>
  <c r="O613" i="12" s="1"/>
  <c r="P613" i="12" s="1"/>
  <c r="K612" i="12"/>
  <c r="Q612" i="12"/>
  <c r="R612" i="12" s="1"/>
  <c r="W613" i="12" l="1"/>
  <c r="E3326" i="13"/>
  <c r="V614" i="12"/>
  <c r="B615" i="12"/>
  <c r="U614" i="12"/>
  <c r="E614" i="12"/>
  <c r="F614" i="12" s="1"/>
  <c r="N614" i="12"/>
  <c r="O614" i="12" s="1"/>
  <c r="P614" i="12" s="1"/>
  <c r="J614" i="12"/>
  <c r="Y614" i="12"/>
  <c r="I614" i="12"/>
  <c r="K613" i="12"/>
  <c r="Q613" i="12"/>
  <c r="R613" i="12" s="1"/>
  <c r="W614" i="12" l="1"/>
  <c r="Q614" i="12"/>
  <c r="R614" i="12" s="1"/>
  <c r="E3325" i="13"/>
  <c r="N615" i="12"/>
  <c r="O615" i="12" s="1"/>
  <c r="P615" i="12" s="1"/>
  <c r="J615" i="12"/>
  <c r="Y615" i="12"/>
  <c r="I615" i="12"/>
  <c r="V615" i="12"/>
  <c r="B616" i="12"/>
  <c r="U615" i="12"/>
  <c r="E615" i="12"/>
  <c r="F615" i="12" s="1"/>
  <c r="K614" i="12"/>
  <c r="W615" i="12" l="1"/>
  <c r="Q615" i="12"/>
  <c r="R615" i="12" s="1"/>
  <c r="E3324" i="13"/>
  <c r="N616" i="12"/>
  <c r="O616" i="12" s="1"/>
  <c r="P616" i="12" s="1"/>
  <c r="J616" i="12"/>
  <c r="Y616" i="12"/>
  <c r="I616" i="12"/>
  <c r="V616" i="12"/>
  <c r="B617" i="12"/>
  <c r="U616" i="12"/>
  <c r="E616" i="12"/>
  <c r="F616" i="12" s="1"/>
  <c r="K615" i="12"/>
  <c r="K616" i="12" l="1"/>
  <c r="W616" i="12"/>
  <c r="Q616" i="12"/>
  <c r="R616" i="12" s="1"/>
  <c r="E3323" i="13"/>
  <c r="N617" i="12"/>
  <c r="O617" i="12" s="1"/>
  <c r="P617" i="12" s="1"/>
  <c r="J617" i="12"/>
  <c r="Y617" i="12"/>
  <c r="I617" i="12"/>
  <c r="V617" i="12"/>
  <c r="B618" i="12"/>
  <c r="U617" i="12"/>
  <c r="E617" i="12"/>
  <c r="F617" i="12" s="1"/>
  <c r="K617" i="12" l="1"/>
  <c r="Q617" i="12"/>
  <c r="R617" i="12" s="1"/>
  <c r="W617" i="12"/>
  <c r="E3322" i="13"/>
  <c r="J618" i="12"/>
  <c r="Y618" i="12"/>
  <c r="I618" i="12"/>
  <c r="V618" i="12"/>
  <c r="B619" i="12"/>
  <c r="U618" i="12"/>
  <c r="E618" i="12"/>
  <c r="F618" i="12" s="1"/>
  <c r="N618" i="12"/>
  <c r="O618" i="12" s="1"/>
  <c r="P618" i="12" s="1"/>
  <c r="K618" i="12" l="1"/>
  <c r="Q618" i="12"/>
  <c r="R618" i="12" s="1"/>
  <c r="W618" i="12"/>
  <c r="E3321" i="13"/>
  <c r="V619" i="12"/>
  <c r="B620" i="12"/>
  <c r="U619" i="12"/>
  <c r="E619" i="12"/>
  <c r="F619" i="12" s="1"/>
  <c r="N619" i="12"/>
  <c r="O619" i="12" s="1"/>
  <c r="P619" i="12" s="1"/>
  <c r="J619" i="12"/>
  <c r="Y619" i="12"/>
  <c r="I619" i="12"/>
  <c r="W619" i="12" l="1"/>
  <c r="Q619" i="12"/>
  <c r="R619" i="12" s="1"/>
  <c r="K619" i="12"/>
  <c r="E3320" i="13"/>
  <c r="B621" i="12"/>
  <c r="U620" i="12"/>
  <c r="E620" i="12"/>
  <c r="F620" i="12" s="1"/>
  <c r="N620" i="12"/>
  <c r="O620" i="12" s="1"/>
  <c r="P620" i="12" s="1"/>
  <c r="J620" i="12"/>
  <c r="Y620" i="12"/>
  <c r="I620" i="12"/>
  <c r="V620" i="12"/>
  <c r="W620" i="12" l="1"/>
  <c r="E3319" i="13"/>
  <c r="N621" i="12"/>
  <c r="O621" i="12" s="1"/>
  <c r="P621" i="12" s="1"/>
  <c r="J621" i="12"/>
  <c r="Y621" i="12"/>
  <c r="I621" i="12"/>
  <c r="V621" i="12"/>
  <c r="B622" i="12"/>
  <c r="U621" i="12"/>
  <c r="E621" i="12"/>
  <c r="F621" i="12" s="1"/>
  <c r="K620" i="12"/>
  <c r="Q620" i="12"/>
  <c r="R620" i="12" s="1"/>
  <c r="W621" i="12" l="1"/>
  <c r="E3318" i="13"/>
  <c r="N622" i="12"/>
  <c r="O622" i="12" s="1"/>
  <c r="P622" i="12" s="1"/>
  <c r="J622" i="12"/>
  <c r="Y622" i="12"/>
  <c r="I622" i="12"/>
  <c r="V622" i="12"/>
  <c r="B623" i="12"/>
  <c r="U622" i="12"/>
  <c r="E622" i="12"/>
  <c r="F622" i="12" s="1"/>
  <c r="K621" i="12"/>
  <c r="Q621" i="12"/>
  <c r="R621" i="12" s="1"/>
  <c r="W622" i="12" l="1"/>
  <c r="E3317" i="13"/>
  <c r="J623" i="12"/>
  <c r="Y623" i="12"/>
  <c r="I623" i="12"/>
  <c r="V623" i="12"/>
  <c r="B624" i="12"/>
  <c r="U623" i="12"/>
  <c r="E623" i="12"/>
  <c r="F623" i="12" s="1"/>
  <c r="N623" i="12"/>
  <c r="O623" i="12" s="1"/>
  <c r="P623" i="12" s="1"/>
  <c r="K622" i="12"/>
  <c r="Q622" i="12"/>
  <c r="R622" i="12" s="1"/>
  <c r="K623" i="12" l="1"/>
  <c r="E3316" i="13"/>
  <c r="Y624" i="12"/>
  <c r="I624" i="12"/>
  <c r="V624" i="12"/>
  <c r="B625" i="12"/>
  <c r="U624" i="12"/>
  <c r="E624" i="12"/>
  <c r="F624" i="12" s="1"/>
  <c r="N624" i="12"/>
  <c r="O624" i="12" s="1"/>
  <c r="P624" i="12" s="1"/>
  <c r="J624" i="12"/>
  <c r="Q623" i="12"/>
  <c r="R623" i="12" s="1"/>
  <c r="W623" i="12"/>
  <c r="W624" i="12" l="1"/>
  <c r="Q624" i="12"/>
  <c r="R624" i="12" s="1"/>
  <c r="K624" i="12"/>
  <c r="E3315" i="13"/>
  <c r="V625" i="12"/>
  <c r="B626" i="12"/>
  <c r="U625" i="12"/>
  <c r="E625" i="12"/>
  <c r="F625" i="12" s="1"/>
  <c r="N625" i="12"/>
  <c r="O625" i="12" s="1"/>
  <c r="P625" i="12" s="1"/>
  <c r="J625" i="12"/>
  <c r="Y625" i="12"/>
  <c r="I625" i="12"/>
  <c r="K625" i="12" l="1"/>
  <c r="Q625" i="12"/>
  <c r="R625" i="12" s="1"/>
  <c r="W625" i="12"/>
  <c r="E3314" i="13"/>
  <c r="N626" i="12"/>
  <c r="O626" i="12" s="1"/>
  <c r="P626" i="12" s="1"/>
  <c r="J626" i="12"/>
  <c r="Y626" i="12"/>
  <c r="I626" i="12"/>
  <c r="V626" i="12"/>
  <c r="B627" i="12"/>
  <c r="U626" i="12"/>
  <c r="E626" i="12"/>
  <c r="F626" i="12" s="1"/>
  <c r="W626" i="12" l="1"/>
  <c r="Q626" i="12"/>
  <c r="R626" i="12" s="1"/>
  <c r="E3313" i="13"/>
  <c r="N627" i="12"/>
  <c r="O627" i="12" s="1"/>
  <c r="P627" i="12" s="1"/>
  <c r="J627" i="12"/>
  <c r="Y627" i="12"/>
  <c r="I627" i="12"/>
  <c r="V627" i="12"/>
  <c r="B628" i="12"/>
  <c r="U627" i="12"/>
  <c r="E627" i="12"/>
  <c r="F627" i="12" s="1"/>
  <c r="K626" i="12"/>
  <c r="Q627" i="12" l="1"/>
  <c r="R627" i="12" s="1"/>
  <c r="W627" i="12"/>
  <c r="E3312" i="13"/>
  <c r="J628" i="12"/>
  <c r="Y628" i="12"/>
  <c r="I628" i="12"/>
  <c r="V628" i="12"/>
  <c r="B629" i="12"/>
  <c r="U628" i="12"/>
  <c r="E628" i="12"/>
  <c r="F628" i="12" s="1"/>
  <c r="N628" i="12"/>
  <c r="O628" i="12" s="1"/>
  <c r="P628" i="12" s="1"/>
  <c r="K627" i="12"/>
  <c r="Q628" i="12" l="1"/>
  <c r="R628" i="12" s="1"/>
  <c r="K628" i="12"/>
  <c r="W628" i="12"/>
  <c r="E3311" i="13"/>
  <c r="J629" i="12"/>
  <c r="Y629" i="12"/>
  <c r="I629" i="12"/>
  <c r="V629" i="12"/>
  <c r="B630" i="12"/>
  <c r="U629" i="12"/>
  <c r="E629" i="12"/>
  <c r="F629" i="12" s="1"/>
  <c r="N629" i="12"/>
  <c r="O629" i="12" s="1"/>
  <c r="P629" i="12" s="1"/>
  <c r="K629" i="12" l="1"/>
  <c r="Q629" i="12"/>
  <c r="R629" i="12" s="1"/>
  <c r="W629" i="12"/>
  <c r="E3310" i="13"/>
  <c r="V630" i="12"/>
  <c r="B631" i="12"/>
  <c r="U630" i="12"/>
  <c r="E630" i="12"/>
  <c r="F630" i="12" s="1"/>
  <c r="N630" i="12"/>
  <c r="O630" i="12" s="1"/>
  <c r="P630" i="12" s="1"/>
  <c r="J630" i="12"/>
  <c r="Y630" i="12"/>
  <c r="I630" i="12"/>
  <c r="W630" i="12" l="1"/>
  <c r="Q630" i="12"/>
  <c r="R630" i="12" s="1"/>
  <c r="K630" i="12"/>
  <c r="E3309" i="13"/>
  <c r="N631" i="12"/>
  <c r="O631" i="12" s="1"/>
  <c r="P631" i="12" s="1"/>
  <c r="J631" i="12"/>
  <c r="Y631" i="12"/>
  <c r="I631" i="12"/>
  <c r="V631" i="12"/>
  <c r="B632" i="12"/>
  <c r="U631" i="12"/>
  <c r="E631" i="12"/>
  <c r="F631" i="12" s="1"/>
  <c r="W631" i="12" l="1"/>
  <c r="E3308" i="13"/>
  <c r="N632" i="12"/>
  <c r="O632" i="12" s="1"/>
  <c r="P632" i="12" s="1"/>
  <c r="J632" i="12"/>
  <c r="Y632" i="12"/>
  <c r="I632" i="12"/>
  <c r="V632" i="12"/>
  <c r="B633" i="12"/>
  <c r="U632" i="12"/>
  <c r="E632" i="12"/>
  <c r="F632" i="12" s="1"/>
  <c r="K631" i="12"/>
  <c r="Q631" i="12"/>
  <c r="R631" i="12" s="1"/>
  <c r="K632" i="12" l="1"/>
  <c r="Q632" i="12"/>
  <c r="R632" i="12" s="1"/>
  <c r="W632" i="12"/>
  <c r="E3307" i="13"/>
  <c r="N633" i="12"/>
  <c r="O633" i="12" s="1"/>
  <c r="P633" i="12" s="1"/>
  <c r="J633" i="12"/>
  <c r="Y633" i="12"/>
  <c r="I633" i="12"/>
  <c r="V633" i="12"/>
  <c r="B634" i="12"/>
  <c r="U633" i="12"/>
  <c r="E633" i="12"/>
  <c r="F633" i="12" s="1"/>
  <c r="K633" i="12" l="1"/>
  <c r="Q633" i="12"/>
  <c r="R633" i="12" s="1"/>
  <c r="W633" i="12"/>
  <c r="E3306" i="13"/>
  <c r="J634" i="12"/>
  <c r="Y634" i="12"/>
  <c r="I634" i="12"/>
  <c r="V634" i="12"/>
  <c r="B635" i="12"/>
  <c r="U634" i="12"/>
  <c r="E634" i="12"/>
  <c r="F634" i="12" s="1"/>
  <c r="N634" i="12"/>
  <c r="O634" i="12" s="1"/>
  <c r="P634" i="12" s="1"/>
  <c r="K634" i="12" l="1"/>
  <c r="Q634" i="12"/>
  <c r="R634" i="12" s="1"/>
  <c r="W634" i="12"/>
  <c r="E3305" i="13"/>
  <c r="V635" i="12"/>
  <c r="B636" i="12"/>
  <c r="U635" i="12"/>
  <c r="E635" i="12"/>
  <c r="F635" i="12" s="1"/>
  <c r="N635" i="12"/>
  <c r="O635" i="12" s="1"/>
  <c r="P635" i="12" s="1"/>
  <c r="J635" i="12"/>
  <c r="Y635" i="12"/>
  <c r="I635" i="12"/>
  <c r="K635" i="12" l="1"/>
  <c r="Q635" i="12"/>
  <c r="R635" i="12" s="1"/>
  <c r="W635" i="12"/>
  <c r="E3304" i="13"/>
  <c r="B637" i="12"/>
  <c r="U636" i="12"/>
  <c r="E636" i="12"/>
  <c r="F636" i="12" s="1"/>
  <c r="N636" i="12"/>
  <c r="O636" i="12" s="1"/>
  <c r="P636" i="12" s="1"/>
  <c r="J636" i="12"/>
  <c r="Y636" i="12"/>
  <c r="I636" i="12"/>
  <c r="V636" i="12"/>
  <c r="K636" i="12" l="1"/>
  <c r="Q636" i="12"/>
  <c r="R636" i="12" s="1"/>
  <c r="W636" i="12"/>
  <c r="E3303" i="13"/>
  <c r="N637" i="12"/>
  <c r="O637" i="12" s="1"/>
  <c r="P637" i="12" s="1"/>
  <c r="J637" i="12"/>
  <c r="Y637" i="12"/>
  <c r="I637" i="12"/>
  <c r="V637" i="12"/>
  <c r="B638" i="12"/>
  <c r="U637" i="12"/>
  <c r="E637" i="12"/>
  <c r="F637" i="12" s="1"/>
  <c r="W637" i="12" l="1"/>
  <c r="E3302" i="13"/>
  <c r="N638" i="12"/>
  <c r="O638" i="12" s="1"/>
  <c r="P638" i="12" s="1"/>
  <c r="J638" i="12"/>
  <c r="Y638" i="12"/>
  <c r="I638" i="12"/>
  <c r="V638" i="12"/>
  <c r="B639" i="12"/>
  <c r="U638" i="12"/>
  <c r="E638" i="12"/>
  <c r="F638" i="12" s="1"/>
  <c r="K637" i="12"/>
  <c r="Q637" i="12"/>
  <c r="R637" i="12" s="1"/>
  <c r="W638" i="12" l="1"/>
  <c r="Q638" i="12"/>
  <c r="R638" i="12" s="1"/>
  <c r="E3301" i="13"/>
  <c r="J639" i="12"/>
  <c r="Y639" i="12"/>
  <c r="I639" i="12"/>
  <c r="V639" i="12"/>
  <c r="B640" i="12"/>
  <c r="U639" i="12"/>
  <c r="E639" i="12"/>
  <c r="F639" i="12" s="1"/>
  <c r="N639" i="12"/>
  <c r="O639" i="12" s="1"/>
  <c r="P639" i="12" s="1"/>
  <c r="K638" i="12"/>
  <c r="Q639" i="12" l="1"/>
  <c r="R639" i="12" s="1"/>
  <c r="W639" i="12"/>
  <c r="E3300" i="13"/>
  <c r="Y640" i="12"/>
  <c r="I640" i="12"/>
  <c r="V640" i="12"/>
  <c r="B641" i="12"/>
  <c r="U640" i="12"/>
  <c r="E640" i="12"/>
  <c r="F640" i="12" s="1"/>
  <c r="N640" i="12"/>
  <c r="O640" i="12" s="1"/>
  <c r="P640" i="12" s="1"/>
  <c r="J640" i="12"/>
  <c r="K639" i="12"/>
  <c r="Q640" i="12" l="1"/>
  <c r="R640" i="12" s="1"/>
  <c r="K640" i="12"/>
  <c r="W640" i="12"/>
  <c r="E3299" i="13"/>
  <c r="V641" i="12"/>
  <c r="B642" i="12"/>
  <c r="U641" i="12"/>
  <c r="E641" i="12"/>
  <c r="F641" i="12" s="1"/>
  <c r="N641" i="12"/>
  <c r="O641" i="12" s="1"/>
  <c r="P641" i="12" s="1"/>
  <c r="J641" i="12"/>
  <c r="Y641" i="12"/>
  <c r="I641" i="12"/>
  <c r="K641" i="12" l="1"/>
  <c r="Q641" i="12"/>
  <c r="R641" i="12" s="1"/>
  <c r="W641" i="12"/>
  <c r="E3298" i="13"/>
  <c r="N642" i="12"/>
  <c r="O642" i="12" s="1"/>
  <c r="P642" i="12" s="1"/>
  <c r="J642" i="12"/>
  <c r="Y642" i="12"/>
  <c r="I642" i="12"/>
  <c r="V642" i="12"/>
  <c r="B643" i="12"/>
  <c r="U642" i="12"/>
  <c r="E642" i="12"/>
  <c r="F642" i="12" s="1"/>
  <c r="Q642" i="12" l="1"/>
  <c r="R642" i="12" s="1"/>
  <c r="W642" i="12"/>
  <c r="E3297" i="13"/>
  <c r="N643" i="12"/>
  <c r="O643" i="12" s="1"/>
  <c r="P643" i="12" s="1"/>
  <c r="J643" i="12"/>
  <c r="Y643" i="12"/>
  <c r="I643" i="12"/>
  <c r="V643" i="12"/>
  <c r="B644" i="12"/>
  <c r="U643" i="12"/>
  <c r="E643" i="12"/>
  <c r="F643" i="12" s="1"/>
  <c r="K642" i="12"/>
  <c r="Q643" i="12" l="1"/>
  <c r="R643" i="12" s="1"/>
  <c r="K643" i="12"/>
  <c r="W643" i="12"/>
  <c r="E3296" i="13"/>
  <c r="J644" i="12"/>
  <c r="Y644" i="12"/>
  <c r="I644" i="12"/>
  <c r="V644" i="12"/>
  <c r="B645" i="12"/>
  <c r="U644" i="12"/>
  <c r="E644" i="12"/>
  <c r="F644" i="12" s="1"/>
  <c r="N644" i="12"/>
  <c r="O644" i="12" s="1"/>
  <c r="P644" i="12" s="1"/>
  <c r="W644" i="12" l="1"/>
  <c r="Q644" i="12"/>
  <c r="R644" i="12" s="1"/>
  <c r="E3295" i="13"/>
  <c r="J645" i="12"/>
  <c r="Y645" i="12"/>
  <c r="I645" i="12"/>
  <c r="V645" i="12"/>
  <c r="B646" i="12"/>
  <c r="U645" i="12"/>
  <c r="E645" i="12"/>
  <c r="F645" i="12" s="1"/>
  <c r="N645" i="12"/>
  <c r="O645" i="12" s="1"/>
  <c r="P645" i="12" s="1"/>
  <c r="K644" i="12"/>
  <c r="W645" i="12" l="1"/>
  <c r="Q645" i="12"/>
  <c r="R645" i="12" s="1"/>
  <c r="E3294" i="13"/>
  <c r="V646" i="12"/>
  <c r="B647" i="12"/>
  <c r="U646" i="12"/>
  <c r="E646" i="12"/>
  <c r="F646" i="12" s="1"/>
  <c r="N646" i="12"/>
  <c r="O646" i="12" s="1"/>
  <c r="P646" i="12" s="1"/>
  <c r="J646" i="12"/>
  <c r="Y646" i="12"/>
  <c r="I646" i="12"/>
  <c r="K645" i="12"/>
  <c r="W646" i="12" l="1"/>
  <c r="Q646" i="12"/>
  <c r="R646" i="12" s="1"/>
  <c r="E3293" i="13"/>
  <c r="N647" i="12"/>
  <c r="O647" i="12" s="1"/>
  <c r="P647" i="12" s="1"/>
  <c r="J647" i="12"/>
  <c r="Y647" i="12"/>
  <c r="I647" i="12"/>
  <c r="V647" i="12"/>
  <c r="B648" i="12"/>
  <c r="U647" i="12"/>
  <c r="E647" i="12"/>
  <c r="F647" i="12" s="1"/>
  <c r="K646" i="12"/>
  <c r="W647" i="12" l="1"/>
  <c r="K647" i="12"/>
  <c r="Q647" i="12"/>
  <c r="R647" i="12" s="1"/>
  <c r="E3292" i="13"/>
  <c r="N648" i="12"/>
  <c r="O648" i="12" s="1"/>
  <c r="P648" i="12" s="1"/>
  <c r="J648" i="12"/>
  <c r="Y648" i="12"/>
  <c r="I648" i="12"/>
  <c r="V648" i="12"/>
  <c r="B649" i="12"/>
  <c r="U648" i="12"/>
  <c r="E648" i="12"/>
  <c r="F648" i="12" s="1"/>
  <c r="W648" i="12" l="1"/>
  <c r="Q648" i="12"/>
  <c r="R648" i="12" s="1"/>
  <c r="E3291" i="13"/>
  <c r="N649" i="12"/>
  <c r="O649" i="12" s="1"/>
  <c r="P649" i="12" s="1"/>
  <c r="J649" i="12"/>
  <c r="Y649" i="12"/>
  <c r="I649" i="12"/>
  <c r="V649" i="12"/>
  <c r="B650" i="12"/>
  <c r="U649" i="12"/>
  <c r="E649" i="12"/>
  <c r="F649" i="12" s="1"/>
  <c r="K648" i="12"/>
  <c r="K649" i="12" l="1"/>
  <c r="Q649" i="12"/>
  <c r="R649" i="12" s="1"/>
  <c r="W649" i="12"/>
  <c r="E3290" i="13"/>
  <c r="J650" i="12"/>
  <c r="Y650" i="12"/>
  <c r="I650" i="12"/>
  <c r="V650" i="12"/>
  <c r="B651" i="12"/>
  <c r="U650" i="12"/>
  <c r="E650" i="12"/>
  <c r="F650" i="12" s="1"/>
  <c r="N650" i="12"/>
  <c r="O650" i="12" s="1"/>
  <c r="P650" i="12" s="1"/>
  <c r="K650" i="12" l="1"/>
  <c r="Q650" i="12"/>
  <c r="R650" i="12" s="1"/>
  <c r="W650" i="12"/>
  <c r="E3289" i="13"/>
  <c r="V651" i="12"/>
  <c r="B652" i="12"/>
  <c r="U651" i="12"/>
  <c r="E651" i="12"/>
  <c r="F651" i="12" s="1"/>
  <c r="N651" i="12"/>
  <c r="O651" i="12" s="1"/>
  <c r="P651" i="12" s="1"/>
  <c r="J651" i="12"/>
  <c r="I651" i="12"/>
  <c r="Y651" i="12"/>
  <c r="K651" i="12" l="1"/>
  <c r="W651" i="12"/>
  <c r="Q651" i="12"/>
  <c r="R651" i="12" s="1"/>
  <c r="E3288" i="13"/>
  <c r="B653" i="12"/>
  <c r="U652" i="12"/>
  <c r="E652" i="12"/>
  <c r="F652" i="12" s="1"/>
  <c r="N652" i="12"/>
  <c r="O652" i="12" s="1"/>
  <c r="P652" i="12" s="1"/>
  <c r="J652" i="12"/>
  <c r="Y652" i="12"/>
  <c r="I652" i="12"/>
  <c r="V652" i="12"/>
  <c r="E3287" i="13" l="1"/>
  <c r="N653" i="12"/>
  <c r="O653" i="12" s="1"/>
  <c r="P653" i="12" s="1"/>
  <c r="J653" i="12"/>
  <c r="Y653" i="12"/>
  <c r="I653" i="12"/>
  <c r="V653" i="12"/>
  <c r="B654" i="12"/>
  <c r="U653" i="12"/>
  <c r="E653" i="12"/>
  <c r="F653" i="12" s="1"/>
  <c r="K652" i="12"/>
  <c r="Q652" i="12"/>
  <c r="R652" i="12" s="1"/>
  <c r="W652" i="12"/>
  <c r="K653" i="12" l="1"/>
  <c r="E3286" i="13"/>
  <c r="N654" i="12"/>
  <c r="O654" i="12" s="1"/>
  <c r="P654" i="12" s="1"/>
  <c r="J654" i="12"/>
  <c r="Y654" i="12"/>
  <c r="I654" i="12"/>
  <c r="V654" i="12"/>
  <c r="B655" i="12"/>
  <c r="U654" i="12"/>
  <c r="E654" i="12"/>
  <c r="F654" i="12" s="1"/>
  <c r="Q653" i="12"/>
  <c r="R653" i="12" s="1"/>
  <c r="W653" i="12"/>
  <c r="Q654" i="12" l="1"/>
  <c r="R654" i="12" s="1"/>
  <c r="K654" i="12"/>
  <c r="W654" i="12"/>
  <c r="E3285" i="13"/>
  <c r="J655" i="12"/>
  <c r="Y655" i="12"/>
  <c r="I655" i="12"/>
  <c r="V655" i="12"/>
  <c r="B656" i="12"/>
  <c r="U655" i="12"/>
  <c r="E655" i="12"/>
  <c r="F655" i="12" s="1"/>
  <c r="N655" i="12"/>
  <c r="O655" i="12" s="1"/>
  <c r="P655" i="12" s="1"/>
  <c r="W655" i="12" l="1"/>
  <c r="Q655" i="12"/>
  <c r="R655" i="12" s="1"/>
  <c r="E3284" i="13"/>
  <c r="Y656" i="12"/>
  <c r="I656" i="12"/>
  <c r="V656" i="12"/>
  <c r="B657" i="12"/>
  <c r="U656" i="12"/>
  <c r="E656" i="12"/>
  <c r="F656" i="12" s="1"/>
  <c r="N656" i="12"/>
  <c r="O656" i="12" s="1"/>
  <c r="P656" i="12" s="1"/>
  <c r="J656" i="12"/>
  <c r="K655" i="12"/>
  <c r="W656" i="12" l="1"/>
  <c r="Q656" i="12"/>
  <c r="R656" i="12" s="1"/>
  <c r="E3283" i="13"/>
  <c r="V657" i="12"/>
  <c r="B658" i="12"/>
  <c r="U657" i="12"/>
  <c r="E657" i="12"/>
  <c r="F657" i="12" s="1"/>
  <c r="N657" i="12"/>
  <c r="O657" i="12" s="1"/>
  <c r="P657" i="12" s="1"/>
  <c r="J657" i="12"/>
  <c r="Y657" i="12"/>
  <c r="I657" i="12"/>
  <c r="K656" i="12"/>
  <c r="W657" i="12" l="1"/>
  <c r="E3282" i="13"/>
  <c r="N658" i="12"/>
  <c r="O658" i="12" s="1"/>
  <c r="P658" i="12" s="1"/>
  <c r="J658" i="12"/>
  <c r="Y658" i="12"/>
  <c r="I658" i="12"/>
  <c r="V658" i="12"/>
  <c r="B659" i="12"/>
  <c r="U658" i="12"/>
  <c r="E658" i="12"/>
  <c r="F658" i="12" s="1"/>
  <c r="K657" i="12"/>
  <c r="Q657" i="12"/>
  <c r="R657" i="12" s="1"/>
  <c r="W658" i="12" l="1"/>
  <c r="K658" i="12"/>
  <c r="Q658" i="12"/>
  <c r="R658" i="12" s="1"/>
  <c r="E3281" i="13"/>
  <c r="N659" i="12"/>
  <c r="O659" i="12" s="1"/>
  <c r="P659" i="12" s="1"/>
  <c r="J659" i="12"/>
  <c r="Y659" i="12"/>
  <c r="I659" i="12"/>
  <c r="V659" i="12"/>
  <c r="B660" i="12"/>
  <c r="U659" i="12"/>
  <c r="E659" i="12"/>
  <c r="F659" i="12" s="1"/>
  <c r="Q659" i="12" l="1"/>
  <c r="R659" i="12" s="1"/>
  <c r="W659" i="12"/>
  <c r="E3280" i="13"/>
  <c r="J660" i="12"/>
  <c r="Y660" i="12"/>
  <c r="I660" i="12"/>
  <c r="V660" i="12"/>
  <c r="B661" i="12"/>
  <c r="U660" i="12"/>
  <c r="E660" i="12"/>
  <c r="F660" i="12" s="1"/>
  <c r="N660" i="12"/>
  <c r="O660" i="12" s="1"/>
  <c r="P660" i="12" s="1"/>
  <c r="K659" i="12"/>
  <c r="W660" i="12" l="1"/>
  <c r="Q660" i="12"/>
  <c r="R660" i="12" s="1"/>
  <c r="E3279" i="13"/>
  <c r="J661" i="12"/>
  <c r="Y661" i="12"/>
  <c r="I661" i="12"/>
  <c r="V661" i="12"/>
  <c r="B662" i="12"/>
  <c r="U661" i="12"/>
  <c r="E661" i="12"/>
  <c r="F661" i="12" s="1"/>
  <c r="N661" i="12"/>
  <c r="O661" i="12" s="1"/>
  <c r="P661" i="12" s="1"/>
  <c r="K660" i="12"/>
  <c r="W661" i="12" l="1"/>
  <c r="E3278" i="13"/>
  <c r="V662" i="12"/>
  <c r="B663" i="12"/>
  <c r="U662" i="12"/>
  <c r="E662" i="12"/>
  <c r="F662" i="12" s="1"/>
  <c r="N662" i="12"/>
  <c r="O662" i="12" s="1"/>
  <c r="P662" i="12" s="1"/>
  <c r="J662" i="12"/>
  <c r="Y662" i="12"/>
  <c r="I662" i="12"/>
  <c r="K661" i="12"/>
  <c r="Q661" i="12"/>
  <c r="R661" i="12" s="1"/>
  <c r="W662" i="12" l="1"/>
  <c r="Q662" i="12"/>
  <c r="R662" i="12" s="1"/>
  <c r="E3277" i="13"/>
  <c r="N663" i="12"/>
  <c r="O663" i="12" s="1"/>
  <c r="P663" i="12" s="1"/>
  <c r="J663" i="12"/>
  <c r="Y663" i="12"/>
  <c r="I663" i="12"/>
  <c r="V663" i="12"/>
  <c r="B664" i="12"/>
  <c r="U663" i="12"/>
  <c r="E663" i="12"/>
  <c r="F663" i="12" s="1"/>
  <c r="K662" i="12"/>
  <c r="W663" i="12" l="1"/>
  <c r="Q663" i="12"/>
  <c r="R663" i="12" s="1"/>
  <c r="E3276" i="13"/>
  <c r="N664" i="12"/>
  <c r="O664" i="12" s="1"/>
  <c r="P664" i="12" s="1"/>
  <c r="J664" i="12"/>
  <c r="Y664" i="12"/>
  <c r="I664" i="12"/>
  <c r="V664" i="12"/>
  <c r="B665" i="12"/>
  <c r="U664" i="12"/>
  <c r="E664" i="12"/>
  <c r="F664" i="12" s="1"/>
  <c r="K663" i="12"/>
  <c r="W664" i="12" l="1"/>
  <c r="Q664" i="12"/>
  <c r="R664" i="12" s="1"/>
  <c r="E3275" i="13"/>
  <c r="N665" i="12"/>
  <c r="O665" i="12" s="1"/>
  <c r="P665" i="12" s="1"/>
  <c r="J665" i="12"/>
  <c r="Y665" i="12"/>
  <c r="I665" i="12"/>
  <c r="V665" i="12"/>
  <c r="B666" i="12"/>
  <c r="U665" i="12"/>
  <c r="E665" i="12"/>
  <c r="F665" i="12" s="1"/>
  <c r="K664" i="12"/>
  <c r="Q665" i="12" l="1"/>
  <c r="R665" i="12" s="1"/>
  <c r="W665" i="12"/>
  <c r="E3274" i="13"/>
  <c r="J666" i="12"/>
  <c r="Y666" i="12"/>
  <c r="I666" i="12"/>
  <c r="V666" i="12"/>
  <c r="B667" i="12"/>
  <c r="U666" i="12"/>
  <c r="E666" i="12"/>
  <c r="F666" i="12" s="1"/>
  <c r="N666" i="12"/>
  <c r="O666" i="12" s="1"/>
  <c r="P666" i="12" s="1"/>
  <c r="K665" i="12"/>
  <c r="K666" i="12" l="1"/>
  <c r="E3273" i="13"/>
  <c r="V667" i="12"/>
  <c r="B668" i="12"/>
  <c r="U667" i="12"/>
  <c r="E667" i="12"/>
  <c r="F667" i="12" s="1"/>
  <c r="N667" i="12"/>
  <c r="O667" i="12" s="1"/>
  <c r="P667" i="12" s="1"/>
  <c r="J667" i="12"/>
  <c r="Y667" i="12"/>
  <c r="I667" i="12"/>
  <c r="Q666" i="12"/>
  <c r="R666" i="12" s="1"/>
  <c r="W666" i="12"/>
  <c r="K667" i="12" l="1"/>
  <c r="W667" i="12"/>
  <c r="Q667" i="12"/>
  <c r="R667" i="12" s="1"/>
  <c r="E3272" i="13"/>
  <c r="B669" i="12"/>
  <c r="U668" i="12"/>
  <c r="E668" i="12"/>
  <c r="F668" i="12" s="1"/>
  <c r="N668" i="12"/>
  <c r="O668" i="12" s="1"/>
  <c r="P668" i="12" s="1"/>
  <c r="J668" i="12"/>
  <c r="Y668" i="12"/>
  <c r="I668" i="12"/>
  <c r="V668" i="12"/>
  <c r="Q668" i="12" l="1"/>
  <c r="R668" i="12" s="1"/>
  <c r="W668" i="12"/>
  <c r="E3271" i="13"/>
  <c r="N669" i="12"/>
  <c r="O669" i="12" s="1"/>
  <c r="P669" i="12" s="1"/>
  <c r="J669" i="12"/>
  <c r="Y669" i="12"/>
  <c r="I669" i="12"/>
  <c r="V669" i="12"/>
  <c r="B670" i="12"/>
  <c r="U669" i="12"/>
  <c r="E669" i="12"/>
  <c r="F669" i="12" s="1"/>
  <c r="K668" i="12"/>
  <c r="W669" i="12" l="1"/>
  <c r="K669" i="12"/>
  <c r="Q669" i="12"/>
  <c r="R669" i="12" s="1"/>
  <c r="E3270" i="13"/>
  <c r="N670" i="12"/>
  <c r="O670" i="12" s="1"/>
  <c r="P670" i="12" s="1"/>
  <c r="J670" i="12"/>
  <c r="Y670" i="12"/>
  <c r="I670" i="12"/>
  <c r="V670" i="12"/>
  <c r="B671" i="12"/>
  <c r="U670" i="12"/>
  <c r="E670" i="12"/>
  <c r="F670" i="12" s="1"/>
  <c r="W670" i="12" l="1"/>
  <c r="Q670" i="12"/>
  <c r="R670" i="12" s="1"/>
  <c r="E3269" i="13"/>
  <c r="J671" i="12"/>
  <c r="Y671" i="12"/>
  <c r="I671" i="12"/>
  <c r="V671" i="12"/>
  <c r="B672" i="12"/>
  <c r="U671" i="12"/>
  <c r="E671" i="12"/>
  <c r="F671" i="12" s="1"/>
  <c r="N671" i="12"/>
  <c r="O671" i="12" s="1"/>
  <c r="P671" i="12" s="1"/>
  <c r="K670" i="12"/>
  <c r="K671" i="12" l="1"/>
  <c r="Q671" i="12"/>
  <c r="R671" i="12" s="1"/>
  <c r="W671" i="12"/>
  <c r="E3268" i="13"/>
  <c r="Y672" i="12"/>
  <c r="I672" i="12"/>
  <c r="V672" i="12"/>
  <c r="B673" i="12"/>
  <c r="U672" i="12"/>
  <c r="E672" i="12"/>
  <c r="F672" i="12" s="1"/>
  <c r="N672" i="12"/>
  <c r="O672" i="12" s="1"/>
  <c r="P672" i="12" s="1"/>
  <c r="J672" i="12"/>
  <c r="W672" i="12" l="1"/>
  <c r="K672" i="12"/>
  <c r="Q672" i="12"/>
  <c r="R672" i="12" s="1"/>
  <c r="E3267" i="13"/>
  <c r="V673" i="12"/>
  <c r="B674" i="12"/>
  <c r="U673" i="12"/>
  <c r="E673" i="12"/>
  <c r="F673" i="12" s="1"/>
  <c r="N673" i="12"/>
  <c r="O673" i="12" s="1"/>
  <c r="P673" i="12" s="1"/>
  <c r="J673" i="12"/>
  <c r="Y673" i="12"/>
  <c r="I673" i="12"/>
  <c r="K673" i="12" l="1"/>
  <c r="Q673" i="12"/>
  <c r="R673" i="12" s="1"/>
  <c r="W673" i="12"/>
  <c r="E3266" i="13"/>
  <c r="N674" i="12"/>
  <c r="O674" i="12" s="1"/>
  <c r="P674" i="12" s="1"/>
  <c r="J674" i="12"/>
  <c r="Y674" i="12"/>
  <c r="I674" i="12"/>
  <c r="V674" i="12"/>
  <c r="B675" i="12"/>
  <c r="U674" i="12"/>
  <c r="E674" i="12"/>
  <c r="F674" i="12" s="1"/>
  <c r="W674" i="12" l="1"/>
  <c r="E3265" i="13"/>
  <c r="N675" i="12"/>
  <c r="O675" i="12" s="1"/>
  <c r="P675" i="12" s="1"/>
  <c r="J675" i="12"/>
  <c r="Y675" i="12"/>
  <c r="I675" i="12"/>
  <c r="V675" i="12"/>
  <c r="B676" i="12"/>
  <c r="U675" i="12"/>
  <c r="E675" i="12"/>
  <c r="F675" i="12" s="1"/>
  <c r="K674" i="12"/>
  <c r="Q674" i="12"/>
  <c r="R674" i="12" s="1"/>
  <c r="W675" i="12" l="1"/>
  <c r="Q675" i="12"/>
  <c r="R675" i="12" s="1"/>
  <c r="E3264" i="13"/>
  <c r="J676" i="12"/>
  <c r="Y676" i="12"/>
  <c r="I676" i="12"/>
  <c r="V676" i="12"/>
  <c r="B677" i="12"/>
  <c r="U676" i="12"/>
  <c r="E676" i="12"/>
  <c r="F676" i="12" s="1"/>
  <c r="N676" i="12"/>
  <c r="O676" i="12" s="1"/>
  <c r="P676" i="12" s="1"/>
  <c r="K675" i="12"/>
  <c r="W676" i="12" l="1"/>
  <c r="Q676" i="12"/>
  <c r="R676" i="12" s="1"/>
  <c r="E3263" i="13"/>
  <c r="J677" i="12"/>
  <c r="Y677" i="12"/>
  <c r="I677" i="12"/>
  <c r="V677" i="12"/>
  <c r="B678" i="12"/>
  <c r="U677" i="12"/>
  <c r="E677" i="12"/>
  <c r="F677" i="12" s="1"/>
  <c r="N677" i="12"/>
  <c r="O677" i="12" s="1"/>
  <c r="P677" i="12" s="1"/>
  <c r="K676" i="12"/>
  <c r="W677" i="12" l="1"/>
  <c r="K677" i="12"/>
  <c r="Q677" i="12"/>
  <c r="R677" i="12" s="1"/>
  <c r="E3262" i="13"/>
  <c r="V678" i="12"/>
  <c r="B679" i="12"/>
  <c r="U678" i="12"/>
  <c r="E678" i="12"/>
  <c r="F678" i="12" s="1"/>
  <c r="N678" i="12"/>
  <c r="O678" i="12" s="1"/>
  <c r="P678" i="12" s="1"/>
  <c r="J678" i="12"/>
  <c r="Y678" i="12"/>
  <c r="I678" i="12"/>
  <c r="W678" i="12" l="1"/>
  <c r="K678" i="12"/>
  <c r="Q678" i="12"/>
  <c r="R678" i="12" s="1"/>
  <c r="E3261" i="13"/>
  <c r="N679" i="12"/>
  <c r="O679" i="12" s="1"/>
  <c r="P679" i="12" s="1"/>
  <c r="J679" i="12"/>
  <c r="Y679" i="12"/>
  <c r="I679" i="12"/>
  <c r="V679" i="12"/>
  <c r="B680" i="12"/>
  <c r="U679" i="12"/>
  <c r="E679" i="12"/>
  <c r="F679" i="12" s="1"/>
  <c r="K679" i="12" l="1"/>
  <c r="Q679" i="12"/>
  <c r="R679" i="12" s="1"/>
  <c r="W679" i="12"/>
  <c r="E3260" i="13"/>
  <c r="N680" i="12"/>
  <c r="O680" i="12" s="1"/>
  <c r="P680" i="12" s="1"/>
  <c r="J680" i="12"/>
  <c r="Y680" i="12"/>
  <c r="I680" i="12"/>
  <c r="V680" i="12"/>
  <c r="B681" i="12"/>
  <c r="U680" i="12"/>
  <c r="E680" i="12"/>
  <c r="F680" i="12" s="1"/>
  <c r="Q680" i="12" l="1"/>
  <c r="R680" i="12" s="1"/>
  <c r="K680" i="12"/>
  <c r="W680" i="12"/>
  <c r="E3259" i="13"/>
  <c r="N681" i="12"/>
  <c r="O681" i="12" s="1"/>
  <c r="P681" i="12" s="1"/>
  <c r="J681" i="12"/>
  <c r="Y681" i="12"/>
  <c r="I681" i="12"/>
  <c r="V681" i="12"/>
  <c r="B682" i="12"/>
  <c r="U681" i="12"/>
  <c r="E681" i="12"/>
  <c r="F681" i="12" s="1"/>
  <c r="Q681" i="12" l="1"/>
  <c r="R681" i="12" s="1"/>
  <c r="W681" i="12"/>
  <c r="E3258" i="13"/>
  <c r="J682" i="12"/>
  <c r="Y682" i="12"/>
  <c r="I682" i="12"/>
  <c r="V682" i="12"/>
  <c r="B683" i="12"/>
  <c r="U682" i="12"/>
  <c r="E682" i="12"/>
  <c r="F682" i="12" s="1"/>
  <c r="N682" i="12"/>
  <c r="O682" i="12" s="1"/>
  <c r="P682" i="12" s="1"/>
  <c r="K681" i="12"/>
  <c r="W682" i="12" l="1"/>
  <c r="K682" i="12"/>
  <c r="Q682" i="12"/>
  <c r="R682" i="12" s="1"/>
  <c r="E3257" i="13"/>
  <c r="V683" i="12"/>
  <c r="B684" i="12"/>
  <c r="U683" i="12"/>
  <c r="E683" i="12"/>
  <c r="F683" i="12" s="1"/>
  <c r="N683" i="12"/>
  <c r="O683" i="12" s="1"/>
  <c r="P683" i="12" s="1"/>
  <c r="J683" i="12"/>
  <c r="Y683" i="12"/>
  <c r="I683" i="12"/>
  <c r="W683" i="12" l="1"/>
  <c r="Q683" i="12"/>
  <c r="R683" i="12" s="1"/>
  <c r="K683" i="12"/>
  <c r="E3256" i="13"/>
  <c r="B685" i="12"/>
  <c r="U684" i="12"/>
  <c r="E684" i="12"/>
  <c r="F684" i="12" s="1"/>
  <c r="N684" i="12"/>
  <c r="O684" i="12" s="1"/>
  <c r="P684" i="12" s="1"/>
  <c r="J684" i="12"/>
  <c r="Y684" i="12"/>
  <c r="I684" i="12"/>
  <c r="V684" i="12"/>
  <c r="W684" i="12" l="1"/>
  <c r="E3255" i="13"/>
  <c r="N685" i="12"/>
  <c r="O685" i="12" s="1"/>
  <c r="P685" i="12" s="1"/>
  <c r="J685" i="12"/>
  <c r="Y685" i="12"/>
  <c r="I685" i="12"/>
  <c r="V685" i="12"/>
  <c r="B686" i="12"/>
  <c r="U685" i="12"/>
  <c r="E685" i="12"/>
  <c r="F685" i="12" s="1"/>
  <c r="K684" i="12"/>
  <c r="Q684" i="12"/>
  <c r="R684" i="12" s="1"/>
  <c r="W685" i="12" l="1"/>
  <c r="E3254" i="13"/>
  <c r="N686" i="12"/>
  <c r="O686" i="12" s="1"/>
  <c r="P686" i="12" s="1"/>
  <c r="J686" i="12"/>
  <c r="Y686" i="12"/>
  <c r="I686" i="12"/>
  <c r="V686" i="12"/>
  <c r="B687" i="12"/>
  <c r="U686" i="12"/>
  <c r="E686" i="12"/>
  <c r="F686" i="12" s="1"/>
  <c r="K685" i="12"/>
  <c r="Q685" i="12"/>
  <c r="R685" i="12" s="1"/>
  <c r="Q686" i="12" l="1"/>
  <c r="R686" i="12" s="1"/>
  <c r="K686" i="12"/>
  <c r="E3253" i="13"/>
  <c r="J687" i="12"/>
  <c r="Y687" i="12"/>
  <c r="I687" i="12"/>
  <c r="V687" i="12"/>
  <c r="B688" i="12"/>
  <c r="U687" i="12"/>
  <c r="E687" i="12"/>
  <c r="F687" i="12" s="1"/>
  <c r="N687" i="12"/>
  <c r="O687" i="12" s="1"/>
  <c r="P687" i="12" s="1"/>
  <c r="W686" i="12"/>
  <c r="W687" i="12" l="1"/>
  <c r="Q687" i="12"/>
  <c r="R687" i="12" s="1"/>
  <c r="E3252" i="13"/>
  <c r="Y688" i="12"/>
  <c r="I688" i="12"/>
  <c r="V688" i="12"/>
  <c r="B689" i="12"/>
  <c r="U688" i="12"/>
  <c r="E688" i="12"/>
  <c r="F688" i="12" s="1"/>
  <c r="N688" i="12"/>
  <c r="O688" i="12" s="1"/>
  <c r="P688" i="12" s="1"/>
  <c r="J688" i="12"/>
  <c r="K687" i="12"/>
  <c r="W688" i="12" l="1"/>
  <c r="Q688" i="12"/>
  <c r="R688" i="12" s="1"/>
  <c r="E3251" i="13"/>
  <c r="V689" i="12"/>
  <c r="B690" i="12"/>
  <c r="U689" i="12"/>
  <c r="E689" i="12"/>
  <c r="F689" i="12" s="1"/>
  <c r="N689" i="12"/>
  <c r="O689" i="12" s="1"/>
  <c r="P689" i="12" s="1"/>
  <c r="J689" i="12"/>
  <c r="Y689" i="12"/>
  <c r="I689" i="12"/>
  <c r="K688" i="12"/>
  <c r="W689" i="12" l="1"/>
  <c r="E3250" i="13"/>
  <c r="N690" i="12"/>
  <c r="O690" i="12" s="1"/>
  <c r="P690" i="12" s="1"/>
  <c r="J690" i="12"/>
  <c r="Y690" i="12"/>
  <c r="I690" i="12"/>
  <c r="V690" i="12"/>
  <c r="B691" i="12"/>
  <c r="U690" i="12"/>
  <c r="E690" i="12"/>
  <c r="F690" i="12" s="1"/>
  <c r="K689" i="12"/>
  <c r="Q689" i="12"/>
  <c r="R689" i="12" s="1"/>
  <c r="Q690" i="12" l="1"/>
  <c r="R690" i="12" s="1"/>
  <c r="W690" i="12"/>
  <c r="E3249" i="13"/>
  <c r="N691" i="12"/>
  <c r="O691" i="12" s="1"/>
  <c r="P691" i="12" s="1"/>
  <c r="J691" i="12"/>
  <c r="Y691" i="12"/>
  <c r="I691" i="12"/>
  <c r="V691" i="12"/>
  <c r="B692" i="12"/>
  <c r="U691" i="12"/>
  <c r="E691" i="12"/>
  <c r="F691" i="12" s="1"/>
  <c r="K690" i="12"/>
  <c r="W691" i="12" l="1"/>
  <c r="Q691" i="12"/>
  <c r="R691" i="12" s="1"/>
  <c r="K691" i="12"/>
  <c r="E3248" i="13"/>
  <c r="J692" i="12"/>
  <c r="Y692" i="12"/>
  <c r="I692" i="12"/>
  <c r="V692" i="12"/>
  <c r="B693" i="12"/>
  <c r="U692" i="12"/>
  <c r="E692" i="12"/>
  <c r="F692" i="12" s="1"/>
  <c r="N692" i="12"/>
  <c r="O692" i="12" s="1"/>
  <c r="P692" i="12" s="1"/>
  <c r="Q692" i="12" l="1"/>
  <c r="R692" i="12" s="1"/>
  <c r="W692" i="12"/>
  <c r="E3247" i="13"/>
  <c r="J693" i="12"/>
  <c r="Y693" i="12"/>
  <c r="I693" i="12"/>
  <c r="V693" i="12"/>
  <c r="B694" i="12"/>
  <c r="U693" i="12"/>
  <c r="E693" i="12"/>
  <c r="F693" i="12" s="1"/>
  <c r="N693" i="12"/>
  <c r="O693" i="12" s="1"/>
  <c r="P693" i="12" s="1"/>
  <c r="K692" i="12"/>
  <c r="W693" i="12" l="1"/>
  <c r="Q693" i="12"/>
  <c r="R693" i="12" s="1"/>
  <c r="K693" i="12"/>
  <c r="E3246" i="13"/>
  <c r="V694" i="12"/>
  <c r="B695" i="12"/>
  <c r="U694" i="12"/>
  <c r="E694" i="12"/>
  <c r="F694" i="12" s="1"/>
  <c r="N694" i="12"/>
  <c r="O694" i="12" s="1"/>
  <c r="P694" i="12" s="1"/>
  <c r="J694" i="12"/>
  <c r="Y694" i="12"/>
  <c r="I694" i="12"/>
  <c r="W694" i="12" l="1"/>
  <c r="Q694" i="12"/>
  <c r="R694" i="12" s="1"/>
  <c r="E3245" i="13"/>
  <c r="N695" i="12"/>
  <c r="O695" i="12" s="1"/>
  <c r="P695" i="12" s="1"/>
  <c r="J695" i="12"/>
  <c r="Y695" i="12"/>
  <c r="I695" i="12"/>
  <c r="V695" i="12"/>
  <c r="E695" i="12"/>
  <c r="F695" i="12" s="1"/>
  <c r="B696" i="12"/>
  <c r="U695" i="12"/>
  <c r="K694" i="12"/>
  <c r="K695" i="12" l="1"/>
  <c r="Q695" i="12"/>
  <c r="R695" i="12" s="1"/>
  <c r="W695" i="12"/>
  <c r="E3244" i="13"/>
  <c r="N696" i="12"/>
  <c r="O696" i="12" s="1"/>
  <c r="P696" i="12" s="1"/>
  <c r="J696" i="12"/>
  <c r="Y696" i="12"/>
  <c r="I696" i="12"/>
  <c r="V696" i="12"/>
  <c r="B697" i="12"/>
  <c r="U696" i="12"/>
  <c r="E696" i="12"/>
  <c r="F696" i="12" s="1"/>
  <c r="W696" i="12" l="1"/>
  <c r="K696" i="12"/>
  <c r="Q696" i="12"/>
  <c r="R696" i="12" s="1"/>
  <c r="E3243" i="13"/>
  <c r="N697" i="12"/>
  <c r="O697" i="12" s="1"/>
  <c r="P697" i="12" s="1"/>
  <c r="J697" i="12"/>
  <c r="Y697" i="12"/>
  <c r="I697" i="12"/>
  <c r="V697" i="12"/>
  <c r="B698" i="12"/>
  <c r="U697" i="12"/>
  <c r="E697" i="12"/>
  <c r="F697" i="12" s="1"/>
  <c r="W697" i="12" l="1"/>
  <c r="Q697" i="12"/>
  <c r="R697" i="12" s="1"/>
  <c r="E3242" i="13"/>
  <c r="J698" i="12"/>
  <c r="Y698" i="12"/>
  <c r="I698" i="12"/>
  <c r="V698" i="12"/>
  <c r="B699" i="12"/>
  <c r="U698" i="12"/>
  <c r="E698" i="12"/>
  <c r="F698" i="12" s="1"/>
  <c r="N698" i="12"/>
  <c r="O698" i="12" s="1"/>
  <c r="P698" i="12" s="1"/>
  <c r="K697" i="12"/>
  <c r="Q698" i="12" l="1"/>
  <c r="R698" i="12" s="1"/>
  <c r="K698" i="12"/>
  <c r="E3241" i="13"/>
  <c r="V699" i="12"/>
  <c r="B700" i="12"/>
  <c r="U699" i="12"/>
  <c r="E699" i="12"/>
  <c r="F699" i="12" s="1"/>
  <c r="N699" i="12"/>
  <c r="O699" i="12" s="1"/>
  <c r="P699" i="12" s="1"/>
  <c r="J699" i="12"/>
  <c r="Y699" i="12"/>
  <c r="I699" i="12"/>
  <c r="W698" i="12"/>
  <c r="Q699" i="12" l="1"/>
  <c r="R699" i="12" s="1"/>
  <c r="W699" i="12"/>
  <c r="K699" i="12"/>
  <c r="E3240" i="13"/>
  <c r="B701" i="12"/>
  <c r="U700" i="12"/>
  <c r="E700" i="12"/>
  <c r="F700" i="12" s="1"/>
  <c r="N700" i="12"/>
  <c r="O700" i="12" s="1"/>
  <c r="P700" i="12" s="1"/>
  <c r="J700" i="12"/>
  <c r="Y700" i="12"/>
  <c r="I700" i="12"/>
  <c r="V700" i="12"/>
  <c r="W700" i="12" l="1"/>
  <c r="E3239" i="13"/>
  <c r="N701" i="12"/>
  <c r="O701" i="12" s="1"/>
  <c r="P701" i="12" s="1"/>
  <c r="J701" i="12"/>
  <c r="Y701" i="12"/>
  <c r="I701" i="12"/>
  <c r="V701" i="12"/>
  <c r="B702" i="12"/>
  <c r="U701" i="12"/>
  <c r="E701" i="12"/>
  <c r="F701" i="12" s="1"/>
  <c r="K700" i="12"/>
  <c r="Q700" i="12"/>
  <c r="R700" i="12" s="1"/>
  <c r="K701" i="12" l="1"/>
  <c r="Q701" i="12"/>
  <c r="R701" i="12" s="1"/>
  <c r="W701" i="12"/>
  <c r="E3238" i="13"/>
  <c r="N702" i="12"/>
  <c r="O702" i="12" s="1"/>
  <c r="P702" i="12" s="1"/>
  <c r="J702" i="12"/>
  <c r="Y702" i="12"/>
  <c r="I702" i="12"/>
  <c r="V702" i="12"/>
  <c r="B703" i="12"/>
  <c r="U702" i="12"/>
  <c r="E702" i="12"/>
  <c r="F702" i="12" s="1"/>
  <c r="Q702" i="12" l="1"/>
  <c r="R702" i="12" s="1"/>
  <c r="W702" i="12"/>
  <c r="E3237" i="13"/>
  <c r="J703" i="12"/>
  <c r="Y703" i="12"/>
  <c r="I703" i="12"/>
  <c r="V703" i="12"/>
  <c r="B704" i="12"/>
  <c r="U703" i="12"/>
  <c r="E703" i="12"/>
  <c r="F703" i="12" s="1"/>
  <c r="N703" i="12"/>
  <c r="O703" i="12" s="1"/>
  <c r="P703" i="12" s="1"/>
  <c r="K702" i="12"/>
  <c r="W703" i="12" l="1"/>
  <c r="E3236" i="13"/>
  <c r="Y704" i="12"/>
  <c r="I704" i="12"/>
  <c r="V704" i="12"/>
  <c r="B705" i="12"/>
  <c r="U704" i="12"/>
  <c r="E704" i="12"/>
  <c r="F704" i="12" s="1"/>
  <c r="N704" i="12"/>
  <c r="O704" i="12" s="1"/>
  <c r="P704" i="12" s="1"/>
  <c r="J704" i="12"/>
  <c r="Q703" i="12"/>
  <c r="R703" i="12" s="1"/>
  <c r="K703" i="12"/>
  <c r="W704" i="12" l="1"/>
  <c r="Q704" i="12"/>
  <c r="R704" i="12" s="1"/>
  <c r="E3235" i="13"/>
  <c r="V705" i="12"/>
  <c r="B706" i="12"/>
  <c r="U705" i="12"/>
  <c r="E705" i="12"/>
  <c r="F705" i="12" s="1"/>
  <c r="N705" i="12"/>
  <c r="O705" i="12" s="1"/>
  <c r="P705" i="12" s="1"/>
  <c r="J705" i="12"/>
  <c r="Y705" i="12"/>
  <c r="I705" i="12"/>
  <c r="K704" i="12"/>
  <c r="K705" i="12" l="1"/>
  <c r="W705" i="12"/>
  <c r="Q705" i="12"/>
  <c r="R705" i="12" s="1"/>
  <c r="E3234" i="13"/>
  <c r="N706" i="12"/>
  <c r="O706" i="12" s="1"/>
  <c r="P706" i="12" s="1"/>
  <c r="J706" i="12"/>
  <c r="Y706" i="12"/>
  <c r="I706" i="12"/>
  <c r="V706" i="12"/>
  <c r="B707" i="12"/>
  <c r="U706" i="12"/>
  <c r="E706" i="12"/>
  <c r="F706" i="12" s="1"/>
  <c r="W706" i="12" l="1"/>
  <c r="K706" i="12"/>
  <c r="E3233" i="13"/>
  <c r="N707" i="12"/>
  <c r="O707" i="12" s="1"/>
  <c r="P707" i="12" s="1"/>
  <c r="J707" i="12"/>
  <c r="Y707" i="12"/>
  <c r="I707" i="12"/>
  <c r="V707" i="12"/>
  <c r="B708" i="12"/>
  <c r="U707" i="12"/>
  <c r="E707" i="12"/>
  <c r="F707" i="12" s="1"/>
  <c r="Q706" i="12"/>
  <c r="R706" i="12" s="1"/>
  <c r="K707" i="12" l="1"/>
  <c r="Q707" i="12"/>
  <c r="R707" i="12" s="1"/>
  <c r="W707" i="12"/>
  <c r="E3232" i="13"/>
  <c r="J708" i="12"/>
  <c r="Y708" i="12"/>
  <c r="I708" i="12"/>
  <c r="V708" i="12"/>
  <c r="B709" i="12"/>
  <c r="U708" i="12"/>
  <c r="E708" i="12"/>
  <c r="F708" i="12" s="1"/>
  <c r="N708" i="12"/>
  <c r="O708" i="12" s="1"/>
  <c r="P708" i="12" s="1"/>
  <c r="W708" i="12" l="1"/>
  <c r="Q708" i="12"/>
  <c r="R708" i="12" s="1"/>
  <c r="E3231" i="13"/>
  <c r="J709" i="12"/>
  <c r="Y709" i="12"/>
  <c r="I709" i="12"/>
  <c r="V709" i="12"/>
  <c r="B710" i="12"/>
  <c r="U709" i="12"/>
  <c r="E709" i="12"/>
  <c r="F709" i="12" s="1"/>
  <c r="N709" i="12"/>
  <c r="O709" i="12" s="1"/>
  <c r="P709" i="12" s="1"/>
  <c r="K708" i="12"/>
  <c r="W709" i="12" l="1"/>
  <c r="Q709" i="12"/>
  <c r="R709" i="12" s="1"/>
  <c r="E3230" i="13"/>
  <c r="V710" i="12"/>
  <c r="B711" i="12"/>
  <c r="U710" i="12"/>
  <c r="E710" i="12"/>
  <c r="F710" i="12" s="1"/>
  <c r="N710" i="12"/>
  <c r="O710" i="12" s="1"/>
  <c r="P710" i="12" s="1"/>
  <c r="J710" i="12"/>
  <c r="Y710" i="12"/>
  <c r="I710" i="12"/>
  <c r="K709" i="12"/>
  <c r="Q710" i="12" l="1"/>
  <c r="R710" i="12" s="1"/>
  <c r="K710" i="12"/>
  <c r="W710" i="12"/>
  <c r="E3229" i="13"/>
  <c r="N711" i="12"/>
  <c r="O711" i="12" s="1"/>
  <c r="P711" i="12" s="1"/>
  <c r="J711" i="12"/>
  <c r="Y711" i="12"/>
  <c r="I711" i="12"/>
  <c r="V711" i="12"/>
  <c r="B712" i="12"/>
  <c r="U711" i="12"/>
  <c r="E711" i="12"/>
  <c r="F711" i="12" s="1"/>
  <c r="Q711" i="12" l="1"/>
  <c r="R711" i="12" s="1"/>
  <c r="W711" i="12"/>
  <c r="K711" i="12"/>
  <c r="E3228" i="13"/>
  <c r="N712" i="12"/>
  <c r="O712" i="12" s="1"/>
  <c r="P712" i="12" s="1"/>
  <c r="J712" i="12"/>
  <c r="Y712" i="12"/>
  <c r="I712" i="12"/>
  <c r="V712" i="12"/>
  <c r="B713" i="12"/>
  <c r="U712" i="12"/>
  <c r="E712" i="12"/>
  <c r="F712" i="12" s="1"/>
  <c r="W712" i="12" l="1"/>
  <c r="Q712" i="12"/>
  <c r="R712" i="12" s="1"/>
  <c r="E3227" i="13"/>
  <c r="N713" i="12"/>
  <c r="O713" i="12" s="1"/>
  <c r="P713" i="12" s="1"/>
  <c r="J713" i="12"/>
  <c r="Y713" i="12"/>
  <c r="I713" i="12"/>
  <c r="V713" i="12"/>
  <c r="B714" i="12"/>
  <c r="U713" i="12"/>
  <c r="E713" i="12"/>
  <c r="F713" i="12" s="1"/>
  <c r="K712" i="12"/>
  <c r="W713" i="12" l="1"/>
  <c r="Q713" i="12"/>
  <c r="R713" i="12" s="1"/>
  <c r="E3226" i="13"/>
  <c r="J714" i="12"/>
  <c r="Y714" i="12"/>
  <c r="I714" i="12"/>
  <c r="V714" i="12"/>
  <c r="B715" i="12"/>
  <c r="U714" i="12"/>
  <c r="E714" i="12"/>
  <c r="F714" i="12" s="1"/>
  <c r="N714" i="12"/>
  <c r="O714" i="12" s="1"/>
  <c r="P714" i="12" s="1"/>
  <c r="K713" i="12"/>
  <c r="W714" i="12" l="1"/>
  <c r="K714" i="12"/>
  <c r="Q714" i="12"/>
  <c r="R714" i="12" s="1"/>
  <c r="E3225" i="13"/>
  <c r="I715" i="12"/>
  <c r="Y715" i="12"/>
  <c r="E715" i="12"/>
  <c r="F715" i="12" s="1"/>
  <c r="V715" i="12"/>
  <c r="U715" i="12"/>
  <c r="B716" i="12"/>
  <c r="N715" i="12"/>
  <c r="O715" i="12" s="1"/>
  <c r="P715" i="12" s="1"/>
  <c r="J715" i="12"/>
  <c r="K715" i="12" l="1"/>
  <c r="Q715" i="12"/>
  <c r="R715" i="12" s="1"/>
  <c r="E3224" i="13"/>
  <c r="J716" i="12"/>
  <c r="I716" i="12"/>
  <c r="Y716" i="12"/>
  <c r="E716" i="12"/>
  <c r="F716" i="12" s="1"/>
  <c r="V716" i="12"/>
  <c r="U716" i="12"/>
  <c r="B717" i="12"/>
  <c r="N716" i="12"/>
  <c r="O716" i="12" s="1"/>
  <c r="P716" i="12" s="1"/>
  <c r="W715" i="12"/>
  <c r="W716" i="12" l="1"/>
  <c r="K716" i="12"/>
  <c r="Q716" i="12"/>
  <c r="R716" i="12" s="1"/>
  <c r="E3223" i="13"/>
  <c r="N717" i="12"/>
  <c r="O717" i="12" s="1"/>
  <c r="P717" i="12" s="1"/>
  <c r="B718" i="12"/>
  <c r="U717" i="12"/>
  <c r="E717" i="12"/>
  <c r="F717" i="12" s="1"/>
  <c r="J717" i="12"/>
  <c r="I717" i="12"/>
  <c r="Y717" i="12"/>
  <c r="V717" i="12"/>
  <c r="Q717" i="12" l="1"/>
  <c r="R717" i="12" s="1"/>
  <c r="E3222" i="13"/>
  <c r="N718" i="12"/>
  <c r="O718" i="12" s="1"/>
  <c r="P718" i="12" s="1"/>
  <c r="J718" i="12"/>
  <c r="I718" i="12"/>
  <c r="Y718" i="12"/>
  <c r="E718" i="12"/>
  <c r="F718" i="12" s="1"/>
  <c r="V718" i="12"/>
  <c r="U718" i="12"/>
  <c r="B719" i="12"/>
  <c r="K717" i="12"/>
  <c r="W717" i="12"/>
  <c r="Q718" i="12" l="1"/>
  <c r="R718" i="12" s="1"/>
  <c r="E3221" i="13"/>
  <c r="N719" i="12"/>
  <c r="O719" i="12" s="1"/>
  <c r="P719" i="12" s="1"/>
  <c r="J719" i="12"/>
  <c r="I719" i="12"/>
  <c r="Y719" i="12"/>
  <c r="E719" i="12"/>
  <c r="F719" i="12" s="1"/>
  <c r="V719" i="12"/>
  <c r="U719" i="12"/>
  <c r="B720" i="12"/>
  <c r="W718" i="12"/>
  <c r="K718" i="12"/>
  <c r="Q719" i="12" l="1"/>
  <c r="R719" i="12" s="1"/>
  <c r="W719" i="12"/>
  <c r="E3220" i="13"/>
  <c r="B721" i="12"/>
  <c r="U720" i="12"/>
  <c r="E720" i="12"/>
  <c r="F720" i="12" s="1"/>
  <c r="N720" i="12"/>
  <c r="O720" i="12" s="1"/>
  <c r="P720" i="12" s="1"/>
  <c r="J720" i="12"/>
  <c r="I720" i="12"/>
  <c r="Y720" i="12"/>
  <c r="V720" i="12"/>
  <c r="K719" i="12"/>
  <c r="K720" i="12" l="1"/>
  <c r="Q720" i="12"/>
  <c r="R720" i="12" s="1"/>
  <c r="W720" i="12"/>
  <c r="E3219" i="13"/>
  <c r="Y721" i="12"/>
  <c r="I721" i="12"/>
  <c r="B722" i="12"/>
  <c r="N721" i="12"/>
  <c r="O721" i="12" s="1"/>
  <c r="P721" i="12" s="1"/>
  <c r="J721" i="12"/>
  <c r="E721" i="12"/>
  <c r="F721" i="12" s="1"/>
  <c r="V721" i="12"/>
  <c r="U721" i="12"/>
  <c r="W721" i="12" l="1"/>
  <c r="Q721" i="12"/>
  <c r="R721" i="12" s="1"/>
  <c r="E3218" i="13"/>
  <c r="V722" i="12"/>
  <c r="B723" i="12"/>
  <c r="N722" i="12"/>
  <c r="O722" i="12" s="1"/>
  <c r="P722" i="12" s="1"/>
  <c r="J722" i="12"/>
  <c r="I722" i="12"/>
  <c r="Y722" i="12"/>
  <c r="E722" i="12"/>
  <c r="F722" i="12" s="1"/>
  <c r="U722" i="12"/>
  <c r="K721" i="12"/>
  <c r="W722" i="12" l="1"/>
  <c r="Q722" i="12"/>
  <c r="R722" i="12" s="1"/>
  <c r="E3217" i="13"/>
  <c r="V723" i="12"/>
  <c r="U723" i="12"/>
  <c r="B724" i="12"/>
  <c r="N723" i="12"/>
  <c r="O723" i="12" s="1"/>
  <c r="P723" i="12" s="1"/>
  <c r="J723" i="12"/>
  <c r="I723" i="12"/>
  <c r="Y723" i="12"/>
  <c r="E723" i="12"/>
  <c r="F723" i="12" s="1"/>
  <c r="K722" i="12"/>
  <c r="W723" i="12" l="1"/>
  <c r="Q723" i="12"/>
  <c r="R723" i="12" s="1"/>
  <c r="E3216" i="13"/>
  <c r="Y724" i="12"/>
  <c r="I724" i="12"/>
  <c r="E724" i="12"/>
  <c r="F724" i="12" s="1"/>
  <c r="V724" i="12"/>
  <c r="U724" i="12"/>
  <c r="B725" i="12"/>
  <c r="N724" i="12"/>
  <c r="O724" i="12" s="1"/>
  <c r="P724" i="12" s="1"/>
  <c r="J724" i="12"/>
  <c r="K723" i="12"/>
  <c r="W724" i="12" l="1"/>
  <c r="Q724" i="12"/>
  <c r="R724" i="12" s="1"/>
  <c r="E3215" i="13"/>
  <c r="Y725" i="12"/>
  <c r="V725" i="12"/>
  <c r="N725" i="12"/>
  <c r="O725" i="12" s="1"/>
  <c r="P725" i="12" s="1"/>
  <c r="E725" i="12"/>
  <c r="F725" i="12" s="1"/>
  <c r="U725" i="12"/>
  <c r="B726" i="12"/>
  <c r="J725" i="12"/>
  <c r="I725" i="12"/>
  <c r="K724" i="12"/>
  <c r="K725" i="12" l="1"/>
  <c r="W725" i="12"/>
  <c r="Q725" i="12"/>
  <c r="R725" i="12" s="1"/>
  <c r="E3214" i="13"/>
  <c r="V726" i="12"/>
  <c r="J726" i="12"/>
  <c r="N726" i="12"/>
  <c r="O726" i="12" s="1"/>
  <c r="P726" i="12" s="1"/>
  <c r="I726" i="12"/>
  <c r="E726" i="12"/>
  <c r="F726" i="12" s="1"/>
  <c r="Y726" i="12"/>
  <c r="U726" i="12"/>
  <c r="B727" i="12"/>
  <c r="W726" i="12" l="1"/>
  <c r="K726" i="12"/>
  <c r="E3213" i="13"/>
  <c r="V727" i="12"/>
  <c r="U727" i="12"/>
  <c r="B728" i="12"/>
  <c r="N727" i="12"/>
  <c r="O727" i="12" s="1"/>
  <c r="P727" i="12" s="1"/>
  <c r="J727" i="12"/>
  <c r="I727" i="12"/>
  <c r="E727" i="12"/>
  <c r="F727" i="12" s="1"/>
  <c r="Y727" i="12"/>
  <c r="Q726" i="12"/>
  <c r="R726" i="12" s="1"/>
  <c r="W727" i="12" l="1"/>
  <c r="K727" i="12"/>
  <c r="E3212" i="13"/>
  <c r="B729" i="12"/>
  <c r="U728" i="12"/>
  <c r="E728" i="12"/>
  <c r="F728" i="12" s="1"/>
  <c r="I728" i="12"/>
  <c r="Y728" i="12"/>
  <c r="V728" i="12"/>
  <c r="N728" i="12"/>
  <c r="O728" i="12" s="1"/>
  <c r="P728" i="12" s="1"/>
  <c r="J728" i="12"/>
  <c r="Q727" i="12"/>
  <c r="R727" i="12" s="1"/>
  <c r="K728" i="12" l="1"/>
  <c r="W728" i="12"/>
  <c r="E3211" i="13"/>
  <c r="J729" i="12"/>
  <c r="U729" i="12"/>
  <c r="N729" i="12"/>
  <c r="O729" i="12" s="1"/>
  <c r="P729" i="12" s="1"/>
  <c r="B730" i="12"/>
  <c r="I729" i="12"/>
  <c r="E729" i="12"/>
  <c r="F729" i="12" s="1"/>
  <c r="Y729" i="12"/>
  <c r="V729" i="12"/>
  <c r="Q728" i="12"/>
  <c r="R728" i="12" s="1"/>
  <c r="W729" i="12" l="1"/>
  <c r="E3210" i="13"/>
  <c r="J730" i="12"/>
  <c r="N730" i="12"/>
  <c r="O730" i="12" s="1"/>
  <c r="P730" i="12" s="1"/>
  <c r="E730" i="12"/>
  <c r="F730" i="12" s="1"/>
  <c r="Y730" i="12"/>
  <c r="V730" i="12"/>
  <c r="U730" i="12"/>
  <c r="B731" i="12"/>
  <c r="I730" i="12"/>
  <c r="Q729" i="12"/>
  <c r="R729" i="12" s="1"/>
  <c r="K729" i="12"/>
  <c r="Q730" i="12" l="1"/>
  <c r="R730" i="12" s="1"/>
  <c r="W730" i="12"/>
  <c r="K730" i="12"/>
  <c r="E3209" i="13"/>
  <c r="Y731" i="12"/>
  <c r="I731" i="12"/>
  <c r="B732" i="12"/>
  <c r="N731" i="12"/>
  <c r="O731" i="12" s="1"/>
  <c r="P731" i="12" s="1"/>
  <c r="J731" i="12"/>
  <c r="E731" i="12"/>
  <c r="F731" i="12" s="1"/>
  <c r="V731" i="12"/>
  <c r="U731" i="12"/>
  <c r="W731" i="12" l="1"/>
  <c r="K731" i="12"/>
  <c r="E3208" i="13"/>
  <c r="V732" i="12"/>
  <c r="Y732" i="12"/>
  <c r="I732" i="12"/>
  <c r="J732" i="12"/>
  <c r="E732" i="12"/>
  <c r="F732" i="12" s="1"/>
  <c r="U732" i="12"/>
  <c r="B733" i="12"/>
  <c r="N732" i="12"/>
  <c r="O732" i="12" s="1"/>
  <c r="P732" i="12" s="1"/>
  <c r="Q731" i="12"/>
  <c r="R731" i="12" s="1"/>
  <c r="W732" i="12" l="1"/>
  <c r="K732" i="12"/>
  <c r="Q732" i="12"/>
  <c r="R732" i="12" s="1"/>
  <c r="E3207" i="13"/>
  <c r="N733" i="12"/>
  <c r="O733" i="12" s="1"/>
  <c r="P733" i="12" s="1"/>
  <c r="V733" i="12"/>
  <c r="B734" i="12"/>
  <c r="U733" i="12"/>
  <c r="E733" i="12"/>
  <c r="F733" i="12" s="1"/>
  <c r="J733" i="12"/>
  <c r="I733" i="12"/>
  <c r="Y733" i="12"/>
  <c r="W733" i="12" l="1"/>
  <c r="Q733" i="12"/>
  <c r="R733" i="12" s="1"/>
  <c r="K733" i="12"/>
  <c r="E3206" i="13"/>
  <c r="N734" i="12"/>
  <c r="O734" i="12" s="1"/>
  <c r="P734" i="12" s="1"/>
  <c r="E734" i="12"/>
  <c r="F734" i="12" s="1"/>
  <c r="Y734" i="12"/>
  <c r="V734" i="12"/>
  <c r="U734" i="12"/>
  <c r="B735" i="12"/>
  <c r="J734" i="12"/>
  <c r="I734" i="12"/>
  <c r="W734" i="12" l="1"/>
  <c r="K734" i="12"/>
  <c r="E3205" i="13"/>
  <c r="V735" i="12"/>
  <c r="U735" i="12"/>
  <c r="N735" i="12"/>
  <c r="O735" i="12" s="1"/>
  <c r="P735" i="12" s="1"/>
  <c r="B736" i="12"/>
  <c r="J735" i="12"/>
  <c r="I735" i="12"/>
  <c r="E735" i="12"/>
  <c r="F735" i="12" s="1"/>
  <c r="Y735" i="12"/>
  <c r="Q734" i="12"/>
  <c r="R734" i="12" s="1"/>
  <c r="Q735" i="12" l="1"/>
  <c r="R735" i="12" s="1"/>
  <c r="W735" i="12"/>
  <c r="K735" i="12"/>
  <c r="E3204" i="13"/>
  <c r="J736" i="12"/>
  <c r="B737" i="12"/>
  <c r="U736" i="12"/>
  <c r="E736" i="12"/>
  <c r="F736" i="12" s="1"/>
  <c r="N736" i="12"/>
  <c r="O736" i="12" s="1"/>
  <c r="P736" i="12" s="1"/>
  <c r="I736" i="12"/>
  <c r="Y736" i="12"/>
  <c r="V736" i="12"/>
  <c r="Q736" i="12" l="1"/>
  <c r="R736" i="12" s="1"/>
  <c r="K736" i="12"/>
  <c r="W736" i="12"/>
  <c r="E3203" i="13"/>
  <c r="B738" i="12"/>
  <c r="U737" i="12"/>
  <c r="E737" i="12"/>
  <c r="F737" i="12" s="1"/>
  <c r="J737" i="12"/>
  <c r="Y737" i="12"/>
  <c r="I737" i="12"/>
  <c r="V737" i="12"/>
  <c r="N737" i="12"/>
  <c r="O737" i="12" s="1"/>
  <c r="P737" i="12" s="1"/>
  <c r="Q737" i="12" l="1"/>
  <c r="R737" i="12" s="1"/>
  <c r="E3202" i="13"/>
  <c r="V738" i="12"/>
  <c r="N738" i="12"/>
  <c r="O738" i="12" s="1"/>
  <c r="P738" i="12" s="1"/>
  <c r="B739" i="12"/>
  <c r="J738" i="12"/>
  <c r="I738" i="12"/>
  <c r="E738" i="12"/>
  <c r="F738" i="12" s="1"/>
  <c r="Y738" i="12"/>
  <c r="U738" i="12"/>
  <c r="K737" i="12"/>
  <c r="W737" i="12"/>
  <c r="K738" i="12" l="1"/>
  <c r="E3201" i="13"/>
  <c r="J739" i="12"/>
  <c r="B740" i="12"/>
  <c r="I739" i="12"/>
  <c r="E739" i="12"/>
  <c r="F739" i="12" s="1"/>
  <c r="Y739" i="12"/>
  <c r="V739" i="12"/>
  <c r="U739" i="12"/>
  <c r="N739" i="12"/>
  <c r="O739" i="12" s="1"/>
  <c r="P739" i="12" s="1"/>
  <c r="Q738" i="12"/>
  <c r="R738" i="12" s="1"/>
  <c r="W738" i="12"/>
  <c r="W739" i="12" l="1"/>
  <c r="K739" i="12"/>
  <c r="E3200" i="13"/>
  <c r="N740" i="12"/>
  <c r="O740" i="12" s="1"/>
  <c r="P740" i="12" s="1"/>
  <c r="Y740" i="12"/>
  <c r="I740" i="12"/>
  <c r="V740" i="12"/>
  <c r="U740" i="12"/>
  <c r="B741" i="12"/>
  <c r="J740" i="12"/>
  <c r="E740" i="12"/>
  <c r="F740" i="12" s="1"/>
  <c r="Q739" i="12"/>
  <c r="R739" i="12" s="1"/>
  <c r="W740" i="12" l="1"/>
  <c r="Q740" i="12"/>
  <c r="R740" i="12" s="1"/>
  <c r="E3199" i="13"/>
  <c r="Y741" i="12"/>
  <c r="I741" i="12"/>
  <c r="V741" i="12"/>
  <c r="N741" i="12"/>
  <c r="O741" i="12" s="1"/>
  <c r="P741" i="12" s="1"/>
  <c r="B742" i="12"/>
  <c r="J741" i="12"/>
  <c r="E741" i="12"/>
  <c r="F741" i="12" s="1"/>
  <c r="U741" i="12"/>
  <c r="K740" i="12"/>
  <c r="E3198" i="13" l="1"/>
  <c r="V742" i="12"/>
  <c r="J742" i="12"/>
  <c r="E742" i="12"/>
  <c r="F742" i="12" s="1"/>
  <c r="Y742" i="12"/>
  <c r="U742" i="12"/>
  <c r="N742" i="12"/>
  <c r="O742" i="12" s="1"/>
  <c r="P742" i="12" s="1"/>
  <c r="B743" i="12"/>
  <c r="I742" i="12"/>
  <c r="Q741" i="12"/>
  <c r="R741" i="12" s="1"/>
  <c r="K741" i="12"/>
  <c r="W741" i="12"/>
  <c r="W742" i="12" l="1"/>
  <c r="Q742" i="12"/>
  <c r="R742" i="12" s="1"/>
  <c r="E3197" i="13"/>
  <c r="B744" i="12"/>
  <c r="U743" i="12"/>
  <c r="E743" i="12"/>
  <c r="F743" i="12" s="1"/>
  <c r="N743" i="12"/>
  <c r="O743" i="12" s="1"/>
  <c r="P743" i="12" s="1"/>
  <c r="Y743" i="12"/>
  <c r="V743" i="12"/>
  <c r="J743" i="12"/>
  <c r="I743" i="12"/>
  <c r="K742" i="12"/>
  <c r="W743" i="12" l="1"/>
  <c r="E3196" i="13"/>
  <c r="B745" i="12"/>
  <c r="U744" i="12"/>
  <c r="E744" i="12"/>
  <c r="F744" i="12" s="1"/>
  <c r="N744" i="12"/>
  <c r="O744" i="12" s="1"/>
  <c r="P744" i="12" s="1"/>
  <c r="J744" i="12"/>
  <c r="I744" i="12"/>
  <c r="Y744" i="12"/>
  <c r="V744" i="12"/>
  <c r="K743" i="12"/>
  <c r="Q743" i="12"/>
  <c r="R743" i="12" s="1"/>
  <c r="K744" i="12" l="1"/>
  <c r="W744" i="12"/>
  <c r="E3195" i="13"/>
  <c r="J745" i="12"/>
  <c r="E745" i="12"/>
  <c r="F745" i="12" s="1"/>
  <c r="Y745" i="12"/>
  <c r="V745" i="12"/>
  <c r="U745" i="12"/>
  <c r="N745" i="12"/>
  <c r="O745" i="12" s="1"/>
  <c r="P745" i="12" s="1"/>
  <c r="B746" i="12"/>
  <c r="I745" i="12"/>
  <c r="Q744" i="12"/>
  <c r="R744" i="12" s="1"/>
  <c r="W745" i="12" l="1"/>
  <c r="Q745" i="12"/>
  <c r="R745" i="12" s="1"/>
  <c r="K745" i="12"/>
  <c r="E3194" i="13"/>
  <c r="J746" i="12"/>
  <c r="V746" i="12"/>
  <c r="B747" i="12"/>
  <c r="U746" i="12"/>
  <c r="E746" i="12"/>
  <c r="F746" i="12" s="1"/>
  <c r="N746" i="12"/>
  <c r="O746" i="12" s="1"/>
  <c r="P746" i="12" s="1"/>
  <c r="I746" i="12"/>
  <c r="Y746" i="12"/>
  <c r="W746" i="12" l="1"/>
  <c r="E3193" i="13"/>
  <c r="Y747" i="12"/>
  <c r="I747" i="12"/>
  <c r="N747" i="12"/>
  <c r="O747" i="12" s="1"/>
  <c r="P747" i="12" s="1"/>
  <c r="J747" i="12"/>
  <c r="B748" i="12"/>
  <c r="E747" i="12"/>
  <c r="F747" i="12" s="1"/>
  <c r="V747" i="12"/>
  <c r="U747" i="12"/>
  <c r="K746" i="12"/>
  <c r="Q746" i="12"/>
  <c r="R746" i="12" s="1"/>
  <c r="E3192" i="13" l="1"/>
  <c r="V748" i="12"/>
  <c r="Y748" i="12"/>
  <c r="I748" i="12"/>
  <c r="B749" i="12"/>
  <c r="J748" i="12"/>
  <c r="E748" i="12"/>
  <c r="F748" i="12" s="1"/>
  <c r="U748" i="12"/>
  <c r="N748" i="12"/>
  <c r="O748" i="12" s="1"/>
  <c r="P748" i="12" s="1"/>
  <c r="Q747" i="12"/>
  <c r="R747" i="12" s="1"/>
  <c r="K747" i="12"/>
  <c r="W747" i="12"/>
  <c r="E3191" i="13" l="1"/>
  <c r="N749" i="12"/>
  <c r="O749" i="12" s="1"/>
  <c r="P749" i="12" s="1"/>
  <c r="V749" i="12"/>
  <c r="B750" i="12"/>
  <c r="U749" i="12"/>
  <c r="E749" i="12"/>
  <c r="F749" i="12" s="1"/>
  <c r="Y749" i="12"/>
  <c r="J749" i="12"/>
  <c r="I749" i="12"/>
  <c r="K748" i="12"/>
  <c r="Q748" i="12"/>
  <c r="R748" i="12" s="1"/>
  <c r="W748" i="12"/>
  <c r="W749" i="12" l="1"/>
  <c r="E3190" i="13"/>
  <c r="N750" i="12"/>
  <c r="O750" i="12" s="1"/>
  <c r="P750" i="12" s="1"/>
  <c r="J750" i="12"/>
  <c r="Y750" i="12"/>
  <c r="I750" i="12"/>
  <c r="V750" i="12"/>
  <c r="U750" i="12"/>
  <c r="B751" i="12"/>
  <c r="E750" i="12"/>
  <c r="F750" i="12" s="1"/>
  <c r="Q749" i="12"/>
  <c r="R749" i="12" s="1"/>
  <c r="K749" i="12"/>
  <c r="K750" i="12" l="1"/>
  <c r="E3189" i="13"/>
  <c r="V751" i="12"/>
  <c r="N751" i="12"/>
  <c r="O751" i="12" s="1"/>
  <c r="P751" i="12" s="1"/>
  <c r="B752" i="12"/>
  <c r="J751" i="12"/>
  <c r="I751" i="12"/>
  <c r="E751" i="12"/>
  <c r="F751" i="12" s="1"/>
  <c r="Y751" i="12"/>
  <c r="U751" i="12"/>
  <c r="Q750" i="12"/>
  <c r="R750" i="12" s="1"/>
  <c r="W750" i="12"/>
  <c r="W751" i="12" l="1"/>
  <c r="Q751" i="12"/>
  <c r="R751" i="12" s="1"/>
  <c r="K751" i="12"/>
  <c r="E3188" i="13"/>
  <c r="J752" i="12"/>
  <c r="B753" i="12"/>
  <c r="U752" i="12"/>
  <c r="E752" i="12"/>
  <c r="F752" i="12" s="1"/>
  <c r="I752" i="12"/>
  <c r="Y752" i="12"/>
  <c r="V752" i="12"/>
  <c r="N752" i="12"/>
  <c r="O752" i="12" s="1"/>
  <c r="P752" i="12" s="1"/>
  <c r="K752" i="12" l="1"/>
  <c r="Q752" i="12"/>
  <c r="R752" i="12" s="1"/>
  <c r="W752" i="12"/>
  <c r="E3187" i="13"/>
  <c r="B754" i="12"/>
  <c r="U753" i="12"/>
  <c r="E753" i="12"/>
  <c r="F753" i="12" s="1"/>
  <c r="J753" i="12"/>
  <c r="Y753" i="12"/>
  <c r="I753" i="12"/>
  <c r="V753" i="12"/>
  <c r="N753" i="12"/>
  <c r="O753" i="12" s="1"/>
  <c r="P753" i="12" s="1"/>
  <c r="W753" i="12" l="1"/>
  <c r="Q753" i="12"/>
  <c r="R753" i="12" s="1"/>
  <c r="E3186" i="13"/>
  <c r="N754" i="12"/>
  <c r="O754" i="12" s="1"/>
  <c r="P754" i="12" s="1"/>
  <c r="V754" i="12"/>
  <c r="Y754" i="12"/>
  <c r="U754" i="12"/>
  <c r="J754" i="12"/>
  <c r="B755" i="12"/>
  <c r="I754" i="12"/>
  <c r="E754" i="12"/>
  <c r="F754" i="12" s="1"/>
  <c r="K753" i="12"/>
  <c r="W754" i="12" l="1"/>
  <c r="Q754" i="12"/>
  <c r="R754" i="12" s="1"/>
  <c r="K754" i="12"/>
  <c r="E3185" i="13"/>
  <c r="J755" i="12"/>
  <c r="V755" i="12"/>
  <c r="U755" i="12"/>
  <c r="N755" i="12"/>
  <c r="O755" i="12" s="1"/>
  <c r="P755" i="12" s="1"/>
  <c r="I755" i="12"/>
  <c r="B756" i="12"/>
  <c r="E755" i="12"/>
  <c r="F755" i="12" s="1"/>
  <c r="Y755" i="12"/>
  <c r="Q755" i="12" l="1"/>
  <c r="R755" i="12" s="1"/>
  <c r="E3184" i="13"/>
  <c r="N756" i="12"/>
  <c r="O756" i="12" s="1"/>
  <c r="P756" i="12" s="1"/>
  <c r="J756" i="12"/>
  <c r="Y756" i="12"/>
  <c r="I756" i="12"/>
  <c r="E756" i="12"/>
  <c r="F756" i="12" s="1"/>
  <c r="B757" i="12"/>
  <c r="V756" i="12"/>
  <c r="U756" i="12"/>
  <c r="K755" i="12"/>
  <c r="W755" i="12"/>
  <c r="W756" i="12" l="1"/>
  <c r="Q756" i="12"/>
  <c r="R756" i="12" s="1"/>
  <c r="K756" i="12"/>
  <c r="E3183" i="13"/>
  <c r="Y757" i="12"/>
  <c r="I757" i="12"/>
  <c r="V757" i="12"/>
  <c r="B758" i="12"/>
  <c r="U757" i="12"/>
  <c r="E757" i="12"/>
  <c r="F757" i="12" s="1"/>
  <c r="N757" i="12"/>
  <c r="O757" i="12" s="1"/>
  <c r="P757" i="12" s="1"/>
  <c r="J757" i="12"/>
  <c r="K757" i="12" l="1"/>
  <c r="Q757" i="12"/>
  <c r="R757" i="12" s="1"/>
  <c r="W757" i="12"/>
  <c r="E3182" i="13"/>
  <c r="V758" i="12"/>
  <c r="N758" i="12"/>
  <c r="O758" i="12" s="1"/>
  <c r="P758" i="12" s="1"/>
  <c r="J758" i="12"/>
  <c r="Y758" i="12"/>
  <c r="U758" i="12"/>
  <c r="I758" i="12"/>
  <c r="E758" i="12"/>
  <c r="F758" i="12" s="1"/>
  <c r="B759" i="12"/>
  <c r="E3181" i="13" l="1"/>
  <c r="B760" i="12"/>
  <c r="U759" i="12"/>
  <c r="E759" i="12"/>
  <c r="F759" i="12" s="1"/>
  <c r="N759" i="12"/>
  <c r="O759" i="12" s="1"/>
  <c r="P759" i="12" s="1"/>
  <c r="J759" i="12"/>
  <c r="Y759" i="12"/>
  <c r="V759" i="12"/>
  <c r="I759" i="12"/>
  <c r="K758" i="12"/>
  <c r="W758" i="12"/>
  <c r="Q758" i="12"/>
  <c r="R758" i="12" s="1"/>
  <c r="K759" i="12" l="1"/>
  <c r="W759" i="12"/>
  <c r="Q759" i="12"/>
  <c r="R759" i="12" s="1"/>
  <c r="E3180" i="13"/>
  <c r="N760" i="12"/>
  <c r="O760" i="12" s="1"/>
  <c r="P760" i="12" s="1"/>
  <c r="B761" i="12"/>
  <c r="U760" i="12"/>
  <c r="E760" i="12"/>
  <c r="F760" i="12" s="1"/>
  <c r="Y760" i="12"/>
  <c r="V760" i="12"/>
  <c r="J760" i="12"/>
  <c r="I760" i="12"/>
  <c r="W760" i="12" l="1"/>
  <c r="Q760" i="12"/>
  <c r="R760" i="12" s="1"/>
  <c r="E3179" i="13"/>
  <c r="J761" i="12"/>
  <c r="Y761" i="12"/>
  <c r="I761" i="12"/>
  <c r="B762" i="12"/>
  <c r="U761" i="12"/>
  <c r="E761" i="12"/>
  <c r="F761" i="12" s="1"/>
  <c r="N761" i="12"/>
  <c r="O761" i="12" s="1"/>
  <c r="P761" i="12" s="1"/>
  <c r="V761" i="12"/>
  <c r="K760" i="12"/>
  <c r="W761" i="12" l="1"/>
  <c r="E3178" i="13"/>
  <c r="J762" i="12"/>
  <c r="V762" i="12"/>
  <c r="B763" i="12"/>
  <c r="U762" i="12"/>
  <c r="E762" i="12"/>
  <c r="F762" i="12" s="1"/>
  <c r="N762" i="12"/>
  <c r="O762" i="12" s="1"/>
  <c r="P762" i="12" s="1"/>
  <c r="I762" i="12"/>
  <c r="Y762" i="12"/>
  <c r="K761" i="12"/>
  <c r="Q761" i="12"/>
  <c r="R761" i="12" s="1"/>
  <c r="W762" i="12" l="1"/>
  <c r="E3177" i="13"/>
  <c r="Y763" i="12"/>
  <c r="I763" i="12"/>
  <c r="B764" i="12"/>
  <c r="U763" i="12"/>
  <c r="E763" i="12"/>
  <c r="F763" i="12" s="1"/>
  <c r="N763" i="12"/>
  <c r="O763" i="12" s="1"/>
  <c r="P763" i="12" s="1"/>
  <c r="V763" i="12"/>
  <c r="J763" i="12"/>
  <c r="K762" i="12"/>
  <c r="Q762" i="12"/>
  <c r="R762" i="12" s="1"/>
  <c r="W763" i="12" l="1"/>
  <c r="E3176" i="13"/>
  <c r="V764" i="12"/>
  <c r="Y764" i="12"/>
  <c r="I764" i="12"/>
  <c r="B765" i="12"/>
  <c r="U764" i="12"/>
  <c r="N764" i="12"/>
  <c r="O764" i="12" s="1"/>
  <c r="P764" i="12" s="1"/>
  <c r="J764" i="12"/>
  <c r="E764" i="12"/>
  <c r="F764" i="12" s="1"/>
  <c r="K763" i="12"/>
  <c r="Q763" i="12"/>
  <c r="R763" i="12" s="1"/>
  <c r="K764" i="12" l="1"/>
  <c r="Q764" i="12"/>
  <c r="R764" i="12" s="1"/>
  <c r="W764" i="12"/>
  <c r="E3175" i="13"/>
  <c r="N765" i="12"/>
  <c r="O765" i="12" s="1"/>
  <c r="P765" i="12" s="1"/>
  <c r="Y765" i="12"/>
  <c r="I765" i="12"/>
  <c r="V765" i="12"/>
  <c r="B766" i="12"/>
  <c r="U765" i="12"/>
  <c r="E765" i="12"/>
  <c r="F765" i="12" s="1"/>
  <c r="J765" i="12"/>
  <c r="W765" i="12" l="1"/>
  <c r="Q765" i="12"/>
  <c r="R765" i="12" s="1"/>
  <c r="E3174" i="13"/>
  <c r="N766" i="12"/>
  <c r="O766" i="12" s="1"/>
  <c r="P766" i="12" s="1"/>
  <c r="J766" i="12"/>
  <c r="Y766" i="12"/>
  <c r="I766" i="12"/>
  <c r="V766" i="12"/>
  <c r="B767" i="12"/>
  <c r="U766" i="12"/>
  <c r="E766" i="12"/>
  <c r="F766" i="12" s="1"/>
  <c r="K765" i="12"/>
  <c r="W766" i="12" l="1"/>
  <c r="Q766" i="12"/>
  <c r="R766" i="12" s="1"/>
  <c r="E3173" i="13"/>
  <c r="Y767" i="12"/>
  <c r="I767" i="12"/>
  <c r="V767" i="12"/>
  <c r="N767" i="12"/>
  <c r="O767" i="12" s="1"/>
  <c r="P767" i="12" s="1"/>
  <c r="J767" i="12"/>
  <c r="E767" i="12"/>
  <c r="F767" i="12" s="1"/>
  <c r="B768" i="12"/>
  <c r="U767" i="12"/>
  <c r="K766" i="12"/>
  <c r="W767" i="12" l="1"/>
  <c r="Q767" i="12"/>
  <c r="R767" i="12" s="1"/>
  <c r="K767" i="12"/>
  <c r="E3172" i="13"/>
  <c r="J768" i="12"/>
  <c r="Y768" i="12"/>
  <c r="I768" i="12"/>
  <c r="V768" i="12"/>
  <c r="B769" i="12"/>
  <c r="U768" i="12"/>
  <c r="E768" i="12"/>
  <c r="F768" i="12" s="1"/>
  <c r="N768" i="12"/>
  <c r="O768" i="12" s="1"/>
  <c r="P768" i="12" s="1"/>
  <c r="E3171" i="13" l="1"/>
  <c r="V769" i="12"/>
  <c r="B770" i="12"/>
  <c r="U769" i="12"/>
  <c r="E769" i="12"/>
  <c r="F769" i="12" s="1"/>
  <c r="J769" i="12"/>
  <c r="Y769" i="12"/>
  <c r="I769" i="12"/>
  <c r="N769" i="12"/>
  <c r="O769" i="12" s="1"/>
  <c r="P769" i="12" s="1"/>
  <c r="K768" i="12"/>
  <c r="Q768" i="12"/>
  <c r="R768" i="12" s="1"/>
  <c r="W768" i="12"/>
  <c r="W769" i="12" l="1"/>
  <c r="Q769" i="12"/>
  <c r="R769" i="12" s="1"/>
  <c r="K769" i="12"/>
  <c r="E3170" i="13"/>
  <c r="N770" i="12"/>
  <c r="O770" i="12" s="1"/>
  <c r="P770" i="12" s="1"/>
  <c r="J770" i="12"/>
  <c r="Y770" i="12"/>
  <c r="I770" i="12"/>
  <c r="V770" i="12"/>
  <c r="U770" i="12"/>
  <c r="E770" i="12"/>
  <c r="F770" i="12" s="1"/>
  <c r="B771" i="12"/>
  <c r="K770" i="12" l="1"/>
  <c r="W770" i="12"/>
  <c r="E3169" i="13"/>
  <c r="J771" i="12"/>
  <c r="Y771" i="12"/>
  <c r="I771" i="12"/>
  <c r="V771" i="12"/>
  <c r="B772" i="12"/>
  <c r="U771" i="12"/>
  <c r="N771" i="12"/>
  <c r="O771" i="12" s="1"/>
  <c r="P771" i="12" s="1"/>
  <c r="E771" i="12"/>
  <c r="F771" i="12" s="1"/>
  <c r="Q770" i="12"/>
  <c r="R770" i="12" s="1"/>
  <c r="K771" i="12" l="1"/>
  <c r="Q771" i="12"/>
  <c r="R771" i="12" s="1"/>
  <c r="W771" i="12"/>
  <c r="E3168" i="13"/>
  <c r="N772" i="12"/>
  <c r="O772" i="12" s="1"/>
  <c r="P772" i="12" s="1"/>
  <c r="J772" i="12"/>
  <c r="Y772" i="12"/>
  <c r="I772" i="12"/>
  <c r="V772" i="12"/>
  <c r="U772" i="12"/>
  <c r="E772" i="12"/>
  <c r="F772" i="12" s="1"/>
  <c r="B773" i="12"/>
  <c r="W772" i="12" l="1"/>
  <c r="K772" i="12"/>
  <c r="E3167" i="13"/>
  <c r="J773" i="12"/>
  <c r="Y773" i="12"/>
  <c r="I773" i="12"/>
  <c r="V773" i="12"/>
  <c r="B774" i="12"/>
  <c r="U773" i="12"/>
  <c r="E773" i="12"/>
  <c r="F773" i="12" s="1"/>
  <c r="N773" i="12"/>
  <c r="O773" i="12" s="1"/>
  <c r="P773" i="12" s="1"/>
  <c r="Q772" i="12"/>
  <c r="R772" i="12" s="1"/>
  <c r="W773" i="12" l="1"/>
  <c r="Q773" i="12"/>
  <c r="R773" i="12" s="1"/>
  <c r="K773" i="12"/>
  <c r="E3166" i="13"/>
  <c r="V774" i="12"/>
  <c r="N774" i="12"/>
  <c r="O774" i="12" s="1"/>
  <c r="P774" i="12" s="1"/>
  <c r="J774" i="12"/>
  <c r="I774" i="12"/>
  <c r="E774" i="12"/>
  <c r="F774" i="12" s="1"/>
  <c r="B775" i="12"/>
  <c r="Y774" i="12"/>
  <c r="U774" i="12"/>
  <c r="Q774" i="12" l="1"/>
  <c r="R774" i="12" s="1"/>
  <c r="W774" i="12"/>
  <c r="K774" i="12"/>
  <c r="E3165" i="13"/>
  <c r="B776" i="12"/>
  <c r="U775" i="12"/>
  <c r="E775" i="12"/>
  <c r="F775" i="12" s="1"/>
  <c r="N775" i="12"/>
  <c r="O775" i="12" s="1"/>
  <c r="P775" i="12" s="1"/>
  <c r="J775" i="12"/>
  <c r="Y775" i="12"/>
  <c r="V775" i="12"/>
  <c r="I775" i="12"/>
  <c r="W775" i="12" l="1"/>
  <c r="E3164" i="13"/>
  <c r="N776" i="12"/>
  <c r="O776" i="12" s="1"/>
  <c r="P776" i="12" s="1"/>
  <c r="J776" i="12"/>
  <c r="B777" i="12"/>
  <c r="U776" i="12"/>
  <c r="E776" i="12"/>
  <c r="F776" i="12" s="1"/>
  <c r="V776" i="12"/>
  <c r="I776" i="12"/>
  <c r="Y776" i="12"/>
  <c r="K775" i="12"/>
  <c r="Q775" i="12"/>
  <c r="R775" i="12" s="1"/>
  <c r="K776" i="12" l="1"/>
  <c r="W776" i="12"/>
  <c r="E3163" i="13"/>
  <c r="N777" i="12"/>
  <c r="O777" i="12" s="1"/>
  <c r="P777" i="12" s="1"/>
  <c r="J777" i="12"/>
  <c r="Y777" i="12"/>
  <c r="I777" i="12"/>
  <c r="B778" i="12"/>
  <c r="U777" i="12"/>
  <c r="E777" i="12"/>
  <c r="F777" i="12" s="1"/>
  <c r="V777" i="12"/>
  <c r="Q776" i="12"/>
  <c r="R776" i="12" s="1"/>
  <c r="W777" i="12" l="1"/>
  <c r="Q777" i="12"/>
  <c r="R777" i="12" s="1"/>
  <c r="E3162" i="13"/>
  <c r="J778" i="12"/>
  <c r="Y778" i="12"/>
  <c r="I778" i="12"/>
  <c r="V778" i="12"/>
  <c r="B779" i="12"/>
  <c r="U778" i="12"/>
  <c r="E778" i="12"/>
  <c r="F778" i="12" s="1"/>
  <c r="N778" i="12"/>
  <c r="O778" i="12" s="1"/>
  <c r="P778" i="12" s="1"/>
  <c r="K777" i="12"/>
  <c r="K778" i="12" l="1"/>
  <c r="E3161" i="13"/>
  <c r="Y779" i="12"/>
  <c r="I779" i="12"/>
  <c r="V779" i="12"/>
  <c r="B780" i="12"/>
  <c r="U779" i="12"/>
  <c r="E779" i="12"/>
  <c r="F779" i="12" s="1"/>
  <c r="N779" i="12"/>
  <c r="O779" i="12" s="1"/>
  <c r="P779" i="12" s="1"/>
  <c r="J779" i="12"/>
  <c r="Q778" i="12"/>
  <c r="R778" i="12" s="1"/>
  <c r="W778" i="12"/>
  <c r="E3160" i="13" l="1"/>
  <c r="V780" i="12"/>
  <c r="B781" i="12"/>
  <c r="U780" i="12"/>
  <c r="E780" i="12"/>
  <c r="F780" i="12" s="1"/>
  <c r="N780" i="12"/>
  <c r="O780" i="12" s="1"/>
  <c r="P780" i="12" s="1"/>
  <c r="Y780" i="12"/>
  <c r="I780" i="12"/>
  <c r="J780" i="12"/>
  <c r="K779" i="12"/>
  <c r="W779" i="12"/>
  <c r="Q779" i="12"/>
  <c r="R779" i="12" s="1"/>
  <c r="K780" i="12" l="1"/>
  <c r="Q780" i="12"/>
  <c r="R780" i="12" s="1"/>
  <c r="W780" i="12"/>
  <c r="E3159" i="13"/>
  <c r="N781" i="12"/>
  <c r="O781" i="12" s="1"/>
  <c r="P781" i="12" s="1"/>
  <c r="Y781" i="12"/>
  <c r="I781" i="12"/>
  <c r="V781" i="12"/>
  <c r="B782" i="12"/>
  <c r="U781" i="12"/>
  <c r="E781" i="12"/>
  <c r="F781" i="12" s="1"/>
  <c r="J781" i="12"/>
  <c r="W781" i="12" l="1"/>
  <c r="Q781" i="12"/>
  <c r="R781" i="12" s="1"/>
  <c r="E3158" i="13"/>
  <c r="N782" i="12"/>
  <c r="O782" i="12" s="1"/>
  <c r="P782" i="12" s="1"/>
  <c r="J782" i="12"/>
  <c r="Y782" i="12"/>
  <c r="I782" i="12"/>
  <c r="V782" i="12"/>
  <c r="B783" i="12"/>
  <c r="U782" i="12"/>
  <c r="E782" i="12"/>
  <c r="F782" i="12" s="1"/>
  <c r="K781" i="12"/>
  <c r="W782" i="12" l="1"/>
  <c r="Q782" i="12"/>
  <c r="R782" i="12" s="1"/>
  <c r="E3157" i="13"/>
  <c r="J783" i="12"/>
  <c r="Y783" i="12"/>
  <c r="I783" i="12"/>
  <c r="V783" i="12"/>
  <c r="B784" i="12"/>
  <c r="U783" i="12"/>
  <c r="E783" i="12"/>
  <c r="F783" i="12" s="1"/>
  <c r="N783" i="12"/>
  <c r="O783" i="12" s="1"/>
  <c r="P783" i="12" s="1"/>
  <c r="K782" i="12"/>
  <c r="W783" i="12" l="1"/>
  <c r="K783" i="12"/>
  <c r="Q783" i="12"/>
  <c r="R783" i="12" s="1"/>
  <c r="E3156" i="13"/>
  <c r="J784" i="12"/>
  <c r="Y784" i="12"/>
  <c r="I784" i="12"/>
  <c r="V784" i="12"/>
  <c r="B785" i="12"/>
  <c r="U784" i="12"/>
  <c r="E784" i="12"/>
  <c r="F784" i="12" s="1"/>
  <c r="N784" i="12"/>
  <c r="O784" i="12" s="1"/>
  <c r="P784" i="12" s="1"/>
  <c r="W784" i="12" l="1"/>
  <c r="K784" i="12"/>
  <c r="E3155" i="13"/>
  <c r="V785" i="12"/>
  <c r="B786" i="12"/>
  <c r="U785" i="12"/>
  <c r="E785" i="12"/>
  <c r="F785" i="12" s="1"/>
  <c r="N785" i="12"/>
  <c r="O785" i="12" s="1"/>
  <c r="P785" i="12" s="1"/>
  <c r="J785" i="12"/>
  <c r="Y785" i="12"/>
  <c r="I785" i="12"/>
  <c r="Q784" i="12"/>
  <c r="R784" i="12" s="1"/>
  <c r="W785" i="12" l="1"/>
  <c r="Q785" i="12"/>
  <c r="R785" i="12" s="1"/>
  <c r="E3154" i="13"/>
  <c r="N786" i="12"/>
  <c r="O786" i="12" s="1"/>
  <c r="P786" i="12" s="1"/>
  <c r="J786" i="12"/>
  <c r="Y786" i="12"/>
  <c r="I786" i="12"/>
  <c r="V786" i="12"/>
  <c r="B787" i="12"/>
  <c r="U786" i="12"/>
  <c r="E786" i="12"/>
  <c r="F786" i="12" s="1"/>
  <c r="K785" i="12"/>
  <c r="W786" i="12" l="1"/>
  <c r="Q786" i="12"/>
  <c r="R786" i="12" s="1"/>
  <c r="E3153" i="13"/>
  <c r="N787" i="12"/>
  <c r="O787" i="12" s="1"/>
  <c r="P787" i="12" s="1"/>
  <c r="J787" i="12"/>
  <c r="Y787" i="12"/>
  <c r="I787" i="12"/>
  <c r="V787" i="12"/>
  <c r="B788" i="12"/>
  <c r="U787" i="12"/>
  <c r="E787" i="12"/>
  <c r="F787" i="12" s="1"/>
  <c r="K786" i="12"/>
  <c r="W787" i="12" l="1"/>
  <c r="Q787" i="12"/>
  <c r="R787" i="12" s="1"/>
  <c r="E3152" i="13"/>
  <c r="N788" i="12"/>
  <c r="O788" i="12" s="1"/>
  <c r="P788" i="12" s="1"/>
  <c r="J788" i="12"/>
  <c r="Y788" i="12"/>
  <c r="I788" i="12"/>
  <c r="V788" i="12"/>
  <c r="B789" i="12"/>
  <c r="U788" i="12"/>
  <c r="E788" i="12"/>
  <c r="F788" i="12" s="1"/>
  <c r="K787" i="12"/>
  <c r="W788" i="12" l="1"/>
  <c r="K788" i="12"/>
  <c r="Q788" i="12"/>
  <c r="R788" i="12" s="1"/>
  <c r="E3151" i="13"/>
  <c r="J789" i="12"/>
  <c r="Y789" i="12"/>
  <c r="I789" i="12"/>
  <c r="V789" i="12"/>
  <c r="B790" i="12"/>
  <c r="U789" i="12"/>
  <c r="E789" i="12"/>
  <c r="F789" i="12" s="1"/>
  <c r="N789" i="12"/>
  <c r="O789" i="12" s="1"/>
  <c r="P789" i="12" s="1"/>
  <c r="W789" i="12" l="1"/>
  <c r="Q789" i="12"/>
  <c r="R789" i="12" s="1"/>
  <c r="E3150" i="13"/>
  <c r="V790" i="12"/>
  <c r="B791" i="12"/>
  <c r="U790" i="12"/>
  <c r="E790" i="12"/>
  <c r="F790" i="12" s="1"/>
  <c r="N790" i="12"/>
  <c r="O790" i="12" s="1"/>
  <c r="P790" i="12" s="1"/>
  <c r="J790" i="12"/>
  <c r="Y790" i="12"/>
  <c r="I790" i="12"/>
  <c r="K789" i="12"/>
  <c r="E3149" i="13" l="1"/>
  <c r="B792" i="12"/>
  <c r="U791" i="12"/>
  <c r="E791" i="12"/>
  <c r="F791" i="12" s="1"/>
  <c r="N791" i="12"/>
  <c r="O791" i="12" s="1"/>
  <c r="P791" i="12" s="1"/>
  <c r="J791" i="12"/>
  <c r="Y791" i="12"/>
  <c r="V791" i="12"/>
  <c r="I791" i="12"/>
  <c r="K790" i="12"/>
  <c r="Q790" i="12"/>
  <c r="R790" i="12" s="1"/>
  <c r="W790" i="12"/>
  <c r="W791" i="12" l="1"/>
  <c r="Q791" i="12"/>
  <c r="R791" i="12" s="1"/>
  <c r="E3148" i="13"/>
  <c r="N792" i="12"/>
  <c r="O792" i="12" s="1"/>
  <c r="P792" i="12" s="1"/>
  <c r="J792" i="12"/>
  <c r="Y792" i="12"/>
  <c r="I792" i="12"/>
  <c r="B793" i="12"/>
  <c r="U792" i="12"/>
  <c r="E792" i="12"/>
  <c r="F792" i="12" s="1"/>
  <c r="V792" i="12"/>
  <c r="K791" i="12"/>
  <c r="Q792" i="12" l="1"/>
  <c r="R792" i="12" s="1"/>
  <c r="W792" i="12"/>
  <c r="E3147" i="13"/>
  <c r="N793" i="12"/>
  <c r="O793" i="12" s="1"/>
  <c r="P793" i="12" s="1"/>
  <c r="J793" i="12"/>
  <c r="Y793" i="12"/>
  <c r="I793" i="12"/>
  <c r="V793" i="12"/>
  <c r="B794" i="12"/>
  <c r="U793" i="12"/>
  <c r="E793" i="12"/>
  <c r="F793" i="12" s="1"/>
  <c r="K792" i="12"/>
  <c r="W793" i="12" l="1"/>
  <c r="Q793" i="12"/>
  <c r="R793" i="12" s="1"/>
  <c r="K793" i="12"/>
  <c r="E3146" i="13"/>
  <c r="J794" i="12"/>
  <c r="Y794" i="12"/>
  <c r="I794" i="12"/>
  <c r="V794" i="12"/>
  <c r="B795" i="12"/>
  <c r="U794" i="12"/>
  <c r="E794" i="12"/>
  <c r="F794" i="12" s="1"/>
  <c r="N794" i="12"/>
  <c r="O794" i="12" s="1"/>
  <c r="P794" i="12" s="1"/>
  <c r="W794" i="12" l="1"/>
  <c r="E3145" i="13"/>
  <c r="Y795" i="12"/>
  <c r="I795" i="12"/>
  <c r="V795" i="12"/>
  <c r="B796" i="12"/>
  <c r="U795" i="12"/>
  <c r="E795" i="12"/>
  <c r="F795" i="12" s="1"/>
  <c r="N795" i="12"/>
  <c r="O795" i="12" s="1"/>
  <c r="P795" i="12" s="1"/>
  <c r="J795" i="12"/>
  <c r="K794" i="12"/>
  <c r="Q794" i="12"/>
  <c r="R794" i="12" s="1"/>
  <c r="W795" i="12" l="1"/>
  <c r="Q795" i="12"/>
  <c r="R795" i="12" s="1"/>
  <c r="E3144" i="13"/>
  <c r="V796" i="12"/>
  <c r="B797" i="12"/>
  <c r="U796" i="12"/>
  <c r="E796" i="12"/>
  <c r="F796" i="12" s="1"/>
  <c r="N796" i="12"/>
  <c r="O796" i="12" s="1"/>
  <c r="P796" i="12" s="1"/>
  <c r="Y796" i="12"/>
  <c r="I796" i="12"/>
  <c r="J796" i="12"/>
  <c r="K795" i="12"/>
  <c r="W796" i="12" l="1"/>
  <c r="Q796" i="12"/>
  <c r="R796" i="12" s="1"/>
  <c r="E3143" i="13"/>
  <c r="N797" i="12"/>
  <c r="O797" i="12" s="1"/>
  <c r="P797" i="12" s="1"/>
  <c r="J797" i="12"/>
  <c r="Y797" i="12"/>
  <c r="I797" i="12"/>
  <c r="V797" i="12"/>
  <c r="B798" i="12"/>
  <c r="U797" i="12"/>
  <c r="E797" i="12"/>
  <c r="F797" i="12" s="1"/>
  <c r="K796" i="12"/>
  <c r="W797" i="12" l="1"/>
  <c r="K797" i="12"/>
  <c r="Q797" i="12"/>
  <c r="R797" i="12" s="1"/>
  <c r="E3142" i="13"/>
  <c r="N798" i="12"/>
  <c r="O798" i="12" s="1"/>
  <c r="P798" i="12" s="1"/>
  <c r="J798" i="12"/>
  <c r="Y798" i="12"/>
  <c r="I798" i="12"/>
  <c r="V798" i="12"/>
  <c r="B799" i="12"/>
  <c r="U798" i="12"/>
  <c r="E798" i="12"/>
  <c r="F798" i="12" s="1"/>
  <c r="K798" i="12" l="1"/>
  <c r="Q798" i="12"/>
  <c r="R798" i="12" s="1"/>
  <c r="W798" i="12"/>
  <c r="E3141" i="13"/>
  <c r="J799" i="12"/>
  <c r="Y799" i="12"/>
  <c r="I799" i="12"/>
  <c r="V799" i="12"/>
  <c r="B800" i="12"/>
  <c r="U799" i="12"/>
  <c r="E799" i="12"/>
  <c r="F799" i="12" s="1"/>
  <c r="N799" i="12"/>
  <c r="O799" i="12" s="1"/>
  <c r="P799" i="12" s="1"/>
  <c r="K799" i="12" l="1"/>
  <c r="Q799" i="12"/>
  <c r="R799" i="12" s="1"/>
  <c r="W799" i="12"/>
  <c r="E3140" i="13"/>
  <c r="J800" i="12"/>
  <c r="Y800" i="12"/>
  <c r="I800" i="12"/>
  <c r="V800" i="12"/>
  <c r="B801" i="12"/>
  <c r="U800" i="12"/>
  <c r="E800" i="12"/>
  <c r="F800" i="12" s="1"/>
  <c r="N800" i="12"/>
  <c r="O800" i="12" s="1"/>
  <c r="P800" i="12" s="1"/>
  <c r="W800" i="12" l="1"/>
  <c r="Q800" i="12"/>
  <c r="R800" i="12" s="1"/>
  <c r="E3139" i="13"/>
  <c r="V801" i="12"/>
  <c r="B802" i="12"/>
  <c r="U801" i="12"/>
  <c r="E801" i="12"/>
  <c r="F801" i="12" s="1"/>
  <c r="N801" i="12"/>
  <c r="O801" i="12" s="1"/>
  <c r="P801" i="12" s="1"/>
  <c r="J801" i="12"/>
  <c r="Y801" i="12"/>
  <c r="I801" i="12"/>
  <c r="K800" i="12"/>
  <c r="K801" i="12" l="1"/>
  <c r="Q801" i="12"/>
  <c r="R801" i="12" s="1"/>
  <c r="W801" i="12"/>
  <c r="E3138" i="13"/>
  <c r="N802" i="12"/>
  <c r="O802" i="12" s="1"/>
  <c r="P802" i="12" s="1"/>
  <c r="J802" i="12"/>
  <c r="Y802" i="12"/>
  <c r="I802" i="12"/>
  <c r="V802" i="12"/>
  <c r="B803" i="12"/>
  <c r="U802" i="12"/>
  <c r="E802" i="12"/>
  <c r="F802" i="12" s="1"/>
  <c r="Q802" i="12" l="1"/>
  <c r="R802" i="12" s="1"/>
  <c r="E3137" i="13"/>
  <c r="N803" i="12"/>
  <c r="O803" i="12" s="1"/>
  <c r="P803" i="12" s="1"/>
  <c r="J803" i="12"/>
  <c r="Y803" i="12"/>
  <c r="I803" i="12"/>
  <c r="V803" i="12"/>
  <c r="E803" i="12"/>
  <c r="F803" i="12" s="1"/>
  <c r="B804" i="12"/>
  <c r="U803" i="12"/>
  <c r="W802" i="12"/>
  <c r="K802" i="12"/>
  <c r="W803" i="12" l="1"/>
  <c r="K803" i="12"/>
  <c r="Q803" i="12"/>
  <c r="R803" i="12" s="1"/>
  <c r="E3136" i="13"/>
  <c r="N804" i="12"/>
  <c r="O804" i="12" s="1"/>
  <c r="P804" i="12" s="1"/>
  <c r="J804" i="12"/>
  <c r="Y804" i="12"/>
  <c r="I804" i="12"/>
  <c r="V804" i="12"/>
  <c r="B805" i="12"/>
  <c r="U804" i="12"/>
  <c r="E804" i="12"/>
  <c r="F804" i="12" s="1"/>
  <c r="W804" i="12" l="1"/>
  <c r="Q804" i="12"/>
  <c r="R804" i="12" s="1"/>
  <c r="E3135" i="13"/>
  <c r="J805" i="12"/>
  <c r="Y805" i="12"/>
  <c r="I805" i="12"/>
  <c r="V805" i="12"/>
  <c r="B806" i="12"/>
  <c r="U805" i="12"/>
  <c r="E805" i="12"/>
  <c r="F805" i="12" s="1"/>
  <c r="N805" i="12"/>
  <c r="O805" i="12" s="1"/>
  <c r="P805" i="12" s="1"/>
  <c r="K804" i="12"/>
  <c r="W805" i="12" l="1"/>
  <c r="E3134" i="13"/>
  <c r="V806" i="12"/>
  <c r="B807" i="12"/>
  <c r="U806" i="12"/>
  <c r="E806" i="12"/>
  <c r="F806" i="12" s="1"/>
  <c r="N806" i="12"/>
  <c r="O806" i="12" s="1"/>
  <c r="P806" i="12" s="1"/>
  <c r="J806" i="12"/>
  <c r="Y806" i="12"/>
  <c r="I806" i="12"/>
  <c r="K805" i="12"/>
  <c r="Q805" i="12"/>
  <c r="R805" i="12" s="1"/>
  <c r="Q806" i="12" l="1"/>
  <c r="R806" i="12" s="1"/>
  <c r="W806" i="12"/>
  <c r="E3133" i="13"/>
  <c r="B808" i="12"/>
  <c r="U807" i="12"/>
  <c r="E807" i="12"/>
  <c r="F807" i="12" s="1"/>
  <c r="N807" i="12"/>
  <c r="O807" i="12" s="1"/>
  <c r="P807" i="12" s="1"/>
  <c r="J807" i="12"/>
  <c r="Y807" i="12"/>
  <c r="V807" i="12"/>
  <c r="I807" i="12"/>
  <c r="K806" i="12"/>
  <c r="W807" i="12" l="1"/>
  <c r="Q807" i="12"/>
  <c r="R807" i="12" s="1"/>
  <c r="E3132" i="13"/>
  <c r="N808" i="12"/>
  <c r="O808" i="12" s="1"/>
  <c r="P808" i="12" s="1"/>
  <c r="J808" i="12"/>
  <c r="Y808" i="12"/>
  <c r="I808" i="12"/>
  <c r="B809" i="12"/>
  <c r="U808" i="12"/>
  <c r="E808" i="12"/>
  <c r="F808" i="12" s="1"/>
  <c r="V808" i="12"/>
  <c r="K807" i="12"/>
  <c r="K808" i="12" l="1"/>
  <c r="Q808" i="12"/>
  <c r="R808" i="12" s="1"/>
  <c r="W808" i="12"/>
  <c r="E3131" i="13"/>
  <c r="N809" i="12"/>
  <c r="O809" i="12" s="1"/>
  <c r="P809" i="12" s="1"/>
  <c r="J809" i="12"/>
  <c r="Y809" i="12"/>
  <c r="I809" i="12"/>
  <c r="V809" i="12"/>
  <c r="B810" i="12"/>
  <c r="U809" i="12"/>
  <c r="E809" i="12"/>
  <c r="F809" i="12" s="1"/>
  <c r="W809" i="12" l="1"/>
  <c r="Q809" i="12"/>
  <c r="R809" i="12" s="1"/>
  <c r="E3130" i="13"/>
  <c r="J810" i="12"/>
  <c r="Y810" i="12"/>
  <c r="I810" i="12"/>
  <c r="V810" i="12"/>
  <c r="B811" i="12"/>
  <c r="U810" i="12"/>
  <c r="E810" i="12"/>
  <c r="F810" i="12" s="1"/>
  <c r="N810" i="12"/>
  <c r="O810" i="12" s="1"/>
  <c r="P810" i="12" s="1"/>
  <c r="K809" i="12"/>
  <c r="W810" i="12" l="1"/>
  <c r="Q810" i="12"/>
  <c r="R810" i="12" s="1"/>
  <c r="E3129" i="13"/>
  <c r="Y811" i="12"/>
  <c r="I811" i="12"/>
  <c r="V811" i="12"/>
  <c r="B812" i="12"/>
  <c r="U811" i="12"/>
  <c r="E811" i="12"/>
  <c r="F811" i="12" s="1"/>
  <c r="N811" i="12"/>
  <c r="O811" i="12" s="1"/>
  <c r="P811" i="12" s="1"/>
  <c r="J811" i="12"/>
  <c r="K810" i="12"/>
  <c r="E3128" i="13" l="1"/>
  <c r="V812" i="12"/>
  <c r="B813" i="12"/>
  <c r="U812" i="12"/>
  <c r="E812" i="12"/>
  <c r="F812" i="12" s="1"/>
  <c r="N812" i="12"/>
  <c r="O812" i="12" s="1"/>
  <c r="P812" i="12" s="1"/>
  <c r="J812" i="12"/>
  <c r="Y812" i="12"/>
  <c r="I812" i="12"/>
  <c r="K811" i="12"/>
  <c r="Q811" i="12"/>
  <c r="R811" i="12" s="1"/>
  <c r="W811" i="12"/>
  <c r="K812" i="12" l="1"/>
  <c r="Q812" i="12"/>
  <c r="R812" i="12" s="1"/>
  <c r="W812" i="12"/>
  <c r="E3127" i="13"/>
  <c r="N813" i="12"/>
  <c r="O813" i="12" s="1"/>
  <c r="P813" i="12" s="1"/>
  <c r="J813" i="12"/>
  <c r="Y813" i="12"/>
  <c r="I813" i="12"/>
  <c r="V813" i="12"/>
  <c r="B814" i="12"/>
  <c r="U813" i="12"/>
  <c r="E813" i="12"/>
  <c r="F813" i="12" s="1"/>
  <c r="W813" i="12" l="1"/>
  <c r="K813" i="12"/>
  <c r="Q813" i="12"/>
  <c r="R813" i="12" s="1"/>
  <c r="E3126" i="13"/>
  <c r="N814" i="12"/>
  <c r="O814" i="12" s="1"/>
  <c r="P814" i="12" s="1"/>
  <c r="J814" i="12"/>
  <c r="Y814" i="12"/>
  <c r="I814" i="12"/>
  <c r="V814" i="12"/>
  <c r="B815" i="12"/>
  <c r="U814" i="12"/>
  <c r="E814" i="12"/>
  <c r="F814" i="12" s="1"/>
  <c r="W814" i="12" l="1"/>
  <c r="E3125" i="13"/>
  <c r="J815" i="12"/>
  <c r="Y815" i="12"/>
  <c r="I815" i="12"/>
  <c r="V815" i="12"/>
  <c r="B816" i="12"/>
  <c r="U815" i="12"/>
  <c r="E815" i="12"/>
  <c r="F815" i="12" s="1"/>
  <c r="N815" i="12"/>
  <c r="O815" i="12" s="1"/>
  <c r="P815" i="12" s="1"/>
  <c r="Q814" i="12"/>
  <c r="R814" i="12" s="1"/>
  <c r="K814" i="12"/>
  <c r="Q815" i="12" l="1"/>
  <c r="R815" i="12" s="1"/>
  <c r="K815" i="12"/>
  <c r="W815" i="12"/>
  <c r="E3124" i="13"/>
  <c r="J816" i="12"/>
  <c r="Y816" i="12"/>
  <c r="I816" i="12"/>
  <c r="V816" i="12"/>
  <c r="B817" i="12"/>
  <c r="U816" i="12"/>
  <c r="E816" i="12"/>
  <c r="F816" i="12" s="1"/>
  <c r="N816" i="12"/>
  <c r="O816" i="12" s="1"/>
  <c r="P816" i="12" s="1"/>
  <c r="W816" i="12" l="1"/>
  <c r="K816" i="12"/>
  <c r="E3123" i="13"/>
  <c r="V817" i="12"/>
  <c r="B818" i="12"/>
  <c r="U817" i="12"/>
  <c r="E817" i="12"/>
  <c r="F817" i="12" s="1"/>
  <c r="N817" i="12"/>
  <c r="O817" i="12" s="1"/>
  <c r="P817" i="12" s="1"/>
  <c r="J817" i="12"/>
  <c r="Y817" i="12"/>
  <c r="I817" i="12"/>
  <c r="Q816" i="12"/>
  <c r="R816" i="12" s="1"/>
  <c r="W817" i="12" l="1"/>
  <c r="Q817" i="12"/>
  <c r="R817" i="12" s="1"/>
  <c r="E3122" i="13"/>
  <c r="N818" i="12"/>
  <c r="O818" i="12" s="1"/>
  <c r="P818" i="12" s="1"/>
  <c r="J818" i="12"/>
  <c r="Y818" i="12"/>
  <c r="I818" i="12"/>
  <c r="V818" i="12"/>
  <c r="B819" i="12"/>
  <c r="U818" i="12"/>
  <c r="E818" i="12"/>
  <c r="F818" i="12" s="1"/>
  <c r="K817" i="12"/>
  <c r="W818" i="12" l="1"/>
  <c r="Q818" i="12"/>
  <c r="R818" i="12" s="1"/>
  <c r="E3121" i="13"/>
  <c r="N819" i="12"/>
  <c r="O819" i="12" s="1"/>
  <c r="P819" i="12" s="1"/>
  <c r="J819" i="12"/>
  <c r="Y819" i="12"/>
  <c r="I819" i="12"/>
  <c r="V819" i="12"/>
  <c r="B820" i="12"/>
  <c r="U819" i="12"/>
  <c r="E819" i="12"/>
  <c r="F819" i="12" s="1"/>
  <c r="K818" i="12"/>
  <c r="K819" i="12" l="1"/>
  <c r="W819" i="12"/>
  <c r="Q819" i="12"/>
  <c r="R819" i="12" s="1"/>
  <c r="E3120" i="13"/>
  <c r="N820" i="12"/>
  <c r="O820" i="12" s="1"/>
  <c r="P820" i="12" s="1"/>
  <c r="J820" i="12"/>
  <c r="Y820" i="12"/>
  <c r="I820" i="12"/>
  <c r="V820" i="12"/>
  <c r="B821" i="12"/>
  <c r="U820" i="12"/>
  <c r="E820" i="12"/>
  <c r="F820" i="12" s="1"/>
  <c r="K820" i="12" l="1"/>
  <c r="Q820" i="12"/>
  <c r="R820" i="12" s="1"/>
  <c r="W820" i="12"/>
  <c r="E3119" i="13"/>
  <c r="J821" i="12"/>
  <c r="Y821" i="12"/>
  <c r="I821" i="12"/>
  <c r="V821" i="12"/>
  <c r="B822" i="12"/>
  <c r="U821" i="12"/>
  <c r="E821" i="12"/>
  <c r="F821" i="12" s="1"/>
  <c r="N821" i="12"/>
  <c r="O821" i="12" s="1"/>
  <c r="P821" i="12" s="1"/>
  <c r="K821" i="12" l="1"/>
  <c r="Q821" i="12"/>
  <c r="R821" i="12" s="1"/>
  <c r="W821" i="12"/>
  <c r="E3118" i="13"/>
  <c r="V822" i="12"/>
  <c r="B823" i="12"/>
  <c r="U822" i="12"/>
  <c r="E822" i="12"/>
  <c r="F822" i="12" s="1"/>
  <c r="N822" i="12"/>
  <c r="O822" i="12" s="1"/>
  <c r="P822" i="12" s="1"/>
  <c r="J822" i="12"/>
  <c r="Y822" i="12"/>
  <c r="I822" i="12"/>
  <c r="W822" i="12" l="1"/>
  <c r="K822" i="12"/>
  <c r="Q822" i="12"/>
  <c r="R822" i="12" s="1"/>
  <c r="E3117" i="13"/>
  <c r="B824" i="12"/>
  <c r="U823" i="12"/>
  <c r="E823" i="12"/>
  <c r="F823" i="12" s="1"/>
  <c r="N823" i="12"/>
  <c r="O823" i="12" s="1"/>
  <c r="P823" i="12" s="1"/>
  <c r="J823" i="12"/>
  <c r="Y823" i="12"/>
  <c r="I823" i="12"/>
  <c r="V823" i="12"/>
  <c r="K823" i="12" l="1"/>
  <c r="Q823" i="12"/>
  <c r="R823" i="12" s="1"/>
  <c r="W823" i="12"/>
  <c r="E3116" i="13"/>
  <c r="N824" i="12"/>
  <c r="O824" i="12" s="1"/>
  <c r="P824" i="12" s="1"/>
  <c r="J824" i="12"/>
  <c r="Y824" i="12"/>
  <c r="I824" i="12"/>
  <c r="V824" i="12"/>
  <c r="B825" i="12"/>
  <c r="U824" i="12"/>
  <c r="E824" i="12"/>
  <c r="F824" i="12" s="1"/>
  <c r="K824" i="12" l="1"/>
  <c r="W824" i="12"/>
  <c r="Q824" i="12"/>
  <c r="R824" i="12" s="1"/>
  <c r="E3115" i="13"/>
  <c r="N825" i="12"/>
  <c r="O825" i="12" s="1"/>
  <c r="P825" i="12" s="1"/>
  <c r="J825" i="12"/>
  <c r="Y825" i="12"/>
  <c r="I825" i="12"/>
  <c r="V825" i="12"/>
  <c r="B826" i="12"/>
  <c r="U825" i="12"/>
  <c r="E825" i="12"/>
  <c r="F825" i="12" s="1"/>
  <c r="W825" i="12" l="1"/>
  <c r="E3114" i="13"/>
  <c r="J826" i="12"/>
  <c r="Y826" i="12"/>
  <c r="I826" i="12"/>
  <c r="V826" i="12"/>
  <c r="B827" i="12"/>
  <c r="U826" i="12"/>
  <c r="E826" i="12"/>
  <c r="F826" i="12" s="1"/>
  <c r="N826" i="12"/>
  <c r="O826" i="12" s="1"/>
  <c r="P826" i="12" s="1"/>
  <c r="Q825" i="12"/>
  <c r="R825" i="12" s="1"/>
  <c r="K825" i="12"/>
  <c r="Q826" i="12" l="1"/>
  <c r="R826" i="12" s="1"/>
  <c r="E3113" i="13"/>
  <c r="Y827" i="12"/>
  <c r="I827" i="12"/>
  <c r="V827" i="12"/>
  <c r="B828" i="12"/>
  <c r="U827" i="12"/>
  <c r="E827" i="12"/>
  <c r="F827" i="12" s="1"/>
  <c r="N827" i="12"/>
  <c r="O827" i="12" s="1"/>
  <c r="P827" i="12" s="1"/>
  <c r="J827" i="12"/>
  <c r="K826" i="12"/>
  <c r="W826" i="12"/>
  <c r="W827" i="12" l="1"/>
  <c r="E3112" i="13"/>
  <c r="V828" i="12"/>
  <c r="B829" i="12"/>
  <c r="U828" i="12"/>
  <c r="E828" i="12"/>
  <c r="F828" i="12" s="1"/>
  <c r="N828" i="12"/>
  <c r="O828" i="12" s="1"/>
  <c r="P828" i="12" s="1"/>
  <c r="J828" i="12"/>
  <c r="Y828" i="12"/>
  <c r="I828" i="12"/>
  <c r="K827" i="12"/>
  <c r="Q827" i="12"/>
  <c r="R827" i="12" s="1"/>
  <c r="K828" i="12" l="1"/>
  <c r="W828" i="12"/>
  <c r="Q828" i="12"/>
  <c r="R828" i="12" s="1"/>
  <c r="E3111" i="13"/>
  <c r="N829" i="12"/>
  <c r="O829" i="12" s="1"/>
  <c r="P829" i="12" s="1"/>
  <c r="J829" i="12"/>
  <c r="Y829" i="12"/>
  <c r="I829" i="12"/>
  <c r="V829" i="12"/>
  <c r="B830" i="12"/>
  <c r="U829" i="12"/>
  <c r="E829" i="12"/>
  <c r="F829" i="12" s="1"/>
  <c r="W829" i="12" l="1"/>
  <c r="Q829" i="12"/>
  <c r="R829" i="12" s="1"/>
  <c r="E3110" i="13"/>
  <c r="N830" i="12"/>
  <c r="O830" i="12" s="1"/>
  <c r="P830" i="12" s="1"/>
  <c r="J830" i="12"/>
  <c r="Y830" i="12"/>
  <c r="I830" i="12"/>
  <c r="V830" i="12"/>
  <c r="B831" i="12"/>
  <c r="U830" i="12"/>
  <c r="E830" i="12"/>
  <c r="F830" i="12" s="1"/>
  <c r="K829" i="12"/>
  <c r="Q830" i="12" l="1"/>
  <c r="R830" i="12" s="1"/>
  <c r="W830" i="12"/>
  <c r="E3109" i="13"/>
  <c r="J831" i="12"/>
  <c r="Y831" i="12"/>
  <c r="I831" i="12"/>
  <c r="V831" i="12"/>
  <c r="B832" i="12"/>
  <c r="U831" i="12"/>
  <c r="E831" i="12"/>
  <c r="F831" i="12" s="1"/>
  <c r="N831" i="12"/>
  <c r="O831" i="12" s="1"/>
  <c r="P831" i="12" s="1"/>
  <c r="K830" i="12"/>
  <c r="W831" i="12" l="1"/>
  <c r="K831" i="12"/>
  <c r="Q831" i="12"/>
  <c r="R831" i="12" s="1"/>
  <c r="E3108" i="13"/>
  <c r="J832" i="12"/>
  <c r="Y832" i="12"/>
  <c r="I832" i="12"/>
  <c r="V832" i="12"/>
  <c r="B833" i="12"/>
  <c r="U832" i="12"/>
  <c r="E832" i="12"/>
  <c r="F832" i="12" s="1"/>
  <c r="N832" i="12"/>
  <c r="O832" i="12" s="1"/>
  <c r="P832" i="12" s="1"/>
  <c r="W832" i="12" l="1"/>
  <c r="Q832" i="12"/>
  <c r="R832" i="12" s="1"/>
  <c r="E3107" i="13"/>
  <c r="V833" i="12"/>
  <c r="B834" i="12"/>
  <c r="U833" i="12"/>
  <c r="E833" i="12"/>
  <c r="F833" i="12" s="1"/>
  <c r="N833" i="12"/>
  <c r="O833" i="12" s="1"/>
  <c r="P833" i="12" s="1"/>
  <c r="J833" i="12"/>
  <c r="Y833" i="12"/>
  <c r="I833" i="12"/>
  <c r="K832" i="12"/>
  <c r="W833" i="12" l="1"/>
  <c r="E3106" i="13"/>
  <c r="N834" i="12"/>
  <c r="O834" i="12" s="1"/>
  <c r="P834" i="12" s="1"/>
  <c r="J834" i="12"/>
  <c r="Y834" i="12"/>
  <c r="I834" i="12"/>
  <c r="V834" i="12"/>
  <c r="B835" i="12"/>
  <c r="U834" i="12"/>
  <c r="E834" i="12"/>
  <c r="F834" i="12" s="1"/>
  <c r="K833" i="12"/>
  <c r="Q833" i="12"/>
  <c r="R833" i="12" s="1"/>
  <c r="W834" i="12" l="1"/>
  <c r="K834" i="12"/>
  <c r="Q834" i="12"/>
  <c r="R834" i="12" s="1"/>
  <c r="E3105" i="13"/>
  <c r="N835" i="12"/>
  <c r="O835" i="12" s="1"/>
  <c r="P835" i="12" s="1"/>
  <c r="J835" i="12"/>
  <c r="Y835" i="12"/>
  <c r="I835" i="12"/>
  <c r="V835" i="12"/>
  <c r="B836" i="12"/>
  <c r="U835" i="12"/>
  <c r="E835" i="12"/>
  <c r="F835" i="12" s="1"/>
  <c r="K835" i="12" l="1"/>
  <c r="Q835" i="12"/>
  <c r="R835" i="12" s="1"/>
  <c r="W835" i="12"/>
  <c r="E3104" i="13"/>
  <c r="N836" i="12"/>
  <c r="O836" i="12" s="1"/>
  <c r="P836" i="12" s="1"/>
  <c r="J836" i="12"/>
  <c r="Y836" i="12"/>
  <c r="I836" i="12"/>
  <c r="V836" i="12"/>
  <c r="B837" i="12"/>
  <c r="U836" i="12"/>
  <c r="E836" i="12"/>
  <c r="F836" i="12" s="1"/>
  <c r="K836" i="12" l="1"/>
  <c r="Q836" i="12"/>
  <c r="R836" i="12" s="1"/>
  <c r="W836" i="12"/>
  <c r="E3103" i="13"/>
  <c r="J837" i="12"/>
  <c r="Y837" i="12"/>
  <c r="I837" i="12"/>
  <c r="V837" i="12"/>
  <c r="B838" i="12"/>
  <c r="U837" i="12"/>
  <c r="E837" i="12"/>
  <c r="F837" i="12" s="1"/>
  <c r="N837" i="12"/>
  <c r="O837" i="12" s="1"/>
  <c r="P837" i="12" s="1"/>
  <c r="W837" i="12" l="1"/>
  <c r="Q837" i="12"/>
  <c r="R837" i="12" s="1"/>
  <c r="E3102" i="13"/>
  <c r="V838" i="12"/>
  <c r="B839" i="12"/>
  <c r="U838" i="12"/>
  <c r="E838" i="12"/>
  <c r="F838" i="12" s="1"/>
  <c r="N838" i="12"/>
  <c r="O838" i="12" s="1"/>
  <c r="P838" i="12" s="1"/>
  <c r="J838" i="12"/>
  <c r="Y838" i="12"/>
  <c r="I838" i="12"/>
  <c r="K837" i="12"/>
  <c r="W838" i="12" l="1"/>
  <c r="K838" i="12"/>
  <c r="Q838" i="12"/>
  <c r="R838" i="12" s="1"/>
  <c r="E3101" i="13"/>
  <c r="B840" i="12"/>
  <c r="U839" i="12"/>
  <c r="E839" i="12"/>
  <c r="F839" i="12" s="1"/>
  <c r="N839" i="12"/>
  <c r="O839" i="12" s="1"/>
  <c r="P839" i="12" s="1"/>
  <c r="J839" i="12"/>
  <c r="Y839" i="12"/>
  <c r="I839" i="12"/>
  <c r="V839" i="12"/>
  <c r="W839" i="12" l="1"/>
  <c r="E3100" i="13"/>
  <c r="N840" i="12"/>
  <c r="O840" i="12" s="1"/>
  <c r="P840" i="12" s="1"/>
  <c r="J840" i="12"/>
  <c r="Y840" i="12"/>
  <c r="I840" i="12"/>
  <c r="V840" i="12"/>
  <c r="B841" i="12"/>
  <c r="U840" i="12"/>
  <c r="E840" i="12"/>
  <c r="F840" i="12" s="1"/>
  <c r="K839" i="12"/>
  <c r="Q839" i="12"/>
  <c r="R839" i="12" s="1"/>
  <c r="W840" i="12" l="1"/>
  <c r="K840" i="12"/>
  <c r="Q840" i="12"/>
  <c r="R840" i="12" s="1"/>
  <c r="E3099" i="13"/>
  <c r="N841" i="12"/>
  <c r="O841" i="12" s="1"/>
  <c r="P841" i="12" s="1"/>
  <c r="J841" i="12"/>
  <c r="Y841" i="12"/>
  <c r="I841" i="12"/>
  <c r="V841" i="12"/>
  <c r="B842" i="12"/>
  <c r="U841" i="12"/>
  <c r="E841" i="12"/>
  <c r="F841" i="12" s="1"/>
  <c r="W841" i="12" l="1"/>
  <c r="Q841" i="12"/>
  <c r="R841" i="12" s="1"/>
  <c r="E3098" i="13"/>
  <c r="J842" i="12"/>
  <c r="Y842" i="12"/>
  <c r="I842" i="12"/>
  <c r="V842" i="12"/>
  <c r="B843" i="12"/>
  <c r="U842" i="12"/>
  <c r="E842" i="12"/>
  <c r="F842" i="12" s="1"/>
  <c r="N842" i="12"/>
  <c r="O842" i="12" s="1"/>
  <c r="P842" i="12" s="1"/>
  <c r="K841" i="12"/>
  <c r="W842" i="12" l="1"/>
  <c r="K842" i="12"/>
  <c r="Q842" i="12"/>
  <c r="R842" i="12" s="1"/>
  <c r="E3097" i="13"/>
  <c r="Y843" i="12"/>
  <c r="I843" i="12"/>
  <c r="V843" i="12"/>
  <c r="B844" i="12"/>
  <c r="U843" i="12"/>
  <c r="E843" i="12"/>
  <c r="F843" i="12" s="1"/>
  <c r="N843" i="12"/>
  <c r="O843" i="12" s="1"/>
  <c r="P843" i="12" s="1"/>
  <c r="J843" i="12"/>
  <c r="K843" i="12" l="1"/>
  <c r="Q843" i="12"/>
  <c r="R843" i="12" s="1"/>
  <c r="W843" i="12"/>
  <c r="E3096" i="13"/>
  <c r="V844" i="12"/>
  <c r="B845" i="12"/>
  <c r="U844" i="12"/>
  <c r="E844" i="12"/>
  <c r="F844" i="12" s="1"/>
  <c r="N844" i="12"/>
  <c r="O844" i="12" s="1"/>
  <c r="P844" i="12" s="1"/>
  <c r="J844" i="12"/>
  <c r="Y844" i="12"/>
  <c r="I844" i="12"/>
  <c r="W844" i="12" l="1"/>
  <c r="E3095" i="13"/>
  <c r="N845" i="12"/>
  <c r="O845" i="12" s="1"/>
  <c r="P845" i="12" s="1"/>
  <c r="J845" i="12"/>
  <c r="Y845" i="12"/>
  <c r="I845" i="12"/>
  <c r="V845" i="12"/>
  <c r="B846" i="12"/>
  <c r="U845" i="12"/>
  <c r="E845" i="12"/>
  <c r="F845" i="12" s="1"/>
  <c r="K844" i="12"/>
  <c r="Q844" i="12"/>
  <c r="R844" i="12" s="1"/>
  <c r="W845" i="12" l="1"/>
  <c r="K845" i="12"/>
  <c r="Q845" i="12"/>
  <c r="R845" i="12" s="1"/>
  <c r="E3094" i="13"/>
  <c r="N846" i="12"/>
  <c r="O846" i="12" s="1"/>
  <c r="P846" i="12" s="1"/>
  <c r="J846" i="12"/>
  <c r="Y846" i="12"/>
  <c r="I846" i="12"/>
  <c r="V846" i="12"/>
  <c r="B847" i="12"/>
  <c r="U846" i="12"/>
  <c r="E846" i="12"/>
  <c r="F846" i="12" s="1"/>
  <c r="K846" i="12" l="1"/>
  <c r="Q846" i="12"/>
  <c r="R846" i="12" s="1"/>
  <c r="W846" i="12"/>
  <c r="E3093" i="13"/>
  <c r="J847" i="12"/>
  <c r="Y847" i="12"/>
  <c r="I847" i="12"/>
  <c r="V847" i="12"/>
  <c r="B848" i="12"/>
  <c r="U847" i="12"/>
  <c r="E847" i="12"/>
  <c r="F847" i="12" s="1"/>
  <c r="N847" i="12"/>
  <c r="O847" i="12" s="1"/>
  <c r="P847" i="12" s="1"/>
  <c r="W847" i="12" l="1"/>
  <c r="E3092" i="13"/>
  <c r="J848" i="12"/>
  <c r="Y848" i="12"/>
  <c r="I848" i="12"/>
  <c r="V848" i="12"/>
  <c r="B849" i="12"/>
  <c r="U848" i="12"/>
  <c r="E848" i="12"/>
  <c r="F848" i="12" s="1"/>
  <c r="N848" i="12"/>
  <c r="O848" i="12" s="1"/>
  <c r="P848" i="12" s="1"/>
  <c r="K847" i="12"/>
  <c r="Q847" i="12"/>
  <c r="R847" i="12" s="1"/>
  <c r="W848" i="12" l="1"/>
  <c r="E3091" i="13"/>
  <c r="V849" i="12"/>
  <c r="B850" i="12"/>
  <c r="U849" i="12"/>
  <c r="E849" i="12"/>
  <c r="F849" i="12" s="1"/>
  <c r="N849" i="12"/>
  <c r="O849" i="12" s="1"/>
  <c r="P849" i="12" s="1"/>
  <c r="J849" i="12"/>
  <c r="Y849" i="12"/>
  <c r="I849" i="12"/>
  <c r="K848" i="12"/>
  <c r="Q848" i="12"/>
  <c r="R848" i="12" s="1"/>
  <c r="Q849" i="12" l="1"/>
  <c r="R849" i="12" s="1"/>
  <c r="W849" i="12"/>
  <c r="E3090" i="13"/>
  <c r="N850" i="12"/>
  <c r="O850" i="12" s="1"/>
  <c r="P850" i="12" s="1"/>
  <c r="J850" i="12"/>
  <c r="Y850" i="12"/>
  <c r="I850" i="12"/>
  <c r="V850" i="12"/>
  <c r="B851" i="12"/>
  <c r="U850" i="12"/>
  <c r="E850" i="12"/>
  <c r="F850" i="12" s="1"/>
  <c r="K849" i="12"/>
  <c r="W850" i="12" l="1"/>
  <c r="Q850" i="12"/>
  <c r="R850" i="12" s="1"/>
  <c r="E3089" i="13"/>
  <c r="N851" i="12"/>
  <c r="O851" i="12" s="1"/>
  <c r="P851" i="12" s="1"/>
  <c r="J851" i="12"/>
  <c r="Y851" i="12"/>
  <c r="I851" i="12"/>
  <c r="V851" i="12"/>
  <c r="B852" i="12"/>
  <c r="U851" i="12"/>
  <c r="E851" i="12"/>
  <c r="F851" i="12" s="1"/>
  <c r="K850" i="12"/>
  <c r="K851" i="12" l="1"/>
  <c r="W851" i="12"/>
  <c r="Q851" i="12"/>
  <c r="R851" i="12" s="1"/>
  <c r="E3088" i="13"/>
  <c r="N852" i="12"/>
  <c r="O852" i="12" s="1"/>
  <c r="P852" i="12" s="1"/>
  <c r="J852" i="12"/>
  <c r="Y852" i="12"/>
  <c r="I852" i="12"/>
  <c r="V852" i="12"/>
  <c r="B853" i="12"/>
  <c r="U852" i="12"/>
  <c r="E852" i="12"/>
  <c r="F852" i="12" s="1"/>
  <c r="Q852" i="12" l="1"/>
  <c r="R852" i="12" s="1"/>
  <c r="K852" i="12"/>
  <c r="W852" i="12"/>
  <c r="E3087" i="13"/>
  <c r="J853" i="12"/>
  <c r="Y853" i="12"/>
  <c r="I853" i="12"/>
  <c r="V853" i="12"/>
  <c r="B854" i="12"/>
  <c r="U853" i="12"/>
  <c r="E853" i="12"/>
  <c r="F853" i="12" s="1"/>
  <c r="N853" i="12"/>
  <c r="O853" i="12" s="1"/>
  <c r="P853" i="12" s="1"/>
  <c r="W853" i="12" l="1"/>
  <c r="E3086" i="13"/>
  <c r="V854" i="12"/>
  <c r="B855" i="12"/>
  <c r="U854" i="12"/>
  <c r="E854" i="12"/>
  <c r="F854" i="12" s="1"/>
  <c r="N854" i="12"/>
  <c r="O854" i="12" s="1"/>
  <c r="P854" i="12" s="1"/>
  <c r="J854" i="12"/>
  <c r="Y854" i="12"/>
  <c r="I854" i="12"/>
  <c r="K853" i="12"/>
  <c r="Q853" i="12"/>
  <c r="R853" i="12" s="1"/>
  <c r="W854" i="12" l="1"/>
  <c r="Q854" i="12"/>
  <c r="R854" i="12" s="1"/>
  <c r="E3085" i="13"/>
  <c r="B856" i="12"/>
  <c r="U855" i="12"/>
  <c r="E855" i="12"/>
  <c r="F855" i="12" s="1"/>
  <c r="N855" i="12"/>
  <c r="O855" i="12" s="1"/>
  <c r="P855" i="12" s="1"/>
  <c r="J855" i="12"/>
  <c r="Y855" i="12"/>
  <c r="I855" i="12"/>
  <c r="V855" i="12"/>
  <c r="K854" i="12"/>
  <c r="W855" i="12" l="1"/>
  <c r="E3084" i="13"/>
  <c r="N856" i="12"/>
  <c r="O856" i="12" s="1"/>
  <c r="P856" i="12" s="1"/>
  <c r="J856" i="12"/>
  <c r="Y856" i="12"/>
  <c r="I856" i="12"/>
  <c r="V856" i="12"/>
  <c r="B857" i="12"/>
  <c r="U856" i="12"/>
  <c r="E856" i="12"/>
  <c r="F856" i="12" s="1"/>
  <c r="K855" i="12"/>
  <c r="Q855" i="12"/>
  <c r="R855" i="12" s="1"/>
  <c r="W856" i="12" l="1"/>
  <c r="K856" i="12"/>
  <c r="Q856" i="12"/>
  <c r="R856" i="12" s="1"/>
  <c r="E3083" i="13"/>
  <c r="N857" i="12"/>
  <c r="O857" i="12" s="1"/>
  <c r="P857" i="12" s="1"/>
  <c r="J857" i="12"/>
  <c r="Y857" i="12"/>
  <c r="I857" i="12"/>
  <c r="V857" i="12"/>
  <c r="B858" i="12"/>
  <c r="U857" i="12"/>
  <c r="E857" i="12"/>
  <c r="F857" i="12" s="1"/>
  <c r="W857" i="12" l="1"/>
  <c r="Q857" i="12"/>
  <c r="R857" i="12" s="1"/>
  <c r="E3082" i="13"/>
  <c r="J858" i="12"/>
  <c r="Y858" i="12"/>
  <c r="I858" i="12"/>
  <c r="V858" i="12"/>
  <c r="B859" i="12"/>
  <c r="U858" i="12"/>
  <c r="E858" i="12"/>
  <c r="F858" i="12" s="1"/>
  <c r="N858" i="12"/>
  <c r="O858" i="12" s="1"/>
  <c r="P858" i="12" s="1"/>
  <c r="K857" i="12"/>
  <c r="K858" i="12" l="1"/>
  <c r="E3081" i="13"/>
  <c r="Y859" i="12"/>
  <c r="I859" i="12"/>
  <c r="V859" i="12"/>
  <c r="B860" i="12"/>
  <c r="U859" i="12"/>
  <c r="E859" i="12"/>
  <c r="F859" i="12" s="1"/>
  <c r="N859" i="12"/>
  <c r="O859" i="12" s="1"/>
  <c r="P859" i="12" s="1"/>
  <c r="J859" i="12"/>
  <c r="Q858" i="12"/>
  <c r="R858" i="12" s="1"/>
  <c r="W858" i="12"/>
  <c r="W859" i="12" l="1"/>
  <c r="E3080" i="13"/>
  <c r="V860" i="12"/>
  <c r="B861" i="12"/>
  <c r="U860" i="12"/>
  <c r="E860" i="12"/>
  <c r="F860" i="12" s="1"/>
  <c r="N860" i="12"/>
  <c r="O860" i="12" s="1"/>
  <c r="P860" i="12" s="1"/>
  <c r="J860" i="12"/>
  <c r="Y860" i="12"/>
  <c r="I860" i="12"/>
  <c r="K859" i="12"/>
  <c r="Q859" i="12"/>
  <c r="R859" i="12" s="1"/>
  <c r="K860" i="12" l="1"/>
  <c r="W860" i="12"/>
  <c r="Q860" i="12"/>
  <c r="R860" i="12" s="1"/>
  <c r="E3079" i="13"/>
  <c r="N861" i="12"/>
  <c r="O861" i="12" s="1"/>
  <c r="P861" i="12" s="1"/>
  <c r="J861" i="12"/>
  <c r="Y861" i="12"/>
  <c r="I861" i="12"/>
  <c r="V861" i="12"/>
  <c r="B862" i="12"/>
  <c r="U861" i="12"/>
  <c r="E861" i="12"/>
  <c r="F861" i="12" s="1"/>
  <c r="W861" i="12" l="1"/>
  <c r="Q861" i="12"/>
  <c r="R861" i="12" s="1"/>
  <c r="E3078" i="13"/>
  <c r="N862" i="12"/>
  <c r="O862" i="12" s="1"/>
  <c r="P862" i="12" s="1"/>
  <c r="J862" i="12"/>
  <c r="Y862" i="12"/>
  <c r="I862" i="12"/>
  <c r="V862" i="12"/>
  <c r="B863" i="12"/>
  <c r="U862" i="12"/>
  <c r="E862" i="12"/>
  <c r="F862" i="12" s="1"/>
  <c r="K861" i="12"/>
  <c r="Q862" i="12" l="1"/>
  <c r="R862" i="12" s="1"/>
  <c r="W862" i="12"/>
  <c r="E3077" i="13"/>
  <c r="J863" i="12"/>
  <c r="Y863" i="12"/>
  <c r="I863" i="12"/>
  <c r="V863" i="12"/>
  <c r="B864" i="12"/>
  <c r="U863" i="12"/>
  <c r="E863" i="12"/>
  <c r="F863" i="12" s="1"/>
  <c r="N863" i="12"/>
  <c r="O863" i="12" s="1"/>
  <c r="P863" i="12" s="1"/>
  <c r="K862" i="12"/>
  <c r="W863" i="12" l="1"/>
  <c r="K863" i="12"/>
  <c r="Q863" i="12"/>
  <c r="R863" i="12" s="1"/>
  <c r="E3076" i="13"/>
  <c r="J864" i="12"/>
  <c r="Y864" i="12"/>
  <c r="I864" i="12"/>
  <c r="V864" i="12"/>
  <c r="B865" i="12"/>
  <c r="U864" i="12"/>
  <c r="E864" i="12"/>
  <c r="F864" i="12" s="1"/>
  <c r="N864" i="12"/>
  <c r="O864" i="12" s="1"/>
  <c r="P864" i="12" s="1"/>
  <c r="W864" i="12" l="1"/>
  <c r="Q864" i="12"/>
  <c r="R864" i="12" s="1"/>
  <c r="E3075" i="13"/>
  <c r="V865" i="12"/>
  <c r="B866" i="12"/>
  <c r="U865" i="12"/>
  <c r="E865" i="12"/>
  <c r="F865" i="12" s="1"/>
  <c r="N865" i="12"/>
  <c r="O865" i="12" s="1"/>
  <c r="P865" i="12" s="1"/>
  <c r="J865" i="12"/>
  <c r="Y865" i="12"/>
  <c r="I865" i="12"/>
  <c r="K864" i="12"/>
  <c r="W865" i="12" l="1"/>
  <c r="E3074" i="13"/>
  <c r="N866" i="12"/>
  <c r="O866" i="12" s="1"/>
  <c r="P866" i="12" s="1"/>
  <c r="J866" i="12"/>
  <c r="Y866" i="12"/>
  <c r="I866" i="12"/>
  <c r="V866" i="12"/>
  <c r="B867" i="12"/>
  <c r="U866" i="12"/>
  <c r="E866" i="12"/>
  <c r="F866" i="12" s="1"/>
  <c r="K865" i="12"/>
  <c r="Q865" i="12"/>
  <c r="R865" i="12" s="1"/>
  <c r="W866" i="12" l="1"/>
  <c r="Q866" i="12"/>
  <c r="R866" i="12" s="1"/>
  <c r="E3073" i="13"/>
  <c r="N867" i="12"/>
  <c r="O867" i="12" s="1"/>
  <c r="P867" i="12" s="1"/>
  <c r="J867" i="12"/>
  <c r="Y867" i="12"/>
  <c r="I867" i="12"/>
  <c r="V867" i="12"/>
  <c r="B868" i="12"/>
  <c r="U867" i="12"/>
  <c r="E867" i="12"/>
  <c r="F867" i="12" s="1"/>
  <c r="K866" i="12"/>
  <c r="W867" i="12" l="1"/>
  <c r="Q867" i="12"/>
  <c r="R867" i="12" s="1"/>
  <c r="E3072" i="13"/>
  <c r="N868" i="12"/>
  <c r="O868" i="12" s="1"/>
  <c r="P868" i="12" s="1"/>
  <c r="J868" i="12"/>
  <c r="Y868" i="12"/>
  <c r="I868" i="12"/>
  <c r="V868" i="12"/>
  <c r="B869" i="12"/>
  <c r="U868" i="12"/>
  <c r="E868" i="12"/>
  <c r="F868" i="12" s="1"/>
  <c r="K867" i="12"/>
  <c r="K868" i="12" l="1"/>
  <c r="Q868" i="12"/>
  <c r="R868" i="12" s="1"/>
  <c r="W868" i="12"/>
  <c r="E3071" i="13"/>
  <c r="J869" i="12"/>
  <c r="Y869" i="12"/>
  <c r="I869" i="12"/>
  <c r="V869" i="12"/>
  <c r="B870" i="12"/>
  <c r="U869" i="12"/>
  <c r="E869" i="12"/>
  <c r="F869" i="12" s="1"/>
  <c r="N869" i="12"/>
  <c r="O869" i="12" s="1"/>
  <c r="P869" i="12" s="1"/>
  <c r="K869" i="12" l="1"/>
  <c r="Q869" i="12"/>
  <c r="R869" i="12" s="1"/>
  <c r="W869" i="12"/>
  <c r="E3070" i="13"/>
  <c r="V870" i="12"/>
  <c r="B871" i="12"/>
  <c r="U870" i="12"/>
  <c r="E870" i="12"/>
  <c r="F870" i="12" s="1"/>
  <c r="N870" i="12"/>
  <c r="O870" i="12" s="1"/>
  <c r="P870" i="12" s="1"/>
  <c r="J870" i="12"/>
  <c r="Y870" i="12"/>
  <c r="I870" i="12"/>
  <c r="W870" i="12" l="1"/>
  <c r="K870" i="12"/>
  <c r="Q870" i="12"/>
  <c r="R870" i="12" s="1"/>
  <c r="E3069" i="13"/>
  <c r="B872" i="12"/>
  <c r="U871" i="12"/>
  <c r="E871" i="12"/>
  <c r="F871" i="12" s="1"/>
  <c r="N871" i="12"/>
  <c r="O871" i="12" s="1"/>
  <c r="P871" i="12" s="1"/>
  <c r="J871" i="12"/>
  <c r="Y871" i="12"/>
  <c r="I871" i="12"/>
  <c r="V871" i="12"/>
  <c r="K871" i="12" l="1"/>
  <c r="Q871" i="12"/>
  <c r="R871" i="12" s="1"/>
  <c r="W871" i="12"/>
  <c r="E3068" i="13"/>
  <c r="N872" i="12"/>
  <c r="O872" i="12" s="1"/>
  <c r="P872" i="12" s="1"/>
  <c r="J872" i="12"/>
  <c r="Y872" i="12"/>
  <c r="I872" i="12"/>
  <c r="V872" i="12"/>
  <c r="B873" i="12"/>
  <c r="U872" i="12"/>
  <c r="E872" i="12"/>
  <c r="F872" i="12" s="1"/>
  <c r="K872" i="12" l="1"/>
  <c r="W872" i="12"/>
  <c r="Q872" i="12"/>
  <c r="R872" i="12" s="1"/>
  <c r="E3067" i="13"/>
  <c r="N873" i="12"/>
  <c r="O873" i="12" s="1"/>
  <c r="P873" i="12" s="1"/>
  <c r="J873" i="12"/>
  <c r="Y873" i="12"/>
  <c r="I873" i="12"/>
  <c r="V873" i="12"/>
  <c r="B874" i="12"/>
  <c r="U873" i="12"/>
  <c r="E873" i="12"/>
  <c r="F873" i="12" s="1"/>
  <c r="Q873" i="12" l="1"/>
  <c r="R873" i="12" s="1"/>
  <c r="W873" i="12"/>
  <c r="E3066" i="13"/>
  <c r="J874" i="12"/>
  <c r="Y874" i="12"/>
  <c r="I874" i="12"/>
  <c r="V874" i="12"/>
  <c r="B875" i="12"/>
  <c r="U874" i="12"/>
  <c r="E874" i="12"/>
  <c r="F874" i="12" s="1"/>
  <c r="N874" i="12"/>
  <c r="O874" i="12" s="1"/>
  <c r="P874" i="12" s="1"/>
  <c r="K873" i="12"/>
  <c r="Q874" i="12" l="1"/>
  <c r="R874" i="12" s="1"/>
  <c r="K874" i="12"/>
  <c r="W874" i="12"/>
  <c r="E3065" i="13"/>
  <c r="Y875" i="12"/>
  <c r="I875" i="12"/>
  <c r="V875" i="12"/>
  <c r="B876" i="12"/>
  <c r="U875" i="12"/>
  <c r="E875" i="12"/>
  <c r="F875" i="12" s="1"/>
  <c r="N875" i="12"/>
  <c r="O875" i="12" s="1"/>
  <c r="P875" i="12" s="1"/>
  <c r="J875" i="12"/>
  <c r="W875" i="12" l="1"/>
  <c r="K875" i="12"/>
  <c r="Q875" i="12"/>
  <c r="R875" i="12" s="1"/>
  <c r="E3064" i="13"/>
  <c r="V876" i="12"/>
  <c r="B877" i="12"/>
  <c r="U876" i="12"/>
  <c r="E876" i="12"/>
  <c r="F876" i="12" s="1"/>
  <c r="N876" i="12"/>
  <c r="O876" i="12" s="1"/>
  <c r="P876" i="12" s="1"/>
  <c r="J876" i="12"/>
  <c r="Y876" i="12"/>
  <c r="I876" i="12"/>
  <c r="W876" i="12" l="1"/>
  <c r="K876" i="12"/>
  <c r="Q876" i="12"/>
  <c r="R876" i="12" s="1"/>
  <c r="E3063" i="13"/>
  <c r="N877" i="12"/>
  <c r="O877" i="12" s="1"/>
  <c r="P877" i="12" s="1"/>
  <c r="J877" i="12"/>
  <c r="Y877" i="12"/>
  <c r="I877" i="12"/>
  <c r="V877" i="12"/>
  <c r="B878" i="12"/>
  <c r="U877" i="12"/>
  <c r="E877" i="12"/>
  <c r="F877" i="12" s="1"/>
  <c r="W877" i="12" l="1"/>
  <c r="E3062" i="13"/>
  <c r="N878" i="12"/>
  <c r="O878" i="12" s="1"/>
  <c r="P878" i="12" s="1"/>
  <c r="J878" i="12"/>
  <c r="Y878" i="12"/>
  <c r="I878" i="12"/>
  <c r="V878" i="12"/>
  <c r="B879" i="12"/>
  <c r="U878" i="12"/>
  <c r="E878" i="12"/>
  <c r="F878" i="12" s="1"/>
  <c r="K877" i="12"/>
  <c r="Q877" i="12"/>
  <c r="R877" i="12" s="1"/>
  <c r="Q878" i="12" l="1"/>
  <c r="R878" i="12" s="1"/>
  <c r="K878" i="12"/>
  <c r="W878" i="12"/>
  <c r="E3061" i="13"/>
  <c r="J879" i="12"/>
  <c r="Y879" i="12"/>
  <c r="I879" i="12"/>
  <c r="V879" i="12"/>
  <c r="B880" i="12"/>
  <c r="U879" i="12"/>
  <c r="E879" i="12"/>
  <c r="F879" i="12" s="1"/>
  <c r="N879" i="12"/>
  <c r="O879" i="12" s="1"/>
  <c r="P879" i="12" s="1"/>
  <c r="Q879" i="12" l="1"/>
  <c r="R879" i="12" s="1"/>
  <c r="K879" i="12"/>
  <c r="W879" i="12"/>
  <c r="E3060" i="13"/>
  <c r="J880" i="12"/>
  <c r="Y880" i="12"/>
  <c r="I880" i="12"/>
  <c r="V880" i="12"/>
  <c r="B881" i="12"/>
  <c r="U880" i="12"/>
  <c r="E880" i="12"/>
  <c r="F880" i="12" s="1"/>
  <c r="N880" i="12"/>
  <c r="O880" i="12" s="1"/>
  <c r="P880" i="12" s="1"/>
  <c r="W880" i="12" l="1"/>
  <c r="Q880" i="12"/>
  <c r="R880" i="12" s="1"/>
  <c r="E3059" i="13"/>
  <c r="V881" i="12"/>
  <c r="B882" i="12"/>
  <c r="U881" i="12"/>
  <c r="E881" i="12"/>
  <c r="F881" i="12" s="1"/>
  <c r="N881" i="12"/>
  <c r="O881" i="12" s="1"/>
  <c r="P881" i="12" s="1"/>
  <c r="J881" i="12"/>
  <c r="Y881" i="12"/>
  <c r="I881" i="12"/>
  <c r="K880" i="12"/>
  <c r="W881" i="12" l="1"/>
  <c r="E3058" i="13"/>
  <c r="N882" i="12"/>
  <c r="O882" i="12" s="1"/>
  <c r="P882" i="12" s="1"/>
  <c r="J882" i="12"/>
  <c r="Y882" i="12"/>
  <c r="I882" i="12"/>
  <c r="V882" i="12"/>
  <c r="B883" i="12"/>
  <c r="U882" i="12"/>
  <c r="E882" i="12"/>
  <c r="F882" i="12" s="1"/>
  <c r="K881" i="12"/>
  <c r="Q881" i="12"/>
  <c r="R881" i="12" s="1"/>
  <c r="Q882" i="12" l="1"/>
  <c r="R882" i="12" s="1"/>
  <c r="W882" i="12"/>
  <c r="E3057" i="13"/>
  <c r="N883" i="12"/>
  <c r="O883" i="12" s="1"/>
  <c r="P883" i="12" s="1"/>
  <c r="J883" i="12"/>
  <c r="Y883" i="12"/>
  <c r="I883" i="12"/>
  <c r="V883" i="12"/>
  <c r="B884" i="12"/>
  <c r="U883" i="12"/>
  <c r="E883" i="12"/>
  <c r="F883" i="12" s="1"/>
  <c r="K882" i="12"/>
  <c r="W883" i="12" l="1"/>
  <c r="Q883" i="12"/>
  <c r="R883" i="12" s="1"/>
  <c r="E3056" i="13"/>
  <c r="N884" i="12"/>
  <c r="O884" i="12" s="1"/>
  <c r="P884" i="12" s="1"/>
  <c r="J884" i="12"/>
  <c r="Y884" i="12"/>
  <c r="I884" i="12"/>
  <c r="V884" i="12"/>
  <c r="B885" i="12"/>
  <c r="U884" i="12"/>
  <c r="E884" i="12"/>
  <c r="F884" i="12" s="1"/>
  <c r="K883" i="12"/>
  <c r="W884" i="12" l="1"/>
  <c r="Q884" i="12"/>
  <c r="R884" i="12" s="1"/>
  <c r="E3055" i="13"/>
  <c r="J885" i="12"/>
  <c r="Y885" i="12"/>
  <c r="I885" i="12"/>
  <c r="V885" i="12"/>
  <c r="B886" i="12"/>
  <c r="U885" i="12"/>
  <c r="E885" i="12"/>
  <c r="F885" i="12" s="1"/>
  <c r="N885" i="12"/>
  <c r="O885" i="12" s="1"/>
  <c r="P885" i="12" s="1"/>
  <c r="K884" i="12"/>
  <c r="Q885" i="12" l="1"/>
  <c r="R885" i="12" s="1"/>
  <c r="K885" i="12"/>
  <c r="W885" i="12"/>
  <c r="E3054" i="13"/>
  <c r="V886" i="12"/>
  <c r="B887" i="12"/>
  <c r="U886" i="12"/>
  <c r="E886" i="12"/>
  <c r="F886" i="12" s="1"/>
  <c r="N886" i="12"/>
  <c r="O886" i="12" s="1"/>
  <c r="P886" i="12" s="1"/>
  <c r="J886" i="12"/>
  <c r="Y886" i="12"/>
  <c r="I886" i="12"/>
  <c r="W886" i="12" l="1"/>
  <c r="E3053" i="13"/>
  <c r="B888" i="12"/>
  <c r="U887" i="12"/>
  <c r="E887" i="12"/>
  <c r="F887" i="12" s="1"/>
  <c r="N887" i="12"/>
  <c r="O887" i="12" s="1"/>
  <c r="P887" i="12" s="1"/>
  <c r="J887" i="12"/>
  <c r="Y887" i="12"/>
  <c r="I887" i="12"/>
  <c r="V887" i="12"/>
  <c r="K886" i="12"/>
  <c r="Q886" i="12"/>
  <c r="R886" i="12" s="1"/>
  <c r="Q887" i="12" l="1"/>
  <c r="R887" i="12" s="1"/>
  <c r="W887" i="12"/>
  <c r="E3052" i="13"/>
  <c r="N888" i="12"/>
  <c r="O888" i="12" s="1"/>
  <c r="P888" i="12" s="1"/>
  <c r="J888" i="12"/>
  <c r="Y888" i="12"/>
  <c r="I888" i="12"/>
  <c r="V888" i="12"/>
  <c r="B889" i="12"/>
  <c r="U888" i="12"/>
  <c r="E888" i="12"/>
  <c r="F888" i="12" s="1"/>
  <c r="K887" i="12"/>
  <c r="K888" i="12" l="1"/>
  <c r="Q888" i="12"/>
  <c r="R888" i="12" s="1"/>
  <c r="W888" i="12"/>
  <c r="E3051" i="13"/>
  <c r="N889" i="12"/>
  <c r="O889" i="12" s="1"/>
  <c r="P889" i="12" s="1"/>
  <c r="J889" i="12"/>
  <c r="Y889" i="12"/>
  <c r="I889" i="12"/>
  <c r="V889" i="12"/>
  <c r="B890" i="12"/>
  <c r="U889" i="12"/>
  <c r="E889" i="12"/>
  <c r="F889" i="12" s="1"/>
  <c r="Q889" i="12" l="1"/>
  <c r="R889" i="12" s="1"/>
  <c r="W889" i="12"/>
  <c r="E3050" i="13"/>
  <c r="J890" i="12"/>
  <c r="Y890" i="12"/>
  <c r="I890" i="12"/>
  <c r="V890" i="12"/>
  <c r="B891" i="12"/>
  <c r="U890" i="12"/>
  <c r="E890" i="12"/>
  <c r="F890" i="12" s="1"/>
  <c r="N890" i="12"/>
  <c r="O890" i="12" s="1"/>
  <c r="P890" i="12" s="1"/>
  <c r="K889" i="12"/>
  <c r="W890" i="12" l="1"/>
  <c r="E3049" i="13"/>
  <c r="Y891" i="12"/>
  <c r="I891" i="12"/>
  <c r="V891" i="12"/>
  <c r="B892" i="12"/>
  <c r="U891" i="12"/>
  <c r="E891" i="12"/>
  <c r="F891" i="12" s="1"/>
  <c r="N891" i="12"/>
  <c r="O891" i="12" s="1"/>
  <c r="P891" i="12" s="1"/>
  <c r="J891" i="12"/>
  <c r="Q890" i="12"/>
  <c r="R890" i="12" s="1"/>
  <c r="K890" i="12"/>
  <c r="W891" i="12" l="1"/>
  <c r="E3048" i="13"/>
  <c r="V892" i="12"/>
  <c r="B893" i="12"/>
  <c r="U892" i="12"/>
  <c r="E892" i="12"/>
  <c r="F892" i="12" s="1"/>
  <c r="N892" i="12"/>
  <c r="O892" i="12" s="1"/>
  <c r="P892" i="12" s="1"/>
  <c r="J892" i="12"/>
  <c r="Y892" i="12"/>
  <c r="I892" i="12"/>
  <c r="K891" i="12"/>
  <c r="Q891" i="12"/>
  <c r="R891" i="12" s="1"/>
  <c r="K892" i="12" l="1"/>
  <c r="W892" i="12"/>
  <c r="Q892" i="12"/>
  <c r="R892" i="12" s="1"/>
  <c r="E3047" i="13"/>
  <c r="N893" i="12"/>
  <c r="O893" i="12" s="1"/>
  <c r="P893" i="12" s="1"/>
  <c r="J893" i="12"/>
  <c r="Y893" i="12"/>
  <c r="I893" i="12"/>
  <c r="V893" i="12"/>
  <c r="B894" i="12"/>
  <c r="U893" i="12"/>
  <c r="E893" i="12"/>
  <c r="F893" i="12" s="1"/>
  <c r="W893" i="12" l="1"/>
  <c r="Q893" i="12"/>
  <c r="R893" i="12" s="1"/>
  <c r="E3046" i="13"/>
  <c r="N894" i="12"/>
  <c r="O894" i="12" s="1"/>
  <c r="P894" i="12" s="1"/>
  <c r="J894" i="12"/>
  <c r="Y894" i="12"/>
  <c r="I894" i="12"/>
  <c r="V894" i="12"/>
  <c r="B895" i="12"/>
  <c r="U894" i="12"/>
  <c r="E894" i="12"/>
  <c r="F894" i="12" s="1"/>
  <c r="K893" i="12"/>
  <c r="Q894" i="12" l="1"/>
  <c r="R894" i="12" s="1"/>
  <c r="W894" i="12"/>
  <c r="E3045" i="13"/>
  <c r="J895" i="12"/>
  <c r="Y895" i="12"/>
  <c r="I895" i="12"/>
  <c r="V895" i="12"/>
  <c r="B896" i="12"/>
  <c r="U895" i="12"/>
  <c r="E895" i="12"/>
  <c r="F895" i="12" s="1"/>
  <c r="N895" i="12"/>
  <c r="O895" i="12" s="1"/>
  <c r="P895" i="12" s="1"/>
  <c r="K894" i="12"/>
  <c r="W895" i="12" l="1"/>
  <c r="K895" i="12"/>
  <c r="E3044" i="13"/>
  <c r="J896" i="12"/>
  <c r="Y896" i="12"/>
  <c r="I896" i="12"/>
  <c r="V896" i="12"/>
  <c r="B897" i="12"/>
  <c r="U896" i="12"/>
  <c r="E896" i="12"/>
  <c r="F896" i="12" s="1"/>
  <c r="N896" i="12"/>
  <c r="O896" i="12" s="1"/>
  <c r="P896" i="12" s="1"/>
  <c r="Q895" i="12"/>
  <c r="R895" i="12" s="1"/>
  <c r="W896" i="12" l="1"/>
  <c r="E3043" i="13"/>
  <c r="V897" i="12"/>
  <c r="B898" i="12"/>
  <c r="U897" i="12"/>
  <c r="E897" i="12"/>
  <c r="F897" i="12" s="1"/>
  <c r="N897" i="12"/>
  <c r="O897" i="12" s="1"/>
  <c r="P897" i="12" s="1"/>
  <c r="J897" i="12"/>
  <c r="Y897" i="12"/>
  <c r="I897" i="12"/>
  <c r="K896" i="12"/>
  <c r="Q896" i="12"/>
  <c r="R896" i="12" s="1"/>
  <c r="W897" i="12" l="1"/>
  <c r="Q897" i="12"/>
  <c r="R897" i="12" s="1"/>
  <c r="E3042" i="13"/>
  <c r="N898" i="12"/>
  <c r="O898" i="12" s="1"/>
  <c r="P898" i="12" s="1"/>
  <c r="J898" i="12"/>
  <c r="Y898" i="12"/>
  <c r="I898" i="12"/>
  <c r="V898" i="12"/>
  <c r="B899" i="12"/>
  <c r="U898" i="12"/>
  <c r="E898" i="12"/>
  <c r="F898" i="12" s="1"/>
  <c r="K897" i="12"/>
  <c r="W898" i="12" l="1"/>
  <c r="Q898" i="12"/>
  <c r="R898" i="12" s="1"/>
  <c r="E3041" i="13"/>
  <c r="N899" i="12"/>
  <c r="O899" i="12" s="1"/>
  <c r="P899" i="12" s="1"/>
  <c r="J899" i="12"/>
  <c r="Y899" i="12"/>
  <c r="I899" i="12"/>
  <c r="V899" i="12"/>
  <c r="B900" i="12"/>
  <c r="U899" i="12"/>
  <c r="E899" i="12"/>
  <c r="F899" i="12" s="1"/>
  <c r="K898" i="12"/>
  <c r="K899" i="12" l="1"/>
  <c r="W899" i="12"/>
  <c r="Q899" i="12"/>
  <c r="R899" i="12" s="1"/>
  <c r="E3040" i="13"/>
  <c r="N900" i="12"/>
  <c r="O900" i="12" s="1"/>
  <c r="P900" i="12" s="1"/>
  <c r="J900" i="12"/>
  <c r="Y900" i="12"/>
  <c r="I900" i="12"/>
  <c r="V900" i="12"/>
  <c r="B901" i="12"/>
  <c r="U900" i="12"/>
  <c r="E900" i="12"/>
  <c r="F900" i="12" s="1"/>
  <c r="K900" i="12" l="1"/>
  <c r="Q900" i="12"/>
  <c r="R900" i="12" s="1"/>
  <c r="W900" i="12"/>
  <c r="E3039" i="13"/>
  <c r="J901" i="12"/>
  <c r="Y901" i="12"/>
  <c r="I901" i="12"/>
  <c r="V901" i="12"/>
  <c r="B902" i="12"/>
  <c r="U901" i="12"/>
  <c r="E901" i="12"/>
  <c r="F901" i="12" s="1"/>
  <c r="N901" i="12"/>
  <c r="O901" i="12" s="1"/>
  <c r="P901" i="12" s="1"/>
  <c r="K901" i="12" l="1"/>
  <c r="Q901" i="12"/>
  <c r="R901" i="12" s="1"/>
  <c r="W901" i="12"/>
  <c r="E3038" i="13"/>
  <c r="V902" i="12"/>
  <c r="B903" i="12"/>
  <c r="U902" i="12"/>
  <c r="E902" i="12"/>
  <c r="F902" i="12" s="1"/>
  <c r="N902" i="12"/>
  <c r="O902" i="12" s="1"/>
  <c r="P902" i="12" s="1"/>
  <c r="J902" i="12"/>
  <c r="Y902" i="12"/>
  <c r="I902" i="12"/>
  <c r="W902" i="12" l="1"/>
  <c r="K902" i="12"/>
  <c r="Q902" i="12"/>
  <c r="R902" i="12" s="1"/>
  <c r="E3037" i="13"/>
  <c r="B904" i="12"/>
  <c r="U903" i="12"/>
  <c r="E903" i="12"/>
  <c r="F903" i="12" s="1"/>
  <c r="N903" i="12"/>
  <c r="O903" i="12" s="1"/>
  <c r="P903" i="12" s="1"/>
  <c r="J903" i="12"/>
  <c r="Y903" i="12"/>
  <c r="I903" i="12"/>
  <c r="V903" i="12"/>
  <c r="K903" i="12" l="1"/>
  <c r="Q903" i="12"/>
  <c r="R903" i="12" s="1"/>
  <c r="W903" i="12"/>
  <c r="E3036" i="13"/>
  <c r="N904" i="12"/>
  <c r="O904" i="12" s="1"/>
  <c r="P904" i="12" s="1"/>
  <c r="J904" i="12"/>
  <c r="Y904" i="12"/>
  <c r="I904" i="12"/>
  <c r="V904" i="12"/>
  <c r="B905" i="12"/>
  <c r="U904" i="12"/>
  <c r="E904" i="12"/>
  <c r="F904" i="12" s="1"/>
  <c r="W904" i="12" l="1"/>
  <c r="Q904" i="12"/>
  <c r="R904" i="12" s="1"/>
  <c r="E3035" i="13"/>
  <c r="N905" i="12"/>
  <c r="O905" i="12" s="1"/>
  <c r="P905" i="12" s="1"/>
  <c r="J905" i="12"/>
  <c r="Y905" i="12"/>
  <c r="I905" i="12"/>
  <c r="V905" i="12"/>
  <c r="B906" i="12"/>
  <c r="U905" i="12"/>
  <c r="E905" i="12"/>
  <c r="F905" i="12" s="1"/>
  <c r="K904" i="12"/>
  <c r="W905" i="12" l="1"/>
  <c r="Q905" i="12"/>
  <c r="R905" i="12" s="1"/>
  <c r="E3034" i="13"/>
  <c r="J906" i="12"/>
  <c r="Y906" i="12"/>
  <c r="I906" i="12"/>
  <c r="V906" i="12"/>
  <c r="B907" i="12"/>
  <c r="U906" i="12"/>
  <c r="E906" i="12"/>
  <c r="F906" i="12" s="1"/>
  <c r="N906" i="12"/>
  <c r="O906" i="12" s="1"/>
  <c r="P906" i="12" s="1"/>
  <c r="K905" i="12"/>
  <c r="W906" i="12" l="1"/>
  <c r="Q906" i="12"/>
  <c r="R906" i="12" s="1"/>
  <c r="E3033" i="13"/>
  <c r="Y907" i="12"/>
  <c r="I907" i="12"/>
  <c r="V907" i="12"/>
  <c r="B908" i="12"/>
  <c r="U907" i="12"/>
  <c r="E907" i="12"/>
  <c r="F907" i="12" s="1"/>
  <c r="N907" i="12"/>
  <c r="O907" i="12" s="1"/>
  <c r="P907" i="12" s="1"/>
  <c r="J907" i="12"/>
  <c r="K906" i="12"/>
  <c r="W907" i="12" l="1"/>
  <c r="K907" i="12"/>
  <c r="Q907" i="12"/>
  <c r="R907" i="12" s="1"/>
  <c r="E3032" i="13"/>
  <c r="V908" i="12"/>
  <c r="B909" i="12"/>
  <c r="U908" i="12"/>
  <c r="E908" i="12"/>
  <c r="F908" i="12" s="1"/>
  <c r="N908" i="12"/>
  <c r="O908" i="12" s="1"/>
  <c r="P908" i="12" s="1"/>
  <c r="J908" i="12"/>
  <c r="Y908" i="12"/>
  <c r="I908" i="12"/>
  <c r="E3031" i="13" l="1"/>
  <c r="N909" i="12"/>
  <c r="O909" i="12" s="1"/>
  <c r="P909" i="12" s="1"/>
  <c r="J909" i="12"/>
  <c r="Y909" i="12"/>
  <c r="I909" i="12"/>
  <c r="V909" i="12"/>
  <c r="B910" i="12"/>
  <c r="U909" i="12"/>
  <c r="E909" i="12"/>
  <c r="F909" i="12" s="1"/>
  <c r="K908" i="12"/>
  <c r="Q908" i="12"/>
  <c r="R908" i="12" s="1"/>
  <c r="W908" i="12"/>
  <c r="W909" i="12" l="1"/>
  <c r="K909" i="12"/>
  <c r="E3030" i="13"/>
  <c r="N910" i="12"/>
  <c r="O910" i="12" s="1"/>
  <c r="P910" i="12" s="1"/>
  <c r="J910" i="12"/>
  <c r="Y910" i="12"/>
  <c r="I910" i="12"/>
  <c r="V910" i="12"/>
  <c r="B911" i="12"/>
  <c r="U910" i="12"/>
  <c r="E910" i="12"/>
  <c r="F910" i="12" s="1"/>
  <c r="Q909" i="12"/>
  <c r="R909" i="12" s="1"/>
  <c r="Q910" i="12" l="1"/>
  <c r="R910" i="12" s="1"/>
  <c r="K910" i="12"/>
  <c r="W910" i="12"/>
  <c r="E3029" i="13"/>
  <c r="J911" i="12"/>
  <c r="Y911" i="12"/>
  <c r="I911" i="12"/>
  <c r="V911" i="12"/>
  <c r="B912" i="12"/>
  <c r="U911" i="12"/>
  <c r="E911" i="12"/>
  <c r="F911" i="12" s="1"/>
  <c r="N911" i="12"/>
  <c r="O911" i="12" s="1"/>
  <c r="P911" i="12" s="1"/>
  <c r="W911" i="12" l="1"/>
  <c r="Q911" i="12"/>
  <c r="R911" i="12" s="1"/>
  <c r="K911" i="12"/>
  <c r="E3028" i="13"/>
  <c r="J912" i="12"/>
  <c r="Y912" i="12"/>
  <c r="I912" i="12"/>
  <c r="V912" i="12"/>
  <c r="B913" i="12"/>
  <c r="U912" i="12"/>
  <c r="E912" i="12"/>
  <c r="F912" i="12" s="1"/>
  <c r="N912" i="12"/>
  <c r="O912" i="12" s="1"/>
  <c r="P912" i="12" s="1"/>
  <c r="K912" i="12" l="1"/>
  <c r="Q912" i="12"/>
  <c r="R912" i="12" s="1"/>
  <c r="W912" i="12"/>
  <c r="E3027" i="13"/>
  <c r="V913" i="12"/>
  <c r="B914" i="12"/>
  <c r="U913" i="12"/>
  <c r="E913" i="12"/>
  <c r="F913" i="12" s="1"/>
  <c r="N913" i="12"/>
  <c r="O913" i="12" s="1"/>
  <c r="P913" i="12" s="1"/>
  <c r="J913" i="12"/>
  <c r="Y913" i="12"/>
  <c r="I913" i="12"/>
  <c r="W913" i="12" l="1"/>
  <c r="K913" i="12"/>
  <c r="Q913" i="12"/>
  <c r="R913" i="12" s="1"/>
  <c r="E3026" i="13"/>
  <c r="N914" i="12"/>
  <c r="O914" i="12" s="1"/>
  <c r="P914" i="12" s="1"/>
  <c r="J914" i="12"/>
  <c r="Y914" i="12"/>
  <c r="I914" i="12"/>
  <c r="V914" i="12"/>
  <c r="B915" i="12"/>
  <c r="U914" i="12"/>
  <c r="E914" i="12"/>
  <c r="F914" i="12" s="1"/>
  <c r="Q914" i="12" l="1"/>
  <c r="R914" i="12" s="1"/>
  <c r="W914" i="12"/>
  <c r="E3025" i="13"/>
  <c r="N915" i="12"/>
  <c r="O915" i="12" s="1"/>
  <c r="P915" i="12" s="1"/>
  <c r="J915" i="12"/>
  <c r="Y915" i="12"/>
  <c r="I915" i="12"/>
  <c r="V915" i="12"/>
  <c r="B916" i="12"/>
  <c r="U915" i="12"/>
  <c r="E915" i="12"/>
  <c r="F915" i="12" s="1"/>
  <c r="K914" i="12"/>
  <c r="W915" i="12" l="1"/>
  <c r="K915" i="12"/>
  <c r="Q915" i="12"/>
  <c r="R915" i="12" s="1"/>
  <c r="E3024" i="13"/>
  <c r="N916" i="12"/>
  <c r="O916" i="12" s="1"/>
  <c r="P916" i="12" s="1"/>
  <c r="J916" i="12"/>
  <c r="Y916" i="12"/>
  <c r="I916" i="12"/>
  <c r="V916" i="12"/>
  <c r="B917" i="12"/>
  <c r="U916" i="12"/>
  <c r="E916" i="12"/>
  <c r="F916" i="12" s="1"/>
  <c r="K916" i="12" l="1"/>
  <c r="Q916" i="12"/>
  <c r="R916" i="12" s="1"/>
  <c r="W916" i="12"/>
  <c r="E3023" i="13"/>
  <c r="J917" i="12"/>
  <c r="Y917" i="12"/>
  <c r="I917" i="12"/>
  <c r="V917" i="12"/>
  <c r="B918" i="12"/>
  <c r="U917" i="12"/>
  <c r="E917" i="12"/>
  <c r="F917" i="12" s="1"/>
  <c r="N917" i="12"/>
  <c r="O917" i="12" s="1"/>
  <c r="P917" i="12" s="1"/>
  <c r="W917" i="12" l="1"/>
  <c r="E3022" i="13"/>
  <c r="V918" i="12"/>
  <c r="B919" i="12"/>
  <c r="U918" i="12"/>
  <c r="E918" i="12"/>
  <c r="F918" i="12" s="1"/>
  <c r="N918" i="12"/>
  <c r="O918" i="12" s="1"/>
  <c r="P918" i="12" s="1"/>
  <c r="J918" i="12"/>
  <c r="Y918" i="12"/>
  <c r="I918" i="12"/>
  <c r="K917" i="12"/>
  <c r="Q917" i="12"/>
  <c r="R917" i="12" s="1"/>
  <c r="W918" i="12" l="1"/>
  <c r="Q918" i="12"/>
  <c r="R918" i="12" s="1"/>
  <c r="E3021" i="13"/>
  <c r="B920" i="12"/>
  <c r="U919" i="12"/>
  <c r="E919" i="12"/>
  <c r="F919" i="12" s="1"/>
  <c r="N919" i="12"/>
  <c r="O919" i="12" s="1"/>
  <c r="P919" i="12" s="1"/>
  <c r="J919" i="12"/>
  <c r="Y919" i="12"/>
  <c r="I919" i="12"/>
  <c r="V919" i="12"/>
  <c r="K918" i="12"/>
  <c r="W919" i="12" l="1"/>
  <c r="K919" i="12"/>
  <c r="E3020" i="13"/>
  <c r="N920" i="12"/>
  <c r="O920" i="12" s="1"/>
  <c r="P920" i="12" s="1"/>
  <c r="J920" i="12"/>
  <c r="Y920" i="12"/>
  <c r="I920" i="12"/>
  <c r="V920" i="12"/>
  <c r="B921" i="12"/>
  <c r="U920" i="12"/>
  <c r="E920" i="12"/>
  <c r="F920" i="12" s="1"/>
  <c r="Q919" i="12"/>
  <c r="R919" i="12" s="1"/>
  <c r="K920" i="12" l="1"/>
  <c r="Q920" i="12"/>
  <c r="R920" i="12" s="1"/>
  <c r="W920" i="12"/>
  <c r="E3019" i="13"/>
  <c r="N921" i="12"/>
  <c r="O921" i="12" s="1"/>
  <c r="P921" i="12" s="1"/>
  <c r="J921" i="12"/>
  <c r="Y921" i="12"/>
  <c r="I921" i="12"/>
  <c r="V921" i="12"/>
  <c r="B922" i="12"/>
  <c r="U921" i="12"/>
  <c r="E921" i="12"/>
  <c r="F921" i="12" s="1"/>
  <c r="W921" i="12" l="1"/>
  <c r="Q921" i="12"/>
  <c r="R921" i="12" s="1"/>
  <c r="E3018" i="13"/>
  <c r="J922" i="12"/>
  <c r="Y922" i="12"/>
  <c r="I922" i="12"/>
  <c r="V922" i="12"/>
  <c r="B923" i="12"/>
  <c r="U922" i="12"/>
  <c r="E922" i="12"/>
  <c r="F922" i="12" s="1"/>
  <c r="N922" i="12"/>
  <c r="O922" i="12" s="1"/>
  <c r="P922" i="12" s="1"/>
  <c r="K921" i="12"/>
  <c r="Q922" i="12" l="1"/>
  <c r="R922" i="12" s="1"/>
  <c r="W922" i="12"/>
  <c r="E3017" i="13"/>
  <c r="Y923" i="12"/>
  <c r="I923" i="12"/>
  <c r="V923" i="12"/>
  <c r="B924" i="12"/>
  <c r="U923" i="12"/>
  <c r="E923" i="12"/>
  <c r="F923" i="12" s="1"/>
  <c r="N923" i="12"/>
  <c r="O923" i="12" s="1"/>
  <c r="P923" i="12" s="1"/>
  <c r="J923" i="12"/>
  <c r="K922" i="12"/>
  <c r="W923" i="12" l="1"/>
  <c r="E3016" i="13"/>
  <c r="V924" i="12"/>
  <c r="B925" i="12"/>
  <c r="U924" i="12"/>
  <c r="E924" i="12"/>
  <c r="F924" i="12" s="1"/>
  <c r="N924" i="12"/>
  <c r="O924" i="12" s="1"/>
  <c r="P924" i="12" s="1"/>
  <c r="J924" i="12"/>
  <c r="Y924" i="12"/>
  <c r="I924" i="12"/>
  <c r="K923" i="12"/>
  <c r="Q923" i="12"/>
  <c r="R923" i="12" s="1"/>
  <c r="K924" i="12" l="1"/>
  <c r="W924" i="12"/>
  <c r="Q924" i="12"/>
  <c r="R924" i="12" s="1"/>
  <c r="E3015" i="13"/>
  <c r="N925" i="12"/>
  <c r="O925" i="12" s="1"/>
  <c r="P925" i="12" s="1"/>
  <c r="J925" i="12"/>
  <c r="Y925" i="12"/>
  <c r="I925" i="12"/>
  <c r="V925" i="12"/>
  <c r="B926" i="12"/>
  <c r="U925" i="12"/>
  <c r="E925" i="12"/>
  <c r="F925" i="12" s="1"/>
  <c r="W925" i="12" l="1"/>
  <c r="Q925" i="12"/>
  <c r="R925" i="12" s="1"/>
  <c r="E3014" i="13"/>
  <c r="N926" i="12"/>
  <c r="O926" i="12" s="1"/>
  <c r="P926" i="12" s="1"/>
  <c r="J926" i="12"/>
  <c r="Y926" i="12"/>
  <c r="I926" i="12"/>
  <c r="V926" i="12"/>
  <c r="B927" i="12"/>
  <c r="U926" i="12"/>
  <c r="E926" i="12"/>
  <c r="F926" i="12" s="1"/>
  <c r="K925" i="12"/>
  <c r="Q926" i="12" l="1"/>
  <c r="R926" i="12" s="1"/>
  <c r="W926" i="12"/>
  <c r="E3013" i="13"/>
  <c r="J927" i="12"/>
  <c r="Y927" i="12"/>
  <c r="I927" i="12"/>
  <c r="V927" i="12"/>
  <c r="B928" i="12"/>
  <c r="U927" i="12"/>
  <c r="E927" i="12"/>
  <c r="F927" i="12" s="1"/>
  <c r="N927" i="12"/>
  <c r="O927" i="12" s="1"/>
  <c r="P927" i="12" s="1"/>
  <c r="K926" i="12"/>
  <c r="W927" i="12" l="1"/>
  <c r="K927" i="12"/>
  <c r="E3012" i="13"/>
  <c r="J928" i="12"/>
  <c r="Y928" i="12"/>
  <c r="I928" i="12"/>
  <c r="V928" i="12"/>
  <c r="B929" i="12"/>
  <c r="U928" i="12"/>
  <c r="E928" i="12"/>
  <c r="F928" i="12" s="1"/>
  <c r="N928" i="12"/>
  <c r="O928" i="12" s="1"/>
  <c r="P928" i="12" s="1"/>
  <c r="Q927" i="12"/>
  <c r="R927" i="12" s="1"/>
  <c r="W928" i="12" l="1"/>
  <c r="E3011" i="13"/>
  <c r="V929" i="12"/>
  <c r="B930" i="12"/>
  <c r="U929" i="12"/>
  <c r="E929" i="12"/>
  <c r="F929" i="12" s="1"/>
  <c r="N929" i="12"/>
  <c r="O929" i="12" s="1"/>
  <c r="P929" i="12" s="1"/>
  <c r="J929" i="12"/>
  <c r="Y929" i="12"/>
  <c r="I929" i="12"/>
  <c r="K928" i="12"/>
  <c r="Q928" i="12"/>
  <c r="R928" i="12" s="1"/>
  <c r="W929" i="12" l="1"/>
  <c r="Q929" i="12"/>
  <c r="R929" i="12" s="1"/>
  <c r="E3010" i="13"/>
  <c r="N930" i="12"/>
  <c r="O930" i="12" s="1"/>
  <c r="P930" i="12" s="1"/>
  <c r="J930" i="12"/>
  <c r="Y930" i="12"/>
  <c r="I930" i="12"/>
  <c r="V930" i="12"/>
  <c r="B931" i="12"/>
  <c r="U930" i="12"/>
  <c r="E930" i="12"/>
  <c r="F930" i="12" s="1"/>
  <c r="K929" i="12"/>
  <c r="W930" i="12" l="1"/>
  <c r="Q930" i="12"/>
  <c r="R930" i="12" s="1"/>
  <c r="E3009" i="13"/>
  <c r="N931" i="12"/>
  <c r="O931" i="12" s="1"/>
  <c r="P931" i="12" s="1"/>
  <c r="J931" i="12"/>
  <c r="Y931" i="12"/>
  <c r="I931" i="12"/>
  <c r="V931" i="12"/>
  <c r="B932" i="12"/>
  <c r="U931" i="12"/>
  <c r="E931" i="12"/>
  <c r="F931" i="12" s="1"/>
  <c r="K930" i="12"/>
  <c r="K931" i="12" l="1"/>
  <c r="W931" i="12"/>
  <c r="Q931" i="12"/>
  <c r="R931" i="12" s="1"/>
  <c r="E3008" i="13"/>
  <c r="N932" i="12"/>
  <c r="O932" i="12" s="1"/>
  <c r="P932" i="12" s="1"/>
  <c r="J932" i="12"/>
  <c r="Y932" i="12"/>
  <c r="I932" i="12"/>
  <c r="V932" i="12"/>
  <c r="B933" i="12"/>
  <c r="U932" i="12"/>
  <c r="E932" i="12"/>
  <c r="F932" i="12" s="1"/>
  <c r="K932" i="12" l="1"/>
  <c r="Q932" i="12"/>
  <c r="R932" i="12" s="1"/>
  <c r="W932" i="12"/>
  <c r="E3007" i="13"/>
  <c r="J933" i="12"/>
  <c r="Y933" i="12"/>
  <c r="I933" i="12"/>
  <c r="V933" i="12"/>
  <c r="B934" i="12"/>
  <c r="U933" i="12"/>
  <c r="E933" i="12"/>
  <c r="F933" i="12" s="1"/>
  <c r="N933" i="12"/>
  <c r="O933" i="12" s="1"/>
  <c r="P933" i="12" s="1"/>
  <c r="K933" i="12" l="1"/>
  <c r="Q933" i="12"/>
  <c r="R933" i="12" s="1"/>
  <c r="W933" i="12"/>
  <c r="E3006" i="13"/>
  <c r="V934" i="12"/>
  <c r="B935" i="12"/>
  <c r="U934" i="12"/>
  <c r="E934" i="12"/>
  <c r="F934" i="12" s="1"/>
  <c r="N934" i="12"/>
  <c r="O934" i="12" s="1"/>
  <c r="P934" i="12" s="1"/>
  <c r="J934" i="12"/>
  <c r="I934" i="12"/>
  <c r="Y934" i="12"/>
  <c r="W934" i="12" l="1"/>
  <c r="K934" i="12"/>
  <c r="Q934" i="12"/>
  <c r="R934" i="12" s="1"/>
  <c r="E3005" i="13"/>
  <c r="B936" i="12"/>
  <c r="U935" i="12"/>
  <c r="E935" i="12"/>
  <c r="F935" i="12" s="1"/>
  <c r="N935" i="12"/>
  <c r="O935" i="12" s="1"/>
  <c r="P935" i="12" s="1"/>
  <c r="J935" i="12"/>
  <c r="Y935" i="12"/>
  <c r="I935" i="12"/>
  <c r="V935" i="12"/>
  <c r="K935" i="12" l="1"/>
  <c r="Q935" i="12"/>
  <c r="R935" i="12" s="1"/>
  <c r="W935" i="12"/>
  <c r="E3004" i="13"/>
  <c r="N936" i="12"/>
  <c r="O936" i="12" s="1"/>
  <c r="P936" i="12" s="1"/>
  <c r="J936" i="12"/>
  <c r="Y936" i="12"/>
  <c r="I936" i="12"/>
  <c r="V936" i="12"/>
  <c r="B937" i="12"/>
  <c r="U936" i="12"/>
  <c r="E936" i="12"/>
  <c r="F936" i="12" s="1"/>
  <c r="W936" i="12" l="1"/>
  <c r="Q936" i="12"/>
  <c r="R936" i="12" s="1"/>
  <c r="E3003" i="13"/>
  <c r="N937" i="12"/>
  <c r="O937" i="12" s="1"/>
  <c r="P937" i="12" s="1"/>
  <c r="J937" i="12"/>
  <c r="Y937" i="12"/>
  <c r="I937" i="12"/>
  <c r="V937" i="12"/>
  <c r="B938" i="12"/>
  <c r="U937" i="12"/>
  <c r="E937" i="12"/>
  <c r="F937" i="12" s="1"/>
  <c r="K936" i="12"/>
  <c r="W937" i="12" l="1"/>
  <c r="Q937" i="12"/>
  <c r="R937" i="12" s="1"/>
  <c r="E3002" i="13"/>
  <c r="J938" i="12"/>
  <c r="Y938" i="12"/>
  <c r="I938" i="12"/>
  <c r="V938" i="12"/>
  <c r="B939" i="12"/>
  <c r="U938" i="12"/>
  <c r="E938" i="12"/>
  <c r="F938" i="12" s="1"/>
  <c r="N938" i="12"/>
  <c r="O938" i="12" s="1"/>
  <c r="P938" i="12" s="1"/>
  <c r="K937" i="12"/>
  <c r="W938" i="12" l="1"/>
  <c r="Q938" i="12"/>
  <c r="R938" i="12" s="1"/>
  <c r="E3001" i="13"/>
  <c r="Y939" i="12"/>
  <c r="I939" i="12"/>
  <c r="V939" i="12"/>
  <c r="B940" i="12"/>
  <c r="U939" i="12"/>
  <c r="E939" i="12"/>
  <c r="F939" i="12" s="1"/>
  <c r="N939" i="12"/>
  <c r="O939" i="12" s="1"/>
  <c r="P939" i="12" s="1"/>
  <c r="J939" i="12"/>
  <c r="K938" i="12"/>
  <c r="W939" i="12" l="1"/>
  <c r="K939" i="12"/>
  <c r="Q939" i="12"/>
  <c r="R939" i="12" s="1"/>
  <c r="E3000" i="13"/>
  <c r="V940" i="12"/>
  <c r="B941" i="12"/>
  <c r="U940" i="12"/>
  <c r="E940" i="12"/>
  <c r="F940" i="12" s="1"/>
  <c r="N940" i="12"/>
  <c r="O940" i="12" s="1"/>
  <c r="P940" i="12" s="1"/>
  <c r="J940" i="12"/>
  <c r="Y940" i="12"/>
  <c r="I940" i="12"/>
  <c r="E2999" i="13" l="1"/>
  <c r="N941" i="12"/>
  <c r="O941" i="12" s="1"/>
  <c r="P941" i="12" s="1"/>
  <c r="J941" i="12"/>
  <c r="Y941" i="12"/>
  <c r="I941" i="12"/>
  <c r="V941" i="12"/>
  <c r="B942" i="12"/>
  <c r="U941" i="12"/>
  <c r="E941" i="12"/>
  <c r="F941" i="12" s="1"/>
  <c r="K940" i="12"/>
  <c r="Q940" i="12"/>
  <c r="R940" i="12" s="1"/>
  <c r="W940" i="12"/>
  <c r="W941" i="12" l="1"/>
  <c r="K941" i="12"/>
  <c r="Q941" i="12"/>
  <c r="R941" i="12" s="1"/>
  <c r="E2998" i="13"/>
  <c r="N942" i="12"/>
  <c r="O942" i="12" s="1"/>
  <c r="P942" i="12" s="1"/>
  <c r="J942" i="12"/>
  <c r="Y942" i="12"/>
  <c r="I942" i="12"/>
  <c r="V942" i="12"/>
  <c r="B943" i="12"/>
  <c r="U942" i="12"/>
  <c r="E942" i="12"/>
  <c r="F942" i="12" s="1"/>
  <c r="W942" i="12" l="1"/>
  <c r="K942" i="12"/>
  <c r="Q942" i="12"/>
  <c r="R942" i="12" s="1"/>
  <c r="E2997" i="13"/>
  <c r="J943" i="12"/>
  <c r="Y943" i="12"/>
  <c r="I943" i="12"/>
  <c r="V943" i="12"/>
  <c r="B944" i="12"/>
  <c r="U943" i="12"/>
  <c r="E943" i="12"/>
  <c r="F943" i="12" s="1"/>
  <c r="N943" i="12"/>
  <c r="O943" i="12" s="1"/>
  <c r="P943" i="12" s="1"/>
  <c r="Q943" i="12" l="1"/>
  <c r="R943" i="12" s="1"/>
  <c r="W943" i="12"/>
  <c r="E2996" i="13"/>
  <c r="J944" i="12"/>
  <c r="Y944" i="12"/>
  <c r="I944" i="12"/>
  <c r="V944" i="12"/>
  <c r="B945" i="12"/>
  <c r="U944" i="12"/>
  <c r="E944" i="12"/>
  <c r="F944" i="12" s="1"/>
  <c r="N944" i="12"/>
  <c r="O944" i="12" s="1"/>
  <c r="P944" i="12" s="1"/>
  <c r="K943" i="12"/>
  <c r="E2995" i="13" l="1"/>
  <c r="V945" i="12"/>
  <c r="B946" i="12"/>
  <c r="U945" i="12"/>
  <c r="E945" i="12"/>
  <c r="F945" i="12" s="1"/>
  <c r="N945" i="12"/>
  <c r="O945" i="12" s="1"/>
  <c r="P945" i="12" s="1"/>
  <c r="J945" i="12"/>
  <c r="Y945" i="12"/>
  <c r="I945" i="12"/>
  <c r="K944" i="12"/>
  <c r="Q944" i="12"/>
  <c r="R944" i="12" s="1"/>
  <c r="W944" i="12"/>
  <c r="K945" i="12" l="1"/>
  <c r="Q945" i="12"/>
  <c r="R945" i="12" s="1"/>
  <c r="W945" i="12"/>
  <c r="E2994" i="13"/>
  <c r="N946" i="12"/>
  <c r="O946" i="12" s="1"/>
  <c r="P946" i="12" s="1"/>
  <c r="J946" i="12"/>
  <c r="Y946" i="12"/>
  <c r="I946" i="12"/>
  <c r="V946" i="12"/>
  <c r="B947" i="12"/>
  <c r="U946" i="12"/>
  <c r="E946" i="12"/>
  <c r="F946" i="12" s="1"/>
  <c r="W946" i="12" l="1"/>
  <c r="Q946" i="12"/>
  <c r="R946" i="12" s="1"/>
  <c r="E2993" i="13"/>
  <c r="N947" i="12"/>
  <c r="O947" i="12" s="1"/>
  <c r="P947" i="12" s="1"/>
  <c r="J947" i="12"/>
  <c r="Y947" i="12"/>
  <c r="I947" i="12"/>
  <c r="V947" i="12"/>
  <c r="B948" i="12"/>
  <c r="U947" i="12"/>
  <c r="E947" i="12"/>
  <c r="F947" i="12" s="1"/>
  <c r="K946" i="12"/>
  <c r="W947" i="12" l="1"/>
  <c r="Q947" i="12"/>
  <c r="R947" i="12" s="1"/>
  <c r="E2992" i="13"/>
  <c r="N948" i="12"/>
  <c r="O948" i="12" s="1"/>
  <c r="P948" i="12" s="1"/>
  <c r="J948" i="12"/>
  <c r="Y948" i="12"/>
  <c r="I948" i="12"/>
  <c r="V948" i="12"/>
  <c r="B949" i="12"/>
  <c r="U948" i="12"/>
  <c r="E948" i="12"/>
  <c r="F948" i="12" s="1"/>
  <c r="K947" i="12"/>
  <c r="K948" i="12" l="1"/>
  <c r="Q948" i="12"/>
  <c r="R948" i="12" s="1"/>
  <c r="W948" i="12"/>
  <c r="E2991" i="13"/>
  <c r="J949" i="12"/>
  <c r="Y949" i="12"/>
  <c r="I949" i="12"/>
  <c r="V949" i="12"/>
  <c r="B950" i="12"/>
  <c r="U949" i="12"/>
  <c r="E949" i="12"/>
  <c r="F949" i="12" s="1"/>
  <c r="N949" i="12"/>
  <c r="O949" i="12" s="1"/>
  <c r="P949" i="12" s="1"/>
  <c r="K949" i="12" l="1"/>
  <c r="Q949" i="12"/>
  <c r="R949" i="12" s="1"/>
  <c r="W949" i="12"/>
  <c r="E2990" i="13"/>
  <c r="V950" i="12"/>
  <c r="B951" i="12"/>
  <c r="U950" i="12"/>
  <c r="E950" i="12"/>
  <c r="F950" i="12" s="1"/>
  <c r="N950" i="12"/>
  <c r="O950" i="12" s="1"/>
  <c r="P950" i="12" s="1"/>
  <c r="J950" i="12"/>
  <c r="Y950" i="12"/>
  <c r="I950" i="12"/>
  <c r="W950" i="12" l="1"/>
  <c r="K950" i="12"/>
  <c r="Q950" i="12"/>
  <c r="R950" i="12" s="1"/>
  <c r="E2989" i="13"/>
  <c r="B952" i="12"/>
  <c r="U951" i="12"/>
  <c r="E951" i="12"/>
  <c r="F951" i="12" s="1"/>
  <c r="N951" i="12"/>
  <c r="O951" i="12" s="1"/>
  <c r="P951" i="12" s="1"/>
  <c r="J951" i="12"/>
  <c r="Y951" i="12"/>
  <c r="I951" i="12"/>
  <c r="V951" i="12"/>
  <c r="K951" i="12" l="1"/>
  <c r="Q951" i="12"/>
  <c r="R951" i="12" s="1"/>
  <c r="W951" i="12"/>
  <c r="E2988" i="13"/>
  <c r="N952" i="12"/>
  <c r="O952" i="12" s="1"/>
  <c r="P952" i="12" s="1"/>
  <c r="J952" i="12"/>
  <c r="Y952" i="12"/>
  <c r="I952" i="12"/>
  <c r="V952" i="12"/>
  <c r="B953" i="12"/>
  <c r="U952" i="12"/>
  <c r="E952" i="12"/>
  <c r="F952" i="12" s="1"/>
  <c r="K952" i="12" l="1"/>
  <c r="W952" i="12"/>
  <c r="Q952" i="12"/>
  <c r="R952" i="12" s="1"/>
  <c r="E2987" i="13"/>
  <c r="N953" i="12"/>
  <c r="O953" i="12" s="1"/>
  <c r="P953" i="12" s="1"/>
  <c r="J953" i="12"/>
  <c r="Y953" i="12"/>
  <c r="I953" i="12"/>
  <c r="V953" i="12"/>
  <c r="B954" i="12"/>
  <c r="U953" i="12"/>
  <c r="E953" i="12"/>
  <c r="F953" i="12" s="1"/>
  <c r="Q953" i="12" l="1"/>
  <c r="R953" i="12" s="1"/>
  <c r="W953" i="12"/>
  <c r="E2986" i="13"/>
  <c r="J954" i="12"/>
  <c r="Y954" i="12"/>
  <c r="I954" i="12"/>
  <c r="V954" i="12"/>
  <c r="B955" i="12"/>
  <c r="U954" i="12"/>
  <c r="E954" i="12"/>
  <c r="F954" i="12" s="1"/>
  <c r="N954" i="12"/>
  <c r="O954" i="12" s="1"/>
  <c r="P954" i="12" s="1"/>
  <c r="K953" i="12"/>
  <c r="Q954" i="12" l="1"/>
  <c r="R954" i="12" s="1"/>
  <c r="K954" i="12"/>
  <c r="W954" i="12"/>
  <c r="E2985" i="13"/>
  <c r="Y955" i="12"/>
  <c r="I955" i="12"/>
  <c r="V955" i="12"/>
  <c r="B956" i="12"/>
  <c r="U955" i="12"/>
  <c r="E955" i="12"/>
  <c r="F955" i="12" s="1"/>
  <c r="N955" i="12"/>
  <c r="O955" i="12" s="1"/>
  <c r="P955" i="12" s="1"/>
  <c r="J955" i="12"/>
  <c r="K955" i="12" l="1"/>
  <c r="Q955" i="12"/>
  <c r="R955" i="12" s="1"/>
  <c r="W955" i="12"/>
  <c r="E2984" i="13"/>
  <c r="V956" i="12"/>
  <c r="B957" i="12"/>
  <c r="U956" i="12"/>
  <c r="E956" i="12"/>
  <c r="F956" i="12" s="1"/>
  <c r="N956" i="12"/>
  <c r="O956" i="12" s="1"/>
  <c r="P956" i="12" s="1"/>
  <c r="J956" i="12"/>
  <c r="Y956" i="12"/>
  <c r="I956" i="12"/>
  <c r="Q956" i="12" l="1"/>
  <c r="R956" i="12" s="1"/>
  <c r="K956" i="12"/>
  <c r="W956" i="12"/>
  <c r="E2983" i="13"/>
  <c r="N957" i="12"/>
  <c r="O957" i="12" s="1"/>
  <c r="P957" i="12" s="1"/>
  <c r="J957" i="12"/>
  <c r="Y957" i="12"/>
  <c r="I957" i="12"/>
  <c r="V957" i="12"/>
  <c r="B958" i="12"/>
  <c r="U957" i="12"/>
  <c r="E957" i="12"/>
  <c r="F957" i="12" s="1"/>
  <c r="W957" i="12" l="1"/>
  <c r="E2982" i="13"/>
  <c r="N958" i="12"/>
  <c r="O958" i="12" s="1"/>
  <c r="P958" i="12" s="1"/>
  <c r="J958" i="12"/>
  <c r="Y958" i="12"/>
  <c r="I958" i="12"/>
  <c r="V958" i="12"/>
  <c r="B959" i="12"/>
  <c r="U958" i="12"/>
  <c r="E958" i="12"/>
  <c r="F958" i="12" s="1"/>
  <c r="K957" i="12"/>
  <c r="Q957" i="12"/>
  <c r="R957" i="12" s="1"/>
  <c r="K958" i="12" l="1"/>
  <c r="Q958" i="12"/>
  <c r="R958" i="12" s="1"/>
  <c r="W958" i="12"/>
  <c r="E2981" i="13"/>
  <c r="J959" i="12"/>
  <c r="Y959" i="12"/>
  <c r="I959" i="12"/>
  <c r="V959" i="12"/>
  <c r="B960" i="12"/>
  <c r="U959" i="12"/>
  <c r="E959" i="12"/>
  <c r="F959" i="12" s="1"/>
  <c r="N959" i="12"/>
  <c r="O959" i="12" s="1"/>
  <c r="P959" i="12" s="1"/>
  <c r="W959" i="12" l="1"/>
  <c r="Q959" i="12"/>
  <c r="R959" i="12" s="1"/>
  <c r="E2980" i="13"/>
  <c r="J960" i="12"/>
  <c r="Y960" i="12"/>
  <c r="I960" i="12"/>
  <c r="V960" i="12"/>
  <c r="B961" i="12"/>
  <c r="U960" i="12"/>
  <c r="E960" i="12"/>
  <c r="F960" i="12" s="1"/>
  <c r="N960" i="12"/>
  <c r="O960" i="12" s="1"/>
  <c r="P960" i="12" s="1"/>
  <c r="K959" i="12"/>
  <c r="W960" i="12" l="1"/>
  <c r="Q960" i="12"/>
  <c r="R960" i="12" s="1"/>
  <c r="E2979" i="13"/>
  <c r="V961" i="12"/>
  <c r="B962" i="12"/>
  <c r="U961" i="12"/>
  <c r="E961" i="12"/>
  <c r="F961" i="12" s="1"/>
  <c r="N961" i="12"/>
  <c r="O961" i="12" s="1"/>
  <c r="P961" i="12" s="1"/>
  <c r="J961" i="12"/>
  <c r="Y961" i="12"/>
  <c r="I961" i="12"/>
  <c r="K960" i="12"/>
  <c r="W961" i="12" l="1"/>
  <c r="E2978" i="13"/>
  <c r="N962" i="12"/>
  <c r="O962" i="12" s="1"/>
  <c r="P962" i="12" s="1"/>
  <c r="J962" i="12"/>
  <c r="Y962" i="12"/>
  <c r="I962" i="12"/>
  <c r="V962" i="12"/>
  <c r="B963" i="12"/>
  <c r="U962" i="12"/>
  <c r="E962" i="12"/>
  <c r="F962" i="12" s="1"/>
  <c r="K961" i="12"/>
  <c r="Q961" i="12"/>
  <c r="R961" i="12" s="1"/>
  <c r="W962" i="12" l="1"/>
  <c r="K962" i="12"/>
  <c r="Q962" i="12"/>
  <c r="R962" i="12" s="1"/>
  <c r="E2977" i="13"/>
  <c r="N963" i="12"/>
  <c r="O963" i="12" s="1"/>
  <c r="P963" i="12" s="1"/>
  <c r="J963" i="12"/>
  <c r="Y963" i="12"/>
  <c r="I963" i="12"/>
  <c r="V963" i="12"/>
  <c r="B964" i="12"/>
  <c r="U963" i="12"/>
  <c r="E963" i="12"/>
  <c r="F963" i="12" s="1"/>
  <c r="Q963" i="12" l="1"/>
  <c r="R963" i="12" s="1"/>
  <c r="E2976" i="13"/>
  <c r="N964" i="12"/>
  <c r="O964" i="12" s="1"/>
  <c r="P964" i="12" s="1"/>
  <c r="J964" i="12"/>
  <c r="Y964" i="12"/>
  <c r="I964" i="12"/>
  <c r="V964" i="12"/>
  <c r="B965" i="12"/>
  <c r="U964" i="12"/>
  <c r="E964" i="12"/>
  <c r="F964" i="12" s="1"/>
  <c r="W963" i="12"/>
  <c r="K963" i="12"/>
  <c r="Q964" i="12" l="1"/>
  <c r="R964" i="12" s="1"/>
  <c r="K964" i="12"/>
  <c r="W964" i="12"/>
  <c r="E2975" i="13"/>
  <c r="J965" i="12"/>
  <c r="Y965" i="12"/>
  <c r="I965" i="12"/>
  <c r="V965" i="12"/>
  <c r="B966" i="12"/>
  <c r="U965" i="12"/>
  <c r="E965" i="12"/>
  <c r="F965" i="12" s="1"/>
  <c r="N965" i="12"/>
  <c r="O965" i="12" s="1"/>
  <c r="P965" i="12" s="1"/>
  <c r="W965" i="12" l="1"/>
  <c r="Q965" i="12"/>
  <c r="R965" i="12" s="1"/>
  <c r="E2974" i="13"/>
  <c r="V966" i="12"/>
  <c r="B967" i="12"/>
  <c r="U966" i="12"/>
  <c r="E966" i="12"/>
  <c r="F966" i="12" s="1"/>
  <c r="N966" i="12"/>
  <c r="O966" i="12" s="1"/>
  <c r="P966" i="12" s="1"/>
  <c r="J966" i="12"/>
  <c r="Y966" i="12"/>
  <c r="I966" i="12"/>
  <c r="K965" i="12"/>
  <c r="K966" i="12" l="1"/>
  <c r="Q966" i="12"/>
  <c r="R966" i="12" s="1"/>
  <c r="W966" i="12"/>
  <c r="E2973" i="13"/>
  <c r="B968" i="12"/>
  <c r="U967" i="12"/>
  <c r="E967" i="12"/>
  <c r="F967" i="12" s="1"/>
  <c r="N967" i="12"/>
  <c r="O967" i="12" s="1"/>
  <c r="P967" i="12" s="1"/>
  <c r="J967" i="12"/>
  <c r="Y967" i="12"/>
  <c r="I967" i="12"/>
  <c r="V967" i="12"/>
  <c r="W967" i="12" l="1"/>
  <c r="E2972" i="13"/>
  <c r="N968" i="12"/>
  <c r="O968" i="12" s="1"/>
  <c r="P968" i="12" s="1"/>
  <c r="J968" i="12"/>
  <c r="Y968" i="12"/>
  <c r="I968" i="12"/>
  <c r="V968" i="12"/>
  <c r="B969" i="12"/>
  <c r="U968" i="12"/>
  <c r="E968" i="12"/>
  <c r="F968" i="12" s="1"/>
  <c r="K967" i="12"/>
  <c r="Q967" i="12"/>
  <c r="R967" i="12" s="1"/>
  <c r="W968" i="12" l="1"/>
  <c r="K968" i="12"/>
  <c r="Q968" i="12"/>
  <c r="R968" i="12" s="1"/>
  <c r="E2971" i="13"/>
  <c r="N969" i="12"/>
  <c r="O969" i="12" s="1"/>
  <c r="P969" i="12" s="1"/>
  <c r="J969" i="12"/>
  <c r="Y969" i="12"/>
  <c r="I969" i="12"/>
  <c r="V969" i="12"/>
  <c r="B970" i="12"/>
  <c r="U969" i="12"/>
  <c r="E969" i="12"/>
  <c r="F969" i="12" s="1"/>
  <c r="W969" i="12" l="1"/>
  <c r="Q969" i="12"/>
  <c r="R969" i="12" s="1"/>
  <c r="E2970" i="13"/>
  <c r="J970" i="12"/>
  <c r="Y970" i="12"/>
  <c r="I970" i="12"/>
  <c r="V970" i="12"/>
  <c r="B971" i="12"/>
  <c r="U970" i="12"/>
  <c r="E970" i="12"/>
  <c r="F970" i="12" s="1"/>
  <c r="N970" i="12"/>
  <c r="O970" i="12" s="1"/>
  <c r="P970" i="12" s="1"/>
  <c r="K969" i="12"/>
  <c r="W970" i="12" l="1"/>
  <c r="K970" i="12"/>
  <c r="Q970" i="12"/>
  <c r="R970" i="12" s="1"/>
  <c r="E2969" i="13"/>
  <c r="Y971" i="12"/>
  <c r="I971" i="12"/>
  <c r="V971" i="12"/>
  <c r="B972" i="12"/>
  <c r="U971" i="12"/>
  <c r="E971" i="12"/>
  <c r="F971" i="12" s="1"/>
  <c r="N971" i="12"/>
  <c r="O971" i="12" s="1"/>
  <c r="P971" i="12" s="1"/>
  <c r="J971" i="12"/>
  <c r="W971" i="12" l="1"/>
  <c r="K971" i="12"/>
  <c r="Q971" i="12"/>
  <c r="R971" i="12" s="1"/>
  <c r="E2968" i="13"/>
  <c r="V972" i="12"/>
  <c r="B973" i="12"/>
  <c r="U972" i="12"/>
  <c r="E972" i="12"/>
  <c r="F972" i="12" s="1"/>
  <c r="N972" i="12"/>
  <c r="O972" i="12" s="1"/>
  <c r="P972" i="12" s="1"/>
  <c r="J972" i="12"/>
  <c r="Y972" i="12"/>
  <c r="I972" i="12"/>
  <c r="E2967" i="13" l="1"/>
  <c r="N973" i="12"/>
  <c r="O973" i="12" s="1"/>
  <c r="P973" i="12" s="1"/>
  <c r="J973" i="12"/>
  <c r="Y973" i="12"/>
  <c r="I973" i="12"/>
  <c r="V973" i="12"/>
  <c r="B974" i="12"/>
  <c r="U973" i="12"/>
  <c r="E973" i="12"/>
  <c r="F973" i="12" s="1"/>
  <c r="K972" i="12"/>
  <c r="Q972" i="12"/>
  <c r="R972" i="12" s="1"/>
  <c r="W972" i="12"/>
  <c r="W973" i="12" l="1"/>
  <c r="K973" i="12"/>
  <c r="E2966" i="13"/>
  <c r="N974" i="12"/>
  <c r="O974" i="12" s="1"/>
  <c r="P974" i="12" s="1"/>
  <c r="J974" i="12"/>
  <c r="Y974" i="12"/>
  <c r="I974" i="12"/>
  <c r="V974" i="12"/>
  <c r="B975" i="12"/>
  <c r="U974" i="12"/>
  <c r="E974" i="12"/>
  <c r="F974" i="12" s="1"/>
  <c r="Q973" i="12"/>
  <c r="R973" i="12" s="1"/>
  <c r="Q974" i="12" l="1"/>
  <c r="R974" i="12" s="1"/>
  <c r="W974" i="12"/>
  <c r="E2965" i="13"/>
  <c r="J975" i="12"/>
  <c r="Y975" i="12"/>
  <c r="I975" i="12"/>
  <c r="V975" i="12"/>
  <c r="B976" i="12"/>
  <c r="U975" i="12"/>
  <c r="E975" i="12"/>
  <c r="F975" i="12" s="1"/>
  <c r="N975" i="12"/>
  <c r="O975" i="12" s="1"/>
  <c r="P975" i="12" s="1"/>
  <c r="K974" i="12"/>
  <c r="W975" i="12" l="1"/>
  <c r="E2964" i="13"/>
  <c r="J976" i="12"/>
  <c r="Y976" i="12"/>
  <c r="I976" i="12"/>
  <c r="V976" i="12"/>
  <c r="B977" i="12"/>
  <c r="U976" i="12"/>
  <c r="E976" i="12"/>
  <c r="F976" i="12" s="1"/>
  <c r="N976" i="12"/>
  <c r="O976" i="12" s="1"/>
  <c r="P976" i="12" s="1"/>
  <c r="K975" i="12"/>
  <c r="Q975" i="12"/>
  <c r="R975" i="12" s="1"/>
  <c r="W976" i="12" l="1"/>
  <c r="E2963" i="13"/>
  <c r="V977" i="12"/>
  <c r="B978" i="12"/>
  <c r="U977" i="12"/>
  <c r="E977" i="12"/>
  <c r="F977" i="12" s="1"/>
  <c r="N977" i="12"/>
  <c r="O977" i="12" s="1"/>
  <c r="P977" i="12" s="1"/>
  <c r="J977" i="12"/>
  <c r="Y977" i="12"/>
  <c r="I977" i="12"/>
  <c r="K976" i="12"/>
  <c r="Q976" i="12"/>
  <c r="R976" i="12" s="1"/>
  <c r="W977" i="12" l="1"/>
  <c r="Q977" i="12"/>
  <c r="R977" i="12" s="1"/>
  <c r="E2962" i="13"/>
  <c r="N978" i="12"/>
  <c r="O978" i="12" s="1"/>
  <c r="P978" i="12" s="1"/>
  <c r="J978" i="12"/>
  <c r="Y978" i="12"/>
  <c r="I978" i="12"/>
  <c r="V978" i="12"/>
  <c r="E978" i="12"/>
  <c r="F978" i="12" s="1"/>
  <c r="B979" i="12"/>
  <c r="U978" i="12"/>
  <c r="K977" i="12"/>
  <c r="Q978" i="12" l="1"/>
  <c r="R978" i="12" s="1"/>
  <c r="W978" i="12"/>
  <c r="E2961" i="13"/>
  <c r="N979" i="12"/>
  <c r="O979" i="12" s="1"/>
  <c r="P979" i="12" s="1"/>
  <c r="J979" i="12"/>
  <c r="Y979" i="12"/>
  <c r="I979" i="12"/>
  <c r="V979" i="12"/>
  <c r="B980" i="12"/>
  <c r="U979" i="12"/>
  <c r="E979" i="12"/>
  <c r="F979" i="12" s="1"/>
  <c r="K978" i="12"/>
  <c r="K979" i="12" l="1"/>
  <c r="Q979" i="12"/>
  <c r="R979" i="12" s="1"/>
  <c r="W979" i="12"/>
  <c r="E2960" i="13"/>
  <c r="N980" i="12"/>
  <c r="O980" i="12" s="1"/>
  <c r="P980" i="12" s="1"/>
  <c r="J980" i="12"/>
  <c r="Y980" i="12"/>
  <c r="I980" i="12"/>
  <c r="V980" i="12"/>
  <c r="B981" i="12"/>
  <c r="U980" i="12"/>
  <c r="E980" i="12"/>
  <c r="F980" i="12" s="1"/>
  <c r="Q980" i="12" l="1"/>
  <c r="R980" i="12" s="1"/>
  <c r="W980" i="12"/>
  <c r="E2959" i="13"/>
  <c r="J981" i="12"/>
  <c r="Y981" i="12"/>
  <c r="I981" i="12"/>
  <c r="V981" i="12"/>
  <c r="B982" i="12"/>
  <c r="U981" i="12"/>
  <c r="E981" i="12"/>
  <c r="F981" i="12" s="1"/>
  <c r="N981" i="12"/>
  <c r="O981" i="12" s="1"/>
  <c r="P981" i="12" s="1"/>
  <c r="K980" i="12"/>
  <c r="W981" i="12" l="1"/>
  <c r="Q981" i="12"/>
  <c r="R981" i="12" s="1"/>
  <c r="E2958" i="13"/>
  <c r="V982" i="12"/>
  <c r="B983" i="12"/>
  <c r="U982" i="12"/>
  <c r="E982" i="12"/>
  <c r="F982" i="12" s="1"/>
  <c r="N982" i="12"/>
  <c r="O982" i="12" s="1"/>
  <c r="P982" i="12" s="1"/>
  <c r="J982" i="12"/>
  <c r="Y982" i="12"/>
  <c r="I982" i="12"/>
  <c r="K981" i="12"/>
  <c r="E2957" i="13" l="1"/>
  <c r="B984" i="12"/>
  <c r="U983" i="12"/>
  <c r="E983" i="12"/>
  <c r="F983" i="12" s="1"/>
  <c r="N983" i="12"/>
  <c r="O983" i="12" s="1"/>
  <c r="P983" i="12" s="1"/>
  <c r="J983" i="12"/>
  <c r="Y983" i="12"/>
  <c r="I983" i="12"/>
  <c r="V983" i="12"/>
  <c r="K982" i="12"/>
  <c r="Q982" i="12"/>
  <c r="R982" i="12" s="1"/>
  <c r="W982" i="12"/>
  <c r="W983" i="12" l="1"/>
  <c r="Q983" i="12"/>
  <c r="R983" i="12" s="1"/>
  <c r="E2956" i="13"/>
  <c r="N984" i="12"/>
  <c r="O984" i="12" s="1"/>
  <c r="P984" i="12" s="1"/>
  <c r="J984" i="12"/>
  <c r="Y984" i="12"/>
  <c r="I984" i="12"/>
  <c r="V984" i="12"/>
  <c r="B985" i="12"/>
  <c r="U984" i="12"/>
  <c r="E984" i="12"/>
  <c r="F984" i="12" s="1"/>
  <c r="K983" i="12"/>
  <c r="K984" i="12" l="1"/>
  <c r="Q984" i="12"/>
  <c r="R984" i="12" s="1"/>
  <c r="W984" i="12"/>
  <c r="E2955" i="13"/>
  <c r="N985" i="12"/>
  <c r="O985" i="12" s="1"/>
  <c r="P985" i="12" s="1"/>
  <c r="J985" i="12"/>
  <c r="Y985" i="12"/>
  <c r="I985" i="12"/>
  <c r="V985" i="12"/>
  <c r="B986" i="12"/>
  <c r="U985" i="12"/>
  <c r="E985" i="12"/>
  <c r="F985" i="12" s="1"/>
  <c r="Q985" i="12" l="1"/>
  <c r="R985" i="12" s="1"/>
  <c r="E2954" i="13"/>
  <c r="J986" i="12"/>
  <c r="Y986" i="12"/>
  <c r="I986" i="12"/>
  <c r="V986" i="12"/>
  <c r="B987" i="12"/>
  <c r="U986" i="12"/>
  <c r="E986" i="12"/>
  <c r="F986" i="12" s="1"/>
  <c r="N986" i="12"/>
  <c r="O986" i="12" s="1"/>
  <c r="P986" i="12" s="1"/>
  <c r="K985" i="12"/>
  <c r="W985" i="12"/>
  <c r="W986" i="12" l="1"/>
  <c r="E2953" i="13"/>
  <c r="Y987" i="12"/>
  <c r="I987" i="12"/>
  <c r="V987" i="12"/>
  <c r="B988" i="12"/>
  <c r="U987" i="12"/>
  <c r="E987" i="12"/>
  <c r="F987" i="12" s="1"/>
  <c r="N987" i="12"/>
  <c r="O987" i="12" s="1"/>
  <c r="P987" i="12" s="1"/>
  <c r="J987" i="12"/>
  <c r="K986" i="12"/>
  <c r="Q986" i="12"/>
  <c r="R986" i="12" s="1"/>
  <c r="W987" i="12" l="1"/>
  <c r="Q987" i="12"/>
  <c r="R987" i="12" s="1"/>
  <c r="E2952" i="13"/>
  <c r="V988" i="12"/>
  <c r="B989" i="12"/>
  <c r="U988" i="12"/>
  <c r="E988" i="12"/>
  <c r="F988" i="12" s="1"/>
  <c r="N988" i="12"/>
  <c r="O988" i="12" s="1"/>
  <c r="P988" i="12" s="1"/>
  <c r="J988" i="12"/>
  <c r="Y988" i="12"/>
  <c r="I988" i="12"/>
  <c r="K987" i="12"/>
  <c r="K988" i="12" l="1"/>
  <c r="W988" i="12"/>
  <c r="Q988" i="12"/>
  <c r="R988" i="12" s="1"/>
  <c r="E2951" i="13"/>
  <c r="N989" i="12"/>
  <c r="O989" i="12" s="1"/>
  <c r="P989" i="12" s="1"/>
  <c r="J989" i="12"/>
  <c r="Y989" i="12"/>
  <c r="I989" i="12"/>
  <c r="V989" i="12"/>
  <c r="B990" i="12"/>
  <c r="U989" i="12"/>
  <c r="E989" i="12"/>
  <c r="F989" i="12" s="1"/>
  <c r="W989" i="12" l="1"/>
  <c r="E2950" i="13"/>
  <c r="N990" i="12"/>
  <c r="O990" i="12" s="1"/>
  <c r="P990" i="12" s="1"/>
  <c r="J990" i="12"/>
  <c r="Y990" i="12"/>
  <c r="I990" i="12"/>
  <c r="V990" i="12"/>
  <c r="B991" i="12"/>
  <c r="U990" i="12"/>
  <c r="E990" i="12"/>
  <c r="F990" i="12" s="1"/>
  <c r="K989" i="12"/>
  <c r="Q989" i="12"/>
  <c r="R989" i="12" s="1"/>
  <c r="Q990" i="12" l="1"/>
  <c r="R990" i="12" s="1"/>
  <c r="W990" i="12"/>
  <c r="E2949" i="13"/>
  <c r="J991" i="12"/>
  <c r="Y991" i="12"/>
  <c r="I991" i="12"/>
  <c r="V991" i="12"/>
  <c r="B992" i="12"/>
  <c r="U991" i="12"/>
  <c r="E991" i="12"/>
  <c r="F991" i="12" s="1"/>
  <c r="N991" i="12"/>
  <c r="O991" i="12" s="1"/>
  <c r="P991" i="12" s="1"/>
  <c r="K990" i="12"/>
  <c r="E2948" i="13" l="1"/>
  <c r="J992" i="12"/>
  <c r="Y992" i="12"/>
  <c r="I992" i="12"/>
  <c r="V992" i="12"/>
  <c r="B993" i="12"/>
  <c r="U992" i="12"/>
  <c r="E992" i="12"/>
  <c r="F992" i="12" s="1"/>
  <c r="N992" i="12"/>
  <c r="O992" i="12" s="1"/>
  <c r="P992" i="12" s="1"/>
  <c r="K991" i="12"/>
  <c r="Q991" i="12"/>
  <c r="R991" i="12" s="1"/>
  <c r="W991" i="12"/>
  <c r="W992" i="12" l="1"/>
  <c r="E2947" i="13"/>
  <c r="V993" i="12"/>
  <c r="B994" i="12"/>
  <c r="U993" i="12"/>
  <c r="E993" i="12"/>
  <c r="F993" i="12" s="1"/>
  <c r="N993" i="12"/>
  <c r="O993" i="12" s="1"/>
  <c r="P993" i="12" s="1"/>
  <c r="J993" i="12"/>
  <c r="Y993" i="12"/>
  <c r="I993" i="12"/>
  <c r="K992" i="12"/>
  <c r="Q992" i="12"/>
  <c r="R992" i="12" s="1"/>
  <c r="K993" i="12" l="1"/>
  <c r="Q993" i="12"/>
  <c r="R993" i="12" s="1"/>
  <c r="W993" i="12"/>
  <c r="E2946" i="13"/>
  <c r="N994" i="12"/>
  <c r="O994" i="12" s="1"/>
  <c r="P994" i="12" s="1"/>
  <c r="J994" i="12"/>
  <c r="Y994" i="12"/>
  <c r="I994" i="12"/>
  <c r="V994" i="12"/>
  <c r="B995" i="12"/>
  <c r="U994" i="12"/>
  <c r="E994" i="12"/>
  <c r="F994" i="12" s="1"/>
  <c r="W994" i="12" l="1"/>
  <c r="Q994" i="12"/>
  <c r="R994" i="12" s="1"/>
  <c r="E2945" i="13"/>
  <c r="N995" i="12"/>
  <c r="O995" i="12" s="1"/>
  <c r="P995" i="12" s="1"/>
  <c r="J995" i="12"/>
  <c r="Y995" i="12"/>
  <c r="I995" i="12"/>
  <c r="V995" i="12"/>
  <c r="B996" i="12"/>
  <c r="U995" i="12"/>
  <c r="E995" i="12"/>
  <c r="F995" i="12" s="1"/>
  <c r="K994" i="12"/>
  <c r="K995" i="12" l="1"/>
  <c r="W995" i="12"/>
  <c r="Q995" i="12"/>
  <c r="R995" i="12" s="1"/>
  <c r="E2944" i="13"/>
  <c r="B997" i="12"/>
  <c r="U996" i="12"/>
  <c r="E996" i="12"/>
  <c r="F996" i="12" s="1"/>
  <c r="N996" i="12"/>
  <c r="O996" i="12" s="1"/>
  <c r="P996" i="12" s="1"/>
  <c r="J996" i="12"/>
  <c r="I996" i="12"/>
  <c r="Y996" i="12"/>
  <c r="V996" i="12"/>
  <c r="W996" i="12" l="1"/>
  <c r="K996" i="12"/>
  <c r="E2943" i="13"/>
  <c r="J997" i="12"/>
  <c r="Y997" i="12"/>
  <c r="B998" i="12"/>
  <c r="N997" i="12"/>
  <c r="O997" i="12" s="1"/>
  <c r="P997" i="12" s="1"/>
  <c r="I997" i="12"/>
  <c r="E997" i="12"/>
  <c r="F997" i="12" s="1"/>
  <c r="V997" i="12"/>
  <c r="U997" i="12"/>
  <c r="Q996" i="12"/>
  <c r="R996" i="12" s="1"/>
  <c r="W997" i="12" l="1"/>
  <c r="Q997" i="12"/>
  <c r="R997" i="12" s="1"/>
  <c r="K997" i="12"/>
  <c r="E2942" i="13"/>
  <c r="Y998" i="12"/>
  <c r="I998" i="12"/>
  <c r="V998" i="12"/>
  <c r="U998" i="12"/>
  <c r="B999" i="12"/>
  <c r="N998" i="12"/>
  <c r="O998" i="12" s="1"/>
  <c r="P998" i="12" s="1"/>
  <c r="J998" i="12"/>
  <c r="E998" i="12"/>
  <c r="F998" i="12" s="1"/>
  <c r="W998" i="12" l="1"/>
  <c r="Q998" i="12"/>
  <c r="R998" i="12" s="1"/>
  <c r="E2941" i="13"/>
  <c r="V999" i="12"/>
  <c r="B1000" i="12"/>
  <c r="N999" i="12"/>
  <c r="O999" i="12" s="1"/>
  <c r="P999" i="12" s="1"/>
  <c r="J999" i="12"/>
  <c r="I999" i="12"/>
  <c r="E999" i="12"/>
  <c r="F999" i="12" s="1"/>
  <c r="Y999" i="12"/>
  <c r="U999" i="12"/>
  <c r="K998" i="12"/>
  <c r="W999" i="12" l="1"/>
  <c r="Q999" i="12"/>
  <c r="R999" i="12" s="1"/>
  <c r="K999" i="12"/>
  <c r="E2940" i="13"/>
  <c r="Y1000" i="12"/>
  <c r="I1000" i="12"/>
  <c r="V1000" i="12"/>
  <c r="U1000" i="12"/>
  <c r="N1000" i="12"/>
  <c r="O1000" i="12" s="1"/>
  <c r="P1000" i="12" s="1"/>
  <c r="B1001" i="12"/>
  <c r="J1000" i="12"/>
  <c r="E1000" i="12"/>
  <c r="F1000" i="12" s="1"/>
  <c r="W1000" i="12" l="1"/>
  <c r="E2939" i="13"/>
  <c r="N1001" i="12"/>
  <c r="O1001" i="12" s="1"/>
  <c r="P1001" i="12" s="1"/>
  <c r="V1001" i="12"/>
  <c r="B1002" i="12"/>
  <c r="J1001" i="12"/>
  <c r="I1001" i="12"/>
  <c r="E1001" i="12"/>
  <c r="F1001" i="12" s="1"/>
  <c r="Y1001" i="12"/>
  <c r="U1001" i="12"/>
  <c r="K1000" i="12"/>
  <c r="Q1000" i="12"/>
  <c r="R1000" i="12" s="1"/>
  <c r="K1001" i="12" l="1"/>
  <c r="E2938" i="13"/>
  <c r="N1002" i="12"/>
  <c r="O1002" i="12" s="1"/>
  <c r="P1002" i="12" s="1"/>
  <c r="J1002" i="12"/>
  <c r="V1002" i="12"/>
  <c r="U1002" i="12"/>
  <c r="B1003" i="12"/>
  <c r="I1002" i="12"/>
  <c r="E1002" i="12"/>
  <c r="F1002" i="12" s="1"/>
  <c r="Y1002" i="12"/>
  <c r="Q1001" i="12"/>
  <c r="R1001" i="12" s="1"/>
  <c r="W1001" i="12"/>
  <c r="W1002" i="12" l="1"/>
  <c r="Q1002" i="12"/>
  <c r="R1002" i="12" s="1"/>
  <c r="K1002" i="12"/>
  <c r="E2937" i="13"/>
  <c r="J1003" i="12"/>
  <c r="Y1003" i="12"/>
  <c r="N1003" i="12"/>
  <c r="O1003" i="12" s="1"/>
  <c r="P1003" i="12" s="1"/>
  <c r="B1004" i="12"/>
  <c r="I1003" i="12"/>
  <c r="E1003" i="12"/>
  <c r="F1003" i="12" s="1"/>
  <c r="V1003" i="12"/>
  <c r="U1003" i="12"/>
  <c r="W1003" i="12" l="1"/>
  <c r="K1003" i="12"/>
  <c r="E2936" i="13"/>
  <c r="Y1004" i="12"/>
  <c r="I1004" i="12"/>
  <c r="V1004" i="12"/>
  <c r="B1005" i="12"/>
  <c r="U1004" i="12"/>
  <c r="E1004" i="12"/>
  <c r="F1004" i="12" s="1"/>
  <c r="J1004" i="12"/>
  <c r="N1004" i="12"/>
  <c r="O1004" i="12" s="1"/>
  <c r="P1004" i="12" s="1"/>
  <c r="Q1003" i="12"/>
  <c r="R1003" i="12" s="1"/>
  <c r="W1004" i="12" l="1"/>
  <c r="E2935" i="13"/>
  <c r="V1005" i="12"/>
  <c r="B1006" i="12"/>
  <c r="U1005" i="12"/>
  <c r="E1005" i="12"/>
  <c r="F1005" i="12" s="1"/>
  <c r="J1005" i="12"/>
  <c r="Y1005" i="12"/>
  <c r="N1005" i="12"/>
  <c r="O1005" i="12" s="1"/>
  <c r="P1005" i="12" s="1"/>
  <c r="I1005" i="12"/>
  <c r="K1004" i="12"/>
  <c r="Q1004" i="12"/>
  <c r="R1004" i="12" s="1"/>
  <c r="W1005" i="12" l="1"/>
  <c r="Q1005" i="12"/>
  <c r="R1005" i="12" s="1"/>
  <c r="E2934" i="13"/>
  <c r="B1007" i="12"/>
  <c r="U1006" i="12"/>
  <c r="E1006" i="12"/>
  <c r="F1006" i="12" s="1"/>
  <c r="N1006" i="12"/>
  <c r="O1006" i="12" s="1"/>
  <c r="P1006" i="12" s="1"/>
  <c r="Y1006" i="12"/>
  <c r="V1006" i="12"/>
  <c r="J1006" i="12"/>
  <c r="I1006" i="12"/>
  <c r="K1005" i="12"/>
  <c r="W1006" i="12" l="1"/>
  <c r="Q1006" i="12"/>
  <c r="R1006" i="12" s="1"/>
  <c r="E2933" i="13"/>
  <c r="N1007" i="12"/>
  <c r="O1007" i="12" s="1"/>
  <c r="P1007" i="12" s="1"/>
  <c r="J1007" i="12"/>
  <c r="Y1007" i="12"/>
  <c r="V1007" i="12"/>
  <c r="U1007" i="12"/>
  <c r="I1007" i="12"/>
  <c r="E1007" i="12"/>
  <c r="F1007" i="12" s="1"/>
  <c r="B1008" i="12"/>
  <c r="K1006" i="12"/>
  <c r="Q1007" i="12" l="1"/>
  <c r="R1007" i="12" s="1"/>
  <c r="E2932" i="13"/>
  <c r="J1008" i="12"/>
  <c r="Y1008" i="12"/>
  <c r="I1008" i="12"/>
  <c r="V1008" i="12"/>
  <c r="U1008" i="12"/>
  <c r="N1008" i="12"/>
  <c r="O1008" i="12" s="1"/>
  <c r="P1008" i="12" s="1"/>
  <c r="E1008" i="12"/>
  <c r="F1008" i="12" s="1"/>
  <c r="B1009" i="12"/>
  <c r="K1007" i="12"/>
  <c r="W1007" i="12"/>
  <c r="W1008" i="12" l="1"/>
  <c r="Q1008" i="12"/>
  <c r="R1008" i="12" s="1"/>
  <c r="K1008" i="12"/>
  <c r="E2931" i="13"/>
  <c r="J1009" i="12"/>
  <c r="Y1009" i="12"/>
  <c r="I1009" i="12"/>
  <c r="V1009" i="12"/>
  <c r="B1010" i="12"/>
  <c r="U1009" i="12"/>
  <c r="E1009" i="12"/>
  <c r="F1009" i="12" s="1"/>
  <c r="N1009" i="12"/>
  <c r="O1009" i="12" s="1"/>
  <c r="P1009" i="12" s="1"/>
  <c r="W1009" i="12" l="1"/>
  <c r="Q1009" i="12"/>
  <c r="R1009" i="12" s="1"/>
  <c r="K1009" i="12"/>
  <c r="E2930" i="13"/>
  <c r="Y1010" i="12"/>
  <c r="I1010" i="12"/>
  <c r="V1010" i="12"/>
  <c r="B1011" i="12"/>
  <c r="U1010" i="12"/>
  <c r="E1010" i="12"/>
  <c r="F1010" i="12" s="1"/>
  <c r="J1010" i="12"/>
  <c r="N1010" i="12"/>
  <c r="O1010" i="12" s="1"/>
  <c r="P1010" i="12" s="1"/>
  <c r="Q1010" i="12" l="1"/>
  <c r="R1010" i="12" s="1"/>
  <c r="W1010" i="12"/>
  <c r="E2929" i="13"/>
  <c r="V1011" i="12"/>
  <c r="N1011" i="12"/>
  <c r="O1011" i="12" s="1"/>
  <c r="P1011" i="12" s="1"/>
  <c r="Y1011" i="12"/>
  <c r="I1011" i="12"/>
  <c r="J1011" i="12"/>
  <c r="E1011" i="12"/>
  <c r="F1011" i="12" s="1"/>
  <c r="B1012" i="12"/>
  <c r="U1011" i="12"/>
  <c r="K1010" i="12"/>
  <c r="W1011" i="12" l="1"/>
  <c r="Q1011" i="12"/>
  <c r="R1011" i="12" s="1"/>
  <c r="K1011" i="12"/>
  <c r="E2928" i="13"/>
  <c r="N1012" i="12"/>
  <c r="O1012" i="12" s="1"/>
  <c r="P1012" i="12" s="1"/>
  <c r="V1012" i="12"/>
  <c r="B1013" i="12"/>
  <c r="U1012" i="12"/>
  <c r="E1012" i="12"/>
  <c r="F1012" i="12" s="1"/>
  <c r="J1012" i="12"/>
  <c r="I1012" i="12"/>
  <c r="Y1012" i="12"/>
  <c r="K1012" i="12" l="1"/>
  <c r="W1012" i="12"/>
  <c r="E2927" i="13"/>
  <c r="N1013" i="12"/>
  <c r="O1013" i="12" s="1"/>
  <c r="P1013" i="12" s="1"/>
  <c r="J1013" i="12"/>
  <c r="Y1013" i="12"/>
  <c r="I1013" i="12"/>
  <c r="V1013" i="12"/>
  <c r="U1013" i="12"/>
  <c r="E1013" i="12"/>
  <c r="F1013" i="12" s="1"/>
  <c r="B1014" i="12"/>
  <c r="Q1012" i="12"/>
  <c r="R1012" i="12" s="1"/>
  <c r="K1013" i="12" l="1"/>
  <c r="E2926" i="13"/>
  <c r="J1014" i="12"/>
  <c r="Y1014" i="12"/>
  <c r="I1014" i="12"/>
  <c r="V1014" i="12"/>
  <c r="B1015" i="12"/>
  <c r="U1014" i="12"/>
  <c r="E1014" i="12"/>
  <c r="F1014" i="12" s="1"/>
  <c r="N1014" i="12"/>
  <c r="O1014" i="12" s="1"/>
  <c r="P1014" i="12" s="1"/>
  <c r="Q1013" i="12"/>
  <c r="R1013" i="12" s="1"/>
  <c r="W1013" i="12"/>
  <c r="W1014" i="12" l="1"/>
  <c r="Q1014" i="12"/>
  <c r="R1014" i="12" s="1"/>
  <c r="K1014" i="12"/>
  <c r="E2925" i="13"/>
  <c r="J1015" i="12"/>
  <c r="V1015" i="12"/>
  <c r="B1016" i="12"/>
  <c r="U1015" i="12"/>
  <c r="E1015" i="12"/>
  <c r="F1015" i="12" s="1"/>
  <c r="Y1015" i="12"/>
  <c r="N1015" i="12"/>
  <c r="O1015" i="12" s="1"/>
  <c r="P1015" i="12" s="1"/>
  <c r="I1015" i="12"/>
  <c r="Q1015" i="12" l="1"/>
  <c r="R1015" i="12" s="1"/>
  <c r="K1015" i="12"/>
  <c r="W1015" i="12"/>
  <c r="E2924" i="13"/>
  <c r="B1017" i="12"/>
  <c r="U1016" i="12"/>
  <c r="E1016" i="12"/>
  <c r="F1016" i="12" s="1"/>
  <c r="J1016" i="12"/>
  <c r="Y1016" i="12"/>
  <c r="I1016" i="12"/>
  <c r="V1016" i="12"/>
  <c r="N1016" i="12"/>
  <c r="O1016" i="12" s="1"/>
  <c r="P1016" i="12" s="1"/>
  <c r="W1016" i="12" l="1"/>
  <c r="Q1016" i="12"/>
  <c r="R1016" i="12" s="1"/>
  <c r="E2923" i="13"/>
  <c r="N1017" i="12"/>
  <c r="O1017" i="12" s="1"/>
  <c r="P1017" i="12" s="1"/>
  <c r="Y1017" i="12"/>
  <c r="I1017" i="12"/>
  <c r="V1017" i="12"/>
  <c r="U1017" i="12"/>
  <c r="J1017" i="12"/>
  <c r="E1017" i="12"/>
  <c r="F1017" i="12" s="1"/>
  <c r="B1018" i="12"/>
  <c r="K1016" i="12"/>
  <c r="W1017" i="12" l="1"/>
  <c r="K1017" i="12"/>
  <c r="Q1017" i="12"/>
  <c r="R1017" i="12" s="1"/>
  <c r="E2922" i="13"/>
  <c r="N1018" i="12"/>
  <c r="O1018" i="12" s="1"/>
  <c r="P1018" i="12" s="1"/>
  <c r="J1018" i="12"/>
  <c r="Y1018" i="12"/>
  <c r="I1018" i="12"/>
  <c r="V1018" i="12"/>
  <c r="B1019" i="12"/>
  <c r="U1018" i="12"/>
  <c r="E1018" i="12"/>
  <c r="F1018" i="12" s="1"/>
  <c r="W1018" i="12" l="1"/>
  <c r="Q1018" i="12"/>
  <c r="R1018" i="12" s="1"/>
  <c r="E2921" i="13"/>
  <c r="N1019" i="12"/>
  <c r="O1019" i="12" s="1"/>
  <c r="P1019" i="12" s="1"/>
  <c r="J1019" i="12"/>
  <c r="Y1019" i="12"/>
  <c r="I1019" i="12"/>
  <c r="V1019" i="12"/>
  <c r="E1019" i="12"/>
  <c r="F1019" i="12" s="1"/>
  <c r="B1020" i="12"/>
  <c r="U1019" i="12"/>
  <c r="K1018" i="12"/>
  <c r="K1019" i="12" l="1"/>
  <c r="W1019" i="12"/>
  <c r="E2920" i="13"/>
  <c r="Y1020" i="12"/>
  <c r="I1020" i="12"/>
  <c r="V1020" i="12"/>
  <c r="B1021" i="12"/>
  <c r="U1020" i="12"/>
  <c r="E1020" i="12"/>
  <c r="F1020" i="12" s="1"/>
  <c r="N1020" i="12"/>
  <c r="O1020" i="12" s="1"/>
  <c r="P1020" i="12" s="1"/>
  <c r="J1020" i="12"/>
  <c r="Q1019" i="12"/>
  <c r="R1019" i="12" s="1"/>
  <c r="W1020" i="12" l="1"/>
  <c r="E2919" i="13"/>
  <c r="V1021" i="12"/>
  <c r="B1022" i="12"/>
  <c r="U1021" i="12"/>
  <c r="E1021" i="12"/>
  <c r="F1021" i="12" s="1"/>
  <c r="N1021" i="12"/>
  <c r="O1021" i="12" s="1"/>
  <c r="P1021" i="12" s="1"/>
  <c r="J1021" i="12"/>
  <c r="I1021" i="12"/>
  <c r="Y1021" i="12"/>
  <c r="K1020" i="12"/>
  <c r="Q1020" i="12"/>
  <c r="R1020" i="12" s="1"/>
  <c r="W1021" i="12" l="1"/>
  <c r="E2918" i="13"/>
  <c r="B1023" i="12"/>
  <c r="U1022" i="12"/>
  <c r="E1022" i="12"/>
  <c r="F1022" i="12" s="1"/>
  <c r="N1022" i="12"/>
  <c r="O1022" i="12" s="1"/>
  <c r="P1022" i="12" s="1"/>
  <c r="J1022" i="12"/>
  <c r="Y1022" i="12"/>
  <c r="V1022" i="12"/>
  <c r="I1022" i="12"/>
  <c r="K1021" i="12"/>
  <c r="Q1021" i="12"/>
  <c r="R1021" i="12" s="1"/>
  <c r="K1022" i="12" l="1"/>
  <c r="W1022" i="12"/>
  <c r="Q1022" i="12"/>
  <c r="R1022" i="12" s="1"/>
  <c r="E2917" i="13"/>
  <c r="N1023" i="12"/>
  <c r="O1023" i="12" s="1"/>
  <c r="P1023" i="12" s="1"/>
  <c r="J1023" i="12"/>
  <c r="B1024" i="12"/>
  <c r="U1023" i="12"/>
  <c r="E1023" i="12"/>
  <c r="F1023" i="12" s="1"/>
  <c r="Y1023" i="12"/>
  <c r="V1023" i="12"/>
  <c r="I1023" i="12"/>
  <c r="E2916" i="13" l="1"/>
  <c r="J1024" i="12"/>
  <c r="Y1024" i="12"/>
  <c r="I1024" i="12"/>
  <c r="B1025" i="12"/>
  <c r="U1024" i="12"/>
  <c r="E1024" i="12"/>
  <c r="F1024" i="12" s="1"/>
  <c r="V1024" i="12"/>
  <c r="N1024" i="12"/>
  <c r="O1024" i="12" s="1"/>
  <c r="P1024" i="12" s="1"/>
  <c r="K1023" i="12"/>
  <c r="Q1023" i="12"/>
  <c r="R1023" i="12" s="1"/>
  <c r="W1023" i="12"/>
  <c r="W1024" i="12" l="1"/>
  <c r="Q1024" i="12"/>
  <c r="R1024" i="12" s="1"/>
  <c r="E2915" i="13"/>
  <c r="J1025" i="12"/>
  <c r="Y1025" i="12"/>
  <c r="I1025" i="12"/>
  <c r="V1025" i="12"/>
  <c r="B1026" i="12"/>
  <c r="U1025" i="12"/>
  <c r="E1025" i="12"/>
  <c r="F1025" i="12" s="1"/>
  <c r="N1025" i="12"/>
  <c r="O1025" i="12" s="1"/>
  <c r="P1025" i="12" s="1"/>
  <c r="K1024" i="12"/>
  <c r="E2914" i="13" l="1"/>
  <c r="Y1026" i="12"/>
  <c r="I1026" i="12"/>
  <c r="V1026" i="12"/>
  <c r="B1027" i="12"/>
  <c r="U1026" i="12"/>
  <c r="E1026" i="12"/>
  <c r="F1026" i="12" s="1"/>
  <c r="N1026" i="12"/>
  <c r="O1026" i="12" s="1"/>
  <c r="P1026" i="12" s="1"/>
  <c r="J1026" i="12"/>
  <c r="K1025" i="12"/>
  <c r="Q1025" i="12"/>
  <c r="R1025" i="12" s="1"/>
  <c r="W1025" i="12"/>
  <c r="W1026" i="12" l="1"/>
  <c r="Q1026" i="12"/>
  <c r="R1026" i="12" s="1"/>
  <c r="E2913" i="13"/>
  <c r="V1027" i="12"/>
  <c r="N1027" i="12"/>
  <c r="O1027" i="12" s="1"/>
  <c r="P1027" i="12" s="1"/>
  <c r="Y1027" i="12"/>
  <c r="I1027" i="12"/>
  <c r="B1028" i="12"/>
  <c r="U1027" i="12"/>
  <c r="J1027" i="12"/>
  <c r="E1027" i="12"/>
  <c r="F1027" i="12" s="1"/>
  <c r="K1026" i="12"/>
  <c r="Q1027" i="12" l="1"/>
  <c r="R1027" i="12" s="1"/>
  <c r="W1027" i="12"/>
  <c r="E2912" i="13"/>
  <c r="N1028" i="12"/>
  <c r="O1028" i="12" s="1"/>
  <c r="P1028" i="12" s="1"/>
  <c r="Y1028" i="12"/>
  <c r="I1028" i="12"/>
  <c r="V1028" i="12"/>
  <c r="B1029" i="12"/>
  <c r="U1028" i="12"/>
  <c r="E1028" i="12"/>
  <c r="F1028" i="12" s="1"/>
  <c r="J1028" i="12"/>
  <c r="K1027" i="12"/>
  <c r="Q1028" i="12" l="1"/>
  <c r="R1028" i="12" s="1"/>
  <c r="W1028" i="12"/>
  <c r="E2911" i="13"/>
  <c r="N1029" i="12"/>
  <c r="O1029" i="12" s="1"/>
  <c r="P1029" i="12" s="1"/>
  <c r="J1029" i="12"/>
  <c r="Y1029" i="12"/>
  <c r="I1029" i="12"/>
  <c r="V1029" i="12"/>
  <c r="B1030" i="12"/>
  <c r="U1029" i="12"/>
  <c r="E1029" i="12"/>
  <c r="F1029" i="12" s="1"/>
  <c r="K1028" i="12"/>
  <c r="W1029" i="12" l="1"/>
  <c r="Q1029" i="12"/>
  <c r="R1029" i="12" s="1"/>
  <c r="E2910" i="13"/>
  <c r="J1030" i="12"/>
  <c r="Y1030" i="12"/>
  <c r="I1030" i="12"/>
  <c r="V1030" i="12"/>
  <c r="B1031" i="12"/>
  <c r="U1030" i="12"/>
  <c r="E1030" i="12"/>
  <c r="F1030" i="12" s="1"/>
  <c r="N1030" i="12"/>
  <c r="O1030" i="12" s="1"/>
  <c r="P1030" i="12" s="1"/>
  <c r="K1029" i="12"/>
  <c r="Q1030" i="12" l="1"/>
  <c r="R1030" i="12" s="1"/>
  <c r="K1030" i="12"/>
  <c r="W1030" i="12"/>
  <c r="E2909" i="13"/>
  <c r="J1031" i="12"/>
  <c r="V1031" i="12"/>
  <c r="B1032" i="12"/>
  <c r="U1031" i="12"/>
  <c r="E1031" i="12"/>
  <c r="F1031" i="12" s="1"/>
  <c r="Y1031" i="12"/>
  <c r="N1031" i="12"/>
  <c r="O1031" i="12" s="1"/>
  <c r="P1031" i="12" s="1"/>
  <c r="I1031" i="12"/>
  <c r="E2908" i="13" l="1"/>
  <c r="B1033" i="12"/>
  <c r="U1032" i="12"/>
  <c r="E1032" i="12"/>
  <c r="F1032" i="12" s="1"/>
  <c r="J1032" i="12"/>
  <c r="Y1032" i="12"/>
  <c r="I1032" i="12"/>
  <c r="V1032" i="12"/>
  <c r="N1032" i="12"/>
  <c r="O1032" i="12" s="1"/>
  <c r="P1032" i="12" s="1"/>
  <c r="K1031" i="12"/>
  <c r="Q1031" i="12"/>
  <c r="R1031" i="12" s="1"/>
  <c r="W1031" i="12"/>
  <c r="W1032" i="12" l="1"/>
  <c r="K1032" i="12"/>
  <c r="Q1032" i="12"/>
  <c r="R1032" i="12" s="1"/>
  <c r="E2907" i="13"/>
  <c r="N1033" i="12"/>
  <c r="O1033" i="12" s="1"/>
  <c r="P1033" i="12" s="1"/>
  <c r="J1033" i="12"/>
  <c r="Y1033" i="12"/>
  <c r="I1033" i="12"/>
  <c r="V1033" i="12"/>
  <c r="B1034" i="12"/>
  <c r="U1033" i="12"/>
  <c r="E1033" i="12"/>
  <c r="F1033" i="12" s="1"/>
  <c r="Q1033" i="12" l="1"/>
  <c r="R1033" i="12" s="1"/>
  <c r="W1033" i="12"/>
  <c r="E2906" i="13"/>
  <c r="N1034" i="12"/>
  <c r="O1034" i="12" s="1"/>
  <c r="P1034" i="12" s="1"/>
  <c r="J1034" i="12"/>
  <c r="Y1034" i="12"/>
  <c r="I1034" i="12"/>
  <c r="V1034" i="12"/>
  <c r="B1035" i="12"/>
  <c r="U1034" i="12"/>
  <c r="E1034" i="12"/>
  <c r="F1034" i="12" s="1"/>
  <c r="K1033" i="12"/>
  <c r="W1034" i="12" l="1"/>
  <c r="Q1034" i="12"/>
  <c r="R1034" i="12" s="1"/>
  <c r="K1034" i="12"/>
  <c r="E2905" i="13"/>
  <c r="N1035" i="12"/>
  <c r="O1035" i="12" s="1"/>
  <c r="P1035" i="12" s="1"/>
  <c r="J1035" i="12"/>
  <c r="Y1035" i="12"/>
  <c r="I1035" i="12"/>
  <c r="V1035" i="12"/>
  <c r="U1035" i="12"/>
  <c r="E1035" i="12"/>
  <c r="F1035" i="12" s="1"/>
  <c r="B1036" i="12"/>
  <c r="K1035" i="12" l="1"/>
  <c r="W1035" i="12"/>
  <c r="E2904" i="13"/>
  <c r="Y1036" i="12"/>
  <c r="I1036" i="12"/>
  <c r="V1036" i="12"/>
  <c r="B1037" i="12"/>
  <c r="U1036" i="12"/>
  <c r="E1036" i="12"/>
  <c r="F1036" i="12" s="1"/>
  <c r="N1036" i="12"/>
  <c r="O1036" i="12" s="1"/>
  <c r="P1036" i="12" s="1"/>
  <c r="J1036" i="12"/>
  <c r="Q1035" i="12"/>
  <c r="R1035" i="12" s="1"/>
  <c r="W1036" i="12" l="1"/>
  <c r="E2903" i="13"/>
  <c r="V1037" i="12"/>
  <c r="B1038" i="12"/>
  <c r="U1037" i="12"/>
  <c r="E1037" i="12"/>
  <c r="F1037" i="12" s="1"/>
  <c r="N1037" i="12"/>
  <c r="O1037" i="12" s="1"/>
  <c r="P1037" i="12" s="1"/>
  <c r="J1037" i="12"/>
  <c r="Y1037" i="12"/>
  <c r="I1037" i="12"/>
  <c r="K1036" i="12"/>
  <c r="Q1036" i="12"/>
  <c r="R1036" i="12" s="1"/>
  <c r="K1037" i="12" l="1"/>
  <c r="W1037" i="12"/>
  <c r="E2902" i="13"/>
  <c r="B1039" i="12"/>
  <c r="U1038" i="12"/>
  <c r="E1038" i="12"/>
  <c r="F1038" i="12" s="1"/>
  <c r="N1038" i="12"/>
  <c r="O1038" i="12" s="1"/>
  <c r="P1038" i="12" s="1"/>
  <c r="J1038" i="12"/>
  <c r="Y1038" i="12"/>
  <c r="V1038" i="12"/>
  <c r="I1038" i="12"/>
  <c r="Q1037" i="12"/>
  <c r="R1037" i="12" s="1"/>
  <c r="K1038" i="12" l="1"/>
  <c r="W1038" i="12"/>
  <c r="Q1038" i="12"/>
  <c r="R1038" i="12" s="1"/>
  <c r="E2901" i="13"/>
  <c r="N1039" i="12"/>
  <c r="O1039" i="12" s="1"/>
  <c r="P1039" i="12" s="1"/>
  <c r="J1039" i="12"/>
  <c r="B1040" i="12"/>
  <c r="U1039" i="12"/>
  <c r="E1039" i="12"/>
  <c r="F1039" i="12" s="1"/>
  <c r="I1039" i="12"/>
  <c r="Y1039" i="12"/>
  <c r="V1039" i="12"/>
  <c r="E2900" i="13" l="1"/>
  <c r="J1040" i="12"/>
  <c r="Y1040" i="12"/>
  <c r="I1040" i="12"/>
  <c r="B1041" i="12"/>
  <c r="U1040" i="12"/>
  <c r="E1040" i="12"/>
  <c r="F1040" i="12" s="1"/>
  <c r="V1040" i="12"/>
  <c r="N1040" i="12"/>
  <c r="O1040" i="12" s="1"/>
  <c r="P1040" i="12" s="1"/>
  <c r="Q1039" i="12"/>
  <c r="R1039" i="12" s="1"/>
  <c r="K1039" i="12"/>
  <c r="W1039" i="12"/>
  <c r="W1040" i="12" l="1"/>
  <c r="Q1040" i="12"/>
  <c r="R1040" i="12" s="1"/>
  <c r="E2899" i="13"/>
  <c r="J1041" i="12"/>
  <c r="Y1041" i="12"/>
  <c r="I1041" i="12"/>
  <c r="V1041" i="12"/>
  <c r="B1042" i="12"/>
  <c r="U1041" i="12"/>
  <c r="E1041" i="12"/>
  <c r="F1041" i="12" s="1"/>
  <c r="N1041" i="12"/>
  <c r="O1041" i="12" s="1"/>
  <c r="P1041" i="12" s="1"/>
  <c r="K1040" i="12"/>
  <c r="K1041" i="12" l="1"/>
  <c r="E2898" i="13"/>
  <c r="Y1042" i="12"/>
  <c r="I1042" i="12"/>
  <c r="V1042" i="12"/>
  <c r="B1043" i="12"/>
  <c r="U1042" i="12"/>
  <c r="E1042" i="12"/>
  <c r="F1042" i="12" s="1"/>
  <c r="N1042" i="12"/>
  <c r="O1042" i="12" s="1"/>
  <c r="P1042" i="12" s="1"/>
  <c r="J1042" i="12"/>
  <c r="Q1041" i="12"/>
  <c r="R1041" i="12" s="1"/>
  <c r="W1041" i="12"/>
  <c r="W1042" i="12" l="1"/>
  <c r="E2897" i="13"/>
  <c r="V1043" i="12"/>
  <c r="N1043" i="12"/>
  <c r="O1043" i="12" s="1"/>
  <c r="P1043" i="12" s="1"/>
  <c r="Y1043" i="12"/>
  <c r="I1043" i="12"/>
  <c r="E1043" i="12"/>
  <c r="F1043" i="12" s="1"/>
  <c r="B1044" i="12"/>
  <c r="U1043" i="12"/>
  <c r="J1043" i="12"/>
  <c r="K1042" i="12"/>
  <c r="Q1042" i="12"/>
  <c r="R1042" i="12" s="1"/>
  <c r="W1043" i="12" l="1"/>
  <c r="Q1043" i="12"/>
  <c r="R1043" i="12" s="1"/>
  <c r="E2896" i="13"/>
  <c r="N1044" i="12"/>
  <c r="O1044" i="12" s="1"/>
  <c r="P1044" i="12" s="1"/>
  <c r="Y1044" i="12"/>
  <c r="I1044" i="12"/>
  <c r="V1044" i="12"/>
  <c r="B1045" i="12"/>
  <c r="U1044" i="12"/>
  <c r="E1044" i="12"/>
  <c r="F1044" i="12" s="1"/>
  <c r="J1044" i="12"/>
  <c r="K1043" i="12"/>
  <c r="Q1044" i="12" l="1"/>
  <c r="R1044" i="12" s="1"/>
  <c r="W1044" i="12"/>
  <c r="E2895" i="13"/>
  <c r="N1045" i="12"/>
  <c r="O1045" i="12" s="1"/>
  <c r="P1045" i="12" s="1"/>
  <c r="J1045" i="12"/>
  <c r="Y1045" i="12"/>
  <c r="I1045" i="12"/>
  <c r="V1045" i="12"/>
  <c r="B1046" i="12"/>
  <c r="U1045" i="12"/>
  <c r="E1045" i="12"/>
  <c r="F1045" i="12" s="1"/>
  <c r="K1044" i="12"/>
  <c r="Q1045" i="12" l="1"/>
  <c r="R1045" i="12" s="1"/>
  <c r="E2894" i="13"/>
  <c r="J1046" i="12"/>
  <c r="Y1046" i="12"/>
  <c r="I1046" i="12"/>
  <c r="V1046" i="12"/>
  <c r="B1047" i="12"/>
  <c r="U1046" i="12"/>
  <c r="E1046" i="12"/>
  <c r="F1046" i="12" s="1"/>
  <c r="N1046" i="12"/>
  <c r="O1046" i="12" s="1"/>
  <c r="P1046" i="12" s="1"/>
  <c r="K1045" i="12"/>
  <c r="W1045" i="12"/>
  <c r="W1046" i="12" l="1"/>
  <c r="Q1046" i="12"/>
  <c r="R1046" i="12" s="1"/>
  <c r="E2893" i="13"/>
  <c r="J1047" i="12"/>
  <c r="V1047" i="12"/>
  <c r="B1048" i="12"/>
  <c r="U1047" i="12"/>
  <c r="E1047" i="12"/>
  <c r="F1047" i="12" s="1"/>
  <c r="Y1047" i="12"/>
  <c r="N1047" i="12"/>
  <c r="O1047" i="12" s="1"/>
  <c r="P1047" i="12" s="1"/>
  <c r="I1047" i="12"/>
  <c r="K1046" i="12"/>
  <c r="K1047" i="12" l="1"/>
  <c r="W1047" i="12"/>
  <c r="E2892" i="13"/>
  <c r="B1049" i="12"/>
  <c r="U1048" i="12"/>
  <c r="E1048" i="12"/>
  <c r="F1048" i="12" s="1"/>
  <c r="J1048" i="12"/>
  <c r="Y1048" i="12"/>
  <c r="I1048" i="12"/>
  <c r="V1048" i="12"/>
  <c r="N1048" i="12"/>
  <c r="O1048" i="12" s="1"/>
  <c r="P1048" i="12" s="1"/>
  <c r="Q1047" i="12"/>
  <c r="R1047" i="12" s="1"/>
  <c r="Q1048" i="12" l="1"/>
  <c r="R1048" i="12" s="1"/>
  <c r="W1048" i="12"/>
  <c r="E2891" i="13"/>
  <c r="N1049" i="12"/>
  <c r="O1049" i="12" s="1"/>
  <c r="P1049" i="12" s="1"/>
  <c r="J1049" i="12"/>
  <c r="Y1049" i="12"/>
  <c r="I1049" i="12"/>
  <c r="V1049" i="12"/>
  <c r="B1050" i="12"/>
  <c r="U1049" i="12"/>
  <c r="E1049" i="12"/>
  <c r="F1049" i="12" s="1"/>
  <c r="K1048" i="12"/>
  <c r="K1049" i="12" l="1"/>
  <c r="Q1049" i="12"/>
  <c r="R1049" i="12" s="1"/>
  <c r="W1049" i="12"/>
  <c r="E2890" i="13"/>
  <c r="N1050" i="12"/>
  <c r="O1050" i="12" s="1"/>
  <c r="P1050" i="12" s="1"/>
  <c r="J1050" i="12"/>
  <c r="Y1050" i="12"/>
  <c r="I1050" i="12"/>
  <c r="V1050" i="12"/>
  <c r="E1050" i="12"/>
  <c r="F1050" i="12" s="1"/>
  <c r="B1051" i="12"/>
  <c r="U1050" i="12"/>
  <c r="W1050" i="12" l="1"/>
  <c r="Q1050" i="12"/>
  <c r="R1050" i="12" s="1"/>
  <c r="K1050" i="12"/>
  <c r="E2889" i="13"/>
  <c r="N1051" i="12"/>
  <c r="O1051" i="12" s="1"/>
  <c r="P1051" i="12" s="1"/>
  <c r="J1051" i="12"/>
  <c r="Y1051" i="12"/>
  <c r="I1051" i="12"/>
  <c r="V1051" i="12"/>
  <c r="B1052" i="12"/>
  <c r="U1051" i="12"/>
  <c r="E1051" i="12"/>
  <c r="F1051" i="12" s="1"/>
  <c r="W1051" i="12" l="1"/>
  <c r="Q1051" i="12"/>
  <c r="R1051" i="12" s="1"/>
  <c r="E2888" i="13"/>
  <c r="Y1052" i="12"/>
  <c r="I1052" i="12"/>
  <c r="V1052" i="12"/>
  <c r="B1053" i="12"/>
  <c r="U1052" i="12"/>
  <c r="E1052" i="12"/>
  <c r="F1052" i="12" s="1"/>
  <c r="N1052" i="12"/>
  <c r="O1052" i="12" s="1"/>
  <c r="P1052" i="12" s="1"/>
  <c r="J1052" i="12"/>
  <c r="K1051" i="12"/>
  <c r="Q1052" i="12" l="1"/>
  <c r="R1052" i="12" s="1"/>
  <c r="W1052" i="12"/>
  <c r="E2887" i="13"/>
  <c r="V1053" i="12"/>
  <c r="B1054" i="12"/>
  <c r="U1053" i="12"/>
  <c r="E1053" i="12"/>
  <c r="F1053" i="12" s="1"/>
  <c r="N1053" i="12"/>
  <c r="O1053" i="12" s="1"/>
  <c r="P1053" i="12" s="1"/>
  <c r="J1053" i="12"/>
  <c r="Y1053" i="12"/>
  <c r="I1053" i="12"/>
  <c r="K1052" i="12"/>
  <c r="W1053" i="12" l="1"/>
  <c r="E2886" i="13"/>
  <c r="B1055" i="12"/>
  <c r="U1054" i="12"/>
  <c r="E1054" i="12"/>
  <c r="F1054" i="12" s="1"/>
  <c r="N1054" i="12"/>
  <c r="O1054" i="12" s="1"/>
  <c r="P1054" i="12" s="1"/>
  <c r="J1054" i="12"/>
  <c r="Y1054" i="12"/>
  <c r="V1054" i="12"/>
  <c r="I1054" i="12"/>
  <c r="K1053" i="12"/>
  <c r="Q1053" i="12"/>
  <c r="R1053" i="12" s="1"/>
  <c r="W1054" i="12" l="1"/>
  <c r="E2885" i="13"/>
  <c r="N1055" i="12"/>
  <c r="O1055" i="12" s="1"/>
  <c r="P1055" i="12" s="1"/>
  <c r="J1055" i="12"/>
  <c r="Y1055" i="12"/>
  <c r="I1055" i="12"/>
  <c r="B1056" i="12"/>
  <c r="U1055" i="12"/>
  <c r="E1055" i="12"/>
  <c r="F1055" i="12" s="1"/>
  <c r="V1055" i="12"/>
  <c r="Q1054" i="12"/>
  <c r="R1054" i="12" s="1"/>
  <c r="K1054" i="12"/>
  <c r="K1055" i="12" l="1"/>
  <c r="Q1055" i="12"/>
  <c r="R1055" i="12" s="1"/>
  <c r="W1055" i="12"/>
  <c r="E2884" i="13"/>
  <c r="N1056" i="12"/>
  <c r="O1056" i="12" s="1"/>
  <c r="P1056" i="12" s="1"/>
  <c r="J1056" i="12"/>
  <c r="Y1056" i="12"/>
  <c r="I1056" i="12"/>
  <c r="V1056" i="12"/>
  <c r="B1057" i="12"/>
  <c r="U1056" i="12"/>
  <c r="E1056" i="12"/>
  <c r="F1056" i="12" s="1"/>
  <c r="W1056" i="12" l="1"/>
  <c r="Q1056" i="12"/>
  <c r="R1056" i="12" s="1"/>
  <c r="E2883" i="13"/>
  <c r="J1057" i="12"/>
  <c r="Y1057" i="12"/>
  <c r="I1057" i="12"/>
  <c r="V1057" i="12"/>
  <c r="B1058" i="12"/>
  <c r="U1057" i="12"/>
  <c r="E1057" i="12"/>
  <c r="F1057" i="12" s="1"/>
  <c r="N1057" i="12"/>
  <c r="O1057" i="12" s="1"/>
  <c r="P1057" i="12" s="1"/>
  <c r="K1056" i="12"/>
  <c r="Q1057" i="12" l="1"/>
  <c r="R1057" i="12" s="1"/>
  <c r="W1057" i="12"/>
  <c r="E2882" i="13"/>
  <c r="Y1058" i="12"/>
  <c r="I1058" i="12"/>
  <c r="V1058" i="12"/>
  <c r="B1059" i="12"/>
  <c r="U1058" i="12"/>
  <c r="E1058" i="12"/>
  <c r="F1058" i="12" s="1"/>
  <c r="N1058" i="12"/>
  <c r="O1058" i="12" s="1"/>
  <c r="P1058" i="12" s="1"/>
  <c r="J1058" i="12"/>
  <c r="K1057" i="12"/>
  <c r="K1058" i="12" l="1"/>
  <c r="Q1058" i="12"/>
  <c r="R1058" i="12" s="1"/>
  <c r="W1058" i="12"/>
  <c r="E2881" i="13"/>
  <c r="V1059" i="12"/>
  <c r="B1060" i="12"/>
  <c r="U1059" i="12"/>
  <c r="E1059" i="12"/>
  <c r="F1059" i="12" s="1"/>
  <c r="N1059" i="12"/>
  <c r="O1059" i="12" s="1"/>
  <c r="P1059" i="12" s="1"/>
  <c r="Y1059" i="12"/>
  <c r="I1059" i="12"/>
  <c r="J1059" i="12"/>
  <c r="K1059" i="12" l="1"/>
  <c r="Q1059" i="12"/>
  <c r="R1059" i="12" s="1"/>
  <c r="W1059" i="12"/>
  <c r="E2880" i="13"/>
  <c r="N1060" i="12"/>
  <c r="O1060" i="12" s="1"/>
  <c r="P1060" i="12" s="1"/>
  <c r="J1060" i="12"/>
  <c r="Y1060" i="12"/>
  <c r="I1060" i="12"/>
  <c r="V1060" i="12"/>
  <c r="B1061" i="12"/>
  <c r="U1060" i="12"/>
  <c r="E1060" i="12"/>
  <c r="F1060" i="12" s="1"/>
  <c r="W1060" i="12" l="1"/>
  <c r="E2879" i="13"/>
  <c r="N1061" i="12"/>
  <c r="O1061" i="12" s="1"/>
  <c r="P1061" i="12" s="1"/>
  <c r="J1061" i="12"/>
  <c r="Y1061" i="12"/>
  <c r="I1061" i="12"/>
  <c r="V1061" i="12"/>
  <c r="B1062" i="12"/>
  <c r="U1061" i="12"/>
  <c r="E1061" i="12"/>
  <c r="F1061" i="12" s="1"/>
  <c r="K1060" i="12"/>
  <c r="Q1060" i="12"/>
  <c r="R1060" i="12" s="1"/>
  <c r="W1061" i="12" l="1"/>
  <c r="Q1061" i="12"/>
  <c r="R1061" i="12" s="1"/>
  <c r="K1061" i="12"/>
  <c r="E2878" i="13"/>
  <c r="J1062" i="12"/>
  <c r="Y1062" i="12"/>
  <c r="I1062" i="12"/>
  <c r="V1062" i="12"/>
  <c r="B1063" i="12"/>
  <c r="U1062" i="12"/>
  <c r="E1062" i="12"/>
  <c r="F1062" i="12" s="1"/>
  <c r="N1062" i="12"/>
  <c r="O1062" i="12" s="1"/>
  <c r="P1062" i="12" s="1"/>
  <c r="W1062" i="12" l="1"/>
  <c r="Q1062" i="12"/>
  <c r="R1062" i="12" s="1"/>
  <c r="E2877" i="13"/>
  <c r="J1063" i="12"/>
  <c r="Y1063" i="12"/>
  <c r="I1063" i="12"/>
  <c r="V1063" i="12"/>
  <c r="B1064" i="12"/>
  <c r="U1063" i="12"/>
  <c r="E1063" i="12"/>
  <c r="F1063" i="12" s="1"/>
  <c r="N1063" i="12"/>
  <c r="O1063" i="12" s="1"/>
  <c r="P1063" i="12" s="1"/>
  <c r="K1062" i="12"/>
  <c r="W1063" i="12" l="1"/>
  <c r="E2876" i="13"/>
  <c r="V1064" i="12"/>
  <c r="B1065" i="12"/>
  <c r="U1064" i="12"/>
  <c r="E1064" i="12"/>
  <c r="F1064" i="12" s="1"/>
  <c r="N1064" i="12"/>
  <c r="O1064" i="12" s="1"/>
  <c r="P1064" i="12" s="1"/>
  <c r="J1064" i="12"/>
  <c r="Y1064" i="12"/>
  <c r="I1064" i="12"/>
  <c r="K1063" i="12"/>
  <c r="Q1063" i="12"/>
  <c r="R1063" i="12" s="1"/>
  <c r="K1064" i="12" l="1"/>
  <c r="W1064" i="12"/>
  <c r="Q1064" i="12"/>
  <c r="R1064" i="12" s="1"/>
  <c r="E2875" i="13"/>
  <c r="N1065" i="12"/>
  <c r="O1065" i="12" s="1"/>
  <c r="P1065" i="12" s="1"/>
  <c r="J1065" i="12"/>
  <c r="Y1065" i="12"/>
  <c r="I1065" i="12"/>
  <c r="V1065" i="12"/>
  <c r="B1066" i="12"/>
  <c r="U1065" i="12"/>
  <c r="E1065" i="12"/>
  <c r="F1065" i="12" s="1"/>
  <c r="K1065" i="12" l="1"/>
  <c r="Q1065" i="12"/>
  <c r="R1065" i="12" s="1"/>
  <c r="W1065" i="12"/>
  <c r="E2874" i="13"/>
  <c r="N1066" i="12"/>
  <c r="O1066" i="12" s="1"/>
  <c r="P1066" i="12" s="1"/>
  <c r="J1066" i="12"/>
  <c r="Y1066" i="12"/>
  <c r="I1066" i="12"/>
  <c r="V1066" i="12"/>
  <c r="B1067" i="12"/>
  <c r="U1066" i="12"/>
  <c r="E1066" i="12"/>
  <c r="F1066" i="12" s="1"/>
  <c r="W1066" i="12" l="1"/>
  <c r="K1066" i="12"/>
  <c r="Q1066" i="12"/>
  <c r="R1066" i="12" s="1"/>
  <c r="E2873" i="13"/>
  <c r="N1067" i="12"/>
  <c r="O1067" i="12" s="1"/>
  <c r="P1067" i="12" s="1"/>
  <c r="J1067" i="12"/>
  <c r="Y1067" i="12"/>
  <c r="I1067" i="12"/>
  <c r="V1067" i="12"/>
  <c r="B1068" i="12"/>
  <c r="U1067" i="12"/>
  <c r="E1067" i="12"/>
  <c r="F1067" i="12" s="1"/>
  <c r="W1067" i="12" l="1"/>
  <c r="Q1067" i="12"/>
  <c r="R1067" i="12" s="1"/>
  <c r="K1067" i="12"/>
  <c r="E2872" i="13"/>
  <c r="J1068" i="12"/>
  <c r="Y1068" i="12"/>
  <c r="I1068" i="12"/>
  <c r="V1068" i="12"/>
  <c r="B1069" i="12"/>
  <c r="U1068" i="12"/>
  <c r="E1068" i="12"/>
  <c r="F1068" i="12" s="1"/>
  <c r="N1068" i="12"/>
  <c r="O1068" i="12" s="1"/>
  <c r="P1068" i="12" s="1"/>
  <c r="W1068" i="12" l="1"/>
  <c r="Q1068" i="12"/>
  <c r="R1068" i="12" s="1"/>
  <c r="K1068" i="12"/>
  <c r="E2871" i="13"/>
  <c r="V1069" i="12"/>
  <c r="B1070" i="12"/>
  <c r="U1069" i="12"/>
  <c r="E1069" i="12"/>
  <c r="F1069" i="12" s="1"/>
  <c r="N1069" i="12"/>
  <c r="O1069" i="12" s="1"/>
  <c r="P1069" i="12" s="1"/>
  <c r="J1069" i="12"/>
  <c r="Y1069" i="12"/>
  <c r="I1069" i="12"/>
  <c r="K1069" i="12" l="1"/>
  <c r="E2870" i="13"/>
  <c r="B1071" i="12"/>
  <c r="U1070" i="12"/>
  <c r="E1070" i="12"/>
  <c r="F1070" i="12" s="1"/>
  <c r="N1070" i="12"/>
  <c r="O1070" i="12" s="1"/>
  <c r="P1070" i="12" s="1"/>
  <c r="J1070" i="12"/>
  <c r="Y1070" i="12"/>
  <c r="I1070" i="12"/>
  <c r="V1070" i="12"/>
  <c r="Q1069" i="12"/>
  <c r="R1069" i="12" s="1"/>
  <c r="W1069" i="12"/>
  <c r="W1070" i="12" l="1"/>
  <c r="K1070" i="12"/>
  <c r="Q1070" i="12"/>
  <c r="R1070" i="12" s="1"/>
  <c r="E2869" i="13"/>
  <c r="N1071" i="12"/>
  <c r="O1071" i="12" s="1"/>
  <c r="P1071" i="12" s="1"/>
  <c r="J1071" i="12"/>
  <c r="Y1071" i="12"/>
  <c r="I1071" i="12"/>
  <c r="V1071" i="12"/>
  <c r="B1072" i="12"/>
  <c r="U1071" i="12"/>
  <c r="E1071" i="12"/>
  <c r="F1071" i="12" s="1"/>
  <c r="W1071" i="12" l="1"/>
  <c r="Q1071" i="12"/>
  <c r="R1071" i="12" s="1"/>
  <c r="E2868" i="13"/>
  <c r="N1072" i="12"/>
  <c r="O1072" i="12" s="1"/>
  <c r="P1072" i="12" s="1"/>
  <c r="J1072" i="12"/>
  <c r="Y1072" i="12"/>
  <c r="I1072" i="12"/>
  <c r="V1072" i="12"/>
  <c r="B1073" i="12"/>
  <c r="U1072" i="12"/>
  <c r="E1072" i="12"/>
  <c r="F1072" i="12" s="1"/>
  <c r="K1071" i="12"/>
  <c r="Q1072" i="12" l="1"/>
  <c r="R1072" i="12" s="1"/>
  <c r="K1072" i="12"/>
  <c r="W1072" i="12"/>
  <c r="E2867" i="13"/>
  <c r="J1073" i="12"/>
  <c r="Y1073" i="12"/>
  <c r="I1073" i="12"/>
  <c r="V1073" i="12"/>
  <c r="B1074" i="12"/>
  <c r="U1073" i="12"/>
  <c r="E1073" i="12"/>
  <c r="F1073" i="12" s="1"/>
  <c r="N1073" i="12"/>
  <c r="O1073" i="12" s="1"/>
  <c r="P1073" i="12" s="1"/>
  <c r="W1073" i="12" l="1"/>
  <c r="K1073" i="12"/>
  <c r="Q1073" i="12"/>
  <c r="R1073" i="12" s="1"/>
  <c r="E2866" i="13"/>
  <c r="Y1074" i="12"/>
  <c r="I1074" i="12"/>
  <c r="V1074" i="12"/>
  <c r="B1075" i="12"/>
  <c r="U1074" i="12"/>
  <c r="E1074" i="12"/>
  <c r="F1074" i="12" s="1"/>
  <c r="N1074" i="12"/>
  <c r="O1074" i="12" s="1"/>
  <c r="P1074" i="12" s="1"/>
  <c r="J1074" i="12"/>
  <c r="Q1074" i="12" l="1"/>
  <c r="R1074" i="12" s="1"/>
  <c r="W1074" i="12"/>
  <c r="K1074" i="12"/>
  <c r="E2865" i="13"/>
  <c r="V1075" i="12"/>
  <c r="B1076" i="12"/>
  <c r="U1075" i="12"/>
  <c r="E1075" i="12"/>
  <c r="F1075" i="12" s="1"/>
  <c r="N1075" i="12"/>
  <c r="O1075" i="12" s="1"/>
  <c r="P1075" i="12" s="1"/>
  <c r="J1075" i="12"/>
  <c r="Y1075" i="12"/>
  <c r="I1075" i="12"/>
  <c r="W1075" i="12" l="1"/>
  <c r="E2864" i="13"/>
  <c r="N1076" i="12"/>
  <c r="O1076" i="12" s="1"/>
  <c r="P1076" i="12" s="1"/>
  <c r="J1076" i="12"/>
  <c r="Y1076" i="12"/>
  <c r="I1076" i="12"/>
  <c r="V1076" i="12"/>
  <c r="B1077" i="12"/>
  <c r="U1076" i="12"/>
  <c r="E1076" i="12"/>
  <c r="F1076" i="12" s="1"/>
  <c r="K1075" i="12"/>
  <c r="Q1075" i="12"/>
  <c r="R1075" i="12" s="1"/>
  <c r="K1076" i="12" l="1"/>
  <c r="Q1076" i="12"/>
  <c r="R1076" i="12" s="1"/>
  <c r="W1076" i="12"/>
  <c r="E2863" i="13"/>
  <c r="N1077" i="12"/>
  <c r="O1077" i="12" s="1"/>
  <c r="P1077" i="12" s="1"/>
  <c r="J1077" i="12"/>
  <c r="Y1077" i="12"/>
  <c r="I1077" i="12"/>
  <c r="V1077" i="12"/>
  <c r="B1078" i="12"/>
  <c r="U1077" i="12"/>
  <c r="E1077" i="12"/>
  <c r="F1077" i="12" s="1"/>
  <c r="Q1077" i="12" l="1"/>
  <c r="R1077" i="12" s="1"/>
  <c r="W1077" i="12"/>
  <c r="E2862" i="13"/>
  <c r="J1078" i="12"/>
  <c r="Y1078" i="12"/>
  <c r="I1078" i="12"/>
  <c r="V1078" i="12"/>
  <c r="B1079" i="12"/>
  <c r="U1078" i="12"/>
  <c r="E1078" i="12"/>
  <c r="F1078" i="12" s="1"/>
  <c r="N1078" i="12"/>
  <c r="O1078" i="12" s="1"/>
  <c r="P1078" i="12" s="1"/>
  <c r="K1077" i="12"/>
  <c r="W1078" i="12" l="1"/>
  <c r="K1078" i="12"/>
  <c r="Q1078" i="12"/>
  <c r="R1078" i="12" s="1"/>
  <c r="E2861" i="13"/>
  <c r="J1079" i="12"/>
  <c r="Y1079" i="12"/>
  <c r="I1079" i="12"/>
  <c r="V1079" i="12"/>
  <c r="B1080" i="12"/>
  <c r="U1079" i="12"/>
  <c r="E1079" i="12"/>
  <c r="F1079" i="12" s="1"/>
  <c r="N1079" i="12"/>
  <c r="O1079" i="12" s="1"/>
  <c r="P1079" i="12" s="1"/>
  <c r="W1079" i="12" l="1"/>
  <c r="Q1079" i="12"/>
  <c r="R1079" i="12" s="1"/>
  <c r="E2860" i="13"/>
  <c r="V1080" i="12"/>
  <c r="B1081" i="12"/>
  <c r="U1080" i="12"/>
  <c r="E1080" i="12"/>
  <c r="F1080" i="12" s="1"/>
  <c r="N1080" i="12"/>
  <c r="O1080" i="12" s="1"/>
  <c r="P1080" i="12" s="1"/>
  <c r="J1080" i="12"/>
  <c r="Y1080" i="12"/>
  <c r="I1080" i="12"/>
  <c r="K1079" i="12"/>
  <c r="W1080" i="12" l="1"/>
  <c r="E2859" i="13"/>
  <c r="N1081" i="12"/>
  <c r="O1081" i="12" s="1"/>
  <c r="P1081" i="12" s="1"/>
  <c r="J1081" i="12"/>
  <c r="Y1081" i="12"/>
  <c r="I1081" i="12"/>
  <c r="V1081" i="12"/>
  <c r="B1082" i="12"/>
  <c r="U1081" i="12"/>
  <c r="E1081" i="12"/>
  <c r="F1081" i="12" s="1"/>
  <c r="K1080" i="12"/>
  <c r="Q1080" i="12"/>
  <c r="R1080" i="12" s="1"/>
  <c r="W1081" i="12" l="1"/>
  <c r="K1081" i="12"/>
  <c r="Q1081" i="12"/>
  <c r="R1081" i="12" s="1"/>
  <c r="E2858" i="13"/>
  <c r="N1082" i="12"/>
  <c r="O1082" i="12" s="1"/>
  <c r="P1082" i="12" s="1"/>
  <c r="J1082" i="12"/>
  <c r="Y1082" i="12"/>
  <c r="I1082" i="12"/>
  <c r="V1082" i="12"/>
  <c r="B1083" i="12"/>
  <c r="U1082" i="12"/>
  <c r="E1082" i="12"/>
  <c r="F1082" i="12" s="1"/>
  <c r="W1082" i="12" l="1"/>
  <c r="E2857" i="13"/>
  <c r="N1083" i="12"/>
  <c r="O1083" i="12" s="1"/>
  <c r="P1083" i="12" s="1"/>
  <c r="J1083" i="12"/>
  <c r="Y1083" i="12"/>
  <c r="I1083" i="12"/>
  <c r="V1083" i="12"/>
  <c r="B1084" i="12"/>
  <c r="U1083" i="12"/>
  <c r="E1083" i="12"/>
  <c r="F1083" i="12" s="1"/>
  <c r="K1082" i="12"/>
  <c r="Q1082" i="12"/>
  <c r="R1082" i="12" s="1"/>
  <c r="Q1083" i="12" l="1"/>
  <c r="R1083" i="12" s="1"/>
  <c r="K1083" i="12"/>
  <c r="W1083" i="12"/>
  <c r="E2856" i="13"/>
  <c r="J1084" i="12"/>
  <c r="Y1084" i="12"/>
  <c r="I1084" i="12"/>
  <c r="V1084" i="12"/>
  <c r="B1085" i="12"/>
  <c r="U1084" i="12"/>
  <c r="E1084" i="12"/>
  <c r="F1084" i="12" s="1"/>
  <c r="N1084" i="12"/>
  <c r="O1084" i="12" s="1"/>
  <c r="P1084" i="12" s="1"/>
  <c r="W1084" i="12" l="1"/>
  <c r="K1084" i="12"/>
  <c r="Q1084" i="12"/>
  <c r="R1084" i="12" s="1"/>
  <c r="E2855" i="13"/>
  <c r="V1085" i="12"/>
  <c r="B1086" i="12"/>
  <c r="U1085" i="12"/>
  <c r="E1085" i="12"/>
  <c r="F1085" i="12" s="1"/>
  <c r="N1085" i="12"/>
  <c r="O1085" i="12" s="1"/>
  <c r="P1085" i="12" s="1"/>
  <c r="J1085" i="12"/>
  <c r="Y1085" i="12"/>
  <c r="I1085" i="12"/>
  <c r="W1085" i="12" l="1"/>
  <c r="Q1085" i="12"/>
  <c r="R1085" i="12" s="1"/>
  <c r="K1085" i="12"/>
  <c r="E2854" i="13"/>
  <c r="B1087" i="12"/>
  <c r="U1086" i="12"/>
  <c r="E1086" i="12"/>
  <c r="F1086" i="12" s="1"/>
  <c r="N1086" i="12"/>
  <c r="O1086" i="12" s="1"/>
  <c r="P1086" i="12" s="1"/>
  <c r="J1086" i="12"/>
  <c r="Y1086" i="12"/>
  <c r="I1086" i="12"/>
  <c r="V1086" i="12"/>
  <c r="K1086" i="12" l="1"/>
  <c r="Q1086" i="12"/>
  <c r="R1086" i="12" s="1"/>
  <c r="W1086" i="12"/>
  <c r="E2853" i="13"/>
  <c r="N1087" i="12"/>
  <c r="O1087" i="12" s="1"/>
  <c r="P1087" i="12" s="1"/>
  <c r="J1087" i="12"/>
  <c r="Y1087" i="12"/>
  <c r="I1087" i="12"/>
  <c r="V1087" i="12"/>
  <c r="B1088" i="12"/>
  <c r="U1087" i="12"/>
  <c r="E1087" i="12"/>
  <c r="F1087" i="12" s="1"/>
  <c r="W1087" i="12" l="1"/>
  <c r="E2852" i="13"/>
  <c r="N1088" i="12"/>
  <c r="O1088" i="12" s="1"/>
  <c r="P1088" i="12" s="1"/>
  <c r="J1088" i="12"/>
  <c r="Y1088" i="12"/>
  <c r="I1088" i="12"/>
  <c r="V1088" i="12"/>
  <c r="B1089" i="12"/>
  <c r="U1088" i="12"/>
  <c r="E1088" i="12"/>
  <c r="F1088" i="12" s="1"/>
  <c r="K1087" i="12"/>
  <c r="Q1087" i="12"/>
  <c r="R1087" i="12" s="1"/>
  <c r="Q1088" i="12" l="1"/>
  <c r="R1088" i="12" s="1"/>
  <c r="W1088" i="12"/>
  <c r="E2851" i="13"/>
  <c r="J1089" i="12"/>
  <c r="Y1089" i="12"/>
  <c r="I1089" i="12"/>
  <c r="V1089" i="12"/>
  <c r="B1090" i="12"/>
  <c r="U1089" i="12"/>
  <c r="E1089" i="12"/>
  <c r="F1089" i="12" s="1"/>
  <c r="N1089" i="12"/>
  <c r="O1089" i="12" s="1"/>
  <c r="P1089" i="12" s="1"/>
  <c r="K1088" i="12"/>
  <c r="W1089" i="12" l="1"/>
  <c r="E2850" i="13"/>
  <c r="Y1090" i="12"/>
  <c r="I1090" i="12"/>
  <c r="V1090" i="12"/>
  <c r="B1091" i="12"/>
  <c r="U1090" i="12"/>
  <c r="E1090" i="12"/>
  <c r="F1090" i="12" s="1"/>
  <c r="N1090" i="12"/>
  <c r="O1090" i="12" s="1"/>
  <c r="P1090" i="12" s="1"/>
  <c r="J1090" i="12"/>
  <c r="Q1089" i="12"/>
  <c r="R1089" i="12" s="1"/>
  <c r="K1089" i="12"/>
  <c r="Q1090" i="12" l="1"/>
  <c r="R1090" i="12" s="1"/>
  <c r="W1090" i="12"/>
  <c r="E2849" i="13"/>
  <c r="V1091" i="12"/>
  <c r="B1092" i="12"/>
  <c r="U1091" i="12"/>
  <c r="E1091" i="12"/>
  <c r="F1091" i="12" s="1"/>
  <c r="N1091" i="12"/>
  <c r="O1091" i="12" s="1"/>
  <c r="P1091" i="12" s="1"/>
  <c r="J1091" i="12"/>
  <c r="Y1091" i="12"/>
  <c r="I1091" i="12"/>
  <c r="K1090" i="12"/>
  <c r="W1091" i="12" l="1"/>
  <c r="Q1091" i="12"/>
  <c r="R1091" i="12" s="1"/>
  <c r="E2848" i="13"/>
  <c r="N1092" i="12"/>
  <c r="O1092" i="12" s="1"/>
  <c r="P1092" i="12" s="1"/>
  <c r="J1092" i="12"/>
  <c r="Y1092" i="12"/>
  <c r="I1092" i="12"/>
  <c r="V1092" i="12"/>
  <c r="B1093" i="12"/>
  <c r="U1092" i="12"/>
  <c r="E1092" i="12"/>
  <c r="F1092" i="12" s="1"/>
  <c r="K1091" i="12"/>
  <c r="K1092" i="12" l="1"/>
  <c r="W1092" i="12"/>
  <c r="Q1092" i="12"/>
  <c r="R1092" i="12" s="1"/>
  <c r="E2847" i="13"/>
  <c r="N1093" i="12"/>
  <c r="O1093" i="12" s="1"/>
  <c r="P1093" i="12" s="1"/>
  <c r="J1093" i="12"/>
  <c r="Y1093" i="12"/>
  <c r="I1093" i="12"/>
  <c r="V1093" i="12"/>
  <c r="B1094" i="12"/>
  <c r="U1093" i="12"/>
  <c r="E1093" i="12"/>
  <c r="F1093" i="12" s="1"/>
  <c r="Q1093" i="12" l="1"/>
  <c r="R1093" i="12" s="1"/>
  <c r="K1093" i="12"/>
  <c r="W1093" i="12"/>
  <c r="E2846" i="13"/>
  <c r="J1094" i="12"/>
  <c r="Y1094" i="12"/>
  <c r="I1094" i="12"/>
  <c r="V1094" i="12"/>
  <c r="B1095" i="12"/>
  <c r="U1094" i="12"/>
  <c r="E1094" i="12"/>
  <c r="F1094" i="12" s="1"/>
  <c r="N1094" i="12"/>
  <c r="O1094" i="12" s="1"/>
  <c r="P1094" i="12" s="1"/>
  <c r="K1094" i="12" l="1"/>
  <c r="Q1094" i="12"/>
  <c r="R1094" i="12" s="1"/>
  <c r="W1094" i="12"/>
  <c r="E2845" i="13"/>
  <c r="J1095" i="12"/>
  <c r="Y1095" i="12"/>
  <c r="I1095" i="12"/>
  <c r="V1095" i="12"/>
  <c r="B1096" i="12"/>
  <c r="U1095" i="12"/>
  <c r="E1095" i="12"/>
  <c r="F1095" i="12" s="1"/>
  <c r="N1095" i="12"/>
  <c r="O1095" i="12" s="1"/>
  <c r="P1095" i="12" s="1"/>
  <c r="W1095" i="12" l="1"/>
  <c r="K1095" i="12"/>
  <c r="Q1095" i="12"/>
  <c r="R1095" i="12" s="1"/>
  <c r="E2844" i="13"/>
  <c r="V1096" i="12"/>
  <c r="B1097" i="12"/>
  <c r="U1096" i="12"/>
  <c r="E1096" i="12"/>
  <c r="F1096" i="12" s="1"/>
  <c r="N1096" i="12"/>
  <c r="O1096" i="12" s="1"/>
  <c r="P1096" i="12" s="1"/>
  <c r="J1096" i="12"/>
  <c r="Y1096" i="12"/>
  <c r="I1096" i="12"/>
  <c r="K1096" i="12" l="1"/>
  <c r="E2843" i="13"/>
  <c r="N1097" i="12"/>
  <c r="O1097" i="12" s="1"/>
  <c r="P1097" i="12" s="1"/>
  <c r="J1097" i="12"/>
  <c r="Y1097" i="12"/>
  <c r="I1097" i="12"/>
  <c r="V1097" i="12"/>
  <c r="B1098" i="12"/>
  <c r="U1097" i="12"/>
  <c r="E1097" i="12"/>
  <c r="F1097" i="12" s="1"/>
  <c r="Q1096" i="12"/>
  <c r="R1096" i="12" s="1"/>
  <c r="W1096" i="12"/>
  <c r="W1097" i="12" l="1"/>
  <c r="Q1097" i="12"/>
  <c r="R1097" i="12" s="1"/>
  <c r="E2842" i="13"/>
  <c r="N1098" i="12"/>
  <c r="O1098" i="12" s="1"/>
  <c r="P1098" i="12" s="1"/>
  <c r="J1098" i="12"/>
  <c r="Y1098" i="12"/>
  <c r="I1098" i="12"/>
  <c r="V1098" i="12"/>
  <c r="B1099" i="12"/>
  <c r="U1098" i="12"/>
  <c r="E1098" i="12"/>
  <c r="F1098" i="12" s="1"/>
  <c r="K1097" i="12"/>
  <c r="Q1098" i="12" l="1"/>
  <c r="R1098" i="12" s="1"/>
  <c r="W1098" i="12"/>
  <c r="E2841" i="13"/>
  <c r="N1099" i="12"/>
  <c r="O1099" i="12" s="1"/>
  <c r="P1099" i="12" s="1"/>
  <c r="J1099" i="12"/>
  <c r="Y1099" i="12"/>
  <c r="I1099" i="12"/>
  <c r="V1099" i="12"/>
  <c r="B1100" i="12"/>
  <c r="U1099" i="12"/>
  <c r="E1099" i="12"/>
  <c r="F1099" i="12" s="1"/>
  <c r="K1098" i="12"/>
  <c r="Q1099" i="12" l="1"/>
  <c r="R1099" i="12" s="1"/>
  <c r="K1099" i="12"/>
  <c r="W1099" i="12"/>
  <c r="E2840" i="13"/>
  <c r="J1100" i="12"/>
  <c r="Y1100" i="12"/>
  <c r="I1100" i="12"/>
  <c r="V1100" i="12"/>
  <c r="B1101" i="12"/>
  <c r="U1100" i="12"/>
  <c r="E1100" i="12"/>
  <c r="F1100" i="12" s="1"/>
  <c r="N1100" i="12"/>
  <c r="O1100" i="12" s="1"/>
  <c r="P1100" i="12" s="1"/>
  <c r="Q1100" i="12" l="1"/>
  <c r="R1100" i="12" s="1"/>
  <c r="W1100" i="12"/>
  <c r="E2839" i="13"/>
  <c r="V1101" i="12"/>
  <c r="B1102" i="12"/>
  <c r="U1101" i="12"/>
  <c r="E1101" i="12"/>
  <c r="F1101" i="12" s="1"/>
  <c r="N1101" i="12"/>
  <c r="O1101" i="12" s="1"/>
  <c r="P1101" i="12" s="1"/>
  <c r="J1101" i="12"/>
  <c r="Y1101" i="12"/>
  <c r="I1101" i="12"/>
  <c r="K1100" i="12"/>
  <c r="K1101" i="12" l="1"/>
  <c r="Q1101" i="12"/>
  <c r="R1101" i="12" s="1"/>
  <c r="W1101" i="12"/>
  <c r="E2838" i="13"/>
  <c r="B1103" i="12"/>
  <c r="U1102" i="12"/>
  <c r="E1102" i="12"/>
  <c r="F1102" i="12" s="1"/>
  <c r="N1102" i="12"/>
  <c r="O1102" i="12" s="1"/>
  <c r="P1102" i="12" s="1"/>
  <c r="J1102" i="12"/>
  <c r="Y1102" i="12"/>
  <c r="I1102" i="12"/>
  <c r="V1102" i="12"/>
  <c r="E2837" i="13" l="1"/>
  <c r="N1103" i="12"/>
  <c r="O1103" i="12" s="1"/>
  <c r="P1103" i="12" s="1"/>
  <c r="J1103" i="12"/>
  <c r="Y1103" i="12"/>
  <c r="I1103" i="12"/>
  <c r="V1103" i="12"/>
  <c r="B1104" i="12"/>
  <c r="U1103" i="12"/>
  <c r="E1103" i="12"/>
  <c r="F1103" i="12" s="1"/>
  <c r="K1102" i="12"/>
  <c r="Q1102" i="12"/>
  <c r="R1102" i="12" s="1"/>
  <c r="W1102" i="12"/>
  <c r="W1103" i="12" l="1"/>
  <c r="K1103" i="12"/>
  <c r="Q1103" i="12"/>
  <c r="R1103" i="12" s="1"/>
  <c r="E2836" i="13"/>
  <c r="N1104" i="12"/>
  <c r="O1104" i="12" s="1"/>
  <c r="P1104" i="12" s="1"/>
  <c r="J1104" i="12"/>
  <c r="Y1104" i="12"/>
  <c r="I1104" i="12"/>
  <c r="V1104" i="12"/>
  <c r="B1105" i="12"/>
  <c r="U1104" i="12"/>
  <c r="E1104" i="12"/>
  <c r="F1104" i="12" s="1"/>
  <c r="K1104" i="12" l="1"/>
  <c r="Q1104" i="12"/>
  <c r="R1104" i="12" s="1"/>
  <c r="W1104" i="12"/>
  <c r="E2835" i="13"/>
  <c r="J1105" i="12"/>
  <c r="Y1105" i="12"/>
  <c r="I1105" i="12"/>
  <c r="V1105" i="12"/>
  <c r="B1106" i="12"/>
  <c r="U1105" i="12"/>
  <c r="E1105" i="12"/>
  <c r="F1105" i="12" s="1"/>
  <c r="N1105" i="12"/>
  <c r="O1105" i="12" s="1"/>
  <c r="P1105" i="12" s="1"/>
  <c r="W1105" i="12" l="1"/>
  <c r="E2834" i="13"/>
  <c r="Y1106" i="12"/>
  <c r="I1106" i="12"/>
  <c r="V1106" i="12"/>
  <c r="B1107" i="12"/>
  <c r="U1106" i="12"/>
  <c r="E1106" i="12"/>
  <c r="F1106" i="12" s="1"/>
  <c r="N1106" i="12"/>
  <c r="O1106" i="12" s="1"/>
  <c r="P1106" i="12" s="1"/>
  <c r="J1106" i="12"/>
  <c r="K1105" i="12"/>
  <c r="Q1105" i="12"/>
  <c r="R1105" i="12" s="1"/>
  <c r="W1106" i="12" l="1"/>
  <c r="E2833" i="13"/>
  <c r="V1107" i="12"/>
  <c r="B1108" i="12"/>
  <c r="U1107" i="12"/>
  <c r="E1107" i="12"/>
  <c r="F1107" i="12" s="1"/>
  <c r="N1107" i="12"/>
  <c r="O1107" i="12" s="1"/>
  <c r="P1107" i="12" s="1"/>
  <c r="J1107" i="12"/>
  <c r="Y1107" i="12"/>
  <c r="I1107" i="12"/>
  <c r="K1106" i="12"/>
  <c r="Q1106" i="12"/>
  <c r="R1106" i="12" s="1"/>
  <c r="W1107" i="12" l="1"/>
  <c r="Q1107" i="12"/>
  <c r="R1107" i="12" s="1"/>
  <c r="E2832" i="13"/>
  <c r="N1108" i="12"/>
  <c r="O1108" i="12" s="1"/>
  <c r="P1108" i="12" s="1"/>
  <c r="J1108" i="12"/>
  <c r="Y1108" i="12"/>
  <c r="I1108" i="12"/>
  <c r="V1108" i="12"/>
  <c r="B1109" i="12"/>
  <c r="U1108" i="12"/>
  <c r="E1108" i="12"/>
  <c r="F1108" i="12" s="1"/>
  <c r="K1107" i="12"/>
  <c r="W1108" i="12" l="1"/>
  <c r="Q1108" i="12"/>
  <c r="R1108" i="12" s="1"/>
  <c r="E2831" i="13"/>
  <c r="N1109" i="12"/>
  <c r="O1109" i="12" s="1"/>
  <c r="P1109" i="12" s="1"/>
  <c r="J1109" i="12"/>
  <c r="Y1109" i="12"/>
  <c r="I1109" i="12"/>
  <c r="V1109" i="12"/>
  <c r="B1110" i="12"/>
  <c r="U1109" i="12"/>
  <c r="E1109" i="12"/>
  <c r="F1109" i="12" s="1"/>
  <c r="K1108" i="12"/>
  <c r="W1109" i="12" l="1"/>
  <c r="E2830" i="13"/>
  <c r="J1110" i="12"/>
  <c r="Y1110" i="12"/>
  <c r="I1110" i="12"/>
  <c r="V1110" i="12"/>
  <c r="B1111" i="12"/>
  <c r="U1110" i="12"/>
  <c r="E1110" i="12"/>
  <c r="F1110" i="12" s="1"/>
  <c r="N1110" i="12"/>
  <c r="O1110" i="12" s="1"/>
  <c r="P1110" i="12" s="1"/>
  <c r="Q1109" i="12"/>
  <c r="R1109" i="12" s="1"/>
  <c r="K1109" i="12"/>
  <c r="W1110" i="12" l="1"/>
  <c r="K1110" i="12"/>
  <c r="Q1110" i="12"/>
  <c r="R1110" i="12" s="1"/>
  <c r="E2829" i="13"/>
  <c r="J1111" i="12"/>
  <c r="Y1111" i="12"/>
  <c r="I1111" i="12"/>
  <c r="V1111" i="12"/>
  <c r="B1112" i="12"/>
  <c r="U1111" i="12"/>
  <c r="E1111" i="12"/>
  <c r="F1111" i="12" s="1"/>
  <c r="N1111" i="12"/>
  <c r="O1111" i="12" s="1"/>
  <c r="P1111" i="12" s="1"/>
  <c r="K1111" i="12" l="1"/>
  <c r="Q1111" i="12"/>
  <c r="R1111" i="12" s="1"/>
  <c r="W1111" i="12"/>
  <c r="E2828" i="13"/>
  <c r="V1112" i="12"/>
  <c r="B1113" i="12"/>
  <c r="U1112" i="12"/>
  <c r="E1112" i="12"/>
  <c r="F1112" i="12" s="1"/>
  <c r="N1112" i="12"/>
  <c r="O1112" i="12" s="1"/>
  <c r="P1112" i="12" s="1"/>
  <c r="J1112" i="12"/>
  <c r="Y1112" i="12"/>
  <c r="I1112" i="12"/>
  <c r="K1112" i="12" l="1"/>
  <c r="Q1112" i="12"/>
  <c r="R1112" i="12" s="1"/>
  <c r="W1112" i="12"/>
  <c r="E2827" i="13"/>
  <c r="N1113" i="12"/>
  <c r="O1113" i="12" s="1"/>
  <c r="P1113" i="12" s="1"/>
  <c r="J1113" i="12"/>
  <c r="Y1113" i="12"/>
  <c r="I1113" i="12"/>
  <c r="V1113" i="12"/>
  <c r="B1114" i="12"/>
  <c r="U1113" i="12"/>
  <c r="E1113" i="12"/>
  <c r="F1113" i="12" s="1"/>
  <c r="W1113" i="12" l="1"/>
  <c r="E2826" i="13"/>
  <c r="N1114" i="12"/>
  <c r="O1114" i="12" s="1"/>
  <c r="P1114" i="12" s="1"/>
  <c r="J1114" i="12"/>
  <c r="Y1114" i="12"/>
  <c r="I1114" i="12"/>
  <c r="V1114" i="12"/>
  <c r="B1115" i="12"/>
  <c r="U1114" i="12"/>
  <c r="E1114" i="12"/>
  <c r="F1114" i="12" s="1"/>
  <c r="K1113" i="12"/>
  <c r="Q1113" i="12"/>
  <c r="R1113" i="12" s="1"/>
  <c r="W1114" i="12" l="1"/>
  <c r="Q1114" i="12"/>
  <c r="R1114" i="12" s="1"/>
  <c r="E2825" i="13"/>
  <c r="N1115" i="12"/>
  <c r="O1115" i="12" s="1"/>
  <c r="P1115" i="12" s="1"/>
  <c r="J1115" i="12"/>
  <c r="Y1115" i="12"/>
  <c r="I1115" i="12"/>
  <c r="V1115" i="12"/>
  <c r="B1116" i="12"/>
  <c r="U1115" i="12"/>
  <c r="E1115" i="12"/>
  <c r="F1115" i="12" s="1"/>
  <c r="K1114" i="12"/>
  <c r="W1115" i="12" l="1"/>
  <c r="Q1115" i="12"/>
  <c r="R1115" i="12" s="1"/>
  <c r="E2824" i="13"/>
  <c r="J1116" i="12"/>
  <c r="Y1116" i="12"/>
  <c r="I1116" i="12"/>
  <c r="V1116" i="12"/>
  <c r="B1117" i="12"/>
  <c r="U1116" i="12"/>
  <c r="E1116" i="12"/>
  <c r="F1116" i="12" s="1"/>
  <c r="N1116" i="12"/>
  <c r="O1116" i="12" s="1"/>
  <c r="P1116" i="12" s="1"/>
  <c r="K1115" i="12"/>
  <c r="W1116" i="12" l="1"/>
  <c r="K1116" i="12"/>
  <c r="Q1116" i="12"/>
  <c r="R1116" i="12" s="1"/>
  <c r="E2823" i="13"/>
  <c r="V1117" i="12"/>
  <c r="B1118" i="12"/>
  <c r="U1117" i="12"/>
  <c r="E1117" i="12"/>
  <c r="F1117" i="12" s="1"/>
  <c r="N1117" i="12"/>
  <c r="O1117" i="12" s="1"/>
  <c r="P1117" i="12" s="1"/>
  <c r="J1117" i="12"/>
  <c r="I1117" i="12"/>
  <c r="Y1117" i="12"/>
  <c r="W1117" i="12" l="1"/>
  <c r="K1117" i="12"/>
  <c r="Q1117" i="12"/>
  <c r="R1117" i="12" s="1"/>
  <c r="E2822" i="13"/>
  <c r="B1119" i="12"/>
  <c r="U1118" i="12"/>
  <c r="E1118" i="12"/>
  <c r="F1118" i="12" s="1"/>
  <c r="N1118" i="12"/>
  <c r="O1118" i="12" s="1"/>
  <c r="P1118" i="12" s="1"/>
  <c r="J1118" i="12"/>
  <c r="Y1118" i="12"/>
  <c r="I1118" i="12"/>
  <c r="V1118" i="12"/>
  <c r="E2821" i="13" l="1"/>
  <c r="N1119" i="12"/>
  <c r="O1119" i="12" s="1"/>
  <c r="P1119" i="12" s="1"/>
  <c r="J1119" i="12"/>
  <c r="Y1119" i="12"/>
  <c r="I1119" i="12"/>
  <c r="V1119" i="12"/>
  <c r="B1120" i="12"/>
  <c r="U1119" i="12"/>
  <c r="E1119" i="12"/>
  <c r="F1119" i="12" s="1"/>
  <c r="K1118" i="12"/>
  <c r="Q1118" i="12"/>
  <c r="R1118" i="12" s="1"/>
  <c r="W1118" i="12"/>
  <c r="E2820" i="13" l="1"/>
  <c r="N1120" i="12"/>
  <c r="O1120" i="12" s="1"/>
  <c r="P1120" i="12" s="1"/>
  <c r="J1120" i="12"/>
  <c r="Y1120" i="12"/>
  <c r="I1120" i="12"/>
  <c r="V1120" i="12"/>
  <c r="B1121" i="12"/>
  <c r="U1120" i="12"/>
  <c r="E1120" i="12"/>
  <c r="F1120" i="12" s="1"/>
  <c r="K1119" i="12"/>
  <c r="Q1119" i="12"/>
  <c r="R1119" i="12" s="1"/>
  <c r="W1119" i="12"/>
  <c r="W1120" i="12" l="1"/>
  <c r="E2819" i="13"/>
  <c r="J1121" i="12"/>
  <c r="Y1121" i="12"/>
  <c r="I1121" i="12"/>
  <c r="V1121" i="12"/>
  <c r="B1122" i="12"/>
  <c r="U1121" i="12"/>
  <c r="E1121" i="12"/>
  <c r="F1121" i="12" s="1"/>
  <c r="N1121" i="12"/>
  <c r="O1121" i="12" s="1"/>
  <c r="P1121" i="12" s="1"/>
  <c r="K1120" i="12"/>
  <c r="Q1120" i="12"/>
  <c r="R1120" i="12" s="1"/>
  <c r="K1121" i="12" l="1"/>
  <c r="Q1121" i="12"/>
  <c r="R1121" i="12" s="1"/>
  <c r="E2818" i="13"/>
  <c r="Y1122" i="12"/>
  <c r="I1122" i="12"/>
  <c r="V1122" i="12"/>
  <c r="B1123" i="12"/>
  <c r="U1122" i="12"/>
  <c r="E1122" i="12"/>
  <c r="F1122" i="12" s="1"/>
  <c r="N1122" i="12"/>
  <c r="O1122" i="12" s="1"/>
  <c r="P1122" i="12" s="1"/>
  <c r="J1122" i="12"/>
  <c r="W1121" i="12"/>
  <c r="W1122" i="12" l="1"/>
  <c r="K1122" i="12"/>
  <c r="Q1122" i="12"/>
  <c r="R1122" i="12" s="1"/>
  <c r="E2817" i="13"/>
  <c r="V1123" i="12"/>
  <c r="B1124" i="12"/>
  <c r="U1123" i="12"/>
  <c r="E1123" i="12"/>
  <c r="F1123" i="12" s="1"/>
  <c r="N1123" i="12"/>
  <c r="O1123" i="12" s="1"/>
  <c r="P1123" i="12" s="1"/>
  <c r="J1123" i="12"/>
  <c r="Y1123" i="12"/>
  <c r="I1123" i="12"/>
  <c r="K1123" i="12" l="1"/>
  <c r="Q1123" i="12"/>
  <c r="R1123" i="12" s="1"/>
  <c r="W1123" i="12"/>
  <c r="E2816" i="13"/>
  <c r="N1124" i="12"/>
  <c r="O1124" i="12" s="1"/>
  <c r="P1124" i="12" s="1"/>
  <c r="J1124" i="12"/>
  <c r="Y1124" i="12"/>
  <c r="I1124" i="12"/>
  <c r="V1124" i="12"/>
  <c r="B1125" i="12"/>
  <c r="U1124" i="12"/>
  <c r="E1124" i="12"/>
  <c r="F1124" i="12" s="1"/>
  <c r="Q1124" i="12" l="1"/>
  <c r="R1124" i="12" s="1"/>
  <c r="W1124" i="12"/>
  <c r="E2815" i="13"/>
  <c r="N1125" i="12"/>
  <c r="O1125" i="12" s="1"/>
  <c r="P1125" i="12" s="1"/>
  <c r="J1125" i="12"/>
  <c r="Y1125" i="12"/>
  <c r="I1125" i="12"/>
  <c r="V1125" i="12"/>
  <c r="B1126" i="12"/>
  <c r="U1125" i="12"/>
  <c r="E1125" i="12"/>
  <c r="F1125" i="12" s="1"/>
  <c r="K1124" i="12"/>
  <c r="W1125" i="12" l="1"/>
  <c r="Q1125" i="12"/>
  <c r="R1125" i="12" s="1"/>
  <c r="K1125" i="12"/>
  <c r="E2814" i="13"/>
  <c r="J1126" i="12"/>
  <c r="Y1126" i="12"/>
  <c r="I1126" i="12"/>
  <c r="V1126" i="12"/>
  <c r="B1127" i="12"/>
  <c r="U1126" i="12"/>
  <c r="E1126" i="12"/>
  <c r="F1126" i="12" s="1"/>
  <c r="N1126" i="12"/>
  <c r="O1126" i="12" s="1"/>
  <c r="P1126" i="12" s="1"/>
  <c r="Q1126" i="12" l="1"/>
  <c r="R1126" i="12" s="1"/>
  <c r="W1126" i="12"/>
  <c r="E2813" i="13"/>
  <c r="J1127" i="12"/>
  <c r="Y1127" i="12"/>
  <c r="I1127" i="12"/>
  <c r="V1127" i="12"/>
  <c r="B1128" i="12"/>
  <c r="U1127" i="12"/>
  <c r="E1127" i="12"/>
  <c r="F1127" i="12" s="1"/>
  <c r="N1127" i="12"/>
  <c r="O1127" i="12" s="1"/>
  <c r="P1127" i="12" s="1"/>
  <c r="K1126" i="12"/>
  <c r="W1127" i="12" l="1"/>
  <c r="E2812" i="13"/>
  <c r="V1128" i="12"/>
  <c r="B1129" i="12"/>
  <c r="U1128" i="12"/>
  <c r="E1128" i="12"/>
  <c r="F1128" i="12" s="1"/>
  <c r="N1128" i="12"/>
  <c r="O1128" i="12" s="1"/>
  <c r="P1128" i="12" s="1"/>
  <c r="J1128" i="12"/>
  <c r="Y1128" i="12"/>
  <c r="I1128" i="12"/>
  <c r="K1127" i="12"/>
  <c r="Q1127" i="12"/>
  <c r="R1127" i="12" s="1"/>
  <c r="W1128" i="12" l="1"/>
  <c r="Q1128" i="12"/>
  <c r="R1128" i="12" s="1"/>
  <c r="E2811" i="13"/>
  <c r="N1129" i="12"/>
  <c r="O1129" i="12" s="1"/>
  <c r="P1129" i="12" s="1"/>
  <c r="J1129" i="12"/>
  <c r="Y1129" i="12"/>
  <c r="I1129" i="12"/>
  <c r="V1129" i="12"/>
  <c r="B1130" i="12"/>
  <c r="U1129" i="12"/>
  <c r="E1129" i="12"/>
  <c r="F1129" i="12" s="1"/>
  <c r="K1128" i="12"/>
  <c r="W1129" i="12" l="1"/>
  <c r="K1129" i="12"/>
  <c r="E2810" i="13"/>
  <c r="N1130" i="12"/>
  <c r="O1130" i="12" s="1"/>
  <c r="P1130" i="12" s="1"/>
  <c r="J1130" i="12"/>
  <c r="Y1130" i="12"/>
  <c r="I1130" i="12"/>
  <c r="V1130" i="12"/>
  <c r="B1131" i="12"/>
  <c r="U1130" i="12"/>
  <c r="E1130" i="12"/>
  <c r="F1130" i="12" s="1"/>
  <c r="Q1129" i="12"/>
  <c r="R1129" i="12" s="1"/>
  <c r="W1130" i="12" l="1"/>
  <c r="E2809" i="13"/>
  <c r="N1131" i="12"/>
  <c r="O1131" i="12" s="1"/>
  <c r="P1131" i="12" s="1"/>
  <c r="J1131" i="12"/>
  <c r="Y1131" i="12"/>
  <c r="I1131" i="12"/>
  <c r="V1131" i="12"/>
  <c r="B1132" i="12"/>
  <c r="U1131" i="12"/>
  <c r="E1131" i="12"/>
  <c r="F1131" i="12" s="1"/>
  <c r="K1130" i="12"/>
  <c r="Q1130" i="12"/>
  <c r="R1130" i="12" s="1"/>
  <c r="Q1131" i="12" l="1"/>
  <c r="R1131" i="12" s="1"/>
  <c r="K1131" i="12"/>
  <c r="W1131" i="12"/>
  <c r="E2808" i="13"/>
  <c r="J1132" i="12"/>
  <c r="Y1132" i="12"/>
  <c r="I1132" i="12"/>
  <c r="V1132" i="12"/>
  <c r="B1133" i="12"/>
  <c r="U1132" i="12"/>
  <c r="E1132" i="12"/>
  <c r="F1132" i="12" s="1"/>
  <c r="N1132" i="12"/>
  <c r="O1132" i="12" s="1"/>
  <c r="P1132" i="12" s="1"/>
  <c r="W1132" i="12" l="1"/>
  <c r="K1132" i="12"/>
  <c r="Q1132" i="12"/>
  <c r="R1132" i="12" s="1"/>
  <c r="E2807" i="13"/>
  <c r="V1133" i="12"/>
  <c r="B1134" i="12"/>
  <c r="U1133" i="12"/>
  <c r="E1133" i="12"/>
  <c r="F1133" i="12" s="1"/>
  <c r="N1133" i="12"/>
  <c r="O1133" i="12" s="1"/>
  <c r="P1133" i="12" s="1"/>
  <c r="J1133" i="12"/>
  <c r="Y1133" i="12"/>
  <c r="I1133" i="12"/>
  <c r="W1133" i="12" l="1"/>
  <c r="K1133" i="12"/>
  <c r="Q1133" i="12"/>
  <c r="R1133" i="12" s="1"/>
  <c r="E2806" i="13"/>
  <c r="B1135" i="12"/>
  <c r="U1134" i="12"/>
  <c r="E1134" i="12"/>
  <c r="F1134" i="12" s="1"/>
  <c r="N1134" i="12"/>
  <c r="O1134" i="12" s="1"/>
  <c r="P1134" i="12" s="1"/>
  <c r="J1134" i="12"/>
  <c r="Y1134" i="12"/>
  <c r="I1134" i="12"/>
  <c r="V1134" i="12"/>
  <c r="K1134" i="12" l="1"/>
  <c r="W1134" i="12"/>
  <c r="E2805" i="13"/>
  <c r="N1135" i="12"/>
  <c r="O1135" i="12" s="1"/>
  <c r="P1135" i="12" s="1"/>
  <c r="J1135" i="12"/>
  <c r="Y1135" i="12"/>
  <c r="I1135" i="12"/>
  <c r="V1135" i="12"/>
  <c r="B1136" i="12"/>
  <c r="U1135" i="12"/>
  <c r="E1135" i="12"/>
  <c r="F1135" i="12" s="1"/>
  <c r="Q1134" i="12"/>
  <c r="R1134" i="12" s="1"/>
  <c r="W1135" i="12" l="1"/>
  <c r="K1135" i="12"/>
  <c r="Q1135" i="12"/>
  <c r="R1135" i="12" s="1"/>
  <c r="E2804" i="13"/>
  <c r="N1136" i="12"/>
  <c r="O1136" i="12" s="1"/>
  <c r="P1136" i="12" s="1"/>
  <c r="J1136" i="12"/>
  <c r="Y1136" i="12"/>
  <c r="I1136" i="12"/>
  <c r="V1136" i="12"/>
  <c r="B1137" i="12"/>
  <c r="U1136" i="12"/>
  <c r="E1136" i="12"/>
  <c r="F1136" i="12" s="1"/>
  <c r="W1136" i="12" l="1"/>
  <c r="Q1136" i="12"/>
  <c r="R1136" i="12" s="1"/>
  <c r="K1136" i="12"/>
  <c r="E2803" i="13"/>
  <c r="J1137" i="12"/>
  <c r="Y1137" i="12"/>
  <c r="I1137" i="12"/>
  <c r="V1137" i="12"/>
  <c r="B1138" i="12"/>
  <c r="U1137" i="12"/>
  <c r="E1137" i="12"/>
  <c r="F1137" i="12" s="1"/>
  <c r="N1137" i="12"/>
  <c r="O1137" i="12" s="1"/>
  <c r="P1137" i="12" s="1"/>
  <c r="W1137" i="12" l="1"/>
  <c r="E2802" i="13"/>
  <c r="Y1138" i="12"/>
  <c r="I1138" i="12"/>
  <c r="V1138" i="12"/>
  <c r="B1139" i="12"/>
  <c r="U1138" i="12"/>
  <c r="E1138" i="12"/>
  <c r="F1138" i="12" s="1"/>
  <c r="N1138" i="12"/>
  <c r="O1138" i="12" s="1"/>
  <c r="P1138" i="12" s="1"/>
  <c r="J1138" i="12"/>
  <c r="Q1137" i="12"/>
  <c r="R1137" i="12" s="1"/>
  <c r="K1137" i="12"/>
  <c r="W1138" i="12" l="1"/>
  <c r="K1138" i="12"/>
  <c r="Q1138" i="12"/>
  <c r="R1138" i="12" s="1"/>
  <c r="E2801" i="13"/>
  <c r="V1139" i="12"/>
  <c r="B1140" i="12"/>
  <c r="U1139" i="12"/>
  <c r="E1139" i="12"/>
  <c r="F1139" i="12" s="1"/>
  <c r="N1139" i="12"/>
  <c r="O1139" i="12" s="1"/>
  <c r="P1139" i="12" s="1"/>
  <c r="J1139" i="12"/>
  <c r="Y1139" i="12"/>
  <c r="I1139" i="12"/>
  <c r="E2800" i="13" l="1"/>
  <c r="N1140" i="12"/>
  <c r="O1140" i="12" s="1"/>
  <c r="P1140" i="12" s="1"/>
  <c r="J1140" i="12"/>
  <c r="Y1140" i="12"/>
  <c r="I1140" i="12"/>
  <c r="V1140" i="12"/>
  <c r="B1141" i="12"/>
  <c r="U1140" i="12"/>
  <c r="E1140" i="12"/>
  <c r="F1140" i="12" s="1"/>
  <c r="K1139" i="12"/>
  <c r="Q1139" i="12"/>
  <c r="R1139" i="12" s="1"/>
  <c r="W1139" i="12"/>
  <c r="W1140" i="12" l="1"/>
  <c r="K1140" i="12"/>
  <c r="Q1140" i="12"/>
  <c r="R1140" i="12" s="1"/>
  <c r="E2799" i="13"/>
  <c r="N1141" i="12"/>
  <c r="O1141" i="12" s="1"/>
  <c r="P1141" i="12" s="1"/>
  <c r="J1141" i="12"/>
  <c r="Y1141" i="12"/>
  <c r="I1141" i="12"/>
  <c r="V1141" i="12"/>
  <c r="B1142" i="12"/>
  <c r="U1141" i="12"/>
  <c r="E1141" i="12"/>
  <c r="F1141" i="12" s="1"/>
  <c r="W1141" i="12" l="1"/>
  <c r="Q1141" i="12"/>
  <c r="R1141" i="12" s="1"/>
  <c r="E2798" i="13"/>
  <c r="J1142" i="12"/>
  <c r="Y1142" i="12"/>
  <c r="I1142" i="12"/>
  <c r="V1142" i="12"/>
  <c r="B1143" i="12"/>
  <c r="U1142" i="12"/>
  <c r="E1142" i="12"/>
  <c r="F1142" i="12" s="1"/>
  <c r="N1142" i="12"/>
  <c r="O1142" i="12" s="1"/>
  <c r="P1142" i="12" s="1"/>
  <c r="K1141" i="12"/>
  <c r="K1142" i="12" l="1"/>
  <c r="E2797" i="13"/>
  <c r="J1143" i="12"/>
  <c r="Y1143" i="12"/>
  <c r="I1143" i="12"/>
  <c r="V1143" i="12"/>
  <c r="B1144" i="12"/>
  <c r="U1143" i="12"/>
  <c r="E1143" i="12"/>
  <c r="F1143" i="12" s="1"/>
  <c r="N1143" i="12"/>
  <c r="O1143" i="12" s="1"/>
  <c r="P1143" i="12" s="1"/>
  <c r="Q1142" i="12"/>
  <c r="R1142" i="12" s="1"/>
  <c r="W1142" i="12"/>
  <c r="W1143" i="12" l="1"/>
  <c r="E2796" i="13"/>
  <c r="V1144" i="12"/>
  <c r="B1145" i="12"/>
  <c r="U1144" i="12"/>
  <c r="E1144" i="12"/>
  <c r="F1144" i="12" s="1"/>
  <c r="N1144" i="12"/>
  <c r="O1144" i="12" s="1"/>
  <c r="P1144" i="12" s="1"/>
  <c r="J1144" i="12"/>
  <c r="Y1144" i="12"/>
  <c r="I1144" i="12"/>
  <c r="K1143" i="12"/>
  <c r="Q1143" i="12"/>
  <c r="R1143" i="12" s="1"/>
  <c r="W1144" i="12" l="1"/>
  <c r="Q1144" i="12"/>
  <c r="R1144" i="12" s="1"/>
  <c r="E2795" i="13"/>
  <c r="N1145" i="12"/>
  <c r="O1145" i="12" s="1"/>
  <c r="P1145" i="12" s="1"/>
  <c r="J1145" i="12"/>
  <c r="Y1145" i="12"/>
  <c r="I1145" i="12"/>
  <c r="V1145" i="12"/>
  <c r="B1146" i="12"/>
  <c r="U1145" i="12"/>
  <c r="E1145" i="12"/>
  <c r="F1145" i="12" s="1"/>
  <c r="K1144" i="12"/>
  <c r="W1145" i="12" l="1"/>
  <c r="Q1145" i="12"/>
  <c r="R1145" i="12" s="1"/>
  <c r="E2794" i="13"/>
  <c r="N1146" i="12"/>
  <c r="O1146" i="12" s="1"/>
  <c r="P1146" i="12" s="1"/>
  <c r="J1146" i="12"/>
  <c r="Y1146" i="12"/>
  <c r="I1146" i="12"/>
  <c r="V1146" i="12"/>
  <c r="B1147" i="12"/>
  <c r="U1146" i="12"/>
  <c r="E1146" i="12"/>
  <c r="F1146" i="12" s="1"/>
  <c r="K1145" i="12"/>
  <c r="K1146" i="12" l="1"/>
  <c r="W1146" i="12"/>
  <c r="Q1146" i="12"/>
  <c r="R1146" i="12" s="1"/>
  <c r="E2793" i="13"/>
  <c r="N1147" i="12"/>
  <c r="O1147" i="12" s="1"/>
  <c r="P1147" i="12" s="1"/>
  <c r="J1147" i="12"/>
  <c r="Y1147" i="12"/>
  <c r="I1147" i="12"/>
  <c r="V1147" i="12"/>
  <c r="B1148" i="12"/>
  <c r="U1147" i="12"/>
  <c r="E1147" i="12"/>
  <c r="F1147" i="12" s="1"/>
  <c r="K1147" i="12" l="1"/>
  <c r="Q1147" i="12"/>
  <c r="R1147" i="12" s="1"/>
  <c r="W1147" i="12"/>
  <c r="E2792" i="13"/>
  <c r="J1148" i="12"/>
  <c r="Y1148" i="12"/>
  <c r="I1148" i="12"/>
  <c r="V1148" i="12"/>
  <c r="B1149" i="12"/>
  <c r="U1148" i="12"/>
  <c r="E1148" i="12"/>
  <c r="F1148" i="12" s="1"/>
  <c r="N1148" i="12"/>
  <c r="O1148" i="12" s="1"/>
  <c r="P1148" i="12" s="1"/>
  <c r="K1148" i="12" l="1"/>
  <c r="Q1148" i="12"/>
  <c r="R1148" i="12" s="1"/>
  <c r="W1148" i="12"/>
  <c r="E2791" i="13"/>
  <c r="V1149" i="12"/>
  <c r="B1150" i="12"/>
  <c r="U1149" i="12"/>
  <c r="E1149" i="12"/>
  <c r="F1149" i="12" s="1"/>
  <c r="N1149" i="12"/>
  <c r="O1149" i="12" s="1"/>
  <c r="P1149" i="12" s="1"/>
  <c r="J1149" i="12"/>
  <c r="Y1149" i="12"/>
  <c r="I1149" i="12"/>
  <c r="W1149" i="12" l="1"/>
  <c r="K1149" i="12"/>
  <c r="Q1149" i="12"/>
  <c r="R1149" i="12" s="1"/>
  <c r="E2790" i="13"/>
  <c r="B1151" i="12"/>
  <c r="U1150" i="12"/>
  <c r="E1150" i="12"/>
  <c r="F1150" i="12" s="1"/>
  <c r="N1150" i="12"/>
  <c r="O1150" i="12" s="1"/>
  <c r="P1150" i="12" s="1"/>
  <c r="J1150" i="12"/>
  <c r="Y1150" i="12"/>
  <c r="I1150" i="12"/>
  <c r="V1150" i="12"/>
  <c r="K1150" i="12" l="1"/>
  <c r="Q1150" i="12"/>
  <c r="R1150" i="12" s="1"/>
  <c r="W1150" i="12"/>
  <c r="E2789" i="13"/>
  <c r="N1151" i="12"/>
  <c r="O1151" i="12" s="1"/>
  <c r="P1151" i="12" s="1"/>
  <c r="J1151" i="12"/>
  <c r="Y1151" i="12"/>
  <c r="I1151" i="12"/>
  <c r="V1151" i="12"/>
  <c r="B1152" i="12"/>
  <c r="U1151" i="12"/>
  <c r="E1151" i="12"/>
  <c r="F1151" i="12" s="1"/>
  <c r="W1151" i="12" l="1"/>
  <c r="Q1151" i="12"/>
  <c r="R1151" i="12" s="1"/>
  <c r="E2788" i="13"/>
  <c r="N1152" i="12"/>
  <c r="O1152" i="12" s="1"/>
  <c r="P1152" i="12" s="1"/>
  <c r="J1152" i="12"/>
  <c r="Y1152" i="12"/>
  <c r="I1152" i="12"/>
  <c r="V1152" i="12"/>
  <c r="B1153" i="12"/>
  <c r="U1152" i="12"/>
  <c r="E1152" i="12"/>
  <c r="F1152" i="12" s="1"/>
  <c r="K1151" i="12"/>
  <c r="Q1152" i="12" l="1"/>
  <c r="R1152" i="12" s="1"/>
  <c r="W1152" i="12"/>
  <c r="E2787" i="13"/>
  <c r="J1153" i="12"/>
  <c r="Y1153" i="12"/>
  <c r="I1153" i="12"/>
  <c r="V1153" i="12"/>
  <c r="B1154" i="12"/>
  <c r="U1153" i="12"/>
  <c r="E1153" i="12"/>
  <c r="F1153" i="12" s="1"/>
  <c r="N1153" i="12"/>
  <c r="O1153" i="12" s="1"/>
  <c r="P1153" i="12" s="1"/>
  <c r="K1152" i="12"/>
  <c r="Q1153" i="12" l="1"/>
  <c r="R1153" i="12" s="1"/>
  <c r="K1153" i="12"/>
  <c r="W1153" i="12"/>
  <c r="E2786" i="13"/>
  <c r="Y1154" i="12"/>
  <c r="I1154" i="12"/>
  <c r="V1154" i="12"/>
  <c r="B1155" i="12"/>
  <c r="U1154" i="12"/>
  <c r="E1154" i="12"/>
  <c r="F1154" i="12" s="1"/>
  <c r="N1154" i="12"/>
  <c r="O1154" i="12" s="1"/>
  <c r="P1154" i="12" s="1"/>
  <c r="J1154" i="12"/>
  <c r="W1154" i="12" l="1"/>
  <c r="Q1154" i="12"/>
  <c r="R1154" i="12" s="1"/>
  <c r="K1154" i="12"/>
  <c r="E2785" i="13"/>
  <c r="V1155" i="12"/>
  <c r="B1156" i="12"/>
  <c r="U1155" i="12"/>
  <c r="E1155" i="12"/>
  <c r="F1155" i="12" s="1"/>
  <c r="N1155" i="12"/>
  <c r="O1155" i="12" s="1"/>
  <c r="P1155" i="12" s="1"/>
  <c r="J1155" i="12"/>
  <c r="Y1155" i="12"/>
  <c r="I1155" i="12"/>
  <c r="W1155" i="12" l="1"/>
  <c r="K1155" i="12"/>
  <c r="Q1155" i="12"/>
  <c r="R1155" i="12" s="1"/>
  <c r="E2784" i="13"/>
  <c r="N1156" i="12"/>
  <c r="O1156" i="12" s="1"/>
  <c r="P1156" i="12" s="1"/>
  <c r="J1156" i="12"/>
  <c r="Y1156" i="12"/>
  <c r="I1156" i="12"/>
  <c r="V1156" i="12"/>
  <c r="B1157" i="12"/>
  <c r="U1156" i="12"/>
  <c r="E1156" i="12"/>
  <c r="F1156" i="12" s="1"/>
  <c r="W1156" i="12" l="1"/>
  <c r="E2783" i="13"/>
  <c r="N1157" i="12"/>
  <c r="O1157" i="12" s="1"/>
  <c r="P1157" i="12" s="1"/>
  <c r="J1157" i="12"/>
  <c r="Y1157" i="12"/>
  <c r="I1157" i="12"/>
  <c r="V1157" i="12"/>
  <c r="B1158" i="12"/>
  <c r="U1157" i="12"/>
  <c r="E1157" i="12"/>
  <c r="F1157" i="12" s="1"/>
  <c r="K1156" i="12"/>
  <c r="Q1156" i="12"/>
  <c r="R1156" i="12" s="1"/>
  <c r="W1157" i="12" l="1"/>
  <c r="E2782" i="13"/>
  <c r="J1158" i="12"/>
  <c r="Y1158" i="12"/>
  <c r="I1158" i="12"/>
  <c r="V1158" i="12"/>
  <c r="B1159" i="12"/>
  <c r="U1158" i="12"/>
  <c r="E1158" i="12"/>
  <c r="F1158" i="12" s="1"/>
  <c r="N1158" i="12"/>
  <c r="O1158" i="12" s="1"/>
  <c r="P1158" i="12" s="1"/>
  <c r="K1157" i="12"/>
  <c r="Q1157" i="12"/>
  <c r="R1157" i="12" s="1"/>
  <c r="K1158" i="12" l="1"/>
  <c r="E2781" i="13"/>
  <c r="J1159" i="12"/>
  <c r="Y1159" i="12"/>
  <c r="I1159" i="12"/>
  <c r="V1159" i="12"/>
  <c r="B1160" i="12"/>
  <c r="U1159" i="12"/>
  <c r="E1159" i="12"/>
  <c r="F1159" i="12" s="1"/>
  <c r="N1159" i="12"/>
  <c r="O1159" i="12" s="1"/>
  <c r="P1159" i="12" s="1"/>
  <c r="Q1158" i="12"/>
  <c r="R1158" i="12" s="1"/>
  <c r="W1158" i="12"/>
  <c r="W1159" i="12" l="1"/>
  <c r="E2780" i="13"/>
  <c r="V1160" i="12"/>
  <c r="B1161" i="12"/>
  <c r="U1160" i="12"/>
  <c r="E1160" i="12"/>
  <c r="F1160" i="12" s="1"/>
  <c r="N1160" i="12"/>
  <c r="O1160" i="12" s="1"/>
  <c r="P1160" i="12" s="1"/>
  <c r="J1160" i="12"/>
  <c r="Y1160" i="12"/>
  <c r="I1160" i="12"/>
  <c r="K1159" i="12"/>
  <c r="Q1159" i="12"/>
  <c r="R1159" i="12" s="1"/>
  <c r="W1160" i="12" l="1"/>
  <c r="Q1160" i="12"/>
  <c r="R1160" i="12" s="1"/>
  <c r="E2779" i="13"/>
  <c r="N1161" i="12"/>
  <c r="O1161" i="12" s="1"/>
  <c r="P1161" i="12" s="1"/>
  <c r="J1161" i="12"/>
  <c r="Y1161" i="12"/>
  <c r="I1161" i="12"/>
  <c r="V1161" i="12"/>
  <c r="E1161" i="12"/>
  <c r="F1161" i="12" s="1"/>
  <c r="B1162" i="12"/>
  <c r="U1161" i="12"/>
  <c r="K1160" i="12"/>
  <c r="W1161" i="12" l="1"/>
  <c r="Q1161" i="12"/>
  <c r="R1161" i="12" s="1"/>
  <c r="E2778" i="13"/>
  <c r="N1162" i="12"/>
  <c r="O1162" i="12" s="1"/>
  <c r="P1162" i="12" s="1"/>
  <c r="J1162" i="12"/>
  <c r="Y1162" i="12"/>
  <c r="I1162" i="12"/>
  <c r="V1162" i="12"/>
  <c r="B1163" i="12"/>
  <c r="U1162" i="12"/>
  <c r="E1162" i="12"/>
  <c r="F1162" i="12" s="1"/>
  <c r="K1161" i="12"/>
  <c r="K1162" i="12" l="1"/>
  <c r="W1162" i="12"/>
  <c r="Q1162" i="12"/>
  <c r="R1162" i="12" s="1"/>
  <c r="E2777" i="13"/>
  <c r="N1163" i="12"/>
  <c r="O1163" i="12" s="1"/>
  <c r="P1163" i="12" s="1"/>
  <c r="J1163" i="12"/>
  <c r="Y1163" i="12"/>
  <c r="I1163" i="12"/>
  <c r="V1163" i="12"/>
  <c r="B1164" i="12"/>
  <c r="U1163" i="12"/>
  <c r="E1163" i="12"/>
  <c r="F1163" i="12" s="1"/>
  <c r="K1163" i="12" l="1"/>
  <c r="Q1163" i="12"/>
  <c r="R1163" i="12" s="1"/>
  <c r="W1163" i="12"/>
  <c r="E2776" i="13"/>
  <c r="J1164" i="12"/>
  <c r="Y1164" i="12"/>
  <c r="I1164" i="12"/>
  <c r="V1164" i="12"/>
  <c r="B1165" i="12"/>
  <c r="U1164" i="12"/>
  <c r="E1164" i="12"/>
  <c r="F1164" i="12" s="1"/>
  <c r="N1164" i="12"/>
  <c r="O1164" i="12" s="1"/>
  <c r="P1164" i="12" s="1"/>
  <c r="K1164" i="12" l="1"/>
  <c r="Q1164" i="12"/>
  <c r="R1164" i="12" s="1"/>
  <c r="W1164" i="12"/>
  <c r="E2775" i="13"/>
  <c r="V1165" i="12"/>
  <c r="B1166" i="12"/>
  <c r="U1165" i="12"/>
  <c r="E1165" i="12"/>
  <c r="F1165" i="12" s="1"/>
  <c r="N1165" i="12"/>
  <c r="O1165" i="12" s="1"/>
  <c r="P1165" i="12" s="1"/>
  <c r="J1165" i="12"/>
  <c r="Y1165" i="12"/>
  <c r="I1165" i="12"/>
  <c r="W1165" i="12" l="1"/>
  <c r="K1165" i="12"/>
  <c r="Q1165" i="12"/>
  <c r="R1165" i="12" s="1"/>
  <c r="E2774" i="13"/>
  <c r="B1167" i="12"/>
  <c r="U1166" i="12"/>
  <c r="E1166" i="12"/>
  <c r="F1166" i="12" s="1"/>
  <c r="N1166" i="12"/>
  <c r="O1166" i="12" s="1"/>
  <c r="P1166" i="12" s="1"/>
  <c r="J1166" i="12"/>
  <c r="Y1166" i="12"/>
  <c r="I1166" i="12"/>
  <c r="V1166" i="12"/>
  <c r="K1166" i="12" l="1"/>
  <c r="Q1166" i="12"/>
  <c r="R1166" i="12" s="1"/>
  <c r="W1166" i="12"/>
  <c r="E2773" i="13"/>
  <c r="N1167" i="12"/>
  <c r="O1167" i="12" s="1"/>
  <c r="P1167" i="12" s="1"/>
  <c r="J1167" i="12"/>
  <c r="Y1167" i="12"/>
  <c r="I1167" i="12"/>
  <c r="V1167" i="12"/>
  <c r="B1168" i="12"/>
  <c r="U1167" i="12"/>
  <c r="E1167" i="12"/>
  <c r="F1167" i="12" s="1"/>
  <c r="W1167" i="12" l="1"/>
  <c r="Q1167" i="12"/>
  <c r="R1167" i="12" s="1"/>
  <c r="E2772" i="13"/>
  <c r="N1168" i="12"/>
  <c r="O1168" i="12" s="1"/>
  <c r="P1168" i="12" s="1"/>
  <c r="J1168" i="12"/>
  <c r="Y1168" i="12"/>
  <c r="I1168" i="12"/>
  <c r="V1168" i="12"/>
  <c r="B1169" i="12"/>
  <c r="U1168" i="12"/>
  <c r="E1168" i="12"/>
  <c r="F1168" i="12" s="1"/>
  <c r="K1167" i="12"/>
  <c r="Q1168" i="12" l="1"/>
  <c r="R1168" i="12" s="1"/>
  <c r="W1168" i="12"/>
  <c r="E2771" i="13"/>
  <c r="J1169" i="12"/>
  <c r="Y1169" i="12"/>
  <c r="I1169" i="12"/>
  <c r="V1169" i="12"/>
  <c r="B1170" i="12"/>
  <c r="U1169" i="12"/>
  <c r="E1169" i="12"/>
  <c r="F1169" i="12" s="1"/>
  <c r="N1169" i="12"/>
  <c r="O1169" i="12" s="1"/>
  <c r="P1169" i="12" s="1"/>
  <c r="K1168" i="12"/>
  <c r="Q1169" i="12" l="1"/>
  <c r="R1169" i="12" s="1"/>
  <c r="K1169" i="12"/>
  <c r="W1169" i="12"/>
  <c r="E2770" i="13"/>
  <c r="Y1170" i="12"/>
  <c r="I1170" i="12"/>
  <c r="V1170" i="12"/>
  <c r="B1171" i="12"/>
  <c r="U1170" i="12"/>
  <c r="E1170" i="12"/>
  <c r="F1170" i="12" s="1"/>
  <c r="N1170" i="12"/>
  <c r="O1170" i="12" s="1"/>
  <c r="P1170" i="12" s="1"/>
  <c r="J1170" i="12"/>
  <c r="W1170" i="12" l="1"/>
  <c r="K1170" i="12"/>
  <c r="Q1170" i="12"/>
  <c r="R1170" i="12" s="1"/>
  <c r="E2769" i="13"/>
  <c r="V1171" i="12"/>
  <c r="B1172" i="12"/>
  <c r="U1171" i="12"/>
  <c r="E1171" i="12"/>
  <c r="F1171" i="12" s="1"/>
  <c r="N1171" i="12"/>
  <c r="O1171" i="12" s="1"/>
  <c r="P1171" i="12" s="1"/>
  <c r="J1171" i="12"/>
  <c r="Y1171" i="12"/>
  <c r="I1171" i="12"/>
  <c r="W1171" i="12" l="1"/>
  <c r="Q1171" i="12"/>
  <c r="R1171" i="12" s="1"/>
  <c r="K1171" i="12"/>
  <c r="E2768" i="13"/>
  <c r="N1172" i="12"/>
  <c r="O1172" i="12" s="1"/>
  <c r="P1172" i="12" s="1"/>
  <c r="J1172" i="12"/>
  <c r="Y1172" i="12"/>
  <c r="I1172" i="12"/>
  <c r="V1172" i="12"/>
  <c r="B1173" i="12"/>
  <c r="U1172" i="12"/>
  <c r="E1172" i="12"/>
  <c r="F1172" i="12" s="1"/>
  <c r="W1172" i="12" l="1"/>
  <c r="K1172" i="12"/>
  <c r="E2767" i="13"/>
  <c r="N1173" i="12"/>
  <c r="O1173" i="12" s="1"/>
  <c r="P1173" i="12" s="1"/>
  <c r="J1173" i="12"/>
  <c r="Y1173" i="12"/>
  <c r="I1173" i="12"/>
  <c r="V1173" i="12"/>
  <c r="B1174" i="12"/>
  <c r="U1173" i="12"/>
  <c r="E1173" i="12"/>
  <c r="F1173" i="12" s="1"/>
  <c r="Q1172" i="12"/>
  <c r="R1172" i="12" s="1"/>
  <c r="W1173" i="12" l="1"/>
  <c r="Q1173" i="12"/>
  <c r="R1173" i="12" s="1"/>
  <c r="K1173" i="12"/>
  <c r="E2766" i="13"/>
  <c r="J1174" i="12"/>
  <c r="Y1174" i="12"/>
  <c r="I1174" i="12"/>
  <c r="V1174" i="12"/>
  <c r="B1175" i="12"/>
  <c r="U1174" i="12"/>
  <c r="E1174" i="12"/>
  <c r="F1174" i="12" s="1"/>
  <c r="N1174" i="12"/>
  <c r="O1174" i="12" s="1"/>
  <c r="P1174" i="12" s="1"/>
  <c r="W1174" i="12" l="1"/>
  <c r="E2765" i="13"/>
  <c r="J1175" i="12"/>
  <c r="Y1175" i="12"/>
  <c r="I1175" i="12"/>
  <c r="V1175" i="12"/>
  <c r="B1176" i="12"/>
  <c r="U1175" i="12"/>
  <c r="E1175" i="12"/>
  <c r="F1175" i="12" s="1"/>
  <c r="N1175" i="12"/>
  <c r="O1175" i="12" s="1"/>
  <c r="P1175" i="12" s="1"/>
  <c r="Q1174" i="12"/>
  <c r="R1174" i="12" s="1"/>
  <c r="K1174" i="12"/>
  <c r="E2764" i="13" l="1"/>
  <c r="V1176" i="12"/>
  <c r="B1177" i="12"/>
  <c r="U1176" i="12"/>
  <c r="E1176" i="12"/>
  <c r="F1176" i="12" s="1"/>
  <c r="N1176" i="12"/>
  <c r="O1176" i="12" s="1"/>
  <c r="P1176" i="12" s="1"/>
  <c r="J1176" i="12"/>
  <c r="Y1176" i="12"/>
  <c r="I1176" i="12"/>
  <c r="K1175" i="12"/>
  <c r="Q1175" i="12"/>
  <c r="R1175" i="12" s="1"/>
  <c r="W1175" i="12"/>
  <c r="W1176" i="12" l="1"/>
  <c r="Q1176" i="12"/>
  <c r="R1176" i="12" s="1"/>
  <c r="E2763" i="13"/>
  <c r="N1177" i="12"/>
  <c r="O1177" i="12" s="1"/>
  <c r="P1177" i="12" s="1"/>
  <c r="J1177" i="12"/>
  <c r="Y1177" i="12"/>
  <c r="I1177" i="12"/>
  <c r="V1177" i="12"/>
  <c r="B1178" i="12"/>
  <c r="U1177" i="12"/>
  <c r="E1177" i="12"/>
  <c r="F1177" i="12" s="1"/>
  <c r="K1176" i="12"/>
  <c r="K1177" i="12" l="1"/>
  <c r="W1177" i="12"/>
  <c r="Q1177" i="12"/>
  <c r="R1177" i="12" s="1"/>
  <c r="E2762" i="13"/>
  <c r="N1178" i="12"/>
  <c r="O1178" i="12" s="1"/>
  <c r="P1178" i="12" s="1"/>
  <c r="J1178" i="12"/>
  <c r="Y1178" i="12"/>
  <c r="I1178" i="12"/>
  <c r="V1178" i="12"/>
  <c r="B1179" i="12"/>
  <c r="U1178" i="12"/>
  <c r="E1178" i="12"/>
  <c r="F1178" i="12" s="1"/>
  <c r="K1178" i="12" l="1"/>
  <c r="Q1178" i="12"/>
  <c r="R1178" i="12" s="1"/>
  <c r="E2761" i="13"/>
  <c r="N1179" i="12"/>
  <c r="O1179" i="12" s="1"/>
  <c r="P1179" i="12" s="1"/>
  <c r="J1179" i="12"/>
  <c r="Y1179" i="12"/>
  <c r="I1179" i="12"/>
  <c r="V1179" i="12"/>
  <c r="B1180" i="12"/>
  <c r="U1179" i="12"/>
  <c r="E1179" i="12"/>
  <c r="F1179" i="12" s="1"/>
  <c r="W1178" i="12"/>
  <c r="W1179" i="12" l="1"/>
  <c r="K1179" i="12"/>
  <c r="Q1179" i="12"/>
  <c r="R1179" i="12" s="1"/>
  <c r="E2760" i="13"/>
  <c r="J1180" i="12"/>
  <c r="Y1180" i="12"/>
  <c r="I1180" i="12"/>
  <c r="V1180" i="12"/>
  <c r="B1181" i="12"/>
  <c r="U1180" i="12"/>
  <c r="E1180" i="12"/>
  <c r="F1180" i="12" s="1"/>
  <c r="N1180" i="12"/>
  <c r="O1180" i="12" s="1"/>
  <c r="P1180" i="12" s="1"/>
  <c r="W1180" i="12" l="1"/>
  <c r="Q1180" i="12"/>
  <c r="R1180" i="12" s="1"/>
  <c r="E2759" i="13"/>
  <c r="V1181" i="12"/>
  <c r="B1182" i="12"/>
  <c r="U1181" i="12"/>
  <c r="E1181" i="12"/>
  <c r="F1181" i="12" s="1"/>
  <c r="N1181" i="12"/>
  <c r="O1181" i="12" s="1"/>
  <c r="P1181" i="12" s="1"/>
  <c r="J1181" i="12"/>
  <c r="Y1181" i="12"/>
  <c r="I1181" i="12"/>
  <c r="K1180" i="12"/>
  <c r="E2758" i="13" l="1"/>
  <c r="B1183" i="12"/>
  <c r="U1182" i="12"/>
  <c r="E1182" i="12"/>
  <c r="F1182" i="12" s="1"/>
  <c r="N1182" i="12"/>
  <c r="O1182" i="12" s="1"/>
  <c r="P1182" i="12" s="1"/>
  <c r="J1182" i="12"/>
  <c r="Y1182" i="12"/>
  <c r="I1182" i="12"/>
  <c r="V1182" i="12"/>
  <c r="K1181" i="12"/>
  <c r="Q1181" i="12"/>
  <c r="R1181" i="12" s="1"/>
  <c r="W1181" i="12"/>
  <c r="W1182" i="12" l="1"/>
  <c r="Q1182" i="12"/>
  <c r="R1182" i="12" s="1"/>
  <c r="E2757" i="13"/>
  <c r="N1183" i="12"/>
  <c r="O1183" i="12" s="1"/>
  <c r="P1183" i="12" s="1"/>
  <c r="J1183" i="12"/>
  <c r="Y1183" i="12"/>
  <c r="I1183" i="12"/>
  <c r="V1183" i="12"/>
  <c r="B1184" i="12"/>
  <c r="U1183" i="12"/>
  <c r="E1183" i="12"/>
  <c r="F1183" i="12" s="1"/>
  <c r="K1182" i="12"/>
  <c r="W1183" i="12" l="1"/>
  <c r="Q1183" i="12"/>
  <c r="R1183" i="12" s="1"/>
  <c r="E2756" i="13"/>
  <c r="N1184" i="12"/>
  <c r="O1184" i="12" s="1"/>
  <c r="P1184" i="12" s="1"/>
  <c r="J1184" i="12"/>
  <c r="Y1184" i="12"/>
  <c r="I1184" i="12"/>
  <c r="V1184" i="12"/>
  <c r="B1185" i="12"/>
  <c r="U1184" i="12"/>
  <c r="E1184" i="12"/>
  <c r="F1184" i="12" s="1"/>
  <c r="K1183" i="12"/>
  <c r="Q1184" i="12" l="1"/>
  <c r="R1184" i="12" s="1"/>
  <c r="W1184" i="12"/>
  <c r="E2755" i="13"/>
  <c r="J1185" i="12"/>
  <c r="Y1185" i="12"/>
  <c r="I1185" i="12"/>
  <c r="V1185" i="12"/>
  <c r="B1186" i="12"/>
  <c r="U1185" i="12"/>
  <c r="E1185" i="12"/>
  <c r="F1185" i="12" s="1"/>
  <c r="N1185" i="12"/>
  <c r="O1185" i="12" s="1"/>
  <c r="P1185" i="12" s="1"/>
  <c r="K1184" i="12"/>
  <c r="Q1185" i="12" l="1"/>
  <c r="R1185" i="12" s="1"/>
  <c r="K1185" i="12"/>
  <c r="W1185" i="12"/>
  <c r="E2754" i="13"/>
  <c r="Y1186" i="12"/>
  <c r="I1186" i="12"/>
  <c r="V1186" i="12"/>
  <c r="U1186" i="12"/>
  <c r="E1186" i="12"/>
  <c r="F1186" i="12" s="1"/>
  <c r="B1187" i="12"/>
  <c r="N1186" i="12"/>
  <c r="O1186" i="12" s="1"/>
  <c r="P1186" i="12" s="1"/>
  <c r="J1186" i="12"/>
  <c r="K1186" i="12" l="1"/>
  <c r="E2753" i="13"/>
  <c r="Y1187" i="12"/>
  <c r="I1187" i="12"/>
  <c r="V1187" i="12"/>
  <c r="J1187" i="12"/>
  <c r="E1187" i="12"/>
  <c r="F1187" i="12" s="1"/>
  <c r="U1187" i="12"/>
  <c r="B1188" i="12"/>
  <c r="N1187" i="12"/>
  <c r="O1187" i="12" s="1"/>
  <c r="P1187" i="12" s="1"/>
  <c r="Q1186" i="12"/>
  <c r="R1186" i="12" s="1"/>
  <c r="W1186" i="12"/>
  <c r="K1187" i="12" l="1"/>
  <c r="Q1187" i="12"/>
  <c r="R1187" i="12" s="1"/>
  <c r="E2752" i="13"/>
  <c r="V1188" i="12"/>
  <c r="B1189" i="12"/>
  <c r="U1188" i="12"/>
  <c r="E1188" i="12"/>
  <c r="F1188" i="12" s="1"/>
  <c r="N1188" i="12"/>
  <c r="O1188" i="12" s="1"/>
  <c r="P1188" i="12" s="1"/>
  <c r="J1188" i="12"/>
  <c r="I1188" i="12"/>
  <c r="Y1188" i="12"/>
  <c r="W1187" i="12"/>
  <c r="W1188" i="12" l="1"/>
  <c r="E2751" i="13"/>
  <c r="V1189" i="12"/>
  <c r="J1189" i="12"/>
  <c r="E1189" i="12"/>
  <c r="F1189" i="12" s="1"/>
  <c r="Y1189" i="12"/>
  <c r="U1189" i="12"/>
  <c r="N1189" i="12"/>
  <c r="O1189" i="12" s="1"/>
  <c r="P1189" i="12" s="1"/>
  <c r="B1190" i="12"/>
  <c r="I1189" i="12"/>
  <c r="Q1188" i="12"/>
  <c r="R1188" i="12" s="1"/>
  <c r="K1188" i="12"/>
  <c r="W1189" i="12" l="1"/>
  <c r="E2750" i="13"/>
  <c r="V1190" i="12"/>
  <c r="U1190" i="12"/>
  <c r="N1190" i="12"/>
  <c r="O1190" i="12" s="1"/>
  <c r="P1190" i="12" s="1"/>
  <c r="B1191" i="12"/>
  <c r="J1190" i="12"/>
  <c r="I1190" i="12"/>
  <c r="E1190" i="12"/>
  <c r="F1190" i="12" s="1"/>
  <c r="Y1190" i="12"/>
  <c r="K1189" i="12"/>
  <c r="Q1189" i="12"/>
  <c r="R1189" i="12" s="1"/>
  <c r="W1190" i="12" l="1"/>
  <c r="Q1190" i="12"/>
  <c r="R1190" i="12" s="1"/>
  <c r="E2749" i="13"/>
  <c r="N1191" i="12"/>
  <c r="O1191" i="12" s="1"/>
  <c r="P1191" i="12" s="1"/>
  <c r="J1191" i="12"/>
  <c r="B1192" i="12"/>
  <c r="I1191" i="12"/>
  <c r="E1191" i="12"/>
  <c r="F1191" i="12" s="1"/>
  <c r="Y1191" i="12"/>
  <c r="V1191" i="12"/>
  <c r="U1191" i="12"/>
  <c r="K1190" i="12"/>
  <c r="W1191" i="12" l="1"/>
  <c r="Q1191" i="12"/>
  <c r="R1191" i="12" s="1"/>
  <c r="K1191" i="12"/>
  <c r="E2748" i="13"/>
  <c r="J1192" i="12"/>
  <c r="Y1192" i="12"/>
  <c r="I1192" i="12"/>
  <c r="B1193" i="12"/>
  <c r="U1192" i="12"/>
  <c r="V1192" i="12"/>
  <c r="N1192" i="12"/>
  <c r="O1192" i="12" s="1"/>
  <c r="P1192" i="12" s="1"/>
  <c r="E1192" i="12"/>
  <c r="F1192" i="12" s="1"/>
  <c r="Q1192" i="12" l="1"/>
  <c r="R1192" i="12" s="1"/>
  <c r="W1192" i="12"/>
  <c r="E2747" i="13"/>
  <c r="J1193" i="12"/>
  <c r="V1193" i="12"/>
  <c r="B1194" i="12"/>
  <c r="U1193" i="12"/>
  <c r="N1193" i="12"/>
  <c r="O1193" i="12" s="1"/>
  <c r="P1193" i="12" s="1"/>
  <c r="Y1193" i="12"/>
  <c r="I1193" i="12"/>
  <c r="E1193" i="12"/>
  <c r="F1193" i="12" s="1"/>
  <c r="K1192" i="12"/>
  <c r="W1193" i="12" l="1"/>
  <c r="Q1193" i="12"/>
  <c r="R1193" i="12" s="1"/>
  <c r="E2746" i="13"/>
  <c r="B1195" i="12"/>
  <c r="U1194" i="12"/>
  <c r="E1194" i="12"/>
  <c r="F1194" i="12" s="1"/>
  <c r="Y1194" i="12"/>
  <c r="V1194" i="12"/>
  <c r="N1194" i="12"/>
  <c r="O1194" i="12" s="1"/>
  <c r="P1194" i="12" s="1"/>
  <c r="J1194" i="12"/>
  <c r="I1194" i="12"/>
  <c r="K1193" i="12"/>
  <c r="Q1194" i="12" l="1"/>
  <c r="R1194" i="12" s="1"/>
  <c r="W1194" i="12"/>
  <c r="E2745" i="13"/>
  <c r="N1195" i="12"/>
  <c r="O1195" i="12" s="1"/>
  <c r="P1195" i="12" s="1"/>
  <c r="V1195" i="12"/>
  <c r="U1195" i="12"/>
  <c r="J1195" i="12"/>
  <c r="I1195" i="12"/>
  <c r="B1196" i="12"/>
  <c r="E1195" i="12"/>
  <c r="F1195" i="12" s="1"/>
  <c r="Y1195" i="12"/>
  <c r="K1194" i="12"/>
  <c r="K1195" i="12" l="1"/>
  <c r="W1195" i="12"/>
  <c r="Q1195" i="12"/>
  <c r="R1195" i="12" s="1"/>
  <c r="E2744" i="13"/>
  <c r="N1196" i="12"/>
  <c r="O1196" i="12" s="1"/>
  <c r="P1196" i="12" s="1"/>
  <c r="Y1196" i="12"/>
  <c r="I1196" i="12"/>
  <c r="B1197" i="12"/>
  <c r="U1196" i="12"/>
  <c r="E1196" i="12"/>
  <c r="F1196" i="12" s="1"/>
  <c r="J1196" i="12"/>
  <c r="V1196" i="12"/>
  <c r="W1196" i="12" l="1"/>
  <c r="E2743" i="13"/>
  <c r="N1197" i="12"/>
  <c r="O1197" i="12" s="1"/>
  <c r="P1197" i="12" s="1"/>
  <c r="J1197" i="12"/>
  <c r="Y1197" i="12"/>
  <c r="I1197" i="12"/>
  <c r="V1197" i="12"/>
  <c r="B1198" i="12"/>
  <c r="E1197" i="12"/>
  <c r="F1197" i="12" s="1"/>
  <c r="U1197" i="12"/>
  <c r="K1196" i="12"/>
  <c r="Q1196" i="12"/>
  <c r="R1196" i="12" s="1"/>
  <c r="Q1197" i="12" l="1"/>
  <c r="R1197" i="12" s="1"/>
  <c r="K1197" i="12"/>
  <c r="W1197" i="12"/>
  <c r="E2742" i="13"/>
  <c r="Y1198" i="12"/>
  <c r="I1198" i="12"/>
  <c r="V1198" i="12"/>
  <c r="B1199" i="12"/>
  <c r="U1198" i="12"/>
  <c r="E1198" i="12"/>
  <c r="F1198" i="12" s="1"/>
  <c r="J1198" i="12"/>
  <c r="N1198" i="12"/>
  <c r="O1198" i="12" s="1"/>
  <c r="P1198" i="12" s="1"/>
  <c r="K1198" i="12" l="1"/>
  <c r="Q1198" i="12"/>
  <c r="R1198" i="12" s="1"/>
  <c r="W1198" i="12"/>
  <c r="E2741" i="13"/>
  <c r="V1199" i="12"/>
  <c r="B1200" i="12"/>
  <c r="U1199" i="12"/>
  <c r="E1199" i="12"/>
  <c r="F1199" i="12" s="1"/>
  <c r="N1199" i="12"/>
  <c r="O1199" i="12" s="1"/>
  <c r="P1199" i="12" s="1"/>
  <c r="J1199" i="12"/>
  <c r="I1199" i="12"/>
  <c r="Y1199" i="12"/>
  <c r="W1199" i="12" l="1"/>
  <c r="Q1199" i="12"/>
  <c r="R1199" i="12" s="1"/>
  <c r="K1199" i="12"/>
  <c r="E2740" i="13"/>
  <c r="B1201" i="12"/>
  <c r="U1200" i="12"/>
  <c r="E1200" i="12"/>
  <c r="F1200" i="12" s="1"/>
  <c r="Y1200" i="12"/>
  <c r="I1200" i="12"/>
  <c r="J1200" i="12"/>
  <c r="V1200" i="12"/>
  <c r="N1200" i="12"/>
  <c r="O1200" i="12" s="1"/>
  <c r="P1200" i="12" s="1"/>
  <c r="W1200" i="12" l="1"/>
  <c r="E2739" i="13"/>
  <c r="N1201" i="12"/>
  <c r="O1201" i="12" s="1"/>
  <c r="P1201" i="12" s="1"/>
  <c r="J1201" i="12"/>
  <c r="V1201" i="12"/>
  <c r="I1201" i="12"/>
  <c r="E1201" i="12"/>
  <c r="F1201" i="12" s="1"/>
  <c r="B1202" i="12"/>
  <c r="Y1201" i="12"/>
  <c r="U1201" i="12"/>
  <c r="K1200" i="12"/>
  <c r="Q1200" i="12"/>
  <c r="R1200" i="12" s="1"/>
  <c r="K1201" i="12" l="1"/>
  <c r="Q1201" i="12"/>
  <c r="R1201" i="12" s="1"/>
  <c r="W1201" i="12"/>
  <c r="E2738" i="13"/>
  <c r="J1202" i="12"/>
  <c r="Y1202" i="12"/>
  <c r="I1202" i="12"/>
  <c r="B1203" i="12"/>
  <c r="U1202" i="12"/>
  <c r="E1202" i="12"/>
  <c r="F1202" i="12" s="1"/>
  <c r="N1202" i="12"/>
  <c r="O1202" i="12" s="1"/>
  <c r="P1202" i="12" s="1"/>
  <c r="V1202" i="12"/>
  <c r="Q1202" i="12" l="1"/>
  <c r="R1202" i="12" s="1"/>
  <c r="W1202" i="12"/>
  <c r="E2737" i="13"/>
  <c r="J1203" i="12"/>
  <c r="Y1203" i="12"/>
  <c r="I1203" i="12"/>
  <c r="V1203" i="12"/>
  <c r="N1203" i="12"/>
  <c r="O1203" i="12" s="1"/>
  <c r="P1203" i="12" s="1"/>
  <c r="E1203" i="12"/>
  <c r="F1203" i="12" s="1"/>
  <c r="B1204" i="12"/>
  <c r="U1203" i="12"/>
  <c r="K1202" i="12"/>
  <c r="W1203" i="12" l="1"/>
  <c r="E2736" i="13"/>
  <c r="Y1204" i="12"/>
  <c r="I1204" i="12"/>
  <c r="V1204" i="12"/>
  <c r="B1205" i="12"/>
  <c r="U1204" i="12"/>
  <c r="E1204" i="12"/>
  <c r="F1204" i="12" s="1"/>
  <c r="N1204" i="12"/>
  <c r="O1204" i="12" s="1"/>
  <c r="P1204" i="12" s="1"/>
  <c r="J1204" i="12"/>
  <c r="Q1203" i="12"/>
  <c r="R1203" i="12" s="1"/>
  <c r="K1203" i="12"/>
  <c r="W1204" i="12" l="1"/>
  <c r="E2735" i="13"/>
  <c r="V1205" i="12"/>
  <c r="N1205" i="12"/>
  <c r="O1205" i="12" s="1"/>
  <c r="P1205" i="12" s="1"/>
  <c r="J1205" i="12"/>
  <c r="Y1205" i="12"/>
  <c r="U1205" i="12"/>
  <c r="I1205" i="12"/>
  <c r="E1205" i="12"/>
  <c r="F1205" i="12" s="1"/>
  <c r="B1206" i="12"/>
  <c r="K1204" i="12"/>
  <c r="Q1204" i="12"/>
  <c r="R1204" i="12" s="1"/>
  <c r="W1205" i="12" l="1"/>
  <c r="Q1205" i="12"/>
  <c r="R1205" i="12" s="1"/>
  <c r="E2734" i="13"/>
  <c r="N1206" i="12"/>
  <c r="O1206" i="12" s="1"/>
  <c r="P1206" i="12" s="1"/>
  <c r="Y1206" i="12"/>
  <c r="I1206" i="12"/>
  <c r="V1206" i="12"/>
  <c r="B1207" i="12"/>
  <c r="U1206" i="12"/>
  <c r="J1206" i="12"/>
  <c r="E1206" i="12"/>
  <c r="F1206" i="12" s="1"/>
  <c r="K1205" i="12"/>
  <c r="Q1206" i="12" l="1"/>
  <c r="R1206" i="12" s="1"/>
  <c r="W1206" i="12"/>
  <c r="E2733" i="13"/>
  <c r="N1207" i="12"/>
  <c r="O1207" i="12" s="1"/>
  <c r="P1207" i="12" s="1"/>
  <c r="J1207" i="12"/>
  <c r="V1207" i="12"/>
  <c r="B1208" i="12"/>
  <c r="U1207" i="12"/>
  <c r="E1207" i="12"/>
  <c r="F1207" i="12" s="1"/>
  <c r="I1207" i="12"/>
  <c r="Y1207" i="12"/>
  <c r="K1206" i="12"/>
  <c r="W1207" i="12" l="1"/>
  <c r="Q1207" i="12"/>
  <c r="R1207" i="12" s="1"/>
  <c r="K1207" i="12"/>
  <c r="E2732" i="13"/>
  <c r="J1208" i="12"/>
  <c r="Y1208" i="12"/>
  <c r="I1208" i="12"/>
  <c r="B1209" i="12"/>
  <c r="U1208" i="12"/>
  <c r="E1208" i="12"/>
  <c r="F1208" i="12" s="1"/>
  <c r="V1208" i="12"/>
  <c r="N1208" i="12"/>
  <c r="O1208" i="12" s="1"/>
  <c r="P1208" i="12" s="1"/>
  <c r="K1208" i="12" l="1"/>
  <c r="Q1208" i="12"/>
  <c r="R1208" i="12" s="1"/>
  <c r="W1208" i="12"/>
  <c r="E2731" i="13"/>
  <c r="J1209" i="12"/>
  <c r="V1209" i="12"/>
  <c r="B1210" i="12"/>
  <c r="U1209" i="12"/>
  <c r="E1209" i="12"/>
  <c r="F1209" i="12" s="1"/>
  <c r="N1209" i="12"/>
  <c r="O1209" i="12" s="1"/>
  <c r="P1209" i="12" s="1"/>
  <c r="Y1209" i="12"/>
  <c r="I1209" i="12"/>
  <c r="Q1209" i="12" l="1"/>
  <c r="R1209" i="12" s="1"/>
  <c r="K1209" i="12"/>
  <c r="W1209" i="12"/>
  <c r="E2730" i="13"/>
  <c r="B1211" i="12"/>
  <c r="U1210" i="12"/>
  <c r="E1210" i="12"/>
  <c r="F1210" i="12" s="1"/>
  <c r="J1210" i="12"/>
  <c r="I1210" i="12"/>
  <c r="Y1210" i="12"/>
  <c r="V1210" i="12"/>
  <c r="N1210" i="12"/>
  <c r="O1210" i="12" s="1"/>
  <c r="P1210" i="12" s="1"/>
  <c r="W1210" i="12" l="1"/>
  <c r="E2729" i="13"/>
  <c r="N1211" i="12"/>
  <c r="O1211" i="12" s="1"/>
  <c r="P1211" i="12" s="1"/>
  <c r="J1211" i="12"/>
  <c r="Y1211" i="12"/>
  <c r="I1211" i="12"/>
  <c r="V1211" i="12"/>
  <c r="U1211" i="12"/>
  <c r="E1211" i="12"/>
  <c r="F1211" i="12" s="1"/>
  <c r="B1212" i="12"/>
  <c r="K1210" i="12"/>
  <c r="Q1210" i="12"/>
  <c r="R1210" i="12" s="1"/>
  <c r="W1211" i="12" l="1"/>
  <c r="K1211" i="12"/>
  <c r="Q1211" i="12"/>
  <c r="R1211" i="12" s="1"/>
  <c r="E2728" i="13"/>
  <c r="N1212" i="12"/>
  <c r="O1212" i="12" s="1"/>
  <c r="P1212" i="12" s="1"/>
  <c r="Y1212" i="12"/>
  <c r="I1212" i="12"/>
  <c r="V1212" i="12"/>
  <c r="B1213" i="12"/>
  <c r="U1212" i="12"/>
  <c r="E1212" i="12"/>
  <c r="F1212" i="12" s="1"/>
  <c r="J1212" i="12"/>
  <c r="Q1212" i="12" l="1"/>
  <c r="R1212" i="12" s="1"/>
  <c r="W1212" i="12"/>
  <c r="E2727" i="13"/>
  <c r="N1213" i="12"/>
  <c r="O1213" i="12" s="1"/>
  <c r="P1213" i="12" s="1"/>
  <c r="J1213" i="12"/>
  <c r="Y1213" i="12"/>
  <c r="I1213" i="12"/>
  <c r="V1213" i="12"/>
  <c r="B1214" i="12"/>
  <c r="U1213" i="12"/>
  <c r="E1213" i="12"/>
  <c r="F1213" i="12" s="1"/>
  <c r="K1212" i="12"/>
  <c r="W1213" i="12" l="1"/>
  <c r="Q1213" i="12"/>
  <c r="R1213" i="12" s="1"/>
  <c r="E2726" i="13"/>
  <c r="J1214" i="12"/>
  <c r="Y1214" i="12"/>
  <c r="I1214" i="12"/>
  <c r="V1214" i="12"/>
  <c r="B1215" i="12"/>
  <c r="U1214" i="12"/>
  <c r="E1214" i="12"/>
  <c r="F1214" i="12" s="1"/>
  <c r="N1214" i="12"/>
  <c r="O1214" i="12" s="1"/>
  <c r="P1214" i="12" s="1"/>
  <c r="K1213" i="12"/>
  <c r="W1214" i="12" l="1"/>
  <c r="Q1214" i="12"/>
  <c r="R1214" i="12" s="1"/>
  <c r="E2725" i="13"/>
  <c r="V1215" i="12"/>
  <c r="B1216" i="12"/>
  <c r="U1215" i="12"/>
  <c r="E1215" i="12"/>
  <c r="F1215" i="12" s="1"/>
  <c r="N1215" i="12"/>
  <c r="O1215" i="12" s="1"/>
  <c r="P1215" i="12" s="1"/>
  <c r="Y1215" i="12"/>
  <c r="J1215" i="12"/>
  <c r="I1215" i="12"/>
  <c r="K1214" i="12"/>
  <c r="E2724" i="13" l="1"/>
  <c r="B1217" i="12"/>
  <c r="U1216" i="12"/>
  <c r="E1216" i="12"/>
  <c r="F1216" i="12" s="1"/>
  <c r="J1216" i="12"/>
  <c r="Y1216" i="12"/>
  <c r="I1216" i="12"/>
  <c r="V1216" i="12"/>
  <c r="N1216" i="12"/>
  <c r="O1216" i="12" s="1"/>
  <c r="P1216" i="12" s="1"/>
  <c r="K1215" i="12"/>
  <c r="Q1215" i="12"/>
  <c r="R1215" i="12" s="1"/>
  <c r="W1215" i="12"/>
  <c r="W1216" i="12" l="1"/>
  <c r="Q1216" i="12"/>
  <c r="R1216" i="12" s="1"/>
  <c r="E2723" i="13"/>
  <c r="N1217" i="12"/>
  <c r="O1217" i="12" s="1"/>
  <c r="P1217" i="12" s="1"/>
  <c r="J1217" i="12"/>
  <c r="Y1217" i="12"/>
  <c r="I1217" i="12"/>
  <c r="V1217" i="12"/>
  <c r="B1218" i="12"/>
  <c r="U1217" i="12"/>
  <c r="E1217" i="12"/>
  <c r="F1217" i="12" s="1"/>
  <c r="K1216" i="12"/>
  <c r="W1217" i="12" l="1"/>
  <c r="Q1217" i="12"/>
  <c r="R1217" i="12" s="1"/>
  <c r="E2722" i="13"/>
  <c r="N1218" i="12"/>
  <c r="O1218" i="12" s="1"/>
  <c r="P1218" i="12" s="1"/>
  <c r="J1218" i="12"/>
  <c r="Y1218" i="12"/>
  <c r="I1218" i="12"/>
  <c r="V1218" i="12"/>
  <c r="B1219" i="12"/>
  <c r="U1218" i="12"/>
  <c r="E1218" i="12"/>
  <c r="F1218" i="12" s="1"/>
  <c r="K1217" i="12"/>
  <c r="K1218" i="12" l="1"/>
  <c r="Q1218" i="12"/>
  <c r="R1218" i="12" s="1"/>
  <c r="W1218" i="12"/>
  <c r="E2721" i="13"/>
  <c r="J1219" i="12"/>
  <c r="Y1219" i="12"/>
  <c r="I1219" i="12"/>
  <c r="V1219" i="12"/>
  <c r="B1220" i="12"/>
  <c r="U1219" i="12"/>
  <c r="N1219" i="12"/>
  <c r="O1219" i="12" s="1"/>
  <c r="P1219" i="12" s="1"/>
  <c r="E1219" i="12"/>
  <c r="F1219" i="12" s="1"/>
  <c r="W1219" i="12" l="1"/>
  <c r="Q1219" i="12"/>
  <c r="R1219" i="12" s="1"/>
  <c r="E2720" i="13"/>
  <c r="Y1220" i="12"/>
  <c r="I1220" i="12"/>
  <c r="V1220" i="12"/>
  <c r="B1221" i="12"/>
  <c r="U1220" i="12"/>
  <c r="E1220" i="12"/>
  <c r="F1220" i="12" s="1"/>
  <c r="N1220" i="12"/>
  <c r="O1220" i="12" s="1"/>
  <c r="P1220" i="12" s="1"/>
  <c r="J1220" i="12"/>
  <c r="K1219" i="12"/>
  <c r="W1220" i="12" l="1"/>
  <c r="Q1220" i="12"/>
  <c r="R1220" i="12" s="1"/>
  <c r="E2719" i="13"/>
  <c r="V1221" i="12"/>
  <c r="B1222" i="12"/>
  <c r="U1221" i="12"/>
  <c r="E1221" i="12"/>
  <c r="F1221" i="12" s="1"/>
  <c r="N1221" i="12"/>
  <c r="O1221" i="12" s="1"/>
  <c r="P1221" i="12" s="1"/>
  <c r="J1221" i="12"/>
  <c r="Y1221" i="12"/>
  <c r="I1221" i="12"/>
  <c r="K1220" i="12"/>
  <c r="W1221" i="12" l="1"/>
  <c r="E2718" i="13"/>
  <c r="N1222" i="12"/>
  <c r="O1222" i="12" s="1"/>
  <c r="P1222" i="12" s="1"/>
  <c r="J1222" i="12"/>
  <c r="Y1222" i="12"/>
  <c r="I1222" i="12"/>
  <c r="V1222" i="12"/>
  <c r="B1223" i="12"/>
  <c r="U1222" i="12"/>
  <c r="E1222" i="12"/>
  <c r="F1222" i="12" s="1"/>
  <c r="K1221" i="12"/>
  <c r="Q1221" i="12"/>
  <c r="R1221" i="12" s="1"/>
  <c r="W1222" i="12" l="1"/>
  <c r="K1222" i="12"/>
  <c r="Q1222" i="12"/>
  <c r="R1222" i="12" s="1"/>
  <c r="E2717" i="13"/>
  <c r="N1223" i="12"/>
  <c r="O1223" i="12" s="1"/>
  <c r="P1223" i="12" s="1"/>
  <c r="J1223" i="12"/>
  <c r="V1223" i="12"/>
  <c r="B1224" i="12"/>
  <c r="U1223" i="12"/>
  <c r="E1223" i="12"/>
  <c r="F1223" i="12" s="1"/>
  <c r="I1223" i="12"/>
  <c r="Y1223" i="12"/>
  <c r="K1223" i="12" l="1"/>
  <c r="W1223" i="12"/>
  <c r="Q1223" i="12"/>
  <c r="R1223" i="12" s="1"/>
  <c r="E2716" i="13"/>
  <c r="J1224" i="12"/>
  <c r="Y1224" i="12"/>
  <c r="I1224" i="12"/>
  <c r="B1225" i="12"/>
  <c r="U1224" i="12"/>
  <c r="E1224" i="12"/>
  <c r="F1224" i="12" s="1"/>
  <c r="V1224" i="12"/>
  <c r="N1224" i="12"/>
  <c r="O1224" i="12" s="1"/>
  <c r="P1224" i="12" s="1"/>
  <c r="W1224" i="12" l="1"/>
  <c r="E2715" i="13"/>
  <c r="J1225" i="12"/>
  <c r="Y1225" i="12"/>
  <c r="I1225" i="12"/>
  <c r="V1225" i="12"/>
  <c r="B1226" i="12"/>
  <c r="U1225" i="12"/>
  <c r="E1225" i="12"/>
  <c r="F1225" i="12" s="1"/>
  <c r="N1225" i="12"/>
  <c r="O1225" i="12" s="1"/>
  <c r="P1225" i="12" s="1"/>
  <c r="K1224" i="12"/>
  <c r="Q1224" i="12"/>
  <c r="R1224" i="12" s="1"/>
  <c r="W1225" i="12" l="1"/>
  <c r="Q1225" i="12"/>
  <c r="R1225" i="12" s="1"/>
  <c r="E2714" i="13"/>
  <c r="V1226" i="12"/>
  <c r="B1227" i="12"/>
  <c r="U1226" i="12"/>
  <c r="E1226" i="12"/>
  <c r="F1226" i="12" s="1"/>
  <c r="N1226" i="12"/>
  <c r="O1226" i="12" s="1"/>
  <c r="P1226" i="12" s="1"/>
  <c r="J1226" i="12"/>
  <c r="Y1226" i="12"/>
  <c r="I1226" i="12"/>
  <c r="K1225" i="12"/>
  <c r="Q1226" i="12" l="1"/>
  <c r="R1226" i="12" s="1"/>
  <c r="W1226" i="12"/>
  <c r="E2713" i="13"/>
  <c r="N1227" i="12"/>
  <c r="O1227" i="12" s="1"/>
  <c r="P1227" i="12" s="1"/>
  <c r="J1227" i="12"/>
  <c r="Y1227" i="12"/>
  <c r="I1227" i="12"/>
  <c r="B1228" i="12"/>
  <c r="V1227" i="12"/>
  <c r="U1227" i="12"/>
  <c r="E1227" i="12"/>
  <c r="F1227" i="12" s="1"/>
  <c r="K1226" i="12"/>
  <c r="W1227" i="12" l="1"/>
  <c r="Q1227" i="12"/>
  <c r="R1227" i="12" s="1"/>
  <c r="E2712" i="13"/>
  <c r="N1228" i="12"/>
  <c r="O1228" i="12" s="1"/>
  <c r="P1228" i="12" s="1"/>
  <c r="Y1228" i="12"/>
  <c r="I1228" i="12"/>
  <c r="V1228" i="12"/>
  <c r="B1229" i="12"/>
  <c r="U1228" i="12"/>
  <c r="E1228" i="12"/>
  <c r="F1228" i="12" s="1"/>
  <c r="J1228" i="12"/>
  <c r="K1227" i="12"/>
  <c r="Q1228" i="12" l="1"/>
  <c r="R1228" i="12" s="1"/>
  <c r="W1228" i="12"/>
  <c r="E2711" i="13"/>
  <c r="N1229" i="12"/>
  <c r="O1229" i="12" s="1"/>
  <c r="P1229" i="12" s="1"/>
  <c r="J1229" i="12"/>
  <c r="Y1229" i="12"/>
  <c r="I1229" i="12"/>
  <c r="V1229" i="12"/>
  <c r="B1230" i="12"/>
  <c r="U1229" i="12"/>
  <c r="E1229" i="12"/>
  <c r="F1229" i="12" s="1"/>
  <c r="K1228" i="12"/>
  <c r="W1229" i="12" l="1"/>
  <c r="K1229" i="12"/>
  <c r="Q1229" i="12"/>
  <c r="R1229" i="12" s="1"/>
  <c r="E2710" i="13"/>
  <c r="J1230" i="12"/>
  <c r="Y1230" i="12"/>
  <c r="I1230" i="12"/>
  <c r="V1230" i="12"/>
  <c r="B1231" i="12"/>
  <c r="U1230" i="12"/>
  <c r="E1230" i="12"/>
  <c r="F1230" i="12" s="1"/>
  <c r="N1230" i="12"/>
  <c r="O1230" i="12" s="1"/>
  <c r="P1230" i="12" s="1"/>
  <c r="W1230" i="12" l="1"/>
  <c r="Q1230" i="12"/>
  <c r="R1230" i="12" s="1"/>
  <c r="E2709" i="13"/>
  <c r="V1231" i="12"/>
  <c r="B1232" i="12"/>
  <c r="U1231" i="12"/>
  <c r="E1231" i="12"/>
  <c r="F1231" i="12" s="1"/>
  <c r="N1231" i="12"/>
  <c r="O1231" i="12" s="1"/>
  <c r="P1231" i="12" s="1"/>
  <c r="Y1231" i="12"/>
  <c r="J1231" i="12"/>
  <c r="I1231" i="12"/>
  <c r="K1230" i="12"/>
  <c r="E2708" i="13" l="1"/>
  <c r="B1233" i="12"/>
  <c r="U1232" i="12"/>
  <c r="E1232" i="12"/>
  <c r="F1232" i="12" s="1"/>
  <c r="N1232" i="12"/>
  <c r="O1232" i="12" s="1"/>
  <c r="P1232" i="12" s="1"/>
  <c r="J1232" i="12"/>
  <c r="Y1232" i="12"/>
  <c r="I1232" i="12"/>
  <c r="V1232" i="12"/>
  <c r="K1231" i="12"/>
  <c r="Q1231" i="12"/>
  <c r="R1231" i="12" s="1"/>
  <c r="W1231" i="12"/>
  <c r="Q1232" i="12" l="1"/>
  <c r="R1232" i="12" s="1"/>
  <c r="W1232" i="12"/>
  <c r="E2707" i="13"/>
  <c r="N1233" i="12"/>
  <c r="O1233" i="12" s="1"/>
  <c r="P1233" i="12" s="1"/>
  <c r="J1233" i="12"/>
  <c r="Y1233" i="12"/>
  <c r="I1233" i="12"/>
  <c r="V1233" i="12"/>
  <c r="B1234" i="12"/>
  <c r="U1233" i="12"/>
  <c r="E1233" i="12"/>
  <c r="F1233" i="12" s="1"/>
  <c r="K1232" i="12"/>
  <c r="W1233" i="12" l="1"/>
  <c r="Q1233" i="12"/>
  <c r="R1233" i="12" s="1"/>
  <c r="E2706" i="13"/>
  <c r="N1234" i="12"/>
  <c r="O1234" i="12" s="1"/>
  <c r="P1234" i="12" s="1"/>
  <c r="J1234" i="12"/>
  <c r="Y1234" i="12"/>
  <c r="I1234" i="12"/>
  <c r="V1234" i="12"/>
  <c r="B1235" i="12"/>
  <c r="U1234" i="12"/>
  <c r="E1234" i="12"/>
  <c r="F1234" i="12" s="1"/>
  <c r="K1233" i="12"/>
  <c r="Q1234" i="12" l="1"/>
  <c r="R1234" i="12" s="1"/>
  <c r="W1234" i="12"/>
  <c r="E2705" i="13"/>
  <c r="J1235" i="12"/>
  <c r="Y1235" i="12"/>
  <c r="I1235" i="12"/>
  <c r="V1235" i="12"/>
  <c r="B1236" i="12"/>
  <c r="U1235" i="12"/>
  <c r="E1235" i="12"/>
  <c r="F1235" i="12" s="1"/>
  <c r="N1235" i="12"/>
  <c r="O1235" i="12" s="1"/>
  <c r="P1235" i="12" s="1"/>
  <c r="K1234" i="12"/>
  <c r="Q1235" i="12" l="1"/>
  <c r="R1235" i="12" s="1"/>
  <c r="K1235" i="12"/>
  <c r="W1235" i="12"/>
  <c r="E2704" i="13"/>
  <c r="Y1236" i="12"/>
  <c r="I1236" i="12"/>
  <c r="V1236" i="12"/>
  <c r="B1237" i="12"/>
  <c r="U1236" i="12"/>
  <c r="E1236" i="12"/>
  <c r="F1236" i="12" s="1"/>
  <c r="N1236" i="12"/>
  <c r="O1236" i="12" s="1"/>
  <c r="P1236" i="12" s="1"/>
  <c r="J1236" i="12"/>
  <c r="W1236" i="12" l="1"/>
  <c r="K1236" i="12"/>
  <c r="Q1236" i="12"/>
  <c r="R1236" i="12" s="1"/>
  <c r="E2703" i="13"/>
  <c r="V1237" i="12"/>
  <c r="B1238" i="12"/>
  <c r="U1237" i="12"/>
  <c r="E1237" i="12"/>
  <c r="F1237" i="12" s="1"/>
  <c r="N1237" i="12"/>
  <c r="O1237" i="12" s="1"/>
  <c r="P1237" i="12" s="1"/>
  <c r="J1237" i="12"/>
  <c r="Y1237" i="12"/>
  <c r="I1237" i="12"/>
  <c r="K1237" i="12" l="1"/>
  <c r="Q1237" i="12"/>
  <c r="R1237" i="12" s="1"/>
  <c r="W1237" i="12"/>
  <c r="E2702" i="13"/>
  <c r="N1238" i="12"/>
  <c r="O1238" i="12" s="1"/>
  <c r="P1238" i="12" s="1"/>
  <c r="J1238" i="12"/>
  <c r="Y1238" i="12"/>
  <c r="I1238" i="12"/>
  <c r="V1238" i="12"/>
  <c r="B1239" i="12"/>
  <c r="U1238" i="12"/>
  <c r="E1238" i="12"/>
  <c r="F1238" i="12" s="1"/>
  <c r="K1238" i="12" l="1"/>
  <c r="E2701" i="13"/>
  <c r="N1239" i="12"/>
  <c r="O1239" i="12" s="1"/>
  <c r="P1239" i="12" s="1"/>
  <c r="J1239" i="12"/>
  <c r="Y1239" i="12"/>
  <c r="I1239" i="12"/>
  <c r="V1239" i="12"/>
  <c r="B1240" i="12"/>
  <c r="U1239" i="12"/>
  <c r="E1239" i="12"/>
  <c r="F1239" i="12" s="1"/>
  <c r="Q1238" i="12"/>
  <c r="R1238" i="12" s="1"/>
  <c r="W1238" i="12"/>
  <c r="Q1239" i="12" l="1"/>
  <c r="R1239" i="12" s="1"/>
  <c r="W1239" i="12"/>
  <c r="E2700" i="13"/>
  <c r="J1240" i="12"/>
  <c r="Y1240" i="12"/>
  <c r="I1240" i="12"/>
  <c r="V1240" i="12"/>
  <c r="B1241" i="12"/>
  <c r="U1240" i="12"/>
  <c r="E1240" i="12"/>
  <c r="F1240" i="12" s="1"/>
  <c r="N1240" i="12"/>
  <c r="O1240" i="12" s="1"/>
  <c r="P1240" i="12" s="1"/>
  <c r="K1239" i="12"/>
  <c r="W1240" i="12" l="1"/>
  <c r="E2699" i="13"/>
  <c r="J1241" i="12"/>
  <c r="Y1241" i="12"/>
  <c r="I1241" i="12"/>
  <c r="V1241" i="12"/>
  <c r="B1242" i="12"/>
  <c r="U1241" i="12"/>
  <c r="E1241" i="12"/>
  <c r="F1241" i="12" s="1"/>
  <c r="N1241" i="12"/>
  <c r="O1241" i="12" s="1"/>
  <c r="P1241" i="12" s="1"/>
  <c r="K1240" i="12"/>
  <c r="Q1240" i="12"/>
  <c r="R1240" i="12" s="1"/>
  <c r="W1241" i="12" l="1"/>
  <c r="E2698" i="13"/>
  <c r="V1242" i="12"/>
  <c r="B1243" i="12"/>
  <c r="U1242" i="12"/>
  <c r="E1242" i="12"/>
  <c r="F1242" i="12" s="1"/>
  <c r="N1242" i="12"/>
  <c r="O1242" i="12" s="1"/>
  <c r="P1242" i="12" s="1"/>
  <c r="J1242" i="12"/>
  <c r="Y1242" i="12"/>
  <c r="I1242" i="12"/>
  <c r="K1241" i="12"/>
  <c r="Q1241" i="12"/>
  <c r="R1241" i="12" s="1"/>
  <c r="Q1242" i="12" l="1"/>
  <c r="R1242" i="12" s="1"/>
  <c r="W1242" i="12"/>
  <c r="E2697" i="13"/>
  <c r="N1243" i="12"/>
  <c r="O1243" i="12" s="1"/>
  <c r="P1243" i="12" s="1"/>
  <c r="J1243" i="12"/>
  <c r="Y1243" i="12"/>
  <c r="I1243" i="12"/>
  <c r="V1243" i="12"/>
  <c r="U1243" i="12"/>
  <c r="E1243" i="12"/>
  <c r="F1243" i="12" s="1"/>
  <c r="B1244" i="12"/>
  <c r="K1242" i="12"/>
  <c r="W1243" i="12" l="1"/>
  <c r="Q1243" i="12"/>
  <c r="R1243" i="12" s="1"/>
  <c r="E2696" i="13"/>
  <c r="N1244" i="12"/>
  <c r="O1244" i="12" s="1"/>
  <c r="P1244" i="12" s="1"/>
  <c r="J1244" i="12"/>
  <c r="Y1244" i="12"/>
  <c r="I1244" i="12"/>
  <c r="V1244" i="12"/>
  <c r="B1245" i="12"/>
  <c r="U1244" i="12"/>
  <c r="E1244" i="12"/>
  <c r="F1244" i="12" s="1"/>
  <c r="K1243" i="12"/>
  <c r="W1244" i="12" l="1"/>
  <c r="Q1244" i="12"/>
  <c r="R1244" i="12" s="1"/>
  <c r="E2695" i="13"/>
  <c r="N1245" i="12"/>
  <c r="O1245" i="12" s="1"/>
  <c r="P1245" i="12" s="1"/>
  <c r="J1245" i="12"/>
  <c r="Y1245" i="12"/>
  <c r="I1245" i="12"/>
  <c r="V1245" i="12"/>
  <c r="B1246" i="12"/>
  <c r="U1245" i="12"/>
  <c r="E1245" i="12"/>
  <c r="F1245" i="12" s="1"/>
  <c r="K1244" i="12"/>
  <c r="W1245" i="12" l="1"/>
  <c r="E2694" i="13"/>
  <c r="J1246" i="12"/>
  <c r="Y1246" i="12"/>
  <c r="I1246" i="12"/>
  <c r="V1246" i="12"/>
  <c r="B1247" i="12"/>
  <c r="U1246" i="12"/>
  <c r="E1246" i="12"/>
  <c r="F1246" i="12" s="1"/>
  <c r="N1246" i="12"/>
  <c r="O1246" i="12" s="1"/>
  <c r="P1246" i="12" s="1"/>
  <c r="K1245" i="12"/>
  <c r="Q1245" i="12"/>
  <c r="R1245" i="12" s="1"/>
  <c r="W1246" i="12" l="1"/>
  <c r="E2693" i="13"/>
  <c r="V1247" i="12"/>
  <c r="B1248" i="12"/>
  <c r="U1247" i="12"/>
  <c r="E1247" i="12"/>
  <c r="F1247" i="12" s="1"/>
  <c r="N1247" i="12"/>
  <c r="O1247" i="12" s="1"/>
  <c r="P1247" i="12" s="1"/>
  <c r="J1247" i="12"/>
  <c r="Y1247" i="12"/>
  <c r="I1247" i="12"/>
  <c r="K1246" i="12"/>
  <c r="Q1246" i="12"/>
  <c r="R1246" i="12" s="1"/>
  <c r="W1247" i="12" l="1"/>
  <c r="E2692" i="13"/>
  <c r="B1249" i="12"/>
  <c r="U1248" i="12"/>
  <c r="E1248" i="12"/>
  <c r="F1248" i="12" s="1"/>
  <c r="N1248" i="12"/>
  <c r="O1248" i="12" s="1"/>
  <c r="P1248" i="12" s="1"/>
  <c r="J1248" i="12"/>
  <c r="Y1248" i="12"/>
  <c r="I1248" i="12"/>
  <c r="V1248" i="12"/>
  <c r="K1247" i="12"/>
  <c r="Q1247" i="12"/>
  <c r="R1247" i="12" s="1"/>
  <c r="Q1248" i="12" l="1"/>
  <c r="R1248" i="12" s="1"/>
  <c r="W1248" i="12"/>
  <c r="E2691" i="13"/>
  <c r="N1249" i="12"/>
  <c r="O1249" i="12" s="1"/>
  <c r="P1249" i="12" s="1"/>
  <c r="J1249" i="12"/>
  <c r="Y1249" i="12"/>
  <c r="I1249" i="12"/>
  <c r="V1249" i="12"/>
  <c r="B1250" i="12"/>
  <c r="U1249" i="12"/>
  <c r="E1249" i="12"/>
  <c r="F1249" i="12" s="1"/>
  <c r="K1248" i="12"/>
  <c r="K1249" i="12" l="1"/>
  <c r="Q1249" i="12"/>
  <c r="R1249" i="12" s="1"/>
  <c r="W1249" i="12"/>
  <c r="E2690" i="13"/>
  <c r="N1250" i="12"/>
  <c r="O1250" i="12" s="1"/>
  <c r="P1250" i="12" s="1"/>
  <c r="J1250" i="12"/>
  <c r="Y1250" i="12"/>
  <c r="I1250" i="12"/>
  <c r="V1250" i="12"/>
  <c r="B1251" i="12"/>
  <c r="U1250" i="12"/>
  <c r="E1250" i="12"/>
  <c r="F1250" i="12" s="1"/>
  <c r="Q1250" i="12" l="1"/>
  <c r="R1250" i="12" s="1"/>
  <c r="W1250" i="12"/>
  <c r="E2689" i="13"/>
  <c r="J1251" i="12"/>
  <c r="Y1251" i="12"/>
  <c r="I1251" i="12"/>
  <c r="V1251" i="12"/>
  <c r="B1252" i="12"/>
  <c r="U1251" i="12"/>
  <c r="E1251" i="12"/>
  <c r="F1251" i="12" s="1"/>
  <c r="N1251" i="12"/>
  <c r="O1251" i="12" s="1"/>
  <c r="P1251" i="12" s="1"/>
  <c r="K1250" i="12"/>
  <c r="K1251" i="12" l="1"/>
  <c r="Q1251" i="12"/>
  <c r="R1251" i="12" s="1"/>
  <c r="W1251" i="12"/>
  <c r="E2688" i="13"/>
  <c r="Y1252" i="12"/>
  <c r="I1252" i="12"/>
  <c r="V1252" i="12"/>
  <c r="B1253" i="12"/>
  <c r="U1252" i="12"/>
  <c r="E1252" i="12"/>
  <c r="F1252" i="12" s="1"/>
  <c r="N1252" i="12"/>
  <c r="O1252" i="12" s="1"/>
  <c r="P1252" i="12" s="1"/>
  <c r="J1252" i="12"/>
  <c r="W1252" i="12" l="1"/>
  <c r="Q1252" i="12"/>
  <c r="R1252" i="12" s="1"/>
  <c r="E2687" i="13"/>
  <c r="V1253" i="12"/>
  <c r="B1254" i="12"/>
  <c r="U1253" i="12"/>
  <c r="E1253" i="12"/>
  <c r="F1253" i="12" s="1"/>
  <c r="N1253" i="12"/>
  <c r="O1253" i="12" s="1"/>
  <c r="P1253" i="12" s="1"/>
  <c r="J1253" i="12"/>
  <c r="Y1253" i="12"/>
  <c r="I1253" i="12"/>
  <c r="K1252" i="12"/>
  <c r="E2686" i="13" l="1"/>
  <c r="N1254" i="12"/>
  <c r="O1254" i="12" s="1"/>
  <c r="P1254" i="12" s="1"/>
  <c r="J1254" i="12"/>
  <c r="Y1254" i="12"/>
  <c r="I1254" i="12"/>
  <c r="V1254" i="12"/>
  <c r="B1255" i="12"/>
  <c r="U1254" i="12"/>
  <c r="E1254" i="12"/>
  <c r="F1254" i="12" s="1"/>
  <c r="K1253" i="12"/>
  <c r="Q1253" i="12"/>
  <c r="R1253" i="12" s="1"/>
  <c r="W1253" i="12"/>
  <c r="K1254" i="12" l="1"/>
  <c r="Q1254" i="12"/>
  <c r="R1254" i="12" s="1"/>
  <c r="E2685" i="13"/>
  <c r="N1255" i="12"/>
  <c r="O1255" i="12" s="1"/>
  <c r="P1255" i="12" s="1"/>
  <c r="J1255" i="12"/>
  <c r="Y1255" i="12"/>
  <c r="I1255" i="12"/>
  <c r="V1255" i="12"/>
  <c r="B1256" i="12"/>
  <c r="U1255" i="12"/>
  <c r="E1255" i="12"/>
  <c r="F1255" i="12" s="1"/>
  <c r="W1254" i="12"/>
  <c r="W1255" i="12" l="1"/>
  <c r="Q1255" i="12"/>
  <c r="R1255" i="12" s="1"/>
  <c r="E2684" i="13"/>
  <c r="J1256" i="12"/>
  <c r="Y1256" i="12"/>
  <c r="I1256" i="12"/>
  <c r="V1256" i="12"/>
  <c r="B1257" i="12"/>
  <c r="U1256" i="12"/>
  <c r="E1256" i="12"/>
  <c r="F1256" i="12" s="1"/>
  <c r="N1256" i="12"/>
  <c r="O1256" i="12" s="1"/>
  <c r="P1256" i="12" s="1"/>
  <c r="K1255" i="12"/>
  <c r="W1256" i="12" l="1"/>
  <c r="E2683" i="13"/>
  <c r="J1257" i="12"/>
  <c r="Y1257" i="12"/>
  <c r="I1257" i="12"/>
  <c r="V1257" i="12"/>
  <c r="B1258" i="12"/>
  <c r="U1257" i="12"/>
  <c r="E1257" i="12"/>
  <c r="F1257" i="12" s="1"/>
  <c r="N1257" i="12"/>
  <c r="O1257" i="12" s="1"/>
  <c r="P1257" i="12" s="1"/>
  <c r="Q1256" i="12"/>
  <c r="R1256" i="12" s="1"/>
  <c r="K1256" i="12"/>
  <c r="K1257" i="12" l="1"/>
  <c r="E2682" i="13"/>
  <c r="V1258" i="12"/>
  <c r="B1259" i="12"/>
  <c r="U1258" i="12"/>
  <c r="E1258" i="12"/>
  <c r="F1258" i="12" s="1"/>
  <c r="N1258" i="12"/>
  <c r="O1258" i="12" s="1"/>
  <c r="P1258" i="12" s="1"/>
  <c r="J1258" i="12"/>
  <c r="Y1258" i="12"/>
  <c r="I1258" i="12"/>
  <c r="Q1257" i="12"/>
  <c r="R1257" i="12" s="1"/>
  <c r="W1257" i="12"/>
  <c r="W1258" i="12" l="1"/>
  <c r="Q1258" i="12"/>
  <c r="R1258" i="12" s="1"/>
  <c r="E2681" i="13"/>
  <c r="N1259" i="12"/>
  <c r="O1259" i="12" s="1"/>
  <c r="P1259" i="12" s="1"/>
  <c r="J1259" i="12"/>
  <c r="Y1259" i="12"/>
  <c r="I1259" i="12"/>
  <c r="V1259" i="12"/>
  <c r="B1260" i="12"/>
  <c r="U1259" i="12"/>
  <c r="E1259" i="12"/>
  <c r="F1259" i="12" s="1"/>
  <c r="K1258" i="12"/>
  <c r="W1259" i="12" l="1"/>
  <c r="Q1259" i="12"/>
  <c r="R1259" i="12" s="1"/>
  <c r="K1259" i="12"/>
  <c r="E2680" i="13"/>
  <c r="N1260" i="12"/>
  <c r="O1260" i="12" s="1"/>
  <c r="P1260" i="12" s="1"/>
  <c r="J1260" i="12"/>
  <c r="Y1260" i="12"/>
  <c r="I1260" i="12"/>
  <c r="V1260" i="12"/>
  <c r="B1261" i="12"/>
  <c r="U1260" i="12"/>
  <c r="E1260" i="12"/>
  <c r="F1260" i="12" s="1"/>
  <c r="W1260" i="12" l="1"/>
  <c r="E2679" i="13"/>
  <c r="N1261" i="12"/>
  <c r="O1261" i="12" s="1"/>
  <c r="P1261" i="12" s="1"/>
  <c r="J1261" i="12"/>
  <c r="Y1261" i="12"/>
  <c r="I1261" i="12"/>
  <c r="V1261" i="12"/>
  <c r="B1262" i="12"/>
  <c r="U1261" i="12"/>
  <c r="E1261" i="12"/>
  <c r="F1261" i="12" s="1"/>
  <c r="K1260" i="12"/>
  <c r="Q1260" i="12"/>
  <c r="R1260" i="12" s="1"/>
  <c r="W1261" i="12" l="1"/>
  <c r="K1261" i="12"/>
  <c r="E2678" i="13"/>
  <c r="J1262" i="12"/>
  <c r="Y1262" i="12"/>
  <c r="I1262" i="12"/>
  <c r="V1262" i="12"/>
  <c r="B1263" i="12"/>
  <c r="U1262" i="12"/>
  <c r="E1262" i="12"/>
  <c r="F1262" i="12" s="1"/>
  <c r="N1262" i="12"/>
  <c r="O1262" i="12" s="1"/>
  <c r="P1262" i="12" s="1"/>
  <c r="Q1261" i="12"/>
  <c r="R1261" i="12" s="1"/>
  <c r="W1262" i="12" l="1"/>
  <c r="E2677" i="13"/>
  <c r="V1263" i="12"/>
  <c r="B1264" i="12"/>
  <c r="U1263" i="12"/>
  <c r="E1263" i="12"/>
  <c r="F1263" i="12" s="1"/>
  <c r="N1263" i="12"/>
  <c r="O1263" i="12" s="1"/>
  <c r="P1263" i="12" s="1"/>
  <c r="J1263" i="12"/>
  <c r="Y1263" i="12"/>
  <c r="I1263" i="12"/>
  <c r="K1262" i="12"/>
  <c r="Q1262" i="12"/>
  <c r="R1262" i="12" s="1"/>
  <c r="W1263" i="12" l="1"/>
  <c r="E2676" i="13"/>
  <c r="B1265" i="12"/>
  <c r="U1264" i="12"/>
  <c r="E1264" i="12"/>
  <c r="F1264" i="12" s="1"/>
  <c r="N1264" i="12"/>
  <c r="O1264" i="12" s="1"/>
  <c r="P1264" i="12" s="1"/>
  <c r="J1264" i="12"/>
  <c r="Y1264" i="12"/>
  <c r="I1264" i="12"/>
  <c r="V1264" i="12"/>
  <c r="K1263" i="12"/>
  <c r="Q1263" i="12"/>
  <c r="R1263" i="12" s="1"/>
  <c r="Q1264" i="12" l="1"/>
  <c r="R1264" i="12" s="1"/>
  <c r="W1264" i="12"/>
  <c r="E2675" i="13"/>
  <c r="N1265" i="12"/>
  <c r="O1265" i="12" s="1"/>
  <c r="P1265" i="12" s="1"/>
  <c r="J1265" i="12"/>
  <c r="Y1265" i="12"/>
  <c r="I1265" i="12"/>
  <c r="V1265" i="12"/>
  <c r="B1266" i="12"/>
  <c r="U1265" i="12"/>
  <c r="E1265" i="12"/>
  <c r="F1265" i="12" s="1"/>
  <c r="K1264" i="12"/>
  <c r="W1265" i="12" l="1"/>
  <c r="K1265" i="12"/>
  <c r="Q1265" i="12"/>
  <c r="R1265" i="12" s="1"/>
  <c r="E2674" i="13"/>
  <c r="N1266" i="12"/>
  <c r="O1266" i="12" s="1"/>
  <c r="P1266" i="12" s="1"/>
  <c r="J1266" i="12"/>
  <c r="Y1266" i="12"/>
  <c r="I1266" i="12"/>
  <c r="V1266" i="12"/>
  <c r="B1267" i="12"/>
  <c r="U1266" i="12"/>
  <c r="E1266" i="12"/>
  <c r="F1266" i="12" s="1"/>
  <c r="W1266" i="12" l="1"/>
  <c r="Q1266" i="12"/>
  <c r="R1266" i="12" s="1"/>
  <c r="E2673" i="13"/>
  <c r="J1267" i="12"/>
  <c r="Y1267" i="12"/>
  <c r="I1267" i="12"/>
  <c r="V1267" i="12"/>
  <c r="B1268" i="12"/>
  <c r="U1267" i="12"/>
  <c r="E1267" i="12"/>
  <c r="F1267" i="12" s="1"/>
  <c r="N1267" i="12"/>
  <c r="O1267" i="12" s="1"/>
  <c r="P1267" i="12" s="1"/>
  <c r="K1266" i="12"/>
  <c r="W1267" i="12" l="1"/>
  <c r="E2672" i="13"/>
  <c r="Y1268" i="12"/>
  <c r="I1268" i="12"/>
  <c r="V1268" i="12"/>
  <c r="B1269" i="12"/>
  <c r="U1268" i="12"/>
  <c r="E1268" i="12"/>
  <c r="F1268" i="12" s="1"/>
  <c r="N1268" i="12"/>
  <c r="O1268" i="12" s="1"/>
  <c r="P1268" i="12" s="1"/>
  <c r="J1268" i="12"/>
  <c r="K1267" i="12"/>
  <c r="Q1267" i="12"/>
  <c r="R1267" i="12" s="1"/>
  <c r="W1268" i="12" l="1"/>
  <c r="E2671" i="13"/>
  <c r="V1269" i="12"/>
  <c r="B1270" i="12"/>
  <c r="U1269" i="12"/>
  <c r="E1269" i="12"/>
  <c r="F1269" i="12" s="1"/>
  <c r="N1269" i="12"/>
  <c r="O1269" i="12" s="1"/>
  <c r="P1269" i="12" s="1"/>
  <c r="J1269" i="12"/>
  <c r="Y1269" i="12"/>
  <c r="I1269" i="12"/>
  <c r="K1268" i="12"/>
  <c r="Q1268" i="12"/>
  <c r="R1268" i="12" s="1"/>
  <c r="W1269" i="12" l="1"/>
  <c r="Q1269" i="12"/>
  <c r="R1269" i="12" s="1"/>
  <c r="E2670" i="13"/>
  <c r="N1270" i="12"/>
  <c r="O1270" i="12" s="1"/>
  <c r="P1270" i="12" s="1"/>
  <c r="J1270" i="12"/>
  <c r="Y1270" i="12"/>
  <c r="I1270" i="12"/>
  <c r="V1270" i="12"/>
  <c r="B1271" i="12"/>
  <c r="U1270" i="12"/>
  <c r="E1270" i="12"/>
  <c r="F1270" i="12" s="1"/>
  <c r="K1269" i="12"/>
  <c r="Q1270" i="12" l="1"/>
  <c r="R1270" i="12" s="1"/>
  <c r="W1270" i="12"/>
  <c r="E2669" i="13"/>
  <c r="N1271" i="12"/>
  <c r="O1271" i="12" s="1"/>
  <c r="P1271" i="12" s="1"/>
  <c r="J1271" i="12"/>
  <c r="Y1271" i="12"/>
  <c r="I1271" i="12"/>
  <c r="V1271" i="12"/>
  <c r="B1272" i="12"/>
  <c r="U1271" i="12"/>
  <c r="E1271" i="12"/>
  <c r="F1271" i="12" s="1"/>
  <c r="K1270" i="12"/>
  <c r="Q1271" i="12" l="1"/>
  <c r="R1271" i="12" s="1"/>
  <c r="W1271" i="12"/>
  <c r="E2668" i="13"/>
  <c r="J1272" i="12"/>
  <c r="Y1272" i="12"/>
  <c r="I1272" i="12"/>
  <c r="V1272" i="12"/>
  <c r="B1273" i="12"/>
  <c r="U1272" i="12"/>
  <c r="E1272" i="12"/>
  <c r="F1272" i="12" s="1"/>
  <c r="N1272" i="12"/>
  <c r="O1272" i="12" s="1"/>
  <c r="P1272" i="12" s="1"/>
  <c r="K1271" i="12"/>
  <c r="W1272" i="12" l="1"/>
  <c r="K1272" i="12"/>
  <c r="Q1272" i="12"/>
  <c r="R1272" i="12" s="1"/>
  <c r="E2667" i="13"/>
  <c r="J1273" i="12"/>
  <c r="Y1273" i="12"/>
  <c r="I1273" i="12"/>
  <c r="V1273" i="12"/>
  <c r="B1274" i="12"/>
  <c r="U1273" i="12"/>
  <c r="E1273" i="12"/>
  <c r="F1273" i="12" s="1"/>
  <c r="N1273" i="12"/>
  <c r="O1273" i="12" s="1"/>
  <c r="P1273" i="12" s="1"/>
  <c r="Q1273" i="12" l="1"/>
  <c r="R1273" i="12" s="1"/>
  <c r="W1273" i="12"/>
  <c r="E2666" i="13"/>
  <c r="V1274" i="12"/>
  <c r="B1275" i="12"/>
  <c r="U1274" i="12"/>
  <c r="E1274" i="12"/>
  <c r="F1274" i="12" s="1"/>
  <c r="N1274" i="12"/>
  <c r="O1274" i="12" s="1"/>
  <c r="P1274" i="12" s="1"/>
  <c r="J1274" i="12"/>
  <c r="Y1274" i="12"/>
  <c r="I1274" i="12"/>
  <c r="K1273" i="12"/>
  <c r="W1274" i="12" l="1"/>
  <c r="E2665" i="13"/>
  <c r="N1275" i="12"/>
  <c r="O1275" i="12" s="1"/>
  <c r="P1275" i="12" s="1"/>
  <c r="J1275" i="12"/>
  <c r="Y1275" i="12"/>
  <c r="I1275" i="12"/>
  <c r="V1275" i="12"/>
  <c r="B1276" i="12"/>
  <c r="U1275" i="12"/>
  <c r="E1275" i="12"/>
  <c r="F1275" i="12" s="1"/>
  <c r="K1274" i="12"/>
  <c r="Q1274" i="12"/>
  <c r="R1274" i="12" s="1"/>
  <c r="W1275" i="12" l="1"/>
  <c r="K1275" i="12"/>
  <c r="Q1275" i="12"/>
  <c r="R1275" i="12" s="1"/>
  <c r="E2664" i="13"/>
  <c r="N1276" i="12"/>
  <c r="O1276" i="12" s="1"/>
  <c r="P1276" i="12" s="1"/>
  <c r="J1276" i="12"/>
  <c r="Y1276" i="12"/>
  <c r="I1276" i="12"/>
  <c r="V1276" i="12"/>
  <c r="B1277" i="12"/>
  <c r="U1276" i="12"/>
  <c r="E1276" i="12"/>
  <c r="F1276" i="12" s="1"/>
  <c r="Q1276" i="12" l="1"/>
  <c r="R1276" i="12" s="1"/>
  <c r="E2663" i="13"/>
  <c r="N1277" i="12"/>
  <c r="O1277" i="12" s="1"/>
  <c r="P1277" i="12" s="1"/>
  <c r="J1277" i="12"/>
  <c r="Y1277" i="12"/>
  <c r="I1277" i="12"/>
  <c r="V1277" i="12"/>
  <c r="B1278" i="12"/>
  <c r="U1277" i="12"/>
  <c r="E1277" i="12"/>
  <c r="F1277" i="12" s="1"/>
  <c r="W1276" i="12"/>
  <c r="K1276" i="12"/>
  <c r="Q1277" i="12" l="1"/>
  <c r="R1277" i="12" s="1"/>
  <c r="K1277" i="12"/>
  <c r="W1277" i="12"/>
  <c r="E2662" i="13"/>
  <c r="J1278" i="12"/>
  <c r="Y1278" i="12"/>
  <c r="I1278" i="12"/>
  <c r="V1278" i="12"/>
  <c r="B1279" i="12"/>
  <c r="U1278" i="12"/>
  <c r="E1278" i="12"/>
  <c r="F1278" i="12" s="1"/>
  <c r="N1278" i="12"/>
  <c r="O1278" i="12" s="1"/>
  <c r="P1278" i="12" s="1"/>
  <c r="W1278" i="12" l="1"/>
  <c r="Q1278" i="12"/>
  <c r="R1278" i="12" s="1"/>
  <c r="E2661" i="13"/>
  <c r="V1279" i="12"/>
  <c r="B1280" i="12"/>
  <c r="U1279" i="12"/>
  <c r="E1279" i="12"/>
  <c r="F1279" i="12" s="1"/>
  <c r="N1279" i="12"/>
  <c r="O1279" i="12" s="1"/>
  <c r="P1279" i="12" s="1"/>
  <c r="J1279" i="12"/>
  <c r="Y1279" i="12"/>
  <c r="I1279" i="12"/>
  <c r="K1278" i="12"/>
  <c r="Q1279" i="12" l="1"/>
  <c r="R1279" i="12" s="1"/>
  <c r="K1279" i="12"/>
  <c r="W1279" i="12"/>
  <c r="E2660" i="13"/>
  <c r="B1281" i="12"/>
  <c r="U1280" i="12"/>
  <c r="E1280" i="12"/>
  <c r="F1280" i="12" s="1"/>
  <c r="N1280" i="12"/>
  <c r="O1280" i="12" s="1"/>
  <c r="P1280" i="12" s="1"/>
  <c r="J1280" i="12"/>
  <c r="Y1280" i="12"/>
  <c r="I1280" i="12"/>
  <c r="V1280" i="12"/>
  <c r="W1280" i="12" l="1"/>
  <c r="E2659" i="13"/>
  <c r="N1281" i="12"/>
  <c r="O1281" i="12" s="1"/>
  <c r="P1281" i="12" s="1"/>
  <c r="J1281" i="12"/>
  <c r="Y1281" i="12"/>
  <c r="I1281" i="12"/>
  <c r="V1281" i="12"/>
  <c r="B1282" i="12"/>
  <c r="U1281" i="12"/>
  <c r="E1281" i="12"/>
  <c r="F1281" i="12" s="1"/>
  <c r="K1280" i="12"/>
  <c r="Q1280" i="12"/>
  <c r="R1280" i="12" s="1"/>
  <c r="E2658" i="13" l="1"/>
  <c r="N1282" i="12"/>
  <c r="O1282" i="12" s="1"/>
  <c r="P1282" i="12" s="1"/>
  <c r="J1282" i="12"/>
  <c r="Y1282" i="12"/>
  <c r="I1282" i="12"/>
  <c r="V1282" i="12"/>
  <c r="B1283" i="12"/>
  <c r="U1282" i="12"/>
  <c r="E1282" i="12"/>
  <c r="F1282" i="12" s="1"/>
  <c r="K1281" i="12"/>
  <c r="Q1281" i="12"/>
  <c r="R1281" i="12" s="1"/>
  <c r="W1281" i="12"/>
  <c r="W1282" i="12" l="1"/>
  <c r="E2657" i="13"/>
  <c r="J1283" i="12"/>
  <c r="Y1283" i="12"/>
  <c r="I1283" i="12"/>
  <c r="V1283" i="12"/>
  <c r="B1284" i="12"/>
  <c r="U1283" i="12"/>
  <c r="E1283" i="12"/>
  <c r="F1283" i="12" s="1"/>
  <c r="N1283" i="12"/>
  <c r="O1283" i="12" s="1"/>
  <c r="P1283" i="12" s="1"/>
  <c r="K1282" i="12"/>
  <c r="Q1282" i="12"/>
  <c r="R1282" i="12" s="1"/>
  <c r="W1283" i="12" l="1"/>
  <c r="K1283" i="12"/>
  <c r="Q1283" i="12"/>
  <c r="R1283" i="12" s="1"/>
  <c r="E2656" i="13"/>
  <c r="Y1284" i="12"/>
  <c r="I1284" i="12"/>
  <c r="V1284" i="12"/>
  <c r="B1285" i="12"/>
  <c r="U1284" i="12"/>
  <c r="E1284" i="12"/>
  <c r="F1284" i="12" s="1"/>
  <c r="N1284" i="12"/>
  <c r="O1284" i="12" s="1"/>
  <c r="P1284" i="12" s="1"/>
  <c r="J1284" i="12"/>
  <c r="K1284" i="12" l="1"/>
  <c r="Q1284" i="12"/>
  <c r="R1284" i="12" s="1"/>
  <c r="W1284" i="12"/>
  <c r="E2655" i="13"/>
  <c r="V1285" i="12"/>
  <c r="B1286" i="12"/>
  <c r="U1285" i="12"/>
  <c r="E1285" i="12"/>
  <c r="F1285" i="12" s="1"/>
  <c r="N1285" i="12"/>
  <c r="O1285" i="12" s="1"/>
  <c r="P1285" i="12" s="1"/>
  <c r="J1285" i="12"/>
  <c r="Y1285" i="12"/>
  <c r="I1285" i="12"/>
  <c r="K1285" i="12" l="1"/>
  <c r="Q1285" i="12"/>
  <c r="R1285" i="12" s="1"/>
  <c r="W1285" i="12"/>
  <c r="E2654" i="13"/>
  <c r="N1286" i="12"/>
  <c r="O1286" i="12" s="1"/>
  <c r="P1286" i="12" s="1"/>
  <c r="J1286" i="12"/>
  <c r="Y1286" i="12"/>
  <c r="I1286" i="12"/>
  <c r="V1286" i="12"/>
  <c r="B1287" i="12"/>
  <c r="U1286" i="12"/>
  <c r="E1286" i="12"/>
  <c r="F1286" i="12" s="1"/>
  <c r="W1286" i="12" l="1"/>
  <c r="E2653" i="13"/>
  <c r="N1287" i="12"/>
  <c r="O1287" i="12" s="1"/>
  <c r="P1287" i="12" s="1"/>
  <c r="J1287" i="12"/>
  <c r="Y1287" i="12"/>
  <c r="I1287" i="12"/>
  <c r="V1287" i="12"/>
  <c r="B1288" i="12"/>
  <c r="U1287" i="12"/>
  <c r="E1287" i="12"/>
  <c r="F1287" i="12" s="1"/>
  <c r="K1286" i="12"/>
  <c r="Q1286" i="12"/>
  <c r="R1286" i="12" s="1"/>
  <c r="W1287" i="12" l="1"/>
  <c r="Q1287" i="12"/>
  <c r="R1287" i="12" s="1"/>
  <c r="K1287" i="12"/>
  <c r="E2652" i="13"/>
  <c r="J1288" i="12"/>
  <c r="Y1288" i="12"/>
  <c r="I1288" i="12"/>
  <c r="V1288" i="12"/>
  <c r="B1289" i="12"/>
  <c r="U1288" i="12"/>
  <c r="E1288" i="12"/>
  <c r="F1288" i="12" s="1"/>
  <c r="N1288" i="12"/>
  <c r="O1288" i="12" s="1"/>
  <c r="P1288" i="12" s="1"/>
  <c r="W1288" i="12" l="1"/>
  <c r="Q1288" i="12"/>
  <c r="R1288" i="12" s="1"/>
  <c r="E2651" i="13"/>
  <c r="J1289" i="12"/>
  <c r="Y1289" i="12"/>
  <c r="I1289" i="12"/>
  <c r="V1289" i="12"/>
  <c r="B1290" i="12"/>
  <c r="U1289" i="12"/>
  <c r="E1289" i="12"/>
  <c r="F1289" i="12" s="1"/>
  <c r="N1289" i="12"/>
  <c r="O1289" i="12" s="1"/>
  <c r="P1289" i="12" s="1"/>
  <c r="K1288" i="12"/>
  <c r="Q1289" i="12" l="1"/>
  <c r="R1289" i="12" s="1"/>
  <c r="W1289" i="12"/>
  <c r="E2650" i="13"/>
  <c r="V1290" i="12"/>
  <c r="B1291" i="12"/>
  <c r="U1290" i="12"/>
  <c r="E1290" i="12"/>
  <c r="F1290" i="12" s="1"/>
  <c r="N1290" i="12"/>
  <c r="O1290" i="12" s="1"/>
  <c r="P1290" i="12" s="1"/>
  <c r="J1290" i="12"/>
  <c r="Y1290" i="12"/>
  <c r="I1290" i="12"/>
  <c r="K1289" i="12"/>
  <c r="W1290" i="12" l="1"/>
  <c r="Q1290" i="12"/>
  <c r="R1290" i="12" s="1"/>
  <c r="E2649" i="13"/>
  <c r="N1291" i="12"/>
  <c r="O1291" i="12" s="1"/>
  <c r="P1291" i="12" s="1"/>
  <c r="J1291" i="12"/>
  <c r="Y1291" i="12"/>
  <c r="I1291" i="12"/>
  <c r="V1291" i="12"/>
  <c r="B1292" i="12"/>
  <c r="U1291" i="12"/>
  <c r="E1291" i="12"/>
  <c r="F1291" i="12" s="1"/>
  <c r="K1290" i="12"/>
  <c r="Q1291" i="12" l="1"/>
  <c r="R1291" i="12" s="1"/>
  <c r="W1291" i="12"/>
  <c r="E2648" i="13"/>
  <c r="N1292" i="12"/>
  <c r="O1292" i="12" s="1"/>
  <c r="P1292" i="12" s="1"/>
  <c r="J1292" i="12"/>
  <c r="Y1292" i="12"/>
  <c r="I1292" i="12"/>
  <c r="V1292" i="12"/>
  <c r="B1293" i="12"/>
  <c r="U1292" i="12"/>
  <c r="E1292" i="12"/>
  <c r="F1292" i="12" s="1"/>
  <c r="K1291" i="12"/>
  <c r="K1292" i="12" l="1"/>
  <c r="Q1292" i="12"/>
  <c r="R1292" i="12" s="1"/>
  <c r="W1292" i="12"/>
  <c r="E2647" i="13"/>
  <c r="N1293" i="12"/>
  <c r="O1293" i="12" s="1"/>
  <c r="P1293" i="12" s="1"/>
  <c r="J1293" i="12"/>
  <c r="Y1293" i="12"/>
  <c r="I1293" i="12"/>
  <c r="V1293" i="12"/>
  <c r="B1294" i="12"/>
  <c r="U1293" i="12"/>
  <c r="E1293" i="12"/>
  <c r="F1293" i="12" s="1"/>
  <c r="Q1293" i="12" l="1"/>
  <c r="R1293" i="12" s="1"/>
  <c r="W1293" i="12"/>
  <c r="E2646" i="13"/>
  <c r="J1294" i="12"/>
  <c r="Y1294" i="12"/>
  <c r="I1294" i="12"/>
  <c r="V1294" i="12"/>
  <c r="B1295" i="12"/>
  <c r="U1294" i="12"/>
  <c r="E1294" i="12"/>
  <c r="F1294" i="12" s="1"/>
  <c r="N1294" i="12"/>
  <c r="O1294" i="12" s="1"/>
  <c r="P1294" i="12" s="1"/>
  <c r="K1293" i="12"/>
  <c r="W1294" i="12" l="1"/>
  <c r="K1294" i="12"/>
  <c r="Q1294" i="12"/>
  <c r="R1294" i="12" s="1"/>
  <c r="E2645" i="13"/>
  <c r="V1295" i="12"/>
  <c r="B1296" i="12"/>
  <c r="U1295" i="12"/>
  <c r="E1295" i="12"/>
  <c r="F1295" i="12" s="1"/>
  <c r="N1295" i="12"/>
  <c r="O1295" i="12" s="1"/>
  <c r="P1295" i="12" s="1"/>
  <c r="J1295" i="12"/>
  <c r="Y1295" i="12"/>
  <c r="I1295" i="12"/>
  <c r="K1295" i="12" l="1"/>
  <c r="Q1295" i="12"/>
  <c r="R1295" i="12" s="1"/>
  <c r="W1295" i="12"/>
  <c r="E2644" i="13"/>
  <c r="B1297" i="12"/>
  <c r="U1296" i="12"/>
  <c r="E1296" i="12"/>
  <c r="F1296" i="12" s="1"/>
  <c r="N1296" i="12"/>
  <c r="O1296" i="12" s="1"/>
  <c r="P1296" i="12" s="1"/>
  <c r="J1296" i="12"/>
  <c r="Y1296" i="12"/>
  <c r="I1296" i="12"/>
  <c r="V1296" i="12"/>
  <c r="W1296" i="12" l="1"/>
  <c r="Q1296" i="12"/>
  <c r="R1296" i="12" s="1"/>
  <c r="K1296" i="12"/>
  <c r="E2643" i="13"/>
  <c r="N1297" i="12"/>
  <c r="O1297" i="12" s="1"/>
  <c r="P1297" i="12" s="1"/>
  <c r="J1297" i="12"/>
  <c r="Y1297" i="12"/>
  <c r="I1297" i="12"/>
  <c r="V1297" i="12"/>
  <c r="B1298" i="12"/>
  <c r="U1297" i="12"/>
  <c r="E1297" i="12"/>
  <c r="F1297" i="12" s="1"/>
  <c r="W1297" i="12" l="1"/>
  <c r="K1297" i="12"/>
  <c r="Q1297" i="12"/>
  <c r="R1297" i="12" s="1"/>
  <c r="E2642" i="13"/>
  <c r="N1298" i="12"/>
  <c r="O1298" i="12" s="1"/>
  <c r="P1298" i="12" s="1"/>
  <c r="J1298" i="12"/>
  <c r="Y1298" i="12"/>
  <c r="I1298" i="12"/>
  <c r="V1298" i="12"/>
  <c r="B1299" i="12"/>
  <c r="U1298" i="12"/>
  <c r="E1298" i="12"/>
  <c r="F1298" i="12" s="1"/>
  <c r="K1298" i="12" l="1"/>
  <c r="Q1298" i="12"/>
  <c r="R1298" i="12" s="1"/>
  <c r="W1298" i="12"/>
  <c r="E2641" i="13"/>
  <c r="J1299" i="12"/>
  <c r="Y1299" i="12"/>
  <c r="I1299" i="12"/>
  <c r="V1299" i="12"/>
  <c r="B1300" i="12"/>
  <c r="U1299" i="12"/>
  <c r="E1299" i="12"/>
  <c r="F1299" i="12" s="1"/>
  <c r="N1299" i="12"/>
  <c r="O1299" i="12" s="1"/>
  <c r="P1299" i="12" s="1"/>
  <c r="W1299" i="12" l="1"/>
  <c r="E2640" i="13"/>
  <c r="Y1300" i="12"/>
  <c r="I1300" i="12"/>
  <c r="V1300" i="12"/>
  <c r="B1301" i="12"/>
  <c r="U1300" i="12"/>
  <c r="E1300" i="12"/>
  <c r="F1300" i="12" s="1"/>
  <c r="N1300" i="12"/>
  <c r="O1300" i="12" s="1"/>
  <c r="P1300" i="12" s="1"/>
  <c r="J1300" i="12"/>
  <c r="K1299" i="12"/>
  <c r="Q1299" i="12"/>
  <c r="R1299" i="12" s="1"/>
  <c r="W1300" i="12" l="1"/>
  <c r="E2639" i="13"/>
  <c r="V1301" i="12"/>
  <c r="B1302" i="12"/>
  <c r="U1301" i="12"/>
  <c r="E1301" i="12"/>
  <c r="F1301" i="12" s="1"/>
  <c r="N1301" i="12"/>
  <c r="O1301" i="12" s="1"/>
  <c r="P1301" i="12" s="1"/>
  <c r="J1301" i="12"/>
  <c r="Y1301" i="12"/>
  <c r="I1301" i="12"/>
  <c r="K1300" i="12"/>
  <c r="Q1300" i="12"/>
  <c r="R1300" i="12" s="1"/>
  <c r="K1301" i="12" l="1"/>
  <c r="W1301" i="12"/>
  <c r="Q1301" i="12"/>
  <c r="R1301" i="12" s="1"/>
  <c r="E2638" i="13"/>
  <c r="N1302" i="12"/>
  <c r="O1302" i="12" s="1"/>
  <c r="P1302" i="12" s="1"/>
  <c r="J1302" i="12"/>
  <c r="Y1302" i="12"/>
  <c r="I1302" i="12"/>
  <c r="V1302" i="12"/>
  <c r="B1303" i="12"/>
  <c r="U1302" i="12"/>
  <c r="E1302" i="12"/>
  <c r="F1302" i="12" s="1"/>
  <c r="W1302" i="12" l="1"/>
  <c r="Q1302" i="12"/>
  <c r="R1302" i="12" s="1"/>
  <c r="E2637" i="13"/>
  <c r="N1303" i="12"/>
  <c r="O1303" i="12" s="1"/>
  <c r="P1303" i="12" s="1"/>
  <c r="J1303" i="12"/>
  <c r="Y1303" i="12"/>
  <c r="I1303" i="12"/>
  <c r="V1303" i="12"/>
  <c r="B1304" i="12"/>
  <c r="U1303" i="12"/>
  <c r="E1303" i="12"/>
  <c r="F1303" i="12" s="1"/>
  <c r="K1302" i="12"/>
  <c r="Q1303" i="12" l="1"/>
  <c r="R1303" i="12" s="1"/>
  <c r="W1303" i="12"/>
  <c r="E2636" i="13"/>
  <c r="J1304" i="12"/>
  <c r="Y1304" i="12"/>
  <c r="I1304" i="12"/>
  <c r="V1304" i="12"/>
  <c r="B1305" i="12"/>
  <c r="U1304" i="12"/>
  <c r="E1304" i="12"/>
  <c r="F1304" i="12" s="1"/>
  <c r="N1304" i="12"/>
  <c r="O1304" i="12" s="1"/>
  <c r="P1304" i="12" s="1"/>
  <c r="K1303" i="12"/>
  <c r="W1304" i="12" l="1"/>
  <c r="K1304" i="12"/>
  <c r="Q1304" i="12"/>
  <c r="R1304" i="12" s="1"/>
  <c r="E2635" i="13"/>
  <c r="J1305" i="12"/>
  <c r="Y1305" i="12"/>
  <c r="I1305" i="12"/>
  <c r="V1305" i="12"/>
  <c r="B1306" i="12"/>
  <c r="U1305" i="12"/>
  <c r="E1305" i="12"/>
  <c r="F1305" i="12" s="1"/>
  <c r="N1305" i="12"/>
  <c r="O1305" i="12" s="1"/>
  <c r="P1305" i="12" s="1"/>
  <c r="W1305" i="12" l="1"/>
  <c r="Q1305" i="12"/>
  <c r="R1305" i="12" s="1"/>
  <c r="E2634" i="13"/>
  <c r="V1306" i="12"/>
  <c r="B1307" i="12"/>
  <c r="U1306" i="12"/>
  <c r="E1306" i="12"/>
  <c r="F1306" i="12" s="1"/>
  <c r="N1306" i="12"/>
  <c r="O1306" i="12" s="1"/>
  <c r="P1306" i="12" s="1"/>
  <c r="J1306" i="12"/>
  <c r="Y1306" i="12"/>
  <c r="I1306" i="12"/>
  <c r="K1305" i="12"/>
  <c r="W1306" i="12" l="1"/>
  <c r="E2633" i="13"/>
  <c r="N1307" i="12"/>
  <c r="O1307" i="12" s="1"/>
  <c r="P1307" i="12" s="1"/>
  <c r="J1307" i="12"/>
  <c r="Y1307" i="12"/>
  <c r="I1307" i="12"/>
  <c r="V1307" i="12"/>
  <c r="B1308" i="12"/>
  <c r="U1307" i="12"/>
  <c r="E1307" i="12"/>
  <c r="F1307" i="12" s="1"/>
  <c r="K1306" i="12"/>
  <c r="Q1306" i="12"/>
  <c r="R1306" i="12" s="1"/>
  <c r="K1307" i="12" l="1"/>
  <c r="Q1307" i="12"/>
  <c r="R1307" i="12" s="1"/>
  <c r="W1307" i="12"/>
  <c r="E2632" i="13"/>
  <c r="N1308" i="12"/>
  <c r="O1308" i="12" s="1"/>
  <c r="P1308" i="12" s="1"/>
  <c r="J1308" i="12"/>
  <c r="Y1308" i="12"/>
  <c r="I1308" i="12"/>
  <c r="V1308" i="12"/>
  <c r="B1309" i="12"/>
  <c r="U1308" i="12"/>
  <c r="E1308" i="12"/>
  <c r="F1308" i="12" s="1"/>
  <c r="Q1308" i="12" l="1"/>
  <c r="R1308" i="12" s="1"/>
  <c r="W1308" i="12"/>
  <c r="E2631" i="13"/>
  <c r="N1309" i="12"/>
  <c r="O1309" i="12" s="1"/>
  <c r="P1309" i="12" s="1"/>
  <c r="J1309" i="12"/>
  <c r="Y1309" i="12"/>
  <c r="I1309" i="12"/>
  <c r="V1309" i="12"/>
  <c r="B1310" i="12"/>
  <c r="U1309" i="12"/>
  <c r="E1309" i="12"/>
  <c r="F1309" i="12" s="1"/>
  <c r="K1308" i="12"/>
  <c r="W1309" i="12" l="1"/>
  <c r="Q1309" i="12"/>
  <c r="R1309" i="12" s="1"/>
  <c r="E2630" i="13"/>
  <c r="J1310" i="12"/>
  <c r="Y1310" i="12"/>
  <c r="I1310" i="12"/>
  <c r="V1310" i="12"/>
  <c r="B1311" i="12"/>
  <c r="U1310" i="12"/>
  <c r="E1310" i="12"/>
  <c r="F1310" i="12" s="1"/>
  <c r="N1310" i="12"/>
  <c r="O1310" i="12" s="1"/>
  <c r="P1310" i="12" s="1"/>
  <c r="K1309" i="12"/>
  <c r="W1310" i="12" l="1"/>
  <c r="Q1310" i="12"/>
  <c r="R1310" i="12" s="1"/>
  <c r="E2629" i="13"/>
  <c r="V1311" i="12"/>
  <c r="B1312" i="12"/>
  <c r="U1311" i="12"/>
  <c r="E1311" i="12"/>
  <c r="F1311" i="12" s="1"/>
  <c r="N1311" i="12"/>
  <c r="O1311" i="12" s="1"/>
  <c r="P1311" i="12" s="1"/>
  <c r="J1311" i="12"/>
  <c r="Y1311" i="12"/>
  <c r="I1311" i="12"/>
  <c r="K1310" i="12"/>
  <c r="Q1311" i="12" l="1"/>
  <c r="R1311" i="12" s="1"/>
  <c r="E2628" i="13"/>
  <c r="B1313" i="12"/>
  <c r="U1312" i="12"/>
  <c r="E1312" i="12"/>
  <c r="F1312" i="12" s="1"/>
  <c r="N1312" i="12"/>
  <c r="O1312" i="12" s="1"/>
  <c r="P1312" i="12" s="1"/>
  <c r="J1312" i="12"/>
  <c r="Y1312" i="12"/>
  <c r="I1312" i="12"/>
  <c r="V1312" i="12"/>
  <c r="K1311" i="12"/>
  <c r="W1311" i="12"/>
  <c r="Q1312" i="12" l="1"/>
  <c r="R1312" i="12" s="1"/>
  <c r="W1312" i="12"/>
  <c r="E2627" i="13"/>
  <c r="N1313" i="12"/>
  <c r="O1313" i="12" s="1"/>
  <c r="P1313" i="12" s="1"/>
  <c r="J1313" i="12"/>
  <c r="Y1313" i="12"/>
  <c r="I1313" i="12"/>
  <c r="V1313" i="12"/>
  <c r="B1314" i="12"/>
  <c r="U1313" i="12"/>
  <c r="E1313" i="12"/>
  <c r="F1313" i="12" s="1"/>
  <c r="K1312" i="12"/>
  <c r="W1313" i="12" l="1"/>
  <c r="K1313" i="12"/>
  <c r="Q1313" i="12"/>
  <c r="R1313" i="12" s="1"/>
  <c r="E2626" i="13"/>
  <c r="N1314" i="12"/>
  <c r="O1314" i="12" s="1"/>
  <c r="P1314" i="12" s="1"/>
  <c r="J1314" i="12"/>
  <c r="Y1314" i="12"/>
  <c r="I1314" i="12"/>
  <c r="V1314" i="12"/>
  <c r="B1315" i="12"/>
  <c r="U1314" i="12"/>
  <c r="E1314" i="12"/>
  <c r="F1314" i="12" s="1"/>
  <c r="W1314" i="12" l="1"/>
  <c r="Q1314" i="12"/>
  <c r="R1314" i="12" s="1"/>
  <c r="K1314" i="12"/>
  <c r="E2625" i="13"/>
  <c r="J1315" i="12"/>
  <c r="Y1315" i="12"/>
  <c r="I1315" i="12"/>
  <c r="V1315" i="12"/>
  <c r="B1316" i="12"/>
  <c r="U1315" i="12"/>
  <c r="E1315" i="12"/>
  <c r="F1315" i="12" s="1"/>
  <c r="N1315" i="12"/>
  <c r="O1315" i="12" s="1"/>
  <c r="P1315" i="12" s="1"/>
  <c r="W1315" i="12" l="1"/>
  <c r="Q1315" i="12"/>
  <c r="R1315" i="12" s="1"/>
  <c r="E2624" i="13"/>
  <c r="Y1316" i="12"/>
  <c r="I1316" i="12"/>
  <c r="V1316" i="12"/>
  <c r="B1317" i="12"/>
  <c r="U1316" i="12"/>
  <c r="E1316" i="12"/>
  <c r="F1316" i="12" s="1"/>
  <c r="N1316" i="12"/>
  <c r="O1316" i="12" s="1"/>
  <c r="P1316" i="12" s="1"/>
  <c r="J1316" i="12"/>
  <c r="K1315" i="12"/>
  <c r="W1316" i="12" l="1"/>
  <c r="K1316" i="12"/>
  <c r="E2623" i="13"/>
  <c r="V1317" i="12"/>
  <c r="B1318" i="12"/>
  <c r="U1317" i="12"/>
  <c r="E1317" i="12"/>
  <c r="F1317" i="12" s="1"/>
  <c r="N1317" i="12"/>
  <c r="O1317" i="12" s="1"/>
  <c r="P1317" i="12" s="1"/>
  <c r="J1317" i="12"/>
  <c r="Y1317" i="12"/>
  <c r="I1317" i="12"/>
  <c r="Q1316" i="12"/>
  <c r="R1316" i="12" s="1"/>
  <c r="W1317" i="12" l="1"/>
  <c r="Q1317" i="12"/>
  <c r="R1317" i="12" s="1"/>
  <c r="E2622" i="13"/>
  <c r="N1318" i="12"/>
  <c r="O1318" i="12" s="1"/>
  <c r="P1318" i="12" s="1"/>
  <c r="J1318" i="12"/>
  <c r="Y1318" i="12"/>
  <c r="I1318" i="12"/>
  <c r="V1318" i="12"/>
  <c r="B1319" i="12"/>
  <c r="U1318" i="12"/>
  <c r="E1318" i="12"/>
  <c r="F1318" i="12" s="1"/>
  <c r="K1317" i="12"/>
  <c r="K1318" i="12" l="1"/>
  <c r="W1318" i="12"/>
  <c r="Q1318" i="12"/>
  <c r="R1318" i="12" s="1"/>
  <c r="E2621" i="13"/>
  <c r="N1319" i="12"/>
  <c r="O1319" i="12" s="1"/>
  <c r="P1319" i="12" s="1"/>
  <c r="J1319" i="12"/>
  <c r="Y1319" i="12"/>
  <c r="I1319" i="12"/>
  <c r="V1319" i="12"/>
  <c r="B1320" i="12"/>
  <c r="U1319" i="12"/>
  <c r="E1319" i="12"/>
  <c r="F1319" i="12" s="1"/>
  <c r="W1319" i="12" l="1"/>
  <c r="K1319" i="12"/>
  <c r="E2620" i="13"/>
  <c r="J1320" i="12"/>
  <c r="Y1320" i="12"/>
  <c r="I1320" i="12"/>
  <c r="V1320" i="12"/>
  <c r="B1321" i="12"/>
  <c r="U1320" i="12"/>
  <c r="E1320" i="12"/>
  <c r="F1320" i="12" s="1"/>
  <c r="N1320" i="12"/>
  <c r="O1320" i="12" s="1"/>
  <c r="P1320" i="12" s="1"/>
  <c r="Q1319" i="12"/>
  <c r="R1319" i="12" s="1"/>
  <c r="W1320" i="12" l="1"/>
  <c r="E2619" i="13"/>
  <c r="J1321" i="12"/>
  <c r="Y1321" i="12"/>
  <c r="I1321" i="12"/>
  <c r="V1321" i="12"/>
  <c r="B1322" i="12"/>
  <c r="U1321" i="12"/>
  <c r="E1321" i="12"/>
  <c r="F1321" i="12" s="1"/>
  <c r="N1321" i="12"/>
  <c r="O1321" i="12" s="1"/>
  <c r="P1321" i="12" s="1"/>
  <c r="K1320" i="12"/>
  <c r="Q1320" i="12"/>
  <c r="R1320" i="12" s="1"/>
  <c r="W1321" i="12" l="1"/>
  <c r="E2618" i="13"/>
  <c r="V1322" i="12"/>
  <c r="B1323" i="12"/>
  <c r="U1322" i="12"/>
  <c r="E1322" i="12"/>
  <c r="F1322" i="12" s="1"/>
  <c r="N1322" i="12"/>
  <c r="O1322" i="12" s="1"/>
  <c r="P1322" i="12" s="1"/>
  <c r="J1322" i="12"/>
  <c r="Y1322" i="12"/>
  <c r="I1322" i="12"/>
  <c r="K1321" i="12"/>
  <c r="Q1321" i="12"/>
  <c r="R1321" i="12" s="1"/>
  <c r="K1322" i="12" l="1"/>
  <c r="W1322" i="12"/>
  <c r="Q1322" i="12"/>
  <c r="R1322" i="12" s="1"/>
  <c r="E2617" i="13"/>
  <c r="N1323" i="12"/>
  <c r="O1323" i="12" s="1"/>
  <c r="P1323" i="12" s="1"/>
  <c r="J1323" i="12"/>
  <c r="Y1323" i="12"/>
  <c r="I1323" i="12"/>
  <c r="V1323" i="12"/>
  <c r="B1324" i="12"/>
  <c r="U1323" i="12"/>
  <c r="E1323" i="12"/>
  <c r="F1323" i="12" s="1"/>
  <c r="Q1323" i="12" l="1"/>
  <c r="R1323" i="12" s="1"/>
  <c r="W1323" i="12"/>
  <c r="E2616" i="13"/>
  <c r="J1324" i="12"/>
  <c r="N1324" i="12"/>
  <c r="O1324" i="12" s="1"/>
  <c r="P1324" i="12" s="1"/>
  <c r="I1324" i="12"/>
  <c r="Y1324" i="12"/>
  <c r="V1324" i="12"/>
  <c r="E1324" i="12"/>
  <c r="F1324" i="12" s="1"/>
  <c r="U1324" i="12"/>
  <c r="B1325" i="12"/>
  <c r="K1323" i="12"/>
  <c r="W1324" i="12" l="1"/>
  <c r="K1324" i="12"/>
  <c r="Q1324" i="12"/>
  <c r="R1324" i="12" s="1"/>
  <c r="E2615" i="13"/>
  <c r="N1325" i="12"/>
  <c r="O1325" i="12" s="1"/>
  <c r="P1325" i="12" s="1"/>
  <c r="B1326" i="12"/>
  <c r="J1325" i="12"/>
  <c r="I1325" i="12"/>
  <c r="Y1325" i="12"/>
  <c r="E1325" i="12"/>
  <c r="F1325" i="12" s="1"/>
  <c r="V1325" i="12"/>
  <c r="U1325" i="12"/>
  <c r="E2614" i="13" l="1"/>
  <c r="Y1326" i="12"/>
  <c r="I1326" i="12"/>
  <c r="E1326" i="12"/>
  <c r="F1326" i="12" s="1"/>
  <c r="V1326" i="12"/>
  <c r="U1326" i="12"/>
  <c r="B1327" i="12"/>
  <c r="N1326" i="12"/>
  <c r="O1326" i="12" s="1"/>
  <c r="P1326" i="12" s="1"/>
  <c r="J1326" i="12"/>
  <c r="W1325" i="12"/>
  <c r="K1325" i="12"/>
  <c r="Q1325" i="12"/>
  <c r="R1325" i="12" s="1"/>
  <c r="W1326" i="12" l="1"/>
  <c r="Q1326" i="12"/>
  <c r="R1326" i="12" s="1"/>
  <c r="K1326" i="12"/>
  <c r="E2613" i="13"/>
  <c r="V1327" i="12"/>
  <c r="B1328" i="12"/>
  <c r="U1327" i="12"/>
  <c r="J1327" i="12"/>
  <c r="I1327" i="12"/>
  <c r="E1327" i="12"/>
  <c r="F1327" i="12" s="1"/>
  <c r="Y1327" i="12"/>
  <c r="N1327" i="12"/>
  <c r="O1327" i="12" s="1"/>
  <c r="P1327" i="12" s="1"/>
  <c r="W1327" i="12" l="1"/>
  <c r="K1327" i="12"/>
  <c r="Q1327" i="12"/>
  <c r="R1327" i="12" s="1"/>
  <c r="E2612" i="13"/>
  <c r="N1328" i="12"/>
  <c r="O1328" i="12" s="1"/>
  <c r="P1328" i="12" s="1"/>
  <c r="B1329" i="12"/>
  <c r="U1328" i="12"/>
  <c r="E1328" i="12"/>
  <c r="F1328" i="12" s="1"/>
  <c r="Y1328" i="12"/>
  <c r="V1328" i="12"/>
  <c r="J1328" i="12"/>
  <c r="I1328" i="12"/>
  <c r="Q1328" i="12" l="1"/>
  <c r="R1328" i="12" s="1"/>
  <c r="W1328" i="12"/>
  <c r="E2611" i="13"/>
  <c r="J1329" i="12"/>
  <c r="B1330" i="12"/>
  <c r="U1329" i="12"/>
  <c r="E1329" i="12"/>
  <c r="F1329" i="12" s="1"/>
  <c r="V1329" i="12"/>
  <c r="N1329" i="12"/>
  <c r="O1329" i="12" s="1"/>
  <c r="P1329" i="12" s="1"/>
  <c r="I1329" i="12"/>
  <c r="Y1329" i="12"/>
  <c r="K1328" i="12"/>
  <c r="W1329" i="12" l="1"/>
  <c r="E2610" i="13"/>
  <c r="J1330" i="12"/>
  <c r="B1331" i="12"/>
  <c r="U1330" i="12"/>
  <c r="E1330" i="12"/>
  <c r="F1330" i="12" s="1"/>
  <c r="V1330" i="12"/>
  <c r="N1330" i="12"/>
  <c r="O1330" i="12" s="1"/>
  <c r="P1330" i="12" s="1"/>
  <c r="I1330" i="12"/>
  <c r="Y1330" i="12"/>
  <c r="K1329" i="12"/>
  <c r="Q1329" i="12"/>
  <c r="R1329" i="12" s="1"/>
  <c r="W1330" i="12" l="1"/>
  <c r="E2609" i="13"/>
  <c r="J1331" i="12"/>
  <c r="Y1331" i="12"/>
  <c r="I1331" i="12"/>
  <c r="B1332" i="12"/>
  <c r="U1331" i="12"/>
  <c r="E1331" i="12"/>
  <c r="F1331" i="12" s="1"/>
  <c r="V1331" i="12"/>
  <c r="N1331" i="12"/>
  <c r="O1331" i="12" s="1"/>
  <c r="P1331" i="12" s="1"/>
  <c r="K1330" i="12"/>
  <c r="Q1330" i="12"/>
  <c r="R1330" i="12" s="1"/>
  <c r="W1331" i="12" l="1"/>
  <c r="Q1331" i="12"/>
  <c r="R1331" i="12" s="1"/>
  <c r="E2608" i="13"/>
  <c r="V1332" i="12"/>
  <c r="J1332" i="12"/>
  <c r="Y1332" i="12"/>
  <c r="I1332" i="12"/>
  <c r="U1332" i="12"/>
  <c r="N1332" i="12"/>
  <c r="O1332" i="12" s="1"/>
  <c r="P1332" i="12" s="1"/>
  <c r="E1332" i="12"/>
  <c r="F1332" i="12" s="1"/>
  <c r="B1333" i="12"/>
  <c r="K1331" i="12"/>
  <c r="W1332" i="12" l="1"/>
  <c r="K1332" i="12"/>
  <c r="Q1332" i="12"/>
  <c r="R1332" i="12" s="1"/>
  <c r="E2607" i="13"/>
  <c r="N1333" i="12"/>
  <c r="O1333" i="12" s="1"/>
  <c r="P1333" i="12" s="1"/>
  <c r="Y1333" i="12"/>
  <c r="I1333" i="12"/>
  <c r="V1333" i="12"/>
  <c r="U1333" i="12"/>
  <c r="J1333" i="12"/>
  <c r="E1333" i="12"/>
  <c r="F1333" i="12" s="1"/>
  <c r="B1334" i="12"/>
  <c r="W1333" i="12" l="1"/>
  <c r="Q1333" i="12"/>
  <c r="R1333" i="12" s="1"/>
  <c r="E2606" i="13"/>
  <c r="N1334" i="12"/>
  <c r="O1334" i="12" s="1"/>
  <c r="P1334" i="12" s="1"/>
  <c r="Y1334" i="12"/>
  <c r="I1334" i="12"/>
  <c r="V1334" i="12"/>
  <c r="B1335" i="12"/>
  <c r="U1334" i="12"/>
  <c r="J1334" i="12"/>
  <c r="E1334" i="12"/>
  <c r="F1334" i="12" s="1"/>
  <c r="K1333" i="12"/>
  <c r="K1334" i="12" l="1"/>
  <c r="Q1334" i="12"/>
  <c r="R1334" i="12" s="1"/>
  <c r="W1334" i="12"/>
  <c r="E2605" i="13"/>
  <c r="N1335" i="12"/>
  <c r="O1335" i="12" s="1"/>
  <c r="P1335" i="12" s="1"/>
  <c r="J1335" i="12"/>
  <c r="Y1335" i="12"/>
  <c r="I1335" i="12"/>
  <c r="V1335" i="12"/>
  <c r="B1336" i="12"/>
  <c r="U1335" i="12"/>
  <c r="E1335" i="12"/>
  <c r="F1335" i="12" s="1"/>
  <c r="W1335" i="12" l="1"/>
  <c r="K1335" i="12"/>
  <c r="E2604" i="13"/>
  <c r="J1336" i="12"/>
  <c r="V1336" i="12"/>
  <c r="B1337" i="12"/>
  <c r="U1336" i="12"/>
  <c r="E1336" i="12"/>
  <c r="F1336" i="12" s="1"/>
  <c r="N1336" i="12"/>
  <c r="O1336" i="12" s="1"/>
  <c r="P1336" i="12" s="1"/>
  <c r="I1336" i="12"/>
  <c r="Y1336" i="12"/>
  <c r="Q1335" i="12"/>
  <c r="R1335" i="12" s="1"/>
  <c r="Q1336" i="12" l="1"/>
  <c r="R1336" i="12" s="1"/>
  <c r="K1336" i="12"/>
  <c r="W1336" i="12"/>
  <c r="E2603" i="13"/>
  <c r="B1338" i="12"/>
  <c r="U1337" i="12"/>
  <c r="E1337" i="12"/>
  <c r="F1337" i="12" s="1"/>
  <c r="J1337" i="12"/>
  <c r="N1337" i="12"/>
  <c r="O1337" i="12" s="1"/>
  <c r="P1337" i="12" s="1"/>
  <c r="I1337" i="12"/>
  <c r="Y1337" i="12"/>
  <c r="V1337" i="12"/>
  <c r="Q1337" i="12" l="1"/>
  <c r="R1337" i="12" s="1"/>
  <c r="K1337" i="12"/>
  <c r="W1337" i="12"/>
  <c r="E2602" i="13"/>
  <c r="B1339" i="12"/>
  <c r="U1338" i="12"/>
  <c r="E1338" i="12"/>
  <c r="F1338" i="12" s="1"/>
  <c r="J1338" i="12"/>
  <c r="Y1338" i="12"/>
  <c r="V1338" i="12"/>
  <c r="N1338" i="12"/>
  <c r="O1338" i="12" s="1"/>
  <c r="P1338" i="12" s="1"/>
  <c r="I1338" i="12"/>
  <c r="K1338" i="12" l="1"/>
  <c r="W1338" i="12"/>
  <c r="E2601" i="13"/>
  <c r="N1339" i="12"/>
  <c r="O1339" i="12" s="1"/>
  <c r="P1339" i="12" s="1"/>
  <c r="J1339" i="12"/>
  <c r="V1339" i="12"/>
  <c r="B1340" i="12"/>
  <c r="U1339" i="12"/>
  <c r="E1339" i="12"/>
  <c r="F1339" i="12" s="1"/>
  <c r="Y1339" i="12"/>
  <c r="I1339" i="12"/>
  <c r="Q1338" i="12"/>
  <c r="R1338" i="12" s="1"/>
  <c r="W1339" i="12" l="1"/>
  <c r="E2600" i="13"/>
  <c r="N1340" i="12"/>
  <c r="O1340" i="12" s="1"/>
  <c r="P1340" i="12" s="1"/>
  <c r="J1340" i="12"/>
  <c r="Y1340" i="12"/>
  <c r="I1340" i="12"/>
  <c r="B1341" i="12"/>
  <c r="U1340" i="12"/>
  <c r="E1340" i="12"/>
  <c r="F1340" i="12" s="1"/>
  <c r="V1340" i="12"/>
  <c r="Q1339" i="12"/>
  <c r="R1339" i="12" s="1"/>
  <c r="K1339" i="12"/>
  <c r="K1340" i="12" l="1"/>
  <c r="Q1340" i="12"/>
  <c r="R1340" i="12" s="1"/>
  <c r="W1340" i="12"/>
  <c r="E2599" i="13"/>
  <c r="Y1341" i="12"/>
  <c r="I1341" i="12"/>
  <c r="V1341" i="12"/>
  <c r="N1341" i="12"/>
  <c r="O1341" i="12" s="1"/>
  <c r="P1341" i="12" s="1"/>
  <c r="B1342" i="12"/>
  <c r="U1341" i="12"/>
  <c r="J1341" i="12"/>
  <c r="E1341" i="12"/>
  <c r="F1341" i="12" s="1"/>
  <c r="W1341" i="12" l="1"/>
  <c r="K1341" i="12"/>
  <c r="E2598" i="13"/>
  <c r="Y1342" i="12"/>
  <c r="I1342" i="12"/>
  <c r="V1342" i="12"/>
  <c r="B1343" i="12"/>
  <c r="U1342" i="12"/>
  <c r="E1342" i="12"/>
  <c r="F1342" i="12" s="1"/>
  <c r="N1342" i="12"/>
  <c r="O1342" i="12" s="1"/>
  <c r="P1342" i="12" s="1"/>
  <c r="J1342" i="12"/>
  <c r="Q1341" i="12"/>
  <c r="R1341" i="12" s="1"/>
  <c r="W1342" i="12" l="1"/>
  <c r="K1342" i="12"/>
  <c r="Q1342" i="12"/>
  <c r="R1342" i="12" s="1"/>
  <c r="E2597" i="13"/>
  <c r="V1343" i="12"/>
  <c r="B1344" i="12"/>
  <c r="U1343" i="12"/>
  <c r="E1343" i="12"/>
  <c r="F1343" i="12" s="1"/>
  <c r="N1343" i="12"/>
  <c r="O1343" i="12" s="1"/>
  <c r="P1343" i="12" s="1"/>
  <c r="J1343" i="12"/>
  <c r="Y1343" i="12"/>
  <c r="I1343" i="12"/>
  <c r="E2596" i="13" l="1"/>
  <c r="N1344" i="12"/>
  <c r="O1344" i="12" s="1"/>
  <c r="P1344" i="12" s="1"/>
  <c r="Y1344" i="12"/>
  <c r="I1344" i="12"/>
  <c r="V1344" i="12"/>
  <c r="B1345" i="12"/>
  <c r="U1344" i="12"/>
  <c r="E1344" i="12"/>
  <c r="F1344" i="12" s="1"/>
  <c r="J1344" i="12"/>
  <c r="K1343" i="12"/>
  <c r="Q1343" i="12"/>
  <c r="R1343" i="12" s="1"/>
  <c r="W1343" i="12"/>
  <c r="W1344" i="12" l="1"/>
  <c r="E2595" i="13"/>
  <c r="N1345" i="12"/>
  <c r="O1345" i="12" s="1"/>
  <c r="P1345" i="12" s="1"/>
  <c r="J1345" i="12"/>
  <c r="V1345" i="12"/>
  <c r="B1346" i="12"/>
  <c r="U1345" i="12"/>
  <c r="E1345" i="12"/>
  <c r="F1345" i="12" s="1"/>
  <c r="Y1345" i="12"/>
  <c r="I1345" i="12"/>
  <c r="K1344" i="12"/>
  <c r="Q1344" i="12"/>
  <c r="R1344" i="12" s="1"/>
  <c r="W1345" i="12" l="1"/>
  <c r="E2594" i="13"/>
  <c r="J1346" i="12"/>
  <c r="Y1346" i="12"/>
  <c r="I1346" i="12"/>
  <c r="B1347" i="12"/>
  <c r="U1346" i="12"/>
  <c r="E1346" i="12"/>
  <c r="F1346" i="12" s="1"/>
  <c r="N1346" i="12"/>
  <c r="O1346" i="12" s="1"/>
  <c r="P1346" i="12" s="1"/>
  <c r="V1346" i="12"/>
  <c r="Q1345" i="12"/>
  <c r="R1345" i="12" s="1"/>
  <c r="K1345" i="12"/>
  <c r="W1346" i="12" l="1"/>
  <c r="E2593" i="13"/>
  <c r="J1347" i="12"/>
  <c r="Y1347" i="12"/>
  <c r="I1347" i="12"/>
  <c r="V1347" i="12"/>
  <c r="B1348" i="12"/>
  <c r="U1347" i="12"/>
  <c r="E1347" i="12"/>
  <c r="F1347" i="12" s="1"/>
  <c r="N1347" i="12"/>
  <c r="O1347" i="12" s="1"/>
  <c r="P1347" i="12" s="1"/>
  <c r="K1346" i="12"/>
  <c r="Q1346" i="12"/>
  <c r="R1346" i="12" s="1"/>
  <c r="W1347" i="12" l="1"/>
  <c r="Q1347" i="12"/>
  <c r="R1347" i="12" s="1"/>
  <c r="E2592" i="13"/>
  <c r="V1348" i="12"/>
  <c r="B1349" i="12"/>
  <c r="U1348" i="12"/>
  <c r="E1348" i="12"/>
  <c r="F1348" i="12" s="1"/>
  <c r="N1348" i="12"/>
  <c r="O1348" i="12" s="1"/>
  <c r="P1348" i="12" s="1"/>
  <c r="J1348" i="12"/>
  <c r="Y1348" i="12"/>
  <c r="I1348" i="12"/>
  <c r="K1347" i="12"/>
  <c r="W1348" i="12" l="1"/>
  <c r="E2591" i="13"/>
  <c r="N1349" i="12"/>
  <c r="O1349" i="12" s="1"/>
  <c r="P1349" i="12" s="1"/>
  <c r="J1349" i="12"/>
  <c r="Y1349" i="12"/>
  <c r="I1349" i="12"/>
  <c r="V1349" i="12"/>
  <c r="U1349" i="12"/>
  <c r="E1349" i="12"/>
  <c r="F1349" i="12" s="1"/>
  <c r="B1350" i="12"/>
  <c r="K1348" i="12"/>
  <c r="Q1348" i="12"/>
  <c r="R1348" i="12" s="1"/>
  <c r="W1349" i="12" l="1"/>
  <c r="Q1349" i="12"/>
  <c r="R1349" i="12" s="1"/>
  <c r="E2590" i="13"/>
  <c r="N1350" i="12"/>
  <c r="O1350" i="12" s="1"/>
  <c r="P1350" i="12" s="1"/>
  <c r="Y1350" i="12"/>
  <c r="I1350" i="12"/>
  <c r="V1350" i="12"/>
  <c r="B1351" i="12"/>
  <c r="U1350" i="12"/>
  <c r="E1350" i="12"/>
  <c r="F1350" i="12" s="1"/>
  <c r="J1350" i="12"/>
  <c r="K1349" i="12"/>
  <c r="Q1350" i="12" l="1"/>
  <c r="R1350" i="12" s="1"/>
  <c r="W1350" i="12"/>
  <c r="E2589" i="13"/>
  <c r="N1351" i="12"/>
  <c r="O1351" i="12" s="1"/>
  <c r="P1351" i="12" s="1"/>
  <c r="J1351" i="12"/>
  <c r="Y1351" i="12"/>
  <c r="I1351" i="12"/>
  <c r="V1351" i="12"/>
  <c r="B1352" i="12"/>
  <c r="U1351" i="12"/>
  <c r="E1351" i="12"/>
  <c r="F1351" i="12" s="1"/>
  <c r="K1350" i="12"/>
  <c r="K1351" i="12" l="1"/>
  <c r="E2588" i="13"/>
  <c r="J1352" i="12"/>
  <c r="Y1352" i="12"/>
  <c r="I1352" i="12"/>
  <c r="V1352" i="12"/>
  <c r="B1353" i="12"/>
  <c r="U1352" i="12"/>
  <c r="E1352" i="12"/>
  <c r="F1352" i="12" s="1"/>
  <c r="N1352" i="12"/>
  <c r="O1352" i="12" s="1"/>
  <c r="P1352" i="12" s="1"/>
  <c r="Q1351" i="12"/>
  <c r="R1351" i="12" s="1"/>
  <c r="W1351" i="12"/>
  <c r="W1352" i="12" l="1"/>
  <c r="E2587" i="13"/>
  <c r="V1353" i="12"/>
  <c r="B1354" i="12"/>
  <c r="U1353" i="12"/>
  <c r="E1353" i="12"/>
  <c r="F1353" i="12" s="1"/>
  <c r="N1353" i="12"/>
  <c r="O1353" i="12" s="1"/>
  <c r="P1353" i="12" s="1"/>
  <c r="J1353" i="12"/>
  <c r="I1353" i="12"/>
  <c r="Y1353" i="12"/>
  <c r="K1352" i="12"/>
  <c r="Q1352" i="12"/>
  <c r="R1352" i="12" s="1"/>
  <c r="W1353" i="12" l="1"/>
  <c r="Q1353" i="12"/>
  <c r="R1353" i="12" s="1"/>
  <c r="E2586" i="13"/>
  <c r="B1355" i="12"/>
  <c r="U1354" i="12"/>
  <c r="E1354" i="12"/>
  <c r="F1354" i="12" s="1"/>
  <c r="J1354" i="12"/>
  <c r="Y1354" i="12"/>
  <c r="I1354" i="12"/>
  <c r="V1354" i="12"/>
  <c r="N1354" i="12"/>
  <c r="O1354" i="12" s="1"/>
  <c r="P1354" i="12" s="1"/>
  <c r="K1353" i="12"/>
  <c r="W1354" i="12" l="1"/>
  <c r="Q1354" i="12"/>
  <c r="R1354" i="12" s="1"/>
  <c r="E2585" i="13"/>
  <c r="N1355" i="12"/>
  <c r="O1355" i="12" s="1"/>
  <c r="P1355" i="12" s="1"/>
  <c r="J1355" i="12"/>
  <c r="Y1355" i="12"/>
  <c r="I1355" i="12"/>
  <c r="V1355" i="12"/>
  <c r="B1356" i="12"/>
  <c r="U1355" i="12"/>
  <c r="E1355" i="12"/>
  <c r="F1355" i="12" s="1"/>
  <c r="K1354" i="12"/>
  <c r="Q1355" i="12" l="1"/>
  <c r="R1355" i="12" s="1"/>
  <c r="K1355" i="12"/>
  <c r="W1355" i="12"/>
  <c r="E2584" i="13"/>
  <c r="N1356" i="12"/>
  <c r="O1356" i="12" s="1"/>
  <c r="P1356" i="12" s="1"/>
  <c r="J1356" i="12"/>
  <c r="Y1356" i="12"/>
  <c r="I1356" i="12"/>
  <c r="V1356" i="12"/>
  <c r="B1357" i="12"/>
  <c r="U1356" i="12"/>
  <c r="E1356" i="12"/>
  <c r="F1356" i="12" s="1"/>
  <c r="W1356" i="12" l="1"/>
  <c r="E2583" i="13"/>
  <c r="J1357" i="12"/>
  <c r="Y1357" i="12"/>
  <c r="I1357" i="12"/>
  <c r="V1357" i="12"/>
  <c r="B1358" i="12"/>
  <c r="U1357" i="12"/>
  <c r="E1357" i="12"/>
  <c r="F1357" i="12" s="1"/>
  <c r="N1357" i="12"/>
  <c r="O1357" i="12" s="1"/>
  <c r="P1357" i="12" s="1"/>
  <c r="Q1356" i="12"/>
  <c r="R1356" i="12" s="1"/>
  <c r="K1356" i="12"/>
  <c r="W1357" i="12" l="1"/>
  <c r="E2582" i="13"/>
  <c r="Y1358" i="12"/>
  <c r="I1358" i="12"/>
  <c r="V1358" i="12"/>
  <c r="B1359" i="12"/>
  <c r="U1358" i="12"/>
  <c r="E1358" i="12"/>
  <c r="F1358" i="12" s="1"/>
  <c r="N1358" i="12"/>
  <c r="O1358" i="12" s="1"/>
  <c r="P1358" i="12" s="1"/>
  <c r="J1358" i="12"/>
  <c r="K1357" i="12"/>
  <c r="Q1357" i="12"/>
  <c r="R1357" i="12" s="1"/>
  <c r="W1358" i="12" l="1"/>
  <c r="E2581" i="13"/>
  <c r="V1359" i="12"/>
  <c r="B1360" i="12"/>
  <c r="U1359" i="12"/>
  <c r="E1359" i="12"/>
  <c r="F1359" i="12" s="1"/>
  <c r="N1359" i="12"/>
  <c r="O1359" i="12" s="1"/>
  <c r="P1359" i="12" s="1"/>
  <c r="J1359" i="12"/>
  <c r="Y1359" i="12"/>
  <c r="I1359" i="12"/>
  <c r="K1358" i="12"/>
  <c r="Q1358" i="12"/>
  <c r="R1358" i="12" s="1"/>
  <c r="Q1359" i="12" l="1"/>
  <c r="R1359" i="12" s="1"/>
  <c r="W1359" i="12"/>
  <c r="E2580" i="13"/>
  <c r="N1360" i="12"/>
  <c r="O1360" i="12" s="1"/>
  <c r="P1360" i="12" s="1"/>
  <c r="J1360" i="12"/>
  <c r="Y1360" i="12"/>
  <c r="I1360" i="12"/>
  <c r="V1360" i="12"/>
  <c r="B1361" i="12"/>
  <c r="U1360" i="12"/>
  <c r="E1360" i="12"/>
  <c r="F1360" i="12" s="1"/>
  <c r="K1359" i="12"/>
  <c r="W1360" i="12" l="1"/>
  <c r="Q1360" i="12"/>
  <c r="R1360" i="12" s="1"/>
  <c r="E2579" i="13"/>
  <c r="N1361" i="12"/>
  <c r="O1361" i="12" s="1"/>
  <c r="P1361" i="12" s="1"/>
  <c r="J1361" i="12"/>
  <c r="Y1361" i="12"/>
  <c r="I1361" i="12"/>
  <c r="V1361" i="12"/>
  <c r="B1362" i="12"/>
  <c r="U1361" i="12"/>
  <c r="E1361" i="12"/>
  <c r="F1361" i="12" s="1"/>
  <c r="K1360" i="12"/>
  <c r="Q1361" i="12" l="1"/>
  <c r="R1361" i="12" s="1"/>
  <c r="W1361" i="12"/>
  <c r="E2578" i="13"/>
  <c r="J1362" i="12"/>
  <c r="Y1362" i="12"/>
  <c r="I1362" i="12"/>
  <c r="V1362" i="12"/>
  <c r="B1363" i="12"/>
  <c r="U1362" i="12"/>
  <c r="E1362" i="12"/>
  <c r="F1362" i="12" s="1"/>
  <c r="N1362" i="12"/>
  <c r="O1362" i="12" s="1"/>
  <c r="P1362" i="12" s="1"/>
  <c r="K1361" i="12"/>
  <c r="Q1362" i="12" l="1"/>
  <c r="R1362" i="12" s="1"/>
  <c r="K1362" i="12"/>
  <c r="W1362" i="12"/>
  <c r="E2577" i="13"/>
  <c r="J1363" i="12"/>
  <c r="Y1363" i="12"/>
  <c r="I1363" i="12"/>
  <c r="V1363" i="12"/>
  <c r="B1364" i="12"/>
  <c r="U1363" i="12"/>
  <c r="E1363" i="12"/>
  <c r="F1363" i="12" s="1"/>
  <c r="N1363" i="12"/>
  <c r="O1363" i="12" s="1"/>
  <c r="P1363" i="12" s="1"/>
  <c r="K1363" i="12" l="1"/>
  <c r="Q1363" i="12"/>
  <c r="R1363" i="12" s="1"/>
  <c r="W1363" i="12"/>
  <c r="E2576" i="13"/>
  <c r="V1364" i="12"/>
  <c r="B1365" i="12"/>
  <c r="U1364" i="12"/>
  <c r="E1364" i="12"/>
  <c r="F1364" i="12" s="1"/>
  <c r="N1364" i="12"/>
  <c r="O1364" i="12" s="1"/>
  <c r="P1364" i="12" s="1"/>
  <c r="J1364" i="12"/>
  <c r="Y1364" i="12"/>
  <c r="I1364" i="12"/>
  <c r="W1364" i="12" l="1"/>
  <c r="Q1364" i="12"/>
  <c r="R1364" i="12" s="1"/>
  <c r="E2575" i="13"/>
  <c r="N1365" i="12"/>
  <c r="O1365" i="12" s="1"/>
  <c r="P1365" i="12" s="1"/>
  <c r="J1365" i="12"/>
  <c r="Y1365" i="12"/>
  <c r="I1365" i="12"/>
  <c r="V1365" i="12"/>
  <c r="E1365" i="12"/>
  <c r="F1365" i="12" s="1"/>
  <c r="B1366" i="12"/>
  <c r="U1365" i="12"/>
  <c r="K1364" i="12"/>
  <c r="W1365" i="12" l="1"/>
  <c r="K1365" i="12"/>
  <c r="Q1365" i="12"/>
  <c r="R1365" i="12" s="1"/>
  <c r="E2574" i="13"/>
  <c r="N1366" i="12"/>
  <c r="O1366" i="12" s="1"/>
  <c r="P1366" i="12" s="1"/>
  <c r="J1366" i="12"/>
  <c r="Y1366" i="12"/>
  <c r="I1366" i="12"/>
  <c r="V1366" i="12"/>
  <c r="B1367" i="12"/>
  <c r="U1366" i="12"/>
  <c r="E1366" i="12"/>
  <c r="F1366" i="12" s="1"/>
  <c r="Q1366" i="12" l="1"/>
  <c r="R1366" i="12" s="1"/>
  <c r="W1366" i="12"/>
  <c r="E2573" i="13"/>
  <c r="N1367" i="12"/>
  <c r="O1367" i="12" s="1"/>
  <c r="P1367" i="12" s="1"/>
  <c r="J1367" i="12"/>
  <c r="Y1367" i="12"/>
  <c r="I1367" i="12"/>
  <c r="V1367" i="12"/>
  <c r="B1368" i="12"/>
  <c r="U1367" i="12"/>
  <c r="E1367" i="12"/>
  <c r="F1367" i="12" s="1"/>
  <c r="K1366" i="12"/>
  <c r="W1367" i="12" l="1"/>
  <c r="K1367" i="12"/>
  <c r="Q1367" i="12"/>
  <c r="R1367" i="12" s="1"/>
  <c r="E2572" i="13"/>
  <c r="J1368" i="12"/>
  <c r="Y1368" i="12"/>
  <c r="I1368" i="12"/>
  <c r="V1368" i="12"/>
  <c r="B1369" i="12"/>
  <c r="U1368" i="12"/>
  <c r="E1368" i="12"/>
  <c r="F1368" i="12" s="1"/>
  <c r="N1368" i="12"/>
  <c r="O1368" i="12" s="1"/>
  <c r="P1368" i="12" s="1"/>
  <c r="W1368" i="12" l="1"/>
  <c r="Q1368" i="12"/>
  <c r="R1368" i="12" s="1"/>
  <c r="E2571" i="13"/>
  <c r="V1369" i="12"/>
  <c r="B1370" i="12"/>
  <c r="U1369" i="12"/>
  <c r="E1369" i="12"/>
  <c r="F1369" i="12" s="1"/>
  <c r="N1369" i="12"/>
  <c r="O1369" i="12" s="1"/>
  <c r="P1369" i="12" s="1"/>
  <c r="J1369" i="12"/>
  <c r="Y1369" i="12"/>
  <c r="I1369" i="12"/>
  <c r="K1368" i="12"/>
  <c r="W1369" i="12" l="1"/>
  <c r="E2570" i="13"/>
  <c r="B1371" i="12"/>
  <c r="U1370" i="12"/>
  <c r="E1370" i="12"/>
  <c r="F1370" i="12" s="1"/>
  <c r="N1370" i="12"/>
  <c r="O1370" i="12" s="1"/>
  <c r="P1370" i="12" s="1"/>
  <c r="J1370" i="12"/>
  <c r="Y1370" i="12"/>
  <c r="I1370" i="12"/>
  <c r="V1370" i="12"/>
  <c r="K1369" i="12"/>
  <c r="Q1369" i="12"/>
  <c r="R1369" i="12" s="1"/>
  <c r="Q1370" i="12" l="1"/>
  <c r="R1370" i="12" s="1"/>
  <c r="W1370" i="12"/>
  <c r="E2569" i="13"/>
  <c r="N1371" i="12"/>
  <c r="O1371" i="12" s="1"/>
  <c r="P1371" i="12" s="1"/>
  <c r="J1371" i="12"/>
  <c r="Y1371" i="12"/>
  <c r="I1371" i="12"/>
  <c r="V1371" i="12"/>
  <c r="B1372" i="12"/>
  <c r="U1371" i="12"/>
  <c r="E1371" i="12"/>
  <c r="F1371" i="12" s="1"/>
  <c r="K1370" i="12"/>
  <c r="W1371" i="12" l="1"/>
  <c r="Q1371" i="12"/>
  <c r="R1371" i="12" s="1"/>
  <c r="K1371" i="12"/>
  <c r="E2568" i="13"/>
  <c r="N1372" i="12"/>
  <c r="O1372" i="12" s="1"/>
  <c r="P1372" i="12" s="1"/>
  <c r="J1372" i="12"/>
  <c r="Y1372" i="12"/>
  <c r="I1372" i="12"/>
  <c r="V1372" i="12"/>
  <c r="B1373" i="12"/>
  <c r="U1372" i="12"/>
  <c r="E1372" i="12"/>
  <c r="F1372" i="12" s="1"/>
  <c r="W1372" i="12" l="1"/>
  <c r="Q1372" i="12"/>
  <c r="R1372" i="12" s="1"/>
  <c r="K1372" i="12"/>
  <c r="E2567" i="13"/>
  <c r="J1373" i="12"/>
  <c r="Y1373" i="12"/>
  <c r="I1373" i="12"/>
  <c r="V1373" i="12"/>
  <c r="B1374" i="12"/>
  <c r="U1373" i="12"/>
  <c r="E1373" i="12"/>
  <c r="F1373" i="12" s="1"/>
  <c r="N1373" i="12"/>
  <c r="O1373" i="12" s="1"/>
  <c r="P1373" i="12" s="1"/>
  <c r="Q1373" i="12" l="1"/>
  <c r="R1373" i="12" s="1"/>
  <c r="W1373" i="12"/>
  <c r="E2566" i="13"/>
  <c r="Y1374" i="12"/>
  <c r="I1374" i="12"/>
  <c r="V1374" i="12"/>
  <c r="B1375" i="12"/>
  <c r="U1374" i="12"/>
  <c r="E1374" i="12"/>
  <c r="F1374" i="12" s="1"/>
  <c r="N1374" i="12"/>
  <c r="O1374" i="12" s="1"/>
  <c r="P1374" i="12" s="1"/>
  <c r="J1374" i="12"/>
  <c r="K1373" i="12"/>
  <c r="K1374" i="12" l="1"/>
  <c r="Q1374" i="12"/>
  <c r="R1374" i="12" s="1"/>
  <c r="W1374" i="12"/>
  <c r="E2565" i="13"/>
  <c r="V1375" i="12"/>
  <c r="B1376" i="12"/>
  <c r="U1375" i="12"/>
  <c r="E1375" i="12"/>
  <c r="F1375" i="12" s="1"/>
  <c r="N1375" i="12"/>
  <c r="O1375" i="12" s="1"/>
  <c r="P1375" i="12" s="1"/>
  <c r="J1375" i="12"/>
  <c r="Y1375" i="12"/>
  <c r="I1375" i="12"/>
  <c r="W1375" i="12" l="1"/>
  <c r="E2564" i="13"/>
  <c r="N1376" i="12"/>
  <c r="O1376" i="12" s="1"/>
  <c r="P1376" i="12" s="1"/>
  <c r="J1376" i="12"/>
  <c r="Y1376" i="12"/>
  <c r="I1376" i="12"/>
  <c r="V1376" i="12"/>
  <c r="B1377" i="12"/>
  <c r="U1376" i="12"/>
  <c r="E1376" i="12"/>
  <c r="F1376" i="12" s="1"/>
  <c r="K1375" i="12"/>
  <c r="Q1375" i="12"/>
  <c r="R1375" i="12" s="1"/>
  <c r="W1376" i="12" l="1"/>
  <c r="Q1376" i="12"/>
  <c r="R1376" i="12" s="1"/>
  <c r="E2563" i="13"/>
  <c r="N1377" i="12"/>
  <c r="O1377" i="12" s="1"/>
  <c r="P1377" i="12" s="1"/>
  <c r="J1377" i="12"/>
  <c r="Y1377" i="12"/>
  <c r="I1377" i="12"/>
  <c r="V1377" i="12"/>
  <c r="B1378" i="12"/>
  <c r="U1377" i="12"/>
  <c r="E1377" i="12"/>
  <c r="F1377" i="12" s="1"/>
  <c r="K1376" i="12"/>
  <c r="Q1377" i="12" l="1"/>
  <c r="R1377" i="12" s="1"/>
  <c r="W1377" i="12"/>
  <c r="E2562" i="13"/>
  <c r="J1378" i="12"/>
  <c r="Y1378" i="12"/>
  <c r="I1378" i="12"/>
  <c r="V1378" i="12"/>
  <c r="B1379" i="12"/>
  <c r="U1378" i="12"/>
  <c r="E1378" i="12"/>
  <c r="F1378" i="12" s="1"/>
  <c r="N1378" i="12"/>
  <c r="O1378" i="12" s="1"/>
  <c r="P1378" i="12" s="1"/>
  <c r="K1377" i="12"/>
  <c r="W1378" i="12" l="1"/>
  <c r="Q1378" i="12"/>
  <c r="R1378" i="12" s="1"/>
  <c r="E2561" i="13"/>
  <c r="J1379" i="12"/>
  <c r="Y1379" i="12"/>
  <c r="I1379" i="12"/>
  <c r="V1379" i="12"/>
  <c r="B1380" i="12"/>
  <c r="U1379" i="12"/>
  <c r="E1379" i="12"/>
  <c r="F1379" i="12" s="1"/>
  <c r="N1379" i="12"/>
  <c r="O1379" i="12" s="1"/>
  <c r="P1379" i="12" s="1"/>
  <c r="K1378" i="12"/>
  <c r="W1379" i="12" l="1"/>
  <c r="Q1379" i="12"/>
  <c r="R1379" i="12" s="1"/>
  <c r="E2560" i="13"/>
  <c r="V1380" i="12"/>
  <c r="B1381" i="12"/>
  <c r="U1380" i="12"/>
  <c r="E1380" i="12"/>
  <c r="F1380" i="12" s="1"/>
  <c r="N1380" i="12"/>
  <c r="O1380" i="12" s="1"/>
  <c r="P1380" i="12" s="1"/>
  <c r="J1380" i="12"/>
  <c r="Y1380" i="12"/>
  <c r="I1380" i="12"/>
  <c r="K1379" i="12"/>
  <c r="W1380" i="12" l="1"/>
  <c r="E2559" i="13"/>
  <c r="N1381" i="12"/>
  <c r="O1381" i="12" s="1"/>
  <c r="P1381" i="12" s="1"/>
  <c r="J1381" i="12"/>
  <c r="Y1381" i="12"/>
  <c r="I1381" i="12"/>
  <c r="V1381" i="12"/>
  <c r="B1382" i="12"/>
  <c r="U1381" i="12"/>
  <c r="E1381" i="12"/>
  <c r="F1381" i="12" s="1"/>
  <c r="K1380" i="12"/>
  <c r="Q1380" i="12"/>
  <c r="R1380" i="12" s="1"/>
  <c r="W1381" i="12" l="1"/>
  <c r="Q1381" i="12"/>
  <c r="R1381" i="12" s="1"/>
  <c r="K1381" i="12"/>
  <c r="E2558" i="13"/>
  <c r="N1382" i="12"/>
  <c r="O1382" i="12" s="1"/>
  <c r="P1382" i="12" s="1"/>
  <c r="J1382" i="12"/>
  <c r="Y1382" i="12"/>
  <c r="I1382" i="12"/>
  <c r="V1382" i="12"/>
  <c r="B1383" i="12"/>
  <c r="U1382" i="12"/>
  <c r="E1382" i="12"/>
  <c r="F1382" i="12" s="1"/>
  <c r="W1382" i="12" l="1"/>
  <c r="Q1382" i="12"/>
  <c r="R1382" i="12" s="1"/>
  <c r="E2557" i="13"/>
  <c r="N1383" i="12"/>
  <c r="O1383" i="12" s="1"/>
  <c r="P1383" i="12" s="1"/>
  <c r="J1383" i="12"/>
  <c r="Y1383" i="12"/>
  <c r="I1383" i="12"/>
  <c r="V1383" i="12"/>
  <c r="B1384" i="12"/>
  <c r="U1383" i="12"/>
  <c r="E1383" i="12"/>
  <c r="F1383" i="12" s="1"/>
  <c r="K1382" i="12"/>
  <c r="Q1383" i="12" l="1"/>
  <c r="R1383" i="12" s="1"/>
  <c r="W1383" i="12"/>
  <c r="E2556" i="13"/>
  <c r="J1384" i="12"/>
  <c r="Y1384" i="12"/>
  <c r="I1384" i="12"/>
  <c r="V1384" i="12"/>
  <c r="B1385" i="12"/>
  <c r="U1384" i="12"/>
  <c r="E1384" i="12"/>
  <c r="F1384" i="12" s="1"/>
  <c r="N1384" i="12"/>
  <c r="O1384" i="12" s="1"/>
  <c r="P1384" i="12" s="1"/>
  <c r="K1383" i="12"/>
  <c r="W1384" i="12" l="1"/>
  <c r="E2555" i="13"/>
  <c r="V1385" i="12"/>
  <c r="B1386" i="12"/>
  <c r="U1385" i="12"/>
  <c r="E1385" i="12"/>
  <c r="F1385" i="12" s="1"/>
  <c r="N1385" i="12"/>
  <c r="O1385" i="12" s="1"/>
  <c r="P1385" i="12" s="1"/>
  <c r="J1385" i="12"/>
  <c r="Y1385" i="12"/>
  <c r="I1385" i="12"/>
  <c r="K1384" i="12"/>
  <c r="Q1384" i="12"/>
  <c r="R1384" i="12" s="1"/>
  <c r="W1385" i="12" l="1"/>
  <c r="E2554" i="13"/>
  <c r="B1387" i="12"/>
  <c r="U1386" i="12"/>
  <c r="E1386" i="12"/>
  <c r="F1386" i="12" s="1"/>
  <c r="N1386" i="12"/>
  <c r="O1386" i="12" s="1"/>
  <c r="P1386" i="12" s="1"/>
  <c r="J1386" i="12"/>
  <c r="Y1386" i="12"/>
  <c r="I1386" i="12"/>
  <c r="V1386" i="12"/>
  <c r="K1385" i="12"/>
  <c r="Q1385" i="12"/>
  <c r="R1385" i="12" s="1"/>
  <c r="W1386" i="12" l="1"/>
  <c r="Q1386" i="12"/>
  <c r="R1386" i="12" s="1"/>
  <c r="E2553" i="13"/>
  <c r="N1387" i="12"/>
  <c r="O1387" i="12" s="1"/>
  <c r="P1387" i="12" s="1"/>
  <c r="J1387" i="12"/>
  <c r="Y1387" i="12"/>
  <c r="I1387" i="12"/>
  <c r="V1387" i="12"/>
  <c r="B1388" i="12"/>
  <c r="U1387" i="12"/>
  <c r="E1387" i="12"/>
  <c r="F1387" i="12" s="1"/>
  <c r="K1386" i="12"/>
  <c r="W1387" i="12" l="1"/>
  <c r="Q1387" i="12"/>
  <c r="R1387" i="12" s="1"/>
  <c r="E2552" i="13"/>
  <c r="N1388" i="12"/>
  <c r="O1388" i="12" s="1"/>
  <c r="P1388" i="12" s="1"/>
  <c r="J1388" i="12"/>
  <c r="Y1388" i="12"/>
  <c r="I1388" i="12"/>
  <c r="V1388" i="12"/>
  <c r="B1389" i="12"/>
  <c r="U1388" i="12"/>
  <c r="E1388" i="12"/>
  <c r="F1388" i="12" s="1"/>
  <c r="K1387" i="12"/>
  <c r="Q1388" i="12" l="1"/>
  <c r="R1388" i="12" s="1"/>
  <c r="W1388" i="12"/>
  <c r="E2551" i="13"/>
  <c r="J1389" i="12"/>
  <c r="Y1389" i="12"/>
  <c r="I1389" i="12"/>
  <c r="V1389" i="12"/>
  <c r="B1390" i="12"/>
  <c r="U1389" i="12"/>
  <c r="E1389" i="12"/>
  <c r="F1389" i="12" s="1"/>
  <c r="N1389" i="12"/>
  <c r="O1389" i="12" s="1"/>
  <c r="P1389" i="12" s="1"/>
  <c r="K1388" i="12"/>
  <c r="W1389" i="12" l="1"/>
  <c r="Q1389" i="12"/>
  <c r="R1389" i="12" s="1"/>
  <c r="E2550" i="13"/>
  <c r="Y1390" i="12"/>
  <c r="I1390" i="12"/>
  <c r="V1390" i="12"/>
  <c r="B1391" i="12"/>
  <c r="U1390" i="12"/>
  <c r="E1390" i="12"/>
  <c r="F1390" i="12" s="1"/>
  <c r="N1390" i="12"/>
  <c r="O1390" i="12" s="1"/>
  <c r="P1390" i="12" s="1"/>
  <c r="J1390" i="12"/>
  <c r="K1389" i="12"/>
  <c r="W1390" i="12" l="1"/>
  <c r="Q1390" i="12"/>
  <c r="R1390" i="12" s="1"/>
  <c r="E2549" i="13"/>
  <c r="V1391" i="12"/>
  <c r="B1392" i="12"/>
  <c r="U1391" i="12"/>
  <c r="E1391" i="12"/>
  <c r="F1391" i="12" s="1"/>
  <c r="N1391" i="12"/>
  <c r="O1391" i="12" s="1"/>
  <c r="P1391" i="12" s="1"/>
  <c r="J1391" i="12"/>
  <c r="Y1391" i="12"/>
  <c r="I1391" i="12"/>
  <c r="K1390" i="12"/>
  <c r="E2548" i="13" l="1"/>
  <c r="N1392" i="12"/>
  <c r="O1392" i="12" s="1"/>
  <c r="P1392" i="12" s="1"/>
  <c r="J1392" i="12"/>
  <c r="Y1392" i="12"/>
  <c r="I1392" i="12"/>
  <c r="V1392" i="12"/>
  <c r="B1393" i="12"/>
  <c r="U1392" i="12"/>
  <c r="E1392" i="12"/>
  <c r="F1392" i="12" s="1"/>
  <c r="K1391" i="12"/>
  <c r="Q1391" i="12"/>
  <c r="R1391" i="12" s="1"/>
  <c r="W1391" i="12"/>
  <c r="W1392" i="12" l="1"/>
  <c r="Q1392" i="12"/>
  <c r="R1392" i="12" s="1"/>
  <c r="K1392" i="12"/>
  <c r="E2547" i="13"/>
  <c r="N1393" i="12"/>
  <c r="O1393" i="12" s="1"/>
  <c r="P1393" i="12" s="1"/>
  <c r="J1393" i="12"/>
  <c r="Y1393" i="12"/>
  <c r="I1393" i="12"/>
  <c r="V1393" i="12"/>
  <c r="B1394" i="12"/>
  <c r="U1393" i="12"/>
  <c r="E1393" i="12"/>
  <c r="F1393" i="12" s="1"/>
  <c r="K1393" i="12" l="1"/>
  <c r="Q1393" i="12"/>
  <c r="R1393" i="12" s="1"/>
  <c r="W1393" i="12"/>
  <c r="E2546" i="13"/>
  <c r="J1394" i="12"/>
  <c r="Y1394" i="12"/>
  <c r="I1394" i="12"/>
  <c r="V1394" i="12"/>
  <c r="B1395" i="12"/>
  <c r="U1394" i="12"/>
  <c r="E1394" i="12"/>
  <c r="F1394" i="12" s="1"/>
  <c r="N1394" i="12"/>
  <c r="O1394" i="12" s="1"/>
  <c r="P1394" i="12" s="1"/>
  <c r="W1394" i="12" l="1"/>
  <c r="E2545" i="13"/>
  <c r="J1395" i="12"/>
  <c r="Y1395" i="12"/>
  <c r="I1395" i="12"/>
  <c r="V1395" i="12"/>
  <c r="B1396" i="12"/>
  <c r="U1395" i="12"/>
  <c r="E1395" i="12"/>
  <c r="F1395" i="12" s="1"/>
  <c r="N1395" i="12"/>
  <c r="O1395" i="12" s="1"/>
  <c r="P1395" i="12" s="1"/>
  <c r="K1394" i="12"/>
  <c r="Q1394" i="12"/>
  <c r="R1394" i="12" s="1"/>
  <c r="W1395" i="12" l="1"/>
  <c r="Q1395" i="12"/>
  <c r="R1395" i="12" s="1"/>
  <c r="E2544" i="13"/>
  <c r="V1396" i="12"/>
  <c r="B1397" i="12"/>
  <c r="U1396" i="12"/>
  <c r="E1396" i="12"/>
  <c r="F1396" i="12" s="1"/>
  <c r="N1396" i="12"/>
  <c r="O1396" i="12" s="1"/>
  <c r="P1396" i="12" s="1"/>
  <c r="J1396" i="12"/>
  <c r="Y1396" i="12"/>
  <c r="I1396" i="12"/>
  <c r="K1395" i="12"/>
  <c r="W1396" i="12" l="1"/>
  <c r="E2543" i="13"/>
  <c r="N1397" i="12"/>
  <c r="O1397" i="12" s="1"/>
  <c r="P1397" i="12" s="1"/>
  <c r="J1397" i="12"/>
  <c r="Y1397" i="12"/>
  <c r="I1397" i="12"/>
  <c r="V1397" i="12"/>
  <c r="B1398" i="12"/>
  <c r="U1397" i="12"/>
  <c r="E1397" i="12"/>
  <c r="F1397" i="12" s="1"/>
  <c r="K1396" i="12"/>
  <c r="Q1396" i="12"/>
  <c r="R1396" i="12" s="1"/>
  <c r="W1397" i="12" l="1"/>
  <c r="K1397" i="12"/>
  <c r="Q1397" i="12"/>
  <c r="R1397" i="12" s="1"/>
  <c r="E2542" i="13"/>
  <c r="N1398" i="12"/>
  <c r="O1398" i="12" s="1"/>
  <c r="P1398" i="12" s="1"/>
  <c r="J1398" i="12"/>
  <c r="Y1398" i="12"/>
  <c r="I1398" i="12"/>
  <c r="V1398" i="12"/>
  <c r="B1399" i="12"/>
  <c r="U1398" i="12"/>
  <c r="E1398" i="12"/>
  <c r="F1398" i="12" s="1"/>
  <c r="W1398" i="12" l="1"/>
  <c r="Q1398" i="12"/>
  <c r="R1398" i="12" s="1"/>
  <c r="E2541" i="13"/>
  <c r="N1399" i="12"/>
  <c r="O1399" i="12" s="1"/>
  <c r="P1399" i="12" s="1"/>
  <c r="J1399" i="12"/>
  <c r="Y1399" i="12"/>
  <c r="I1399" i="12"/>
  <c r="V1399" i="12"/>
  <c r="B1400" i="12"/>
  <c r="U1399" i="12"/>
  <c r="E1399" i="12"/>
  <c r="F1399" i="12" s="1"/>
  <c r="K1398" i="12"/>
  <c r="Q1399" i="12" l="1"/>
  <c r="R1399" i="12" s="1"/>
  <c r="W1399" i="12"/>
  <c r="E2540" i="13"/>
  <c r="J1400" i="12"/>
  <c r="Y1400" i="12"/>
  <c r="I1400" i="12"/>
  <c r="V1400" i="12"/>
  <c r="B1401" i="12"/>
  <c r="U1400" i="12"/>
  <c r="E1400" i="12"/>
  <c r="F1400" i="12" s="1"/>
  <c r="N1400" i="12"/>
  <c r="O1400" i="12" s="1"/>
  <c r="P1400" i="12" s="1"/>
  <c r="K1399" i="12"/>
  <c r="K1400" i="12" l="1"/>
  <c r="E2539" i="13"/>
  <c r="V1401" i="12"/>
  <c r="B1402" i="12"/>
  <c r="U1401" i="12"/>
  <c r="E1401" i="12"/>
  <c r="F1401" i="12" s="1"/>
  <c r="N1401" i="12"/>
  <c r="O1401" i="12" s="1"/>
  <c r="P1401" i="12" s="1"/>
  <c r="J1401" i="12"/>
  <c r="Y1401" i="12"/>
  <c r="I1401" i="12"/>
  <c r="Q1400" i="12"/>
  <c r="R1400" i="12" s="1"/>
  <c r="W1400" i="12"/>
  <c r="K1401" i="12" l="1"/>
  <c r="Q1401" i="12"/>
  <c r="R1401" i="12" s="1"/>
  <c r="W1401" i="12"/>
  <c r="E2538" i="13"/>
  <c r="B1403" i="12"/>
  <c r="U1402" i="12"/>
  <c r="E1402" i="12"/>
  <c r="F1402" i="12" s="1"/>
  <c r="N1402" i="12"/>
  <c r="O1402" i="12" s="1"/>
  <c r="P1402" i="12" s="1"/>
  <c r="J1402" i="12"/>
  <c r="Y1402" i="12"/>
  <c r="I1402" i="12"/>
  <c r="V1402" i="12"/>
  <c r="W1402" i="12" l="1"/>
  <c r="Q1402" i="12"/>
  <c r="R1402" i="12" s="1"/>
  <c r="E2537" i="13"/>
  <c r="N1403" i="12"/>
  <c r="O1403" i="12" s="1"/>
  <c r="P1403" i="12" s="1"/>
  <c r="J1403" i="12"/>
  <c r="Y1403" i="12"/>
  <c r="I1403" i="12"/>
  <c r="V1403" i="12"/>
  <c r="B1404" i="12"/>
  <c r="U1403" i="12"/>
  <c r="E1403" i="12"/>
  <c r="F1403" i="12" s="1"/>
  <c r="K1402" i="12"/>
  <c r="W1403" i="12" l="1"/>
  <c r="K1403" i="12"/>
  <c r="Q1403" i="12"/>
  <c r="R1403" i="12" s="1"/>
  <c r="E2536" i="13"/>
  <c r="N1404" i="12"/>
  <c r="O1404" i="12" s="1"/>
  <c r="P1404" i="12" s="1"/>
  <c r="J1404" i="12"/>
  <c r="Y1404" i="12"/>
  <c r="I1404" i="12"/>
  <c r="V1404" i="12"/>
  <c r="B1405" i="12"/>
  <c r="U1404" i="12"/>
  <c r="E1404" i="12"/>
  <c r="F1404" i="12" s="1"/>
  <c r="W1404" i="12" l="1"/>
  <c r="Q1404" i="12"/>
  <c r="R1404" i="12" s="1"/>
  <c r="E2535" i="13"/>
  <c r="J1405" i="12"/>
  <c r="Y1405" i="12"/>
  <c r="I1405" i="12"/>
  <c r="V1405" i="12"/>
  <c r="B1406" i="12"/>
  <c r="U1405" i="12"/>
  <c r="E1405" i="12"/>
  <c r="F1405" i="12" s="1"/>
  <c r="N1405" i="12"/>
  <c r="O1405" i="12" s="1"/>
  <c r="P1405" i="12" s="1"/>
  <c r="K1404" i="12"/>
  <c r="K1405" i="12" l="1"/>
  <c r="Q1405" i="12"/>
  <c r="R1405" i="12" s="1"/>
  <c r="W1405" i="12"/>
  <c r="E2534" i="13"/>
  <c r="Y1406" i="12"/>
  <c r="I1406" i="12"/>
  <c r="V1406" i="12"/>
  <c r="B1407" i="12"/>
  <c r="U1406" i="12"/>
  <c r="E1406" i="12"/>
  <c r="F1406" i="12" s="1"/>
  <c r="N1406" i="12"/>
  <c r="O1406" i="12" s="1"/>
  <c r="P1406" i="12" s="1"/>
  <c r="J1406" i="12"/>
  <c r="W1406" i="12" l="1"/>
  <c r="Q1406" i="12"/>
  <c r="R1406" i="12" s="1"/>
  <c r="E2533" i="13"/>
  <c r="V1407" i="12"/>
  <c r="B1408" i="12"/>
  <c r="U1407" i="12"/>
  <c r="E1407" i="12"/>
  <c r="F1407" i="12" s="1"/>
  <c r="N1407" i="12"/>
  <c r="O1407" i="12" s="1"/>
  <c r="P1407" i="12" s="1"/>
  <c r="J1407" i="12"/>
  <c r="Y1407" i="12"/>
  <c r="I1407" i="12"/>
  <c r="K1406" i="12"/>
  <c r="W1407" i="12" l="1"/>
  <c r="Q1407" i="12"/>
  <c r="R1407" i="12" s="1"/>
  <c r="K1407" i="12"/>
  <c r="E2532" i="13"/>
  <c r="N1408" i="12"/>
  <c r="O1408" i="12" s="1"/>
  <c r="P1408" i="12" s="1"/>
  <c r="J1408" i="12"/>
  <c r="Y1408" i="12"/>
  <c r="I1408" i="12"/>
  <c r="V1408" i="12"/>
  <c r="B1409" i="12"/>
  <c r="U1408" i="12"/>
  <c r="E1408" i="12"/>
  <c r="F1408" i="12" s="1"/>
  <c r="W1408" i="12" l="1"/>
  <c r="Q1408" i="12"/>
  <c r="R1408" i="12" s="1"/>
  <c r="E2531" i="13"/>
  <c r="N1409" i="12"/>
  <c r="O1409" i="12" s="1"/>
  <c r="P1409" i="12" s="1"/>
  <c r="J1409" i="12"/>
  <c r="Y1409" i="12"/>
  <c r="I1409" i="12"/>
  <c r="V1409" i="12"/>
  <c r="B1410" i="12"/>
  <c r="U1409" i="12"/>
  <c r="E1409" i="12"/>
  <c r="F1409" i="12" s="1"/>
  <c r="K1408" i="12"/>
  <c r="W1409" i="12" l="1"/>
  <c r="K1409" i="12"/>
  <c r="Q1409" i="12"/>
  <c r="R1409" i="12" s="1"/>
  <c r="E2530" i="13"/>
  <c r="J1410" i="12"/>
  <c r="Y1410" i="12"/>
  <c r="I1410" i="12"/>
  <c r="V1410" i="12"/>
  <c r="B1411" i="12"/>
  <c r="U1410" i="12"/>
  <c r="E1410" i="12"/>
  <c r="F1410" i="12" s="1"/>
  <c r="N1410" i="12"/>
  <c r="O1410" i="12" s="1"/>
  <c r="P1410" i="12" s="1"/>
  <c r="W1410" i="12" l="1"/>
  <c r="K1410" i="12"/>
  <c r="Q1410" i="12"/>
  <c r="R1410" i="12" s="1"/>
  <c r="E2529" i="13"/>
  <c r="J1411" i="12"/>
  <c r="Y1411" i="12"/>
  <c r="I1411" i="12"/>
  <c r="V1411" i="12"/>
  <c r="B1412" i="12"/>
  <c r="U1411" i="12"/>
  <c r="E1411" i="12"/>
  <c r="F1411" i="12" s="1"/>
  <c r="N1411" i="12"/>
  <c r="O1411" i="12" s="1"/>
  <c r="P1411" i="12" s="1"/>
  <c r="W1411" i="12" l="1"/>
  <c r="Q1411" i="12"/>
  <c r="R1411" i="12" s="1"/>
  <c r="K1411" i="12"/>
  <c r="E2528" i="13"/>
  <c r="V1412" i="12"/>
  <c r="B1413" i="12"/>
  <c r="U1412" i="12"/>
  <c r="E1412" i="12"/>
  <c r="F1412" i="12" s="1"/>
  <c r="N1412" i="12"/>
  <c r="O1412" i="12" s="1"/>
  <c r="P1412" i="12" s="1"/>
  <c r="J1412" i="12"/>
  <c r="Y1412" i="12"/>
  <c r="I1412" i="12"/>
  <c r="K1412" i="12" l="1"/>
  <c r="Q1412" i="12"/>
  <c r="R1412" i="12" s="1"/>
  <c r="W1412" i="12"/>
  <c r="E2527" i="13"/>
  <c r="N1413" i="12"/>
  <c r="O1413" i="12" s="1"/>
  <c r="P1413" i="12" s="1"/>
  <c r="J1413" i="12"/>
  <c r="Y1413" i="12"/>
  <c r="I1413" i="12"/>
  <c r="V1413" i="12"/>
  <c r="B1414" i="12"/>
  <c r="U1413" i="12"/>
  <c r="E1413" i="12"/>
  <c r="F1413" i="12" s="1"/>
  <c r="W1413" i="12" l="1"/>
  <c r="Q1413" i="12"/>
  <c r="R1413" i="12" s="1"/>
  <c r="E2526" i="13"/>
  <c r="N1414" i="12"/>
  <c r="O1414" i="12" s="1"/>
  <c r="P1414" i="12" s="1"/>
  <c r="J1414" i="12"/>
  <c r="Y1414" i="12"/>
  <c r="I1414" i="12"/>
  <c r="V1414" i="12"/>
  <c r="B1415" i="12"/>
  <c r="U1414" i="12"/>
  <c r="E1414" i="12"/>
  <c r="F1414" i="12" s="1"/>
  <c r="K1413" i="12"/>
  <c r="W1414" i="12" l="1"/>
  <c r="Q1414" i="12"/>
  <c r="R1414" i="12" s="1"/>
  <c r="E2525" i="13"/>
  <c r="N1415" i="12"/>
  <c r="O1415" i="12" s="1"/>
  <c r="P1415" i="12" s="1"/>
  <c r="J1415" i="12"/>
  <c r="Y1415" i="12"/>
  <c r="I1415" i="12"/>
  <c r="V1415" i="12"/>
  <c r="B1416" i="12"/>
  <c r="U1415" i="12"/>
  <c r="E1415" i="12"/>
  <c r="F1415" i="12" s="1"/>
  <c r="K1414" i="12"/>
  <c r="K1415" i="12" l="1"/>
  <c r="Q1415" i="12"/>
  <c r="R1415" i="12" s="1"/>
  <c r="W1415" i="12"/>
  <c r="E2524" i="13"/>
  <c r="J1416" i="12"/>
  <c r="Y1416" i="12"/>
  <c r="I1416" i="12"/>
  <c r="V1416" i="12"/>
  <c r="B1417" i="12"/>
  <c r="U1416" i="12"/>
  <c r="E1416" i="12"/>
  <c r="F1416" i="12" s="1"/>
  <c r="N1416" i="12"/>
  <c r="O1416" i="12" s="1"/>
  <c r="P1416" i="12" s="1"/>
  <c r="K1416" i="12" l="1"/>
  <c r="Q1416" i="12"/>
  <c r="R1416" i="12" s="1"/>
  <c r="W1416" i="12"/>
  <c r="E2523" i="13"/>
  <c r="V1417" i="12"/>
  <c r="B1418" i="12"/>
  <c r="U1417" i="12"/>
  <c r="E1417" i="12"/>
  <c r="F1417" i="12" s="1"/>
  <c r="N1417" i="12"/>
  <c r="O1417" i="12" s="1"/>
  <c r="P1417" i="12" s="1"/>
  <c r="J1417" i="12"/>
  <c r="Y1417" i="12"/>
  <c r="I1417" i="12"/>
  <c r="E2522" i="13" l="1"/>
  <c r="B1419" i="12"/>
  <c r="U1418" i="12"/>
  <c r="E1418" i="12"/>
  <c r="F1418" i="12" s="1"/>
  <c r="N1418" i="12"/>
  <c r="O1418" i="12" s="1"/>
  <c r="P1418" i="12" s="1"/>
  <c r="J1418" i="12"/>
  <c r="Y1418" i="12"/>
  <c r="I1418" i="12"/>
  <c r="V1418" i="12"/>
  <c r="K1417" i="12"/>
  <c r="Q1417" i="12"/>
  <c r="R1417" i="12" s="1"/>
  <c r="W1417" i="12"/>
  <c r="Q1418" i="12" l="1"/>
  <c r="R1418" i="12" s="1"/>
  <c r="W1418" i="12"/>
  <c r="E2521" i="13"/>
  <c r="N1419" i="12"/>
  <c r="O1419" i="12" s="1"/>
  <c r="P1419" i="12" s="1"/>
  <c r="J1419" i="12"/>
  <c r="Y1419" i="12"/>
  <c r="I1419" i="12"/>
  <c r="V1419" i="12"/>
  <c r="B1420" i="12"/>
  <c r="U1419" i="12"/>
  <c r="E1419" i="12"/>
  <c r="F1419" i="12" s="1"/>
  <c r="K1418" i="12"/>
  <c r="W1419" i="12" l="1"/>
  <c r="Q1419" i="12"/>
  <c r="R1419" i="12" s="1"/>
  <c r="K1419" i="12"/>
  <c r="E2520" i="13"/>
  <c r="N1420" i="12"/>
  <c r="O1420" i="12" s="1"/>
  <c r="P1420" i="12" s="1"/>
  <c r="J1420" i="12"/>
  <c r="Y1420" i="12"/>
  <c r="I1420" i="12"/>
  <c r="V1420" i="12"/>
  <c r="B1421" i="12"/>
  <c r="U1420" i="12"/>
  <c r="E1420" i="12"/>
  <c r="F1420" i="12" s="1"/>
  <c r="Q1420" i="12" l="1"/>
  <c r="R1420" i="12" s="1"/>
  <c r="K1420" i="12"/>
  <c r="W1420" i="12"/>
  <c r="E2519" i="13"/>
  <c r="J1421" i="12"/>
  <c r="Y1421" i="12"/>
  <c r="I1421" i="12"/>
  <c r="V1421" i="12"/>
  <c r="B1422" i="12"/>
  <c r="U1421" i="12"/>
  <c r="E1421" i="12"/>
  <c r="F1421" i="12" s="1"/>
  <c r="N1421" i="12"/>
  <c r="O1421" i="12" s="1"/>
  <c r="P1421" i="12" s="1"/>
  <c r="W1421" i="12" l="1"/>
  <c r="E2518" i="13"/>
  <c r="Y1422" i="12"/>
  <c r="I1422" i="12"/>
  <c r="V1422" i="12"/>
  <c r="B1423" i="12"/>
  <c r="U1422" i="12"/>
  <c r="E1422" i="12"/>
  <c r="F1422" i="12" s="1"/>
  <c r="N1422" i="12"/>
  <c r="O1422" i="12" s="1"/>
  <c r="P1422" i="12" s="1"/>
  <c r="J1422" i="12"/>
  <c r="K1421" i="12"/>
  <c r="Q1421" i="12"/>
  <c r="R1421" i="12" s="1"/>
  <c r="W1422" i="12" l="1"/>
  <c r="Q1422" i="12"/>
  <c r="R1422" i="12" s="1"/>
  <c r="E2517" i="13"/>
  <c r="V1423" i="12"/>
  <c r="B1424" i="12"/>
  <c r="U1423" i="12"/>
  <c r="E1423" i="12"/>
  <c r="F1423" i="12" s="1"/>
  <c r="N1423" i="12"/>
  <c r="O1423" i="12" s="1"/>
  <c r="P1423" i="12" s="1"/>
  <c r="J1423" i="12"/>
  <c r="Y1423" i="12"/>
  <c r="I1423" i="12"/>
  <c r="K1422" i="12"/>
  <c r="W1423" i="12" l="1"/>
  <c r="E2516" i="13"/>
  <c r="N1424" i="12"/>
  <c r="O1424" i="12" s="1"/>
  <c r="P1424" i="12" s="1"/>
  <c r="J1424" i="12"/>
  <c r="Y1424" i="12"/>
  <c r="I1424" i="12"/>
  <c r="V1424" i="12"/>
  <c r="B1425" i="12"/>
  <c r="U1424" i="12"/>
  <c r="E1424" i="12"/>
  <c r="F1424" i="12" s="1"/>
  <c r="K1423" i="12"/>
  <c r="Q1423" i="12"/>
  <c r="R1423" i="12" s="1"/>
  <c r="W1424" i="12" l="1"/>
  <c r="K1424" i="12"/>
  <c r="Q1424" i="12"/>
  <c r="R1424" i="12" s="1"/>
  <c r="E2515" i="13"/>
  <c r="N1425" i="12"/>
  <c r="O1425" i="12" s="1"/>
  <c r="P1425" i="12" s="1"/>
  <c r="J1425" i="12"/>
  <c r="Y1425" i="12"/>
  <c r="I1425" i="12"/>
  <c r="V1425" i="12"/>
  <c r="B1426" i="12"/>
  <c r="U1425" i="12"/>
  <c r="E1425" i="12"/>
  <c r="F1425" i="12" s="1"/>
  <c r="K1425" i="12" l="1"/>
  <c r="Q1425" i="12"/>
  <c r="R1425" i="12" s="1"/>
  <c r="W1425" i="12"/>
  <c r="E2514" i="13"/>
  <c r="J1426" i="12"/>
  <c r="Y1426" i="12"/>
  <c r="I1426" i="12"/>
  <c r="V1426" i="12"/>
  <c r="B1427" i="12"/>
  <c r="U1426" i="12"/>
  <c r="E1426" i="12"/>
  <c r="F1426" i="12" s="1"/>
  <c r="N1426" i="12"/>
  <c r="O1426" i="12" s="1"/>
  <c r="P1426" i="12" s="1"/>
  <c r="E2513" i="13" l="1"/>
  <c r="J1427" i="12"/>
  <c r="Y1427" i="12"/>
  <c r="I1427" i="12"/>
  <c r="V1427" i="12"/>
  <c r="B1428" i="12"/>
  <c r="U1427" i="12"/>
  <c r="E1427" i="12"/>
  <c r="F1427" i="12" s="1"/>
  <c r="N1427" i="12"/>
  <c r="O1427" i="12" s="1"/>
  <c r="P1427" i="12" s="1"/>
  <c r="W1426" i="12"/>
  <c r="K1426" i="12"/>
  <c r="Q1426" i="12"/>
  <c r="R1426" i="12" s="1"/>
  <c r="K1427" i="12" l="1"/>
  <c r="W1427" i="12"/>
  <c r="E2512" i="13"/>
  <c r="V1428" i="12"/>
  <c r="B1429" i="12"/>
  <c r="U1428" i="12"/>
  <c r="E1428" i="12"/>
  <c r="F1428" i="12" s="1"/>
  <c r="N1428" i="12"/>
  <c r="O1428" i="12" s="1"/>
  <c r="P1428" i="12" s="1"/>
  <c r="J1428" i="12"/>
  <c r="Y1428" i="12"/>
  <c r="I1428" i="12"/>
  <c r="Q1427" i="12"/>
  <c r="R1427" i="12" s="1"/>
  <c r="Q1428" i="12" l="1"/>
  <c r="R1428" i="12" s="1"/>
  <c r="W1428" i="12"/>
  <c r="E2511" i="13"/>
  <c r="N1429" i="12"/>
  <c r="O1429" i="12" s="1"/>
  <c r="P1429" i="12" s="1"/>
  <c r="J1429" i="12"/>
  <c r="Y1429" i="12"/>
  <c r="I1429" i="12"/>
  <c r="V1429" i="12"/>
  <c r="B1430" i="12"/>
  <c r="U1429" i="12"/>
  <c r="E1429" i="12"/>
  <c r="F1429" i="12" s="1"/>
  <c r="K1428" i="12"/>
  <c r="W1429" i="12" l="1"/>
  <c r="Q1429" i="12"/>
  <c r="R1429" i="12" s="1"/>
  <c r="E2510" i="13"/>
  <c r="N1430" i="12"/>
  <c r="O1430" i="12" s="1"/>
  <c r="P1430" i="12" s="1"/>
  <c r="J1430" i="12"/>
  <c r="Y1430" i="12"/>
  <c r="I1430" i="12"/>
  <c r="V1430" i="12"/>
  <c r="B1431" i="12"/>
  <c r="U1430" i="12"/>
  <c r="E1430" i="12"/>
  <c r="F1430" i="12" s="1"/>
  <c r="K1429" i="12"/>
  <c r="W1430" i="12" l="1"/>
  <c r="K1430" i="12"/>
  <c r="E2509" i="13"/>
  <c r="N1431" i="12"/>
  <c r="O1431" i="12" s="1"/>
  <c r="P1431" i="12" s="1"/>
  <c r="J1431" i="12"/>
  <c r="Y1431" i="12"/>
  <c r="I1431" i="12"/>
  <c r="V1431" i="12"/>
  <c r="B1432" i="12"/>
  <c r="U1431" i="12"/>
  <c r="E1431" i="12"/>
  <c r="F1431" i="12" s="1"/>
  <c r="Q1430" i="12"/>
  <c r="R1430" i="12" s="1"/>
  <c r="K1431" i="12" l="1"/>
  <c r="E2508" i="13"/>
  <c r="J1432" i="12"/>
  <c r="Y1432" i="12"/>
  <c r="I1432" i="12"/>
  <c r="V1432" i="12"/>
  <c r="B1433" i="12"/>
  <c r="U1432" i="12"/>
  <c r="E1432" i="12"/>
  <c r="F1432" i="12" s="1"/>
  <c r="N1432" i="12"/>
  <c r="O1432" i="12" s="1"/>
  <c r="P1432" i="12" s="1"/>
  <c r="Q1431" i="12"/>
  <c r="R1431" i="12" s="1"/>
  <c r="W1431" i="12"/>
  <c r="W1432" i="12" l="1"/>
  <c r="E2507" i="13"/>
  <c r="V1433" i="12"/>
  <c r="B1434" i="12"/>
  <c r="U1433" i="12"/>
  <c r="E1433" i="12"/>
  <c r="F1433" i="12" s="1"/>
  <c r="N1433" i="12"/>
  <c r="O1433" i="12" s="1"/>
  <c r="P1433" i="12" s="1"/>
  <c r="J1433" i="12"/>
  <c r="Y1433" i="12"/>
  <c r="I1433" i="12"/>
  <c r="K1432" i="12"/>
  <c r="Q1432" i="12"/>
  <c r="R1432" i="12" s="1"/>
  <c r="K1433" i="12" l="1"/>
  <c r="Q1433" i="12"/>
  <c r="R1433" i="12" s="1"/>
  <c r="W1433" i="12"/>
  <c r="E2506" i="13"/>
  <c r="B1435" i="12"/>
  <c r="U1434" i="12"/>
  <c r="E1434" i="12"/>
  <c r="F1434" i="12" s="1"/>
  <c r="N1434" i="12"/>
  <c r="O1434" i="12" s="1"/>
  <c r="P1434" i="12" s="1"/>
  <c r="J1434" i="12"/>
  <c r="Y1434" i="12"/>
  <c r="I1434" i="12"/>
  <c r="V1434" i="12"/>
  <c r="W1434" i="12" l="1"/>
  <c r="Q1434" i="12"/>
  <c r="R1434" i="12" s="1"/>
  <c r="E2505" i="13"/>
  <c r="N1435" i="12"/>
  <c r="O1435" i="12" s="1"/>
  <c r="P1435" i="12" s="1"/>
  <c r="J1435" i="12"/>
  <c r="Y1435" i="12"/>
  <c r="I1435" i="12"/>
  <c r="V1435" i="12"/>
  <c r="B1436" i="12"/>
  <c r="U1435" i="12"/>
  <c r="E1435" i="12"/>
  <c r="F1435" i="12" s="1"/>
  <c r="K1434" i="12"/>
  <c r="W1435" i="12" l="1"/>
  <c r="Q1435" i="12"/>
  <c r="R1435" i="12" s="1"/>
  <c r="K1435" i="12"/>
  <c r="E2504" i="13"/>
  <c r="N1436" i="12"/>
  <c r="O1436" i="12" s="1"/>
  <c r="P1436" i="12" s="1"/>
  <c r="J1436" i="12"/>
  <c r="Y1436" i="12"/>
  <c r="I1436" i="12"/>
  <c r="V1436" i="12"/>
  <c r="B1437" i="12"/>
  <c r="U1436" i="12"/>
  <c r="E1436" i="12"/>
  <c r="F1436" i="12" s="1"/>
  <c r="W1436" i="12" l="1"/>
  <c r="E2503" i="13"/>
  <c r="J1437" i="12"/>
  <c r="Y1437" i="12"/>
  <c r="I1437" i="12"/>
  <c r="V1437" i="12"/>
  <c r="B1438" i="12"/>
  <c r="U1437" i="12"/>
  <c r="E1437" i="12"/>
  <c r="F1437" i="12" s="1"/>
  <c r="N1437" i="12"/>
  <c r="O1437" i="12" s="1"/>
  <c r="P1437" i="12" s="1"/>
  <c r="Q1436" i="12"/>
  <c r="R1436" i="12" s="1"/>
  <c r="K1436" i="12"/>
  <c r="W1437" i="12" l="1"/>
  <c r="K1437" i="12"/>
  <c r="Q1437" i="12"/>
  <c r="R1437" i="12" s="1"/>
  <c r="E2502" i="13"/>
  <c r="Y1438" i="12"/>
  <c r="I1438" i="12"/>
  <c r="V1438" i="12"/>
  <c r="B1439" i="12"/>
  <c r="U1438" i="12"/>
  <c r="E1438" i="12"/>
  <c r="F1438" i="12" s="1"/>
  <c r="N1438" i="12"/>
  <c r="O1438" i="12" s="1"/>
  <c r="P1438" i="12" s="1"/>
  <c r="J1438" i="12"/>
  <c r="K1438" i="12" l="1"/>
  <c r="Q1438" i="12"/>
  <c r="R1438" i="12" s="1"/>
  <c r="W1438" i="12"/>
  <c r="E2501" i="13"/>
  <c r="V1439" i="12"/>
  <c r="B1440" i="12"/>
  <c r="U1439" i="12"/>
  <c r="E1439" i="12"/>
  <c r="F1439" i="12" s="1"/>
  <c r="N1439" i="12"/>
  <c r="O1439" i="12" s="1"/>
  <c r="P1439" i="12" s="1"/>
  <c r="J1439" i="12"/>
  <c r="Y1439" i="12"/>
  <c r="I1439" i="12"/>
  <c r="Q1439" i="12" l="1"/>
  <c r="R1439" i="12" s="1"/>
  <c r="K1439" i="12"/>
  <c r="W1439" i="12"/>
  <c r="E2500" i="13"/>
  <c r="N1440" i="12"/>
  <c r="O1440" i="12" s="1"/>
  <c r="P1440" i="12" s="1"/>
  <c r="J1440" i="12"/>
  <c r="Y1440" i="12"/>
  <c r="I1440" i="12"/>
  <c r="V1440" i="12"/>
  <c r="B1441" i="12"/>
  <c r="U1440" i="12"/>
  <c r="E1440" i="12"/>
  <c r="F1440" i="12" s="1"/>
  <c r="W1440" i="12" l="1"/>
  <c r="E2499" i="13"/>
  <c r="N1441" i="12"/>
  <c r="O1441" i="12" s="1"/>
  <c r="P1441" i="12" s="1"/>
  <c r="J1441" i="12"/>
  <c r="Y1441" i="12"/>
  <c r="I1441" i="12"/>
  <c r="V1441" i="12"/>
  <c r="B1442" i="12"/>
  <c r="U1441" i="12"/>
  <c r="E1441" i="12"/>
  <c r="F1441" i="12" s="1"/>
  <c r="K1440" i="12"/>
  <c r="Q1440" i="12"/>
  <c r="R1440" i="12" s="1"/>
  <c r="W1441" i="12" l="1"/>
  <c r="Q1441" i="12"/>
  <c r="R1441" i="12" s="1"/>
  <c r="E2498" i="13"/>
  <c r="J1442" i="12"/>
  <c r="Y1442" i="12"/>
  <c r="I1442" i="12"/>
  <c r="V1442" i="12"/>
  <c r="B1443" i="12"/>
  <c r="U1442" i="12"/>
  <c r="E1442" i="12"/>
  <c r="F1442" i="12" s="1"/>
  <c r="N1442" i="12"/>
  <c r="O1442" i="12" s="1"/>
  <c r="P1442" i="12" s="1"/>
  <c r="K1441" i="12"/>
  <c r="W1442" i="12" l="1"/>
  <c r="K1442" i="12"/>
  <c r="Q1442" i="12"/>
  <c r="R1442" i="12" s="1"/>
  <c r="E2497" i="13"/>
  <c r="J1443" i="12"/>
  <c r="Y1443" i="12"/>
  <c r="I1443" i="12"/>
  <c r="V1443" i="12"/>
  <c r="B1444" i="12"/>
  <c r="U1443" i="12"/>
  <c r="E1443" i="12"/>
  <c r="F1443" i="12" s="1"/>
  <c r="N1443" i="12"/>
  <c r="O1443" i="12" s="1"/>
  <c r="P1443" i="12" s="1"/>
  <c r="K1443" i="12" l="1"/>
  <c r="Q1443" i="12"/>
  <c r="R1443" i="12" s="1"/>
  <c r="W1443" i="12"/>
  <c r="E2496" i="13"/>
  <c r="V1444" i="12"/>
  <c r="B1445" i="12"/>
  <c r="U1444" i="12"/>
  <c r="E1444" i="12"/>
  <c r="F1444" i="12" s="1"/>
  <c r="N1444" i="12"/>
  <c r="O1444" i="12" s="1"/>
  <c r="P1444" i="12" s="1"/>
  <c r="J1444" i="12"/>
  <c r="Y1444" i="12"/>
  <c r="I1444" i="12"/>
  <c r="W1444" i="12" l="1"/>
  <c r="E2495" i="13"/>
  <c r="N1445" i="12"/>
  <c r="O1445" i="12" s="1"/>
  <c r="P1445" i="12" s="1"/>
  <c r="J1445" i="12"/>
  <c r="Y1445" i="12"/>
  <c r="I1445" i="12"/>
  <c r="V1445" i="12"/>
  <c r="U1445" i="12"/>
  <c r="E1445" i="12"/>
  <c r="F1445" i="12" s="1"/>
  <c r="B1446" i="12"/>
  <c r="K1444" i="12"/>
  <c r="Q1444" i="12"/>
  <c r="R1444" i="12" s="1"/>
  <c r="W1445" i="12" l="1"/>
  <c r="Q1445" i="12"/>
  <c r="R1445" i="12" s="1"/>
  <c r="K1445" i="12"/>
  <c r="E2494" i="13"/>
  <c r="N1446" i="12"/>
  <c r="O1446" i="12" s="1"/>
  <c r="P1446" i="12" s="1"/>
  <c r="J1446" i="12"/>
  <c r="Y1446" i="12"/>
  <c r="I1446" i="12"/>
  <c r="V1446" i="12"/>
  <c r="B1447" i="12"/>
  <c r="U1446" i="12"/>
  <c r="E1446" i="12"/>
  <c r="F1446" i="12" s="1"/>
  <c r="W1446" i="12" l="1"/>
  <c r="Q1446" i="12"/>
  <c r="R1446" i="12" s="1"/>
  <c r="E2493" i="13"/>
  <c r="N1447" i="12"/>
  <c r="O1447" i="12" s="1"/>
  <c r="P1447" i="12" s="1"/>
  <c r="J1447" i="12"/>
  <c r="Y1447" i="12"/>
  <c r="I1447" i="12"/>
  <c r="V1447" i="12"/>
  <c r="B1448" i="12"/>
  <c r="U1447" i="12"/>
  <c r="E1447" i="12"/>
  <c r="F1447" i="12" s="1"/>
  <c r="K1446" i="12"/>
  <c r="Q1447" i="12" l="1"/>
  <c r="R1447" i="12" s="1"/>
  <c r="W1447" i="12"/>
  <c r="E2492" i="13"/>
  <c r="J1448" i="12"/>
  <c r="Y1448" i="12"/>
  <c r="I1448" i="12"/>
  <c r="V1448" i="12"/>
  <c r="B1449" i="12"/>
  <c r="U1448" i="12"/>
  <c r="E1448" i="12"/>
  <c r="F1448" i="12" s="1"/>
  <c r="N1448" i="12"/>
  <c r="O1448" i="12" s="1"/>
  <c r="P1448" i="12" s="1"/>
  <c r="K1447" i="12"/>
  <c r="W1448" i="12" l="1"/>
  <c r="K1448" i="12"/>
  <c r="Q1448" i="12"/>
  <c r="R1448" i="12" s="1"/>
  <c r="E2491" i="13"/>
  <c r="V1449" i="12"/>
  <c r="B1450" i="12"/>
  <c r="U1449" i="12"/>
  <c r="E1449" i="12"/>
  <c r="F1449" i="12" s="1"/>
  <c r="N1449" i="12"/>
  <c r="O1449" i="12" s="1"/>
  <c r="P1449" i="12" s="1"/>
  <c r="J1449" i="12"/>
  <c r="Y1449" i="12"/>
  <c r="I1449" i="12"/>
  <c r="K1449" i="12" l="1"/>
  <c r="Q1449" i="12"/>
  <c r="R1449" i="12" s="1"/>
  <c r="W1449" i="12"/>
  <c r="E2490" i="13"/>
  <c r="B1451" i="12"/>
  <c r="U1450" i="12"/>
  <c r="E1450" i="12"/>
  <c r="F1450" i="12" s="1"/>
  <c r="N1450" i="12"/>
  <c r="O1450" i="12" s="1"/>
  <c r="P1450" i="12" s="1"/>
  <c r="J1450" i="12"/>
  <c r="Y1450" i="12"/>
  <c r="I1450" i="12"/>
  <c r="V1450" i="12"/>
  <c r="W1450" i="12" l="1"/>
  <c r="Q1450" i="12"/>
  <c r="R1450" i="12" s="1"/>
  <c r="E2489" i="13"/>
  <c r="N1451" i="12"/>
  <c r="O1451" i="12" s="1"/>
  <c r="P1451" i="12" s="1"/>
  <c r="J1451" i="12"/>
  <c r="Y1451" i="12"/>
  <c r="I1451" i="12"/>
  <c r="V1451" i="12"/>
  <c r="B1452" i="12"/>
  <c r="U1451" i="12"/>
  <c r="E1451" i="12"/>
  <c r="F1451" i="12" s="1"/>
  <c r="K1450" i="12"/>
  <c r="K1451" i="12" l="1"/>
  <c r="Q1451" i="12"/>
  <c r="R1451" i="12" s="1"/>
  <c r="W1451" i="12"/>
  <c r="E2488" i="13"/>
  <c r="N1452" i="12"/>
  <c r="O1452" i="12" s="1"/>
  <c r="P1452" i="12" s="1"/>
  <c r="J1452" i="12"/>
  <c r="Y1452" i="12"/>
  <c r="I1452" i="12"/>
  <c r="V1452" i="12"/>
  <c r="B1453" i="12"/>
  <c r="U1452" i="12"/>
  <c r="E1452" i="12"/>
  <c r="F1452" i="12" s="1"/>
  <c r="W1452" i="12" l="1"/>
  <c r="Q1452" i="12"/>
  <c r="R1452" i="12" s="1"/>
  <c r="E2487" i="13"/>
  <c r="J1453" i="12"/>
  <c r="Y1453" i="12"/>
  <c r="I1453" i="12"/>
  <c r="V1453" i="12"/>
  <c r="B1454" i="12"/>
  <c r="U1453" i="12"/>
  <c r="E1453" i="12"/>
  <c r="F1453" i="12" s="1"/>
  <c r="N1453" i="12"/>
  <c r="O1453" i="12" s="1"/>
  <c r="P1453" i="12" s="1"/>
  <c r="K1452" i="12"/>
  <c r="Q1453" i="12" l="1"/>
  <c r="R1453" i="12" s="1"/>
  <c r="W1453" i="12"/>
  <c r="E2486" i="13"/>
  <c r="Y1454" i="12"/>
  <c r="I1454" i="12"/>
  <c r="V1454" i="12"/>
  <c r="B1455" i="12"/>
  <c r="U1454" i="12"/>
  <c r="E1454" i="12"/>
  <c r="F1454" i="12" s="1"/>
  <c r="N1454" i="12"/>
  <c r="O1454" i="12" s="1"/>
  <c r="P1454" i="12" s="1"/>
  <c r="J1454" i="12"/>
  <c r="K1453" i="12"/>
  <c r="W1454" i="12" l="1"/>
  <c r="E2485" i="13"/>
  <c r="V1455" i="12"/>
  <c r="B1456" i="12"/>
  <c r="U1455" i="12"/>
  <c r="E1455" i="12"/>
  <c r="F1455" i="12" s="1"/>
  <c r="N1455" i="12"/>
  <c r="O1455" i="12" s="1"/>
  <c r="P1455" i="12" s="1"/>
  <c r="J1455" i="12"/>
  <c r="Y1455" i="12"/>
  <c r="I1455" i="12"/>
  <c r="K1454" i="12"/>
  <c r="Q1454" i="12"/>
  <c r="R1454" i="12" s="1"/>
  <c r="K1455" i="12" l="1"/>
  <c r="W1455" i="12"/>
  <c r="Q1455" i="12"/>
  <c r="R1455" i="12" s="1"/>
  <c r="E2484" i="13"/>
  <c r="N1456" i="12"/>
  <c r="O1456" i="12" s="1"/>
  <c r="P1456" i="12" s="1"/>
  <c r="J1456" i="12"/>
  <c r="Y1456" i="12"/>
  <c r="I1456" i="12"/>
  <c r="V1456" i="12"/>
  <c r="B1457" i="12"/>
  <c r="U1456" i="12"/>
  <c r="E1456" i="12"/>
  <c r="F1456" i="12" s="1"/>
  <c r="W1456" i="12" l="1"/>
  <c r="Q1456" i="12"/>
  <c r="R1456" i="12" s="1"/>
  <c r="E2483" i="13"/>
  <c r="N1457" i="12"/>
  <c r="O1457" i="12" s="1"/>
  <c r="P1457" i="12" s="1"/>
  <c r="J1457" i="12"/>
  <c r="Y1457" i="12"/>
  <c r="I1457" i="12"/>
  <c r="V1457" i="12"/>
  <c r="B1458" i="12"/>
  <c r="U1457" i="12"/>
  <c r="E1457" i="12"/>
  <c r="F1457" i="12" s="1"/>
  <c r="K1456" i="12"/>
  <c r="Q1457" i="12" l="1"/>
  <c r="R1457" i="12" s="1"/>
  <c r="W1457" i="12"/>
  <c r="E2482" i="13"/>
  <c r="J1458" i="12"/>
  <c r="Y1458" i="12"/>
  <c r="I1458" i="12"/>
  <c r="V1458" i="12"/>
  <c r="B1459" i="12"/>
  <c r="U1458" i="12"/>
  <c r="E1458" i="12"/>
  <c r="F1458" i="12" s="1"/>
  <c r="N1458" i="12"/>
  <c r="O1458" i="12" s="1"/>
  <c r="P1458" i="12" s="1"/>
  <c r="K1457" i="12"/>
  <c r="K1458" i="12" l="1"/>
  <c r="Q1458" i="12"/>
  <c r="R1458" i="12" s="1"/>
  <c r="W1458" i="12"/>
  <c r="E2481" i="13"/>
  <c r="J1459" i="12"/>
  <c r="Y1459" i="12"/>
  <c r="I1459" i="12"/>
  <c r="V1459" i="12"/>
  <c r="B1460" i="12"/>
  <c r="U1459" i="12"/>
  <c r="E1459" i="12"/>
  <c r="F1459" i="12" s="1"/>
  <c r="N1459" i="12"/>
  <c r="O1459" i="12" s="1"/>
  <c r="P1459" i="12" s="1"/>
  <c r="K1459" i="12" l="1"/>
  <c r="Q1459" i="12"/>
  <c r="R1459" i="12" s="1"/>
  <c r="W1459" i="12"/>
  <c r="E2480" i="13"/>
  <c r="V1460" i="12"/>
  <c r="B1461" i="12"/>
  <c r="U1460" i="12"/>
  <c r="E1460" i="12"/>
  <c r="F1460" i="12" s="1"/>
  <c r="N1460" i="12"/>
  <c r="O1460" i="12" s="1"/>
  <c r="P1460" i="12" s="1"/>
  <c r="J1460" i="12"/>
  <c r="Y1460" i="12"/>
  <c r="I1460" i="12"/>
  <c r="Q1460" i="12" l="1"/>
  <c r="R1460" i="12" s="1"/>
  <c r="K1460" i="12"/>
  <c r="W1460" i="12"/>
  <c r="E2479" i="13"/>
  <c r="N1461" i="12"/>
  <c r="O1461" i="12" s="1"/>
  <c r="P1461" i="12" s="1"/>
  <c r="J1461" i="12"/>
  <c r="Y1461" i="12"/>
  <c r="I1461" i="12"/>
  <c r="V1461" i="12"/>
  <c r="B1462" i="12"/>
  <c r="U1461" i="12"/>
  <c r="E1461" i="12"/>
  <c r="F1461" i="12" s="1"/>
  <c r="W1461" i="12" l="1"/>
  <c r="E2478" i="13"/>
  <c r="N1462" i="12"/>
  <c r="O1462" i="12" s="1"/>
  <c r="P1462" i="12" s="1"/>
  <c r="J1462" i="12"/>
  <c r="Y1462" i="12"/>
  <c r="I1462" i="12"/>
  <c r="V1462" i="12"/>
  <c r="B1463" i="12"/>
  <c r="U1462" i="12"/>
  <c r="E1462" i="12"/>
  <c r="F1462" i="12" s="1"/>
  <c r="K1461" i="12"/>
  <c r="Q1461" i="12"/>
  <c r="R1461" i="12" s="1"/>
  <c r="W1462" i="12" l="1"/>
  <c r="Q1462" i="12"/>
  <c r="R1462" i="12" s="1"/>
  <c r="E2477" i="13"/>
  <c r="N1463" i="12"/>
  <c r="O1463" i="12" s="1"/>
  <c r="P1463" i="12" s="1"/>
  <c r="J1463" i="12"/>
  <c r="Y1463" i="12"/>
  <c r="I1463" i="12"/>
  <c r="V1463" i="12"/>
  <c r="B1464" i="12"/>
  <c r="U1463" i="12"/>
  <c r="E1463" i="12"/>
  <c r="F1463" i="12" s="1"/>
  <c r="K1462" i="12"/>
  <c r="W1463" i="12" l="1"/>
  <c r="K1463" i="12"/>
  <c r="Q1463" i="12"/>
  <c r="R1463" i="12" s="1"/>
  <c r="E2476" i="13"/>
  <c r="J1464" i="12"/>
  <c r="Y1464" i="12"/>
  <c r="I1464" i="12"/>
  <c r="V1464" i="12"/>
  <c r="B1465" i="12"/>
  <c r="U1464" i="12"/>
  <c r="E1464" i="12"/>
  <c r="F1464" i="12" s="1"/>
  <c r="N1464" i="12"/>
  <c r="O1464" i="12" s="1"/>
  <c r="P1464" i="12" s="1"/>
  <c r="W1464" i="12" l="1"/>
  <c r="Q1464" i="12"/>
  <c r="R1464" i="12" s="1"/>
  <c r="E2475" i="13"/>
  <c r="V1465" i="12"/>
  <c r="B1466" i="12"/>
  <c r="U1465" i="12"/>
  <c r="E1465" i="12"/>
  <c r="F1465" i="12" s="1"/>
  <c r="N1465" i="12"/>
  <c r="O1465" i="12" s="1"/>
  <c r="P1465" i="12" s="1"/>
  <c r="J1465" i="12"/>
  <c r="Y1465" i="12"/>
  <c r="I1465" i="12"/>
  <c r="K1464" i="12"/>
  <c r="E2474" i="13" l="1"/>
  <c r="B1467" i="12"/>
  <c r="U1466" i="12"/>
  <c r="E1466" i="12"/>
  <c r="F1466" i="12" s="1"/>
  <c r="N1466" i="12"/>
  <c r="O1466" i="12" s="1"/>
  <c r="P1466" i="12" s="1"/>
  <c r="J1466" i="12"/>
  <c r="Y1466" i="12"/>
  <c r="I1466" i="12"/>
  <c r="V1466" i="12"/>
  <c r="K1465" i="12"/>
  <c r="Q1465" i="12"/>
  <c r="R1465" i="12" s="1"/>
  <c r="W1465" i="12"/>
  <c r="Q1466" i="12" l="1"/>
  <c r="R1466" i="12" s="1"/>
  <c r="W1466" i="12"/>
  <c r="E2473" i="13"/>
  <c r="N1467" i="12"/>
  <c r="O1467" i="12" s="1"/>
  <c r="P1467" i="12" s="1"/>
  <c r="J1467" i="12"/>
  <c r="Y1467" i="12"/>
  <c r="I1467" i="12"/>
  <c r="V1467" i="12"/>
  <c r="B1468" i="12"/>
  <c r="U1467" i="12"/>
  <c r="E1467" i="12"/>
  <c r="F1467" i="12" s="1"/>
  <c r="K1466" i="12"/>
  <c r="K1467" i="12" l="1"/>
  <c r="Q1467" i="12"/>
  <c r="R1467" i="12" s="1"/>
  <c r="W1467" i="12"/>
  <c r="E2472" i="13"/>
  <c r="N1468" i="12"/>
  <c r="O1468" i="12" s="1"/>
  <c r="P1468" i="12" s="1"/>
  <c r="J1468" i="12"/>
  <c r="Y1468" i="12"/>
  <c r="I1468" i="12"/>
  <c r="V1468" i="12"/>
  <c r="B1469" i="12"/>
  <c r="U1468" i="12"/>
  <c r="E1468" i="12"/>
  <c r="F1468" i="12" s="1"/>
  <c r="W1468" i="12" l="1"/>
  <c r="Q1468" i="12"/>
  <c r="R1468" i="12" s="1"/>
  <c r="E2471" i="13"/>
  <c r="J1469" i="12"/>
  <c r="Y1469" i="12"/>
  <c r="I1469" i="12"/>
  <c r="V1469" i="12"/>
  <c r="B1470" i="12"/>
  <c r="U1469" i="12"/>
  <c r="E1469" i="12"/>
  <c r="F1469" i="12" s="1"/>
  <c r="N1469" i="12"/>
  <c r="O1469" i="12" s="1"/>
  <c r="P1469" i="12" s="1"/>
  <c r="K1468" i="12"/>
  <c r="E2470" i="13" l="1"/>
  <c r="Y1470" i="12"/>
  <c r="I1470" i="12"/>
  <c r="V1470" i="12"/>
  <c r="B1471" i="12"/>
  <c r="U1470" i="12"/>
  <c r="E1470" i="12"/>
  <c r="F1470" i="12" s="1"/>
  <c r="N1470" i="12"/>
  <c r="O1470" i="12" s="1"/>
  <c r="P1470" i="12" s="1"/>
  <c r="J1470" i="12"/>
  <c r="K1469" i="12"/>
  <c r="Q1469" i="12"/>
  <c r="R1469" i="12" s="1"/>
  <c r="W1469" i="12"/>
  <c r="W1470" i="12" l="1"/>
  <c r="Q1470" i="12"/>
  <c r="R1470" i="12" s="1"/>
  <c r="E2469" i="13"/>
  <c r="V1471" i="12"/>
  <c r="B1472" i="12"/>
  <c r="U1471" i="12"/>
  <c r="E1471" i="12"/>
  <c r="F1471" i="12" s="1"/>
  <c r="N1471" i="12"/>
  <c r="O1471" i="12" s="1"/>
  <c r="P1471" i="12" s="1"/>
  <c r="J1471" i="12"/>
  <c r="Y1471" i="12"/>
  <c r="I1471" i="12"/>
  <c r="K1470" i="12"/>
  <c r="W1471" i="12" l="1"/>
  <c r="E2468" i="13"/>
  <c r="U1472" i="12"/>
  <c r="B1473" i="12"/>
  <c r="N1472" i="12"/>
  <c r="O1472" i="12" s="1"/>
  <c r="P1472" i="12" s="1"/>
  <c r="J1472" i="12"/>
  <c r="I1472" i="12"/>
  <c r="Y1472" i="12"/>
  <c r="E1472" i="12"/>
  <c r="F1472" i="12" s="1"/>
  <c r="V1472" i="12"/>
  <c r="K1471" i="12"/>
  <c r="Q1471" i="12"/>
  <c r="R1471" i="12" s="1"/>
  <c r="Q1472" i="12" l="1"/>
  <c r="R1472" i="12" s="1"/>
  <c r="E2467" i="13"/>
  <c r="B1474" i="12"/>
  <c r="U1473" i="12"/>
  <c r="E1473" i="12"/>
  <c r="F1473" i="12" s="1"/>
  <c r="V1473" i="12"/>
  <c r="N1473" i="12"/>
  <c r="O1473" i="12" s="1"/>
  <c r="P1473" i="12" s="1"/>
  <c r="J1473" i="12"/>
  <c r="I1473" i="12"/>
  <c r="Y1473" i="12"/>
  <c r="W1472" i="12"/>
  <c r="K1472" i="12"/>
  <c r="Q1473" i="12" l="1"/>
  <c r="R1473" i="12" s="1"/>
  <c r="W1473" i="12"/>
  <c r="E2466" i="13"/>
  <c r="J1474" i="12"/>
  <c r="I1474" i="12"/>
  <c r="E1474" i="12"/>
  <c r="F1474" i="12" s="1"/>
  <c r="Y1474" i="12"/>
  <c r="V1474" i="12"/>
  <c r="U1474" i="12"/>
  <c r="N1474" i="12"/>
  <c r="O1474" i="12" s="1"/>
  <c r="P1474" i="12" s="1"/>
  <c r="B1475" i="12"/>
  <c r="K1473" i="12"/>
  <c r="Q1474" i="12" l="1"/>
  <c r="R1474" i="12" s="1"/>
  <c r="K1474" i="12"/>
  <c r="E2465" i="13"/>
  <c r="B1476" i="12"/>
  <c r="U1475" i="12"/>
  <c r="E1475" i="12"/>
  <c r="F1475" i="12" s="1"/>
  <c r="J1475" i="12"/>
  <c r="Y1475" i="12"/>
  <c r="V1475" i="12"/>
  <c r="N1475" i="12"/>
  <c r="O1475" i="12" s="1"/>
  <c r="P1475" i="12" s="1"/>
  <c r="I1475" i="12"/>
  <c r="W1474" i="12"/>
  <c r="W1475" i="12" l="1"/>
  <c r="E2464" i="13"/>
  <c r="N1476" i="12"/>
  <c r="O1476" i="12" s="1"/>
  <c r="P1476" i="12" s="1"/>
  <c r="J1476" i="12"/>
  <c r="Y1476" i="12"/>
  <c r="V1476" i="12"/>
  <c r="U1476" i="12"/>
  <c r="I1476" i="12"/>
  <c r="E1476" i="12"/>
  <c r="F1476" i="12" s="1"/>
  <c r="B1477" i="12"/>
  <c r="K1475" i="12"/>
  <c r="Q1475" i="12"/>
  <c r="R1475" i="12" s="1"/>
  <c r="K1476" i="12" l="1"/>
  <c r="W1476" i="12"/>
  <c r="Q1476" i="12"/>
  <c r="R1476" i="12" s="1"/>
  <c r="E2463" i="13"/>
  <c r="N1477" i="12"/>
  <c r="O1477" i="12" s="1"/>
  <c r="P1477" i="12" s="1"/>
  <c r="J1477" i="12"/>
  <c r="Y1477" i="12"/>
  <c r="I1477" i="12"/>
  <c r="V1477" i="12"/>
  <c r="U1477" i="12"/>
  <c r="E1477" i="12"/>
  <c r="F1477" i="12" s="1"/>
  <c r="B1478" i="12"/>
  <c r="W1477" i="12" l="1"/>
  <c r="E2462" i="13"/>
  <c r="Y1478" i="12"/>
  <c r="I1478" i="12"/>
  <c r="V1478" i="12"/>
  <c r="N1478" i="12"/>
  <c r="O1478" i="12" s="1"/>
  <c r="P1478" i="12" s="1"/>
  <c r="U1478" i="12"/>
  <c r="J1478" i="12"/>
  <c r="E1478" i="12"/>
  <c r="F1478" i="12" s="1"/>
  <c r="B1479" i="12"/>
  <c r="Q1477" i="12"/>
  <c r="R1477" i="12" s="1"/>
  <c r="K1477" i="12"/>
  <c r="W1478" i="12" l="1"/>
  <c r="K1478" i="12"/>
  <c r="E2461" i="13"/>
  <c r="Y1479" i="12"/>
  <c r="I1479" i="12"/>
  <c r="V1479" i="12"/>
  <c r="B1480" i="12"/>
  <c r="U1479" i="12"/>
  <c r="E1479" i="12"/>
  <c r="F1479" i="12" s="1"/>
  <c r="N1479" i="12"/>
  <c r="O1479" i="12" s="1"/>
  <c r="P1479" i="12" s="1"/>
  <c r="J1479" i="12"/>
  <c r="Q1478" i="12"/>
  <c r="R1478" i="12" s="1"/>
  <c r="W1479" i="12" l="1"/>
  <c r="E2460" i="13"/>
  <c r="V1480" i="12"/>
  <c r="B1481" i="12"/>
  <c r="U1480" i="12"/>
  <c r="E1480" i="12"/>
  <c r="F1480" i="12" s="1"/>
  <c r="N1480" i="12"/>
  <c r="O1480" i="12" s="1"/>
  <c r="P1480" i="12" s="1"/>
  <c r="Y1480" i="12"/>
  <c r="I1480" i="12"/>
  <c r="J1480" i="12"/>
  <c r="K1479" i="12"/>
  <c r="Q1479" i="12"/>
  <c r="R1479" i="12" s="1"/>
  <c r="W1480" i="12" l="1"/>
  <c r="Q1480" i="12"/>
  <c r="R1480" i="12" s="1"/>
  <c r="E2459" i="13"/>
  <c r="N1481" i="12"/>
  <c r="O1481" i="12" s="1"/>
  <c r="P1481" i="12" s="1"/>
  <c r="V1481" i="12"/>
  <c r="B1482" i="12"/>
  <c r="U1481" i="12"/>
  <c r="E1481" i="12"/>
  <c r="F1481" i="12" s="1"/>
  <c r="J1481" i="12"/>
  <c r="I1481" i="12"/>
  <c r="Y1481" i="12"/>
  <c r="K1480" i="12"/>
  <c r="W1481" i="12" l="1"/>
  <c r="E2458" i="13"/>
  <c r="J1482" i="12"/>
  <c r="B1483" i="12"/>
  <c r="U1482" i="12"/>
  <c r="E1482" i="12"/>
  <c r="F1482" i="12" s="1"/>
  <c r="V1482" i="12"/>
  <c r="N1482" i="12"/>
  <c r="O1482" i="12" s="1"/>
  <c r="P1482" i="12" s="1"/>
  <c r="I1482" i="12"/>
  <c r="Y1482" i="12"/>
  <c r="Q1481" i="12"/>
  <c r="R1481" i="12" s="1"/>
  <c r="K1481" i="12"/>
  <c r="W1482" i="12" l="1"/>
  <c r="Q1482" i="12"/>
  <c r="R1482" i="12" s="1"/>
  <c r="E2457" i="13"/>
  <c r="J1483" i="12"/>
  <c r="Y1483" i="12"/>
  <c r="I1483" i="12"/>
  <c r="B1484" i="12"/>
  <c r="U1483" i="12"/>
  <c r="E1483" i="12"/>
  <c r="F1483" i="12" s="1"/>
  <c r="V1483" i="12"/>
  <c r="N1483" i="12"/>
  <c r="O1483" i="12" s="1"/>
  <c r="P1483" i="12" s="1"/>
  <c r="K1482" i="12"/>
  <c r="W1483" i="12" l="1"/>
  <c r="E2456" i="13"/>
  <c r="J1484" i="12"/>
  <c r="Y1484" i="12"/>
  <c r="I1484" i="12"/>
  <c r="V1484" i="12"/>
  <c r="B1485" i="12"/>
  <c r="U1484" i="12"/>
  <c r="E1484" i="12"/>
  <c r="F1484" i="12" s="1"/>
  <c r="N1484" i="12"/>
  <c r="O1484" i="12" s="1"/>
  <c r="P1484" i="12" s="1"/>
  <c r="K1483" i="12"/>
  <c r="Q1483" i="12"/>
  <c r="R1483" i="12" s="1"/>
  <c r="W1484" i="12" l="1"/>
  <c r="E2455" i="13"/>
  <c r="V1485" i="12"/>
  <c r="J1485" i="12"/>
  <c r="Y1485" i="12"/>
  <c r="I1485" i="12"/>
  <c r="B1486" i="12"/>
  <c r="U1485" i="12"/>
  <c r="N1485" i="12"/>
  <c r="O1485" i="12" s="1"/>
  <c r="P1485" i="12" s="1"/>
  <c r="E1485" i="12"/>
  <c r="F1485" i="12" s="1"/>
  <c r="K1484" i="12"/>
  <c r="Q1484" i="12"/>
  <c r="R1484" i="12" s="1"/>
  <c r="K1485" i="12" l="1"/>
  <c r="Q1485" i="12"/>
  <c r="R1485" i="12" s="1"/>
  <c r="E2454" i="13"/>
  <c r="N1486" i="12"/>
  <c r="O1486" i="12" s="1"/>
  <c r="P1486" i="12" s="1"/>
  <c r="Y1486" i="12"/>
  <c r="I1486" i="12"/>
  <c r="V1486" i="12"/>
  <c r="J1486" i="12"/>
  <c r="E1486" i="12"/>
  <c r="F1486" i="12" s="1"/>
  <c r="B1487" i="12"/>
  <c r="U1486" i="12"/>
  <c r="W1485" i="12"/>
  <c r="K1486" i="12" l="1"/>
  <c r="W1486" i="12"/>
  <c r="E2453" i="13"/>
  <c r="N1487" i="12"/>
  <c r="O1487" i="12" s="1"/>
  <c r="P1487" i="12" s="1"/>
  <c r="Y1487" i="12"/>
  <c r="I1487" i="12"/>
  <c r="V1487" i="12"/>
  <c r="J1487" i="12"/>
  <c r="E1487" i="12"/>
  <c r="F1487" i="12" s="1"/>
  <c r="B1488" i="12"/>
  <c r="U1487" i="12"/>
  <c r="Q1486" i="12"/>
  <c r="R1486" i="12" s="1"/>
  <c r="K1487" i="12" l="1"/>
  <c r="Q1487" i="12"/>
  <c r="R1487" i="12" s="1"/>
  <c r="W1487" i="12"/>
  <c r="E2452" i="13"/>
  <c r="N1488" i="12"/>
  <c r="O1488" i="12" s="1"/>
  <c r="P1488" i="12" s="1"/>
  <c r="J1488" i="12"/>
  <c r="Y1488" i="12"/>
  <c r="I1488" i="12"/>
  <c r="V1488" i="12"/>
  <c r="U1488" i="12"/>
  <c r="E1488" i="12"/>
  <c r="F1488" i="12" s="1"/>
  <c r="B1489" i="12"/>
  <c r="W1488" i="12" l="1"/>
  <c r="Q1488" i="12"/>
  <c r="R1488" i="12" s="1"/>
  <c r="E2451" i="13"/>
  <c r="J1489" i="12"/>
  <c r="V1489" i="12"/>
  <c r="B1490" i="12"/>
  <c r="U1489" i="12"/>
  <c r="E1489" i="12"/>
  <c r="F1489" i="12" s="1"/>
  <c r="N1489" i="12"/>
  <c r="O1489" i="12" s="1"/>
  <c r="P1489" i="12" s="1"/>
  <c r="Y1489" i="12"/>
  <c r="I1489" i="12"/>
  <c r="K1488" i="12"/>
  <c r="W1489" i="12" l="1"/>
  <c r="K1489" i="12"/>
  <c r="Q1489" i="12"/>
  <c r="R1489" i="12" s="1"/>
  <c r="E2450" i="13"/>
  <c r="B1491" i="12"/>
  <c r="U1490" i="12"/>
  <c r="E1490" i="12"/>
  <c r="F1490" i="12" s="1"/>
  <c r="N1490" i="12"/>
  <c r="O1490" i="12" s="1"/>
  <c r="P1490" i="12" s="1"/>
  <c r="J1490" i="12"/>
  <c r="Y1490" i="12"/>
  <c r="V1490" i="12"/>
  <c r="I1490" i="12"/>
  <c r="Q1490" i="12" l="1"/>
  <c r="R1490" i="12" s="1"/>
  <c r="E2449" i="13"/>
  <c r="B1492" i="12"/>
  <c r="U1491" i="12"/>
  <c r="E1491" i="12"/>
  <c r="F1491" i="12" s="1"/>
  <c r="J1491" i="12"/>
  <c r="Y1491" i="12"/>
  <c r="V1491" i="12"/>
  <c r="N1491" i="12"/>
  <c r="O1491" i="12" s="1"/>
  <c r="P1491" i="12" s="1"/>
  <c r="I1491" i="12"/>
  <c r="K1490" i="12"/>
  <c r="W1490" i="12"/>
  <c r="W1491" i="12" l="1"/>
  <c r="Q1491" i="12"/>
  <c r="R1491" i="12" s="1"/>
  <c r="E2448" i="13"/>
  <c r="N1492" i="12"/>
  <c r="O1492" i="12" s="1"/>
  <c r="P1492" i="12" s="1"/>
  <c r="J1492" i="12"/>
  <c r="V1492" i="12"/>
  <c r="B1493" i="12"/>
  <c r="U1492" i="12"/>
  <c r="E1492" i="12"/>
  <c r="F1492" i="12" s="1"/>
  <c r="Y1492" i="12"/>
  <c r="I1492" i="12"/>
  <c r="K1491" i="12"/>
  <c r="Q1492" i="12" l="1"/>
  <c r="R1492" i="12" s="1"/>
  <c r="E2447" i="13"/>
  <c r="N1493" i="12"/>
  <c r="O1493" i="12" s="1"/>
  <c r="P1493" i="12" s="1"/>
  <c r="J1493" i="12"/>
  <c r="Y1493" i="12"/>
  <c r="I1493" i="12"/>
  <c r="B1494" i="12"/>
  <c r="U1493" i="12"/>
  <c r="E1493" i="12"/>
  <c r="F1493" i="12" s="1"/>
  <c r="V1493" i="12"/>
  <c r="K1492" i="12"/>
  <c r="W1492" i="12"/>
  <c r="K1493" i="12" l="1"/>
  <c r="W1493" i="12"/>
  <c r="E2446" i="13"/>
  <c r="Y1494" i="12"/>
  <c r="I1494" i="12"/>
  <c r="V1494" i="12"/>
  <c r="N1494" i="12"/>
  <c r="O1494" i="12" s="1"/>
  <c r="P1494" i="12" s="1"/>
  <c r="B1495" i="12"/>
  <c r="U1494" i="12"/>
  <c r="J1494" i="12"/>
  <c r="E1494" i="12"/>
  <c r="F1494" i="12" s="1"/>
  <c r="Q1493" i="12"/>
  <c r="R1493" i="12" s="1"/>
  <c r="K1494" i="12" l="1"/>
  <c r="W1494" i="12"/>
  <c r="E2445" i="13"/>
  <c r="Y1495" i="12"/>
  <c r="I1495" i="12"/>
  <c r="V1495" i="12"/>
  <c r="B1496" i="12"/>
  <c r="U1495" i="12"/>
  <c r="E1495" i="12"/>
  <c r="F1495" i="12" s="1"/>
  <c r="N1495" i="12"/>
  <c r="O1495" i="12" s="1"/>
  <c r="P1495" i="12" s="1"/>
  <c r="J1495" i="12"/>
  <c r="Q1494" i="12"/>
  <c r="R1494" i="12" s="1"/>
  <c r="K1495" i="12" l="1"/>
  <c r="E2444" i="13"/>
  <c r="V1496" i="12"/>
  <c r="B1497" i="12"/>
  <c r="U1496" i="12"/>
  <c r="E1496" i="12"/>
  <c r="F1496" i="12" s="1"/>
  <c r="N1496" i="12"/>
  <c r="O1496" i="12" s="1"/>
  <c r="P1496" i="12" s="1"/>
  <c r="J1496" i="12"/>
  <c r="Y1496" i="12"/>
  <c r="I1496" i="12"/>
  <c r="Q1495" i="12"/>
  <c r="R1495" i="12" s="1"/>
  <c r="W1495" i="12"/>
  <c r="K1496" i="12" l="1"/>
  <c r="Q1496" i="12"/>
  <c r="R1496" i="12" s="1"/>
  <c r="W1496" i="12"/>
  <c r="E2443" i="13"/>
  <c r="N1497" i="12"/>
  <c r="O1497" i="12" s="1"/>
  <c r="P1497" i="12" s="1"/>
  <c r="Y1497" i="12"/>
  <c r="I1497" i="12"/>
  <c r="V1497" i="12"/>
  <c r="B1498" i="12"/>
  <c r="U1497" i="12"/>
  <c r="E1497" i="12"/>
  <c r="F1497" i="12" s="1"/>
  <c r="J1497" i="12"/>
  <c r="W1497" i="12" l="1"/>
  <c r="K1497" i="12"/>
  <c r="E2442" i="13"/>
  <c r="J1498" i="12"/>
  <c r="V1498" i="12"/>
  <c r="B1499" i="12"/>
  <c r="U1498" i="12"/>
  <c r="E1498" i="12"/>
  <c r="F1498" i="12" s="1"/>
  <c r="Y1498" i="12"/>
  <c r="N1498" i="12"/>
  <c r="O1498" i="12" s="1"/>
  <c r="P1498" i="12" s="1"/>
  <c r="I1498" i="12"/>
  <c r="Q1497" i="12"/>
  <c r="R1497" i="12" s="1"/>
  <c r="Q1498" i="12" l="1"/>
  <c r="R1498" i="12" s="1"/>
  <c r="W1498" i="12"/>
  <c r="E2441" i="13"/>
  <c r="J1499" i="12"/>
  <c r="Y1499" i="12"/>
  <c r="I1499" i="12"/>
  <c r="B1500" i="12"/>
  <c r="U1499" i="12"/>
  <c r="E1499" i="12"/>
  <c r="F1499" i="12" s="1"/>
  <c r="V1499" i="12"/>
  <c r="N1499" i="12"/>
  <c r="O1499" i="12" s="1"/>
  <c r="P1499" i="12" s="1"/>
  <c r="K1498" i="12"/>
  <c r="E2440" i="13" l="1"/>
  <c r="J1500" i="12"/>
  <c r="Y1500" i="12"/>
  <c r="I1500" i="12"/>
  <c r="V1500" i="12"/>
  <c r="B1501" i="12"/>
  <c r="U1500" i="12"/>
  <c r="E1500" i="12"/>
  <c r="F1500" i="12" s="1"/>
  <c r="N1500" i="12"/>
  <c r="O1500" i="12" s="1"/>
  <c r="P1500" i="12" s="1"/>
  <c r="K1499" i="12"/>
  <c r="Q1499" i="12"/>
  <c r="R1499" i="12" s="1"/>
  <c r="W1499" i="12"/>
  <c r="W1500" i="12" l="1"/>
  <c r="E2439" i="13"/>
  <c r="V1501" i="12"/>
  <c r="J1501" i="12"/>
  <c r="Y1501" i="12"/>
  <c r="I1501" i="12"/>
  <c r="B1502" i="12"/>
  <c r="U1501" i="12"/>
  <c r="N1501" i="12"/>
  <c r="O1501" i="12" s="1"/>
  <c r="P1501" i="12" s="1"/>
  <c r="E1501" i="12"/>
  <c r="F1501" i="12" s="1"/>
  <c r="K1500" i="12"/>
  <c r="Q1500" i="12"/>
  <c r="R1500" i="12" s="1"/>
  <c r="Q1501" i="12" l="1"/>
  <c r="R1501" i="12" s="1"/>
  <c r="K1501" i="12"/>
  <c r="W1501" i="12"/>
  <c r="E2438" i="13"/>
  <c r="N1502" i="12"/>
  <c r="O1502" i="12" s="1"/>
  <c r="P1502" i="12" s="1"/>
  <c r="J1502" i="12"/>
  <c r="Y1502" i="12"/>
  <c r="I1502" i="12"/>
  <c r="V1502" i="12"/>
  <c r="U1502" i="12"/>
  <c r="E1502" i="12"/>
  <c r="F1502" i="12" s="1"/>
  <c r="B1503" i="12"/>
  <c r="K1502" i="12" l="1"/>
  <c r="W1502" i="12"/>
  <c r="Q1502" i="12"/>
  <c r="R1502" i="12" s="1"/>
  <c r="E2437" i="13"/>
  <c r="N1503" i="12"/>
  <c r="O1503" i="12" s="1"/>
  <c r="P1503" i="12" s="1"/>
  <c r="Y1503" i="12"/>
  <c r="I1503" i="12"/>
  <c r="V1503" i="12"/>
  <c r="B1504" i="12"/>
  <c r="U1503" i="12"/>
  <c r="E1503" i="12"/>
  <c r="F1503" i="12" s="1"/>
  <c r="J1503" i="12"/>
  <c r="K1503" i="12" l="1"/>
  <c r="E2436" i="13"/>
  <c r="N1504" i="12"/>
  <c r="O1504" i="12" s="1"/>
  <c r="P1504" i="12" s="1"/>
  <c r="J1504" i="12"/>
  <c r="Y1504" i="12"/>
  <c r="I1504" i="12"/>
  <c r="V1504" i="12"/>
  <c r="E1504" i="12"/>
  <c r="F1504" i="12" s="1"/>
  <c r="B1505" i="12"/>
  <c r="U1504" i="12"/>
  <c r="Q1503" i="12"/>
  <c r="R1503" i="12" s="1"/>
  <c r="W1503" i="12"/>
  <c r="Q1504" i="12" l="1"/>
  <c r="R1504" i="12" s="1"/>
  <c r="K1504" i="12"/>
  <c r="W1504" i="12"/>
  <c r="E2435" i="13"/>
  <c r="J1505" i="12"/>
  <c r="V1505" i="12"/>
  <c r="B1506" i="12"/>
  <c r="U1505" i="12"/>
  <c r="E1505" i="12"/>
  <c r="F1505" i="12" s="1"/>
  <c r="N1505" i="12"/>
  <c r="O1505" i="12" s="1"/>
  <c r="P1505" i="12" s="1"/>
  <c r="Y1505" i="12"/>
  <c r="I1505" i="12"/>
  <c r="W1505" i="12" l="1"/>
  <c r="K1505" i="12"/>
  <c r="Q1505" i="12"/>
  <c r="R1505" i="12" s="1"/>
  <c r="E2434" i="13"/>
  <c r="B1507" i="12"/>
  <c r="U1506" i="12"/>
  <c r="E1506" i="12"/>
  <c r="F1506" i="12" s="1"/>
  <c r="N1506" i="12"/>
  <c r="O1506" i="12" s="1"/>
  <c r="P1506" i="12" s="1"/>
  <c r="J1506" i="12"/>
  <c r="I1506" i="12"/>
  <c r="Y1506" i="12"/>
  <c r="V1506" i="12"/>
  <c r="Q1506" i="12" l="1"/>
  <c r="R1506" i="12" s="1"/>
  <c r="K1506" i="12"/>
  <c r="W1506" i="12"/>
  <c r="E2433" i="13"/>
  <c r="B1508" i="12"/>
  <c r="U1507" i="12"/>
  <c r="E1507" i="12"/>
  <c r="F1507" i="12" s="1"/>
  <c r="J1507" i="12"/>
  <c r="Y1507" i="12"/>
  <c r="I1507" i="12"/>
  <c r="V1507" i="12"/>
  <c r="N1507" i="12"/>
  <c r="O1507" i="12" s="1"/>
  <c r="P1507" i="12" s="1"/>
  <c r="W1507" i="12" l="1"/>
  <c r="E2432" i="13"/>
  <c r="N1508" i="12"/>
  <c r="O1508" i="12" s="1"/>
  <c r="P1508" i="12" s="1"/>
  <c r="J1508" i="12"/>
  <c r="V1508" i="12"/>
  <c r="B1509" i="12"/>
  <c r="U1508" i="12"/>
  <c r="E1508" i="12"/>
  <c r="F1508" i="12" s="1"/>
  <c r="Y1508" i="12"/>
  <c r="I1508" i="12"/>
  <c r="Q1507" i="12"/>
  <c r="R1507" i="12" s="1"/>
  <c r="K1507" i="12"/>
  <c r="W1508" i="12" l="1"/>
  <c r="E2431" i="13"/>
  <c r="N1509" i="12"/>
  <c r="O1509" i="12" s="1"/>
  <c r="P1509" i="12" s="1"/>
  <c r="J1509" i="12"/>
  <c r="Y1509" i="12"/>
  <c r="I1509" i="12"/>
  <c r="B1510" i="12"/>
  <c r="U1509" i="12"/>
  <c r="E1509" i="12"/>
  <c r="F1509" i="12" s="1"/>
  <c r="V1509" i="12"/>
  <c r="Q1508" i="12"/>
  <c r="R1508" i="12" s="1"/>
  <c r="K1508" i="12"/>
  <c r="W1509" i="12" l="1"/>
  <c r="K1509" i="12"/>
  <c r="E2430" i="13"/>
  <c r="Y1510" i="12"/>
  <c r="I1510" i="12"/>
  <c r="V1510" i="12"/>
  <c r="N1510" i="12"/>
  <c r="O1510" i="12" s="1"/>
  <c r="P1510" i="12" s="1"/>
  <c r="B1511" i="12"/>
  <c r="U1510" i="12"/>
  <c r="J1510" i="12"/>
  <c r="E1510" i="12"/>
  <c r="F1510" i="12" s="1"/>
  <c r="Q1509" i="12"/>
  <c r="R1509" i="12" s="1"/>
  <c r="Q1510" i="12" l="1"/>
  <c r="R1510" i="12" s="1"/>
  <c r="K1510" i="12"/>
  <c r="W1510" i="12"/>
  <c r="E2429" i="13"/>
  <c r="Y1511" i="12"/>
  <c r="I1511" i="12"/>
  <c r="V1511" i="12"/>
  <c r="B1512" i="12"/>
  <c r="U1511" i="12"/>
  <c r="E1511" i="12"/>
  <c r="F1511" i="12" s="1"/>
  <c r="N1511" i="12"/>
  <c r="O1511" i="12" s="1"/>
  <c r="P1511" i="12" s="1"/>
  <c r="J1511" i="12"/>
  <c r="Q1511" i="12" l="1"/>
  <c r="R1511" i="12" s="1"/>
  <c r="E2428" i="13"/>
  <c r="V1512" i="12"/>
  <c r="B1513" i="12"/>
  <c r="U1512" i="12"/>
  <c r="E1512" i="12"/>
  <c r="F1512" i="12" s="1"/>
  <c r="N1512" i="12"/>
  <c r="O1512" i="12" s="1"/>
  <c r="P1512" i="12" s="1"/>
  <c r="J1512" i="12"/>
  <c r="Y1512" i="12"/>
  <c r="I1512" i="12"/>
  <c r="K1511" i="12"/>
  <c r="W1511" i="12"/>
  <c r="Q1512" i="12" l="1"/>
  <c r="R1512" i="12" s="1"/>
  <c r="W1512" i="12"/>
  <c r="E2427" i="13"/>
  <c r="N1513" i="12"/>
  <c r="O1513" i="12" s="1"/>
  <c r="P1513" i="12" s="1"/>
  <c r="Y1513" i="12"/>
  <c r="I1513" i="12"/>
  <c r="V1513" i="12"/>
  <c r="B1514" i="12"/>
  <c r="U1513" i="12"/>
  <c r="E1513" i="12"/>
  <c r="F1513" i="12" s="1"/>
  <c r="J1513" i="12"/>
  <c r="K1512" i="12"/>
  <c r="K1513" i="12" l="1"/>
  <c r="Q1513" i="12"/>
  <c r="R1513" i="12" s="1"/>
  <c r="W1513" i="12"/>
  <c r="E2426" i="13"/>
  <c r="N1514" i="12"/>
  <c r="O1514" i="12" s="1"/>
  <c r="P1514" i="12" s="1"/>
  <c r="J1514" i="12"/>
  <c r="V1514" i="12"/>
  <c r="B1515" i="12"/>
  <c r="U1514" i="12"/>
  <c r="E1514" i="12"/>
  <c r="F1514" i="12" s="1"/>
  <c r="Y1514" i="12"/>
  <c r="I1514" i="12"/>
  <c r="W1514" i="12" l="1"/>
  <c r="K1514" i="12"/>
  <c r="Q1514" i="12"/>
  <c r="R1514" i="12" s="1"/>
  <c r="E2425" i="13"/>
  <c r="J1515" i="12"/>
  <c r="Y1515" i="12"/>
  <c r="I1515" i="12"/>
  <c r="B1516" i="12"/>
  <c r="U1515" i="12"/>
  <c r="E1515" i="12"/>
  <c r="F1515" i="12" s="1"/>
  <c r="V1515" i="12"/>
  <c r="N1515" i="12"/>
  <c r="O1515" i="12" s="1"/>
  <c r="P1515" i="12" s="1"/>
  <c r="Q1515" i="12" l="1"/>
  <c r="R1515" i="12" s="1"/>
  <c r="W1515" i="12"/>
  <c r="E2424" i="13"/>
  <c r="J1516" i="12"/>
  <c r="Y1516" i="12"/>
  <c r="I1516" i="12"/>
  <c r="V1516" i="12"/>
  <c r="B1517" i="12"/>
  <c r="U1516" i="12"/>
  <c r="E1516" i="12"/>
  <c r="F1516" i="12" s="1"/>
  <c r="N1516" i="12"/>
  <c r="O1516" i="12" s="1"/>
  <c r="P1516" i="12" s="1"/>
  <c r="K1515" i="12"/>
  <c r="K1516" i="12" l="1"/>
  <c r="Q1516" i="12"/>
  <c r="R1516" i="12" s="1"/>
  <c r="W1516" i="12"/>
  <c r="E2423" i="13"/>
  <c r="V1517" i="12"/>
  <c r="B1518" i="12"/>
  <c r="U1517" i="12"/>
  <c r="E1517" i="12"/>
  <c r="F1517" i="12" s="1"/>
  <c r="N1517" i="12"/>
  <c r="O1517" i="12" s="1"/>
  <c r="P1517" i="12" s="1"/>
  <c r="J1517" i="12"/>
  <c r="Y1517" i="12"/>
  <c r="I1517" i="12"/>
  <c r="Q1517" i="12" l="1"/>
  <c r="R1517" i="12" s="1"/>
  <c r="E2422" i="13"/>
  <c r="N1518" i="12"/>
  <c r="O1518" i="12" s="1"/>
  <c r="P1518" i="12" s="1"/>
  <c r="J1518" i="12"/>
  <c r="Y1518" i="12"/>
  <c r="I1518" i="12"/>
  <c r="V1518" i="12"/>
  <c r="E1518" i="12"/>
  <c r="F1518" i="12" s="1"/>
  <c r="B1519" i="12"/>
  <c r="U1518" i="12"/>
  <c r="K1517" i="12"/>
  <c r="W1517" i="12"/>
  <c r="W1518" i="12" l="1"/>
  <c r="K1518" i="12"/>
  <c r="Q1518" i="12"/>
  <c r="R1518" i="12" s="1"/>
  <c r="E2421" i="13"/>
  <c r="N1519" i="12"/>
  <c r="O1519" i="12" s="1"/>
  <c r="P1519" i="12" s="1"/>
  <c r="Y1519" i="12"/>
  <c r="I1519" i="12"/>
  <c r="V1519" i="12"/>
  <c r="B1520" i="12"/>
  <c r="U1519" i="12"/>
  <c r="E1519" i="12"/>
  <c r="F1519" i="12" s="1"/>
  <c r="J1519" i="12"/>
  <c r="W1519" i="12" l="1"/>
  <c r="E2420" i="13"/>
  <c r="N1520" i="12"/>
  <c r="O1520" i="12" s="1"/>
  <c r="P1520" i="12" s="1"/>
  <c r="J1520" i="12"/>
  <c r="Y1520" i="12"/>
  <c r="I1520" i="12"/>
  <c r="V1520" i="12"/>
  <c r="B1521" i="12"/>
  <c r="U1520" i="12"/>
  <c r="E1520" i="12"/>
  <c r="F1520" i="12" s="1"/>
  <c r="K1519" i="12"/>
  <c r="Q1519" i="12"/>
  <c r="R1519" i="12" s="1"/>
  <c r="Q1520" i="12" l="1"/>
  <c r="R1520" i="12" s="1"/>
  <c r="K1520" i="12"/>
  <c r="W1520" i="12"/>
  <c r="E2419" i="13"/>
  <c r="J1521" i="12"/>
  <c r="Y1521" i="12"/>
  <c r="I1521" i="12"/>
  <c r="V1521" i="12"/>
  <c r="B1522" i="12"/>
  <c r="U1521" i="12"/>
  <c r="E1521" i="12"/>
  <c r="F1521" i="12" s="1"/>
  <c r="N1521" i="12"/>
  <c r="O1521" i="12" s="1"/>
  <c r="P1521" i="12" s="1"/>
  <c r="W1521" i="12" l="1"/>
  <c r="Q1521" i="12"/>
  <c r="R1521" i="12" s="1"/>
  <c r="E2418" i="13"/>
  <c r="V1522" i="12"/>
  <c r="B1523" i="12"/>
  <c r="U1522" i="12"/>
  <c r="E1522" i="12"/>
  <c r="F1522" i="12" s="1"/>
  <c r="N1522" i="12"/>
  <c r="O1522" i="12" s="1"/>
  <c r="P1522" i="12" s="1"/>
  <c r="J1522" i="12"/>
  <c r="Y1522" i="12"/>
  <c r="I1522" i="12"/>
  <c r="K1521" i="12"/>
  <c r="K1522" i="12" l="1"/>
  <c r="Q1522" i="12"/>
  <c r="R1522" i="12" s="1"/>
  <c r="W1522" i="12"/>
  <c r="E2417" i="13"/>
  <c r="B1524" i="12"/>
  <c r="U1523" i="12"/>
  <c r="E1523" i="12"/>
  <c r="F1523" i="12" s="1"/>
  <c r="J1523" i="12"/>
  <c r="Y1523" i="12"/>
  <c r="I1523" i="12"/>
  <c r="V1523" i="12"/>
  <c r="N1523" i="12"/>
  <c r="O1523" i="12" s="1"/>
  <c r="P1523" i="12" s="1"/>
  <c r="W1523" i="12" l="1"/>
  <c r="E2416" i="13"/>
  <c r="N1524" i="12"/>
  <c r="O1524" i="12" s="1"/>
  <c r="P1524" i="12" s="1"/>
  <c r="J1524" i="12"/>
  <c r="Y1524" i="12"/>
  <c r="I1524" i="12"/>
  <c r="V1524" i="12"/>
  <c r="B1525" i="12"/>
  <c r="U1524" i="12"/>
  <c r="E1524" i="12"/>
  <c r="F1524" i="12" s="1"/>
  <c r="K1523" i="12"/>
  <c r="Q1523" i="12"/>
  <c r="R1523" i="12" s="1"/>
  <c r="Q1524" i="12" l="1"/>
  <c r="R1524" i="12" s="1"/>
  <c r="K1524" i="12"/>
  <c r="W1524" i="12"/>
  <c r="E2415" i="13"/>
  <c r="N1525" i="12"/>
  <c r="O1525" i="12" s="1"/>
  <c r="P1525" i="12" s="1"/>
  <c r="J1525" i="12"/>
  <c r="Y1525" i="12"/>
  <c r="I1525" i="12"/>
  <c r="V1525" i="12"/>
  <c r="B1526" i="12"/>
  <c r="U1525" i="12"/>
  <c r="E1525" i="12"/>
  <c r="F1525" i="12" s="1"/>
  <c r="W1525" i="12" l="1"/>
  <c r="Q1525" i="12"/>
  <c r="R1525" i="12" s="1"/>
  <c r="E2414" i="13"/>
  <c r="J1526" i="12"/>
  <c r="Y1526" i="12"/>
  <c r="I1526" i="12"/>
  <c r="V1526" i="12"/>
  <c r="N1526" i="12"/>
  <c r="O1526" i="12" s="1"/>
  <c r="P1526" i="12" s="1"/>
  <c r="B1527" i="12"/>
  <c r="U1526" i="12"/>
  <c r="E1526" i="12"/>
  <c r="F1526" i="12" s="1"/>
  <c r="K1525" i="12"/>
  <c r="W1526" i="12" l="1"/>
  <c r="K1526" i="12"/>
  <c r="E2413" i="13"/>
  <c r="Y1527" i="12"/>
  <c r="I1527" i="12"/>
  <c r="V1527" i="12"/>
  <c r="B1528" i="12"/>
  <c r="U1527" i="12"/>
  <c r="E1527" i="12"/>
  <c r="F1527" i="12" s="1"/>
  <c r="N1527" i="12"/>
  <c r="O1527" i="12" s="1"/>
  <c r="P1527" i="12" s="1"/>
  <c r="J1527" i="12"/>
  <c r="Q1526" i="12"/>
  <c r="R1526" i="12" s="1"/>
  <c r="W1527" i="12" l="1"/>
  <c r="E2412" i="13"/>
  <c r="V1528" i="12"/>
  <c r="B1529" i="12"/>
  <c r="U1528" i="12"/>
  <c r="E1528" i="12"/>
  <c r="F1528" i="12" s="1"/>
  <c r="N1528" i="12"/>
  <c r="O1528" i="12" s="1"/>
  <c r="P1528" i="12" s="1"/>
  <c r="J1528" i="12"/>
  <c r="Y1528" i="12"/>
  <c r="I1528" i="12"/>
  <c r="K1527" i="12"/>
  <c r="Q1527" i="12"/>
  <c r="R1527" i="12" s="1"/>
  <c r="W1528" i="12" l="1"/>
  <c r="Q1528" i="12"/>
  <c r="R1528" i="12" s="1"/>
  <c r="E2411" i="13"/>
  <c r="N1529" i="12"/>
  <c r="O1529" i="12" s="1"/>
  <c r="P1529" i="12" s="1"/>
  <c r="J1529" i="12"/>
  <c r="Y1529" i="12"/>
  <c r="I1529" i="12"/>
  <c r="V1529" i="12"/>
  <c r="B1530" i="12"/>
  <c r="U1529" i="12"/>
  <c r="E1529" i="12"/>
  <c r="F1529" i="12" s="1"/>
  <c r="K1528" i="12"/>
  <c r="W1529" i="12" l="1"/>
  <c r="Q1529" i="12"/>
  <c r="R1529" i="12" s="1"/>
  <c r="E2410" i="13"/>
  <c r="N1530" i="12"/>
  <c r="O1530" i="12" s="1"/>
  <c r="P1530" i="12" s="1"/>
  <c r="J1530" i="12"/>
  <c r="Y1530" i="12"/>
  <c r="I1530" i="12"/>
  <c r="V1530" i="12"/>
  <c r="B1531" i="12"/>
  <c r="U1530" i="12"/>
  <c r="E1530" i="12"/>
  <c r="F1530" i="12" s="1"/>
  <c r="K1529" i="12"/>
  <c r="W1530" i="12" l="1"/>
  <c r="E2409" i="13"/>
  <c r="J1531" i="12"/>
  <c r="Y1531" i="12"/>
  <c r="I1531" i="12"/>
  <c r="V1531" i="12"/>
  <c r="B1532" i="12"/>
  <c r="U1531" i="12"/>
  <c r="E1531" i="12"/>
  <c r="F1531" i="12" s="1"/>
  <c r="N1531" i="12"/>
  <c r="O1531" i="12" s="1"/>
  <c r="P1531" i="12" s="1"/>
  <c r="Q1530" i="12"/>
  <c r="R1530" i="12" s="1"/>
  <c r="K1530" i="12"/>
  <c r="K1531" i="12" l="1"/>
  <c r="Q1531" i="12"/>
  <c r="R1531" i="12" s="1"/>
  <c r="W1531" i="12"/>
  <c r="E2408" i="13"/>
  <c r="J1532" i="12"/>
  <c r="Y1532" i="12"/>
  <c r="I1532" i="12"/>
  <c r="V1532" i="12"/>
  <c r="B1533" i="12"/>
  <c r="U1532" i="12"/>
  <c r="E1532" i="12"/>
  <c r="F1532" i="12" s="1"/>
  <c r="N1532" i="12"/>
  <c r="O1532" i="12" s="1"/>
  <c r="P1532" i="12" s="1"/>
  <c r="W1532" i="12" l="1"/>
  <c r="Q1532" i="12"/>
  <c r="R1532" i="12" s="1"/>
  <c r="E2407" i="13"/>
  <c r="V1533" i="12"/>
  <c r="B1534" i="12"/>
  <c r="U1533" i="12"/>
  <c r="E1533" i="12"/>
  <c r="F1533" i="12" s="1"/>
  <c r="N1533" i="12"/>
  <c r="O1533" i="12" s="1"/>
  <c r="P1533" i="12" s="1"/>
  <c r="J1533" i="12"/>
  <c r="Y1533" i="12"/>
  <c r="I1533" i="12"/>
  <c r="K1532" i="12"/>
  <c r="W1533" i="12" l="1"/>
  <c r="E2406" i="13"/>
  <c r="N1534" i="12"/>
  <c r="O1534" i="12" s="1"/>
  <c r="P1534" i="12" s="1"/>
  <c r="J1534" i="12"/>
  <c r="Y1534" i="12"/>
  <c r="I1534" i="12"/>
  <c r="V1534" i="12"/>
  <c r="B1535" i="12"/>
  <c r="U1534" i="12"/>
  <c r="E1534" i="12"/>
  <c r="F1534" i="12" s="1"/>
  <c r="K1533" i="12"/>
  <c r="Q1533" i="12"/>
  <c r="R1533" i="12" s="1"/>
  <c r="W1534" i="12" l="1"/>
  <c r="K1534" i="12"/>
  <c r="Q1534" i="12"/>
  <c r="R1534" i="12" s="1"/>
  <c r="E2405" i="13"/>
  <c r="N1535" i="12"/>
  <c r="O1535" i="12" s="1"/>
  <c r="P1535" i="12" s="1"/>
  <c r="J1535" i="12"/>
  <c r="Y1535" i="12"/>
  <c r="I1535" i="12"/>
  <c r="V1535" i="12"/>
  <c r="B1536" i="12"/>
  <c r="U1535" i="12"/>
  <c r="E1535" i="12"/>
  <c r="F1535" i="12" s="1"/>
  <c r="W1535" i="12" l="1"/>
  <c r="Q1535" i="12"/>
  <c r="R1535" i="12" s="1"/>
  <c r="E2404" i="13"/>
  <c r="N1536" i="12"/>
  <c r="O1536" i="12" s="1"/>
  <c r="P1536" i="12" s="1"/>
  <c r="J1536" i="12"/>
  <c r="Y1536" i="12"/>
  <c r="I1536" i="12"/>
  <c r="V1536" i="12"/>
  <c r="B1537" i="12"/>
  <c r="U1536" i="12"/>
  <c r="E1536" i="12"/>
  <c r="F1536" i="12" s="1"/>
  <c r="K1535" i="12"/>
  <c r="Q1536" i="12" l="1"/>
  <c r="R1536" i="12" s="1"/>
  <c r="K1536" i="12"/>
  <c r="W1536" i="12"/>
  <c r="E2403" i="13"/>
  <c r="J1537" i="12"/>
  <c r="Y1537" i="12"/>
  <c r="I1537" i="12"/>
  <c r="V1537" i="12"/>
  <c r="B1538" i="12"/>
  <c r="U1537" i="12"/>
  <c r="E1537" i="12"/>
  <c r="F1537" i="12" s="1"/>
  <c r="N1537" i="12"/>
  <c r="O1537" i="12" s="1"/>
  <c r="P1537" i="12" s="1"/>
  <c r="K1537" i="12" l="1"/>
  <c r="E2402" i="13"/>
  <c r="V1538" i="12"/>
  <c r="B1539" i="12"/>
  <c r="U1538" i="12"/>
  <c r="E1538" i="12"/>
  <c r="F1538" i="12" s="1"/>
  <c r="N1538" i="12"/>
  <c r="O1538" i="12" s="1"/>
  <c r="P1538" i="12" s="1"/>
  <c r="J1538" i="12"/>
  <c r="I1538" i="12"/>
  <c r="Y1538" i="12"/>
  <c r="Q1537" i="12"/>
  <c r="R1537" i="12" s="1"/>
  <c r="W1537" i="12"/>
  <c r="K1538" i="12" l="1"/>
  <c r="W1538" i="12"/>
  <c r="Q1538" i="12"/>
  <c r="R1538" i="12" s="1"/>
  <c r="E2401" i="13"/>
  <c r="B1540" i="12"/>
  <c r="U1539" i="12"/>
  <c r="E1539" i="12"/>
  <c r="F1539" i="12" s="1"/>
  <c r="N1539" i="12"/>
  <c r="O1539" i="12" s="1"/>
  <c r="P1539" i="12" s="1"/>
  <c r="J1539" i="12"/>
  <c r="Y1539" i="12"/>
  <c r="I1539" i="12"/>
  <c r="V1539" i="12"/>
  <c r="W1539" i="12" l="1"/>
  <c r="E2400" i="13"/>
  <c r="N1540" i="12"/>
  <c r="O1540" i="12" s="1"/>
  <c r="P1540" i="12" s="1"/>
  <c r="J1540" i="12"/>
  <c r="Y1540" i="12"/>
  <c r="I1540" i="12"/>
  <c r="V1540" i="12"/>
  <c r="B1541" i="12"/>
  <c r="U1540" i="12"/>
  <c r="E1540" i="12"/>
  <c r="F1540" i="12" s="1"/>
  <c r="K1539" i="12"/>
  <c r="Q1539" i="12"/>
  <c r="R1539" i="12" s="1"/>
  <c r="W1540" i="12" l="1"/>
  <c r="E2399" i="13"/>
  <c r="N1541" i="12"/>
  <c r="O1541" i="12" s="1"/>
  <c r="P1541" i="12" s="1"/>
  <c r="J1541" i="12"/>
  <c r="Y1541" i="12"/>
  <c r="I1541" i="12"/>
  <c r="V1541" i="12"/>
  <c r="B1542" i="12"/>
  <c r="U1541" i="12"/>
  <c r="E1541" i="12"/>
  <c r="F1541" i="12" s="1"/>
  <c r="K1540" i="12"/>
  <c r="Q1540" i="12"/>
  <c r="R1540" i="12" s="1"/>
  <c r="K1541" i="12" l="1"/>
  <c r="Q1541" i="12"/>
  <c r="R1541" i="12" s="1"/>
  <c r="W1541" i="12"/>
  <c r="E2398" i="13"/>
  <c r="J1542" i="12"/>
  <c r="Y1542" i="12"/>
  <c r="I1542" i="12"/>
  <c r="V1542" i="12"/>
  <c r="B1543" i="12"/>
  <c r="U1542" i="12"/>
  <c r="E1542" i="12"/>
  <c r="F1542" i="12" s="1"/>
  <c r="N1542" i="12"/>
  <c r="O1542" i="12" s="1"/>
  <c r="P1542" i="12" s="1"/>
  <c r="W1542" i="12" l="1"/>
  <c r="Q1542" i="12"/>
  <c r="R1542" i="12" s="1"/>
  <c r="E2397" i="13"/>
  <c r="Y1543" i="12"/>
  <c r="I1543" i="12"/>
  <c r="V1543" i="12"/>
  <c r="B1544" i="12"/>
  <c r="U1543" i="12"/>
  <c r="E1543" i="12"/>
  <c r="F1543" i="12" s="1"/>
  <c r="N1543" i="12"/>
  <c r="O1543" i="12" s="1"/>
  <c r="P1543" i="12" s="1"/>
  <c r="J1543" i="12"/>
  <c r="K1542" i="12"/>
  <c r="K1543" i="12" l="1"/>
  <c r="Q1543" i="12"/>
  <c r="R1543" i="12" s="1"/>
  <c r="W1543" i="12"/>
  <c r="E2396" i="13"/>
  <c r="V1544" i="12"/>
  <c r="B1545" i="12"/>
  <c r="U1544" i="12"/>
  <c r="E1544" i="12"/>
  <c r="F1544" i="12" s="1"/>
  <c r="N1544" i="12"/>
  <c r="O1544" i="12" s="1"/>
  <c r="P1544" i="12" s="1"/>
  <c r="J1544" i="12"/>
  <c r="Y1544" i="12"/>
  <c r="I1544" i="12"/>
  <c r="W1544" i="12" l="1"/>
  <c r="E2395" i="13"/>
  <c r="N1545" i="12"/>
  <c r="O1545" i="12" s="1"/>
  <c r="P1545" i="12" s="1"/>
  <c r="J1545" i="12"/>
  <c r="Y1545" i="12"/>
  <c r="I1545" i="12"/>
  <c r="V1545" i="12"/>
  <c r="B1546" i="12"/>
  <c r="U1545" i="12"/>
  <c r="E1545" i="12"/>
  <c r="F1545" i="12" s="1"/>
  <c r="K1544" i="12"/>
  <c r="Q1544" i="12"/>
  <c r="R1544" i="12" s="1"/>
  <c r="K1545" i="12" l="1"/>
  <c r="Q1545" i="12"/>
  <c r="R1545" i="12" s="1"/>
  <c r="W1545" i="12"/>
  <c r="E2394" i="13"/>
  <c r="N1546" i="12"/>
  <c r="O1546" i="12" s="1"/>
  <c r="P1546" i="12" s="1"/>
  <c r="J1546" i="12"/>
  <c r="Y1546" i="12"/>
  <c r="I1546" i="12"/>
  <c r="V1546" i="12"/>
  <c r="B1547" i="12"/>
  <c r="U1546" i="12"/>
  <c r="E1546" i="12"/>
  <c r="F1546" i="12" s="1"/>
  <c r="Q1546" i="12" l="1"/>
  <c r="R1546" i="12" s="1"/>
  <c r="W1546" i="12"/>
  <c r="K1546" i="12"/>
  <c r="E2393" i="13"/>
  <c r="J1547" i="12"/>
  <c r="Y1547" i="12"/>
  <c r="I1547" i="12"/>
  <c r="V1547" i="12"/>
  <c r="B1548" i="12"/>
  <c r="U1547" i="12"/>
  <c r="E1547" i="12"/>
  <c r="F1547" i="12" s="1"/>
  <c r="N1547" i="12"/>
  <c r="O1547" i="12" s="1"/>
  <c r="P1547" i="12" s="1"/>
  <c r="W1547" i="12" l="1"/>
  <c r="Q1547" i="12"/>
  <c r="R1547" i="12" s="1"/>
  <c r="E2392" i="13"/>
  <c r="J1548" i="12"/>
  <c r="Y1548" i="12"/>
  <c r="I1548" i="12"/>
  <c r="V1548" i="12"/>
  <c r="B1549" i="12"/>
  <c r="U1548" i="12"/>
  <c r="E1548" i="12"/>
  <c r="F1548" i="12" s="1"/>
  <c r="N1548" i="12"/>
  <c r="O1548" i="12" s="1"/>
  <c r="P1548" i="12" s="1"/>
  <c r="K1547" i="12"/>
  <c r="Q1548" i="12" l="1"/>
  <c r="R1548" i="12" s="1"/>
  <c r="W1548" i="12"/>
  <c r="E2391" i="13"/>
  <c r="V1549" i="12"/>
  <c r="B1550" i="12"/>
  <c r="U1549" i="12"/>
  <c r="E1549" i="12"/>
  <c r="F1549" i="12" s="1"/>
  <c r="N1549" i="12"/>
  <c r="O1549" i="12" s="1"/>
  <c r="P1549" i="12" s="1"/>
  <c r="J1549" i="12"/>
  <c r="Y1549" i="12"/>
  <c r="I1549" i="12"/>
  <c r="K1548" i="12"/>
  <c r="W1549" i="12" l="1"/>
  <c r="Q1549" i="12"/>
  <c r="R1549" i="12" s="1"/>
  <c r="E2390" i="13"/>
  <c r="N1550" i="12"/>
  <c r="O1550" i="12" s="1"/>
  <c r="P1550" i="12" s="1"/>
  <c r="J1550" i="12"/>
  <c r="Y1550" i="12"/>
  <c r="I1550" i="12"/>
  <c r="V1550" i="12"/>
  <c r="B1551" i="12"/>
  <c r="U1550" i="12"/>
  <c r="E1550" i="12"/>
  <c r="F1550" i="12" s="1"/>
  <c r="K1549" i="12"/>
  <c r="W1550" i="12" l="1"/>
  <c r="Q1550" i="12"/>
  <c r="R1550" i="12" s="1"/>
  <c r="E2389" i="13"/>
  <c r="N1551" i="12"/>
  <c r="O1551" i="12" s="1"/>
  <c r="P1551" i="12" s="1"/>
  <c r="J1551" i="12"/>
  <c r="Y1551" i="12"/>
  <c r="I1551" i="12"/>
  <c r="V1551" i="12"/>
  <c r="B1552" i="12"/>
  <c r="U1551" i="12"/>
  <c r="E1551" i="12"/>
  <c r="F1551" i="12" s="1"/>
  <c r="K1550" i="12"/>
  <c r="K1551" i="12" l="1"/>
  <c r="W1551" i="12"/>
  <c r="Q1551" i="12"/>
  <c r="R1551" i="12" s="1"/>
  <c r="E2388" i="13"/>
  <c r="N1552" i="12"/>
  <c r="O1552" i="12" s="1"/>
  <c r="P1552" i="12" s="1"/>
  <c r="J1552" i="12"/>
  <c r="Y1552" i="12"/>
  <c r="I1552" i="12"/>
  <c r="V1552" i="12"/>
  <c r="B1553" i="12"/>
  <c r="U1552" i="12"/>
  <c r="E1552" i="12"/>
  <c r="F1552" i="12" s="1"/>
  <c r="K1552" i="12" l="1"/>
  <c r="Q1552" i="12"/>
  <c r="R1552" i="12" s="1"/>
  <c r="W1552" i="12"/>
  <c r="E2387" i="13"/>
  <c r="J1553" i="12"/>
  <c r="Y1553" i="12"/>
  <c r="I1553" i="12"/>
  <c r="V1553" i="12"/>
  <c r="B1554" i="12"/>
  <c r="U1553" i="12"/>
  <c r="E1553" i="12"/>
  <c r="F1553" i="12" s="1"/>
  <c r="N1553" i="12"/>
  <c r="O1553" i="12" s="1"/>
  <c r="P1553" i="12" s="1"/>
  <c r="Q1553" i="12" l="1"/>
  <c r="R1553" i="12" s="1"/>
  <c r="K1553" i="12"/>
  <c r="W1553" i="12"/>
  <c r="E2386" i="13"/>
  <c r="V1554" i="12"/>
  <c r="B1555" i="12"/>
  <c r="U1554" i="12"/>
  <c r="E1554" i="12"/>
  <c r="F1554" i="12" s="1"/>
  <c r="N1554" i="12"/>
  <c r="O1554" i="12" s="1"/>
  <c r="P1554" i="12" s="1"/>
  <c r="J1554" i="12"/>
  <c r="Y1554" i="12"/>
  <c r="I1554" i="12"/>
  <c r="K1554" i="12" l="1"/>
  <c r="Q1554" i="12"/>
  <c r="R1554" i="12" s="1"/>
  <c r="W1554" i="12"/>
  <c r="E2385" i="13"/>
  <c r="B1556" i="12"/>
  <c r="U1555" i="12"/>
  <c r="E1555" i="12"/>
  <c r="F1555" i="12" s="1"/>
  <c r="N1555" i="12"/>
  <c r="O1555" i="12" s="1"/>
  <c r="P1555" i="12" s="1"/>
  <c r="J1555" i="12"/>
  <c r="Y1555" i="12"/>
  <c r="I1555" i="12"/>
  <c r="V1555" i="12"/>
  <c r="K1555" i="12" l="1"/>
  <c r="E2384" i="13"/>
  <c r="N1556" i="12"/>
  <c r="O1556" i="12" s="1"/>
  <c r="P1556" i="12" s="1"/>
  <c r="J1556" i="12"/>
  <c r="Y1556" i="12"/>
  <c r="I1556" i="12"/>
  <c r="V1556" i="12"/>
  <c r="B1557" i="12"/>
  <c r="U1556" i="12"/>
  <c r="E1556" i="12"/>
  <c r="F1556" i="12" s="1"/>
  <c r="Q1555" i="12"/>
  <c r="R1555" i="12" s="1"/>
  <c r="W1555" i="12"/>
  <c r="Q1556" i="12" l="1"/>
  <c r="R1556" i="12" s="1"/>
  <c r="K1556" i="12"/>
  <c r="E2383" i="13"/>
  <c r="N1557" i="12"/>
  <c r="O1557" i="12" s="1"/>
  <c r="P1557" i="12" s="1"/>
  <c r="J1557" i="12"/>
  <c r="Y1557" i="12"/>
  <c r="I1557" i="12"/>
  <c r="V1557" i="12"/>
  <c r="B1558" i="12"/>
  <c r="U1557" i="12"/>
  <c r="E1557" i="12"/>
  <c r="F1557" i="12" s="1"/>
  <c r="W1556" i="12"/>
  <c r="Q1557" i="12" l="1"/>
  <c r="R1557" i="12" s="1"/>
  <c r="E2382" i="13"/>
  <c r="J1558" i="12"/>
  <c r="Y1558" i="12"/>
  <c r="I1558" i="12"/>
  <c r="V1558" i="12"/>
  <c r="B1559" i="12"/>
  <c r="U1558" i="12"/>
  <c r="E1558" i="12"/>
  <c r="F1558" i="12" s="1"/>
  <c r="N1558" i="12"/>
  <c r="O1558" i="12" s="1"/>
  <c r="P1558" i="12" s="1"/>
  <c r="K1557" i="12"/>
  <c r="W1557" i="12"/>
  <c r="W1558" i="12" l="1"/>
  <c r="E2381" i="13"/>
  <c r="Y1559" i="12"/>
  <c r="I1559" i="12"/>
  <c r="V1559" i="12"/>
  <c r="B1560" i="12"/>
  <c r="U1559" i="12"/>
  <c r="E1559" i="12"/>
  <c r="F1559" i="12" s="1"/>
  <c r="N1559" i="12"/>
  <c r="O1559" i="12" s="1"/>
  <c r="P1559" i="12" s="1"/>
  <c r="J1559" i="12"/>
  <c r="K1558" i="12"/>
  <c r="Q1558" i="12"/>
  <c r="R1558" i="12" s="1"/>
  <c r="W1559" i="12" l="1"/>
  <c r="E2380" i="13"/>
  <c r="V1560" i="12"/>
  <c r="B1561" i="12"/>
  <c r="U1560" i="12"/>
  <c r="E1560" i="12"/>
  <c r="F1560" i="12" s="1"/>
  <c r="N1560" i="12"/>
  <c r="O1560" i="12" s="1"/>
  <c r="P1560" i="12" s="1"/>
  <c r="J1560" i="12"/>
  <c r="Y1560" i="12"/>
  <c r="I1560" i="12"/>
  <c r="K1559" i="12"/>
  <c r="Q1559" i="12"/>
  <c r="R1559" i="12" s="1"/>
  <c r="W1560" i="12" l="1"/>
  <c r="Q1560" i="12"/>
  <c r="R1560" i="12" s="1"/>
  <c r="E2379" i="13"/>
  <c r="N1561" i="12"/>
  <c r="O1561" i="12" s="1"/>
  <c r="P1561" i="12" s="1"/>
  <c r="J1561" i="12"/>
  <c r="Y1561" i="12"/>
  <c r="I1561" i="12"/>
  <c r="V1561" i="12"/>
  <c r="B1562" i="12"/>
  <c r="U1561" i="12"/>
  <c r="E1561" i="12"/>
  <c r="F1561" i="12" s="1"/>
  <c r="K1560" i="12"/>
  <c r="W1561" i="12" l="1"/>
  <c r="Q1561" i="12"/>
  <c r="R1561" i="12" s="1"/>
  <c r="E2378" i="13"/>
  <c r="N1562" i="12"/>
  <c r="O1562" i="12" s="1"/>
  <c r="P1562" i="12" s="1"/>
  <c r="J1562" i="12"/>
  <c r="Y1562" i="12"/>
  <c r="I1562" i="12"/>
  <c r="V1562" i="12"/>
  <c r="B1563" i="12"/>
  <c r="U1562" i="12"/>
  <c r="E1562" i="12"/>
  <c r="F1562" i="12" s="1"/>
  <c r="K1561" i="12"/>
  <c r="W1562" i="12" l="1"/>
  <c r="K1562" i="12"/>
  <c r="Q1562" i="12"/>
  <c r="R1562" i="12" s="1"/>
  <c r="E2377" i="13"/>
  <c r="J1563" i="12"/>
  <c r="Y1563" i="12"/>
  <c r="I1563" i="12"/>
  <c r="V1563" i="12"/>
  <c r="B1564" i="12"/>
  <c r="U1563" i="12"/>
  <c r="E1563" i="12"/>
  <c r="F1563" i="12" s="1"/>
  <c r="N1563" i="12"/>
  <c r="O1563" i="12" s="1"/>
  <c r="P1563" i="12" s="1"/>
  <c r="W1563" i="12" l="1"/>
  <c r="Q1563" i="12"/>
  <c r="R1563" i="12" s="1"/>
  <c r="E2376" i="13"/>
  <c r="J1564" i="12"/>
  <c r="Y1564" i="12"/>
  <c r="I1564" i="12"/>
  <c r="V1564" i="12"/>
  <c r="B1565" i="12"/>
  <c r="U1564" i="12"/>
  <c r="E1564" i="12"/>
  <c r="F1564" i="12" s="1"/>
  <c r="N1564" i="12"/>
  <c r="O1564" i="12" s="1"/>
  <c r="P1564" i="12" s="1"/>
  <c r="K1563" i="12"/>
  <c r="W1564" i="12" l="1"/>
  <c r="K1564" i="12"/>
  <c r="Q1564" i="12"/>
  <c r="R1564" i="12" s="1"/>
  <c r="E2375" i="13"/>
  <c r="V1565" i="12"/>
  <c r="B1566" i="12"/>
  <c r="U1565" i="12"/>
  <c r="E1565" i="12"/>
  <c r="F1565" i="12" s="1"/>
  <c r="N1565" i="12"/>
  <c r="O1565" i="12" s="1"/>
  <c r="P1565" i="12" s="1"/>
  <c r="J1565" i="12"/>
  <c r="Y1565" i="12"/>
  <c r="I1565" i="12"/>
  <c r="W1565" i="12" l="1"/>
  <c r="K1565" i="12"/>
  <c r="Q1565" i="12"/>
  <c r="R1565" i="12" s="1"/>
  <c r="E2374" i="13"/>
  <c r="N1566" i="12"/>
  <c r="O1566" i="12" s="1"/>
  <c r="P1566" i="12" s="1"/>
  <c r="J1566" i="12"/>
  <c r="Y1566" i="12"/>
  <c r="I1566" i="12"/>
  <c r="V1566" i="12"/>
  <c r="B1567" i="12"/>
  <c r="U1566" i="12"/>
  <c r="E1566" i="12"/>
  <c r="F1566" i="12" s="1"/>
  <c r="W1566" i="12" l="1"/>
  <c r="E2373" i="13"/>
  <c r="N1567" i="12"/>
  <c r="O1567" i="12" s="1"/>
  <c r="P1567" i="12" s="1"/>
  <c r="J1567" i="12"/>
  <c r="Y1567" i="12"/>
  <c r="I1567" i="12"/>
  <c r="V1567" i="12"/>
  <c r="B1568" i="12"/>
  <c r="U1567" i="12"/>
  <c r="E1567" i="12"/>
  <c r="F1567" i="12" s="1"/>
  <c r="K1566" i="12"/>
  <c r="Q1566" i="12"/>
  <c r="R1566" i="12" s="1"/>
  <c r="K1567" i="12" l="1"/>
  <c r="Q1567" i="12"/>
  <c r="R1567" i="12" s="1"/>
  <c r="W1567" i="12"/>
  <c r="E2372" i="13"/>
  <c r="N1568" i="12"/>
  <c r="O1568" i="12" s="1"/>
  <c r="P1568" i="12" s="1"/>
  <c r="J1568" i="12"/>
  <c r="Y1568" i="12"/>
  <c r="I1568" i="12"/>
  <c r="V1568" i="12"/>
  <c r="B1569" i="12"/>
  <c r="U1568" i="12"/>
  <c r="E1568" i="12"/>
  <c r="F1568" i="12" s="1"/>
  <c r="Q1568" i="12" l="1"/>
  <c r="R1568" i="12" s="1"/>
  <c r="W1568" i="12"/>
  <c r="E2371" i="13"/>
  <c r="J1569" i="12"/>
  <c r="Y1569" i="12"/>
  <c r="I1569" i="12"/>
  <c r="V1569" i="12"/>
  <c r="B1570" i="12"/>
  <c r="U1569" i="12"/>
  <c r="E1569" i="12"/>
  <c r="F1569" i="12" s="1"/>
  <c r="N1569" i="12"/>
  <c r="O1569" i="12" s="1"/>
  <c r="P1569" i="12" s="1"/>
  <c r="K1568" i="12"/>
  <c r="Q1569" i="12" l="1"/>
  <c r="R1569" i="12" s="1"/>
  <c r="W1569" i="12"/>
  <c r="E2370" i="13"/>
  <c r="V1570" i="12"/>
  <c r="B1571" i="12"/>
  <c r="U1570" i="12"/>
  <c r="E1570" i="12"/>
  <c r="F1570" i="12" s="1"/>
  <c r="N1570" i="12"/>
  <c r="O1570" i="12" s="1"/>
  <c r="P1570" i="12" s="1"/>
  <c r="J1570" i="12"/>
  <c r="Y1570" i="12"/>
  <c r="I1570" i="12"/>
  <c r="K1569" i="12"/>
  <c r="W1570" i="12" l="1"/>
  <c r="E2369" i="13"/>
  <c r="B1572" i="12"/>
  <c r="U1571" i="12"/>
  <c r="E1571" i="12"/>
  <c r="F1571" i="12" s="1"/>
  <c r="N1571" i="12"/>
  <c r="O1571" i="12" s="1"/>
  <c r="P1571" i="12" s="1"/>
  <c r="J1571" i="12"/>
  <c r="Y1571" i="12"/>
  <c r="I1571" i="12"/>
  <c r="V1571" i="12"/>
  <c r="K1570" i="12"/>
  <c r="Q1570" i="12"/>
  <c r="R1570" i="12" s="1"/>
  <c r="Q1571" i="12" l="1"/>
  <c r="R1571" i="12" s="1"/>
  <c r="W1571" i="12"/>
  <c r="E2368" i="13"/>
  <c r="N1572" i="12"/>
  <c r="O1572" i="12" s="1"/>
  <c r="P1572" i="12" s="1"/>
  <c r="J1572" i="12"/>
  <c r="Y1572" i="12"/>
  <c r="I1572" i="12"/>
  <c r="V1572" i="12"/>
  <c r="B1573" i="12"/>
  <c r="U1572" i="12"/>
  <c r="E1572" i="12"/>
  <c r="F1572" i="12" s="1"/>
  <c r="K1571" i="12"/>
  <c r="W1572" i="12" l="1"/>
  <c r="Q1572" i="12"/>
  <c r="R1572" i="12" s="1"/>
  <c r="E2367" i="13"/>
  <c r="N1573" i="12"/>
  <c r="O1573" i="12" s="1"/>
  <c r="P1573" i="12" s="1"/>
  <c r="J1573" i="12"/>
  <c r="Y1573" i="12"/>
  <c r="I1573" i="12"/>
  <c r="V1573" i="12"/>
  <c r="B1574" i="12"/>
  <c r="U1573" i="12"/>
  <c r="E1573" i="12"/>
  <c r="F1573" i="12" s="1"/>
  <c r="K1572" i="12"/>
  <c r="Q1573" i="12" l="1"/>
  <c r="R1573" i="12" s="1"/>
  <c r="W1573" i="12"/>
  <c r="E2366" i="13"/>
  <c r="J1574" i="12"/>
  <c r="Y1574" i="12"/>
  <c r="I1574" i="12"/>
  <c r="V1574" i="12"/>
  <c r="B1575" i="12"/>
  <c r="U1574" i="12"/>
  <c r="E1574" i="12"/>
  <c r="F1574" i="12" s="1"/>
  <c r="N1574" i="12"/>
  <c r="O1574" i="12" s="1"/>
  <c r="P1574" i="12" s="1"/>
  <c r="K1573" i="12"/>
  <c r="K1574" i="12" l="1"/>
  <c r="Q1574" i="12"/>
  <c r="R1574" i="12" s="1"/>
  <c r="W1574" i="12"/>
  <c r="E2365" i="13"/>
  <c r="Y1575" i="12"/>
  <c r="I1575" i="12"/>
  <c r="V1575" i="12"/>
  <c r="B1576" i="12"/>
  <c r="U1575" i="12"/>
  <c r="E1575" i="12"/>
  <c r="F1575" i="12" s="1"/>
  <c r="N1575" i="12"/>
  <c r="O1575" i="12" s="1"/>
  <c r="P1575" i="12" s="1"/>
  <c r="J1575" i="12"/>
  <c r="Q1575" i="12" l="1"/>
  <c r="R1575" i="12" s="1"/>
  <c r="W1575" i="12"/>
  <c r="E2364" i="13"/>
  <c r="V1576" i="12"/>
  <c r="B1577" i="12"/>
  <c r="U1576" i="12"/>
  <c r="E1576" i="12"/>
  <c r="F1576" i="12" s="1"/>
  <c r="N1576" i="12"/>
  <c r="O1576" i="12" s="1"/>
  <c r="P1576" i="12" s="1"/>
  <c r="J1576" i="12"/>
  <c r="Y1576" i="12"/>
  <c r="I1576" i="12"/>
  <c r="K1575" i="12"/>
  <c r="W1576" i="12" l="1"/>
  <c r="E2363" i="13"/>
  <c r="N1577" i="12"/>
  <c r="O1577" i="12" s="1"/>
  <c r="P1577" i="12" s="1"/>
  <c r="J1577" i="12"/>
  <c r="Y1577" i="12"/>
  <c r="I1577" i="12"/>
  <c r="V1577" i="12"/>
  <c r="B1578" i="12"/>
  <c r="U1577" i="12"/>
  <c r="E1577" i="12"/>
  <c r="F1577" i="12" s="1"/>
  <c r="K1576" i="12"/>
  <c r="Q1576" i="12"/>
  <c r="R1576" i="12" s="1"/>
  <c r="W1577" i="12" l="1"/>
  <c r="Q1577" i="12"/>
  <c r="R1577" i="12" s="1"/>
  <c r="E2362" i="13"/>
  <c r="N1578" i="12"/>
  <c r="O1578" i="12" s="1"/>
  <c r="P1578" i="12" s="1"/>
  <c r="J1578" i="12"/>
  <c r="Y1578" i="12"/>
  <c r="I1578" i="12"/>
  <c r="V1578" i="12"/>
  <c r="B1579" i="12"/>
  <c r="U1578" i="12"/>
  <c r="E1578" i="12"/>
  <c r="F1578" i="12" s="1"/>
  <c r="K1577" i="12"/>
  <c r="Q1578" i="12" l="1"/>
  <c r="R1578" i="12" s="1"/>
  <c r="W1578" i="12"/>
  <c r="E2361" i="13"/>
  <c r="J1579" i="12"/>
  <c r="Y1579" i="12"/>
  <c r="I1579" i="12"/>
  <c r="V1579" i="12"/>
  <c r="B1580" i="12"/>
  <c r="U1579" i="12"/>
  <c r="E1579" i="12"/>
  <c r="F1579" i="12" s="1"/>
  <c r="N1579" i="12"/>
  <c r="O1579" i="12" s="1"/>
  <c r="P1579" i="12" s="1"/>
  <c r="K1578" i="12"/>
  <c r="Q1579" i="12" l="1"/>
  <c r="R1579" i="12" s="1"/>
  <c r="K1579" i="12"/>
  <c r="W1579" i="12"/>
  <c r="E2360" i="13"/>
  <c r="J1580" i="12"/>
  <c r="Y1580" i="12"/>
  <c r="I1580" i="12"/>
  <c r="V1580" i="12"/>
  <c r="B1581" i="12"/>
  <c r="U1580" i="12"/>
  <c r="E1580" i="12"/>
  <c r="F1580" i="12" s="1"/>
  <c r="N1580" i="12"/>
  <c r="O1580" i="12" s="1"/>
  <c r="P1580" i="12" s="1"/>
  <c r="W1580" i="12" l="1"/>
  <c r="Q1580" i="12"/>
  <c r="R1580" i="12" s="1"/>
  <c r="E2359" i="13"/>
  <c r="V1581" i="12"/>
  <c r="B1582" i="12"/>
  <c r="U1581" i="12"/>
  <c r="E1581" i="12"/>
  <c r="F1581" i="12" s="1"/>
  <c r="N1581" i="12"/>
  <c r="O1581" i="12" s="1"/>
  <c r="P1581" i="12" s="1"/>
  <c r="J1581" i="12"/>
  <c r="Y1581" i="12"/>
  <c r="I1581" i="12"/>
  <c r="K1580" i="12"/>
  <c r="W1581" i="12" l="1"/>
  <c r="K1581" i="12"/>
  <c r="E2358" i="13"/>
  <c r="N1582" i="12"/>
  <c r="O1582" i="12" s="1"/>
  <c r="P1582" i="12" s="1"/>
  <c r="J1582" i="12"/>
  <c r="Y1582" i="12"/>
  <c r="I1582" i="12"/>
  <c r="V1582" i="12"/>
  <c r="E1582" i="12"/>
  <c r="F1582" i="12" s="1"/>
  <c r="B1583" i="12"/>
  <c r="U1582" i="12"/>
  <c r="Q1581" i="12"/>
  <c r="R1581" i="12" s="1"/>
  <c r="W1582" i="12" l="1"/>
  <c r="E2357" i="13"/>
  <c r="N1583" i="12"/>
  <c r="O1583" i="12" s="1"/>
  <c r="P1583" i="12" s="1"/>
  <c r="J1583" i="12"/>
  <c r="Y1583" i="12"/>
  <c r="I1583" i="12"/>
  <c r="V1583" i="12"/>
  <c r="B1584" i="12"/>
  <c r="U1583" i="12"/>
  <c r="E1583" i="12"/>
  <c r="F1583" i="12" s="1"/>
  <c r="K1582" i="12"/>
  <c r="Q1582" i="12"/>
  <c r="R1582" i="12" s="1"/>
  <c r="W1583" i="12" l="1"/>
  <c r="Q1583" i="12"/>
  <c r="R1583" i="12" s="1"/>
  <c r="K1583" i="12"/>
  <c r="E2356" i="13"/>
  <c r="N1584" i="12"/>
  <c r="O1584" i="12" s="1"/>
  <c r="P1584" i="12" s="1"/>
  <c r="J1584" i="12"/>
  <c r="Y1584" i="12"/>
  <c r="I1584" i="12"/>
  <c r="V1584" i="12"/>
  <c r="B1585" i="12"/>
  <c r="U1584" i="12"/>
  <c r="E1584" i="12"/>
  <c r="F1584" i="12" s="1"/>
  <c r="K1584" i="12" l="1"/>
  <c r="W1584" i="12"/>
  <c r="Q1584" i="12"/>
  <c r="R1584" i="12" s="1"/>
  <c r="E2355" i="13"/>
  <c r="J1585" i="12"/>
  <c r="Y1585" i="12"/>
  <c r="I1585" i="12"/>
  <c r="V1585" i="12"/>
  <c r="B1586" i="12"/>
  <c r="U1585" i="12"/>
  <c r="E1585" i="12"/>
  <c r="F1585" i="12" s="1"/>
  <c r="N1585" i="12"/>
  <c r="O1585" i="12" s="1"/>
  <c r="P1585" i="12" s="1"/>
  <c r="W1585" i="12" l="1"/>
  <c r="E2354" i="13"/>
  <c r="V1586" i="12"/>
  <c r="B1587" i="12"/>
  <c r="U1586" i="12"/>
  <c r="E1586" i="12"/>
  <c r="F1586" i="12" s="1"/>
  <c r="N1586" i="12"/>
  <c r="O1586" i="12" s="1"/>
  <c r="P1586" i="12" s="1"/>
  <c r="J1586" i="12"/>
  <c r="Y1586" i="12"/>
  <c r="I1586" i="12"/>
  <c r="K1585" i="12"/>
  <c r="Q1585" i="12"/>
  <c r="R1585" i="12" s="1"/>
  <c r="K1586" i="12" l="1"/>
  <c r="W1586" i="12"/>
  <c r="Q1586" i="12"/>
  <c r="R1586" i="12" s="1"/>
  <c r="E2353" i="13"/>
  <c r="B1588" i="12"/>
  <c r="U1587" i="12"/>
  <c r="E1587" i="12"/>
  <c r="F1587" i="12" s="1"/>
  <c r="N1587" i="12"/>
  <c r="O1587" i="12" s="1"/>
  <c r="P1587" i="12" s="1"/>
  <c r="J1587" i="12"/>
  <c r="Y1587" i="12"/>
  <c r="I1587" i="12"/>
  <c r="V1587" i="12"/>
  <c r="Q1587" i="12" l="1"/>
  <c r="R1587" i="12" s="1"/>
  <c r="W1587" i="12"/>
  <c r="E2352" i="13"/>
  <c r="N1588" i="12"/>
  <c r="O1588" i="12" s="1"/>
  <c r="P1588" i="12" s="1"/>
  <c r="J1588" i="12"/>
  <c r="Y1588" i="12"/>
  <c r="I1588" i="12"/>
  <c r="V1588" i="12"/>
  <c r="B1589" i="12"/>
  <c r="U1588" i="12"/>
  <c r="E1588" i="12"/>
  <c r="F1588" i="12" s="1"/>
  <c r="K1587" i="12"/>
  <c r="W1588" i="12" l="1"/>
  <c r="K1588" i="12"/>
  <c r="Q1588" i="12"/>
  <c r="R1588" i="12" s="1"/>
  <c r="E2351" i="13"/>
  <c r="N1589" i="12"/>
  <c r="O1589" i="12" s="1"/>
  <c r="P1589" i="12" s="1"/>
  <c r="J1589" i="12"/>
  <c r="Y1589" i="12"/>
  <c r="I1589" i="12"/>
  <c r="V1589" i="12"/>
  <c r="B1590" i="12"/>
  <c r="U1589" i="12"/>
  <c r="E1589" i="12"/>
  <c r="F1589" i="12" s="1"/>
  <c r="W1589" i="12" l="1"/>
  <c r="Q1589" i="12"/>
  <c r="R1589" i="12" s="1"/>
  <c r="E2350" i="13"/>
  <c r="J1590" i="12"/>
  <c r="Y1590" i="12"/>
  <c r="I1590" i="12"/>
  <c r="V1590" i="12"/>
  <c r="B1591" i="12"/>
  <c r="U1590" i="12"/>
  <c r="E1590" i="12"/>
  <c r="F1590" i="12" s="1"/>
  <c r="N1590" i="12"/>
  <c r="O1590" i="12" s="1"/>
  <c r="P1590" i="12" s="1"/>
  <c r="K1589" i="12"/>
  <c r="W1590" i="12" l="1"/>
  <c r="K1590" i="12"/>
  <c r="E2349" i="13"/>
  <c r="Y1591" i="12"/>
  <c r="I1591" i="12"/>
  <c r="V1591" i="12"/>
  <c r="B1592" i="12"/>
  <c r="U1591" i="12"/>
  <c r="E1591" i="12"/>
  <c r="F1591" i="12" s="1"/>
  <c r="N1591" i="12"/>
  <c r="O1591" i="12" s="1"/>
  <c r="P1591" i="12" s="1"/>
  <c r="J1591" i="12"/>
  <c r="Q1590" i="12"/>
  <c r="R1590" i="12" s="1"/>
  <c r="W1591" i="12" l="1"/>
  <c r="E2348" i="13"/>
  <c r="V1592" i="12"/>
  <c r="B1593" i="12"/>
  <c r="U1592" i="12"/>
  <c r="E1592" i="12"/>
  <c r="F1592" i="12" s="1"/>
  <c r="N1592" i="12"/>
  <c r="O1592" i="12" s="1"/>
  <c r="P1592" i="12" s="1"/>
  <c r="J1592" i="12"/>
  <c r="Y1592" i="12"/>
  <c r="I1592" i="12"/>
  <c r="K1591" i="12"/>
  <c r="Q1591" i="12"/>
  <c r="R1591" i="12" s="1"/>
  <c r="W1592" i="12" l="1"/>
  <c r="Q1592" i="12"/>
  <c r="R1592" i="12" s="1"/>
  <c r="E2347" i="13"/>
  <c r="N1593" i="12"/>
  <c r="O1593" i="12" s="1"/>
  <c r="P1593" i="12" s="1"/>
  <c r="J1593" i="12"/>
  <c r="Y1593" i="12"/>
  <c r="I1593" i="12"/>
  <c r="V1593" i="12"/>
  <c r="B1594" i="12"/>
  <c r="U1593" i="12"/>
  <c r="E1593" i="12"/>
  <c r="F1593" i="12" s="1"/>
  <c r="K1592" i="12"/>
  <c r="W1593" i="12" l="1"/>
  <c r="Q1593" i="12"/>
  <c r="R1593" i="12" s="1"/>
  <c r="E2346" i="13"/>
  <c r="N1594" i="12"/>
  <c r="O1594" i="12" s="1"/>
  <c r="P1594" i="12" s="1"/>
  <c r="J1594" i="12"/>
  <c r="Y1594" i="12"/>
  <c r="I1594" i="12"/>
  <c r="V1594" i="12"/>
  <c r="B1595" i="12"/>
  <c r="U1594" i="12"/>
  <c r="E1594" i="12"/>
  <c r="F1594" i="12" s="1"/>
  <c r="K1593" i="12"/>
  <c r="W1594" i="12" l="1"/>
  <c r="K1594" i="12"/>
  <c r="Q1594" i="12"/>
  <c r="R1594" i="12" s="1"/>
  <c r="E2345" i="13"/>
  <c r="J1595" i="12"/>
  <c r="Y1595" i="12"/>
  <c r="I1595" i="12"/>
  <c r="V1595" i="12"/>
  <c r="B1596" i="12"/>
  <c r="U1595" i="12"/>
  <c r="E1595" i="12"/>
  <c r="F1595" i="12" s="1"/>
  <c r="N1595" i="12"/>
  <c r="O1595" i="12" s="1"/>
  <c r="P1595" i="12" s="1"/>
  <c r="W1595" i="12" l="1"/>
  <c r="K1595" i="12"/>
  <c r="Q1595" i="12"/>
  <c r="R1595" i="12" s="1"/>
  <c r="E2344" i="13"/>
  <c r="J1596" i="12"/>
  <c r="Y1596" i="12"/>
  <c r="I1596" i="12"/>
  <c r="V1596" i="12"/>
  <c r="B1597" i="12"/>
  <c r="U1596" i="12"/>
  <c r="E1596" i="12"/>
  <c r="F1596" i="12" s="1"/>
  <c r="N1596" i="12"/>
  <c r="O1596" i="12" s="1"/>
  <c r="P1596" i="12" s="1"/>
  <c r="W1596" i="12" l="1"/>
  <c r="Q1596" i="12"/>
  <c r="R1596" i="12" s="1"/>
  <c r="E2343" i="13"/>
  <c r="V1597" i="12"/>
  <c r="B1598" i="12"/>
  <c r="U1597" i="12"/>
  <c r="E1597" i="12"/>
  <c r="F1597" i="12" s="1"/>
  <c r="N1597" i="12"/>
  <c r="O1597" i="12" s="1"/>
  <c r="P1597" i="12" s="1"/>
  <c r="J1597" i="12"/>
  <c r="Y1597" i="12"/>
  <c r="I1597" i="12"/>
  <c r="K1596" i="12"/>
  <c r="W1597" i="12" l="1"/>
  <c r="Q1597" i="12"/>
  <c r="R1597" i="12" s="1"/>
  <c r="E2342" i="13"/>
  <c r="N1598" i="12"/>
  <c r="O1598" i="12" s="1"/>
  <c r="P1598" i="12" s="1"/>
  <c r="J1598" i="12"/>
  <c r="Y1598" i="12"/>
  <c r="I1598" i="12"/>
  <c r="V1598" i="12"/>
  <c r="B1599" i="12"/>
  <c r="U1598" i="12"/>
  <c r="E1598" i="12"/>
  <c r="F1598" i="12" s="1"/>
  <c r="K1597" i="12"/>
  <c r="W1598" i="12" l="1"/>
  <c r="K1598" i="12"/>
  <c r="Q1598" i="12"/>
  <c r="R1598" i="12" s="1"/>
  <c r="E2341" i="13"/>
  <c r="N1599" i="12"/>
  <c r="O1599" i="12" s="1"/>
  <c r="P1599" i="12" s="1"/>
  <c r="J1599" i="12"/>
  <c r="Y1599" i="12"/>
  <c r="I1599" i="12"/>
  <c r="V1599" i="12"/>
  <c r="B1600" i="12"/>
  <c r="U1599" i="12"/>
  <c r="E1599" i="12"/>
  <c r="F1599" i="12" s="1"/>
  <c r="Q1599" i="12" l="1"/>
  <c r="R1599" i="12" s="1"/>
  <c r="W1599" i="12"/>
  <c r="E2340" i="13"/>
  <c r="N1600" i="12"/>
  <c r="O1600" i="12" s="1"/>
  <c r="P1600" i="12" s="1"/>
  <c r="J1600" i="12"/>
  <c r="Y1600" i="12"/>
  <c r="I1600" i="12"/>
  <c r="V1600" i="12"/>
  <c r="B1601" i="12"/>
  <c r="U1600" i="12"/>
  <c r="E1600" i="12"/>
  <c r="F1600" i="12" s="1"/>
  <c r="K1599" i="12"/>
  <c r="E2339" i="13" l="1"/>
  <c r="J1601" i="12"/>
  <c r="Y1601" i="12"/>
  <c r="I1601" i="12"/>
  <c r="V1601" i="12"/>
  <c r="B1602" i="12"/>
  <c r="U1601" i="12"/>
  <c r="E1601" i="12"/>
  <c r="F1601" i="12" s="1"/>
  <c r="N1601" i="12"/>
  <c r="O1601" i="12" s="1"/>
  <c r="P1601" i="12" s="1"/>
  <c r="K1600" i="12"/>
  <c r="Q1600" i="12"/>
  <c r="R1600" i="12" s="1"/>
  <c r="W1600" i="12"/>
  <c r="W1601" i="12" l="1"/>
  <c r="Q1601" i="12"/>
  <c r="R1601" i="12" s="1"/>
  <c r="E2338" i="13"/>
  <c r="V1602" i="12"/>
  <c r="B1603" i="12"/>
  <c r="U1602" i="12"/>
  <c r="E1602" i="12"/>
  <c r="F1602" i="12" s="1"/>
  <c r="N1602" i="12"/>
  <c r="O1602" i="12" s="1"/>
  <c r="P1602" i="12" s="1"/>
  <c r="J1602" i="12"/>
  <c r="Y1602" i="12"/>
  <c r="I1602" i="12"/>
  <c r="K1601" i="12"/>
  <c r="W1602" i="12" l="1"/>
  <c r="E2337" i="13"/>
  <c r="B1604" i="12"/>
  <c r="U1603" i="12"/>
  <c r="E1603" i="12"/>
  <c r="F1603" i="12" s="1"/>
  <c r="N1603" i="12"/>
  <c r="O1603" i="12" s="1"/>
  <c r="P1603" i="12" s="1"/>
  <c r="J1603" i="12"/>
  <c r="Y1603" i="12"/>
  <c r="I1603" i="12"/>
  <c r="V1603" i="12"/>
  <c r="K1602" i="12"/>
  <c r="Q1602" i="12"/>
  <c r="R1602" i="12" s="1"/>
  <c r="W1603" i="12" l="1"/>
  <c r="Q1603" i="12"/>
  <c r="R1603" i="12" s="1"/>
  <c r="E2336" i="13"/>
  <c r="N1604" i="12"/>
  <c r="O1604" i="12" s="1"/>
  <c r="P1604" i="12" s="1"/>
  <c r="J1604" i="12"/>
  <c r="Y1604" i="12"/>
  <c r="I1604" i="12"/>
  <c r="V1604" i="12"/>
  <c r="B1605" i="12"/>
  <c r="U1604" i="12"/>
  <c r="E1604" i="12"/>
  <c r="F1604" i="12" s="1"/>
  <c r="K1603" i="12"/>
  <c r="W1604" i="12" l="1"/>
  <c r="K1604" i="12"/>
  <c r="Q1604" i="12"/>
  <c r="R1604" i="12" s="1"/>
  <c r="E2335" i="13"/>
  <c r="N1605" i="12"/>
  <c r="O1605" i="12" s="1"/>
  <c r="P1605" i="12" s="1"/>
  <c r="J1605" i="12"/>
  <c r="Y1605" i="12"/>
  <c r="I1605" i="12"/>
  <c r="V1605" i="12"/>
  <c r="B1606" i="12"/>
  <c r="U1605" i="12"/>
  <c r="E1605" i="12"/>
  <c r="F1605" i="12" s="1"/>
  <c r="W1605" i="12" l="1"/>
  <c r="Q1605" i="12"/>
  <c r="R1605" i="12" s="1"/>
  <c r="K1605" i="12"/>
  <c r="E2334" i="13"/>
  <c r="J1606" i="12"/>
  <c r="Y1606" i="12"/>
  <c r="I1606" i="12"/>
  <c r="V1606" i="12"/>
  <c r="B1607" i="12"/>
  <c r="U1606" i="12"/>
  <c r="E1606" i="12"/>
  <c r="F1606" i="12" s="1"/>
  <c r="N1606" i="12"/>
  <c r="O1606" i="12" s="1"/>
  <c r="P1606" i="12" s="1"/>
  <c r="W1606" i="12" l="1"/>
  <c r="Q1606" i="12"/>
  <c r="R1606" i="12" s="1"/>
  <c r="E2333" i="13"/>
  <c r="Y1607" i="12"/>
  <c r="I1607" i="12"/>
  <c r="V1607" i="12"/>
  <c r="B1608" i="12"/>
  <c r="U1607" i="12"/>
  <c r="E1607" i="12"/>
  <c r="F1607" i="12" s="1"/>
  <c r="N1607" i="12"/>
  <c r="O1607" i="12" s="1"/>
  <c r="P1607" i="12" s="1"/>
  <c r="J1607" i="12"/>
  <c r="K1606" i="12"/>
  <c r="W1607" i="12" l="1"/>
  <c r="K1607" i="12"/>
  <c r="E2332" i="13"/>
  <c r="V1608" i="12"/>
  <c r="B1609" i="12"/>
  <c r="U1608" i="12"/>
  <c r="E1608" i="12"/>
  <c r="F1608" i="12" s="1"/>
  <c r="N1608" i="12"/>
  <c r="O1608" i="12" s="1"/>
  <c r="P1608" i="12" s="1"/>
  <c r="J1608" i="12"/>
  <c r="Y1608" i="12"/>
  <c r="I1608" i="12"/>
  <c r="Q1607" i="12"/>
  <c r="R1607" i="12" s="1"/>
  <c r="W1608" i="12" l="1"/>
  <c r="Q1608" i="12"/>
  <c r="R1608" i="12" s="1"/>
  <c r="E2331" i="13"/>
  <c r="N1609" i="12"/>
  <c r="O1609" i="12" s="1"/>
  <c r="P1609" i="12" s="1"/>
  <c r="J1609" i="12"/>
  <c r="Y1609" i="12"/>
  <c r="I1609" i="12"/>
  <c r="V1609" i="12"/>
  <c r="B1610" i="12"/>
  <c r="U1609" i="12"/>
  <c r="E1609" i="12"/>
  <c r="F1609" i="12" s="1"/>
  <c r="K1608" i="12"/>
  <c r="Q1609" i="12" l="1"/>
  <c r="R1609" i="12" s="1"/>
  <c r="W1609" i="12"/>
  <c r="E2330" i="13"/>
  <c r="N1610" i="12"/>
  <c r="O1610" i="12" s="1"/>
  <c r="P1610" i="12" s="1"/>
  <c r="J1610" i="12"/>
  <c r="Y1610" i="12"/>
  <c r="I1610" i="12"/>
  <c r="V1610" i="12"/>
  <c r="B1611" i="12"/>
  <c r="U1610" i="12"/>
  <c r="E1610" i="12"/>
  <c r="F1610" i="12" s="1"/>
  <c r="K1609" i="12"/>
  <c r="W1610" i="12" l="1"/>
  <c r="K1610" i="12"/>
  <c r="Q1610" i="12"/>
  <c r="R1610" i="12" s="1"/>
  <c r="E2329" i="13"/>
  <c r="J1611" i="12"/>
  <c r="I1611" i="12"/>
  <c r="Y1611" i="12"/>
  <c r="V1611" i="12"/>
  <c r="E1611" i="12"/>
  <c r="F1611" i="12" s="1"/>
  <c r="U1611" i="12"/>
  <c r="B1612" i="12"/>
  <c r="N1611" i="12"/>
  <c r="O1611" i="12" s="1"/>
  <c r="P1611" i="12" s="1"/>
  <c r="Q1611" i="12" l="1"/>
  <c r="R1611" i="12" s="1"/>
  <c r="W1611" i="12"/>
  <c r="E2328" i="13"/>
  <c r="N1612" i="12"/>
  <c r="O1612" i="12" s="1"/>
  <c r="P1612" i="12" s="1"/>
  <c r="B1613" i="12"/>
  <c r="U1612" i="12"/>
  <c r="E1612" i="12"/>
  <c r="F1612" i="12" s="1"/>
  <c r="J1612" i="12"/>
  <c r="I1612" i="12"/>
  <c r="Y1612" i="12"/>
  <c r="V1612" i="12"/>
  <c r="K1611" i="12"/>
  <c r="E2327" i="13" l="1"/>
  <c r="J1613" i="12"/>
  <c r="B1614" i="12"/>
  <c r="N1613" i="12"/>
  <c r="O1613" i="12" s="1"/>
  <c r="P1613" i="12" s="1"/>
  <c r="I1613" i="12"/>
  <c r="Y1613" i="12"/>
  <c r="E1613" i="12"/>
  <c r="F1613" i="12" s="1"/>
  <c r="V1613" i="12"/>
  <c r="U1613" i="12"/>
  <c r="Q1612" i="12"/>
  <c r="R1612" i="12" s="1"/>
  <c r="K1612" i="12"/>
  <c r="W1612" i="12"/>
  <c r="K1613" i="12" l="1"/>
  <c r="E2326" i="13"/>
  <c r="Y1614" i="12"/>
  <c r="V1614" i="12"/>
  <c r="U1614" i="12"/>
  <c r="B1615" i="12"/>
  <c r="N1614" i="12"/>
  <c r="O1614" i="12" s="1"/>
  <c r="P1614" i="12" s="1"/>
  <c r="J1614" i="12"/>
  <c r="I1614" i="12"/>
  <c r="E1614" i="12"/>
  <c r="F1614" i="12" s="1"/>
  <c r="Q1613" i="12"/>
  <c r="R1613" i="12" s="1"/>
  <c r="W1613" i="12"/>
  <c r="W1614" i="12" l="1"/>
  <c r="K1614" i="12"/>
  <c r="E2325" i="13"/>
  <c r="Y1615" i="12"/>
  <c r="I1615" i="12"/>
  <c r="B1616" i="12"/>
  <c r="U1615" i="12"/>
  <c r="E1615" i="12"/>
  <c r="F1615" i="12" s="1"/>
  <c r="N1615" i="12"/>
  <c r="O1615" i="12" s="1"/>
  <c r="P1615" i="12" s="1"/>
  <c r="J1615" i="12"/>
  <c r="V1615" i="12"/>
  <c r="Q1614" i="12"/>
  <c r="R1614" i="12" s="1"/>
  <c r="Q1615" i="12" l="1"/>
  <c r="R1615" i="12" s="1"/>
  <c r="W1615" i="12"/>
  <c r="E2324" i="13"/>
  <c r="V1616" i="12"/>
  <c r="B1617" i="12"/>
  <c r="U1616" i="12"/>
  <c r="E1616" i="12"/>
  <c r="F1616" i="12" s="1"/>
  <c r="Y1616" i="12"/>
  <c r="I1616" i="12"/>
  <c r="N1616" i="12"/>
  <c r="O1616" i="12" s="1"/>
  <c r="P1616" i="12" s="1"/>
  <c r="J1616" i="12"/>
  <c r="K1615" i="12"/>
  <c r="W1616" i="12" l="1"/>
  <c r="Q1616" i="12"/>
  <c r="R1616" i="12" s="1"/>
  <c r="E2323" i="13"/>
  <c r="N1617" i="12"/>
  <c r="O1617" i="12" s="1"/>
  <c r="P1617" i="12" s="1"/>
  <c r="V1617" i="12"/>
  <c r="B1618" i="12"/>
  <c r="U1617" i="12"/>
  <c r="E1617" i="12"/>
  <c r="F1617" i="12" s="1"/>
  <c r="Y1617" i="12"/>
  <c r="J1617" i="12"/>
  <c r="I1617" i="12"/>
  <c r="K1616" i="12"/>
  <c r="W1617" i="12" l="1"/>
  <c r="E2322" i="13"/>
  <c r="J1618" i="12"/>
  <c r="V1618" i="12"/>
  <c r="U1618" i="12"/>
  <c r="N1618" i="12"/>
  <c r="O1618" i="12" s="1"/>
  <c r="P1618" i="12" s="1"/>
  <c r="I1618" i="12"/>
  <c r="B1619" i="12"/>
  <c r="E1618" i="12"/>
  <c r="F1618" i="12" s="1"/>
  <c r="Y1618" i="12"/>
  <c r="K1617" i="12"/>
  <c r="Q1617" i="12"/>
  <c r="R1617" i="12" s="1"/>
  <c r="W1618" i="12" l="1"/>
  <c r="K1618" i="12"/>
  <c r="Q1618" i="12"/>
  <c r="R1618" i="12" s="1"/>
  <c r="E2321" i="13"/>
  <c r="J1619" i="12"/>
  <c r="Y1619" i="12"/>
  <c r="I1619" i="12"/>
  <c r="B1620" i="12"/>
  <c r="U1619" i="12"/>
  <c r="E1619" i="12"/>
  <c r="F1619" i="12" s="1"/>
  <c r="V1619" i="12"/>
  <c r="N1619" i="12"/>
  <c r="O1619" i="12" s="1"/>
  <c r="P1619" i="12" s="1"/>
  <c r="Q1619" i="12" l="1"/>
  <c r="R1619" i="12" s="1"/>
  <c r="W1619" i="12"/>
  <c r="E2320" i="13"/>
  <c r="J1620" i="12"/>
  <c r="Y1620" i="12"/>
  <c r="I1620" i="12"/>
  <c r="V1620" i="12"/>
  <c r="B1621" i="12"/>
  <c r="U1620" i="12"/>
  <c r="E1620" i="12"/>
  <c r="F1620" i="12" s="1"/>
  <c r="N1620" i="12"/>
  <c r="O1620" i="12" s="1"/>
  <c r="P1620" i="12" s="1"/>
  <c r="K1619" i="12"/>
  <c r="W1620" i="12" l="1"/>
  <c r="E2319" i="13"/>
  <c r="V1621" i="12"/>
  <c r="J1621" i="12"/>
  <c r="Y1621" i="12"/>
  <c r="I1621" i="12"/>
  <c r="U1621" i="12"/>
  <c r="N1621" i="12"/>
  <c r="O1621" i="12" s="1"/>
  <c r="P1621" i="12" s="1"/>
  <c r="E1621" i="12"/>
  <c r="F1621" i="12" s="1"/>
  <c r="B1622" i="12"/>
  <c r="K1620" i="12"/>
  <c r="Q1620" i="12"/>
  <c r="R1620" i="12" s="1"/>
  <c r="K1621" i="12" l="1"/>
  <c r="Q1621" i="12"/>
  <c r="R1621" i="12" s="1"/>
  <c r="E2318" i="13"/>
  <c r="N1622" i="12"/>
  <c r="O1622" i="12" s="1"/>
  <c r="P1622" i="12" s="1"/>
  <c r="V1622" i="12"/>
  <c r="Y1622" i="12"/>
  <c r="U1622" i="12"/>
  <c r="J1622" i="12"/>
  <c r="I1622" i="12"/>
  <c r="E1622" i="12"/>
  <c r="F1622" i="12" s="1"/>
  <c r="B1623" i="12"/>
  <c r="W1621" i="12"/>
  <c r="Q1622" i="12" l="1"/>
  <c r="R1622" i="12" s="1"/>
  <c r="E2317" i="13"/>
  <c r="N1623" i="12"/>
  <c r="O1623" i="12" s="1"/>
  <c r="P1623" i="12" s="1"/>
  <c r="J1623" i="12"/>
  <c r="Y1623" i="12"/>
  <c r="I1623" i="12"/>
  <c r="B1624" i="12"/>
  <c r="V1623" i="12"/>
  <c r="U1623" i="12"/>
  <c r="E1623" i="12"/>
  <c r="F1623" i="12" s="1"/>
  <c r="K1622" i="12"/>
  <c r="W1622" i="12"/>
  <c r="W1623" i="12" l="1"/>
  <c r="Q1623" i="12"/>
  <c r="R1623" i="12" s="1"/>
  <c r="E2316" i="13"/>
  <c r="N1624" i="12"/>
  <c r="O1624" i="12" s="1"/>
  <c r="P1624" i="12" s="1"/>
  <c r="J1624" i="12"/>
  <c r="Y1624" i="12"/>
  <c r="I1624" i="12"/>
  <c r="V1624" i="12"/>
  <c r="B1625" i="12"/>
  <c r="U1624" i="12"/>
  <c r="E1624" i="12"/>
  <c r="F1624" i="12" s="1"/>
  <c r="K1623" i="12"/>
  <c r="W1624" i="12" l="1"/>
  <c r="E2315" i="13"/>
  <c r="J1625" i="12"/>
  <c r="V1625" i="12"/>
  <c r="B1626" i="12"/>
  <c r="U1625" i="12"/>
  <c r="E1625" i="12"/>
  <c r="F1625" i="12" s="1"/>
  <c r="N1625" i="12"/>
  <c r="O1625" i="12" s="1"/>
  <c r="P1625" i="12" s="1"/>
  <c r="I1625" i="12"/>
  <c r="Y1625" i="12"/>
  <c r="Q1624" i="12"/>
  <c r="R1624" i="12" s="1"/>
  <c r="K1624" i="12"/>
  <c r="W1625" i="12" l="1"/>
  <c r="K1625" i="12"/>
  <c r="E2314" i="13"/>
  <c r="B1627" i="12"/>
  <c r="U1626" i="12"/>
  <c r="E1626" i="12"/>
  <c r="F1626" i="12" s="1"/>
  <c r="N1626" i="12"/>
  <c r="O1626" i="12" s="1"/>
  <c r="P1626" i="12" s="1"/>
  <c r="J1626" i="12"/>
  <c r="Y1626" i="12"/>
  <c r="V1626" i="12"/>
  <c r="I1626" i="12"/>
  <c r="Q1625" i="12"/>
  <c r="R1625" i="12" s="1"/>
  <c r="K1626" i="12" l="1"/>
  <c r="W1626" i="12"/>
  <c r="E2313" i="13"/>
  <c r="B1628" i="12"/>
  <c r="U1627" i="12"/>
  <c r="E1627" i="12"/>
  <c r="F1627" i="12" s="1"/>
  <c r="N1627" i="12"/>
  <c r="O1627" i="12" s="1"/>
  <c r="P1627" i="12" s="1"/>
  <c r="Y1627" i="12"/>
  <c r="V1627" i="12"/>
  <c r="J1627" i="12"/>
  <c r="I1627" i="12"/>
  <c r="Q1626" i="12"/>
  <c r="R1626" i="12" s="1"/>
  <c r="W1627" i="12" l="1"/>
  <c r="Q1627" i="12"/>
  <c r="R1627" i="12" s="1"/>
  <c r="E2312" i="13"/>
  <c r="N1628" i="12"/>
  <c r="O1628" i="12" s="1"/>
  <c r="P1628" i="12" s="1"/>
  <c r="J1628" i="12"/>
  <c r="B1629" i="12"/>
  <c r="U1628" i="12"/>
  <c r="E1628" i="12"/>
  <c r="F1628" i="12" s="1"/>
  <c r="Y1628" i="12"/>
  <c r="V1628" i="12"/>
  <c r="I1628" i="12"/>
  <c r="K1627" i="12"/>
  <c r="Q1628" i="12" l="1"/>
  <c r="R1628" i="12" s="1"/>
  <c r="K1628" i="12"/>
  <c r="W1628" i="12"/>
  <c r="E2311" i="13"/>
  <c r="N1629" i="12"/>
  <c r="O1629" i="12" s="1"/>
  <c r="P1629" i="12" s="1"/>
  <c r="J1629" i="12"/>
  <c r="Y1629" i="12"/>
  <c r="I1629" i="12"/>
  <c r="B1630" i="12"/>
  <c r="U1629" i="12"/>
  <c r="E1629" i="12"/>
  <c r="F1629" i="12" s="1"/>
  <c r="V1629" i="12"/>
  <c r="Q1629" i="12" l="1"/>
  <c r="R1629" i="12" s="1"/>
  <c r="W1629" i="12"/>
  <c r="E2310" i="13"/>
  <c r="Y1630" i="12"/>
  <c r="I1630" i="12"/>
  <c r="V1630" i="12"/>
  <c r="B1631" i="12"/>
  <c r="U1630" i="12"/>
  <c r="E1630" i="12"/>
  <c r="F1630" i="12" s="1"/>
  <c r="N1630" i="12"/>
  <c r="O1630" i="12" s="1"/>
  <c r="P1630" i="12" s="1"/>
  <c r="J1630" i="12"/>
  <c r="K1629" i="12"/>
  <c r="W1630" i="12" l="1"/>
  <c r="Q1630" i="12"/>
  <c r="R1630" i="12" s="1"/>
  <c r="E2309" i="13"/>
  <c r="Y1631" i="12"/>
  <c r="I1631" i="12"/>
  <c r="V1631" i="12"/>
  <c r="B1632" i="12"/>
  <c r="U1631" i="12"/>
  <c r="E1631" i="12"/>
  <c r="F1631" i="12" s="1"/>
  <c r="J1631" i="12"/>
  <c r="N1631" i="12"/>
  <c r="O1631" i="12" s="1"/>
  <c r="P1631" i="12" s="1"/>
  <c r="K1630" i="12"/>
  <c r="W1631" i="12" l="1"/>
  <c r="Q1631" i="12"/>
  <c r="R1631" i="12" s="1"/>
  <c r="K1631" i="12"/>
  <c r="E2308" i="13"/>
  <c r="V1632" i="12"/>
  <c r="B1633" i="12"/>
  <c r="U1632" i="12"/>
  <c r="E1632" i="12"/>
  <c r="F1632" i="12" s="1"/>
  <c r="N1632" i="12"/>
  <c r="O1632" i="12" s="1"/>
  <c r="P1632" i="12" s="1"/>
  <c r="J1632" i="12"/>
  <c r="Y1632" i="12"/>
  <c r="I1632" i="12"/>
  <c r="W1632" i="12" l="1"/>
  <c r="E2307" i="13"/>
  <c r="N1633" i="12"/>
  <c r="O1633" i="12" s="1"/>
  <c r="P1633" i="12" s="1"/>
  <c r="Y1633" i="12"/>
  <c r="I1633" i="12"/>
  <c r="V1633" i="12"/>
  <c r="B1634" i="12"/>
  <c r="U1633" i="12"/>
  <c r="E1633" i="12"/>
  <c r="F1633" i="12" s="1"/>
  <c r="J1633" i="12"/>
  <c r="K1632" i="12"/>
  <c r="Q1632" i="12"/>
  <c r="R1632" i="12" s="1"/>
  <c r="Q1633" i="12" l="1"/>
  <c r="R1633" i="12" s="1"/>
  <c r="W1633" i="12"/>
  <c r="E2306" i="13"/>
  <c r="J1634" i="12"/>
  <c r="Y1634" i="12"/>
  <c r="I1634" i="12"/>
  <c r="V1634" i="12"/>
  <c r="U1634" i="12"/>
  <c r="N1634" i="12"/>
  <c r="O1634" i="12" s="1"/>
  <c r="P1634" i="12" s="1"/>
  <c r="E1634" i="12"/>
  <c r="F1634" i="12" s="1"/>
  <c r="B1635" i="12"/>
  <c r="K1633" i="12"/>
  <c r="K1634" i="12" l="1"/>
  <c r="E2305" i="13"/>
  <c r="J1635" i="12"/>
  <c r="Y1635" i="12"/>
  <c r="I1635" i="12"/>
  <c r="V1635" i="12"/>
  <c r="B1636" i="12"/>
  <c r="U1635" i="12"/>
  <c r="E1635" i="12"/>
  <c r="F1635" i="12" s="1"/>
  <c r="N1635" i="12"/>
  <c r="O1635" i="12" s="1"/>
  <c r="P1635" i="12" s="1"/>
  <c r="Q1634" i="12"/>
  <c r="R1634" i="12" s="1"/>
  <c r="W1634" i="12"/>
  <c r="W1635" i="12" l="1"/>
  <c r="E2304" i="13"/>
  <c r="J1636" i="12"/>
  <c r="Y1636" i="12"/>
  <c r="I1636" i="12"/>
  <c r="V1636" i="12"/>
  <c r="B1637" i="12"/>
  <c r="U1636" i="12"/>
  <c r="E1636" i="12"/>
  <c r="F1636" i="12" s="1"/>
  <c r="N1636" i="12"/>
  <c r="O1636" i="12" s="1"/>
  <c r="P1636" i="12" s="1"/>
  <c r="K1635" i="12"/>
  <c r="Q1635" i="12"/>
  <c r="R1635" i="12" s="1"/>
  <c r="W1636" i="12" l="1"/>
  <c r="E2303" i="13"/>
  <c r="V1637" i="12"/>
  <c r="B1638" i="12"/>
  <c r="U1637" i="12"/>
  <c r="E1637" i="12"/>
  <c r="F1637" i="12" s="1"/>
  <c r="N1637" i="12"/>
  <c r="O1637" i="12" s="1"/>
  <c r="P1637" i="12" s="1"/>
  <c r="J1637" i="12"/>
  <c r="Y1637" i="12"/>
  <c r="I1637" i="12"/>
  <c r="K1636" i="12"/>
  <c r="Q1636" i="12"/>
  <c r="R1636" i="12" s="1"/>
  <c r="W1637" i="12" l="1"/>
  <c r="K1637" i="12"/>
  <c r="Q1637" i="12"/>
  <c r="R1637" i="12" s="1"/>
  <c r="E2302" i="13"/>
  <c r="N1638" i="12"/>
  <c r="O1638" i="12" s="1"/>
  <c r="P1638" i="12" s="1"/>
  <c r="J1638" i="12"/>
  <c r="V1638" i="12"/>
  <c r="B1639" i="12"/>
  <c r="Y1638" i="12"/>
  <c r="U1638" i="12"/>
  <c r="I1638" i="12"/>
  <c r="E1638" i="12"/>
  <c r="F1638" i="12" s="1"/>
  <c r="Q1638" i="12" l="1"/>
  <c r="R1638" i="12" s="1"/>
  <c r="K1638" i="12"/>
  <c r="W1638" i="12"/>
  <c r="E2301" i="13"/>
  <c r="N1639" i="12"/>
  <c r="O1639" i="12" s="1"/>
  <c r="P1639" i="12" s="1"/>
  <c r="J1639" i="12"/>
  <c r="Y1639" i="12"/>
  <c r="I1639" i="12"/>
  <c r="B1640" i="12"/>
  <c r="U1639" i="12"/>
  <c r="E1639" i="12"/>
  <c r="F1639" i="12" s="1"/>
  <c r="V1639" i="12"/>
  <c r="Q1639" i="12" l="1"/>
  <c r="R1639" i="12" s="1"/>
  <c r="W1639" i="12"/>
  <c r="E2300" i="13"/>
  <c r="N1640" i="12"/>
  <c r="O1640" i="12" s="1"/>
  <c r="P1640" i="12" s="1"/>
  <c r="J1640" i="12"/>
  <c r="Y1640" i="12"/>
  <c r="I1640" i="12"/>
  <c r="V1640" i="12"/>
  <c r="B1641" i="12"/>
  <c r="U1640" i="12"/>
  <c r="E1640" i="12"/>
  <c r="F1640" i="12" s="1"/>
  <c r="K1639" i="12"/>
  <c r="Q1640" i="12" l="1"/>
  <c r="R1640" i="12" s="1"/>
  <c r="W1640" i="12"/>
  <c r="E2299" i="13"/>
  <c r="J1641" i="12"/>
  <c r="Y1641" i="12"/>
  <c r="I1641" i="12"/>
  <c r="V1641" i="12"/>
  <c r="B1642" i="12"/>
  <c r="U1641" i="12"/>
  <c r="E1641" i="12"/>
  <c r="F1641" i="12" s="1"/>
  <c r="N1641" i="12"/>
  <c r="O1641" i="12" s="1"/>
  <c r="P1641" i="12" s="1"/>
  <c r="K1640" i="12"/>
  <c r="W1641" i="12" l="1"/>
  <c r="K1641" i="12"/>
  <c r="Q1641" i="12"/>
  <c r="R1641" i="12" s="1"/>
  <c r="E2298" i="13"/>
  <c r="V1642" i="12"/>
  <c r="B1643" i="12"/>
  <c r="U1642" i="12"/>
  <c r="E1642" i="12"/>
  <c r="F1642" i="12" s="1"/>
  <c r="N1642" i="12"/>
  <c r="O1642" i="12" s="1"/>
  <c r="P1642" i="12" s="1"/>
  <c r="J1642" i="12"/>
  <c r="Y1642" i="12"/>
  <c r="I1642" i="12"/>
  <c r="W1642" i="12" l="1"/>
  <c r="K1642" i="12"/>
  <c r="Q1642" i="12"/>
  <c r="R1642" i="12" s="1"/>
  <c r="E2297" i="13"/>
  <c r="B1644" i="12"/>
  <c r="U1643" i="12"/>
  <c r="E1643" i="12"/>
  <c r="F1643" i="12" s="1"/>
  <c r="N1643" i="12"/>
  <c r="O1643" i="12" s="1"/>
  <c r="P1643" i="12" s="1"/>
  <c r="Y1643" i="12"/>
  <c r="I1643" i="12"/>
  <c r="V1643" i="12"/>
  <c r="J1643" i="12"/>
  <c r="W1643" i="12" l="1"/>
  <c r="E2296" i="13"/>
  <c r="N1644" i="12"/>
  <c r="O1644" i="12" s="1"/>
  <c r="P1644" i="12" s="1"/>
  <c r="J1644" i="12"/>
  <c r="Y1644" i="12"/>
  <c r="I1644" i="12"/>
  <c r="V1644" i="12"/>
  <c r="B1645" i="12"/>
  <c r="U1644" i="12"/>
  <c r="E1644" i="12"/>
  <c r="F1644" i="12" s="1"/>
  <c r="K1643" i="12"/>
  <c r="Q1643" i="12"/>
  <c r="R1643" i="12" s="1"/>
  <c r="E2295" i="13" l="1"/>
  <c r="N1645" i="12"/>
  <c r="O1645" i="12" s="1"/>
  <c r="P1645" i="12" s="1"/>
  <c r="J1645" i="12"/>
  <c r="Y1645" i="12"/>
  <c r="I1645" i="12"/>
  <c r="V1645" i="12"/>
  <c r="B1646" i="12"/>
  <c r="U1645" i="12"/>
  <c r="E1645" i="12"/>
  <c r="F1645" i="12" s="1"/>
  <c r="K1644" i="12"/>
  <c r="Q1644" i="12"/>
  <c r="R1644" i="12" s="1"/>
  <c r="W1644" i="12"/>
  <c r="W1645" i="12" l="1"/>
  <c r="E2294" i="13"/>
  <c r="J1646" i="12"/>
  <c r="Y1646" i="12"/>
  <c r="I1646" i="12"/>
  <c r="V1646" i="12"/>
  <c r="B1647" i="12"/>
  <c r="U1646" i="12"/>
  <c r="E1646" i="12"/>
  <c r="F1646" i="12" s="1"/>
  <c r="N1646" i="12"/>
  <c r="O1646" i="12" s="1"/>
  <c r="P1646" i="12" s="1"/>
  <c r="K1645" i="12"/>
  <c r="Q1645" i="12"/>
  <c r="R1645" i="12" s="1"/>
  <c r="E2293" i="13" l="1"/>
  <c r="Y1647" i="12"/>
  <c r="I1647" i="12"/>
  <c r="V1647" i="12"/>
  <c r="B1648" i="12"/>
  <c r="U1647" i="12"/>
  <c r="E1647" i="12"/>
  <c r="F1647" i="12" s="1"/>
  <c r="N1647" i="12"/>
  <c r="O1647" i="12" s="1"/>
  <c r="P1647" i="12" s="1"/>
  <c r="J1647" i="12"/>
  <c r="K1646" i="12"/>
  <c r="Q1646" i="12"/>
  <c r="R1646" i="12" s="1"/>
  <c r="W1646" i="12"/>
  <c r="W1647" i="12" l="1"/>
  <c r="E2292" i="13"/>
  <c r="V1648" i="12"/>
  <c r="B1649" i="12"/>
  <c r="U1648" i="12"/>
  <c r="E1648" i="12"/>
  <c r="F1648" i="12" s="1"/>
  <c r="N1648" i="12"/>
  <c r="O1648" i="12" s="1"/>
  <c r="P1648" i="12" s="1"/>
  <c r="J1648" i="12"/>
  <c r="Y1648" i="12"/>
  <c r="I1648" i="12"/>
  <c r="K1647" i="12"/>
  <c r="Q1647" i="12"/>
  <c r="R1647" i="12" s="1"/>
  <c r="K1648" i="12" l="1"/>
  <c r="Q1648" i="12"/>
  <c r="R1648" i="12" s="1"/>
  <c r="W1648" i="12"/>
  <c r="E2291" i="13"/>
  <c r="N1649" i="12"/>
  <c r="O1649" i="12" s="1"/>
  <c r="P1649" i="12" s="1"/>
  <c r="J1649" i="12"/>
  <c r="Y1649" i="12"/>
  <c r="I1649" i="12"/>
  <c r="V1649" i="12"/>
  <c r="B1650" i="12"/>
  <c r="U1649" i="12"/>
  <c r="E1649" i="12"/>
  <c r="F1649" i="12" s="1"/>
  <c r="W1649" i="12" l="1"/>
  <c r="K1649" i="12"/>
  <c r="Q1649" i="12"/>
  <c r="R1649" i="12" s="1"/>
  <c r="E2290" i="13"/>
  <c r="N1650" i="12"/>
  <c r="O1650" i="12" s="1"/>
  <c r="P1650" i="12" s="1"/>
  <c r="J1650" i="12"/>
  <c r="Y1650" i="12"/>
  <c r="I1650" i="12"/>
  <c r="V1650" i="12"/>
  <c r="B1651" i="12"/>
  <c r="U1650" i="12"/>
  <c r="E1650" i="12"/>
  <c r="F1650" i="12" s="1"/>
  <c r="Q1650" i="12" l="1"/>
  <c r="R1650" i="12" s="1"/>
  <c r="W1650" i="12"/>
  <c r="E2289" i="13"/>
  <c r="J1651" i="12"/>
  <c r="Y1651" i="12"/>
  <c r="I1651" i="12"/>
  <c r="V1651" i="12"/>
  <c r="B1652" i="12"/>
  <c r="U1651" i="12"/>
  <c r="E1651" i="12"/>
  <c r="F1651" i="12" s="1"/>
  <c r="N1651" i="12"/>
  <c r="O1651" i="12" s="1"/>
  <c r="P1651" i="12" s="1"/>
  <c r="K1650" i="12"/>
  <c r="W1651" i="12" l="1"/>
  <c r="Q1651" i="12"/>
  <c r="R1651" i="12" s="1"/>
  <c r="K1651" i="12"/>
  <c r="E2288" i="13"/>
  <c r="J1652" i="12"/>
  <c r="Y1652" i="12"/>
  <c r="I1652" i="12"/>
  <c r="V1652" i="12"/>
  <c r="B1653" i="12"/>
  <c r="U1652" i="12"/>
  <c r="E1652" i="12"/>
  <c r="F1652" i="12" s="1"/>
  <c r="N1652" i="12"/>
  <c r="O1652" i="12" s="1"/>
  <c r="P1652" i="12" s="1"/>
  <c r="W1652" i="12" l="1"/>
  <c r="Q1652" i="12"/>
  <c r="R1652" i="12" s="1"/>
  <c r="E2287" i="13"/>
  <c r="V1653" i="12"/>
  <c r="B1654" i="12"/>
  <c r="U1653" i="12"/>
  <c r="E1653" i="12"/>
  <c r="F1653" i="12" s="1"/>
  <c r="N1653" i="12"/>
  <c r="O1653" i="12" s="1"/>
  <c r="P1653" i="12" s="1"/>
  <c r="J1653" i="12"/>
  <c r="Y1653" i="12"/>
  <c r="I1653" i="12"/>
  <c r="K1652" i="12"/>
  <c r="W1653" i="12" l="1"/>
  <c r="Q1653" i="12"/>
  <c r="R1653" i="12" s="1"/>
  <c r="E2286" i="13"/>
  <c r="N1654" i="12"/>
  <c r="O1654" i="12" s="1"/>
  <c r="P1654" i="12" s="1"/>
  <c r="J1654" i="12"/>
  <c r="Y1654" i="12"/>
  <c r="I1654" i="12"/>
  <c r="V1654" i="12"/>
  <c r="B1655" i="12"/>
  <c r="U1654" i="12"/>
  <c r="E1654" i="12"/>
  <c r="F1654" i="12" s="1"/>
  <c r="K1653" i="12"/>
  <c r="Q1654" i="12" l="1"/>
  <c r="R1654" i="12" s="1"/>
  <c r="W1654" i="12"/>
  <c r="E2285" i="13"/>
  <c r="N1655" i="12"/>
  <c r="O1655" i="12" s="1"/>
  <c r="P1655" i="12" s="1"/>
  <c r="J1655" i="12"/>
  <c r="Y1655" i="12"/>
  <c r="I1655" i="12"/>
  <c r="V1655" i="12"/>
  <c r="B1656" i="12"/>
  <c r="U1655" i="12"/>
  <c r="E1655" i="12"/>
  <c r="F1655" i="12" s="1"/>
  <c r="K1654" i="12"/>
  <c r="W1655" i="12" l="1"/>
  <c r="K1655" i="12"/>
  <c r="Q1655" i="12"/>
  <c r="R1655" i="12" s="1"/>
  <c r="E2284" i="13"/>
  <c r="N1656" i="12"/>
  <c r="O1656" i="12" s="1"/>
  <c r="P1656" i="12" s="1"/>
  <c r="J1656" i="12"/>
  <c r="Y1656" i="12"/>
  <c r="I1656" i="12"/>
  <c r="V1656" i="12"/>
  <c r="B1657" i="12"/>
  <c r="U1656" i="12"/>
  <c r="E1656" i="12"/>
  <c r="F1656" i="12" s="1"/>
  <c r="Q1656" i="12" l="1"/>
  <c r="R1656" i="12" s="1"/>
  <c r="W1656" i="12"/>
  <c r="E2283" i="13"/>
  <c r="J1657" i="12"/>
  <c r="Y1657" i="12"/>
  <c r="I1657" i="12"/>
  <c r="V1657" i="12"/>
  <c r="B1658" i="12"/>
  <c r="U1657" i="12"/>
  <c r="E1657" i="12"/>
  <c r="F1657" i="12" s="1"/>
  <c r="N1657" i="12"/>
  <c r="O1657" i="12" s="1"/>
  <c r="P1657" i="12" s="1"/>
  <c r="K1656" i="12"/>
  <c r="W1657" i="12" l="1"/>
  <c r="E2282" i="13"/>
  <c r="V1658" i="12"/>
  <c r="B1659" i="12"/>
  <c r="U1658" i="12"/>
  <c r="E1658" i="12"/>
  <c r="F1658" i="12" s="1"/>
  <c r="N1658" i="12"/>
  <c r="O1658" i="12" s="1"/>
  <c r="P1658" i="12" s="1"/>
  <c r="J1658" i="12"/>
  <c r="Y1658" i="12"/>
  <c r="I1658" i="12"/>
  <c r="K1657" i="12"/>
  <c r="Q1657" i="12"/>
  <c r="R1657" i="12" s="1"/>
  <c r="W1658" i="12" l="1"/>
  <c r="Q1658" i="12"/>
  <c r="R1658" i="12" s="1"/>
  <c r="E2281" i="13"/>
  <c r="B1660" i="12"/>
  <c r="U1659" i="12"/>
  <c r="E1659" i="12"/>
  <c r="F1659" i="12" s="1"/>
  <c r="N1659" i="12"/>
  <c r="O1659" i="12" s="1"/>
  <c r="P1659" i="12" s="1"/>
  <c r="J1659" i="12"/>
  <c r="Y1659" i="12"/>
  <c r="I1659" i="12"/>
  <c r="V1659" i="12"/>
  <c r="K1658" i="12"/>
  <c r="W1659" i="12" l="1"/>
  <c r="Q1659" i="12"/>
  <c r="R1659" i="12" s="1"/>
  <c r="E2280" i="13"/>
  <c r="N1660" i="12"/>
  <c r="O1660" i="12" s="1"/>
  <c r="P1660" i="12" s="1"/>
  <c r="J1660" i="12"/>
  <c r="Y1660" i="12"/>
  <c r="I1660" i="12"/>
  <c r="V1660" i="12"/>
  <c r="B1661" i="12"/>
  <c r="U1660" i="12"/>
  <c r="E1660" i="12"/>
  <c r="F1660" i="12" s="1"/>
  <c r="K1659" i="12"/>
  <c r="W1660" i="12" l="1"/>
  <c r="Q1660" i="12"/>
  <c r="R1660" i="12" s="1"/>
  <c r="E2279" i="13"/>
  <c r="N1661" i="12"/>
  <c r="O1661" i="12" s="1"/>
  <c r="P1661" i="12" s="1"/>
  <c r="J1661" i="12"/>
  <c r="Y1661" i="12"/>
  <c r="I1661" i="12"/>
  <c r="V1661" i="12"/>
  <c r="B1662" i="12"/>
  <c r="U1661" i="12"/>
  <c r="E1661" i="12"/>
  <c r="F1661" i="12" s="1"/>
  <c r="K1660" i="12"/>
  <c r="Q1661" i="12" l="1"/>
  <c r="R1661" i="12" s="1"/>
  <c r="W1661" i="12"/>
  <c r="E2278" i="13"/>
  <c r="J1662" i="12"/>
  <c r="Y1662" i="12"/>
  <c r="I1662" i="12"/>
  <c r="V1662" i="12"/>
  <c r="B1663" i="12"/>
  <c r="U1662" i="12"/>
  <c r="E1662" i="12"/>
  <c r="F1662" i="12" s="1"/>
  <c r="N1662" i="12"/>
  <c r="O1662" i="12" s="1"/>
  <c r="P1662" i="12" s="1"/>
  <c r="K1661" i="12"/>
  <c r="W1662" i="12" l="1"/>
  <c r="E2277" i="13"/>
  <c r="Y1663" i="12"/>
  <c r="I1663" i="12"/>
  <c r="V1663" i="12"/>
  <c r="B1664" i="12"/>
  <c r="U1663" i="12"/>
  <c r="E1663" i="12"/>
  <c r="F1663" i="12" s="1"/>
  <c r="N1663" i="12"/>
  <c r="O1663" i="12" s="1"/>
  <c r="P1663" i="12" s="1"/>
  <c r="J1663" i="12"/>
  <c r="K1662" i="12"/>
  <c r="Q1662" i="12"/>
  <c r="R1662" i="12" s="1"/>
  <c r="W1663" i="12" l="1"/>
  <c r="E2276" i="13"/>
  <c r="V1664" i="12"/>
  <c r="B1665" i="12"/>
  <c r="U1664" i="12"/>
  <c r="E1664" i="12"/>
  <c r="F1664" i="12" s="1"/>
  <c r="N1664" i="12"/>
  <c r="O1664" i="12" s="1"/>
  <c r="P1664" i="12" s="1"/>
  <c r="J1664" i="12"/>
  <c r="Y1664" i="12"/>
  <c r="I1664" i="12"/>
  <c r="K1663" i="12"/>
  <c r="Q1663" i="12"/>
  <c r="R1663" i="12" s="1"/>
  <c r="K1664" i="12" l="1"/>
  <c r="W1664" i="12"/>
  <c r="Q1664" i="12"/>
  <c r="R1664" i="12" s="1"/>
  <c r="E2275" i="13"/>
  <c r="N1665" i="12"/>
  <c r="O1665" i="12" s="1"/>
  <c r="P1665" i="12" s="1"/>
  <c r="J1665" i="12"/>
  <c r="Y1665" i="12"/>
  <c r="I1665" i="12"/>
  <c r="V1665" i="12"/>
  <c r="B1666" i="12"/>
  <c r="U1665" i="12"/>
  <c r="E1665" i="12"/>
  <c r="F1665" i="12" s="1"/>
  <c r="W1665" i="12" l="1"/>
  <c r="Q1665" i="12"/>
  <c r="R1665" i="12" s="1"/>
  <c r="E2274" i="13"/>
  <c r="N1666" i="12"/>
  <c r="O1666" i="12" s="1"/>
  <c r="P1666" i="12" s="1"/>
  <c r="J1666" i="12"/>
  <c r="Y1666" i="12"/>
  <c r="I1666" i="12"/>
  <c r="V1666" i="12"/>
  <c r="B1667" i="12"/>
  <c r="U1666" i="12"/>
  <c r="E1666" i="12"/>
  <c r="F1666" i="12" s="1"/>
  <c r="K1665" i="12"/>
  <c r="Q1666" i="12" l="1"/>
  <c r="R1666" i="12" s="1"/>
  <c r="W1666" i="12"/>
  <c r="E2273" i="13"/>
  <c r="J1667" i="12"/>
  <c r="Y1667" i="12"/>
  <c r="I1667" i="12"/>
  <c r="V1667" i="12"/>
  <c r="B1668" i="12"/>
  <c r="U1667" i="12"/>
  <c r="E1667" i="12"/>
  <c r="F1667" i="12" s="1"/>
  <c r="N1667" i="12"/>
  <c r="O1667" i="12" s="1"/>
  <c r="P1667" i="12" s="1"/>
  <c r="K1666" i="12"/>
  <c r="W1667" i="12" l="1"/>
  <c r="K1667" i="12"/>
  <c r="Q1667" i="12"/>
  <c r="R1667" i="12" s="1"/>
  <c r="E2272" i="13"/>
  <c r="J1668" i="12"/>
  <c r="Y1668" i="12"/>
  <c r="I1668" i="12"/>
  <c r="V1668" i="12"/>
  <c r="B1669" i="12"/>
  <c r="U1668" i="12"/>
  <c r="E1668" i="12"/>
  <c r="F1668" i="12" s="1"/>
  <c r="N1668" i="12"/>
  <c r="O1668" i="12" s="1"/>
  <c r="P1668" i="12" s="1"/>
  <c r="W1668" i="12" l="1"/>
  <c r="Q1668" i="12"/>
  <c r="R1668" i="12" s="1"/>
  <c r="E2271" i="13"/>
  <c r="V1669" i="12"/>
  <c r="B1670" i="12"/>
  <c r="U1669" i="12"/>
  <c r="E1669" i="12"/>
  <c r="F1669" i="12" s="1"/>
  <c r="N1669" i="12"/>
  <c r="O1669" i="12" s="1"/>
  <c r="P1669" i="12" s="1"/>
  <c r="J1669" i="12"/>
  <c r="Y1669" i="12"/>
  <c r="I1669" i="12"/>
  <c r="K1668" i="12"/>
  <c r="W1669" i="12" l="1"/>
  <c r="E2270" i="13"/>
  <c r="N1670" i="12"/>
  <c r="O1670" i="12" s="1"/>
  <c r="P1670" i="12" s="1"/>
  <c r="J1670" i="12"/>
  <c r="Y1670" i="12"/>
  <c r="I1670" i="12"/>
  <c r="V1670" i="12"/>
  <c r="B1671" i="12"/>
  <c r="U1670" i="12"/>
  <c r="E1670" i="12"/>
  <c r="F1670" i="12" s="1"/>
  <c r="K1669" i="12"/>
  <c r="Q1669" i="12"/>
  <c r="R1669" i="12" s="1"/>
  <c r="Q1670" i="12" l="1"/>
  <c r="R1670" i="12" s="1"/>
  <c r="E2269" i="13"/>
  <c r="N1671" i="12"/>
  <c r="O1671" i="12" s="1"/>
  <c r="P1671" i="12" s="1"/>
  <c r="J1671" i="12"/>
  <c r="Y1671" i="12"/>
  <c r="I1671" i="12"/>
  <c r="V1671" i="12"/>
  <c r="B1672" i="12"/>
  <c r="U1671" i="12"/>
  <c r="E1671" i="12"/>
  <c r="F1671" i="12" s="1"/>
  <c r="W1670" i="12"/>
  <c r="K1670" i="12"/>
  <c r="W1671" i="12" l="1"/>
  <c r="K1671" i="12"/>
  <c r="Q1671" i="12"/>
  <c r="R1671" i="12" s="1"/>
  <c r="E2268" i="13"/>
  <c r="N1672" i="12"/>
  <c r="O1672" i="12" s="1"/>
  <c r="P1672" i="12" s="1"/>
  <c r="J1672" i="12"/>
  <c r="Y1672" i="12"/>
  <c r="I1672" i="12"/>
  <c r="V1672" i="12"/>
  <c r="B1673" i="12"/>
  <c r="U1672" i="12"/>
  <c r="E1672" i="12"/>
  <c r="F1672" i="12" s="1"/>
  <c r="W1672" i="12" l="1"/>
  <c r="Q1672" i="12"/>
  <c r="R1672" i="12" s="1"/>
  <c r="E2267" i="13"/>
  <c r="J1673" i="12"/>
  <c r="Y1673" i="12"/>
  <c r="I1673" i="12"/>
  <c r="V1673" i="12"/>
  <c r="B1674" i="12"/>
  <c r="U1673" i="12"/>
  <c r="E1673" i="12"/>
  <c r="F1673" i="12" s="1"/>
  <c r="N1673" i="12"/>
  <c r="O1673" i="12" s="1"/>
  <c r="P1673" i="12" s="1"/>
  <c r="K1672" i="12"/>
  <c r="Q1673" i="12" l="1"/>
  <c r="R1673" i="12" s="1"/>
  <c r="E2266" i="13"/>
  <c r="V1674" i="12"/>
  <c r="B1675" i="12"/>
  <c r="U1674" i="12"/>
  <c r="E1674" i="12"/>
  <c r="F1674" i="12" s="1"/>
  <c r="N1674" i="12"/>
  <c r="O1674" i="12" s="1"/>
  <c r="P1674" i="12" s="1"/>
  <c r="J1674" i="12"/>
  <c r="Y1674" i="12"/>
  <c r="I1674" i="12"/>
  <c r="K1673" i="12"/>
  <c r="W1673" i="12"/>
  <c r="K1674" i="12" l="1"/>
  <c r="Q1674" i="12"/>
  <c r="R1674" i="12" s="1"/>
  <c r="W1674" i="12"/>
  <c r="E2265" i="13"/>
  <c r="B1676" i="12"/>
  <c r="U1675" i="12"/>
  <c r="E1675" i="12"/>
  <c r="F1675" i="12" s="1"/>
  <c r="N1675" i="12"/>
  <c r="O1675" i="12" s="1"/>
  <c r="P1675" i="12" s="1"/>
  <c r="J1675" i="12"/>
  <c r="Y1675" i="12"/>
  <c r="I1675" i="12"/>
  <c r="V1675" i="12"/>
  <c r="W1675" i="12" l="1"/>
  <c r="E2264" i="13"/>
  <c r="N1676" i="12"/>
  <c r="O1676" i="12" s="1"/>
  <c r="P1676" i="12" s="1"/>
  <c r="J1676" i="12"/>
  <c r="Y1676" i="12"/>
  <c r="I1676" i="12"/>
  <c r="V1676" i="12"/>
  <c r="B1677" i="12"/>
  <c r="U1676" i="12"/>
  <c r="E1676" i="12"/>
  <c r="F1676" i="12" s="1"/>
  <c r="K1675" i="12"/>
  <c r="Q1675" i="12"/>
  <c r="R1675" i="12" s="1"/>
  <c r="W1676" i="12" l="1"/>
  <c r="K1676" i="12"/>
  <c r="Q1676" i="12"/>
  <c r="R1676" i="12" s="1"/>
  <c r="E2263" i="13"/>
  <c r="N1677" i="12"/>
  <c r="O1677" i="12" s="1"/>
  <c r="P1677" i="12" s="1"/>
  <c r="J1677" i="12"/>
  <c r="Y1677" i="12"/>
  <c r="I1677" i="12"/>
  <c r="V1677" i="12"/>
  <c r="B1678" i="12"/>
  <c r="U1677" i="12"/>
  <c r="E1677" i="12"/>
  <c r="F1677" i="12" s="1"/>
  <c r="W1677" i="12" l="1"/>
  <c r="Q1677" i="12"/>
  <c r="R1677" i="12" s="1"/>
  <c r="E2262" i="13"/>
  <c r="J1678" i="12"/>
  <c r="Y1678" i="12"/>
  <c r="I1678" i="12"/>
  <c r="V1678" i="12"/>
  <c r="B1679" i="12"/>
  <c r="U1678" i="12"/>
  <c r="E1678" i="12"/>
  <c r="F1678" i="12" s="1"/>
  <c r="N1678" i="12"/>
  <c r="O1678" i="12" s="1"/>
  <c r="P1678" i="12" s="1"/>
  <c r="K1677" i="12"/>
  <c r="W1678" i="12" l="1"/>
  <c r="K1678" i="12"/>
  <c r="Q1678" i="12"/>
  <c r="R1678" i="12" s="1"/>
  <c r="E2261" i="13"/>
  <c r="Y1679" i="12"/>
  <c r="I1679" i="12"/>
  <c r="V1679" i="12"/>
  <c r="B1680" i="12"/>
  <c r="U1679" i="12"/>
  <c r="E1679" i="12"/>
  <c r="F1679" i="12" s="1"/>
  <c r="N1679" i="12"/>
  <c r="O1679" i="12" s="1"/>
  <c r="P1679" i="12" s="1"/>
  <c r="J1679" i="12"/>
  <c r="W1679" i="12" l="1"/>
  <c r="K1679" i="12"/>
  <c r="Q1679" i="12"/>
  <c r="R1679" i="12" s="1"/>
  <c r="E2260" i="13"/>
  <c r="V1680" i="12"/>
  <c r="B1681" i="12"/>
  <c r="U1680" i="12"/>
  <c r="E1680" i="12"/>
  <c r="F1680" i="12" s="1"/>
  <c r="N1680" i="12"/>
  <c r="O1680" i="12" s="1"/>
  <c r="P1680" i="12" s="1"/>
  <c r="J1680" i="12"/>
  <c r="Y1680" i="12"/>
  <c r="I1680" i="12"/>
  <c r="E2259" i="13" l="1"/>
  <c r="N1681" i="12"/>
  <c r="O1681" i="12" s="1"/>
  <c r="P1681" i="12" s="1"/>
  <c r="J1681" i="12"/>
  <c r="Y1681" i="12"/>
  <c r="I1681" i="12"/>
  <c r="V1681" i="12"/>
  <c r="B1682" i="12"/>
  <c r="U1681" i="12"/>
  <c r="E1681" i="12"/>
  <c r="F1681" i="12" s="1"/>
  <c r="K1680" i="12"/>
  <c r="Q1680" i="12"/>
  <c r="R1680" i="12" s="1"/>
  <c r="W1680" i="12"/>
  <c r="W1681" i="12" l="1"/>
  <c r="K1681" i="12"/>
  <c r="Q1681" i="12"/>
  <c r="R1681" i="12" s="1"/>
  <c r="E2258" i="13"/>
  <c r="N1682" i="12"/>
  <c r="O1682" i="12" s="1"/>
  <c r="P1682" i="12" s="1"/>
  <c r="J1682" i="12"/>
  <c r="Y1682" i="12"/>
  <c r="I1682" i="12"/>
  <c r="V1682" i="12"/>
  <c r="B1683" i="12"/>
  <c r="U1682" i="12"/>
  <c r="E1682" i="12"/>
  <c r="F1682" i="12" s="1"/>
  <c r="W1682" i="12" l="1"/>
  <c r="Q1682" i="12"/>
  <c r="R1682" i="12" s="1"/>
  <c r="E2257" i="13"/>
  <c r="J1683" i="12"/>
  <c r="Y1683" i="12"/>
  <c r="I1683" i="12"/>
  <c r="V1683" i="12"/>
  <c r="B1684" i="12"/>
  <c r="U1683" i="12"/>
  <c r="E1683" i="12"/>
  <c r="F1683" i="12" s="1"/>
  <c r="N1683" i="12"/>
  <c r="O1683" i="12" s="1"/>
  <c r="P1683" i="12" s="1"/>
  <c r="K1682" i="12"/>
  <c r="K1683" i="12" l="1"/>
  <c r="Q1683" i="12"/>
  <c r="R1683" i="12" s="1"/>
  <c r="W1683" i="12"/>
  <c r="E2256" i="13"/>
  <c r="J1684" i="12"/>
  <c r="Y1684" i="12"/>
  <c r="I1684" i="12"/>
  <c r="V1684" i="12"/>
  <c r="B1685" i="12"/>
  <c r="U1684" i="12"/>
  <c r="E1684" i="12"/>
  <c r="F1684" i="12" s="1"/>
  <c r="N1684" i="12"/>
  <c r="O1684" i="12" s="1"/>
  <c r="P1684" i="12" s="1"/>
  <c r="K1684" i="12" l="1"/>
  <c r="Q1684" i="12"/>
  <c r="R1684" i="12" s="1"/>
  <c r="W1684" i="12"/>
  <c r="E2255" i="13"/>
  <c r="V1685" i="12"/>
  <c r="B1686" i="12"/>
  <c r="U1685" i="12"/>
  <c r="E1685" i="12"/>
  <c r="F1685" i="12" s="1"/>
  <c r="N1685" i="12"/>
  <c r="O1685" i="12" s="1"/>
  <c r="P1685" i="12" s="1"/>
  <c r="J1685" i="12"/>
  <c r="Y1685" i="12"/>
  <c r="I1685" i="12"/>
  <c r="K1685" i="12" l="1"/>
  <c r="Q1685" i="12"/>
  <c r="R1685" i="12" s="1"/>
  <c r="W1685" i="12"/>
  <c r="E2254" i="13"/>
  <c r="N1686" i="12"/>
  <c r="O1686" i="12" s="1"/>
  <c r="P1686" i="12" s="1"/>
  <c r="J1686" i="12"/>
  <c r="Y1686" i="12"/>
  <c r="I1686" i="12"/>
  <c r="V1686" i="12"/>
  <c r="B1687" i="12"/>
  <c r="U1686" i="12"/>
  <c r="E1686" i="12"/>
  <c r="F1686" i="12" s="1"/>
  <c r="K1686" i="12" l="1"/>
  <c r="W1686" i="12"/>
  <c r="E2253" i="13"/>
  <c r="N1687" i="12"/>
  <c r="O1687" i="12" s="1"/>
  <c r="P1687" i="12" s="1"/>
  <c r="J1687" i="12"/>
  <c r="Y1687" i="12"/>
  <c r="I1687" i="12"/>
  <c r="V1687" i="12"/>
  <c r="B1688" i="12"/>
  <c r="U1687" i="12"/>
  <c r="E1687" i="12"/>
  <c r="F1687" i="12" s="1"/>
  <c r="Q1686" i="12"/>
  <c r="R1686" i="12" s="1"/>
  <c r="W1687" i="12" l="1"/>
  <c r="Q1687" i="12"/>
  <c r="R1687" i="12" s="1"/>
  <c r="E2252" i="13"/>
  <c r="N1688" i="12"/>
  <c r="O1688" i="12" s="1"/>
  <c r="P1688" i="12" s="1"/>
  <c r="J1688" i="12"/>
  <c r="Y1688" i="12"/>
  <c r="I1688" i="12"/>
  <c r="V1688" i="12"/>
  <c r="B1689" i="12"/>
  <c r="U1688" i="12"/>
  <c r="E1688" i="12"/>
  <c r="F1688" i="12" s="1"/>
  <c r="K1687" i="12"/>
  <c r="Q1688" i="12" l="1"/>
  <c r="R1688" i="12" s="1"/>
  <c r="W1688" i="12"/>
  <c r="E2251" i="13"/>
  <c r="J1689" i="12"/>
  <c r="Y1689" i="12"/>
  <c r="I1689" i="12"/>
  <c r="V1689" i="12"/>
  <c r="B1690" i="12"/>
  <c r="U1689" i="12"/>
  <c r="E1689" i="12"/>
  <c r="F1689" i="12" s="1"/>
  <c r="N1689" i="12"/>
  <c r="O1689" i="12" s="1"/>
  <c r="P1689" i="12" s="1"/>
  <c r="K1688" i="12"/>
  <c r="E2250" i="13" l="1"/>
  <c r="V1690" i="12"/>
  <c r="B1691" i="12"/>
  <c r="U1690" i="12"/>
  <c r="E1690" i="12"/>
  <c r="F1690" i="12" s="1"/>
  <c r="N1690" i="12"/>
  <c r="O1690" i="12" s="1"/>
  <c r="P1690" i="12" s="1"/>
  <c r="J1690" i="12"/>
  <c r="Y1690" i="12"/>
  <c r="I1690" i="12"/>
  <c r="K1689" i="12"/>
  <c r="Q1689" i="12"/>
  <c r="R1689" i="12" s="1"/>
  <c r="W1689" i="12"/>
  <c r="W1690" i="12" l="1"/>
  <c r="Q1690" i="12"/>
  <c r="R1690" i="12" s="1"/>
  <c r="E2249" i="13"/>
  <c r="B1692" i="12"/>
  <c r="U1691" i="12"/>
  <c r="E1691" i="12"/>
  <c r="F1691" i="12" s="1"/>
  <c r="N1691" i="12"/>
  <c r="O1691" i="12" s="1"/>
  <c r="P1691" i="12" s="1"/>
  <c r="J1691" i="12"/>
  <c r="Y1691" i="12"/>
  <c r="I1691" i="12"/>
  <c r="V1691" i="12"/>
  <c r="K1690" i="12"/>
  <c r="W1691" i="12" l="1"/>
  <c r="E2248" i="13"/>
  <c r="N1692" i="12"/>
  <c r="O1692" i="12" s="1"/>
  <c r="P1692" i="12" s="1"/>
  <c r="J1692" i="12"/>
  <c r="Y1692" i="12"/>
  <c r="I1692" i="12"/>
  <c r="V1692" i="12"/>
  <c r="B1693" i="12"/>
  <c r="U1692" i="12"/>
  <c r="E1692" i="12"/>
  <c r="F1692" i="12" s="1"/>
  <c r="K1691" i="12"/>
  <c r="Q1691" i="12"/>
  <c r="R1691" i="12" s="1"/>
  <c r="W1692" i="12" l="1"/>
  <c r="K1692" i="12"/>
  <c r="Q1692" i="12"/>
  <c r="R1692" i="12" s="1"/>
  <c r="E2247" i="13"/>
  <c r="N1693" i="12"/>
  <c r="O1693" i="12" s="1"/>
  <c r="P1693" i="12" s="1"/>
  <c r="J1693" i="12"/>
  <c r="Y1693" i="12"/>
  <c r="I1693" i="12"/>
  <c r="V1693" i="12"/>
  <c r="B1694" i="12"/>
  <c r="U1693" i="12"/>
  <c r="E1693" i="12"/>
  <c r="F1693" i="12" s="1"/>
  <c r="Q1693" i="12" l="1"/>
  <c r="R1693" i="12" s="1"/>
  <c r="W1693" i="12"/>
  <c r="E2246" i="13"/>
  <c r="J1694" i="12"/>
  <c r="Y1694" i="12"/>
  <c r="I1694" i="12"/>
  <c r="V1694" i="12"/>
  <c r="B1695" i="12"/>
  <c r="U1694" i="12"/>
  <c r="E1694" i="12"/>
  <c r="F1694" i="12" s="1"/>
  <c r="N1694" i="12"/>
  <c r="O1694" i="12" s="1"/>
  <c r="P1694" i="12" s="1"/>
  <c r="K1693" i="12"/>
  <c r="W1694" i="12" l="1"/>
  <c r="K1694" i="12"/>
  <c r="Q1694" i="12"/>
  <c r="R1694" i="12" s="1"/>
  <c r="E2245" i="13"/>
  <c r="Y1695" i="12"/>
  <c r="I1695" i="12"/>
  <c r="V1695" i="12"/>
  <c r="B1696" i="12"/>
  <c r="U1695" i="12"/>
  <c r="E1695" i="12"/>
  <c r="F1695" i="12" s="1"/>
  <c r="N1695" i="12"/>
  <c r="O1695" i="12" s="1"/>
  <c r="P1695" i="12" s="1"/>
  <c r="J1695" i="12"/>
  <c r="W1695" i="12" l="1"/>
  <c r="Q1695" i="12"/>
  <c r="R1695" i="12" s="1"/>
  <c r="E2244" i="13"/>
  <c r="V1696" i="12"/>
  <c r="B1697" i="12"/>
  <c r="U1696" i="12"/>
  <c r="E1696" i="12"/>
  <c r="F1696" i="12" s="1"/>
  <c r="N1696" i="12"/>
  <c r="O1696" i="12" s="1"/>
  <c r="P1696" i="12" s="1"/>
  <c r="J1696" i="12"/>
  <c r="Y1696" i="12"/>
  <c r="I1696" i="12"/>
  <c r="K1695" i="12"/>
  <c r="W1696" i="12" l="1"/>
  <c r="E2243" i="13"/>
  <c r="N1697" i="12"/>
  <c r="O1697" i="12" s="1"/>
  <c r="P1697" i="12" s="1"/>
  <c r="J1697" i="12"/>
  <c r="Y1697" i="12"/>
  <c r="I1697" i="12"/>
  <c r="V1697" i="12"/>
  <c r="B1698" i="12"/>
  <c r="U1697" i="12"/>
  <c r="E1697" i="12"/>
  <c r="F1697" i="12" s="1"/>
  <c r="K1696" i="12"/>
  <c r="Q1696" i="12"/>
  <c r="R1696" i="12" s="1"/>
  <c r="W1697" i="12" l="1"/>
  <c r="Q1697" i="12"/>
  <c r="R1697" i="12" s="1"/>
  <c r="E2242" i="13"/>
  <c r="N1698" i="12"/>
  <c r="O1698" i="12" s="1"/>
  <c r="P1698" i="12" s="1"/>
  <c r="J1698" i="12"/>
  <c r="Y1698" i="12"/>
  <c r="I1698" i="12"/>
  <c r="V1698" i="12"/>
  <c r="B1699" i="12"/>
  <c r="U1698" i="12"/>
  <c r="E1698" i="12"/>
  <c r="F1698" i="12" s="1"/>
  <c r="K1697" i="12"/>
  <c r="W1698" i="12" l="1"/>
  <c r="Q1698" i="12"/>
  <c r="R1698" i="12" s="1"/>
  <c r="E2241" i="13"/>
  <c r="J1699" i="12"/>
  <c r="Y1699" i="12"/>
  <c r="I1699" i="12"/>
  <c r="V1699" i="12"/>
  <c r="B1700" i="12"/>
  <c r="U1699" i="12"/>
  <c r="E1699" i="12"/>
  <c r="F1699" i="12" s="1"/>
  <c r="N1699" i="12"/>
  <c r="O1699" i="12" s="1"/>
  <c r="P1699" i="12" s="1"/>
  <c r="K1698" i="12"/>
  <c r="W1699" i="12" l="1"/>
  <c r="K1699" i="12"/>
  <c r="Q1699" i="12"/>
  <c r="R1699" i="12" s="1"/>
  <c r="E2240" i="13"/>
  <c r="J1700" i="12"/>
  <c r="Y1700" i="12"/>
  <c r="I1700" i="12"/>
  <c r="V1700" i="12"/>
  <c r="B1701" i="12"/>
  <c r="U1700" i="12"/>
  <c r="E1700" i="12"/>
  <c r="F1700" i="12" s="1"/>
  <c r="N1700" i="12"/>
  <c r="O1700" i="12" s="1"/>
  <c r="P1700" i="12" s="1"/>
  <c r="W1700" i="12" l="1"/>
  <c r="Q1700" i="12"/>
  <c r="R1700" i="12" s="1"/>
  <c r="E2239" i="13"/>
  <c r="V1701" i="12"/>
  <c r="B1702" i="12"/>
  <c r="U1701" i="12"/>
  <c r="E1701" i="12"/>
  <c r="F1701" i="12" s="1"/>
  <c r="N1701" i="12"/>
  <c r="O1701" i="12" s="1"/>
  <c r="P1701" i="12" s="1"/>
  <c r="J1701" i="12"/>
  <c r="Y1701" i="12"/>
  <c r="I1701" i="12"/>
  <c r="K1700" i="12"/>
  <c r="W1701" i="12" l="1"/>
  <c r="E2238" i="13"/>
  <c r="N1702" i="12"/>
  <c r="O1702" i="12" s="1"/>
  <c r="P1702" i="12" s="1"/>
  <c r="J1702" i="12"/>
  <c r="Y1702" i="12"/>
  <c r="I1702" i="12"/>
  <c r="V1702" i="12"/>
  <c r="B1703" i="12"/>
  <c r="U1702" i="12"/>
  <c r="E1702" i="12"/>
  <c r="F1702" i="12" s="1"/>
  <c r="K1701" i="12"/>
  <c r="Q1701" i="12"/>
  <c r="R1701" i="12" s="1"/>
  <c r="W1702" i="12" l="1"/>
  <c r="Q1702" i="12"/>
  <c r="R1702" i="12" s="1"/>
  <c r="K1702" i="12"/>
  <c r="E2237" i="13"/>
  <c r="N1703" i="12"/>
  <c r="O1703" i="12" s="1"/>
  <c r="P1703" i="12" s="1"/>
  <c r="J1703" i="12"/>
  <c r="Y1703" i="12"/>
  <c r="I1703" i="12"/>
  <c r="V1703" i="12"/>
  <c r="B1704" i="12"/>
  <c r="U1703" i="12"/>
  <c r="E1703" i="12"/>
  <c r="F1703" i="12" s="1"/>
  <c r="W1703" i="12" l="1"/>
  <c r="K1703" i="12"/>
  <c r="E2236" i="13"/>
  <c r="N1704" i="12"/>
  <c r="O1704" i="12" s="1"/>
  <c r="P1704" i="12" s="1"/>
  <c r="J1704" i="12"/>
  <c r="Y1704" i="12"/>
  <c r="I1704" i="12"/>
  <c r="V1704" i="12"/>
  <c r="B1705" i="12"/>
  <c r="U1704" i="12"/>
  <c r="E1704" i="12"/>
  <c r="F1704" i="12" s="1"/>
  <c r="Q1703" i="12"/>
  <c r="R1703" i="12" s="1"/>
  <c r="W1704" i="12" l="1"/>
  <c r="Q1704" i="12"/>
  <c r="R1704" i="12" s="1"/>
  <c r="E2235" i="13"/>
  <c r="J1705" i="12"/>
  <c r="Y1705" i="12"/>
  <c r="I1705" i="12"/>
  <c r="V1705" i="12"/>
  <c r="B1706" i="12"/>
  <c r="U1705" i="12"/>
  <c r="E1705" i="12"/>
  <c r="F1705" i="12" s="1"/>
  <c r="N1705" i="12"/>
  <c r="O1705" i="12" s="1"/>
  <c r="P1705" i="12" s="1"/>
  <c r="K1704" i="12"/>
  <c r="W1705" i="12" l="1"/>
  <c r="K1705" i="12"/>
  <c r="Q1705" i="12"/>
  <c r="R1705" i="12" s="1"/>
  <c r="E2234" i="13"/>
  <c r="V1706" i="12"/>
  <c r="B1707" i="12"/>
  <c r="U1706" i="12"/>
  <c r="E1706" i="12"/>
  <c r="F1706" i="12" s="1"/>
  <c r="N1706" i="12"/>
  <c r="O1706" i="12" s="1"/>
  <c r="P1706" i="12" s="1"/>
  <c r="J1706" i="12"/>
  <c r="Y1706" i="12"/>
  <c r="I1706" i="12"/>
  <c r="E2233" i="13" l="1"/>
  <c r="B1708" i="12"/>
  <c r="U1707" i="12"/>
  <c r="E1707" i="12"/>
  <c r="F1707" i="12" s="1"/>
  <c r="N1707" i="12"/>
  <c r="O1707" i="12" s="1"/>
  <c r="P1707" i="12" s="1"/>
  <c r="J1707" i="12"/>
  <c r="Y1707" i="12"/>
  <c r="I1707" i="12"/>
  <c r="V1707" i="12"/>
  <c r="Q1706" i="12"/>
  <c r="R1706" i="12" s="1"/>
  <c r="K1706" i="12"/>
  <c r="W1706" i="12"/>
  <c r="W1707" i="12" l="1"/>
  <c r="Q1707" i="12"/>
  <c r="R1707" i="12" s="1"/>
  <c r="E2232" i="13"/>
  <c r="N1708" i="12"/>
  <c r="O1708" i="12" s="1"/>
  <c r="P1708" i="12" s="1"/>
  <c r="J1708" i="12"/>
  <c r="Y1708" i="12"/>
  <c r="I1708" i="12"/>
  <c r="V1708" i="12"/>
  <c r="B1709" i="12"/>
  <c r="U1708" i="12"/>
  <c r="E1708" i="12"/>
  <c r="F1708" i="12" s="1"/>
  <c r="K1707" i="12"/>
  <c r="W1708" i="12" l="1"/>
  <c r="Q1708" i="12"/>
  <c r="R1708" i="12" s="1"/>
  <c r="E2231" i="13"/>
  <c r="N1709" i="12"/>
  <c r="O1709" i="12" s="1"/>
  <c r="P1709" i="12" s="1"/>
  <c r="J1709" i="12"/>
  <c r="Y1709" i="12"/>
  <c r="I1709" i="12"/>
  <c r="V1709" i="12"/>
  <c r="B1710" i="12"/>
  <c r="U1709" i="12"/>
  <c r="E1709" i="12"/>
  <c r="F1709" i="12" s="1"/>
  <c r="K1708" i="12"/>
  <c r="K1709" i="12" l="1"/>
  <c r="Q1709" i="12"/>
  <c r="R1709" i="12" s="1"/>
  <c r="W1709" i="12"/>
  <c r="E2230" i="13"/>
  <c r="J1710" i="12"/>
  <c r="Y1710" i="12"/>
  <c r="I1710" i="12"/>
  <c r="V1710" i="12"/>
  <c r="B1711" i="12"/>
  <c r="U1710" i="12"/>
  <c r="E1710" i="12"/>
  <c r="F1710" i="12" s="1"/>
  <c r="N1710" i="12"/>
  <c r="O1710" i="12" s="1"/>
  <c r="P1710" i="12" s="1"/>
  <c r="W1710" i="12" l="1"/>
  <c r="Q1710" i="12"/>
  <c r="R1710" i="12" s="1"/>
  <c r="E2229" i="13"/>
  <c r="Y1711" i="12"/>
  <c r="I1711" i="12"/>
  <c r="V1711" i="12"/>
  <c r="B1712" i="12"/>
  <c r="U1711" i="12"/>
  <c r="E1711" i="12"/>
  <c r="F1711" i="12" s="1"/>
  <c r="N1711" i="12"/>
  <c r="O1711" i="12" s="1"/>
  <c r="P1711" i="12" s="1"/>
  <c r="J1711" i="12"/>
  <c r="K1710" i="12"/>
  <c r="W1711" i="12" l="1"/>
  <c r="K1711" i="12"/>
  <c r="Q1711" i="12"/>
  <c r="R1711" i="12" s="1"/>
  <c r="E2228" i="13"/>
  <c r="V1712" i="12"/>
  <c r="B1713" i="12"/>
  <c r="U1712" i="12"/>
  <c r="E1712" i="12"/>
  <c r="F1712" i="12" s="1"/>
  <c r="N1712" i="12"/>
  <c r="O1712" i="12" s="1"/>
  <c r="P1712" i="12" s="1"/>
  <c r="J1712" i="12"/>
  <c r="Y1712" i="12"/>
  <c r="I1712" i="12"/>
  <c r="E2227" i="13" l="1"/>
  <c r="N1713" i="12"/>
  <c r="O1713" i="12" s="1"/>
  <c r="P1713" i="12" s="1"/>
  <c r="J1713" i="12"/>
  <c r="Y1713" i="12"/>
  <c r="I1713" i="12"/>
  <c r="V1713" i="12"/>
  <c r="B1714" i="12"/>
  <c r="U1713" i="12"/>
  <c r="E1713" i="12"/>
  <c r="F1713" i="12" s="1"/>
  <c r="K1712" i="12"/>
  <c r="Q1712" i="12"/>
  <c r="R1712" i="12" s="1"/>
  <c r="W1712" i="12"/>
  <c r="W1713" i="12" l="1"/>
  <c r="K1713" i="12"/>
  <c r="Q1713" i="12"/>
  <c r="R1713" i="12" s="1"/>
  <c r="E2226" i="13"/>
  <c r="N1714" i="12"/>
  <c r="O1714" i="12" s="1"/>
  <c r="P1714" i="12" s="1"/>
  <c r="J1714" i="12"/>
  <c r="Y1714" i="12"/>
  <c r="I1714" i="12"/>
  <c r="V1714" i="12"/>
  <c r="B1715" i="12"/>
  <c r="U1714" i="12"/>
  <c r="E1714" i="12"/>
  <c r="F1714" i="12" s="1"/>
  <c r="K1714" i="12" l="1"/>
  <c r="Q1714" i="12"/>
  <c r="R1714" i="12" s="1"/>
  <c r="W1714" i="12"/>
  <c r="E2225" i="13"/>
  <c r="J1715" i="12"/>
  <c r="Y1715" i="12"/>
  <c r="I1715" i="12"/>
  <c r="V1715" i="12"/>
  <c r="B1716" i="12"/>
  <c r="U1715" i="12"/>
  <c r="E1715" i="12"/>
  <c r="F1715" i="12" s="1"/>
  <c r="N1715" i="12"/>
  <c r="O1715" i="12" s="1"/>
  <c r="P1715" i="12" s="1"/>
  <c r="W1715" i="12" l="1"/>
  <c r="E2224" i="13"/>
  <c r="J1716" i="12"/>
  <c r="Y1716" i="12"/>
  <c r="I1716" i="12"/>
  <c r="V1716" i="12"/>
  <c r="B1717" i="12"/>
  <c r="U1716" i="12"/>
  <c r="E1716" i="12"/>
  <c r="F1716" i="12" s="1"/>
  <c r="N1716" i="12"/>
  <c r="O1716" i="12" s="1"/>
  <c r="P1716" i="12" s="1"/>
  <c r="K1715" i="12"/>
  <c r="Q1715" i="12"/>
  <c r="R1715" i="12" s="1"/>
  <c r="W1716" i="12" l="1"/>
  <c r="E2223" i="13"/>
  <c r="V1717" i="12"/>
  <c r="B1718" i="12"/>
  <c r="U1717" i="12"/>
  <c r="E1717" i="12"/>
  <c r="F1717" i="12" s="1"/>
  <c r="N1717" i="12"/>
  <c r="O1717" i="12" s="1"/>
  <c r="P1717" i="12" s="1"/>
  <c r="J1717" i="12"/>
  <c r="Y1717" i="12"/>
  <c r="I1717" i="12"/>
  <c r="K1716" i="12"/>
  <c r="Q1716" i="12"/>
  <c r="R1716" i="12" s="1"/>
  <c r="K1717" i="12" l="1"/>
  <c r="W1717" i="12"/>
  <c r="Q1717" i="12"/>
  <c r="R1717" i="12" s="1"/>
  <c r="E2222" i="13"/>
  <c r="N1718" i="12"/>
  <c r="O1718" i="12" s="1"/>
  <c r="P1718" i="12" s="1"/>
  <c r="J1718" i="12"/>
  <c r="Y1718" i="12"/>
  <c r="I1718" i="12"/>
  <c r="V1718" i="12"/>
  <c r="U1718" i="12"/>
  <c r="E1718" i="12"/>
  <c r="F1718" i="12" s="1"/>
  <c r="B1719" i="12"/>
  <c r="Q1718" i="12" l="1"/>
  <c r="R1718" i="12" s="1"/>
  <c r="W1718" i="12"/>
  <c r="K1718" i="12"/>
  <c r="E2221" i="13"/>
  <c r="N1719" i="12"/>
  <c r="O1719" i="12" s="1"/>
  <c r="P1719" i="12" s="1"/>
  <c r="J1719" i="12"/>
  <c r="Y1719" i="12"/>
  <c r="I1719" i="12"/>
  <c r="V1719" i="12"/>
  <c r="B1720" i="12"/>
  <c r="U1719" i="12"/>
  <c r="E1719" i="12"/>
  <c r="F1719" i="12" s="1"/>
  <c r="W1719" i="12" l="1"/>
  <c r="Q1719" i="12"/>
  <c r="R1719" i="12" s="1"/>
  <c r="E2220" i="13"/>
  <c r="N1720" i="12"/>
  <c r="O1720" i="12" s="1"/>
  <c r="P1720" i="12" s="1"/>
  <c r="J1720" i="12"/>
  <c r="Y1720" i="12"/>
  <c r="I1720" i="12"/>
  <c r="V1720" i="12"/>
  <c r="B1721" i="12"/>
  <c r="U1720" i="12"/>
  <c r="E1720" i="12"/>
  <c r="F1720" i="12" s="1"/>
  <c r="K1719" i="12"/>
  <c r="Q1720" i="12" l="1"/>
  <c r="R1720" i="12" s="1"/>
  <c r="K1720" i="12"/>
  <c r="W1720" i="12"/>
  <c r="E2219" i="13"/>
  <c r="J1721" i="12"/>
  <c r="Y1721" i="12"/>
  <c r="I1721" i="12"/>
  <c r="V1721" i="12"/>
  <c r="B1722" i="12"/>
  <c r="U1721" i="12"/>
  <c r="E1721" i="12"/>
  <c r="F1721" i="12" s="1"/>
  <c r="N1721" i="12"/>
  <c r="O1721" i="12" s="1"/>
  <c r="P1721" i="12" s="1"/>
  <c r="W1721" i="12" l="1"/>
  <c r="K1721" i="12"/>
  <c r="Q1721" i="12"/>
  <c r="R1721" i="12" s="1"/>
  <c r="E2218" i="13"/>
  <c r="V1722" i="12"/>
  <c r="B1723" i="12"/>
  <c r="U1722" i="12"/>
  <c r="E1722" i="12"/>
  <c r="F1722" i="12" s="1"/>
  <c r="N1722" i="12"/>
  <c r="O1722" i="12" s="1"/>
  <c r="P1722" i="12" s="1"/>
  <c r="J1722" i="12"/>
  <c r="Y1722" i="12"/>
  <c r="I1722" i="12"/>
  <c r="K1722" i="12" l="1"/>
  <c r="Q1722" i="12"/>
  <c r="R1722" i="12" s="1"/>
  <c r="W1722" i="12"/>
  <c r="E2217" i="13"/>
  <c r="B1724" i="12"/>
  <c r="U1723" i="12"/>
  <c r="E1723" i="12"/>
  <c r="F1723" i="12" s="1"/>
  <c r="N1723" i="12"/>
  <c r="O1723" i="12" s="1"/>
  <c r="P1723" i="12" s="1"/>
  <c r="J1723" i="12"/>
  <c r="Y1723" i="12"/>
  <c r="I1723" i="12"/>
  <c r="V1723" i="12"/>
  <c r="E2216" i="13" l="1"/>
  <c r="N1724" i="12"/>
  <c r="O1724" i="12" s="1"/>
  <c r="P1724" i="12" s="1"/>
  <c r="J1724" i="12"/>
  <c r="Y1724" i="12"/>
  <c r="I1724" i="12"/>
  <c r="V1724" i="12"/>
  <c r="B1725" i="12"/>
  <c r="U1724" i="12"/>
  <c r="E1724" i="12"/>
  <c r="F1724" i="12" s="1"/>
  <c r="K1723" i="12"/>
  <c r="Q1723" i="12"/>
  <c r="R1723" i="12" s="1"/>
  <c r="W1723" i="12"/>
  <c r="W1724" i="12" l="1"/>
  <c r="K1724" i="12"/>
  <c r="Q1724" i="12"/>
  <c r="R1724" i="12" s="1"/>
  <c r="E2215" i="13"/>
  <c r="N1725" i="12"/>
  <c r="O1725" i="12" s="1"/>
  <c r="P1725" i="12" s="1"/>
  <c r="J1725" i="12"/>
  <c r="Y1725" i="12"/>
  <c r="I1725" i="12"/>
  <c r="V1725" i="12"/>
  <c r="B1726" i="12"/>
  <c r="U1725" i="12"/>
  <c r="E1725" i="12"/>
  <c r="F1725" i="12" s="1"/>
  <c r="W1725" i="12" l="1"/>
  <c r="Q1725" i="12"/>
  <c r="R1725" i="12" s="1"/>
  <c r="E2214" i="13"/>
  <c r="J1726" i="12"/>
  <c r="Y1726" i="12"/>
  <c r="I1726" i="12"/>
  <c r="V1726" i="12"/>
  <c r="B1727" i="12"/>
  <c r="U1726" i="12"/>
  <c r="E1726" i="12"/>
  <c r="F1726" i="12" s="1"/>
  <c r="N1726" i="12"/>
  <c r="O1726" i="12" s="1"/>
  <c r="P1726" i="12" s="1"/>
  <c r="K1725" i="12"/>
  <c r="E2213" i="13" l="1"/>
  <c r="Y1727" i="12"/>
  <c r="I1727" i="12"/>
  <c r="V1727" i="12"/>
  <c r="B1728" i="12"/>
  <c r="U1727" i="12"/>
  <c r="E1727" i="12"/>
  <c r="F1727" i="12" s="1"/>
  <c r="N1727" i="12"/>
  <c r="O1727" i="12" s="1"/>
  <c r="P1727" i="12" s="1"/>
  <c r="J1727" i="12"/>
  <c r="K1726" i="12"/>
  <c r="Q1726" i="12"/>
  <c r="R1726" i="12" s="1"/>
  <c r="W1726" i="12"/>
  <c r="W1727" i="12" l="1"/>
  <c r="Q1727" i="12"/>
  <c r="R1727" i="12" s="1"/>
  <c r="E2212" i="13"/>
  <c r="V1728" i="12"/>
  <c r="B1729" i="12"/>
  <c r="U1728" i="12"/>
  <c r="E1728" i="12"/>
  <c r="F1728" i="12" s="1"/>
  <c r="N1728" i="12"/>
  <c r="O1728" i="12" s="1"/>
  <c r="P1728" i="12" s="1"/>
  <c r="J1728" i="12"/>
  <c r="Y1728" i="12"/>
  <c r="I1728" i="12"/>
  <c r="K1727" i="12"/>
  <c r="W1728" i="12" l="1"/>
  <c r="Q1728" i="12"/>
  <c r="R1728" i="12" s="1"/>
  <c r="E2211" i="13"/>
  <c r="N1729" i="12"/>
  <c r="O1729" i="12" s="1"/>
  <c r="P1729" i="12" s="1"/>
  <c r="J1729" i="12"/>
  <c r="Y1729" i="12"/>
  <c r="I1729" i="12"/>
  <c r="V1729" i="12"/>
  <c r="B1730" i="12"/>
  <c r="U1729" i="12"/>
  <c r="E1729" i="12"/>
  <c r="F1729" i="12" s="1"/>
  <c r="K1728" i="12"/>
  <c r="W1729" i="12" l="1"/>
  <c r="Q1729" i="12"/>
  <c r="R1729" i="12" s="1"/>
  <c r="E2210" i="13"/>
  <c r="N1730" i="12"/>
  <c r="O1730" i="12" s="1"/>
  <c r="P1730" i="12" s="1"/>
  <c r="J1730" i="12"/>
  <c r="Y1730" i="12"/>
  <c r="I1730" i="12"/>
  <c r="V1730" i="12"/>
  <c r="B1731" i="12"/>
  <c r="U1730" i="12"/>
  <c r="E1730" i="12"/>
  <c r="F1730" i="12" s="1"/>
  <c r="K1729" i="12"/>
  <c r="W1730" i="12" l="1"/>
  <c r="E2209" i="13"/>
  <c r="J1731" i="12"/>
  <c r="Y1731" i="12"/>
  <c r="I1731" i="12"/>
  <c r="V1731" i="12"/>
  <c r="B1732" i="12"/>
  <c r="U1731" i="12"/>
  <c r="E1731" i="12"/>
  <c r="F1731" i="12" s="1"/>
  <c r="N1731" i="12"/>
  <c r="O1731" i="12" s="1"/>
  <c r="P1731" i="12" s="1"/>
  <c r="Q1730" i="12"/>
  <c r="R1730" i="12" s="1"/>
  <c r="K1730" i="12"/>
  <c r="W1731" i="12" l="1"/>
  <c r="E2208" i="13"/>
  <c r="J1732" i="12"/>
  <c r="Y1732" i="12"/>
  <c r="I1732" i="12"/>
  <c r="V1732" i="12"/>
  <c r="B1733" i="12"/>
  <c r="U1732" i="12"/>
  <c r="E1732" i="12"/>
  <c r="F1732" i="12" s="1"/>
  <c r="N1732" i="12"/>
  <c r="O1732" i="12" s="1"/>
  <c r="P1732" i="12" s="1"/>
  <c r="K1731" i="12"/>
  <c r="Q1731" i="12"/>
  <c r="R1731" i="12" s="1"/>
  <c r="W1732" i="12" l="1"/>
  <c r="K1732" i="12"/>
  <c r="E2207" i="13"/>
  <c r="V1733" i="12"/>
  <c r="B1734" i="12"/>
  <c r="U1733" i="12"/>
  <c r="E1733" i="12"/>
  <c r="F1733" i="12" s="1"/>
  <c r="N1733" i="12"/>
  <c r="O1733" i="12" s="1"/>
  <c r="P1733" i="12" s="1"/>
  <c r="J1733" i="12"/>
  <c r="Y1733" i="12"/>
  <c r="I1733" i="12"/>
  <c r="Q1732" i="12"/>
  <c r="R1732" i="12" s="1"/>
  <c r="K1733" i="12" l="1"/>
  <c r="Q1733" i="12"/>
  <c r="R1733" i="12" s="1"/>
  <c r="W1733" i="12"/>
  <c r="E2206" i="13"/>
  <c r="N1734" i="12"/>
  <c r="O1734" i="12" s="1"/>
  <c r="P1734" i="12" s="1"/>
  <c r="J1734" i="12"/>
  <c r="Y1734" i="12"/>
  <c r="I1734" i="12"/>
  <c r="V1734" i="12"/>
  <c r="B1735" i="12"/>
  <c r="U1734" i="12"/>
  <c r="E1734" i="12"/>
  <c r="F1734" i="12" s="1"/>
  <c r="W1734" i="12" l="1"/>
  <c r="Q1734" i="12"/>
  <c r="R1734" i="12" s="1"/>
  <c r="E2205" i="13"/>
  <c r="N1735" i="12"/>
  <c r="O1735" i="12" s="1"/>
  <c r="P1735" i="12" s="1"/>
  <c r="J1735" i="12"/>
  <c r="Y1735" i="12"/>
  <c r="I1735" i="12"/>
  <c r="V1735" i="12"/>
  <c r="B1736" i="12"/>
  <c r="U1735" i="12"/>
  <c r="E1735" i="12"/>
  <c r="F1735" i="12" s="1"/>
  <c r="K1734" i="12"/>
  <c r="K1735" i="12" l="1"/>
  <c r="W1735" i="12"/>
  <c r="Q1735" i="12"/>
  <c r="R1735" i="12" s="1"/>
  <c r="E2204" i="13"/>
  <c r="N1736" i="12"/>
  <c r="O1736" i="12" s="1"/>
  <c r="P1736" i="12" s="1"/>
  <c r="J1736" i="12"/>
  <c r="Y1736" i="12"/>
  <c r="I1736" i="12"/>
  <c r="V1736" i="12"/>
  <c r="B1737" i="12"/>
  <c r="U1736" i="12"/>
  <c r="E1736" i="12"/>
  <c r="F1736" i="12" s="1"/>
  <c r="W1736" i="12" l="1"/>
  <c r="Q1736" i="12"/>
  <c r="R1736" i="12" s="1"/>
  <c r="E2203" i="13"/>
  <c r="J1737" i="12"/>
  <c r="Y1737" i="12"/>
  <c r="I1737" i="12"/>
  <c r="V1737" i="12"/>
  <c r="B1738" i="12"/>
  <c r="U1737" i="12"/>
  <c r="E1737" i="12"/>
  <c r="F1737" i="12" s="1"/>
  <c r="N1737" i="12"/>
  <c r="O1737" i="12" s="1"/>
  <c r="P1737" i="12" s="1"/>
  <c r="K1736" i="12"/>
  <c r="W1737" i="12" l="1"/>
  <c r="K1737" i="12"/>
  <c r="Q1737" i="12"/>
  <c r="R1737" i="12" s="1"/>
  <c r="E2202" i="13"/>
  <c r="V1738" i="12"/>
  <c r="B1739" i="12"/>
  <c r="U1738" i="12"/>
  <c r="E1738" i="12"/>
  <c r="F1738" i="12" s="1"/>
  <c r="N1738" i="12"/>
  <c r="O1738" i="12" s="1"/>
  <c r="P1738" i="12" s="1"/>
  <c r="J1738" i="12"/>
  <c r="Y1738" i="12"/>
  <c r="I1738" i="12"/>
  <c r="K1738" i="12" l="1"/>
  <c r="Q1738" i="12"/>
  <c r="R1738" i="12" s="1"/>
  <c r="W1738" i="12"/>
  <c r="E2201" i="13"/>
  <c r="B1740" i="12"/>
  <c r="U1739" i="12"/>
  <c r="E1739" i="12"/>
  <c r="F1739" i="12" s="1"/>
  <c r="N1739" i="12"/>
  <c r="O1739" i="12" s="1"/>
  <c r="P1739" i="12" s="1"/>
  <c r="J1739" i="12"/>
  <c r="Y1739" i="12"/>
  <c r="I1739" i="12"/>
  <c r="V1739" i="12"/>
  <c r="E2200" i="13" l="1"/>
  <c r="N1740" i="12"/>
  <c r="O1740" i="12" s="1"/>
  <c r="P1740" i="12" s="1"/>
  <c r="J1740" i="12"/>
  <c r="Y1740" i="12"/>
  <c r="I1740" i="12"/>
  <c r="V1740" i="12"/>
  <c r="B1741" i="12"/>
  <c r="U1740" i="12"/>
  <c r="E1740" i="12"/>
  <c r="F1740" i="12" s="1"/>
  <c r="W1739" i="12"/>
  <c r="K1739" i="12"/>
  <c r="Q1739" i="12"/>
  <c r="R1739" i="12" s="1"/>
  <c r="E2199" i="13" l="1"/>
  <c r="N1741" i="12"/>
  <c r="O1741" i="12" s="1"/>
  <c r="P1741" i="12" s="1"/>
  <c r="J1741" i="12"/>
  <c r="Y1741" i="12"/>
  <c r="I1741" i="12"/>
  <c r="V1741" i="12"/>
  <c r="B1742" i="12"/>
  <c r="U1741" i="12"/>
  <c r="E1741" i="12"/>
  <c r="F1741" i="12" s="1"/>
  <c r="K1740" i="12"/>
  <c r="Q1740" i="12"/>
  <c r="R1740" i="12" s="1"/>
  <c r="W1740" i="12"/>
  <c r="W1741" i="12" l="1"/>
  <c r="E2198" i="13"/>
  <c r="J1742" i="12"/>
  <c r="Y1742" i="12"/>
  <c r="I1742" i="12"/>
  <c r="V1742" i="12"/>
  <c r="B1743" i="12"/>
  <c r="U1742" i="12"/>
  <c r="E1742" i="12"/>
  <c r="F1742" i="12" s="1"/>
  <c r="N1742" i="12"/>
  <c r="O1742" i="12" s="1"/>
  <c r="P1742" i="12" s="1"/>
  <c r="K1741" i="12"/>
  <c r="Q1741" i="12"/>
  <c r="R1741" i="12" s="1"/>
  <c r="W1742" i="12" l="1"/>
  <c r="E2197" i="13"/>
  <c r="Y1743" i="12"/>
  <c r="I1743" i="12"/>
  <c r="V1743" i="12"/>
  <c r="B1744" i="12"/>
  <c r="U1743" i="12"/>
  <c r="E1743" i="12"/>
  <c r="F1743" i="12" s="1"/>
  <c r="N1743" i="12"/>
  <c r="O1743" i="12" s="1"/>
  <c r="P1743" i="12" s="1"/>
  <c r="J1743" i="12"/>
  <c r="K1742" i="12"/>
  <c r="Q1742" i="12"/>
  <c r="R1742" i="12" s="1"/>
  <c r="W1743" i="12" l="1"/>
  <c r="E2196" i="13"/>
  <c r="V1744" i="12"/>
  <c r="B1745" i="12"/>
  <c r="U1744" i="12"/>
  <c r="E1744" i="12"/>
  <c r="F1744" i="12" s="1"/>
  <c r="N1744" i="12"/>
  <c r="O1744" i="12" s="1"/>
  <c r="P1744" i="12" s="1"/>
  <c r="J1744" i="12"/>
  <c r="Y1744" i="12"/>
  <c r="I1744" i="12"/>
  <c r="K1743" i="12"/>
  <c r="Q1743" i="12"/>
  <c r="R1743" i="12" s="1"/>
  <c r="W1744" i="12" l="1"/>
  <c r="Q1744" i="12"/>
  <c r="R1744" i="12" s="1"/>
  <c r="E2195" i="13"/>
  <c r="N1745" i="12"/>
  <c r="O1745" i="12" s="1"/>
  <c r="P1745" i="12" s="1"/>
  <c r="J1745" i="12"/>
  <c r="Y1745" i="12"/>
  <c r="I1745" i="12"/>
  <c r="V1745" i="12"/>
  <c r="B1746" i="12"/>
  <c r="U1745" i="12"/>
  <c r="E1745" i="12"/>
  <c r="F1745" i="12" s="1"/>
  <c r="K1744" i="12"/>
  <c r="Q1745" i="12" l="1"/>
  <c r="R1745" i="12" s="1"/>
  <c r="W1745" i="12"/>
  <c r="E2194" i="13"/>
  <c r="N1746" i="12"/>
  <c r="O1746" i="12" s="1"/>
  <c r="P1746" i="12" s="1"/>
  <c r="J1746" i="12"/>
  <c r="Y1746" i="12"/>
  <c r="I1746" i="12"/>
  <c r="V1746" i="12"/>
  <c r="U1746" i="12"/>
  <c r="E1746" i="12"/>
  <c r="F1746" i="12" s="1"/>
  <c r="B1747" i="12"/>
  <c r="K1745" i="12"/>
  <c r="W1746" i="12" l="1"/>
  <c r="K1746" i="12"/>
  <c r="Q1746" i="12"/>
  <c r="R1746" i="12" s="1"/>
  <c r="E2193" i="13"/>
  <c r="N1747" i="12"/>
  <c r="O1747" i="12" s="1"/>
  <c r="P1747" i="12" s="1"/>
  <c r="V1747" i="12"/>
  <c r="J1747" i="12"/>
  <c r="I1747" i="12"/>
  <c r="Y1747" i="12"/>
  <c r="E1747" i="12"/>
  <c r="F1747" i="12" s="1"/>
  <c r="U1747" i="12"/>
  <c r="B1748" i="12"/>
  <c r="W1747" i="12" l="1"/>
  <c r="E2192" i="13"/>
  <c r="B1749" i="12"/>
  <c r="U1748" i="12"/>
  <c r="E1748" i="12"/>
  <c r="F1748" i="12" s="1"/>
  <c r="N1748" i="12"/>
  <c r="O1748" i="12" s="1"/>
  <c r="P1748" i="12" s="1"/>
  <c r="J1748" i="12"/>
  <c r="I1748" i="12"/>
  <c r="Y1748" i="12"/>
  <c r="V1748" i="12"/>
  <c r="Q1747" i="12"/>
  <c r="R1747" i="12" s="1"/>
  <c r="K1747" i="12"/>
  <c r="W1748" i="12" l="1"/>
  <c r="Q1748" i="12"/>
  <c r="R1748" i="12" s="1"/>
  <c r="E2191" i="13"/>
  <c r="B1750" i="12"/>
  <c r="J1749" i="12"/>
  <c r="E1749" i="12"/>
  <c r="F1749" i="12" s="1"/>
  <c r="Y1749" i="12"/>
  <c r="V1749" i="12"/>
  <c r="U1749" i="12"/>
  <c r="N1749" i="12"/>
  <c r="O1749" i="12" s="1"/>
  <c r="P1749" i="12" s="1"/>
  <c r="I1749" i="12"/>
  <c r="K1748" i="12"/>
  <c r="E2190" i="13" l="1"/>
  <c r="B1751" i="12"/>
  <c r="U1750" i="12"/>
  <c r="E1750" i="12"/>
  <c r="F1750" i="12" s="1"/>
  <c r="Y1750" i="12"/>
  <c r="V1750" i="12"/>
  <c r="N1750" i="12"/>
  <c r="O1750" i="12" s="1"/>
  <c r="P1750" i="12" s="1"/>
  <c r="J1750" i="12"/>
  <c r="I1750" i="12"/>
  <c r="K1749" i="12"/>
  <c r="Q1749" i="12"/>
  <c r="R1749" i="12" s="1"/>
  <c r="W1749" i="12"/>
  <c r="Q1750" i="12" l="1"/>
  <c r="R1750" i="12" s="1"/>
  <c r="W1750" i="12"/>
  <c r="E2189" i="13"/>
  <c r="J1751" i="12"/>
  <c r="B1752" i="12"/>
  <c r="U1751" i="12"/>
  <c r="E1751" i="12"/>
  <c r="F1751" i="12" s="1"/>
  <c r="N1751" i="12"/>
  <c r="O1751" i="12" s="1"/>
  <c r="P1751" i="12" s="1"/>
  <c r="I1751" i="12"/>
  <c r="Y1751" i="12"/>
  <c r="V1751" i="12"/>
  <c r="K1750" i="12"/>
  <c r="W1751" i="12" l="1"/>
  <c r="Q1751" i="12"/>
  <c r="R1751" i="12" s="1"/>
  <c r="E2188" i="13"/>
  <c r="N1752" i="12"/>
  <c r="O1752" i="12" s="1"/>
  <c r="P1752" i="12" s="1"/>
  <c r="Y1752" i="12"/>
  <c r="I1752" i="12"/>
  <c r="J1752" i="12"/>
  <c r="B1753" i="12"/>
  <c r="E1752" i="12"/>
  <c r="F1752" i="12" s="1"/>
  <c r="V1752" i="12"/>
  <c r="U1752" i="12"/>
  <c r="K1751" i="12"/>
  <c r="W1752" i="12" l="1"/>
  <c r="Q1752" i="12"/>
  <c r="R1752" i="12" s="1"/>
  <c r="E2187" i="13"/>
  <c r="Y1753" i="12"/>
  <c r="I1753" i="12"/>
  <c r="V1753" i="12"/>
  <c r="N1753" i="12"/>
  <c r="O1753" i="12" s="1"/>
  <c r="P1753" i="12" s="1"/>
  <c r="U1753" i="12"/>
  <c r="J1753" i="12"/>
  <c r="B1754" i="12"/>
  <c r="E1753" i="12"/>
  <c r="F1753" i="12" s="1"/>
  <c r="K1752" i="12"/>
  <c r="W1753" i="12" l="1"/>
  <c r="Q1753" i="12"/>
  <c r="R1753" i="12" s="1"/>
  <c r="K1753" i="12"/>
  <c r="E2186" i="13"/>
  <c r="Y1754" i="12"/>
  <c r="I1754" i="12"/>
  <c r="V1754" i="12"/>
  <c r="U1754" i="12"/>
  <c r="N1754" i="12"/>
  <c r="O1754" i="12" s="1"/>
  <c r="P1754" i="12" s="1"/>
  <c r="J1754" i="12"/>
  <c r="B1755" i="12"/>
  <c r="E1754" i="12"/>
  <c r="F1754" i="12" s="1"/>
  <c r="W1754" i="12" l="1"/>
  <c r="K1754" i="12"/>
  <c r="E2185" i="13"/>
  <c r="V1755" i="12"/>
  <c r="B1756" i="12"/>
  <c r="U1755" i="12"/>
  <c r="E1755" i="12"/>
  <c r="F1755" i="12" s="1"/>
  <c r="N1755" i="12"/>
  <c r="O1755" i="12" s="1"/>
  <c r="P1755" i="12" s="1"/>
  <c r="Y1755" i="12"/>
  <c r="I1755" i="12"/>
  <c r="J1755" i="12"/>
  <c r="Q1754" i="12"/>
  <c r="R1754" i="12" s="1"/>
  <c r="W1755" i="12" l="1"/>
  <c r="Q1755" i="12"/>
  <c r="R1755" i="12" s="1"/>
  <c r="E2184" i="13"/>
  <c r="N1756" i="12"/>
  <c r="O1756" i="12" s="1"/>
  <c r="P1756" i="12" s="1"/>
  <c r="Y1756" i="12"/>
  <c r="V1756" i="12"/>
  <c r="B1757" i="12"/>
  <c r="U1756" i="12"/>
  <c r="E1756" i="12"/>
  <c r="F1756" i="12" s="1"/>
  <c r="J1756" i="12"/>
  <c r="I1756" i="12"/>
  <c r="K1755" i="12"/>
  <c r="K1756" i="12" l="1"/>
  <c r="W1756" i="12"/>
  <c r="E2183" i="13"/>
  <c r="J1757" i="12"/>
  <c r="V1757" i="12"/>
  <c r="U1757" i="12"/>
  <c r="N1757" i="12"/>
  <c r="O1757" i="12" s="1"/>
  <c r="P1757" i="12" s="1"/>
  <c r="I1757" i="12"/>
  <c r="E1757" i="12"/>
  <c r="F1757" i="12" s="1"/>
  <c r="B1758" i="12"/>
  <c r="Y1757" i="12"/>
  <c r="Q1756" i="12"/>
  <c r="R1756" i="12" s="1"/>
  <c r="W1757" i="12" l="1"/>
  <c r="Q1757" i="12"/>
  <c r="R1757" i="12" s="1"/>
  <c r="E2182" i="13"/>
  <c r="J1758" i="12"/>
  <c r="Y1758" i="12"/>
  <c r="B1759" i="12"/>
  <c r="U1758" i="12"/>
  <c r="E1758" i="12"/>
  <c r="F1758" i="12" s="1"/>
  <c r="V1758" i="12"/>
  <c r="N1758" i="12"/>
  <c r="O1758" i="12" s="1"/>
  <c r="P1758" i="12" s="1"/>
  <c r="I1758" i="12"/>
  <c r="K1757" i="12"/>
  <c r="Q1758" i="12" l="1"/>
  <c r="R1758" i="12" s="1"/>
  <c r="E2181" i="13"/>
  <c r="J1759" i="12"/>
  <c r="Y1759" i="12"/>
  <c r="I1759" i="12"/>
  <c r="V1759" i="12"/>
  <c r="B1760" i="12"/>
  <c r="U1759" i="12"/>
  <c r="E1759" i="12"/>
  <c r="F1759" i="12" s="1"/>
  <c r="N1759" i="12"/>
  <c r="O1759" i="12" s="1"/>
  <c r="P1759" i="12" s="1"/>
  <c r="K1758" i="12"/>
  <c r="W1758" i="12"/>
  <c r="W1759" i="12" l="1"/>
  <c r="E2180" i="13"/>
  <c r="V1760" i="12"/>
  <c r="J1760" i="12"/>
  <c r="Y1760" i="12"/>
  <c r="I1760" i="12"/>
  <c r="B1761" i="12"/>
  <c r="U1760" i="12"/>
  <c r="N1760" i="12"/>
  <c r="O1760" i="12" s="1"/>
  <c r="P1760" i="12" s="1"/>
  <c r="E1760" i="12"/>
  <c r="F1760" i="12" s="1"/>
  <c r="K1759" i="12"/>
  <c r="Q1759" i="12"/>
  <c r="R1759" i="12" s="1"/>
  <c r="K1760" i="12" l="1"/>
  <c r="Q1760" i="12"/>
  <c r="R1760" i="12" s="1"/>
  <c r="W1760" i="12"/>
  <c r="E2179" i="13"/>
  <c r="N1761" i="12"/>
  <c r="O1761" i="12" s="1"/>
  <c r="P1761" i="12" s="1"/>
  <c r="J1761" i="12"/>
  <c r="V1761" i="12"/>
  <c r="E1761" i="12"/>
  <c r="F1761" i="12" s="1"/>
  <c r="B1762" i="12"/>
  <c r="Y1761" i="12"/>
  <c r="U1761" i="12"/>
  <c r="I1761" i="12"/>
  <c r="W1761" i="12" l="1"/>
  <c r="Q1761" i="12"/>
  <c r="R1761" i="12" s="1"/>
  <c r="K1761" i="12"/>
  <c r="E2178" i="13"/>
  <c r="N1762" i="12"/>
  <c r="O1762" i="12" s="1"/>
  <c r="P1762" i="12" s="1"/>
  <c r="Y1762" i="12"/>
  <c r="I1762" i="12"/>
  <c r="B1763" i="12"/>
  <c r="U1762" i="12"/>
  <c r="E1762" i="12"/>
  <c r="F1762" i="12" s="1"/>
  <c r="J1762" i="12"/>
  <c r="V1762" i="12"/>
  <c r="Q1762" i="12" l="1"/>
  <c r="R1762" i="12" s="1"/>
  <c r="W1762" i="12"/>
  <c r="E2177" i="13"/>
  <c r="N1763" i="12"/>
  <c r="O1763" i="12" s="1"/>
  <c r="P1763" i="12" s="1"/>
  <c r="J1763" i="12"/>
  <c r="Y1763" i="12"/>
  <c r="I1763" i="12"/>
  <c r="V1763" i="12"/>
  <c r="U1763" i="12"/>
  <c r="E1763" i="12"/>
  <c r="F1763" i="12" s="1"/>
  <c r="B1764" i="12"/>
  <c r="K1762" i="12"/>
  <c r="W1763" i="12" l="1"/>
  <c r="K1763" i="12"/>
  <c r="Q1763" i="12"/>
  <c r="R1763" i="12" s="1"/>
  <c r="E2176" i="13"/>
  <c r="J1764" i="12"/>
  <c r="V1764" i="12"/>
  <c r="B1765" i="12"/>
  <c r="U1764" i="12"/>
  <c r="E1764" i="12"/>
  <c r="F1764" i="12" s="1"/>
  <c r="N1764" i="12"/>
  <c r="O1764" i="12" s="1"/>
  <c r="P1764" i="12" s="1"/>
  <c r="Y1764" i="12"/>
  <c r="I1764" i="12"/>
  <c r="W1764" i="12" l="1"/>
  <c r="E2175" i="13"/>
  <c r="B1766" i="12"/>
  <c r="U1765" i="12"/>
  <c r="E1765" i="12"/>
  <c r="F1765" i="12" s="1"/>
  <c r="N1765" i="12"/>
  <c r="O1765" i="12" s="1"/>
  <c r="P1765" i="12" s="1"/>
  <c r="J1765" i="12"/>
  <c r="I1765" i="12"/>
  <c r="Y1765" i="12"/>
  <c r="V1765" i="12"/>
  <c r="Q1764" i="12"/>
  <c r="R1764" i="12" s="1"/>
  <c r="K1764" i="12"/>
  <c r="Q1765" i="12" l="1"/>
  <c r="R1765" i="12" s="1"/>
  <c r="W1765" i="12"/>
  <c r="E2174" i="13"/>
  <c r="B1767" i="12"/>
  <c r="U1766" i="12"/>
  <c r="E1766" i="12"/>
  <c r="F1766" i="12" s="1"/>
  <c r="N1766" i="12"/>
  <c r="O1766" i="12" s="1"/>
  <c r="P1766" i="12" s="1"/>
  <c r="Y1766" i="12"/>
  <c r="I1766" i="12"/>
  <c r="V1766" i="12"/>
  <c r="J1766" i="12"/>
  <c r="K1765" i="12"/>
  <c r="W1766" i="12" l="1"/>
  <c r="Q1766" i="12"/>
  <c r="R1766" i="12" s="1"/>
  <c r="E2173" i="13"/>
  <c r="N1767" i="12"/>
  <c r="O1767" i="12" s="1"/>
  <c r="P1767" i="12" s="1"/>
  <c r="J1767" i="12"/>
  <c r="V1767" i="12"/>
  <c r="B1768" i="12"/>
  <c r="U1767" i="12"/>
  <c r="E1767" i="12"/>
  <c r="F1767" i="12" s="1"/>
  <c r="I1767" i="12"/>
  <c r="Y1767" i="12"/>
  <c r="K1766" i="12"/>
  <c r="W1767" i="12" l="1"/>
  <c r="Q1767" i="12"/>
  <c r="R1767" i="12" s="1"/>
  <c r="K1767" i="12"/>
  <c r="E2172" i="13"/>
  <c r="N1768" i="12"/>
  <c r="O1768" i="12" s="1"/>
  <c r="P1768" i="12" s="1"/>
  <c r="J1768" i="12"/>
  <c r="Y1768" i="12"/>
  <c r="I1768" i="12"/>
  <c r="B1769" i="12"/>
  <c r="U1768" i="12"/>
  <c r="E1768" i="12"/>
  <c r="F1768" i="12" s="1"/>
  <c r="V1768" i="12"/>
  <c r="W1768" i="12" l="1"/>
  <c r="Q1768" i="12"/>
  <c r="R1768" i="12" s="1"/>
  <c r="E2171" i="13"/>
  <c r="Y1769" i="12"/>
  <c r="I1769" i="12"/>
  <c r="V1769" i="12"/>
  <c r="B1770" i="12"/>
  <c r="U1769" i="12"/>
  <c r="E1769" i="12"/>
  <c r="F1769" i="12" s="1"/>
  <c r="N1769" i="12"/>
  <c r="O1769" i="12" s="1"/>
  <c r="P1769" i="12" s="1"/>
  <c r="J1769" i="12"/>
  <c r="K1768" i="12"/>
  <c r="W1769" i="12" l="1"/>
  <c r="Q1769" i="12"/>
  <c r="R1769" i="12" s="1"/>
  <c r="K1769" i="12"/>
  <c r="E2170" i="13"/>
  <c r="Y1770" i="12"/>
  <c r="I1770" i="12"/>
  <c r="V1770" i="12"/>
  <c r="B1771" i="12"/>
  <c r="U1770" i="12"/>
  <c r="E1770" i="12"/>
  <c r="F1770" i="12" s="1"/>
  <c r="N1770" i="12"/>
  <c r="O1770" i="12" s="1"/>
  <c r="P1770" i="12" s="1"/>
  <c r="J1770" i="12"/>
  <c r="W1770" i="12" l="1"/>
  <c r="E2169" i="13"/>
  <c r="V1771" i="12"/>
  <c r="B1772" i="12"/>
  <c r="U1771" i="12"/>
  <c r="E1771" i="12"/>
  <c r="F1771" i="12" s="1"/>
  <c r="N1771" i="12"/>
  <c r="O1771" i="12" s="1"/>
  <c r="P1771" i="12" s="1"/>
  <c r="J1771" i="12"/>
  <c r="Y1771" i="12"/>
  <c r="I1771" i="12"/>
  <c r="K1770" i="12"/>
  <c r="Q1770" i="12"/>
  <c r="R1770" i="12" s="1"/>
  <c r="K1771" i="12" l="1"/>
  <c r="Q1771" i="12"/>
  <c r="R1771" i="12" s="1"/>
  <c r="W1771" i="12"/>
  <c r="E2168" i="13"/>
  <c r="N1772" i="12"/>
  <c r="O1772" i="12" s="1"/>
  <c r="P1772" i="12" s="1"/>
  <c r="Y1772" i="12"/>
  <c r="I1772" i="12"/>
  <c r="V1772" i="12"/>
  <c r="B1773" i="12"/>
  <c r="U1772" i="12"/>
  <c r="E1772" i="12"/>
  <c r="F1772" i="12" s="1"/>
  <c r="J1772" i="12"/>
  <c r="Q1772" i="12" l="1"/>
  <c r="R1772" i="12" s="1"/>
  <c r="E2167" i="13"/>
  <c r="N1773" i="12"/>
  <c r="O1773" i="12" s="1"/>
  <c r="P1773" i="12" s="1"/>
  <c r="J1773" i="12"/>
  <c r="Y1773" i="12"/>
  <c r="I1773" i="12"/>
  <c r="V1773" i="12"/>
  <c r="B1774" i="12"/>
  <c r="U1773" i="12"/>
  <c r="E1773" i="12"/>
  <c r="F1773" i="12" s="1"/>
  <c r="K1772" i="12"/>
  <c r="W1772" i="12"/>
  <c r="K1773" i="12" l="1"/>
  <c r="Q1773" i="12"/>
  <c r="R1773" i="12" s="1"/>
  <c r="W1773" i="12"/>
  <c r="E2166" i="13"/>
  <c r="J1774" i="12"/>
  <c r="Y1774" i="12"/>
  <c r="I1774" i="12"/>
  <c r="V1774" i="12"/>
  <c r="B1775" i="12"/>
  <c r="U1774" i="12"/>
  <c r="E1774" i="12"/>
  <c r="F1774" i="12" s="1"/>
  <c r="N1774" i="12"/>
  <c r="O1774" i="12" s="1"/>
  <c r="P1774" i="12" s="1"/>
  <c r="W1774" i="12" l="1"/>
  <c r="Q1774" i="12"/>
  <c r="R1774" i="12" s="1"/>
  <c r="E2165" i="13"/>
  <c r="J1775" i="12"/>
  <c r="Y1775" i="12"/>
  <c r="I1775" i="12"/>
  <c r="V1775" i="12"/>
  <c r="B1776" i="12"/>
  <c r="U1775" i="12"/>
  <c r="E1775" i="12"/>
  <c r="F1775" i="12" s="1"/>
  <c r="N1775" i="12"/>
  <c r="O1775" i="12" s="1"/>
  <c r="P1775" i="12" s="1"/>
  <c r="K1774" i="12"/>
  <c r="K1775" i="12" l="1"/>
  <c r="Q1775" i="12"/>
  <c r="R1775" i="12" s="1"/>
  <c r="W1775" i="12"/>
  <c r="E2164" i="13"/>
  <c r="V1776" i="12"/>
  <c r="B1777" i="12"/>
  <c r="U1776" i="12"/>
  <c r="E1776" i="12"/>
  <c r="F1776" i="12" s="1"/>
  <c r="N1776" i="12"/>
  <c r="O1776" i="12" s="1"/>
  <c r="P1776" i="12" s="1"/>
  <c r="J1776" i="12"/>
  <c r="Y1776" i="12"/>
  <c r="I1776" i="12"/>
  <c r="W1776" i="12" l="1"/>
  <c r="K1776" i="12"/>
  <c r="E2163" i="13"/>
  <c r="N1777" i="12"/>
  <c r="O1777" i="12" s="1"/>
  <c r="P1777" i="12" s="1"/>
  <c r="J1777" i="12"/>
  <c r="V1777" i="12"/>
  <c r="B1778" i="12"/>
  <c r="Y1777" i="12"/>
  <c r="U1777" i="12"/>
  <c r="I1777" i="12"/>
  <c r="E1777" i="12"/>
  <c r="F1777" i="12" s="1"/>
  <c r="Q1776" i="12"/>
  <c r="R1776" i="12" s="1"/>
  <c r="W1777" i="12" l="1"/>
  <c r="Q1777" i="12"/>
  <c r="R1777" i="12" s="1"/>
  <c r="K1777" i="12"/>
  <c r="E2162" i="13"/>
  <c r="N1778" i="12"/>
  <c r="O1778" i="12" s="1"/>
  <c r="P1778" i="12" s="1"/>
  <c r="J1778" i="12"/>
  <c r="Y1778" i="12"/>
  <c r="I1778" i="12"/>
  <c r="B1779" i="12"/>
  <c r="U1778" i="12"/>
  <c r="E1778" i="12"/>
  <c r="F1778" i="12" s="1"/>
  <c r="V1778" i="12"/>
  <c r="K1778" i="12" l="1"/>
  <c r="W1778" i="12"/>
  <c r="E2161" i="13"/>
  <c r="N1779" i="12"/>
  <c r="O1779" i="12" s="1"/>
  <c r="P1779" i="12" s="1"/>
  <c r="J1779" i="12"/>
  <c r="Y1779" i="12"/>
  <c r="I1779" i="12"/>
  <c r="V1779" i="12"/>
  <c r="B1780" i="12"/>
  <c r="U1779" i="12"/>
  <c r="E1779" i="12"/>
  <c r="F1779" i="12" s="1"/>
  <c r="Q1778" i="12"/>
  <c r="R1778" i="12" s="1"/>
  <c r="Q1779" i="12" l="1"/>
  <c r="R1779" i="12" s="1"/>
  <c r="K1779" i="12"/>
  <c r="W1779" i="12"/>
  <c r="E2160" i="13"/>
  <c r="J1780" i="12"/>
  <c r="Y1780" i="12"/>
  <c r="I1780" i="12"/>
  <c r="V1780" i="12"/>
  <c r="B1781" i="12"/>
  <c r="U1780" i="12"/>
  <c r="E1780" i="12"/>
  <c r="F1780" i="12" s="1"/>
  <c r="N1780" i="12"/>
  <c r="O1780" i="12" s="1"/>
  <c r="P1780" i="12" s="1"/>
  <c r="W1780" i="12" l="1"/>
  <c r="Q1780" i="12"/>
  <c r="R1780" i="12" s="1"/>
  <c r="E2159" i="13"/>
  <c r="V1781" i="12"/>
  <c r="B1782" i="12"/>
  <c r="U1781" i="12"/>
  <c r="E1781" i="12"/>
  <c r="F1781" i="12" s="1"/>
  <c r="N1781" i="12"/>
  <c r="O1781" i="12" s="1"/>
  <c r="P1781" i="12" s="1"/>
  <c r="J1781" i="12"/>
  <c r="Y1781" i="12"/>
  <c r="I1781" i="12"/>
  <c r="K1780" i="12"/>
  <c r="W1781" i="12" l="1"/>
  <c r="K1781" i="12"/>
  <c r="Q1781" i="12"/>
  <c r="R1781" i="12" s="1"/>
  <c r="E2158" i="13"/>
  <c r="B1783" i="12"/>
  <c r="U1782" i="12"/>
  <c r="E1782" i="12"/>
  <c r="F1782" i="12" s="1"/>
  <c r="N1782" i="12"/>
  <c r="O1782" i="12" s="1"/>
  <c r="P1782" i="12" s="1"/>
  <c r="Y1782" i="12"/>
  <c r="I1782" i="12"/>
  <c r="V1782" i="12"/>
  <c r="J1782" i="12"/>
  <c r="W1782" i="12" l="1"/>
  <c r="E2157" i="13"/>
  <c r="N1783" i="12"/>
  <c r="O1783" i="12" s="1"/>
  <c r="P1783" i="12" s="1"/>
  <c r="J1783" i="12"/>
  <c r="Y1783" i="12"/>
  <c r="I1783" i="12"/>
  <c r="V1783" i="12"/>
  <c r="B1784" i="12"/>
  <c r="U1783" i="12"/>
  <c r="E1783" i="12"/>
  <c r="F1783" i="12" s="1"/>
  <c r="K1782" i="12"/>
  <c r="Q1782" i="12"/>
  <c r="R1782" i="12" s="1"/>
  <c r="Q1783" i="12" l="1"/>
  <c r="R1783" i="12" s="1"/>
  <c r="W1783" i="12"/>
  <c r="E2156" i="13"/>
  <c r="N1784" i="12"/>
  <c r="O1784" i="12" s="1"/>
  <c r="P1784" i="12" s="1"/>
  <c r="J1784" i="12"/>
  <c r="Y1784" i="12"/>
  <c r="I1784" i="12"/>
  <c r="V1784" i="12"/>
  <c r="B1785" i="12"/>
  <c r="U1784" i="12"/>
  <c r="E1784" i="12"/>
  <c r="F1784" i="12" s="1"/>
  <c r="K1783" i="12"/>
  <c r="W1784" i="12" l="1"/>
  <c r="K1784" i="12"/>
  <c r="Q1784" i="12"/>
  <c r="R1784" i="12" s="1"/>
  <c r="E2155" i="13"/>
  <c r="J1785" i="12"/>
  <c r="Y1785" i="12"/>
  <c r="I1785" i="12"/>
  <c r="V1785" i="12"/>
  <c r="B1786" i="12"/>
  <c r="U1785" i="12"/>
  <c r="E1785" i="12"/>
  <c r="F1785" i="12" s="1"/>
  <c r="N1785" i="12"/>
  <c r="O1785" i="12" s="1"/>
  <c r="P1785" i="12" s="1"/>
  <c r="Q1785" i="12" l="1"/>
  <c r="R1785" i="12" s="1"/>
  <c r="W1785" i="12"/>
  <c r="E2154" i="13"/>
  <c r="Y1786" i="12"/>
  <c r="I1786" i="12"/>
  <c r="V1786" i="12"/>
  <c r="B1787" i="12"/>
  <c r="U1786" i="12"/>
  <c r="E1786" i="12"/>
  <c r="F1786" i="12" s="1"/>
  <c r="N1786" i="12"/>
  <c r="O1786" i="12" s="1"/>
  <c r="P1786" i="12" s="1"/>
  <c r="J1786" i="12"/>
  <c r="K1785" i="12"/>
  <c r="W1786" i="12" l="1"/>
  <c r="E2153" i="13"/>
  <c r="V1787" i="12"/>
  <c r="B1788" i="12"/>
  <c r="U1787" i="12"/>
  <c r="E1787" i="12"/>
  <c r="F1787" i="12" s="1"/>
  <c r="N1787" i="12"/>
  <c r="O1787" i="12" s="1"/>
  <c r="P1787" i="12" s="1"/>
  <c r="J1787" i="12"/>
  <c r="Y1787" i="12"/>
  <c r="I1787" i="12"/>
  <c r="K1786" i="12"/>
  <c r="Q1786" i="12"/>
  <c r="R1786" i="12" s="1"/>
  <c r="K1787" i="12" l="1"/>
  <c r="W1787" i="12"/>
  <c r="Q1787" i="12"/>
  <c r="R1787" i="12" s="1"/>
  <c r="E2152" i="13"/>
  <c r="N1788" i="12"/>
  <c r="O1788" i="12" s="1"/>
  <c r="P1788" i="12" s="1"/>
  <c r="J1788" i="12"/>
  <c r="Y1788" i="12"/>
  <c r="I1788" i="12"/>
  <c r="V1788" i="12"/>
  <c r="B1789" i="12"/>
  <c r="U1788" i="12"/>
  <c r="E1788" i="12"/>
  <c r="F1788" i="12" s="1"/>
  <c r="Q1788" i="12" l="1"/>
  <c r="R1788" i="12" s="1"/>
  <c r="W1788" i="12"/>
  <c r="E2151" i="13"/>
  <c r="N1789" i="12"/>
  <c r="O1789" i="12" s="1"/>
  <c r="P1789" i="12" s="1"/>
  <c r="J1789" i="12"/>
  <c r="Y1789" i="12"/>
  <c r="I1789" i="12"/>
  <c r="V1789" i="12"/>
  <c r="B1790" i="12"/>
  <c r="U1789" i="12"/>
  <c r="E1789" i="12"/>
  <c r="F1789" i="12" s="1"/>
  <c r="K1788" i="12"/>
  <c r="W1789" i="12" l="1"/>
  <c r="Q1789" i="12"/>
  <c r="R1789" i="12" s="1"/>
  <c r="E2150" i="13"/>
  <c r="J1790" i="12"/>
  <c r="Y1790" i="12"/>
  <c r="I1790" i="12"/>
  <c r="V1790" i="12"/>
  <c r="B1791" i="12"/>
  <c r="U1790" i="12"/>
  <c r="E1790" i="12"/>
  <c r="F1790" i="12" s="1"/>
  <c r="N1790" i="12"/>
  <c r="O1790" i="12" s="1"/>
  <c r="P1790" i="12" s="1"/>
  <c r="K1789" i="12"/>
  <c r="K1790" i="12" l="1"/>
  <c r="Q1790" i="12"/>
  <c r="R1790" i="12" s="1"/>
  <c r="W1790" i="12"/>
  <c r="E2149" i="13"/>
  <c r="J1791" i="12"/>
  <c r="Y1791" i="12"/>
  <c r="I1791" i="12"/>
  <c r="V1791" i="12"/>
  <c r="B1792" i="12"/>
  <c r="U1791" i="12"/>
  <c r="E1791" i="12"/>
  <c r="F1791" i="12" s="1"/>
  <c r="N1791" i="12"/>
  <c r="O1791" i="12" s="1"/>
  <c r="P1791" i="12" s="1"/>
  <c r="W1791" i="12" l="1"/>
  <c r="K1791" i="12"/>
  <c r="Q1791" i="12"/>
  <c r="R1791" i="12" s="1"/>
  <c r="E2148" i="13"/>
  <c r="V1792" i="12"/>
  <c r="B1793" i="12"/>
  <c r="U1792" i="12"/>
  <c r="E1792" i="12"/>
  <c r="F1792" i="12" s="1"/>
  <c r="N1792" i="12"/>
  <c r="O1792" i="12" s="1"/>
  <c r="P1792" i="12" s="1"/>
  <c r="J1792" i="12"/>
  <c r="Y1792" i="12"/>
  <c r="I1792" i="12"/>
  <c r="W1792" i="12" l="1"/>
  <c r="Q1792" i="12"/>
  <c r="R1792" i="12" s="1"/>
  <c r="K1792" i="12"/>
  <c r="E2147" i="13"/>
  <c r="N1793" i="12"/>
  <c r="O1793" i="12" s="1"/>
  <c r="P1793" i="12" s="1"/>
  <c r="J1793" i="12"/>
  <c r="V1793" i="12"/>
  <c r="B1794" i="12"/>
  <c r="Y1793" i="12"/>
  <c r="U1793" i="12"/>
  <c r="I1793" i="12"/>
  <c r="E1793" i="12"/>
  <c r="F1793" i="12" s="1"/>
  <c r="W1793" i="12" l="1"/>
  <c r="Q1793" i="12"/>
  <c r="R1793" i="12" s="1"/>
  <c r="K1793" i="12"/>
  <c r="E2146" i="13"/>
  <c r="N1794" i="12"/>
  <c r="O1794" i="12" s="1"/>
  <c r="P1794" i="12" s="1"/>
  <c r="J1794" i="12"/>
  <c r="Y1794" i="12"/>
  <c r="I1794" i="12"/>
  <c r="V1794" i="12"/>
  <c r="B1795" i="12"/>
  <c r="U1794" i="12"/>
  <c r="E1794" i="12"/>
  <c r="F1794" i="12" s="1"/>
  <c r="W1794" i="12" l="1"/>
  <c r="E2145" i="13"/>
  <c r="N1795" i="12"/>
  <c r="O1795" i="12" s="1"/>
  <c r="P1795" i="12" s="1"/>
  <c r="J1795" i="12"/>
  <c r="Y1795" i="12"/>
  <c r="I1795" i="12"/>
  <c r="V1795" i="12"/>
  <c r="B1796" i="12"/>
  <c r="U1795" i="12"/>
  <c r="E1795" i="12"/>
  <c r="F1795" i="12" s="1"/>
  <c r="Q1794" i="12"/>
  <c r="R1794" i="12" s="1"/>
  <c r="K1794" i="12"/>
  <c r="W1795" i="12" l="1"/>
  <c r="E2144" i="13"/>
  <c r="J1796" i="12"/>
  <c r="Y1796" i="12"/>
  <c r="I1796" i="12"/>
  <c r="V1796" i="12"/>
  <c r="B1797" i="12"/>
  <c r="U1796" i="12"/>
  <c r="E1796" i="12"/>
  <c r="F1796" i="12" s="1"/>
  <c r="N1796" i="12"/>
  <c r="O1796" i="12" s="1"/>
  <c r="P1796" i="12" s="1"/>
  <c r="K1795" i="12"/>
  <c r="Q1795" i="12"/>
  <c r="R1795" i="12" s="1"/>
  <c r="W1796" i="12" l="1"/>
  <c r="E2143" i="13"/>
  <c r="V1797" i="12"/>
  <c r="B1798" i="12"/>
  <c r="U1797" i="12"/>
  <c r="E1797" i="12"/>
  <c r="F1797" i="12" s="1"/>
  <c r="N1797" i="12"/>
  <c r="O1797" i="12" s="1"/>
  <c r="P1797" i="12" s="1"/>
  <c r="J1797" i="12"/>
  <c r="Y1797" i="12"/>
  <c r="I1797" i="12"/>
  <c r="K1796" i="12"/>
  <c r="Q1796" i="12"/>
  <c r="R1796" i="12" s="1"/>
  <c r="K1797" i="12" l="1"/>
  <c r="W1797" i="12"/>
  <c r="Q1797" i="12"/>
  <c r="R1797" i="12" s="1"/>
  <c r="E2142" i="13"/>
  <c r="B1799" i="12"/>
  <c r="U1798" i="12"/>
  <c r="E1798" i="12"/>
  <c r="F1798" i="12" s="1"/>
  <c r="N1798" i="12"/>
  <c r="O1798" i="12" s="1"/>
  <c r="P1798" i="12" s="1"/>
  <c r="J1798" i="12"/>
  <c r="Y1798" i="12"/>
  <c r="I1798" i="12"/>
  <c r="V1798" i="12"/>
  <c r="W1798" i="12" l="1"/>
  <c r="E2141" i="13"/>
  <c r="N1799" i="12"/>
  <c r="O1799" i="12" s="1"/>
  <c r="P1799" i="12" s="1"/>
  <c r="J1799" i="12"/>
  <c r="Y1799" i="12"/>
  <c r="I1799" i="12"/>
  <c r="V1799" i="12"/>
  <c r="B1800" i="12"/>
  <c r="U1799" i="12"/>
  <c r="E1799" i="12"/>
  <c r="F1799" i="12" s="1"/>
  <c r="K1798" i="12"/>
  <c r="Q1798" i="12"/>
  <c r="R1798" i="12" s="1"/>
  <c r="W1799" i="12" l="1"/>
  <c r="K1799" i="12"/>
  <c r="Q1799" i="12"/>
  <c r="R1799" i="12" s="1"/>
  <c r="E2140" i="13"/>
  <c r="N1800" i="12"/>
  <c r="O1800" i="12" s="1"/>
  <c r="P1800" i="12" s="1"/>
  <c r="J1800" i="12"/>
  <c r="Y1800" i="12"/>
  <c r="I1800" i="12"/>
  <c r="V1800" i="12"/>
  <c r="B1801" i="12"/>
  <c r="U1800" i="12"/>
  <c r="E1800" i="12"/>
  <c r="F1800" i="12" s="1"/>
  <c r="W1800" i="12" l="1"/>
  <c r="Q1800" i="12"/>
  <c r="R1800" i="12" s="1"/>
  <c r="E2139" i="13"/>
  <c r="J1801" i="12"/>
  <c r="Y1801" i="12"/>
  <c r="I1801" i="12"/>
  <c r="V1801" i="12"/>
  <c r="B1802" i="12"/>
  <c r="U1801" i="12"/>
  <c r="E1801" i="12"/>
  <c r="F1801" i="12" s="1"/>
  <c r="N1801" i="12"/>
  <c r="O1801" i="12" s="1"/>
  <c r="P1801" i="12" s="1"/>
  <c r="K1800" i="12"/>
  <c r="K1801" i="12" l="1"/>
  <c r="Q1801" i="12"/>
  <c r="R1801" i="12" s="1"/>
  <c r="W1801" i="12"/>
  <c r="E2138" i="13"/>
  <c r="Y1802" i="12"/>
  <c r="I1802" i="12"/>
  <c r="V1802" i="12"/>
  <c r="B1803" i="12"/>
  <c r="U1802" i="12"/>
  <c r="E1802" i="12"/>
  <c r="F1802" i="12" s="1"/>
  <c r="N1802" i="12"/>
  <c r="O1802" i="12" s="1"/>
  <c r="P1802" i="12" s="1"/>
  <c r="J1802" i="12"/>
  <c r="W1802" i="12" l="1"/>
  <c r="Q1802" i="12"/>
  <c r="R1802" i="12" s="1"/>
  <c r="E2137" i="13"/>
  <c r="V1803" i="12"/>
  <c r="B1804" i="12"/>
  <c r="U1803" i="12"/>
  <c r="E1803" i="12"/>
  <c r="F1803" i="12" s="1"/>
  <c r="N1803" i="12"/>
  <c r="O1803" i="12" s="1"/>
  <c r="P1803" i="12" s="1"/>
  <c r="J1803" i="12"/>
  <c r="Y1803" i="12"/>
  <c r="I1803" i="12"/>
  <c r="K1802" i="12"/>
  <c r="K1803" i="12" l="1"/>
  <c r="Q1803" i="12"/>
  <c r="R1803" i="12" s="1"/>
  <c r="W1803" i="12"/>
  <c r="E2136" i="13"/>
  <c r="N1804" i="12"/>
  <c r="O1804" i="12" s="1"/>
  <c r="P1804" i="12" s="1"/>
  <c r="J1804" i="12"/>
  <c r="Y1804" i="12"/>
  <c r="I1804" i="12"/>
  <c r="V1804" i="12"/>
  <c r="B1805" i="12"/>
  <c r="U1804" i="12"/>
  <c r="E1804" i="12"/>
  <c r="F1804" i="12" s="1"/>
  <c r="K1804" i="12" l="1"/>
  <c r="Q1804" i="12"/>
  <c r="R1804" i="12" s="1"/>
  <c r="W1804" i="12"/>
  <c r="E2135" i="13"/>
  <c r="N1805" i="12"/>
  <c r="O1805" i="12" s="1"/>
  <c r="P1805" i="12" s="1"/>
  <c r="J1805" i="12"/>
  <c r="Y1805" i="12"/>
  <c r="I1805" i="12"/>
  <c r="V1805" i="12"/>
  <c r="B1806" i="12"/>
  <c r="U1805" i="12"/>
  <c r="E1805" i="12"/>
  <c r="F1805" i="12" s="1"/>
  <c r="W1805" i="12" l="1"/>
  <c r="Q1805" i="12"/>
  <c r="R1805" i="12" s="1"/>
  <c r="K1805" i="12"/>
  <c r="E2134" i="13"/>
  <c r="J1806" i="12"/>
  <c r="Y1806" i="12"/>
  <c r="I1806" i="12"/>
  <c r="V1806" i="12"/>
  <c r="B1807" i="12"/>
  <c r="U1806" i="12"/>
  <c r="E1806" i="12"/>
  <c r="F1806" i="12" s="1"/>
  <c r="N1806" i="12"/>
  <c r="O1806" i="12" s="1"/>
  <c r="P1806" i="12" s="1"/>
  <c r="K1806" i="12" l="1"/>
  <c r="Q1806" i="12"/>
  <c r="R1806" i="12" s="1"/>
  <c r="W1806" i="12"/>
  <c r="E2133" i="13"/>
  <c r="J1807" i="12"/>
  <c r="Y1807" i="12"/>
  <c r="I1807" i="12"/>
  <c r="V1807" i="12"/>
  <c r="B1808" i="12"/>
  <c r="U1807" i="12"/>
  <c r="E1807" i="12"/>
  <c r="F1807" i="12" s="1"/>
  <c r="N1807" i="12"/>
  <c r="O1807" i="12" s="1"/>
  <c r="P1807" i="12" s="1"/>
  <c r="E2132" i="13" l="1"/>
  <c r="V1808" i="12"/>
  <c r="B1809" i="12"/>
  <c r="U1808" i="12"/>
  <c r="E1808" i="12"/>
  <c r="F1808" i="12" s="1"/>
  <c r="N1808" i="12"/>
  <c r="O1808" i="12" s="1"/>
  <c r="P1808" i="12" s="1"/>
  <c r="J1808" i="12"/>
  <c r="Y1808" i="12"/>
  <c r="I1808" i="12"/>
  <c r="K1807" i="12"/>
  <c r="Q1807" i="12"/>
  <c r="R1807" i="12" s="1"/>
  <c r="W1807" i="12"/>
  <c r="K1808" i="12" l="1"/>
  <c r="Q1808" i="12"/>
  <c r="R1808" i="12" s="1"/>
  <c r="W1808" i="12"/>
  <c r="E2131" i="13"/>
  <c r="N1809" i="12"/>
  <c r="O1809" i="12" s="1"/>
  <c r="P1809" i="12" s="1"/>
  <c r="J1809" i="12"/>
  <c r="Y1809" i="12"/>
  <c r="I1809" i="12"/>
  <c r="V1809" i="12"/>
  <c r="B1810" i="12"/>
  <c r="U1809" i="12"/>
  <c r="E1809" i="12"/>
  <c r="F1809" i="12" s="1"/>
  <c r="Q1809" i="12" l="1"/>
  <c r="R1809" i="12" s="1"/>
  <c r="W1809" i="12"/>
  <c r="E2130" i="13"/>
  <c r="N1810" i="12"/>
  <c r="O1810" i="12" s="1"/>
  <c r="P1810" i="12" s="1"/>
  <c r="J1810" i="12"/>
  <c r="Y1810" i="12"/>
  <c r="I1810" i="12"/>
  <c r="V1810" i="12"/>
  <c r="B1811" i="12"/>
  <c r="U1810" i="12"/>
  <c r="E1810" i="12"/>
  <c r="F1810" i="12" s="1"/>
  <c r="K1809" i="12"/>
  <c r="W1810" i="12" l="1"/>
  <c r="Q1810" i="12"/>
  <c r="R1810" i="12" s="1"/>
  <c r="E2129" i="13"/>
  <c r="N1811" i="12"/>
  <c r="O1811" i="12" s="1"/>
  <c r="P1811" i="12" s="1"/>
  <c r="J1811" i="12"/>
  <c r="Y1811" i="12"/>
  <c r="I1811" i="12"/>
  <c r="V1811" i="12"/>
  <c r="B1812" i="12"/>
  <c r="U1811" i="12"/>
  <c r="E1811" i="12"/>
  <c r="F1811" i="12" s="1"/>
  <c r="K1810" i="12"/>
  <c r="W1811" i="12" l="1"/>
  <c r="Q1811" i="12"/>
  <c r="R1811" i="12" s="1"/>
  <c r="E2128" i="13"/>
  <c r="J1812" i="12"/>
  <c r="Y1812" i="12"/>
  <c r="I1812" i="12"/>
  <c r="V1812" i="12"/>
  <c r="B1813" i="12"/>
  <c r="U1812" i="12"/>
  <c r="E1812" i="12"/>
  <c r="F1812" i="12" s="1"/>
  <c r="N1812" i="12"/>
  <c r="O1812" i="12" s="1"/>
  <c r="P1812" i="12" s="1"/>
  <c r="K1811" i="12"/>
  <c r="W1812" i="12" l="1"/>
  <c r="K1812" i="12"/>
  <c r="Q1812" i="12"/>
  <c r="R1812" i="12" s="1"/>
  <c r="E2127" i="13"/>
  <c r="V1813" i="12"/>
  <c r="B1814" i="12"/>
  <c r="U1813" i="12"/>
  <c r="E1813" i="12"/>
  <c r="F1813" i="12" s="1"/>
  <c r="N1813" i="12"/>
  <c r="O1813" i="12" s="1"/>
  <c r="P1813" i="12" s="1"/>
  <c r="J1813" i="12"/>
  <c r="Y1813" i="12"/>
  <c r="I1813" i="12"/>
  <c r="K1813" i="12" l="1"/>
  <c r="Q1813" i="12"/>
  <c r="R1813" i="12" s="1"/>
  <c r="W1813" i="12"/>
  <c r="E2126" i="13"/>
  <c r="B1815" i="12"/>
  <c r="U1814" i="12"/>
  <c r="E1814" i="12"/>
  <c r="F1814" i="12" s="1"/>
  <c r="N1814" i="12"/>
  <c r="O1814" i="12" s="1"/>
  <c r="P1814" i="12" s="1"/>
  <c r="J1814" i="12"/>
  <c r="Y1814" i="12"/>
  <c r="I1814" i="12"/>
  <c r="V1814" i="12"/>
  <c r="W1814" i="12" l="1"/>
  <c r="E2125" i="13"/>
  <c r="N1815" i="12"/>
  <c r="O1815" i="12" s="1"/>
  <c r="P1815" i="12" s="1"/>
  <c r="J1815" i="12"/>
  <c r="Y1815" i="12"/>
  <c r="I1815" i="12"/>
  <c r="V1815" i="12"/>
  <c r="B1816" i="12"/>
  <c r="U1815" i="12"/>
  <c r="E1815" i="12"/>
  <c r="F1815" i="12" s="1"/>
  <c r="K1814" i="12"/>
  <c r="Q1814" i="12"/>
  <c r="R1814" i="12" s="1"/>
  <c r="W1815" i="12" l="1"/>
  <c r="K1815" i="12"/>
  <c r="Q1815" i="12"/>
  <c r="R1815" i="12" s="1"/>
  <c r="E2124" i="13"/>
  <c r="N1816" i="12"/>
  <c r="O1816" i="12" s="1"/>
  <c r="P1816" i="12" s="1"/>
  <c r="J1816" i="12"/>
  <c r="Y1816" i="12"/>
  <c r="I1816" i="12"/>
  <c r="V1816" i="12"/>
  <c r="B1817" i="12"/>
  <c r="U1816" i="12"/>
  <c r="E1816" i="12"/>
  <c r="F1816" i="12" s="1"/>
  <c r="W1816" i="12" l="1"/>
  <c r="Q1816" i="12"/>
  <c r="R1816" i="12" s="1"/>
  <c r="E2123" i="13"/>
  <c r="J1817" i="12"/>
  <c r="Y1817" i="12"/>
  <c r="I1817" i="12"/>
  <c r="V1817" i="12"/>
  <c r="B1818" i="12"/>
  <c r="U1817" i="12"/>
  <c r="E1817" i="12"/>
  <c r="F1817" i="12" s="1"/>
  <c r="N1817" i="12"/>
  <c r="O1817" i="12" s="1"/>
  <c r="P1817" i="12" s="1"/>
  <c r="K1816" i="12"/>
  <c r="W1817" i="12" l="1"/>
  <c r="K1817" i="12"/>
  <c r="Q1817" i="12"/>
  <c r="R1817" i="12" s="1"/>
  <c r="E2122" i="13"/>
  <c r="Y1818" i="12"/>
  <c r="I1818" i="12"/>
  <c r="V1818" i="12"/>
  <c r="B1819" i="12"/>
  <c r="U1818" i="12"/>
  <c r="E1818" i="12"/>
  <c r="F1818" i="12" s="1"/>
  <c r="N1818" i="12"/>
  <c r="O1818" i="12" s="1"/>
  <c r="P1818" i="12" s="1"/>
  <c r="J1818" i="12"/>
  <c r="W1818" i="12" l="1"/>
  <c r="K1818" i="12"/>
  <c r="Q1818" i="12"/>
  <c r="R1818" i="12" s="1"/>
  <c r="E2121" i="13"/>
  <c r="V1819" i="12"/>
  <c r="B1820" i="12"/>
  <c r="U1819" i="12"/>
  <c r="E1819" i="12"/>
  <c r="F1819" i="12" s="1"/>
  <c r="N1819" i="12"/>
  <c r="O1819" i="12" s="1"/>
  <c r="P1819" i="12" s="1"/>
  <c r="J1819" i="12"/>
  <c r="Y1819" i="12"/>
  <c r="I1819" i="12"/>
  <c r="E2120" i="13" l="1"/>
  <c r="N1820" i="12"/>
  <c r="O1820" i="12" s="1"/>
  <c r="P1820" i="12" s="1"/>
  <c r="J1820" i="12"/>
  <c r="Y1820" i="12"/>
  <c r="I1820" i="12"/>
  <c r="V1820" i="12"/>
  <c r="B1821" i="12"/>
  <c r="U1820" i="12"/>
  <c r="E1820" i="12"/>
  <c r="F1820" i="12" s="1"/>
  <c r="K1819" i="12"/>
  <c r="Q1819" i="12"/>
  <c r="R1819" i="12" s="1"/>
  <c r="W1819" i="12"/>
  <c r="W1820" i="12" l="1"/>
  <c r="K1820" i="12"/>
  <c r="Q1820" i="12"/>
  <c r="R1820" i="12" s="1"/>
  <c r="E2119" i="13"/>
  <c r="N1821" i="12"/>
  <c r="O1821" i="12" s="1"/>
  <c r="P1821" i="12" s="1"/>
  <c r="J1821" i="12"/>
  <c r="Y1821" i="12"/>
  <c r="I1821" i="12"/>
  <c r="V1821" i="12"/>
  <c r="B1822" i="12"/>
  <c r="U1821" i="12"/>
  <c r="E1821" i="12"/>
  <c r="F1821" i="12" s="1"/>
  <c r="W1821" i="12" l="1"/>
  <c r="K1821" i="12"/>
  <c r="Q1821" i="12"/>
  <c r="R1821" i="12" s="1"/>
  <c r="E2118" i="13"/>
  <c r="J1822" i="12"/>
  <c r="Y1822" i="12"/>
  <c r="I1822" i="12"/>
  <c r="V1822" i="12"/>
  <c r="B1823" i="12"/>
  <c r="U1822" i="12"/>
  <c r="E1822" i="12"/>
  <c r="F1822" i="12" s="1"/>
  <c r="N1822" i="12"/>
  <c r="O1822" i="12" s="1"/>
  <c r="P1822" i="12" s="1"/>
  <c r="Q1822" i="12" l="1"/>
  <c r="R1822" i="12" s="1"/>
  <c r="W1822" i="12"/>
  <c r="E2117" i="13"/>
  <c r="J1823" i="12"/>
  <c r="Y1823" i="12"/>
  <c r="I1823" i="12"/>
  <c r="V1823" i="12"/>
  <c r="B1824" i="12"/>
  <c r="U1823" i="12"/>
  <c r="E1823" i="12"/>
  <c r="F1823" i="12" s="1"/>
  <c r="N1823" i="12"/>
  <c r="O1823" i="12" s="1"/>
  <c r="P1823" i="12" s="1"/>
  <c r="K1822" i="12"/>
  <c r="W1823" i="12" l="1"/>
  <c r="E2116" i="13"/>
  <c r="V1824" i="12"/>
  <c r="B1825" i="12"/>
  <c r="U1824" i="12"/>
  <c r="E1824" i="12"/>
  <c r="F1824" i="12" s="1"/>
  <c r="N1824" i="12"/>
  <c r="O1824" i="12" s="1"/>
  <c r="P1824" i="12" s="1"/>
  <c r="J1824" i="12"/>
  <c r="Y1824" i="12"/>
  <c r="I1824" i="12"/>
  <c r="K1823" i="12"/>
  <c r="Q1823" i="12"/>
  <c r="R1823" i="12" s="1"/>
  <c r="Q1824" i="12" l="1"/>
  <c r="R1824" i="12" s="1"/>
  <c r="W1824" i="12"/>
  <c r="E2115" i="13"/>
  <c r="N1825" i="12"/>
  <c r="O1825" i="12" s="1"/>
  <c r="P1825" i="12" s="1"/>
  <c r="J1825" i="12"/>
  <c r="Y1825" i="12"/>
  <c r="I1825" i="12"/>
  <c r="V1825" i="12"/>
  <c r="B1826" i="12"/>
  <c r="U1825" i="12"/>
  <c r="E1825" i="12"/>
  <c r="F1825" i="12" s="1"/>
  <c r="K1824" i="12"/>
  <c r="W1825" i="12" l="1"/>
  <c r="Q1825" i="12"/>
  <c r="R1825" i="12" s="1"/>
  <c r="E2114" i="13"/>
  <c r="N1826" i="12"/>
  <c r="O1826" i="12" s="1"/>
  <c r="P1826" i="12" s="1"/>
  <c r="J1826" i="12"/>
  <c r="Y1826" i="12"/>
  <c r="I1826" i="12"/>
  <c r="V1826" i="12"/>
  <c r="B1827" i="12"/>
  <c r="U1826" i="12"/>
  <c r="E1826" i="12"/>
  <c r="F1826" i="12" s="1"/>
  <c r="K1825" i="12"/>
  <c r="K1826" i="12" l="1"/>
  <c r="Q1826" i="12"/>
  <c r="R1826" i="12" s="1"/>
  <c r="W1826" i="12"/>
  <c r="E2113" i="13"/>
  <c r="N1827" i="12"/>
  <c r="O1827" i="12" s="1"/>
  <c r="P1827" i="12" s="1"/>
  <c r="J1827" i="12"/>
  <c r="Y1827" i="12"/>
  <c r="I1827" i="12"/>
  <c r="V1827" i="12"/>
  <c r="B1828" i="12"/>
  <c r="U1827" i="12"/>
  <c r="E1827" i="12"/>
  <c r="F1827" i="12" s="1"/>
  <c r="Q1827" i="12" l="1"/>
  <c r="R1827" i="12" s="1"/>
  <c r="E2112" i="13"/>
  <c r="J1828" i="12"/>
  <c r="Y1828" i="12"/>
  <c r="I1828" i="12"/>
  <c r="V1828" i="12"/>
  <c r="B1829" i="12"/>
  <c r="U1828" i="12"/>
  <c r="E1828" i="12"/>
  <c r="F1828" i="12" s="1"/>
  <c r="N1828" i="12"/>
  <c r="O1828" i="12" s="1"/>
  <c r="P1828" i="12" s="1"/>
  <c r="K1827" i="12"/>
  <c r="W1827" i="12"/>
  <c r="W1828" i="12" l="1"/>
  <c r="Q1828" i="12"/>
  <c r="R1828" i="12" s="1"/>
  <c r="E2111" i="13"/>
  <c r="V1829" i="12"/>
  <c r="B1830" i="12"/>
  <c r="U1829" i="12"/>
  <c r="E1829" i="12"/>
  <c r="F1829" i="12" s="1"/>
  <c r="N1829" i="12"/>
  <c r="O1829" i="12" s="1"/>
  <c r="P1829" i="12" s="1"/>
  <c r="J1829" i="12"/>
  <c r="Y1829" i="12"/>
  <c r="I1829" i="12"/>
  <c r="K1828" i="12"/>
  <c r="W1829" i="12" l="1"/>
  <c r="E2110" i="13"/>
  <c r="B1831" i="12"/>
  <c r="U1830" i="12"/>
  <c r="E1830" i="12"/>
  <c r="F1830" i="12" s="1"/>
  <c r="N1830" i="12"/>
  <c r="O1830" i="12" s="1"/>
  <c r="P1830" i="12" s="1"/>
  <c r="J1830" i="12"/>
  <c r="Y1830" i="12"/>
  <c r="I1830" i="12"/>
  <c r="V1830" i="12"/>
  <c r="K1829" i="12"/>
  <c r="Q1829" i="12"/>
  <c r="R1829" i="12" s="1"/>
  <c r="Q1830" i="12" l="1"/>
  <c r="R1830" i="12" s="1"/>
  <c r="W1830" i="12"/>
  <c r="E2109" i="13"/>
  <c r="N1831" i="12"/>
  <c r="O1831" i="12" s="1"/>
  <c r="P1831" i="12" s="1"/>
  <c r="J1831" i="12"/>
  <c r="Y1831" i="12"/>
  <c r="I1831" i="12"/>
  <c r="V1831" i="12"/>
  <c r="B1832" i="12"/>
  <c r="U1831" i="12"/>
  <c r="E1831" i="12"/>
  <c r="F1831" i="12" s="1"/>
  <c r="K1830" i="12"/>
  <c r="W1831" i="12" l="1"/>
  <c r="Q1831" i="12"/>
  <c r="R1831" i="12" s="1"/>
  <c r="E2108" i="13"/>
  <c r="N1832" i="12"/>
  <c r="O1832" i="12" s="1"/>
  <c r="P1832" i="12" s="1"/>
  <c r="J1832" i="12"/>
  <c r="Y1832" i="12"/>
  <c r="I1832" i="12"/>
  <c r="V1832" i="12"/>
  <c r="B1833" i="12"/>
  <c r="U1832" i="12"/>
  <c r="E1832" i="12"/>
  <c r="F1832" i="12" s="1"/>
  <c r="K1831" i="12"/>
  <c r="Q1832" i="12" l="1"/>
  <c r="R1832" i="12" s="1"/>
  <c r="W1832" i="12"/>
  <c r="E2107" i="13"/>
  <c r="J1833" i="12"/>
  <c r="Y1833" i="12"/>
  <c r="I1833" i="12"/>
  <c r="V1833" i="12"/>
  <c r="B1834" i="12"/>
  <c r="U1833" i="12"/>
  <c r="E1833" i="12"/>
  <c r="F1833" i="12" s="1"/>
  <c r="N1833" i="12"/>
  <c r="O1833" i="12" s="1"/>
  <c r="P1833" i="12" s="1"/>
  <c r="K1832" i="12"/>
  <c r="W1833" i="12" l="1"/>
  <c r="E2106" i="13"/>
  <c r="Y1834" i="12"/>
  <c r="I1834" i="12"/>
  <c r="V1834" i="12"/>
  <c r="B1835" i="12"/>
  <c r="U1834" i="12"/>
  <c r="E1834" i="12"/>
  <c r="F1834" i="12" s="1"/>
  <c r="N1834" i="12"/>
  <c r="O1834" i="12" s="1"/>
  <c r="P1834" i="12" s="1"/>
  <c r="J1834" i="12"/>
  <c r="K1833" i="12"/>
  <c r="Q1833" i="12"/>
  <c r="R1833" i="12" s="1"/>
  <c r="W1834" i="12" l="1"/>
  <c r="E2105" i="13"/>
  <c r="V1835" i="12"/>
  <c r="B1836" i="12"/>
  <c r="U1835" i="12"/>
  <c r="E1835" i="12"/>
  <c r="F1835" i="12" s="1"/>
  <c r="N1835" i="12"/>
  <c r="O1835" i="12" s="1"/>
  <c r="P1835" i="12" s="1"/>
  <c r="J1835" i="12"/>
  <c r="Y1835" i="12"/>
  <c r="I1835" i="12"/>
  <c r="K1834" i="12"/>
  <c r="Q1834" i="12"/>
  <c r="R1834" i="12" s="1"/>
  <c r="W1835" i="12" l="1"/>
  <c r="Q1835" i="12"/>
  <c r="R1835" i="12" s="1"/>
  <c r="E2104" i="13"/>
  <c r="N1836" i="12"/>
  <c r="O1836" i="12" s="1"/>
  <c r="P1836" i="12" s="1"/>
  <c r="J1836" i="12"/>
  <c r="Y1836" i="12"/>
  <c r="I1836" i="12"/>
  <c r="V1836" i="12"/>
  <c r="B1837" i="12"/>
  <c r="U1836" i="12"/>
  <c r="E1836" i="12"/>
  <c r="F1836" i="12" s="1"/>
  <c r="K1835" i="12"/>
  <c r="Q1836" i="12" l="1"/>
  <c r="R1836" i="12" s="1"/>
  <c r="W1836" i="12"/>
  <c r="E2103" i="13"/>
  <c r="N1837" i="12"/>
  <c r="O1837" i="12" s="1"/>
  <c r="P1837" i="12" s="1"/>
  <c r="J1837" i="12"/>
  <c r="Y1837" i="12"/>
  <c r="I1837" i="12"/>
  <c r="V1837" i="12"/>
  <c r="B1838" i="12"/>
  <c r="U1837" i="12"/>
  <c r="E1837" i="12"/>
  <c r="F1837" i="12" s="1"/>
  <c r="K1836" i="12"/>
  <c r="W1837" i="12" l="1"/>
  <c r="K1837" i="12"/>
  <c r="Q1837" i="12"/>
  <c r="R1837" i="12" s="1"/>
  <c r="E2102" i="13"/>
  <c r="J1838" i="12"/>
  <c r="Y1838" i="12"/>
  <c r="I1838" i="12"/>
  <c r="V1838" i="12"/>
  <c r="B1839" i="12"/>
  <c r="U1838" i="12"/>
  <c r="E1838" i="12"/>
  <c r="F1838" i="12" s="1"/>
  <c r="N1838" i="12"/>
  <c r="O1838" i="12" s="1"/>
  <c r="P1838" i="12" s="1"/>
  <c r="E2101" i="13" l="1"/>
  <c r="J1839" i="12"/>
  <c r="Y1839" i="12"/>
  <c r="I1839" i="12"/>
  <c r="V1839" i="12"/>
  <c r="B1840" i="12"/>
  <c r="U1839" i="12"/>
  <c r="E1839" i="12"/>
  <c r="F1839" i="12" s="1"/>
  <c r="N1839" i="12"/>
  <c r="O1839" i="12" s="1"/>
  <c r="P1839" i="12" s="1"/>
  <c r="Q1838" i="12"/>
  <c r="R1838" i="12" s="1"/>
  <c r="W1838" i="12"/>
  <c r="K1838" i="12"/>
  <c r="W1839" i="12" l="1"/>
  <c r="E2100" i="13"/>
  <c r="V1840" i="12"/>
  <c r="B1841" i="12"/>
  <c r="U1840" i="12"/>
  <c r="E1840" i="12"/>
  <c r="F1840" i="12" s="1"/>
  <c r="N1840" i="12"/>
  <c r="O1840" i="12" s="1"/>
  <c r="P1840" i="12" s="1"/>
  <c r="J1840" i="12"/>
  <c r="Y1840" i="12"/>
  <c r="I1840" i="12"/>
  <c r="K1839" i="12"/>
  <c r="Q1839" i="12"/>
  <c r="R1839" i="12" s="1"/>
  <c r="K1840" i="12" l="1"/>
  <c r="W1840" i="12"/>
  <c r="Q1840" i="12"/>
  <c r="R1840" i="12" s="1"/>
  <c r="E2099" i="13"/>
  <c r="N1841" i="12"/>
  <c r="O1841" i="12" s="1"/>
  <c r="P1841" i="12" s="1"/>
  <c r="J1841" i="12"/>
  <c r="Y1841" i="12"/>
  <c r="I1841" i="12"/>
  <c r="V1841" i="12"/>
  <c r="B1842" i="12"/>
  <c r="U1841" i="12"/>
  <c r="E1841" i="12"/>
  <c r="F1841" i="12" s="1"/>
  <c r="W1841" i="12" l="1"/>
  <c r="Q1841" i="12"/>
  <c r="R1841" i="12" s="1"/>
  <c r="E2098" i="13"/>
  <c r="N1842" i="12"/>
  <c r="O1842" i="12" s="1"/>
  <c r="P1842" i="12" s="1"/>
  <c r="J1842" i="12"/>
  <c r="Y1842" i="12"/>
  <c r="I1842" i="12"/>
  <c r="V1842" i="12"/>
  <c r="B1843" i="12"/>
  <c r="U1842" i="12"/>
  <c r="E1842" i="12"/>
  <c r="F1842" i="12" s="1"/>
  <c r="K1841" i="12"/>
  <c r="Q1842" i="12" l="1"/>
  <c r="R1842" i="12" s="1"/>
  <c r="W1842" i="12"/>
  <c r="E2097" i="13"/>
  <c r="N1843" i="12"/>
  <c r="O1843" i="12" s="1"/>
  <c r="P1843" i="12" s="1"/>
  <c r="J1843" i="12"/>
  <c r="Y1843" i="12"/>
  <c r="I1843" i="12"/>
  <c r="V1843" i="12"/>
  <c r="B1844" i="12"/>
  <c r="U1843" i="12"/>
  <c r="E1843" i="12"/>
  <c r="F1843" i="12" s="1"/>
  <c r="K1842" i="12"/>
  <c r="E2096" i="13" l="1"/>
  <c r="J1844" i="12"/>
  <c r="Y1844" i="12"/>
  <c r="I1844" i="12"/>
  <c r="V1844" i="12"/>
  <c r="B1845" i="12"/>
  <c r="U1844" i="12"/>
  <c r="E1844" i="12"/>
  <c r="F1844" i="12" s="1"/>
  <c r="N1844" i="12"/>
  <c r="O1844" i="12" s="1"/>
  <c r="P1844" i="12" s="1"/>
  <c r="K1843" i="12"/>
  <c r="Q1843" i="12"/>
  <c r="R1843" i="12" s="1"/>
  <c r="W1843" i="12"/>
  <c r="W1844" i="12" l="1"/>
  <c r="E2095" i="13"/>
  <c r="V1845" i="12"/>
  <c r="B1846" i="12"/>
  <c r="U1845" i="12"/>
  <c r="E1845" i="12"/>
  <c r="F1845" i="12" s="1"/>
  <c r="N1845" i="12"/>
  <c r="O1845" i="12" s="1"/>
  <c r="P1845" i="12" s="1"/>
  <c r="J1845" i="12"/>
  <c r="Y1845" i="12"/>
  <c r="I1845" i="12"/>
  <c r="K1844" i="12"/>
  <c r="Q1844" i="12"/>
  <c r="R1844" i="12" s="1"/>
  <c r="W1845" i="12" l="1"/>
  <c r="E2094" i="13"/>
  <c r="B1847" i="12"/>
  <c r="U1846" i="12"/>
  <c r="E1846" i="12"/>
  <c r="F1846" i="12" s="1"/>
  <c r="N1846" i="12"/>
  <c r="O1846" i="12" s="1"/>
  <c r="P1846" i="12" s="1"/>
  <c r="J1846" i="12"/>
  <c r="Y1846" i="12"/>
  <c r="I1846" i="12"/>
  <c r="V1846" i="12"/>
  <c r="K1845" i="12"/>
  <c r="Q1845" i="12"/>
  <c r="R1845" i="12" s="1"/>
  <c r="W1846" i="12" l="1"/>
  <c r="E2093" i="13"/>
  <c r="N1847" i="12"/>
  <c r="O1847" i="12" s="1"/>
  <c r="P1847" i="12" s="1"/>
  <c r="J1847" i="12"/>
  <c r="Y1847" i="12"/>
  <c r="I1847" i="12"/>
  <c r="V1847" i="12"/>
  <c r="B1848" i="12"/>
  <c r="U1847" i="12"/>
  <c r="E1847" i="12"/>
  <c r="F1847" i="12" s="1"/>
  <c r="Q1846" i="12"/>
  <c r="R1846" i="12" s="1"/>
  <c r="K1846" i="12"/>
  <c r="W1847" i="12" l="1"/>
  <c r="K1847" i="12"/>
  <c r="Q1847" i="12"/>
  <c r="R1847" i="12" s="1"/>
  <c r="E2092" i="13"/>
  <c r="N1848" i="12"/>
  <c r="O1848" i="12" s="1"/>
  <c r="P1848" i="12" s="1"/>
  <c r="J1848" i="12"/>
  <c r="Y1848" i="12"/>
  <c r="I1848" i="12"/>
  <c r="V1848" i="12"/>
  <c r="B1849" i="12"/>
  <c r="U1848" i="12"/>
  <c r="E1848" i="12"/>
  <c r="F1848" i="12" s="1"/>
  <c r="K1848" i="12" l="1"/>
  <c r="W1848" i="12"/>
  <c r="Q1848" i="12"/>
  <c r="R1848" i="12" s="1"/>
  <c r="E2091" i="13"/>
  <c r="J1849" i="12"/>
  <c r="Y1849" i="12"/>
  <c r="I1849" i="12"/>
  <c r="V1849" i="12"/>
  <c r="B1850" i="12"/>
  <c r="U1849" i="12"/>
  <c r="E1849" i="12"/>
  <c r="F1849" i="12" s="1"/>
  <c r="N1849" i="12"/>
  <c r="O1849" i="12" s="1"/>
  <c r="P1849" i="12" s="1"/>
  <c r="E2090" i="13" l="1"/>
  <c r="Y1850" i="12"/>
  <c r="I1850" i="12"/>
  <c r="V1850" i="12"/>
  <c r="B1851" i="12"/>
  <c r="U1850" i="12"/>
  <c r="E1850" i="12"/>
  <c r="F1850" i="12" s="1"/>
  <c r="N1850" i="12"/>
  <c r="O1850" i="12" s="1"/>
  <c r="P1850" i="12" s="1"/>
  <c r="J1850" i="12"/>
  <c r="K1849" i="12"/>
  <c r="Q1849" i="12"/>
  <c r="R1849" i="12" s="1"/>
  <c r="W1849" i="12"/>
  <c r="W1850" i="12" l="1"/>
  <c r="Q1850" i="12"/>
  <c r="R1850" i="12" s="1"/>
  <c r="E2089" i="13"/>
  <c r="V1851" i="12"/>
  <c r="B1852" i="12"/>
  <c r="U1851" i="12"/>
  <c r="E1851" i="12"/>
  <c r="F1851" i="12" s="1"/>
  <c r="N1851" i="12"/>
  <c r="O1851" i="12" s="1"/>
  <c r="P1851" i="12" s="1"/>
  <c r="J1851" i="12"/>
  <c r="Y1851" i="12"/>
  <c r="I1851" i="12"/>
  <c r="K1850" i="12"/>
  <c r="W1851" i="12" l="1"/>
  <c r="Q1851" i="12"/>
  <c r="R1851" i="12" s="1"/>
  <c r="E2088" i="13"/>
  <c r="N1852" i="12"/>
  <c r="O1852" i="12" s="1"/>
  <c r="P1852" i="12" s="1"/>
  <c r="J1852" i="12"/>
  <c r="Y1852" i="12"/>
  <c r="I1852" i="12"/>
  <c r="V1852" i="12"/>
  <c r="B1853" i="12"/>
  <c r="U1852" i="12"/>
  <c r="E1852" i="12"/>
  <c r="F1852" i="12" s="1"/>
  <c r="K1851" i="12"/>
  <c r="W1852" i="12" l="1"/>
  <c r="Q1852" i="12"/>
  <c r="R1852" i="12" s="1"/>
  <c r="E2087" i="13"/>
  <c r="N1853" i="12"/>
  <c r="O1853" i="12" s="1"/>
  <c r="P1853" i="12" s="1"/>
  <c r="J1853" i="12"/>
  <c r="Y1853" i="12"/>
  <c r="I1853" i="12"/>
  <c r="V1853" i="12"/>
  <c r="B1854" i="12"/>
  <c r="U1853" i="12"/>
  <c r="E1853" i="12"/>
  <c r="F1853" i="12" s="1"/>
  <c r="K1852" i="12"/>
  <c r="W1853" i="12" l="1"/>
  <c r="Q1853" i="12"/>
  <c r="R1853" i="12" s="1"/>
  <c r="K1853" i="12"/>
  <c r="E2086" i="13"/>
  <c r="J1854" i="12"/>
  <c r="Y1854" i="12"/>
  <c r="I1854" i="12"/>
  <c r="V1854" i="12"/>
  <c r="B1855" i="12"/>
  <c r="U1854" i="12"/>
  <c r="E1854" i="12"/>
  <c r="F1854" i="12" s="1"/>
  <c r="N1854" i="12"/>
  <c r="O1854" i="12" s="1"/>
  <c r="P1854" i="12" s="1"/>
  <c r="W1854" i="12" l="1"/>
  <c r="E2085" i="13"/>
  <c r="J1855" i="12"/>
  <c r="Y1855" i="12"/>
  <c r="I1855" i="12"/>
  <c r="V1855" i="12"/>
  <c r="B1856" i="12"/>
  <c r="U1855" i="12"/>
  <c r="E1855" i="12"/>
  <c r="F1855" i="12" s="1"/>
  <c r="N1855" i="12"/>
  <c r="O1855" i="12" s="1"/>
  <c r="P1855" i="12" s="1"/>
  <c r="K1854" i="12"/>
  <c r="Q1854" i="12"/>
  <c r="R1854" i="12" s="1"/>
  <c r="W1855" i="12" l="1"/>
  <c r="E2084" i="13"/>
  <c r="V1856" i="12"/>
  <c r="B1857" i="12"/>
  <c r="U1856" i="12"/>
  <c r="E1856" i="12"/>
  <c r="F1856" i="12" s="1"/>
  <c r="N1856" i="12"/>
  <c r="O1856" i="12" s="1"/>
  <c r="P1856" i="12" s="1"/>
  <c r="J1856" i="12"/>
  <c r="Y1856" i="12"/>
  <c r="I1856" i="12"/>
  <c r="K1855" i="12"/>
  <c r="Q1855" i="12"/>
  <c r="R1855" i="12" s="1"/>
  <c r="Q1856" i="12" l="1"/>
  <c r="R1856" i="12" s="1"/>
  <c r="W1856" i="12"/>
  <c r="E2083" i="13"/>
  <c r="N1857" i="12"/>
  <c r="O1857" i="12" s="1"/>
  <c r="P1857" i="12" s="1"/>
  <c r="J1857" i="12"/>
  <c r="Y1857" i="12"/>
  <c r="I1857" i="12"/>
  <c r="V1857" i="12"/>
  <c r="B1858" i="12"/>
  <c r="U1857" i="12"/>
  <c r="E1857" i="12"/>
  <c r="F1857" i="12" s="1"/>
  <c r="K1856" i="12"/>
  <c r="Q1857" i="12" l="1"/>
  <c r="R1857" i="12" s="1"/>
  <c r="W1857" i="12"/>
  <c r="E2082" i="13"/>
  <c r="N1858" i="12"/>
  <c r="O1858" i="12" s="1"/>
  <c r="P1858" i="12" s="1"/>
  <c r="J1858" i="12"/>
  <c r="Y1858" i="12"/>
  <c r="I1858" i="12"/>
  <c r="V1858" i="12"/>
  <c r="B1859" i="12"/>
  <c r="U1858" i="12"/>
  <c r="E1858" i="12"/>
  <c r="F1858" i="12" s="1"/>
  <c r="K1857" i="12"/>
  <c r="W1858" i="12" l="1"/>
  <c r="E2081" i="13"/>
  <c r="N1859" i="12"/>
  <c r="O1859" i="12" s="1"/>
  <c r="P1859" i="12" s="1"/>
  <c r="J1859" i="12"/>
  <c r="Y1859" i="12"/>
  <c r="I1859" i="12"/>
  <c r="V1859" i="12"/>
  <c r="B1860" i="12"/>
  <c r="U1859" i="12"/>
  <c r="E1859" i="12"/>
  <c r="F1859" i="12" s="1"/>
  <c r="K1858" i="12"/>
  <c r="Q1858" i="12"/>
  <c r="R1858" i="12" s="1"/>
  <c r="W1859" i="12" l="1"/>
  <c r="Q1859" i="12"/>
  <c r="R1859" i="12" s="1"/>
  <c r="K1859" i="12"/>
  <c r="E2080" i="13"/>
  <c r="J1860" i="12"/>
  <c r="Y1860" i="12"/>
  <c r="I1860" i="12"/>
  <c r="V1860" i="12"/>
  <c r="B1861" i="12"/>
  <c r="U1860" i="12"/>
  <c r="E1860" i="12"/>
  <c r="F1860" i="12" s="1"/>
  <c r="N1860" i="12"/>
  <c r="O1860" i="12" s="1"/>
  <c r="P1860" i="12" s="1"/>
  <c r="W1860" i="12" l="1"/>
  <c r="Q1860" i="12"/>
  <c r="R1860" i="12" s="1"/>
  <c r="E2079" i="13"/>
  <c r="V1861" i="12"/>
  <c r="B1862" i="12"/>
  <c r="U1861" i="12"/>
  <c r="E1861" i="12"/>
  <c r="F1861" i="12" s="1"/>
  <c r="N1861" i="12"/>
  <c r="O1861" i="12" s="1"/>
  <c r="P1861" i="12" s="1"/>
  <c r="J1861" i="12"/>
  <c r="I1861" i="12"/>
  <c r="Y1861" i="12"/>
  <c r="K1860" i="12"/>
  <c r="E2078" i="13" l="1"/>
  <c r="B1863" i="12"/>
  <c r="U1862" i="12"/>
  <c r="E1862" i="12"/>
  <c r="F1862" i="12" s="1"/>
  <c r="N1862" i="12"/>
  <c r="O1862" i="12" s="1"/>
  <c r="P1862" i="12" s="1"/>
  <c r="J1862" i="12"/>
  <c r="Y1862" i="12"/>
  <c r="I1862" i="12"/>
  <c r="V1862" i="12"/>
  <c r="K1861" i="12"/>
  <c r="Q1861" i="12"/>
  <c r="R1861" i="12" s="1"/>
  <c r="W1861" i="12"/>
  <c r="Q1862" i="12" l="1"/>
  <c r="R1862" i="12" s="1"/>
  <c r="W1862" i="12"/>
  <c r="E2077" i="13"/>
  <c r="N1863" i="12"/>
  <c r="O1863" i="12" s="1"/>
  <c r="P1863" i="12" s="1"/>
  <c r="J1863" i="12"/>
  <c r="Y1863" i="12"/>
  <c r="I1863" i="12"/>
  <c r="V1863" i="12"/>
  <c r="B1864" i="12"/>
  <c r="U1863" i="12"/>
  <c r="E1863" i="12"/>
  <c r="F1863" i="12" s="1"/>
  <c r="K1862" i="12"/>
  <c r="W1863" i="12" l="1"/>
  <c r="E2076" i="13"/>
  <c r="N1864" i="12"/>
  <c r="O1864" i="12" s="1"/>
  <c r="P1864" i="12" s="1"/>
  <c r="J1864" i="12"/>
  <c r="Y1864" i="12"/>
  <c r="I1864" i="12"/>
  <c r="V1864" i="12"/>
  <c r="B1865" i="12"/>
  <c r="U1864" i="12"/>
  <c r="E1864" i="12"/>
  <c r="F1864" i="12" s="1"/>
  <c r="K1863" i="12"/>
  <c r="Q1863" i="12"/>
  <c r="R1863" i="12" s="1"/>
  <c r="W1864" i="12" l="1"/>
  <c r="E2075" i="13"/>
  <c r="J1865" i="12"/>
  <c r="Y1865" i="12"/>
  <c r="I1865" i="12"/>
  <c r="V1865" i="12"/>
  <c r="B1866" i="12"/>
  <c r="U1865" i="12"/>
  <c r="E1865" i="12"/>
  <c r="F1865" i="12" s="1"/>
  <c r="N1865" i="12"/>
  <c r="O1865" i="12" s="1"/>
  <c r="P1865" i="12" s="1"/>
  <c r="K1864" i="12"/>
  <c r="Q1864" i="12"/>
  <c r="R1864" i="12" s="1"/>
  <c r="E2074" i="13" l="1"/>
  <c r="Y1866" i="12"/>
  <c r="I1866" i="12"/>
  <c r="V1866" i="12"/>
  <c r="B1867" i="12"/>
  <c r="U1866" i="12"/>
  <c r="E1866" i="12"/>
  <c r="F1866" i="12" s="1"/>
  <c r="N1866" i="12"/>
  <c r="O1866" i="12" s="1"/>
  <c r="P1866" i="12" s="1"/>
  <c r="J1866" i="12"/>
  <c r="K1865" i="12"/>
  <c r="Q1865" i="12"/>
  <c r="R1865" i="12" s="1"/>
  <c r="W1865" i="12"/>
  <c r="W1866" i="12" l="1"/>
  <c r="E2073" i="13"/>
  <c r="V1867" i="12"/>
  <c r="B1868" i="12"/>
  <c r="U1867" i="12"/>
  <c r="E1867" i="12"/>
  <c r="F1867" i="12" s="1"/>
  <c r="N1867" i="12"/>
  <c r="O1867" i="12" s="1"/>
  <c r="P1867" i="12" s="1"/>
  <c r="J1867" i="12"/>
  <c r="Y1867" i="12"/>
  <c r="I1867" i="12"/>
  <c r="K1866" i="12"/>
  <c r="Q1866" i="12"/>
  <c r="R1866" i="12" s="1"/>
  <c r="W1867" i="12" l="1"/>
  <c r="Q1867" i="12"/>
  <c r="R1867" i="12" s="1"/>
  <c r="E2072" i="13"/>
  <c r="N1868" i="12"/>
  <c r="O1868" i="12" s="1"/>
  <c r="P1868" i="12" s="1"/>
  <c r="J1868" i="12"/>
  <c r="Y1868" i="12"/>
  <c r="I1868" i="12"/>
  <c r="V1868" i="12"/>
  <c r="B1869" i="12"/>
  <c r="U1868" i="12"/>
  <c r="E1868" i="12"/>
  <c r="F1868" i="12" s="1"/>
  <c r="K1867" i="12"/>
  <c r="W1868" i="12" l="1"/>
  <c r="Q1868" i="12"/>
  <c r="R1868" i="12" s="1"/>
  <c r="E2071" i="13"/>
  <c r="N1869" i="12"/>
  <c r="O1869" i="12" s="1"/>
  <c r="P1869" i="12" s="1"/>
  <c r="J1869" i="12"/>
  <c r="Y1869" i="12"/>
  <c r="I1869" i="12"/>
  <c r="V1869" i="12"/>
  <c r="B1870" i="12"/>
  <c r="U1869" i="12"/>
  <c r="E1869" i="12"/>
  <c r="F1869" i="12" s="1"/>
  <c r="K1868" i="12"/>
  <c r="Q1869" i="12" l="1"/>
  <c r="R1869" i="12" s="1"/>
  <c r="W1869" i="12"/>
  <c r="E2070" i="13"/>
  <c r="J1870" i="12"/>
  <c r="Y1870" i="12"/>
  <c r="I1870" i="12"/>
  <c r="V1870" i="12"/>
  <c r="B1871" i="12"/>
  <c r="U1870" i="12"/>
  <c r="E1870" i="12"/>
  <c r="F1870" i="12" s="1"/>
  <c r="N1870" i="12"/>
  <c r="O1870" i="12" s="1"/>
  <c r="P1870" i="12" s="1"/>
  <c r="K1869" i="12"/>
  <c r="W1870" i="12" l="1"/>
  <c r="K1870" i="12"/>
  <c r="Q1870" i="12"/>
  <c r="R1870" i="12" s="1"/>
  <c r="E2069" i="13"/>
  <c r="J1871" i="12"/>
  <c r="Y1871" i="12"/>
  <c r="I1871" i="12"/>
  <c r="V1871" i="12"/>
  <c r="B1872" i="12"/>
  <c r="U1871" i="12"/>
  <c r="E1871" i="12"/>
  <c r="F1871" i="12" s="1"/>
  <c r="N1871" i="12"/>
  <c r="O1871" i="12" s="1"/>
  <c r="P1871" i="12" s="1"/>
  <c r="W1871" i="12" l="1"/>
  <c r="Q1871" i="12"/>
  <c r="R1871" i="12" s="1"/>
  <c r="E2068" i="13"/>
  <c r="V1872" i="12"/>
  <c r="B1873" i="12"/>
  <c r="U1872" i="12"/>
  <c r="E1872" i="12"/>
  <c r="F1872" i="12" s="1"/>
  <c r="N1872" i="12"/>
  <c r="O1872" i="12" s="1"/>
  <c r="P1872" i="12" s="1"/>
  <c r="J1872" i="12"/>
  <c r="Y1872" i="12"/>
  <c r="I1872" i="12"/>
  <c r="K1871" i="12"/>
  <c r="W1872" i="12" l="1"/>
  <c r="E2067" i="13"/>
  <c r="N1873" i="12"/>
  <c r="O1873" i="12" s="1"/>
  <c r="P1873" i="12" s="1"/>
  <c r="J1873" i="12"/>
  <c r="Y1873" i="12"/>
  <c r="I1873" i="12"/>
  <c r="V1873" i="12"/>
  <c r="B1874" i="12"/>
  <c r="U1873" i="12"/>
  <c r="E1873" i="12"/>
  <c r="F1873" i="12" s="1"/>
  <c r="K1872" i="12"/>
  <c r="Q1872" i="12"/>
  <c r="R1872" i="12" s="1"/>
  <c r="Q1873" i="12" l="1"/>
  <c r="R1873" i="12" s="1"/>
  <c r="E2066" i="13"/>
  <c r="N1874" i="12"/>
  <c r="O1874" i="12" s="1"/>
  <c r="P1874" i="12" s="1"/>
  <c r="J1874" i="12"/>
  <c r="Y1874" i="12"/>
  <c r="I1874" i="12"/>
  <c r="V1874" i="12"/>
  <c r="B1875" i="12"/>
  <c r="U1874" i="12"/>
  <c r="E1874" i="12"/>
  <c r="F1874" i="12" s="1"/>
  <c r="W1873" i="12"/>
  <c r="K1873" i="12"/>
  <c r="W1874" i="12" l="1"/>
  <c r="K1874" i="12"/>
  <c r="Q1874" i="12"/>
  <c r="R1874" i="12" s="1"/>
  <c r="E2065" i="13"/>
  <c r="N1875" i="12"/>
  <c r="O1875" i="12" s="1"/>
  <c r="P1875" i="12" s="1"/>
  <c r="J1875" i="12"/>
  <c r="Y1875" i="12"/>
  <c r="I1875" i="12"/>
  <c r="V1875" i="12"/>
  <c r="B1876" i="12"/>
  <c r="U1875" i="12"/>
  <c r="E1875" i="12"/>
  <c r="F1875" i="12" s="1"/>
  <c r="W1875" i="12" l="1"/>
  <c r="Q1875" i="12"/>
  <c r="R1875" i="12" s="1"/>
  <c r="E2064" i="13"/>
  <c r="J1876" i="12"/>
  <c r="I1876" i="12"/>
  <c r="Y1876" i="12"/>
  <c r="E1876" i="12"/>
  <c r="F1876" i="12" s="1"/>
  <c r="V1876" i="12"/>
  <c r="U1876" i="12"/>
  <c r="B1877" i="12"/>
  <c r="N1876" i="12"/>
  <c r="O1876" i="12" s="1"/>
  <c r="P1876" i="12" s="1"/>
  <c r="K1875" i="12"/>
  <c r="K1876" i="12" l="1"/>
  <c r="Q1876" i="12"/>
  <c r="R1876" i="12" s="1"/>
  <c r="E2063" i="13"/>
  <c r="N1877" i="12"/>
  <c r="O1877" i="12" s="1"/>
  <c r="P1877" i="12" s="1"/>
  <c r="J1877" i="12"/>
  <c r="I1877" i="12"/>
  <c r="Y1877" i="12"/>
  <c r="E1877" i="12"/>
  <c r="F1877" i="12" s="1"/>
  <c r="V1877" i="12"/>
  <c r="U1877" i="12"/>
  <c r="B1878" i="12"/>
  <c r="W1876" i="12"/>
  <c r="K1877" i="12" l="1"/>
  <c r="W1877" i="12"/>
  <c r="Q1877" i="12"/>
  <c r="R1877" i="12" s="1"/>
  <c r="E2062" i="13"/>
  <c r="N1878" i="12"/>
  <c r="O1878" i="12" s="1"/>
  <c r="P1878" i="12" s="1"/>
  <c r="B1879" i="12"/>
  <c r="U1878" i="12"/>
  <c r="E1878" i="12"/>
  <c r="F1878" i="12" s="1"/>
  <c r="V1878" i="12"/>
  <c r="J1878" i="12"/>
  <c r="I1878" i="12"/>
  <c r="Y1878" i="12"/>
  <c r="W1878" i="12" l="1"/>
  <c r="E2061" i="13"/>
  <c r="J1879" i="12"/>
  <c r="I1879" i="12"/>
  <c r="E1879" i="12"/>
  <c r="F1879" i="12" s="1"/>
  <c r="Y1879" i="12"/>
  <c r="V1879" i="12"/>
  <c r="U1879" i="12"/>
  <c r="B1880" i="12"/>
  <c r="N1879" i="12"/>
  <c r="O1879" i="12" s="1"/>
  <c r="P1879" i="12" s="1"/>
  <c r="K1878" i="12"/>
  <c r="Q1878" i="12"/>
  <c r="R1878" i="12" s="1"/>
  <c r="W1879" i="12" l="1"/>
  <c r="Q1879" i="12"/>
  <c r="R1879" i="12" s="1"/>
  <c r="K1879" i="12"/>
  <c r="E2060" i="13"/>
  <c r="B1881" i="12"/>
  <c r="U1880" i="12"/>
  <c r="E1880" i="12"/>
  <c r="F1880" i="12" s="1"/>
  <c r="N1880" i="12"/>
  <c r="O1880" i="12" s="1"/>
  <c r="P1880" i="12" s="1"/>
  <c r="J1880" i="12"/>
  <c r="I1880" i="12"/>
  <c r="Y1880" i="12"/>
  <c r="V1880" i="12"/>
  <c r="Q1880" i="12" l="1"/>
  <c r="R1880" i="12" s="1"/>
  <c r="K1880" i="12"/>
  <c r="W1880" i="12"/>
  <c r="E2059" i="13"/>
  <c r="Y1881" i="12"/>
  <c r="I1881" i="12"/>
  <c r="B1882" i="12"/>
  <c r="U1881" i="12"/>
  <c r="E1881" i="12"/>
  <c r="F1881" i="12" s="1"/>
  <c r="J1881" i="12"/>
  <c r="V1881" i="12"/>
  <c r="N1881" i="12"/>
  <c r="O1881" i="12" s="1"/>
  <c r="P1881" i="12" s="1"/>
  <c r="E2058" i="13" l="1"/>
  <c r="V1882" i="12"/>
  <c r="B1883" i="12"/>
  <c r="U1882" i="12"/>
  <c r="E1882" i="12"/>
  <c r="F1882" i="12" s="1"/>
  <c r="Y1882" i="12"/>
  <c r="I1882" i="12"/>
  <c r="N1882" i="12"/>
  <c r="O1882" i="12" s="1"/>
  <c r="P1882" i="12" s="1"/>
  <c r="J1882" i="12"/>
  <c r="K1881" i="12"/>
  <c r="Q1881" i="12"/>
  <c r="R1881" i="12" s="1"/>
  <c r="W1881" i="12"/>
  <c r="W1882" i="12" l="1"/>
  <c r="K1882" i="12"/>
  <c r="Q1882" i="12"/>
  <c r="R1882" i="12" s="1"/>
  <c r="E2057" i="13"/>
  <c r="N1883" i="12"/>
  <c r="O1883" i="12" s="1"/>
  <c r="P1883" i="12" s="1"/>
  <c r="V1883" i="12"/>
  <c r="J1883" i="12"/>
  <c r="B1884" i="12"/>
  <c r="I1883" i="12"/>
  <c r="E1883" i="12"/>
  <c r="F1883" i="12" s="1"/>
  <c r="Y1883" i="12"/>
  <c r="U1883" i="12"/>
  <c r="W1883" i="12" l="1"/>
  <c r="Q1883" i="12"/>
  <c r="R1883" i="12" s="1"/>
  <c r="K1883" i="12"/>
  <c r="E2056" i="13"/>
  <c r="Y1884" i="12"/>
  <c r="I1884" i="12"/>
  <c r="B1885" i="12"/>
  <c r="E1884" i="12"/>
  <c r="F1884" i="12" s="1"/>
  <c r="V1884" i="12"/>
  <c r="U1884" i="12"/>
  <c r="N1884" i="12"/>
  <c r="O1884" i="12" s="1"/>
  <c r="P1884" i="12" s="1"/>
  <c r="J1884" i="12"/>
  <c r="Q1884" i="12" l="1"/>
  <c r="R1884" i="12" s="1"/>
  <c r="K1884" i="12"/>
  <c r="W1884" i="12"/>
  <c r="E2055" i="13"/>
  <c r="Y1885" i="12"/>
  <c r="I1885" i="12"/>
  <c r="V1885" i="12"/>
  <c r="U1885" i="12"/>
  <c r="N1885" i="12"/>
  <c r="O1885" i="12" s="1"/>
  <c r="P1885" i="12" s="1"/>
  <c r="B1886" i="12"/>
  <c r="J1885" i="12"/>
  <c r="E1885" i="12"/>
  <c r="F1885" i="12" s="1"/>
  <c r="W1885" i="12" l="1"/>
  <c r="K1885" i="12"/>
  <c r="E2054" i="13"/>
  <c r="J1886" i="12"/>
  <c r="Y1886" i="12"/>
  <c r="I1886" i="12"/>
  <c r="V1886" i="12"/>
  <c r="B1887" i="12"/>
  <c r="U1886" i="12"/>
  <c r="E1886" i="12"/>
  <c r="F1886" i="12" s="1"/>
  <c r="N1886" i="12"/>
  <c r="O1886" i="12" s="1"/>
  <c r="P1886" i="12" s="1"/>
  <c r="Q1885" i="12"/>
  <c r="R1885" i="12" s="1"/>
  <c r="W1886" i="12" l="1"/>
  <c r="Q1886" i="12"/>
  <c r="R1886" i="12" s="1"/>
  <c r="E2053" i="13"/>
  <c r="V1887" i="12"/>
  <c r="J1887" i="12"/>
  <c r="N1887" i="12"/>
  <c r="O1887" i="12" s="1"/>
  <c r="P1887" i="12" s="1"/>
  <c r="B1888" i="12"/>
  <c r="I1887" i="12"/>
  <c r="E1887" i="12"/>
  <c r="F1887" i="12" s="1"/>
  <c r="Y1887" i="12"/>
  <c r="U1887" i="12"/>
  <c r="K1886" i="12"/>
  <c r="W1887" i="12" l="1"/>
  <c r="K1887" i="12"/>
  <c r="E2052" i="13"/>
  <c r="J1888" i="12"/>
  <c r="I1888" i="12"/>
  <c r="B1889" i="12"/>
  <c r="E1888" i="12"/>
  <c r="F1888" i="12" s="1"/>
  <c r="Y1888" i="12"/>
  <c r="V1888" i="12"/>
  <c r="U1888" i="12"/>
  <c r="N1888" i="12"/>
  <c r="O1888" i="12" s="1"/>
  <c r="P1888" i="12" s="1"/>
  <c r="Q1887" i="12"/>
  <c r="R1887" i="12" s="1"/>
  <c r="W1888" i="12" l="1"/>
  <c r="E2051" i="13"/>
  <c r="N1889" i="12"/>
  <c r="O1889" i="12" s="1"/>
  <c r="P1889" i="12" s="1"/>
  <c r="J1889" i="12"/>
  <c r="B1890" i="12"/>
  <c r="U1889" i="12"/>
  <c r="E1889" i="12"/>
  <c r="F1889" i="12" s="1"/>
  <c r="Y1889" i="12"/>
  <c r="V1889" i="12"/>
  <c r="I1889" i="12"/>
  <c r="K1888" i="12"/>
  <c r="Q1888" i="12"/>
  <c r="R1888" i="12" s="1"/>
  <c r="W1889" i="12" l="1"/>
  <c r="E2050" i="13"/>
  <c r="N1890" i="12"/>
  <c r="O1890" i="12" s="1"/>
  <c r="P1890" i="12" s="1"/>
  <c r="J1890" i="12"/>
  <c r="Y1890" i="12"/>
  <c r="I1890" i="12"/>
  <c r="V1890" i="12"/>
  <c r="U1890" i="12"/>
  <c r="B1891" i="12"/>
  <c r="E1890" i="12"/>
  <c r="F1890" i="12" s="1"/>
  <c r="Q1889" i="12"/>
  <c r="R1889" i="12" s="1"/>
  <c r="K1889" i="12"/>
  <c r="Q1890" i="12" l="1"/>
  <c r="R1890" i="12" s="1"/>
  <c r="K1890" i="12"/>
  <c r="E2049" i="13"/>
  <c r="J1891" i="12"/>
  <c r="V1891" i="12"/>
  <c r="N1891" i="12"/>
  <c r="O1891" i="12" s="1"/>
  <c r="P1891" i="12" s="1"/>
  <c r="Y1891" i="12"/>
  <c r="U1891" i="12"/>
  <c r="I1891" i="12"/>
  <c r="B1892" i="12"/>
  <c r="E1891" i="12"/>
  <c r="F1891" i="12" s="1"/>
  <c r="W1890" i="12"/>
  <c r="K1891" i="12" l="1"/>
  <c r="Q1891" i="12"/>
  <c r="R1891" i="12" s="1"/>
  <c r="E2048" i="13"/>
  <c r="B1893" i="12"/>
  <c r="U1892" i="12"/>
  <c r="E1892" i="12"/>
  <c r="F1892" i="12" s="1"/>
  <c r="Y1892" i="12"/>
  <c r="V1892" i="12"/>
  <c r="N1892" i="12"/>
  <c r="O1892" i="12" s="1"/>
  <c r="P1892" i="12" s="1"/>
  <c r="J1892" i="12"/>
  <c r="I1892" i="12"/>
  <c r="W1891" i="12"/>
  <c r="E2047" i="13" l="1"/>
  <c r="B1894" i="12"/>
  <c r="U1893" i="12"/>
  <c r="E1893" i="12"/>
  <c r="F1893" i="12" s="1"/>
  <c r="N1893" i="12"/>
  <c r="O1893" i="12" s="1"/>
  <c r="P1893" i="12" s="1"/>
  <c r="Y1893" i="12"/>
  <c r="I1893" i="12"/>
  <c r="V1893" i="12"/>
  <c r="J1893" i="12"/>
  <c r="K1892" i="12"/>
  <c r="Q1892" i="12"/>
  <c r="R1892" i="12" s="1"/>
  <c r="W1892" i="12"/>
  <c r="K1893" i="12" l="1"/>
  <c r="Q1893" i="12"/>
  <c r="R1893" i="12" s="1"/>
  <c r="W1893" i="12"/>
  <c r="E2046" i="13"/>
  <c r="N1894" i="12"/>
  <c r="O1894" i="12" s="1"/>
  <c r="P1894" i="12" s="1"/>
  <c r="V1894" i="12"/>
  <c r="B1895" i="12"/>
  <c r="U1894" i="12"/>
  <c r="E1894" i="12"/>
  <c r="F1894" i="12" s="1"/>
  <c r="J1894" i="12"/>
  <c r="I1894" i="12"/>
  <c r="Y1894" i="12"/>
  <c r="E2045" i="13" l="1"/>
  <c r="N1895" i="12"/>
  <c r="O1895" i="12" s="1"/>
  <c r="P1895" i="12" s="1"/>
  <c r="J1895" i="12"/>
  <c r="V1895" i="12"/>
  <c r="Y1895" i="12"/>
  <c r="U1895" i="12"/>
  <c r="I1895" i="12"/>
  <c r="E1895" i="12"/>
  <c r="F1895" i="12" s="1"/>
  <c r="B1896" i="12"/>
  <c r="Q1894" i="12"/>
  <c r="R1894" i="12" s="1"/>
  <c r="K1894" i="12"/>
  <c r="W1894" i="12"/>
  <c r="W1895" i="12" l="1"/>
  <c r="E2044" i="13"/>
  <c r="Y1896" i="12"/>
  <c r="I1896" i="12"/>
  <c r="V1896" i="12"/>
  <c r="B1897" i="12"/>
  <c r="U1896" i="12"/>
  <c r="E1896" i="12"/>
  <c r="F1896" i="12" s="1"/>
  <c r="N1896" i="12"/>
  <c r="O1896" i="12" s="1"/>
  <c r="P1896" i="12" s="1"/>
  <c r="J1896" i="12"/>
  <c r="K1895" i="12"/>
  <c r="Q1895" i="12"/>
  <c r="R1895" i="12" s="1"/>
  <c r="W1896" i="12" l="1"/>
  <c r="K1896" i="12"/>
  <c r="E2043" i="13"/>
  <c r="J1897" i="12"/>
  <c r="Y1897" i="12"/>
  <c r="I1897" i="12"/>
  <c r="V1897" i="12"/>
  <c r="B1898" i="12"/>
  <c r="U1897" i="12"/>
  <c r="E1897" i="12"/>
  <c r="F1897" i="12" s="1"/>
  <c r="N1897" i="12"/>
  <c r="O1897" i="12" s="1"/>
  <c r="P1897" i="12" s="1"/>
  <c r="Q1896" i="12"/>
  <c r="R1896" i="12" s="1"/>
  <c r="W1897" i="12" l="1"/>
  <c r="Q1897" i="12"/>
  <c r="R1897" i="12" s="1"/>
  <c r="E2042" i="13"/>
  <c r="V1898" i="12"/>
  <c r="B1899" i="12"/>
  <c r="U1898" i="12"/>
  <c r="E1898" i="12"/>
  <c r="F1898" i="12" s="1"/>
  <c r="J1898" i="12"/>
  <c r="Y1898" i="12"/>
  <c r="I1898" i="12"/>
  <c r="N1898" i="12"/>
  <c r="O1898" i="12" s="1"/>
  <c r="P1898" i="12" s="1"/>
  <c r="K1897" i="12"/>
  <c r="W1898" i="12" l="1"/>
  <c r="E2041" i="13"/>
  <c r="N1899" i="12"/>
  <c r="O1899" i="12" s="1"/>
  <c r="P1899" i="12" s="1"/>
  <c r="J1899" i="12"/>
  <c r="V1899" i="12"/>
  <c r="I1899" i="12"/>
  <c r="E1899" i="12"/>
  <c r="F1899" i="12" s="1"/>
  <c r="B1900" i="12"/>
  <c r="Y1899" i="12"/>
  <c r="U1899" i="12"/>
  <c r="K1898" i="12"/>
  <c r="Q1898" i="12"/>
  <c r="R1898" i="12" s="1"/>
  <c r="Q1899" i="12" l="1"/>
  <c r="R1899" i="12" s="1"/>
  <c r="W1899" i="12"/>
  <c r="E2040" i="13"/>
  <c r="J1900" i="12"/>
  <c r="Y1900" i="12"/>
  <c r="I1900" i="12"/>
  <c r="B1901" i="12"/>
  <c r="U1900" i="12"/>
  <c r="E1900" i="12"/>
  <c r="F1900" i="12" s="1"/>
  <c r="V1900" i="12"/>
  <c r="N1900" i="12"/>
  <c r="O1900" i="12" s="1"/>
  <c r="P1900" i="12" s="1"/>
  <c r="K1899" i="12"/>
  <c r="Q1900" i="12" l="1"/>
  <c r="R1900" i="12" s="1"/>
  <c r="W1900" i="12"/>
  <c r="E2039" i="13"/>
  <c r="N1901" i="12"/>
  <c r="O1901" i="12" s="1"/>
  <c r="P1901" i="12" s="1"/>
  <c r="J1901" i="12"/>
  <c r="Y1901" i="12"/>
  <c r="I1901" i="12"/>
  <c r="V1901" i="12"/>
  <c r="E1901" i="12"/>
  <c r="F1901" i="12" s="1"/>
  <c r="B1902" i="12"/>
  <c r="U1901" i="12"/>
  <c r="K1900" i="12"/>
  <c r="W1901" i="12" l="1"/>
  <c r="E2038" i="13"/>
  <c r="J1902" i="12"/>
  <c r="Y1902" i="12"/>
  <c r="I1902" i="12"/>
  <c r="V1902" i="12"/>
  <c r="B1903" i="12"/>
  <c r="U1902" i="12"/>
  <c r="E1902" i="12"/>
  <c r="F1902" i="12" s="1"/>
  <c r="N1902" i="12"/>
  <c r="O1902" i="12" s="1"/>
  <c r="P1902" i="12" s="1"/>
  <c r="Q1901" i="12"/>
  <c r="R1901" i="12" s="1"/>
  <c r="K1901" i="12"/>
  <c r="W1902" i="12" l="1"/>
  <c r="Q1902" i="12"/>
  <c r="R1902" i="12" s="1"/>
  <c r="E2037" i="13"/>
  <c r="V1903" i="12"/>
  <c r="N1903" i="12"/>
  <c r="O1903" i="12" s="1"/>
  <c r="P1903" i="12" s="1"/>
  <c r="J1903" i="12"/>
  <c r="E1903" i="12"/>
  <c r="F1903" i="12" s="1"/>
  <c r="B1904" i="12"/>
  <c r="Y1903" i="12"/>
  <c r="U1903" i="12"/>
  <c r="I1903" i="12"/>
  <c r="K1902" i="12"/>
  <c r="W1903" i="12" l="1"/>
  <c r="K1903" i="12"/>
  <c r="E2036" i="13"/>
  <c r="B1905" i="12"/>
  <c r="U1904" i="12"/>
  <c r="E1904" i="12"/>
  <c r="F1904" i="12" s="1"/>
  <c r="N1904" i="12"/>
  <c r="O1904" i="12" s="1"/>
  <c r="P1904" i="12" s="1"/>
  <c r="Y1904" i="12"/>
  <c r="I1904" i="12"/>
  <c r="V1904" i="12"/>
  <c r="J1904" i="12"/>
  <c r="Q1903" i="12"/>
  <c r="R1903" i="12" s="1"/>
  <c r="W1904" i="12" l="1"/>
  <c r="Q1904" i="12"/>
  <c r="R1904" i="12" s="1"/>
  <c r="E2035" i="13"/>
  <c r="N1905" i="12"/>
  <c r="O1905" i="12" s="1"/>
  <c r="P1905" i="12" s="1"/>
  <c r="J1905" i="12"/>
  <c r="V1905" i="12"/>
  <c r="B1906" i="12"/>
  <c r="U1905" i="12"/>
  <c r="E1905" i="12"/>
  <c r="F1905" i="12" s="1"/>
  <c r="Y1905" i="12"/>
  <c r="I1905" i="12"/>
  <c r="K1904" i="12"/>
  <c r="W1905" i="12" l="1"/>
  <c r="Q1905" i="12"/>
  <c r="R1905" i="12" s="1"/>
  <c r="K1905" i="12"/>
  <c r="E2034" i="13"/>
  <c r="N1906" i="12"/>
  <c r="O1906" i="12" s="1"/>
  <c r="P1906" i="12" s="1"/>
  <c r="J1906" i="12"/>
  <c r="Y1906" i="12"/>
  <c r="I1906" i="12"/>
  <c r="B1907" i="12"/>
  <c r="U1906" i="12"/>
  <c r="E1906" i="12"/>
  <c r="F1906" i="12" s="1"/>
  <c r="V1906" i="12"/>
  <c r="Q1906" i="12" l="1"/>
  <c r="R1906" i="12" s="1"/>
  <c r="W1906" i="12"/>
  <c r="E2033" i="13"/>
  <c r="J1907" i="12"/>
  <c r="V1907" i="12"/>
  <c r="B1908" i="12"/>
  <c r="U1907" i="12"/>
  <c r="E1907" i="12"/>
  <c r="F1907" i="12" s="1"/>
  <c r="N1907" i="12"/>
  <c r="O1907" i="12" s="1"/>
  <c r="P1907" i="12" s="1"/>
  <c r="Y1907" i="12"/>
  <c r="I1907" i="12"/>
  <c r="K1906" i="12"/>
  <c r="K1907" i="12" l="1"/>
  <c r="Q1907" i="12"/>
  <c r="R1907" i="12" s="1"/>
  <c r="W1907" i="12"/>
  <c r="E2032" i="13"/>
  <c r="Y1908" i="12"/>
  <c r="I1908" i="12"/>
  <c r="B1909" i="12"/>
  <c r="U1908" i="12"/>
  <c r="E1908" i="12"/>
  <c r="F1908" i="12" s="1"/>
  <c r="V1908" i="12"/>
  <c r="N1908" i="12"/>
  <c r="O1908" i="12" s="1"/>
  <c r="P1908" i="12" s="1"/>
  <c r="J1908" i="12"/>
  <c r="Q1908" i="12" l="1"/>
  <c r="R1908" i="12" s="1"/>
  <c r="W1908" i="12"/>
  <c r="E2031" i="13"/>
  <c r="V1909" i="12"/>
  <c r="B1910" i="12"/>
  <c r="U1909" i="12"/>
  <c r="E1909" i="12"/>
  <c r="F1909" i="12" s="1"/>
  <c r="N1909" i="12"/>
  <c r="O1909" i="12" s="1"/>
  <c r="P1909" i="12" s="1"/>
  <c r="J1909" i="12"/>
  <c r="Y1909" i="12"/>
  <c r="I1909" i="12"/>
  <c r="K1908" i="12"/>
  <c r="E2030" i="13" l="1"/>
  <c r="N1910" i="12"/>
  <c r="O1910" i="12" s="1"/>
  <c r="P1910" i="12" s="1"/>
  <c r="Y1910" i="12"/>
  <c r="I1910" i="12"/>
  <c r="V1910" i="12"/>
  <c r="B1911" i="12"/>
  <c r="U1910" i="12"/>
  <c r="E1910" i="12"/>
  <c r="F1910" i="12" s="1"/>
  <c r="J1910" i="12"/>
  <c r="K1909" i="12"/>
  <c r="Q1909" i="12"/>
  <c r="R1909" i="12" s="1"/>
  <c r="W1909" i="12"/>
  <c r="K1910" i="12" l="1"/>
  <c r="E2029" i="13"/>
  <c r="N1911" i="12"/>
  <c r="O1911" i="12" s="1"/>
  <c r="P1911" i="12" s="1"/>
  <c r="J1911" i="12"/>
  <c r="Y1911" i="12"/>
  <c r="I1911" i="12"/>
  <c r="V1911" i="12"/>
  <c r="B1912" i="12"/>
  <c r="U1911" i="12"/>
  <c r="E1911" i="12"/>
  <c r="F1911" i="12" s="1"/>
  <c r="Q1910" i="12"/>
  <c r="R1910" i="12" s="1"/>
  <c r="W1910" i="12"/>
  <c r="Q1911" i="12" l="1"/>
  <c r="R1911" i="12" s="1"/>
  <c r="E2028" i="13"/>
  <c r="Y1912" i="12"/>
  <c r="I1912" i="12"/>
  <c r="V1912" i="12"/>
  <c r="B1913" i="12"/>
  <c r="U1912" i="12"/>
  <c r="E1912" i="12"/>
  <c r="F1912" i="12" s="1"/>
  <c r="N1912" i="12"/>
  <c r="O1912" i="12" s="1"/>
  <c r="P1912" i="12" s="1"/>
  <c r="J1912" i="12"/>
  <c r="K1911" i="12"/>
  <c r="W1911" i="12"/>
  <c r="W1912" i="12" l="1"/>
  <c r="E2027" i="13"/>
  <c r="J1913" i="12"/>
  <c r="Y1913" i="12"/>
  <c r="I1913" i="12"/>
  <c r="V1913" i="12"/>
  <c r="B1914" i="12"/>
  <c r="U1913" i="12"/>
  <c r="E1913" i="12"/>
  <c r="F1913" i="12" s="1"/>
  <c r="N1913" i="12"/>
  <c r="O1913" i="12" s="1"/>
  <c r="P1913" i="12" s="1"/>
  <c r="K1912" i="12"/>
  <c r="Q1912" i="12"/>
  <c r="R1912" i="12" s="1"/>
  <c r="W1913" i="12" l="1"/>
  <c r="Q1913" i="12"/>
  <c r="R1913" i="12" s="1"/>
  <c r="E2026" i="13"/>
  <c r="V1914" i="12"/>
  <c r="B1915" i="12"/>
  <c r="U1914" i="12"/>
  <c r="E1914" i="12"/>
  <c r="F1914" i="12" s="1"/>
  <c r="J1914" i="12"/>
  <c r="Y1914" i="12"/>
  <c r="I1914" i="12"/>
  <c r="N1914" i="12"/>
  <c r="O1914" i="12" s="1"/>
  <c r="P1914" i="12" s="1"/>
  <c r="K1913" i="12"/>
  <c r="W1914" i="12" l="1"/>
  <c r="Q1914" i="12"/>
  <c r="R1914" i="12" s="1"/>
  <c r="E2025" i="13"/>
  <c r="N1915" i="12"/>
  <c r="O1915" i="12" s="1"/>
  <c r="P1915" i="12" s="1"/>
  <c r="J1915" i="12"/>
  <c r="Y1915" i="12"/>
  <c r="I1915" i="12"/>
  <c r="V1915" i="12"/>
  <c r="B1916" i="12"/>
  <c r="U1915" i="12"/>
  <c r="E1915" i="12"/>
  <c r="F1915" i="12" s="1"/>
  <c r="K1914" i="12"/>
  <c r="W1915" i="12" l="1"/>
  <c r="K1915" i="12"/>
  <c r="E2024" i="13"/>
  <c r="J1916" i="12"/>
  <c r="Y1916" i="12"/>
  <c r="I1916" i="12"/>
  <c r="V1916" i="12"/>
  <c r="B1917" i="12"/>
  <c r="U1916" i="12"/>
  <c r="E1916" i="12"/>
  <c r="F1916" i="12" s="1"/>
  <c r="N1916" i="12"/>
  <c r="O1916" i="12" s="1"/>
  <c r="P1916" i="12" s="1"/>
  <c r="Q1915" i="12"/>
  <c r="R1915" i="12" s="1"/>
  <c r="W1916" i="12" l="1"/>
  <c r="E2023" i="13"/>
  <c r="N1917" i="12"/>
  <c r="O1917" i="12" s="1"/>
  <c r="P1917" i="12" s="1"/>
  <c r="J1917" i="12"/>
  <c r="Y1917" i="12"/>
  <c r="I1917" i="12"/>
  <c r="V1917" i="12"/>
  <c r="E1917" i="12"/>
  <c r="F1917" i="12" s="1"/>
  <c r="B1918" i="12"/>
  <c r="U1917" i="12"/>
  <c r="K1916" i="12"/>
  <c r="Q1916" i="12"/>
  <c r="R1916" i="12" s="1"/>
  <c r="W1917" i="12" l="1"/>
  <c r="K1917" i="12"/>
  <c r="Q1917" i="12"/>
  <c r="R1917" i="12" s="1"/>
  <c r="E2022" i="13"/>
  <c r="J1918" i="12"/>
  <c r="Y1918" i="12"/>
  <c r="I1918" i="12"/>
  <c r="V1918" i="12"/>
  <c r="B1919" i="12"/>
  <c r="U1918" i="12"/>
  <c r="E1918" i="12"/>
  <c r="F1918" i="12" s="1"/>
  <c r="N1918" i="12"/>
  <c r="O1918" i="12" s="1"/>
  <c r="P1918" i="12" s="1"/>
  <c r="Q1918" i="12" l="1"/>
  <c r="R1918" i="12" s="1"/>
  <c r="W1918" i="12"/>
  <c r="E2021" i="13"/>
  <c r="V1919" i="12"/>
  <c r="N1919" i="12"/>
  <c r="O1919" i="12" s="1"/>
  <c r="P1919" i="12" s="1"/>
  <c r="J1919" i="12"/>
  <c r="Y1919" i="12"/>
  <c r="U1919" i="12"/>
  <c r="I1919" i="12"/>
  <c r="E1919" i="12"/>
  <c r="F1919" i="12" s="1"/>
  <c r="B1920" i="12"/>
  <c r="K1918" i="12"/>
  <c r="W1919" i="12" l="1"/>
  <c r="E2020" i="13"/>
  <c r="B1921" i="12"/>
  <c r="U1920" i="12"/>
  <c r="E1920" i="12"/>
  <c r="F1920" i="12" s="1"/>
  <c r="N1920" i="12"/>
  <c r="O1920" i="12" s="1"/>
  <c r="P1920" i="12" s="1"/>
  <c r="J1920" i="12"/>
  <c r="Y1920" i="12"/>
  <c r="I1920" i="12"/>
  <c r="V1920" i="12"/>
  <c r="K1919" i="12"/>
  <c r="Q1919" i="12"/>
  <c r="R1919" i="12" s="1"/>
  <c r="Q1920" i="12" l="1"/>
  <c r="R1920" i="12" s="1"/>
  <c r="W1920" i="12"/>
  <c r="E2019" i="13"/>
  <c r="N1921" i="12"/>
  <c r="O1921" i="12" s="1"/>
  <c r="P1921" i="12" s="1"/>
  <c r="J1921" i="12"/>
  <c r="V1921" i="12"/>
  <c r="B1922" i="12"/>
  <c r="U1921" i="12"/>
  <c r="E1921" i="12"/>
  <c r="F1921" i="12" s="1"/>
  <c r="Y1921" i="12"/>
  <c r="I1921" i="12"/>
  <c r="K1920" i="12"/>
  <c r="W1921" i="12" l="1"/>
  <c r="E2018" i="13"/>
  <c r="N1922" i="12"/>
  <c r="O1922" i="12" s="1"/>
  <c r="P1922" i="12" s="1"/>
  <c r="J1922" i="12"/>
  <c r="Y1922" i="12"/>
  <c r="I1922" i="12"/>
  <c r="B1923" i="12"/>
  <c r="U1922" i="12"/>
  <c r="E1922" i="12"/>
  <c r="F1922" i="12" s="1"/>
  <c r="V1922" i="12"/>
  <c r="Q1921" i="12"/>
  <c r="R1921" i="12" s="1"/>
  <c r="K1921" i="12"/>
  <c r="W1922" i="12" l="1"/>
  <c r="E2017" i="13"/>
  <c r="J1923" i="12"/>
  <c r="V1923" i="12"/>
  <c r="B1924" i="12"/>
  <c r="U1923" i="12"/>
  <c r="E1923" i="12"/>
  <c r="F1923" i="12" s="1"/>
  <c r="N1923" i="12"/>
  <c r="O1923" i="12" s="1"/>
  <c r="P1923" i="12" s="1"/>
  <c r="Y1923" i="12"/>
  <c r="I1923" i="12"/>
  <c r="K1922" i="12"/>
  <c r="Q1922" i="12"/>
  <c r="R1922" i="12" s="1"/>
  <c r="W1923" i="12" l="1"/>
  <c r="Q1923" i="12"/>
  <c r="R1923" i="12" s="1"/>
  <c r="E2016" i="13"/>
  <c r="Y1924" i="12"/>
  <c r="I1924" i="12"/>
  <c r="B1925" i="12"/>
  <c r="U1924" i="12"/>
  <c r="E1924" i="12"/>
  <c r="F1924" i="12" s="1"/>
  <c r="N1924" i="12"/>
  <c r="O1924" i="12" s="1"/>
  <c r="P1924" i="12" s="1"/>
  <c r="V1924" i="12"/>
  <c r="J1924" i="12"/>
  <c r="K1923" i="12"/>
  <c r="W1924" i="12" l="1"/>
  <c r="E2015" i="13"/>
  <c r="V1925" i="12"/>
  <c r="B1926" i="12"/>
  <c r="U1925" i="12"/>
  <c r="E1925" i="12"/>
  <c r="F1925" i="12" s="1"/>
  <c r="N1925" i="12"/>
  <c r="O1925" i="12" s="1"/>
  <c r="P1925" i="12" s="1"/>
  <c r="J1925" i="12"/>
  <c r="Y1925" i="12"/>
  <c r="I1925" i="12"/>
  <c r="K1924" i="12"/>
  <c r="Q1924" i="12"/>
  <c r="R1924" i="12" s="1"/>
  <c r="W1925" i="12" l="1"/>
  <c r="Q1925" i="12"/>
  <c r="R1925" i="12" s="1"/>
  <c r="E2014" i="13"/>
  <c r="N1926" i="12"/>
  <c r="O1926" i="12" s="1"/>
  <c r="P1926" i="12" s="1"/>
  <c r="Y1926" i="12"/>
  <c r="I1926" i="12"/>
  <c r="V1926" i="12"/>
  <c r="B1927" i="12"/>
  <c r="U1926" i="12"/>
  <c r="E1926" i="12"/>
  <c r="F1926" i="12" s="1"/>
  <c r="J1926" i="12"/>
  <c r="K1925" i="12"/>
  <c r="W1926" i="12" l="1"/>
  <c r="Q1926" i="12"/>
  <c r="R1926" i="12" s="1"/>
  <c r="E2013" i="13"/>
  <c r="N1927" i="12"/>
  <c r="O1927" i="12" s="1"/>
  <c r="P1927" i="12" s="1"/>
  <c r="J1927" i="12"/>
  <c r="Y1927" i="12"/>
  <c r="I1927" i="12"/>
  <c r="V1927" i="12"/>
  <c r="B1928" i="12"/>
  <c r="U1927" i="12"/>
  <c r="E1927" i="12"/>
  <c r="F1927" i="12" s="1"/>
  <c r="K1926" i="12"/>
  <c r="W1927" i="12" l="1"/>
  <c r="Q1927" i="12"/>
  <c r="R1927" i="12" s="1"/>
  <c r="E2012" i="13"/>
  <c r="Y1928" i="12"/>
  <c r="I1928" i="12"/>
  <c r="V1928" i="12"/>
  <c r="B1929" i="12"/>
  <c r="U1928" i="12"/>
  <c r="E1928" i="12"/>
  <c r="F1928" i="12" s="1"/>
  <c r="N1928" i="12"/>
  <c r="O1928" i="12" s="1"/>
  <c r="P1928" i="12" s="1"/>
  <c r="J1928" i="12"/>
  <c r="K1927" i="12"/>
  <c r="K1928" i="12" l="1"/>
  <c r="Q1928" i="12"/>
  <c r="R1928" i="12" s="1"/>
  <c r="W1928" i="12"/>
  <c r="E2011" i="13"/>
  <c r="J1929" i="12"/>
  <c r="Y1929" i="12"/>
  <c r="I1929" i="12"/>
  <c r="V1929" i="12"/>
  <c r="B1930" i="12"/>
  <c r="U1929" i="12"/>
  <c r="E1929" i="12"/>
  <c r="F1929" i="12" s="1"/>
  <c r="N1929" i="12"/>
  <c r="O1929" i="12" s="1"/>
  <c r="P1929" i="12" s="1"/>
  <c r="W1929" i="12" l="1"/>
  <c r="K1929" i="12"/>
  <c r="Q1929" i="12"/>
  <c r="R1929" i="12" s="1"/>
  <c r="E2010" i="13"/>
  <c r="V1930" i="12"/>
  <c r="B1931" i="12"/>
  <c r="U1930" i="12"/>
  <c r="E1930" i="12"/>
  <c r="F1930" i="12" s="1"/>
  <c r="J1930" i="12"/>
  <c r="Y1930" i="12"/>
  <c r="I1930" i="12"/>
  <c r="N1930" i="12"/>
  <c r="O1930" i="12" s="1"/>
  <c r="P1930" i="12" s="1"/>
  <c r="W1930" i="12" l="1"/>
  <c r="K1930" i="12"/>
  <c r="Q1930" i="12"/>
  <c r="R1930" i="12" s="1"/>
  <c r="E2009" i="13"/>
  <c r="N1931" i="12"/>
  <c r="O1931" i="12" s="1"/>
  <c r="P1931" i="12" s="1"/>
  <c r="J1931" i="12"/>
  <c r="Y1931" i="12"/>
  <c r="I1931" i="12"/>
  <c r="V1931" i="12"/>
  <c r="U1931" i="12"/>
  <c r="E1931" i="12"/>
  <c r="F1931" i="12" s="1"/>
  <c r="B1932" i="12"/>
  <c r="K1931" i="12" l="1"/>
  <c r="W1931" i="12"/>
  <c r="Q1931" i="12"/>
  <c r="R1931" i="12" s="1"/>
  <c r="E2008" i="13"/>
  <c r="J1932" i="12"/>
  <c r="Y1932" i="12"/>
  <c r="I1932" i="12"/>
  <c r="V1932" i="12"/>
  <c r="B1933" i="12"/>
  <c r="U1932" i="12"/>
  <c r="E1932" i="12"/>
  <c r="F1932" i="12" s="1"/>
  <c r="N1932" i="12"/>
  <c r="O1932" i="12" s="1"/>
  <c r="P1932" i="12" s="1"/>
  <c r="W1932" i="12" l="1"/>
  <c r="Q1932" i="12"/>
  <c r="R1932" i="12" s="1"/>
  <c r="E2007" i="13"/>
  <c r="N1933" i="12"/>
  <c r="O1933" i="12" s="1"/>
  <c r="P1933" i="12" s="1"/>
  <c r="J1933" i="12"/>
  <c r="Y1933" i="12"/>
  <c r="I1933" i="12"/>
  <c r="V1933" i="12"/>
  <c r="B1934" i="12"/>
  <c r="U1933" i="12"/>
  <c r="E1933" i="12"/>
  <c r="F1933" i="12" s="1"/>
  <c r="K1932" i="12"/>
  <c r="K1933" i="12" l="1"/>
  <c r="W1933" i="12"/>
  <c r="E2006" i="13"/>
  <c r="J1934" i="12"/>
  <c r="Y1934" i="12"/>
  <c r="I1934" i="12"/>
  <c r="V1934" i="12"/>
  <c r="B1935" i="12"/>
  <c r="U1934" i="12"/>
  <c r="E1934" i="12"/>
  <c r="F1934" i="12" s="1"/>
  <c r="N1934" i="12"/>
  <c r="O1934" i="12" s="1"/>
  <c r="P1934" i="12" s="1"/>
  <c r="Q1933" i="12"/>
  <c r="R1933" i="12" s="1"/>
  <c r="Q1934" i="12" l="1"/>
  <c r="R1934" i="12" s="1"/>
  <c r="K1934" i="12"/>
  <c r="W1934" i="12"/>
  <c r="E2005" i="13"/>
  <c r="V1935" i="12"/>
  <c r="N1935" i="12"/>
  <c r="O1935" i="12" s="1"/>
  <c r="P1935" i="12" s="1"/>
  <c r="J1935" i="12"/>
  <c r="B1936" i="12"/>
  <c r="Y1935" i="12"/>
  <c r="U1935" i="12"/>
  <c r="I1935" i="12"/>
  <c r="E1935" i="12"/>
  <c r="F1935" i="12" s="1"/>
  <c r="W1935" i="12" l="1"/>
  <c r="K1935" i="12"/>
  <c r="Q1935" i="12"/>
  <c r="R1935" i="12" s="1"/>
  <c r="E2004" i="13"/>
  <c r="B1937" i="12"/>
  <c r="U1936" i="12"/>
  <c r="E1936" i="12"/>
  <c r="F1936" i="12" s="1"/>
  <c r="N1936" i="12"/>
  <c r="O1936" i="12" s="1"/>
  <c r="P1936" i="12" s="1"/>
  <c r="J1936" i="12"/>
  <c r="Y1936" i="12"/>
  <c r="I1936" i="12"/>
  <c r="V1936" i="12"/>
  <c r="K1936" i="12" l="1"/>
  <c r="Q1936" i="12"/>
  <c r="R1936" i="12" s="1"/>
  <c r="W1936" i="12"/>
  <c r="E2003" i="13"/>
  <c r="N1937" i="12"/>
  <c r="O1937" i="12" s="1"/>
  <c r="P1937" i="12" s="1"/>
  <c r="J1937" i="12"/>
  <c r="V1937" i="12"/>
  <c r="B1938" i="12"/>
  <c r="U1937" i="12"/>
  <c r="E1937" i="12"/>
  <c r="F1937" i="12" s="1"/>
  <c r="Y1937" i="12"/>
  <c r="I1937" i="12"/>
  <c r="Q1937" i="12" l="1"/>
  <c r="R1937" i="12" s="1"/>
  <c r="K1937" i="12"/>
  <c r="W1937" i="12"/>
  <c r="E2002" i="13"/>
  <c r="N1938" i="12"/>
  <c r="O1938" i="12" s="1"/>
  <c r="P1938" i="12" s="1"/>
  <c r="J1938" i="12"/>
  <c r="Y1938" i="12"/>
  <c r="I1938" i="12"/>
  <c r="V1938" i="12"/>
  <c r="B1939" i="12"/>
  <c r="U1938" i="12"/>
  <c r="E1938" i="12"/>
  <c r="F1938" i="12" s="1"/>
  <c r="W1938" i="12" l="1"/>
  <c r="Q1938" i="12"/>
  <c r="R1938" i="12" s="1"/>
  <c r="E2001" i="13"/>
  <c r="J1939" i="12"/>
  <c r="Y1939" i="12"/>
  <c r="I1939" i="12"/>
  <c r="V1939" i="12"/>
  <c r="B1940" i="12"/>
  <c r="U1939" i="12"/>
  <c r="E1939" i="12"/>
  <c r="F1939" i="12" s="1"/>
  <c r="N1939" i="12"/>
  <c r="O1939" i="12" s="1"/>
  <c r="P1939" i="12" s="1"/>
  <c r="K1938" i="12"/>
  <c r="Q1939" i="12" l="1"/>
  <c r="R1939" i="12" s="1"/>
  <c r="W1939" i="12"/>
  <c r="E2000" i="13"/>
  <c r="Y1940" i="12"/>
  <c r="I1940" i="12"/>
  <c r="V1940" i="12"/>
  <c r="B1941" i="12"/>
  <c r="U1940" i="12"/>
  <c r="E1940" i="12"/>
  <c r="F1940" i="12" s="1"/>
  <c r="N1940" i="12"/>
  <c r="O1940" i="12" s="1"/>
  <c r="P1940" i="12" s="1"/>
  <c r="J1940" i="12"/>
  <c r="K1939" i="12"/>
  <c r="W1940" i="12" l="1"/>
  <c r="E1999" i="13"/>
  <c r="V1941" i="12"/>
  <c r="B1942" i="12"/>
  <c r="U1941" i="12"/>
  <c r="E1941" i="12"/>
  <c r="F1941" i="12" s="1"/>
  <c r="N1941" i="12"/>
  <c r="O1941" i="12" s="1"/>
  <c r="P1941" i="12" s="1"/>
  <c r="J1941" i="12"/>
  <c r="Y1941" i="12"/>
  <c r="I1941" i="12"/>
  <c r="K1940" i="12"/>
  <c r="Q1940" i="12"/>
  <c r="R1940" i="12" s="1"/>
  <c r="K1941" i="12" l="1"/>
  <c r="W1941" i="12"/>
  <c r="Q1941" i="12"/>
  <c r="R1941" i="12" s="1"/>
  <c r="E1998" i="13"/>
  <c r="N1942" i="12"/>
  <c r="O1942" i="12" s="1"/>
  <c r="P1942" i="12" s="1"/>
  <c r="J1942" i="12"/>
  <c r="Y1942" i="12"/>
  <c r="I1942" i="12"/>
  <c r="V1942" i="12"/>
  <c r="B1943" i="12"/>
  <c r="U1942" i="12"/>
  <c r="E1942" i="12"/>
  <c r="F1942" i="12" s="1"/>
  <c r="W1942" i="12" l="1"/>
  <c r="Q1942" i="12"/>
  <c r="R1942" i="12" s="1"/>
  <c r="E1997" i="13"/>
  <c r="N1943" i="12"/>
  <c r="O1943" i="12" s="1"/>
  <c r="P1943" i="12" s="1"/>
  <c r="J1943" i="12"/>
  <c r="Y1943" i="12"/>
  <c r="I1943" i="12"/>
  <c r="V1943" i="12"/>
  <c r="B1944" i="12"/>
  <c r="U1943" i="12"/>
  <c r="E1943" i="12"/>
  <c r="F1943" i="12" s="1"/>
  <c r="K1942" i="12"/>
  <c r="W1943" i="12" l="1"/>
  <c r="Q1943" i="12"/>
  <c r="R1943" i="12" s="1"/>
  <c r="E1996" i="13"/>
  <c r="J1944" i="12"/>
  <c r="Y1944" i="12"/>
  <c r="I1944" i="12"/>
  <c r="V1944" i="12"/>
  <c r="B1945" i="12"/>
  <c r="U1944" i="12"/>
  <c r="E1944" i="12"/>
  <c r="F1944" i="12" s="1"/>
  <c r="N1944" i="12"/>
  <c r="O1944" i="12" s="1"/>
  <c r="P1944" i="12" s="1"/>
  <c r="K1943" i="12"/>
  <c r="K1944" i="12" l="1"/>
  <c r="Q1944" i="12"/>
  <c r="R1944" i="12" s="1"/>
  <c r="W1944" i="12"/>
  <c r="E1995" i="13"/>
  <c r="J1945" i="12"/>
  <c r="Y1945" i="12"/>
  <c r="I1945" i="12"/>
  <c r="V1945" i="12"/>
  <c r="B1946" i="12"/>
  <c r="U1945" i="12"/>
  <c r="E1945" i="12"/>
  <c r="F1945" i="12" s="1"/>
  <c r="N1945" i="12"/>
  <c r="O1945" i="12" s="1"/>
  <c r="P1945" i="12" s="1"/>
  <c r="K1945" i="12" l="1"/>
  <c r="Q1945" i="12"/>
  <c r="R1945" i="12" s="1"/>
  <c r="W1945" i="12"/>
  <c r="E1994" i="13"/>
  <c r="V1946" i="12"/>
  <c r="B1947" i="12"/>
  <c r="U1946" i="12"/>
  <c r="E1946" i="12"/>
  <c r="F1946" i="12" s="1"/>
  <c r="N1946" i="12"/>
  <c r="O1946" i="12" s="1"/>
  <c r="P1946" i="12" s="1"/>
  <c r="J1946" i="12"/>
  <c r="Y1946" i="12"/>
  <c r="I1946" i="12"/>
  <c r="K1946" i="12" l="1"/>
  <c r="Q1946" i="12"/>
  <c r="R1946" i="12" s="1"/>
  <c r="W1946" i="12"/>
  <c r="E1993" i="13"/>
  <c r="N1947" i="12"/>
  <c r="O1947" i="12" s="1"/>
  <c r="P1947" i="12" s="1"/>
  <c r="J1947" i="12"/>
  <c r="Y1947" i="12"/>
  <c r="I1947" i="12"/>
  <c r="V1947" i="12"/>
  <c r="B1948" i="12"/>
  <c r="U1947" i="12"/>
  <c r="E1947" i="12"/>
  <c r="F1947" i="12" s="1"/>
  <c r="W1947" i="12" l="1"/>
  <c r="E1992" i="13"/>
  <c r="N1948" i="12"/>
  <c r="O1948" i="12" s="1"/>
  <c r="P1948" i="12" s="1"/>
  <c r="J1948" i="12"/>
  <c r="Y1948" i="12"/>
  <c r="I1948" i="12"/>
  <c r="V1948" i="12"/>
  <c r="B1949" i="12"/>
  <c r="U1948" i="12"/>
  <c r="E1948" i="12"/>
  <c r="F1948" i="12" s="1"/>
  <c r="K1947" i="12"/>
  <c r="Q1947" i="12"/>
  <c r="R1947" i="12" s="1"/>
  <c r="Q1948" i="12" l="1"/>
  <c r="R1948" i="12" s="1"/>
  <c r="K1948" i="12"/>
  <c r="W1948" i="12"/>
  <c r="E1991" i="13"/>
  <c r="N1949" i="12"/>
  <c r="O1949" i="12" s="1"/>
  <c r="P1949" i="12" s="1"/>
  <c r="J1949" i="12"/>
  <c r="Y1949" i="12"/>
  <c r="I1949" i="12"/>
  <c r="V1949" i="12"/>
  <c r="B1950" i="12"/>
  <c r="U1949" i="12"/>
  <c r="E1949" i="12"/>
  <c r="F1949" i="12" s="1"/>
  <c r="W1949" i="12" l="1"/>
  <c r="Q1949" i="12"/>
  <c r="R1949" i="12" s="1"/>
  <c r="E1990" i="13"/>
  <c r="J1950" i="12"/>
  <c r="Y1950" i="12"/>
  <c r="I1950" i="12"/>
  <c r="V1950" i="12"/>
  <c r="B1951" i="12"/>
  <c r="U1950" i="12"/>
  <c r="E1950" i="12"/>
  <c r="F1950" i="12" s="1"/>
  <c r="N1950" i="12"/>
  <c r="O1950" i="12" s="1"/>
  <c r="P1950" i="12" s="1"/>
  <c r="K1949" i="12"/>
  <c r="K1950" i="12" l="1"/>
  <c r="Q1950" i="12"/>
  <c r="R1950" i="12" s="1"/>
  <c r="W1950" i="12"/>
  <c r="E1989" i="13"/>
  <c r="V1951" i="12"/>
  <c r="B1952" i="12"/>
  <c r="U1951" i="12"/>
  <c r="E1951" i="12"/>
  <c r="F1951" i="12" s="1"/>
  <c r="N1951" i="12"/>
  <c r="O1951" i="12" s="1"/>
  <c r="P1951" i="12" s="1"/>
  <c r="J1951" i="12"/>
  <c r="Y1951" i="12"/>
  <c r="I1951" i="12"/>
  <c r="W1951" i="12" l="1"/>
  <c r="E1988" i="13"/>
  <c r="B1953" i="12"/>
  <c r="U1952" i="12"/>
  <c r="E1952" i="12"/>
  <c r="F1952" i="12" s="1"/>
  <c r="N1952" i="12"/>
  <c r="O1952" i="12" s="1"/>
  <c r="P1952" i="12" s="1"/>
  <c r="J1952" i="12"/>
  <c r="Y1952" i="12"/>
  <c r="I1952" i="12"/>
  <c r="V1952" i="12"/>
  <c r="K1951" i="12"/>
  <c r="Q1951" i="12"/>
  <c r="R1951" i="12" s="1"/>
  <c r="Q1952" i="12" l="1"/>
  <c r="R1952" i="12" s="1"/>
  <c r="W1952" i="12"/>
  <c r="E1987" i="13"/>
  <c r="N1953" i="12"/>
  <c r="O1953" i="12" s="1"/>
  <c r="P1953" i="12" s="1"/>
  <c r="J1953" i="12"/>
  <c r="Y1953" i="12"/>
  <c r="I1953" i="12"/>
  <c r="V1953" i="12"/>
  <c r="B1954" i="12"/>
  <c r="U1953" i="12"/>
  <c r="E1953" i="12"/>
  <c r="F1953" i="12" s="1"/>
  <c r="K1952" i="12"/>
  <c r="W1953" i="12" l="1"/>
  <c r="K1953" i="12"/>
  <c r="Q1953" i="12"/>
  <c r="R1953" i="12" s="1"/>
  <c r="E1986" i="13"/>
  <c r="N1954" i="12"/>
  <c r="O1954" i="12" s="1"/>
  <c r="P1954" i="12" s="1"/>
  <c r="J1954" i="12"/>
  <c r="Y1954" i="12"/>
  <c r="I1954" i="12"/>
  <c r="V1954" i="12"/>
  <c r="B1955" i="12"/>
  <c r="U1954" i="12"/>
  <c r="E1954" i="12"/>
  <c r="F1954" i="12" s="1"/>
  <c r="K1954" i="12" l="1"/>
  <c r="W1954" i="12"/>
  <c r="Q1954" i="12"/>
  <c r="R1954" i="12" s="1"/>
  <c r="E1985" i="13"/>
  <c r="J1955" i="12"/>
  <c r="Y1955" i="12"/>
  <c r="I1955" i="12"/>
  <c r="V1955" i="12"/>
  <c r="B1956" i="12"/>
  <c r="U1955" i="12"/>
  <c r="E1955" i="12"/>
  <c r="F1955" i="12" s="1"/>
  <c r="N1955" i="12"/>
  <c r="O1955" i="12" s="1"/>
  <c r="P1955" i="12" s="1"/>
  <c r="K1955" i="12" l="1"/>
  <c r="E1984" i="13"/>
  <c r="Y1956" i="12"/>
  <c r="I1956" i="12"/>
  <c r="V1956" i="12"/>
  <c r="B1957" i="12"/>
  <c r="U1956" i="12"/>
  <c r="E1956" i="12"/>
  <c r="F1956" i="12" s="1"/>
  <c r="N1956" i="12"/>
  <c r="O1956" i="12" s="1"/>
  <c r="P1956" i="12" s="1"/>
  <c r="J1956" i="12"/>
  <c r="Q1955" i="12"/>
  <c r="R1955" i="12" s="1"/>
  <c r="W1955" i="12"/>
  <c r="W1956" i="12" l="1"/>
  <c r="Q1956" i="12"/>
  <c r="R1956" i="12" s="1"/>
  <c r="E1983" i="13"/>
  <c r="V1957" i="12"/>
  <c r="B1958" i="12"/>
  <c r="U1957" i="12"/>
  <c r="E1957" i="12"/>
  <c r="F1957" i="12" s="1"/>
  <c r="N1957" i="12"/>
  <c r="O1957" i="12" s="1"/>
  <c r="P1957" i="12" s="1"/>
  <c r="J1957" i="12"/>
  <c r="Y1957" i="12"/>
  <c r="I1957" i="12"/>
  <c r="K1956" i="12"/>
  <c r="W1957" i="12" l="1"/>
  <c r="Q1957" i="12"/>
  <c r="R1957" i="12" s="1"/>
  <c r="E1982" i="13"/>
  <c r="N1958" i="12"/>
  <c r="O1958" i="12" s="1"/>
  <c r="P1958" i="12" s="1"/>
  <c r="J1958" i="12"/>
  <c r="Y1958" i="12"/>
  <c r="I1958" i="12"/>
  <c r="V1958" i="12"/>
  <c r="B1959" i="12"/>
  <c r="U1958" i="12"/>
  <c r="E1958" i="12"/>
  <c r="F1958" i="12" s="1"/>
  <c r="K1957" i="12"/>
  <c r="W1958" i="12" l="1"/>
  <c r="Q1958" i="12"/>
  <c r="R1958" i="12" s="1"/>
  <c r="E1981" i="13"/>
  <c r="N1959" i="12"/>
  <c r="O1959" i="12" s="1"/>
  <c r="P1959" i="12" s="1"/>
  <c r="J1959" i="12"/>
  <c r="Y1959" i="12"/>
  <c r="I1959" i="12"/>
  <c r="V1959" i="12"/>
  <c r="B1960" i="12"/>
  <c r="U1959" i="12"/>
  <c r="E1959" i="12"/>
  <c r="F1959" i="12" s="1"/>
  <c r="K1958" i="12"/>
  <c r="Q1959" i="12" l="1"/>
  <c r="R1959" i="12" s="1"/>
  <c r="W1959" i="12"/>
  <c r="E1980" i="13"/>
  <c r="J1960" i="12"/>
  <c r="Y1960" i="12"/>
  <c r="I1960" i="12"/>
  <c r="V1960" i="12"/>
  <c r="B1961" i="12"/>
  <c r="U1960" i="12"/>
  <c r="E1960" i="12"/>
  <c r="F1960" i="12" s="1"/>
  <c r="N1960" i="12"/>
  <c r="O1960" i="12" s="1"/>
  <c r="P1960" i="12" s="1"/>
  <c r="K1959" i="12"/>
  <c r="Q1960" i="12" l="1"/>
  <c r="R1960" i="12" s="1"/>
  <c r="K1960" i="12"/>
  <c r="W1960" i="12"/>
  <c r="E1979" i="13"/>
  <c r="J1961" i="12"/>
  <c r="Y1961" i="12"/>
  <c r="I1961" i="12"/>
  <c r="V1961" i="12"/>
  <c r="B1962" i="12"/>
  <c r="U1961" i="12"/>
  <c r="E1961" i="12"/>
  <c r="F1961" i="12" s="1"/>
  <c r="N1961" i="12"/>
  <c r="O1961" i="12" s="1"/>
  <c r="P1961" i="12" s="1"/>
  <c r="K1961" i="12" l="1"/>
  <c r="Q1961" i="12"/>
  <c r="R1961" i="12" s="1"/>
  <c r="W1961" i="12"/>
  <c r="E1978" i="13"/>
  <c r="V1962" i="12"/>
  <c r="B1963" i="12"/>
  <c r="U1962" i="12"/>
  <c r="E1962" i="12"/>
  <c r="F1962" i="12" s="1"/>
  <c r="N1962" i="12"/>
  <c r="O1962" i="12" s="1"/>
  <c r="P1962" i="12" s="1"/>
  <c r="J1962" i="12"/>
  <c r="Y1962" i="12"/>
  <c r="I1962" i="12"/>
  <c r="E1977" i="13" l="1"/>
  <c r="N1963" i="12"/>
  <c r="O1963" i="12" s="1"/>
  <c r="P1963" i="12" s="1"/>
  <c r="J1963" i="12"/>
  <c r="Y1963" i="12"/>
  <c r="I1963" i="12"/>
  <c r="V1963" i="12"/>
  <c r="U1963" i="12"/>
  <c r="E1963" i="12"/>
  <c r="F1963" i="12" s="1"/>
  <c r="B1964" i="12"/>
  <c r="K1962" i="12"/>
  <c r="Q1962" i="12"/>
  <c r="R1962" i="12" s="1"/>
  <c r="W1962" i="12"/>
  <c r="W1963" i="12" l="1"/>
  <c r="K1963" i="12"/>
  <c r="Q1963" i="12"/>
  <c r="R1963" i="12" s="1"/>
  <c r="E1976" i="13"/>
  <c r="N1964" i="12"/>
  <c r="O1964" i="12" s="1"/>
  <c r="P1964" i="12" s="1"/>
  <c r="J1964" i="12"/>
  <c r="Y1964" i="12"/>
  <c r="I1964" i="12"/>
  <c r="V1964" i="12"/>
  <c r="B1965" i="12"/>
  <c r="U1964" i="12"/>
  <c r="E1964" i="12"/>
  <c r="F1964" i="12" s="1"/>
  <c r="W1964" i="12" l="1"/>
  <c r="Q1964" i="12"/>
  <c r="R1964" i="12" s="1"/>
  <c r="E1975" i="13"/>
  <c r="N1965" i="12"/>
  <c r="O1965" i="12" s="1"/>
  <c r="P1965" i="12" s="1"/>
  <c r="J1965" i="12"/>
  <c r="Y1965" i="12"/>
  <c r="I1965" i="12"/>
  <c r="V1965" i="12"/>
  <c r="B1966" i="12"/>
  <c r="U1965" i="12"/>
  <c r="E1965" i="12"/>
  <c r="F1965" i="12" s="1"/>
  <c r="K1964" i="12"/>
  <c r="Q1965" i="12" l="1"/>
  <c r="R1965" i="12" s="1"/>
  <c r="W1965" i="12"/>
  <c r="E1974" i="13"/>
  <c r="J1966" i="12"/>
  <c r="Y1966" i="12"/>
  <c r="I1966" i="12"/>
  <c r="V1966" i="12"/>
  <c r="B1967" i="12"/>
  <c r="U1966" i="12"/>
  <c r="E1966" i="12"/>
  <c r="F1966" i="12" s="1"/>
  <c r="N1966" i="12"/>
  <c r="O1966" i="12" s="1"/>
  <c r="P1966" i="12" s="1"/>
  <c r="K1965" i="12"/>
  <c r="Q1966" i="12" l="1"/>
  <c r="R1966" i="12" s="1"/>
  <c r="E1973" i="13"/>
  <c r="V1967" i="12"/>
  <c r="B1968" i="12"/>
  <c r="U1967" i="12"/>
  <c r="E1967" i="12"/>
  <c r="F1967" i="12" s="1"/>
  <c r="N1967" i="12"/>
  <c r="O1967" i="12" s="1"/>
  <c r="P1967" i="12" s="1"/>
  <c r="J1967" i="12"/>
  <c r="Y1967" i="12"/>
  <c r="I1967" i="12"/>
  <c r="K1966" i="12"/>
  <c r="W1966" i="12"/>
  <c r="K1967" i="12" l="1"/>
  <c r="W1967" i="12"/>
  <c r="Q1967" i="12"/>
  <c r="R1967" i="12" s="1"/>
  <c r="E1972" i="13"/>
  <c r="B1969" i="12"/>
  <c r="U1968" i="12"/>
  <c r="E1968" i="12"/>
  <c r="F1968" i="12" s="1"/>
  <c r="N1968" i="12"/>
  <c r="O1968" i="12" s="1"/>
  <c r="P1968" i="12" s="1"/>
  <c r="J1968" i="12"/>
  <c r="Y1968" i="12"/>
  <c r="I1968" i="12"/>
  <c r="V1968" i="12"/>
  <c r="Q1968" i="12" l="1"/>
  <c r="R1968" i="12" s="1"/>
  <c r="W1968" i="12"/>
  <c r="E1971" i="13"/>
  <c r="N1969" i="12"/>
  <c r="O1969" i="12" s="1"/>
  <c r="P1969" i="12" s="1"/>
  <c r="J1969" i="12"/>
  <c r="Y1969" i="12"/>
  <c r="I1969" i="12"/>
  <c r="V1969" i="12"/>
  <c r="B1970" i="12"/>
  <c r="U1969" i="12"/>
  <c r="E1969" i="12"/>
  <c r="F1969" i="12" s="1"/>
  <c r="K1968" i="12"/>
  <c r="K1969" i="12" l="1"/>
  <c r="Q1969" i="12"/>
  <c r="R1969" i="12" s="1"/>
  <c r="W1969" i="12"/>
  <c r="E1970" i="13"/>
  <c r="N1970" i="12"/>
  <c r="O1970" i="12" s="1"/>
  <c r="P1970" i="12" s="1"/>
  <c r="J1970" i="12"/>
  <c r="Y1970" i="12"/>
  <c r="I1970" i="12"/>
  <c r="V1970" i="12"/>
  <c r="B1971" i="12"/>
  <c r="U1970" i="12"/>
  <c r="E1970" i="12"/>
  <c r="F1970" i="12" s="1"/>
  <c r="Q1970" i="12" l="1"/>
  <c r="R1970" i="12" s="1"/>
  <c r="W1970" i="12"/>
  <c r="E1969" i="13"/>
  <c r="J1971" i="12"/>
  <c r="Y1971" i="12"/>
  <c r="I1971" i="12"/>
  <c r="V1971" i="12"/>
  <c r="B1972" i="12"/>
  <c r="U1971" i="12"/>
  <c r="E1971" i="12"/>
  <c r="F1971" i="12" s="1"/>
  <c r="N1971" i="12"/>
  <c r="O1971" i="12" s="1"/>
  <c r="P1971" i="12" s="1"/>
  <c r="K1970" i="12"/>
  <c r="K1971" i="12" l="1"/>
  <c r="Q1971" i="12"/>
  <c r="R1971" i="12" s="1"/>
  <c r="W1971" i="12"/>
  <c r="E1968" i="13"/>
  <c r="Y1972" i="12"/>
  <c r="I1972" i="12"/>
  <c r="V1972" i="12"/>
  <c r="B1973" i="12"/>
  <c r="U1972" i="12"/>
  <c r="E1972" i="12"/>
  <c r="F1972" i="12" s="1"/>
  <c r="N1972" i="12"/>
  <c r="O1972" i="12" s="1"/>
  <c r="P1972" i="12" s="1"/>
  <c r="J1972" i="12"/>
  <c r="W1972" i="12" l="1"/>
  <c r="Q1972" i="12"/>
  <c r="R1972" i="12" s="1"/>
  <c r="E1967" i="13"/>
  <c r="V1973" i="12"/>
  <c r="B1974" i="12"/>
  <c r="U1973" i="12"/>
  <c r="E1973" i="12"/>
  <c r="F1973" i="12" s="1"/>
  <c r="N1973" i="12"/>
  <c r="O1973" i="12" s="1"/>
  <c r="P1973" i="12" s="1"/>
  <c r="J1973" i="12"/>
  <c r="Y1973" i="12"/>
  <c r="I1973" i="12"/>
  <c r="K1972" i="12"/>
  <c r="K1973" i="12" l="1"/>
  <c r="Q1973" i="12"/>
  <c r="R1973" i="12" s="1"/>
  <c r="W1973" i="12"/>
  <c r="E1966" i="13"/>
  <c r="N1974" i="12"/>
  <c r="O1974" i="12" s="1"/>
  <c r="P1974" i="12" s="1"/>
  <c r="J1974" i="12"/>
  <c r="Y1974" i="12"/>
  <c r="I1974" i="12"/>
  <c r="V1974" i="12"/>
  <c r="B1975" i="12"/>
  <c r="U1974" i="12"/>
  <c r="E1974" i="12"/>
  <c r="F1974" i="12" s="1"/>
  <c r="Q1974" i="12" l="1"/>
  <c r="R1974" i="12" s="1"/>
  <c r="K1974" i="12"/>
  <c r="W1974" i="12"/>
  <c r="E1965" i="13"/>
  <c r="N1975" i="12"/>
  <c r="O1975" i="12" s="1"/>
  <c r="P1975" i="12" s="1"/>
  <c r="J1975" i="12"/>
  <c r="Y1975" i="12"/>
  <c r="I1975" i="12"/>
  <c r="V1975" i="12"/>
  <c r="B1976" i="12"/>
  <c r="U1975" i="12"/>
  <c r="E1975" i="12"/>
  <c r="F1975" i="12" s="1"/>
  <c r="Q1975" i="12" l="1"/>
  <c r="R1975" i="12" s="1"/>
  <c r="K1975" i="12"/>
  <c r="W1975" i="12"/>
  <c r="E1964" i="13"/>
  <c r="J1976" i="12"/>
  <c r="Y1976" i="12"/>
  <c r="I1976" i="12"/>
  <c r="V1976" i="12"/>
  <c r="B1977" i="12"/>
  <c r="U1976" i="12"/>
  <c r="E1976" i="12"/>
  <c r="F1976" i="12" s="1"/>
  <c r="N1976" i="12"/>
  <c r="O1976" i="12" s="1"/>
  <c r="P1976" i="12" s="1"/>
  <c r="W1976" i="12" l="1"/>
  <c r="K1976" i="12"/>
  <c r="E1963" i="13"/>
  <c r="J1977" i="12"/>
  <c r="Y1977" i="12"/>
  <c r="I1977" i="12"/>
  <c r="V1977" i="12"/>
  <c r="B1978" i="12"/>
  <c r="U1977" i="12"/>
  <c r="E1977" i="12"/>
  <c r="F1977" i="12" s="1"/>
  <c r="N1977" i="12"/>
  <c r="O1977" i="12" s="1"/>
  <c r="P1977" i="12" s="1"/>
  <c r="Q1976" i="12"/>
  <c r="R1976" i="12" s="1"/>
  <c r="W1977" i="12" l="1"/>
  <c r="Q1977" i="12"/>
  <c r="R1977" i="12" s="1"/>
  <c r="E1962" i="13"/>
  <c r="V1978" i="12"/>
  <c r="B1979" i="12"/>
  <c r="U1978" i="12"/>
  <c r="E1978" i="12"/>
  <c r="F1978" i="12" s="1"/>
  <c r="N1978" i="12"/>
  <c r="O1978" i="12" s="1"/>
  <c r="P1978" i="12" s="1"/>
  <c r="J1978" i="12"/>
  <c r="Y1978" i="12"/>
  <c r="I1978" i="12"/>
  <c r="K1977" i="12"/>
  <c r="W1978" i="12" l="1"/>
  <c r="Q1978" i="12"/>
  <c r="R1978" i="12" s="1"/>
  <c r="E1961" i="13"/>
  <c r="N1979" i="12"/>
  <c r="O1979" i="12" s="1"/>
  <c r="P1979" i="12" s="1"/>
  <c r="J1979" i="12"/>
  <c r="Y1979" i="12"/>
  <c r="I1979" i="12"/>
  <c r="V1979" i="12"/>
  <c r="B1980" i="12"/>
  <c r="U1979" i="12"/>
  <c r="E1979" i="12"/>
  <c r="F1979" i="12" s="1"/>
  <c r="K1978" i="12"/>
  <c r="W1979" i="12" l="1"/>
  <c r="K1979" i="12"/>
  <c r="Q1979" i="12"/>
  <c r="R1979" i="12" s="1"/>
  <c r="E1960" i="13"/>
  <c r="N1980" i="12"/>
  <c r="O1980" i="12" s="1"/>
  <c r="P1980" i="12" s="1"/>
  <c r="J1980" i="12"/>
  <c r="Y1980" i="12"/>
  <c r="I1980" i="12"/>
  <c r="V1980" i="12"/>
  <c r="B1981" i="12"/>
  <c r="U1980" i="12"/>
  <c r="E1980" i="12"/>
  <c r="F1980" i="12" s="1"/>
  <c r="W1980" i="12" l="1"/>
  <c r="Q1980" i="12"/>
  <c r="R1980" i="12" s="1"/>
  <c r="E1959" i="13"/>
  <c r="N1981" i="12"/>
  <c r="O1981" i="12" s="1"/>
  <c r="P1981" i="12" s="1"/>
  <c r="J1981" i="12"/>
  <c r="Y1981" i="12"/>
  <c r="I1981" i="12"/>
  <c r="V1981" i="12"/>
  <c r="B1982" i="12"/>
  <c r="U1981" i="12"/>
  <c r="E1981" i="12"/>
  <c r="F1981" i="12" s="1"/>
  <c r="K1980" i="12"/>
  <c r="K1981" i="12" l="1"/>
  <c r="Q1981" i="12"/>
  <c r="R1981" i="12" s="1"/>
  <c r="W1981" i="12"/>
  <c r="E1958" i="13"/>
  <c r="J1982" i="12"/>
  <c r="Y1982" i="12"/>
  <c r="I1982" i="12"/>
  <c r="V1982" i="12"/>
  <c r="B1983" i="12"/>
  <c r="U1982" i="12"/>
  <c r="E1982" i="12"/>
  <c r="F1982" i="12" s="1"/>
  <c r="N1982" i="12"/>
  <c r="O1982" i="12" s="1"/>
  <c r="P1982" i="12" s="1"/>
  <c r="K1982" i="12" l="1"/>
  <c r="Q1982" i="12"/>
  <c r="R1982" i="12" s="1"/>
  <c r="W1982" i="12"/>
  <c r="E1957" i="13"/>
  <c r="V1983" i="12"/>
  <c r="B1984" i="12"/>
  <c r="U1983" i="12"/>
  <c r="E1983" i="12"/>
  <c r="F1983" i="12" s="1"/>
  <c r="N1983" i="12"/>
  <c r="O1983" i="12" s="1"/>
  <c r="P1983" i="12" s="1"/>
  <c r="J1983" i="12"/>
  <c r="Y1983" i="12"/>
  <c r="I1983" i="12"/>
  <c r="W1983" i="12" l="1"/>
  <c r="K1983" i="12"/>
  <c r="Q1983" i="12"/>
  <c r="R1983" i="12" s="1"/>
  <c r="E1956" i="13"/>
  <c r="B1985" i="12"/>
  <c r="U1984" i="12"/>
  <c r="E1984" i="12"/>
  <c r="F1984" i="12" s="1"/>
  <c r="N1984" i="12"/>
  <c r="O1984" i="12" s="1"/>
  <c r="P1984" i="12" s="1"/>
  <c r="J1984" i="12"/>
  <c r="Y1984" i="12"/>
  <c r="I1984" i="12"/>
  <c r="V1984" i="12"/>
  <c r="Q1984" i="12" l="1"/>
  <c r="R1984" i="12" s="1"/>
  <c r="K1984" i="12"/>
  <c r="W1984" i="12"/>
  <c r="E1955" i="13"/>
  <c r="N1985" i="12"/>
  <c r="O1985" i="12" s="1"/>
  <c r="P1985" i="12" s="1"/>
  <c r="J1985" i="12"/>
  <c r="Y1985" i="12"/>
  <c r="I1985" i="12"/>
  <c r="V1985" i="12"/>
  <c r="B1986" i="12"/>
  <c r="U1985" i="12"/>
  <c r="E1985" i="12"/>
  <c r="F1985" i="12" s="1"/>
  <c r="W1985" i="12" l="1"/>
  <c r="Q1985" i="12"/>
  <c r="R1985" i="12" s="1"/>
  <c r="E1954" i="13"/>
  <c r="N1986" i="12"/>
  <c r="O1986" i="12" s="1"/>
  <c r="P1986" i="12" s="1"/>
  <c r="J1986" i="12"/>
  <c r="Y1986" i="12"/>
  <c r="I1986" i="12"/>
  <c r="V1986" i="12"/>
  <c r="B1987" i="12"/>
  <c r="U1986" i="12"/>
  <c r="E1986" i="12"/>
  <c r="F1986" i="12" s="1"/>
  <c r="K1985" i="12"/>
  <c r="Q1986" i="12" l="1"/>
  <c r="R1986" i="12" s="1"/>
  <c r="E1953" i="13"/>
  <c r="J1987" i="12"/>
  <c r="Y1987" i="12"/>
  <c r="I1987" i="12"/>
  <c r="V1987" i="12"/>
  <c r="B1988" i="12"/>
  <c r="U1987" i="12"/>
  <c r="E1987" i="12"/>
  <c r="F1987" i="12" s="1"/>
  <c r="N1987" i="12"/>
  <c r="O1987" i="12" s="1"/>
  <c r="P1987" i="12" s="1"/>
  <c r="K1986" i="12"/>
  <c r="W1986" i="12"/>
  <c r="W1987" i="12" l="1"/>
  <c r="E1952" i="13"/>
  <c r="Y1988" i="12"/>
  <c r="I1988" i="12"/>
  <c r="V1988" i="12"/>
  <c r="B1989" i="12"/>
  <c r="U1988" i="12"/>
  <c r="E1988" i="12"/>
  <c r="F1988" i="12" s="1"/>
  <c r="N1988" i="12"/>
  <c r="O1988" i="12" s="1"/>
  <c r="P1988" i="12" s="1"/>
  <c r="J1988" i="12"/>
  <c r="K1987" i="12"/>
  <c r="Q1987" i="12"/>
  <c r="R1987" i="12" s="1"/>
  <c r="E1951" i="13" l="1"/>
  <c r="V1989" i="12"/>
  <c r="B1990" i="12"/>
  <c r="U1989" i="12"/>
  <c r="E1989" i="12"/>
  <c r="F1989" i="12" s="1"/>
  <c r="N1989" i="12"/>
  <c r="O1989" i="12" s="1"/>
  <c r="P1989" i="12" s="1"/>
  <c r="J1989" i="12"/>
  <c r="Y1989" i="12"/>
  <c r="I1989" i="12"/>
  <c r="K1988" i="12"/>
  <c r="Q1988" i="12"/>
  <c r="R1988" i="12" s="1"/>
  <c r="W1988" i="12"/>
  <c r="Q1989" i="12" l="1"/>
  <c r="R1989" i="12" s="1"/>
  <c r="W1989" i="12"/>
  <c r="E1950" i="13"/>
  <c r="N1990" i="12"/>
  <c r="O1990" i="12" s="1"/>
  <c r="P1990" i="12" s="1"/>
  <c r="J1990" i="12"/>
  <c r="Y1990" i="12"/>
  <c r="I1990" i="12"/>
  <c r="V1990" i="12"/>
  <c r="B1991" i="12"/>
  <c r="U1990" i="12"/>
  <c r="E1990" i="12"/>
  <c r="F1990" i="12" s="1"/>
  <c r="K1989" i="12"/>
  <c r="Q1990" i="12" l="1"/>
  <c r="R1990" i="12" s="1"/>
  <c r="W1990" i="12"/>
  <c r="E1949" i="13"/>
  <c r="N1991" i="12"/>
  <c r="O1991" i="12" s="1"/>
  <c r="P1991" i="12" s="1"/>
  <c r="J1991" i="12"/>
  <c r="Y1991" i="12"/>
  <c r="I1991" i="12"/>
  <c r="V1991" i="12"/>
  <c r="B1992" i="12"/>
  <c r="U1991" i="12"/>
  <c r="E1991" i="12"/>
  <c r="F1991" i="12" s="1"/>
  <c r="K1990" i="12"/>
  <c r="W1991" i="12" l="1"/>
  <c r="Q1991" i="12"/>
  <c r="R1991" i="12" s="1"/>
  <c r="E1948" i="13"/>
  <c r="J1992" i="12"/>
  <c r="Y1992" i="12"/>
  <c r="I1992" i="12"/>
  <c r="V1992" i="12"/>
  <c r="B1993" i="12"/>
  <c r="U1992" i="12"/>
  <c r="E1992" i="12"/>
  <c r="F1992" i="12" s="1"/>
  <c r="N1992" i="12"/>
  <c r="O1992" i="12" s="1"/>
  <c r="P1992" i="12" s="1"/>
  <c r="K1991" i="12"/>
  <c r="Q1992" i="12" l="1"/>
  <c r="R1992" i="12" s="1"/>
  <c r="W1992" i="12"/>
  <c r="E1947" i="13"/>
  <c r="J1993" i="12"/>
  <c r="Y1993" i="12"/>
  <c r="I1993" i="12"/>
  <c r="V1993" i="12"/>
  <c r="B1994" i="12"/>
  <c r="U1993" i="12"/>
  <c r="E1993" i="12"/>
  <c r="F1993" i="12" s="1"/>
  <c r="N1993" i="12"/>
  <c r="O1993" i="12" s="1"/>
  <c r="P1993" i="12" s="1"/>
  <c r="K1992" i="12"/>
  <c r="Q1993" i="12" l="1"/>
  <c r="R1993" i="12" s="1"/>
  <c r="E1946" i="13"/>
  <c r="V1994" i="12"/>
  <c r="B1995" i="12"/>
  <c r="U1994" i="12"/>
  <c r="E1994" i="12"/>
  <c r="F1994" i="12" s="1"/>
  <c r="N1994" i="12"/>
  <c r="O1994" i="12" s="1"/>
  <c r="P1994" i="12" s="1"/>
  <c r="J1994" i="12"/>
  <c r="Y1994" i="12"/>
  <c r="I1994" i="12"/>
  <c r="K1993" i="12"/>
  <c r="W1993" i="12"/>
  <c r="W1994" i="12" l="1"/>
  <c r="Q1994" i="12"/>
  <c r="R1994" i="12" s="1"/>
  <c r="E1945" i="13"/>
  <c r="N1995" i="12"/>
  <c r="O1995" i="12" s="1"/>
  <c r="P1995" i="12" s="1"/>
  <c r="J1995" i="12"/>
  <c r="Y1995" i="12"/>
  <c r="I1995" i="12"/>
  <c r="V1995" i="12"/>
  <c r="B1996" i="12"/>
  <c r="U1995" i="12"/>
  <c r="E1995" i="12"/>
  <c r="F1995" i="12" s="1"/>
  <c r="K1994" i="12"/>
  <c r="K1995" i="12" l="1"/>
  <c r="W1995" i="12"/>
  <c r="Q1995" i="12"/>
  <c r="R1995" i="12" s="1"/>
  <c r="E1944" i="13"/>
  <c r="N1996" i="12"/>
  <c r="O1996" i="12" s="1"/>
  <c r="P1996" i="12" s="1"/>
  <c r="J1996" i="12"/>
  <c r="Y1996" i="12"/>
  <c r="I1996" i="12"/>
  <c r="V1996" i="12"/>
  <c r="B1997" i="12"/>
  <c r="U1996" i="12"/>
  <c r="E1996" i="12"/>
  <c r="F1996" i="12" s="1"/>
  <c r="W1996" i="12" l="1"/>
  <c r="K1996" i="12"/>
  <c r="Q1996" i="12"/>
  <c r="R1996" i="12" s="1"/>
  <c r="E1943" i="13"/>
  <c r="N1997" i="12"/>
  <c r="O1997" i="12" s="1"/>
  <c r="P1997" i="12" s="1"/>
  <c r="J1997" i="12"/>
  <c r="Y1997" i="12"/>
  <c r="I1997" i="12"/>
  <c r="V1997" i="12"/>
  <c r="B1998" i="12"/>
  <c r="U1997" i="12"/>
  <c r="E1997" i="12"/>
  <c r="F1997" i="12" s="1"/>
  <c r="Q1997" i="12" l="1"/>
  <c r="R1997" i="12" s="1"/>
  <c r="W1997" i="12"/>
  <c r="E1942" i="13"/>
  <c r="J1998" i="12"/>
  <c r="Y1998" i="12"/>
  <c r="I1998" i="12"/>
  <c r="V1998" i="12"/>
  <c r="B1999" i="12"/>
  <c r="U1998" i="12"/>
  <c r="E1998" i="12"/>
  <c r="F1998" i="12" s="1"/>
  <c r="N1998" i="12"/>
  <c r="O1998" i="12" s="1"/>
  <c r="P1998" i="12" s="1"/>
  <c r="K1997" i="12"/>
  <c r="Q1998" i="12" l="1"/>
  <c r="R1998" i="12" s="1"/>
  <c r="E1941" i="13"/>
  <c r="V1999" i="12"/>
  <c r="B2000" i="12"/>
  <c r="U1999" i="12"/>
  <c r="E1999" i="12"/>
  <c r="F1999" i="12" s="1"/>
  <c r="N1999" i="12"/>
  <c r="O1999" i="12" s="1"/>
  <c r="P1999" i="12" s="1"/>
  <c r="J1999" i="12"/>
  <c r="Y1999" i="12"/>
  <c r="I1999" i="12"/>
  <c r="K1998" i="12"/>
  <c r="W1998" i="12"/>
  <c r="K1999" i="12" l="1"/>
  <c r="W1999" i="12"/>
  <c r="Q1999" i="12"/>
  <c r="R1999" i="12" s="1"/>
  <c r="E1940" i="13"/>
  <c r="B2001" i="12"/>
  <c r="U2000" i="12"/>
  <c r="E2000" i="12"/>
  <c r="F2000" i="12" s="1"/>
  <c r="N2000" i="12"/>
  <c r="O2000" i="12" s="1"/>
  <c r="P2000" i="12" s="1"/>
  <c r="J2000" i="12"/>
  <c r="Y2000" i="12"/>
  <c r="I2000" i="12"/>
  <c r="V2000" i="12"/>
  <c r="W2000" i="12" l="1"/>
  <c r="E1939" i="13"/>
  <c r="N2001" i="12"/>
  <c r="O2001" i="12" s="1"/>
  <c r="P2001" i="12" s="1"/>
  <c r="J2001" i="12"/>
  <c r="Y2001" i="12"/>
  <c r="I2001" i="12"/>
  <c r="V2001" i="12"/>
  <c r="B2002" i="12"/>
  <c r="U2001" i="12"/>
  <c r="E2001" i="12"/>
  <c r="F2001" i="12" s="1"/>
  <c r="K2000" i="12"/>
  <c r="Q2000" i="12"/>
  <c r="R2000" i="12" s="1"/>
  <c r="K2001" i="12" l="1"/>
  <c r="Q2001" i="12"/>
  <c r="R2001" i="12" s="1"/>
  <c r="W2001" i="12"/>
  <c r="E1938" i="13"/>
  <c r="N2002" i="12"/>
  <c r="O2002" i="12" s="1"/>
  <c r="P2002" i="12" s="1"/>
  <c r="J2002" i="12"/>
  <c r="Y2002" i="12"/>
  <c r="I2002" i="12"/>
  <c r="V2002" i="12"/>
  <c r="B2003" i="12"/>
  <c r="U2002" i="12"/>
  <c r="E2002" i="12"/>
  <c r="F2002" i="12" s="1"/>
  <c r="Q2002" i="12" l="1"/>
  <c r="R2002" i="12" s="1"/>
  <c r="W2002" i="12"/>
  <c r="E1937" i="13"/>
  <c r="J2003" i="12"/>
  <c r="Y2003" i="12"/>
  <c r="I2003" i="12"/>
  <c r="V2003" i="12"/>
  <c r="B2004" i="12"/>
  <c r="U2003" i="12"/>
  <c r="E2003" i="12"/>
  <c r="F2003" i="12" s="1"/>
  <c r="N2003" i="12"/>
  <c r="O2003" i="12" s="1"/>
  <c r="P2003" i="12" s="1"/>
  <c r="K2002" i="12"/>
  <c r="K2003" i="12" l="1"/>
  <c r="Q2003" i="12"/>
  <c r="R2003" i="12" s="1"/>
  <c r="W2003" i="12"/>
  <c r="E1936" i="13"/>
  <c r="Y2004" i="12"/>
  <c r="I2004" i="12"/>
  <c r="V2004" i="12"/>
  <c r="U2004" i="12"/>
  <c r="E2004" i="12"/>
  <c r="F2004" i="12" s="1"/>
  <c r="B2005" i="12"/>
  <c r="N2004" i="12"/>
  <c r="O2004" i="12" s="1"/>
  <c r="P2004" i="12" s="1"/>
  <c r="J2004" i="12"/>
  <c r="W2004" i="12" l="1"/>
  <c r="Q2004" i="12"/>
  <c r="R2004" i="12" s="1"/>
  <c r="E1935" i="13"/>
  <c r="Y2005" i="12"/>
  <c r="V2005" i="12"/>
  <c r="E2005" i="12"/>
  <c r="F2005" i="12" s="1"/>
  <c r="U2005" i="12"/>
  <c r="B2006" i="12"/>
  <c r="N2005" i="12"/>
  <c r="O2005" i="12" s="1"/>
  <c r="P2005" i="12" s="1"/>
  <c r="J2005" i="12"/>
  <c r="I2005" i="12"/>
  <c r="K2004" i="12"/>
  <c r="W2005" i="12" l="1"/>
  <c r="Q2005" i="12"/>
  <c r="R2005" i="12" s="1"/>
  <c r="K2005" i="12"/>
  <c r="E1934" i="13"/>
  <c r="Y2006" i="12"/>
  <c r="I2006" i="12"/>
  <c r="B2007" i="12"/>
  <c r="U2006" i="12"/>
  <c r="E2006" i="12"/>
  <c r="F2006" i="12" s="1"/>
  <c r="J2006" i="12"/>
  <c r="V2006" i="12"/>
  <c r="N2006" i="12"/>
  <c r="O2006" i="12" s="1"/>
  <c r="P2006" i="12" s="1"/>
  <c r="K2006" i="12" l="1"/>
  <c r="Q2006" i="12"/>
  <c r="R2006" i="12" s="1"/>
  <c r="W2006" i="12"/>
  <c r="E1933" i="13"/>
  <c r="V2007" i="12"/>
  <c r="B2008" i="12"/>
  <c r="U2007" i="12"/>
  <c r="E2007" i="12"/>
  <c r="F2007" i="12" s="1"/>
  <c r="J2007" i="12"/>
  <c r="I2007" i="12"/>
  <c r="Y2007" i="12"/>
  <c r="N2007" i="12"/>
  <c r="O2007" i="12" s="1"/>
  <c r="P2007" i="12" s="1"/>
  <c r="W2007" i="12" l="1"/>
  <c r="E1932" i="13"/>
  <c r="B2009" i="12"/>
  <c r="N2008" i="12"/>
  <c r="O2008" i="12" s="1"/>
  <c r="P2008" i="12" s="1"/>
  <c r="J2008" i="12"/>
  <c r="I2008" i="12"/>
  <c r="Y2008" i="12"/>
  <c r="E2008" i="12"/>
  <c r="F2008" i="12" s="1"/>
  <c r="V2008" i="12"/>
  <c r="U2008" i="12"/>
  <c r="Q2007" i="12"/>
  <c r="R2007" i="12" s="1"/>
  <c r="K2007" i="12"/>
  <c r="W2008" i="12" l="1"/>
  <c r="K2008" i="12"/>
  <c r="E1931" i="13"/>
  <c r="V2009" i="12"/>
  <c r="U2009" i="12"/>
  <c r="N2009" i="12"/>
  <c r="O2009" i="12" s="1"/>
  <c r="P2009" i="12" s="1"/>
  <c r="B2010" i="12"/>
  <c r="J2009" i="12"/>
  <c r="I2009" i="12"/>
  <c r="E2009" i="12"/>
  <c r="F2009" i="12" s="1"/>
  <c r="Y2009" i="12"/>
  <c r="Q2008" i="12"/>
  <c r="R2008" i="12" s="1"/>
  <c r="W2009" i="12" l="1"/>
  <c r="Q2009" i="12"/>
  <c r="R2009" i="12" s="1"/>
  <c r="K2009" i="12"/>
  <c r="E1930" i="13"/>
  <c r="N2010" i="12"/>
  <c r="O2010" i="12" s="1"/>
  <c r="P2010" i="12" s="1"/>
  <c r="J2010" i="12"/>
  <c r="Y2010" i="12"/>
  <c r="I2010" i="12"/>
  <c r="B2011" i="12"/>
  <c r="E2010" i="12"/>
  <c r="F2010" i="12" s="1"/>
  <c r="V2010" i="12"/>
  <c r="U2010" i="12"/>
  <c r="W2010" i="12" l="1"/>
  <c r="Q2010" i="12"/>
  <c r="R2010" i="12" s="1"/>
  <c r="E1929" i="13"/>
  <c r="J2011" i="12"/>
  <c r="Y2011" i="12"/>
  <c r="I2011" i="12"/>
  <c r="V2011" i="12"/>
  <c r="U2011" i="12"/>
  <c r="N2011" i="12"/>
  <c r="O2011" i="12" s="1"/>
  <c r="P2011" i="12" s="1"/>
  <c r="B2012" i="12"/>
  <c r="E2011" i="12"/>
  <c r="F2011" i="12" s="1"/>
  <c r="K2010" i="12"/>
  <c r="W2011" i="12" l="1"/>
  <c r="E1928" i="13"/>
  <c r="Y2012" i="12"/>
  <c r="I2012" i="12"/>
  <c r="V2012" i="12"/>
  <c r="B2013" i="12"/>
  <c r="U2012" i="12"/>
  <c r="E2012" i="12"/>
  <c r="F2012" i="12" s="1"/>
  <c r="N2012" i="12"/>
  <c r="O2012" i="12" s="1"/>
  <c r="P2012" i="12" s="1"/>
  <c r="J2012" i="12"/>
  <c r="Q2011" i="12"/>
  <c r="R2011" i="12" s="1"/>
  <c r="K2011" i="12"/>
  <c r="W2012" i="12" l="1"/>
  <c r="E1927" i="13"/>
  <c r="V2013" i="12"/>
  <c r="B2014" i="12"/>
  <c r="U2013" i="12"/>
  <c r="E2013" i="12"/>
  <c r="F2013" i="12" s="1"/>
  <c r="J2013" i="12"/>
  <c r="Y2013" i="12"/>
  <c r="N2013" i="12"/>
  <c r="O2013" i="12" s="1"/>
  <c r="P2013" i="12" s="1"/>
  <c r="I2013" i="12"/>
  <c r="K2012" i="12"/>
  <c r="Q2012" i="12"/>
  <c r="R2012" i="12" s="1"/>
  <c r="K2013" i="12" l="1"/>
  <c r="W2013" i="12"/>
  <c r="Q2013" i="12"/>
  <c r="R2013" i="12" s="1"/>
  <c r="E1926" i="13"/>
  <c r="N2014" i="12"/>
  <c r="O2014" i="12" s="1"/>
  <c r="P2014" i="12" s="1"/>
  <c r="Y2014" i="12"/>
  <c r="V2014" i="12"/>
  <c r="U2014" i="12"/>
  <c r="J2014" i="12"/>
  <c r="I2014" i="12"/>
  <c r="B2015" i="12"/>
  <c r="E2014" i="12"/>
  <c r="F2014" i="12" s="1"/>
  <c r="W2014" i="12" l="1"/>
  <c r="Q2014" i="12"/>
  <c r="R2014" i="12" s="1"/>
  <c r="E1925" i="13"/>
  <c r="N2015" i="12"/>
  <c r="O2015" i="12" s="1"/>
  <c r="P2015" i="12" s="1"/>
  <c r="J2015" i="12"/>
  <c r="V2015" i="12"/>
  <c r="U2015" i="12"/>
  <c r="I2015" i="12"/>
  <c r="B2016" i="12"/>
  <c r="E2015" i="12"/>
  <c r="F2015" i="12" s="1"/>
  <c r="Y2015" i="12"/>
  <c r="K2014" i="12"/>
  <c r="W2015" i="12" l="1"/>
  <c r="E1924" i="13"/>
  <c r="J2016" i="12"/>
  <c r="Y2016" i="12"/>
  <c r="I2016" i="12"/>
  <c r="V2016" i="12"/>
  <c r="U2016" i="12"/>
  <c r="N2016" i="12"/>
  <c r="O2016" i="12" s="1"/>
  <c r="P2016" i="12" s="1"/>
  <c r="E2016" i="12"/>
  <c r="F2016" i="12" s="1"/>
  <c r="B2017" i="12"/>
  <c r="K2015" i="12"/>
  <c r="Q2015" i="12"/>
  <c r="R2015" i="12" s="1"/>
  <c r="Q2016" i="12" l="1"/>
  <c r="R2016" i="12" s="1"/>
  <c r="K2016" i="12"/>
  <c r="E1923" i="13"/>
  <c r="J2017" i="12"/>
  <c r="Y2017" i="12"/>
  <c r="I2017" i="12"/>
  <c r="V2017" i="12"/>
  <c r="B2018" i="12"/>
  <c r="U2017" i="12"/>
  <c r="E2017" i="12"/>
  <c r="F2017" i="12" s="1"/>
  <c r="N2017" i="12"/>
  <c r="O2017" i="12" s="1"/>
  <c r="P2017" i="12" s="1"/>
  <c r="W2016" i="12"/>
  <c r="W2017" i="12" l="1"/>
  <c r="E1922" i="13"/>
  <c r="V2018" i="12"/>
  <c r="B2019" i="12"/>
  <c r="U2018" i="12"/>
  <c r="E2018" i="12"/>
  <c r="F2018" i="12" s="1"/>
  <c r="Y2018" i="12"/>
  <c r="N2018" i="12"/>
  <c r="O2018" i="12" s="1"/>
  <c r="P2018" i="12" s="1"/>
  <c r="J2018" i="12"/>
  <c r="I2018" i="12"/>
  <c r="K2017" i="12"/>
  <c r="Q2017" i="12"/>
  <c r="R2017" i="12" s="1"/>
  <c r="W2018" i="12" l="1"/>
  <c r="Q2018" i="12"/>
  <c r="R2018" i="12" s="1"/>
  <c r="E1921" i="13"/>
  <c r="N2019" i="12"/>
  <c r="O2019" i="12" s="1"/>
  <c r="P2019" i="12" s="1"/>
  <c r="Y2019" i="12"/>
  <c r="V2019" i="12"/>
  <c r="U2019" i="12"/>
  <c r="J2019" i="12"/>
  <c r="I2019" i="12"/>
  <c r="E2019" i="12"/>
  <c r="F2019" i="12" s="1"/>
  <c r="B2020" i="12"/>
  <c r="K2018" i="12"/>
  <c r="Q2019" i="12" l="1"/>
  <c r="R2019" i="12" s="1"/>
  <c r="E1920" i="13"/>
  <c r="N2020" i="12"/>
  <c r="O2020" i="12" s="1"/>
  <c r="P2020" i="12" s="1"/>
  <c r="J2020" i="12"/>
  <c r="B2021" i="12"/>
  <c r="U2020" i="12"/>
  <c r="E2020" i="12"/>
  <c r="F2020" i="12" s="1"/>
  <c r="Y2020" i="12"/>
  <c r="V2020" i="12"/>
  <c r="I2020" i="12"/>
  <c r="K2019" i="12"/>
  <c r="W2019" i="12"/>
  <c r="E1919" i="13" l="1"/>
  <c r="N2021" i="12"/>
  <c r="O2021" i="12" s="1"/>
  <c r="P2021" i="12" s="1"/>
  <c r="J2021" i="12"/>
  <c r="Y2021" i="12"/>
  <c r="I2021" i="12"/>
  <c r="B2022" i="12"/>
  <c r="U2021" i="12"/>
  <c r="V2021" i="12"/>
  <c r="E2021" i="12"/>
  <c r="F2021" i="12" s="1"/>
  <c r="Q2020" i="12"/>
  <c r="R2020" i="12" s="1"/>
  <c r="K2020" i="12"/>
  <c r="W2020" i="12"/>
  <c r="W2021" i="12" l="1"/>
  <c r="E1918" i="13"/>
  <c r="J2022" i="12"/>
  <c r="Y2022" i="12"/>
  <c r="I2022" i="12"/>
  <c r="V2022" i="12"/>
  <c r="B2023" i="12"/>
  <c r="U2022" i="12"/>
  <c r="E2022" i="12"/>
  <c r="F2022" i="12" s="1"/>
  <c r="N2022" i="12"/>
  <c r="O2022" i="12" s="1"/>
  <c r="P2022" i="12" s="1"/>
  <c r="K2021" i="12"/>
  <c r="Q2021" i="12"/>
  <c r="R2021" i="12" s="1"/>
  <c r="W2022" i="12" l="1"/>
  <c r="E1917" i="13"/>
  <c r="V2023" i="12"/>
  <c r="B2024" i="12"/>
  <c r="U2023" i="12"/>
  <c r="E2023" i="12"/>
  <c r="F2023" i="12" s="1"/>
  <c r="Y2023" i="12"/>
  <c r="N2023" i="12"/>
  <c r="O2023" i="12" s="1"/>
  <c r="P2023" i="12" s="1"/>
  <c r="J2023" i="12"/>
  <c r="I2023" i="12"/>
  <c r="K2022" i="12"/>
  <c r="Q2022" i="12"/>
  <c r="R2022" i="12" s="1"/>
  <c r="W2023" i="12" l="1"/>
  <c r="Q2023" i="12"/>
  <c r="R2023" i="12" s="1"/>
  <c r="E1916" i="13"/>
  <c r="B2025" i="12"/>
  <c r="U2024" i="12"/>
  <c r="E2024" i="12"/>
  <c r="F2024" i="12" s="1"/>
  <c r="N2024" i="12"/>
  <c r="O2024" i="12" s="1"/>
  <c r="P2024" i="12" s="1"/>
  <c r="J2024" i="12"/>
  <c r="Y2024" i="12"/>
  <c r="I2024" i="12"/>
  <c r="V2024" i="12"/>
  <c r="K2023" i="12"/>
  <c r="Q2024" i="12" l="1"/>
  <c r="R2024" i="12" s="1"/>
  <c r="W2024" i="12"/>
  <c r="E1915" i="13"/>
  <c r="N2025" i="12"/>
  <c r="O2025" i="12" s="1"/>
  <c r="P2025" i="12" s="1"/>
  <c r="Y2025" i="12"/>
  <c r="I2025" i="12"/>
  <c r="V2025" i="12"/>
  <c r="B2026" i="12"/>
  <c r="U2025" i="12"/>
  <c r="E2025" i="12"/>
  <c r="F2025" i="12" s="1"/>
  <c r="J2025" i="12"/>
  <c r="K2024" i="12"/>
  <c r="K2025" i="12" l="1"/>
  <c r="Q2025" i="12"/>
  <c r="R2025" i="12" s="1"/>
  <c r="W2025" i="12"/>
  <c r="E1914" i="13"/>
  <c r="N2026" i="12"/>
  <c r="O2026" i="12" s="1"/>
  <c r="P2026" i="12" s="1"/>
  <c r="J2026" i="12"/>
  <c r="Y2026" i="12"/>
  <c r="I2026" i="12"/>
  <c r="V2026" i="12"/>
  <c r="B2027" i="12"/>
  <c r="U2026" i="12"/>
  <c r="E2026" i="12"/>
  <c r="F2026" i="12" s="1"/>
  <c r="K2026" i="12" l="1"/>
  <c r="W2026" i="12"/>
  <c r="Q2026" i="12"/>
  <c r="R2026" i="12" s="1"/>
  <c r="E1913" i="13"/>
  <c r="J2027" i="12"/>
  <c r="Y2027" i="12"/>
  <c r="I2027" i="12"/>
  <c r="V2027" i="12"/>
  <c r="B2028" i="12"/>
  <c r="U2027" i="12"/>
  <c r="E2027" i="12"/>
  <c r="F2027" i="12" s="1"/>
  <c r="N2027" i="12"/>
  <c r="O2027" i="12" s="1"/>
  <c r="P2027" i="12" s="1"/>
  <c r="W2027" i="12" l="1"/>
  <c r="Q2027" i="12"/>
  <c r="R2027" i="12" s="1"/>
  <c r="E1912" i="13"/>
  <c r="Y2028" i="12"/>
  <c r="I2028" i="12"/>
  <c r="V2028" i="12"/>
  <c r="B2029" i="12"/>
  <c r="U2028" i="12"/>
  <c r="E2028" i="12"/>
  <c r="F2028" i="12" s="1"/>
  <c r="N2028" i="12"/>
  <c r="O2028" i="12" s="1"/>
  <c r="P2028" i="12" s="1"/>
  <c r="J2028" i="12"/>
  <c r="K2027" i="12"/>
  <c r="W2028" i="12" l="1"/>
  <c r="K2028" i="12"/>
  <c r="Q2028" i="12"/>
  <c r="R2028" i="12" s="1"/>
  <c r="E1911" i="13"/>
  <c r="V2029" i="12"/>
  <c r="B2030" i="12"/>
  <c r="U2029" i="12"/>
  <c r="E2029" i="12"/>
  <c r="F2029" i="12" s="1"/>
  <c r="J2029" i="12"/>
  <c r="Y2029" i="12"/>
  <c r="I2029" i="12"/>
  <c r="N2029" i="12"/>
  <c r="O2029" i="12" s="1"/>
  <c r="P2029" i="12" s="1"/>
  <c r="E1910" i="13" l="1"/>
  <c r="N2030" i="12"/>
  <c r="O2030" i="12" s="1"/>
  <c r="P2030" i="12" s="1"/>
  <c r="J2030" i="12"/>
  <c r="V2030" i="12"/>
  <c r="Y2030" i="12"/>
  <c r="U2030" i="12"/>
  <c r="I2030" i="12"/>
  <c r="E2030" i="12"/>
  <c r="F2030" i="12" s="1"/>
  <c r="B2031" i="12"/>
  <c r="K2029" i="12"/>
  <c r="Q2029" i="12"/>
  <c r="R2029" i="12" s="1"/>
  <c r="W2029" i="12"/>
  <c r="E1909" i="13" l="1"/>
  <c r="N2031" i="12"/>
  <c r="O2031" i="12" s="1"/>
  <c r="P2031" i="12" s="1"/>
  <c r="J2031" i="12"/>
  <c r="Y2031" i="12"/>
  <c r="I2031" i="12"/>
  <c r="B2032" i="12"/>
  <c r="U2031" i="12"/>
  <c r="E2031" i="12"/>
  <c r="F2031" i="12" s="1"/>
  <c r="V2031" i="12"/>
  <c r="Q2030" i="12"/>
  <c r="R2030" i="12" s="1"/>
  <c r="K2030" i="12"/>
  <c r="W2030" i="12"/>
  <c r="W2031" i="12" l="1"/>
  <c r="E1908" i="13"/>
  <c r="J2032" i="12"/>
  <c r="Y2032" i="12"/>
  <c r="I2032" i="12"/>
  <c r="V2032" i="12"/>
  <c r="U2032" i="12"/>
  <c r="N2032" i="12"/>
  <c r="O2032" i="12" s="1"/>
  <c r="P2032" i="12" s="1"/>
  <c r="E2032" i="12"/>
  <c r="F2032" i="12" s="1"/>
  <c r="B2033" i="12"/>
  <c r="K2031" i="12"/>
  <c r="Q2031" i="12"/>
  <c r="R2031" i="12" s="1"/>
  <c r="Q2032" i="12" l="1"/>
  <c r="R2032" i="12" s="1"/>
  <c r="K2032" i="12"/>
  <c r="E1907" i="13"/>
  <c r="J2033" i="12"/>
  <c r="Y2033" i="12"/>
  <c r="I2033" i="12"/>
  <c r="V2033" i="12"/>
  <c r="B2034" i="12"/>
  <c r="U2033" i="12"/>
  <c r="E2033" i="12"/>
  <c r="F2033" i="12" s="1"/>
  <c r="N2033" i="12"/>
  <c r="O2033" i="12" s="1"/>
  <c r="P2033" i="12" s="1"/>
  <c r="W2032" i="12"/>
  <c r="W2033" i="12" l="1"/>
  <c r="E1906" i="13"/>
  <c r="V2034" i="12"/>
  <c r="B2035" i="12"/>
  <c r="U2034" i="12"/>
  <c r="E2034" i="12"/>
  <c r="F2034" i="12" s="1"/>
  <c r="N2034" i="12"/>
  <c r="O2034" i="12" s="1"/>
  <c r="P2034" i="12" s="1"/>
  <c r="J2034" i="12"/>
  <c r="Y2034" i="12"/>
  <c r="I2034" i="12"/>
  <c r="K2033" i="12"/>
  <c r="Q2033" i="12"/>
  <c r="R2033" i="12" s="1"/>
  <c r="W2034" i="12" l="1"/>
  <c r="Q2034" i="12"/>
  <c r="R2034" i="12" s="1"/>
  <c r="E1905" i="13"/>
  <c r="N2035" i="12"/>
  <c r="O2035" i="12" s="1"/>
  <c r="P2035" i="12" s="1"/>
  <c r="J2035" i="12"/>
  <c r="Y2035" i="12"/>
  <c r="I2035" i="12"/>
  <c r="B2036" i="12"/>
  <c r="V2035" i="12"/>
  <c r="U2035" i="12"/>
  <c r="E2035" i="12"/>
  <c r="F2035" i="12" s="1"/>
  <c r="K2034" i="12"/>
  <c r="W2035" i="12" l="1"/>
  <c r="Q2035" i="12"/>
  <c r="R2035" i="12" s="1"/>
  <c r="E1904" i="13"/>
  <c r="N2036" i="12"/>
  <c r="O2036" i="12" s="1"/>
  <c r="P2036" i="12" s="1"/>
  <c r="J2036" i="12"/>
  <c r="V2036" i="12"/>
  <c r="B2037" i="12"/>
  <c r="U2036" i="12"/>
  <c r="E2036" i="12"/>
  <c r="F2036" i="12" s="1"/>
  <c r="Y2036" i="12"/>
  <c r="I2036" i="12"/>
  <c r="K2035" i="12"/>
  <c r="W2036" i="12" l="1"/>
  <c r="Q2036" i="12"/>
  <c r="R2036" i="12" s="1"/>
  <c r="K2036" i="12"/>
  <c r="E1903" i="13"/>
  <c r="N2037" i="12"/>
  <c r="O2037" i="12" s="1"/>
  <c r="P2037" i="12" s="1"/>
  <c r="J2037" i="12"/>
  <c r="Y2037" i="12"/>
  <c r="I2037" i="12"/>
  <c r="B2038" i="12"/>
  <c r="U2037" i="12"/>
  <c r="E2037" i="12"/>
  <c r="F2037" i="12" s="1"/>
  <c r="V2037" i="12"/>
  <c r="Q2037" i="12" l="1"/>
  <c r="R2037" i="12" s="1"/>
  <c r="W2037" i="12"/>
  <c r="E1902" i="13"/>
  <c r="J2038" i="12"/>
  <c r="Y2038" i="12"/>
  <c r="I2038" i="12"/>
  <c r="V2038" i="12"/>
  <c r="B2039" i="12"/>
  <c r="U2038" i="12"/>
  <c r="E2038" i="12"/>
  <c r="F2038" i="12" s="1"/>
  <c r="N2038" i="12"/>
  <c r="O2038" i="12" s="1"/>
  <c r="P2038" i="12" s="1"/>
  <c r="K2037" i="12"/>
  <c r="W2038" i="12" l="1"/>
  <c r="Q2038" i="12"/>
  <c r="R2038" i="12" s="1"/>
  <c r="K2038" i="12"/>
  <c r="E1901" i="13"/>
  <c r="V2039" i="12"/>
  <c r="B2040" i="12"/>
  <c r="U2039" i="12"/>
  <c r="E2039" i="12"/>
  <c r="F2039" i="12" s="1"/>
  <c r="N2039" i="12"/>
  <c r="O2039" i="12" s="1"/>
  <c r="P2039" i="12" s="1"/>
  <c r="Y2039" i="12"/>
  <c r="J2039" i="12"/>
  <c r="I2039" i="12"/>
  <c r="W2039" i="12" l="1"/>
  <c r="K2039" i="12"/>
  <c r="E1900" i="13"/>
  <c r="B2041" i="12"/>
  <c r="U2040" i="12"/>
  <c r="E2040" i="12"/>
  <c r="F2040" i="12" s="1"/>
  <c r="N2040" i="12"/>
  <c r="O2040" i="12" s="1"/>
  <c r="P2040" i="12" s="1"/>
  <c r="J2040" i="12"/>
  <c r="Y2040" i="12"/>
  <c r="I2040" i="12"/>
  <c r="V2040" i="12"/>
  <c r="Q2039" i="12"/>
  <c r="R2039" i="12" s="1"/>
  <c r="W2040" i="12" l="1"/>
  <c r="E1899" i="13"/>
  <c r="N2041" i="12"/>
  <c r="O2041" i="12" s="1"/>
  <c r="P2041" i="12" s="1"/>
  <c r="Y2041" i="12"/>
  <c r="I2041" i="12"/>
  <c r="V2041" i="12"/>
  <c r="B2042" i="12"/>
  <c r="U2041" i="12"/>
  <c r="E2041" i="12"/>
  <c r="F2041" i="12" s="1"/>
  <c r="J2041" i="12"/>
  <c r="Q2040" i="12"/>
  <c r="R2040" i="12" s="1"/>
  <c r="K2040" i="12"/>
  <c r="K2041" i="12" l="1"/>
  <c r="Q2041" i="12"/>
  <c r="R2041" i="12" s="1"/>
  <c r="W2041" i="12"/>
  <c r="E1898" i="13"/>
  <c r="N2042" i="12"/>
  <c r="O2042" i="12" s="1"/>
  <c r="P2042" i="12" s="1"/>
  <c r="J2042" i="12"/>
  <c r="Y2042" i="12"/>
  <c r="I2042" i="12"/>
  <c r="V2042" i="12"/>
  <c r="B2043" i="12"/>
  <c r="U2042" i="12"/>
  <c r="E2042" i="12"/>
  <c r="F2042" i="12" s="1"/>
  <c r="W2042" i="12" l="1"/>
  <c r="Q2042" i="12"/>
  <c r="R2042" i="12" s="1"/>
  <c r="E1897" i="13"/>
  <c r="J2043" i="12"/>
  <c r="Y2043" i="12"/>
  <c r="I2043" i="12"/>
  <c r="V2043" i="12"/>
  <c r="B2044" i="12"/>
  <c r="U2043" i="12"/>
  <c r="E2043" i="12"/>
  <c r="F2043" i="12" s="1"/>
  <c r="N2043" i="12"/>
  <c r="O2043" i="12" s="1"/>
  <c r="P2043" i="12" s="1"/>
  <c r="K2042" i="12"/>
  <c r="Q2043" i="12" l="1"/>
  <c r="R2043" i="12" s="1"/>
  <c r="W2043" i="12"/>
  <c r="E1896" i="13"/>
  <c r="Y2044" i="12"/>
  <c r="I2044" i="12"/>
  <c r="V2044" i="12"/>
  <c r="B2045" i="12"/>
  <c r="U2044" i="12"/>
  <c r="E2044" i="12"/>
  <c r="F2044" i="12" s="1"/>
  <c r="N2044" i="12"/>
  <c r="O2044" i="12" s="1"/>
  <c r="P2044" i="12" s="1"/>
  <c r="J2044" i="12"/>
  <c r="K2043" i="12"/>
  <c r="W2044" i="12" l="1"/>
  <c r="K2044" i="12"/>
  <c r="E1895" i="13"/>
  <c r="V2045" i="12"/>
  <c r="B2046" i="12"/>
  <c r="U2045" i="12"/>
  <c r="E2045" i="12"/>
  <c r="F2045" i="12" s="1"/>
  <c r="N2045" i="12"/>
  <c r="O2045" i="12" s="1"/>
  <c r="P2045" i="12" s="1"/>
  <c r="J2045" i="12"/>
  <c r="Y2045" i="12"/>
  <c r="I2045" i="12"/>
  <c r="Q2044" i="12"/>
  <c r="R2044" i="12" s="1"/>
  <c r="W2045" i="12" l="1"/>
  <c r="E1894" i="13"/>
  <c r="N2046" i="12"/>
  <c r="O2046" i="12" s="1"/>
  <c r="P2046" i="12" s="1"/>
  <c r="J2046" i="12"/>
  <c r="Y2046" i="12"/>
  <c r="I2046" i="12"/>
  <c r="V2046" i="12"/>
  <c r="E2046" i="12"/>
  <c r="F2046" i="12" s="1"/>
  <c r="B2047" i="12"/>
  <c r="U2046" i="12"/>
  <c r="K2045" i="12"/>
  <c r="Q2045" i="12"/>
  <c r="R2045" i="12" s="1"/>
  <c r="W2046" i="12" l="1"/>
  <c r="Q2046" i="12"/>
  <c r="R2046" i="12" s="1"/>
  <c r="E1893" i="13"/>
  <c r="N2047" i="12"/>
  <c r="O2047" i="12" s="1"/>
  <c r="P2047" i="12" s="1"/>
  <c r="J2047" i="12"/>
  <c r="Y2047" i="12"/>
  <c r="I2047" i="12"/>
  <c r="V2047" i="12"/>
  <c r="B2048" i="12"/>
  <c r="U2047" i="12"/>
  <c r="E2047" i="12"/>
  <c r="F2047" i="12" s="1"/>
  <c r="K2046" i="12"/>
  <c r="W2047" i="12" l="1"/>
  <c r="Q2047" i="12"/>
  <c r="R2047" i="12" s="1"/>
  <c r="E1892" i="13"/>
  <c r="J2048" i="12"/>
  <c r="Y2048" i="12"/>
  <c r="I2048" i="12"/>
  <c r="V2048" i="12"/>
  <c r="B2049" i="12"/>
  <c r="U2048" i="12"/>
  <c r="E2048" i="12"/>
  <c r="F2048" i="12" s="1"/>
  <c r="N2048" i="12"/>
  <c r="O2048" i="12" s="1"/>
  <c r="P2048" i="12" s="1"/>
  <c r="K2047" i="12"/>
  <c r="W2048" i="12" l="1"/>
  <c r="Q2048" i="12"/>
  <c r="R2048" i="12" s="1"/>
  <c r="E1891" i="13"/>
  <c r="J2049" i="12"/>
  <c r="Y2049" i="12"/>
  <c r="I2049" i="12"/>
  <c r="V2049" i="12"/>
  <c r="B2050" i="12"/>
  <c r="U2049" i="12"/>
  <c r="E2049" i="12"/>
  <c r="F2049" i="12" s="1"/>
  <c r="N2049" i="12"/>
  <c r="O2049" i="12" s="1"/>
  <c r="P2049" i="12" s="1"/>
  <c r="K2048" i="12"/>
  <c r="K2049" i="12" l="1"/>
  <c r="Q2049" i="12"/>
  <c r="R2049" i="12" s="1"/>
  <c r="W2049" i="12"/>
  <c r="E1890" i="13"/>
  <c r="V2050" i="12"/>
  <c r="B2051" i="12"/>
  <c r="U2050" i="12"/>
  <c r="E2050" i="12"/>
  <c r="F2050" i="12" s="1"/>
  <c r="N2050" i="12"/>
  <c r="O2050" i="12" s="1"/>
  <c r="P2050" i="12" s="1"/>
  <c r="J2050" i="12"/>
  <c r="Y2050" i="12"/>
  <c r="I2050" i="12"/>
  <c r="W2050" i="12" l="1"/>
  <c r="E1889" i="13"/>
  <c r="N2051" i="12"/>
  <c r="O2051" i="12" s="1"/>
  <c r="P2051" i="12" s="1"/>
  <c r="J2051" i="12"/>
  <c r="Y2051" i="12"/>
  <c r="I2051" i="12"/>
  <c r="B2052" i="12"/>
  <c r="V2051" i="12"/>
  <c r="U2051" i="12"/>
  <c r="E2051" i="12"/>
  <c r="F2051" i="12" s="1"/>
  <c r="K2050" i="12"/>
  <c r="Q2050" i="12"/>
  <c r="R2050" i="12" s="1"/>
  <c r="W2051" i="12" l="1"/>
  <c r="K2051" i="12"/>
  <c r="Q2051" i="12"/>
  <c r="R2051" i="12" s="1"/>
  <c r="E1888" i="13"/>
  <c r="N2052" i="12"/>
  <c r="O2052" i="12" s="1"/>
  <c r="P2052" i="12" s="1"/>
  <c r="J2052" i="12"/>
  <c r="Y2052" i="12"/>
  <c r="I2052" i="12"/>
  <c r="V2052" i="12"/>
  <c r="B2053" i="12"/>
  <c r="U2052" i="12"/>
  <c r="E2052" i="12"/>
  <c r="F2052" i="12" s="1"/>
  <c r="W2052" i="12" l="1"/>
  <c r="K2052" i="12"/>
  <c r="E1887" i="13"/>
  <c r="N2053" i="12"/>
  <c r="O2053" i="12" s="1"/>
  <c r="P2053" i="12" s="1"/>
  <c r="J2053" i="12"/>
  <c r="Y2053" i="12"/>
  <c r="I2053" i="12"/>
  <c r="V2053" i="12"/>
  <c r="B2054" i="12"/>
  <c r="U2053" i="12"/>
  <c r="E2053" i="12"/>
  <c r="F2053" i="12" s="1"/>
  <c r="Q2052" i="12"/>
  <c r="R2052" i="12" s="1"/>
  <c r="W2053" i="12" l="1"/>
  <c r="Q2053" i="12"/>
  <c r="R2053" i="12" s="1"/>
  <c r="K2053" i="12"/>
  <c r="E1886" i="13"/>
  <c r="J2054" i="12"/>
  <c r="Y2054" i="12"/>
  <c r="I2054" i="12"/>
  <c r="V2054" i="12"/>
  <c r="B2055" i="12"/>
  <c r="U2054" i="12"/>
  <c r="E2054" i="12"/>
  <c r="F2054" i="12" s="1"/>
  <c r="N2054" i="12"/>
  <c r="O2054" i="12" s="1"/>
  <c r="P2054" i="12" s="1"/>
  <c r="W2054" i="12" l="1"/>
  <c r="Q2054" i="12"/>
  <c r="R2054" i="12" s="1"/>
  <c r="K2054" i="12"/>
  <c r="E1885" i="13"/>
  <c r="V2055" i="12"/>
  <c r="B2056" i="12"/>
  <c r="U2055" i="12"/>
  <c r="E2055" i="12"/>
  <c r="F2055" i="12" s="1"/>
  <c r="N2055" i="12"/>
  <c r="O2055" i="12" s="1"/>
  <c r="P2055" i="12" s="1"/>
  <c r="Y2055" i="12"/>
  <c r="J2055" i="12"/>
  <c r="I2055" i="12"/>
  <c r="E1884" i="13" l="1"/>
  <c r="B2057" i="12"/>
  <c r="U2056" i="12"/>
  <c r="E2056" i="12"/>
  <c r="F2056" i="12" s="1"/>
  <c r="N2056" i="12"/>
  <c r="O2056" i="12" s="1"/>
  <c r="P2056" i="12" s="1"/>
  <c r="J2056" i="12"/>
  <c r="Y2056" i="12"/>
  <c r="I2056" i="12"/>
  <c r="V2056" i="12"/>
  <c r="K2055" i="12"/>
  <c r="Q2055" i="12"/>
  <c r="R2055" i="12" s="1"/>
  <c r="W2055" i="12"/>
  <c r="K2056" i="12" l="1"/>
  <c r="Q2056" i="12"/>
  <c r="R2056" i="12" s="1"/>
  <c r="W2056" i="12"/>
  <c r="E1883" i="13"/>
  <c r="N2057" i="12"/>
  <c r="O2057" i="12" s="1"/>
  <c r="P2057" i="12" s="1"/>
  <c r="J2057" i="12"/>
  <c r="Y2057" i="12"/>
  <c r="I2057" i="12"/>
  <c r="V2057" i="12"/>
  <c r="B2058" i="12"/>
  <c r="U2057" i="12"/>
  <c r="E2057" i="12"/>
  <c r="F2057" i="12" s="1"/>
  <c r="Q2057" i="12" l="1"/>
  <c r="R2057" i="12" s="1"/>
  <c r="W2057" i="12"/>
  <c r="E1882" i="13"/>
  <c r="N2058" i="12"/>
  <c r="O2058" i="12" s="1"/>
  <c r="P2058" i="12" s="1"/>
  <c r="J2058" i="12"/>
  <c r="Y2058" i="12"/>
  <c r="I2058" i="12"/>
  <c r="V2058" i="12"/>
  <c r="B2059" i="12"/>
  <c r="U2058" i="12"/>
  <c r="E2058" i="12"/>
  <c r="F2058" i="12" s="1"/>
  <c r="K2057" i="12"/>
  <c r="Q2058" i="12" l="1"/>
  <c r="R2058" i="12" s="1"/>
  <c r="W2058" i="12"/>
  <c r="E1881" i="13"/>
  <c r="J2059" i="12"/>
  <c r="Y2059" i="12"/>
  <c r="I2059" i="12"/>
  <c r="V2059" i="12"/>
  <c r="B2060" i="12"/>
  <c r="U2059" i="12"/>
  <c r="E2059" i="12"/>
  <c r="F2059" i="12" s="1"/>
  <c r="N2059" i="12"/>
  <c r="O2059" i="12" s="1"/>
  <c r="P2059" i="12" s="1"/>
  <c r="K2058" i="12"/>
  <c r="K2059" i="12" l="1"/>
  <c r="Q2059" i="12"/>
  <c r="R2059" i="12" s="1"/>
  <c r="W2059" i="12"/>
  <c r="E1880" i="13"/>
  <c r="Y2060" i="12"/>
  <c r="I2060" i="12"/>
  <c r="V2060" i="12"/>
  <c r="B2061" i="12"/>
  <c r="U2060" i="12"/>
  <c r="E2060" i="12"/>
  <c r="F2060" i="12" s="1"/>
  <c r="N2060" i="12"/>
  <c r="O2060" i="12" s="1"/>
  <c r="P2060" i="12" s="1"/>
  <c r="J2060" i="12"/>
  <c r="W2060" i="12" l="1"/>
  <c r="Q2060" i="12"/>
  <c r="R2060" i="12" s="1"/>
  <c r="E1879" i="13"/>
  <c r="V2061" i="12"/>
  <c r="B2062" i="12"/>
  <c r="U2061" i="12"/>
  <c r="E2061" i="12"/>
  <c r="F2061" i="12" s="1"/>
  <c r="N2061" i="12"/>
  <c r="O2061" i="12" s="1"/>
  <c r="P2061" i="12" s="1"/>
  <c r="J2061" i="12"/>
  <c r="Y2061" i="12"/>
  <c r="I2061" i="12"/>
  <c r="K2060" i="12"/>
  <c r="E1878" i="13" l="1"/>
  <c r="N2062" i="12"/>
  <c r="O2062" i="12" s="1"/>
  <c r="P2062" i="12" s="1"/>
  <c r="J2062" i="12"/>
  <c r="Y2062" i="12"/>
  <c r="I2062" i="12"/>
  <c r="V2062" i="12"/>
  <c r="B2063" i="12"/>
  <c r="U2062" i="12"/>
  <c r="E2062" i="12"/>
  <c r="F2062" i="12" s="1"/>
  <c r="K2061" i="12"/>
  <c r="Q2061" i="12"/>
  <c r="R2061" i="12" s="1"/>
  <c r="W2061" i="12"/>
  <c r="E1877" i="13" l="1"/>
  <c r="N2063" i="12"/>
  <c r="O2063" i="12" s="1"/>
  <c r="P2063" i="12" s="1"/>
  <c r="J2063" i="12"/>
  <c r="Y2063" i="12"/>
  <c r="I2063" i="12"/>
  <c r="V2063" i="12"/>
  <c r="B2064" i="12"/>
  <c r="U2063" i="12"/>
  <c r="E2063" i="12"/>
  <c r="F2063" i="12" s="1"/>
  <c r="K2062" i="12"/>
  <c r="Q2062" i="12"/>
  <c r="R2062" i="12" s="1"/>
  <c r="W2062" i="12"/>
  <c r="W2063" i="12" l="1"/>
  <c r="E1876" i="13"/>
  <c r="J2064" i="12"/>
  <c r="Y2064" i="12"/>
  <c r="I2064" i="12"/>
  <c r="V2064" i="12"/>
  <c r="B2065" i="12"/>
  <c r="U2064" i="12"/>
  <c r="E2064" i="12"/>
  <c r="F2064" i="12" s="1"/>
  <c r="N2064" i="12"/>
  <c r="O2064" i="12" s="1"/>
  <c r="P2064" i="12" s="1"/>
  <c r="K2063" i="12"/>
  <c r="Q2063" i="12"/>
  <c r="R2063" i="12" s="1"/>
  <c r="W2064" i="12" l="1"/>
  <c r="Q2064" i="12"/>
  <c r="R2064" i="12" s="1"/>
  <c r="E1875" i="13"/>
  <c r="J2065" i="12"/>
  <c r="Y2065" i="12"/>
  <c r="I2065" i="12"/>
  <c r="V2065" i="12"/>
  <c r="B2066" i="12"/>
  <c r="U2065" i="12"/>
  <c r="E2065" i="12"/>
  <c r="F2065" i="12" s="1"/>
  <c r="N2065" i="12"/>
  <c r="O2065" i="12" s="1"/>
  <c r="P2065" i="12" s="1"/>
  <c r="K2064" i="12"/>
  <c r="W2065" i="12" l="1"/>
  <c r="E1874" i="13"/>
  <c r="V2066" i="12"/>
  <c r="B2067" i="12"/>
  <c r="U2066" i="12"/>
  <c r="E2066" i="12"/>
  <c r="F2066" i="12" s="1"/>
  <c r="N2066" i="12"/>
  <c r="O2066" i="12" s="1"/>
  <c r="P2066" i="12" s="1"/>
  <c r="J2066" i="12"/>
  <c r="Y2066" i="12"/>
  <c r="I2066" i="12"/>
  <c r="K2065" i="12"/>
  <c r="Q2065" i="12"/>
  <c r="R2065" i="12" s="1"/>
  <c r="W2066" i="12" l="1"/>
  <c r="Q2066" i="12"/>
  <c r="R2066" i="12" s="1"/>
  <c r="E1873" i="13"/>
  <c r="N2067" i="12"/>
  <c r="O2067" i="12" s="1"/>
  <c r="P2067" i="12" s="1"/>
  <c r="J2067" i="12"/>
  <c r="Y2067" i="12"/>
  <c r="I2067" i="12"/>
  <c r="B2068" i="12"/>
  <c r="V2067" i="12"/>
  <c r="U2067" i="12"/>
  <c r="E2067" i="12"/>
  <c r="F2067" i="12" s="1"/>
  <c r="K2066" i="12"/>
  <c r="W2067" i="12" l="1"/>
  <c r="Q2067" i="12"/>
  <c r="R2067" i="12" s="1"/>
  <c r="E1872" i="13"/>
  <c r="N2068" i="12"/>
  <c r="O2068" i="12" s="1"/>
  <c r="P2068" i="12" s="1"/>
  <c r="J2068" i="12"/>
  <c r="Y2068" i="12"/>
  <c r="I2068" i="12"/>
  <c r="V2068" i="12"/>
  <c r="B2069" i="12"/>
  <c r="U2068" i="12"/>
  <c r="E2068" i="12"/>
  <c r="F2068" i="12" s="1"/>
  <c r="K2067" i="12"/>
  <c r="W2068" i="12" l="1"/>
  <c r="Q2068" i="12"/>
  <c r="R2068" i="12" s="1"/>
  <c r="E1871" i="13"/>
  <c r="N2069" i="12"/>
  <c r="O2069" i="12" s="1"/>
  <c r="P2069" i="12" s="1"/>
  <c r="J2069" i="12"/>
  <c r="Y2069" i="12"/>
  <c r="I2069" i="12"/>
  <c r="V2069" i="12"/>
  <c r="B2070" i="12"/>
  <c r="U2069" i="12"/>
  <c r="E2069" i="12"/>
  <c r="F2069" i="12" s="1"/>
  <c r="K2068" i="12"/>
  <c r="W2069" i="12" l="1"/>
  <c r="Q2069" i="12"/>
  <c r="R2069" i="12" s="1"/>
  <c r="E1870" i="13"/>
  <c r="J2070" i="12"/>
  <c r="Y2070" i="12"/>
  <c r="I2070" i="12"/>
  <c r="V2070" i="12"/>
  <c r="B2071" i="12"/>
  <c r="U2070" i="12"/>
  <c r="E2070" i="12"/>
  <c r="F2070" i="12" s="1"/>
  <c r="N2070" i="12"/>
  <c r="O2070" i="12" s="1"/>
  <c r="P2070" i="12" s="1"/>
  <c r="K2069" i="12"/>
  <c r="K2070" i="12" l="1"/>
  <c r="Q2070" i="12"/>
  <c r="R2070" i="12" s="1"/>
  <c r="W2070" i="12"/>
  <c r="E1869" i="13"/>
  <c r="V2071" i="12"/>
  <c r="B2072" i="12"/>
  <c r="U2071" i="12"/>
  <c r="E2071" i="12"/>
  <c r="F2071" i="12" s="1"/>
  <c r="N2071" i="12"/>
  <c r="O2071" i="12" s="1"/>
  <c r="P2071" i="12" s="1"/>
  <c r="Y2071" i="12"/>
  <c r="J2071" i="12"/>
  <c r="I2071" i="12"/>
  <c r="E1868" i="13" l="1"/>
  <c r="B2073" i="12"/>
  <c r="U2072" i="12"/>
  <c r="E2072" i="12"/>
  <c r="F2072" i="12" s="1"/>
  <c r="N2072" i="12"/>
  <c r="O2072" i="12" s="1"/>
  <c r="P2072" i="12" s="1"/>
  <c r="J2072" i="12"/>
  <c r="Y2072" i="12"/>
  <c r="I2072" i="12"/>
  <c r="V2072" i="12"/>
  <c r="K2071" i="12"/>
  <c r="Q2071" i="12"/>
  <c r="R2071" i="12" s="1"/>
  <c r="W2071" i="12"/>
  <c r="Q2072" i="12" l="1"/>
  <c r="R2072" i="12" s="1"/>
  <c r="W2072" i="12"/>
  <c r="E1867" i="13"/>
  <c r="N2073" i="12"/>
  <c r="O2073" i="12" s="1"/>
  <c r="P2073" i="12" s="1"/>
  <c r="J2073" i="12"/>
  <c r="Y2073" i="12"/>
  <c r="I2073" i="12"/>
  <c r="V2073" i="12"/>
  <c r="B2074" i="12"/>
  <c r="U2073" i="12"/>
  <c r="E2073" i="12"/>
  <c r="F2073" i="12" s="1"/>
  <c r="K2072" i="12"/>
  <c r="W2073" i="12" l="1"/>
  <c r="Q2073" i="12"/>
  <c r="R2073" i="12" s="1"/>
  <c r="E1866" i="13"/>
  <c r="N2074" i="12"/>
  <c r="O2074" i="12" s="1"/>
  <c r="P2074" i="12" s="1"/>
  <c r="J2074" i="12"/>
  <c r="Y2074" i="12"/>
  <c r="I2074" i="12"/>
  <c r="V2074" i="12"/>
  <c r="B2075" i="12"/>
  <c r="U2074" i="12"/>
  <c r="E2074" i="12"/>
  <c r="F2074" i="12" s="1"/>
  <c r="K2073" i="12"/>
  <c r="Q2074" i="12" l="1"/>
  <c r="R2074" i="12" s="1"/>
  <c r="W2074" i="12"/>
  <c r="E1865" i="13"/>
  <c r="J2075" i="12"/>
  <c r="Y2075" i="12"/>
  <c r="I2075" i="12"/>
  <c r="V2075" i="12"/>
  <c r="B2076" i="12"/>
  <c r="U2075" i="12"/>
  <c r="E2075" i="12"/>
  <c r="F2075" i="12" s="1"/>
  <c r="N2075" i="12"/>
  <c r="O2075" i="12" s="1"/>
  <c r="P2075" i="12" s="1"/>
  <c r="K2074" i="12"/>
  <c r="Q2075" i="12" l="1"/>
  <c r="R2075" i="12" s="1"/>
  <c r="K2075" i="12"/>
  <c r="W2075" i="12"/>
  <c r="E1864" i="13"/>
  <c r="Y2076" i="12"/>
  <c r="I2076" i="12"/>
  <c r="V2076" i="12"/>
  <c r="B2077" i="12"/>
  <c r="U2076" i="12"/>
  <c r="E2076" i="12"/>
  <c r="F2076" i="12" s="1"/>
  <c r="N2076" i="12"/>
  <c r="O2076" i="12" s="1"/>
  <c r="P2076" i="12" s="1"/>
  <c r="J2076" i="12"/>
  <c r="K2076" i="12" l="1"/>
  <c r="Q2076" i="12"/>
  <c r="R2076" i="12" s="1"/>
  <c r="W2076" i="12"/>
  <c r="E1863" i="13"/>
  <c r="V2077" i="12"/>
  <c r="B2078" i="12"/>
  <c r="U2077" i="12"/>
  <c r="E2077" i="12"/>
  <c r="F2077" i="12" s="1"/>
  <c r="N2077" i="12"/>
  <c r="O2077" i="12" s="1"/>
  <c r="P2077" i="12" s="1"/>
  <c r="J2077" i="12"/>
  <c r="Y2077" i="12"/>
  <c r="I2077" i="12"/>
  <c r="E1862" i="13" l="1"/>
  <c r="N2078" i="12"/>
  <c r="O2078" i="12" s="1"/>
  <c r="P2078" i="12" s="1"/>
  <c r="J2078" i="12"/>
  <c r="Y2078" i="12"/>
  <c r="I2078" i="12"/>
  <c r="V2078" i="12"/>
  <c r="B2079" i="12"/>
  <c r="U2078" i="12"/>
  <c r="E2078" i="12"/>
  <c r="F2078" i="12" s="1"/>
  <c r="K2077" i="12"/>
  <c r="Q2077" i="12"/>
  <c r="R2077" i="12" s="1"/>
  <c r="W2077" i="12"/>
  <c r="E1861" i="13" l="1"/>
  <c r="N2079" i="12"/>
  <c r="O2079" i="12" s="1"/>
  <c r="P2079" i="12" s="1"/>
  <c r="J2079" i="12"/>
  <c r="Y2079" i="12"/>
  <c r="I2079" i="12"/>
  <c r="V2079" i="12"/>
  <c r="B2080" i="12"/>
  <c r="U2079" i="12"/>
  <c r="E2079" i="12"/>
  <c r="F2079" i="12" s="1"/>
  <c r="K2078" i="12"/>
  <c r="Q2078" i="12"/>
  <c r="R2078" i="12" s="1"/>
  <c r="W2078" i="12"/>
  <c r="W2079" i="12" l="1"/>
  <c r="E1860" i="13"/>
  <c r="J2080" i="12"/>
  <c r="Y2080" i="12"/>
  <c r="I2080" i="12"/>
  <c r="V2080" i="12"/>
  <c r="B2081" i="12"/>
  <c r="U2080" i="12"/>
  <c r="E2080" i="12"/>
  <c r="F2080" i="12" s="1"/>
  <c r="N2080" i="12"/>
  <c r="O2080" i="12" s="1"/>
  <c r="P2080" i="12" s="1"/>
  <c r="K2079" i="12"/>
  <c r="Q2079" i="12"/>
  <c r="R2079" i="12" s="1"/>
  <c r="Q2080" i="12" l="1"/>
  <c r="R2080" i="12" s="1"/>
  <c r="W2080" i="12"/>
  <c r="E1859" i="13"/>
  <c r="J2081" i="12"/>
  <c r="Y2081" i="12"/>
  <c r="I2081" i="12"/>
  <c r="V2081" i="12"/>
  <c r="B2082" i="12"/>
  <c r="U2081" i="12"/>
  <c r="E2081" i="12"/>
  <c r="F2081" i="12" s="1"/>
  <c r="N2081" i="12"/>
  <c r="O2081" i="12" s="1"/>
  <c r="P2081" i="12" s="1"/>
  <c r="K2080" i="12"/>
  <c r="W2081" i="12" l="1"/>
  <c r="E1858" i="13"/>
  <c r="V2082" i="12"/>
  <c r="B2083" i="12"/>
  <c r="U2082" i="12"/>
  <c r="E2082" i="12"/>
  <c r="F2082" i="12" s="1"/>
  <c r="N2082" i="12"/>
  <c r="O2082" i="12" s="1"/>
  <c r="P2082" i="12" s="1"/>
  <c r="J2082" i="12"/>
  <c r="Y2082" i="12"/>
  <c r="I2082" i="12"/>
  <c r="K2081" i="12"/>
  <c r="Q2081" i="12"/>
  <c r="R2081" i="12" s="1"/>
  <c r="W2082" i="12" l="1"/>
  <c r="Q2082" i="12"/>
  <c r="R2082" i="12" s="1"/>
  <c r="E1857" i="13"/>
  <c r="N2083" i="12"/>
  <c r="O2083" i="12" s="1"/>
  <c r="P2083" i="12" s="1"/>
  <c r="J2083" i="12"/>
  <c r="Y2083" i="12"/>
  <c r="I2083" i="12"/>
  <c r="B2084" i="12"/>
  <c r="V2083" i="12"/>
  <c r="U2083" i="12"/>
  <c r="E2083" i="12"/>
  <c r="F2083" i="12" s="1"/>
  <c r="K2082" i="12"/>
  <c r="Q2083" i="12" l="1"/>
  <c r="R2083" i="12" s="1"/>
  <c r="W2083" i="12"/>
  <c r="E1856" i="13"/>
  <c r="N2084" i="12"/>
  <c r="O2084" i="12" s="1"/>
  <c r="P2084" i="12" s="1"/>
  <c r="J2084" i="12"/>
  <c r="Y2084" i="12"/>
  <c r="I2084" i="12"/>
  <c r="V2084" i="12"/>
  <c r="B2085" i="12"/>
  <c r="U2084" i="12"/>
  <c r="E2084" i="12"/>
  <c r="F2084" i="12" s="1"/>
  <c r="K2083" i="12"/>
  <c r="Q2084" i="12" l="1"/>
  <c r="R2084" i="12" s="1"/>
  <c r="W2084" i="12"/>
  <c r="E1855" i="13"/>
  <c r="N2085" i="12"/>
  <c r="O2085" i="12" s="1"/>
  <c r="P2085" i="12" s="1"/>
  <c r="J2085" i="12"/>
  <c r="Y2085" i="12"/>
  <c r="I2085" i="12"/>
  <c r="V2085" i="12"/>
  <c r="B2086" i="12"/>
  <c r="U2085" i="12"/>
  <c r="E2085" i="12"/>
  <c r="F2085" i="12" s="1"/>
  <c r="K2084" i="12"/>
  <c r="W2085" i="12" l="1"/>
  <c r="E1854" i="13"/>
  <c r="J2086" i="12"/>
  <c r="Y2086" i="12"/>
  <c r="I2086" i="12"/>
  <c r="V2086" i="12"/>
  <c r="B2087" i="12"/>
  <c r="U2086" i="12"/>
  <c r="E2086" i="12"/>
  <c r="F2086" i="12" s="1"/>
  <c r="N2086" i="12"/>
  <c r="O2086" i="12" s="1"/>
  <c r="P2086" i="12" s="1"/>
  <c r="Q2085" i="12"/>
  <c r="R2085" i="12" s="1"/>
  <c r="K2085" i="12"/>
  <c r="W2086" i="12" l="1"/>
  <c r="K2086" i="12"/>
  <c r="Q2086" i="12"/>
  <c r="R2086" i="12" s="1"/>
  <c r="E1853" i="13"/>
  <c r="V2087" i="12"/>
  <c r="B2088" i="12"/>
  <c r="U2087" i="12"/>
  <c r="E2087" i="12"/>
  <c r="F2087" i="12" s="1"/>
  <c r="N2087" i="12"/>
  <c r="O2087" i="12" s="1"/>
  <c r="P2087" i="12" s="1"/>
  <c r="Y2087" i="12"/>
  <c r="J2087" i="12"/>
  <c r="I2087" i="12"/>
  <c r="K2087" i="12" l="1"/>
  <c r="Q2087" i="12"/>
  <c r="R2087" i="12" s="1"/>
  <c r="W2087" i="12"/>
  <c r="E1852" i="13"/>
  <c r="B2089" i="12"/>
  <c r="U2088" i="12"/>
  <c r="E2088" i="12"/>
  <c r="F2088" i="12" s="1"/>
  <c r="N2088" i="12"/>
  <c r="O2088" i="12" s="1"/>
  <c r="P2088" i="12" s="1"/>
  <c r="J2088" i="12"/>
  <c r="Y2088" i="12"/>
  <c r="I2088" i="12"/>
  <c r="V2088" i="12"/>
  <c r="W2088" i="12" l="1"/>
  <c r="E1851" i="13"/>
  <c r="N2089" i="12"/>
  <c r="O2089" i="12" s="1"/>
  <c r="P2089" i="12" s="1"/>
  <c r="J2089" i="12"/>
  <c r="Y2089" i="12"/>
  <c r="I2089" i="12"/>
  <c r="V2089" i="12"/>
  <c r="B2090" i="12"/>
  <c r="U2089" i="12"/>
  <c r="E2089" i="12"/>
  <c r="F2089" i="12" s="1"/>
  <c r="K2088" i="12"/>
  <c r="Q2088" i="12"/>
  <c r="R2088" i="12" s="1"/>
  <c r="W2089" i="12" l="1"/>
  <c r="K2089" i="12"/>
  <c r="Q2089" i="12"/>
  <c r="R2089" i="12" s="1"/>
  <c r="E1850" i="13"/>
  <c r="N2090" i="12"/>
  <c r="O2090" i="12" s="1"/>
  <c r="P2090" i="12" s="1"/>
  <c r="J2090" i="12"/>
  <c r="Y2090" i="12"/>
  <c r="I2090" i="12"/>
  <c r="V2090" i="12"/>
  <c r="B2091" i="12"/>
  <c r="U2090" i="12"/>
  <c r="E2090" i="12"/>
  <c r="F2090" i="12" s="1"/>
  <c r="W2090" i="12" l="1"/>
  <c r="Q2090" i="12"/>
  <c r="R2090" i="12" s="1"/>
  <c r="E1849" i="13"/>
  <c r="J2091" i="12"/>
  <c r="Y2091" i="12"/>
  <c r="I2091" i="12"/>
  <c r="V2091" i="12"/>
  <c r="B2092" i="12"/>
  <c r="U2091" i="12"/>
  <c r="E2091" i="12"/>
  <c r="F2091" i="12" s="1"/>
  <c r="N2091" i="12"/>
  <c r="O2091" i="12" s="1"/>
  <c r="P2091" i="12" s="1"/>
  <c r="K2090" i="12"/>
  <c r="Q2091" i="12" l="1"/>
  <c r="R2091" i="12" s="1"/>
  <c r="E1848" i="13"/>
  <c r="Y2092" i="12"/>
  <c r="I2092" i="12"/>
  <c r="V2092" i="12"/>
  <c r="B2093" i="12"/>
  <c r="U2092" i="12"/>
  <c r="E2092" i="12"/>
  <c r="F2092" i="12" s="1"/>
  <c r="N2092" i="12"/>
  <c r="O2092" i="12" s="1"/>
  <c r="P2092" i="12" s="1"/>
  <c r="J2092" i="12"/>
  <c r="K2091" i="12"/>
  <c r="W2091" i="12"/>
  <c r="W2092" i="12" l="1"/>
  <c r="E1847" i="13"/>
  <c r="V2093" i="12"/>
  <c r="B2094" i="12"/>
  <c r="U2093" i="12"/>
  <c r="E2093" i="12"/>
  <c r="F2093" i="12" s="1"/>
  <c r="N2093" i="12"/>
  <c r="O2093" i="12" s="1"/>
  <c r="P2093" i="12" s="1"/>
  <c r="J2093" i="12"/>
  <c r="Y2093" i="12"/>
  <c r="I2093" i="12"/>
  <c r="K2092" i="12"/>
  <c r="Q2092" i="12"/>
  <c r="R2092" i="12" s="1"/>
  <c r="K2093" i="12" l="1"/>
  <c r="Q2093" i="12"/>
  <c r="R2093" i="12" s="1"/>
  <c r="W2093" i="12"/>
  <c r="E1846" i="13"/>
  <c r="N2094" i="12"/>
  <c r="O2094" i="12" s="1"/>
  <c r="P2094" i="12" s="1"/>
  <c r="J2094" i="12"/>
  <c r="Y2094" i="12"/>
  <c r="I2094" i="12"/>
  <c r="V2094" i="12"/>
  <c r="B2095" i="12"/>
  <c r="U2094" i="12"/>
  <c r="E2094" i="12"/>
  <c r="F2094" i="12" s="1"/>
  <c r="W2094" i="12" l="1"/>
  <c r="K2094" i="12"/>
  <c r="Q2094" i="12"/>
  <c r="R2094" i="12" s="1"/>
  <c r="E1845" i="13"/>
  <c r="N2095" i="12"/>
  <c r="O2095" i="12" s="1"/>
  <c r="P2095" i="12" s="1"/>
  <c r="J2095" i="12"/>
  <c r="Y2095" i="12"/>
  <c r="I2095" i="12"/>
  <c r="V2095" i="12"/>
  <c r="B2096" i="12"/>
  <c r="U2095" i="12"/>
  <c r="E2095" i="12"/>
  <c r="F2095" i="12" s="1"/>
  <c r="K2095" i="12" l="1"/>
  <c r="Q2095" i="12"/>
  <c r="R2095" i="12" s="1"/>
  <c r="W2095" i="12"/>
  <c r="E1844" i="13"/>
  <c r="J2096" i="12"/>
  <c r="Y2096" i="12"/>
  <c r="I2096" i="12"/>
  <c r="V2096" i="12"/>
  <c r="B2097" i="12"/>
  <c r="U2096" i="12"/>
  <c r="E2096" i="12"/>
  <c r="F2096" i="12" s="1"/>
  <c r="N2096" i="12"/>
  <c r="O2096" i="12" s="1"/>
  <c r="P2096" i="12" s="1"/>
  <c r="W2096" i="12" l="1"/>
  <c r="E1843" i="13"/>
  <c r="J2097" i="12"/>
  <c r="Y2097" i="12"/>
  <c r="I2097" i="12"/>
  <c r="V2097" i="12"/>
  <c r="B2098" i="12"/>
  <c r="U2097" i="12"/>
  <c r="E2097" i="12"/>
  <c r="F2097" i="12" s="1"/>
  <c r="N2097" i="12"/>
  <c r="O2097" i="12" s="1"/>
  <c r="P2097" i="12" s="1"/>
  <c r="K2096" i="12"/>
  <c r="Q2096" i="12"/>
  <c r="R2096" i="12" s="1"/>
  <c r="W2097" i="12" l="1"/>
  <c r="E1842" i="13"/>
  <c r="V2098" i="12"/>
  <c r="B2099" i="12"/>
  <c r="U2098" i="12"/>
  <c r="E2098" i="12"/>
  <c r="F2098" i="12" s="1"/>
  <c r="N2098" i="12"/>
  <c r="O2098" i="12" s="1"/>
  <c r="P2098" i="12" s="1"/>
  <c r="J2098" i="12"/>
  <c r="Y2098" i="12"/>
  <c r="I2098" i="12"/>
  <c r="K2097" i="12"/>
  <c r="Q2097" i="12"/>
  <c r="R2097" i="12" s="1"/>
  <c r="W2098" i="12" l="1"/>
  <c r="Q2098" i="12"/>
  <c r="R2098" i="12" s="1"/>
  <c r="E1841" i="13"/>
  <c r="N2099" i="12"/>
  <c r="O2099" i="12" s="1"/>
  <c r="P2099" i="12" s="1"/>
  <c r="J2099" i="12"/>
  <c r="Y2099" i="12"/>
  <c r="I2099" i="12"/>
  <c r="B2100" i="12"/>
  <c r="V2099" i="12"/>
  <c r="U2099" i="12"/>
  <c r="E2099" i="12"/>
  <c r="F2099" i="12" s="1"/>
  <c r="K2098" i="12"/>
  <c r="Q2099" i="12" l="1"/>
  <c r="R2099" i="12" s="1"/>
  <c r="W2099" i="12"/>
  <c r="E1840" i="13"/>
  <c r="N2100" i="12"/>
  <c r="O2100" i="12" s="1"/>
  <c r="P2100" i="12" s="1"/>
  <c r="J2100" i="12"/>
  <c r="Y2100" i="12"/>
  <c r="I2100" i="12"/>
  <c r="V2100" i="12"/>
  <c r="B2101" i="12"/>
  <c r="U2100" i="12"/>
  <c r="E2100" i="12"/>
  <c r="F2100" i="12" s="1"/>
  <c r="K2099" i="12"/>
  <c r="Q2100" i="12" l="1"/>
  <c r="R2100" i="12" s="1"/>
  <c r="W2100" i="12"/>
  <c r="E1839" i="13"/>
  <c r="N2101" i="12"/>
  <c r="O2101" i="12" s="1"/>
  <c r="P2101" i="12" s="1"/>
  <c r="J2101" i="12"/>
  <c r="Y2101" i="12"/>
  <c r="I2101" i="12"/>
  <c r="V2101" i="12"/>
  <c r="B2102" i="12"/>
  <c r="U2101" i="12"/>
  <c r="E2101" i="12"/>
  <c r="F2101" i="12" s="1"/>
  <c r="K2100" i="12"/>
  <c r="W2101" i="12" l="1"/>
  <c r="Q2101" i="12"/>
  <c r="R2101" i="12" s="1"/>
  <c r="E1838" i="13"/>
  <c r="J2102" i="12"/>
  <c r="Y2102" i="12"/>
  <c r="I2102" i="12"/>
  <c r="V2102" i="12"/>
  <c r="B2103" i="12"/>
  <c r="U2102" i="12"/>
  <c r="E2102" i="12"/>
  <c r="F2102" i="12" s="1"/>
  <c r="N2102" i="12"/>
  <c r="O2102" i="12" s="1"/>
  <c r="P2102" i="12" s="1"/>
  <c r="K2101" i="12"/>
  <c r="W2102" i="12" l="1"/>
  <c r="Q2102" i="12"/>
  <c r="R2102" i="12" s="1"/>
  <c r="E1837" i="13"/>
  <c r="V2103" i="12"/>
  <c r="B2104" i="12"/>
  <c r="U2103" i="12"/>
  <c r="E2103" i="12"/>
  <c r="F2103" i="12" s="1"/>
  <c r="N2103" i="12"/>
  <c r="O2103" i="12" s="1"/>
  <c r="P2103" i="12" s="1"/>
  <c r="Y2103" i="12"/>
  <c r="J2103" i="12"/>
  <c r="I2103" i="12"/>
  <c r="K2102" i="12"/>
  <c r="K2103" i="12" l="1"/>
  <c r="W2103" i="12"/>
  <c r="E1836" i="13"/>
  <c r="B2105" i="12"/>
  <c r="U2104" i="12"/>
  <c r="E2104" i="12"/>
  <c r="F2104" i="12" s="1"/>
  <c r="N2104" i="12"/>
  <c r="O2104" i="12" s="1"/>
  <c r="P2104" i="12" s="1"/>
  <c r="J2104" i="12"/>
  <c r="Y2104" i="12"/>
  <c r="I2104" i="12"/>
  <c r="V2104" i="12"/>
  <c r="Q2103" i="12"/>
  <c r="R2103" i="12" s="1"/>
  <c r="Q2104" i="12" l="1"/>
  <c r="R2104" i="12" s="1"/>
  <c r="W2104" i="12"/>
  <c r="E1835" i="13"/>
  <c r="N2105" i="12"/>
  <c r="O2105" i="12" s="1"/>
  <c r="P2105" i="12" s="1"/>
  <c r="J2105" i="12"/>
  <c r="Y2105" i="12"/>
  <c r="I2105" i="12"/>
  <c r="V2105" i="12"/>
  <c r="B2106" i="12"/>
  <c r="U2105" i="12"/>
  <c r="E2105" i="12"/>
  <c r="F2105" i="12" s="1"/>
  <c r="K2104" i="12"/>
  <c r="K2105" i="12" l="1"/>
  <c r="Q2105" i="12"/>
  <c r="R2105" i="12" s="1"/>
  <c r="W2105" i="12"/>
  <c r="E1834" i="13"/>
  <c r="N2106" i="12"/>
  <c r="O2106" i="12" s="1"/>
  <c r="P2106" i="12" s="1"/>
  <c r="J2106" i="12"/>
  <c r="Y2106" i="12"/>
  <c r="I2106" i="12"/>
  <c r="V2106" i="12"/>
  <c r="B2107" i="12"/>
  <c r="U2106" i="12"/>
  <c r="E2106" i="12"/>
  <c r="F2106" i="12" s="1"/>
  <c r="Q2106" i="12" l="1"/>
  <c r="R2106" i="12" s="1"/>
  <c r="W2106" i="12"/>
  <c r="E1833" i="13"/>
  <c r="J2107" i="12"/>
  <c r="Y2107" i="12"/>
  <c r="I2107" i="12"/>
  <c r="V2107" i="12"/>
  <c r="B2108" i="12"/>
  <c r="U2107" i="12"/>
  <c r="E2107" i="12"/>
  <c r="F2107" i="12" s="1"/>
  <c r="N2107" i="12"/>
  <c r="O2107" i="12" s="1"/>
  <c r="P2107" i="12" s="1"/>
  <c r="K2106" i="12"/>
  <c r="K2107" i="12" l="1"/>
  <c r="Q2107" i="12"/>
  <c r="R2107" i="12" s="1"/>
  <c r="W2107" i="12"/>
  <c r="E1832" i="13"/>
  <c r="Y2108" i="12"/>
  <c r="I2108" i="12"/>
  <c r="V2108" i="12"/>
  <c r="B2109" i="12"/>
  <c r="U2108" i="12"/>
  <c r="E2108" i="12"/>
  <c r="F2108" i="12" s="1"/>
  <c r="N2108" i="12"/>
  <c r="O2108" i="12" s="1"/>
  <c r="P2108" i="12" s="1"/>
  <c r="J2108" i="12"/>
  <c r="W2108" i="12" l="1"/>
  <c r="Q2108" i="12"/>
  <c r="R2108" i="12" s="1"/>
  <c r="E1831" i="13"/>
  <c r="V2109" i="12"/>
  <c r="B2110" i="12"/>
  <c r="U2109" i="12"/>
  <c r="E2109" i="12"/>
  <c r="F2109" i="12" s="1"/>
  <c r="N2109" i="12"/>
  <c r="O2109" i="12" s="1"/>
  <c r="P2109" i="12" s="1"/>
  <c r="J2109" i="12"/>
  <c r="Y2109" i="12"/>
  <c r="I2109" i="12"/>
  <c r="K2108" i="12"/>
  <c r="E1830" i="13" l="1"/>
  <c r="N2110" i="12"/>
  <c r="O2110" i="12" s="1"/>
  <c r="P2110" i="12" s="1"/>
  <c r="J2110" i="12"/>
  <c r="Y2110" i="12"/>
  <c r="I2110" i="12"/>
  <c r="V2110" i="12"/>
  <c r="B2111" i="12"/>
  <c r="U2110" i="12"/>
  <c r="E2110" i="12"/>
  <c r="F2110" i="12" s="1"/>
  <c r="K2109" i="12"/>
  <c r="Q2109" i="12"/>
  <c r="R2109" i="12" s="1"/>
  <c r="W2109" i="12"/>
  <c r="Q2110" i="12" l="1"/>
  <c r="R2110" i="12" s="1"/>
  <c r="W2110" i="12"/>
  <c r="E1829" i="13"/>
  <c r="N2111" i="12"/>
  <c r="O2111" i="12" s="1"/>
  <c r="P2111" i="12" s="1"/>
  <c r="J2111" i="12"/>
  <c r="Y2111" i="12"/>
  <c r="I2111" i="12"/>
  <c r="V2111" i="12"/>
  <c r="B2112" i="12"/>
  <c r="U2111" i="12"/>
  <c r="E2111" i="12"/>
  <c r="F2111" i="12" s="1"/>
  <c r="K2110" i="12"/>
  <c r="W2111" i="12" l="1"/>
  <c r="Q2111" i="12"/>
  <c r="R2111" i="12" s="1"/>
  <c r="K2111" i="12"/>
  <c r="E1828" i="13"/>
  <c r="J2112" i="12"/>
  <c r="Y2112" i="12"/>
  <c r="I2112" i="12"/>
  <c r="V2112" i="12"/>
  <c r="B2113" i="12"/>
  <c r="U2112" i="12"/>
  <c r="E2112" i="12"/>
  <c r="F2112" i="12" s="1"/>
  <c r="N2112" i="12"/>
  <c r="O2112" i="12" s="1"/>
  <c r="P2112" i="12" s="1"/>
  <c r="Q2112" i="12" l="1"/>
  <c r="R2112" i="12" s="1"/>
  <c r="W2112" i="12"/>
  <c r="E1827" i="13"/>
  <c r="J2113" i="12"/>
  <c r="Y2113" i="12"/>
  <c r="I2113" i="12"/>
  <c r="V2113" i="12"/>
  <c r="B2114" i="12"/>
  <c r="U2113" i="12"/>
  <c r="E2113" i="12"/>
  <c r="F2113" i="12" s="1"/>
  <c r="N2113" i="12"/>
  <c r="O2113" i="12" s="1"/>
  <c r="P2113" i="12" s="1"/>
  <c r="K2112" i="12"/>
  <c r="K2113" i="12" l="1"/>
  <c r="Q2113" i="12"/>
  <c r="R2113" i="12" s="1"/>
  <c r="W2113" i="12"/>
  <c r="E1826" i="13"/>
  <c r="V2114" i="12"/>
  <c r="B2115" i="12"/>
  <c r="U2114" i="12"/>
  <c r="E2114" i="12"/>
  <c r="F2114" i="12" s="1"/>
  <c r="N2114" i="12"/>
  <c r="O2114" i="12" s="1"/>
  <c r="P2114" i="12" s="1"/>
  <c r="J2114" i="12"/>
  <c r="Y2114" i="12"/>
  <c r="I2114" i="12"/>
  <c r="W2114" i="12" l="1"/>
  <c r="E1825" i="13"/>
  <c r="N2115" i="12"/>
  <c r="O2115" i="12" s="1"/>
  <c r="P2115" i="12" s="1"/>
  <c r="J2115" i="12"/>
  <c r="Y2115" i="12"/>
  <c r="I2115" i="12"/>
  <c r="V2115" i="12"/>
  <c r="U2115" i="12"/>
  <c r="E2115" i="12"/>
  <c r="F2115" i="12" s="1"/>
  <c r="B2116" i="12"/>
  <c r="K2114" i="12"/>
  <c r="Q2114" i="12"/>
  <c r="R2114" i="12" s="1"/>
  <c r="W2115" i="12" l="1"/>
  <c r="Q2115" i="12"/>
  <c r="R2115" i="12" s="1"/>
  <c r="E1824" i="13"/>
  <c r="N2116" i="12"/>
  <c r="O2116" i="12" s="1"/>
  <c r="P2116" i="12" s="1"/>
  <c r="J2116" i="12"/>
  <c r="Y2116" i="12"/>
  <c r="I2116" i="12"/>
  <c r="V2116" i="12"/>
  <c r="B2117" i="12"/>
  <c r="U2116" i="12"/>
  <c r="E2116" i="12"/>
  <c r="F2116" i="12" s="1"/>
  <c r="K2115" i="12"/>
  <c r="Q2116" i="12" l="1"/>
  <c r="R2116" i="12" s="1"/>
  <c r="W2116" i="12"/>
  <c r="E1823" i="13"/>
  <c r="N2117" i="12"/>
  <c r="O2117" i="12" s="1"/>
  <c r="P2117" i="12" s="1"/>
  <c r="J2117" i="12"/>
  <c r="Y2117" i="12"/>
  <c r="I2117" i="12"/>
  <c r="V2117" i="12"/>
  <c r="B2118" i="12"/>
  <c r="U2117" i="12"/>
  <c r="E2117" i="12"/>
  <c r="F2117" i="12" s="1"/>
  <c r="K2116" i="12"/>
  <c r="W2117" i="12" l="1"/>
  <c r="K2117" i="12"/>
  <c r="Q2117" i="12"/>
  <c r="R2117" i="12" s="1"/>
  <c r="E1822" i="13"/>
  <c r="J2118" i="12"/>
  <c r="Y2118" i="12"/>
  <c r="I2118" i="12"/>
  <c r="V2118" i="12"/>
  <c r="B2119" i="12"/>
  <c r="U2118" i="12"/>
  <c r="E2118" i="12"/>
  <c r="F2118" i="12" s="1"/>
  <c r="N2118" i="12"/>
  <c r="O2118" i="12" s="1"/>
  <c r="P2118" i="12" s="1"/>
  <c r="W2118" i="12" l="1"/>
  <c r="Q2118" i="12"/>
  <c r="R2118" i="12" s="1"/>
  <c r="E1821" i="13"/>
  <c r="V2119" i="12"/>
  <c r="B2120" i="12"/>
  <c r="U2119" i="12"/>
  <c r="E2119" i="12"/>
  <c r="F2119" i="12" s="1"/>
  <c r="N2119" i="12"/>
  <c r="O2119" i="12" s="1"/>
  <c r="P2119" i="12" s="1"/>
  <c r="J2119" i="12"/>
  <c r="I2119" i="12"/>
  <c r="Y2119" i="12"/>
  <c r="K2118" i="12"/>
  <c r="W2119" i="12" l="1"/>
  <c r="E1820" i="13"/>
  <c r="B2121" i="12"/>
  <c r="U2120" i="12"/>
  <c r="E2120" i="12"/>
  <c r="F2120" i="12" s="1"/>
  <c r="N2120" i="12"/>
  <c r="O2120" i="12" s="1"/>
  <c r="P2120" i="12" s="1"/>
  <c r="J2120" i="12"/>
  <c r="Y2120" i="12"/>
  <c r="I2120" i="12"/>
  <c r="V2120" i="12"/>
  <c r="K2119" i="12"/>
  <c r="Q2119" i="12"/>
  <c r="R2119" i="12" s="1"/>
  <c r="Q2120" i="12" l="1"/>
  <c r="R2120" i="12" s="1"/>
  <c r="W2120" i="12"/>
  <c r="E1819" i="13"/>
  <c r="N2121" i="12"/>
  <c r="O2121" i="12" s="1"/>
  <c r="P2121" i="12" s="1"/>
  <c r="J2121" i="12"/>
  <c r="Y2121" i="12"/>
  <c r="I2121" i="12"/>
  <c r="V2121" i="12"/>
  <c r="B2122" i="12"/>
  <c r="U2121" i="12"/>
  <c r="E2121" i="12"/>
  <c r="F2121" i="12" s="1"/>
  <c r="K2120" i="12"/>
  <c r="K2121" i="12" l="1"/>
  <c r="Q2121" i="12"/>
  <c r="R2121" i="12" s="1"/>
  <c r="W2121" i="12"/>
  <c r="E1818" i="13"/>
  <c r="N2122" i="12"/>
  <c r="O2122" i="12" s="1"/>
  <c r="P2122" i="12" s="1"/>
  <c r="J2122" i="12"/>
  <c r="Y2122" i="12"/>
  <c r="I2122" i="12"/>
  <c r="V2122" i="12"/>
  <c r="B2123" i="12"/>
  <c r="U2122" i="12"/>
  <c r="E2122" i="12"/>
  <c r="F2122" i="12" s="1"/>
  <c r="Q2122" i="12" l="1"/>
  <c r="R2122" i="12" s="1"/>
  <c r="W2122" i="12"/>
  <c r="E1817" i="13"/>
  <c r="J2123" i="12"/>
  <c r="Y2123" i="12"/>
  <c r="I2123" i="12"/>
  <c r="V2123" i="12"/>
  <c r="B2124" i="12"/>
  <c r="U2123" i="12"/>
  <c r="E2123" i="12"/>
  <c r="F2123" i="12" s="1"/>
  <c r="N2123" i="12"/>
  <c r="O2123" i="12" s="1"/>
  <c r="P2123" i="12" s="1"/>
  <c r="K2122" i="12"/>
  <c r="K2123" i="12" l="1"/>
  <c r="Q2123" i="12"/>
  <c r="R2123" i="12" s="1"/>
  <c r="W2123" i="12"/>
  <c r="E1816" i="13"/>
  <c r="Y2124" i="12"/>
  <c r="I2124" i="12"/>
  <c r="V2124" i="12"/>
  <c r="B2125" i="12"/>
  <c r="U2124" i="12"/>
  <c r="E2124" i="12"/>
  <c r="F2124" i="12" s="1"/>
  <c r="N2124" i="12"/>
  <c r="O2124" i="12" s="1"/>
  <c r="P2124" i="12" s="1"/>
  <c r="J2124" i="12"/>
  <c r="W2124" i="12" l="1"/>
  <c r="Q2124" i="12"/>
  <c r="R2124" i="12" s="1"/>
  <c r="E1815" i="13"/>
  <c r="V2125" i="12"/>
  <c r="B2126" i="12"/>
  <c r="U2125" i="12"/>
  <c r="E2125" i="12"/>
  <c r="F2125" i="12" s="1"/>
  <c r="N2125" i="12"/>
  <c r="O2125" i="12" s="1"/>
  <c r="P2125" i="12" s="1"/>
  <c r="J2125" i="12"/>
  <c r="Y2125" i="12"/>
  <c r="I2125" i="12"/>
  <c r="K2124" i="12"/>
  <c r="E1814" i="13" l="1"/>
  <c r="N2126" i="12"/>
  <c r="O2126" i="12" s="1"/>
  <c r="P2126" i="12" s="1"/>
  <c r="J2126" i="12"/>
  <c r="Y2126" i="12"/>
  <c r="I2126" i="12"/>
  <c r="V2126" i="12"/>
  <c r="U2126" i="12"/>
  <c r="E2126" i="12"/>
  <c r="F2126" i="12" s="1"/>
  <c r="B2127" i="12"/>
  <c r="K2125" i="12"/>
  <c r="Q2125" i="12"/>
  <c r="R2125" i="12" s="1"/>
  <c r="W2125" i="12"/>
  <c r="Q2126" i="12" l="1"/>
  <c r="R2126" i="12" s="1"/>
  <c r="E1813" i="13"/>
  <c r="N2127" i="12"/>
  <c r="O2127" i="12" s="1"/>
  <c r="P2127" i="12" s="1"/>
  <c r="J2127" i="12"/>
  <c r="Y2127" i="12"/>
  <c r="I2127" i="12"/>
  <c r="V2127" i="12"/>
  <c r="B2128" i="12"/>
  <c r="U2127" i="12"/>
  <c r="E2127" i="12"/>
  <c r="F2127" i="12" s="1"/>
  <c r="W2126" i="12"/>
  <c r="K2126" i="12"/>
  <c r="Q2127" i="12" l="1"/>
  <c r="R2127" i="12" s="1"/>
  <c r="K2127" i="12"/>
  <c r="W2127" i="12"/>
  <c r="E1812" i="13"/>
  <c r="J2128" i="12"/>
  <c r="Y2128" i="12"/>
  <c r="I2128" i="12"/>
  <c r="V2128" i="12"/>
  <c r="B2129" i="12"/>
  <c r="U2128" i="12"/>
  <c r="E2128" i="12"/>
  <c r="F2128" i="12" s="1"/>
  <c r="N2128" i="12"/>
  <c r="O2128" i="12" s="1"/>
  <c r="P2128" i="12" s="1"/>
  <c r="W2128" i="12" l="1"/>
  <c r="Q2128" i="12"/>
  <c r="R2128" i="12" s="1"/>
  <c r="E1811" i="13"/>
  <c r="J2129" i="12"/>
  <c r="Y2129" i="12"/>
  <c r="I2129" i="12"/>
  <c r="V2129" i="12"/>
  <c r="B2130" i="12"/>
  <c r="U2129" i="12"/>
  <c r="E2129" i="12"/>
  <c r="F2129" i="12" s="1"/>
  <c r="N2129" i="12"/>
  <c r="O2129" i="12" s="1"/>
  <c r="P2129" i="12" s="1"/>
  <c r="K2128" i="12"/>
  <c r="W2129" i="12" l="1"/>
  <c r="Q2129" i="12"/>
  <c r="R2129" i="12" s="1"/>
  <c r="E1810" i="13"/>
  <c r="V2130" i="12"/>
  <c r="B2131" i="12"/>
  <c r="U2130" i="12"/>
  <c r="E2130" i="12"/>
  <c r="F2130" i="12" s="1"/>
  <c r="N2130" i="12"/>
  <c r="O2130" i="12" s="1"/>
  <c r="P2130" i="12" s="1"/>
  <c r="J2130" i="12"/>
  <c r="I2130" i="12"/>
  <c r="Y2130" i="12"/>
  <c r="K2129" i="12"/>
  <c r="W2130" i="12" l="1"/>
  <c r="E1809" i="13"/>
  <c r="N2131" i="12"/>
  <c r="O2131" i="12" s="1"/>
  <c r="P2131" i="12" s="1"/>
  <c r="J2131" i="12"/>
  <c r="Y2131" i="12"/>
  <c r="I2131" i="12"/>
  <c r="B2132" i="12"/>
  <c r="V2131" i="12"/>
  <c r="U2131" i="12"/>
  <c r="E2131" i="12"/>
  <c r="F2131" i="12" s="1"/>
  <c r="K2130" i="12"/>
  <c r="Q2130" i="12"/>
  <c r="R2130" i="12" s="1"/>
  <c r="W2131" i="12" l="1"/>
  <c r="Q2131" i="12"/>
  <c r="R2131" i="12" s="1"/>
  <c r="E1808" i="13"/>
  <c r="N2132" i="12"/>
  <c r="O2132" i="12" s="1"/>
  <c r="P2132" i="12" s="1"/>
  <c r="J2132" i="12"/>
  <c r="Y2132" i="12"/>
  <c r="I2132" i="12"/>
  <c r="V2132" i="12"/>
  <c r="B2133" i="12"/>
  <c r="U2132" i="12"/>
  <c r="E2132" i="12"/>
  <c r="F2132" i="12" s="1"/>
  <c r="K2131" i="12"/>
  <c r="W2132" i="12" l="1"/>
  <c r="Q2132" i="12"/>
  <c r="R2132" i="12" s="1"/>
  <c r="E1807" i="13"/>
  <c r="N2133" i="12"/>
  <c r="O2133" i="12" s="1"/>
  <c r="P2133" i="12" s="1"/>
  <c r="J2133" i="12"/>
  <c r="Y2133" i="12"/>
  <c r="I2133" i="12"/>
  <c r="V2133" i="12"/>
  <c r="B2134" i="12"/>
  <c r="U2133" i="12"/>
  <c r="E2133" i="12"/>
  <c r="F2133" i="12" s="1"/>
  <c r="K2132" i="12"/>
  <c r="W2133" i="12" l="1"/>
  <c r="Q2133" i="12"/>
  <c r="R2133" i="12" s="1"/>
  <c r="E1806" i="13"/>
  <c r="J2134" i="12"/>
  <c r="Y2134" i="12"/>
  <c r="I2134" i="12"/>
  <c r="V2134" i="12"/>
  <c r="B2135" i="12"/>
  <c r="U2134" i="12"/>
  <c r="E2134" i="12"/>
  <c r="F2134" i="12" s="1"/>
  <c r="N2134" i="12"/>
  <c r="O2134" i="12" s="1"/>
  <c r="P2134" i="12" s="1"/>
  <c r="K2133" i="12"/>
  <c r="K2134" i="12" l="1"/>
  <c r="Q2134" i="12"/>
  <c r="R2134" i="12" s="1"/>
  <c r="W2134" i="12"/>
  <c r="E1805" i="13"/>
  <c r="V2135" i="12"/>
  <c r="B2136" i="12"/>
  <c r="U2135" i="12"/>
  <c r="E2135" i="12"/>
  <c r="F2135" i="12" s="1"/>
  <c r="N2135" i="12"/>
  <c r="O2135" i="12" s="1"/>
  <c r="P2135" i="12" s="1"/>
  <c r="Y2135" i="12"/>
  <c r="J2135" i="12"/>
  <c r="I2135" i="12"/>
  <c r="E1804" i="13" l="1"/>
  <c r="B2137" i="12"/>
  <c r="U2136" i="12"/>
  <c r="E2136" i="12"/>
  <c r="F2136" i="12" s="1"/>
  <c r="N2136" i="12"/>
  <c r="O2136" i="12" s="1"/>
  <c r="P2136" i="12" s="1"/>
  <c r="J2136" i="12"/>
  <c r="Y2136" i="12"/>
  <c r="I2136" i="12"/>
  <c r="V2136" i="12"/>
  <c r="K2135" i="12"/>
  <c r="Q2135" i="12"/>
  <c r="R2135" i="12" s="1"/>
  <c r="W2135" i="12"/>
  <c r="W2136" i="12" l="1"/>
  <c r="Q2136" i="12"/>
  <c r="R2136" i="12" s="1"/>
  <c r="E1803" i="13"/>
  <c r="N2137" i="12"/>
  <c r="O2137" i="12" s="1"/>
  <c r="P2137" i="12" s="1"/>
  <c r="J2137" i="12"/>
  <c r="Y2137" i="12"/>
  <c r="I2137" i="12"/>
  <c r="V2137" i="12"/>
  <c r="B2138" i="12"/>
  <c r="U2137" i="12"/>
  <c r="E2137" i="12"/>
  <c r="F2137" i="12" s="1"/>
  <c r="K2136" i="12"/>
  <c r="Q2137" i="12" l="1"/>
  <c r="R2137" i="12" s="1"/>
  <c r="W2137" i="12"/>
  <c r="E1802" i="13"/>
  <c r="N2138" i="12"/>
  <c r="O2138" i="12" s="1"/>
  <c r="P2138" i="12" s="1"/>
  <c r="J2138" i="12"/>
  <c r="Y2138" i="12"/>
  <c r="I2138" i="12"/>
  <c r="V2138" i="12"/>
  <c r="B2139" i="12"/>
  <c r="U2138" i="12"/>
  <c r="E2138" i="12"/>
  <c r="F2138" i="12" s="1"/>
  <c r="K2137" i="12"/>
  <c r="W2138" i="12" l="1"/>
  <c r="Q2138" i="12"/>
  <c r="R2138" i="12" s="1"/>
  <c r="E1801" i="13"/>
  <c r="J2139" i="12"/>
  <c r="Y2139" i="12"/>
  <c r="I2139" i="12"/>
  <c r="V2139" i="12"/>
  <c r="B2140" i="12"/>
  <c r="U2139" i="12"/>
  <c r="E2139" i="12"/>
  <c r="F2139" i="12" s="1"/>
  <c r="N2139" i="12"/>
  <c r="O2139" i="12" s="1"/>
  <c r="P2139" i="12" s="1"/>
  <c r="K2138" i="12"/>
  <c r="Q2139" i="12" l="1"/>
  <c r="R2139" i="12" s="1"/>
  <c r="W2139" i="12"/>
  <c r="E1800" i="13"/>
  <c r="I2140" i="12"/>
  <c r="Y2140" i="12"/>
  <c r="E2140" i="12"/>
  <c r="F2140" i="12" s="1"/>
  <c r="V2140" i="12"/>
  <c r="U2140" i="12"/>
  <c r="B2141" i="12"/>
  <c r="N2140" i="12"/>
  <c r="O2140" i="12" s="1"/>
  <c r="P2140" i="12" s="1"/>
  <c r="J2140" i="12"/>
  <c r="K2139" i="12"/>
  <c r="Q2140" i="12" l="1"/>
  <c r="R2140" i="12" s="1"/>
  <c r="K2140" i="12"/>
  <c r="E1799" i="13"/>
  <c r="Y2141" i="12"/>
  <c r="I2141" i="12"/>
  <c r="B2142" i="12"/>
  <c r="N2141" i="12"/>
  <c r="O2141" i="12" s="1"/>
  <c r="P2141" i="12" s="1"/>
  <c r="J2141" i="12"/>
  <c r="E2141" i="12"/>
  <c r="F2141" i="12" s="1"/>
  <c r="V2141" i="12"/>
  <c r="U2141" i="12"/>
  <c r="W2140" i="12"/>
  <c r="K2141" i="12" l="1"/>
  <c r="W2141" i="12"/>
  <c r="E1798" i="13"/>
  <c r="N2142" i="12"/>
  <c r="O2142" i="12" s="1"/>
  <c r="P2142" i="12" s="1"/>
  <c r="V2142" i="12"/>
  <c r="U2142" i="12"/>
  <c r="B2143" i="12"/>
  <c r="J2142" i="12"/>
  <c r="I2142" i="12"/>
  <c r="E2142" i="12"/>
  <c r="F2142" i="12" s="1"/>
  <c r="Y2142" i="12"/>
  <c r="Q2141" i="12"/>
  <c r="R2141" i="12" s="1"/>
  <c r="W2142" i="12" l="1"/>
  <c r="E1797" i="13"/>
  <c r="N2143" i="12"/>
  <c r="O2143" i="12" s="1"/>
  <c r="P2143" i="12" s="1"/>
  <c r="J2143" i="12"/>
  <c r="I2143" i="12"/>
  <c r="E2143" i="12"/>
  <c r="F2143" i="12" s="1"/>
  <c r="Y2143" i="12"/>
  <c r="V2143" i="12"/>
  <c r="U2143" i="12"/>
  <c r="B2144" i="12"/>
  <c r="Q2142" i="12"/>
  <c r="R2142" i="12" s="1"/>
  <c r="K2142" i="12"/>
  <c r="Q2143" i="12" l="1"/>
  <c r="R2143" i="12" s="1"/>
  <c r="W2143" i="12"/>
  <c r="K2143" i="12"/>
  <c r="E1796" i="13"/>
  <c r="U2144" i="12"/>
  <c r="B2145" i="12"/>
  <c r="N2144" i="12"/>
  <c r="O2144" i="12" s="1"/>
  <c r="P2144" i="12" s="1"/>
  <c r="J2144" i="12"/>
  <c r="I2144" i="12"/>
  <c r="E2144" i="12"/>
  <c r="F2144" i="12" s="1"/>
  <c r="Y2144" i="12"/>
  <c r="V2144" i="12"/>
  <c r="W2144" i="12" l="1"/>
  <c r="K2144" i="12"/>
  <c r="E1795" i="13"/>
  <c r="J2145" i="12"/>
  <c r="B2146" i="12"/>
  <c r="U2145" i="12"/>
  <c r="E2145" i="12"/>
  <c r="F2145" i="12" s="1"/>
  <c r="I2145" i="12"/>
  <c r="Y2145" i="12"/>
  <c r="V2145" i="12"/>
  <c r="N2145" i="12"/>
  <c r="O2145" i="12" s="1"/>
  <c r="P2145" i="12" s="1"/>
  <c r="Q2144" i="12"/>
  <c r="R2144" i="12" s="1"/>
  <c r="Q2145" i="12" l="1"/>
  <c r="R2145" i="12" s="1"/>
  <c r="K2145" i="12"/>
  <c r="W2145" i="12"/>
  <c r="E1794" i="13"/>
  <c r="B2147" i="12"/>
  <c r="U2146" i="12"/>
  <c r="E2146" i="12"/>
  <c r="F2146" i="12" s="1"/>
  <c r="J2146" i="12"/>
  <c r="V2146" i="12"/>
  <c r="N2146" i="12"/>
  <c r="O2146" i="12" s="1"/>
  <c r="P2146" i="12" s="1"/>
  <c r="I2146" i="12"/>
  <c r="Y2146" i="12"/>
  <c r="E1793" i="13" l="1"/>
  <c r="N2147" i="12"/>
  <c r="O2147" i="12" s="1"/>
  <c r="P2147" i="12" s="1"/>
  <c r="J2147" i="12"/>
  <c r="I2147" i="12"/>
  <c r="B2148" i="12"/>
  <c r="E2147" i="12"/>
  <c r="F2147" i="12" s="1"/>
  <c r="Y2147" i="12"/>
  <c r="V2147" i="12"/>
  <c r="U2147" i="12"/>
  <c r="K2146" i="12"/>
  <c r="Q2146" i="12"/>
  <c r="R2146" i="12" s="1"/>
  <c r="W2146" i="12"/>
  <c r="W2147" i="12" l="1"/>
  <c r="E1792" i="13"/>
  <c r="N2148" i="12"/>
  <c r="O2148" i="12" s="1"/>
  <c r="P2148" i="12" s="1"/>
  <c r="B2149" i="12"/>
  <c r="J2148" i="12"/>
  <c r="I2148" i="12"/>
  <c r="E2148" i="12"/>
  <c r="F2148" i="12" s="1"/>
  <c r="Y2148" i="12"/>
  <c r="V2148" i="12"/>
  <c r="U2148" i="12"/>
  <c r="K2147" i="12"/>
  <c r="Q2147" i="12"/>
  <c r="R2147" i="12" s="1"/>
  <c r="W2148" i="12" l="1"/>
  <c r="K2148" i="12"/>
  <c r="E1791" i="13"/>
  <c r="N2149" i="12"/>
  <c r="O2149" i="12" s="1"/>
  <c r="P2149" i="12" s="1"/>
  <c r="J2149" i="12"/>
  <c r="Y2149" i="12"/>
  <c r="I2149" i="12"/>
  <c r="E2149" i="12"/>
  <c r="F2149" i="12" s="1"/>
  <c r="B2150" i="12"/>
  <c r="V2149" i="12"/>
  <c r="U2149" i="12"/>
  <c r="Q2148" i="12"/>
  <c r="R2148" i="12" s="1"/>
  <c r="W2149" i="12" l="1"/>
  <c r="Q2149" i="12"/>
  <c r="R2149" i="12" s="1"/>
  <c r="K2149" i="12"/>
  <c r="E1790" i="13"/>
  <c r="J2150" i="12"/>
  <c r="Y2150" i="12"/>
  <c r="I2150" i="12"/>
  <c r="V2150" i="12"/>
  <c r="B2151" i="12"/>
  <c r="U2150" i="12"/>
  <c r="E2150" i="12"/>
  <c r="F2150" i="12" s="1"/>
  <c r="N2150" i="12"/>
  <c r="O2150" i="12" s="1"/>
  <c r="P2150" i="12" s="1"/>
  <c r="K2150" i="12" l="1"/>
  <c r="Q2150" i="12"/>
  <c r="R2150" i="12" s="1"/>
  <c r="W2150" i="12"/>
  <c r="E1789" i="13"/>
  <c r="V2151" i="12"/>
  <c r="B2152" i="12"/>
  <c r="U2151" i="12"/>
  <c r="E2151" i="12"/>
  <c r="F2151" i="12" s="1"/>
  <c r="N2151" i="12"/>
  <c r="O2151" i="12" s="1"/>
  <c r="P2151" i="12" s="1"/>
  <c r="Y2151" i="12"/>
  <c r="J2151" i="12"/>
  <c r="I2151" i="12"/>
  <c r="E1788" i="13" l="1"/>
  <c r="B2153" i="12"/>
  <c r="U2152" i="12"/>
  <c r="E2152" i="12"/>
  <c r="F2152" i="12" s="1"/>
  <c r="N2152" i="12"/>
  <c r="O2152" i="12" s="1"/>
  <c r="P2152" i="12" s="1"/>
  <c r="Y2152" i="12"/>
  <c r="I2152" i="12"/>
  <c r="V2152" i="12"/>
  <c r="J2152" i="12"/>
  <c r="K2151" i="12"/>
  <c r="Q2151" i="12"/>
  <c r="R2151" i="12" s="1"/>
  <c r="W2151" i="12"/>
  <c r="W2152" i="12" l="1"/>
  <c r="K2152" i="12"/>
  <c r="Q2152" i="12"/>
  <c r="R2152" i="12" s="1"/>
  <c r="E1787" i="13"/>
  <c r="N2153" i="12"/>
  <c r="O2153" i="12" s="1"/>
  <c r="P2153" i="12" s="1"/>
  <c r="V2153" i="12"/>
  <c r="B2154" i="12"/>
  <c r="U2153" i="12"/>
  <c r="E2153" i="12"/>
  <c r="F2153" i="12" s="1"/>
  <c r="J2153" i="12"/>
  <c r="I2153" i="12"/>
  <c r="Y2153" i="12"/>
  <c r="Q2153" i="12" l="1"/>
  <c r="R2153" i="12" s="1"/>
  <c r="W2153" i="12"/>
  <c r="K2153" i="12"/>
  <c r="E1786" i="13"/>
  <c r="N2154" i="12"/>
  <c r="O2154" i="12" s="1"/>
  <c r="P2154" i="12" s="1"/>
  <c r="J2154" i="12"/>
  <c r="Y2154" i="12"/>
  <c r="I2154" i="12"/>
  <c r="B2155" i="12"/>
  <c r="U2154" i="12"/>
  <c r="E2154" i="12"/>
  <c r="F2154" i="12" s="1"/>
  <c r="V2154" i="12"/>
  <c r="K2154" i="12" l="1"/>
  <c r="Q2154" i="12"/>
  <c r="R2154" i="12" s="1"/>
  <c r="W2154" i="12"/>
  <c r="E1785" i="13"/>
  <c r="J2155" i="12"/>
  <c r="Y2155" i="12"/>
  <c r="I2155" i="12"/>
  <c r="V2155" i="12"/>
  <c r="B2156" i="12"/>
  <c r="U2155" i="12"/>
  <c r="E2155" i="12"/>
  <c r="F2155" i="12" s="1"/>
  <c r="N2155" i="12"/>
  <c r="O2155" i="12" s="1"/>
  <c r="P2155" i="12" s="1"/>
  <c r="W2155" i="12" l="1"/>
  <c r="E1784" i="13"/>
  <c r="Y2156" i="12"/>
  <c r="I2156" i="12"/>
  <c r="V2156" i="12"/>
  <c r="B2157" i="12"/>
  <c r="U2156" i="12"/>
  <c r="E2156" i="12"/>
  <c r="F2156" i="12" s="1"/>
  <c r="J2156" i="12"/>
  <c r="N2156" i="12"/>
  <c r="O2156" i="12" s="1"/>
  <c r="P2156" i="12" s="1"/>
  <c r="K2155" i="12"/>
  <c r="Q2155" i="12"/>
  <c r="R2155" i="12" s="1"/>
  <c r="K2156" i="12" l="1"/>
  <c r="Q2156" i="12"/>
  <c r="R2156" i="12" s="1"/>
  <c r="W2156" i="12"/>
  <c r="E1783" i="13"/>
  <c r="V2157" i="12"/>
  <c r="B2158" i="12"/>
  <c r="U2157" i="12"/>
  <c r="E2157" i="12"/>
  <c r="F2157" i="12" s="1"/>
  <c r="J2157" i="12"/>
  <c r="Y2157" i="12"/>
  <c r="I2157" i="12"/>
  <c r="N2157" i="12"/>
  <c r="O2157" i="12" s="1"/>
  <c r="P2157" i="12" s="1"/>
  <c r="W2157" i="12" l="1"/>
  <c r="E1782" i="13"/>
  <c r="N2158" i="12"/>
  <c r="O2158" i="12" s="1"/>
  <c r="P2158" i="12" s="1"/>
  <c r="Y2158" i="12"/>
  <c r="I2158" i="12"/>
  <c r="V2158" i="12"/>
  <c r="B2159" i="12"/>
  <c r="U2158" i="12"/>
  <c r="J2158" i="12"/>
  <c r="E2158" i="12"/>
  <c r="F2158" i="12" s="1"/>
  <c r="K2157" i="12"/>
  <c r="Q2157" i="12"/>
  <c r="R2157" i="12" s="1"/>
  <c r="Q2158" i="12" l="1"/>
  <c r="R2158" i="12" s="1"/>
  <c r="W2158" i="12"/>
  <c r="E1781" i="13"/>
  <c r="N2159" i="12"/>
  <c r="O2159" i="12" s="1"/>
  <c r="P2159" i="12" s="1"/>
  <c r="J2159" i="12"/>
  <c r="Y2159" i="12"/>
  <c r="I2159" i="12"/>
  <c r="V2159" i="12"/>
  <c r="B2160" i="12"/>
  <c r="U2159" i="12"/>
  <c r="E2159" i="12"/>
  <c r="F2159" i="12" s="1"/>
  <c r="K2158" i="12"/>
  <c r="W2159" i="12" l="1"/>
  <c r="K2159" i="12"/>
  <c r="E1780" i="13"/>
  <c r="J2160" i="12"/>
  <c r="Y2160" i="12"/>
  <c r="I2160" i="12"/>
  <c r="V2160" i="12"/>
  <c r="U2160" i="12"/>
  <c r="N2160" i="12"/>
  <c r="O2160" i="12" s="1"/>
  <c r="P2160" i="12" s="1"/>
  <c r="E2160" i="12"/>
  <c r="F2160" i="12" s="1"/>
  <c r="B2161" i="12"/>
  <c r="Q2159" i="12"/>
  <c r="R2159" i="12" s="1"/>
  <c r="K2160" i="12" l="1"/>
  <c r="W2160" i="12"/>
  <c r="Q2160" i="12"/>
  <c r="R2160" i="12" s="1"/>
  <c r="E1779" i="13"/>
  <c r="J2161" i="12"/>
  <c r="Y2161" i="12"/>
  <c r="I2161" i="12"/>
  <c r="V2161" i="12"/>
  <c r="B2162" i="12"/>
  <c r="U2161" i="12"/>
  <c r="E2161" i="12"/>
  <c r="F2161" i="12" s="1"/>
  <c r="N2161" i="12"/>
  <c r="O2161" i="12" s="1"/>
  <c r="P2161" i="12" s="1"/>
  <c r="Q2161" i="12" l="1"/>
  <c r="R2161" i="12" s="1"/>
  <c r="E1778" i="13"/>
  <c r="V2162" i="12"/>
  <c r="B2163" i="12"/>
  <c r="U2162" i="12"/>
  <c r="E2162" i="12"/>
  <c r="F2162" i="12" s="1"/>
  <c r="J2162" i="12"/>
  <c r="Y2162" i="12"/>
  <c r="N2162" i="12"/>
  <c r="O2162" i="12" s="1"/>
  <c r="P2162" i="12" s="1"/>
  <c r="I2162" i="12"/>
  <c r="K2161" i="12"/>
  <c r="W2161" i="12"/>
  <c r="W2162" i="12" l="1"/>
  <c r="Q2162" i="12"/>
  <c r="R2162" i="12" s="1"/>
  <c r="E1777" i="13"/>
  <c r="N2163" i="12"/>
  <c r="O2163" i="12" s="1"/>
  <c r="P2163" i="12" s="1"/>
  <c r="J2163" i="12"/>
  <c r="Y2163" i="12"/>
  <c r="I2163" i="12"/>
  <c r="B2164" i="12"/>
  <c r="V2163" i="12"/>
  <c r="U2163" i="12"/>
  <c r="E2163" i="12"/>
  <c r="F2163" i="12" s="1"/>
  <c r="K2162" i="12"/>
  <c r="W2163" i="12" l="1"/>
  <c r="E1776" i="13"/>
  <c r="N2164" i="12"/>
  <c r="O2164" i="12" s="1"/>
  <c r="P2164" i="12" s="1"/>
  <c r="J2164" i="12"/>
  <c r="V2164" i="12"/>
  <c r="B2165" i="12"/>
  <c r="U2164" i="12"/>
  <c r="E2164" i="12"/>
  <c r="F2164" i="12" s="1"/>
  <c r="I2164" i="12"/>
  <c r="Y2164" i="12"/>
  <c r="K2163" i="12"/>
  <c r="Q2163" i="12"/>
  <c r="R2163" i="12" s="1"/>
  <c r="K2164" i="12" l="1"/>
  <c r="W2164" i="12"/>
  <c r="E1775" i="13"/>
  <c r="N2165" i="12"/>
  <c r="O2165" i="12" s="1"/>
  <c r="P2165" i="12" s="1"/>
  <c r="J2165" i="12"/>
  <c r="Y2165" i="12"/>
  <c r="I2165" i="12"/>
  <c r="B2166" i="12"/>
  <c r="V2165" i="12"/>
  <c r="U2165" i="12"/>
  <c r="E2165" i="12"/>
  <c r="F2165" i="12" s="1"/>
  <c r="Q2164" i="12"/>
  <c r="R2164" i="12" s="1"/>
  <c r="W2165" i="12" l="1"/>
  <c r="Q2165" i="12"/>
  <c r="R2165" i="12" s="1"/>
  <c r="K2165" i="12"/>
  <c r="E1774" i="13"/>
  <c r="J2166" i="12"/>
  <c r="Y2166" i="12"/>
  <c r="I2166" i="12"/>
  <c r="V2166" i="12"/>
  <c r="B2167" i="12"/>
  <c r="U2166" i="12"/>
  <c r="E2166" i="12"/>
  <c r="F2166" i="12" s="1"/>
  <c r="N2166" i="12"/>
  <c r="O2166" i="12" s="1"/>
  <c r="P2166" i="12" s="1"/>
  <c r="W2166" i="12" l="1"/>
  <c r="Q2166" i="12"/>
  <c r="R2166" i="12" s="1"/>
  <c r="E1773" i="13"/>
  <c r="V2167" i="12"/>
  <c r="B2168" i="12"/>
  <c r="U2167" i="12"/>
  <c r="E2167" i="12"/>
  <c r="F2167" i="12" s="1"/>
  <c r="N2167" i="12"/>
  <c r="O2167" i="12" s="1"/>
  <c r="P2167" i="12" s="1"/>
  <c r="Y2167" i="12"/>
  <c r="J2167" i="12"/>
  <c r="I2167" i="12"/>
  <c r="K2166" i="12"/>
  <c r="W2167" i="12" l="1"/>
  <c r="E1772" i="13"/>
  <c r="B2169" i="12"/>
  <c r="U2168" i="12"/>
  <c r="E2168" i="12"/>
  <c r="F2168" i="12" s="1"/>
  <c r="N2168" i="12"/>
  <c r="O2168" i="12" s="1"/>
  <c r="P2168" i="12" s="1"/>
  <c r="J2168" i="12"/>
  <c r="Y2168" i="12"/>
  <c r="I2168" i="12"/>
  <c r="V2168" i="12"/>
  <c r="K2167" i="12"/>
  <c r="Q2167" i="12"/>
  <c r="R2167" i="12" s="1"/>
  <c r="Q2168" i="12" l="1"/>
  <c r="R2168" i="12" s="1"/>
  <c r="W2168" i="12"/>
  <c r="E1771" i="13"/>
  <c r="N2169" i="12"/>
  <c r="O2169" i="12" s="1"/>
  <c r="P2169" i="12" s="1"/>
  <c r="V2169" i="12"/>
  <c r="B2170" i="12"/>
  <c r="U2169" i="12"/>
  <c r="E2169" i="12"/>
  <c r="F2169" i="12" s="1"/>
  <c r="Y2169" i="12"/>
  <c r="J2169" i="12"/>
  <c r="I2169" i="12"/>
  <c r="K2168" i="12"/>
  <c r="Q2169" i="12" l="1"/>
  <c r="R2169" i="12" s="1"/>
  <c r="E1770" i="13"/>
  <c r="N2170" i="12"/>
  <c r="O2170" i="12" s="1"/>
  <c r="P2170" i="12" s="1"/>
  <c r="J2170" i="12"/>
  <c r="Y2170" i="12"/>
  <c r="I2170" i="12"/>
  <c r="B2171" i="12"/>
  <c r="U2170" i="12"/>
  <c r="E2170" i="12"/>
  <c r="F2170" i="12" s="1"/>
  <c r="V2170" i="12"/>
  <c r="K2169" i="12"/>
  <c r="W2169" i="12"/>
  <c r="Q2170" i="12" l="1"/>
  <c r="R2170" i="12" s="1"/>
  <c r="E1769" i="13"/>
  <c r="J2171" i="12"/>
  <c r="Y2171" i="12"/>
  <c r="I2171" i="12"/>
  <c r="V2171" i="12"/>
  <c r="B2172" i="12"/>
  <c r="U2171" i="12"/>
  <c r="E2171" i="12"/>
  <c r="F2171" i="12" s="1"/>
  <c r="N2171" i="12"/>
  <c r="O2171" i="12" s="1"/>
  <c r="P2171" i="12" s="1"/>
  <c r="K2170" i="12"/>
  <c r="W2170" i="12"/>
  <c r="W2171" i="12" l="1"/>
  <c r="E1768" i="13"/>
  <c r="Y2172" i="12"/>
  <c r="I2172" i="12"/>
  <c r="V2172" i="12"/>
  <c r="B2173" i="12"/>
  <c r="U2172" i="12"/>
  <c r="E2172" i="12"/>
  <c r="F2172" i="12" s="1"/>
  <c r="N2172" i="12"/>
  <c r="O2172" i="12" s="1"/>
  <c r="P2172" i="12" s="1"/>
  <c r="J2172" i="12"/>
  <c r="K2171" i="12"/>
  <c r="Q2171" i="12"/>
  <c r="R2171" i="12" s="1"/>
  <c r="W2172" i="12" l="1"/>
  <c r="E1767" i="13"/>
  <c r="V2173" i="12"/>
  <c r="B2174" i="12"/>
  <c r="U2173" i="12"/>
  <c r="E2173" i="12"/>
  <c r="F2173" i="12" s="1"/>
  <c r="J2173" i="12"/>
  <c r="Y2173" i="12"/>
  <c r="I2173" i="12"/>
  <c r="N2173" i="12"/>
  <c r="O2173" i="12" s="1"/>
  <c r="P2173" i="12" s="1"/>
  <c r="K2172" i="12"/>
  <c r="Q2172" i="12"/>
  <c r="R2172" i="12" s="1"/>
  <c r="W2173" i="12" l="1"/>
  <c r="Q2173" i="12"/>
  <c r="R2173" i="12" s="1"/>
  <c r="E1766" i="13"/>
  <c r="N2174" i="12"/>
  <c r="O2174" i="12" s="1"/>
  <c r="P2174" i="12" s="1"/>
  <c r="Y2174" i="12"/>
  <c r="I2174" i="12"/>
  <c r="V2174" i="12"/>
  <c r="B2175" i="12"/>
  <c r="U2174" i="12"/>
  <c r="J2174" i="12"/>
  <c r="E2174" i="12"/>
  <c r="F2174" i="12" s="1"/>
  <c r="K2173" i="12"/>
  <c r="W2174" i="12" l="1"/>
  <c r="Q2174" i="12"/>
  <c r="R2174" i="12" s="1"/>
  <c r="E1765" i="13"/>
  <c r="N2175" i="12"/>
  <c r="O2175" i="12" s="1"/>
  <c r="P2175" i="12" s="1"/>
  <c r="J2175" i="12"/>
  <c r="Y2175" i="12"/>
  <c r="I2175" i="12"/>
  <c r="V2175" i="12"/>
  <c r="B2176" i="12"/>
  <c r="U2175" i="12"/>
  <c r="E2175" i="12"/>
  <c r="F2175" i="12" s="1"/>
  <c r="K2174" i="12"/>
  <c r="W2175" i="12" l="1"/>
  <c r="Q2175" i="12"/>
  <c r="R2175" i="12" s="1"/>
  <c r="E1764" i="13"/>
  <c r="J2176" i="12"/>
  <c r="Y2176" i="12"/>
  <c r="I2176" i="12"/>
  <c r="V2176" i="12"/>
  <c r="B2177" i="12"/>
  <c r="U2176" i="12"/>
  <c r="N2176" i="12"/>
  <c r="O2176" i="12" s="1"/>
  <c r="P2176" i="12" s="1"/>
  <c r="E2176" i="12"/>
  <c r="F2176" i="12" s="1"/>
  <c r="K2175" i="12"/>
  <c r="K2176" i="12" l="1"/>
  <c r="W2176" i="12"/>
  <c r="E1763" i="13"/>
  <c r="J2177" i="12"/>
  <c r="Y2177" i="12"/>
  <c r="I2177" i="12"/>
  <c r="V2177" i="12"/>
  <c r="B2178" i="12"/>
  <c r="U2177" i="12"/>
  <c r="E2177" i="12"/>
  <c r="F2177" i="12" s="1"/>
  <c r="N2177" i="12"/>
  <c r="O2177" i="12" s="1"/>
  <c r="P2177" i="12" s="1"/>
  <c r="Q2176" i="12"/>
  <c r="R2176" i="12" s="1"/>
  <c r="Q2177" i="12" l="1"/>
  <c r="R2177" i="12" s="1"/>
  <c r="K2177" i="12"/>
  <c r="E1762" i="13"/>
  <c r="V2178" i="12"/>
  <c r="B2179" i="12"/>
  <c r="U2178" i="12"/>
  <c r="E2178" i="12"/>
  <c r="F2178" i="12" s="1"/>
  <c r="J2178" i="12"/>
  <c r="Y2178" i="12"/>
  <c r="N2178" i="12"/>
  <c r="O2178" i="12" s="1"/>
  <c r="P2178" i="12" s="1"/>
  <c r="I2178" i="12"/>
  <c r="W2177" i="12"/>
  <c r="W2178" i="12" l="1"/>
  <c r="Q2178" i="12"/>
  <c r="R2178" i="12" s="1"/>
  <c r="E1761" i="13"/>
  <c r="B2180" i="12"/>
  <c r="U2179" i="12"/>
  <c r="E2179" i="12"/>
  <c r="F2179" i="12" s="1"/>
  <c r="N2179" i="12"/>
  <c r="O2179" i="12" s="1"/>
  <c r="P2179" i="12" s="1"/>
  <c r="J2179" i="12"/>
  <c r="Y2179" i="12"/>
  <c r="I2179" i="12"/>
  <c r="V2179" i="12"/>
  <c r="K2178" i="12"/>
  <c r="K2179" i="12" l="1"/>
  <c r="W2179" i="12"/>
  <c r="Q2179" i="12"/>
  <c r="R2179" i="12" s="1"/>
  <c r="E1760" i="13"/>
  <c r="N2180" i="12"/>
  <c r="O2180" i="12" s="1"/>
  <c r="P2180" i="12" s="1"/>
  <c r="J2180" i="12"/>
  <c r="V2180" i="12"/>
  <c r="B2181" i="12"/>
  <c r="U2180" i="12"/>
  <c r="E2180" i="12"/>
  <c r="F2180" i="12" s="1"/>
  <c r="Y2180" i="12"/>
  <c r="I2180" i="12"/>
  <c r="Q2180" i="12" l="1"/>
  <c r="R2180" i="12" s="1"/>
  <c r="K2180" i="12"/>
  <c r="W2180" i="12"/>
  <c r="E1759" i="13"/>
  <c r="N2181" i="12"/>
  <c r="O2181" i="12" s="1"/>
  <c r="P2181" i="12" s="1"/>
  <c r="J2181" i="12"/>
  <c r="Y2181" i="12"/>
  <c r="I2181" i="12"/>
  <c r="B2182" i="12"/>
  <c r="U2181" i="12"/>
  <c r="E2181" i="12"/>
  <c r="F2181" i="12" s="1"/>
  <c r="V2181" i="12"/>
  <c r="Q2181" i="12" l="1"/>
  <c r="R2181" i="12" s="1"/>
  <c r="W2181" i="12"/>
  <c r="E1758" i="13"/>
  <c r="J2182" i="12"/>
  <c r="Y2182" i="12"/>
  <c r="I2182" i="12"/>
  <c r="V2182" i="12"/>
  <c r="B2183" i="12"/>
  <c r="U2182" i="12"/>
  <c r="E2182" i="12"/>
  <c r="F2182" i="12" s="1"/>
  <c r="N2182" i="12"/>
  <c r="O2182" i="12" s="1"/>
  <c r="P2182" i="12" s="1"/>
  <c r="K2181" i="12"/>
  <c r="Q2182" i="12" l="1"/>
  <c r="R2182" i="12" s="1"/>
  <c r="K2182" i="12"/>
  <c r="W2182" i="12"/>
  <c r="E1757" i="13"/>
  <c r="Y2183" i="12"/>
  <c r="I2183" i="12"/>
  <c r="V2183" i="12"/>
  <c r="B2184" i="12"/>
  <c r="U2183" i="12"/>
  <c r="E2183" i="12"/>
  <c r="F2183" i="12" s="1"/>
  <c r="N2183" i="12"/>
  <c r="O2183" i="12" s="1"/>
  <c r="P2183" i="12" s="1"/>
  <c r="J2183" i="12"/>
  <c r="W2183" i="12" l="1"/>
  <c r="Q2183" i="12"/>
  <c r="R2183" i="12" s="1"/>
  <c r="E1756" i="13"/>
  <c r="V2184" i="12"/>
  <c r="B2185" i="12"/>
  <c r="U2184" i="12"/>
  <c r="E2184" i="12"/>
  <c r="F2184" i="12" s="1"/>
  <c r="N2184" i="12"/>
  <c r="O2184" i="12" s="1"/>
  <c r="P2184" i="12" s="1"/>
  <c r="J2184" i="12"/>
  <c r="Y2184" i="12"/>
  <c r="I2184" i="12"/>
  <c r="K2183" i="12"/>
  <c r="E1755" i="13" l="1"/>
  <c r="N2185" i="12"/>
  <c r="O2185" i="12" s="1"/>
  <c r="P2185" i="12" s="1"/>
  <c r="J2185" i="12"/>
  <c r="Y2185" i="12"/>
  <c r="I2185" i="12"/>
  <c r="V2185" i="12"/>
  <c r="B2186" i="12"/>
  <c r="U2185" i="12"/>
  <c r="E2185" i="12"/>
  <c r="F2185" i="12" s="1"/>
  <c r="K2184" i="12"/>
  <c r="Q2184" i="12"/>
  <c r="R2184" i="12" s="1"/>
  <c r="W2184" i="12"/>
  <c r="W2185" i="12" l="1"/>
  <c r="E1754" i="13"/>
  <c r="N2186" i="12"/>
  <c r="O2186" i="12" s="1"/>
  <c r="P2186" i="12" s="1"/>
  <c r="J2186" i="12"/>
  <c r="Y2186" i="12"/>
  <c r="I2186" i="12"/>
  <c r="V2186" i="12"/>
  <c r="B2187" i="12"/>
  <c r="U2186" i="12"/>
  <c r="E2186" i="12"/>
  <c r="F2186" i="12" s="1"/>
  <c r="K2185" i="12"/>
  <c r="Q2185" i="12"/>
  <c r="R2185" i="12" s="1"/>
  <c r="W2186" i="12" l="1"/>
  <c r="K2186" i="12"/>
  <c r="Q2186" i="12"/>
  <c r="R2186" i="12" s="1"/>
  <c r="E1753" i="13"/>
  <c r="J2187" i="12"/>
  <c r="Y2187" i="12"/>
  <c r="I2187" i="12"/>
  <c r="V2187" i="12"/>
  <c r="B2188" i="12"/>
  <c r="U2187" i="12"/>
  <c r="E2187" i="12"/>
  <c r="F2187" i="12" s="1"/>
  <c r="N2187" i="12"/>
  <c r="O2187" i="12" s="1"/>
  <c r="P2187" i="12" s="1"/>
  <c r="Q2187" i="12" l="1"/>
  <c r="R2187" i="12" s="1"/>
  <c r="W2187" i="12"/>
  <c r="E1752" i="13"/>
  <c r="J2188" i="12"/>
  <c r="Y2188" i="12"/>
  <c r="I2188" i="12"/>
  <c r="V2188" i="12"/>
  <c r="B2189" i="12"/>
  <c r="U2188" i="12"/>
  <c r="E2188" i="12"/>
  <c r="F2188" i="12" s="1"/>
  <c r="N2188" i="12"/>
  <c r="O2188" i="12" s="1"/>
  <c r="P2188" i="12" s="1"/>
  <c r="K2187" i="12"/>
  <c r="W2188" i="12" l="1"/>
  <c r="K2188" i="12"/>
  <c r="Q2188" i="12"/>
  <c r="R2188" i="12" s="1"/>
  <c r="E1751" i="13"/>
  <c r="V2189" i="12"/>
  <c r="B2190" i="12"/>
  <c r="U2189" i="12"/>
  <c r="E2189" i="12"/>
  <c r="F2189" i="12" s="1"/>
  <c r="N2189" i="12"/>
  <c r="O2189" i="12" s="1"/>
  <c r="P2189" i="12" s="1"/>
  <c r="J2189" i="12"/>
  <c r="Y2189" i="12"/>
  <c r="I2189" i="12"/>
  <c r="W2189" i="12" l="1"/>
  <c r="Q2189" i="12"/>
  <c r="R2189" i="12" s="1"/>
  <c r="E1750" i="13"/>
  <c r="N2190" i="12"/>
  <c r="O2190" i="12" s="1"/>
  <c r="P2190" i="12" s="1"/>
  <c r="J2190" i="12"/>
  <c r="Y2190" i="12"/>
  <c r="I2190" i="12"/>
  <c r="V2190" i="12"/>
  <c r="B2191" i="12"/>
  <c r="U2190" i="12"/>
  <c r="E2190" i="12"/>
  <c r="F2190" i="12" s="1"/>
  <c r="K2189" i="12"/>
  <c r="W2190" i="12" l="1"/>
  <c r="K2190" i="12"/>
  <c r="Q2190" i="12"/>
  <c r="R2190" i="12" s="1"/>
  <c r="E1749" i="13"/>
  <c r="N2191" i="12"/>
  <c r="O2191" i="12" s="1"/>
  <c r="P2191" i="12" s="1"/>
  <c r="J2191" i="12"/>
  <c r="Y2191" i="12"/>
  <c r="I2191" i="12"/>
  <c r="V2191" i="12"/>
  <c r="B2192" i="12"/>
  <c r="U2191" i="12"/>
  <c r="E2191" i="12"/>
  <c r="F2191" i="12" s="1"/>
  <c r="W2191" i="12" l="1"/>
  <c r="Q2191" i="12"/>
  <c r="R2191" i="12" s="1"/>
  <c r="E1748" i="13"/>
  <c r="N2192" i="12"/>
  <c r="O2192" i="12" s="1"/>
  <c r="P2192" i="12" s="1"/>
  <c r="J2192" i="12"/>
  <c r="Y2192" i="12"/>
  <c r="I2192" i="12"/>
  <c r="V2192" i="12"/>
  <c r="B2193" i="12"/>
  <c r="U2192" i="12"/>
  <c r="E2192" i="12"/>
  <c r="F2192" i="12" s="1"/>
  <c r="K2191" i="12"/>
  <c r="K2192" i="12" l="1"/>
  <c r="Q2192" i="12"/>
  <c r="R2192" i="12" s="1"/>
  <c r="W2192" i="12"/>
  <c r="E1747" i="13"/>
  <c r="J2193" i="12"/>
  <c r="Y2193" i="12"/>
  <c r="I2193" i="12"/>
  <c r="V2193" i="12"/>
  <c r="B2194" i="12"/>
  <c r="U2193" i="12"/>
  <c r="E2193" i="12"/>
  <c r="F2193" i="12" s="1"/>
  <c r="N2193" i="12"/>
  <c r="O2193" i="12" s="1"/>
  <c r="P2193" i="12" s="1"/>
  <c r="K2193" i="12" l="1"/>
  <c r="Q2193" i="12"/>
  <c r="R2193" i="12" s="1"/>
  <c r="W2193" i="12"/>
  <c r="E1746" i="13"/>
  <c r="V2194" i="12"/>
  <c r="B2195" i="12"/>
  <c r="U2194" i="12"/>
  <c r="E2194" i="12"/>
  <c r="F2194" i="12" s="1"/>
  <c r="N2194" i="12"/>
  <c r="O2194" i="12" s="1"/>
  <c r="P2194" i="12" s="1"/>
  <c r="J2194" i="12"/>
  <c r="Y2194" i="12"/>
  <c r="I2194" i="12"/>
  <c r="W2194" i="12" l="1"/>
  <c r="K2194" i="12"/>
  <c r="Q2194" i="12"/>
  <c r="R2194" i="12" s="1"/>
  <c r="E1745" i="13"/>
  <c r="B2196" i="12"/>
  <c r="U2195" i="12"/>
  <c r="E2195" i="12"/>
  <c r="F2195" i="12" s="1"/>
  <c r="N2195" i="12"/>
  <c r="O2195" i="12" s="1"/>
  <c r="P2195" i="12" s="1"/>
  <c r="J2195" i="12"/>
  <c r="Y2195" i="12"/>
  <c r="I2195" i="12"/>
  <c r="V2195" i="12"/>
  <c r="K2195" i="12" l="1"/>
  <c r="Q2195" i="12"/>
  <c r="R2195" i="12" s="1"/>
  <c r="W2195" i="12"/>
  <c r="E1744" i="13"/>
  <c r="N2196" i="12"/>
  <c r="O2196" i="12" s="1"/>
  <c r="P2196" i="12" s="1"/>
  <c r="J2196" i="12"/>
  <c r="Y2196" i="12"/>
  <c r="I2196" i="12"/>
  <c r="V2196" i="12"/>
  <c r="B2197" i="12"/>
  <c r="U2196" i="12"/>
  <c r="E2196" i="12"/>
  <c r="F2196" i="12" s="1"/>
  <c r="W2196" i="12" l="1"/>
  <c r="Q2196" i="12"/>
  <c r="R2196" i="12" s="1"/>
  <c r="E1743" i="13"/>
  <c r="N2197" i="12"/>
  <c r="O2197" i="12" s="1"/>
  <c r="P2197" i="12" s="1"/>
  <c r="J2197" i="12"/>
  <c r="Y2197" i="12"/>
  <c r="I2197" i="12"/>
  <c r="V2197" i="12"/>
  <c r="B2198" i="12"/>
  <c r="U2197" i="12"/>
  <c r="E2197" i="12"/>
  <c r="F2197" i="12" s="1"/>
  <c r="K2196" i="12"/>
  <c r="Q2197" i="12" l="1"/>
  <c r="R2197" i="12" s="1"/>
  <c r="W2197" i="12"/>
  <c r="E1742" i="13"/>
  <c r="J2198" i="12"/>
  <c r="Y2198" i="12"/>
  <c r="I2198" i="12"/>
  <c r="V2198" i="12"/>
  <c r="B2199" i="12"/>
  <c r="U2198" i="12"/>
  <c r="E2198" i="12"/>
  <c r="F2198" i="12" s="1"/>
  <c r="N2198" i="12"/>
  <c r="O2198" i="12" s="1"/>
  <c r="P2198" i="12" s="1"/>
  <c r="K2197" i="12"/>
  <c r="Q2198" i="12" l="1"/>
  <c r="R2198" i="12" s="1"/>
  <c r="K2198" i="12"/>
  <c r="W2198" i="12"/>
  <c r="E1741" i="13"/>
  <c r="Y2199" i="12"/>
  <c r="I2199" i="12"/>
  <c r="V2199" i="12"/>
  <c r="B2200" i="12"/>
  <c r="U2199" i="12"/>
  <c r="E2199" i="12"/>
  <c r="F2199" i="12" s="1"/>
  <c r="N2199" i="12"/>
  <c r="O2199" i="12" s="1"/>
  <c r="P2199" i="12" s="1"/>
  <c r="J2199" i="12"/>
  <c r="K2199" i="12" l="1"/>
  <c r="Q2199" i="12"/>
  <c r="R2199" i="12" s="1"/>
  <c r="W2199" i="12"/>
  <c r="E1740" i="13"/>
  <c r="V2200" i="12"/>
  <c r="B2201" i="12"/>
  <c r="U2200" i="12"/>
  <c r="E2200" i="12"/>
  <c r="F2200" i="12" s="1"/>
  <c r="N2200" i="12"/>
  <c r="O2200" i="12" s="1"/>
  <c r="P2200" i="12" s="1"/>
  <c r="J2200" i="12"/>
  <c r="Y2200" i="12"/>
  <c r="I2200" i="12"/>
  <c r="K2200" i="12" l="1"/>
  <c r="Q2200" i="12"/>
  <c r="R2200" i="12" s="1"/>
  <c r="W2200" i="12"/>
  <c r="E1739" i="13"/>
  <c r="N2201" i="12"/>
  <c r="O2201" i="12" s="1"/>
  <c r="P2201" i="12" s="1"/>
  <c r="J2201" i="12"/>
  <c r="Y2201" i="12"/>
  <c r="I2201" i="12"/>
  <c r="V2201" i="12"/>
  <c r="B2202" i="12"/>
  <c r="U2201" i="12"/>
  <c r="E2201" i="12"/>
  <c r="F2201" i="12" s="1"/>
  <c r="W2201" i="12" l="1"/>
  <c r="E1738" i="13"/>
  <c r="N2202" i="12"/>
  <c r="O2202" i="12" s="1"/>
  <c r="P2202" i="12" s="1"/>
  <c r="J2202" i="12"/>
  <c r="Y2202" i="12"/>
  <c r="I2202" i="12"/>
  <c r="V2202" i="12"/>
  <c r="B2203" i="12"/>
  <c r="U2202" i="12"/>
  <c r="E2202" i="12"/>
  <c r="F2202" i="12" s="1"/>
  <c r="K2201" i="12"/>
  <c r="Q2201" i="12"/>
  <c r="R2201" i="12" s="1"/>
  <c r="W2202" i="12" l="1"/>
  <c r="Q2202" i="12"/>
  <c r="R2202" i="12" s="1"/>
  <c r="K2202" i="12"/>
  <c r="E1737" i="13"/>
  <c r="J2203" i="12"/>
  <c r="Y2203" i="12"/>
  <c r="I2203" i="12"/>
  <c r="V2203" i="12"/>
  <c r="B2204" i="12"/>
  <c r="U2203" i="12"/>
  <c r="E2203" i="12"/>
  <c r="F2203" i="12" s="1"/>
  <c r="N2203" i="12"/>
  <c r="O2203" i="12" s="1"/>
  <c r="P2203" i="12" s="1"/>
  <c r="Q2203" i="12" l="1"/>
  <c r="R2203" i="12" s="1"/>
  <c r="W2203" i="12"/>
  <c r="E1736" i="13"/>
  <c r="J2204" i="12"/>
  <c r="Y2204" i="12"/>
  <c r="I2204" i="12"/>
  <c r="V2204" i="12"/>
  <c r="B2205" i="12"/>
  <c r="U2204" i="12"/>
  <c r="E2204" i="12"/>
  <c r="F2204" i="12" s="1"/>
  <c r="N2204" i="12"/>
  <c r="O2204" i="12" s="1"/>
  <c r="P2204" i="12" s="1"/>
  <c r="K2203" i="12"/>
  <c r="K2204" i="12" l="1"/>
  <c r="Q2204" i="12"/>
  <c r="R2204" i="12" s="1"/>
  <c r="W2204" i="12"/>
  <c r="E1735" i="13"/>
  <c r="V2205" i="12"/>
  <c r="B2206" i="12"/>
  <c r="U2205" i="12"/>
  <c r="E2205" i="12"/>
  <c r="F2205" i="12" s="1"/>
  <c r="N2205" i="12"/>
  <c r="O2205" i="12" s="1"/>
  <c r="P2205" i="12" s="1"/>
  <c r="J2205" i="12"/>
  <c r="Y2205" i="12"/>
  <c r="I2205" i="12"/>
  <c r="W2205" i="12" l="1"/>
  <c r="E1734" i="13"/>
  <c r="N2206" i="12"/>
  <c r="O2206" i="12" s="1"/>
  <c r="P2206" i="12" s="1"/>
  <c r="J2206" i="12"/>
  <c r="Y2206" i="12"/>
  <c r="I2206" i="12"/>
  <c r="V2206" i="12"/>
  <c r="B2207" i="12"/>
  <c r="U2206" i="12"/>
  <c r="E2206" i="12"/>
  <c r="F2206" i="12" s="1"/>
  <c r="K2205" i="12"/>
  <c r="Q2205" i="12"/>
  <c r="R2205" i="12" s="1"/>
  <c r="W2206" i="12" l="1"/>
  <c r="K2206" i="12"/>
  <c r="Q2206" i="12"/>
  <c r="R2206" i="12" s="1"/>
  <c r="E1733" i="13"/>
  <c r="N2207" i="12"/>
  <c r="O2207" i="12" s="1"/>
  <c r="P2207" i="12" s="1"/>
  <c r="J2207" i="12"/>
  <c r="Y2207" i="12"/>
  <c r="I2207" i="12"/>
  <c r="V2207" i="12"/>
  <c r="B2208" i="12"/>
  <c r="U2207" i="12"/>
  <c r="E2207" i="12"/>
  <c r="F2207" i="12" s="1"/>
  <c r="W2207" i="12" l="1"/>
  <c r="K2207" i="12"/>
  <c r="E1732" i="13"/>
  <c r="N2208" i="12"/>
  <c r="O2208" i="12" s="1"/>
  <c r="P2208" i="12" s="1"/>
  <c r="J2208" i="12"/>
  <c r="Y2208" i="12"/>
  <c r="I2208" i="12"/>
  <c r="V2208" i="12"/>
  <c r="B2209" i="12"/>
  <c r="U2208" i="12"/>
  <c r="E2208" i="12"/>
  <c r="F2208" i="12" s="1"/>
  <c r="Q2207" i="12"/>
  <c r="R2207" i="12" s="1"/>
  <c r="W2208" i="12" l="1"/>
  <c r="Q2208" i="12"/>
  <c r="R2208" i="12" s="1"/>
  <c r="K2208" i="12"/>
  <c r="E1731" i="13"/>
  <c r="J2209" i="12"/>
  <c r="Y2209" i="12"/>
  <c r="I2209" i="12"/>
  <c r="V2209" i="12"/>
  <c r="B2210" i="12"/>
  <c r="U2209" i="12"/>
  <c r="E2209" i="12"/>
  <c r="F2209" i="12" s="1"/>
  <c r="N2209" i="12"/>
  <c r="O2209" i="12" s="1"/>
  <c r="P2209" i="12" s="1"/>
  <c r="Q2209" i="12" l="1"/>
  <c r="R2209" i="12" s="1"/>
  <c r="K2209" i="12"/>
  <c r="W2209" i="12"/>
  <c r="E1730" i="13"/>
  <c r="V2210" i="12"/>
  <c r="B2211" i="12"/>
  <c r="U2210" i="12"/>
  <c r="E2210" i="12"/>
  <c r="F2210" i="12" s="1"/>
  <c r="N2210" i="12"/>
  <c r="O2210" i="12" s="1"/>
  <c r="P2210" i="12" s="1"/>
  <c r="J2210" i="12"/>
  <c r="Y2210" i="12"/>
  <c r="I2210" i="12"/>
  <c r="W2210" i="12" l="1"/>
  <c r="E1729" i="13"/>
  <c r="B2212" i="12"/>
  <c r="U2211" i="12"/>
  <c r="E2211" i="12"/>
  <c r="F2211" i="12" s="1"/>
  <c r="N2211" i="12"/>
  <c r="O2211" i="12" s="1"/>
  <c r="P2211" i="12" s="1"/>
  <c r="J2211" i="12"/>
  <c r="Y2211" i="12"/>
  <c r="I2211" i="12"/>
  <c r="V2211" i="12"/>
  <c r="K2210" i="12"/>
  <c r="Q2210" i="12"/>
  <c r="R2210" i="12" s="1"/>
  <c r="Q2211" i="12" l="1"/>
  <c r="R2211" i="12" s="1"/>
  <c r="W2211" i="12"/>
  <c r="E1728" i="13"/>
  <c r="N2212" i="12"/>
  <c r="O2212" i="12" s="1"/>
  <c r="P2212" i="12" s="1"/>
  <c r="J2212" i="12"/>
  <c r="Y2212" i="12"/>
  <c r="I2212" i="12"/>
  <c r="V2212" i="12"/>
  <c r="B2213" i="12"/>
  <c r="U2212" i="12"/>
  <c r="E2212" i="12"/>
  <c r="F2212" i="12" s="1"/>
  <c r="K2211" i="12"/>
  <c r="K2212" i="12" l="1"/>
  <c r="Q2212" i="12"/>
  <c r="R2212" i="12" s="1"/>
  <c r="W2212" i="12"/>
  <c r="E1727" i="13"/>
  <c r="N2213" i="12"/>
  <c r="O2213" i="12" s="1"/>
  <c r="P2213" i="12" s="1"/>
  <c r="J2213" i="12"/>
  <c r="Y2213" i="12"/>
  <c r="I2213" i="12"/>
  <c r="V2213" i="12"/>
  <c r="B2214" i="12"/>
  <c r="U2213" i="12"/>
  <c r="E2213" i="12"/>
  <c r="F2213" i="12" s="1"/>
  <c r="K2213" i="12" l="1"/>
  <c r="Q2213" i="12"/>
  <c r="R2213" i="12" s="1"/>
  <c r="W2213" i="12"/>
  <c r="E1726" i="13"/>
  <c r="J2214" i="12"/>
  <c r="Y2214" i="12"/>
  <c r="I2214" i="12"/>
  <c r="V2214" i="12"/>
  <c r="B2215" i="12"/>
  <c r="U2214" i="12"/>
  <c r="E2214" i="12"/>
  <c r="F2214" i="12" s="1"/>
  <c r="N2214" i="12"/>
  <c r="O2214" i="12" s="1"/>
  <c r="P2214" i="12" s="1"/>
  <c r="Q2214" i="12" l="1"/>
  <c r="R2214" i="12" s="1"/>
  <c r="K2214" i="12"/>
  <c r="W2214" i="12"/>
  <c r="E1725" i="13"/>
  <c r="Y2215" i="12"/>
  <c r="I2215" i="12"/>
  <c r="V2215" i="12"/>
  <c r="B2216" i="12"/>
  <c r="U2215" i="12"/>
  <c r="E2215" i="12"/>
  <c r="F2215" i="12" s="1"/>
  <c r="N2215" i="12"/>
  <c r="O2215" i="12" s="1"/>
  <c r="P2215" i="12" s="1"/>
  <c r="J2215" i="12"/>
  <c r="W2215" i="12" l="1"/>
  <c r="K2215" i="12"/>
  <c r="E1724" i="13"/>
  <c r="V2216" i="12"/>
  <c r="B2217" i="12"/>
  <c r="U2216" i="12"/>
  <c r="E2216" i="12"/>
  <c r="F2216" i="12" s="1"/>
  <c r="N2216" i="12"/>
  <c r="O2216" i="12" s="1"/>
  <c r="P2216" i="12" s="1"/>
  <c r="J2216" i="12"/>
  <c r="Y2216" i="12"/>
  <c r="I2216" i="12"/>
  <c r="Q2215" i="12"/>
  <c r="R2215" i="12" s="1"/>
  <c r="W2216" i="12" l="1"/>
  <c r="Q2216" i="12"/>
  <c r="R2216" i="12" s="1"/>
  <c r="E1723" i="13"/>
  <c r="N2217" i="12"/>
  <c r="O2217" i="12" s="1"/>
  <c r="P2217" i="12" s="1"/>
  <c r="J2217" i="12"/>
  <c r="Y2217" i="12"/>
  <c r="I2217" i="12"/>
  <c r="V2217" i="12"/>
  <c r="B2218" i="12"/>
  <c r="U2217" i="12"/>
  <c r="E2217" i="12"/>
  <c r="F2217" i="12" s="1"/>
  <c r="K2216" i="12"/>
  <c r="Q2217" i="12" l="1"/>
  <c r="R2217" i="12" s="1"/>
  <c r="W2217" i="12"/>
  <c r="E1722" i="13"/>
  <c r="N2218" i="12"/>
  <c r="O2218" i="12" s="1"/>
  <c r="P2218" i="12" s="1"/>
  <c r="J2218" i="12"/>
  <c r="Y2218" i="12"/>
  <c r="I2218" i="12"/>
  <c r="V2218" i="12"/>
  <c r="B2219" i="12"/>
  <c r="U2218" i="12"/>
  <c r="E2218" i="12"/>
  <c r="F2218" i="12" s="1"/>
  <c r="K2217" i="12"/>
  <c r="W2218" i="12" l="1"/>
  <c r="Q2218" i="12"/>
  <c r="R2218" i="12" s="1"/>
  <c r="E1721" i="13"/>
  <c r="J2219" i="12"/>
  <c r="Y2219" i="12"/>
  <c r="I2219" i="12"/>
  <c r="V2219" i="12"/>
  <c r="B2220" i="12"/>
  <c r="U2219" i="12"/>
  <c r="E2219" i="12"/>
  <c r="F2219" i="12" s="1"/>
  <c r="N2219" i="12"/>
  <c r="O2219" i="12" s="1"/>
  <c r="P2219" i="12" s="1"/>
  <c r="K2218" i="12"/>
  <c r="Q2219" i="12" l="1"/>
  <c r="R2219" i="12" s="1"/>
  <c r="W2219" i="12"/>
  <c r="E1720" i="13"/>
  <c r="J2220" i="12"/>
  <c r="Y2220" i="12"/>
  <c r="I2220" i="12"/>
  <c r="V2220" i="12"/>
  <c r="B2221" i="12"/>
  <c r="U2220" i="12"/>
  <c r="E2220" i="12"/>
  <c r="F2220" i="12" s="1"/>
  <c r="N2220" i="12"/>
  <c r="O2220" i="12" s="1"/>
  <c r="P2220" i="12" s="1"/>
  <c r="K2219" i="12"/>
  <c r="K2220" i="12" l="1"/>
  <c r="Q2220" i="12"/>
  <c r="R2220" i="12" s="1"/>
  <c r="W2220" i="12"/>
  <c r="E1719" i="13"/>
  <c r="V2221" i="12"/>
  <c r="B2222" i="12"/>
  <c r="U2221" i="12"/>
  <c r="E2221" i="12"/>
  <c r="F2221" i="12" s="1"/>
  <c r="N2221" i="12"/>
  <c r="O2221" i="12" s="1"/>
  <c r="P2221" i="12" s="1"/>
  <c r="J2221" i="12"/>
  <c r="Y2221" i="12"/>
  <c r="I2221" i="12"/>
  <c r="W2221" i="12" l="1"/>
  <c r="E1718" i="13"/>
  <c r="N2222" i="12"/>
  <c r="O2222" i="12" s="1"/>
  <c r="P2222" i="12" s="1"/>
  <c r="J2222" i="12"/>
  <c r="Y2222" i="12"/>
  <c r="I2222" i="12"/>
  <c r="V2222" i="12"/>
  <c r="B2223" i="12"/>
  <c r="U2222" i="12"/>
  <c r="E2222" i="12"/>
  <c r="F2222" i="12" s="1"/>
  <c r="K2221" i="12"/>
  <c r="Q2221" i="12"/>
  <c r="R2221" i="12" s="1"/>
  <c r="W2222" i="12" l="1"/>
  <c r="Q2222" i="12"/>
  <c r="R2222" i="12" s="1"/>
  <c r="E1717" i="13"/>
  <c r="N2223" i="12"/>
  <c r="O2223" i="12" s="1"/>
  <c r="P2223" i="12" s="1"/>
  <c r="J2223" i="12"/>
  <c r="Y2223" i="12"/>
  <c r="I2223" i="12"/>
  <c r="V2223" i="12"/>
  <c r="B2224" i="12"/>
  <c r="U2223" i="12"/>
  <c r="E2223" i="12"/>
  <c r="F2223" i="12" s="1"/>
  <c r="K2222" i="12"/>
  <c r="Q2223" i="12" l="1"/>
  <c r="R2223" i="12" s="1"/>
  <c r="W2223" i="12"/>
  <c r="E1716" i="13"/>
  <c r="N2224" i="12"/>
  <c r="O2224" i="12" s="1"/>
  <c r="P2224" i="12" s="1"/>
  <c r="J2224" i="12"/>
  <c r="Y2224" i="12"/>
  <c r="I2224" i="12"/>
  <c r="V2224" i="12"/>
  <c r="B2225" i="12"/>
  <c r="U2224" i="12"/>
  <c r="E2224" i="12"/>
  <c r="F2224" i="12" s="1"/>
  <c r="K2223" i="12"/>
  <c r="W2224" i="12" l="1"/>
  <c r="Q2224" i="12"/>
  <c r="R2224" i="12" s="1"/>
  <c r="E1715" i="13"/>
  <c r="J2225" i="12"/>
  <c r="Y2225" i="12"/>
  <c r="I2225" i="12"/>
  <c r="V2225" i="12"/>
  <c r="B2226" i="12"/>
  <c r="U2225" i="12"/>
  <c r="E2225" i="12"/>
  <c r="F2225" i="12" s="1"/>
  <c r="N2225" i="12"/>
  <c r="O2225" i="12" s="1"/>
  <c r="P2225" i="12" s="1"/>
  <c r="K2224" i="12"/>
  <c r="W2225" i="12" l="1"/>
  <c r="Q2225" i="12"/>
  <c r="R2225" i="12" s="1"/>
  <c r="E1714" i="13"/>
  <c r="V2226" i="12"/>
  <c r="B2227" i="12"/>
  <c r="U2226" i="12"/>
  <c r="E2226" i="12"/>
  <c r="F2226" i="12" s="1"/>
  <c r="N2226" i="12"/>
  <c r="O2226" i="12" s="1"/>
  <c r="P2226" i="12" s="1"/>
  <c r="J2226" i="12"/>
  <c r="Y2226" i="12"/>
  <c r="I2226" i="12"/>
  <c r="K2225" i="12"/>
  <c r="W2226" i="12" l="1"/>
  <c r="E1713" i="13"/>
  <c r="B2228" i="12"/>
  <c r="U2227" i="12"/>
  <c r="E2227" i="12"/>
  <c r="F2227" i="12" s="1"/>
  <c r="N2227" i="12"/>
  <c r="O2227" i="12" s="1"/>
  <c r="P2227" i="12" s="1"/>
  <c r="J2227" i="12"/>
  <c r="Y2227" i="12"/>
  <c r="I2227" i="12"/>
  <c r="V2227" i="12"/>
  <c r="K2226" i="12"/>
  <c r="Q2226" i="12"/>
  <c r="R2226" i="12" s="1"/>
  <c r="W2227" i="12" l="1"/>
  <c r="E1712" i="13"/>
  <c r="N2228" i="12"/>
  <c r="O2228" i="12" s="1"/>
  <c r="P2228" i="12" s="1"/>
  <c r="J2228" i="12"/>
  <c r="Y2228" i="12"/>
  <c r="I2228" i="12"/>
  <c r="V2228" i="12"/>
  <c r="B2229" i="12"/>
  <c r="U2228" i="12"/>
  <c r="E2228" i="12"/>
  <c r="F2228" i="12" s="1"/>
  <c r="Q2227" i="12"/>
  <c r="R2227" i="12" s="1"/>
  <c r="K2227" i="12"/>
  <c r="E1711" i="13" l="1"/>
  <c r="N2229" i="12"/>
  <c r="O2229" i="12" s="1"/>
  <c r="P2229" i="12" s="1"/>
  <c r="J2229" i="12"/>
  <c r="Y2229" i="12"/>
  <c r="I2229" i="12"/>
  <c r="V2229" i="12"/>
  <c r="B2230" i="12"/>
  <c r="U2229" i="12"/>
  <c r="E2229" i="12"/>
  <c r="F2229" i="12" s="1"/>
  <c r="K2228" i="12"/>
  <c r="Q2228" i="12"/>
  <c r="R2228" i="12" s="1"/>
  <c r="W2228" i="12"/>
  <c r="W2229" i="12" l="1"/>
  <c r="E1710" i="13"/>
  <c r="J2230" i="12"/>
  <c r="Y2230" i="12"/>
  <c r="I2230" i="12"/>
  <c r="V2230" i="12"/>
  <c r="B2231" i="12"/>
  <c r="U2230" i="12"/>
  <c r="E2230" i="12"/>
  <c r="F2230" i="12" s="1"/>
  <c r="N2230" i="12"/>
  <c r="O2230" i="12" s="1"/>
  <c r="P2230" i="12" s="1"/>
  <c r="K2229" i="12"/>
  <c r="Q2229" i="12"/>
  <c r="R2229" i="12" s="1"/>
  <c r="W2230" i="12" l="1"/>
  <c r="E1709" i="13"/>
  <c r="Y2231" i="12"/>
  <c r="I2231" i="12"/>
  <c r="V2231" i="12"/>
  <c r="B2232" i="12"/>
  <c r="U2231" i="12"/>
  <c r="E2231" i="12"/>
  <c r="F2231" i="12" s="1"/>
  <c r="N2231" i="12"/>
  <c r="O2231" i="12" s="1"/>
  <c r="P2231" i="12" s="1"/>
  <c r="J2231" i="12"/>
  <c r="K2230" i="12"/>
  <c r="Q2230" i="12"/>
  <c r="R2230" i="12" s="1"/>
  <c r="W2231" i="12" l="1"/>
  <c r="E1708" i="13"/>
  <c r="V2232" i="12"/>
  <c r="B2233" i="12"/>
  <c r="U2232" i="12"/>
  <c r="E2232" i="12"/>
  <c r="F2232" i="12" s="1"/>
  <c r="N2232" i="12"/>
  <c r="O2232" i="12" s="1"/>
  <c r="P2232" i="12" s="1"/>
  <c r="J2232" i="12"/>
  <c r="Y2232" i="12"/>
  <c r="I2232" i="12"/>
  <c r="K2231" i="12"/>
  <c r="Q2231" i="12"/>
  <c r="R2231" i="12" s="1"/>
  <c r="K2232" i="12" l="1"/>
  <c r="W2232" i="12"/>
  <c r="Q2232" i="12"/>
  <c r="R2232" i="12" s="1"/>
  <c r="E1707" i="13"/>
  <c r="N2233" i="12"/>
  <c r="O2233" i="12" s="1"/>
  <c r="P2233" i="12" s="1"/>
  <c r="J2233" i="12"/>
  <c r="Y2233" i="12"/>
  <c r="I2233" i="12"/>
  <c r="V2233" i="12"/>
  <c r="B2234" i="12"/>
  <c r="U2233" i="12"/>
  <c r="E2233" i="12"/>
  <c r="F2233" i="12" s="1"/>
  <c r="W2233" i="12" l="1"/>
  <c r="Q2233" i="12"/>
  <c r="R2233" i="12" s="1"/>
  <c r="E1706" i="13"/>
  <c r="N2234" i="12"/>
  <c r="O2234" i="12" s="1"/>
  <c r="P2234" i="12" s="1"/>
  <c r="J2234" i="12"/>
  <c r="Y2234" i="12"/>
  <c r="I2234" i="12"/>
  <c r="V2234" i="12"/>
  <c r="B2235" i="12"/>
  <c r="U2234" i="12"/>
  <c r="E2234" i="12"/>
  <c r="F2234" i="12" s="1"/>
  <c r="K2233" i="12"/>
  <c r="Q2234" i="12" l="1"/>
  <c r="R2234" i="12" s="1"/>
  <c r="W2234" i="12"/>
  <c r="E1705" i="13"/>
  <c r="J2235" i="12"/>
  <c r="Y2235" i="12"/>
  <c r="I2235" i="12"/>
  <c r="V2235" i="12"/>
  <c r="B2236" i="12"/>
  <c r="U2235" i="12"/>
  <c r="E2235" i="12"/>
  <c r="F2235" i="12" s="1"/>
  <c r="N2235" i="12"/>
  <c r="O2235" i="12" s="1"/>
  <c r="P2235" i="12" s="1"/>
  <c r="K2234" i="12"/>
  <c r="Q2235" i="12" l="1"/>
  <c r="R2235" i="12" s="1"/>
  <c r="K2235" i="12"/>
  <c r="W2235" i="12"/>
  <c r="E1704" i="13"/>
  <c r="J2236" i="12"/>
  <c r="Y2236" i="12"/>
  <c r="I2236" i="12"/>
  <c r="V2236" i="12"/>
  <c r="B2237" i="12"/>
  <c r="U2236" i="12"/>
  <c r="E2236" i="12"/>
  <c r="F2236" i="12" s="1"/>
  <c r="N2236" i="12"/>
  <c r="O2236" i="12" s="1"/>
  <c r="P2236" i="12" s="1"/>
  <c r="K2236" i="12" l="1"/>
  <c r="Q2236" i="12"/>
  <c r="R2236" i="12" s="1"/>
  <c r="W2236" i="12"/>
  <c r="E1703" i="13"/>
  <c r="V2237" i="12"/>
  <c r="B2238" i="12"/>
  <c r="U2237" i="12"/>
  <c r="E2237" i="12"/>
  <c r="F2237" i="12" s="1"/>
  <c r="N2237" i="12"/>
  <c r="O2237" i="12" s="1"/>
  <c r="P2237" i="12" s="1"/>
  <c r="J2237" i="12"/>
  <c r="Y2237" i="12"/>
  <c r="I2237" i="12"/>
  <c r="E1702" i="13" l="1"/>
  <c r="N2238" i="12"/>
  <c r="O2238" i="12" s="1"/>
  <c r="P2238" i="12" s="1"/>
  <c r="J2238" i="12"/>
  <c r="Y2238" i="12"/>
  <c r="I2238" i="12"/>
  <c r="V2238" i="12"/>
  <c r="B2239" i="12"/>
  <c r="U2238" i="12"/>
  <c r="E2238" i="12"/>
  <c r="F2238" i="12" s="1"/>
  <c r="Q2237" i="12"/>
  <c r="R2237" i="12" s="1"/>
  <c r="K2237" i="12"/>
  <c r="W2237" i="12"/>
  <c r="K2238" i="12" l="1"/>
  <c r="Q2238" i="12"/>
  <c r="R2238" i="12" s="1"/>
  <c r="W2238" i="12"/>
  <c r="E1701" i="13"/>
  <c r="N2239" i="12"/>
  <c r="O2239" i="12" s="1"/>
  <c r="P2239" i="12" s="1"/>
  <c r="J2239" i="12"/>
  <c r="Y2239" i="12"/>
  <c r="I2239" i="12"/>
  <c r="V2239" i="12"/>
  <c r="B2240" i="12"/>
  <c r="U2239" i="12"/>
  <c r="E2239" i="12"/>
  <c r="F2239" i="12" s="1"/>
  <c r="W2239" i="12" l="1"/>
  <c r="Q2239" i="12"/>
  <c r="R2239" i="12" s="1"/>
  <c r="E1700" i="13"/>
  <c r="N2240" i="12"/>
  <c r="O2240" i="12" s="1"/>
  <c r="P2240" i="12" s="1"/>
  <c r="J2240" i="12"/>
  <c r="Y2240" i="12"/>
  <c r="I2240" i="12"/>
  <c r="V2240" i="12"/>
  <c r="B2241" i="12"/>
  <c r="U2240" i="12"/>
  <c r="E2240" i="12"/>
  <c r="F2240" i="12" s="1"/>
  <c r="K2239" i="12"/>
  <c r="W2240" i="12" l="1"/>
  <c r="Q2240" i="12"/>
  <c r="R2240" i="12" s="1"/>
  <c r="E1699" i="13"/>
  <c r="J2241" i="12"/>
  <c r="Y2241" i="12"/>
  <c r="I2241" i="12"/>
  <c r="V2241" i="12"/>
  <c r="B2242" i="12"/>
  <c r="U2241" i="12"/>
  <c r="E2241" i="12"/>
  <c r="F2241" i="12" s="1"/>
  <c r="N2241" i="12"/>
  <c r="O2241" i="12" s="1"/>
  <c r="P2241" i="12" s="1"/>
  <c r="K2240" i="12"/>
  <c r="W2241" i="12" l="1"/>
  <c r="K2241" i="12"/>
  <c r="E1698" i="13"/>
  <c r="V2242" i="12"/>
  <c r="B2243" i="12"/>
  <c r="U2242" i="12"/>
  <c r="E2242" i="12"/>
  <c r="F2242" i="12" s="1"/>
  <c r="N2242" i="12"/>
  <c r="O2242" i="12" s="1"/>
  <c r="P2242" i="12" s="1"/>
  <c r="J2242" i="12"/>
  <c r="Y2242" i="12"/>
  <c r="I2242" i="12"/>
  <c r="Q2241" i="12"/>
  <c r="R2241" i="12" s="1"/>
  <c r="W2242" i="12" l="1"/>
  <c r="Q2242" i="12"/>
  <c r="R2242" i="12" s="1"/>
  <c r="E1697" i="13"/>
  <c r="B2244" i="12"/>
  <c r="U2243" i="12"/>
  <c r="E2243" i="12"/>
  <c r="F2243" i="12" s="1"/>
  <c r="N2243" i="12"/>
  <c r="O2243" i="12" s="1"/>
  <c r="P2243" i="12" s="1"/>
  <c r="J2243" i="12"/>
  <c r="Y2243" i="12"/>
  <c r="I2243" i="12"/>
  <c r="V2243" i="12"/>
  <c r="K2242" i="12"/>
  <c r="Q2243" i="12" l="1"/>
  <c r="R2243" i="12" s="1"/>
  <c r="W2243" i="12"/>
  <c r="E1696" i="13"/>
  <c r="N2244" i="12"/>
  <c r="O2244" i="12" s="1"/>
  <c r="P2244" i="12" s="1"/>
  <c r="J2244" i="12"/>
  <c r="Y2244" i="12"/>
  <c r="I2244" i="12"/>
  <c r="V2244" i="12"/>
  <c r="B2245" i="12"/>
  <c r="U2244" i="12"/>
  <c r="E2244" i="12"/>
  <c r="F2244" i="12" s="1"/>
  <c r="K2243" i="12"/>
  <c r="W2244" i="12" l="1"/>
  <c r="K2244" i="12"/>
  <c r="Q2244" i="12"/>
  <c r="R2244" i="12" s="1"/>
  <c r="E1695" i="13"/>
  <c r="N2245" i="12"/>
  <c r="O2245" i="12" s="1"/>
  <c r="P2245" i="12" s="1"/>
  <c r="J2245" i="12"/>
  <c r="Y2245" i="12"/>
  <c r="I2245" i="12"/>
  <c r="V2245" i="12"/>
  <c r="B2246" i="12"/>
  <c r="U2245" i="12"/>
  <c r="E2245" i="12"/>
  <c r="F2245" i="12" s="1"/>
  <c r="W2245" i="12" l="1"/>
  <c r="Q2245" i="12"/>
  <c r="R2245" i="12" s="1"/>
  <c r="K2245" i="12"/>
  <c r="E1694" i="13"/>
  <c r="J2246" i="12"/>
  <c r="Y2246" i="12"/>
  <c r="I2246" i="12"/>
  <c r="V2246" i="12"/>
  <c r="B2247" i="12"/>
  <c r="U2246" i="12"/>
  <c r="E2246" i="12"/>
  <c r="F2246" i="12" s="1"/>
  <c r="N2246" i="12"/>
  <c r="O2246" i="12" s="1"/>
  <c r="P2246" i="12" s="1"/>
  <c r="W2246" i="12" l="1"/>
  <c r="Q2246" i="12"/>
  <c r="R2246" i="12" s="1"/>
  <c r="E1693" i="13"/>
  <c r="Y2247" i="12"/>
  <c r="I2247" i="12"/>
  <c r="V2247" i="12"/>
  <c r="B2248" i="12"/>
  <c r="U2247" i="12"/>
  <c r="E2247" i="12"/>
  <c r="F2247" i="12" s="1"/>
  <c r="N2247" i="12"/>
  <c r="O2247" i="12" s="1"/>
  <c r="P2247" i="12" s="1"/>
  <c r="J2247" i="12"/>
  <c r="K2246" i="12"/>
  <c r="W2247" i="12" l="1"/>
  <c r="K2247" i="12"/>
  <c r="E1692" i="13"/>
  <c r="V2248" i="12"/>
  <c r="B2249" i="12"/>
  <c r="U2248" i="12"/>
  <c r="E2248" i="12"/>
  <c r="F2248" i="12" s="1"/>
  <c r="N2248" i="12"/>
  <c r="O2248" i="12" s="1"/>
  <c r="P2248" i="12" s="1"/>
  <c r="J2248" i="12"/>
  <c r="Y2248" i="12"/>
  <c r="I2248" i="12"/>
  <c r="Q2247" i="12"/>
  <c r="R2247" i="12" s="1"/>
  <c r="W2248" i="12" l="1"/>
  <c r="Q2248" i="12"/>
  <c r="R2248" i="12" s="1"/>
  <c r="E1691" i="13"/>
  <c r="N2249" i="12"/>
  <c r="O2249" i="12" s="1"/>
  <c r="P2249" i="12" s="1"/>
  <c r="J2249" i="12"/>
  <c r="Y2249" i="12"/>
  <c r="I2249" i="12"/>
  <c r="V2249" i="12"/>
  <c r="B2250" i="12"/>
  <c r="U2249" i="12"/>
  <c r="E2249" i="12"/>
  <c r="F2249" i="12" s="1"/>
  <c r="K2248" i="12"/>
  <c r="Q2249" i="12" l="1"/>
  <c r="R2249" i="12" s="1"/>
  <c r="W2249" i="12"/>
  <c r="E1690" i="13"/>
  <c r="N2250" i="12"/>
  <c r="O2250" i="12" s="1"/>
  <c r="P2250" i="12" s="1"/>
  <c r="J2250" i="12"/>
  <c r="Y2250" i="12"/>
  <c r="I2250" i="12"/>
  <c r="V2250" i="12"/>
  <c r="B2251" i="12"/>
  <c r="U2250" i="12"/>
  <c r="E2250" i="12"/>
  <c r="F2250" i="12" s="1"/>
  <c r="K2249" i="12"/>
  <c r="W2250" i="12" l="1"/>
  <c r="K2250" i="12"/>
  <c r="Q2250" i="12"/>
  <c r="R2250" i="12" s="1"/>
  <c r="E1689" i="13"/>
  <c r="J2251" i="12"/>
  <c r="Y2251" i="12"/>
  <c r="I2251" i="12"/>
  <c r="V2251" i="12"/>
  <c r="B2252" i="12"/>
  <c r="U2251" i="12"/>
  <c r="E2251" i="12"/>
  <c r="F2251" i="12" s="1"/>
  <c r="N2251" i="12"/>
  <c r="O2251" i="12" s="1"/>
  <c r="P2251" i="12" s="1"/>
  <c r="Q2251" i="12" l="1"/>
  <c r="R2251" i="12" s="1"/>
  <c r="W2251" i="12"/>
  <c r="E1688" i="13"/>
  <c r="J2252" i="12"/>
  <c r="Y2252" i="12"/>
  <c r="I2252" i="12"/>
  <c r="V2252" i="12"/>
  <c r="B2253" i="12"/>
  <c r="U2252" i="12"/>
  <c r="E2252" i="12"/>
  <c r="F2252" i="12" s="1"/>
  <c r="N2252" i="12"/>
  <c r="O2252" i="12" s="1"/>
  <c r="P2252" i="12" s="1"/>
  <c r="K2251" i="12"/>
  <c r="W2252" i="12" l="1"/>
  <c r="K2252" i="12"/>
  <c r="Q2252" i="12"/>
  <c r="R2252" i="12" s="1"/>
  <c r="E1687" i="13"/>
  <c r="V2253" i="12"/>
  <c r="B2254" i="12"/>
  <c r="U2253" i="12"/>
  <c r="E2253" i="12"/>
  <c r="F2253" i="12" s="1"/>
  <c r="N2253" i="12"/>
  <c r="O2253" i="12" s="1"/>
  <c r="P2253" i="12" s="1"/>
  <c r="J2253" i="12"/>
  <c r="Y2253" i="12"/>
  <c r="I2253" i="12"/>
  <c r="W2253" i="12" l="1"/>
  <c r="K2253" i="12"/>
  <c r="Q2253" i="12"/>
  <c r="R2253" i="12" s="1"/>
  <c r="E1686" i="13"/>
  <c r="N2254" i="12"/>
  <c r="O2254" i="12" s="1"/>
  <c r="P2254" i="12" s="1"/>
  <c r="J2254" i="12"/>
  <c r="Y2254" i="12"/>
  <c r="I2254" i="12"/>
  <c r="V2254" i="12"/>
  <c r="B2255" i="12"/>
  <c r="U2254" i="12"/>
  <c r="E2254" i="12"/>
  <c r="F2254" i="12" s="1"/>
  <c r="K2254" i="12" l="1"/>
  <c r="W2254" i="12"/>
  <c r="E1685" i="13"/>
  <c r="N2255" i="12"/>
  <c r="O2255" i="12" s="1"/>
  <c r="P2255" i="12" s="1"/>
  <c r="J2255" i="12"/>
  <c r="Y2255" i="12"/>
  <c r="I2255" i="12"/>
  <c r="V2255" i="12"/>
  <c r="B2256" i="12"/>
  <c r="U2255" i="12"/>
  <c r="E2255" i="12"/>
  <c r="F2255" i="12" s="1"/>
  <c r="Q2254" i="12"/>
  <c r="R2254" i="12" s="1"/>
  <c r="W2255" i="12" l="1"/>
  <c r="K2255" i="12"/>
  <c r="Q2255" i="12"/>
  <c r="R2255" i="12" s="1"/>
  <c r="E1684" i="13"/>
  <c r="N2256" i="12"/>
  <c r="O2256" i="12" s="1"/>
  <c r="P2256" i="12" s="1"/>
  <c r="J2256" i="12"/>
  <c r="Y2256" i="12"/>
  <c r="I2256" i="12"/>
  <c r="V2256" i="12"/>
  <c r="B2257" i="12"/>
  <c r="U2256" i="12"/>
  <c r="E2256" i="12"/>
  <c r="F2256" i="12" s="1"/>
  <c r="K2256" i="12" l="1"/>
  <c r="Q2256" i="12"/>
  <c r="R2256" i="12" s="1"/>
  <c r="W2256" i="12"/>
  <c r="E1683" i="13"/>
  <c r="J2257" i="12"/>
  <c r="Y2257" i="12"/>
  <c r="I2257" i="12"/>
  <c r="V2257" i="12"/>
  <c r="B2258" i="12"/>
  <c r="U2257" i="12"/>
  <c r="E2257" i="12"/>
  <c r="F2257" i="12" s="1"/>
  <c r="N2257" i="12"/>
  <c r="O2257" i="12" s="1"/>
  <c r="P2257" i="12" s="1"/>
  <c r="W2257" i="12" l="1"/>
  <c r="E1682" i="13"/>
  <c r="V2258" i="12"/>
  <c r="B2259" i="12"/>
  <c r="U2258" i="12"/>
  <c r="E2258" i="12"/>
  <c r="F2258" i="12" s="1"/>
  <c r="N2258" i="12"/>
  <c r="O2258" i="12" s="1"/>
  <c r="P2258" i="12" s="1"/>
  <c r="J2258" i="12"/>
  <c r="Y2258" i="12"/>
  <c r="I2258" i="12"/>
  <c r="K2257" i="12"/>
  <c r="Q2257" i="12"/>
  <c r="R2257" i="12" s="1"/>
  <c r="W2258" i="12" l="1"/>
  <c r="Q2258" i="12"/>
  <c r="R2258" i="12" s="1"/>
  <c r="E1681" i="13"/>
  <c r="B2260" i="12"/>
  <c r="U2259" i="12"/>
  <c r="E2259" i="12"/>
  <c r="F2259" i="12" s="1"/>
  <c r="N2259" i="12"/>
  <c r="O2259" i="12" s="1"/>
  <c r="P2259" i="12" s="1"/>
  <c r="J2259" i="12"/>
  <c r="Y2259" i="12"/>
  <c r="I2259" i="12"/>
  <c r="V2259" i="12"/>
  <c r="K2258" i="12"/>
  <c r="W2259" i="12" l="1"/>
  <c r="Q2259" i="12"/>
  <c r="R2259" i="12" s="1"/>
  <c r="E1680" i="13"/>
  <c r="N2260" i="12"/>
  <c r="O2260" i="12" s="1"/>
  <c r="P2260" i="12" s="1"/>
  <c r="J2260" i="12"/>
  <c r="Y2260" i="12"/>
  <c r="I2260" i="12"/>
  <c r="V2260" i="12"/>
  <c r="B2261" i="12"/>
  <c r="U2260" i="12"/>
  <c r="E2260" i="12"/>
  <c r="F2260" i="12" s="1"/>
  <c r="K2259" i="12"/>
  <c r="Q2260" i="12" l="1"/>
  <c r="R2260" i="12" s="1"/>
  <c r="E1679" i="13"/>
  <c r="N2261" i="12"/>
  <c r="O2261" i="12" s="1"/>
  <c r="P2261" i="12" s="1"/>
  <c r="J2261" i="12"/>
  <c r="Y2261" i="12"/>
  <c r="I2261" i="12"/>
  <c r="V2261" i="12"/>
  <c r="B2262" i="12"/>
  <c r="U2261" i="12"/>
  <c r="E2261" i="12"/>
  <c r="F2261" i="12" s="1"/>
  <c r="W2260" i="12"/>
  <c r="K2260" i="12"/>
  <c r="W2261" i="12" l="1"/>
  <c r="K2261" i="12"/>
  <c r="E1678" i="13"/>
  <c r="J2262" i="12"/>
  <c r="Y2262" i="12"/>
  <c r="I2262" i="12"/>
  <c r="V2262" i="12"/>
  <c r="B2263" i="12"/>
  <c r="U2262" i="12"/>
  <c r="E2262" i="12"/>
  <c r="F2262" i="12" s="1"/>
  <c r="N2262" i="12"/>
  <c r="O2262" i="12" s="1"/>
  <c r="P2262" i="12" s="1"/>
  <c r="Q2261" i="12"/>
  <c r="R2261" i="12" s="1"/>
  <c r="W2262" i="12" l="1"/>
  <c r="Q2262" i="12"/>
  <c r="R2262" i="12" s="1"/>
  <c r="E1677" i="13"/>
  <c r="Y2263" i="12"/>
  <c r="I2263" i="12"/>
  <c r="V2263" i="12"/>
  <c r="B2264" i="12"/>
  <c r="U2263" i="12"/>
  <c r="E2263" i="12"/>
  <c r="F2263" i="12" s="1"/>
  <c r="N2263" i="12"/>
  <c r="O2263" i="12" s="1"/>
  <c r="P2263" i="12" s="1"/>
  <c r="J2263" i="12"/>
  <c r="K2262" i="12"/>
  <c r="E1676" i="13" l="1"/>
  <c r="V2264" i="12"/>
  <c r="B2265" i="12"/>
  <c r="U2264" i="12"/>
  <c r="E2264" i="12"/>
  <c r="F2264" i="12" s="1"/>
  <c r="N2264" i="12"/>
  <c r="O2264" i="12" s="1"/>
  <c r="P2264" i="12" s="1"/>
  <c r="J2264" i="12"/>
  <c r="Y2264" i="12"/>
  <c r="I2264" i="12"/>
  <c r="K2263" i="12"/>
  <c r="W2263" i="12"/>
  <c r="Q2263" i="12"/>
  <c r="R2263" i="12" s="1"/>
  <c r="W2264" i="12" l="1"/>
  <c r="Q2264" i="12"/>
  <c r="R2264" i="12" s="1"/>
  <c r="E1675" i="13"/>
  <c r="N2265" i="12"/>
  <c r="O2265" i="12" s="1"/>
  <c r="P2265" i="12" s="1"/>
  <c r="J2265" i="12"/>
  <c r="Y2265" i="12"/>
  <c r="I2265" i="12"/>
  <c r="V2265" i="12"/>
  <c r="B2266" i="12"/>
  <c r="U2265" i="12"/>
  <c r="E2265" i="12"/>
  <c r="F2265" i="12" s="1"/>
  <c r="K2264" i="12"/>
  <c r="W2265" i="12" l="1"/>
  <c r="Q2265" i="12"/>
  <c r="R2265" i="12" s="1"/>
  <c r="E1674" i="13"/>
  <c r="N2266" i="12"/>
  <c r="O2266" i="12" s="1"/>
  <c r="P2266" i="12" s="1"/>
  <c r="J2266" i="12"/>
  <c r="Y2266" i="12"/>
  <c r="I2266" i="12"/>
  <c r="V2266" i="12"/>
  <c r="B2267" i="12"/>
  <c r="U2266" i="12"/>
  <c r="E2266" i="12"/>
  <c r="F2266" i="12" s="1"/>
  <c r="K2265" i="12"/>
  <c r="Q2266" i="12" l="1"/>
  <c r="R2266" i="12" s="1"/>
  <c r="K2266" i="12"/>
  <c r="W2266" i="12"/>
  <c r="E1673" i="13"/>
  <c r="J2267" i="12"/>
  <c r="Y2267" i="12"/>
  <c r="I2267" i="12"/>
  <c r="V2267" i="12"/>
  <c r="B2268" i="12"/>
  <c r="U2267" i="12"/>
  <c r="E2267" i="12"/>
  <c r="F2267" i="12" s="1"/>
  <c r="N2267" i="12"/>
  <c r="O2267" i="12" s="1"/>
  <c r="P2267" i="12" s="1"/>
  <c r="Q2267" i="12" l="1"/>
  <c r="R2267" i="12" s="1"/>
  <c r="K2267" i="12"/>
  <c r="W2267" i="12"/>
  <c r="E1672" i="13"/>
  <c r="J2268" i="12"/>
  <c r="Y2268" i="12"/>
  <c r="I2268" i="12"/>
  <c r="V2268" i="12"/>
  <c r="B2269" i="12"/>
  <c r="U2268" i="12"/>
  <c r="E2268" i="12"/>
  <c r="F2268" i="12" s="1"/>
  <c r="N2268" i="12"/>
  <c r="O2268" i="12" s="1"/>
  <c r="P2268" i="12" s="1"/>
  <c r="W2268" i="12" l="1"/>
  <c r="Q2268" i="12"/>
  <c r="R2268" i="12" s="1"/>
  <c r="E1671" i="13"/>
  <c r="V2269" i="12"/>
  <c r="B2270" i="12"/>
  <c r="U2269" i="12"/>
  <c r="E2269" i="12"/>
  <c r="F2269" i="12" s="1"/>
  <c r="N2269" i="12"/>
  <c r="O2269" i="12" s="1"/>
  <c r="P2269" i="12" s="1"/>
  <c r="J2269" i="12"/>
  <c r="Y2269" i="12"/>
  <c r="I2269" i="12"/>
  <c r="K2268" i="12"/>
  <c r="W2269" i="12" l="1"/>
  <c r="E1670" i="13"/>
  <c r="N2270" i="12"/>
  <c r="O2270" i="12" s="1"/>
  <c r="P2270" i="12" s="1"/>
  <c r="J2270" i="12"/>
  <c r="Y2270" i="12"/>
  <c r="I2270" i="12"/>
  <c r="V2270" i="12"/>
  <c r="B2271" i="12"/>
  <c r="U2270" i="12"/>
  <c r="E2270" i="12"/>
  <c r="F2270" i="12" s="1"/>
  <c r="K2269" i="12"/>
  <c r="Q2269" i="12"/>
  <c r="R2269" i="12" s="1"/>
  <c r="W2270" i="12" l="1"/>
  <c r="K2270" i="12"/>
  <c r="E1669" i="13"/>
  <c r="N2271" i="12"/>
  <c r="O2271" i="12" s="1"/>
  <c r="P2271" i="12" s="1"/>
  <c r="J2271" i="12"/>
  <c r="Y2271" i="12"/>
  <c r="I2271" i="12"/>
  <c r="V2271" i="12"/>
  <c r="B2272" i="12"/>
  <c r="U2271" i="12"/>
  <c r="E2271" i="12"/>
  <c r="F2271" i="12" s="1"/>
  <c r="Q2270" i="12"/>
  <c r="R2270" i="12" s="1"/>
  <c r="E1668" i="13" l="1"/>
  <c r="N2272" i="12"/>
  <c r="O2272" i="12" s="1"/>
  <c r="P2272" i="12" s="1"/>
  <c r="J2272" i="12"/>
  <c r="Y2272" i="12"/>
  <c r="I2272" i="12"/>
  <c r="V2272" i="12"/>
  <c r="B2273" i="12"/>
  <c r="U2272" i="12"/>
  <c r="E2272" i="12"/>
  <c r="F2272" i="12" s="1"/>
  <c r="K2271" i="12"/>
  <c r="Q2271" i="12"/>
  <c r="R2271" i="12" s="1"/>
  <c r="W2271" i="12"/>
  <c r="W2272" i="12" l="1"/>
  <c r="E1667" i="13"/>
  <c r="J2273" i="12"/>
  <c r="Y2273" i="12"/>
  <c r="I2273" i="12"/>
  <c r="V2273" i="12"/>
  <c r="B2274" i="12"/>
  <c r="U2273" i="12"/>
  <c r="E2273" i="12"/>
  <c r="F2273" i="12" s="1"/>
  <c r="N2273" i="12"/>
  <c r="O2273" i="12" s="1"/>
  <c r="P2273" i="12" s="1"/>
  <c r="K2272" i="12"/>
  <c r="Q2272" i="12"/>
  <c r="R2272" i="12" s="1"/>
  <c r="W2273" i="12" l="1"/>
  <c r="E1666" i="13"/>
  <c r="J2274" i="12"/>
  <c r="Y2274" i="12"/>
  <c r="V2274" i="12"/>
  <c r="E2274" i="12"/>
  <c r="F2274" i="12" s="1"/>
  <c r="U2274" i="12"/>
  <c r="B2275" i="12"/>
  <c r="N2274" i="12"/>
  <c r="O2274" i="12" s="1"/>
  <c r="P2274" i="12" s="1"/>
  <c r="I2274" i="12"/>
  <c r="K2273" i="12"/>
  <c r="Q2273" i="12"/>
  <c r="R2273" i="12" s="1"/>
  <c r="W2274" i="12" l="1"/>
  <c r="E1665" i="13"/>
  <c r="B2276" i="12"/>
  <c r="U2275" i="12"/>
  <c r="E2275" i="12"/>
  <c r="F2275" i="12" s="1"/>
  <c r="N2275" i="12"/>
  <c r="O2275" i="12" s="1"/>
  <c r="P2275" i="12" s="1"/>
  <c r="J2275" i="12"/>
  <c r="I2275" i="12"/>
  <c r="Y2275" i="12"/>
  <c r="V2275" i="12"/>
  <c r="K2274" i="12"/>
  <c r="Q2274" i="12"/>
  <c r="R2274" i="12" s="1"/>
  <c r="W2275" i="12" l="1"/>
  <c r="K2275" i="12"/>
  <c r="E1664" i="13"/>
  <c r="N2276" i="12"/>
  <c r="O2276" i="12" s="1"/>
  <c r="P2276" i="12" s="1"/>
  <c r="J2276" i="12"/>
  <c r="B2277" i="12"/>
  <c r="I2276" i="12"/>
  <c r="E2276" i="12"/>
  <c r="F2276" i="12" s="1"/>
  <c r="Y2276" i="12"/>
  <c r="V2276" i="12"/>
  <c r="U2276" i="12"/>
  <c r="Q2275" i="12"/>
  <c r="R2275" i="12" s="1"/>
  <c r="Q2276" i="12" l="1"/>
  <c r="R2276" i="12" s="1"/>
  <c r="W2276" i="12"/>
  <c r="K2276" i="12"/>
  <c r="E1663" i="13"/>
  <c r="B2278" i="12"/>
  <c r="U2277" i="12"/>
  <c r="E2277" i="12"/>
  <c r="F2277" i="12" s="1"/>
  <c r="N2277" i="12"/>
  <c r="O2277" i="12" s="1"/>
  <c r="P2277" i="12" s="1"/>
  <c r="Y2277" i="12"/>
  <c r="I2277" i="12"/>
  <c r="J2277" i="12"/>
  <c r="V2277" i="12"/>
  <c r="W2277" i="12" l="1"/>
  <c r="E1662" i="13"/>
  <c r="N2278" i="12"/>
  <c r="O2278" i="12" s="1"/>
  <c r="P2278" i="12" s="1"/>
  <c r="V2278" i="12"/>
  <c r="B2279" i="12"/>
  <c r="U2278" i="12"/>
  <c r="E2278" i="12"/>
  <c r="F2278" i="12" s="1"/>
  <c r="Y2278" i="12"/>
  <c r="J2278" i="12"/>
  <c r="I2278" i="12"/>
  <c r="K2277" i="12"/>
  <c r="Q2277" i="12"/>
  <c r="R2277" i="12" s="1"/>
  <c r="W2278" i="12" l="1"/>
  <c r="E1661" i="13"/>
  <c r="N2279" i="12"/>
  <c r="O2279" i="12" s="1"/>
  <c r="P2279" i="12" s="1"/>
  <c r="Y2279" i="12"/>
  <c r="I2279" i="12"/>
  <c r="V2279" i="12"/>
  <c r="U2279" i="12"/>
  <c r="J2279" i="12"/>
  <c r="B2280" i="12"/>
  <c r="E2279" i="12"/>
  <c r="F2279" i="12" s="1"/>
  <c r="Q2278" i="12"/>
  <c r="R2278" i="12" s="1"/>
  <c r="K2278" i="12"/>
  <c r="W2279" i="12" l="1"/>
  <c r="K2279" i="12"/>
  <c r="E1660" i="13"/>
  <c r="V2280" i="12"/>
  <c r="B2281" i="12"/>
  <c r="U2280" i="12"/>
  <c r="E2280" i="12"/>
  <c r="F2280" i="12" s="1"/>
  <c r="N2280" i="12"/>
  <c r="O2280" i="12" s="1"/>
  <c r="P2280" i="12" s="1"/>
  <c r="J2280" i="12"/>
  <c r="I2280" i="12"/>
  <c r="Y2280" i="12"/>
  <c r="Q2279" i="12"/>
  <c r="R2279" i="12" s="1"/>
  <c r="W2280" i="12" l="1"/>
  <c r="K2280" i="12"/>
  <c r="Q2280" i="12"/>
  <c r="R2280" i="12" s="1"/>
  <c r="E1659" i="13"/>
  <c r="Y2281" i="12"/>
  <c r="I2281" i="12"/>
  <c r="V2281" i="12"/>
  <c r="B2282" i="12"/>
  <c r="U2281" i="12"/>
  <c r="E2281" i="12"/>
  <c r="F2281" i="12" s="1"/>
  <c r="N2281" i="12"/>
  <c r="O2281" i="12" s="1"/>
  <c r="P2281" i="12" s="1"/>
  <c r="J2281" i="12"/>
  <c r="W2281" i="12" l="1"/>
  <c r="Q2281" i="12"/>
  <c r="R2281" i="12" s="1"/>
  <c r="E1658" i="13"/>
  <c r="V2282" i="12"/>
  <c r="B2283" i="12"/>
  <c r="U2282" i="12"/>
  <c r="E2282" i="12"/>
  <c r="F2282" i="12" s="1"/>
  <c r="J2282" i="12"/>
  <c r="Y2282" i="12"/>
  <c r="I2282" i="12"/>
  <c r="N2282" i="12"/>
  <c r="O2282" i="12" s="1"/>
  <c r="P2282" i="12" s="1"/>
  <c r="K2281" i="12"/>
  <c r="K2282" i="12" l="1"/>
  <c r="W2282" i="12"/>
  <c r="Q2282" i="12"/>
  <c r="R2282" i="12" s="1"/>
  <c r="E1657" i="13"/>
  <c r="N2283" i="12"/>
  <c r="O2283" i="12" s="1"/>
  <c r="P2283" i="12" s="1"/>
  <c r="Y2283" i="12"/>
  <c r="I2283" i="12"/>
  <c r="V2283" i="12"/>
  <c r="U2283" i="12"/>
  <c r="J2283" i="12"/>
  <c r="E2283" i="12"/>
  <c r="F2283" i="12" s="1"/>
  <c r="B2284" i="12"/>
  <c r="Q2283" i="12" l="1"/>
  <c r="R2283" i="12" s="1"/>
  <c r="K2283" i="12"/>
  <c r="E1656" i="13"/>
  <c r="J2284" i="12"/>
  <c r="Y2284" i="12"/>
  <c r="I2284" i="12"/>
  <c r="V2284" i="12"/>
  <c r="U2284" i="12"/>
  <c r="N2284" i="12"/>
  <c r="O2284" i="12" s="1"/>
  <c r="P2284" i="12" s="1"/>
  <c r="E2284" i="12"/>
  <c r="F2284" i="12" s="1"/>
  <c r="B2285" i="12"/>
  <c r="W2283" i="12"/>
  <c r="K2284" i="12" l="1"/>
  <c r="E1655" i="13"/>
  <c r="J2285" i="12"/>
  <c r="Y2285" i="12"/>
  <c r="I2285" i="12"/>
  <c r="V2285" i="12"/>
  <c r="B2286" i="12"/>
  <c r="U2285" i="12"/>
  <c r="N2285" i="12"/>
  <c r="O2285" i="12" s="1"/>
  <c r="P2285" i="12" s="1"/>
  <c r="E2285" i="12"/>
  <c r="F2285" i="12" s="1"/>
  <c r="Q2284" i="12"/>
  <c r="R2284" i="12" s="1"/>
  <c r="W2284" i="12"/>
  <c r="W2285" i="12" l="1"/>
  <c r="Q2285" i="12"/>
  <c r="R2285" i="12" s="1"/>
  <c r="E1654" i="13"/>
  <c r="J2286" i="12"/>
  <c r="Y2286" i="12"/>
  <c r="I2286" i="12"/>
  <c r="V2286" i="12"/>
  <c r="B2287" i="12"/>
  <c r="U2286" i="12"/>
  <c r="E2286" i="12"/>
  <c r="F2286" i="12" s="1"/>
  <c r="N2286" i="12"/>
  <c r="O2286" i="12" s="1"/>
  <c r="P2286" i="12" s="1"/>
  <c r="K2285" i="12"/>
  <c r="W2286" i="12" l="1"/>
  <c r="E1653" i="13"/>
  <c r="V2287" i="12"/>
  <c r="J2287" i="12"/>
  <c r="N2287" i="12"/>
  <c r="O2287" i="12" s="1"/>
  <c r="P2287" i="12" s="1"/>
  <c r="I2287" i="12"/>
  <c r="E2287" i="12"/>
  <c r="F2287" i="12" s="1"/>
  <c r="B2288" i="12"/>
  <c r="Y2287" i="12"/>
  <c r="U2287" i="12"/>
  <c r="K2286" i="12"/>
  <c r="Q2286" i="12"/>
  <c r="R2286" i="12" s="1"/>
  <c r="W2287" i="12" l="1"/>
  <c r="K2287" i="12"/>
  <c r="Q2287" i="12"/>
  <c r="R2287" i="12" s="1"/>
  <c r="E1652" i="13"/>
  <c r="N2288" i="12"/>
  <c r="O2288" i="12" s="1"/>
  <c r="P2288" i="12" s="1"/>
  <c r="J2288" i="12"/>
  <c r="V2288" i="12"/>
  <c r="U2288" i="12"/>
  <c r="I2288" i="12"/>
  <c r="E2288" i="12"/>
  <c r="F2288" i="12" s="1"/>
  <c r="B2289" i="12"/>
  <c r="Y2288" i="12"/>
  <c r="E1651" i="13" l="1"/>
  <c r="N2289" i="12"/>
  <c r="O2289" i="12" s="1"/>
  <c r="P2289" i="12" s="1"/>
  <c r="J2289" i="12"/>
  <c r="V2289" i="12"/>
  <c r="B2290" i="12"/>
  <c r="U2289" i="12"/>
  <c r="E2289" i="12"/>
  <c r="F2289" i="12" s="1"/>
  <c r="Y2289" i="12"/>
  <c r="I2289" i="12"/>
  <c r="K2288" i="12"/>
  <c r="W2288" i="12"/>
  <c r="Q2288" i="12"/>
  <c r="R2288" i="12" s="1"/>
  <c r="W2289" i="12" l="1"/>
  <c r="E1650" i="13"/>
  <c r="N2290" i="12"/>
  <c r="O2290" i="12" s="1"/>
  <c r="P2290" i="12" s="1"/>
  <c r="J2290" i="12"/>
  <c r="Y2290" i="12"/>
  <c r="I2290" i="12"/>
  <c r="B2291" i="12"/>
  <c r="V2290" i="12"/>
  <c r="U2290" i="12"/>
  <c r="E2290" i="12"/>
  <c r="F2290" i="12" s="1"/>
  <c r="Q2289" i="12"/>
  <c r="R2289" i="12" s="1"/>
  <c r="K2289" i="12"/>
  <c r="W2290" i="12" l="1"/>
  <c r="K2290" i="12"/>
  <c r="E1649" i="13"/>
  <c r="J2291" i="12"/>
  <c r="V2291" i="12"/>
  <c r="B2292" i="12"/>
  <c r="U2291" i="12"/>
  <c r="E2291" i="12"/>
  <c r="F2291" i="12" s="1"/>
  <c r="N2291" i="12"/>
  <c r="O2291" i="12" s="1"/>
  <c r="P2291" i="12" s="1"/>
  <c r="I2291" i="12"/>
  <c r="Y2291" i="12"/>
  <c r="Q2290" i="12"/>
  <c r="R2290" i="12" s="1"/>
  <c r="K2291" i="12" l="1"/>
  <c r="Q2291" i="12"/>
  <c r="R2291" i="12" s="1"/>
  <c r="W2291" i="12"/>
  <c r="E1648" i="13"/>
  <c r="B2293" i="12"/>
  <c r="U2292" i="12"/>
  <c r="E2292" i="12"/>
  <c r="F2292" i="12" s="1"/>
  <c r="N2292" i="12"/>
  <c r="O2292" i="12" s="1"/>
  <c r="P2292" i="12" s="1"/>
  <c r="Y2292" i="12"/>
  <c r="V2292" i="12"/>
  <c r="J2292" i="12"/>
  <c r="I2292" i="12"/>
  <c r="W2292" i="12" l="1"/>
  <c r="E1647" i="13"/>
  <c r="B2294" i="12"/>
  <c r="U2293" i="12"/>
  <c r="E2293" i="12"/>
  <c r="F2293" i="12" s="1"/>
  <c r="N2293" i="12"/>
  <c r="O2293" i="12" s="1"/>
  <c r="P2293" i="12" s="1"/>
  <c r="J2293" i="12"/>
  <c r="Y2293" i="12"/>
  <c r="I2293" i="12"/>
  <c r="V2293" i="12"/>
  <c r="K2292" i="12"/>
  <c r="Q2292" i="12"/>
  <c r="R2292" i="12" s="1"/>
  <c r="W2293" i="12" l="1"/>
  <c r="Q2293" i="12"/>
  <c r="R2293" i="12" s="1"/>
  <c r="E1646" i="13"/>
  <c r="N2294" i="12"/>
  <c r="O2294" i="12" s="1"/>
  <c r="P2294" i="12" s="1"/>
  <c r="V2294" i="12"/>
  <c r="B2295" i="12"/>
  <c r="U2294" i="12"/>
  <c r="E2294" i="12"/>
  <c r="F2294" i="12" s="1"/>
  <c r="J2294" i="12"/>
  <c r="I2294" i="12"/>
  <c r="Y2294" i="12"/>
  <c r="K2293" i="12"/>
  <c r="Q2294" i="12" l="1"/>
  <c r="R2294" i="12" s="1"/>
  <c r="K2294" i="12"/>
  <c r="W2294" i="12"/>
  <c r="E1645" i="13"/>
  <c r="N2295" i="12"/>
  <c r="O2295" i="12" s="1"/>
  <c r="P2295" i="12" s="1"/>
  <c r="J2295" i="12"/>
  <c r="Y2295" i="12"/>
  <c r="I2295" i="12"/>
  <c r="B2296" i="12"/>
  <c r="U2295" i="12"/>
  <c r="E2295" i="12"/>
  <c r="F2295" i="12" s="1"/>
  <c r="V2295" i="12"/>
  <c r="Q2295" i="12" l="1"/>
  <c r="R2295" i="12" s="1"/>
  <c r="W2295" i="12"/>
  <c r="E1644" i="13"/>
  <c r="Y2296" i="12"/>
  <c r="I2296" i="12"/>
  <c r="V2296" i="12"/>
  <c r="B2297" i="12"/>
  <c r="U2296" i="12"/>
  <c r="E2296" i="12"/>
  <c r="F2296" i="12" s="1"/>
  <c r="N2296" i="12"/>
  <c r="O2296" i="12" s="1"/>
  <c r="P2296" i="12" s="1"/>
  <c r="J2296" i="12"/>
  <c r="K2295" i="12"/>
  <c r="W2296" i="12" l="1"/>
  <c r="Q2296" i="12"/>
  <c r="R2296" i="12" s="1"/>
  <c r="E1643" i="13"/>
  <c r="Y2297" i="12"/>
  <c r="I2297" i="12"/>
  <c r="V2297" i="12"/>
  <c r="B2298" i="12"/>
  <c r="U2297" i="12"/>
  <c r="E2297" i="12"/>
  <c r="F2297" i="12" s="1"/>
  <c r="N2297" i="12"/>
  <c r="O2297" i="12" s="1"/>
  <c r="P2297" i="12" s="1"/>
  <c r="J2297" i="12"/>
  <c r="K2296" i="12"/>
  <c r="W2297" i="12" l="1"/>
  <c r="Q2297" i="12"/>
  <c r="R2297" i="12" s="1"/>
  <c r="E1642" i="13"/>
  <c r="V2298" i="12"/>
  <c r="B2299" i="12"/>
  <c r="U2298" i="12"/>
  <c r="E2298" i="12"/>
  <c r="F2298" i="12" s="1"/>
  <c r="J2298" i="12"/>
  <c r="Y2298" i="12"/>
  <c r="I2298" i="12"/>
  <c r="N2298" i="12"/>
  <c r="O2298" i="12" s="1"/>
  <c r="P2298" i="12" s="1"/>
  <c r="K2297" i="12"/>
  <c r="W2298" i="12" l="1"/>
  <c r="E1641" i="13"/>
  <c r="N2299" i="12"/>
  <c r="O2299" i="12" s="1"/>
  <c r="P2299" i="12" s="1"/>
  <c r="Y2299" i="12"/>
  <c r="I2299" i="12"/>
  <c r="V2299" i="12"/>
  <c r="B2300" i="12"/>
  <c r="U2299" i="12"/>
  <c r="J2299" i="12"/>
  <c r="E2299" i="12"/>
  <c r="F2299" i="12" s="1"/>
  <c r="K2298" i="12"/>
  <c r="Q2298" i="12"/>
  <c r="R2298" i="12" s="1"/>
  <c r="K2299" i="12" l="1"/>
  <c r="W2299" i="12"/>
  <c r="Q2299" i="12"/>
  <c r="R2299" i="12" s="1"/>
  <c r="E1640" i="13"/>
  <c r="J2300" i="12"/>
  <c r="Y2300" i="12"/>
  <c r="I2300" i="12"/>
  <c r="V2300" i="12"/>
  <c r="B2301" i="12"/>
  <c r="U2300" i="12"/>
  <c r="E2300" i="12"/>
  <c r="F2300" i="12" s="1"/>
  <c r="N2300" i="12"/>
  <c r="O2300" i="12" s="1"/>
  <c r="P2300" i="12" s="1"/>
  <c r="W2300" i="12" l="1"/>
  <c r="E1639" i="13"/>
  <c r="J2301" i="12"/>
  <c r="Y2301" i="12"/>
  <c r="I2301" i="12"/>
  <c r="V2301" i="12"/>
  <c r="U2301" i="12"/>
  <c r="N2301" i="12"/>
  <c r="O2301" i="12" s="1"/>
  <c r="P2301" i="12" s="1"/>
  <c r="E2301" i="12"/>
  <c r="F2301" i="12" s="1"/>
  <c r="B2302" i="12"/>
  <c r="K2300" i="12"/>
  <c r="Q2300" i="12"/>
  <c r="R2300" i="12" s="1"/>
  <c r="Q2301" i="12" l="1"/>
  <c r="R2301" i="12" s="1"/>
  <c r="K2301" i="12"/>
  <c r="E1638" i="13"/>
  <c r="J2302" i="12"/>
  <c r="Y2302" i="12"/>
  <c r="I2302" i="12"/>
  <c r="V2302" i="12"/>
  <c r="B2303" i="12"/>
  <c r="U2302" i="12"/>
  <c r="E2302" i="12"/>
  <c r="F2302" i="12" s="1"/>
  <c r="N2302" i="12"/>
  <c r="O2302" i="12" s="1"/>
  <c r="P2302" i="12" s="1"/>
  <c r="W2301" i="12"/>
  <c r="W2302" i="12" l="1"/>
  <c r="E1637" i="13"/>
  <c r="V2303" i="12"/>
  <c r="J2303" i="12"/>
  <c r="E2303" i="12"/>
  <c r="F2303" i="12" s="1"/>
  <c r="B2304" i="12"/>
  <c r="Y2303" i="12"/>
  <c r="U2303" i="12"/>
  <c r="N2303" i="12"/>
  <c r="O2303" i="12" s="1"/>
  <c r="P2303" i="12" s="1"/>
  <c r="I2303" i="12"/>
  <c r="K2302" i="12"/>
  <c r="Q2302" i="12"/>
  <c r="R2302" i="12" s="1"/>
  <c r="W2303" i="12" l="1"/>
  <c r="E1636" i="13"/>
  <c r="N2304" i="12"/>
  <c r="O2304" i="12" s="1"/>
  <c r="P2304" i="12" s="1"/>
  <c r="J2304" i="12"/>
  <c r="Y2304" i="12"/>
  <c r="I2304" i="12"/>
  <c r="U2304" i="12"/>
  <c r="E2304" i="12"/>
  <c r="F2304" i="12" s="1"/>
  <c r="B2305" i="12"/>
  <c r="V2304" i="12"/>
  <c r="Q2303" i="12"/>
  <c r="R2303" i="12" s="1"/>
  <c r="K2303" i="12"/>
  <c r="K2304" i="12" l="1"/>
  <c r="Q2304" i="12"/>
  <c r="R2304" i="12" s="1"/>
  <c r="E1635" i="13"/>
  <c r="N2305" i="12"/>
  <c r="O2305" i="12" s="1"/>
  <c r="P2305" i="12" s="1"/>
  <c r="J2305" i="12"/>
  <c r="V2305" i="12"/>
  <c r="B2306" i="12"/>
  <c r="U2305" i="12"/>
  <c r="E2305" i="12"/>
  <c r="F2305" i="12" s="1"/>
  <c r="Y2305" i="12"/>
  <c r="I2305" i="12"/>
  <c r="W2304" i="12"/>
  <c r="Q2305" i="12" l="1"/>
  <c r="R2305" i="12" s="1"/>
  <c r="K2305" i="12"/>
  <c r="W2305" i="12"/>
  <c r="E1634" i="13"/>
  <c r="N2306" i="12"/>
  <c r="O2306" i="12" s="1"/>
  <c r="P2306" i="12" s="1"/>
  <c r="J2306" i="12"/>
  <c r="Y2306" i="12"/>
  <c r="I2306" i="12"/>
  <c r="B2307" i="12"/>
  <c r="V2306" i="12"/>
  <c r="U2306" i="12"/>
  <c r="E2306" i="12"/>
  <c r="F2306" i="12" s="1"/>
  <c r="W2306" i="12" l="1"/>
  <c r="E1633" i="13"/>
  <c r="J2307" i="12"/>
  <c r="V2307" i="12"/>
  <c r="B2308" i="12"/>
  <c r="U2307" i="12"/>
  <c r="E2307" i="12"/>
  <c r="F2307" i="12" s="1"/>
  <c r="N2307" i="12"/>
  <c r="O2307" i="12" s="1"/>
  <c r="P2307" i="12" s="1"/>
  <c r="Y2307" i="12"/>
  <c r="I2307" i="12"/>
  <c r="Q2306" i="12"/>
  <c r="R2306" i="12" s="1"/>
  <c r="K2306" i="12"/>
  <c r="Q2307" i="12" l="1"/>
  <c r="R2307" i="12" s="1"/>
  <c r="K2307" i="12"/>
  <c r="W2307" i="12"/>
  <c r="E1632" i="13"/>
  <c r="Y2308" i="12"/>
  <c r="I2308" i="12"/>
  <c r="B2309" i="12"/>
  <c r="U2308" i="12"/>
  <c r="E2308" i="12"/>
  <c r="F2308" i="12" s="1"/>
  <c r="N2308" i="12"/>
  <c r="O2308" i="12" s="1"/>
  <c r="P2308" i="12" s="1"/>
  <c r="V2308" i="12"/>
  <c r="J2308" i="12"/>
  <c r="E1631" i="13" l="1"/>
  <c r="V2309" i="12"/>
  <c r="B2310" i="12"/>
  <c r="U2309" i="12"/>
  <c r="E2309" i="12"/>
  <c r="F2309" i="12" s="1"/>
  <c r="N2309" i="12"/>
  <c r="O2309" i="12" s="1"/>
  <c r="P2309" i="12" s="1"/>
  <c r="J2309" i="12"/>
  <c r="Y2309" i="12"/>
  <c r="I2309" i="12"/>
  <c r="K2308" i="12"/>
  <c r="Q2308" i="12"/>
  <c r="R2308" i="12" s="1"/>
  <c r="W2308" i="12"/>
  <c r="W2309" i="12" l="1"/>
  <c r="K2309" i="12"/>
  <c r="Q2309" i="12"/>
  <c r="R2309" i="12" s="1"/>
  <c r="E1630" i="13"/>
  <c r="N2310" i="12"/>
  <c r="O2310" i="12" s="1"/>
  <c r="P2310" i="12" s="1"/>
  <c r="V2310" i="12"/>
  <c r="B2311" i="12"/>
  <c r="U2310" i="12"/>
  <c r="E2310" i="12"/>
  <c r="F2310" i="12" s="1"/>
  <c r="Y2310" i="12"/>
  <c r="J2310" i="12"/>
  <c r="I2310" i="12"/>
  <c r="W2310" i="12" l="1"/>
  <c r="Q2310" i="12"/>
  <c r="R2310" i="12" s="1"/>
  <c r="K2310" i="12"/>
  <c r="E1629" i="13"/>
  <c r="N2311" i="12"/>
  <c r="O2311" i="12" s="1"/>
  <c r="P2311" i="12" s="1"/>
  <c r="J2311" i="12"/>
  <c r="Y2311" i="12"/>
  <c r="I2311" i="12"/>
  <c r="B2312" i="12"/>
  <c r="U2311" i="12"/>
  <c r="E2311" i="12"/>
  <c r="F2311" i="12" s="1"/>
  <c r="V2311" i="12"/>
  <c r="W2311" i="12" l="1"/>
  <c r="Q2311" i="12"/>
  <c r="R2311" i="12" s="1"/>
  <c r="E1628" i="13"/>
  <c r="Y2312" i="12"/>
  <c r="I2312" i="12"/>
  <c r="V2312" i="12"/>
  <c r="B2313" i="12"/>
  <c r="U2312" i="12"/>
  <c r="E2312" i="12"/>
  <c r="F2312" i="12" s="1"/>
  <c r="N2312" i="12"/>
  <c r="O2312" i="12" s="1"/>
  <c r="P2312" i="12" s="1"/>
  <c r="J2312" i="12"/>
  <c r="K2311" i="12"/>
  <c r="K2312" i="12" l="1"/>
  <c r="Q2312" i="12"/>
  <c r="R2312" i="12" s="1"/>
  <c r="W2312" i="12"/>
  <c r="E1627" i="13"/>
  <c r="J2313" i="12"/>
  <c r="Y2313" i="12"/>
  <c r="I2313" i="12"/>
  <c r="V2313" i="12"/>
  <c r="B2314" i="12"/>
  <c r="U2313" i="12"/>
  <c r="E2313" i="12"/>
  <c r="F2313" i="12" s="1"/>
  <c r="N2313" i="12"/>
  <c r="O2313" i="12" s="1"/>
  <c r="P2313" i="12" s="1"/>
  <c r="Q2313" i="12" l="1"/>
  <c r="R2313" i="12" s="1"/>
  <c r="K2313" i="12"/>
  <c r="W2313" i="12"/>
  <c r="E1626" i="13"/>
  <c r="V2314" i="12"/>
  <c r="B2315" i="12"/>
  <c r="U2314" i="12"/>
  <c r="E2314" i="12"/>
  <c r="F2314" i="12" s="1"/>
  <c r="N2314" i="12"/>
  <c r="O2314" i="12" s="1"/>
  <c r="P2314" i="12" s="1"/>
  <c r="J2314" i="12"/>
  <c r="Y2314" i="12"/>
  <c r="I2314" i="12"/>
  <c r="E1625" i="13" l="1"/>
  <c r="N2315" i="12"/>
  <c r="O2315" i="12" s="1"/>
  <c r="P2315" i="12" s="1"/>
  <c r="J2315" i="12"/>
  <c r="Y2315" i="12"/>
  <c r="I2315" i="12"/>
  <c r="V2315" i="12"/>
  <c r="B2316" i="12"/>
  <c r="U2315" i="12"/>
  <c r="E2315" i="12"/>
  <c r="F2315" i="12" s="1"/>
  <c r="K2314" i="12"/>
  <c r="Q2314" i="12"/>
  <c r="R2314" i="12" s="1"/>
  <c r="W2314" i="12"/>
  <c r="W2315" i="12" l="1"/>
  <c r="E1624" i="13"/>
  <c r="J2316" i="12"/>
  <c r="Y2316" i="12"/>
  <c r="I2316" i="12"/>
  <c r="V2316" i="12"/>
  <c r="B2317" i="12"/>
  <c r="U2316" i="12"/>
  <c r="E2316" i="12"/>
  <c r="F2316" i="12" s="1"/>
  <c r="N2316" i="12"/>
  <c r="O2316" i="12" s="1"/>
  <c r="P2316" i="12" s="1"/>
  <c r="K2315" i="12"/>
  <c r="Q2315" i="12"/>
  <c r="R2315" i="12" s="1"/>
  <c r="W2316" i="12" l="1"/>
  <c r="E1623" i="13"/>
  <c r="N2317" i="12"/>
  <c r="O2317" i="12" s="1"/>
  <c r="P2317" i="12" s="1"/>
  <c r="J2317" i="12"/>
  <c r="Y2317" i="12"/>
  <c r="I2317" i="12"/>
  <c r="V2317" i="12"/>
  <c r="B2318" i="12"/>
  <c r="U2317" i="12"/>
  <c r="E2317" i="12"/>
  <c r="F2317" i="12" s="1"/>
  <c r="K2316" i="12"/>
  <c r="Q2316" i="12"/>
  <c r="R2316" i="12" s="1"/>
  <c r="Q2317" i="12" l="1"/>
  <c r="R2317" i="12" s="1"/>
  <c r="K2317" i="12"/>
  <c r="W2317" i="12"/>
  <c r="E1622" i="13"/>
  <c r="J2318" i="12"/>
  <c r="Y2318" i="12"/>
  <c r="I2318" i="12"/>
  <c r="V2318" i="12"/>
  <c r="B2319" i="12"/>
  <c r="U2318" i="12"/>
  <c r="E2318" i="12"/>
  <c r="F2318" i="12" s="1"/>
  <c r="N2318" i="12"/>
  <c r="O2318" i="12" s="1"/>
  <c r="P2318" i="12" s="1"/>
  <c r="K2318" i="12" l="1"/>
  <c r="Q2318" i="12"/>
  <c r="R2318" i="12" s="1"/>
  <c r="W2318" i="12"/>
  <c r="E1621" i="13"/>
  <c r="V2319" i="12"/>
  <c r="B2320" i="12"/>
  <c r="U2319" i="12"/>
  <c r="N2319" i="12"/>
  <c r="O2319" i="12" s="1"/>
  <c r="P2319" i="12" s="1"/>
  <c r="J2319" i="12"/>
  <c r="Y2319" i="12"/>
  <c r="I2319" i="12"/>
  <c r="E2319" i="12"/>
  <c r="F2319" i="12" s="1"/>
  <c r="W2319" i="12" l="1"/>
  <c r="K2319" i="12"/>
  <c r="Q2319" i="12"/>
  <c r="R2319" i="12" s="1"/>
  <c r="E1620" i="13"/>
  <c r="B2321" i="12"/>
  <c r="U2320" i="12"/>
  <c r="E2320" i="12"/>
  <c r="F2320" i="12" s="1"/>
  <c r="N2320" i="12"/>
  <c r="O2320" i="12" s="1"/>
  <c r="P2320" i="12" s="1"/>
  <c r="J2320" i="12"/>
  <c r="Y2320" i="12"/>
  <c r="I2320" i="12"/>
  <c r="V2320" i="12"/>
  <c r="E1619" i="13" l="1"/>
  <c r="N2321" i="12"/>
  <c r="O2321" i="12" s="1"/>
  <c r="P2321" i="12" s="1"/>
  <c r="J2321" i="12"/>
  <c r="Y2321" i="12"/>
  <c r="I2321" i="12"/>
  <c r="V2321" i="12"/>
  <c r="B2322" i="12"/>
  <c r="U2321" i="12"/>
  <c r="E2321" i="12"/>
  <c r="F2321" i="12" s="1"/>
  <c r="K2320" i="12"/>
  <c r="Q2320" i="12"/>
  <c r="R2320" i="12" s="1"/>
  <c r="W2320" i="12"/>
  <c r="E1618" i="13" l="1"/>
  <c r="N2322" i="12"/>
  <c r="O2322" i="12" s="1"/>
  <c r="P2322" i="12" s="1"/>
  <c r="J2322" i="12"/>
  <c r="Y2322" i="12"/>
  <c r="I2322" i="12"/>
  <c r="V2322" i="12"/>
  <c r="B2323" i="12"/>
  <c r="U2322" i="12"/>
  <c r="E2322" i="12"/>
  <c r="F2322" i="12" s="1"/>
  <c r="K2321" i="12"/>
  <c r="Q2321" i="12"/>
  <c r="R2321" i="12" s="1"/>
  <c r="W2321" i="12"/>
  <c r="W2322" i="12" l="1"/>
  <c r="E1617" i="13"/>
  <c r="J2323" i="12"/>
  <c r="Y2323" i="12"/>
  <c r="I2323" i="12"/>
  <c r="V2323" i="12"/>
  <c r="B2324" i="12"/>
  <c r="U2323" i="12"/>
  <c r="E2323" i="12"/>
  <c r="F2323" i="12" s="1"/>
  <c r="N2323" i="12"/>
  <c r="O2323" i="12" s="1"/>
  <c r="P2323" i="12" s="1"/>
  <c r="K2322" i="12"/>
  <c r="Q2322" i="12"/>
  <c r="R2322" i="12" s="1"/>
  <c r="E1616" i="13" l="1"/>
  <c r="Y2324" i="12"/>
  <c r="I2324" i="12"/>
  <c r="V2324" i="12"/>
  <c r="B2325" i="12"/>
  <c r="U2324" i="12"/>
  <c r="E2324" i="12"/>
  <c r="F2324" i="12" s="1"/>
  <c r="N2324" i="12"/>
  <c r="O2324" i="12" s="1"/>
  <c r="P2324" i="12" s="1"/>
  <c r="J2324" i="12"/>
  <c r="K2323" i="12"/>
  <c r="Q2323" i="12"/>
  <c r="R2323" i="12" s="1"/>
  <c r="W2323" i="12"/>
  <c r="W2324" i="12" l="1"/>
  <c r="E1615" i="13"/>
  <c r="V2325" i="12"/>
  <c r="B2326" i="12"/>
  <c r="U2325" i="12"/>
  <c r="E2325" i="12"/>
  <c r="F2325" i="12" s="1"/>
  <c r="N2325" i="12"/>
  <c r="O2325" i="12" s="1"/>
  <c r="P2325" i="12" s="1"/>
  <c r="J2325" i="12"/>
  <c r="Y2325" i="12"/>
  <c r="I2325" i="12"/>
  <c r="K2324" i="12"/>
  <c r="Q2324" i="12"/>
  <c r="R2324" i="12" s="1"/>
  <c r="W2325" i="12" l="1"/>
  <c r="Q2325" i="12"/>
  <c r="R2325" i="12" s="1"/>
  <c r="E1614" i="13"/>
  <c r="N2326" i="12"/>
  <c r="O2326" i="12" s="1"/>
  <c r="P2326" i="12" s="1"/>
  <c r="J2326" i="12"/>
  <c r="Y2326" i="12"/>
  <c r="I2326" i="12"/>
  <c r="V2326" i="12"/>
  <c r="B2327" i="12"/>
  <c r="U2326" i="12"/>
  <c r="E2326" i="12"/>
  <c r="F2326" i="12" s="1"/>
  <c r="K2325" i="12"/>
  <c r="W2326" i="12" l="1"/>
  <c r="K2326" i="12"/>
  <c r="Q2326" i="12"/>
  <c r="R2326" i="12" s="1"/>
  <c r="E1613" i="13"/>
  <c r="N2327" i="12"/>
  <c r="O2327" i="12" s="1"/>
  <c r="P2327" i="12" s="1"/>
  <c r="J2327" i="12"/>
  <c r="Y2327" i="12"/>
  <c r="I2327" i="12"/>
  <c r="V2327" i="12"/>
  <c r="B2328" i="12"/>
  <c r="U2327" i="12"/>
  <c r="E2327" i="12"/>
  <c r="F2327" i="12" s="1"/>
  <c r="W2327" i="12" l="1"/>
  <c r="Q2327" i="12"/>
  <c r="R2327" i="12" s="1"/>
  <c r="E1612" i="13"/>
  <c r="J2328" i="12"/>
  <c r="Y2328" i="12"/>
  <c r="I2328" i="12"/>
  <c r="V2328" i="12"/>
  <c r="B2329" i="12"/>
  <c r="U2328" i="12"/>
  <c r="E2328" i="12"/>
  <c r="F2328" i="12" s="1"/>
  <c r="N2328" i="12"/>
  <c r="O2328" i="12" s="1"/>
  <c r="P2328" i="12" s="1"/>
  <c r="K2327" i="12"/>
  <c r="K2328" i="12" l="1"/>
  <c r="Q2328" i="12"/>
  <c r="R2328" i="12" s="1"/>
  <c r="W2328" i="12"/>
  <c r="E1611" i="13"/>
  <c r="J2329" i="12"/>
  <c r="Y2329" i="12"/>
  <c r="I2329" i="12"/>
  <c r="V2329" i="12"/>
  <c r="B2330" i="12"/>
  <c r="U2329" i="12"/>
  <c r="E2329" i="12"/>
  <c r="F2329" i="12" s="1"/>
  <c r="N2329" i="12"/>
  <c r="O2329" i="12" s="1"/>
  <c r="P2329" i="12" s="1"/>
  <c r="W2329" i="12" l="1"/>
  <c r="Q2329" i="12"/>
  <c r="R2329" i="12" s="1"/>
  <c r="E1610" i="13"/>
  <c r="V2330" i="12"/>
  <c r="B2331" i="12"/>
  <c r="U2330" i="12"/>
  <c r="E2330" i="12"/>
  <c r="F2330" i="12" s="1"/>
  <c r="N2330" i="12"/>
  <c r="O2330" i="12" s="1"/>
  <c r="P2330" i="12" s="1"/>
  <c r="J2330" i="12"/>
  <c r="Y2330" i="12"/>
  <c r="I2330" i="12"/>
  <c r="K2329" i="12"/>
  <c r="K2330" i="12" l="1"/>
  <c r="Q2330" i="12"/>
  <c r="R2330" i="12" s="1"/>
  <c r="W2330" i="12"/>
  <c r="E1609" i="13"/>
  <c r="N2331" i="12"/>
  <c r="O2331" i="12" s="1"/>
  <c r="P2331" i="12" s="1"/>
  <c r="J2331" i="12"/>
  <c r="Y2331" i="12"/>
  <c r="I2331" i="12"/>
  <c r="V2331" i="12"/>
  <c r="B2332" i="12"/>
  <c r="U2331" i="12"/>
  <c r="E2331" i="12"/>
  <c r="F2331" i="12" s="1"/>
  <c r="K2331" i="12" l="1"/>
  <c r="Q2331" i="12"/>
  <c r="R2331" i="12" s="1"/>
  <c r="W2331" i="12"/>
  <c r="E1608" i="13"/>
  <c r="N2332" i="12"/>
  <c r="O2332" i="12" s="1"/>
  <c r="P2332" i="12" s="1"/>
  <c r="J2332" i="12"/>
  <c r="Y2332" i="12"/>
  <c r="I2332" i="12"/>
  <c r="V2332" i="12"/>
  <c r="B2333" i="12"/>
  <c r="U2332" i="12"/>
  <c r="E2332" i="12"/>
  <c r="F2332" i="12" s="1"/>
  <c r="K2332" i="12" l="1"/>
  <c r="Q2332" i="12"/>
  <c r="R2332" i="12" s="1"/>
  <c r="W2332" i="12"/>
  <c r="E1607" i="13"/>
  <c r="N2333" i="12"/>
  <c r="O2333" i="12" s="1"/>
  <c r="P2333" i="12" s="1"/>
  <c r="J2333" i="12"/>
  <c r="Y2333" i="12"/>
  <c r="I2333" i="12"/>
  <c r="V2333" i="12"/>
  <c r="B2334" i="12"/>
  <c r="U2333" i="12"/>
  <c r="E2333" i="12"/>
  <c r="F2333" i="12" s="1"/>
  <c r="W2333" i="12" l="1"/>
  <c r="Q2333" i="12"/>
  <c r="R2333" i="12" s="1"/>
  <c r="E1606" i="13"/>
  <c r="J2334" i="12"/>
  <c r="Y2334" i="12"/>
  <c r="I2334" i="12"/>
  <c r="V2334" i="12"/>
  <c r="B2335" i="12"/>
  <c r="U2334" i="12"/>
  <c r="E2334" i="12"/>
  <c r="F2334" i="12" s="1"/>
  <c r="N2334" i="12"/>
  <c r="O2334" i="12" s="1"/>
  <c r="P2334" i="12" s="1"/>
  <c r="K2333" i="12"/>
  <c r="K2334" i="12" l="1"/>
  <c r="Q2334" i="12"/>
  <c r="R2334" i="12" s="1"/>
  <c r="W2334" i="12"/>
  <c r="E1605" i="13"/>
  <c r="V2335" i="12"/>
  <c r="B2336" i="12"/>
  <c r="U2335" i="12"/>
  <c r="E2335" i="12"/>
  <c r="F2335" i="12" s="1"/>
  <c r="N2335" i="12"/>
  <c r="O2335" i="12" s="1"/>
  <c r="P2335" i="12" s="1"/>
  <c r="J2335" i="12"/>
  <c r="Y2335" i="12"/>
  <c r="I2335" i="12"/>
  <c r="W2335" i="12" l="1"/>
  <c r="E1604" i="13"/>
  <c r="B2337" i="12"/>
  <c r="U2336" i="12"/>
  <c r="E2336" i="12"/>
  <c r="F2336" i="12" s="1"/>
  <c r="N2336" i="12"/>
  <c r="O2336" i="12" s="1"/>
  <c r="P2336" i="12" s="1"/>
  <c r="J2336" i="12"/>
  <c r="Y2336" i="12"/>
  <c r="I2336" i="12"/>
  <c r="V2336" i="12"/>
  <c r="K2335" i="12"/>
  <c r="Q2335" i="12"/>
  <c r="R2335" i="12" s="1"/>
  <c r="Q2336" i="12" l="1"/>
  <c r="R2336" i="12" s="1"/>
  <c r="W2336" i="12"/>
  <c r="E1603" i="13"/>
  <c r="N2337" i="12"/>
  <c r="O2337" i="12" s="1"/>
  <c r="P2337" i="12" s="1"/>
  <c r="J2337" i="12"/>
  <c r="Y2337" i="12"/>
  <c r="I2337" i="12"/>
  <c r="V2337" i="12"/>
  <c r="B2338" i="12"/>
  <c r="U2337" i="12"/>
  <c r="E2337" i="12"/>
  <c r="F2337" i="12" s="1"/>
  <c r="K2336" i="12"/>
  <c r="K2337" i="12" l="1"/>
  <c r="Q2337" i="12"/>
  <c r="R2337" i="12" s="1"/>
  <c r="W2337" i="12"/>
  <c r="E1602" i="13"/>
  <c r="N2338" i="12"/>
  <c r="O2338" i="12" s="1"/>
  <c r="P2338" i="12" s="1"/>
  <c r="J2338" i="12"/>
  <c r="Y2338" i="12"/>
  <c r="I2338" i="12"/>
  <c r="V2338" i="12"/>
  <c r="B2339" i="12"/>
  <c r="U2338" i="12"/>
  <c r="E2338" i="12"/>
  <c r="F2338" i="12" s="1"/>
  <c r="Q2338" i="12" l="1"/>
  <c r="R2338" i="12" s="1"/>
  <c r="W2338" i="12"/>
  <c r="E1601" i="13"/>
  <c r="J2339" i="12"/>
  <c r="Y2339" i="12"/>
  <c r="I2339" i="12"/>
  <c r="V2339" i="12"/>
  <c r="B2340" i="12"/>
  <c r="U2339" i="12"/>
  <c r="E2339" i="12"/>
  <c r="F2339" i="12" s="1"/>
  <c r="N2339" i="12"/>
  <c r="O2339" i="12" s="1"/>
  <c r="P2339" i="12" s="1"/>
  <c r="K2338" i="12"/>
  <c r="W2339" i="12" l="1"/>
  <c r="Q2339" i="12"/>
  <c r="R2339" i="12" s="1"/>
  <c r="E1600" i="13"/>
  <c r="Y2340" i="12"/>
  <c r="I2340" i="12"/>
  <c r="V2340" i="12"/>
  <c r="B2341" i="12"/>
  <c r="U2340" i="12"/>
  <c r="E2340" i="12"/>
  <c r="F2340" i="12" s="1"/>
  <c r="N2340" i="12"/>
  <c r="O2340" i="12" s="1"/>
  <c r="P2340" i="12" s="1"/>
  <c r="J2340" i="12"/>
  <c r="K2339" i="12"/>
  <c r="Q2340" i="12" l="1"/>
  <c r="R2340" i="12" s="1"/>
  <c r="W2340" i="12"/>
  <c r="E1599" i="13"/>
  <c r="V2341" i="12"/>
  <c r="B2342" i="12"/>
  <c r="U2341" i="12"/>
  <c r="E2341" i="12"/>
  <c r="F2341" i="12" s="1"/>
  <c r="N2341" i="12"/>
  <c r="O2341" i="12" s="1"/>
  <c r="P2341" i="12" s="1"/>
  <c r="J2341" i="12"/>
  <c r="Y2341" i="12"/>
  <c r="I2341" i="12"/>
  <c r="K2340" i="12"/>
  <c r="W2341" i="12" l="1"/>
  <c r="E1598" i="13"/>
  <c r="N2342" i="12"/>
  <c r="O2342" i="12" s="1"/>
  <c r="P2342" i="12" s="1"/>
  <c r="J2342" i="12"/>
  <c r="Y2342" i="12"/>
  <c r="I2342" i="12"/>
  <c r="V2342" i="12"/>
  <c r="B2343" i="12"/>
  <c r="U2342" i="12"/>
  <c r="E2342" i="12"/>
  <c r="F2342" i="12" s="1"/>
  <c r="K2341" i="12"/>
  <c r="Q2341" i="12"/>
  <c r="R2341" i="12" s="1"/>
  <c r="W2342" i="12" l="1"/>
  <c r="Q2342" i="12"/>
  <c r="R2342" i="12" s="1"/>
  <c r="E1597" i="13"/>
  <c r="N2343" i="12"/>
  <c r="O2343" i="12" s="1"/>
  <c r="P2343" i="12" s="1"/>
  <c r="J2343" i="12"/>
  <c r="Y2343" i="12"/>
  <c r="I2343" i="12"/>
  <c r="V2343" i="12"/>
  <c r="B2344" i="12"/>
  <c r="U2343" i="12"/>
  <c r="E2343" i="12"/>
  <c r="F2343" i="12" s="1"/>
  <c r="K2342" i="12"/>
  <c r="W2343" i="12" l="1"/>
  <c r="Q2343" i="12"/>
  <c r="R2343" i="12" s="1"/>
  <c r="E1596" i="13"/>
  <c r="J2344" i="12"/>
  <c r="Y2344" i="12"/>
  <c r="I2344" i="12"/>
  <c r="V2344" i="12"/>
  <c r="B2345" i="12"/>
  <c r="U2344" i="12"/>
  <c r="E2344" i="12"/>
  <c r="F2344" i="12" s="1"/>
  <c r="N2344" i="12"/>
  <c r="O2344" i="12" s="1"/>
  <c r="P2344" i="12" s="1"/>
  <c r="K2343" i="12"/>
  <c r="W2344" i="12" l="1"/>
  <c r="Q2344" i="12"/>
  <c r="R2344" i="12" s="1"/>
  <c r="E1595" i="13"/>
  <c r="J2345" i="12"/>
  <c r="Y2345" i="12"/>
  <c r="I2345" i="12"/>
  <c r="V2345" i="12"/>
  <c r="B2346" i="12"/>
  <c r="U2345" i="12"/>
  <c r="E2345" i="12"/>
  <c r="F2345" i="12" s="1"/>
  <c r="N2345" i="12"/>
  <c r="O2345" i="12" s="1"/>
  <c r="P2345" i="12" s="1"/>
  <c r="K2344" i="12"/>
  <c r="K2345" i="12" l="1"/>
  <c r="Q2345" i="12"/>
  <c r="R2345" i="12" s="1"/>
  <c r="W2345" i="12"/>
  <c r="E1594" i="13"/>
  <c r="V2346" i="12"/>
  <c r="B2347" i="12"/>
  <c r="U2346" i="12"/>
  <c r="E2346" i="12"/>
  <c r="F2346" i="12" s="1"/>
  <c r="N2346" i="12"/>
  <c r="O2346" i="12" s="1"/>
  <c r="P2346" i="12" s="1"/>
  <c r="J2346" i="12"/>
  <c r="Y2346" i="12"/>
  <c r="I2346" i="12"/>
  <c r="W2346" i="12" l="1"/>
  <c r="E1593" i="13"/>
  <c r="N2347" i="12"/>
  <c r="O2347" i="12" s="1"/>
  <c r="P2347" i="12" s="1"/>
  <c r="J2347" i="12"/>
  <c r="Y2347" i="12"/>
  <c r="I2347" i="12"/>
  <c r="V2347" i="12"/>
  <c r="B2348" i="12"/>
  <c r="U2347" i="12"/>
  <c r="E2347" i="12"/>
  <c r="F2347" i="12" s="1"/>
  <c r="K2346" i="12"/>
  <c r="Q2346" i="12"/>
  <c r="R2346" i="12" s="1"/>
  <c r="K2347" i="12" l="1"/>
  <c r="Q2347" i="12"/>
  <c r="R2347" i="12" s="1"/>
  <c r="W2347" i="12"/>
  <c r="E1592" i="13"/>
  <c r="N2348" i="12"/>
  <c r="O2348" i="12" s="1"/>
  <c r="P2348" i="12" s="1"/>
  <c r="J2348" i="12"/>
  <c r="Y2348" i="12"/>
  <c r="I2348" i="12"/>
  <c r="V2348" i="12"/>
  <c r="B2349" i="12"/>
  <c r="U2348" i="12"/>
  <c r="E2348" i="12"/>
  <c r="F2348" i="12" s="1"/>
  <c r="K2348" i="12" l="1"/>
  <c r="Q2348" i="12"/>
  <c r="R2348" i="12" s="1"/>
  <c r="W2348" i="12"/>
  <c r="E1591" i="13"/>
  <c r="N2349" i="12"/>
  <c r="O2349" i="12" s="1"/>
  <c r="P2349" i="12" s="1"/>
  <c r="J2349" i="12"/>
  <c r="Y2349" i="12"/>
  <c r="I2349" i="12"/>
  <c r="V2349" i="12"/>
  <c r="B2350" i="12"/>
  <c r="U2349" i="12"/>
  <c r="E2349" i="12"/>
  <c r="F2349" i="12" s="1"/>
  <c r="W2349" i="12" l="1"/>
  <c r="Q2349" i="12"/>
  <c r="R2349" i="12" s="1"/>
  <c r="K2349" i="12"/>
  <c r="E1590" i="13"/>
  <c r="J2350" i="12"/>
  <c r="Y2350" i="12"/>
  <c r="I2350" i="12"/>
  <c r="V2350" i="12"/>
  <c r="B2351" i="12"/>
  <c r="U2350" i="12"/>
  <c r="E2350" i="12"/>
  <c r="F2350" i="12" s="1"/>
  <c r="N2350" i="12"/>
  <c r="O2350" i="12" s="1"/>
  <c r="P2350" i="12" s="1"/>
  <c r="W2350" i="12" l="1"/>
  <c r="Q2350" i="12"/>
  <c r="R2350" i="12" s="1"/>
  <c r="E1589" i="13"/>
  <c r="V2351" i="12"/>
  <c r="B2352" i="12"/>
  <c r="U2351" i="12"/>
  <c r="E2351" i="12"/>
  <c r="F2351" i="12" s="1"/>
  <c r="N2351" i="12"/>
  <c r="O2351" i="12" s="1"/>
  <c r="P2351" i="12" s="1"/>
  <c r="J2351" i="12"/>
  <c r="Y2351" i="12"/>
  <c r="I2351" i="12"/>
  <c r="K2350" i="12"/>
  <c r="W2351" i="12" l="1"/>
  <c r="E1588" i="13"/>
  <c r="B2353" i="12"/>
  <c r="U2352" i="12"/>
  <c r="E2352" i="12"/>
  <c r="F2352" i="12" s="1"/>
  <c r="N2352" i="12"/>
  <c r="O2352" i="12" s="1"/>
  <c r="P2352" i="12" s="1"/>
  <c r="J2352" i="12"/>
  <c r="Y2352" i="12"/>
  <c r="I2352" i="12"/>
  <c r="V2352" i="12"/>
  <c r="K2351" i="12"/>
  <c r="Q2351" i="12"/>
  <c r="R2351" i="12" s="1"/>
  <c r="Q2352" i="12" l="1"/>
  <c r="R2352" i="12" s="1"/>
  <c r="W2352" i="12"/>
  <c r="E1587" i="13"/>
  <c r="N2353" i="12"/>
  <c r="O2353" i="12" s="1"/>
  <c r="P2353" i="12" s="1"/>
  <c r="J2353" i="12"/>
  <c r="Y2353" i="12"/>
  <c r="I2353" i="12"/>
  <c r="V2353" i="12"/>
  <c r="B2354" i="12"/>
  <c r="U2353" i="12"/>
  <c r="E2353" i="12"/>
  <c r="F2353" i="12" s="1"/>
  <c r="K2352" i="12"/>
  <c r="W2353" i="12" l="1"/>
  <c r="E1586" i="13"/>
  <c r="N2354" i="12"/>
  <c r="O2354" i="12" s="1"/>
  <c r="P2354" i="12" s="1"/>
  <c r="J2354" i="12"/>
  <c r="Y2354" i="12"/>
  <c r="I2354" i="12"/>
  <c r="V2354" i="12"/>
  <c r="B2355" i="12"/>
  <c r="U2354" i="12"/>
  <c r="E2354" i="12"/>
  <c r="F2354" i="12" s="1"/>
  <c r="K2353" i="12"/>
  <c r="Q2353" i="12"/>
  <c r="R2353" i="12" s="1"/>
  <c r="E1585" i="13" l="1"/>
  <c r="J2355" i="12"/>
  <c r="Y2355" i="12"/>
  <c r="I2355" i="12"/>
  <c r="V2355" i="12"/>
  <c r="B2356" i="12"/>
  <c r="U2355" i="12"/>
  <c r="E2355" i="12"/>
  <c r="F2355" i="12" s="1"/>
  <c r="N2355" i="12"/>
  <c r="O2355" i="12" s="1"/>
  <c r="P2355" i="12" s="1"/>
  <c r="K2354" i="12"/>
  <c r="Q2354" i="12"/>
  <c r="R2354" i="12" s="1"/>
  <c r="W2354" i="12"/>
  <c r="W2355" i="12" l="1"/>
  <c r="E1584" i="13"/>
  <c r="Y2356" i="12"/>
  <c r="I2356" i="12"/>
  <c r="V2356" i="12"/>
  <c r="B2357" i="12"/>
  <c r="U2356" i="12"/>
  <c r="E2356" i="12"/>
  <c r="F2356" i="12" s="1"/>
  <c r="N2356" i="12"/>
  <c r="O2356" i="12" s="1"/>
  <c r="P2356" i="12" s="1"/>
  <c r="J2356" i="12"/>
  <c r="K2355" i="12"/>
  <c r="Q2355" i="12"/>
  <c r="R2355" i="12" s="1"/>
  <c r="W2356" i="12" l="1"/>
  <c r="E1583" i="13"/>
  <c r="V2357" i="12"/>
  <c r="B2358" i="12"/>
  <c r="U2357" i="12"/>
  <c r="E2357" i="12"/>
  <c r="F2357" i="12" s="1"/>
  <c r="N2357" i="12"/>
  <c r="O2357" i="12" s="1"/>
  <c r="P2357" i="12" s="1"/>
  <c r="J2357" i="12"/>
  <c r="Y2357" i="12"/>
  <c r="I2357" i="12"/>
  <c r="K2356" i="12"/>
  <c r="Q2356" i="12"/>
  <c r="R2356" i="12" s="1"/>
  <c r="K2357" i="12" l="1"/>
  <c r="W2357" i="12"/>
  <c r="Q2357" i="12"/>
  <c r="R2357" i="12" s="1"/>
  <c r="E1582" i="13"/>
  <c r="N2358" i="12"/>
  <c r="O2358" i="12" s="1"/>
  <c r="P2358" i="12" s="1"/>
  <c r="J2358" i="12"/>
  <c r="Y2358" i="12"/>
  <c r="I2358" i="12"/>
  <c r="V2358" i="12"/>
  <c r="B2359" i="12"/>
  <c r="U2358" i="12"/>
  <c r="E2358" i="12"/>
  <c r="F2358" i="12" s="1"/>
  <c r="W2358" i="12" l="1"/>
  <c r="K2358" i="12"/>
  <c r="E1581" i="13"/>
  <c r="N2359" i="12"/>
  <c r="O2359" i="12" s="1"/>
  <c r="P2359" i="12" s="1"/>
  <c r="J2359" i="12"/>
  <c r="Y2359" i="12"/>
  <c r="I2359" i="12"/>
  <c r="V2359" i="12"/>
  <c r="B2360" i="12"/>
  <c r="U2359" i="12"/>
  <c r="E2359" i="12"/>
  <c r="F2359" i="12" s="1"/>
  <c r="Q2358" i="12"/>
  <c r="R2358" i="12" s="1"/>
  <c r="Q2359" i="12" l="1"/>
  <c r="R2359" i="12" s="1"/>
  <c r="W2359" i="12"/>
  <c r="E1580" i="13"/>
  <c r="J2360" i="12"/>
  <c r="Y2360" i="12"/>
  <c r="I2360" i="12"/>
  <c r="V2360" i="12"/>
  <c r="B2361" i="12"/>
  <c r="U2360" i="12"/>
  <c r="E2360" i="12"/>
  <c r="F2360" i="12" s="1"/>
  <c r="N2360" i="12"/>
  <c r="O2360" i="12" s="1"/>
  <c r="P2360" i="12" s="1"/>
  <c r="K2359" i="12"/>
  <c r="W2360" i="12" l="1"/>
  <c r="Q2360" i="12"/>
  <c r="R2360" i="12" s="1"/>
  <c r="E1579" i="13"/>
  <c r="J2361" i="12"/>
  <c r="Y2361" i="12"/>
  <c r="I2361" i="12"/>
  <c r="V2361" i="12"/>
  <c r="B2362" i="12"/>
  <c r="U2361" i="12"/>
  <c r="E2361" i="12"/>
  <c r="F2361" i="12" s="1"/>
  <c r="N2361" i="12"/>
  <c r="O2361" i="12" s="1"/>
  <c r="P2361" i="12" s="1"/>
  <c r="K2360" i="12"/>
  <c r="W2361" i="12" l="1"/>
  <c r="E1578" i="13"/>
  <c r="V2362" i="12"/>
  <c r="B2363" i="12"/>
  <c r="U2362" i="12"/>
  <c r="E2362" i="12"/>
  <c r="F2362" i="12" s="1"/>
  <c r="N2362" i="12"/>
  <c r="O2362" i="12" s="1"/>
  <c r="P2362" i="12" s="1"/>
  <c r="J2362" i="12"/>
  <c r="Y2362" i="12"/>
  <c r="I2362" i="12"/>
  <c r="K2361" i="12"/>
  <c r="Q2361" i="12"/>
  <c r="R2361" i="12" s="1"/>
  <c r="K2362" i="12" l="1"/>
  <c r="W2362" i="12"/>
  <c r="Q2362" i="12"/>
  <c r="R2362" i="12" s="1"/>
  <c r="E1577" i="13"/>
  <c r="N2363" i="12"/>
  <c r="O2363" i="12" s="1"/>
  <c r="P2363" i="12" s="1"/>
  <c r="J2363" i="12"/>
  <c r="Y2363" i="12"/>
  <c r="I2363" i="12"/>
  <c r="V2363" i="12"/>
  <c r="B2364" i="12"/>
  <c r="U2363" i="12"/>
  <c r="E2363" i="12"/>
  <c r="F2363" i="12" s="1"/>
  <c r="W2363" i="12" l="1"/>
  <c r="Q2363" i="12"/>
  <c r="R2363" i="12" s="1"/>
  <c r="E1576" i="13"/>
  <c r="N2364" i="12"/>
  <c r="O2364" i="12" s="1"/>
  <c r="P2364" i="12" s="1"/>
  <c r="J2364" i="12"/>
  <c r="Y2364" i="12"/>
  <c r="I2364" i="12"/>
  <c r="V2364" i="12"/>
  <c r="B2365" i="12"/>
  <c r="U2364" i="12"/>
  <c r="E2364" i="12"/>
  <c r="F2364" i="12" s="1"/>
  <c r="K2363" i="12"/>
  <c r="Q2364" i="12" l="1"/>
  <c r="R2364" i="12" s="1"/>
  <c r="W2364" i="12"/>
  <c r="E1575" i="13"/>
  <c r="N2365" i="12"/>
  <c r="O2365" i="12" s="1"/>
  <c r="P2365" i="12" s="1"/>
  <c r="J2365" i="12"/>
  <c r="Y2365" i="12"/>
  <c r="I2365" i="12"/>
  <c r="V2365" i="12"/>
  <c r="B2366" i="12"/>
  <c r="U2365" i="12"/>
  <c r="E2365" i="12"/>
  <c r="F2365" i="12" s="1"/>
  <c r="K2364" i="12"/>
  <c r="W2365" i="12" l="1"/>
  <c r="K2365" i="12"/>
  <c r="Q2365" i="12"/>
  <c r="R2365" i="12" s="1"/>
  <c r="E1574" i="13"/>
  <c r="J2366" i="12"/>
  <c r="Y2366" i="12"/>
  <c r="I2366" i="12"/>
  <c r="V2366" i="12"/>
  <c r="B2367" i="12"/>
  <c r="U2366" i="12"/>
  <c r="E2366" i="12"/>
  <c r="F2366" i="12" s="1"/>
  <c r="N2366" i="12"/>
  <c r="O2366" i="12" s="1"/>
  <c r="P2366" i="12" s="1"/>
  <c r="W2366" i="12" l="1"/>
  <c r="E1573" i="13"/>
  <c r="V2367" i="12"/>
  <c r="B2368" i="12"/>
  <c r="U2367" i="12"/>
  <c r="E2367" i="12"/>
  <c r="F2367" i="12" s="1"/>
  <c r="N2367" i="12"/>
  <c r="O2367" i="12" s="1"/>
  <c r="P2367" i="12" s="1"/>
  <c r="J2367" i="12"/>
  <c r="Y2367" i="12"/>
  <c r="I2367" i="12"/>
  <c r="K2366" i="12"/>
  <c r="Q2366" i="12"/>
  <c r="R2366" i="12" s="1"/>
  <c r="W2367" i="12" l="1"/>
  <c r="E1572" i="13"/>
  <c r="B2369" i="12"/>
  <c r="U2368" i="12"/>
  <c r="E2368" i="12"/>
  <c r="F2368" i="12" s="1"/>
  <c r="N2368" i="12"/>
  <c r="O2368" i="12" s="1"/>
  <c r="P2368" i="12" s="1"/>
  <c r="J2368" i="12"/>
  <c r="Y2368" i="12"/>
  <c r="I2368" i="12"/>
  <c r="V2368" i="12"/>
  <c r="K2367" i="12"/>
  <c r="Q2367" i="12"/>
  <c r="R2367" i="12" s="1"/>
  <c r="W2368" i="12" l="1"/>
  <c r="Q2368" i="12"/>
  <c r="R2368" i="12" s="1"/>
  <c r="E1571" i="13"/>
  <c r="N2369" i="12"/>
  <c r="O2369" i="12" s="1"/>
  <c r="P2369" i="12" s="1"/>
  <c r="J2369" i="12"/>
  <c r="Y2369" i="12"/>
  <c r="I2369" i="12"/>
  <c r="V2369" i="12"/>
  <c r="B2370" i="12"/>
  <c r="U2369" i="12"/>
  <c r="E2369" i="12"/>
  <c r="F2369" i="12" s="1"/>
  <c r="K2368" i="12"/>
  <c r="W2369" i="12" l="1"/>
  <c r="K2369" i="12"/>
  <c r="Q2369" i="12"/>
  <c r="R2369" i="12" s="1"/>
  <c r="E1570" i="13"/>
  <c r="N2370" i="12"/>
  <c r="O2370" i="12" s="1"/>
  <c r="P2370" i="12" s="1"/>
  <c r="J2370" i="12"/>
  <c r="Y2370" i="12"/>
  <c r="I2370" i="12"/>
  <c r="V2370" i="12"/>
  <c r="B2371" i="12"/>
  <c r="U2370" i="12"/>
  <c r="E2370" i="12"/>
  <c r="F2370" i="12" s="1"/>
  <c r="K2370" i="12" l="1"/>
  <c r="Q2370" i="12"/>
  <c r="R2370" i="12" s="1"/>
  <c r="W2370" i="12"/>
  <c r="E1569" i="13"/>
  <c r="J2371" i="12"/>
  <c r="Y2371" i="12"/>
  <c r="I2371" i="12"/>
  <c r="V2371" i="12"/>
  <c r="B2372" i="12"/>
  <c r="U2371" i="12"/>
  <c r="E2371" i="12"/>
  <c r="F2371" i="12" s="1"/>
  <c r="N2371" i="12"/>
  <c r="O2371" i="12" s="1"/>
  <c r="P2371" i="12" s="1"/>
  <c r="W2371" i="12" l="1"/>
  <c r="E1568" i="13"/>
  <c r="Y2372" i="12"/>
  <c r="I2372" i="12"/>
  <c r="V2372" i="12"/>
  <c r="B2373" i="12"/>
  <c r="U2372" i="12"/>
  <c r="E2372" i="12"/>
  <c r="F2372" i="12" s="1"/>
  <c r="N2372" i="12"/>
  <c r="O2372" i="12" s="1"/>
  <c r="P2372" i="12" s="1"/>
  <c r="J2372" i="12"/>
  <c r="K2371" i="12"/>
  <c r="Q2371" i="12"/>
  <c r="R2371" i="12" s="1"/>
  <c r="W2372" i="12" l="1"/>
  <c r="Q2372" i="12"/>
  <c r="R2372" i="12" s="1"/>
  <c r="E1567" i="13"/>
  <c r="V2373" i="12"/>
  <c r="B2374" i="12"/>
  <c r="U2373" i="12"/>
  <c r="E2373" i="12"/>
  <c r="F2373" i="12" s="1"/>
  <c r="N2373" i="12"/>
  <c r="O2373" i="12" s="1"/>
  <c r="P2373" i="12" s="1"/>
  <c r="J2373" i="12"/>
  <c r="Y2373" i="12"/>
  <c r="I2373" i="12"/>
  <c r="K2372" i="12"/>
  <c r="W2373" i="12" l="1"/>
  <c r="Q2373" i="12"/>
  <c r="R2373" i="12" s="1"/>
  <c r="E1566" i="13"/>
  <c r="N2374" i="12"/>
  <c r="O2374" i="12" s="1"/>
  <c r="P2374" i="12" s="1"/>
  <c r="J2374" i="12"/>
  <c r="Y2374" i="12"/>
  <c r="I2374" i="12"/>
  <c r="V2374" i="12"/>
  <c r="B2375" i="12"/>
  <c r="U2374" i="12"/>
  <c r="E2374" i="12"/>
  <c r="F2374" i="12" s="1"/>
  <c r="K2373" i="12"/>
  <c r="K2374" i="12" l="1"/>
  <c r="W2374" i="12"/>
  <c r="Q2374" i="12"/>
  <c r="R2374" i="12" s="1"/>
  <c r="E1565" i="13"/>
  <c r="N2375" i="12"/>
  <c r="O2375" i="12" s="1"/>
  <c r="P2375" i="12" s="1"/>
  <c r="J2375" i="12"/>
  <c r="Y2375" i="12"/>
  <c r="I2375" i="12"/>
  <c r="V2375" i="12"/>
  <c r="B2376" i="12"/>
  <c r="U2375" i="12"/>
  <c r="E2375" i="12"/>
  <c r="F2375" i="12" s="1"/>
  <c r="W2375" i="12" l="1"/>
  <c r="Q2375" i="12"/>
  <c r="R2375" i="12" s="1"/>
  <c r="E1564" i="13"/>
  <c r="J2376" i="12"/>
  <c r="Y2376" i="12"/>
  <c r="I2376" i="12"/>
  <c r="V2376" i="12"/>
  <c r="B2377" i="12"/>
  <c r="U2376" i="12"/>
  <c r="E2376" i="12"/>
  <c r="F2376" i="12" s="1"/>
  <c r="N2376" i="12"/>
  <c r="O2376" i="12" s="1"/>
  <c r="P2376" i="12" s="1"/>
  <c r="K2375" i="12"/>
  <c r="W2376" i="12" l="1"/>
  <c r="K2376" i="12"/>
  <c r="Q2376" i="12"/>
  <c r="R2376" i="12" s="1"/>
  <c r="E1563" i="13"/>
  <c r="J2377" i="12"/>
  <c r="Y2377" i="12"/>
  <c r="I2377" i="12"/>
  <c r="V2377" i="12"/>
  <c r="B2378" i="12"/>
  <c r="U2377" i="12"/>
  <c r="E2377" i="12"/>
  <c r="F2377" i="12" s="1"/>
  <c r="N2377" i="12"/>
  <c r="O2377" i="12" s="1"/>
  <c r="P2377" i="12" s="1"/>
  <c r="W2377" i="12" l="1"/>
  <c r="Q2377" i="12"/>
  <c r="R2377" i="12" s="1"/>
  <c r="E1562" i="13"/>
  <c r="V2378" i="12"/>
  <c r="B2379" i="12"/>
  <c r="U2378" i="12"/>
  <c r="E2378" i="12"/>
  <c r="F2378" i="12" s="1"/>
  <c r="N2378" i="12"/>
  <c r="O2378" i="12" s="1"/>
  <c r="P2378" i="12" s="1"/>
  <c r="J2378" i="12"/>
  <c r="Y2378" i="12"/>
  <c r="I2378" i="12"/>
  <c r="K2377" i="12"/>
  <c r="W2378" i="12" l="1"/>
  <c r="E1561" i="13"/>
  <c r="N2379" i="12"/>
  <c r="O2379" i="12" s="1"/>
  <c r="P2379" i="12" s="1"/>
  <c r="J2379" i="12"/>
  <c r="Y2379" i="12"/>
  <c r="I2379" i="12"/>
  <c r="V2379" i="12"/>
  <c r="B2380" i="12"/>
  <c r="U2379" i="12"/>
  <c r="E2379" i="12"/>
  <c r="F2379" i="12" s="1"/>
  <c r="K2378" i="12"/>
  <c r="Q2378" i="12"/>
  <c r="R2378" i="12" s="1"/>
  <c r="W2379" i="12" l="1"/>
  <c r="Q2379" i="12"/>
  <c r="R2379" i="12" s="1"/>
  <c r="E1560" i="13"/>
  <c r="N2380" i="12"/>
  <c r="O2380" i="12" s="1"/>
  <c r="P2380" i="12" s="1"/>
  <c r="J2380" i="12"/>
  <c r="Y2380" i="12"/>
  <c r="I2380" i="12"/>
  <c r="V2380" i="12"/>
  <c r="B2381" i="12"/>
  <c r="U2380" i="12"/>
  <c r="E2380" i="12"/>
  <c r="F2380" i="12" s="1"/>
  <c r="K2379" i="12"/>
  <c r="Q2380" i="12" l="1"/>
  <c r="R2380" i="12" s="1"/>
  <c r="W2380" i="12"/>
  <c r="E1559" i="13"/>
  <c r="N2381" i="12"/>
  <c r="O2381" i="12" s="1"/>
  <c r="P2381" i="12" s="1"/>
  <c r="J2381" i="12"/>
  <c r="Y2381" i="12"/>
  <c r="I2381" i="12"/>
  <c r="V2381" i="12"/>
  <c r="B2382" i="12"/>
  <c r="U2381" i="12"/>
  <c r="E2381" i="12"/>
  <c r="F2381" i="12" s="1"/>
  <c r="K2380" i="12"/>
  <c r="W2381" i="12" l="1"/>
  <c r="K2381" i="12"/>
  <c r="Q2381" i="12"/>
  <c r="R2381" i="12" s="1"/>
  <c r="E1558" i="13"/>
  <c r="J2382" i="12"/>
  <c r="Y2382" i="12"/>
  <c r="I2382" i="12"/>
  <c r="V2382" i="12"/>
  <c r="B2383" i="12"/>
  <c r="U2382" i="12"/>
  <c r="E2382" i="12"/>
  <c r="F2382" i="12" s="1"/>
  <c r="N2382" i="12"/>
  <c r="O2382" i="12" s="1"/>
  <c r="P2382" i="12" s="1"/>
  <c r="W2382" i="12" l="1"/>
  <c r="Q2382" i="12"/>
  <c r="R2382" i="12" s="1"/>
  <c r="E1557" i="13"/>
  <c r="V2383" i="12"/>
  <c r="B2384" i="12"/>
  <c r="U2383" i="12"/>
  <c r="E2383" i="12"/>
  <c r="F2383" i="12" s="1"/>
  <c r="N2383" i="12"/>
  <c r="O2383" i="12" s="1"/>
  <c r="P2383" i="12" s="1"/>
  <c r="J2383" i="12"/>
  <c r="Y2383" i="12"/>
  <c r="I2383" i="12"/>
  <c r="K2382" i="12"/>
  <c r="Q2383" i="12" l="1"/>
  <c r="R2383" i="12" s="1"/>
  <c r="E1556" i="13"/>
  <c r="B2385" i="12"/>
  <c r="U2384" i="12"/>
  <c r="E2384" i="12"/>
  <c r="F2384" i="12" s="1"/>
  <c r="N2384" i="12"/>
  <c r="O2384" i="12" s="1"/>
  <c r="P2384" i="12" s="1"/>
  <c r="J2384" i="12"/>
  <c r="Y2384" i="12"/>
  <c r="I2384" i="12"/>
  <c r="V2384" i="12"/>
  <c r="K2383" i="12"/>
  <c r="W2383" i="12"/>
  <c r="Q2384" i="12" l="1"/>
  <c r="R2384" i="12" s="1"/>
  <c r="W2384" i="12"/>
  <c r="E1555" i="13"/>
  <c r="N2385" i="12"/>
  <c r="O2385" i="12" s="1"/>
  <c r="P2385" i="12" s="1"/>
  <c r="J2385" i="12"/>
  <c r="Y2385" i="12"/>
  <c r="I2385" i="12"/>
  <c r="V2385" i="12"/>
  <c r="B2386" i="12"/>
  <c r="U2385" i="12"/>
  <c r="E2385" i="12"/>
  <c r="F2385" i="12" s="1"/>
  <c r="K2384" i="12"/>
  <c r="W2385" i="12" l="1"/>
  <c r="K2385" i="12"/>
  <c r="E1554" i="13"/>
  <c r="N2386" i="12"/>
  <c r="O2386" i="12" s="1"/>
  <c r="P2386" i="12" s="1"/>
  <c r="J2386" i="12"/>
  <c r="Y2386" i="12"/>
  <c r="I2386" i="12"/>
  <c r="V2386" i="12"/>
  <c r="B2387" i="12"/>
  <c r="U2386" i="12"/>
  <c r="E2386" i="12"/>
  <c r="F2386" i="12" s="1"/>
  <c r="Q2385" i="12"/>
  <c r="R2385" i="12" s="1"/>
  <c r="Q2386" i="12" l="1"/>
  <c r="R2386" i="12" s="1"/>
  <c r="K2386" i="12"/>
  <c r="W2386" i="12"/>
  <c r="E1553" i="13"/>
  <c r="J2387" i="12"/>
  <c r="Y2387" i="12"/>
  <c r="I2387" i="12"/>
  <c r="V2387" i="12"/>
  <c r="B2388" i="12"/>
  <c r="U2387" i="12"/>
  <c r="E2387" i="12"/>
  <c r="F2387" i="12" s="1"/>
  <c r="N2387" i="12"/>
  <c r="O2387" i="12" s="1"/>
  <c r="P2387" i="12" s="1"/>
  <c r="Q2387" i="12" l="1"/>
  <c r="R2387" i="12" s="1"/>
  <c r="W2387" i="12"/>
  <c r="E1552" i="13"/>
  <c r="Y2388" i="12"/>
  <c r="I2388" i="12"/>
  <c r="V2388" i="12"/>
  <c r="B2389" i="12"/>
  <c r="U2388" i="12"/>
  <c r="E2388" i="12"/>
  <c r="F2388" i="12" s="1"/>
  <c r="N2388" i="12"/>
  <c r="O2388" i="12" s="1"/>
  <c r="P2388" i="12" s="1"/>
  <c r="J2388" i="12"/>
  <c r="K2387" i="12"/>
  <c r="K2388" i="12" l="1"/>
  <c r="Q2388" i="12"/>
  <c r="R2388" i="12" s="1"/>
  <c r="W2388" i="12"/>
  <c r="E1551" i="13"/>
  <c r="V2389" i="12"/>
  <c r="B2390" i="12"/>
  <c r="U2389" i="12"/>
  <c r="E2389" i="12"/>
  <c r="F2389" i="12" s="1"/>
  <c r="N2389" i="12"/>
  <c r="O2389" i="12" s="1"/>
  <c r="P2389" i="12" s="1"/>
  <c r="J2389" i="12"/>
  <c r="Y2389" i="12"/>
  <c r="I2389" i="12"/>
  <c r="K2389" i="12" l="1"/>
  <c r="Q2389" i="12"/>
  <c r="R2389" i="12" s="1"/>
  <c r="W2389" i="12"/>
  <c r="E1550" i="13"/>
  <c r="N2390" i="12"/>
  <c r="O2390" i="12" s="1"/>
  <c r="P2390" i="12" s="1"/>
  <c r="J2390" i="12"/>
  <c r="Y2390" i="12"/>
  <c r="I2390" i="12"/>
  <c r="V2390" i="12"/>
  <c r="B2391" i="12"/>
  <c r="U2390" i="12"/>
  <c r="E2390" i="12"/>
  <c r="F2390" i="12" s="1"/>
  <c r="K2390" i="12" l="1"/>
  <c r="W2390" i="12"/>
  <c r="E1549" i="13"/>
  <c r="N2391" i="12"/>
  <c r="O2391" i="12" s="1"/>
  <c r="P2391" i="12" s="1"/>
  <c r="J2391" i="12"/>
  <c r="Y2391" i="12"/>
  <c r="I2391" i="12"/>
  <c r="V2391" i="12"/>
  <c r="B2392" i="12"/>
  <c r="U2391" i="12"/>
  <c r="E2391" i="12"/>
  <c r="F2391" i="12" s="1"/>
  <c r="Q2390" i="12"/>
  <c r="R2390" i="12" s="1"/>
  <c r="W2391" i="12" l="1"/>
  <c r="E1548" i="13"/>
  <c r="J2392" i="12"/>
  <c r="Y2392" i="12"/>
  <c r="I2392" i="12"/>
  <c r="V2392" i="12"/>
  <c r="B2393" i="12"/>
  <c r="U2392" i="12"/>
  <c r="E2392" i="12"/>
  <c r="F2392" i="12" s="1"/>
  <c r="N2392" i="12"/>
  <c r="O2392" i="12" s="1"/>
  <c r="P2392" i="12" s="1"/>
  <c r="K2391" i="12"/>
  <c r="Q2391" i="12"/>
  <c r="R2391" i="12" s="1"/>
  <c r="W2392" i="12" l="1"/>
  <c r="E1547" i="13"/>
  <c r="J2393" i="12"/>
  <c r="Y2393" i="12"/>
  <c r="I2393" i="12"/>
  <c r="V2393" i="12"/>
  <c r="B2394" i="12"/>
  <c r="U2393" i="12"/>
  <c r="E2393" i="12"/>
  <c r="F2393" i="12" s="1"/>
  <c r="N2393" i="12"/>
  <c r="O2393" i="12" s="1"/>
  <c r="P2393" i="12" s="1"/>
  <c r="K2392" i="12"/>
  <c r="Q2392" i="12"/>
  <c r="R2392" i="12" s="1"/>
  <c r="W2393" i="12" l="1"/>
  <c r="E1546" i="13"/>
  <c r="V2394" i="12"/>
  <c r="B2395" i="12"/>
  <c r="U2394" i="12"/>
  <c r="E2394" i="12"/>
  <c r="F2394" i="12" s="1"/>
  <c r="N2394" i="12"/>
  <c r="O2394" i="12" s="1"/>
  <c r="P2394" i="12" s="1"/>
  <c r="J2394" i="12"/>
  <c r="Y2394" i="12"/>
  <c r="I2394" i="12"/>
  <c r="K2393" i="12"/>
  <c r="Q2393" i="12"/>
  <c r="R2393" i="12" s="1"/>
  <c r="Q2394" i="12" l="1"/>
  <c r="R2394" i="12" s="1"/>
  <c r="W2394" i="12"/>
  <c r="E1545" i="13"/>
  <c r="N2395" i="12"/>
  <c r="O2395" i="12" s="1"/>
  <c r="P2395" i="12" s="1"/>
  <c r="J2395" i="12"/>
  <c r="Y2395" i="12"/>
  <c r="I2395" i="12"/>
  <c r="V2395" i="12"/>
  <c r="B2396" i="12"/>
  <c r="U2395" i="12"/>
  <c r="E2395" i="12"/>
  <c r="F2395" i="12" s="1"/>
  <c r="K2394" i="12"/>
  <c r="W2395" i="12" l="1"/>
  <c r="Q2395" i="12"/>
  <c r="R2395" i="12" s="1"/>
  <c r="E1544" i="13"/>
  <c r="N2396" i="12"/>
  <c r="O2396" i="12" s="1"/>
  <c r="P2396" i="12" s="1"/>
  <c r="J2396" i="12"/>
  <c r="Y2396" i="12"/>
  <c r="I2396" i="12"/>
  <c r="V2396" i="12"/>
  <c r="B2397" i="12"/>
  <c r="U2396" i="12"/>
  <c r="E2396" i="12"/>
  <c r="F2396" i="12" s="1"/>
  <c r="K2395" i="12"/>
  <c r="W2396" i="12" l="1"/>
  <c r="E1543" i="13"/>
  <c r="N2397" i="12"/>
  <c r="O2397" i="12" s="1"/>
  <c r="P2397" i="12" s="1"/>
  <c r="J2397" i="12"/>
  <c r="Y2397" i="12"/>
  <c r="I2397" i="12"/>
  <c r="V2397" i="12"/>
  <c r="B2398" i="12"/>
  <c r="U2397" i="12"/>
  <c r="E2397" i="12"/>
  <c r="F2397" i="12" s="1"/>
  <c r="K2396" i="12"/>
  <c r="Q2396" i="12"/>
  <c r="R2396" i="12" s="1"/>
  <c r="Q2397" i="12" l="1"/>
  <c r="R2397" i="12" s="1"/>
  <c r="E1542" i="13"/>
  <c r="J2398" i="12"/>
  <c r="Y2398" i="12"/>
  <c r="I2398" i="12"/>
  <c r="V2398" i="12"/>
  <c r="B2399" i="12"/>
  <c r="U2398" i="12"/>
  <c r="E2398" i="12"/>
  <c r="F2398" i="12" s="1"/>
  <c r="N2398" i="12"/>
  <c r="O2398" i="12" s="1"/>
  <c r="P2398" i="12" s="1"/>
  <c r="K2397" i="12"/>
  <c r="W2397" i="12"/>
  <c r="W2398" i="12" l="1"/>
  <c r="E1541" i="13"/>
  <c r="J2399" i="12"/>
  <c r="I2399" i="12"/>
  <c r="E2399" i="12"/>
  <c r="F2399" i="12" s="1"/>
  <c r="Y2399" i="12"/>
  <c r="V2399" i="12"/>
  <c r="U2399" i="12"/>
  <c r="B2400" i="12"/>
  <c r="N2399" i="12"/>
  <c r="O2399" i="12" s="1"/>
  <c r="P2399" i="12" s="1"/>
  <c r="K2398" i="12"/>
  <c r="Q2398" i="12"/>
  <c r="R2398" i="12" s="1"/>
  <c r="K2399" i="12" l="1"/>
  <c r="Q2399" i="12"/>
  <c r="R2399" i="12" s="1"/>
  <c r="E1540" i="13"/>
  <c r="B2401" i="12"/>
  <c r="U2400" i="12"/>
  <c r="E2400" i="12"/>
  <c r="F2400" i="12" s="1"/>
  <c r="N2400" i="12"/>
  <c r="O2400" i="12" s="1"/>
  <c r="P2400" i="12" s="1"/>
  <c r="J2400" i="12"/>
  <c r="I2400" i="12"/>
  <c r="Y2400" i="12"/>
  <c r="V2400" i="12"/>
  <c r="W2399" i="12"/>
  <c r="K2400" i="12" l="1"/>
  <c r="W2400" i="12"/>
  <c r="E1539" i="13"/>
  <c r="B2402" i="12"/>
  <c r="U2401" i="12"/>
  <c r="E2401" i="12"/>
  <c r="F2401" i="12" s="1"/>
  <c r="Y2401" i="12"/>
  <c r="V2401" i="12"/>
  <c r="N2401" i="12"/>
  <c r="O2401" i="12" s="1"/>
  <c r="P2401" i="12" s="1"/>
  <c r="J2401" i="12"/>
  <c r="I2401" i="12"/>
  <c r="Q2400" i="12"/>
  <c r="R2400" i="12" s="1"/>
  <c r="W2401" i="12" l="1"/>
  <c r="Q2401" i="12"/>
  <c r="R2401" i="12" s="1"/>
  <c r="E1538" i="13"/>
  <c r="N2402" i="12"/>
  <c r="O2402" i="12" s="1"/>
  <c r="P2402" i="12" s="1"/>
  <c r="J2402" i="12"/>
  <c r="I2402" i="12"/>
  <c r="Y2402" i="12"/>
  <c r="E2402" i="12"/>
  <c r="F2402" i="12" s="1"/>
  <c r="V2402" i="12"/>
  <c r="U2402" i="12"/>
  <c r="B2403" i="12"/>
  <c r="K2401" i="12"/>
  <c r="K2402" i="12" l="1"/>
  <c r="E1537" i="13"/>
  <c r="N2403" i="12"/>
  <c r="O2403" i="12" s="1"/>
  <c r="P2403" i="12" s="1"/>
  <c r="B2404" i="12"/>
  <c r="J2403" i="12"/>
  <c r="I2403" i="12"/>
  <c r="Y2403" i="12"/>
  <c r="E2403" i="12"/>
  <c r="F2403" i="12" s="1"/>
  <c r="V2403" i="12"/>
  <c r="U2403" i="12"/>
  <c r="Q2402" i="12"/>
  <c r="R2402" i="12" s="1"/>
  <c r="W2402" i="12"/>
  <c r="K2403" i="12" l="1"/>
  <c r="Q2403" i="12"/>
  <c r="R2403" i="12" s="1"/>
  <c r="E1536" i="13"/>
  <c r="Y2404" i="12"/>
  <c r="I2404" i="12"/>
  <c r="V2404" i="12"/>
  <c r="U2404" i="12"/>
  <c r="B2405" i="12"/>
  <c r="N2404" i="12"/>
  <c r="O2404" i="12" s="1"/>
  <c r="P2404" i="12" s="1"/>
  <c r="J2404" i="12"/>
  <c r="E2404" i="12"/>
  <c r="F2404" i="12" s="1"/>
  <c r="W2403" i="12"/>
  <c r="W2404" i="12" l="1"/>
  <c r="K2404" i="12"/>
  <c r="Q2404" i="12"/>
  <c r="R2404" i="12" s="1"/>
  <c r="E1535" i="13"/>
  <c r="Y2405" i="12"/>
  <c r="I2405" i="12"/>
  <c r="V2405" i="12"/>
  <c r="B2406" i="12"/>
  <c r="U2405" i="12"/>
  <c r="E2405" i="12"/>
  <c r="F2405" i="12" s="1"/>
  <c r="J2405" i="12"/>
  <c r="N2405" i="12"/>
  <c r="O2405" i="12" s="1"/>
  <c r="P2405" i="12" s="1"/>
  <c r="W2405" i="12" l="1"/>
  <c r="K2405" i="12"/>
  <c r="Q2405" i="12"/>
  <c r="R2405" i="12" s="1"/>
  <c r="E1534" i="13"/>
  <c r="V2406" i="12"/>
  <c r="B2407" i="12"/>
  <c r="U2406" i="12"/>
  <c r="E2406" i="12"/>
  <c r="F2406" i="12" s="1"/>
  <c r="Y2406" i="12"/>
  <c r="N2406" i="12"/>
  <c r="O2406" i="12" s="1"/>
  <c r="P2406" i="12" s="1"/>
  <c r="J2406" i="12"/>
  <c r="I2406" i="12"/>
  <c r="W2406" i="12" l="1"/>
  <c r="K2406" i="12"/>
  <c r="Q2406" i="12"/>
  <c r="R2406" i="12" s="1"/>
  <c r="E1533" i="13"/>
  <c r="B2408" i="12"/>
  <c r="U2407" i="12"/>
  <c r="E2407" i="12"/>
  <c r="F2407" i="12" s="1"/>
  <c r="V2407" i="12"/>
  <c r="N2407" i="12"/>
  <c r="O2407" i="12" s="1"/>
  <c r="P2407" i="12" s="1"/>
  <c r="J2407" i="12"/>
  <c r="I2407" i="12"/>
  <c r="Y2407" i="12"/>
  <c r="W2407" i="12" l="1"/>
  <c r="E1532" i="13"/>
  <c r="N2408" i="12"/>
  <c r="O2408" i="12" s="1"/>
  <c r="P2408" i="12" s="1"/>
  <c r="J2408" i="12"/>
  <c r="I2408" i="12"/>
  <c r="B2409" i="12"/>
  <c r="E2408" i="12"/>
  <c r="F2408" i="12" s="1"/>
  <c r="Y2408" i="12"/>
  <c r="V2408" i="12"/>
  <c r="U2408" i="12"/>
  <c r="K2407" i="12"/>
  <c r="Q2407" i="12"/>
  <c r="R2407" i="12" s="1"/>
  <c r="W2408" i="12" l="1"/>
  <c r="E1531" i="13"/>
  <c r="N2409" i="12"/>
  <c r="O2409" i="12" s="1"/>
  <c r="P2409" i="12" s="1"/>
  <c r="J2409" i="12"/>
  <c r="Y2409" i="12"/>
  <c r="I2409" i="12"/>
  <c r="E2409" i="12"/>
  <c r="F2409" i="12" s="1"/>
  <c r="V2409" i="12"/>
  <c r="U2409" i="12"/>
  <c r="B2410" i="12"/>
  <c r="K2408" i="12"/>
  <c r="Q2408" i="12"/>
  <c r="R2408" i="12" s="1"/>
  <c r="Q2409" i="12" l="1"/>
  <c r="R2409" i="12" s="1"/>
  <c r="W2409" i="12"/>
  <c r="K2409" i="12"/>
  <c r="E1530" i="13"/>
  <c r="J2410" i="12"/>
  <c r="Y2410" i="12"/>
  <c r="I2410" i="12"/>
  <c r="V2410" i="12"/>
  <c r="U2410" i="12"/>
  <c r="B2411" i="12"/>
  <c r="N2410" i="12"/>
  <c r="O2410" i="12" s="1"/>
  <c r="P2410" i="12" s="1"/>
  <c r="E2410" i="12"/>
  <c r="F2410" i="12" s="1"/>
  <c r="W2410" i="12" l="1"/>
  <c r="K2410" i="12"/>
  <c r="E1529" i="13"/>
  <c r="Y2411" i="12"/>
  <c r="I2411" i="12"/>
  <c r="V2411" i="12"/>
  <c r="B2412" i="12"/>
  <c r="U2411" i="12"/>
  <c r="E2411" i="12"/>
  <c r="F2411" i="12" s="1"/>
  <c r="N2411" i="12"/>
  <c r="O2411" i="12" s="1"/>
  <c r="P2411" i="12" s="1"/>
  <c r="J2411" i="12"/>
  <c r="Q2410" i="12"/>
  <c r="R2410" i="12" s="1"/>
  <c r="E1528" i="13" l="1"/>
  <c r="V2412" i="12"/>
  <c r="B2413" i="12"/>
  <c r="U2412" i="12"/>
  <c r="E2412" i="12"/>
  <c r="F2412" i="12" s="1"/>
  <c r="N2412" i="12"/>
  <c r="O2412" i="12" s="1"/>
  <c r="P2412" i="12" s="1"/>
  <c r="J2412" i="12"/>
  <c r="I2412" i="12"/>
  <c r="Y2412" i="12"/>
  <c r="K2411" i="12"/>
  <c r="Q2411" i="12"/>
  <c r="R2411" i="12" s="1"/>
  <c r="W2411" i="12"/>
  <c r="K2412" i="12" l="1"/>
  <c r="W2412" i="12"/>
  <c r="Q2412" i="12"/>
  <c r="R2412" i="12" s="1"/>
  <c r="E1527" i="13"/>
  <c r="N2413" i="12"/>
  <c r="O2413" i="12" s="1"/>
  <c r="P2413" i="12" s="1"/>
  <c r="Y2413" i="12"/>
  <c r="I2413" i="12"/>
  <c r="J2413" i="12"/>
  <c r="B2414" i="12"/>
  <c r="E2413" i="12"/>
  <c r="F2413" i="12" s="1"/>
  <c r="V2413" i="12"/>
  <c r="U2413" i="12"/>
  <c r="K2413" i="12" l="1"/>
  <c r="W2413" i="12"/>
  <c r="Q2413" i="12"/>
  <c r="R2413" i="12" s="1"/>
  <c r="E1526" i="13"/>
  <c r="N2414" i="12"/>
  <c r="O2414" i="12" s="1"/>
  <c r="P2414" i="12" s="1"/>
  <c r="J2414" i="12"/>
  <c r="V2414" i="12"/>
  <c r="I2414" i="12"/>
  <c r="E2414" i="12"/>
  <c r="F2414" i="12" s="1"/>
  <c r="B2415" i="12"/>
  <c r="Y2414" i="12"/>
  <c r="U2414" i="12"/>
  <c r="W2414" i="12" l="1"/>
  <c r="Q2414" i="12"/>
  <c r="R2414" i="12" s="1"/>
  <c r="K2414" i="12"/>
  <c r="E1525" i="13"/>
  <c r="J2415" i="12"/>
  <c r="Y2415" i="12"/>
  <c r="I2415" i="12"/>
  <c r="N2415" i="12"/>
  <c r="O2415" i="12" s="1"/>
  <c r="P2415" i="12" s="1"/>
  <c r="E2415" i="12"/>
  <c r="F2415" i="12" s="1"/>
  <c r="B2416" i="12"/>
  <c r="V2415" i="12"/>
  <c r="U2415" i="12"/>
  <c r="W2415" i="12" l="1"/>
  <c r="K2415" i="12"/>
  <c r="E1524" i="13"/>
  <c r="J2416" i="12"/>
  <c r="Y2416" i="12"/>
  <c r="I2416" i="12"/>
  <c r="V2416" i="12"/>
  <c r="B2417" i="12"/>
  <c r="U2416" i="12"/>
  <c r="E2416" i="12"/>
  <c r="F2416" i="12" s="1"/>
  <c r="N2416" i="12"/>
  <c r="O2416" i="12" s="1"/>
  <c r="P2416" i="12" s="1"/>
  <c r="Q2415" i="12"/>
  <c r="R2415" i="12" s="1"/>
  <c r="Q2416" i="12" l="1"/>
  <c r="R2416" i="12" s="1"/>
  <c r="E1523" i="13"/>
  <c r="V2417" i="12"/>
  <c r="B2418" i="12"/>
  <c r="U2417" i="12"/>
  <c r="E2417" i="12"/>
  <c r="F2417" i="12" s="1"/>
  <c r="N2417" i="12"/>
  <c r="O2417" i="12" s="1"/>
  <c r="P2417" i="12" s="1"/>
  <c r="J2417" i="12"/>
  <c r="I2417" i="12"/>
  <c r="Y2417" i="12"/>
  <c r="K2416" i="12"/>
  <c r="W2416" i="12"/>
  <c r="K2417" i="12" l="1"/>
  <c r="Q2417" i="12"/>
  <c r="R2417" i="12" s="1"/>
  <c r="W2417" i="12"/>
  <c r="E1522" i="13"/>
  <c r="N2418" i="12"/>
  <c r="O2418" i="12" s="1"/>
  <c r="P2418" i="12" s="1"/>
  <c r="J2418" i="12"/>
  <c r="V2418" i="12"/>
  <c r="U2418" i="12"/>
  <c r="I2418" i="12"/>
  <c r="E2418" i="12"/>
  <c r="F2418" i="12" s="1"/>
  <c r="B2419" i="12"/>
  <c r="Y2418" i="12"/>
  <c r="W2418" i="12" l="1"/>
  <c r="Q2418" i="12"/>
  <c r="R2418" i="12" s="1"/>
  <c r="E1521" i="13"/>
  <c r="N2419" i="12"/>
  <c r="O2419" i="12" s="1"/>
  <c r="P2419" i="12" s="1"/>
  <c r="B2420" i="12"/>
  <c r="U2419" i="12"/>
  <c r="E2419" i="12"/>
  <c r="F2419" i="12" s="1"/>
  <c r="V2419" i="12"/>
  <c r="J2419" i="12"/>
  <c r="I2419" i="12"/>
  <c r="Y2419" i="12"/>
  <c r="K2418" i="12"/>
  <c r="K2419" i="12" l="1"/>
  <c r="W2419" i="12"/>
  <c r="E1520" i="13"/>
  <c r="N2420" i="12"/>
  <c r="O2420" i="12" s="1"/>
  <c r="P2420" i="12" s="1"/>
  <c r="J2420" i="12"/>
  <c r="Y2420" i="12"/>
  <c r="I2420" i="12"/>
  <c r="B2421" i="12"/>
  <c r="U2420" i="12"/>
  <c r="E2420" i="12"/>
  <c r="F2420" i="12" s="1"/>
  <c r="V2420" i="12"/>
  <c r="Q2419" i="12"/>
  <c r="R2419" i="12" s="1"/>
  <c r="Q2420" i="12" l="1"/>
  <c r="R2420" i="12" s="1"/>
  <c r="W2420" i="12"/>
  <c r="E1519" i="13"/>
  <c r="J2421" i="12"/>
  <c r="Y2421" i="12"/>
  <c r="I2421" i="12"/>
  <c r="V2421" i="12"/>
  <c r="B2422" i="12"/>
  <c r="U2421" i="12"/>
  <c r="E2421" i="12"/>
  <c r="F2421" i="12" s="1"/>
  <c r="N2421" i="12"/>
  <c r="O2421" i="12" s="1"/>
  <c r="P2421" i="12" s="1"/>
  <c r="K2420" i="12"/>
  <c r="W2421" i="12" l="1"/>
  <c r="E1518" i="13"/>
  <c r="V2422" i="12"/>
  <c r="B2423" i="12"/>
  <c r="U2422" i="12"/>
  <c r="E2422" i="12"/>
  <c r="F2422" i="12" s="1"/>
  <c r="N2422" i="12"/>
  <c r="O2422" i="12" s="1"/>
  <c r="P2422" i="12" s="1"/>
  <c r="Y2422" i="12"/>
  <c r="J2422" i="12"/>
  <c r="I2422" i="12"/>
  <c r="K2421" i="12"/>
  <c r="Q2421" i="12"/>
  <c r="R2421" i="12" s="1"/>
  <c r="W2422" i="12" l="1"/>
  <c r="E1517" i="13"/>
  <c r="B2424" i="12"/>
  <c r="U2423" i="12"/>
  <c r="E2423" i="12"/>
  <c r="F2423" i="12" s="1"/>
  <c r="Y2423" i="12"/>
  <c r="I2423" i="12"/>
  <c r="V2423" i="12"/>
  <c r="N2423" i="12"/>
  <c r="O2423" i="12" s="1"/>
  <c r="P2423" i="12" s="1"/>
  <c r="J2423" i="12"/>
  <c r="K2422" i="12"/>
  <c r="Q2422" i="12"/>
  <c r="R2422" i="12" s="1"/>
  <c r="W2423" i="12" l="1"/>
  <c r="Q2423" i="12"/>
  <c r="R2423" i="12" s="1"/>
  <c r="E1516" i="13"/>
  <c r="N2424" i="12"/>
  <c r="O2424" i="12" s="1"/>
  <c r="P2424" i="12" s="1"/>
  <c r="Y2424" i="12"/>
  <c r="I2424" i="12"/>
  <c r="V2424" i="12"/>
  <c r="J2424" i="12"/>
  <c r="E2424" i="12"/>
  <c r="F2424" i="12" s="1"/>
  <c r="B2425" i="12"/>
  <c r="U2424" i="12"/>
  <c r="K2423" i="12"/>
  <c r="K2424" i="12" l="1"/>
  <c r="W2424" i="12"/>
  <c r="Q2424" i="12"/>
  <c r="R2424" i="12" s="1"/>
  <c r="E1515" i="13"/>
  <c r="N2425" i="12"/>
  <c r="O2425" i="12" s="1"/>
  <c r="P2425" i="12" s="1"/>
  <c r="J2425" i="12"/>
  <c r="Y2425" i="12"/>
  <c r="I2425" i="12"/>
  <c r="V2425" i="12"/>
  <c r="B2426" i="12"/>
  <c r="U2425" i="12"/>
  <c r="E2425" i="12"/>
  <c r="F2425" i="12" s="1"/>
  <c r="W2425" i="12" l="1"/>
  <c r="K2425" i="12"/>
  <c r="E1514" i="13"/>
  <c r="J2426" i="12"/>
  <c r="Y2426" i="12"/>
  <c r="I2426" i="12"/>
  <c r="V2426" i="12"/>
  <c r="E2426" i="12"/>
  <c r="F2426" i="12" s="1"/>
  <c r="B2427" i="12"/>
  <c r="U2426" i="12"/>
  <c r="N2426" i="12"/>
  <c r="O2426" i="12" s="1"/>
  <c r="P2426" i="12" s="1"/>
  <c r="Q2425" i="12"/>
  <c r="R2425" i="12" s="1"/>
  <c r="E1513" i="13" l="1"/>
  <c r="J2427" i="12"/>
  <c r="Y2427" i="12"/>
  <c r="I2427" i="12"/>
  <c r="V2427" i="12"/>
  <c r="B2428" i="12"/>
  <c r="U2427" i="12"/>
  <c r="E2427" i="12"/>
  <c r="F2427" i="12" s="1"/>
  <c r="N2427" i="12"/>
  <c r="O2427" i="12" s="1"/>
  <c r="P2427" i="12" s="1"/>
  <c r="K2426" i="12"/>
  <c r="Q2426" i="12"/>
  <c r="R2426" i="12" s="1"/>
  <c r="W2426" i="12"/>
  <c r="W2427" i="12" l="1"/>
  <c r="Q2427" i="12"/>
  <c r="R2427" i="12" s="1"/>
  <c r="E1512" i="13"/>
  <c r="V2428" i="12"/>
  <c r="B2429" i="12"/>
  <c r="U2428" i="12"/>
  <c r="E2428" i="12"/>
  <c r="F2428" i="12" s="1"/>
  <c r="N2428" i="12"/>
  <c r="O2428" i="12" s="1"/>
  <c r="P2428" i="12" s="1"/>
  <c r="J2428" i="12"/>
  <c r="Y2428" i="12"/>
  <c r="I2428" i="12"/>
  <c r="K2427" i="12"/>
  <c r="K2428" i="12" l="1"/>
  <c r="Q2428" i="12"/>
  <c r="R2428" i="12" s="1"/>
  <c r="W2428" i="12"/>
  <c r="E1511" i="13"/>
  <c r="N2429" i="12"/>
  <c r="O2429" i="12" s="1"/>
  <c r="P2429" i="12" s="1"/>
  <c r="J2429" i="12"/>
  <c r="Y2429" i="12"/>
  <c r="I2429" i="12"/>
  <c r="V2429" i="12"/>
  <c r="U2429" i="12"/>
  <c r="E2429" i="12"/>
  <c r="F2429" i="12" s="1"/>
  <c r="B2430" i="12"/>
  <c r="E1510" i="13" l="1"/>
  <c r="N2430" i="12"/>
  <c r="O2430" i="12" s="1"/>
  <c r="P2430" i="12" s="1"/>
  <c r="J2430" i="12"/>
  <c r="V2430" i="12"/>
  <c r="B2431" i="12"/>
  <c r="U2430" i="12"/>
  <c r="Y2430" i="12"/>
  <c r="I2430" i="12"/>
  <c r="E2430" i="12"/>
  <c r="F2430" i="12" s="1"/>
  <c r="K2429" i="12"/>
  <c r="Q2429" i="12"/>
  <c r="R2429" i="12" s="1"/>
  <c r="W2429" i="12"/>
  <c r="W2430" i="12" l="1"/>
  <c r="K2430" i="12"/>
  <c r="E1509" i="13"/>
  <c r="N2431" i="12"/>
  <c r="O2431" i="12" s="1"/>
  <c r="P2431" i="12" s="1"/>
  <c r="J2431" i="12"/>
  <c r="Y2431" i="12"/>
  <c r="I2431" i="12"/>
  <c r="B2432" i="12"/>
  <c r="U2431" i="12"/>
  <c r="E2431" i="12"/>
  <c r="F2431" i="12" s="1"/>
  <c r="V2431" i="12"/>
  <c r="Q2430" i="12"/>
  <c r="R2430" i="12" s="1"/>
  <c r="Q2431" i="12" l="1"/>
  <c r="R2431" i="12" s="1"/>
  <c r="K2431" i="12"/>
  <c r="W2431" i="12"/>
  <c r="E1508" i="13"/>
  <c r="J2432" i="12"/>
  <c r="Y2432" i="12"/>
  <c r="I2432" i="12"/>
  <c r="V2432" i="12"/>
  <c r="B2433" i="12"/>
  <c r="U2432" i="12"/>
  <c r="E2432" i="12"/>
  <c r="F2432" i="12" s="1"/>
  <c r="N2432" i="12"/>
  <c r="O2432" i="12" s="1"/>
  <c r="P2432" i="12" s="1"/>
  <c r="W2432" i="12" l="1"/>
  <c r="K2432" i="12"/>
  <c r="E1507" i="13"/>
  <c r="V2433" i="12"/>
  <c r="B2434" i="12"/>
  <c r="U2433" i="12"/>
  <c r="E2433" i="12"/>
  <c r="F2433" i="12" s="1"/>
  <c r="N2433" i="12"/>
  <c r="O2433" i="12" s="1"/>
  <c r="P2433" i="12" s="1"/>
  <c r="Y2433" i="12"/>
  <c r="J2433" i="12"/>
  <c r="I2433" i="12"/>
  <c r="Q2432" i="12"/>
  <c r="R2432" i="12" s="1"/>
  <c r="W2433" i="12" l="1"/>
  <c r="Q2433" i="12"/>
  <c r="R2433" i="12" s="1"/>
  <c r="E1506" i="13"/>
  <c r="B2435" i="12"/>
  <c r="U2434" i="12"/>
  <c r="E2434" i="12"/>
  <c r="F2434" i="12" s="1"/>
  <c r="N2434" i="12"/>
  <c r="O2434" i="12" s="1"/>
  <c r="P2434" i="12" s="1"/>
  <c r="J2434" i="12"/>
  <c r="Y2434" i="12"/>
  <c r="I2434" i="12"/>
  <c r="V2434" i="12"/>
  <c r="K2433" i="12"/>
  <c r="Q2434" i="12" l="1"/>
  <c r="R2434" i="12" s="1"/>
  <c r="W2434" i="12"/>
  <c r="E1505" i="13"/>
  <c r="N2435" i="12"/>
  <c r="O2435" i="12" s="1"/>
  <c r="P2435" i="12" s="1"/>
  <c r="J2435" i="12"/>
  <c r="Y2435" i="12"/>
  <c r="I2435" i="12"/>
  <c r="V2435" i="12"/>
  <c r="B2436" i="12"/>
  <c r="U2435" i="12"/>
  <c r="E2435" i="12"/>
  <c r="F2435" i="12" s="1"/>
  <c r="K2434" i="12"/>
  <c r="W2435" i="12" l="1"/>
  <c r="K2435" i="12"/>
  <c r="Q2435" i="12"/>
  <c r="R2435" i="12" s="1"/>
  <c r="E1504" i="13"/>
  <c r="N2436" i="12"/>
  <c r="O2436" i="12" s="1"/>
  <c r="P2436" i="12" s="1"/>
  <c r="J2436" i="12"/>
  <c r="Y2436" i="12"/>
  <c r="I2436" i="12"/>
  <c r="V2436" i="12"/>
  <c r="B2437" i="12"/>
  <c r="U2436" i="12"/>
  <c r="E2436" i="12"/>
  <c r="F2436" i="12" s="1"/>
  <c r="Q2436" i="12" l="1"/>
  <c r="R2436" i="12" s="1"/>
  <c r="W2436" i="12"/>
  <c r="E1503" i="13"/>
  <c r="J2437" i="12"/>
  <c r="Y2437" i="12"/>
  <c r="I2437" i="12"/>
  <c r="V2437" i="12"/>
  <c r="B2438" i="12"/>
  <c r="U2437" i="12"/>
  <c r="E2437" i="12"/>
  <c r="F2437" i="12" s="1"/>
  <c r="N2437" i="12"/>
  <c r="O2437" i="12" s="1"/>
  <c r="P2437" i="12" s="1"/>
  <c r="K2436" i="12"/>
  <c r="W2437" i="12" l="1"/>
  <c r="E1502" i="13"/>
  <c r="Y2438" i="12"/>
  <c r="I2438" i="12"/>
  <c r="V2438" i="12"/>
  <c r="B2439" i="12"/>
  <c r="U2438" i="12"/>
  <c r="E2438" i="12"/>
  <c r="F2438" i="12" s="1"/>
  <c r="N2438" i="12"/>
  <c r="O2438" i="12" s="1"/>
  <c r="P2438" i="12" s="1"/>
  <c r="J2438" i="12"/>
  <c r="K2437" i="12"/>
  <c r="Q2437" i="12"/>
  <c r="R2437" i="12" s="1"/>
  <c r="W2438" i="12" l="1"/>
  <c r="Q2438" i="12"/>
  <c r="R2438" i="12" s="1"/>
  <c r="E1501" i="13"/>
  <c r="V2439" i="12"/>
  <c r="B2440" i="12"/>
  <c r="U2439" i="12"/>
  <c r="E2439" i="12"/>
  <c r="F2439" i="12" s="1"/>
  <c r="N2439" i="12"/>
  <c r="O2439" i="12" s="1"/>
  <c r="P2439" i="12" s="1"/>
  <c r="J2439" i="12"/>
  <c r="Y2439" i="12"/>
  <c r="I2439" i="12"/>
  <c r="K2438" i="12"/>
  <c r="W2439" i="12" l="1"/>
  <c r="Q2439" i="12"/>
  <c r="R2439" i="12" s="1"/>
  <c r="E1500" i="13"/>
  <c r="N2440" i="12"/>
  <c r="O2440" i="12" s="1"/>
  <c r="P2440" i="12" s="1"/>
  <c r="J2440" i="12"/>
  <c r="Y2440" i="12"/>
  <c r="I2440" i="12"/>
  <c r="V2440" i="12"/>
  <c r="B2441" i="12"/>
  <c r="U2440" i="12"/>
  <c r="E2440" i="12"/>
  <c r="F2440" i="12" s="1"/>
  <c r="K2439" i="12"/>
  <c r="K2440" i="12" l="1"/>
  <c r="W2440" i="12"/>
  <c r="Q2440" i="12"/>
  <c r="R2440" i="12" s="1"/>
  <c r="E1499" i="13"/>
  <c r="N2441" i="12"/>
  <c r="O2441" i="12" s="1"/>
  <c r="P2441" i="12" s="1"/>
  <c r="J2441" i="12"/>
  <c r="Y2441" i="12"/>
  <c r="I2441" i="12"/>
  <c r="V2441" i="12"/>
  <c r="B2442" i="12"/>
  <c r="U2441" i="12"/>
  <c r="E2441" i="12"/>
  <c r="F2441" i="12" s="1"/>
  <c r="K2441" i="12" l="1"/>
  <c r="Q2441" i="12"/>
  <c r="R2441" i="12" s="1"/>
  <c r="W2441" i="12"/>
  <c r="E1498" i="13"/>
  <c r="J2442" i="12"/>
  <c r="Y2442" i="12"/>
  <c r="I2442" i="12"/>
  <c r="V2442" i="12"/>
  <c r="B2443" i="12"/>
  <c r="U2442" i="12"/>
  <c r="E2442" i="12"/>
  <c r="F2442" i="12" s="1"/>
  <c r="N2442" i="12"/>
  <c r="O2442" i="12" s="1"/>
  <c r="P2442" i="12" s="1"/>
  <c r="W2442" i="12" l="1"/>
  <c r="K2442" i="12"/>
  <c r="E1497" i="13"/>
  <c r="J2443" i="12"/>
  <c r="Y2443" i="12"/>
  <c r="I2443" i="12"/>
  <c r="V2443" i="12"/>
  <c r="B2444" i="12"/>
  <c r="U2443" i="12"/>
  <c r="E2443" i="12"/>
  <c r="F2443" i="12" s="1"/>
  <c r="N2443" i="12"/>
  <c r="O2443" i="12" s="1"/>
  <c r="P2443" i="12" s="1"/>
  <c r="Q2442" i="12"/>
  <c r="R2442" i="12" s="1"/>
  <c r="W2443" i="12" l="1"/>
  <c r="Q2443" i="12"/>
  <c r="R2443" i="12" s="1"/>
  <c r="E1496" i="13"/>
  <c r="V2444" i="12"/>
  <c r="B2445" i="12"/>
  <c r="U2444" i="12"/>
  <c r="E2444" i="12"/>
  <c r="F2444" i="12" s="1"/>
  <c r="N2444" i="12"/>
  <c r="O2444" i="12" s="1"/>
  <c r="P2444" i="12" s="1"/>
  <c r="J2444" i="12"/>
  <c r="Y2444" i="12"/>
  <c r="I2444" i="12"/>
  <c r="K2443" i="12"/>
  <c r="W2444" i="12" l="1"/>
  <c r="E1495" i="13"/>
  <c r="N2445" i="12"/>
  <c r="O2445" i="12" s="1"/>
  <c r="P2445" i="12" s="1"/>
  <c r="J2445" i="12"/>
  <c r="Y2445" i="12"/>
  <c r="I2445" i="12"/>
  <c r="B2446" i="12"/>
  <c r="V2445" i="12"/>
  <c r="U2445" i="12"/>
  <c r="E2445" i="12"/>
  <c r="F2445" i="12" s="1"/>
  <c r="K2444" i="12"/>
  <c r="Q2444" i="12"/>
  <c r="R2444" i="12" s="1"/>
  <c r="W2445" i="12" l="1"/>
  <c r="Q2445" i="12"/>
  <c r="R2445" i="12" s="1"/>
  <c r="E1494" i="13"/>
  <c r="N2446" i="12"/>
  <c r="O2446" i="12" s="1"/>
  <c r="P2446" i="12" s="1"/>
  <c r="J2446" i="12"/>
  <c r="Y2446" i="12"/>
  <c r="I2446" i="12"/>
  <c r="V2446" i="12"/>
  <c r="B2447" i="12"/>
  <c r="U2446" i="12"/>
  <c r="E2446" i="12"/>
  <c r="F2446" i="12" s="1"/>
  <c r="K2445" i="12"/>
  <c r="K2446" i="12" l="1"/>
  <c r="Q2446" i="12"/>
  <c r="R2446" i="12" s="1"/>
  <c r="W2446" i="12"/>
  <c r="E1493" i="13"/>
  <c r="N2447" i="12"/>
  <c r="O2447" i="12" s="1"/>
  <c r="P2447" i="12" s="1"/>
  <c r="J2447" i="12"/>
  <c r="Y2447" i="12"/>
  <c r="I2447" i="12"/>
  <c r="V2447" i="12"/>
  <c r="B2448" i="12"/>
  <c r="U2447" i="12"/>
  <c r="E2447" i="12"/>
  <c r="F2447" i="12" s="1"/>
  <c r="Q2447" i="12" l="1"/>
  <c r="R2447" i="12" s="1"/>
  <c r="W2447" i="12"/>
  <c r="E1492" i="13"/>
  <c r="J2448" i="12"/>
  <c r="Y2448" i="12"/>
  <c r="I2448" i="12"/>
  <c r="V2448" i="12"/>
  <c r="B2449" i="12"/>
  <c r="U2448" i="12"/>
  <c r="E2448" i="12"/>
  <c r="F2448" i="12" s="1"/>
  <c r="N2448" i="12"/>
  <c r="O2448" i="12" s="1"/>
  <c r="P2448" i="12" s="1"/>
  <c r="K2447" i="12"/>
  <c r="W2448" i="12" l="1"/>
  <c r="K2448" i="12"/>
  <c r="Q2448" i="12"/>
  <c r="R2448" i="12" s="1"/>
  <c r="E1491" i="13"/>
  <c r="V2449" i="12"/>
  <c r="B2450" i="12"/>
  <c r="U2449" i="12"/>
  <c r="E2449" i="12"/>
  <c r="F2449" i="12" s="1"/>
  <c r="N2449" i="12"/>
  <c r="O2449" i="12" s="1"/>
  <c r="P2449" i="12" s="1"/>
  <c r="Y2449" i="12"/>
  <c r="J2449" i="12"/>
  <c r="I2449" i="12"/>
  <c r="K2449" i="12" l="1"/>
  <c r="Q2449" i="12"/>
  <c r="R2449" i="12" s="1"/>
  <c r="W2449" i="12"/>
  <c r="E1490" i="13"/>
  <c r="B2451" i="12"/>
  <c r="U2450" i="12"/>
  <c r="E2450" i="12"/>
  <c r="F2450" i="12" s="1"/>
  <c r="N2450" i="12"/>
  <c r="O2450" i="12" s="1"/>
  <c r="P2450" i="12" s="1"/>
  <c r="J2450" i="12"/>
  <c r="Y2450" i="12"/>
  <c r="I2450" i="12"/>
  <c r="V2450" i="12"/>
  <c r="W2450" i="12" l="1"/>
  <c r="Q2450" i="12"/>
  <c r="R2450" i="12" s="1"/>
  <c r="E1489" i="13"/>
  <c r="N2451" i="12"/>
  <c r="O2451" i="12" s="1"/>
  <c r="P2451" i="12" s="1"/>
  <c r="J2451" i="12"/>
  <c r="Y2451" i="12"/>
  <c r="I2451" i="12"/>
  <c r="V2451" i="12"/>
  <c r="B2452" i="12"/>
  <c r="U2451" i="12"/>
  <c r="E2451" i="12"/>
  <c r="F2451" i="12" s="1"/>
  <c r="K2450" i="12"/>
  <c r="W2451" i="12" l="1"/>
  <c r="K2451" i="12"/>
  <c r="Q2451" i="12"/>
  <c r="R2451" i="12" s="1"/>
  <c r="E1488" i="13"/>
  <c r="N2452" i="12"/>
  <c r="O2452" i="12" s="1"/>
  <c r="P2452" i="12" s="1"/>
  <c r="J2452" i="12"/>
  <c r="Y2452" i="12"/>
  <c r="I2452" i="12"/>
  <c r="V2452" i="12"/>
  <c r="B2453" i="12"/>
  <c r="U2452" i="12"/>
  <c r="E2452" i="12"/>
  <c r="F2452" i="12" s="1"/>
  <c r="K2452" i="12" l="1"/>
  <c r="Q2452" i="12"/>
  <c r="R2452" i="12" s="1"/>
  <c r="W2452" i="12"/>
  <c r="E1487" i="13"/>
  <c r="J2453" i="12"/>
  <c r="Y2453" i="12"/>
  <c r="I2453" i="12"/>
  <c r="V2453" i="12"/>
  <c r="B2454" i="12"/>
  <c r="U2453" i="12"/>
  <c r="E2453" i="12"/>
  <c r="F2453" i="12" s="1"/>
  <c r="N2453" i="12"/>
  <c r="O2453" i="12" s="1"/>
  <c r="P2453" i="12" s="1"/>
  <c r="K2453" i="12" l="1"/>
  <c r="E1486" i="13"/>
  <c r="Y2454" i="12"/>
  <c r="I2454" i="12"/>
  <c r="V2454" i="12"/>
  <c r="B2455" i="12"/>
  <c r="U2454" i="12"/>
  <c r="E2454" i="12"/>
  <c r="F2454" i="12" s="1"/>
  <c r="N2454" i="12"/>
  <c r="O2454" i="12" s="1"/>
  <c r="P2454" i="12" s="1"/>
  <c r="J2454" i="12"/>
  <c r="Q2453" i="12"/>
  <c r="R2453" i="12" s="1"/>
  <c r="W2453" i="12"/>
  <c r="W2454" i="12" l="1"/>
  <c r="Q2454" i="12"/>
  <c r="R2454" i="12" s="1"/>
  <c r="K2454" i="12"/>
  <c r="E1485" i="13"/>
  <c r="V2455" i="12"/>
  <c r="B2456" i="12"/>
  <c r="U2455" i="12"/>
  <c r="E2455" i="12"/>
  <c r="F2455" i="12" s="1"/>
  <c r="N2455" i="12"/>
  <c r="O2455" i="12" s="1"/>
  <c r="P2455" i="12" s="1"/>
  <c r="J2455" i="12"/>
  <c r="Y2455" i="12"/>
  <c r="I2455" i="12"/>
  <c r="W2455" i="12" l="1"/>
  <c r="K2455" i="12"/>
  <c r="Q2455" i="12"/>
  <c r="R2455" i="12" s="1"/>
  <c r="E1484" i="13"/>
  <c r="N2456" i="12"/>
  <c r="O2456" i="12" s="1"/>
  <c r="P2456" i="12" s="1"/>
  <c r="J2456" i="12"/>
  <c r="Y2456" i="12"/>
  <c r="I2456" i="12"/>
  <c r="V2456" i="12"/>
  <c r="B2457" i="12"/>
  <c r="U2456" i="12"/>
  <c r="E2456" i="12"/>
  <c r="F2456" i="12" s="1"/>
  <c r="W2456" i="12" l="1"/>
  <c r="E1483" i="13"/>
  <c r="N2457" i="12"/>
  <c r="O2457" i="12" s="1"/>
  <c r="P2457" i="12" s="1"/>
  <c r="J2457" i="12"/>
  <c r="Y2457" i="12"/>
  <c r="I2457" i="12"/>
  <c r="V2457" i="12"/>
  <c r="B2458" i="12"/>
  <c r="U2457" i="12"/>
  <c r="E2457" i="12"/>
  <c r="F2457" i="12" s="1"/>
  <c r="K2456" i="12"/>
  <c r="Q2456" i="12"/>
  <c r="R2456" i="12" s="1"/>
  <c r="W2457" i="12" l="1"/>
  <c r="E1482" i="13"/>
  <c r="J2458" i="12"/>
  <c r="Y2458" i="12"/>
  <c r="I2458" i="12"/>
  <c r="V2458" i="12"/>
  <c r="B2459" i="12"/>
  <c r="U2458" i="12"/>
  <c r="E2458" i="12"/>
  <c r="F2458" i="12" s="1"/>
  <c r="N2458" i="12"/>
  <c r="O2458" i="12" s="1"/>
  <c r="P2458" i="12" s="1"/>
  <c r="K2457" i="12"/>
  <c r="Q2457" i="12"/>
  <c r="R2457" i="12" s="1"/>
  <c r="E1481" i="13" l="1"/>
  <c r="J2459" i="12"/>
  <c r="Y2459" i="12"/>
  <c r="I2459" i="12"/>
  <c r="V2459" i="12"/>
  <c r="B2460" i="12"/>
  <c r="U2459" i="12"/>
  <c r="E2459" i="12"/>
  <c r="F2459" i="12" s="1"/>
  <c r="N2459" i="12"/>
  <c r="O2459" i="12" s="1"/>
  <c r="P2459" i="12" s="1"/>
  <c r="K2458" i="12"/>
  <c r="Q2458" i="12"/>
  <c r="R2458" i="12" s="1"/>
  <c r="W2458" i="12"/>
  <c r="W2459" i="12" l="1"/>
  <c r="E1480" i="13"/>
  <c r="V2460" i="12"/>
  <c r="B2461" i="12"/>
  <c r="U2460" i="12"/>
  <c r="E2460" i="12"/>
  <c r="F2460" i="12" s="1"/>
  <c r="N2460" i="12"/>
  <c r="O2460" i="12" s="1"/>
  <c r="P2460" i="12" s="1"/>
  <c r="J2460" i="12"/>
  <c r="Y2460" i="12"/>
  <c r="I2460" i="12"/>
  <c r="K2459" i="12"/>
  <c r="Q2459" i="12"/>
  <c r="R2459" i="12" s="1"/>
  <c r="W2460" i="12" l="1"/>
  <c r="Q2460" i="12"/>
  <c r="R2460" i="12" s="1"/>
  <c r="E1479" i="13"/>
  <c r="N2461" i="12"/>
  <c r="O2461" i="12" s="1"/>
  <c r="P2461" i="12" s="1"/>
  <c r="J2461" i="12"/>
  <c r="Y2461" i="12"/>
  <c r="I2461" i="12"/>
  <c r="B2462" i="12"/>
  <c r="V2461" i="12"/>
  <c r="U2461" i="12"/>
  <c r="E2461" i="12"/>
  <c r="F2461" i="12" s="1"/>
  <c r="K2460" i="12"/>
  <c r="W2461" i="12" l="1"/>
  <c r="Q2461" i="12"/>
  <c r="R2461" i="12" s="1"/>
  <c r="E1478" i="13"/>
  <c r="N2462" i="12"/>
  <c r="O2462" i="12" s="1"/>
  <c r="P2462" i="12" s="1"/>
  <c r="J2462" i="12"/>
  <c r="Y2462" i="12"/>
  <c r="I2462" i="12"/>
  <c r="V2462" i="12"/>
  <c r="B2463" i="12"/>
  <c r="U2462" i="12"/>
  <c r="E2462" i="12"/>
  <c r="F2462" i="12" s="1"/>
  <c r="K2461" i="12"/>
  <c r="Q2462" i="12" l="1"/>
  <c r="R2462" i="12" s="1"/>
  <c r="W2462" i="12"/>
  <c r="E1477" i="13"/>
  <c r="N2463" i="12"/>
  <c r="O2463" i="12" s="1"/>
  <c r="P2463" i="12" s="1"/>
  <c r="J2463" i="12"/>
  <c r="Y2463" i="12"/>
  <c r="I2463" i="12"/>
  <c r="V2463" i="12"/>
  <c r="B2464" i="12"/>
  <c r="U2463" i="12"/>
  <c r="E2463" i="12"/>
  <c r="F2463" i="12" s="1"/>
  <c r="K2462" i="12"/>
  <c r="K2463" i="12" l="1"/>
  <c r="Q2463" i="12"/>
  <c r="R2463" i="12" s="1"/>
  <c r="W2463" i="12"/>
  <c r="E1476" i="13"/>
  <c r="J2464" i="12"/>
  <c r="Y2464" i="12"/>
  <c r="I2464" i="12"/>
  <c r="V2464" i="12"/>
  <c r="B2465" i="12"/>
  <c r="U2464" i="12"/>
  <c r="E2464" i="12"/>
  <c r="F2464" i="12" s="1"/>
  <c r="N2464" i="12"/>
  <c r="O2464" i="12" s="1"/>
  <c r="P2464" i="12" s="1"/>
  <c r="K2464" i="12" l="1"/>
  <c r="Q2464" i="12"/>
  <c r="R2464" i="12" s="1"/>
  <c r="W2464" i="12"/>
  <c r="E1475" i="13"/>
  <c r="V2465" i="12"/>
  <c r="B2466" i="12"/>
  <c r="U2465" i="12"/>
  <c r="E2465" i="12"/>
  <c r="F2465" i="12" s="1"/>
  <c r="N2465" i="12"/>
  <c r="O2465" i="12" s="1"/>
  <c r="P2465" i="12" s="1"/>
  <c r="Y2465" i="12"/>
  <c r="J2465" i="12"/>
  <c r="I2465" i="12"/>
  <c r="W2465" i="12" l="1"/>
  <c r="K2465" i="12"/>
  <c r="Q2465" i="12"/>
  <c r="R2465" i="12" s="1"/>
  <c r="E1474" i="13"/>
  <c r="B2467" i="12"/>
  <c r="U2466" i="12"/>
  <c r="E2466" i="12"/>
  <c r="F2466" i="12" s="1"/>
  <c r="N2466" i="12"/>
  <c r="O2466" i="12" s="1"/>
  <c r="P2466" i="12" s="1"/>
  <c r="J2466" i="12"/>
  <c r="Y2466" i="12"/>
  <c r="I2466" i="12"/>
  <c r="V2466" i="12"/>
  <c r="K2466" i="12" l="1"/>
  <c r="Q2466" i="12"/>
  <c r="R2466" i="12" s="1"/>
  <c r="W2466" i="12"/>
  <c r="E1473" i="13"/>
  <c r="N2467" i="12"/>
  <c r="O2467" i="12" s="1"/>
  <c r="P2467" i="12" s="1"/>
  <c r="J2467" i="12"/>
  <c r="Y2467" i="12"/>
  <c r="I2467" i="12"/>
  <c r="V2467" i="12"/>
  <c r="B2468" i="12"/>
  <c r="U2467" i="12"/>
  <c r="E2467" i="12"/>
  <c r="F2467" i="12" s="1"/>
  <c r="W2467" i="12" l="1"/>
  <c r="Q2467" i="12"/>
  <c r="R2467" i="12" s="1"/>
  <c r="E1472" i="13"/>
  <c r="N2468" i="12"/>
  <c r="O2468" i="12" s="1"/>
  <c r="P2468" i="12" s="1"/>
  <c r="J2468" i="12"/>
  <c r="Y2468" i="12"/>
  <c r="I2468" i="12"/>
  <c r="V2468" i="12"/>
  <c r="B2469" i="12"/>
  <c r="U2468" i="12"/>
  <c r="E2468" i="12"/>
  <c r="F2468" i="12" s="1"/>
  <c r="K2467" i="12"/>
  <c r="W2468" i="12" l="1"/>
  <c r="Q2468" i="12"/>
  <c r="R2468" i="12" s="1"/>
  <c r="E1471" i="13"/>
  <c r="J2469" i="12"/>
  <c r="Y2469" i="12"/>
  <c r="I2469" i="12"/>
  <c r="V2469" i="12"/>
  <c r="B2470" i="12"/>
  <c r="U2469" i="12"/>
  <c r="E2469" i="12"/>
  <c r="F2469" i="12" s="1"/>
  <c r="N2469" i="12"/>
  <c r="O2469" i="12" s="1"/>
  <c r="P2469" i="12" s="1"/>
  <c r="K2468" i="12"/>
  <c r="W2469" i="12" l="1"/>
  <c r="K2469" i="12"/>
  <c r="Q2469" i="12"/>
  <c r="R2469" i="12" s="1"/>
  <c r="E1470" i="13"/>
  <c r="Y2470" i="12"/>
  <c r="I2470" i="12"/>
  <c r="V2470" i="12"/>
  <c r="B2471" i="12"/>
  <c r="U2470" i="12"/>
  <c r="E2470" i="12"/>
  <c r="F2470" i="12" s="1"/>
  <c r="N2470" i="12"/>
  <c r="O2470" i="12" s="1"/>
  <c r="P2470" i="12" s="1"/>
  <c r="J2470" i="12"/>
  <c r="W2470" i="12" l="1"/>
  <c r="K2470" i="12"/>
  <c r="Q2470" i="12"/>
  <c r="R2470" i="12" s="1"/>
  <c r="E1469" i="13"/>
  <c r="V2471" i="12"/>
  <c r="B2472" i="12"/>
  <c r="U2471" i="12"/>
  <c r="E2471" i="12"/>
  <c r="F2471" i="12" s="1"/>
  <c r="N2471" i="12"/>
  <c r="O2471" i="12" s="1"/>
  <c r="P2471" i="12" s="1"/>
  <c r="J2471" i="12"/>
  <c r="Y2471" i="12"/>
  <c r="I2471" i="12"/>
  <c r="E1468" i="13" l="1"/>
  <c r="N2472" i="12"/>
  <c r="O2472" i="12" s="1"/>
  <c r="P2472" i="12" s="1"/>
  <c r="J2472" i="12"/>
  <c r="Y2472" i="12"/>
  <c r="I2472" i="12"/>
  <c r="V2472" i="12"/>
  <c r="B2473" i="12"/>
  <c r="U2472" i="12"/>
  <c r="E2472" i="12"/>
  <c r="F2472" i="12" s="1"/>
  <c r="K2471" i="12"/>
  <c r="Q2471" i="12"/>
  <c r="R2471" i="12" s="1"/>
  <c r="W2471" i="12"/>
  <c r="W2472" i="12" l="1"/>
  <c r="K2472" i="12"/>
  <c r="Q2472" i="12"/>
  <c r="R2472" i="12" s="1"/>
  <c r="E1467" i="13"/>
  <c r="N2473" i="12"/>
  <c r="O2473" i="12" s="1"/>
  <c r="P2473" i="12" s="1"/>
  <c r="J2473" i="12"/>
  <c r="Y2473" i="12"/>
  <c r="I2473" i="12"/>
  <c r="V2473" i="12"/>
  <c r="B2474" i="12"/>
  <c r="U2473" i="12"/>
  <c r="E2473" i="12"/>
  <c r="F2473" i="12" s="1"/>
  <c r="W2473" i="12" l="1"/>
  <c r="Q2473" i="12"/>
  <c r="R2473" i="12" s="1"/>
  <c r="K2473" i="12"/>
  <c r="E1466" i="13"/>
  <c r="J2474" i="12"/>
  <c r="Y2474" i="12"/>
  <c r="I2474" i="12"/>
  <c r="V2474" i="12"/>
  <c r="B2475" i="12"/>
  <c r="U2474" i="12"/>
  <c r="E2474" i="12"/>
  <c r="F2474" i="12" s="1"/>
  <c r="N2474" i="12"/>
  <c r="O2474" i="12" s="1"/>
  <c r="P2474" i="12" s="1"/>
  <c r="W2474" i="12" l="1"/>
  <c r="Q2474" i="12"/>
  <c r="R2474" i="12" s="1"/>
  <c r="E1465" i="13"/>
  <c r="J2475" i="12"/>
  <c r="Y2475" i="12"/>
  <c r="I2475" i="12"/>
  <c r="V2475" i="12"/>
  <c r="B2476" i="12"/>
  <c r="U2475" i="12"/>
  <c r="E2475" i="12"/>
  <c r="F2475" i="12" s="1"/>
  <c r="N2475" i="12"/>
  <c r="O2475" i="12" s="1"/>
  <c r="P2475" i="12" s="1"/>
  <c r="K2474" i="12"/>
  <c r="Q2475" i="12" l="1"/>
  <c r="R2475" i="12" s="1"/>
  <c r="K2475" i="12"/>
  <c r="W2475" i="12"/>
  <c r="E1464" i="13"/>
  <c r="V2476" i="12"/>
  <c r="B2477" i="12"/>
  <c r="U2476" i="12"/>
  <c r="E2476" i="12"/>
  <c r="F2476" i="12" s="1"/>
  <c r="N2476" i="12"/>
  <c r="O2476" i="12" s="1"/>
  <c r="P2476" i="12" s="1"/>
  <c r="J2476" i="12"/>
  <c r="Y2476" i="12"/>
  <c r="I2476" i="12"/>
  <c r="W2476" i="12" l="1"/>
  <c r="Q2476" i="12"/>
  <c r="R2476" i="12" s="1"/>
  <c r="E1463" i="13"/>
  <c r="N2477" i="12"/>
  <c r="O2477" i="12" s="1"/>
  <c r="P2477" i="12" s="1"/>
  <c r="J2477" i="12"/>
  <c r="Y2477" i="12"/>
  <c r="I2477" i="12"/>
  <c r="B2478" i="12"/>
  <c r="V2477" i="12"/>
  <c r="U2477" i="12"/>
  <c r="E2477" i="12"/>
  <c r="F2477" i="12" s="1"/>
  <c r="K2476" i="12"/>
  <c r="E1462" i="13" l="1"/>
  <c r="N2478" i="12"/>
  <c r="O2478" i="12" s="1"/>
  <c r="P2478" i="12" s="1"/>
  <c r="J2478" i="12"/>
  <c r="Y2478" i="12"/>
  <c r="I2478" i="12"/>
  <c r="V2478" i="12"/>
  <c r="B2479" i="12"/>
  <c r="U2478" i="12"/>
  <c r="E2478" i="12"/>
  <c r="F2478" i="12" s="1"/>
  <c r="K2477" i="12"/>
  <c r="Q2477" i="12"/>
  <c r="R2477" i="12" s="1"/>
  <c r="W2477" i="12"/>
  <c r="W2478" i="12" l="1"/>
  <c r="E1461" i="13"/>
  <c r="N2479" i="12"/>
  <c r="O2479" i="12" s="1"/>
  <c r="P2479" i="12" s="1"/>
  <c r="J2479" i="12"/>
  <c r="Y2479" i="12"/>
  <c r="I2479" i="12"/>
  <c r="V2479" i="12"/>
  <c r="B2480" i="12"/>
  <c r="U2479" i="12"/>
  <c r="E2479" i="12"/>
  <c r="F2479" i="12" s="1"/>
  <c r="K2478" i="12"/>
  <c r="Q2478" i="12"/>
  <c r="R2478" i="12" s="1"/>
  <c r="W2479" i="12" l="1"/>
  <c r="K2479" i="12"/>
  <c r="Q2479" i="12"/>
  <c r="R2479" i="12" s="1"/>
  <c r="E1460" i="13"/>
  <c r="J2480" i="12"/>
  <c r="Y2480" i="12"/>
  <c r="I2480" i="12"/>
  <c r="V2480" i="12"/>
  <c r="B2481" i="12"/>
  <c r="U2480" i="12"/>
  <c r="E2480" i="12"/>
  <c r="F2480" i="12" s="1"/>
  <c r="N2480" i="12"/>
  <c r="O2480" i="12" s="1"/>
  <c r="P2480" i="12" s="1"/>
  <c r="W2480" i="12" l="1"/>
  <c r="Q2480" i="12"/>
  <c r="R2480" i="12" s="1"/>
  <c r="K2480" i="12"/>
  <c r="E1459" i="13"/>
  <c r="V2481" i="12"/>
  <c r="B2482" i="12"/>
  <c r="U2481" i="12"/>
  <c r="E2481" i="12"/>
  <c r="F2481" i="12" s="1"/>
  <c r="N2481" i="12"/>
  <c r="O2481" i="12" s="1"/>
  <c r="P2481" i="12" s="1"/>
  <c r="Y2481" i="12"/>
  <c r="J2481" i="12"/>
  <c r="I2481" i="12"/>
  <c r="K2481" i="12" l="1"/>
  <c r="Q2481" i="12"/>
  <c r="R2481" i="12" s="1"/>
  <c r="W2481" i="12"/>
  <c r="E1458" i="13"/>
  <c r="B2483" i="12"/>
  <c r="U2482" i="12"/>
  <c r="E2482" i="12"/>
  <c r="F2482" i="12" s="1"/>
  <c r="N2482" i="12"/>
  <c r="O2482" i="12" s="1"/>
  <c r="P2482" i="12" s="1"/>
  <c r="J2482" i="12"/>
  <c r="Y2482" i="12"/>
  <c r="I2482" i="12"/>
  <c r="V2482" i="12"/>
  <c r="W2482" i="12" l="1"/>
  <c r="E1457" i="13"/>
  <c r="N2483" i="12"/>
  <c r="O2483" i="12" s="1"/>
  <c r="P2483" i="12" s="1"/>
  <c r="J2483" i="12"/>
  <c r="Y2483" i="12"/>
  <c r="I2483" i="12"/>
  <c r="V2483" i="12"/>
  <c r="B2484" i="12"/>
  <c r="U2483" i="12"/>
  <c r="E2483" i="12"/>
  <c r="F2483" i="12" s="1"/>
  <c r="Q2482" i="12"/>
  <c r="R2482" i="12" s="1"/>
  <c r="K2482" i="12"/>
  <c r="W2483" i="12" l="1"/>
  <c r="E1456" i="13"/>
  <c r="N2484" i="12"/>
  <c r="O2484" i="12" s="1"/>
  <c r="P2484" i="12" s="1"/>
  <c r="J2484" i="12"/>
  <c r="Y2484" i="12"/>
  <c r="I2484" i="12"/>
  <c r="V2484" i="12"/>
  <c r="B2485" i="12"/>
  <c r="U2484" i="12"/>
  <c r="E2484" i="12"/>
  <c r="F2484" i="12" s="1"/>
  <c r="K2483" i="12"/>
  <c r="Q2483" i="12"/>
  <c r="R2483" i="12" s="1"/>
  <c r="Q2484" i="12" l="1"/>
  <c r="R2484" i="12" s="1"/>
  <c r="E1455" i="13"/>
  <c r="J2485" i="12"/>
  <c r="Y2485" i="12"/>
  <c r="I2485" i="12"/>
  <c r="V2485" i="12"/>
  <c r="B2486" i="12"/>
  <c r="U2485" i="12"/>
  <c r="E2485" i="12"/>
  <c r="F2485" i="12" s="1"/>
  <c r="N2485" i="12"/>
  <c r="O2485" i="12" s="1"/>
  <c r="P2485" i="12" s="1"/>
  <c r="K2484" i="12"/>
  <c r="W2484" i="12"/>
  <c r="W2485" i="12" l="1"/>
  <c r="E1454" i="13"/>
  <c r="Y2486" i="12"/>
  <c r="I2486" i="12"/>
  <c r="V2486" i="12"/>
  <c r="B2487" i="12"/>
  <c r="U2486" i="12"/>
  <c r="E2486" i="12"/>
  <c r="F2486" i="12" s="1"/>
  <c r="N2486" i="12"/>
  <c r="O2486" i="12" s="1"/>
  <c r="P2486" i="12" s="1"/>
  <c r="J2486" i="12"/>
  <c r="K2485" i="12"/>
  <c r="Q2485" i="12"/>
  <c r="R2485" i="12" s="1"/>
  <c r="W2486" i="12" l="1"/>
  <c r="E1453" i="13"/>
  <c r="V2487" i="12"/>
  <c r="B2488" i="12"/>
  <c r="U2487" i="12"/>
  <c r="E2487" i="12"/>
  <c r="F2487" i="12" s="1"/>
  <c r="N2487" i="12"/>
  <c r="O2487" i="12" s="1"/>
  <c r="P2487" i="12" s="1"/>
  <c r="J2487" i="12"/>
  <c r="Y2487" i="12"/>
  <c r="I2487" i="12"/>
  <c r="K2486" i="12"/>
  <c r="Q2486" i="12"/>
  <c r="R2486" i="12" s="1"/>
  <c r="K2487" i="12" l="1"/>
  <c r="W2487" i="12"/>
  <c r="Q2487" i="12"/>
  <c r="R2487" i="12" s="1"/>
  <c r="E1452" i="13"/>
  <c r="N2488" i="12"/>
  <c r="O2488" i="12" s="1"/>
  <c r="P2488" i="12" s="1"/>
  <c r="J2488" i="12"/>
  <c r="Y2488" i="12"/>
  <c r="I2488" i="12"/>
  <c r="V2488" i="12"/>
  <c r="B2489" i="12"/>
  <c r="U2488" i="12"/>
  <c r="E2488" i="12"/>
  <c r="F2488" i="12" s="1"/>
  <c r="W2488" i="12" l="1"/>
  <c r="Q2488" i="12"/>
  <c r="R2488" i="12" s="1"/>
  <c r="E1451" i="13"/>
  <c r="N2489" i="12"/>
  <c r="O2489" i="12" s="1"/>
  <c r="P2489" i="12" s="1"/>
  <c r="J2489" i="12"/>
  <c r="Y2489" i="12"/>
  <c r="I2489" i="12"/>
  <c r="V2489" i="12"/>
  <c r="B2490" i="12"/>
  <c r="U2489" i="12"/>
  <c r="E2489" i="12"/>
  <c r="F2489" i="12" s="1"/>
  <c r="K2488" i="12"/>
  <c r="Q2489" i="12" l="1"/>
  <c r="R2489" i="12" s="1"/>
  <c r="W2489" i="12"/>
  <c r="E1450" i="13"/>
  <c r="J2490" i="12"/>
  <c r="Y2490" i="12"/>
  <c r="I2490" i="12"/>
  <c r="V2490" i="12"/>
  <c r="B2491" i="12"/>
  <c r="U2490" i="12"/>
  <c r="E2490" i="12"/>
  <c r="F2490" i="12" s="1"/>
  <c r="N2490" i="12"/>
  <c r="O2490" i="12" s="1"/>
  <c r="P2490" i="12" s="1"/>
  <c r="K2489" i="12"/>
  <c r="W2490" i="12" l="1"/>
  <c r="K2490" i="12"/>
  <c r="Q2490" i="12"/>
  <c r="R2490" i="12" s="1"/>
  <c r="E1449" i="13"/>
  <c r="J2491" i="12"/>
  <c r="Y2491" i="12"/>
  <c r="I2491" i="12"/>
  <c r="V2491" i="12"/>
  <c r="B2492" i="12"/>
  <c r="U2491" i="12"/>
  <c r="E2491" i="12"/>
  <c r="F2491" i="12" s="1"/>
  <c r="N2491" i="12"/>
  <c r="O2491" i="12" s="1"/>
  <c r="P2491" i="12" s="1"/>
  <c r="W2491" i="12" l="1"/>
  <c r="Q2491" i="12"/>
  <c r="R2491" i="12" s="1"/>
  <c r="E1448" i="13"/>
  <c r="V2492" i="12"/>
  <c r="B2493" i="12"/>
  <c r="U2492" i="12"/>
  <c r="E2492" i="12"/>
  <c r="F2492" i="12" s="1"/>
  <c r="N2492" i="12"/>
  <c r="O2492" i="12" s="1"/>
  <c r="P2492" i="12" s="1"/>
  <c r="J2492" i="12"/>
  <c r="Y2492" i="12"/>
  <c r="I2492" i="12"/>
  <c r="K2491" i="12"/>
  <c r="W2492" i="12" l="1"/>
  <c r="E1447" i="13"/>
  <c r="N2493" i="12"/>
  <c r="O2493" i="12" s="1"/>
  <c r="P2493" i="12" s="1"/>
  <c r="J2493" i="12"/>
  <c r="Y2493" i="12"/>
  <c r="I2493" i="12"/>
  <c r="V2493" i="12"/>
  <c r="U2493" i="12"/>
  <c r="E2493" i="12"/>
  <c r="F2493" i="12" s="1"/>
  <c r="B2494" i="12"/>
  <c r="K2492" i="12"/>
  <c r="Q2492" i="12"/>
  <c r="R2492" i="12" s="1"/>
  <c r="W2493" i="12" l="1"/>
  <c r="K2493" i="12"/>
  <c r="Q2493" i="12"/>
  <c r="R2493" i="12" s="1"/>
  <c r="E1446" i="13"/>
  <c r="N2494" i="12"/>
  <c r="O2494" i="12" s="1"/>
  <c r="P2494" i="12" s="1"/>
  <c r="J2494" i="12"/>
  <c r="Y2494" i="12"/>
  <c r="I2494" i="12"/>
  <c r="V2494" i="12"/>
  <c r="B2495" i="12"/>
  <c r="U2494" i="12"/>
  <c r="E2494" i="12"/>
  <c r="F2494" i="12" s="1"/>
  <c r="W2494" i="12" l="1"/>
  <c r="K2494" i="12"/>
  <c r="Q2494" i="12"/>
  <c r="R2494" i="12" s="1"/>
  <c r="E1445" i="13"/>
  <c r="N2495" i="12"/>
  <c r="O2495" i="12" s="1"/>
  <c r="P2495" i="12" s="1"/>
  <c r="J2495" i="12"/>
  <c r="Y2495" i="12"/>
  <c r="I2495" i="12"/>
  <c r="V2495" i="12"/>
  <c r="B2496" i="12"/>
  <c r="U2495" i="12"/>
  <c r="E2495" i="12"/>
  <c r="F2495" i="12" s="1"/>
  <c r="W2495" i="12" l="1"/>
  <c r="Q2495" i="12"/>
  <c r="R2495" i="12" s="1"/>
  <c r="E1444" i="13"/>
  <c r="J2496" i="12"/>
  <c r="Y2496" i="12"/>
  <c r="I2496" i="12"/>
  <c r="V2496" i="12"/>
  <c r="B2497" i="12"/>
  <c r="U2496" i="12"/>
  <c r="E2496" i="12"/>
  <c r="F2496" i="12" s="1"/>
  <c r="N2496" i="12"/>
  <c r="O2496" i="12" s="1"/>
  <c r="P2496" i="12" s="1"/>
  <c r="K2495" i="12"/>
  <c r="W2496" i="12" l="1"/>
  <c r="K2496" i="12"/>
  <c r="Q2496" i="12"/>
  <c r="R2496" i="12" s="1"/>
  <c r="E1443" i="13"/>
  <c r="V2497" i="12"/>
  <c r="B2498" i="12"/>
  <c r="U2497" i="12"/>
  <c r="E2497" i="12"/>
  <c r="F2497" i="12" s="1"/>
  <c r="N2497" i="12"/>
  <c r="O2497" i="12" s="1"/>
  <c r="P2497" i="12" s="1"/>
  <c r="J2497" i="12"/>
  <c r="I2497" i="12"/>
  <c r="Y2497" i="12"/>
  <c r="K2497" i="12" l="1"/>
  <c r="Q2497" i="12"/>
  <c r="R2497" i="12" s="1"/>
  <c r="W2497" i="12"/>
  <c r="E1442" i="13"/>
  <c r="B2499" i="12"/>
  <c r="U2498" i="12"/>
  <c r="E2498" i="12"/>
  <c r="F2498" i="12" s="1"/>
  <c r="N2498" i="12"/>
  <c r="O2498" i="12" s="1"/>
  <c r="P2498" i="12" s="1"/>
  <c r="J2498" i="12"/>
  <c r="Y2498" i="12"/>
  <c r="I2498" i="12"/>
  <c r="V2498" i="12"/>
  <c r="W2498" i="12" l="1"/>
  <c r="Q2498" i="12"/>
  <c r="R2498" i="12" s="1"/>
  <c r="E1441" i="13"/>
  <c r="N2499" i="12"/>
  <c r="O2499" i="12" s="1"/>
  <c r="P2499" i="12" s="1"/>
  <c r="J2499" i="12"/>
  <c r="Y2499" i="12"/>
  <c r="I2499" i="12"/>
  <c r="V2499" i="12"/>
  <c r="B2500" i="12"/>
  <c r="U2499" i="12"/>
  <c r="E2499" i="12"/>
  <c r="F2499" i="12" s="1"/>
  <c r="K2498" i="12"/>
  <c r="K2499" i="12" l="1"/>
  <c r="Q2499" i="12"/>
  <c r="R2499" i="12" s="1"/>
  <c r="W2499" i="12"/>
  <c r="E1440" i="13"/>
  <c r="N2500" i="12"/>
  <c r="O2500" i="12" s="1"/>
  <c r="P2500" i="12" s="1"/>
  <c r="J2500" i="12"/>
  <c r="Y2500" i="12"/>
  <c r="I2500" i="12"/>
  <c r="V2500" i="12"/>
  <c r="B2501" i="12"/>
  <c r="U2500" i="12"/>
  <c r="E2500" i="12"/>
  <c r="F2500" i="12" s="1"/>
  <c r="E1439" i="13" l="1"/>
  <c r="J2501" i="12"/>
  <c r="Y2501" i="12"/>
  <c r="I2501" i="12"/>
  <c r="V2501" i="12"/>
  <c r="B2502" i="12"/>
  <c r="U2501" i="12"/>
  <c r="E2501" i="12"/>
  <c r="F2501" i="12" s="1"/>
  <c r="N2501" i="12"/>
  <c r="O2501" i="12" s="1"/>
  <c r="P2501" i="12" s="1"/>
  <c r="Q2500" i="12"/>
  <c r="R2500" i="12" s="1"/>
  <c r="W2500" i="12"/>
  <c r="K2500" i="12"/>
  <c r="W2501" i="12" l="1"/>
  <c r="E1438" i="13"/>
  <c r="Y2502" i="12"/>
  <c r="I2502" i="12"/>
  <c r="V2502" i="12"/>
  <c r="B2503" i="12"/>
  <c r="U2502" i="12"/>
  <c r="E2502" i="12"/>
  <c r="F2502" i="12" s="1"/>
  <c r="N2502" i="12"/>
  <c r="O2502" i="12" s="1"/>
  <c r="P2502" i="12" s="1"/>
  <c r="J2502" i="12"/>
  <c r="K2501" i="12"/>
  <c r="Q2501" i="12"/>
  <c r="R2501" i="12" s="1"/>
  <c r="W2502" i="12" l="1"/>
  <c r="Q2502" i="12"/>
  <c r="R2502" i="12" s="1"/>
  <c r="E1437" i="13"/>
  <c r="V2503" i="12"/>
  <c r="B2504" i="12"/>
  <c r="U2503" i="12"/>
  <c r="E2503" i="12"/>
  <c r="F2503" i="12" s="1"/>
  <c r="N2503" i="12"/>
  <c r="O2503" i="12" s="1"/>
  <c r="P2503" i="12" s="1"/>
  <c r="J2503" i="12"/>
  <c r="Y2503" i="12"/>
  <c r="I2503" i="12"/>
  <c r="K2502" i="12"/>
  <c r="K2503" i="12" l="1"/>
  <c r="W2503" i="12"/>
  <c r="Q2503" i="12"/>
  <c r="R2503" i="12" s="1"/>
  <c r="E1436" i="13"/>
  <c r="N2504" i="12"/>
  <c r="O2504" i="12" s="1"/>
  <c r="P2504" i="12" s="1"/>
  <c r="J2504" i="12"/>
  <c r="Y2504" i="12"/>
  <c r="I2504" i="12"/>
  <c r="V2504" i="12"/>
  <c r="U2504" i="12"/>
  <c r="E2504" i="12"/>
  <c r="F2504" i="12" s="1"/>
  <c r="B2505" i="12"/>
  <c r="W2504" i="12" l="1"/>
  <c r="K2504" i="12"/>
  <c r="Q2504" i="12"/>
  <c r="R2504" i="12" s="1"/>
  <c r="E1435" i="13"/>
  <c r="N2505" i="12"/>
  <c r="O2505" i="12" s="1"/>
  <c r="P2505" i="12" s="1"/>
  <c r="J2505" i="12"/>
  <c r="Y2505" i="12"/>
  <c r="I2505" i="12"/>
  <c r="V2505" i="12"/>
  <c r="B2506" i="12"/>
  <c r="U2505" i="12"/>
  <c r="E2505" i="12"/>
  <c r="F2505" i="12" s="1"/>
  <c r="K2505" i="12" l="1"/>
  <c r="Q2505" i="12"/>
  <c r="R2505" i="12" s="1"/>
  <c r="W2505" i="12"/>
  <c r="E1434" i="13"/>
  <c r="J2506" i="12"/>
  <c r="Y2506" i="12"/>
  <c r="I2506" i="12"/>
  <c r="V2506" i="12"/>
  <c r="B2507" i="12"/>
  <c r="U2506" i="12"/>
  <c r="E2506" i="12"/>
  <c r="F2506" i="12" s="1"/>
  <c r="N2506" i="12"/>
  <c r="O2506" i="12" s="1"/>
  <c r="P2506" i="12" s="1"/>
  <c r="W2506" i="12" l="1"/>
  <c r="Q2506" i="12"/>
  <c r="R2506" i="12" s="1"/>
  <c r="K2506" i="12"/>
  <c r="E1433" i="13"/>
  <c r="J2507" i="12"/>
  <c r="Y2507" i="12"/>
  <c r="I2507" i="12"/>
  <c r="V2507" i="12"/>
  <c r="B2508" i="12"/>
  <c r="U2507" i="12"/>
  <c r="E2507" i="12"/>
  <c r="F2507" i="12" s="1"/>
  <c r="N2507" i="12"/>
  <c r="O2507" i="12" s="1"/>
  <c r="P2507" i="12" s="1"/>
  <c r="W2507" i="12" l="1"/>
  <c r="Q2507" i="12"/>
  <c r="R2507" i="12" s="1"/>
  <c r="E1432" i="13"/>
  <c r="V2508" i="12"/>
  <c r="B2509" i="12"/>
  <c r="U2508" i="12"/>
  <c r="E2508" i="12"/>
  <c r="F2508" i="12" s="1"/>
  <c r="N2508" i="12"/>
  <c r="O2508" i="12" s="1"/>
  <c r="P2508" i="12" s="1"/>
  <c r="J2508" i="12"/>
  <c r="I2508" i="12"/>
  <c r="Y2508" i="12"/>
  <c r="K2507" i="12"/>
  <c r="W2508" i="12" l="1"/>
  <c r="E1431" i="13"/>
  <c r="N2509" i="12"/>
  <c r="O2509" i="12" s="1"/>
  <c r="P2509" i="12" s="1"/>
  <c r="J2509" i="12"/>
  <c r="Y2509" i="12"/>
  <c r="I2509" i="12"/>
  <c r="B2510" i="12"/>
  <c r="V2509" i="12"/>
  <c r="U2509" i="12"/>
  <c r="E2509" i="12"/>
  <c r="F2509" i="12" s="1"/>
  <c r="K2508" i="12"/>
  <c r="Q2508" i="12"/>
  <c r="R2508" i="12" s="1"/>
  <c r="W2509" i="12" l="1"/>
  <c r="E1430" i="13"/>
  <c r="N2510" i="12"/>
  <c r="O2510" i="12" s="1"/>
  <c r="P2510" i="12" s="1"/>
  <c r="J2510" i="12"/>
  <c r="Y2510" i="12"/>
  <c r="I2510" i="12"/>
  <c r="V2510" i="12"/>
  <c r="B2511" i="12"/>
  <c r="U2510" i="12"/>
  <c r="E2510" i="12"/>
  <c r="F2510" i="12" s="1"/>
  <c r="K2509" i="12"/>
  <c r="Q2509" i="12"/>
  <c r="R2509" i="12" s="1"/>
  <c r="W2510" i="12" l="1"/>
  <c r="K2510" i="12"/>
  <c r="Q2510" i="12"/>
  <c r="R2510" i="12" s="1"/>
  <c r="E1429" i="13"/>
  <c r="N2511" i="12"/>
  <c r="O2511" i="12" s="1"/>
  <c r="P2511" i="12" s="1"/>
  <c r="J2511" i="12"/>
  <c r="Y2511" i="12"/>
  <c r="I2511" i="12"/>
  <c r="V2511" i="12"/>
  <c r="B2512" i="12"/>
  <c r="U2511" i="12"/>
  <c r="E2511" i="12"/>
  <c r="F2511" i="12" s="1"/>
  <c r="K2511" i="12" l="1"/>
  <c r="W2511" i="12"/>
  <c r="Q2511" i="12"/>
  <c r="R2511" i="12" s="1"/>
  <c r="E1428" i="13"/>
  <c r="J2512" i="12"/>
  <c r="Y2512" i="12"/>
  <c r="I2512" i="12"/>
  <c r="V2512" i="12"/>
  <c r="B2513" i="12"/>
  <c r="U2512" i="12"/>
  <c r="E2512" i="12"/>
  <c r="F2512" i="12" s="1"/>
  <c r="N2512" i="12"/>
  <c r="O2512" i="12" s="1"/>
  <c r="P2512" i="12" s="1"/>
  <c r="Q2512" i="12" l="1"/>
  <c r="R2512" i="12" s="1"/>
  <c r="K2512" i="12"/>
  <c r="W2512" i="12"/>
  <c r="E1427" i="13"/>
  <c r="V2513" i="12"/>
  <c r="B2514" i="12"/>
  <c r="U2513" i="12"/>
  <c r="E2513" i="12"/>
  <c r="F2513" i="12" s="1"/>
  <c r="N2513" i="12"/>
  <c r="O2513" i="12" s="1"/>
  <c r="P2513" i="12" s="1"/>
  <c r="Y2513" i="12"/>
  <c r="J2513" i="12"/>
  <c r="I2513" i="12"/>
  <c r="E1426" i="13" l="1"/>
  <c r="B2515" i="12"/>
  <c r="U2514" i="12"/>
  <c r="E2514" i="12"/>
  <c r="F2514" i="12" s="1"/>
  <c r="N2514" i="12"/>
  <c r="O2514" i="12" s="1"/>
  <c r="P2514" i="12" s="1"/>
  <c r="J2514" i="12"/>
  <c r="Y2514" i="12"/>
  <c r="I2514" i="12"/>
  <c r="V2514" i="12"/>
  <c r="K2513" i="12"/>
  <c r="Q2513" i="12"/>
  <c r="R2513" i="12" s="1"/>
  <c r="W2513" i="12"/>
  <c r="Q2514" i="12" l="1"/>
  <c r="R2514" i="12" s="1"/>
  <c r="W2514" i="12"/>
  <c r="E1425" i="13"/>
  <c r="N2515" i="12"/>
  <c r="O2515" i="12" s="1"/>
  <c r="P2515" i="12" s="1"/>
  <c r="J2515" i="12"/>
  <c r="Y2515" i="12"/>
  <c r="I2515" i="12"/>
  <c r="V2515" i="12"/>
  <c r="B2516" i="12"/>
  <c r="U2515" i="12"/>
  <c r="E2515" i="12"/>
  <c r="F2515" i="12" s="1"/>
  <c r="K2514" i="12"/>
  <c r="W2515" i="12" l="1"/>
  <c r="Q2515" i="12"/>
  <c r="R2515" i="12" s="1"/>
  <c r="E1424" i="13"/>
  <c r="N2516" i="12"/>
  <c r="O2516" i="12" s="1"/>
  <c r="P2516" i="12" s="1"/>
  <c r="J2516" i="12"/>
  <c r="Y2516" i="12"/>
  <c r="I2516" i="12"/>
  <c r="V2516" i="12"/>
  <c r="B2517" i="12"/>
  <c r="U2516" i="12"/>
  <c r="E2516" i="12"/>
  <c r="F2516" i="12" s="1"/>
  <c r="K2515" i="12"/>
  <c r="Q2516" i="12" l="1"/>
  <c r="R2516" i="12" s="1"/>
  <c r="K2516" i="12"/>
  <c r="W2516" i="12"/>
  <c r="E1423" i="13"/>
  <c r="J2517" i="12"/>
  <c r="Y2517" i="12"/>
  <c r="I2517" i="12"/>
  <c r="V2517" i="12"/>
  <c r="B2518" i="12"/>
  <c r="U2517" i="12"/>
  <c r="E2517" i="12"/>
  <c r="F2517" i="12" s="1"/>
  <c r="N2517" i="12"/>
  <c r="O2517" i="12" s="1"/>
  <c r="P2517" i="12" s="1"/>
  <c r="W2517" i="12" l="1"/>
  <c r="Q2517" i="12"/>
  <c r="R2517" i="12" s="1"/>
  <c r="E1422" i="13"/>
  <c r="Y2518" i="12"/>
  <c r="I2518" i="12"/>
  <c r="V2518" i="12"/>
  <c r="B2519" i="12"/>
  <c r="U2518" i="12"/>
  <c r="E2518" i="12"/>
  <c r="F2518" i="12" s="1"/>
  <c r="N2518" i="12"/>
  <c r="O2518" i="12" s="1"/>
  <c r="P2518" i="12" s="1"/>
  <c r="J2518" i="12"/>
  <c r="K2517" i="12"/>
  <c r="W2518" i="12" l="1"/>
  <c r="Q2518" i="12"/>
  <c r="R2518" i="12" s="1"/>
  <c r="E1421" i="13"/>
  <c r="V2519" i="12"/>
  <c r="B2520" i="12"/>
  <c r="U2519" i="12"/>
  <c r="E2519" i="12"/>
  <c r="F2519" i="12" s="1"/>
  <c r="N2519" i="12"/>
  <c r="O2519" i="12" s="1"/>
  <c r="P2519" i="12" s="1"/>
  <c r="J2519" i="12"/>
  <c r="Y2519" i="12"/>
  <c r="I2519" i="12"/>
  <c r="K2518" i="12"/>
  <c r="W2519" i="12" l="1"/>
  <c r="E1420" i="13"/>
  <c r="N2520" i="12"/>
  <c r="O2520" i="12" s="1"/>
  <c r="P2520" i="12" s="1"/>
  <c r="J2520" i="12"/>
  <c r="Y2520" i="12"/>
  <c r="I2520" i="12"/>
  <c r="V2520" i="12"/>
  <c r="B2521" i="12"/>
  <c r="U2520" i="12"/>
  <c r="E2520" i="12"/>
  <c r="F2520" i="12" s="1"/>
  <c r="K2519" i="12"/>
  <c r="Q2519" i="12"/>
  <c r="R2519" i="12" s="1"/>
  <c r="W2520" i="12" l="1"/>
  <c r="Q2520" i="12"/>
  <c r="R2520" i="12" s="1"/>
  <c r="E1419" i="13"/>
  <c r="N2521" i="12"/>
  <c r="O2521" i="12" s="1"/>
  <c r="P2521" i="12" s="1"/>
  <c r="J2521" i="12"/>
  <c r="Y2521" i="12"/>
  <c r="I2521" i="12"/>
  <c r="V2521" i="12"/>
  <c r="B2522" i="12"/>
  <c r="U2521" i="12"/>
  <c r="E2521" i="12"/>
  <c r="F2521" i="12" s="1"/>
  <c r="K2520" i="12"/>
  <c r="W2521" i="12" l="1"/>
  <c r="Q2521" i="12"/>
  <c r="R2521" i="12" s="1"/>
  <c r="E1418" i="13"/>
  <c r="J2522" i="12"/>
  <c r="Y2522" i="12"/>
  <c r="I2522" i="12"/>
  <c r="V2522" i="12"/>
  <c r="B2523" i="12"/>
  <c r="U2522" i="12"/>
  <c r="E2522" i="12"/>
  <c r="F2522" i="12" s="1"/>
  <c r="N2522" i="12"/>
  <c r="O2522" i="12" s="1"/>
  <c r="P2522" i="12" s="1"/>
  <c r="K2521" i="12"/>
  <c r="W2522" i="12" l="1"/>
  <c r="Q2522" i="12"/>
  <c r="R2522" i="12" s="1"/>
  <c r="E1417" i="13"/>
  <c r="J2523" i="12"/>
  <c r="Y2523" i="12"/>
  <c r="I2523" i="12"/>
  <c r="V2523" i="12"/>
  <c r="B2524" i="12"/>
  <c r="U2523" i="12"/>
  <c r="E2523" i="12"/>
  <c r="F2523" i="12" s="1"/>
  <c r="N2523" i="12"/>
  <c r="O2523" i="12" s="1"/>
  <c r="P2523" i="12" s="1"/>
  <c r="K2522" i="12"/>
  <c r="K2523" i="12" l="1"/>
  <c r="Q2523" i="12"/>
  <c r="R2523" i="12" s="1"/>
  <c r="W2523" i="12"/>
  <c r="E1416" i="13"/>
  <c r="V2524" i="12"/>
  <c r="B2525" i="12"/>
  <c r="U2524" i="12"/>
  <c r="E2524" i="12"/>
  <c r="F2524" i="12" s="1"/>
  <c r="N2524" i="12"/>
  <c r="O2524" i="12" s="1"/>
  <c r="P2524" i="12" s="1"/>
  <c r="J2524" i="12"/>
  <c r="Y2524" i="12"/>
  <c r="I2524" i="12"/>
  <c r="W2524" i="12" l="1"/>
  <c r="E1415" i="13"/>
  <c r="N2525" i="12"/>
  <c r="O2525" i="12" s="1"/>
  <c r="P2525" i="12" s="1"/>
  <c r="J2525" i="12"/>
  <c r="Y2525" i="12"/>
  <c r="I2525" i="12"/>
  <c r="B2526" i="12"/>
  <c r="V2525" i="12"/>
  <c r="U2525" i="12"/>
  <c r="E2525" i="12"/>
  <c r="F2525" i="12" s="1"/>
  <c r="K2524" i="12"/>
  <c r="Q2524" i="12"/>
  <c r="R2524" i="12" s="1"/>
  <c r="W2525" i="12" l="1"/>
  <c r="K2525" i="12"/>
  <c r="Q2525" i="12"/>
  <c r="R2525" i="12" s="1"/>
  <c r="E1414" i="13"/>
  <c r="N2526" i="12"/>
  <c r="O2526" i="12" s="1"/>
  <c r="P2526" i="12" s="1"/>
  <c r="J2526" i="12"/>
  <c r="Y2526" i="12"/>
  <c r="I2526" i="12"/>
  <c r="V2526" i="12"/>
  <c r="B2527" i="12"/>
  <c r="U2526" i="12"/>
  <c r="E2526" i="12"/>
  <c r="F2526" i="12" s="1"/>
  <c r="W2526" i="12" l="1"/>
  <c r="K2526" i="12"/>
  <c r="E1413" i="13"/>
  <c r="N2527" i="12"/>
  <c r="O2527" i="12" s="1"/>
  <c r="P2527" i="12" s="1"/>
  <c r="J2527" i="12"/>
  <c r="Y2527" i="12"/>
  <c r="I2527" i="12"/>
  <c r="V2527" i="12"/>
  <c r="B2528" i="12"/>
  <c r="U2527" i="12"/>
  <c r="E2527" i="12"/>
  <c r="F2527" i="12" s="1"/>
  <c r="Q2526" i="12"/>
  <c r="R2526" i="12" s="1"/>
  <c r="W2527" i="12" l="1"/>
  <c r="Q2527" i="12"/>
  <c r="R2527" i="12" s="1"/>
  <c r="K2527" i="12"/>
  <c r="E1412" i="13"/>
  <c r="J2528" i="12"/>
  <c r="Y2528" i="12"/>
  <c r="I2528" i="12"/>
  <c r="V2528" i="12"/>
  <c r="B2529" i="12"/>
  <c r="U2528" i="12"/>
  <c r="E2528" i="12"/>
  <c r="F2528" i="12" s="1"/>
  <c r="N2528" i="12"/>
  <c r="O2528" i="12" s="1"/>
  <c r="P2528" i="12" s="1"/>
  <c r="W2528" i="12" l="1"/>
  <c r="Q2528" i="12"/>
  <c r="R2528" i="12" s="1"/>
  <c r="K2528" i="12"/>
  <c r="E1411" i="13"/>
  <c r="B2530" i="12"/>
  <c r="U2529" i="12"/>
  <c r="Y2529" i="12"/>
  <c r="E2529" i="12"/>
  <c r="F2529" i="12" s="1"/>
  <c r="V2529" i="12"/>
  <c r="N2529" i="12"/>
  <c r="O2529" i="12" s="1"/>
  <c r="P2529" i="12" s="1"/>
  <c r="J2529" i="12"/>
  <c r="I2529" i="12"/>
  <c r="W2529" i="12" l="1"/>
  <c r="Q2529" i="12"/>
  <c r="R2529" i="12" s="1"/>
  <c r="E1410" i="13"/>
  <c r="I2530" i="12"/>
  <c r="Y2530" i="12"/>
  <c r="E2530" i="12"/>
  <c r="F2530" i="12" s="1"/>
  <c r="V2530" i="12"/>
  <c r="U2530" i="12"/>
  <c r="B2531" i="12"/>
  <c r="N2530" i="12"/>
  <c r="O2530" i="12" s="1"/>
  <c r="P2530" i="12" s="1"/>
  <c r="J2530" i="12"/>
  <c r="K2529" i="12"/>
  <c r="W2530" i="12" l="1"/>
  <c r="E1409" i="13"/>
  <c r="J2531" i="12"/>
  <c r="I2531" i="12"/>
  <c r="Y2531" i="12"/>
  <c r="E2531" i="12"/>
  <c r="F2531" i="12" s="1"/>
  <c r="V2531" i="12"/>
  <c r="U2531" i="12"/>
  <c r="B2532" i="12"/>
  <c r="N2531" i="12"/>
  <c r="O2531" i="12" s="1"/>
  <c r="P2531" i="12" s="1"/>
  <c r="K2530" i="12"/>
  <c r="Q2530" i="12"/>
  <c r="R2530" i="12" s="1"/>
  <c r="W2531" i="12" l="1"/>
  <c r="E1408" i="13"/>
  <c r="Y2532" i="12"/>
  <c r="I2532" i="12"/>
  <c r="B2533" i="12"/>
  <c r="N2532" i="12"/>
  <c r="O2532" i="12" s="1"/>
  <c r="P2532" i="12" s="1"/>
  <c r="J2532" i="12"/>
  <c r="E2532" i="12"/>
  <c r="F2532" i="12" s="1"/>
  <c r="V2532" i="12"/>
  <c r="U2532" i="12"/>
  <c r="K2531" i="12"/>
  <c r="Q2531" i="12"/>
  <c r="R2531" i="12" s="1"/>
  <c r="W2532" i="12" l="1"/>
  <c r="E1407" i="13"/>
  <c r="J2533" i="12"/>
  <c r="Y2533" i="12"/>
  <c r="I2533" i="12"/>
  <c r="V2533" i="12"/>
  <c r="B2534" i="12"/>
  <c r="U2533" i="12"/>
  <c r="E2533" i="12"/>
  <c r="F2533" i="12" s="1"/>
  <c r="N2533" i="12"/>
  <c r="O2533" i="12" s="1"/>
  <c r="P2533" i="12" s="1"/>
  <c r="Q2532" i="12"/>
  <c r="R2532" i="12" s="1"/>
  <c r="K2532" i="12"/>
  <c r="W2533" i="12" l="1"/>
  <c r="E1406" i="13"/>
  <c r="J2534" i="12"/>
  <c r="V2534" i="12"/>
  <c r="B2535" i="12"/>
  <c r="U2534" i="12"/>
  <c r="E2534" i="12"/>
  <c r="F2534" i="12" s="1"/>
  <c r="Y2534" i="12"/>
  <c r="N2534" i="12"/>
  <c r="O2534" i="12" s="1"/>
  <c r="P2534" i="12" s="1"/>
  <c r="I2534" i="12"/>
  <c r="K2533" i="12"/>
  <c r="Q2533" i="12"/>
  <c r="R2533" i="12" s="1"/>
  <c r="W2534" i="12" l="1"/>
  <c r="K2534" i="12"/>
  <c r="E1405" i="13"/>
  <c r="B2536" i="12"/>
  <c r="U2535" i="12"/>
  <c r="V2535" i="12"/>
  <c r="N2535" i="12"/>
  <c r="O2535" i="12" s="1"/>
  <c r="P2535" i="12" s="1"/>
  <c r="J2535" i="12"/>
  <c r="I2535" i="12"/>
  <c r="E2535" i="12"/>
  <c r="F2535" i="12" s="1"/>
  <c r="Y2535" i="12"/>
  <c r="Q2534" i="12"/>
  <c r="R2534" i="12" s="1"/>
  <c r="Q2535" i="12" l="1"/>
  <c r="R2535" i="12" s="1"/>
  <c r="W2535" i="12"/>
  <c r="E1404" i="13"/>
  <c r="N2536" i="12"/>
  <c r="O2536" i="12" s="1"/>
  <c r="P2536" i="12" s="1"/>
  <c r="J2536" i="12"/>
  <c r="I2536" i="12"/>
  <c r="B2537" i="12"/>
  <c r="E2536" i="12"/>
  <c r="F2536" i="12" s="1"/>
  <c r="Y2536" i="12"/>
  <c r="V2536" i="12"/>
  <c r="U2536" i="12"/>
  <c r="K2535" i="12"/>
  <c r="W2536" i="12" l="1"/>
  <c r="E1403" i="13"/>
  <c r="N2537" i="12"/>
  <c r="O2537" i="12" s="1"/>
  <c r="P2537" i="12" s="1"/>
  <c r="J2537" i="12"/>
  <c r="Y2537" i="12"/>
  <c r="I2537" i="12"/>
  <c r="E2537" i="12"/>
  <c r="F2537" i="12" s="1"/>
  <c r="B2538" i="12"/>
  <c r="V2537" i="12"/>
  <c r="U2537" i="12"/>
  <c r="K2536" i="12"/>
  <c r="Q2536" i="12"/>
  <c r="R2536" i="12" s="1"/>
  <c r="E1402" i="13" l="1"/>
  <c r="N2538" i="12"/>
  <c r="O2538" i="12" s="1"/>
  <c r="P2538" i="12" s="1"/>
  <c r="J2538" i="12"/>
  <c r="Y2538" i="12"/>
  <c r="I2538" i="12"/>
  <c r="V2538" i="12"/>
  <c r="E2538" i="12"/>
  <c r="F2538" i="12" s="1"/>
  <c r="B2539" i="12"/>
  <c r="U2538" i="12"/>
  <c r="K2537" i="12"/>
  <c r="Q2537" i="12"/>
  <c r="R2537" i="12" s="1"/>
  <c r="W2537" i="12"/>
  <c r="Q2538" i="12" l="1"/>
  <c r="R2538" i="12" s="1"/>
  <c r="K2538" i="12"/>
  <c r="E1401" i="13"/>
  <c r="Y2539" i="12"/>
  <c r="I2539" i="12"/>
  <c r="V2539" i="12"/>
  <c r="B2540" i="12"/>
  <c r="U2539" i="12"/>
  <c r="E2539" i="12"/>
  <c r="F2539" i="12" s="1"/>
  <c r="N2539" i="12"/>
  <c r="O2539" i="12" s="1"/>
  <c r="P2539" i="12" s="1"/>
  <c r="J2539" i="12"/>
  <c r="W2538" i="12"/>
  <c r="W2539" i="12" l="1"/>
  <c r="Q2539" i="12"/>
  <c r="R2539" i="12" s="1"/>
  <c r="E1400" i="13"/>
  <c r="V2540" i="12"/>
  <c r="B2541" i="12"/>
  <c r="U2540" i="12"/>
  <c r="E2540" i="12"/>
  <c r="F2540" i="12" s="1"/>
  <c r="N2540" i="12"/>
  <c r="O2540" i="12" s="1"/>
  <c r="P2540" i="12" s="1"/>
  <c r="J2540" i="12"/>
  <c r="I2540" i="12"/>
  <c r="Y2540" i="12"/>
  <c r="K2539" i="12"/>
  <c r="W2540" i="12" l="1"/>
  <c r="Q2540" i="12"/>
  <c r="R2540" i="12" s="1"/>
  <c r="E1399" i="13"/>
  <c r="B2542" i="12"/>
  <c r="U2541" i="12"/>
  <c r="E2541" i="12"/>
  <c r="F2541" i="12" s="1"/>
  <c r="N2541" i="12"/>
  <c r="O2541" i="12" s="1"/>
  <c r="P2541" i="12" s="1"/>
  <c r="V2541" i="12"/>
  <c r="J2541" i="12"/>
  <c r="I2541" i="12"/>
  <c r="Y2541" i="12"/>
  <c r="K2540" i="12"/>
  <c r="W2541" i="12" l="1"/>
  <c r="E1398" i="13"/>
  <c r="N2542" i="12"/>
  <c r="O2542" i="12" s="1"/>
  <c r="P2542" i="12" s="1"/>
  <c r="J2542" i="12"/>
  <c r="B2543" i="12"/>
  <c r="U2542" i="12"/>
  <c r="E2542" i="12"/>
  <c r="F2542" i="12" s="1"/>
  <c r="V2542" i="12"/>
  <c r="I2542" i="12"/>
  <c r="Y2542" i="12"/>
  <c r="K2541" i="12"/>
  <c r="Q2541" i="12"/>
  <c r="R2541" i="12" s="1"/>
  <c r="W2542" i="12" l="1"/>
  <c r="E1397" i="13"/>
  <c r="J2543" i="12"/>
  <c r="Y2543" i="12"/>
  <c r="I2543" i="12"/>
  <c r="B2544" i="12"/>
  <c r="U2543" i="12"/>
  <c r="V2543" i="12"/>
  <c r="N2543" i="12"/>
  <c r="O2543" i="12" s="1"/>
  <c r="P2543" i="12" s="1"/>
  <c r="E2543" i="12"/>
  <c r="F2543" i="12" s="1"/>
  <c r="K2542" i="12"/>
  <c r="Q2542" i="12"/>
  <c r="R2542" i="12" s="1"/>
  <c r="W2543" i="12" l="1"/>
  <c r="E1396" i="13"/>
  <c r="J2544" i="12"/>
  <c r="Y2544" i="12"/>
  <c r="I2544" i="12"/>
  <c r="V2544" i="12"/>
  <c r="B2545" i="12"/>
  <c r="U2544" i="12"/>
  <c r="E2544" i="12"/>
  <c r="F2544" i="12" s="1"/>
  <c r="N2544" i="12"/>
  <c r="O2544" i="12" s="1"/>
  <c r="P2544" i="12" s="1"/>
  <c r="K2543" i="12"/>
  <c r="Q2543" i="12"/>
  <c r="R2543" i="12" s="1"/>
  <c r="E1395" i="13" l="1"/>
  <c r="Y2545" i="12"/>
  <c r="I2545" i="12"/>
  <c r="V2545" i="12"/>
  <c r="B2546" i="12"/>
  <c r="U2545" i="12"/>
  <c r="E2545" i="12"/>
  <c r="F2545" i="12" s="1"/>
  <c r="N2545" i="12"/>
  <c r="O2545" i="12" s="1"/>
  <c r="P2545" i="12" s="1"/>
  <c r="J2545" i="12"/>
  <c r="K2544" i="12"/>
  <c r="Q2544" i="12"/>
  <c r="R2544" i="12" s="1"/>
  <c r="W2544" i="12"/>
  <c r="W2545" i="12" l="1"/>
  <c r="Q2545" i="12"/>
  <c r="R2545" i="12" s="1"/>
  <c r="E1394" i="13"/>
  <c r="V2546" i="12"/>
  <c r="N2546" i="12"/>
  <c r="O2546" i="12" s="1"/>
  <c r="P2546" i="12" s="1"/>
  <c r="Y2546" i="12"/>
  <c r="I2546" i="12"/>
  <c r="E2546" i="12"/>
  <c r="F2546" i="12" s="1"/>
  <c r="B2547" i="12"/>
  <c r="U2546" i="12"/>
  <c r="J2546" i="12"/>
  <c r="K2545" i="12"/>
  <c r="W2546" i="12" l="1"/>
  <c r="Q2546" i="12"/>
  <c r="R2546" i="12" s="1"/>
  <c r="E1393" i="13"/>
  <c r="N2547" i="12"/>
  <c r="O2547" i="12" s="1"/>
  <c r="P2547" i="12" s="1"/>
  <c r="Y2547" i="12"/>
  <c r="I2547" i="12"/>
  <c r="V2547" i="12"/>
  <c r="J2547" i="12"/>
  <c r="E2547" i="12"/>
  <c r="F2547" i="12" s="1"/>
  <c r="B2548" i="12"/>
  <c r="U2547" i="12"/>
  <c r="K2546" i="12"/>
  <c r="W2547" i="12" l="1"/>
  <c r="Q2547" i="12"/>
  <c r="R2547" i="12" s="1"/>
  <c r="E1392" i="13"/>
  <c r="N2548" i="12"/>
  <c r="O2548" i="12" s="1"/>
  <c r="P2548" i="12" s="1"/>
  <c r="J2548" i="12"/>
  <c r="Y2548" i="12"/>
  <c r="I2548" i="12"/>
  <c r="V2548" i="12"/>
  <c r="E2548" i="12"/>
  <c r="F2548" i="12" s="1"/>
  <c r="B2549" i="12"/>
  <c r="U2548" i="12"/>
  <c r="K2547" i="12"/>
  <c r="K2548" i="12" l="1"/>
  <c r="W2548" i="12"/>
  <c r="E1391" i="13"/>
  <c r="J2549" i="12"/>
  <c r="Y2549" i="12"/>
  <c r="I2549" i="12"/>
  <c r="V2549" i="12"/>
  <c r="B2550" i="12"/>
  <c r="U2549" i="12"/>
  <c r="E2549" i="12"/>
  <c r="F2549" i="12" s="1"/>
  <c r="N2549" i="12"/>
  <c r="O2549" i="12" s="1"/>
  <c r="P2549" i="12" s="1"/>
  <c r="Q2548" i="12"/>
  <c r="R2548" i="12" s="1"/>
  <c r="W2549" i="12" l="1"/>
  <c r="K2549" i="12"/>
  <c r="Q2549" i="12"/>
  <c r="R2549" i="12" s="1"/>
  <c r="E1390" i="13"/>
  <c r="J2550" i="12"/>
  <c r="V2550" i="12"/>
  <c r="B2551" i="12"/>
  <c r="U2550" i="12"/>
  <c r="E2550" i="12"/>
  <c r="F2550" i="12" s="1"/>
  <c r="Y2550" i="12"/>
  <c r="N2550" i="12"/>
  <c r="O2550" i="12" s="1"/>
  <c r="P2550" i="12" s="1"/>
  <c r="I2550" i="12"/>
  <c r="K2550" i="12" l="1"/>
  <c r="Q2550" i="12"/>
  <c r="R2550" i="12" s="1"/>
  <c r="W2550" i="12"/>
  <c r="E1389" i="13"/>
  <c r="B2552" i="12"/>
  <c r="U2551" i="12"/>
  <c r="E2551" i="12"/>
  <c r="F2551" i="12" s="1"/>
  <c r="J2551" i="12"/>
  <c r="Y2551" i="12"/>
  <c r="V2551" i="12"/>
  <c r="N2551" i="12"/>
  <c r="O2551" i="12" s="1"/>
  <c r="P2551" i="12" s="1"/>
  <c r="I2551" i="12"/>
  <c r="W2551" i="12" l="1"/>
  <c r="Q2551" i="12"/>
  <c r="R2551" i="12" s="1"/>
  <c r="K2551" i="12"/>
  <c r="E1388" i="13"/>
  <c r="N2552" i="12"/>
  <c r="O2552" i="12" s="1"/>
  <c r="P2552" i="12" s="1"/>
  <c r="J2552" i="12"/>
  <c r="E2552" i="12"/>
  <c r="F2552" i="12" s="1"/>
  <c r="B2553" i="12"/>
  <c r="Y2552" i="12"/>
  <c r="V2552" i="12"/>
  <c r="U2552" i="12"/>
  <c r="I2552" i="12"/>
  <c r="W2552" i="12" l="1"/>
  <c r="Q2552" i="12"/>
  <c r="R2552" i="12" s="1"/>
  <c r="K2552" i="12"/>
  <c r="E1387" i="13"/>
  <c r="N2553" i="12"/>
  <c r="O2553" i="12" s="1"/>
  <c r="P2553" i="12" s="1"/>
  <c r="J2553" i="12"/>
  <c r="Y2553" i="12"/>
  <c r="I2553" i="12"/>
  <c r="E2553" i="12"/>
  <c r="F2553" i="12" s="1"/>
  <c r="B2554" i="12"/>
  <c r="V2553" i="12"/>
  <c r="U2553" i="12"/>
  <c r="W2553" i="12" l="1"/>
  <c r="Q2553" i="12"/>
  <c r="R2553" i="12" s="1"/>
  <c r="K2553" i="12"/>
  <c r="E1386" i="13"/>
  <c r="N2554" i="12"/>
  <c r="O2554" i="12" s="1"/>
  <c r="P2554" i="12" s="1"/>
  <c r="J2554" i="12"/>
  <c r="Y2554" i="12"/>
  <c r="I2554" i="12"/>
  <c r="V2554" i="12"/>
  <c r="U2554" i="12"/>
  <c r="E2554" i="12"/>
  <c r="F2554" i="12" s="1"/>
  <c r="B2555" i="12"/>
  <c r="W2554" i="12" l="1"/>
  <c r="Q2554" i="12"/>
  <c r="R2554" i="12" s="1"/>
  <c r="K2554" i="12"/>
  <c r="E1385" i="13"/>
  <c r="Y2555" i="12"/>
  <c r="I2555" i="12"/>
  <c r="V2555" i="12"/>
  <c r="B2556" i="12"/>
  <c r="U2555" i="12"/>
  <c r="E2555" i="12"/>
  <c r="F2555" i="12" s="1"/>
  <c r="N2555" i="12"/>
  <c r="O2555" i="12" s="1"/>
  <c r="P2555" i="12" s="1"/>
  <c r="J2555" i="12"/>
  <c r="K2555" i="12" l="1"/>
  <c r="Q2555" i="12"/>
  <c r="R2555" i="12" s="1"/>
  <c r="W2555" i="12"/>
  <c r="E1384" i="13"/>
  <c r="V2556" i="12"/>
  <c r="B2557" i="12"/>
  <c r="U2556" i="12"/>
  <c r="E2556" i="12"/>
  <c r="F2556" i="12" s="1"/>
  <c r="N2556" i="12"/>
  <c r="O2556" i="12" s="1"/>
  <c r="P2556" i="12" s="1"/>
  <c r="Y2556" i="12"/>
  <c r="J2556" i="12"/>
  <c r="I2556" i="12"/>
  <c r="E1383" i="13" l="1"/>
  <c r="B2558" i="12"/>
  <c r="U2557" i="12"/>
  <c r="E2557" i="12"/>
  <c r="F2557" i="12" s="1"/>
  <c r="N2557" i="12"/>
  <c r="O2557" i="12" s="1"/>
  <c r="P2557" i="12" s="1"/>
  <c r="Y2557" i="12"/>
  <c r="V2557" i="12"/>
  <c r="J2557" i="12"/>
  <c r="I2557" i="12"/>
  <c r="K2556" i="12"/>
  <c r="Q2556" i="12"/>
  <c r="R2556" i="12" s="1"/>
  <c r="W2556" i="12"/>
  <c r="W2557" i="12" l="1"/>
  <c r="Q2557" i="12"/>
  <c r="R2557" i="12" s="1"/>
  <c r="E1382" i="13"/>
  <c r="N2558" i="12"/>
  <c r="O2558" i="12" s="1"/>
  <c r="P2558" i="12" s="1"/>
  <c r="J2558" i="12"/>
  <c r="B2559" i="12"/>
  <c r="U2558" i="12"/>
  <c r="E2558" i="12"/>
  <c r="F2558" i="12" s="1"/>
  <c r="I2558" i="12"/>
  <c r="Y2558" i="12"/>
  <c r="V2558" i="12"/>
  <c r="K2557" i="12"/>
  <c r="K2558" i="12" l="1"/>
  <c r="Q2558" i="12"/>
  <c r="R2558" i="12" s="1"/>
  <c r="W2558" i="12"/>
  <c r="E1381" i="13"/>
  <c r="J2559" i="12"/>
  <c r="Y2559" i="12"/>
  <c r="I2559" i="12"/>
  <c r="B2560" i="12"/>
  <c r="U2559" i="12"/>
  <c r="E2559" i="12"/>
  <c r="F2559" i="12" s="1"/>
  <c r="N2559" i="12"/>
  <c r="O2559" i="12" s="1"/>
  <c r="P2559" i="12" s="1"/>
  <c r="V2559" i="12"/>
  <c r="Q2559" i="12" l="1"/>
  <c r="R2559" i="12" s="1"/>
  <c r="W2559" i="12"/>
  <c r="E1380" i="13"/>
  <c r="J2560" i="12"/>
  <c r="Y2560" i="12"/>
  <c r="I2560" i="12"/>
  <c r="V2560" i="12"/>
  <c r="B2561" i="12"/>
  <c r="U2560" i="12"/>
  <c r="E2560" i="12"/>
  <c r="F2560" i="12" s="1"/>
  <c r="N2560" i="12"/>
  <c r="O2560" i="12" s="1"/>
  <c r="P2560" i="12" s="1"/>
  <c r="K2559" i="12"/>
  <c r="W2560" i="12" l="1"/>
  <c r="Q2560" i="12"/>
  <c r="R2560" i="12" s="1"/>
  <c r="E1379" i="13"/>
  <c r="Y2561" i="12"/>
  <c r="I2561" i="12"/>
  <c r="V2561" i="12"/>
  <c r="B2562" i="12"/>
  <c r="U2561" i="12"/>
  <c r="E2561" i="12"/>
  <c r="F2561" i="12" s="1"/>
  <c r="N2561" i="12"/>
  <c r="O2561" i="12" s="1"/>
  <c r="P2561" i="12" s="1"/>
  <c r="J2561" i="12"/>
  <c r="K2560" i="12"/>
  <c r="K2561" i="12" l="1"/>
  <c r="Q2561" i="12"/>
  <c r="R2561" i="12" s="1"/>
  <c r="W2561" i="12"/>
  <c r="E1378" i="13"/>
  <c r="V2562" i="12"/>
  <c r="N2562" i="12"/>
  <c r="O2562" i="12" s="1"/>
  <c r="P2562" i="12" s="1"/>
  <c r="Y2562" i="12"/>
  <c r="I2562" i="12"/>
  <c r="B2563" i="12"/>
  <c r="U2562" i="12"/>
  <c r="J2562" i="12"/>
  <c r="E2562" i="12"/>
  <c r="F2562" i="12" s="1"/>
  <c r="W2562" i="12" l="1"/>
  <c r="E1377" i="13"/>
  <c r="N2563" i="12"/>
  <c r="O2563" i="12" s="1"/>
  <c r="P2563" i="12" s="1"/>
  <c r="Y2563" i="12"/>
  <c r="I2563" i="12"/>
  <c r="V2563" i="12"/>
  <c r="E2563" i="12"/>
  <c r="F2563" i="12" s="1"/>
  <c r="B2564" i="12"/>
  <c r="U2563" i="12"/>
  <c r="J2563" i="12"/>
  <c r="K2562" i="12"/>
  <c r="Q2562" i="12"/>
  <c r="R2562" i="12" s="1"/>
  <c r="K2563" i="12" l="1"/>
  <c r="Q2563" i="12"/>
  <c r="R2563" i="12" s="1"/>
  <c r="W2563" i="12"/>
  <c r="E1376" i="13"/>
  <c r="N2564" i="12"/>
  <c r="O2564" i="12" s="1"/>
  <c r="P2564" i="12" s="1"/>
  <c r="J2564" i="12"/>
  <c r="Y2564" i="12"/>
  <c r="I2564" i="12"/>
  <c r="V2564" i="12"/>
  <c r="U2564" i="12"/>
  <c r="E2564" i="12"/>
  <c r="F2564" i="12" s="1"/>
  <c r="B2565" i="12"/>
  <c r="W2564" i="12" l="1"/>
  <c r="E1375" i="13"/>
  <c r="J2565" i="12"/>
  <c r="Y2565" i="12"/>
  <c r="I2565" i="12"/>
  <c r="V2565" i="12"/>
  <c r="B2566" i="12"/>
  <c r="U2565" i="12"/>
  <c r="E2565" i="12"/>
  <c r="F2565" i="12" s="1"/>
  <c r="N2565" i="12"/>
  <c r="O2565" i="12" s="1"/>
  <c r="P2565" i="12" s="1"/>
  <c r="Q2564" i="12"/>
  <c r="R2564" i="12" s="1"/>
  <c r="K2564" i="12"/>
  <c r="K2565" i="12" l="1"/>
  <c r="Q2565" i="12"/>
  <c r="R2565" i="12" s="1"/>
  <c r="W2565" i="12"/>
  <c r="E1374" i="13"/>
  <c r="J2566" i="12"/>
  <c r="Y2566" i="12"/>
  <c r="I2566" i="12"/>
  <c r="V2566" i="12"/>
  <c r="B2567" i="12"/>
  <c r="U2566" i="12"/>
  <c r="E2566" i="12"/>
  <c r="F2566" i="12" s="1"/>
  <c r="N2566" i="12"/>
  <c r="O2566" i="12" s="1"/>
  <c r="P2566" i="12" s="1"/>
  <c r="W2566" i="12" l="1"/>
  <c r="K2566" i="12"/>
  <c r="Q2566" i="12"/>
  <c r="R2566" i="12" s="1"/>
  <c r="E1373" i="13"/>
  <c r="V2567" i="12"/>
  <c r="B2568" i="12"/>
  <c r="U2567" i="12"/>
  <c r="E2567" i="12"/>
  <c r="F2567" i="12" s="1"/>
  <c r="N2567" i="12"/>
  <c r="O2567" i="12" s="1"/>
  <c r="P2567" i="12" s="1"/>
  <c r="J2567" i="12"/>
  <c r="Y2567" i="12"/>
  <c r="I2567" i="12"/>
  <c r="W2567" i="12" l="1"/>
  <c r="E1372" i="13"/>
  <c r="N2568" i="12"/>
  <c r="O2568" i="12" s="1"/>
  <c r="P2568" i="12" s="1"/>
  <c r="J2568" i="12"/>
  <c r="Y2568" i="12"/>
  <c r="I2568" i="12"/>
  <c r="B2569" i="12"/>
  <c r="V2568" i="12"/>
  <c r="U2568" i="12"/>
  <c r="E2568" i="12"/>
  <c r="F2568" i="12" s="1"/>
  <c r="K2567" i="12"/>
  <c r="Q2567" i="12"/>
  <c r="R2567" i="12" s="1"/>
  <c r="W2568" i="12" l="1"/>
  <c r="E1371" i="13"/>
  <c r="N2569" i="12"/>
  <c r="O2569" i="12" s="1"/>
  <c r="P2569" i="12" s="1"/>
  <c r="J2569" i="12"/>
  <c r="Y2569" i="12"/>
  <c r="I2569" i="12"/>
  <c r="V2569" i="12"/>
  <c r="B2570" i="12"/>
  <c r="U2569" i="12"/>
  <c r="E2569" i="12"/>
  <c r="F2569" i="12" s="1"/>
  <c r="K2568" i="12"/>
  <c r="Q2568" i="12"/>
  <c r="R2568" i="12" s="1"/>
  <c r="W2569" i="12" l="1"/>
  <c r="K2569" i="12"/>
  <c r="Q2569" i="12"/>
  <c r="R2569" i="12" s="1"/>
  <c r="E1370" i="13"/>
  <c r="N2570" i="12"/>
  <c r="O2570" i="12" s="1"/>
  <c r="P2570" i="12" s="1"/>
  <c r="J2570" i="12"/>
  <c r="Y2570" i="12"/>
  <c r="I2570" i="12"/>
  <c r="V2570" i="12"/>
  <c r="B2571" i="12"/>
  <c r="U2570" i="12"/>
  <c r="E2570" i="12"/>
  <c r="F2570" i="12" s="1"/>
  <c r="K2570" i="12" l="1"/>
  <c r="W2570" i="12"/>
  <c r="Q2570" i="12"/>
  <c r="R2570" i="12" s="1"/>
  <c r="E1369" i="13"/>
  <c r="J2571" i="12"/>
  <c r="Y2571" i="12"/>
  <c r="I2571" i="12"/>
  <c r="V2571" i="12"/>
  <c r="B2572" i="12"/>
  <c r="U2571" i="12"/>
  <c r="E2571" i="12"/>
  <c r="F2571" i="12" s="1"/>
  <c r="N2571" i="12"/>
  <c r="O2571" i="12" s="1"/>
  <c r="P2571" i="12" s="1"/>
  <c r="Q2571" i="12" l="1"/>
  <c r="R2571" i="12" s="1"/>
  <c r="K2571" i="12"/>
  <c r="W2571" i="12"/>
  <c r="E1368" i="13"/>
  <c r="V2572" i="12"/>
  <c r="B2573" i="12"/>
  <c r="U2572" i="12"/>
  <c r="E2572" i="12"/>
  <c r="F2572" i="12" s="1"/>
  <c r="N2572" i="12"/>
  <c r="O2572" i="12" s="1"/>
  <c r="P2572" i="12" s="1"/>
  <c r="Y2572" i="12"/>
  <c r="J2572" i="12"/>
  <c r="I2572" i="12"/>
  <c r="W2572" i="12" l="1"/>
  <c r="E1367" i="13"/>
  <c r="B2574" i="12"/>
  <c r="U2573" i="12"/>
  <c r="E2573" i="12"/>
  <c r="F2573" i="12" s="1"/>
  <c r="N2573" i="12"/>
  <c r="O2573" i="12" s="1"/>
  <c r="P2573" i="12" s="1"/>
  <c r="J2573" i="12"/>
  <c r="Y2573" i="12"/>
  <c r="V2573" i="12"/>
  <c r="I2573" i="12"/>
  <c r="K2572" i="12"/>
  <c r="Q2572" i="12"/>
  <c r="R2572" i="12" s="1"/>
  <c r="K2573" i="12" l="1"/>
  <c r="Q2573" i="12"/>
  <c r="R2573" i="12" s="1"/>
  <c r="W2573" i="12"/>
  <c r="E1366" i="13"/>
  <c r="N2574" i="12"/>
  <c r="O2574" i="12" s="1"/>
  <c r="P2574" i="12" s="1"/>
  <c r="J2574" i="12"/>
  <c r="Y2574" i="12"/>
  <c r="I2574" i="12"/>
  <c r="B2575" i="12"/>
  <c r="U2574" i="12"/>
  <c r="E2574" i="12"/>
  <c r="F2574" i="12" s="1"/>
  <c r="V2574" i="12"/>
  <c r="E1365" i="13" l="1"/>
  <c r="N2575" i="12"/>
  <c r="O2575" i="12" s="1"/>
  <c r="P2575" i="12" s="1"/>
  <c r="J2575" i="12"/>
  <c r="Y2575" i="12"/>
  <c r="I2575" i="12"/>
  <c r="V2575" i="12"/>
  <c r="B2576" i="12"/>
  <c r="U2575" i="12"/>
  <c r="E2575" i="12"/>
  <c r="F2575" i="12" s="1"/>
  <c r="K2574" i="12"/>
  <c r="Q2574" i="12"/>
  <c r="R2574" i="12" s="1"/>
  <c r="W2574" i="12"/>
  <c r="W2575" i="12" l="1"/>
  <c r="E1364" i="13"/>
  <c r="J2576" i="12"/>
  <c r="Y2576" i="12"/>
  <c r="I2576" i="12"/>
  <c r="V2576" i="12"/>
  <c r="B2577" i="12"/>
  <c r="U2576" i="12"/>
  <c r="E2576" i="12"/>
  <c r="F2576" i="12" s="1"/>
  <c r="N2576" i="12"/>
  <c r="O2576" i="12" s="1"/>
  <c r="P2576" i="12" s="1"/>
  <c r="K2575" i="12"/>
  <c r="Q2575" i="12"/>
  <c r="R2575" i="12" s="1"/>
  <c r="W2576" i="12" l="1"/>
  <c r="E1363" i="13"/>
  <c r="Y2577" i="12"/>
  <c r="I2577" i="12"/>
  <c r="V2577" i="12"/>
  <c r="B2578" i="12"/>
  <c r="U2577" i="12"/>
  <c r="E2577" i="12"/>
  <c r="F2577" i="12" s="1"/>
  <c r="N2577" i="12"/>
  <c r="O2577" i="12" s="1"/>
  <c r="P2577" i="12" s="1"/>
  <c r="J2577" i="12"/>
  <c r="K2576" i="12"/>
  <c r="Q2576" i="12"/>
  <c r="R2576" i="12" s="1"/>
  <c r="W2577" i="12" l="1"/>
  <c r="E1362" i="13"/>
  <c r="V2578" i="12"/>
  <c r="B2579" i="12"/>
  <c r="U2578" i="12"/>
  <c r="E2578" i="12"/>
  <c r="F2578" i="12" s="1"/>
  <c r="N2578" i="12"/>
  <c r="O2578" i="12" s="1"/>
  <c r="P2578" i="12" s="1"/>
  <c r="J2578" i="12"/>
  <c r="Y2578" i="12"/>
  <c r="I2578" i="12"/>
  <c r="K2577" i="12"/>
  <c r="Q2577" i="12"/>
  <c r="R2577" i="12" s="1"/>
  <c r="K2578" i="12" l="1"/>
  <c r="W2578" i="12"/>
  <c r="Q2578" i="12"/>
  <c r="R2578" i="12" s="1"/>
  <c r="E1361" i="13"/>
  <c r="N2579" i="12"/>
  <c r="O2579" i="12" s="1"/>
  <c r="P2579" i="12" s="1"/>
  <c r="J2579" i="12"/>
  <c r="Y2579" i="12"/>
  <c r="I2579" i="12"/>
  <c r="V2579" i="12"/>
  <c r="B2580" i="12"/>
  <c r="U2579" i="12"/>
  <c r="E2579" i="12"/>
  <c r="F2579" i="12" s="1"/>
  <c r="W2579" i="12" l="1"/>
  <c r="Q2579" i="12"/>
  <c r="R2579" i="12" s="1"/>
  <c r="E1360" i="13"/>
  <c r="N2580" i="12"/>
  <c r="O2580" i="12" s="1"/>
  <c r="P2580" i="12" s="1"/>
  <c r="J2580" i="12"/>
  <c r="Y2580" i="12"/>
  <c r="I2580" i="12"/>
  <c r="V2580" i="12"/>
  <c r="B2581" i="12"/>
  <c r="U2580" i="12"/>
  <c r="E2580" i="12"/>
  <c r="F2580" i="12" s="1"/>
  <c r="K2579" i="12"/>
  <c r="Q2580" i="12" l="1"/>
  <c r="R2580" i="12" s="1"/>
  <c r="W2580" i="12"/>
  <c r="E1359" i="13"/>
  <c r="J2581" i="12"/>
  <c r="Y2581" i="12"/>
  <c r="I2581" i="12"/>
  <c r="V2581" i="12"/>
  <c r="B2582" i="12"/>
  <c r="U2581" i="12"/>
  <c r="E2581" i="12"/>
  <c r="F2581" i="12" s="1"/>
  <c r="N2581" i="12"/>
  <c r="O2581" i="12" s="1"/>
  <c r="P2581" i="12" s="1"/>
  <c r="K2580" i="12"/>
  <c r="K2581" i="12" l="1"/>
  <c r="Q2581" i="12"/>
  <c r="R2581" i="12" s="1"/>
  <c r="W2581" i="12"/>
  <c r="E1358" i="13"/>
  <c r="J2582" i="12"/>
  <c r="Y2582" i="12"/>
  <c r="I2582" i="12"/>
  <c r="V2582" i="12"/>
  <c r="B2583" i="12"/>
  <c r="U2582" i="12"/>
  <c r="E2582" i="12"/>
  <c r="F2582" i="12" s="1"/>
  <c r="N2582" i="12"/>
  <c r="O2582" i="12" s="1"/>
  <c r="P2582" i="12" s="1"/>
  <c r="K2582" i="12" l="1"/>
  <c r="Q2582" i="12"/>
  <c r="R2582" i="12" s="1"/>
  <c r="W2582" i="12"/>
  <c r="E1357" i="13"/>
  <c r="V2583" i="12"/>
  <c r="B2584" i="12"/>
  <c r="U2583" i="12"/>
  <c r="E2583" i="12"/>
  <c r="F2583" i="12" s="1"/>
  <c r="N2583" i="12"/>
  <c r="O2583" i="12" s="1"/>
  <c r="P2583" i="12" s="1"/>
  <c r="J2583" i="12"/>
  <c r="Y2583" i="12"/>
  <c r="I2583" i="12"/>
  <c r="K2583" i="12" l="1"/>
  <c r="Q2583" i="12"/>
  <c r="R2583" i="12" s="1"/>
  <c r="W2583" i="12"/>
  <c r="E1356" i="13"/>
  <c r="N2584" i="12"/>
  <c r="O2584" i="12" s="1"/>
  <c r="P2584" i="12" s="1"/>
  <c r="J2584" i="12"/>
  <c r="Y2584" i="12"/>
  <c r="I2584" i="12"/>
  <c r="V2584" i="12"/>
  <c r="B2585" i="12"/>
  <c r="U2584" i="12"/>
  <c r="E2584" i="12"/>
  <c r="F2584" i="12" s="1"/>
  <c r="W2584" i="12" l="1"/>
  <c r="E1355" i="13"/>
  <c r="N2585" i="12"/>
  <c r="O2585" i="12" s="1"/>
  <c r="P2585" i="12" s="1"/>
  <c r="J2585" i="12"/>
  <c r="Y2585" i="12"/>
  <c r="I2585" i="12"/>
  <c r="V2585" i="12"/>
  <c r="B2586" i="12"/>
  <c r="U2585" i="12"/>
  <c r="E2585" i="12"/>
  <c r="F2585" i="12" s="1"/>
  <c r="K2584" i="12"/>
  <c r="Q2584" i="12"/>
  <c r="R2584" i="12" s="1"/>
  <c r="K2585" i="12" l="1"/>
  <c r="Q2585" i="12"/>
  <c r="R2585" i="12" s="1"/>
  <c r="W2585" i="12"/>
  <c r="E1354" i="13"/>
  <c r="N2586" i="12"/>
  <c r="O2586" i="12" s="1"/>
  <c r="P2586" i="12" s="1"/>
  <c r="J2586" i="12"/>
  <c r="Y2586" i="12"/>
  <c r="I2586" i="12"/>
  <c r="V2586" i="12"/>
  <c r="B2587" i="12"/>
  <c r="U2586" i="12"/>
  <c r="E2586" i="12"/>
  <c r="F2586" i="12" s="1"/>
  <c r="Q2586" i="12" l="1"/>
  <c r="R2586" i="12" s="1"/>
  <c r="W2586" i="12"/>
  <c r="E1353" i="13"/>
  <c r="J2587" i="12"/>
  <c r="Y2587" i="12"/>
  <c r="I2587" i="12"/>
  <c r="V2587" i="12"/>
  <c r="B2588" i="12"/>
  <c r="U2587" i="12"/>
  <c r="E2587" i="12"/>
  <c r="F2587" i="12" s="1"/>
  <c r="N2587" i="12"/>
  <c r="O2587" i="12" s="1"/>
  <c r="P2587" i="12" s="1"/>
  <c r="K2586" i="12"/>
  <c r="W2587" i="12" l="1"/>
  <c r="K2587" i="12"/>
  <c r="Q2587" i="12"/>
  <c r="R2587" i="12" s="1"/>
  <c r="E1352" i="13"/>
  <c r="V2588" i="12"/>
  <c r="B2589" i="12"/>
  <c r="U2588" i="12"/>
  <c r="E2588" i="12"/>
  <c r="F2588" i="12" s="1"/>
  <c r="N2588" i="12"/>
  <c r="O2588" i="12" s="1"/>
  <c r="P2588" i="12" s="1"/>
  <c r="J2588" i="12"/>
  <c r="Y2588" i="12"/>
  <c r="I2588" i="12"/>
  <c r="W2588" i="12" l="1"/>
  <c r="K2588" i="12"/>
  <c r="Q2588" i="12"/>
  <c r="R2588" i="12" s="1"/>
  <c r="E1351" i="13"/>
  <c r="B2590" i="12"/>
  <c r="U2589" i="12"/>
  <c r="E2589" i="12"/>
  <c r="F2589" i="12" s="1"/>
  <c r="N2589" i="12"/>
  <c r="O2589" i="12" s="1"/>
  <c r="P2589" i="12" s="1"/>
  <c r="J2589" i="12"/>
  <c r="Y2589" i="12"/>
  <c r="I2589" i="12"/>
  <c r="V2589" i="12"/>
  <c r="W2589" i="12" l="1"/>
  <c r="E1350" i="13"/>
  <c r="N2590" i="12"/>
  <c r="O2590" i="12" s="1"/>
  <c r="P2590" i="12" s="1"/>
  <c r="J2590" i="12"/>
  <c r="Y2590" i="12"/>
  <c r="I2590" i="12"/>
  <c r="V2590" i="12"/>
  <c r="B2591" i="12"/>
  <c r="U2590" i="12"/>
  <c r="E2590" i="12"/>
  <c r="F2590" i="12" s="1"/>
  <c r="K2589" i="12"/>
  <c r="Q2589" i="12"/>
  <c r="R2589" i="12" s="1"/>
  <c r="W2590" i="12" l="1"/>
  <c r="K2590" i="12"/>
  <c r="Q2590" i="12"/>
  <c r="R2590" i="12" s="1"/>
  <c r="E1349" i="13"/>
  <c r="N2591" i="12"/>
  <c r="O2591" i="12" s="1"/>
  <c r="P2591" i="12" s="1"/>
  <c r="J2591" i="12"/>
  <c r="Y2591" i="12"/>
  <c r="I2591" i="12"/>
  <c r="V2591" i="12"/>
  <c r="B2592" i="12"/>
  <c r="U2591" i="12"/>
  <c r="E2591" i="12"/>
  <c r="F2591" i="12" s="1"/>
  <c r="Q2591" i="12" l="1"/>
  <c r="R2591" i="12" s="1"/>
  <c r="W2591" i="12"/>
  <c r="E1348" i="13"/>
  <c r="J2592" i="12"/>
  <c r="Y2592" i="12"/>
  <c r="I2592" i="12"/>
  <c r="V2592" i="12"/>
  <c r="B2593" i="12"/>
  <c r="U2592" i="12"/>
  <c r="E2592" i="12"/>
  <c r="F2592" i="12" s="1"/>
  <c r="N2592" i="12"/>
  <c r="O2592" i="12" s="1"/>
  <c r="P2592" i="12" s="1"/>
  <c r="K2591" i="12"/>
  <c r="K2592" i="12" l="1"/>
  <c r="E1347" i="13"/>
  <c r="Y2593" i="12"/>
  <c r="I2593" i="12"/>
  <c r="V2593" i="12"/>
  <c r="B2594" i="12"/>
  <c r="U2593" i="12"/>
  <c r="E2593" i="12"/>
  <c r="F2593" i="12" s="1"/>
  <c r="N2593" i="12"/>
  <c r="O2593" i="12" s="1"/>
  <c r="P2593" i="12" s="1"/>
  <c r="J2593" i="12"/>
  <c r="Q2592" i="12"/>
  <c r="R2592" i="12" s="1"/>
  <c r="W2592" i="12"/>
  <c r="W2593" i="12" l="1"/>
  <c r="E1346" i="13"/>
  <c r="V2594" i="12"/>
  <c r="B2595" i="12"/>
  <c r="U2594" i="12"/>
  <c r="E2594" i="12"/>
  <c r="F2594" i="12" s="1"/>
  <c r="N2594" i="12"/>
  <c r="O2594" i="12" s="1"/>
  <c r="P2594" i="12" s="1"/>
  <c r="J2594" i="12"/>
  <c r="Y2594" i="12"/>
  <c r="I2594" i="12"/>
  <c r="K2593" i="12"/>
  <c r="Q2593" i="12"/>
  <c r="R2593" i="12" s="1"/>
  <c r="K2594" i="12" l="1"/>
  <c r="W2594" i="12"/>
  <c r="Q2594" i="12"/>
  <c r="R2594" i="12" s="1"/>
  <c r="E1345" i="13"/>
  <c r="N2595" i="12"/>
  <c r="O2595" i="12" s="1"/>
  <c r="P2595" i="12" s="1"/>
  <c r="J2595" i="12"/>
  <c r="Y2595" i="12"/>
  <c r="I2595" i="12"/>
  <c r="V2595" i="12"/>
  <c r="B2596" i="12"/>
  <c r="U2595" i="12"/>
  <c r="E2595" i="12"/>
  <c r="F2595" i="12" s="1"/>
  <c r="W2595" i="12" l="1"/>
  <c r="Q2595" i="12"/>
  <c r="R2595" i="12" s="1"/>
  <c r="E1344" i="13"/>
  <c r="N2596" i="12"/>
  <c r="O2596" i="12" s="1"/>
  <c r="P2596" i="12" s="1"/>
  <c r="J2596" i="12"/>
  <c r="Y2596" i="12"/>
  <c r="I2596" i="12"/>
  <c r="V2596" i="12"/>
  <c r="B2597" i="12"/>
  <c r="U2596" i="12"/>
  <c r="E2596" i="12"/>
  <c r="F2596" i="12" s="1"/>
  <c r="K2595" i="12"/>
  <c r="W2596" i="12" l="1"/>
  <c r="K2596" i="12"/>
  <c r="E1343" i="13"/>
  <c r="J2597" i="12"/>
  <c r="Y2597" i="12"/>
  <c r="I2597" i="12"/>
  <c r="V2597" i="12"/>
  <c r="B2598" i="12"/>
  <c r="U2597" i="12"/>
  <c r="E2597" i="12"/>
  <c r="F2597" i="12" s="1"/>
  <c r="N2597" i="12"/>
  <c r="O2597" i="12" s="1"/>
  <c r="P2597" i="12" s="1"/>
  <c r="Q2596" i="12"/>
  <c r="R2596" i="12" s="1"/>
  <c r="E1342" i="13" l="1"/>
  <c r="J2598" i="12"/>
  <c r="Y2598" i="12"/>
  <c r="I2598" i="12"/>
  <c r="V2598" i="12"/>
  <c r="B2599" i="12"/>
  <c r="U2598" i="12"/>
  <c r="E2598" i="12"/>
  <c r="F2598" i="12" s="1"/>
  <c r="N2598" i="12"/>
  <c r="O2598" i="12" s="1"/>
  <c r="P2598" i="12" s="1"/>
  <c r="K2597" i="12"/>
  <c r="Q2597" i="12"/>
  <c r="R2597" i="12" s="1"/>
  <c r="W2597" i="12"/>
  <c r="W2598" i="12" l="1"/>
  <c r="E1341" i="13"/>
  <c r="V2599" i="12"/>
  <c r="B2600" i="12"/>
  <c r="U2599" i="12"/>
  <c r="E2599" i="12"/>
  <c r="F2599" i="12" s="1"/>
  <c r="N2599" i="12"/>
  <c r="O2599" i="12" s="1"/>
  <c r="P2599" i="12" s="1"/>
  <c r="J2599" i="12"/>
  <c r="Y2599" i="12"/>
  <c r="I2599" i="12"/>
  <c r="K2598" i="12"/>
  <c r="Q2598" i="12"/>
  <c r="R2598" i="12" s="1"/>
  <c r="W2599" i="12" l="1"/>
  <c r="Q2599" i="12"/>
  <c r="R2599" i="12" s="1"/>
  <c r="E1340" i="13"/>
  <c r="N2600" i="12"/>
  <c r="O2600" i="12" s="1"/>
  <c r="P2600" i="12" s="1"/>
  <c r="J2600" i="12"/>
  <c r="Y2600" i="12"/>
  <c r="I2600" i="12"/>
  <c r="V2600" i="12"/>
  <c r="E2600" i="12"/>
  <c r="F2600" i="12" s="1"/>
  <c r="B2601" i="12"/>
  <c r="U2600" i="12"/>
  <c r="K2599" i="12"/>
  <c r="W2600" i="12" l="1"/>
  <c r="Q2600" i="12"/>
  <c r="R2600" i="12" s="1"/>
  <c r="E1339" i="13"/>
  <c r="N2601" i="12"/>
  <c r="O2601" i="12" s="1"/>
  <c r="P2601" i="12" s="1"/>
  <c r="J2601" i="12"/>
  <c r="Y2601" i="12"/>
  <c r="I2601" i="12"/>
  <c r="V2601" i="12"/>
  <c r="B2602" i="12"/>
  <c r="U2601" i="12"/>
  <c r="E2601" i="12"/>
  <c r="F2601" i="12" s="1"/>
  <c r="K2600" i="12"/>
  <c r="K2601" i="12" l="1"/>
  <c r="W2601" i="12"/>
  <c r="Q2601" i="12"/>
  <c r="R2601" i="12" s="1"/>
  <c r="E1338" i="13"/>
  <c r="N2602" i="12"/>
  <c r="O2602" i="12" s="1"/>
  <c r="P2602" i="12" s="1"/>
  <c r="J2602" i="12"/>
  <c r="Y2602" i="12"/>
  <c r="I2602" i="12"/>
  <c r="V2602" i="12"/>
  <c r="B2603" i="12"/>
  <c r="U2602" i="12"/>
  <c r="E2602" i="12"/>
  <c r="F2602" i="12" s="1"/>
  <c r="K2602" i="12" l="1"/>
  <c r="Q2602" i="12"/>
  <c r="R2602" i="12" s="1"/>
  <c r="W2602" i="12"/>
  <c r="E1337" i="13"/>
  <c r="J2603" i="12"/>
  <c r="Y2603" i="12"/>
  <c r="I2603" i="12"/>
  <c r="V2603" i="12"/>
  <c r="B2604" i="12"/>
  <c r="U2603" i="12"/>
  <c r="E2603" i="12"/>
  <c r="F2603" i="12" s="1"/>
  <c r="N2603" i="12"/>
  <c r="O2603" i="12" s="1"/>
  <c r="P2603" i="12" s="1"/>
  <c r="K2603" i="12" l="1"/>
  <c r="Q2603" i="12"/>
  <c r="R2603" i="12" s="1"/>
  <c r="W2603" i="12"/>
  <c r="E1336" i="13"/>
  <c r="V2604" i="12"/>
  <c r="B2605" i="12"/>
  <c r="U2604" i="12"/>
  <c r="E2604" i="12"/>
  <c r="F2604" i="12" s="1"/>
  <c r="N2604" i="12"/>
  <c r="O2604" i="12" s="1"/>
  <c r="P2604" i="12" s="1"/>
  <c r="J2604" i="12"/>
  <c r="Y2604" i="12"/>
  <c r="I2604" i="12"/>
  <c r="W2604" i="12" l="1"/>
  <c r="K2604" i="12"/>
  <c r="Q2604" i="12"/>
  <c r="R2604" i="12" s="1"/>
  <c r="E1335" i="13"/>
  <c r="B2606" i="12"/>
  <c r="U2605" i="12"/>
  <c r="E2605" i="12"/>
  <c r="F2605" i="12" s="1"/>
  <c r="N2605" i="12"/>
  <c r="O2605" i="12" s="1"/>
  <c r="P2605" i="12" s="1"/>
  <c r="J2605" i="12"/>
  <c r="Y2605" i="12"/>
  <c r="I2605" i="12"/>
  <c r="V2605" i="12"/>
  <c r="K2605" i="12" l="1"/>
  <c r="Q2605" i="12"/>
  <c r="R2605" i="12" s="1"/>
  <c r="W2605" i="12"/>
  <c r="E1334" i="13"/>
  <c r="N2606" i="12"/>
  <c r="O2606" i="12" s="1"/>
  <c r="P2606" i="12" s="1"/>
  <c r="J2606" i="12"/>
  <c r="Y2606" i="12"/>
  <c r="I2606" i="12"/>
  <c r="V2606" i="12"/>
  <c r="B2607" i="12"/>
  <c r="U2606" i="12"/>
  <c r="E2606" i="12"/>
  <c r="F2606" i="12" s="1"/>
  <c r="K2606" i="12" l="1"/>
  <c r="W2606" i="12"/>
  <c r="Q2606" i="12"/>
  <c r="R2606" i="12" s="1"/>
  <c r="E1333" i="13"/>
  <c r="N2607" i="12"/>
  <c r="O2607" i="12" s="1"/>
  <c r="P2607" i="12" s="1"/>
  <c r="J2607" i="12"/>
  <c r="Y2607" i="12"/>
  <c r="I2607" i="12"/>
  <c r="V2607" i="12"/>
  <c r="B2608" i="12"/>
  <c r="U2607" i="12"/>
  <c r="E2607" i="12"/>
  <c r="F2607" i="12" s="1"/>
  <c r="W2607" i="12" l="1"/>
  <c r="E1332" i="13"/>
  <c r="J2608" i="12"/>
  <c r="Y2608" i="12"/>
  <c r="I2608" i="12"/>
  <c r="V2608" i="12"/>
  <c r="B2609" i="12"/>
  <c r="U2608" i="12"/>
  <c r="E2608" i="12"/>
  <c r="F2608" i="12" s="1"/>
  <c r="N2608" i="12"/>
  <c r="O2608" i="12" s="1"/>
  <c r="P2608" i="12" s="1"/>
  <c r="Q2607" i="12"/>
  <c r="R2607" i="12" s="1"/>
  <c r="K2607" i="12"/>
  <c r="Q2608" i="12" l="1"/>
  <c r="R2608" i="12" s="1"/>
  <c r="E1331" i="13"/>
  <c r="Y2609" i="12"/>
  <c r="I2609" i="12"/>
  <c r="V2609" i="12"/>
  <c r="B2610" i="12"/>
  <c r="U2609" i="12"/>
  <c r="E2609" i="12"/>
  <c r="F2609" i="12" s="1"/>
  <c r="N2609" i="12"/>
  <c r="O2609" i="12" s="1"/>
  <c r="P2609" i="12" s="1"/>
  <c r="J2609" i="12"/>
  <c r="K2608" i="12"/>
  <c r="W2608" i="12"/>
  <c r="W2609" i="12" l="1"/>
  <c r="E1330" i="13"/>
  <c r="V2610" i="12"/>
  <c r="B2611" i="12"/>
  <c r="U2610" i="12"/>
  <c r="E2610" i="12"/>
  <c r="F2610" i="12" s="1"/>
  <c r="N2610" i="12"/>
  <c r="O2610" i="12" s="1"/>
  <c r="P2610" i="12" s="1"/>
  <c r="J2610" i="12"/>
  <c r="Y2610" i="12"/>
  <c r="I2610" i="12"/>
  <c r="K2609" i="12"/>
  <c r="Q2609" i="12"/>
  <c r="R2609" i="12" s="1"/>
  <c r="K2610" i="12" l="1"/>
  <c r="Q2610" i="12"/>
  <c r="R2610" i="12" s="1"/>
  <c r="W2610" i="12"/>
  <c r="E1329" i="13"/>
  <c r="N2611" i="12"/>
  <c r="O2611" i="12" s="1"/>
  <c r="P2611" i="12" s="1"/>
  <c r="J2611" i="12"/>
  <c r="Y2611" i="12"/>
  <c r="I2611" i="12"/>
  <c r="V2611" i="12"/>
  <c r="B2612" i="12"/>
  <c r="U2611" i="12"/>
  <c r="E2611" i="12"/>
  <c r="F2611" i="12" s="1"/>
  <c r="W2611" i="12" l="1"/>
  <c r="K2611" i="12"/>
  <c r="Q2611" i="12"/>
  <c r="R2611" i="12" s="1"/>
  <c r="E1328" i="13"/>
  <c r="N2612" i="12"/>
  <c r="O2612" i="12" s="1"/>
  <c r="P2612" i="12" s="1"/>
  <c r="J2612" i="12"/>
  <c r="Y2612" i="12"/>
  <c r="I2612" i="12"/>
  <c r="V2612" i="12"/>
  <c r="B2613" i="12"/>
  <c r="U2612" i="12"/>
  <c r="E2612" i="12"/>
  <c r="F2612" i="12" s="1"/>
  <c r="K2612" i="12" l="1"/>
  <c r="Q2612" i="12"/>
  <c r="R2612" i="12" s="1"/>
  <c r="W2612" i="12"/>
  <c r="E1327" i="13"/>
  <c r="J2613" i="12"/>
  <c r="Y2613" i="12"/>
  <c r="I2613" i="12"/>
  <c r="V2613" i="12"/>
  <c r="B2614" i="12"/>
  <c r="U2613" i="12"/>
  <c r="E2613" i="12"/>
  <c r="F2613" i="12" s="1"/>
  <c r="N2613" i="12"/>
  <c r="O2613" i="12" s="1"/>
  <c r="P2613" i="12" s="1"/>
  <c r="W2613" i="12" l="1"/>
  <c r="E1326" i="13"/>
  <c r="J2614" i="12"/>
  <c r="Y2614" i="12"/>
  <c r="I2614" i="12"/>
  <c r="V2614" i="12"/>
  <c r="B2615" i="12"/>
  <c r="U2614" i="12"/>
  <c r="E2614" i="12"/>
  <c r="F2614" i="12" s="1"/>
  <c r="N2614" i="12"/>
  <c r="O2614" i="12" s="1"/>
  <c r="P2614" i="12" s="1"/>
  <c r="K2613" i="12"/>
  <c r="Q2613" i="12"/>
  <c r="R2613" i="12" s="1"/>
  <c r="W2614" i="12" l="1"/>
  <c r="E1325" i="13"/>
  <c r="V2615" i="12"/>
  <c r="B2616" i="12"/>
  <c r="U2615" i="12"/>
  <c r="E2615" i="12"/>
  <c r="F2615" i="12" s="1"/>
  <c r="N2615" i="12"/>
  <c r="O2615" i="12" s="1"/>
  <c r="P2615" i="12" s="1"/>
  <c r="J2615" i="12"/>
  <c r="Y2615" i="12"/>
  <c r="I2615" i="12"/>
  <c r="K2614" i="12"/>
  <c r="Q2614" i="12"/>
  <c r="R2614" i="12" s="1"/>
  <c r="W2615" i="12" l="1"/>
  <c r="Q2615" i="12"/>
  <c r="R2615" i="12" s="1"/>
  <c r="E1324" i="13"/>
  <c r="N2616" i="12"/>
  <c r="O2616" i="12" s="1"/>
  <c r="P2616" i="12" s="1"/>
  <c r="J2616" i="12"/>
  <c r="Y2616" i="12"/>
  <c r="I2616" i="12"/>
  <c r="V2616" i="12"/>
  <c r="B2617" i="12"/>
  <c r="U2616" i="12"/>
  <c r="E2616" i="12"/>
  <c r="F2616" i="12" s="1"/>
  <c r="K2615" i="12"/>
  <c r="Q2616" i="12" l="1"/>
  <c r="R2616" i="12" s="1"/>
  <c r="W2616" i="12"/>
  <c r="E1323" i="13"/>
  <c r="N2617" i="12"/>
  <c r="O2617" i="12" s="1"/>
  <c r="P2617" i="12" s="1"/>
  <c r="J2617" i="12"/>
  <c r="Y2617" i="12"/>
  <c r="I2617" i="12"/>
  <c r="V2617" i="12"/>
  <c r="B2618" i="12"/>
  <c r="U2617" i="12"/>
  <c r="E2617" i="12"/>
  <c r="F2617" i="12" s="1"/>
  <c r="K2616" i="12"/>
  <c r="Q2617" i="12" l="1"/>
  <c r="R2617" i="12" s="1"/>
  <c r="W2617" i="12"/>
  <c r="E1322" i="13"/>
  <c r="N2618" i="12"/>
  <c r="O2618" i="12" s="1"/>
  <c r="P2618" i="12" s="1"/>
  <c r="J2618" i="12"/>
  <c r="Y2618" i="12"/>
  <c r="I2618" i="12"/>
  <c r="V2618" i="12"/>
  <c r="B2619" i="12"/>
  <c r="U2618" i="12"/>
  <c r="E2618" i="12"/>
  <c r="F2618" i="12" s="1"/>
  <c r="K2617" i="12"/>
  <c r="W2618" i="12" l="1"/>
  <c r="Q2618" i="12"/>
  <c r="R2618" i="12" s="1"/>
  <c r="E1321" i="13"/>
  <c r="J2619" i="12"/>
  <c r="Y2619" i="12"/>
  <c r="I2619" i="12"/>
  <c r="V2619" i="12"/>
  <c r="B2620" i="12"/>
  <c r="U2619" i="12"/>
  <c r="E2619" i="12"/>
  <c r="F2619" i="12" s="1"/>
  <c r="N2619" i="12"/>
  <c r="O2619" i="12" s="1"/>
  <c r="P2619" i="12" s="1"/>
  <c r="K2618" i="12"/>
  <c r="W2619" i="12" l="1"/>
  <c r="Q2619" i="12"/>
  <c r="R2619" i="12" s="1"/>
  <c r="E1320" i="13"/>
  <c r="V2620" i="12"/>
  <c r="B2621" i="12"/>
  <c r="U2620" i="12"/>
  <c r="E2620" i="12"/>
  <c r="F2620" i="12" s="1"/>
  <c r="N2620" i="12"/>
  <c r="O2620" i="12" s="1"/>
  <c r="P2620" i="12" s="1"/>
  <c r="J2620" i="12"/>
  <c r="Y2620" i="12"/>
  <c r="I2620" i="12"/>
  <c r="K2619" i="12"/>
  <c r="E1319" i="13" l="1"/>
  <c r="B2622" i="12"/>
  <c r="U2621" i="12"/>
  <c r="E2621" i="12"/>
  <c r="F2621" i="12" s="1"/>
  <c r="N2621" i="12"/>
  <c r="O2621" i="12" s="1"/>
  <c r="P2621" i="12" s="1"/>
  <c r="J2621" i="12"/>
  <c r="Y2621" i="12"/>
  <c r="I2621" i="12"/>
  <c r="V2621" i="12"/>
  <c r="K2620" i="12"/>
  <c r="Q2620" i="12"/>
  <c r="R2620" i="12" s="1"/>
  <c r="W2620" i="12"/>
  <c r="W2621" i="12" l="1"/>
  <c r="Q2621" i="12"/>
  <c r="R2621" i="12" s="1"/>
  <c r="K2621" i="12"/>
  <c r="E1318" i="13"/>
  <c r="N2622" i="12"/>
  <c r="O2622" i="12" s="1"/>
  <c r="P2622" i="12" s="1"/>
  <c r="J2622" i="12"/>
  <c r="Y2622" i="12"/>
  <c r="I2622" i="12"/>
  <c r="V2622" i="12"/>
  <c r="B2623" i="12"/>
  <c r="U2622" i="12"/>
  <c r="E2622" i="12"/>
  <c r="F2622" i="12" s="1"/>
  <c r="Q2622" i="12" l="1"/>
  <c r="R2622" i="12" s="1"/>
  <c r="W2622" i="12"/>
  <c r="E1317" i="13"/>
  <c r="N2623" i="12"/>
  <c r="O2623" i="12" s="1"/>
  <c r="P2623" i="12" s="1"/>
  <c r="J2623" i="12"/>
  <c r="Y2623" i="12"/>
  <c r="I2623" i="12"/>
  <c r="V2623" i="12"/>
  <c r="B2624" i="12"/>
  <c r="U2623" i="12"/>
  <c r="E2623" i="12"/>
  <c r="F2623" i="12" s="1"/>
  <c r="K2622" i="12"/>
  <c r="W2623" i="12" l="1"/>
  <c r="Q2623" i="12"/>
  <c r="R2623" i="12" s="1"/>
  <c r="K2623" i="12"/>
  <c r="E1316" i="13"/>
  <c r="J2624" i="12"/>
  <c r="Y2624" i="12"/>
  <c r="I2624" i="12"/>
  <c r="V2624" i="12"/>
  <c r="B2625" i="12"/>
  <c r="U2624" i="12"/>
  <c r="E2624" i="12"/>
  <c r="F2624" i="12" s="1"/>
  <c r="N2624" i="12"/>
  <c r="O2624" i="12" s="1"/>
  <c r="P2624" i="12" s="1"/>
  <c r="Q2624" i="12" l="1"/>
  <c r="R2624" i="12" s="1"/>
  <c r="W2624" i="12"/>
  <c r="E1315" i="13"/>
  <c r="Y2625" i="12"/>
  <c r="I2625" i="12"/>
  <c r="V2625" i="12"/>
  <c r="B2626" i="12"/>
  <c r="U2625" i="12"/>
  <c r="E2625" i="12"/>
  <c r="F2625" i="12" s="1"/>
  <c r="N2625" i="12"/>
  <c r="O2625" i="12" s="1"/>
  <c r="P2625" i="12" s="1"/>
  <c r="J2625" i="12"/>
  <c r="K2624" i="12"/>
  <c r="W2625" i="12" l="1"/>
  <c r="E1314" i="13"/>
  <c r="V2626" i="12"/>
  <c r="B2627" i="12"/>
  <c r="U2626" i="12"/>
  <c r="E2626" i="12"/>
  <c r="F2626" i="12" s="1"/>
  <c r="N2626" i="12"/>
  <c r="O2626" i="12" s="1"/>
  <c r="P2626" i="12" s="1"/>
  <c r="J2626" i="12"/>
  <c r="Y2626" i="12"/>
  <c r="I2626" i="12"/>
  <c r="K2625" i="12"/>
  <c r="Q2625" i="12"/>
  <c r="R2625" i="12" s="1"/>
  <c r="Q2626" i="12" l="1"/>
  <c r="R2626" i="12" s="1"/>
  <c r="W2626" i="12"/>
  <c r="E1313" i="13"/>
  <c r="N2627" i="12"/>
  <c r="O2627" i="12" s="1"/>
  <c r="P2627" i="12" s="1"/>
  <c r="J2627" i="12"/>
  <c r="Y2627" i="12"/>
  <c r="I2627" i="12"/>
  <c r="V2627" i="12"/>
  <c r="B2628" i="12"/>
  <c r="U2627" i="12"/>
  <c r="E2627" i="12"/>
  <c r="F2627" i="12" s="1"/>
  <c r="K2626" i="12"/>
  <c r="W2627" i="12" l="1"/>
  <c r="Q2627" i="12"/>
  <c r="R2627" i="12" s="1"/>
  <c r="E1312" i="13"/>
  <c r="N2628" i="12"/>
  <c r="O2628" i="12" s="1"/>
  <c r="P2628" i="12" s="1"/>
  <c r="J2628" i="12"/>
  <c r="Y2628" i="12"/>
  <c r="I2628" i="12"/>
  <c r="V2628" i="12"/>
  <c r="B2629" i="12"/>
  <c r="U2628" i="12"/>
  <c r="E2628" i="12"/>
  <c r="F2628" i="12" s="1"/>
  <c r="K2627" i="12"/>
  <c r="W2628" i="12" l="1"/>
  <c r="E1311" i="13"/>
  <c r="J2629" i="12"/>
  <c r="Y2629" i="12"/>
  <c r="I2629" i="12"/>
  <c r="V2629" i="12"/>
  <c r="B2630" i="12"/>
  <c r="U2629" i="12"/>
  <c r="E2629" i="12"/>
  <c r="F2629" i="12" s="1"/>
  <c r="N2629" i="12"/>
  <c r="O2629" i="12" s="1"/>
  <c r="P2629" i="12" s="1"/>
  <c r="Q2628" i="12"/>
  <c r="R2628" i="12" s="1"/>
  <c r="K2628" i="12"/>
  <c r="K2629" i="12" l="1"/>
  <c r="Q2629" i="12"/>
  <c r="R2629" i="12" s="1"/>
  <c r="W2629" i="12"/>
  <c r="E1310" i="13"/>
  <c r="J2630" i="12"/>
  <c r="Y2630" i="12"/>
  <c r="I2630" i="12"/>
  <c r="V2630" i="12"/>
  <c r="B2631" i="12"/>
  <c r="U2630" i="12"/>
  <c r="E2630" i="12"/>
  <c r="F2630" i="12" s="1"/>
  <c r="N2630" i="12"/>
  <c r="O2630" i="12" s="1"/>
  <c r="P2630" i="12" s="1"/>
  <c r="K2630" i="12" l="1"/>
  <c r="Q2630" i="12"/>
  <c r="R2630" i="12" s="1"/>
  <c r="W2630" i="12"/>
  <c r="E1309" i="13"/>
  <c r="V2631" i="12"/>
  <c r="B2632" i="12"/>
  <c r="U2631" i="12"/>
  <c r="E2631" i="12"/>
  <c r="F2631" i="12" s="1"/>
  <c r="N2631" i="12"/>
  <c r="O2631" i="12" s="1"/>
  <c r="P2631" i="12" s="1"/>
  <c r="J2631" i="12"/>
  <c r="Y2631" i="12"/>
  <c r="I2631" i="12"/>
  <c r="K2631" i="12" l="1"/>
  <c r="Q2631" i="12"/>
  <c r="R2631" i="12" s="1"/>
  <c r="W2631" i="12"/>
  <c r="E1308" i="13"/>
  <c r="N2632" i="12"/>
  <c r="O2632" i="12" s="1"/>
  <c r="P2632" i="12" s="1"/>
  <c r="J2632" i="12"/>
  <c r="Y2632" i="12"/>
  <c r="I2632" i="12"/>
  <c r="V2632" i="12"/>
  <c r="B2633" i="12"/>
  <c r="U2632" i="12"/>
  <c r="E2632" i="12"/>
  <c r="F2632" i="12" s="1"/>
  <c r="K2632" i="12" l="1"/>
  <c r="W2632" i="12"/>
  <c r="E1307" i="13"/>
  <c r="N2633" i="12"/>
  <c r="O2633" i="12" s="1"/>
  <c r="P2633" i="12" s="1"/>
  <c r="J2633" i="12"/>
  <c r="Y2633" i="12"/>
  <c r="I2633" i="12"/>
  <c r="V2633" i="12"/>
  <c r="B2634" i="12"/>
  <c r="U2633" i="12"/>
  <c r="E2633" i="12"/>
  <c r="F2633" i="12" s="1"/>
  <c r="Q2632" i="12"/>
  <c r="R2632" i="12" s="1"/>
  <c r="W2633" i="12" l="1"/>
  <c r="Q2633" i="12"/>
  <c r="R2633" i="12" s="1"/>
  <c r="E1306" i="13"/>
  <c r="N2634" i="12"/>
  <c r="O2634" i="12" s="1"/>
  <c r="P2634" i="12" s="1"/>
  <c r="J2634" i="12"/>
  <c r="Y2634" i="12"/>
  <c r="I2634" i="12"/>
  <c r="V2634" i="12"/>
  <c r="B2635" i="12"/>
  <c r="U2634" i="12"/>
  <c r="E2634" i="12"/>
  <c r="F2634" i="12" s="1"/>
  <c r="K2633" i="12"/>
  <c r="Q2634" i="12" l="1"/>
  <c r="R2634" i="12" s="1"/>
  <c r="W2634" i="12"/>
  <c r="E1305" i="13"/>
  <c r="J2635" i="12"/>
  <c r="Y2635" i="12"/>
  <c r="I2635" i="12"/>
  <c r="V2635" i="12"/>
  <c r="B2636" i="12"/>
  <c r="U2635" i="12"/>
  <c r="E2635" i="12"/>
  <c r="F2635" i="12" s="1"/>
  <c r="N2635" i="12"/>
  <c r="O2635" i="12" s="1"/>
  <c r="P2635" i="12" s="1"/>
  <c r="K2634" i="12"/>
  <c r="K2635" i="12" l="1"/>
  <c r="E1304" i="13"/>
  <c r="V2636" i="12"/>
  <c r="B2637" i="12"/>
  <c r="U2636" i="12"/>
  <c r="E2636" i="12"/>
  <c r="F2636" i="12" s="1"/>
  <c r="N2636" i="12"/>
  <c r="O2636" i="12" s="1"/>
  <c r="P2636" i="12" s="1"/>
  <c r="J2636" i="12"/>
  <c r="Y2636" i="12"/>
  <c r="I2636" i="12"/>
  <c r="Q2635" i="12"/>
  <c r="R2635" i="12" s="1"/>
  <c r="W2635" i="12"/>
  <c r="K2636" i="12" l="1"/>
  <c r="W2636" i="12"/>
  <c r="Q2636" i="12"/>
  <c r="R2636" i="12" s="1"/>
  <c r="E1303" i="13"/>
  <c r="B2638" i="12"/>
  <c r="U2637" i="12"/>
  <c r="E2637" i="12"/>
  <c r="F2637" i="12" s="1"/>
  <c r="N2637" i="12"/>
  <c r="O2637" i="12" s="1"/>
  <c r="P2637" i="12" s="1"/>
  <c r="J2637" i="12"/>
  <c r="Y2637" i="12"/>
  <c r="I2637" i="12"/>
  <c r="V2637" i="12"/>
  <c r="Q2637" i="12" l="1"/>
  <c r="R2637" i="12" s="1"/>
  <c r="W2637" i="12"/>
  <c r="E1302" i="13"/>
  <c r="N2638" i="12"/>
  <c r="O2638" i="12" s="1"/>
  <c r="P2638" i="12" s="1"/>
  <c r="J2638" i="12"/>
  <c r="Y2638" i="12"/>
  <c r="I2638" i="12"/>
  <c r="V2638" i="12"/>
  <c r="B2639" i="12"/>
  <c r="U2638" i="12"/>
  <c r="E2638" i="12"/>
  <c r="F2638" i="12" s="1"/>
  <c r="K2637" i="12"/>
  <c r="W2638" i="12" l="1"/>
  <c r="K2638" i="12"/>
  <c r="Q2638" i="12"/>
  <c r="R2638" i="12" s="1"/>
  <c r="E1301" i="13"/>
  <c r="N2639" i="12"/>
  <c r="O2639" i="12" s="1"/>
  <c r="P2639" i="12" s="1"/>
  <c r="J2639" i="12"/>
  <c r="Y2639" i="12"/>
  <c r="I2639" i="12"/>
  <c r="V2639" i="12"/>
  <c r="B2640" i="12"/>
  <c r="U2639" i="12"/>
  <c r="E2639" i="12"/>
  <c r="F2639" i="12" s="1"/>
  <c r="K2639" i="12" l="1"/>
  <c r="W2639" i="12"/>
  <c r="Q2639" i="12"/>
  <c r="R2639" i="12" s="1"/>
  <c r="E1300" i="13"/>
  <c r="J2640" i="12"/>
  <c r="Y2640" i="12"/>
  <c r="I2640" i="12"/>
  <c r="V2640" i="12"/>
  <c r="B2641" i="12"/>
  <c r="U2640" i="12"/>
  <c r="E2640" i="12"/>
  <c r="F2640" i="12" s="1"/>
  <c r="N2640" i="12"/>
  <c r="O2640" i="12" s="1"/>
  <c r="P2640" i="12" s="1"/>
  <c r="K2640" i="12" l="1"/>
  <c r="Q2640" i="12"/>
  <c r="R2640" i="12" s="1"/>
  <c r="W2640" i="12"/>
  <c r="E1299" i="13"/>
  <c r="Y2641" i="12"/>
  <c r="I2641" i="12"/>
  <c r="V2641" i="12"/>
  <c r="B2642" i="12"/>
  <c r="U2641" i="12"/>
  <c r="E2641" i="12"/>
  <c r="F2641" i="12" s="1"/>
  <c r="N2641" i="12"/>
  <c r="O2641" i="12" s="1"/>
  <c r="P2641" i="12" s="1"/>
  <c r="J2641" i="12"/>
  <c r="W2641" i="12" l="1"/>
  <c r="Q2641" i="12"/>
  <c r="R2641" i="12" s="1"/>
  <c r="E1298" i="13"/>
  <c r="V2642" i="12"/>
  <c r="B2643" i="12"/>
  <c r="U2642" i="12"/>
  <c r="E2642" i="12"/>
  <c r="F2642" i="12" s="1"/>
  <c r="N2642" i="12"/>
  <c r="O2642" i="12" s="1"/>
  <c r="P2642" i="12" s="1"/>
  <c r="J2642" i="12"/>
  <c r="Y2642" i="12"/>
  <c r="I2642" i="12"/>
  <c r="K2641" i="12"/>
  <c r="W2642" i="12" l="1"/>
  <c r="E1297" i="13"/>
  <c r="N2643" i="12"/>
  <c r="O2643" i="12" s="1"/>
  <c r="P2643" i="12" s="1"/>
  <c r="J2643" i="12"/>
  <c r="Y2643" i="12"/>
  <c r="I2643" i="12"/>
  <c r="V2643" i="12"/>
  <c r="B2644" i="12"/>
  <c r="U2643" i="12"/>
  <c r="E2643" i="12"/>
  <c r="F2643" i="12" s="1"/>
  <c r="K2642" i="12"/>
  <c r="Q2642" i="12"/>
  <c r="R2642" i="12" s="1"/>
  <c r="W2643" i="12" l="1"/>
  <c r="Q2643" i="12"/>
  <c r="R2643" i="12" s="1"/>
  <c r="E1296" i="13"/>
  <c r="N2644" i="12"/>
  <c r="O2644" i="12" s="1"/>
  <c r="P2644" i="12" s="1"/>
  <c r="J2644" i="12"/>
  <c r="Y2644" i="12"/>
  <c r="I2644" i="12"/>
  <c r="V2644" i="12"/>
  <c r="B2645" i="12"/>
  <c r="U2644" i="12"/>
  <c r="E2644" i="12"/>
  <c r="F2644" i="12" s="1"/>
  <c r="K2643" i="12"/>
  <c r="W2644" i="12" l="1"/>
  <c r="K2644" i="12"/>
  <c r="Q2644" i="12"/>
  <c r="R2644" i="12" s="1"/>
  <c r="E1295" i="13"/>
  <c r="J2645" i="12"/>
  <c r="Y2645" i="12"/>
  <c r="I2645" i="12"/>
  <c r="V2645" i="12"/>
  <c r="B2646" i="12"/>
  <c r="U2645" i="12"/>
  <c r="E2645" i="12"/>
  <c r="F2645" i="12" s="1"/>
  <c r="N2645" i="12"/>
  <c r="O2645" i="12" s="1"/>
  <c r="P2645" i="12" s="1"/>
  <c r="W2645" i="12" l="1"/>
  <c r="Q2645" i="12"/>
  <c r="R2645" i="12" s="1"/>
  <c r="E1294" i="13"/>
  <c r="J2646" i="12"/>
  <c r="Y2646" i="12"/>
  <c r="I2646" i="12"/>
  <c r="V2646" i="12"/>
  <c r="B2647" i="12"/>
  <c r="U2646" i="12"/>
  <c r="E2646" i="12"/>
  <c r="F2646" i="12" s="1"/>
  <c r="N2646" i="12"/>
  <c r="O2646" i="12" s="1"/>
  <c r="P2646" i="12" s="1"/>
  <c r="K2645" i="12"/>
  <c r="W2646" i="12" l="1"/>
  <c r="Q2646" i="12"/>
  <c r="R2646" i="12" s="1"/>
  <c r="E1293" i="13"/>
  <c r="V2647" i="12"/>
  <c r="B2648" i="12"/>
  <c r="U2647" i="12"/>
  <c r="E2647" i="12"/>
  <c r="F2647" i="12" s="1"/>
  <c r="N2647" i="12"/>
  <c r="O2647" i="12" s="1"/>
  <c r="P2647" i="12" s="1"/>
  <c r="J2647" i="12"/>
  <c r="Y2647" i="12"/>
  <c r="I2647" i="12"/>
  <c r="K2646" i="12"/>
  <c r="Q2647" i="12" l="1"/>
  <c r="R2647" i="12" s="1"/>
  <c r="W2647" i="12"/>
  <c r="K2647" i="12"/>
  <c r="E1292" i="13"/>
  <c r="N2648" i="12"/>
  <c r="O2648" i="12" s="1"/>
  <c r="P2648" i="12" s="1"/>
  <c r="J2648" i="12"/>
  <c r="Y2648" i="12"/>
  <c r="I2648" i="12"/>
  <c r="V2648" i="12"/>
  <c r="B2649" i="12"/>
  <c r="U2648" i="12"/>
  <c r="E2648" i="12"/>
  <c r="F2648" i="12" s="1"/>
  <c r="W2648" i="12" l="1"/>
  <c r="Q2648" i="12"/>
  <c r="R2648" i="12" s="1"/>
  <c r="E1291" i="13"/>
  <c r="N2649" i="12"/>
  <c r="O2649" i="12" s="1"/>
  <c r="P2649" i="12" s="1"/>
  <c r="J2649" i="12"/>
  <c r="Y2649" i="12"/>
  <c r="I2649" i="12"/>
  <c r="V2649" i="12"/>
  <c r="B2650" i="12"/>
  <c r="U2649" i="12"/>
  <c r="E2649" i="12"/>
  <c r="F2649" i="12" s="1"/>
  <c r="K2648" i="12"/>
  <c r="W2649" i="12" l="1"/>
  <c r="E1290" i="13"/>
  <c r="Y2650" i="12"/>
  <c r="N2650" i="12"/>
  <c r="O2650" i="12" s="1"/>
  <c r="P2650" i="12" s="1"/>
  <c r="J2650" i="12"/>
  <c r="I2650" i="12"/>
  <c r="V2650" i="12"/>
  <c r="E2650" i="12"/>
  <c r="F2650" i="12" s="1"/>
  <c r="U2650" i="12"/>
  <c r="B2651" i="12"/>
  <c r="K2649" i="12"/>
  <c r="Q2649" i="12"/>
  <c r="R2649" i="12" s="1"/>
  <c r="K2650" i="12" l="1"/>
  <c r="Q2650" i="12"/>
  <c r="R2650" i="12" s="1"/>
  <c r="E1289" i="13"/>
  <c r="Y2651" i="12"/>
  <c r="I2651" i="12"/>
  <c r="V2651" i="12"/>
  <c r="N2651" i="12"/>
  <c r="O2651" i="12" s="1"/>
  <c r="P2651" i="12" s="1"/>
  <c r="J2651" i="12"/>
  <c r="E2651" i="12"/>
  <c r="F2651" i="12" s="1"/>
  <c r="U2651" i="12"/>
  <c r="B2652" i="12"/>
  <c r="W2650" i="12"/>
  <c r="W2651" i="12" l="1"/>
  <c r="K2651" i="12"/>
  <c r="Q2651" i="12"/>
  <c r="R2651" i="12" s="1"/>
  <c r="E1288" i="13"/>
  <c r="J2652" i="12"/>
  <c r="V2652" i="12"/>
  <c r="B2653" i="12"/>
  <c r="N2652" i="12"/>
  <c r="O2652" i="12" s="1"/>
  <c r="P2652" i="12" s="1"/>
  <c r="I2652" i="12"/>
  <c r="Y2652" i="12"/>
  <c r="E2652" i="12"/>
  <c r="F2652" i="12" s="1"/>
  <c r="U2652" i="12"/>
  <c r="W2652" i="12" l="1"/>
  <c r="E1287" i="13"/>
  <c r="V2653" i="12"/>
  <c r="E2653" i="12"/>
  <c r="F2653" i="12" s="1"/>
  <c r="Y2653" i="12"/>
  <c r="U2653" i="12"/>
  <c r="B2654" i="12"/>
  <c r="N2653" i="12"/>
  <c r="O2653" i="12" s="1"/>
  <c r="P2653" i="12" s="1"/>
  <c r="J2653" i="12"/>
  <c r="I2653" i="12"/>
  <c r="K2652" i="12"/>
  <c r="Q2652" i="12"/>
  <c r="R2652" i="12" s="1"/>
  <c r="W2653" i="12" l="1"/>
  <c r="E1286" i="13"/>
  <c r="J2654" i="12"/>
  <c r="I2654" i="12"/>
  <c r="Y2654" i="12"/>
  <c r="E2654" i="12"/>
  <c r="F2654" i="12" s="1"/>
  <c r="V2654" i="12"/>
  <c r="U2654" i="12"/>
  <c r="B2655" i="12"/>
  <c r="N2654" i="12"/>
  <c r="O2654" i="12" s="1"/>
  <c r="P2654" i="12" s="1"/>
  <c r="Q2653" i="12"/>
  <c r="R2653" i="12" s="1"/>
  <c r="K2653" i="12"/>
  <c r="K2654" i="12" l="1"/>
  <c r="E1285" i="13"/>
  <c r="J2655" i="12"/>
  <c r="U2655" i="12"/>
  <c r="B2656" i="12"/>
  <c r="N2655" i="12"/>
  <c r="O2655" i="12" s="1"/>
  <c r="P2655" i="12" s="1"/>
  <c r="I2655" i="12"/>
  <c r="Y2655" i="12"/>
  <c r="E2655" i="12"/>
  <c r="F2655" i="12" s="1"/>
  <c r="V2655" i="12"/>
  <c r="Q2654" i="12"/>
  <c r="R2654" i="12" s="1"/>
  <c r="W2654" i="12"/>
  <c r="W2655" i="12" l="1"/>
  <c r="E1284" i="13"/>
  <c r="N2656" i="12"/>
  <c r="O2656" i="12" s="1"/>
  <c r="P2656" i="12" s="1"/>
  <c r="J2656" i="12"/>
  <c r="E2656" i="12"/>
  <c r="F2656" i="12" s="1"/>
  <c r="Y2656" i="12"/>
  <c r="V2656" i="12"/>
  <c r="U2656" i="12"/>
  <c r="B2657" i="12"/>
  <c r="I2656" i="12"/>
  <c r="Q2655" i="12"/>
  <c r="R2655" i="12" s="1"/>
  <c r="K2655" i="12"/>
  <c r="W2656" i="12" l="1"/>
  <c r="K2656" i="12"/>
  <c r="Q2656" i="12"/>
  <c r="R2656" i="12" s="1"/>
  <c r="E1283" i="13"/>
  <c r="J2657" i="12"/>
  <c r="N2657" i="12"/>
  <c r="O2657" i="12" s="1"/>
  <c r="P2657" i="12" s="1"/>
  <c r="I2657" i="12"/>
  <c r="E2657" i="12"/>
  <c r="F2657" i="12" s="1"/>
  <c r="Y2657" i="12"/>
  <c r="V2657" i="12"/>
  <c r="U2657" i="12"/>
  <c r="B2658" i="12"/>
  <c r="W2657" i="12" l="1"/>
  <c r="Q2657" i="12"/>
  <c r="R2657" i="12" s="1"/>
  <c r="E1282" i="13"/>
  <c r="V2658" i="12"/>
  <c r="U2658" i="12"/>
  <c r="B2659" i="12"/>
  <c r="N2658" i="12"/>
  <c r="O2658" i="12" s="1"/>
  <c r="P2658" i="12" s="1"/>
  <c r="J2658" i="12"/>
  <c r="I2658" i="12"/>
  <c r="E2658" i="12"/>
  <c r="F2658" i="12" s="1"/>
  <c r="Y2658" i="12"/>
  <c r="K2657" i="12"/>
  <c r="W2658" i="12" l="1"/>
  <c r="E1281" i="13"/>
  <c r="B2660" i="12"/>
  <c r="U2659" i="12"/>
  <c r="E2659" i="12"/>
  <c r="F2659" i="12" s="1"/>
  <c r="N2659" i="12"/>
  <c r="O2659" i="12" s="1"/>
  <c r="P2659" i="12" s="1"/>
  <c r="I2659" i="12"/>
  <c r="Y2659" i="12"/>
  <c r="V2659" i="12"/>
  <c r="J2659" i="12"/>
  <c r="Q2658" i="12"/>
  <c r="R2658" i="12" s="1"/>
  <c r="K2658" i="12"/>
  <c r="K2659" i="12" l="1"/>
  <c r="Q2659" i="12"/>
  <c r="R2659" i="12" s="1"/>
  <c r="W2659" i="12"/>
  <c r="E1280" i="13"/>
  <c r="N2660" i="12"/>
  <c r="O2660" i="12" s="1"/>
  <c r="P2660" i="12" s="1"/>
  <c r="B2661" i="12"/>
  <c r="J2660" i="12"/>
  <c r="I2660" i="12"/>
  <c r="E2660" i="12"/>
  <c r="F2660" i="12" s="1"/>
  <c r="Y2660" i="12"/>
  <c r="V2660" i="12"/>
  <c r="U2660" i="12"/>
  <c r="E1279" i="13" l="1"/>
  <c r="N2661" i="12"/>
  <c r="O2661" i="12" s="1"/>
  <c r="P2661" i="12" s="1"/>
  <c r="Y2661" i="12"/>
  <c r="I2661" i="12"/>
  <c r="V2661" i="12"/>
  <c r="J2661" i="12"/>
  <c r="E2661" i="12"/>
  <c r="F2661" i="12" s="1"/>
  <c r="U2661" i="12"/>
  <c r="B2662" i="12"/>
  <c r="Q2660" i="12"/>
  <c r="R2660" i="12" s="1"/>
  <c r="W2660" i="12"/>
  <c r="K2660" i="12"/>
  <c r="K2661" i="12" l="1"/>
  <c r="E1278" i="13"/>
  <c r="V2662" i="12"/>
  <c r="B2663" i="12"/>
  <c r="U2662" i="12"/>
  <c r="E2662" i="12"/>
  <c r="F2662" i="12" s="1"/>
  <c r="Y2662" i="12"/>
  <c r="N2662" i="12"/>
  <c r="O2662" i="12" s="1"/>
  <c r="P2662" i="12" s="1"/>
  <c r="J2662" i="12"/>
  <c r="I2662" i="12"/>
  <c r="Q2661" i="12"/>
  <c r="R2661" i="12" s="1"/>
  <c r="W2661" i="12"/>
  <c r="K2662" i="12" l="1"/>
  <c r="Q2662" i="12"/>
  <c r="R2662" i="12" s="1"/>
  <c r="W2662" i="12"/>
  <c r="E1277" i="13"/>
  <c r="Y2663" i="12"/>
  <c r="I2663" i="12"/>
  <c r="B2664" i="12"/>
  <c r="U2663" i="12"/>
  <c r="E2663" i="12"/>
  <c r="F2663" i="12" s="1"/>
  <c r="V2663" i="12"/>
  <c r="N2663" i="12"/>
  <c r="O2663" i="12" s="1"/>
  <c r="P2663" i="12" s="1"/>
  <c r="J2663" i="12"/>
  <c r="Q2663" i="12" l="1"/>
  <c r="R2663" i="12" s="1"/>
  <c r="W2663" i="12"/>
  <c r="E1276" i="13"/>
  <c r="V2664" i="12"/>
  <c r="B2665" i="12"/>
  <c r="U2664" i="12"/>
  <c r="E2664" i="12"/>
  <c r="F2664" i="12" s="1"/>
  <c r="N2664" i="12"/>
  <c r="O2664" i="12" s="1"/>
  <c r="P2664" i="12" s="1"/>
  <c r="J2664" i="12"/>
  <c r="I2664" i="12"/>
  <c r="Y2664" i="12"/>
  <c r="K2663" i="12"/>
  <c r="W2664" i="12" l="1"/>
  <c r="E1275" i="13"/>
  <c r="J2665" i="12"/>
  <c r="I2665" i="12"/>
  <c r="B2666" i="12"/>
  <c r="E2665" i="12"/>
  <c r="F2665" i="12" s="1"/>
  <c r="Y2665" i="12"/>
  <c r="V2665" i="12"/>
  <c r="U2665" i="12"/>
  <c r="N2665" i="12"/>
  <c r="O2665" i="12" s="1"/>
  <c r="P2665" i="12" s="1"/>
  <c r="K2664" i="12"/>
  <c r="Q2664" i="12"/>
  <c r="R2664" i="12" s="1"/>
  <c r="W2665" i="12" l="1"/>
  <c r="Q2665" i="12"/>
  <c r="R2665" i="12" s="1"/>
  <c r="E1274" i="13"/>
  <c r="J2666" i="12"/>
  <c r="Y2666" i="12"/>
  <c r="I2666" i="12"/>
  <c r="V2666" i="12"/>
  <c r="U2666" i="12"/>
  <c r="N2666" i="12"/>
  <c r="O2666" i="12" s="1"/>
  <c r="P2666" i="12" s="1"/>
  <c r="B2667" i="12"/>
  <c r="E2666" i="12"/>
  <c r="F2666" i="12" s="1"/>
  <c r="K2665" i="12"/>
  <c r="W2666" i="12" l="1"/>
  <c r="K2666" i="12"/>
  <c r="E1273" i="13"/>
  <c r="Y2667" i="12"/>
  <c r="I2667" i="12"/>
  <c r="V2667" i="12"/>
  <c r="B2668" i="12"/>
  <c r="U2667" i="12"/>
  <c r="E2667" i="12"/>
  <c r="F2667" i="12" s="1"/>
  <c r="N2667" i="12"/>
  <c r="O2667" i="12" s="1"/>
  <c r="P2667" i="12" s="1"/>
  <c r="J2667" i="12"/>
  <c r="Q2666" i="12"/>
  <c r="R2666" i="12" s="1"/>
  <c r="Q2667" i="12" l="1"/>
  <c r="R2667" i="12" s="1"/>
  <c r="K2667" i="12"/>
  <c r="E1272" i="13"/>
  <c r="J2668" i="12"/>
  <c r="Y2668" i="12"/>
  <c r="I2668" i="12"/>
  <c r="V2668" i="12"/>
  <c r="U2668" i="12"/>
  <c r="N2668" i="12"/>
  <c r="O2668" i="12" s="1"/>
  <c r="P2668" i="12" s="1"/>
  <c r="B2669" i="12"/>
  <c r="E2668" i="12"/>
  <c r="F2668" i="12" s="1"/>
  <c r="W2667" i="12"/>
  <c r="W2668" i="12" l="1"/>
  <c r="Q2668" i="12"/>
  <c r="R2668" i="12" s="1"/>
  <c r="K2668" i="12"/>
  <c r="E1271" i="13"/>
  <c r="V2669" i="12"/>
  <c r="N2669" i="12"/>
  <c r="O2669" i="12" s="1"/>
  <c r="P2669" i="12" s="1"/>
  <c r="J2669" i="12"/>
  <c r="B2670" i="12"/>
  <c r="I2669" i="12"/>
  <c r="E2669" i="12"/>
  <c r="F2669" i="12" s="1"/>
  <c r="Y2669" i="12"/>
  <c r="U2669" i="12"/>
  <c r="K2669" i="12" l="1"/>
  <c r="W2669" i="12"/>
  <c r="E1270" i="13"/>
  <c r="N2670" i="12"/>
  <c r="O2670" i="12" s="1"/>
  <c r="P2670" i="12" s="1"/>
  <c r="B2671" i="12"/>
  <c r="E2670" i="12"/>
  <c r="F2670" i="12" s="1"/>
  <c r="Y2670" i="12"/>
  <c r="V2670" i="12"/>
  <c r="U2670" i="12"/>
  <c r="J2670" i="12"/>
  <c r="I2670" i="12"/>
  <c r="Q2669" i="12"/>
  <c r="R2669" i="12" s="1"/>
  <c r="W2670" i="12" l="1"/>
  <c r="E1269" i="13"/>
  <c r="J2671" i="12"/>
  <c r="Y2671" i="12"/>
  <c r="I2671" i="12"/>
  <c r="V2671" i="12"/>
  <c r="U2671" i="12"/>
  <c r="N2671" i="12"/>
  <c r="O2671" i="12" s="1"/>
  <c r="P2671" i="12" s="1"/>
  <c r="B2672" i="12"/>
  <c r="E2671" i="12"/>
  <c r="F2671" i="12" s="1"/>
  <c r="Q2670" i="12"/>
  <c r="R2670" i="12" s="1"/>
  <c r="K2670" i="12"/>
  <c r="Q2671" i="12" l="1"/>
  <c r="R2671" i="12" s="1"/>
  <c r="W2671" i="12"/>
  <c r="K2671" i="12"/>
  <c r="E1268" i="13"/>
  <c r="N2672" i="12"/>
  <c r="O2672" i="12" s="1"/>
  <c r="P2672" i="12" s="1"/>
  <c r="J2672" i="12"/>
  <c r="V2672" i="12"/>
  <c r="B2673" i="12"/>
  <c r="U2672" i="12"/>
  <c r="E2672" i="12"/>
  <c r="F2672" i="12" s="1"/>
  <c r="I2672" i="12"/>
  <c r="Y2672" i="12"/>
  <c r="K2672" i="12" l="1"/>
  <c r="E1267" i="13"/>
  <c r="J2673" i="12"/>
  <c r="B2674" i="12"/>
  <c r="U2673" i="12"/>
  <c r="E2673" i="12"/>
  <c r="F2673" i="12" s="1"/>
  <c r="N2673" i="12"/>
  <c r="O2673" i="12" s="1"/>
  <c r="P2673" i="12" s="1"/>
  <c r="I2673" i="12"/>
  <c r="Y2673" i="12"/>
  <c r="V2673" i="12"/>
  <c r="Q2672" i="12"/>
  <c r="R2672" i="12" s="1"/>
  <c r="W2672" i="12"/>
  <c r="K2673" i="12" l="1"/>
  <c r="W2673" i="12"/>
  <c r="E1266" i="13"/>
  <c r="J2674" i="12"/>
  <c r="I2674" i="12"/>
  <c r="B2675" i="12"/>
  <c r="E2674" i="12"/>
  <c r="F2674" i="12" s="1"/>
  <c r="Y2674" i="12"/>
  <c r="V2674" i="12"/>
  <c r="U2674" i="12"/>
  <c r="N2674" i="12"/>
  <c r="O2674" i="12" s="1"/>
  <c r="P2674" i="12" s="1"/>
  <c r="Q2673" i="12"/>
  <c r="R2673" i="12" s="1"/>
  <c r="Q2674" i="12" l="1"/>
  <c r="R2674" i="12" s="1"/>
  <c r="E1265" i="13"/>
  <c r="B2676" i="12"/>
  <c r="U2675" i="12"/>
  <c r="E2675" i="12"/>
  <c r="F2675" i="12" s="1"/>
  <c r="N2675" i="12"/>
  <c r="O2675" i="12" s="1"/>
  <c r="P2675" i="12" s="1"/>
  <c r="Y2675" i="12"/>
  <c r="V2675" i="12"/>
  <c r="J2675" i="12"/>
  <c r="I2675" i="12"/>
  <c r="K2674" i="12"/>
  <c r="W2674" i="12"/>
  <c r="W2675" i="12" l="1"/>
  <c r="Q2675" i="12"/>
  <c r="R2675" i="12" s="1"/>
  <c r="E1264" i="13"/>
  <c r="N2676" i="12"/>
  <c r="O2676" i="12" s="1"/>
  <c r="P2676" i="12" s="1"/>
  <c r="J2676" i="12"/>
  <c r="Y2676" i="12"/>
  <c r="I2676" i="12"/>
  <c r="V2676" i="12"/>
  <c r="B2677" i="12"/>
  <c r="U2676" i="12"/>
  <c r="E2676" i="12"/>
  <c r="F2676" i="12" s="1"/>
  <c r="K2675" i="12"/>
  <c r="W2676" i="12" l="1"/>
  <c r="Q2676" i="12"/>
  <c r="R2676" i="12" s="1"/>
  <c r="K2676" i="12"/>
  <c r="E1263" i="13"/>
  <c r="N2677" i="12"/>
  <c r="O2677" i="12" s="1"/>
  <c r="P2677" i="12" s="1"/>
  <c r="J2677" i="12"/>
  <c r="Y2677" i="12"/>
  <c r="I2677" i="12"/>
  <c r="V2677" i="12"/>
  <c r="E2677" i="12"/>
  <c r="F2677" i="12" s="1"/>
  <c r="B2678" i="12"/>
  <c r="U2677" i="12"/>
  <c r="Q2677" i="12" l="1"/>
  <c r="R2677" i="12" s="1"/>
  <c r="W2677" i="12"/>
  <c r="E1262" i="13"/>
  <c r="V2678" i="12"/>
  <c r="B2679" i="12"/>
  <c r="U2678" i="12"/>
  <c r="E2678" i="12"/>
  <c r="F2678" i="12" s="1"/>
  <c r="N2678" i="12"/>
  <c r="O2678" i="12" s="1"/>
  <c r="P2678" i="12" s="1"/>
  <c r="J2678" i="12"/>
  <c r="I2678" i="12"/>
  <c r="Y2678" i="12"/>
  <c r="K2677" i="12"/>
  <c r="E1261" i="13" l="1"/>
  <c r="Y2679" i="12"/>
  <c r="I2679" i="12"/>
  <c r="B2680" i="12"/>
  <c r="U2679" i="12"/>
  <c r="E2679" i="12"/>
  <c r="F2679" i="12" s="1"/>
  <c r="V2679" i="12"/>
  <c r="N2679" i="12"/>
  <c r="O2679" i="12" s="1"/>
  <c r="P2679" i="12" s="1"/>
  <c r="J2679" i="12"/>
  <c r="Q2678" i="12"/>
  <c r="R2678" i="12" s="1"/>
  <c r="K2678" i="12"/>
  <c r="W2678" i="12"/>
  <c r="W2679" i="12" l="1"/>
  <c r="Q2679" i="12"/>
  <c r="R2679" i="12" s="1"/>
  <c r="E1260" i="13"/>
  <c r="V2680" i="12"/>
  <c r="B2681" i="12"/>
  <c r="U2680" i="12"/>
  <c r="E2680" i="12"/>
  <c r="F2680" i="12" s="1"/>
  <c r="N2680" i="12"/>
  <c r="O2680" i="12" s="1"/>
  <c r="P2680" i="12" s="1"/>
  <c r="J2680" i="12"/>
  <c r="Y2680" i="12"/>
  <c r="I2680" i="12"/>
  <c r="K2679" i="12"/>
  <c r="K2680" i="12" l="1"/>
  <c r="W2680" i="12"/>
  <c r="Q2680" i="12"/>
  <c r="R2680" i="12" s="1"/>
  <c r="E1259" i="13"/>
  <c r="N2681" i="12"/>
  <c r="O2681" i="12" s="1"/>
  <c r="P2681" i="12" s="1"/>
  <c r="J2681" i="12"/>
  <c r="Y2681" i="12"/>
  <c r="I2681" i="12"/>
  <c r="V2681" i="12"/>
  <c r="B2682" i="12"/>
  <c r="U2681" i="12"/>
  <c r="E2681" i="12"/>
  <c r="F2681" i="12" s="1"/>
  <c r="W2681" i="12" l="1"/>
  <c r="Q2681" i="12"/>
  <c r="R2681" i="12" s="1"/>
  <c r="E1258" i="13"/>
  <c r="N2682" i="12"/>
  <c r="O2682" i="12" s="1"/>
  <c r="P2682" i="12" s="1"/>
  <c r="J2682" i="12"/>
  <c r="Y2682" i="12"/>
  <c r="I2682" i="12"/>
  <c r="V2682" i="12"/>
  <c r="B2683" i="12"/>
  <c r="U2682" i="12"/>
  <c r="E2682" i="12"/>
  <c r="F2682" i="12" s="1"/>
  <c r="K2681" i="12"/>
  <c r="Q2682" i="12" l="1"/>
  <c r="R2682" i="12" s="1"/>
  <c r="K2682" i="12"/>
  <c r="W2682" i="12"/>
  <c r="E1257" i="13"/>
  <c r="J2683" i="12"/>
  <c r="Y2683" i="12"/>
  <c r="I2683" i="12"/>
  <c r="V2683" i="12"/>
  <c r="B2684" i="12"/>
  <c r="U2683" i="12"/>
  <c r="E2683" i="12"/>
  <c r="F2683" i="12" s="1"/>
  <c r="N2683" i="12"/>
  <c r="O2683" i="12" s="1"/>
  <c r="P2683" i="12" s="1"/>
  <c r="W2683" i="12" l="1"/>
  <c r="Q2683" i="12"/>
  <c r="R2683" i="12" s="1"/>
  <c r="K2683" i="12"/>
  <c r="E1256" i="13"/>
  <c r="J2684" i="12"/>
  <c r="Y2684" i="12"/>
  <c r="I2684" i="12"/>
  <c r="V2684" i="12"/>
  <c r="B2685" i="12"/>
  <c r="U2684" i="12"/>
  <c r="E2684" i="12"/>
  <c r="F2684" i="12" s="1"/>
  <c r="N2684" i="12"/>
  <c r="O2684" i="12" s="1"/>
  <c r="P2684" i="12" s="1"/>
  <c r="W2684" i="12" l="1"/>
  <c r="E1255" i="13"/>
  <c r="V2685" i="12"/>
  <c r="B2686" i="12"/>
  <c r="U2685" i="12"/>
  <c r="E2685" i="12"/>
  <c r="F2685" i="12" s="1"/>
  <c r="N2685" i="12"/>
  <c r="O2685" i="12" s="1"/>
  <c r="P2685" i="12" s="1"/>
  <c r="J2685" i="12"/>
  <c r="Y2685" i="12"/>
  <c r="I2685" i="12"/>
  <c r="K2684" i="12"/>
  <c r="Q2684" i="12"/>
  <c r="R2684" i="12" s="1"/>
  <c r="W2685" i="12" l="1"/>
  <c r="Q2685" i="12"/>
  <c r="R2685" i="12" s="1"/>
  <c r="K2685" i="12"/>
  <c r="E1254" i="13"/>
  <c r="N2686" i="12"/>
  <c r="O2686" i="12" s="1"/>
  <c r="P2686" i="12" s="1"/>
  <c r="J2686" i="12"/>
  <c r="B2687" i="12"/>
  <c r="Y2686" i="12"/>
  <c r="V2686" i="12"/>
  <c r="U2686" i="12"/>
  <c r="I2686" i="12"/>
  <c r="E2686" i="12"/>
  <c r="F2686" i="12" s="1"/>
  <c r="Q2686" i="12" l="1"/>
  <c r="R2686" i="12" s="1"/>
  <c r="K2686" i="12"/>
  <c r="W2686" i="12"/>
  <c r="E1253" i="13"/>
  <c r="N2687" i="12"/>
  <c r="O2687" i="12" s="1"/>
  <c r="P2687" i="12" s="1"/>
  <c r="J2687" i="12"/>
  <c r="Y2687" i="12"/>
  <c r="I2687" i="12"/>
  <c r="B2688" i="12"/>
  <c r="U2687" i="12"/>
  <c r="E2687" i="12"/>
  <c r="F2687" i="12" s="1"/>
  <c r="V2687" i="12"/>
  <c r="Q2687" i="12" l="1"/>
  <c r="R2687" i="12" s="1"/>
  <c r="W2687" i="12"/>
  <c r="E1252" i="13"/>
  <c r="N2688" i="12"/>
  <c r="O2688" i="12" s="1"/>
  <c r="P2688" i="12" s="1"/>
  <c r="J2688" i="12"/>
  <c r="Y2688" i="12"/>
  <c r="I2688" i="12"/>
  <c r="V2688" i="12"/>
  <c r="B2689" i="12"/>
  <c r="U2688" i="12"/>
  <c r="E2688" i="12"/>
  <c r="F2688" i="12" s="1"/>
  <c r="K2687" i="12"/>
  <c r="Q2688" i="12" l="1"/>
  <c r="R2688" i="12" s="1"/>
  <c r="W2688" i="12"/>
  <c r="E1251" i="13"/>
  <c r="J2689" i="12"/>
  <c r="Y2689" i="12"/>
  <c r="I2689" i="12"/>
  <c r="V2689" i="12"/>
  <c r="B2690" i="12"/>
  <c r="U2689" i="12"/>
  <c r="E2689" i="12"/>
  <c r="F2689" i="12" s="1"/>
  <c r="N2689" i="12"/>
  <c r="O2689" i="12" s="1"/>
  <c r="P2689" i="12" s="1"/>
  <c r="K2688" i="12"/>
  <c r="W2689" i="12" l="1"/>
  <c r="Q2689" i="12"/>
  <c r="R2689" i="12" s="1"/>
  <c r="E1250" i="13"/>
  <c r="V2690" i="12"/>
  <c r="B2691" i="12"/>
  <c r="U2690" i="12"/>
  <c r="E2690" i="12"/>
  <c r="F2690" i="12" s="1"/>
  <c r="N2690" i="12"/>
  <c r="O2690" i="12" s="1"/>
  <c r="P2690" i="12" s="1"/>
  <c r="Y2690" i="12"/>
  <c r="J2690" i="12"/>
  <c r="I2690" i="12"/>
  <c r="K2689" i="12"/>
  <c r="W2690" i="12" l="1"/>
  <c r="Q2690" i="12"/>
  <c r="R2690" i="12" s="1"/>
  <c r="K2690" i="12"/>
  <c r="E1249" i="13"/>
  <c r="B2692" i="12"/>
  <c r="U2691" i="12"/>
  <c r="E2691" i="12"/>
  <c r="F2691" i="12" s="1"/>
  <c r="N2691" i="12"/>
  <c r="O2691" i="12" s="1"/>
  <c r="P2691" i="12" s="1"/>
  <c r="Y2691" i="12"/>
  <c r="I2691" i="12"/>
  <c r="V2691" i="12"/>
  <c r="J2691" i="12"/>
  <c r="W2691" i="12" l="1"/>
  <c r="E1248" i="13"/>
  <c r="N2692" i="12"/>
  <c r="O2692" i="12" s="1"/>
  <c r="P2692" i="12" s="1"/>
  <c r="J2692" i="12"/>
  <c r="Y2692" i="12"/>
  <c r="I2692" i="12"/>
  <c r="V2692" i="12"/>
  <c r="B2693" i="12"/>
  <c r="U2692" i="12"/>
  <c r="E2692" i="12"/>
  <c r="F2692" i="12" s="1"/>
  <c r="K2691" i="12"/>
  <c r="Q2691" i="12"/>
  <c r="R2691" i="12" s="1"/>
  <c r="K2692" i="12" l="1"/>
  <c r="Q2692" i="12"/>
  <c r="R2692" i="12" s="1"/>
  <c r="W2692" i="12"/>
  <c r="E1247" i="13"/>
  <c r="N2693" i="12"/>
  <c r="O2693" i="12" s="1"/>
  <c r="P2693" i="12" s="1"/>
  <c r="J2693" i="12"/>
  <c r="Y2693" i="12"/>
  <c r="I2693" i="12"/>
  <c r="V2693" i="12"/>
  <c r="B2694" i="12"/>
  <c r="U2693" i="12"/>
  <c r="E2693" i="12"/>
  <c r="F2693" i="12" s="1"/>
  <c r="Q2693" i="12" l="1"/>
  <c r="R2693" i="12" s="1"/>
  <c r="W2693" i="12"/>
  <c r="K2693" i="12"/>
  <c r="E1246" i="13"/>
  <c r="J2694" i="12"/>
  <c r="Y2694" i="12"/>
  <c r="I2694" i="12"/>
  <c r="V2694" i="12"/>
  <c r="B2695" i="12"/>
  <c r="U2694" i="12"/>
  <c r="E2694" i="12"/>
  <c r="F2694" i="12" s="1"/>
  <c r="N2694" i="12"/>
  <c r="O2694" i="12" s="1"/>
  <c r="P2694" i="12" s="1"/>
  <c r="W2694" i="12" l="1"/>
  <c r="E1245" i="13"/>
  <c r="Y2695" i="12"/>
  <c r="I2695" i="12"/>
  <c r="V2695" i="12"/>
  <c r="B2696" i="12"/>
  <c r="U2695" i="12"/>
  <c r="E2695" i="12"/>
  <c r="F2695" i="12" s="1"/>
  <c r="N2695" i="12"/>
  <c r="O2695" i="12" s="1"/>
  <c r="P2695" i="12" s="1"/>
  <c r="J2695" i="12"/>
  <c r="K2694" i="12"/>
  <c r="Q2694" i="12"/>
  <c r="R2694" i="12" s="1"/>
  <c r="Q2695" i="12" l="1"/>
  <c r="R2695" i="12" s="1"/>
  <c r="E1244" i="13"/>
  <c r="V2696" i="12"/>
  <c r="B2697" i="12"/>
  <c r="U2696" i="12"/>
  <c r="E2696" i="12"/>
  <c r="F2696" i="12" s="1"/>
  <c r="N2696" i="12"/>
  <c r="O2696" i="12" s="1"/>
  <c r="P2696" i="12" s="1"/>
  <c r="J2696" i="12"/>
  <c r="Y2696" i="12"/>
  <c r="I2696" i="12"/>
  <c r="K2695" i="12"/>
  <c r="W2695" i="12"/>
  <c r="W2696" i="12" l="1"/>
  <c r="Q2696" i="12"/>
  <c r="R2696" i="12" s="1"/>
  <c r="E1243" i="13"/>
  <c r="N2697" i="12"/>
  <c r="O2697" i="12" s="1"/>
  <c r="P2697" i="12" s="1"/>
  <c r="J2697" i="12"/>
  <c r="Y2697" i="12"/>
  <c r="I2697" i="12"/>
  <c r="V2697" i="12"/>
  <c r="B2698" i="12"/>
  <c r="U2697" i="12"/>
  <c r="E2697" i="12"/>
  <c r="F2697" i="12" s="1"/>
  <c r="K2696" i="12"/>
  <c r="W2697" i="12" l="1"/>
  <c r="Q2697" i="12"/>
  <c r="R2697" i="12" s="1"/>
  <c r="E1242" i="13"/>
  <c r="N2698" i="12"/>
  <c r="O2698" i="12" s="1"/>
  <c r="P2698" i="12" s="1"/>
  <c r="J2698" i="12"/>
  <c r="Y2698" i="12"/>
  <c r="I2698" i="12"/>
  <c r="V2698" i="12"/>
  <c r="B2699" i="12"/>
  <c r="U2698" i="12"/>
  <c r="E2698" i="12"/>
  <c r="F2698" i="12" s="1"/>
  <c r="K2697" i="12"/>
  <c r="W2698" i="12" l="1"/>
  <c r="K2698" i="12"/>
  <c r="Q2698" i="12"/>
  <c r="R2698" i="12" s="1"/>
  <c r="E1241" i="13"/>
  <c r="J2699" i="12"/>
  <c r="Y2699" i="12"/>
  <c r="I2699" i="12"/>
  <c r="V2699" i="12"/>
  <c r="B2700" i="12"/>
  <c r="U2699" i="12"/>
  <c r="E2699" i="12"/>
  <c r="F2699" i="12" s="1"/>
  <c r="N2699" i="12"/>
  <c r="O2699" i="12" s="1"/>
  <c r="P2699" i="12" s="1"/>
  <c r="Q2699" i="12" l="1"/>
  <c r="R2699" i="12" s="1"/>
  <c r="W2699" i="12"/>
  <c r="E1240" i="13"/>
  <c r="J2700" i="12"/>
  <c r="Y2700" i="12"/>
  <c r="I2700" i="12"/>
  <c r="V2700" i="12"/>
  <c r="B2701" i="12"/>
  <c r="U2700" i="12"/>
  <c r="E2700" i="12"/>
  <c r="F2700" i="12" s="1"/>
  <c r="N2700" i="12"/>
  <c r="O2700" i="12" s="1"/>
  <c r="P2700" i="12" s="1"/>
  <c r="K2699" i="12"/>
  <c r="W2700" i="12" l="1"/>
  <c r="Q2700" i="12"/>
  <c r="R2700" i="12" s="1"/>
  <c r="E1239" i="13"/>
  <c r="V2701" i="12"/>
  <c r="B2702" i="12"/>
  <c r="U2701" i="12"/>
  <c r="E2701" i="12"/>
  <c r="F2701" i="12" s="1"/>
  <c r="N2701" i="12"/>
  <c r="O2701" i="12" s="1"/>
  <c r="P2701" i="12" s="1"/>
  <c r="J2701" i="12"/>
  <c r="I2701" i="12"/>
  <c r="Y2701" i="12"/>
  <c r="K2700" i="12"/>
  <c r="W2701" i="12" l="1"/>
  <c r="Q2701" i="12"/>
  <c r="R2701" i="12" s="1"/>
  <c r="E1238" i="13"/>
  <c r="N2702" i="12"/>
  <c r="O2702" i="12" s="1"/>
  <c r="P2702" i="12" s="1"/>
  <c r="J2702" i="12"/>
  <c r="Y2702" i="12"/>
  <c r="I2702" i="12"/>
  <c r="B2703" i="12"/>
  <c r="V2702" i="12"/>
  <c r="U2702" i="12"/>
  <c r="E2702" i="12"/>
  <c r="F2702" i="12" s="1"/>
  <c r="K2701" i="12"/>
  <c r="W2702" i="12" l="1"/>
  <c r="Q2702" i="12"/>
  <c r="R2702" i="12" s="1"/>
  <c r="E1237" i="13"/>
  <c r="N2703" i="12"/>
  <c r="O2703" i="12" s="1"/>
  <c r="P2703" i="12" s="1"/>
  <c r="J2703" i="12"/>
  <c r="Y2703" i="12"/>
  <c r="I2703" i="12"/>
  <c r="V2703" i="12"/>
  <c r="B2704" i="12"/>
  <c r="U2703" i="12"/>
  <c r="E2703" i="12"/>
  <c r="F2703" i="12" s="1"/>
  <c r="K2702" i="12"/>
  <c r="W2703" i="12" l="1"/>
  <c r="Q2703" i="12"/>
  <c r="R2703" i="12" s="1"/>
  <c r="E1236" i="13"/>
  <c r="N2704" i="12"/>
  <c r="O2704" i="12" s="1"/>
  <c r="P2704" i="12" s="1"/>
  <c r="J2704" i="12"/>
  <c r="Y2704" i="12"/>
  <c r="I2704" i="12"/>
  <c r="V2704" i="12"/>
  <c r="B2705" i="12"/>
  <c r="U2704" i="12"/>
  <c r="E2704" i="12"/>
  <c r="F2704" i="12" s="1"/>
  <c r="K2703" i="12"/>
  <c r="W2704" i="12" l="1"/>
  <c r="K2704" i="12"/>
  <c r="Q2704" i="12"/>
  <c r="R2704" i="12" s="1"/>
  <c r="E1235" i="13"/>
  <c r="J2705" i="12"/>
  <c r="Y2705" i="12"/>
  <c r="I2705" i="12"/>
  <c r="V2705" i="12"/>
  <c r="B2706" i="12"/>
  <c r="U2705" i="12"/>
  <c r="E2705" i="12"/>
  <c r="F2705" i="12" s="1"/>
  <c r="N2705" i="12"/>
  <c r="O2705" i="12" s="1"/>
  <c r="P2705" i="12" s="1"/>
  <c r="W2705" i="12" l="1"/>
  <c r="Q2705" i="12"/>
  <c r="R2705" i="12" s="1"/>
  <c r="E1234" i="13"/>
  <c r="V2706" i="12"/>
  <c r="B2707" i="12"/>
  <c r="U2706" i="12"/>
  <c r="E2706" i="12"/>
  <c r="F2706" i="12" s="1"/>
  <c r="N2706" i="12"/>
  <c r="O2706" i="12" s="1"/>
  <c r="P2706" i="12" s="1"/>
  <c r="Y2706" i="12"/>
  <c r="J2706" i="12"/>
  <c r="I2706" i="12"/>
  <c r="K2705" i="12"/>
  <c r="E1233" i="13" l="1"/>
  <c r="B2708" i="12"/>
  <c r="U2707" i="12"/>
  <c r="E2707" i="12"/>
  <c r="F2707" i="12" s="1"/>
  <c r="N2707" i="12"/>
  <c r="O2707" i="12" s="1"/>
  <c r="P2707" i="12" s="1"/>
  <c r="J2707" i="12"/>
  <c r="Y2707" i="12"/>
  <c r="I2707" i="12"/>
  <c r="V2707" i="12"/>
  <c r="K2706" i="12"/>
  <c r="Q2706" i="12"/>
  <c r="R2706" i="12" s="1"/>
  <c r="W2706" i="12"/>
  <c r="Q2707" i="12" l="1"/>
  <c r="R2707" i="12" s="1"/>
  <c r="W2707" i="12"/>
  <c r="E1232" i="13"/>
  <c r="N2708" i="12"/>
  <c r="O2708" i="12" s="1"/>
  <c r="P2708" i="12" s="1"/>
  <c r="J2708" i="12"/>
  <c r="Y2708" i="12"/>
  <c r="I2708" i="12"/>
  <c r="V2708" i="12"/>
  <c r="B2709" i="12"/>
  <c r="U2708" i="12"/>
  <c r="E2708" i="12"/>
  <c r="F2708" i="12" s="1"/>
  <c r="K2707" i="12"/>
  <c r="W2708" i="12" l="1"/>
  <c r="Q2708" i="12"/>
  <c r="R2708" i="12" s="1"/>
  <c r="E1231" i="13"/>
  <c r="N2709" i="12"/>
  <c r="O2709" i="12" s="1"/>
  <c r="P2709" i="12" s="1"/>
  <c r="J2709" i="12"/>
  <c r="Y2709" i="12"/>
  <c r="I2709" i="12"/>
  <c r="V2709" i="12"/>
  <c r="B2710" i="12"/>
  <c r="U2709" i="12"/>
  <c r="E2709" i="12"/>
  <c r="F2709" i="12" s="1"/>
  <c r="K2708" i="12"/>
  <c r="Q2709" i="12" l="1"/>
  <c r="R2709" i="12" s="1"/>
  <c r="W2709" i="12"/>
  <c r="E1230" i="13"/>
  <c r="J2710" i="12"/>
  <c r="Y2710" i="12"/>
  <c r="I2710" i="12"/>
  <c r="V2710" i="12"/>
  <c r="B2711" i="12"/>
  <c r="U2710" i="12"/>
  <c r="E2710" i="12"/>
  <c r="F2710" i="12" s="1"/>
  <c r="N2710" i="12"/>
  <c r="O2710" i="12" s="1"/>
  <c r="P2710" i="12" s="1"/>
  <c r="K2709" i="12"/>
  <c r="Q2710" i="12" l="1"/>
  <c r="R2710" i="12" s="1"/>
  <c r="K2710" i="12"/>
  <c r="W2710" i="12"/>
  <c r="E1229" i="13"/>
  <c r="Y2711" i="12"/>
  <c r="I2711" i="12"/>
  <c r="V2711" i="12"/>
  <c r="B2712" i="12"/>
  <c r="U2711" i="12"/>
  <c r="E2711" i="12"/>
  <c r="F2711" i="12" s="1"/>
  <c r="N2711" i="12"/>
  <c r="O2711" i="12" s="1"/>
  <c r="P2711" i="12" s="1"/>
  <c r="J2711" i="12"/>
  <c r="W2711" i="12" l="1"/>
  <c r="K2711" i="12"/>
  <c r="Q2711" i="12"/>
  <c r="R2711" i="12" s="1"/>
  <c r="E1228" i="13"/>
  <c r="V2712" i="12"/>
  <c r="B2713" i="12"/>
  <c r="U2712" i="12"/>
  <c r="E2712" i="12"/>
  <c r="F2712" i="12" s="1"/>
  <c r="N2712" i="12"/>
  <c r="O2712" i="12" s="1"/>
  <c r="P2712" i="12" s="1"/>
  <c r="J2712" i="12"/>
  <c r="Y2712" i="12"/>
  <c r="I2712" i="12"/>
  <c r="K2712" i="12" l="1"/>
  <c r="Q2712" i="12"/>
  <c r="R2712" i="12" s="1"/>
  <c r="W2712" i="12"/>
  <c r="E1227" i="13"/>
  <c r="N2713" i="12"/>
  <c r="O2713" i="12" s="1"/>
  <c r="P2713" i="12" s="1"/>
  <c r="J2713" i="12"/>
  <c r="Y2713" i="12"/>
  <c r="I2713" i="12"/>
  <c r="V2713" i="12"/>
  <c r="B2714" i="12"/>
  <c r="U2713" i="12"/>
  <c r="E2713" i="12"/>
  <c r="F2713" i="12" s="1"/>
  <c r="Q2713" i="12" l="1"/>
  <c r="R2713" i="12" s="1"/>
  <c r="W2713" i="12"/>
  <c r="E1226" i="13"/>
  <c r="N2714" i="12"/>
  <c r="O2714" i="12" s="1"/>
  <c r="P2714" i="12" s="1"/>
  <c r="J2714" i="12"/>
  <c r="Y2714" i="12"/>
  <c r="I2714" i="12"/>
  <c r="V2714" i="12"/>
  <c r="B2715" i="12"/>
  <c r="U2714" i="12"/>
  <c r="E2714" i="12"/>
  <c r="F2714" i="12" s="1"/>
  <c r="K2713" i="12"/>
  <c r="W2714" i="12" l="1"/>
  <c r="Q2714" i="12"/>
  <c r="R2714" i="12" s="1"/>
  <c r="K2714" i="12"/>
  <c r="E1225" i="13"/>
  <c r="J2715" i="12"/>
  <c r="Y2715" i="12"/>
  <c r="I2715" i="12"/>
  <c r="V2715" i="12"/>
  <c r="B2716" i="12"/>
  <c r="U2715" i="12"/>
  <c r="E2715" i="12"/>
  <c r="F2715" i="12" s="1"/>
  <c r="N2715" i="12"/>
  <c r="O2715" i="12" s="1"/>
  <c r="P2715" i="12" s="1"/>
  <c r="K2715" i="12" l="1"/>
  <c r="Q2715" i="12"/>
  <c r="R2715" i="12" s="1"/>
  <c r="W2715" i="12"/>
  <c r="E1224" i="13"/>
  <c r="J2716" i="12"/>
  <c r="Y2716" i="12"/>
  <c r="I2716" i="12"/>
  <c r="V2716" i="12"/>
  <c r="B2717" i="12"/>
  <c r="U2716" i="12"/>
  <c r="E2716" i="12"/>
  <c r="F2716" i="12" s="1"/>
  <c r="N2716" i="12"/>
  <c r="O2716" i="12" s="1"/>
  <c r="P2716" i="12" s="1"/>
  <c r="Q2716" i="12" l="1"/>
  <c r="R2716" i="12" s="1"/>
  <c r="K2716" i="12"/>
  <c r="W2716" i="12"/>
  <c r="E1223" i="13"/>
  <c r="V2717" i="12"/>
  <c r="B2718" i="12"/>
  <c r="U2717" i="12"/>
  <c r="E2717" i="12"/>
  <c r="F2717" i="12" s="1"/>
  <c r="N2717" i="12"/>
  <c r="O2717" i="12" s="1"/>
  <c r="P2717" i="12" s="1"/>
  <c r="J2717" i="12"/>
  <c r="Y2717" i="12"/>
  <c r="I2717" i="12"/>
  <c r="W2717" i="12" l="1"/>
  <c r="E1222" i="13"/>
  <c r="N2718" i="12"/>
  <c r="O2718" i="12" s="1"/>
  <c r="P2718" i="12" s="1"/>
  <c r="J2718" i="12"/>
  <c r="Y2718" i="12"/>
  <c r="I2718" i="12"/>
  <c r="B2719" i="12"/>
  <c r="V2718" i="12"/>
  <c r="U2718" i="12"/>
  <c r="E2718" i="12"/>
  <c r="F2718" i="12" s="1"/>
  <c r="K2717" i="12"/>
  <c r="Q2717" i="12"/>
  <c r="R2717" i="12" s="1"/>
  <c r="W2718" i="12" l="1"/>
  <c r="K2718" i="12"/>
  <c r="Q2718" i="12"/>
  <c r="R2718" i="12" s="1"/>
  <c r="E1221" i="13"/>
  <c r="N2719" i="12"/>
  <c r="O2719" i="12" s="1"/>
  <c r="P2719" i="12" s="1"/>
  <c r="J2719" i="12"/>
  <c r="Y2719" i="12"/>
  <c r="I2719" i="12"/>
  <c r="V2719" i="12"/>
  <c r="B2720" i="12"/>
  <c r="U2719" i="12"/>
  <c r="E2719" i="12"/>
  <c r="F2719" i="12" s="1"/>
  <c r="W2719" i="12" l="1"/>
  <c r="Q2719" i="12"/>
  <c r="R2719" i="12" s="1"/>
  <c r="E1220" i="13"/>
  <c r="N2720" i="12"/>
  <c r="O2720" i="12" s="1"/>
  <c r="P2720" i="12" s="1"/>
  <c r="J2720" i="12"/>
  <c r="Y2720" i="12"/>
  <c r="I2720" i="12"/>
  <c r="V2720" i="12"/>
  <c r="B2721" i="12"/>
  <c r="U2720" i="12"/>
  <c r="E2720" i="12"/>
  <c r="F2720" i="12" s="1"/>
  <c r="K2719" i="12"/>
  <c r="Q2720" i="12" l="1"/>
  <c r="R2720" i="12" s="1"/>
  <c r="W2720" i="12"/>
  <c r="E1219" i="13"/>
  <c r="J2721" i="12"/>
  <c r="Y2721" i="12"/>
  <c r="I2721" i="12"/>
  <c r="V2721" i="12"/>
  <c r="B2722" i="12"/>
  <c r="U2721" i="12"/>
  <c r="E2721" i="12"/>
  <c r="F2721" i="12" s="1"/>
  <c r="N2721" i="12"/>
  <c r="O2721" i="12" s="1"/>
  <c r="P2721" i="12" s="1"/>
  <c r="K2720" i="12"/>
  <c r="W2721" i="12" l="1"/>
  <c r="K2721" i="12"/>
  <c r="Q2721" i="12"/>
  <c r="R2721" i="12" s="1"/>
  <c r="E1218" i="13"/>
  <c r="V2722" i="12"/>
  <c r="B2723" i="12"/>
  <c r="U2722" i="12"/>
  <c r="E2722" i="12"/>
  <c r="F2722" i="12" s="1"/>
  <c r="N2722" i="12"/>
  <c r="O2722" i="12" s="1"/>
  <c r="P2722" i="12" s="1"/>
  <c r="Y2722" i="12"/>
  <c r="J2722" i="12"/>
  <c r="I2722" i="12"/>
  <c r="Q2722" i="12" l="1"/>
  <c r="R2722" i="12" s="1"/>
  <c r="W2722" i="12"/>
  <c r="E1217" i="13"/>
  <c r="B2724" i="12"/>
  <c r="U2723" i="12"/>
  <c r="E2723" i="12"/>
  <c r="F2723" i="12" s="1"/>
  <c r="N2723" i="12"/>
  <c r="O2723" i="12" s="1"/>
  <c r="P2723" i="12" s="1"/>
  <c r="J2723" i="12"/>
  <c r="Y2723" i="12"/>
  <c r="I2723" i="12"/>
  <c r="V2723" i="12"/>
  <c r="K2722" i="12"/>
  <c r="W2723" i="12" l="1"/>
  <c r="Q2723" i="12"/>
  <c r="R2723" i="12" s="1"/>
  <c r="E1216" i="13"/>
  <c r="N2724" i="12"/>
  <c r="O2724" i="12" s="1"/>
  <c r="P2724" i="12" s="1"/>
  <c r="J2724" i="12"/>
  <c r="Y2724" i="12"/>
  <c r="I2724" i="12"/>
  <c r="V2724" i="12"/>
  <c r="B2725" i="12"/>
  <c r="U2724" i="12"/>
  <c r="E2724" i="12"/>
  <c r="F2724" i="12" s="1"/>
  <c r="K2723" i="12"/>
  <c r="W2724" i="12" l="1"/>
  <c r="K2724" i="12"/>
  <c r="Q2724" i="12"/>
  <c r="R2724" i="12" s="1"/>
  <c r="E1215" i="13"/>
  <c r="N2725" i="12"/>
  <c r="O2725" i="12" s="1"/>
  <c r="P2725" i="12" s="1"/>
  <c r="J2725" i="12"/>
  <c r="Y2725" i="12"/>
  <c r="I2725" i="12"/>
  <c r="V2725" i="12"/>
  <c r="B2726" i="12"/>
  <c r="U2725" i="12"/>
  <c r="E2725" i="12"/>
  <c r="F2725" i="12" s="1"/>
  <c r="K2725" i="12" l="1"/>
  <c r="Q2725" i="12"/>
  <c r="R2725" i="12" s="1"/>
  <c r="W2725" i="12"/>
  <c r="E1214" i="13"/>
  <c r="J2726" i="12"/>
  <c r="Y2726" i="12"/>
  <c r="I2726" i="12"/>
  <c r="V2726" i="12"/>
  <c r="B2727" i="12"/>
  <c r="U2726" i="12"/>
  <c r="E2726" i="12"/>
  <c r="F2726" i="12" s="1"/>
  <c r="N2726" i="12"/>
  <c r="O2726" i="12" s="1"/>
  <c r="P2726" i="12" s="1"/>
  <c r="K2726" i="12" l="1"/>
  <c r="Q2726" i="12"/>
  <c r="R2726" i="12" s="1"/>
  <c r="W2726" i="12"/>
  <c r="E1213" i="13"/>
  <c r="Y2727" i="12"/>
  <c r="I2727" i="12"/>
  <c r="V2727" i="12"/>
  <c r="B2728" i="12"/>
  <c r="U2727" i="12"/>
  <c r="E2727" i="12"/>
  <c r="F2727" i="12" s="1"/>
  <c r="N2727" i="12"/>
  <c r="O2727" i="12" s="1"/>
  <c r="P2727" i="12" s="1"/>
  <c r="J2727" i="12"/>
  <c r="W2727" i="12" l="1"/>
  <c r="Q2727" i="12"/>
  <c r="R2727" i="12" s="1"/>
  <c r="E1212" i="13"/>
  <c r="V2728" i="12"/>
  <c r="B2729" i="12"/>
  <c r="U2728" i="12"/>
  <c r="E2728" i="12"/>
  <c r="F2728" i="12" s="1"/>
  <c r="N2728" i="12"/>
  <c r="O2728" i="12" s="1"/>
  <c r="P2728" i="12" s="1"/>
  <c r="J2728" i="12"/>
  <c r="Y2728" i="12"/>
  <c r="I2728" i="12"/>
  <c r="K2727" i="12"/>
  <c r="W2728" i="12" l="1"/>
  <c r="E1211" i="13"/>
  <c r="N2729" i="12"/>
  <c r="O2729" i="12" s="1"/>
  <c r="P2729" i="12" s="1"/>
  <c r="J2729" i="12"/>
  <c r="Y2729" i="12"/>
  <c r="I2729" i="12"/>
  <c r="V2729" i="12"/>
  <c r="B2730" i="12"/>
  <c r="U2729" i="12"/>
  <c r="E2729" i="12"/>
  <c r="F2729" i="12" s="1"/>
  <c r="K2728" i="12"/>
  <c r="Q2728" i="12"/>
  <c r="R2728" i="12" s="1"/>
  <c r="W2729" i="12" l="1"/>
  <c r="Q2729" i="12"/>
  <c r="R2729" i="12" s="1"/>
  <c r="E1210" i="13"/>
  <c r="N2730" i="12"/>
  <c r="O2730" i="12" s="1"/>
  <c r="P2730" i="12" s="1"/>
  <c r="J2730" i="12"/>
  <c r="Y2730" i="12"/>
  <c r="I2730" i="12"/>
  <c r="V2730" i="12"/>
  <c r="B2731" i="12"/>
  <c r="U2730" i="12"/>
  <c r="E2730" i="12"/>
  <c r="F2730" i="12" s="1"/>
  <c r="K2729" i="12"/>
  <c r="Q2730" i="12" l="1"/>
  <c r="R2730" i="12" s="1"/>
  <c r="K2730" i="12"/>
  <c r="W2730" i="12"/>
  <c r="E1209" i="13"/>
  <c r="J2731" i="12"/>
  <c r="Y2731" i="12"/>
  <c r="I2731" i="12"/>
  <c r="V2731" i="12"/>
  <c r="B2732" i="12"/>
  <c r="U2731" i="12"/>
  <c r="E2731" i="12"/>
  <c r="F2731" i="12" s="1"/>
  <c r="N2731" i="12"/>
  <c r="O2731" i="12" s="1"/>
  <c r="P2731" i="12" s="1"/>
  <c r="W2731" i="12" l="1"/>
  <c r="K2731" i="12"/>
  <c r="Q2731" i="12"/>
  <c r="R2731" i="12" s="1"/>
  <c r="E1208" i="13"/>
  <c r="J2732" i="12"/>
  <c r="Y2732" i="12"/>
  <c r="I2732" i="12"/>
  <c r="V2732" i="12"/>
  <c r="B2733" i="12"/>
  <c r="U2732" i="12"/>
  <c r="E2732" i="12"/>
  <c r="F2732" i="12" s="1"/>
  <c r="N2732" i="12"/>
  <c r="O2732" i="12" s="1"/>
  <c r="P2732" i="12" s="1"/>
  <c r="Q2732" i="12" l="1"/>
  <c r="R2732" i="12" s="1"/>
  <c r="W2732" i="12"/>
  <c r="K2732" i="12"/>
  <c r="E1207" i="13"/>
  <c r="V2733" i="12"/>
  <c r="B2734" i="12"/>
  <c r="U2733" i="12"/>
  <c r="E2733" i="12"/>
  <c r="F2733" i="12" s="1"/>
  <c r="N2733" i="12"/>
  <c r="O2733" i="12" s="1"/>
  <c r="P2733" i="12" s="1"/>
  <c r="J2733" i="12"/>
  <c r="Y2733" i="12"/>
  <c r="I2733" i="12"/>
  <c r="W2733" i="12" l="1"/>
  <c r="E1206" i="13"/>
  <c r="N2734" i="12"/>
  <c r="O2734" i="12" s="1"/>
  <c r="P2734" i="12" s="1"/>
  <c r="J2734" i="12"/>
  <c r="Y2734" i="12"/>
  <c r="I2734" i="12"/>
  <c r="E2734" i="12"/>
  <c r="F2734" i="12" s="1"/>
  <c r="B2735" i="12"/>
  <c r="V2734" i="12"/>
  <c r="U2734" i="12"/>
  <c r="K2733" i="12"/>
  <c r="Q2733" i="12"/>
  <c r="R2733" i="12" s="1"/>
  <c r="W2734" i="12" l="1"/>
  <c r="Q2734" i="12"/>
  <c r="R2734" i="12" s="1"/>
  <c r="E1205" i="13"/>
  <c r="N2735" i="12"/>
  <c r="O2735" i="12" s="1"/>
  <c r="P2735" i="12" s="1"/>
  <c r="J2735" i="12"/>
  <c r="Y2735" i="12"/>
  <c r="I2735" i="12"/>
  <c r="V2735" i="12"/>
  <c r="B2736" i="12"/>
  <c r="U2735" i="12"/>
  <c r="E2735" i="12"/>
  <c r="F2735" i="12" s="1"/>
  <c r="K2734" i="12"/>
  <c r="W2735" i="12" l="1"/>
  <c r="Q2735" i="12"/>
  <c r="R2735" i="12" s="1"/>
  <c r="E1204" i="13"/>
  <c r="N2736" i="12"/>
  <c r="O2736" i="12" s="1"/>
  <c r="P2736" i="12" s="1"/>
  <c r="J2736" i="12"/>
  <c r="Y2736" i="12"/>
  <c r="I2736" i="12"/>
  <c r="V2736" i="12"/>
  <c r="B2737" i="12"/>
  <c r="U2736" i="12"/>
  <c r="E2736" i="12"/>
  <c r="F2736" i="12" s="1"/>
  <c r="K2735" i="12"/>
  <c r="Q2736" i="12" l="1"/>
  <c r="R2736" i="12" s="1"/>
  <c r="W2736" i="12"/>
  <c r="E1203" i="13"/>
  <c r="J2737" i="12"/>
  <c r="Y2737" i="12"/>
  <c r="I2737" i="12"/>
  <c r="V2737" i="12"/>
  <c r="B2738" i="12"/>
  <c r="U2737" i="12"/>
  <c r="E2737" i="12"/>
  <c r="F2737" i="12" s="1"/>
  <c r="N2737" i="12"/>
  <c r="O2737" i="12" s="1"/>
  <c r="P2737" i="12" s="1"/>
  <c r="K2736" i="12"/>
  <c r="W2737" i="12" l="1"/>
  <c r="K2737" i="12"/>
  <c r="Q2737" i="12"/>
  <c r="R2737" i="12" s="1"/>
  <c r="E1202" i="13"/>
  <c r="V2738" i="12"/>
  <c r="B2739" i="12"/>
  <c r="U2738" i="12"/>
  <c r="E2738" i="12"/>
  <c r="F2738" i="12" s="1"/>
  <c r="N2738" i="12"/>
  <c r="O2738" i="12" s="1"/>
  <c r="P2738" i="12" s="1"/>
  <c r="Y2738" i="12"/>
  <c r="J2738" i="12"/>
  <c r="I2738" i="12"/>
  <c r="W2738" i="12" l="1"/>
  <c r="E1201" i="13"/>
  <c r="B2740" i="12"/>
  <c r="U2739" i="12"/>
  <c r="E2739" i="12"/>
  <c r="F2739" i="12" s="1"/>
  <c r="N2739" i="12"/>
  <c r="O2739" i="12" s="1"/>
  <c r="P2739" i="12" s="1"/>
  <c r="J2739" i="12"/>
  <c r="Y2739" i="12"/>
  <c r="I2739" i="12"/>
  <c r="V2739" i="12"/>
  <c r="K2738" i="12"/>
  <c r="Q2738" i="12"/>
  <c r="R2738" i="12" s="1"/>
  <c r="Q2739" i="12" l="1"/>
  <c r="R2739" i="12" s="1"/>
  <c r="W2739" i="12"/>
  <c r="E1200" i="13"/>
  <c r="N2740" i="12"/>
  <c r="O2740" i="12" s="1"/>
  <c r="P2740" i="12" s="1"/>
  <c r="J2740" i="12"/>
  <c r="Y2740" i="12"/>
  <c r="I2740" i="12"/>
  <c r="V2740" i="12"/>
  <c r="B2741" i="12"/>
  <c r="U2740" i="12"/>
  <c r="E2740" i="12"/>
  <c r="F2740" i="12" s="1"/>
  <c r="K2739" i="12"/>
  <c r="K2740" i="12" l="1"/>
  <c r="Q2740" i="12"/>
  <c r="R2740" i="12" s="1"/>
  <c r="W2740" i="12"/>
  <c r="E1199" i="13"/>
  <c r="N2741" i="12"/>
  <c r="O2741" i="12" s="1"/>
  <c r="P2741" i="12" s="1"/>
  <c r="J2741" i="12"/>
  <c r="Y2741" i="12"/>
  <c r="I2741" i="12"/>
  <c r="V2741" i="12"/>
  <c r="B2742" i="12"/>
  <c r="U2741" i="12"/>
  <c r="E2741" i="12"/>
  <c r="F2741" i="12" s="1"/>
  <c r="Q2741" i="12" l="1"/>
  <c r="R2741" i="12" s="1"/>
  <c r="W2741" i="12"/>
  <c r="E1198" i="13"/>
  <c r="J2742" i="12"/>
  <c r="Y2742" i="12"/>
  <c r="I2742" i="12"/>
  <c r="V2742" i="12"/>
  <c r="B2743" i="12"/>
  <c r="U2742" i="12"/>
  <c r="E2742" i="12"/>
  <c r="F2742" i="12" s="1"/>
  <c r="N2742" i="12"/>
  <c r="O2742" i="12" s="1"/>
  <c r="P2742" i="12" s="1"/>
  <c r="K2741" i="12"/>
  <c r="K2742" i="12" l="1"/>
  <c r="Q2742" i="12"/>
  <c r="R2742" i="12" s="1"/>
  <c r="W2742" i="12"/>
  <c r="E1197" i="13"/>
  <c r="Y2743" i="12"/>
  <c r="I2743" i="12"/>
  <c r="V2743" i="12"/>
  <c r="B2744" i="12"/>
  <c r="U2743" i="12"/>
  <c r="E2743" i="12"/>
  <c r="F2743" i="12" s="1"/>
  <c r="N2743" i="12"/>
  <c r="O2743" i="12" s="1"/>
  <c r="P2743" i="12" s="1"/>
  <c r="J2743" i="12"/>
  <c r="W2743" i="12" l="1"/>
  <c r="Q2743" i="12"/>
  <c r="R2743" i="12" s="1"/>
  <c r="E1196" i="13"/>
  <c r="V2744" i="12"/>
  <c r="B2745" i="12"/>
  <c r="U2744" i="12"/>
  <c r="E2744" i="12"/>
  <c r="F2744" i="12" s="1"/>
  <c r="N2744" i="12"/>
  <c r="O2744" i="12" s="1"/>
  <c r="P2744" i="12" s="1"/>
  <c r="J2744" i="12"/>
  <c r="Y2744" i="12"/>
  <c r="I2744" i="12"/>
  <c r="K2743" i="12"/>
  <c r="W2744" i="12" l="1"/>
  <c r="E1195" i="13"/>
  <c r="N2745" i="12"/>
  <c r="O2745" i="12" s="1"/>
  <c r="P2745" i="12" s="1"/>
  <c r="J2745" i="12"/>
  <c r="Y2745" i="12"/>
  <c r="I2745" i="12"/>
  <c r="V2745" i="12"/>
  <c r="E2745" i="12"/>
  <c r="F2745" i="12" s="1"/>
  <c r="B2746" i="12"/>
  <c r="U2745" i="12"/>
  <c r="K2744" i="12"/>
  <c r="Q2744" i="12"/>
  <c r="R2744" i="12" s="1"/>
  <c r="W2745" i="12" l="1"/>
  <c r="K2745" i="12"/>
  <c r="Q2745" i="12"/>
  <c r="R2745" i="12" s="1"/>
  <c r="E1194" i="13"/>
  <c r="N2746" i="12"/>
  <c r="O2746" i="12" s="1"/>
  <c r="P2746" i="12" s="1"/>
  <c r="J2746" i="12"/>
  <c r="Y2746" i="12"/>
  <c r="I2746" i="12"/>
  <c r="V2746" i="12"/>
  <c r="B2747" i="12"/>
  <c r="U2746" i="12"/>
  <c r="E2746" i="12"/>
  <c r="F2746" i="12" s="1"/>
  <c r="K2746" i="12" l="1"/>
  <c r="W2746" i="12"/>
  <c r="Q2746" i="12"/>
  <c r="R2746" i="12" s="1"/>
  <c r="E1193" i="13"/>
  <c r="J2747" i="12"/>
  <c r="Y2747" i="12"/>
  <c r="I2747" i="12"/>
  <c r="V2747" i="12"/>
  <c r="B2748" i="12"/>
  <c r="U2747" i="12"/>
  <c r="E2747" i="12"/>
  <c r="F2747" i="12" s="1"/>
  <c r="N2747" i="12"/>
  <c r="O2747" i="12" s="1"/>
  <c r="P2747" i="12" s="1"/>
  <c r="Q2747" i="12" l="1"/>
  <c r="R2747" i="12" s="1"/>
  <c r="E1192" i="13"/>
  <c r="J2748" i="12"/>
  <c r="Y2748" i="12"/>
  <c r="I2748" i="12"/>
  <c r="V2748" i="12"/>
  <c r="B2749" i="12"/>
  <c r="U2748" i="12"/>
  <c r="E2748" i="12"/>
  <c r="F2748" i="12" s="1"/>
  <c r="N2748" i="12"/>
  <c r="O2748" i="12" s="1"/>
  <c r="P2748" i="12" s="1"/>
  <c r="K2747" i="12"/>
  <c r="W2747" i="12"/>
  <c r="W2748" i="12" l="1"/>
  <c r="E1191" i="13"/>
  <c r="V2749" i="12"/>
  <c r="B2750" i="12"/>
  <c r="U2749" i="12"/>
  <c r="E2749" i="12"/>
  <c r="F2749" i="12" s="1"/>
  <c r="N2749" i="12"/>
  <c r="O2749" i="12" s="1"/>
  <c r="P2749" i="12" s="1"/>
  <c r="J2749" i="12"/>
  <c r="Y2749" i="12"/>
  <c r="I2749" i="12"/>
  <c r="K2748" i="12"/>
  <c r="Q2748" i="12"/>
  <c r="R2748" i="12" s="1"/>
  <c r="Q2749" i="12" l="1"/>
  <c r="R2749" i="12" s="1"/>
  <c r="W2749" i="12"/>
  <c r="E1190" i="13"/>
  <c r="N2750" i="12"/>
  <c r="O2750" i="12" s="1"/>
  <c r="P2750" i="12" s="1"/>
  <c r="J2750" i="12"/>
  <c r="Y2750" i="12"/>
  <c r="I2750" i="12"/>
  <c r="B2751" i="12"/>
  <c r="V2750" i="12"/>
  <c r="U2750" i="12"/>
  <c r="E2750" i="12"/>
  <c r="F2750" i="12" s="1"/>
  <c r="K2749" i="12"/>
  <c r="W2750" i="12" l="1"/>
  <c r="K2750" i="12"/>
  <c r="Q2750" i="12"/>
  <c r="R2750" i="12" s="1"/>
  <c r="E1189" i="13"/>
  <c r="N2751" i="12"/>
  <c r="O2751" i="12" s="1"/>
  <c r="P2751" i="12" s="1"/>
  <c r="J2751" i="12"/>
  <c r="Y2751" i="12"/>
  <c r="I2751" i="12"/>
  <c r="V2751" i="12"/>
  <c r="B2752" i="12"/>
  <c r="U2751" i="12"/>
  <c r="E2751" i="12"/>
  <c r="F2751" i="12" s="1"/>
  <c r="K2751" i="12" l="1"/>
  <c r="Q2751" i="12"/>
  <c r="R2751" i="12" s="1"/>
  <c r="W2751" i="12"/>
  <c r="E1188" i="13"/>
  <c r="N2752" i="12"/>
  <c r="O2752" i="12" s="1"/>
  <c r="P2752" i="12" s="1"/>
  <c r="J2752" i="12"/>
  <c r="Y2752" i="12"/>
  <c r="I2752" i="12"/>
  <c r="V2752" i="12"/>
  <c r="B2753" i="12"/>
  <c r="U2752" i="12"/>
  <c r="E2752" i="12"/>
  <c r="F2752" i="12" s="1"/>
  <c r="W2752" i="12" l="1"/>
  <c r="K2752" i="12"/>
  <c r="Q2752" i="12"/>
  <c r="R2752" i="12" s="1"/>
  <c r="E1187" i="13"/>
  <c r="J2753" i="12"/>
  <c r="Y2753" i="12"/>
  <c r="I2753" i="12"/>
  <c r="V2753" i="12"/>
  <c r="B2754" i="12"/>
  <c r="U2753" i="12"/>
  <c r="E2753" i="12"/>
  <c r="F2753" i="12" s="1"/>
  <c r="N2753" i="12"/>
  <c r="O2753" i="12" s="1"/>
  <c r="P2753" i="12" s="1"/>
  <c r="K2753" i="12" l="1"/>
  <c r="Q2753" i="12"/>
  <c r="R2753" i="12" s="1"/>
  <c r="W2753" i="12"/>
  <c r="E1186" i="13"/>
  <c r="V2754" i="12"/>
  <c r="B2755" i="12"/>
  <c r="U2754" i="12"/>
  <c r="E2754" i="12"/>
  <c r="F2754" i="12" s="1"/>
  <c r="N2754" i="12"/>
  <c r="O2754" i="12" s="1"/>
  <c r="P2754" i="12" s="1"/>
  <c r="Y2754" i="12"/>
  <c r="J2754" i="12"/>
  <c r="I2754" i="12"/>
  <c r="W2754" i="12" l="1"/>
  <c r="E1185" i="13"/>
  <c r="B2756" i="12"/>
  <c r="U2755" i="12"/>
  <c r="E2755" i="12"/>
  <c r="F2755" i="12" s="1"/>
  <c r="N2755" i="12"/>
  <c r="O2755" i="12" s="1"/>
  <c r="P2755" i="12" s="1"/>
  <c r="J2755" i="12"/>
  <c r="Y2755" i="12"/>
  <c r="I2755" i="12"/>
  <c r="V2755" i="12"/>
  <c r="K2754" i="12"/>
  <c r="Q2754" i="12"/>
  <c r="R2754" i="12" s="1"/>
  <c r="Q2755" i="12" l="1"/>
  <c r="R2755" i="12" s="1"/>
  <c r="W2755" i="12"/>
  <c r="E1184" i="13"/>
  <c r="N2756" i="12"/>
  <c r="O2756" i="12" s="1"/>
  <c r="P2756" i="12" s="1"/>
  <c r="J2756" i="12"/>
  <c r="Y2756" i="12"/>
  <c r="I2756" i="12"/>
  <c r="V2756" i="12"/>
  <c r="B2757" i="12"/>
  <c r="U2756" i="12"/>
  <c r="E2756" i="12"/>
  <c r="F2756" i="12" s="1"/>
  <c r="K2755" i="12"/>
  <c r="K2756" i="12" l="1"/>
  <c r="Q2756" i="12"/>
  <c r="R2756" i="12" s="1"/>
  <c r="W2756" i="12"/>
  <c r="E1183" i="13"/>
  <c r="N2757" i="12"/>
  <c r="O2757" i="12" s="1"/>
  <c r="P2757" i="12" s="1"/>
  <c r="J2757" i="12"/>
  <c r="Y2757" i="12"/>
  <c r="I2757" i="12"/>
  <c r="V2757" i="12"/>
  <c r="B2758" i="12"/>
  <c r="U2757" i="12"/>
  <c r="E2757" i="12"/>
  <c r="F2757" i="12" s="1"/>
  <c r="Q2757" i="12" l="1"/>
  <c r="R2757" i="12" s="1"/>
  <c r="W2757" i="12"/>
  <c r="E1182" i="13"/>
  <c r="J2758" i="12"/>
  <c r="Y2758" i="12"/>
  <c r="I2758" i="12"/>
  <c r="V2758" i="12"/>
  <c r="B2759" i="12"/>
  <c r="U2758" i="12"/>
  <c r="E2758" i="12"/>
  <c r="F2758" i="12" s="1"/>
  <c r="N2758" i="12"/>
  <c r="O2758" i="12" s="1"/>
  <c r="P2758" i="12" s="1"/>
  <c r="K2757" i="12"/>
  <c r="K2758" i="12" l="1"/>
  <c r="Q2758" i="12"/>
  <c r="R2758" i="12" s="1"/>
  <c r="W2758" i="12"/>
  <c r="E1181" i="13"/>
  <c r="Y2759" i="12"/>
  <c r="I2759" i="12"/>
  <c r="V2759" i="12"/>
  <c r="B2760" i="12"/>
  <c r="U2759" i="12"/>
  <c r="E2759" i="12"/>
  <c r="F2759" i="12" s="1"/>
  <c r="N2759" i="12"/>
  <c r="O2759" i="12" s="1"/>
  <c r="P2759" i="12" s="1"/>
  <c r="J2759" i="12"/>
  <c r="W2759" i="12" l="1"/>
  <c r="Q2759" i="12"/>
  <c r="R2759" i="12" s="1"/>
  <c r="E1180" i="13"/>
  <c r="V2760" i="12"/>
  <c r="B2761" i="12"/>
  <c r="U2760" i="12"/>
  <c r="E2760" i="12"/>
  <c r="F2760" i="12" s="1"/>
  <c r="N2760" i="12"/>
  <c r="O2760" i="12" s="1"/>
  <c r="P2760" i="12" s="1"/>
  <c r="J2760" i="12"/>
  <c r="Y2760" i="12"/>
  <c r="I2760" i="12"/>
  <c r="K2759" i="12"/>
  <c r="E1179" i="13" l="1"/>
  <c r="N2761" i="12"/>
  <c r="O2761" i="12" s="1"/>
  <c r="P2761" i="12" s="1"/>
  <c r="J2761" i="12"/>
  <c r="Y2761" i="12"/>
  <c r="I2761" i="12"/>
  <c r="V2761" i="12"/>
  <c r="B2762" i="12"/>
  <c r="U2761" i="12"/>
  <c r="E2761" i="12"/>
  <c r="F2761" i="12" s="1"/>
  <c r="K2760" i="12"/>
  <c r="Q2760" i="12"/>
  <c r="R2760" i="12" s="1"/>
  <c r="W2760" i="12"/>
  <c r="W2761" i="12" l="1"/>
  <c r="Q2761" i="12"/>
  <c r="R2761" i="12" s="1"/>
  <c r="E1178" i="13"/>
  <c r="N2762" i="12"/>
  <c r="O2762" i="12" s="1"/>
  <c r="P2762" i="12" s="1"/>
  <c r="J2762" i="12"/>
  <c r="Y2762" i="12"/>
  <c r="I2762" i="12"/>
  <c r="V2762" i="12"/>
  <c r="B2763" i="12"/>
  <c r="U2762" i="12"/>
  <c r="E2762" i="12"/>
  <c r="F2762" i="12" s="1"/>
  <c r="K2761" i="12"/>
  <c r="W2762" i="12" l="1"/>
  <c r="K2762" i="12"/>
  <c r="Q2762" i="12"/>
  <c r="R2762" i="12" s="1"/>
  <c r="E1177" i="13"/>
  <c r="J2763" i="12"/>
  <c r="Y2763" i="12"/>
  <c r="I2763" i="12"/>
  <c r="V2763" i="12"/>
  <c r="B2764" i="12"/>
  <c r="U2763" i="12"/>
  <c r="E2763" i="12"/>
  <c r="F2763" i="12" s="1"/>
  <c r="N2763" i="12"/>
  <c r="O2763" i="12" s="1"/>
  <c r="P2763" i="12" s="1"/>
  <c r="K2763" i="12" l="1"/>
  <c r="Q2763" i="12"/>
  <c r="R2763" i="12" s="1"/>
  <c r="W2763" i="12"/>
  <c r="E1176" i="13"/>
  <c r="J2764" i="12"/>
  <c r="Y2764" i="12"/>
  <c r="I2764" i="12"/>
  <c r="V2764" i="12"/>
  <c r="B2765" i="12"/>
  <c r="U2764" i="12"/>
  <c r="E2764" i="12"/>
  <c r="F2764" i="12" s="1"/>
  <c r="N2764" i="12"/>
  <c r="O2764" i="12" s="1"/>
  <c r="P2764" i="12" s="1"/>
  <c r="W2764" i="12" l="1"/>
  <c r="K2764" i="12"/>
  <c r="Q2764" i="12"/>
  <c r="R2764" i="12" s="1"/>
  <c r="E1175" i="13"/>
  <c r="V2765" i="12"/>
  <c r="B2766" i="12"/>
  <c r="U2765" i="12"/>
  <c r="E2765" i="12"/>
  <c r="F2765" i="12" s="1"/>
  <c r="N2765" i="12"/>
  <c r="O2765" i="12" s="1"/>
  <c r="P2765" i="12" s="1"/>
  <c r="J2765" i="12"/>
  <c r="Y2765" i="12"/>
  <c r="I2765" i="12"/>
  <c r="W2765" i="12" l="1"/>
  <c r="Q2765" i="12"/>
  <c r="R2765" i="12" s="1"/>
  <c r="E1174" i="13"/>
  <c r="N2766" i="12"/>
  <c r="O2766" i="12" s="1"/>
  <c r="P2766" i="12" s="1"/>
  <c r="J2766" i="12"/>
  <c r="Y2766" i="12"/>
  <c r="I2766" i="12"/>
  <c r="B2767" i="12"/>
  <c r="V2766" i="12"/>
  <c r="U2766" i="12"/>
  <c r="E2766" i="12"/>
  <c r="F2766" i="12" s="1"/>
  <c r="K2765" i="12"/>
  <c r="W2766" i="12" l="1"/>
  <c r="K2766" i="12"/>
  <c r="Q2766" i="12"/>
  <c r="R2766" i="12" s="1"/>
  <c r="E1173" i="13"/>
  <c r="V2767" i="12"/>
  <c r="N2767" i="12"/>
  <c r="O2767" i="12" s="1"/>
  <c r="P2767" i="12" s="1"/>
  <c r="J2767" i="12"/>
  <c r="I2767" i="12"/>
  <c r="Y2767" i="12"/>
  <c r="E2767" i="12"/>
  <c r="F2767" i="12" s="1"/>
  <c r="U2767" i="12"/>
  <c r="B2768" i="12"/>
  <c r="Q2767" i="12" l="1"/>
  <c r="R2767" i="12" s="1"/>
  <c r="E1172" i="13"/>
  <c r="B2769" i="12"/>
  <c r="N2768" i="12"/>
  <c r="O2768" i="12" s="1"/>
  <c r="P2768" i="12" s="1"/>
  <c r="J2768" i="12"/>
  <c r="I2768" i="12"/>
  <c r="Y2768" i="12"/>
  <c r="E2768" i="12"/>
  <c r="F2768" i="12" s="1"/>
  <c r="V2768" i="12"/>
  <c r="U2768" i="12"/>
  <c r="W2767" i="12"/>
  <c r="K2767" i="12"/>
  <c r="W2768" i="12" l="1"/>
  <c r="K2768" i="12"/>
  <c r="Q2768" i="12"/>
  <c r="R2768" i="12" s="1"/>
  <c r="E1171" i="13"/>
  <c r="Y2769" i="12"/>
  <c r="I2769" i="12"/>
  <c r="V2769" i="12"/>
  <c r="U2769" i="12"/>
  <c r="B2770" i="12"/>
  <c r="N2769" i="12"/>
  <c r="O2769" i="12" s="1"/>
  <c r="P2769" i="12" s="1"/>
  <c r="J2769" i="12"/>
  <c r="E2769" i="12"/>
  <c r="F2769" i="12" s="1"/>
  <c r="W2769" i="12" l="1"/>
  <c r="E1170" i="13"/>
  <c r="V2770" i="12"/>
  <c r="B2771" i="12"/>
  <c r="U2770" i="12"/>
  <c r="E2770" i="12"/>
  <c r="F2770" i="12" s="1"/>
  <c r="J2770" i="12"/>
  <c r="I2770" i="12"/>
  <c r="Y2770" i="12"/>
  <c r="N2770" i="12"/>
  <c r="O2770" i="12" s="1"/>
  <c r="P2770" i="12" s="1"/>
  <c r="K2769" i="12"/>
  <c r="Q2769" i="12"/>
  <c r="R2769" i="12" s="1"/>
  <c r="W2770" i="12" l="1"/>
  <c r="Q2770" i="12"/>
  <c r="R2770" i="12" s="1"/>
  <c r="K2770" i="12"/>
  <c r="E1169" i="13"/>
  <c r="J2771" i="12"/>
  <c r="N2771" i="12"/>
  <c r="O2771" i="12" s="1"/>
  <c r="P2771" i="12" s="1"/>
  <c r="B2772" i="12"/>
  <c r="I2771" i="12"/>
  <c r="E2771" i="12"/>
  <c r="F2771" i="12" s="1"/>
  <c r="Y2771" i="12"/>
  <c r="V2771" i="12"/>
  <c r="U2771" i="12"/>
  <c r="W2771" i="12" l="1"/>
  <c r="E1168" i="13"/>
  <c r="B2773" i="12"/>
  <c r="I2772" i="12"/>
  <c r="E2772" i="12"/>
  <c r="F2772" i="12" s="1"/>
  <c r="Y2772" i="12"/>
  <c r="V2772" i="12"/>
  <c r="U2772" i="12"/>
  <c r="N2772" i="12"/>
  <c r="O2772" i="12" s="1"/>
  <c r="P2772" i="12" s="1"/>
  <c r="J2772" i="12"/>
  <c r="Q2771" i="12"/>
  <c r="R2771" i="12" s="1"/>
  <c r="K2771" i="12"/>
  <c r="W2772" i="12" l="1"/>
  <c r="K2772" i="12"/>
  <c r="E1167" i="13"/>
  <c r="N2773" i="12"/>
  <c r="O2773" i="12" s="1"/>
  <c r="P2773" i="12" s="1"/>
  <c r="Y2773" i="12"/>
  <c r="I2773" i="12"/>
  <c r="V2773" i="12"/>
  <c r="U2773" i="12"/>
  <c r="J2773" i="12"/>
  <c r="B2774" i="12"/>
  <c r="E2773" i="12"/>
  <c r="F2773" i="12" s="1"/>
  <c r="Q2772" i="12"/>
  <c r="R2772" i="12" s="1"/>
  <c r="K2773" i="12" l="1"/>
  <c r="W2773" i="12"/>
  <c r="E1166" i="13"/>
  <c r="N2774" i="12"/>
  <c r="O2774" i="12" s="1"/>
  <c r="P2774" i="12" s="1"/>
  <c r="J2774" i="12"/>
  <c r="Y2774" i="12"/>
  <c r="I2774" i="12"/>
  <c r="V2774" i="12"/>
  <c r="U2774" i="12"/>
  <c r="B2775" i="12"/>
  <c r="E2774" i="12"/>
  <c r="F2774" i="12" s="1"/>
  <c r="Q2773" i="12"/>
  <c r="R2773" i="12" s="1"/>
  <c r="W2774" i="12" l="1"/>
  <c r="Q2774" i="12"/>
  <c r="R2774" i="12" s="1"/>
  <c r="E1165" i="13"/>
  <c r="Y2775" i="12"/>
  <c r="I2775" i="12"/>
  <c r="V2775" i="12"/>
  <c r="N2775" i="12"/>
  <c r="O2775" i="12" s="1"/>
  <c r="P2775" i="12" s="1"/>
  <c r="J2775" i="12"/>
  <c r="B2776" i="12"/>
  <c r="E2775" i="12"/>
  <c r="F2775" i="12" s="1"/>
  <c r="U2775" i="12"/>
  <c r="K2774" i="12"/>
  <c r="W2775" i="12" l="1"/>
  <c r="Q2775" i="12"/>
  <c r="R2775" i="12" s="1"/>
  <c r="K2775" i="12"/>
  <c r="E1164" i="13"/>
  <c r="V2776" i="12"/>
  <c r="B2777" i="12"/>
  <c r="U2776" i="12"/>
  <c r="E2776" i="12"/>
  <c r="F2776" i="12" s="1"/>
  <c r="N2776" i="12"/>
  <c r="O2776" i="12" s="1"/>
  <c r="P2776" i="12" s="1"/>
  <c r="J2776" i="12"/>
  <c r="I2776" i="12"/>
  <c r="Y2776" i="12"/>
  <c r="W2776" i="12" l="1"/>
  <c r="E1163" i="13"/>
  <c r="B2778" i="12"/>
  <c r="U2777" i="12"/>
  <c r="E2777" i="12"/>
  <c r="F2777" i="12" s="1"/>
  <c r="J2777" i="12"/>
  <c r="I2777" i="12"/>
  <c r="Y2777" i="12"/>
  <c r="V2777" i="12"/>
  <c r="N2777" i="12"/>
  <c r="O2777" i="12" s="1"/>
  <c r="P2777" i="12" s="1"/>
  <c r="Q2776" i="12"/>
  <c r="R2776" i="12" s="1"/>
  <c r="K2776" i="12"/>
  <c r="Q2777" i="12" l="1"/>
  <c r="R2777" i="12" s="1"/>
  <c r="W2777" i="12"/>
  <c r="E1162" i="13"/>
  <c r="N2778" i="12"/>
  <c r="O2778" i="12" s="1"/>
  <c r="P2778" i="12" s="1"/>
  <c r="J2778" i="12"/>
  <c r="B2779" i="12"/>
  <c r="U2778" i="12"/>
  <c r="E2778" i="12"/>
  <c r="F2778" i="12" s="1"/>
  <c r="Y2778" i="12"/>
  <c r="V2778" i="12"/>
  <c r="I2778" i="12"/>
  <c r="K2777" i="12"/>
  <c r="W2778" i="12" l="1"/>
  <c r="Q2778" i="12"/>
  <c r="R2778" i="12" s="1"/>
  <c r="E1161" i="13"/>
  <c r="J2779" i="12"/>
  <c r="B2780" i="12"/>
  <c r="E2779" i="12"/>
  <c r="F2779" i="12" s="1"/>
  <c r="Y2779" i="12"/>
  <c r="V2779" i="12"/>
  <c r="U2779" i="12"/>
  <c r="N2779" i="12"/>
  <c r="O2779" i="12" s="1"/>
  <c r="P2779" i="12" s="1"/>
  <c r="I2779" i="12"/>
  <c r="K2778" i="12"/>
  <c r="K2779" i="12" l="1"/>
  <c r="W2779" i="12"/>
  <c r="E1160" i="13"/>
  <c r="J2780" i="12"/>
  <c r="Y2780" i="12"/>
  <c r="I2780" i="12"/>
  <c r="V2780" i="12"/>
  <c r="U2780" i="12"/>
  <c r="N2780" i="12"/>
  <c r="O2780" i="12" s="1"/>
  <c r="P2780" i="12" s="1"/>
  <c r="B2781" i="12"/>
  <c r="E2780" i="12"/>
  <c r="F2780" i="12" s="1"/>
  <c r="Q2779" i="12"/>
  <c r="R2779" i="12" s="1"/>
  <c r="W2780" i="12" l="1"/>
  <c r="Q2780" i="12"/>
  <c r="R2780" i="12" s="1"/>
  <c r="K2780" i="12"/>
  <c r="E1159" i="13"/>
  <c r="Y2781" i="12"/>
  <c r="I2781" i="12"/>
  <c r="V2781" i="12"/>
  <c r="B2782" i="12"/>
  <c r="U2781" i="12"/>
  <c r="E2781" i="12"/>
  <c r="F2781" i="12" s="1"/>
  <c r="N2781" i="12"/>
  <c r="O2781" i="12" s="1"/>
  <c r="P2781" i="12" s="1"/>
  <c r="J2781" i="12"/>
  <c r="W2781" i="12" l="1"/>
  <c r="E1158" i="13"/>
  <c r="V2782" i="12"/>
  <c r="N2782" i="12"/>
  <c r="O2782" i="12" s="1"/>
  <c r="P2782" i="12" s="1"/>
  <c r="Y2782" i="12"/>
  <c r="I2782" i="12"/>
  <c r="U2782" i="12"/>
  <c r="J2782" i="12"/>
  <c r="B2783" i="12"/>
  <c r="E2782" i="12"/>
  <c r="F2782" i="12" s="1"/>
  <c r="K2781" i="12"/>
  <c r="Q2781" i="12"/>
  <c r="R2781" i="12" s="1"/>
  <c r="K2782" i="12" l="1"/>
  <c r="W2782" i="12"/>
  <c r="E1157" i="13"/>
  <c r="N2783" i="12"/>
  <c r="O2783" i="12" s="1"/>
  <c r="P2783" i="12" s="1"/>
  <c r="V2783" i="12"/>
  <c r="Y2783" i="12"/>
  <c r="U2783" i="12"/>
  <c r="J2783" i="12"/>
  <c r="I2783" i="12"/>
  <c r="B2784" i="12"/>
  <c r="E2783" i="12"/>
  <c r="F2783" i="12" s="1"/>
  <c r="Q2782" i="12"/>
  <c r="R2782" i="12" s="1"/>
  <c r="K2783" i="12" l="1"/>
  <c r="W2783" i="12"/>
  <c r="Q2783" i="12"/>
  <c r="R2783" i="12" s="1"/>
  <c r="E1156" i="13"/>
  <c r="N2784" i="12"/>
  <c r="O2784" i="12" s="1"/>
  <c r="P2784" i="12" s="1"/>
  <c r="B2785" i="12"/>
  <c r="U2784" i="12"/>
  <c r="E2784" i="12"/>
  <c r="F2784" i="12" s="1"/>
  <c r="V2784" i="12"/>
  <c r="J2784" i="12"/>
  <c r="I2784" i="12"/>
  <c r="Y2784" i="12"/>
  <c r="K2784" i="12" l="1"/>
  <c r="Q2784" i="12"/>
  <c r="R2784" i="12" s="1"/>
  <c r="W2784" i="12"/>
  <c r="E1155" i="13"/>
  <c r="J2785" i="12"/>
  <c r="Y2785" i="12"/>
  <c r="I2785" i="12"/>
  <c r="B2786" i="12"/>
  <c r="U2785" i="12"/>
  <c r="E2785" i="12"/>
  <c r="F2785" i="12" s="1"/>
  <c r="N2785" i="12"/>
  <c r="O2785" i="12" s="1"/>
  <c r="P2785" i="12" s="1"/>
  <c r="V2785" i="12"/>
  <c r="Q2785" i="12" l="1"/>
  <c r="R2785" i="12" s="1"/>
  <c r="K2785" i="12"/>
  <c r="W2785" i="12"/>
  <c r="E1154" i="13"/>
  <c r="J2786" i="12"/>
  <c r="V2786" i="12"/>
  <c r="B2787" i="12"/>
  <c r="U2786" i="12"/>
  <c r="E2786" i="12"/>
  <c r="F2786" i="12" s="1"/>
  <c r="N2786" i="12"/>
  <c r="O2786" i="12" s="1"/>
  <c r="P2786" i="12" s="1"/>
  <c r="I2786" i="12"/>
  <c r="Y2786" i="12"/>
  <c r="W2786" i="12" l="1"/>
  <c r="Q2786" i="12"/>
  <c r="R2786" i="12" s="1"/>
  <c r="K2786" i="12"/>
  <c r="E1153" i="13"/>
  <c r="B2788" i="12"/>
  <c r="U2787" i="12"/>
  <c r="E2787" i="12"/>
  <c r="F2787" i="12" s="1"/>
  <c r="J2787" i="12"/>
  <c r="I2787" i="12"/>
  <c r="Y2787" i="12"/>
  <c r="V2787" i="12"/>
  <c r="N2787" i="12"/>
  <c r="O2787" i="12" s="1"/>
  <c r="P2787" i="12" s="1"/>
  <c r="Q2787" i="12" l="1"/>
  <c r="R2787" i="12" s="1"/>
  <c r="K2787" i="12"/>
  <c r="W2787" i="12"/>
  <c r="E1152" i="13"/>
  <c r="Y2788" i="12"/>
  <c r="I2788" i="12"/>
  <c r="J2788" i="12"/>
  <c r="B2789" i="12"/>
  <c r="E2788" i="12"/>
  <c r="F2788" i="12" s="1"/>
  <c r="V2788" i="12"/>
  <c r="U2788" i="12"/>
  <c r="N2788" i="12"/>
  <c r="O2788" i="12" s="1"/>
  <c r="P2788" i="12" s="1"/>
  <c r="W2788" i="12" l="1"/>
  <c r="Q2788" i="12"/>
  <c r="R2788" i="12" s="1"/>
  <c r="E1151" i="13"/>
  <c r="N2789" i="12"/>
  <c r="O2789" i="12" s="1"/>
  <c r="P2789" i="12" s="1"/>
  <c r="Y2789" i="12"/>
  <c r="I2789" i="12"/>
  <c r="V2789" i="12"/>
  <c r="B2790" i="12"/>
  <c r="E2789" i="12"/>
  <c r="F2789" i="12" s="1"/>
  <c r="U2789" i="12"/>
  <c r="J2789" i="12"/>
  <c r="K2788" i="12"/>
  <c r="K2789" i="12" l="1"/>
  <c r="Q2789" i="12"/>
  <c r="R2789" i="12" s="1"/>
  <c r="W2789" i="12"/>
  <c r="E1150" i="13"/>
  <c r="N2790" i="12"/>
  <c r="O2790" i="12" s="1"/>
  <c r="P2790" i="12" s="1"/>
  <c r="J2790" i="12"/>
  <c r="Y2790" i="12"/>
  <c r="I2790" i="12"/>
  <c r="V2790" i="12"/>
  <c r="B2791" i="12"/>
  <c r="U2790" i="12"/>
  <c r="E2790" i="12"/>
  <c r="F2790" i="12" s="1"/>
  <c r="W2790" i="12" l="1"/>
  <c r="E1149" i="13"/>
  <c r="Y2791" i="12"/>
  <c r="I2791" i="12"/>
  <c r="V2791" i="12"/>
  <c r="B2792" i="12"/>
  <c r="U2791" i="12"/>
  <c r="E2791" i="12"/>
  <c r="F2791" i="12" s="1"/>
  <c r="N2791" i="12"/>
  <c r="O2791" i="12" s="1"/>
  <c r="P2791" i="12" s="1"/>
  <c r="J2791" i="12"/>
  <c r="Q2790" i="12"/>
  <c r="R2790" i="12" s="1"/>
  <c r="K2790" i="12"/>
  <c r="W2791" i="12" l="1"/>
  <c r="E1148" i="13"/>
  <c r="Y2792" i="12"/>
  <c r="I2792" i="12"/>
  <c r="V2792" i="12"/>
  <c r="B2793" i="12"/>
  <c r="U2792" i="12"/>
  <c r="E2792" i="12"/>
  <c r="F2792" i="12" s="1"/>
  <c r="N2792" i="12"/>
  <c r="O2792" i="12" s="1"/>
  <c r="P2792" i="12" s="1"/>
  <c r="J2792" i="12"/>
  <c r="K2791" i="12"/>
  <c r="Q2791" i="12"/>
  <c r="R2791" i="12" s="1"/>
  <c r="W2792" i="12" l="1"/>
  <c r="E1147" i="13"/>
  <c r="V2793" i="12"/>
  <c r="B2794" i="12"/>
  <c r="U2793" i="12"/>
  <c r="E2793" i="12"/>
  <c r="F2793" i="12" s="1"/>
  <c r="J2793" i="12"/>
  <c r="Y2793" i="12"/>
  <c r="N2793" i="12"/>
  <c r="O2793" i="12" s="1"/>
  <c r="P2793" i="12" s="1"/>
  <c r="I2793" i="12"/>
  <c r="K2792" i="12"/>
  <c r="Q2792" i="12"/>
  <c r="R2792" i="12" s="1"/>
  <c r="K2793" i="12" l="1"/>
  <c r="W2793" i="12"/>
  <c r="Q2793" i="12"/>
  <c r="R2793" i="12" s="1"/>
  <c r="E1146" i="13"/>
  <c r="N2794" i="12"/>
  <c r="O2794" i="12" s="1"/>
  <c r="P2794" i="12" s="1"/>
  <c r="J2794" i="12"/>
  <c r="B2795" i="12"/>
  <c r="U2794" i="12"/>
  <c r="E2794" i="12"/>
  <c r="F2794" i="12" s="1"/>
  <c r="Y2794" i="12"/>
  <c r="V2794" i="12"/>
  <c r="I2794" i="12"/>
  <c r="W2794" i="12" l="1"/>
  <c r="E1145" i="13"/>
  <c r="J2795" i="12"/>
  <c r="Y2795" i="12"/>
  <c r="I2795" i="12"/>
  <c r="B2796" i="12"/>
  <c r="V2795" i="12"/>
  <c r="U2795" i="12"/>
  <c r="N2795" i="12"/>
  <c r="O2795" i="12" s="1"/>
  <c r="P2795" i="12" s="1"/>
  <c r="E2795" i="12"/>
  <c r="F2795" i="12" s="1"/>
  <c r="K2794" i="12"/>
  <c r="Q2794" i="12"/>
  <c r="R2794" i="12" s="1"/>
  <c r="W2795" i="12" l="1"/>
  <c r="E1144" i="13"/>
  <c r="J2796" i="12"/>
  <c r="Y2796" i="12"/>
  <c r="I2796" i="12"/>
  <c r="V2796" i="12"/>
  <c r="E2796" i="12"/>
  <c r="F2796" i="12" s="1"/>
  <c r="B2797" i="12"/>
  <c r="U2796" i="12"/>
  <c r="N2796" i="12"/>
  <c r="O2796" i="12" s="1"/>
  <c r="P2796" i="12" s="1"/>
  <c r="K2795" i="12"/>
  <c r="Q2795" i="12"/>
  <c r="R2795" i="12" s="1"/>
  <c r="Q2796" i="12" l="1"/>
  <c r="R2796" i="12" s="1"/>
  <c r="K2796" i="12"/>
  <c r="W2796" i="12"/>
  <c r="E1143" i="13"/>
  <c r="J2797" i="12"/>
  <c r="Y2797" i="12"/>
  <c r="I2797" i="12"/>
  <c r="V2797" i="12"/>
  <c r="B2798" i="12"/>
  <c r="U2797" i="12"/>
  <c r="E2797" i="12"/>
  <c r="F2797" i="12" s="1"/>
  <c r="N2797" i="12"/>
  <c r="O2797" i="12" s="1"/>
  <c r="P2797" i="12" s="1"/>
  <c r="W2797" i="12" l="1"/>
  <c r="K2797" i="12"/>
  <c r="Q2797" i="12"/>
  <c r="R2797" i="12" s="1"/>
  <c r="E1142" i="13"/>
  <c r="V2798" i="12"/>
  <c r="N2798" i="12"/>
  <c r="O2798" i="12" s="1"/>
  <c r="P2798" i="12" s="1"/>
  <c r="Y2798" i="12"/>
  <c r="I2798" i="12"/>
  <c r="U2798" i="12"/>
  <c r="J2798" i="12"/>
  <c r="E2798" i="12"/>
  <c r="F2798" i="12" s="1"/>
  <c r="B2799" i="12"/>
  <c r="W2798" i="12" l="1"/>
  <c r="K2798" i="12"/>
  <c r="E1141" i="13"/>
  <c r="N2799" i="12"/>
  <c r="O2799" i="12" s="1"/>
  <c r="P2799" i="12" s="1"/>
  <c r="V2799" i="12"/>
  <c r="Y2799" i="12"/>
  <c r="U2799" i="12"/>
  <c r="J2799" i="12"/>
  <c r="I2799" i="12"/>
  <c r="E2799" i="12"/>
  <c r="F2799" i="12" s="1"/>
  <c r="B2800" i="12"/>
  <c r="Q2798" i="12"/>
  <c r="R2798" i="12" s="1"/>
  <c r="W2799" i="12" l="1"/>
  <c r="Q2799" i="12"/>
  <c r="R2799" i="12" s="1"/>
  <c r="E1140" i="13"/>
  <c r="N2800" i="12"/>
  <c r="O2800" i="12" s="1"/>
  <c r="P2800" i="12" s="1"/>
  <c r="J2800" i="12"/>
  <c r="B2801" i="12"/>
  <c r="U2800" i="12"/>
  <c r="E2800" i="12"/>
  <c r="F2800" i="12" s="1"/>
  <c r="Y2800" i="12"/>
  <c r="V2800" i="12"/>
  <c r="I2800" i="12"/>
  <c r="K2799" i="12"/>
  <c r="K2800" i="12" l="1"/>
  <c r="Q2800" i="12"/>
  <c r="R2800" i="12" s="1"/>
  <c r="W2800" i="12"/>
  <c r="E1139" i="13"/>
  <c r="N2801" i="12"/>
  <c r="O2801" i="12" s="1"/>
  <c r="P2801" i="12" s="1"/>
  <c r="J2801" i="12"/>
  <c r="Y2801" i="12"/>
  <c r="I2801" i="12"/>
  <c r="B2802" i="12"/>
  <c r="U2801" i="12"/>
  <c r="E2801" i="12"/>
  <c r="F2801" i="12" s="1"/>
  <c r="V2801" i="12"/>
  <c r="K2801" i="12" l="1"/>
  <c r="Q2801" i="12"/>
  <c r="R2801" i="12" s="1"/>
  <c r="W2801" i="12"/>
  <c r="E1138" i="13"/>
  <c r="J2802" i="12"/>
  <c r="V2802" i="12"/>
  <c r="B2803" i="12"/>
  <c r="U2802" i="12"/>
  <c r="E2802" i="12"/>
  <c r="F2802" i="12" s="1"/>
  <c r="I2802" i="12"/>
  <c r="Y2802" i="12"/>
  <c r="N2802" i="12"/>
  <c r="O2802" i="12" s="1"/>
  <c r="P2802" i="12" s="1"/>
  <c r="K2802" i="12" l="1"/>
  <c r="W2802" i="12"/>
  <c r="Q2802" i="12"/>
  <c r="R2802" i="12" s="1"/>
  <c r="E1137" i="13"/>
  <c r="B2804" i="12"/>
  <c r="U2803" i="12"/>
  <c r="E2803" i="12"/>
  <c r="F2803" i="12" s="1"/>
  <c r="J2803" i="12"/>
  <c r="N2803" i="12"/>
  <c r="O2803" i="12" s="1"/>
  <c r="P2803" i="12" s="1"/>
  <c r="I2803" i="12"/>
  <c r="Y2803" i="12"/>
  <c r="V2803" i="12"/>
  <c r="Q2803" i="12" l="1"/>
  <c r="R2803" i="12" s="1"/>
  <c r="K2803" i="12"/>
  <c r="W2803" i="12"/>
  <c r="E1136" i="13"/>
  <c r="B2805" i="12"/>
  <c r="U2804" i="12"/>
  <c r="E2804" i="12"/>
  <c r="F2804" i="12" s="1"/>
  <c r="N2804" i="12"/>
  <c r="O2804" i="12" s="1"/>
  <c r="P2804" i="12" s="1"/>
  <c r="Y2804" i="12"/>
  <c r="I2804" i="12"/>
  <c r="V2804" i="12"/>
  <c r="J2804" i="12"/>
  <c r="W2804" i="12" l="1"/>
  <c r="Q2804" i="12"/>
  <c r="R2804" i="12" s="1"/>
  <c r="E1135" i="13"/>
  <c r="N2805" i="12"/>
  <c r="O2805" i="12" s="1"/>
  <c r="P2805" i="12" s="1"/>
  <c r="Y2805" i="12"/>
  <c r="I2805" i="12"/>
  <c r="V2805" i="12"/>
  <c r="U2805" i="12"/>
  <c r="J2805" i="12"/>
  <c r="E2805" i="12"/>
  <c r="F2805" i="12" s="1"/>
  <c r="B2806" i="12"/>
  <c r="K2804" i="12"/>
  <c r="W2805" i="12" l="1"/>
  <c r="K2805" i="12"/>
  <c r="Q2805" i="12"/>
  <c r="R2805" i="12" s="1"/>
  <c r="E1134" i="13"/>
  <c r="N2806" i="12"/>
  <c r="O2806" i="12" s="1"/>
  <c r="P2806" i="12" s="1"/>
  <c r="J2806" i="12"/>
  <c r="Y2806" i="12"/>
  <c r="I2806" i="12"/>
  <c r="V2806" i="12"/>
  <c r="B2807" i="12"/>
  <c r="U2806" i="12"/>
  <c r="E2806" i="12"/>
  <c r="F2806" i="12" s="1"/>
  <c r="W2806" i="12" l="1"/>
  <c r="Q2806" i="12"/>
  <c r="R2806" i="12" s="1"/>
  <c r="K2806" i="12"/>
  <c r="E1133" i="13"/>
  <c r="Y2807" i="12"/>
  <c r="I2807" i="12"/>
  <c r="V2807" i="12"/>
  <c r="B2808" i="12"/>
  <c r="U2807" i="12"/>
  <c r="E2807" i="12"/>
  <c r="F2807" i="12" s="1"/>
  <c r="N2807" i="12"/>
  <c r="O2807" i="12" s="1"/>
  <c r="P2807" i="12" s="1"/>
  <c r="J2807" i="12"/>
  <c r="W2807" i="12" l="1"/>
  <c r="K2807" i="12"/>
  <c r="Q2807" i="12"/>
  <c r="R2807" i="12" s="1"/>
  <c r="E1132" i="13"/>
  <c r="Y2808" i="12"/>
  <c r="I2808" i="12"/>
  <c r="V2808" i="12"/>
  <c r="B2809" i="12"/>
  <c r="U2808" i="12"/>
  <c r="E2808" i="12"/>
  <c r="F2808" i="12" s="1"/>
  <c r="N2808" i="12"/>
  <c r="O2808" i="12" s="1"/>
  <c r="P2808" i="12" s="1"/>
  <c r="J2808" i="12"/>
  <c r="W2808" i="12" l="1"/>
  <c r="K2808" i="12"/>
  <c r="E1131" i="13"/>
  <c r="V2809" i="12"/>
  <c r="B2810" i="12"/>
  <c r="U2809" i="12"/>
  <c r="E2809" i="12"/>
  <c r="F2809" i="12" s="1"/>
  <c r="J2809" i="12"/>
  <c r="N2809" i="12"/>
  <c r="O2809" i="12" s="1"/>
  <c r="P2809" i="12" s="1"/>
  <c r="I2809" i="12"/>
  <c r="Y2809" i="12"/>
  <c r="Q2808" i="12"/>
  <c r="R2808" i="12" s="1"/>
  <c r="W2809" i="12" l="1"/>
  <c r="Q2809" i="12"/>
  <c r="R2809" i="12" s="1"/>
  <c r="E1130" i="13"/>
  <c r="N2810" i="12"/>
  <c r="O2810" i="12" s="1"/>
  <c r="P2810" i="12" s="1"/>
  <c r="J2810" i="12"/>
  <c r="B2811" i="12"/>
  <c r="U2810" i="12"/>
  <c r="E2810" i="12"/>
  <c r="F2810" i="12" s="1"/>
  <c r="Y2810" i="12"/>
  <c r="V2810" i="12"/>
  <c r="I2810" i="12"/>
  <c r="K2809" i="12"/>
  <c r="K2810" i="12" l="1"/>
  <c r="Q2810" i="12"/>
  <c r="R2810" i="12" s="1"/>
  <c r="W2810" i="12"/>
  <c r="E1129" i="13"/>
  <c r="J2811" i="12"/>
  <c r="Y2811" i="12"/>
  <c r="I2811" i="12"/>
  <c r="B2812" i="12"/>
  <c r="V2811" i="12"/>
  <c r="U2811" i="12"/>
  <c r="N2811" i="12"/>
  <c r="O2811" i="12" s="1"/>
  <c r="P2811" i="12" s="1"/>
  <c r="E2811" i="12"/>
  <c r="F2811" i="12" s="1"/>
  <c r="Q2811" i="12" l="1"/>
  <c r="R2811" i="12" s="1"/>
  <c r="W2811" i="12"/>
  <c r="E1128" i="13"/>
  <c r="J2812" i="12"/>
  <c r="Y2812" i="12"/>
  <c r="I2812" i="12"/>
  <c r="V2812" i="12"/>
  <c r="B2813" i="12"/>
  <c r="U2812" i="12"/>
  <c r="N2812" i="12"/>
  <c r="O2812" i="12" s="1"/>
  <c r="P2812" i="12" s="1"/>
  <c r="E2812" i="12"/>
  <c r="F2812" i="12" s="1"/>
  <c r="K2811" i="12"/>
  <c r="W2812" i="12" l="1"/>
  <c r="Q2812" i="12"/>
  <c r="R2812" i="12" s="1"/>
  <c r="E1127" i="13"/>
  <c r="J2813" i="12"/>
  <c r="Y2813" i="12"/>
  <c r="I2813" i="12"/>
  <c r="V2813" i="12"/>
  <c r="B2814" i="12"/>
  <c r="U2813" i="12"/>
  <c r="E2813" i="12"/>
  <c r="F2813" i="12" s="1"/>
  <c r="N2813" i="12"/>
  <c r="O2813" i="12" s="1"/>
  <c r="P2813" i="12" s="1"/>
  <c r="K2812" i="12"/>
  <c r="W2813" i="12" l="1"/>
  <c r="Q2813" i="12"/>
  <c r="R2813" i="12" s="1"/>
  <c r="E1126" i="13"/>
  <c r="V2814" i="12"/>
  <c r="N2814" i="12"/>
  <c r="O2814" i="12" s="1"/>
  <c r="P2814" i="12" s="1"/>
  <c r="Y2814" i="12"/>
  <c r="I2814" i="12"/>
  <c r="J2814" i="12"/>
  <c r="E2814" i="12"/>
  <c r="F2814" i="12" s="1"/>
  <c r="B2815" i="12"/>
  <c r="U2814" i="12"/>
  <c r="K2813" i="12"/>
  <c r="W2814" i="12" l="1"/>
  <c r="Q2814" i="12"/>
  <c r="R2814" i="12" s="1"/>
  <c r="E1125" i="13"/>
  <c r="N2815" i="12"/>
  <c r="O2815" i="12" s="1"/>
  <c r="P2815" i="12" s="1"/>
  <c r="V2815" i="12"/>
  <c r="Y2815" i="12"/>
  <c r="U2815" i="12"/>
  <c r="J2815" i="12"/>
  <c r="I2815" i="12"/>
  <c r="E2815" i="12"/>
  <c r="F2815" i="12" s="1"/>
  <c r="B2816" i="12"/>
  <c r="K2814" i="12"/>
  <c r="W2815" i="12" l="1"/>
  <c r="Q2815" i="12"/>
  <c r="R2815" i="12" s="1"/>
  <c r="E1124" i="13"/>
  <c r="N2816" i="12"/>
  <c r="O2816" i="12" s="1"/>
  <c r="P2816" i="12" s="1"/>
  <c r="J2816" i="12"/>
  <c r="B2817" i="12"/>
  <c r="U2816" i="12"/>
  <c r="E2816" i="12"/>
  <c r="F2816" i="12" s="1"/>
  <c r="Y2816" i="12"/>
  <c r="V2816" i="12"/>
  <c r="I2816" i="12"/>
  <c r="K2815" i="12"/>
  <c r="W2816" i="12" l="1"/>
  <c r="E1123" i="13"/>
  <c r="N2817" i="12"/>
  <c r="O2817" i="12" s="1"/>
  <c r="P2817" i="12" s="1"/>
  <c r="J2817" i="12"/>
  <c r="Y2817" i="12"/>
  <c r="I2817" i="12"/>
  <c r="B2818" i="12"/>
  <c r="U2817" i="12"/>
  <c r="E2817" i="12"/>
  <c r="F2817" i="12" s="1"/>
  <c r="V2817" i="12"/>
  <c r="Q2816" i="12"/>
  <c r="R2816" i="12" s="1"/>
  <c r="K2816" i="12"/>
  <c r="Q2817" i="12" l="1"/>
  <c r="R2817" i="12" s="1"/>
  <c r="W2817" i="12"/>
  <c r="E1122" i="13"/>
  <c r="J2818" i="12"/>
  <c r="V2818" i="12"/>
  <c r="B2819" i="12"/>
  <c r="U2818" i="12"/>
  <c r="E2818" i="12"/>
  <c r="F2818" i="12" s="1"/>
  <c r="Y2818" i="12"/>
  <c r="N2818" i="12"/>
  <c r="O2818" i="12" s="1"/>
  <c r="P2818" i="12" s="1"/>
  <c r="I2818" i="12"/>
  <c r="K2817" i="12"/>
  <c r="K2818" i="12" l="1"/>
  <c r="W2818" i="12"/>
  <c r="Q2818" i="12"/>
  <c r="R2818" i="12" s="1"/>
  <c r="E1121" i="13"/>
  <c r="B2820" i="12"/>
  <c r="U2819" i="12"/>
  <c r="E2819" i="12"/>
  <c r="F2819" i="12" s="1"/>
  <c r="J2819" i="12"/>
  <c r="I2819" i="12"/>
  <c r="Y2819" i="12"/>
  <c r="V2819" i="12"/>
  <c r="N2819" i="12"/>
  <c r="O2819" i="12" s="1"/>
  <c r="P2819" i="12" s="1"/>
  <c r="W2819" i="12" l="1"/>
  <c r="Q2819" i="12"/>
  <c r="R2819" i="12" s="1"/>
  <c r="E1120" i="13"/>
  <c r="B2821" i="12"/>
  <c r="U2820" i="12"/>
  <c r="E2820" i="12"/>
  <c r="F2820" i="12" s="1"/>
  <c r="N2820" i="12"/>
  <c r="O2820" i="12" s="1"/>
  <c r="P2820" i="12" s="1"/>
  <c r="J2820" i="12"/>
  <c r="Y2820" i="12"/>
  <c r="I2820" i="12"/>
  <c r="V2820" i="12"/>
  <c r="K2819" i="12"/>
  <c r="Q2820" i="12" l="1"/>
  <c r="R2820" i="12" s="1"/>
  <c r="W2820" i="12"/>
  <c r="E1119" i="13"/>
  <c r="N2821" i="12"/>
  <c r="O2821" i="12" s="1"/>
  <c r="P2821" i="12" s="1"/>
  <c r="J2821" i="12"/>
  <c r="Y2821" i="12"/>
  <c r="I2821" i="12"/>
  <c r="V2821" i="12"/>
  <c r="E2821" i="12"/>
  <c r="F2821" i="12" s="1"/>
  <c r="B2822" i="12"/>
  <c r="U2821" i="12"/>
  <c r="K2820" i="12"/>
  <c r="W2821" i="12" l="1"/>
  <c r="K2821" i="12"/>
  <c r="Q2821" i="12"/>
  <c r="R2821" i="12" s="1"/>
  <c r="E1118" i="13"/>
  <c r="N2822" i="12"/>
  <c r="O2822" i="12" s="1"/>
  <c r="P2822" i="12" s="1"/>
  <c r="J2822" i="12"/>
  <c r="Y2822" i="12"/>
  <c r="I2822" i="12"/>
  <c r="V2822" i="12"/>
  <c r="U2822" i="12"/>
  <c r="E2822" i="12"/>
  <c r="F2822" i="12" s="1"/>
  <c r="B2823" i="12"/>
  <c r="K2822" i="12" l="1"/>
  <c r="W2822" i="12"/>
  <c r="Q2822" i="12"/>
  <c r="R2822" i="12" s="1"/>
  <c r="E1117" i="13"/>
  <c r="Y2823" i="12"/>
  <c r="I2823" i="12"/>
  <c r="V2823" i="12"/>
  <c r="B2824" i="12"/>
  <c r="U2823" i="12"/>
  <c r="E2823" i="12"/>
  <c r="F2823" i="12" s="1"/>
  <c r="N2823" i="12"/>
  <c r="O2823" i="12" s="1"/>
  <c r="P2823" i="12" s="1"/>
  <c r="J2823" i="12"/>
  <c r="W2823" i="12" l="1"/>
  <c r="E1116" i="13"/>
  <c r="Y2824" i="12"/>
  <c r="I2824" i="12"/>
  <c r="V2824" i="12"/>
  <c r="B2825" i="12"/>
  <c r="U2824" i="12"/>
  <c r="E2824" i="12"/>
  <c r="F2824" i="12" s="1"/>
  <c r="N2824" i="12"/>
  <c r="O2824" i="12" s="1"/>
  <c r="P2824" i="12" s="1"/>
  <c r="J2824" i="12"/>
  <c r="K2823" i="12"/>
  <c r="Q2823" i="12"/>
  <c r="R2823" i="12" s="1"/>
  <c r="W2824" i="12" l="1"/>
  <c r="E1115" i="13"/>
  <c r="V2825" i="12"/>
  <c r="B2826" i="12"/>
  <c r="U2825" i="12"/>
  <c r="E2825" i="12"/>
  <c r="F2825" i="12" s="1"/>
  <c r="N2825" i="12"/>
  <c r="O2825" i="12" s="1"/>
  <c r="P2825" i="12" s="1"/>
  <c r="J2825" i="12"/>
  <c r="Y2825" i="12"/>
  <c r="I2825" i="12"/>
  <c r="K2824" i="12"/>
  <c r="Q2824" i="12"/>
  <c r="R2824" i="12" s="1"/>
  <c r="Q2825" i="12" l="1"/>
  <c r="R2825" i="12" s="1"/>
  <c r="W2825" i="12"/>
  <c r="E1114" i="13"/>
  <c r="N2826" i="12"/>
  <c r="O2826" i="12" s="1"/>
  <c r="P2826" i="12" s="1"/>
  <c r="J2826" i="12"/>
  <c r="B2827" i="12"/>
  <c r="U2826" i="12"/>
  <c r="E2826" i="12"/>
  <c r="F2826" i="12" s="1"/>
  <c r="V2826" i="12"/>
  <c r="I2826" i="12"/>
  <c r="Y2826" i="12"/>
  <c r="K2825" i="12"/>
  <c r="K2826" i="12" l="1"/>
  <c r="Q2826" i="12"/>
  <c r="R2826" i="12" s="1"/>
  <c r="W2826" i="12"/>
  <c r="E1113" i="13"/>
  <c r="J2827" i="12"/>
  <c r="Y2827" i="12"/>
  <c r="I2827" i="12"/>
  <c r="B2828" i="12"/>
  <c r="U2827" i="12"/>
  <c r="E2827" i="12"/>
  <c r="F2827" i="12" s="1"/>
  <c r="V2827" i="12"/>
  <c r="N2827" i="12"/>
  <c r="O2827" i="12" s="1"/>
  <c r="P2827" i="12" s="1"/>
  <c r="W2827" i="12" l="1"/>
  <c r="E1112" i="13"/>
  <c r="J2828" i="12"/>
  <c r="Y2828" i="12"/>
  <c r="I2828" i="12"/>
  <c r="V2828" i="12"/>
  <c r="B2829" i="12"/>
  <c r="U2828" i="12"/>
  <c r="E2828" i="12"/>
  <c r="F2828" i="12" s="1"/>
  <c r="N2828" i="12"/>
  <c r="O2828" i="12" s="1"/>
  <c r="P2828" i="12" s="1"/>
  <c r="K2827" i="12"/>
  <c r="Q2827" i="12"/>
  <c r="R2827" i="12" s="1"/>
  <c r="W2828" i="12" l="1"/>
  <c r="Q2828" i="12"/>
  <c r="R2828" i="12" s="1"/>
  <c r="E1111" i="13"/>
  <c r="J2829" i="12"/>
  <c r="Y2829" i="12"/>
  <c r="I2829" i="12"/>
  <c r="V2829" i="12"/>
  <c r="B2830" i="12"/>
  <c r="U2829" i="12"/>
  <c r="E2829" i="12"/>
  <c r="F2829" i="12" s="1"/>
  <c r="N2829" i="12"/>
  <c r="O2829" i="12" s="1"/>
  <c r="P2829" i="12" s="1"/>
  <c r="K2828" i="12"/>
  <c r="K2829" i="12" l="1"/>
  <c r="Q2829" i="12"/>
  <c r="R2829" i="12" s="1"/>
  <c r="W2829" i="12"/>
  <c r="E1110" i="13"/>
  <c r="V2830" i="12"/>
  <c r="N2830" i="12"/>
  <c r="O2830" i="12" s="1"/>
  <c r="P2830" i="12" s="1"/>
  <c r="Y2830" i="12"/>
  <c r="I2830" i="12"/>
  <c r="J2830" i="12"/>
  <c r="E2830" i="12"/>
  <c r="F2830" i="12" s="1"/>
  <c r="B2831" i="12"/>
  <c r="U2830" i="12"/>
  <c r="K2830" i="12" l="1"/>
  <c r="W2830" i="12"/>
  <c r="E1109" i="13"/>
  <c r="N2831" i="12"/>
  <c r="O2831" i="12" s="1"/>
  <c r="P2831" i="12" s="1"/>
  <c r="Y2831" i="12"/>
  <c r="I2831" i="12"/>
  <c r="V2831" i="12"/>
  <c r="B2832" i="12"/>
  <c r="U2831" i="12"/>
  <c r="J2831" i="12"/>
  <c r="E2831" i="12"/>
  <c r="F2831" i="12" s="1"/>
  <c r="Q2830" i="12"/>
  <c r="R2830" i="12" s="1"/>
  <c r="Q2831" i="12" l="1"/>
  <c r="R2831" i="12" s="1"/>
  <c r="W2831" i="12"/>
  <c r="E1108" i="13"/>
  <c r="N2832" i="12"/>
  <c r="O2832" i="12" s="1"/>
  <c r="P2832" i="12" s="1"/>
  <c r="J2832" i="12"/>
  <c r="Y2832" i="12"/>
  <c r="I2832" i="12"/>
  <c r="V2832" i="12"/>
  <c r="B2833" i="12"/>
  <c r="U2832" i="12"/>
  <c r="E2832" i="12"/>
  <c r="F2832" i="12" s="1"/>
  <c r="K2831" i="12"/>
  <c r="W2832" i="12" l="1"/>
  <c r="Q2832" i="12"/>
  <c r="R2832" i="12" s="1"/>
  <c r="E1107" i="13"/>
  <c r="N2833" i="12"/>
  <c r="O2833" i="12" s="1"/>
  <c r="P2833" i="12" s="1"/>
  <c r="J2833" i="12"/>
  <c r="Y2833" i="12"/>
  <c r="I2833" i="12"/>
  <c r="V2833" i="12"/>
  <c r="B2834" i="12"/>
  <c r="U2833" i="12"/>
  <c r="E2833" i="12"/>
  <c r="F2833" i="12" s="1"/>
  <c r="K2832" i="12"/>
  <c r="Q2833" i="12" l="1"/>
  <c r="R2833" i="12" s="1"/>
  <c r="W2833" i="12"/>
  <c r="E1106" i="13"/>
  <c r="J2834" i="12"/>
  <c r="V2834" i="12"/>
  <c r="B2835" i="12"/>
  <c r="U2834" i="12"/>
  <c r="E2834" i="12"/>
  <c r="F2834" i="12" s="1"/>
  <c r="Y2834" i="12"/>
  <c r="N2834" i="12"/>
  <c r="O2834" i="12" s="1"/>
  <c r="P2834" i="12" s="1"/>
  <c r="I2834" i="12"/>
  <c r="K2833" i="12"/>
  <c r="W2834" i="12" l="1"/>
  <c r="E1105" i="13"/>
  <c r="V2835" i="12"/>
  <c r="B2836" i="12"/>
  <c r="U2835" i="12"/>
  <c r="E2835" i="12"/>
  <c r="F2835" i="12" s="1"/>
  <c r="N2835" i="12"/>
  <c r="O2835" i="12" s="1"/>
  <c r="P2835" i="12" s="1"/>
  <c r="J2835" i="12"/>
  <c r="Y2835" i="12"/>
  <c r="I2835" i="12"/>
  <c r="K2834" i="12"/>
  <c r="Q2834" i="12"/>
  <c r="R2834" i="12" s="1"/>
  <c r="W2835" i="12" l="1"/>
  <c r="E1104" i="13"/>
  <c r="B2837" i="12"/>
  <c r="U2836" i="12"/>
  <c r="E2836" i="12"/>
  <c r="F2836" i="12" s="1"/>
  <c r="N2836" i="12"/>
  <c r="O2836" i="12" s="1"/>
  <c r="P2836" i="12" s="1"/>
  <c r="J2836" i="12"/>
  <c r="Y2836" i="12"/>
  <c r="I2836" i="12"/>
  <c r="V2836" i="12"/>
  <c r="K2835" i="12"/>
  <c r="Q2835" i="12"/>
  <c r="R2835" i="12" s="1"/>
  <c r="W2836" i="12" l="1"/>
  <c r="Q2836" i="12"/>
  <c r="R2836" i="12" s="1"/>
  <c r="E1103" i="13"/>
  <c r="N2837" i="12"/>
  <c r="O2837" i="12" s="1"/>
  <c r="P2837" i="12" s="1"/>
  <c r="J2837" i="12"/>
  <c r="Y2837" i="12"/>
  <c r="I2837" i="12"/>
  <c r="V2837" i="12"/>
  <c r="B2838" i="12"/>
  <c r="U2837" i="12"/>
  <c r="E2837" i="12"/>
  <c r="F2837" i="12" s="1"/>
  <c r="K2836" i="12"/>
  <c r="W2837" i="12" l="1"/>
  <c r="K2837" i="12"/>
  <c r="Q2837" i="12"/>
  <c r="R2837" i="12" s="1"/>
  <c r="E1102" i="13"/>
  <c r="N2838" i="12"/>
  <c r="O2838" i="12" s="1"/>
  <c r="P2838" i="12" s="1"/>
  <c r="J2838" i="12"/>
  <c r="Y2838" i="12"/>
  <c r="I2838" i="12"/>
  <c r="V2838" i="12"/>
  <c r="B2839" i="12"/>
  <c r="U2838" i="12"/>
  <c r="E2838" i="12"/>
  <c r="F2838" i="12" s="1"/>
  <c r="K2838" i="12" l="1"/>
  <c r="Q2838" i="12"/>
  <c r="R2838" i="12" s="1"/>
  <c r="W2838" i="12"/>
  <c r="E1101" i="13"/>
  <c r="J2839" i="12"/>
  <c r="Y2839" i="12"/>
  <c r="I2839" i="12"/>
  <c r="V2839" i="12"/>
  <c r="B2840" i="12"/>
  <c r="U2839" i="12"/>
  <c r="E2839" i="12"/>
  <c r="F2839" i="12" s="1"/>
  <c r="N2839" i="12"/>
  <c r="O2839" i="12" s="1"/>
  <c r="P2839" i="12" s="1"/>
  <c r="W2839" i="12" l="1"/>
  <c r="E1100" i="13"/>
  <c r="Y2840" i="12"/>
  <c r="I2840" i="12"/>
  <c r="V2840" i="12"/>
  <c r="B2841" i="12"/>
  <c r="U2840" i="12"/>
  <c r="E2840" i="12"/>
  <c r="F2840" i="12" s="1"/>
  <c r="N2840" i="12"/>
  <c r="O2840" i="12" s="1"/>
  <c r="P2840" i="12" s="1"/>
  <c r="J2840" i="12"/>
  <c r="K2839" i="12"/>
  <c r="Q2839" i="12"/>
  <c r="R2839" i="12" s="1"/>
  <c r="W2840" i="12" l="1"/>
  <c r="Q2840" i="12"/>
  <c r="R2840" i="12" s="1"/>
  <c r="E1099" i="13"/>
  <c r="V2841" i="12"/>
  <c r="B2842" i="12"/>
  <c r="U2841" i="12"/>
  <c r="E2841" i="12"/>
  <c r="F2841" i="12" s="1"/>
  <c r="N2841" i="12"/>
  <c r="O2841" i="12" s="1"/>
  <c r="P2841" i="12" s="1"/>
  <c r="J2841" i="12"/>
  <c r="Y2841" i="12"/>
  <c r="I2841" i="12"/>
  <c r="K2840" i="12"/>
  <c r="Q2841" i="12" l="1"/>
  <c r="R2841" i="12" s="1"/>
  <c r="W2841" i="12"/>
  <c r="E1098" i="13"/>
  <c r="N2842" i="12"/>
  <c r="O2842" i="12" s="1"/>
  <c r="P2842" i="12" s="1"/>
  <c r="J2842" i="12"/>
  <c r="Y2842" i="12"/>
  <c r="I2842" i="12"/>
  <c r="B2843" i="12"/>
  <c r="U2842" i="12"/>
  <c r="E2842" i="12"/>
  <c r="F2842" i="12" s="1"/>
  <c r="V2842" i="12"/>
  <c r="K2841" i="12"/>
  <c r="Q2842" i="12" l="1"/>
  <c r="R2842" i="12" s="1"/>
  <c r="W2842" i="12"/>
  <c r="E1097" i="13"/>
  <c r="N2843" i="12"/>
  <c r="O2843" i="12" s="1"/>
  <c r="P2843" i="12" s="1"/>
  <c r="J2843" i="12"/>
  <c r="Y2843" i="12"/>
  <c r="I2843" i="12"/>
  <c r="V2843" i="12"/>
  <c r="B2844" i="12"/>
  <c r="U2843" i="12"/>
  <c r="E2843" i="12"/>
  <c r="F2843" i="12" s="1"/>
  <c r="K2842" i="12"/>
  <c r="Q2843" i="12" l="1"/>
  <c r="R2843" i="12" s="1"/>
  <c r="W2843" i="12"/>
  <c r="E1096" i="13"/>
  <c r="J2844" i="12"/>
  <c r="Y2844" i="12"/>
  <c r="I2844" i="12"/>
  <c r="V2844" i="12"/>
  <c r="B2845" i="12"/>
  <c r="U2844" i="12"/>
  <c r="E2844" i="12"/>
  <c r="F2844" i="12" s="1"/>
  <c r="N2844" i="12"/>
  <c r="O2844" i="12" s="1"/>
  <c r="P2844" i="12" s="1"/>
  <c r="K2843" i="12"/>
  <c r="W2844" i="12" l="1"/>
  <c r="K2844" i="12"/>
  <c r="Q2844" i="12"/>
  <c r="R2844" i="12" s="1"/>
  <c r="E1095" i="13"/>
  <c r="J2845" i="12"/>
  <c r="Y2845" i="12"/>
  <c r="I2845" i="12"/>
  <c r="V2845" i="12"/>
  <c r="B2846" i="12"/>
  <c r="U2845" i="12"/>
  <c r="E2845" i="12"/>
  <c r="F2845" i="12" s="1"/>
  <c r="N2845" i="12"/>
  <c r="O2845" i="12" s="1"/>
  <c r="P2845" i="12" s="1"/>
  <c r="W2845" i="12" l="1"/>
  <c r="Q2845" i="12"/>
  <c r="R2845" i="12" s="1"/>
  <c r="E1094" i="13"/>
  <c r="V2846" i="12"/>
  <c r="B2847" i="12"/>
  <c r="U2846" i="12"/>
  <c r="E2846" i="12"/>
  <c r="F2846" i="12" s="1"/>
  <c r="N2846" i="12"/>
  <c r="O2846" i="12" s="1"/>
  <c r="P2846" i="12" s="1"/>
  <c r="Y2846" i="12"/>
  <c r="I2846" i="12"/>
  <c r="J2846" i="12"/>
  <c r="K2845" i="12"/>
  <c r="W2846" i="12" l="1"/>
  <c r="E1093" i="13"/>
  <c r="N2847" i="12"/>
  <c r="O2847" i="12" s="1"/>
  <c r="P2847" i="12" s="1"/>
  <c r="J2847" i="12"/>
  <c r="Y2847" i="12"/>
  <c r="I2847" i="12"/>
  <c r="V2847" i="12"/>
  <c r="U2847" i="12"/>
  <c r="E2847" i="12"/>
  <c r="F2847" i="12" s="1"/>
  <c r="B2848" i="12"/>
  <c r="K2846" i="12"/>
  <c r="Q2846" i="12"/>
  <c r="R2846" i="12" s="1"/>
  <c r="K2847" i="12" l="1"/>
  <c r="Q2847" i="12"/>
  <c r="R2847" i="12" s="1"/>
  <c r="E1092" i="13"/>
  <c r="N2848" i="12"/>
  <c r="O2848" i="12" s="1"/>
  <c r="P2848" i="12" s="1"/>
  <c r="J2848" i="12"/>
  <c r="Y2848" i="12"/>
  <c r="I2848" i="12"/>
  <c r="V2848" i="12"/>
  <c r="B2849" i="12"/>
  <c r="U2848" i="12"/>
  <c r="E2848" i="12"/>
  <c r="F2848" i="12" s="1"/>
  <c r="W2847" i="12"/>
  <c r="W2848" i="12" l="1"/>
  <c r="K2848" i="12"/>
  <c r="Q2848" i="12"/>
  <c r="R2848" i="12" s="1"/>
  <c r="E1091" i="13"/>
  <c r="N2849" i="12"/>
  <c r="O2849" i="12" s="1"/>
  <c r="P2849" i="12" s="1"/>
  <c r="J2849" i="12"/>
  <c r="Y2849" i="12"/>
  <c r="I2849" i="12"/>
  <c r="V2849" i="12"/>
  <c r="B2850" i="12"/>
  <c r="U2849" i="12"/>
  <c r="E2849" i="12"/>
  <c r="F2849" i="12" s="1"/>
  <c r="K2849" i="12" l="1"/>
  <c r="Q2849" i="12"/>
  <c r="R2849" i="12" s="1"/>
  <c r="W2849" i="12"/>
  <c r="E1090" i="13"/>
  <c r="J2850" i="12"/>
  <c r="Y2850" i="12"/>
  <c r="I2850" i="12"/>
  <c r="V2850" i="12"/>
  <c r="B2851" i="12"/>
  <c r="U2850" i="12"/>
  <c r="E2850" i="12"/>
  <c r="F2850" i="12" s="1"/>
  <c r="N2850" i="12"/>
  <c r="O2850" i="12" s="1"/>
  <c r="P2850" i="12" s="1"/>
  <c r="W2850" i="12" l="1"/>
  <c r="E1089" i="13"/>
  <c r="V2851" i="12"/>
  <c r="B2852" i="12"/>
  <c r="U2851" i="12"/>
  <c r="E2851" i="12"/>
  <c r="F2851" i="12" s="1"/>
  <c r="N2851" i="12"/>
  <c r="O2851" i="12" s="1"/>
  <c r="P2851" i="12" s="1"/>
  <c r="J2851" i="12"/>
  <c r="I2851" i="12"/>
  <c r="Y2851" i="12"/>
  <c r="K2850" i="12"/>
  <c r="Q2850" i="12"/>
  <c r="R2850" i="12" s="1"/>
  <c r="W2851" i="12" l="1"/>
  <c r="Q2851" i="12"/>
  <c r="R2851" i="12" s="1"/>
  <c r="E1088" i="13"/>
  <c r="B2853" i="12"/>
  <c r="U2852" i="12"/>
  <c r="E2852" i="12"/>
  <c r="F2852" i="12" s="1"/>
  <c r="N2852" i="12"/>
  <c r="O2852" i="12" s="1"/>
  <c r="P2852" i="12" s="1"/>
  <c r="J2852" i="12"/>
  <c r="Y2852" i="12"/>
  <c r="I2852" i="12"/>
  <c r="V2852" i="12"/>
  <c r="K2851" i="12"/>
  <c r="W2852" i="12" l="1"/>
  <c r="E1087" i="13"/>
  <c r="N2853" i="12"/>
  <c r="O2853" i="12" s="1"/>
  <c r="P2853" i="12" s="1"/>
  <c r="J2853" i="12"/>
  <c r="Y2853" i="12"/>
  <c r="I2853" i="12"/>
  <c r="V2853" i="12"/>
  <c r="B2854" i="12"/>
  <c r="U2853" i="12"/>
  <c r="E2853" i="12"/>
  <c r="F2853" i="12" s="1"/>
  <c r="K2852" i="12"/>
  <c r="Q2852" i="12"/>
  <c r="R2852" i="12" s="1"/>
  <c r="W2853" i="12" l="1"/>
  <c r="K2853" i="12"/>
  <c r="Q2853" i="12"/>
  <c r="R2853" i="12" s="1"/>
  <c r="E1086" i="13"/>
  <c r="N2854" i="12"/>
  <c r="O2854" i="12" s="1"/>
  <c r="P2854" i="12" s="1"/>
  <c r="J2854" i="12"/>
  <c r="Y2854" i="12"/>
  <c r="I2854" i="12"/>
  <c r="V2854" i="12"/>
  <c r="B2855" i="12"/>
  <c r="U2854" i="12"/>
  <c r="E2854" i="12"/>
  <c r="F2854" i="12" s="1"/>
  <c r="K2854" i="12" l="1"/>
  <c r="W2854" i="12"/>
  <c r="E1085" i="13"/>
  <c r="J2855" i="12"/>
  <c r="Y2855" i="12"/>
  <c r="I2855" i="12"/>
  <c r="V2855" i="12"/>
  <c r="B2856" i="12"/>
  <c r="U2855" i="12"/>
  <c r="E2855" i="12"/>
  <c r="F2855" i="12" s="1"/>
  <c r="N2855" i="12"/>
  <c r="O2855" i="12" s="1"/>
  <c r="P2855" i="12" s="1"/>
  <c r="Q2854" i="12"/>
  <c r="R2854" i="12" s="1"/>
  <c r="W2855" i="12" l="1"/>
  <c r="E1084" i="13"/>
  <c r="Y2856" i="12"/>
  <c r="I2856" i="12"/>
  <c r="V2856" i="12"/>
  <c r="B2857" i="12"/>
  <c r="U2856" i="12"/>
  <c r="E2856" i="12"/>
  <c r="F2856" i="12" s="1"/>
  <c r="N2856" i="12"/>
  <c r="O2856" i="12" s="1"/>
  <c r="P2856" i="12" s="1"/>
  <c r="J2856" i="12"/>
  <c r="K2855" i="12"/>
  <c r="Q2855" i="12"/>
  <c r="R2855" i="12" s="1"/>
  <c r="W2856" i="12" l="1"/>
  <c r="E1083" i="13"/>
  <c r="V2857" i="12"/>
  <c r="B2858" i="12"/>
  <c r="U2857" i="12"/>
  <c r="E2857" i="12"/>
  <c r="F2857" i="12" s="1"/>
  <c r="N2857" i="12"/>
  <c r="O2857" i="12" s="1"/>
  <c r="P2857" i="12" s="1"/>
  <c r="J2857" i="12"/>
  <c r="Y2857" i="12"/>
  <c r="I2857" i="12"/>
  <c r="K2856" i="12"/>
  <c r="Q2856" i="12"/>
  <c r="R2856" i="12" s="1"/>
  <c r="K2857" i="12" l="1"/>
  <c r="W2857" i="12"/>
  <c r="Q2857" i="12"/>
  <c r="R2857" i="12" s="1"/>
  <c r="E1082" i="13"/>
  <c r="N2858" i="12"/>
  <c r="O2858" i="12" s="1"/>
  <c r="P2858" i="12" s="1"/>
  <c r="J2858" i="12"/>
  <c r="Y2858" i="12"/>
  <c r="I2858" i="12"/>
  <c r="B2859" i="12"/>
  <c r="U2858" i="12"/>
  <c r="E2858" i="12"/>
  <c r="F2858" i="12" s="1"/>
  <c r="V2858" i="12"/>
  <c r="Q2858" i="12" l="1"/>
  <c r="R2858" i="12" s="1"/>
  <c r="W2858" i="12"/>
  <c r="E1081" i="13"/>
  <c r="N2859" i="12"/>
  <c r="O2859" i="12" s="1"/>
  <c r="P2859" i="12" s="1"/>
  <c r="J2859" i="12"/>
  <c r="Y2859" i="12"/>
  <c r="I2859" i="12"/>
  <c r="V2859" i="12"/>
  <c r="B2860" i="12"/>
  <c r="U2859" i="12"/>
  <c r="E2859" i="12"/>
  <c r="F2859" i="12" s="1"/>
  <c r="K2858" i="12"/>
  <c r="W2859" i="12" l="1"/>
  <c r="Q2859" i="12"/>
  <c r="R2859" i="12" s="1"/>
  <c r="E1080" i="13"/>
  <c r="J2860" i="12"/>
  <c r="Y2860" i="12"/>
  <c r="I2860" i="12"/>
  <c r="V2860" i="12"/>
  <c r="B2861" i="12"/>
  <c r="U2860" i="12"/>
  <c r="E2860" i="12"/>
  <c r="F2860" i="12" s="1"/>
  <c r="N2860" i="12"/>
  <c r="O2860" i="12" s="1"/>
  <c r="P2860" i="12" s="1"/>
  <c r="K2859" i="12"/>
  <c r="K2860" i="12" l="1"/>
  <c r="Q2860" i="12"/>
  <c r="R2860" i="12" s="1"/>
  <c r="W2860" i="12"/>
  <c r="E1079" i="13"/>
  <c r="J2861" i="12"/>
  <c r="Y2861" i="12"/>
  <c r="I2861" i="12"/>
  <c r="V2861" i="12"/>
  <c r="B2862" i="12"/>
  <c r="U2861" i="12"/>
  <c r="E2861" i="12"/>
  <c r="F2861" i="12" s="1"/>
  <c r="N2861" i="12"/>
  <c r="O2861" i="12" s="1"/>
  <c r="P2861" i="12" s="1"/>
  <c r="W2861" i="12" l="1"/>
  <c r="K2861" i="12"/>
  <c r="Q2861" i="12"/>
  <c r="R2861" i="12" s="1"/>
  <c r="E1078" i="13"/>
  <c r="V2862" i="12"/>
  <c r="B2863" i="12"/>
  <c r="U2862" i="12"/>
  <c r="E2862" i="12"/>
  <c r="F2862" i="12" s="1"/>
  <c r="N2862" i="12"/>
  <c r="O2862" i="12" s="1"/>
  <c r="P2862" i="12" s="1"/>
  <c r="Y2862" i="12"/>
  <c r="I2862" i="12"/>
  <c r="J2862" i="12"/>
  <c r="K2862" i="12" l="1"/>
  <c r="Q2862" i="12"/>
  <c r="R2862" i="12" s="1"/>
  <c r="W2862" i="12"/>
  <c r="E1077" i="13"/>
  <c r="N2863" i="12"/>
  <c r="O2863" i="12" s="1"/>
  <c r="P2863" i="12" s="1"/>
  <c r="J2863" i="12"/>
  <c r="Y2863" i="12"/>
  <c r="I2863" i="12"/>
  <c r="V2863" i="12"/>
  <c r="B2864" i="12"/>
  <c r="U2863" i="12"/>
  <c r="E2863" i="12"/>
  <c r="F2863" i="12" s="1"/>
  <c r="Q2863" i="12" l="1"/>
  <c r="R2863" i="12" s="1"/>
  <c r="W2863" i="12"/>
  <c r="E1076" i="13"/>
  <c r="N2864" i="12"/>
  <c r="O2864" i="12" s="1"/>
  <c r="P2864" i="12" s="1"/>
  <c r="J2864" i="12"/>
  <c r="Y2864" i="12"/>
  <c r="I2864" i="12"/>
  <c r="V2864" i="12"/>
  <c r="B2865" i="12"/>
  <c r="U2864" i="12"/>
  <c r="E2864" i="12"/>
  <c r="F2864" i="12" s="1"/>
  <c r="K2863" i="12"/>
  <c r="K2864" i="12" l="1"/>
  <c r="Q2864" i="12"/>
  <c r="R2864" i="12" s="1"/>
  <c r="W2864" i="12"/>
  <c r="E1075" i="13"/>
  <c r="N2865" i="12"/>
  <c r="O2865" i="12" s="1"/>
  <c r="P2865" i="12" s="1"/>
  <c r="J2865" i="12"/>
  <c r="Y2865" i="12"/>
  <c r="I2865" i="12"/>
  <c r="V2865" i="12"/>
  <c r="B2866" i="12"/>
  <c r="U2865" i="12"/>
  <c r="E2865" i="12"/>
  <c r="F2865" i="12" s="1"/>
  <c r="W2865" i="12" l="1"/>
  <c r="Q2865" i="12"/>
  <c r="R2865" i="12" s="1"/>
  <c r="E1074" i="13"/>
  <c r="J2866" i="12"/>
  <c r="Y2866" i="12"/>
  <c r="I2866" i="12"/>
  <c r="V2866" i="12"/>
  <c r="B2867" i="12"/>
  <c r="U2866" i="12"/>
  <c r="E2866" i="12"/>
  <c r="F2866" i="12" s="1"/>
  <c r="N2866" i="12"/>
  <c r="O2866" i="12" s="1"/>
  <c r="P2866" i="12" s="1"/>
  <c r="K2865" i="12"/>
  <c r="K2866" i="12" l="1"/>
  <c r="Q2866" i="12"/>
  <c r="R2866" i="12" s="1"/>
  <c r="W2866" i="12"/>
  <c r="E1073" i="13"/>
  <c r="V2867" i="12"/>
  <c r="B2868" i="12"/>
  <c r="U2867" i="12"/>
  <c r="E2867" i="12"/>
  <c r="F2867" i="12" s="1"/>
  <c r="N2867" i="12"/>
  <c r="O2867" i="12" s="1"/>
  <c r="P2867" i="12" s="1"/>
  <c r="J2867" i="12"/>
  <c r="Y2867" i="12"/>
  <c r="I2867" i="12"/>
  <c r="K2867" i="12" l="1"/>
  <c r="W2867" i="12"/>
  <c r="E1072" i="13"/>
  <c r="B2869" i="12"/>
  <c r="U2868" i="12"/>
  <c r="E2868" i="12"/>
  <c r="F2868" i="12" s="1"/>
  <c r="N2868" i="12"/>
  <c r="O2868" i="12" s="1"/>
  <c r="P2868" i="12" s="1"/>
  <c r="J2868" i="12"/>
  <c r="Y2868" i="12"/>
  <c r="I2868" i="12"/>
  <c r="V2868" i="12"/>
  <c r="Q2867" i="12"/>
  <c r="R2867" i="12" s="1"/>
  <c r="W2868" i="12" l="1"/>
  <c r="Q2868" i="12"/>
  <c r="R2868" i="12" s="1"/>
  <c r="E1071" i="13"/>
  <c r="N2869" i="12"/>
  <c r="O2869" i="12" s="1"/>
  <c r="P2869" i="12" s="1"/>
  <c r="J2869" i="12"/>
  <c r="Y2869" i="12"/>
  <c r="I2869" i="12"/>
  <c r="V2869" i="12"/>
  <c r="U2869" i="12"/>
  <c r="E2869" i="12"/>
  <c r="F2869" i="12" s="1"/>
  <c r="B2870" i="12"/>
  <c r="K2868" i="12"/>
  <c r="W2869" i="12" l="1"/>
  <c r="Q2869" i="12"/>
  <c r="R2869" i="12" s="1"/>
  <c r="E1070" i="13"/>
  <c r="N2870" i="12"/>
  <c r="O2870" i="12" s="1"/>
  <c r="P2870" i="12" s="1"/>
  <c r="J2870" i="12"/>
  <c r="Y2870" i="12"/>
  <c r="I2870" i="12"/>
  <c r="V2870" i="12"/>
  <c r="B2871" i="12"/>
  <c r="U2870" i="12"/>
  <c r="E2870" i="12"/>
  <c r="F2870" i="12" s="1"/>
  <c r="K2869" i="12"/>
  <c r="Q2870" i="12" l="1"/>
  <c r="R2870" i="12" s="1"/>
  <c r="K2870" i="12"/>
  <c r="W2870" i="12"/>
  <c r="E1069" i="13"/>
  <c r="J2871" i="12"/>
  <c r="Y2871" i="12"/>
  <c r="I2871" i="12"/>
  <c r="V2871" i="12"/>
  <c r="B2872" i="12"/>
  <c r="U2871" i="12"/>
  <c r="E2871" i="12"/>
  <c r="F2871" i="12" s="1"/>
  <c r="N2871" i="12"/>
  <c r="O2871" i="12" s="1"/>
  <c r="P2871" i="12" s="1"/>
  <c r="Q2871" i="12" l="1"/>
  <c r="R2871" i="12" s="1"/>
  <c r="K2871" i="12"/>
  <c r="W2871" i="12"/>
  <c r="E1068" i="13"/>
  <c r="Y2872" i="12"/>
  <c r="I2872" i="12"/>
  <c r="V2872" i="12"/>
  <c r="B2873" i="12"/>
  <c r="U2872" i="12"/>
  <c r="E2872" i="12"/>
  <c r="F2872" i="12" s="1"/>
  <c r="N2872" i="12"/>
  <c r="O2872" i="12" s="1"/>
  <c r="P2872" i="12" s="1"/>
  <c r="J2872" i="12"/>
  <c r="W2872" i="12" l="1"/>
  <c r="Q2872" i="12"/>
  <c r="R2872" i="12" s="1"/>
  <c r="K2872" i="12"/>
  <c r="E1067" i="13"/>
  <c r="V2873" i="12"/>
  <c r="B2874" i="12"/>
  <c r="U2873" i="12"/>
  <c r="E2873" i="12"/>
  <c r="F2873" i="12" s="1"/>
  <c r="N2873" i="12"/>
  <c r="O2873" i="12" s="1"/>
  <c r="P2873" i="12" s="1"/>
  <c r="J2873" i="12"/>
  <c r="I2873" i="12"/>
  <c r="Y2873" i="12"/>
  <c r="K2873" i="12" l="1"/>
  <c r="Q2873" i="12"/>
  <c r="R2873" i="12" s="1"/>
  <c r="W2873" i="12"/>
  <c r="E1066" i="13"/>
  <c r="N2874" i="12"/>
  <c r="O2874" i="12" s="1"/>
  <c r="P2874" i="12" s="1"/>
  <c r="J2874" i="12"/>
  <c r="Y2874" i="12"/>
  <c r="I2874" i="12"/>
  <c r="B2875" i="12"/>
  <c r="U2874" i="12"/>
  <c r="E2874" i="12"/>
  <c r="F2874" i="12" s="1"/>
  <c r="V2874" i="12"/>
  <c r="Q2874" i="12" l="1"/>
  <c r="R2874" i="12" s="1"/>
  <c r="W2874" i="12"/>
  <c r="E1065" i="13"/>
  <c r="N2875" i="12"/>
  <c r="O2875" i="12" s="1"/>
  <c r="P2875" i="12" s="1"/>
  <c r="J2875" i="12"/>
  <c r="Y2875" i="12"/>
  <c r="I2875" i="12"/>
  <c r="V2875" i="12"/>
  <c r="B2876" i="12"/>
  <c r="U2875" i="12"/>
  <c r="E2875" i="12"/>
  <c r="F2875" i="12" s="1"/>
  <c r="K2874" i="12"/>
  <c r="W2875" i="12" l="1"/>
  <c r="Q2875" i="12"/>
  <c r="R2875" i="12" s="1"/>
  <c r="E1064" i="13"/>
  <c r="J2876" i="12"/>
  <c r="Y2876" i="12"/>
  <c r="I2876" i="12"/>
  <c r="V2876" i="12"/>
  <c r="B2877" i="12"/>
  <c r="U2876" i="12"/>
  <c r="E2876" i="12"/>
  <c r="F2876" i="12" s="1"/>
  <c r="N2876" i="12"/>
  <c r="O2876" i="12" s="1"/>
  <c r="P2876" i="12" s="1"/>
  <c r="K2875" i="12"/>
  <c r="W2876" i="12" l="1"/>
  <c r="E1063" i="13"/>
  <c r="J2877" i="12"/>
  <c r="Y2877" i="12"/>
  <c r="I2877" i="12"/>
  <c r="V2877" i="12"/>
  <c r="B2878" i="12"/>
  <c r="U2877" i="12"/>
  <c r="E2877" i="12"/>
  <c r="F2877" i="12" s="1"/>
  <c r="N2877" i="12"/>
  <c r="O2877" i="12" s="1"/>
  <c r="P2877" i="12" s="1"/>
  <c r="Q2876" i="12"/>
  <c r="R2876" i="12" s="1"/>
  <c r="K2876" i="12"/>
  <c r="K2877" i="12" l="1"/>
  <c r="E1062" i="13"/>
  <c r="V2878" i="12"/>
  <c r="B2879" i="12"/>
  <c r="U2878" i="12"/>
  <c r="E2878" i="12"/>
  <c r="F2878" i="12" s="1"/>
  <c r="N2878" i="12"/>
  <c r="O2878" i="12" s="1"/>
  <c r="P2878" i="12" s="1"/>
  <c r="Y2878" i="12"/>
  <c r="I2878" i="12"/>
  <c r="J2878" i="12"/>
  <c r="Q2877" i="12"/>
  <c r="R2877" i="12" s="1"/>
  <c r="W2877" i="12"/>
  <c r="W2878" i="12" l="1"/>
  <c r="Q2878" i="12"/>
  <c r="R2878" i="12" s="1"/>
  <c r="E1061" i="13"/>
  <c r="N2879" i="12"/>
  <c r="O2879" i="12" s="1"/>
  <c r="P2879" i="12" s="1"/>
  <c r="J2879" i="12"/>
  <c r="Y2879" i="12"/>
  <c r="I2879" i="12"/>
  <c r="V2879" i="12"/>
  <c r="B2880" i="12"/>
  <c r="U2879" i="12"/>
  <c r="E2879" i="12"/>
  <c r="F2879" i="12" s="1"/>
  <c r="K2878" i="12"/>
  <c r="K2879" i="12" l="1"/>
  <c r="Q2879" i="12"/>
  <c r="R2879" i="12" s="1"/>
  <c r="W2879" i="12"/>
  <c r="E1060" i="13"/>
  <c r="N2880" i="12"/>
  <c r="O2880" i="12" s="1"/>
  <c r="P2880" i="12" s="1"/>
  <c r="J2880" i="12"/>
  <c r="Y2880" i="12"/>
  <c r="I2880" i="12"/>
  <c r="V2880" i="12"/>
  <c r="B2881" i="12"/>
  <c r="U2880" i="12"/>
  <c r="E2880" i="12"/>
  <c r="F2880" i="12" s="1"/>
  <c r="K2880" i="12" l="1"/>
  <c r="Q2880" i="12"/>
  <c r="R2880" i="12" s="1"/>
  <c r="W2880" i="12"/>
  <c r="E1059" i="13"/>
  <c r="N2881" i="12"/>
  <c r="O2881" i="12" s="1"/>
  <c r="P2881" i="12" s="1"/>
  <c r="J2881" i="12"/>
  <c r="Y2881" i="12"/>
  <c r="I2881" i="12"/>
  <c r="V2881" i="12"/>
  <c r="B2882" i="12"/>
  <c r="U2881" i="12"/>
  <c r="E2881" i="12"/>
  <c r="F2881" i="12" s="1"/>
  <c r="W2881" i="12" l="1"/>
  <c r="Q2881" i="12"/>
  <c r="R2881" i="12" s="1"/>
  <c r="E1058" i="13"/>
  <c r="J2882" i="12"/>
  <c r="Y2882" i="12"/>
  <c r="I2882" i="12"/>
  <c r="V2882" i="12"/>
  <c r="B2883" i="12"/>
  <c r="U2882" i="12"/>
  <c r="E2882" i="12"/>
  <c r="F2882" i="12" s="1"/>
  <c r="N2882" i="12"/>
  <c r="O2882" i="12" s="1"/>
  <c r="P2882" i="12" s="1"/>
  <c r="K2881" i="12"/>
  <c r="W2882" i="12" l="1"/>
  <c r="Q2882" i="12"/>
  <c r="R2882" i="12" s="1"/>
  <c r="E1057" i="13"/>
  <c r="V2883" i="12"/>
  <c r="B2884" i="12"/>
  <c r="U2883" i="12"/>
  <c r="E2883" i="12"/>
  <c r="F2883" i="12" s="1"/>
  <c r="N2883" i="12"/>
  <c r="O2883" i="12" s="1"/>
  <c r="P2883" i="12" s="1"/>
  <c r="J2883" i="12"/>
  <c r="Y2883" i="12"/>
  <c r="I2883" i="12"/>
  <c r="K2882" i="12"/>
  <c r="W2883" i="12" l="1"/>
  <c r="E1056" i="13"/>
  <c r="B2885" i="12"/>
  <c r="U2884" i="12"/>
  <c r="E2884" i="12"/>
  <c r="F2884" i="12" s="1"/>
  <c r="N2884" i="12"/>
  <c r="O2884" i="12" s="1"/>
  <c r="P2884" i="12" s="1"/>
  <c r="J2884" i="12"/>
  <c r="Y2884" i="12"/>
  <c r="I2884" i="12"/>
  <c r="V2884" i="12"/>
  <c r="K2883" i="12"/>
  <c r="Q2883" i="12"/>
  <c r="R2883" i="12" s="1"/>
  <c r="W2884" i="12" l="1"/>
  <c r="E1055" i="13"/>
  <c r="N2885" i="12"/>
  <c r="O2885" i="12" s="1"/>
  <c r="P2885" i="12" s="1"/>
  <c r="J2885" i="12"/>
  <c r="Y2885" i="12"/>
  <c r="I2885" i="12"/>
  <c r="V2885" i="12"/>
  <c r="B2886" i="12"/>
  <c r="U2885" i="12"/>
  <c r="E2885" i="12"/>
  <c r="F2885" i="12" s="1"/>
  <c r="Q2884" i="12"/>
  <c r="R2884" i="12" s="1"/>
  <c r="K2884" i="12"/>
  <c r="W2885" i="12" l="1"/>
  <c r="K2885" i="12"/>
  <c r="Q2885" i="12"/>
  <c r="R2885" i="12" s="1"/>
  <c r="E1054" i="13"/>
  <c r="N2886" i="12"/>
  <c r="O2886" i="12" s="1"/>
  <c r="P2886" i="12" s="1"/>
  <c r="J2886" i="12"/>
  <c r="Y2886" i="12"/>
  <c r="I2886" i="12"/>
  <c r="V2886" i="12"/>
  <c r="B2887" i="12"/>
  <c r="U2886" i="12"/>
  <c r="E2886" i="12"/>
  <c r="F2886" i="12" s="1"/>
  <c r="W2886" i="12" l="1"/>
  <c r="Q2886" i="12"/>
  <c r="R2886" i="12" s="1"/>
  <c r="E1053" i="13"/>
  <c r="J2887" i="12"/>
  <c r="Y2887" i="12"/>
  <c r="I2887" i="12"/>
  <c r="V2887" i="12"/>
  <c r="B2888" i="12"/>
  <c r="U2887" i="12"/>
  <c r="E2887" i="12"/>
  <c r="F2887" i="12" s="1"/>
  <c r="N2887" i="12"/>
  <c r="O2887" i="12" s="1"/>
  <c r="P2887" i="12" s="1"/>
  <c r="K2886" i="12"/>
  <c r="K2887" i="12" l="1"/>
  <c r="Q2887" i="12"/>
  <c r="R2887" i="12" s="1"/>
  <c r="W2887" i="12"/>
  <c r="E1052" i="13"/>
  <c r="Y2888" i="12"/>
  <c r="I2888" i="12"/>
  <c r="V2888" i="12"/>
  <c r="B2889" i="12"/>
  <c r="U2888" i="12"/>
  <c r="E2888" i="12"/>
  <c r="F2888" i="12" s="1"/>
  <c r="N2888" i="12"/>
  <c r="O2888" i="12" s="1"/>
  <c r="P2888" i="12" s="1"/>
  <c r="J2888" i="12"/>
  <c r="W2888" i="12" l="1"/>
  <c r="K2888" i="12"/>
  <c r="Q2888" i="12"/>
  <c r="R2888" i="12" s="1"/>
  <c r="E1051" i="13"/>
  <c r="E2889" i="12"/>
  <c r="F2889" i="12" s="1"/>
  <c r="V2889" i="12"/>
  <c r="U2889" i="12"/>
  <c r="B2890" i="12"/>
  <c r="N2889" i="12"/>
  <c r="O2889" i="12" s="1"/>
  <c r="P2889" i="12" s="1"/>
  <c r="J2889" i="12"/>
  <c r="Y2889" i="12"/>
  <c r="I2889" i="12"/>
  <c r="K2889" i="12" l="1"/>
  <c r="E1050" i="13"/>
  <c r="J2890" i="12"/>
  <c r="Y2890" i="12"/>
  <c r="I2890" i="12"/>
  <c r="B2891" i="12"/>
  <c r="U2890" i="12"/>
  <c r="E2890" i="12"/>
  <c r="F2890" i="12" s="1"/>
  <c r="V2890" i="12"/>
  <c r="N2890" i="12"/>
  <c r="O2890" i="12" s="1"/>
  <c r="P2890" i="12" s="1"/>
  <c r="Q2889" i="12"/>
  <c r="R2889" i="12" s="1"/>
  <c r="W2889" i="12"/>
  <c r="W2890" i="12" l="1"/>
  <c r="E1049" i="13"/>
  <c r="J2891" i="12"/>
  <c r="V2891" i="12"/>
  <c r="Y2891" i="12"/>
  <c r="U2891" i="12"/>
  <c r="N2891" i="12"/>
  <c r="O2891" i="12" s="1"/>
  <c r="P2891" i="12" s="1"/>
  <c r="B2892" i="12"/>
  <c r="I2891" i="12"/>
  <c r="E2891" i="12"/>
  <c r="F2891" i="12" s="1"/>
  <c r="K2890" i="12"/>
  <c r="Q2890" i="12"/>
  <c r="R2890" i="12" s="1"/>
  <c r="W2891" i="12" l="1"/>
  <c r="Q2891" i="12"/>
  <c r="R2891" i="12" s="1"/>
  <c r="K2891" i="12"/>
  <c r="E1048" i="13"/>
  <c r="Y2892" i="12"/>
  <c r="I2892" i="12"/>
  <c r="V2892" i="12"/>
  <c r="U2892" i="12"/>
  <c r="N2892" i="12"/>
  <c r="O2892" i="12" s="1"/>
  <c r="P2892" i="12" s="1"/>
  <c r="B2893" i="12"/>
  <c r="J2892" i="12"/>
  <c r="E2892" i="12"/>
  <c r="F2892" i="12" s="1"/>
  <c r="W2892" i="12" l="1"/>
  <c r="K2892" i="12"/>
  <c r="E1047" i="13"/>
  <c r="V2893" i="12"/>
  <c r="B2894" i="12"/>
  <c r="U2893" i="12"/>
  <c r="E2893" i="12"/>
  <c r="F2893" i="12" s="1"/>
  <c r="J2893" i="12"/>
  <c r="N2893" i="12"/>
  <c r="O2893" i="12" s="1"/>
  <c r="P2893" i="12" s="1"/>
  <c r="I2893" i="12"/>
  <c r="Y2893" i="12"/>
  <c r="Q2892" i="12"/>
  <c r="R2892" i="12" s="1"/>
  <c r="W2893" i="12" l="1"/>
  <c r="Q2893" i="12"/>
  <c r="R2893" i="12" s="1"/>
  <c r="E1046" i="13"/>
  <c r="N2894" i="12"/>
  <c r="O2894" i="12" s="1"/>
  <c r="P2894" i="12" s="1"/>
  <c r="Y2894" i="12"/>
  <c r="I2894" i="12"/>
  <c r="J2894" i="12"/>
  <c r="B2895" i="12"/>
  <c r="E2894" i="12"/>
  <c r="F2894" i="12" s="1"/>
  <c r="V2894" i="12"/>
  <c r="U2894" i="12"/>
  <c r="K2893" i="12"/>
  <c r="W2894" i="12" l="1"/>
  <c r="E1045" i="13"/>
  <c r="N2895" i="12"/>
  <c r="O2895" i="12" s="1"/>
  <c r="P2895" i="12" s="1"/>
  <c r="J2895" i="12"/>
  <c r="V2895" i="12"/>
  <c r="Y2895" i="12"/>
  <c r="U2895" i="12"/>
  <c r="I2895" i="12"/>
  <c r="B2896" i="12"/>
  <c r="E2895" i="12"/>
  <c r="F2895" i="12" s="1"/>
  <c r="Q2894" i="12"/>
  <c r="R2894" i="12" s="1"/>
  <c r="K2894" i="12"/>
  <c r="W2895" i="12" l="1"/>
  <c r="Q2895" i="12"/>
  <c r="R2895" i="12" s="1"/>
  <c r="E1044" i="13"/>
  <c r="Y2896" i="12"/>
  <c r="V2896" i="12"/>
  <c r="U2896" i="12"/>
  <c r="N2896" i="12"/>
  <c r="O2896" i="12" s="1"/>
  <c r="P2896" i="12" s="1"/>
  <c r="J2896" i="12"/>
  <c r="B2897" i="12"/>
  <c r="I2896" i="12"/>
  <c r="E2896" i="12"/>
  <c r="F2896" i="12" s="1"/>
  <c r="K2895" i="12"/>
  <c r="W2896" i="12" l="1"/>
  <c r="K2896" i="12"/>
  <c r="E1043" i="13"/>
  <c r="J2897" i="12"/>
  <c r="Y2897" i="12"/>
  <c r="I2897" i="12"/>
  <c r="B2898" i="12"/>
  <c r="U2897" i="12"/>
  <c r="E2897" i="12"/>
  <c r="F2897" i="12" s="1"/>
  <c r="N2897" i="12"/>
  <c r="O2897" i="12" s="1"/>
  <c r="P2897" i="12" s="1"/>
  <c r="V2897" i="12"/>
  <c r="Q2896" i="12"/>
  <c r="R2896" i="12" s="1"/>
  <c r="W2897" i="12" l="1"/>
  <c r="E1042" i="13"/>
  <c r="V2898" i="12"/>
  <c r="B2899" i="12"/>
  <c r="U2898" i="12"/>
  <c r="E2898" i="12"/>
  <c r="F2898" i="12" s="1"/>
  <c r="J2898" i="12"/>
  <c r="I2898" i="12"/>
  <c r="Y2898" i="12"/>
  <c r="N2898" i="12"/>
  <c r="O2898" i="12" s="1"/>
  <c r="P2898" i="12" s="1"/>
  <c r="K2897" i="12"/>
  <c r="Q2897" i="12"/>
  <c r="R2897" i="12" s="1"/>
  <c r="W2898" i="12" l="1"/>
  <c r="Q2898" i="12"/>
  <c r="R2898" i="12" s="1"/>
  <c r="E1041" i="13"/>
  <c r="N2899" i="12"/>
  <c r="O2899" i="12" s="1"/>
  <c r="P2899" i="12" s="1"/>
  <c r="J2899" i="12"/>
  <c r="E2899" i="12"/>
  <c r="F2899" i="12" s="1"/>
  <c r="Y2899" i="12"/>
  <c r="V2899" i="12"/>
  <c r="U2899" i="12"/>
  <c r="I2899" i="12"/>
  <c r="B2900" i="12"/>
  <c r="K2898" i="12"/>
  <c r="W2899" i="12" l="1"/>
  <c r="E1040" i="13"/>
  <c r="B2901" i="12"/>
  <c r="U2900" i="12"/>
  <c r="E2900" i="12"/>
  <c r="F2900" i="12" s="1"/>
  <c r="Y2900" i="12"/>
  <c r="V2900" i="12"/>
  <c r="N2900" i="12"/>
  <c r="O2900" i="12" s="1"/>
  <c r="P2900" i="12" s="1"/>
  <c r="J2900" i="12"/>
  <c r="I2900" i="12"/>
  <c r="K2899" i="12"/>
  <c r="Q2899" i="12"/>
  <c r="R2899" i="12" s="1"/>
  <c r="Q2900" i="12" l="1"/>
  <c r="R2900" i="12" s="1"/>
  <c r="W2900" i="12"/>
  <c r="E1039" i="13"/>
  <c r="N2901" i="12"/>
  <c r="O2901" i="12" s="1"/>
  <c r="P2901" i="12" s="1"/>
  <c r="Y2901" i="12"/>
  <c r="I2901" i="12"/>
  <c r="U2901" i="12"/>
  <c r="J2901" i="12"/>
  <c r="B2902" i="12"/>
  <c r="E2901" i="12"/>
  <c r="F2901" i="12" s="1"/>
  <c r="V2901" i="12"/>
  <c r="K2900" i="12"/>
  <c r="W2901" i="12" l="1"/>
  <c r="Q2901" i="12"/>
  <c r="R2901" i="12" s="1"/>
  <c r="E1038" i="13"/>
  <c r="J2902" i="12"/>
  <c r="Y2902" i="12"/>
  <c r="I2902" i="12"/>
  <c r="V2902" i="12"/>
  <c r="B2903" i="12"/>
  <c r="U2902" i="12"/>
  <c r="E2902" i="12"/>
  <c r="F2902" i="12" s="1"/>
  <c r="N2902" i="12"/>
  <c r="O2902" i="12" s="1"/>
  <c r="P2902" i="12" s="1"/>
  <c r="K2901" i="12"/>
  <c r="W2902" i="12" l="1"/>
  <c r="Q2902" i="12"/>
  <c r="R2902" i="12" s="1"/>
  <c r="E1037" i="13"/>
  <c r="V2903" i="12"/>
  <c r="N2903" i="12"/>
  <c r="O2903" i="12" s="1"/>
  <c r="P2903" i="12" s="1"/>
  <c r="I2903" i="12"/>
  <c r="E2903" i="12"/>
  <c r="F2903" i="12" s="1"/>
  <c r="Y2903" i="12"/>
  <c r="U2903" i="12"/>
  <c r="B2904" i="12"/>
  <c r="J2903" i="12"/>
  <c r="K2902" i="12"/>
  <c r="K2903" i="12" l="1"/>
  <c r="E1036" i="13"/>
  <c r="B2905" i="12"/>
  <c r="U2904" i="12"/>
  <c r="E2904" i="12"/>
  <c r="F2904" i="12" s="1"/>
  <c r="Y2904" i="12"/>
  <c r="I2904" i="12"/>
  <c r="V2904" i="12"/>
  <c r="N2904" i="12"/>
  <c r="O2904" i="12" s="1"/>
  <c r="P2904" i="12" s="1"/>
  <c r="J2904" i="12"/>
  <c r="W2903" i="12"/>
  <c r="Q2903" i="12"/>
  <c r="R2903" i="12" s="1"/>
  <c r="W2904" i="12" l="1"/>
  <c r="E1035" i="13"/>
  <c r="V2905" i="12"/>
  <c r="U2905" i="12"/>
  <c r="N2905" i="12"/>
  <c r="O2905" i="12" s="1"/>
  <c r="P2905" i="12" s="1"/>
  <c r="J2905" i="12"/>
  <c r="B2906" i="12"/>
  <c r="I2905" i="12"/>
  <c r="E2905" i="12"/>
  <c r="F2905" i="12" s="1"/>
  <c r="Y2905" i="12"/>
  <c r="Q2904" i="12"/>
  <c r="R2904" i="12" s="1"/>
  <c r="K2904" i="12"/>
  <c r="W2905" i="12" l="1"/>
  <c r="Q2905" i="12"/>
  <c r="R2905" i="12" s="1"/>
  <c r="K2905" i="12"/>
  <c r="E1034" i="13"/>
  <c r="N2906" i="12"/>
  <c r="O2906" i="12" s="1"/>
  <c r="P2906" i="12" s="1"/>
  <c r="J2906" i="12"/>
  <c r="Y2906" i="12"/>
  <c r="I2906" i="12"/>
  <c r="B2907" i="12"/>
  <c r="U2906" i="12"/>
  <c r="E2906" i="12"/>
  <c r="F2906" i="12" s="1"/>
  <c r="V2906" i="12"/>
  <c r="Q2906" i="12" l="1"/>
  <c r="R2906" i="12" s="1"/>
  <c r="W2906" i="12"/>
  <c r="E1033" i="13"/>
  <c r="J2907" i="12"/>
  <c r="V2907" i="12"/>
  <c r="I2907" i="12"/>
  <c r="B2908" i="12"/>
  <c r="E2907" i="12"/>
  <c r="F2907" i="12" s="1"/>
  <c r="Y2907" i="12"/>
  <c r="U2907" i="12"/>
  <c r="N2907" i="12"/>
  <c r="O2907" i="12" s="1"/>
  <c r="P2907" i="12" s="1"/>
  <c r="K2906" i="12"/>
  <c r="E1032" i="13" l="1"/>
  <c r="Y2908" i="12"/>
  <c r="I2908" i="12"/>
  <c r="B2909" i="12"/>
  <c r="U2908" i="12"/>
  <c r="E2908" i="12"/>
  <c r="F2908" i="12" s="1"/>
  <c r="J2908" i="12"/>
  <c r="V2908" i="12"/>
  <c r="N2908" i="12"/>
  <c r="O2908" i="12" s="1"/>
  <c r="P2908" i="12" s="1"/>
  <c r="K2907" i="12"/>
  <c r="Q2907" i="12"/>
  <c r="R2907" i="12" s="1"/>
  <c r="W2907" i="12"/>
  <c r="W2908" i="12" l="1"/>
  <c r="E1031" i="13"/>
  <c r="V2909" i="12"/>
  <c r="B2910" i="12"/>
  <c r="U2909" i="12"/>
  <c r="E2909" i="12"/>
  <c r="F2909" i="12" s="1"/>
  <c r="J2909" i="12"/>
  <c r="I2909" i="12"/>
  <c r="Y2909" i="12"/>
  <c r="N2909" i="12"/>
  <c r="O2909" i="12" s="1"/>
  <c r="P2909" i="12" s="1"/>
  <c r="K2908" i="12"/>
  <c r="Q2908" i="12"/>
  <c r="R2908" i="12" s="1"/>
  <c r="W2909" i="12" l="1"/>
  <c r="Q2909" i="12"/>
  <c r="R2909" i="12" s="1"/>
  <c r="E1030" i="13"/>
  <c r="N2910" i="12"/>
  <c r="O2910" i="12" s="1"/>
  <c r="P2910" i="12" s="1"/>
  <c r="J2910" i="12"/>
  <c r="Y2910" i="12"/>
  <c r="I2910" i="12"/>
  <c r="E2910" i="12"/>
  <c r="F2910" i="12" s="1"/>
  <c r="B2911" i="12"/>
  <c r="V2910" i="12"/>
  <c r="U2910" i="12"/>
  <c r="K2909" i="12"/>
  <c r="W2910" i="12" l="1"/>
  <c r="Q2910" i="12"/>
  <c r="R2910" i="12" s="1"/>
  <c r="E1029" i="13"/>
  <c r="N2911" i="12"/>
  <c r="O2911" i="12" s="1"/>
  <c r="P2911" i="12" s="1"/>
  <c r="J2911" i="12"/>
  <c r="V2911" i="12"/>
  <c r="I2911" i="12"/>
  <c r="E2911" i="12"/>
  <c r="F2911" i="12" s="1"/>
  <c r="B2912" i="12"/>
  <c r="Y2911" i="12"/>
  <c r="U2911" i="12"/>
  <c r="K2910" i="12"/>
  <c r="K2911" i="12" l="1"/>
  <c r="Q2911" i="12"/>
  <c r="R2911" i="12" s="1"/>
  <c r="W2911" i="12"/>
  <c r="E1028" i="13"/>
  <c r="Y2912" i="12"/>
  <c r="I2912" i="12"/>
  <c r="N2912" i="12"/>
  <c r="O2912" i="12" s="1"/>
  <c r="P2912" i="12" s="1"/>
  <c r="J2912" i="12"/>
  <c r="E2912" i="12"/>
  <c r="F2912" i="12" s="1"/>
  <c r="B2913" i="12"/>
  <c r="V2912" i="12"/>
  <c r="U2912" i="12"/>
  <c r="K2912" i="12" l="1"/>
  <c r="W2912" i="12"/>
  <c r="E1027" i="13"/>
  <c r="J2913" i="12"/>
  <c r="Y2913" i="12"/>
  <c r="I2913" i="12"/>
  <c r="V2913" i="12"/>
  <c r="B2914" i="12"/>
  <c r="U2913" i="12"/>
  <c r="E2913" i="12"/>
  <c r="F2913" i="12" s="1"/>
  <c r="N2913" i="12"/>
  <c r="O2913" i="12" s="1"/>
  <c r="P2913" i="12" s="1"/>
  <c r="Q2912" i="12"/>
  <c r="R2912" i="12" s="1"/>
  <c r="K2913" i="12" l="1"/>
  <c r="Q2913" i="12"/>
  <c r="R2913" i="12" s="1"/>
  <c r="W2913" i="12"/>
  <c r="E1026" i="13"/>
  <c r="V2914" i="12"/>
  <c r="B2915" i="12"/>
  <c r="U2914" i="12"/>
  <c r="E2914" i="12"/>
  <c r="F2914" i="12" s="1"/>
  <c r="N2914" i="12"/>
  <c r="O2914" i="12" s="1"/>
  <c r="P2914" i="12" s="1"/>
  <c r="J2914" i="12"/>
  <c r="I2914" i="12"/>
  <c r="Y2914" i="12"/>
  <c r="K2914" i="12" l="1"/>
  <c r="Q2914" i="12"/>
  <c r="R2914" i="12" s="1"/>
  <c r="W2914" i="12"/>
  <c r="E1025" i="13"/>
  <c r="N2915" i="12"/>
  <c r="O2915" i="12" s="1"/>
  <c r="P2915" i="12" s="1"/>
  <c r="J2915" i="12"/>
  <c r="U2915" i="12"/>
  <c r="I2915" i="12"/>
  <c r="E2915" i="12"/>
  <c r="F2915" i="12" s="1"/>
  <c r="B2916" i="12"/>
  <c r="Y2915" i="12"/>
  <c r="V2915" i="12"/>
  <c r="K2915" i="12" l="1"/>
  <c r="W2915" i="12"/>
  <c r="Q2915" i="12"/>
  <c r="R2915" i="12" s="1"/>
  <c r="E1024" i="13"/>
  <c r="V2916" i="12"/>
  <c r="B2917" i="12"/>
  <c r="U2916" i="12"/>
  <c r="E2916" i="12"/>
  <c r="F2916" i="12" s="1"/>
  <c r="Y2916" i="12"/>
  <c r="N2916" i="12"/>
  <c r="O2916" i="12" s="1"/>
  <c r="P2916" i="12" s="1"/>
  <c r="J2916" i="12"/>
  <c r="I2916" i="12"/>
  <c r="E1023" i="13" l="1"/>
  <c r="N2917" i="12"/>
  <c r="O2917" i="12" s="1"/>
  <c r="P2917" i="12" s="1"/>
  <c r="J2917" i="12"/>
  <c r="Y2917" i="12"/>
  <c r="I2917" i="12"/>
  <c r="B2918" i="12"/>
  <c r="U2917" i="12"/>
  <c r="E2917" i="12"/>
  <c r="F2917" i="12" s="1"/>
  <c r="V2917" i="12"/>
  <c r="Q2916" i="12"/>
  <c r="R2916" i="12" s="1"/>
  <c r="K2916" i="12"/>
  <c r="W2916" i="12"/>
  <c r="W2917" i="12" l="1"/>
  <c r="Q2917" i="12"/>
  <c r="R2917" i="12" s="1"/>
  <c r="E1022" i="13"/>
  <c r="J2918" i="12"/>
  <c r="Y2918" i="12"/>
  <c r="I2918" i="12"/>
  <c r="V2918" i="12"/>
  <c r="B2919" i="12"/>
  <c r="U2918" i="12"/>
  <c r="E2918" i="12"/>
  <c r="F2918" i="12" s="1"/>
  <c r="N2918" i="12"/>
  <c r="O2918" i="12" s="1"/>
  <c r="P2918" i="12" s="1"/>
  <c r="K2917" i="12"/>
  <c r="W2918" i="12" l="1"/>
  <c r="E1021" i="13"/>
  <c r="Y2919" i="12"/>
  <c r="I2919" i="12"/>
  <c r="V2919" i="12"/>
  <c r="N2919" i="12"/>
  <c r="O2919" i="12" s="1"/>
  <c r="P2919" i="12" s="1"/>
  <c r="U2919" i="12"/>
  <c r="J2919" i="12"/>
  <c r="E2919" i="12"/>
  <c r="F2919" i="12" s="1"/>
  <c r="B2920" i="12"/>
  <c r="K2918" i="12"/>
  <c r="Q2918" i="12"/>
  <c r="R2918" i="12" s="1"/>
  <c r="Q2919" i="12" l="1"/>
  <c r="R2919" i="12" s="1"/>
  <c r="K2919" i="12"/>
  <c r="E1020" i="13"/>
  <c r="V2920" i="12"/>
  <c r="B2921" i="12"/>
  <c r="U2920" i="12"/>
  <c r="E2920" i="12"/>
  <c r="F2920" i="12" s="1"/>
  <c r="N2920" i="12"/>
  <c r="O2920" i="12" s="1"/>
  <c r="P2920" i="12" s="1"/>
  <c r="J2920" i="12"/>
  <c r="Y2920" i="12"/>
  <c r="I2920" i="12"/>
  <c r="W2919" i="12"/>
  <c r="W2920" i="12" l="1"/>
  <c r="E1019" i="13"/>
  <c r="N2921" i="12"/>
  <c r="O2921" i="12" s="1"/>
  <c r="P2921" i="12" s="1"/>
  <c r="Y2921" i="12"/>
  <c r="I2921" i="12"/>
  <c r="V2921" i="12"/>
  <c r="U2921" i="12"/>
  <c r="J2921" i="12"/>
  <c r="E2921" i="12"/>
  <c r="F2921" i="12" s="1"/>
  <c r="B2922" i="12"/>
  <c r="K2920" i="12"/>
  <c r="Q2920" i="12"/>
  <c r="R2920" i="12" s="1"/>
  <c r="K2921" i="12" l="1"/>
  <c r="W2921" i="12"/>
  <c r="E1018" i="13"/>
  <c r="N2922" i="12"/>
  <c r="O2922" i="12" s="1"/>
  <c r="P2922" i="12" s="1"/>
  <c r="J2922" i="12"/>
  <c r="Y2922" i="12"/>
  <c r="I2922" i="12"/>
  <c r="V2922" i="12"/>
  <c r="B2923" i="12"/>
  <c r="U2922" i="12"/>
  <c r="E2922" i="12"/>
  <c r="F2922" i="12" s="1"/>
  <c r="Q2921" i="12"/>
  <c r="R2921" i="12" s="1"/>
  <c r="W2922" i="12" l="1"/>
  <c r="E1017" i="13"/>
  <c r="J2923" i="12"/>
  <c r="V2923" i="12"/>
  <c r="B2924" i="12"/>
  <c r="U2923" i="12"/>
  <c r="E2923" i="12"/>
  <c r="F2923" i="12" s="1"/>
  <c r="N2923" i="12"/>
  <c r="O2923" i="12" s="1"/>
  <c r="P2923" i="12" s="1"/>
  <c r="I2923" i="12"/>
  <c r="Y2923" i="12"/>
  <c r="K2922" i="12"/>
  <c r="Q2922" i="12"/>
  <c r="R2922" i="12" s="1"/>
  <c r="W2923" i="12" l="1"/>
  <c r="Q2923" i="12"/>
  <c r="R2923" i="12" s="1"/>
  <c r="E1016" i="13"/>
  <c r="J2924" i="12"/>
  <c r="Y2924" i="12"/>
  <c r="I2924" i="12"/>
  <c r="B2925" i="12"/>
  <c r="U2924" i="12"/>
  <c r="E2924" i="12"/>
  <c r="F2924" i="12" s="1"/>
  <c r="N2924" i="12"/>
  <c r="O2924" i="12" s="1"/>
  <c r="P2924" i="12" s="1"/>
  <c r="V2924" i="12"/>
  <c r="K2923" i="12"/>
  <c r="W2924" i="12" l="1"/>
  <c r="Q2924" i="12"/>
  <c r="R2924" i="12" s="1"/>
  <c r="E1015" i="13"/>
  <c r="V2925" i="12"/>
  <c r="B2926" i="12"/>
  <c r="U2925" i="12"/>
  <c r="E2925" i="12"/>
  <c r="F2925" i="12" s="1"/>
  <c r="J2925" i="12"/>
  <c r="I2925" i="12"/>
  <c r="Y2925" i="12"/>
  <c r="N2925" i="12"/>
  <c r="O2925" i="12" s="1"/>
  <c r="P2925" i="12" s="1"/>
  <c r="K2924" i="12"/>
  <c r="W2925" i="12" l="1"/>
  <c r="Q2925" i="12"/>
  <c r="R2925" i="12" s="1"/>
  <c r="E1014" i="13"/>
  <c r="N2926" i="12"/>
  <c r="O2926" i="12" s="1"/>
  <c r="P2926" i="12" s="1"/>
  <c r="J2926" i="12"/>
  <c r="Y2926" i="12"/>
  <c r="I2926" i="12"/>
  <c r="B2927" i="12"/>
  <c r="V2926" i="12"/>
  <c r="U2926" i="12"/>
  <c r="E2926" i="12"/>
  <c r="F2926" i="12" s="1"/>
  <c r="K2925" i="12"/>
  <c r="W2926" i="12" l="1"/>
  <c r="E1013" i="13"/>
  <c r="N2927" i="12"/>
  <c r="O2927" i="12" s="1"/>
  <c r="P2927" i="12" s="1"/>
  <c r="J2927" i="12"/>
  <c r="Y2927" i="12"/>
  <c r="I2927" i="12"/>
  <c r="V2927" i="12"/>
  <c r="B2928" i="12"/>
  <c r="U2927" i="12"/>
  <c r="E2927" i="12"/>
  <c r="F2927" i="12" s="1"/>
  <c r="K2926" i="12"/>
  <c r="Q2926" i="12"/>
  <c r="R2926" i="12" s="1"/>
  <c r="W2927" i="12" l="1"/>
  <c r="K2927" i="12"/>
  <c r="E1012" i="13"/>
  <c r="N2928" i="12"/>
  <c r="O2928" i="12" s="1"/>
  <c r="P2928" i="12" s="1"/>
  <c r="Y2928" i="12"/>
  <c r="I2928" i="12"/>
  <c r="V2928" i="12"/>
  <c r="U2928" i="12"/>
  <c r="J2928" i="12"/>
  <c r="E2928" i="12"/>
  <c r="F2928" i="12" s="1"/>
  <c r="B2929" i="12"/>
  <c r="Q2927" i="12"/>
  <c r="R2927" i="12" s="1"/>
  <c r="Q2928" i="12" l="1"/>
  <c r="R2928" i="12" s="1"/>
  <c r="K2928" i="12"/>
  <c r="E1011" i="13"/>
  <c r="J2929" i="12"/>
  <c r="Y2929" i="12"/>
  <c r="I2929" i="12"/>
  <c r="V2929" i="12"/>
  <c r="B2930" i="12"/>
  <c r="U2929" i="12"/>
  <c r="E2929" i="12"/>
  <c r="F2929" i="12" s="1"/>
  <c r="N2929" i="12"/>
  <c r="O2929" i="12" s="1"/>
  <c r="P2929" i="12" s="1"/>
  <c r="W2928" i="12"/>
  <c r="E1010" i="13" l="1"/>
  <c r="V2930" i="12"/>
  <c r="B2931" i="12"/>
  <c r="U2930" i="12"/>
  <c r="E2930" i="12"/>
  <c r="F2930" i="12" s="1"/>
  <c r="N2930" i="12"/>
  <c r="O2930" i="12" s="1"/>
  <c r="P2930" i="12" s="1"/>
  <c r="Y2930" i="12"/>
  <c r="J2930" i="12"/>
  <c r="I2930" i="12"/>
  <c r="K2929" i="12"/>
  <c r="Q2929" i="12"/>
  <c r="R2929" i="12" s="1"/>
  <c r="W2929" i="12"/>
  <c r="W2930" i="12" l="1"/>
  <c r="Q2930" i="12"/>
  <c r="R2930" i="12" s="1"/>
  <c r="E1009" i="13"/>
  <c r="B2932" i="12"/>
  <c r="U2931" i="12"/>
  <c r="E2931" i="12"/>
  <c r="F2931" i="12" s="1"/>
  <c r="N2931" i="12"/>
  <c r="O2931" i="12" s="1"/>
  <c r="P2931" i="12" s="1"/>
  <c r="J2931" i="12"/>
  <c r="Y2931" i="12"/>
  <c r="I2931" i="12"/>
  <c r="V2931" i="12"/>
  <c r="K2930" i="12"/>
  <c r="W2931" i="12" l="1"/>
  <c r="E1008" i="13"/>
  <c r="J2932" i="12"/>
  <c r="V2932" i="12"/>
  <c r="B2933" i="12"/>
  <c r="U2932" i="12"/>
  <c r="E2932" i="12"/>
  <c r="F2932" i="12" s="1"/>
  <c r="N2932" i="12"/>
  <c r="O2932" i="12" s="1"/>
  <c r="P2932" i="12" s="1"/>
  <c r="I2932" i="12"/>
  <c r="Y2932" i="12"/>
  <c r="Q2931" i="12"/>
  <c r="R2931" i="12" s="1"/>
  <c r="K2931" i="12"/>
  <c r="W2932" i="12" l="1"/>
  <c r="Q2932" i="12"/>
  <c r="R2932" i="12" s="1"/>
  <c r="E1007" i="13"/>
  <c r="N2933" i="12"/>
  <c r="O2933" i="12" s="1"/>
  <c r="P2933" i="12" s="1"/>
  <c r="J2933" i="12"/>
  <c r="Y2933" i="12"/>
  <c r="I2933" i="12"/>
  <c r="B2934" i="12"/>
  <c r="U2933" i="12"/>
  <c r="E2933" i="12"/>
  <c r="F2933" i="12" s="1"/>
  <c r="V2933" i="12"/>
  <c r="K2932" i="12"/>
  <c r="Q2933" i="12" l="1"/>
  <c r="R2933" i="12" s="1"/>
  <c r="E1006" i="13"/>
  <c r="J2934" i="12"/>
  <c r="Y2934" i="12"/>
  <c r="I2934" i="12"/>
  <c r="V2934" i="12"/>
  <c r="B2935" i="12"/>
  <c r="U2934" i="12"/>
  <c r="E2934" i="12"/>
  <c r="F2934" i="12" s="1"/>
  <c r="N2934" i="12"/>
  <c r="O2934" i="12" s="1"/>
  <c r="P2934" i="12" s="1"/>
  <c r="K2933" i="12"/>
  <c r="W2933" i="12"/>
  <c r="W2934" i="12" l="1"/>
  <c r="Q2934" i="12"/>
  <c r="R2934" i="12" s="1"/>
  <c r="E1005" i="13"/>
  <c r="Y2935" i="12"/>
  <c r="I2935" i="12"/>
  <c r="V2935" i="12"/>
  <c r="N2935" i="12"/>
  <c r="O2935" i="12" s="1"/>
  <c r="P2935" i="12" s="1"/>
  <c r="B2936" i="12"/>
  <c r="U2935" i="12"/>
  <c r="J2935" i="12"/>
  <c r="E2935" i="12"/>
  <c r="F2935" i="12" s="1"/>
  <c r="K2934" i="12"/>
  <c r="Q2935" i="12" l="1"/>
  <c r="R2935" i="12" s="1"/>
  <c r="K2935" i="12"/>
  <c r="W2935" i="12"/>
  <c r="E1004" i="13"/>
  <c r="V2936" i="12"/>
  <c r="B2937" i="12"/>
  <c r="U2936" i="12"/>
  <c r="E2936" i="12"/>
  <c r="F2936" i="12" s="1"/>
  <c r="N2936" i="12"/>
  <c r="O2936" i="12" s="1"/>
  <c r="P2936" i="12" s="1"/>
  <c r="J2936" i="12"/>
  <c r="Y2936" i="12"/>
  <c r="I2936" i="12"/>
  <c r="W2936" i="12" l="1"/>
  <c r="E1003" i="13"/>
  <c r="N2937" i="12"/>
  <c r="O2937" i="12" s="1"/>
  <c r="P2937" i="12" s="1"/>
  <c r="Y2937" i="12"/>
  <c r="I2937" i="12"/>
  <c r="V2937" i="12"/>
  <c r="B2938" i="12"/>
  <c r="U2937" i="12"/>
  <c r="J2937" i="12"/>
  <c r="E2937" i="12"/>
  <c r="F2937" i="12" s="1"/>
  <c r="K2936" i="12"/>
  <c r="Q2936" i="12"/>
  <c r="R2936" i="12" s="1"/>
  <c r="W2937" i="12" l="1"/>
  <c r="K2937" i="12"/>
  <c r="Q2937" i="12"/>
  <c r="R2937" i="12" s="1"/>
  <c r="E1002" i="13"/>
  <c r="N2938" i="12"/>
  <c r="O2938" i="12" s="1"/>
  <c r="P2938" i="12" s="1"/>
  <c r="J2938" i="12"/>
  <c r="Y2938" i="12"/>
  <c r="I2938" i="12"/>
  <c r="V2938" i="12"/>
  <c r="B2939" i="12"/>
  <c r="U2938" i="12"/>
  <c r="E2938" i="12"/>
  <c r="F2938" i="12" s="1"/>
  <c r="K2938" i="12" l="1"/>
  <c r="W2938" i="12"/>
  <c r="E1001" i="13"/>
  <c r="J2939" i="12"/>
  <c r="Y2939" i="12"/>
  <c r="I2939" i="12"/>
  <c r="V2939" i="12"/>
  <c r="B2940" i="12"/>
  <c r="U2939" i="12"/>
  <c r="E2939" i="12"/>
  <c r="F2939" i="12" s="1"/>
  <c r="N2939" i="12"/>
  <c r="O2939" i="12" s="1"/>
  <c r="P2939" i="12" s="1"/>
  <c r="Q2938" i="12"/>
  <c r="R2938" i="12" s="1"/>
  <c r="W2939" i="12" l="1"/>
  <c r="E1000" i="13"/>
  <c r="J2940" i="12"/>
  <c r="Y2940" i="12"/>
  <c r="I2940" i="12"/>
  <c r="V2940" i="12"/>
  <c r="B2941" i="12"/>
  <c r="U2940" i="12"/>
  <c r="E2940" i="12"/>
  <c r="F2940" i="12" s="1"/>
  <c r="N2940" i="12"/>
  <c r="O2940" i="12" s="1"/>
  <c r="P2940" i="12" s="1"/>
  <c r="K2939" i="12"/>
  <c r="Q2939" i="12"/>
  <c r="R2939" i="12" s="1"/>
  <c r="W2940" i="12" l="1"/>
  <c r="Q2940" i="12"/>
  <c r="R2940" i="12" s="1"/>
  <c r="E999" i="13"/>
  <c r="V2941" i="12"/>
  <c r="B2942" i="12"/>
  <c r="U2941" i="12"/>
  <c r="E2941" i="12"/>
  <c r="F2941" i="12" s="1"/>
  <c r="J2941" i="12"/>
  <c r="Y2941" i="12"/>
  <c r="N2941" i="12"/>
  <c r="O2941" i="12" s="1"/>
  <c r="P2941" i="12" s="1"/>
  <c r="I2941" i="12"/>
  <c r="K2940" i="12"/>
  <c r="W2941" i="12" l="1"/>
  <c r="Q2941" i="12"/>
  <c r="R2941" i="12" s="1"/>
  <c r="E998" i="13"/>
  <c r="N2942" i="12"/>
  <c r="O2942" i="12" s="1"/>
  <c r="P2942" i="12" s="1"/>
  <c r="J2942" i="12"/>
  <c r="Y2942" i="12"/>
  <c r="I2942" i="12"/>
  <c r="B2943" i="12"/>
  <c r="V2942" i="12"/>
  <c r="U2942" i="12"/>
  <c r="E2942" i="12"/>
  <c r="F2942" i="12" s="1"/>
  <c r="K2941" i="12"/>
  <c r="Q2942" i="12" l="1"/>
  <c r="R2942" i="12" s="1"/>
  <c r="W2942" i="12"/>
  <c r="E997" i="13"/>
  <c r="N2943" i="12"/>
  <c r="O2943" i="12" s="1"/>
  <c r="P2943" i="12" s="1"/>
  <c r="J2943" i="12"/>
  <c r="Y2943" i="12"/>
  <c r="I2943" i="12"/>
  <c r="V2943" i="12"/>
  <c r="B2944" i="12"/>
  <c r="U2943" i="12"/>
  <c r="E2943" i="12"/>
  <c r="F2943" i="12" s="1"/>
  <c r="K2942" i="12"/>
  <c r="K2943" i="12" l="1"/>
  <c r="Q2943" i="12"/>
  <c r="R2943" i="12" s="1"/>
  <c r="W2943" i="12"/>
  <c r="E996" i="13"/>
  <c r="N2944" i="12"/>
  <c r="O2944" i="12" s="1"/>
  <c r="P2944" i="12" s="1"/>
  <c r="J2944" i="12"/>
  <c r="Y2944" i="12"/>
  <c r="I2944" i="12"/>
  <c r="V2944" i="12"/>
  <c r="B2945" i="12"/>
  <c r="U2944" i="12"/>
  <c r="E2944" i="12"/>
  <c r="F2944" i="12" s="1"/>
  <c r="Q2944" i="12" l="1"/>
  <c r="R2944" i="12" s="1"/>
  <c r="W2944" i="12"/>
  <c r="E995" i="13"/>
  <c r="J2945" i="12"/>
  <c r="Y2945" i="12"/>
  <c r="I2945" i="12"/>
  <c r="V2945" i="12"/>
  <c r="B2946" i="12"/>
  <c r="U2945" i="12"/>
  <c r="E2945" i="12"/>
  <c r="F2945" i="12" s="1"/>
  <c r="N2945" i="12"/>
  <c r="O2945" i="12" s="1"/>
  <c r="P2945" i="12" s="1"/>
  <c r="K2944" i="12"/>
  <c r="W2945" i="12" l="1"/>
  <c r="K2945" i="12"/>
  <c r="Q2945" i="12"/>
  <c r="R2945" i="12" s="1"/>
  <c r="E994" i="13"/>
  <c r="V2946" i="12"/>
  <c r="B2947" i="12"/>
  <c r="U2946" i="12"/>
  <c r="E2946" i="12"/>
  <c r="F2946" i="12" s="1"/>
  <c r="N2946" i="12"/>
  <c r="O2946" i="12" s="1"/>
  <c r="P2946" i="12" s="1"/>
  <c r="Y2946" i="12"/>
  <c r="J2946" i="12"/>
  <c r="I2946" i="12"/>
  <c r="K2946" i="12" l="1"/>
  <c r="Q2946" i="12"/>
  <c r="R2946" i="12" s="1"/>
  <c r="W2946" i="12"/>
  <c r="E993" i="13"/>
  <c r="B2948" i="12"/>
  <c r="U2947" i="12"/>
  <c r="E2947" i="12"/>
  <c r="F2947" i="12" s="1"/>
  <c r="N2947" i="12"/>
  <c r="O2947" i="12" s="1"/>
  <c r="P2947" i="12" s="1"/>
  <c r="J2947" i="12"/>
  <c r="Y2947" i="12"/>
  <c r="I2947" i="12"/>
  <c r="V2947" i="12"/>
  <c r="W2947" i="12" l="1"/>
  <c r="E992" i="13"/>
  <c r="N2948" i="12"/>
  <c r="O2948" i="12" s="1"/>
  <c r="P2948" i="12" s="1"/>
  <c r="J2948" i="12"/>
  <c r="V2948" i="12"/>
  <c r="B2949" i="12"/>
  <c r="U2948" i="12"/>
  <c r="E2948" i="12"/>
  <c r="F2948" i="12" s="1"/>
  <c r="I2948" i="12"/>
  <c r="Y2948" i="12"/>
  <c r="K2947" i="12"/>
  <c r="Q2947" i="12"/>
  <c r="R2947" i="12" s="1"/>
  <c r="E991" i="13" l="1"/>
  <c r="N2949" i="12"/>
  <c r="O2949" i="12" s="1"/>
  <c r="P2949" i="12" s="1"/>
  <c r="J2949" i="12"/>
  <c r="Y2949" i="12"/>
  <c r="I2949" i="12"/>
  <c r="B2950" i="12"/>
  <c r="U2949" i="12"/>
  <c r="E2949" i="12"/>
  <c r="F2949" i="12" s="1"/>
  <c r="V2949" i="12"/>
  <c r="Q2948" i="12"/>
  <c r="R2948" i="12" s="1"/>
  <c r="K2948" i="12"/>
  <c r="W2948" i="12"/>
  <c r="W2949" i="12" l="1"/>
  <c r="E990" i="13"/>
  <c r="J2950" i="12"/>
  <c r="Y2950" i="12"/>
  <c r="I2950" i="12"/>
  <c r="V2950" i="12"/>
  <c r="B2951" i="12"/>
  <c r="U2950" i="12"/>
  <c r="E2950" i="12"/>
  <c r="F2950" i="12" s="1"/>
  <c r="N2950" i="12"/>
  <c r="O2950" i="12" s="1"/>
  <c r="P2950" i="12" s="1"/>
  <c r="K2949" i="12"/>
  <c r="Q2949" i="12"/>
  <c r="R2949" i="12" s="1"/>
  <c r="Q2950" i="12" l="1"/>
  <c r="R2950" i="12" s="1"/>
  <c r="E989" i="13"/>
  <c r="Y2951" i="12"/>
  <c r="I2951" i="12"/>
  <c r="V2951" i="12"/>
  <c r="B2952" i="12"/>
  <c r="U2951" i="12"/>
  <c r="E2951" i="12"/>
  <c r="F2951" i="12" s="1"/>
  <c r="N2951" i="12"/>
  <c r="O2951" i="12" s="1"/>
  <c r="P2951" i="12" s="1"/>
  <c r="J2951" i="12"/>
  <c r="K2950" i="12"/>
  <c r="W2950" i="12"/>
  <c r="W2951" i="12" l="1"/>
  <c r="Q2951" i="12"/>
  <c r="R2951" i="12" s="1"/>
  <c r="E988" i="13"/>
  <c r="V2952" i="12"/>
  <c r="B2953" i="12"/>
  <c r="U2952" i="12"/>
  <c r="E2952" i="12"/>
  <c r="F2952" i="12" s="1"/>
  <c r="N2952" i="12"/>
  <c r="O2952" i="12" s="1"/>
  <c r="P2952" i="12" s="1"/>
  <c r="J2952" i="12"/>
  <c r="Y2952" i="12"/>
  <c r="I2952" i="12"/>
  <c r="K2951" i="12"/>
  <c r="K2952" i="12" l="1"/>
  <c r="Q2952" i="12"/>
  <c r="R2952" i="12" s="1"/>
  <c r="W2952" i="12"/>
  <c r="E987" i="13"/>
  <c r="N2953" i="12"/>
  <c r="O2953" i="12" s="1"/>
  <c r="P2953" i="12" s="1"/>
  <c r="J2953" i="12"/>
  <c r="Y2953" i="12"/>
  <c r="I2953" i="12"/>
  <c r="V2953" i="12"/>
  <c r="B2954" i="12"/>
  <c r="U2953" i="12"/>
  <c r="E2953" i="12"/>
  <c r="F2953" i="12" s="1"/>
  <c r="K2953" i="12" l="1"/>
  <c r="Q2953" i="12"/>
  <c r="R2953" i="12" s="1"/>
  <c r="W2953" i="12"/>
  <c r="E986" i="13"/>
  <c r="N2954" i="12"/>
  <c r="O2954" i="12" s="1"/>
  <c r="P2954" i="12" s="1"/>
  <c r="J2954" i="12"/>
  <c r="Y2954" i="12"/>
  <c r="I2954" i="12"/>
  <c r="V2954" i="12"/>
  <c r="B2955" i="12"/>
  <c r="U2954" i="12"/>
  <c r="E2954" i="12"/>
  <c r="F2954" i="12" s="1"/>
  <c r="W2954" i="12" l="1"/>
  <c r="Q2954" i="12"/>
  <c r="R2954" i="12" s="1"/>
  <c r="E985" i="13"/>
  <c r="J2955" i="12"/>
  <c r="Y2955" i="12"/>
  <c r="I2955" i="12"/>
  <c r="V2955" i="12"/>
  <c r="B2956" i="12"/>
  <c r="U2955" i="12"/>
  <c r="E2955" i="12"/>
  <c r="F2955" i="12" s="1"/>
  <c r="N2955" i="12"/>
  <c r="O2955" i="12" s="1"/>
  <c r="P2955" i="12" s="1"/>
  <c r="K2954" i="12"/>
  <c r="W2955" i="12" l="1"/>
  <c r="Q2955" i="12"/>
  <c r="R2955" i="12" s="1"/>
  <c r="E984" i="13"/>
  <c r="J2956" i="12"/>
  <c r="Y2956" i="12"/>
  <c r="I2956" i="12"/>
  <c r="V2956" i="12"/>
  <c r="B2957" i="12"/>
  <c r="U2956" i="12"/>
  <c r="E2956" i="12"/>
  <c r="F2956" i="12" s="1"/>
  <c r="N2956" i="12"/>
  <c r="O2956" i="12" s="1"/>
  <c r="P2956" i="12" s="1"/>
  <c r="K2955" i="12"/>
  <c r="W2956" i="12" l="1"/>
  <c r="E983" i="13"/>
  <c r="V2957" i="12"/>
  <c r="B2958" i="12"/>
  <c r="U2957" i="12"/>
  <c r="E2957" i="12"/>
  <c r="F2957" i="12" s="1"/>
  <c r="N2957" i="12"/>
  <c r="O2957" i="12" s="1"/>
  <c r="P2957" i="12" s="1"/>
  <c r="J2957" i="12"/>
  <c r="Y2957" i="12"/>
  <c r="I2957" i="12"/>
  <c r="K2956" i="12"/>
  <c r="Q2956" i="12"/>
  <c r="R2956" i="12" s="1"/>
  <c r="W2957" i="12" l="1"/>
  <c r="Q2957" i="12"/>
  <c r="R2957" i="12" s="1"/>
  <c r="E982" i="13"/>
  <c r="N2958" i="12"/>
  <c r="O2958" i="12" s="1"/>
  <c r="P2958" i="12" s="1"/>
  <c r="J2958" i="12"/>
  <c r="Y2958" i="12"/>
  <c r="I2958" i="12"/>
  <c r="V2958" i="12"/>
  <c r="U2958" i="12"/>
  <c r="E2958" i="12"/>
  <c r="F2958" i="12" s="1"/>
  <c r="B2959" i="12"/>
  <c r="K2957" i="12"/>
  <c r="W2958" i="12" l="1"/>
  <c r="E981" i="13"/>
  <c r="N2959" i="12"/>
  <c r="O2959" i="12" s="1"/>
  <c r="P2959" i="12" s="1"/>
  <c r="J2959" i="12"/>
  <c r="Y2959" i="12"/>
  <c r="I2959" i="12"/>
  <c r="V2959" i="12"/>
  <c r="B2960" i="12"/>
  <c r="U2959" i="12"/>
  <c r="E2959" i="12"/>
  <c r="F2959" i="12" s="1"/>
  <c r="Q2958" i="12"/>
  <c r="R2958" i="12" s="1"/>
  <c r="K2958" i="12"/>
  <c r="W2959" i="12" l="1"/>
  <c r="E980" i="13"/>
  <c r="N2960" i="12"/>
  <c r="O2960" i="12" s="1"/>
  <c r="P2960" i="12" s="1"/>
  <c r="J2960" i="12"/>
  <c r="Y2960" i="12"/>
  <c r="I2960" i="12"/>
  <c r="V2960" i="12"/>
  <c r="B2961" i="12"/>
  <c r="U2960" i="12"/>
  <c r="E2960" i="12"/>
  <c r="F2960" i="12" s="1"/>
  <c r="K2959" i="12"/>
  <c r="Q2959" i="12"/>
  <c r="R2959" i="12" s="1"/>
  <c r="K2960" i="12" l="1"/>
  <c r="Q2960" i="12"/>
  <c r="R2960" i="12" s="1"/>
  <c r="W2960" i="12"/>
  <c r="E979" i="13"/>
  <c r="J2961" i="12"/>
  <c r="Y2961" i="12"/>
  <c r="I2961" i="12"/>
  <c r="V2961" i="12"/>
  <c r="B2962" i="12"/>
  <c r="U2961" i="12"/>
  <c r="E2961" i="12"/>
  <c r="F2961" i="12" s="1"/>
  <c r="N2961" i="12"/>
  <c r="O2961" i="12" s="1"/>
  <c r="P2961" i="12" s="1"/>
  <c r="W2961" i="12" l="1"/>
  <c r="K2961" i="12"/>
  <c r="E978" i="13"/>
  <c r="V2962" i="12"/>
  <c r="B2963" i="12"/>
  <c r="U2962" i="12"/>
  <c r="E2962" i="12"/>
  <c r="F2962" i="12" s="1"/>
  <c r="N2962" i="12"/>
  <c r="O2962" i="12" s="1"/>
  <c r="P2962" i="12" s="1"/>
  <c r="J2962" i="12"/>
  <c r="I2962" i="12"/>
  <c r="Y2962" i="12"/>
  <c r="Q2961" i="12"/>
  <c r="R2961" i="12" s="1"/>
  <c r="W2962" i="12" l="1"/>
  <c r="Q2962" i="12"/>
  <c r="R2962" i="12" s="1"/>
  <c r="E977" i="13"/>
  <c r="B2964" i="12"/>
  <c r="U2963" i="12"/>
  <c r="E2963" i="12"/>
  <c r="F2963" i="12" s="1"/>
  <c r="N2963" i="12"/>
  <c r="O2963" i="12" s="1"/>
  <c r="P2963" i="12" s="1"/>
  <c r="J2963" i="12"/>
  <c r="Y2963" i="12"/>
  <c r="I2963" i="12"/>
  <c r="V2963" i="12"/>
  <c r="K2962" i="12"/>
  <c r="Q2963" i="12" l="1"/>
  <c r="R2963" i="12" s="1"/>
  <c r="W2963" i="12"/>
  <c r="E976" i="13"/>
  <c r="N2964" i="12"/>
  <c r="O2964" i="12" s="1"/>
  <c r="P2964" i="12" s="1"/>
  <c r="J2964" i="12"/>
  <c r="Y2964" i="12"/>
  <c r="I2964" i="12"/>
  <c r="V2964" i="12"/>
  <c r="B2965" i="12"/>
  <c r="U2964" i="12"/>
  <c r="E2964" i="12"/>
  <c r="F2964" i="12" s="1"/>
  <c r="K2963" i="12"/>
  <c r="W2964" i="12" l="1"/>
  <c r="K2964" i="12"/>
  <c r="E975" i="13"/>
  <c r="N2965" i="12"/>
  <c r="O2965" i="12" s="1"/>
  <c r="P2965" i="12" s="1"/>
  <c r="J2965" i="12"/>
  <c r="Y2965" i="12"/>
  <c r="I2965" i="12"/>
  <c r="V2965" i="12"/>
  <c r="B2966" i="12"/>
  <c r="U2965" i="12"/>
  <c r="E2965" i="12"/>
  <c r="F2965" i="12" s="1"/>
  <c r="Q2964" i="12"/>
  <c r="R2964" i="12" s="1"/>
  <c r="K2965" i="12" l="1"/>
  <c r="Q2965" i="12"/>
  <c r="R2965" i="12" s="1"/>
  <c r="W2965" i="12"/>
  <c r="E974" i="13"/>
  <c r="J2966" i="12"/>
  <c r="Y2966" i="12"/>
  <c r="I2966" i="12"/>
  <c r="V2966" i="12"/>
  <c r="B2967" i="12"/>
  <c r="U2966" i="12"/>
  <c r="E2966" i="12"/>
  <c r="F2966" i="12" s="1"/>
  <c r="N2966" i="12"/>
  <c r="O2966" i="12" s="1"/>
  <c r="P2966" i="12" s="1"/>
  <c r="W2966" i="12" l="1"/>
  <c r="Q2966" i="12"/>
  <c r="R2966" i="12" s="1"/>
  <c r="E973" i="13"/>
  <c r="Y2967" i="12"/>
  <c r="I2967" i="12"/>
  <c r="V2967" i="12"/>
  <c r="B2968" i="12"/>
  <c r="U2967" i="12"/>
  <c r="E2967" i="12"/>
  <c r="F2967" i="12" s="1"/>
  <c r="N2967" i="12"/>
  <c r="O2967" i="12" s="1"/>
  <c r="P2967" i="12" s="1"/>
  <c r="J2967" i="12"/>
  <c r="K2966" i="12"/>
  <c r="W2967" i="12" l="1"/>
  <c r="Q2967" i="12"/>
  <c r="R2967" i="12" s="1"/>
  <c r="E972" i="13"/>
  <c r="V2968" i="12"/>
  <c r="B2969" i="12"/>
  <c r="U2968" i="12"/>
  <c r="E2968" i="12"/>
  <c r="F2968" i="12" s="1"/>
  <c r="N2968" i="12"/>
  <c r="O2968" i="12" s="1"/>
  <c r="P2968" i="12" s="1"/>
  <c r="J2968" i="12"/>
  <c r="Y2968" i="12"/>
  <c r="I2968" i="12"/>
  <c r="K2967" i="12"/>
  <c r="W2968" i="12" l="1"/>
  <c r="E971" i="13"/>
  <c r="N2969" i="12"/>
  <c r="O2969" i="12" s="1"/>
  <c r="P2969" i="12" s="1"/>
  <c r="J2969" i="12"/>
  <c r="Y2969" i="12"/>
  <c r="I2969" i="12"/>
  <c r="V2969" i="12"/>
  <c r="U2969" i="12"/>
  <c r="E2969" i="12"/>
  <c r="F2969" i="12" s="1"/>
  <c r="B2970" i="12"/>
  <c r="K2968" i="12"/>
  <c r="Q2968" i="12"/>
  <c r="R2968" i="12" s="1"/>
  <c r="W2969" i="12" l="1"/>
  <c r="Q2969" i="12"/>
  <c r="R2969" i="12" s="1"/>
  <c r="E970" i="13"/>
  <c r="N2970" i="12"/>
  <c r="O2970" i="12" s="1"/>
  <c r="P2970" i="12" s="1"/>
  <c r="J2970" i="12"/>
  <c r="Y2970" i="12"/>
  <c r="I2970" i="12"/>
  <c r="V2970" i="12"/>
  <c r="B2971" i="12"/>
  <c r="U2970" i="12"/>
  <c r="E2970" i="12"/>
  <c r="F2970" i="12" s="1"/>
  <c r="K2969" i="12"/>
  <c r="Q2970" i="12" l="1"/>
  <c r="R2970" i="12" s="1"/>
  <c r="K2970" i="12"/>
  <c r="W2970" i="12"/>
  <c r="E969" i="13"/>
  <c r="J2971" i="12"/>
  <c r="Y2971" i="12"/>
  <c r="I2971" i="12"/>
  <c r="V2971" i="12"/>
  <c r="B2972" i="12"/>
  <c r="U2971" i="12"/>
  <c r="E2971" i="12"/>
  <c r="F2971" i="12" s="1"/>
  <c r="N2971" i="12"/>
  <c r="O2971" i="12" s="1"/>
  <c r="P2971" i="12" s="1"/>
  <c r="Q2971" i="12" l="1"/>
  <c r="R2971" i="12" s="1"/>
  <c r="K2971" i="12"/>
  <c r="W2971" i="12"/>
  <c r="E968" i="13"/>
  <c r="J2972" i="12"/>
  <c r="Y2972" i="12"/>
  <c r="I2972" i="12"/>
  <c r="V2972" i="12"/>
  <c r="B2973" i="12"/>
  <c r="U2972" i="12"/>
  <c r="E2972" i="12"/>
  <c r="F2972" i="12" s="1"/>
  <c r="N2972" i="12"/>
  <c r="O2972" i="12" s="1"/>
  <c r="P2972" i="12" s="1"/>
  <c r="Q2972" i="12" l="1"/>
  <c r="R2972" i="12" s="1"/>
  <c r="W2972" i="12"/>
  <c r="E967" i="13"/>
  <c r="V2973" i="12"/>
  <c r="B2974" i="12"/>
  <c r="U2973" i="12"/>
  <c r="E2973" i="12"/>
  <c r="F2973" i="12" s="1"/>
  <c r="N2973" i="12"/>
  <c r="O2973" i="12" s="1"/>
  <c r="P2973" i="12" s="1"/>
  <c r="J2973" i="12"/>
  <c r="I2973" i="12"/>
  <c r="Y2973" i="12"/>
  <c r="K2972" i="12"/>
  <c r="W2973" i="12" l="1"/>
  <c r="E966" i="13"/>
  <c r="N2974" i="12"/>
  <c r="O2974" i="12" s="1"/>
  <c r="P2974" i="12" s="1"/>
  <c r="J2974" i="12"/>
  <c r="Y2974" i="12"/>
  <c r="I2974" i="12"/>
  <c r="B2975" i="12"/>
  <c r="V2974" i="12"/>
  <c r="U2974" i="12"/>
  <c r="E2974" i="12"/>
  <c r="F2974" i="12" s="1"/>
  <c r="K2973" i="12"/>
  <c r="Q2973" i="12"/>
  <c r="R2973" i="12" s="1"/>
  <c r="W2974" i="12" l="1"/>
  <c r="K2974" i="12"/>
  <c r="Q2974" i="12"/>
  <c r="R2974" i="12" s="1"/>
  <c r="E965" i="13"/>
  <c r="N2975" i="12"/>
  <c r="O2975" i="12" s="1"/>
  <c r="P2975" i="12" s="1"/>
  <c r="J2975" i="12"/>
  <c r="Y2975" i="12"/>
  <c r="I2975" i="12"/>
  <c r="V2975" i="12"/>
  <c r="B2976" i="12"/>
  <c r="U2975" i="12"/>
  <c r="E2975" i="12"/>
  <c r="F2975" i="12" s="1"/>
  <c r="W2975" i="12" l="1"/>
  <c r="Q2975" i="12"/>
  <c r="R2975" i="12" s="1"/>
  <c r="E964" i="13"/>
  <c r="N2976" i="12"/>
  <c r="O2976" i="12" s="1"/>
  <c r="P2976" i="12" s="1"/>
  <c r="J2976" i="12"/>
  <c r="Y2976" i="12"/>
  <c r="I2976" i="12"/>
  <c r="V2976" i="12"/>
  <c r="B2977" i="12"/>
  <c r="U2976" i="12"/>
  <c r="E2976" i="12"/>
  <c r="F2976" i="12" s="1"/>
  <c r="K2975" i="12"/>
  <c r="K2976" i="12" l="1"/>
  <c r="Q2976" i="12"/>
  <c r="R2976" i="12" s="1"/>
  <c r="W2976" i="12"/>
  <c r="E963" i="13"/>
  <c r="J2977" i="12"/>
  <c r="Y2977" i="12"/>
  <c r="I2977" i="12"/>
  <c r="V2977" i="12"/>
  <c r="B2978" i="12"/>
  <c r="U2977" i="12"/>
  <c r="E2977" i="12"/>
  <c r="F2977" i="12" s="1"/>
  <c r="N2977" i="12"/>
  <c r="O2977" i="12" s="1"/>
  <c r="P2977" i="12" s="1"/>
  <c r="W2977" i="12" l="1"/>
  <c r="K2977" i="12"/>
  <c r="Q2977" i="12"/>
  <c r="R2977" i="12" s="1"/>
  <c r="E962" i="13"/>
  <c r="V2978" i="12"/>
  <c r="B2979" i="12"/>
  <c r="U2978" i="12"/>
  <c r="E2978" i="12"/>
  <c r="F2978" i="12" s="1"/>
  <c r="N2978" i="12"/>
  <c r="O2978" i="12" s="1"/>
  <c r="P2978" i="12" s="1"/>
  <c r="Y2978" i="12"/>
  <c r="J2978" i="12"/>
  <c r="I2978" i="12"/>
  <c r="K2978" i="12" l="1"/>
  <c r="Q2978" i="12"/>
  <c r="R2978" i="12" s="1"/>
  <c r="W2978" i="12"/>
  <c r="E961" i="13"/>
  <c r="B2980" i="12"/>
  <c r="U2979" i="12"/>
  <c r="E2979" i="12"/>
  <c r="F2979" i="12" s="1"/>
  <c r="N2979" i="12"/>
  <c r="O2979" i="12" s="1"/>
  <c r="P2979" i="12" s="1"/>
  <c r="J2979" i="12"/>
  <c r="Y2979" i="12"/>
  <c r="I2979" i="12"/>
  <c r="V2979" i="12"/>
  <c r="W2979" i="12" l="1"/>
  <c r="E960" i="13"/>
  <c r="N2980" i="12"/>
  <c r="O2980" i="12" s="1"/>
  <c r="P2980" i="12" s="1"/>
  <c r="J2980" i="12"/>
  <c r="Y2980" i="12"/>
  <c r="I2980" i="12"/>
  <c r="V2980" i="12"/>
  <c r="B2981" i="12"/>
  <c r="U2980" i="12"/>
  <c r="E2980" i="12"/>
  <c r="F2980" i="12" s="1"/>
  <c r="K2979" i="12"/>
  <c r="Q2979" i="12"/>
  <c r="R2979" i="12" s="1"/>
  <c r="W2980" i="12" l="1"/>
  <c r="K2980" i="12"/>
  <c r="Q2980" i="12"/>
  <c r="R2980" i="12" s="1"/>
  <c r="E959" i="13"/>
  <c r="N2981" i="12"/>
  <c r="O2981" i="12" s="1"/>
  <c r="P2981" i="12" s="1"/>
  <c r="J2981" i="12"/>
  <c r="Y2981" i="12"/>
  <c r="I2981" i="12"/>
  <c r="V2981" i="12"/>
  <c r="B2982" i="12"/>
  <c r="U2981" i="12"/>
  <c r="E2981" i="12"/>
  <c r="F2981" i="12" s="1"/>
  <c r="W2981" i="12" l="1"/>
  <c r="Q2981" i="12"/>
  <c r="R2981" i="12" s="1"/>
  <c r="E958" i="13"/>
  <c r="J2982" i="12"/>
  <c r="Y2982" i="12"/>
  <c r="I2982" i="12"/>
  <c r="V2982" i="12"/>
  <c r="B2983" i="12"/>
  <c r="U2982" i="12"/>
  <c r="E2982" i="12"/>
  <c r="F2982" i="12" s="1"/>
  <c r="N2982" i="12"/>
  <c r="O2982" i="12" s="1"/>
  <c r="P2982" i="12" s="1"/>
  <c r="K2981" i="12"/>
  <c r="W2982" i="12" l="1"/>
  <c r="Q2982" i="12"/>
  <c r="R2982" i="12" s="1"/>
  <c r="E957" i="13"/>
  <c r="Y2983" i="12"/>
  <c r="I2983" i="12"/>
  <c r="V2983" i="12"/>
  <c r="B2984" i="12"/>
  <c r="U2983" i="12"/>
  <c r="E2983" i="12"/>
  <c r="F2983" i="12" s="1"/>
  <c r="N2983" i="12"/>
  <c r="O2983" i="12" s="1"/>
  <c r="P2983" i="12" s="1"/>
  <c r="J2983" i="12"/>
  <c r="K2982" i="12"/>
  <c r="W2983" i="12" l="1"/>
  <c r="K2983" i="12"/>
  <c r="Q2983" i="12"/>
  <c r="R2983" i="12" s="1"/>
  <c r="E956" i="13"/>
  <c r="V2984" i="12"/>
  <c r="B2985" i="12"/>
  <c r="U2984" i="12"/>
  <c r="E2984" i="12"/>
  <c r="F2984" i="12" s="1"/>
  <c r="N2984" i="12"/>
  <c r="O2984" i="12" s="1"/>
  <c r="P2984" i="12" s="1"/>
  <c r="J2984" i="12"/>
  <c r="Y2984" i="12"/>
  <c r="I2984" i="12"/>
  <c r="E955" i="13" l="1"/>
  <c r="N2985" i="12"/>
  <c r="O2985" i="12" s="1"/>
  <c r="P2985" i="12" s="1"/>
  <c r="J2985" i="12"/>
  <c r="Y2985" i="12"/>
  <c r="I2985" i="12"/>
  <c r="V2985" i="12"/>
  <c r="B2986" i="12"/>
  <c r="U2985" i="12"/>
  <c r="E2985" i="12"/>
  <c r="F2985" i="12" s="1"/>
  <c r="K2984" i="12"/>
  <c r="Q2984" i="12"/>
  <c r="R2984" i="12" s="1"/>
  <c r="W2984" i="12"/>
  <c r="W2985" i="12" l="1"/>
  <c r="K2985" i="12"/>
  <c r="Q2985" i="12"/>
  <c r="R2985" i="12" s="1"/>
  <c r="E954" i="13"/>
  <c r="N2986" i="12"/>
  <c r="O2986" i="12" s="1"/>
  <c r="P2986" i="12" s="1"/>
  <c r="J2986" i="12"/>
  <c r="Y2986" i="12"/>
  <c r="I2986" i="12"/>
  <c r="V2986" i="12"/>
  <c r="B2987" i="12"/>
  <c r="U2986" i="12"/>
  <c r="E2986" i="12"/>
  <c r="F2986" i="12" s="1"/>
  <c r="W2986" i="12" l="1"/>
  <c r="K2986" i="12"/>
  <c r="Q2986" i="12"/>
  <c r="R2986" i="12" s="1"/>
  <c r="E953" i="13"/>
  <c r="J2987" i="12"/>
  <c r="Y2987" i="12"/>
  <c r="I2987" i="12"/>
  <c r="V2987" i="12"/>
  <c r="B2988" i="12"/>
  <c r="U2987" i="12"/>
  <c r="E2987" i="12"/>
  <c r="F2987" i="12" s="1"/>
  <c r="N2987" i="12"/>
  <c r="O2987" i="12" s="1"/>
  <c r="P2987" i="12" s="1"/>
  <c r="W2987" i="12" l="1"/>
  <c r="Q2987" i="12"/>
  <c r="R2987" i="12" s="1"/>
  <c r="E952" i="13"/>
  <c r="J2988" i="12"/>
  <c r="Y2988" i="12"/>
  <c r="I2988" i="12"/>
  <c r="V2988" i="12"/>
  <c r="B2989" i="12"/>
  <c r="U2988" i="12"/>
  <c r="E2988" i="12"/>
  <c r="F2988" i="12" s="1"/>
  <c r="N2988" i="12"/>
  <c r="O2988" i="12" s="1"/>
  <c r="P2988" i="12" s="1"/>
  <c r="K2987" i="12"/>
  <c r="K2988" i="12" l="1"/>
  <c r="Q2988" i="12"/>
  <c r="R2988" i="12" s="1"/>
  <c r="W2988" i="12"/>
  <c r="E951" i="13"/>
  <c r="V2989" i="12"/>
  <c r="B2990" i="12"/>
  <c r="U2989" i="12"/>
  <c r="E2989" i="12"/>
  <c r="F2989" i="12" s="1"/>
  <c r="N2989" i="12"/>
  <c r="O2989" i="12" s="1"/>
  <c r="P2989" i="12" s="1"/>
  <c r="J2989" i="12"/>
  <c r="Y2989" i="12"/>
  <c r="I2989" i="12"/>
  <c r="W2989" i="12" l="1"/>
  <c r="E950" i="13"/>
  <c r="N2990" i="12"/>
  <c r="O2990" i="12" s="1"/>
  <c r="P2990" i="12" s="1"/>
  <c r="J2990" i="12"/>
  <c r="Y2990" i="12"/>
  <c r="I2990" i="12"/>
  <c r="B2991" i="12"/>
  <c r="V2990" i="12"/>
  <c r="U2990" i="12"/>
  <c r="E2990" i="12"/>
  <c r="F2990" i="12" s="1"/>
  <c r="K2989" i="12"/>
  <c r="Q2989" i="12"/>
  <c r="R2989" i="12" s="1"/>
  <c r="W2990" i="12" l="1"/>
  <c r="K2990" i="12"/>
  <c r="Q2990" i="12"/>
  <c r="R2990" i="12" s="1"/>
  <c r="E949" i="13"/>
  <c r="N2991" i="12"/>
  <c r="O2991" i="12" s="1"/>
  <c r="P2991" i="12" s="1"/>
  <c r="J2991" i="12"/>
  <c r="Y2991" i="12"/>
  <c r="I2991" i="12"/>
  <c r="V2991" i="12"/>
  <c r="B2992" i="12"/>
  <c r="U2991" i="12"/>
  <c r="E2991" i="12"/>
  <c r="F2991" i="12" s="1"/>
  <c r="W2991" i="12" l="1"/>
  <c r="E948" i="13"/>
  <c r="N2992" i="12"/>
  <c r="O2992" i="12" s="1"/>
  <c r="P2992" i="12" s="1"/>
  <c r="J2992" i="12"/>
  <c r="Y2992" i="12"/>
  <c r="I2992" i="12"/>
  <c r="V2992" i="12"/>
  <c r="B2993" i="12"/>
  <c r="U2992" i="12"/>
  <c r="E2992" i="12"/>
  <c r="F2992" i="12" s="1"/>
  <c r="K2991" i="12"/>
  <c r="Q2991" i="12"/>
  <c r="R2991" i="12" s="1"/>
  <c r="Q2992" i="12" l="1"/>
  <c r="R2992" i="12" s="1"/>
  <c r="K2992" i="12"/>
  <c r="W2992" i="12"/>
  <c r="E947" i="13"/>
  <c r="J2993" i="12"/>
  <c r="Y2993" i="12"/>
  <c r="I2993" i="12"/>
  <c r="V2993" i="12"/>
  <c r="B2994" i="12"/>
  <c r="U2993" i="12"/>
  <c r="E2993" i="12"/>
  <c r="F2993" i="12" s="1"/>
  <c r="N2993" i="12"/>
  <c r="O2993" i="12" s="1"/>
  <c r="P2993" i="12" s="1"/>
  <c r="W2993" i="12" l="1"/>
  <c r="K2993" i="12"/>
  <c r="E946" i="13"/>
  <c r="V2994" i="12"/>
  <c r="B2995" i="12"/>
  <c r="U2994" i="12"/>
  <c r="E2994" i="12"/>
  <c r="F2994" i="12" s="1"/>
  <c r="N2994" i="12"/>
  <c r="O2994" i="12" s="1"/>
  <c r="P2994" i="12" s="1"/>
  <c r="Y2994" i="12"/>
  <c r="J2994" i="12"/>
  <c r="I2994" i="12"/>
  <c r="Q2993" i="12"/>
  <c r="R2993" i="12" s="1"/>
  <c r="W2994" i="12" l="1"/>
  <c r="E945" i="13"/>
  <c r="B2996" i="12"/>
  <c r="U2995" i="12"/>
  <c r="E2995" i="12"/>
  <c r="F2995" i="12" s="1"/>
  <c r="N2995" i="12"/>
  <c r="O2995" i="12" s="1"/>
  <c r="P2995" i="12" s="1"/>
  <c r="J2995" i="12"/>
  <c r="Y2995" i="12"/>
  <c r="I2995" i="12"/>
  <c r="V2995" i="12"/>
  <c r="K2994" i="12"/>
  <c r="Q2994" i="12"/>
  <c r="R2994" i="12" s="1"/>
  <c r="Q2995" i="12" l="1"/>
  <c r="R2995" i="12" s="1"/>
  <c r="W2995" i="12"/>
  <c r="E944" i="13"/>
  <c r="N2996" i="12"/>
  <c r="O2996" i="12" s="1"/>
  <c r="P2996" i="12" s="1"/>
  <c r="J2996" i="12"/>
  <c r="Y2996" i="12"/>
  <c r="I2996" i="12"/>
  <c r="V2996" i="12"/>
  <c r="B2997" i="12"/>
  <c r="U2996" i="12"/>
  <c r="E2996" i="12"/>
  <c r="F2996" i="12" s="1"/>
  <c r="K2995" i="12"/>
  <c r="K2996" i="12" l="1"/>
  <c r="Q2996" i="12"/>
  <c r="R2996" i="12" s="1"/>
  <c r="W2996" i="12"/>
  <c r="E943" i="13"/>
  <c r="N2997" i="12"/>
  <c r="O2997" i="12" s="1"/>
  <c r="P2997" i="12" s="1"/>
  <c r="J2997" i="12"/>
  <c r="Y2997" i="12"/>
  <c r="I2997" i="12"/>
  <c r="V2997" i="12"/>
  <c r="B2998" i="12"/>
  <c r="U2997" i="12"/>
  <c r="E2997" i="12"/>
  <c r="F2997" i="12" s="1"/>
  <c r="W2997" i="12" l="1"/>
  <c r="Q2997" i="12"/>
  <c r="R2997" i="12" s="1"/>
  <c r="E942" i="13"/>
  <c r="J2998" i="12"/>
  <c r="Y2998" i="12"/>
  <c r="I2998" i="12"/>
  <c r="V2998" i="12"/>
  <c r="B2999" i="12"/>
  <c r="U2998" i="12"/>
  <c r="E2998" i="12"/>
  <c r="F2998" i="12" s="1"/>
  <c r="N2998" i="12"/>
  <c r="O2998" i="12" s="1"/>
  <c r="P2998" i="12" s="1"/>
  <c r="K2997" i="12"/>
  <c r="W2998" i="12" l="1"/>
  <c r="K2998" i="12"/>
  <c r="Q2998" i="12"/>
  <c r="R2998" i="12" s="1"/>
  <c r="E941" i="13"/>
  <c r="Y2999" i="12"/>
  <c r="I2999" i="12"/>
  <c r="V2999" i="12"/>
  <c r="B3000" i="12"/>
  <c r="U2999" i="12"/>
  <c r="E2999" i="12"/>
  <c r="F2999" i="12" s="1"/>
  <c r="N2999" i="12"/>
  <c r="O2999" i="12" s="1"/>
  <c r="P2999" i="12" s="1"/>
  <c r="J2999" i="12"/>
  <c r="W2999" i="12" l="1"/>
  <c r="E940" i="13"/>
  <c r="V3000" i="12"/>
  <c r="B3001" i="12"/>
  <c r="U3000" i="12"/>
  <c r="E3000" i="12"/>
  <c r="F3000" i="12" s="1"/>
  <c r="N3000" i="12"/>
  <c r="O3000" i="12" s="1"/>
  <c r="P3000" i="12" s="1"/>
  <c r="J3000" i="12"/>
  <c r="Y3000" i="12"/>
  <c r="I3000" i="12"/>
  <c r="K2999" i="12"/>
  <c r="Q2999" i="12"/>
  <c r="R2999" i="12" s="1"/>
  <c r="W3000" i="12" l="1"/>
  <c r="Q3000" i="12"/>
  <c r="R3000" i="12" s="1"/>
  <c r="E939" i="13"/>
  <c r="N3001" i="12"/>
  <c r="O3001" i="12" s="1"/>
  <c r="P3001" i="12" s="1"/>
  <c r="J3001" i="12"/>
  <c r="Y3001" i="12"/>
  <c r="I3001" i="12"/>
  <c r="V3001" i="12"/>
  <c r="B3002" i="12"/>
  <c r="U3001" i="12"/>
  <c r="E3001" i="12"/>
  <c r="F3001" i="12" s="1"/>
  <c r="K3000" i="12"/>
  <c r="Q3001" i="12" l="1"/>
  <c r="R3001" i="12" s="1"/>
  <c r="W3001" i="12"/>
  <c r="K3001" i="12"/>
  <c r="E938" i="13"/>
  <c r="N3002" i="12"/>
  <c r="O3002" i="12" s="1"/>
  <c r="P3002" i="12" s="1"/>
  <c r="J3002" i="12"/>
  <c r="Y3002" i="12"/>
  <c r="I3002" i="12"/>
  <c r="V3002" i="12"/>
  <c r="B3003" i="12"/>
  <c r="U3002" i="12"/>
  <c r="E3002" i="12"/>
  <c r="F3002" i="12" s="1"/>
  <c r="W3002" i="12" l="1"/>
  <c r="E937" i="13"/>
  <c r="J3003" i="12"/>
  <c r="Y3003" i="12"/>
  <c r="I3003" i="12"/>
  <c r="V3003" i="12"/>
  <c r="B3004" i="12"/>
  <c r="U3003" i="12"/>
  <c r="E3003" i="12"/>
  <c r="F3003" i="12" s="1"/>
  <c r="N3003" i="12"/>
  <c r="O3003" i="12" s="1"/>
  <c r="P3003" i="12" s="1"/>
  <c r="Q3002" i="12"/>
  <c r="R3002" i="12" s="1"/>
  <c r="K3002" i="12"/>
  <c r="Q3003" i="12" l="1"/>
  <c r="R3003" i="12" s="1"/>
  <c r="W3003" i="12"/>
  <c r="E936" i="13"/>
  <c r="J3004" i="12"/>
  <c r="Y3004" i="12"/>
  <c r="I3004" i="12"/>
  <c r="V3004" i="12"/>
  <c r="B3005" i="12"/>
  <c r="U3004" i="12"/>
  <c r="E3004" i="12"/>
  <c r="F3004" i="12" s="1"/>
  <c r="N3004" i="12"/>
  <c r="O3004" i="12" s="1"/>
  <c r="P3004" i="12" s="1"/>
  <c r="K3003" i="12"/>
  <c r="K3004" i="12" l="1"/>
  <c r="E935" i="13"/>
  <c r="V3005" i="12"/>
  <c r="B3006" i="12"/>
  <c r="U3005" i="12"/>
  <c r="E3005" i="12"/>
  <c r="F3005" i="12" s="1"/>
  <c r="N3005" i="12"/>
  <c r="O3005" i="12" s="1"/>
  <c r="P3005" i="12" s="1"/>
  <c r="J3005" i="12"/>
  <c r="Y3005" i="12"/>
  <c r="I3005" i="12"/>
  <c r="Q3004" i="12"/>
  <c r="R3004" i="12" s="1"/>
  <c r="W3004" i="12"/>
  <c r="W3005" i="12" l="1"/>
  <c r="Q3005" i="12"/>
  <c r="R3005" i="12" s="1"/>
  <c r="E934" i="13"/>
  <c r="N3006" i="12"/>
  <c r="O3006" i="12" s="1"/>
  <c r="P3006" i="12" s="1"/>
  <c r="J3006" i="12"/>
  <c r="Y3006" i="12"/>
  <c r="I3006" i="12"/>
  <c r="E3006" i="12"/>
  <c r="F3006" i="12" s="1"/>
  <c r="V3006" i="12"/>
  <c r="B3007" i="12"/>
  <c r="U3006" i="12"/>
  <c r="K3005" i="12"/>
  <c r="K3006" i="12" l="1"/>
  <c r="W3006" i="12"/>
  <c r="Q3006" i="12"/>
  <c r="R3006" i="12" s="1"/>
  <c r="E933" i="13"/>
  <c r="N3007" i="12"/>
  <c r="O3007" i="12" s="1"/>
  <c r="P3007" i="12" s="1"/>
  <c r="J3007" i="12"/>
  <c r="Y3007" i="12"/>
  <c r="I3007" i="12"/>
  <c r="V3007" i="12"/>
  <c r="B3008" i="12"/>
  <c r="U3007" i="12"/>
  <c r="E3007" i="12"/>
  <c r="F3007" i="12" s="1"/>
  <c r="W3007" i="12" l="1"/>
  <c r="K3007" i="12"/>
  <c r="Q3007" i="12"/>
  <c r="R3007" i="12" s="1"/>
  <c r="E932" i="13"/>
  <c r="N3008" i="12"/>
  <c r="O3008" i="12" s="1"/>
  <c r="P3008" i="12" s="1"/>
  <c r="J3008" i="12"/>
  <c r="Y3008" i="12"/>
  <c r="I3008" i="12"/>
  <c r="V3008" i="12"/>
  <c r="B3009" i="12"/>
  <c r="U3008" i="12"/>
  <c r="E3008" i="12"/>
  <c r="F3008" i="12" s="1"/>
  <c r="K3008" i="12" l="1"/>
  <c r="Q3008" i="12"/>
  <c r="R3008" i="12" s="1"/>
  <c r="W3008" i="12"/>
  <c r="E931" i="13"/>
  <c r="J3009" i="12"/>
  <c r="Y3009" i="12"/>
  <c r="I3009" i="12"/>
  <c r="V3009" i="12"/>
  <c r="B3010" i="12"/>
  <c r="U3009" i="12"/>
  <c r="E3009" i="12"/>
  <c r="F3009" i="12" s="1"/>
  <c r="N3009" i="12"/>
  <c r="O3009" i="12" s="1"/>
  <c r="P3009" i="12" s="1"/>
  <c r="E930" i="13" l="1"/>
  <c r="V3010" i="12"/>
  <c r="B3011" i="12"/>
  <c r="U3010" i="12"/>
  <c r="E3010" i="12"/>
  <c r="F3010" i="12" s="1"/>
  <c r="N3010" i="12"/>
  <c r="O3010" i="12" s="1"/>
  <c r="P3010" i="12" s="1"/>
  <c r="J3010" i="12"/>
  <c r="Y3010" i="12"/>
  <c r="I3010" i="12"/>
  <c r="K3009" i="12"/>
  <c r="Q3009" i="12"/>
  <c r="R3009" i="12" s="1"/>
  <c r="W3009" i="12"/>
  <c r="W3010" i="12" l="1"/>
  <c r="Q3010" i="12"/>
  <c r="R3010" i="12" s="1"/>
  <c r="E929" i="13"/>
  <c r="B3012" i="12"/>
  <c r="U3011" i="12"/>
  <c r="E3011" i="12"/>
  <c r="F3011" i="12" s="1"/>
  <c r="N3011" i="12"/>
  <c r="O3011" i="12" s="1"/>
  <c r="P3011" i="12" s="1"/>
  <c r="J3011" i="12"/>
  <c r="Y3011" i="12"/>
  <c r="I3011" i="12"/>
  <c r="V3011" i="12"/>
  <c r="K3010" i="12"/>
  <c r="W3011" i="12" l="1"/>
  <c r="E928" i="13"/>
  <c r="N3012" i="12"/>
  <c r="O3012" i="12" s="1"/>
  <c r="P3012" i="12" s="1"/>
  <c r="J3012" i="12"/>
  <c r="Y3012" i="12"/>
  <c r="I3012" i="12"/>
  <c r="V3012" i="12"/>
  <c r="B3013" i="12"/>
  <c r="U3012" i="12"/>
  <c r="E3012" i="12"/>
  <c r="F3012" i="12" s="1"/>
  <c r="K3011" i="12"/>
  <c r="Q3011" i="12"/>
  <c r="R3011" i="12" s="1"/>
  <c r="W3012" i="12" l="1"/>
  <c r="K3012" i="12"/>
  <c r="Q3012" i="12"/>
  <c r="R3012" i="12" s="1"/>
  <c r="E927" i="13"/>
  <c r="N3013" i="12"/>
  <c r="O3013" i="12" s="1"/>
  <c r="P3013" i="12" s="1"/>
  <c r="J3013" i="12"/>
  <c r="Y3013" i="12"/>
  <c r="I3013" i="12"/>
  <c r="V3013" i="12"/>
  <c r="B3014" i="12"/>
  <c r="U3013" i="12"/>
  <c r="E3013" i="12"/>
  <c r="F3013" i="12" s="1"/>
  <c r="W3013" i="12" l="1"/>
  <c r="Q3013" i="12"/>
  <c r="R3013" i="12" s="1"/>
  <c r="E926" i="13"/>
  <c r="J3014" i="12"/>
  <c r="Y3014" i="12"/>
  <c r="I3014" i="12"/>
  <c r="V3014" i="12"/>
  <c r="B3015" i="12"/>
  <c r="U3014" i="12"/>
  <c r="E3014" i="12"/>
  <c r="F3014" i="12" s="1"/>
  <c r="N3014" i="12"/>
  <c r="O3014" i="12" s="1"/>
  <c r="P3014" i="12" s="1"/>
  <c r="K3013" i="12"/>
  <c r="W3014" i="12" l="1"/>
  <c r="Q3014" i="12"/>
  <c r="R3014" i="12" s="1"/>
  <c r="E925" i="13"/>
  <c r="Y3015" i="12"/>
  <c r="I3015" i="12"/>
  <c r="V3015" i="12"/>
  <c r="B3016" i="12"/>
  <c r="U3015" i="12"/>
  <c r="E3015" i="12"/>
  <c r="F3015" i="12" s="1"/>
  <c r="N3015" i="12"/>
  <c r="O3015" i="12" s="1"/>
  <c r="P3015" i="12" s="1"/>
  <c r="J3015" i="12"/>
  <c r="K3014" i="12"/>
  <c r="Q3015" i="12" l="1"/>
  <c r="R3015" i="12" s="1"/>
  <c r="K3015" i="12"/>
  <c r="W3015" i="12"/>
  <c r="E924" i="13"/>
  <c r="V3016" i="12"/>
  <c r="B3017" i="12"/>
  <c r="U3016" i="12"/>
  <c r="E3016" i="12"/>
  <c r="F3016" i="12" s="1"/>
  <c r="N3016" i="12"/>
  <c r="O3016" i="12" s="1"/>
  <c r="P3016" i="12" s="1"/>
  <c r="J3016" i="12"/>
  <c r="Y3016" i="12"/>
  <c r="I3016" i="12"/>
  <c r="W3016" i="12" l="1"/>
  <c r="E923" i="13"/>
  <c r="N3017" i="12"/>
  <c r="O3017" i="12" s="1"/>
  <c r="P3017" i="12" s="1"/>
  <c r="J3017" i="12"/>
  <c r="Y3017" i="12"/>
  <c r="I3017" i="12"/>
  <c r="V3017" i="12"/>
  <c r="E3017" i="12"/>
  <c r="F3017" i="12" s="1"/>
  <c r="B3018" i="12"/>
  <c r="U3017" i="12"/>
  <c r="K3016" i="12"/>
  <c r="Q3016" i="12"/>
  <c r="R3016" i="12" s="1"/>
  <c r="W3017" i="12" l="1"/>
  <c r="K3017" i="12"/>
  <c r="Q3017" i="12"/>
  <c r="R3017" i="12" s="1"/>
  <c r="E922" i="13"/>
  <c r="N3018" i="12"/>
  <c r="O3018" i="12" s="1"/>
  <c r="P3018" i="12" s="1"/>
  <c r="J3018" i="12"/>
  <c r="Y3018" i="12"/>
  <c r="I3018" i="12"/>
  <c r="V3018" i="12"/>
  <c r="U3018" i="12"/>
  <c r="E3018" i="12"/>
  <c r="F3018" i="12" s="1"/>
  <c r="B3019" i="12"/>
  <c r="K3018" i="12" l="1"/>
  <c r="Q3018" i="12"/>
  <c r="R3018" i="12" s="1"/>
  <c r="E921" i="13"/>
  <c r="N3019" i="12"/>
  <c r="O3019" i="12" s="1"/>
  <c r="P3019" i="12" s="1"/>
  <c r="J3019" i="12"/>
  <c r="I3019" i="12"/>
  <c r="Y3019" i="12"/>
  <c r="E3019" i="12"/>
  <c r="F3019" i="12" s="1"/>
  <c r="V3019" i="12"/>
  <c r="U3019" i="12"/>
  <c r="B3020" i="12"/>
  <c r="W3018" i="12"/>
  <c r="W3019" i="12" l="1"/>
  <c r="K3019" i="12"/>
  <c r="Q3019" i="12"/>
  <c r="R3019" i="12" s="1"/>
  <c r="E920" i="13"/>
  <c r="N3020" i="12"/>
  <c r="O3020" i="12" s="1"/>
  <c r="P3020" i="12" s="1"/>
  <c r="J3020" i="12"/>
  <c r="I3020" i="12"/>
  <c r="Y3020" i="12"/>
  <c r="E3020" i="12"/>
  <c r="F3020" i="12" s="1"/>
  <c r="V3020" i="12"/>
  <c r="U3020" i="12"/>
  <c r="B3021" i="12"/>
  <c r="K3020" i="12" l="1"/>
  <c r="Q3020" i="12"/>
  <c r="R3020" i="12" s="1"/>
  <c r="E919" i="13"/>
  <c r="J3021" i="12"/>
  <c r="B3022" i="12"/>
  <c r="N3021" i="12"/>
  <c r="O3021" i="12" s="1"/>
  <c r="P3021" i="12" s="1"/>
  <c r="I3021" i="12"/>
  <c r="Y3021" i="12"/>
  <c r="E3021" i="12"/>
  <c r="F3021" i="12" s="1"/>
  <c r="V3021" i="12"/>
  <c r="U3021" i="12"/>
  <c r="W3020" i="12"/>
  <c r="W3021" i="12" l="1"/>
  <c r="Q3021" i="12"/>
  <c r="R3021" i="12" s="1"/>
  <c r="K3021" i="12"/>
  <c r="E918" i="13"/>
  <c r="J3022" i="12"/>
  <c r="V3022" i="12"/>
  <c r="B3023" i="12"/>
  <c r="N3022" i="12"/>
  <c r="O3022" i="12" s="1"/>
  <c r="P3022" i="12" s="1"/>
  <c r="I3022" i="12"/>
  <c r="Y3022" i="12"/>
  <c r="E3022" i="12"/>
  <c r="F3022" i="12" s="1"/>
  <c r="U3022" i="12"/>
  <c r="W3022" i="12" l="1"/>
  <c r="Q3022" i="12"/>
  <c r="R3022" i="12" s="1"/>
  <c r="E917" i="13"/>
  <c r="V3023" i="12"/>
  <c r="E3023" i="12"/>
  <c r="F3023" i="12" s="1"/>
  <c r="Y3023" i="12"/>
  <c r="U3023" i="12"/>
  <c r="B3024" i="12"/>
  <c r="N3023" i="12"/>
  <c r="O3023" i="12" s="1"/>
  <c r="P3023" i="12" s="1"/>
  <c r="J3023" i="12"/>
  <c r="I3023" i="12"/>
  <c r="K3022" i="12"/>
  <c r="W3023" i="12" l="1"/>
  <c r="Q3023" i="12"/>
  <c r="R3023" i="12" s="1"/>
  <c r="K3023" i="12"/>
  <c r="E916" i="13"/>
  <c r="B3025" i="12"/>
  <c r="J3024" i="12"/>
  <c r="I3024" i="12"/>
  <c r="E3024" i="12"/>
  <c r="F3024" i="12" s="1"/>
  <c r="Y3024" i="12"/>
  <c r="V3024" i="12"/>
  <c r="U3024" i="12"/>
  <c r="N3024" i="12"/>
  <c r="O3024" i="12" s="1"/>
  <c r="P3024" i="12" s="1"/>
  <c r="W3024" i="12" l="1"/>
  <c r="Q3024" i="12"/>
  <c r="R3024" i="12" s="1"/>
  <c r="K3024" i="12"/>
  <c r="E915" i="13"/>
  <c r="N3025" i="12"/>
  <c r="O3025" i="12" s="1"/>
  <c r="P3025" i="12" s="1"/>
  <c r="Y3025" i="12"/>
  <c r="V3025" i="12"/>
  <c r="U3025" i="12"/>
  <c r="B3026" i="12"/>
  <c r="J3025" i="12"/>
  <c r="I3025" i="12"/>
  <c r="E3025" i="12"/>
  <c r="F3025" i="12" s="1"/>
  <c r="W3025" i="12" l="1"/>
  <c r="Q3025" i="12"/>
  <c r="R3025" i="12" s="1"/>
  <c r="K3025" i="12"/>
  <c r="E914" i="13"/>
  <c r="N3026" i="12"/>
  <c r="O3026" i="12" s="1"/>
  <c r="P3026" i="12" s="1"/>
  <c r="J3026" i="12"/>
  <c r="B3027" i="12"/>
  <c r="I3026" i="12"/>
  <c r="E3026" i="12"/>
  <c r="F3026" i="12" s="1"/>
  <c r="Y3026" i="12"/>
  <c r="V3026" i="12"/>
  <c r="U3026" i="12"/>
  <c r="W3026" i="12" l="1"/>
  <c r="Q3026" i="12"/>
  <c r="R3026" i="12" s="1"/>
  <c r="K3026" i="12"/>
  <c r="E913" i="13"/>
  <c r="N3027" i="12"/>
  <c r="O3027" i="12" s="1"/>
  <c r="P3027" i="12" s="1"/>
  <c r="J3027" i="12"/>
  <c r="Y3027" i="12"/>
  <c r="V3027" i="12"/>
  <c r="U3027" i="12"/>
  <c r="B3028" i="12"/>
  <c r="I3027" i="12"/>
  <c r="E3027" i="12"/>
  <c r="F3027" i="12" s="1"/>
  <c r="Q3027" i="12" l="1"/>
  <c r="R3027" i="12" s="1"/>
  <c r="K3027" i="12"/>
  <c r="E912" i="13"/>
  <c r="J3028" i="12"/>
  <c r="Y3028" i="12"/>
  <c r="B3029" i="12"/>
  <c r="U3028" i="12"/>
  <c r="E3028" i="12"/>
  <c r="F3028" i="12" s="1"/>
  <c r="N3028" i="12"/>
  <c r="O3028" i="12" s="1"/>
  <c r="P3028" i="12" s="1"/>
  <c r="I3028" i="12"/>
  <c r="V3028" i="12"/>
  <c r="W3027" i="12"/>
  <c r="W3028" i="12" l="1"/>
  <c r="E911" i="13"/>
  <c r="V3029" i="12"/>
  <c r="B3030" i="12"/>
  <c r="U3029" i="12"/>
  <c r="E3029" i="12"/>
  <c r="F3029" i="12" s="1"/>
  <c r="N3029" i="12"/>
  <c r="O3029" i="12" s="1"/>
  <c r="P3029" i="12" s="1"/>
  <c r="J3029" i="12"/>
  <c r="I3029" i="12"/>
  <c r="Y3029" i="12"/>
  <c r="K3028" i="12"/>
  <c r="Q3028" i="12"/>
  <c r="R3028" i="12" s="1"/>
  <c r="W3029" i="12" l="1"/>
  <c r="E910" i="13"/>
  <c r="B3031" i="12"/>
  <c r="U3030" i="12"/>
  <c r="E3030" i="12"/>
  <c r="F3030" i="12" s="1"/>
  <c r="N3030" i="12"/>
  <c r="O3030" i="12" s="1"/>
  <c r="P3030" i="12" s="1"/>
  <c r="I3030" i="12"/>
  <c r="Y3030" i="12"/>
  <c r="V3030" i="12"/>
  <c r="J3030" i="12"/>
  <c r="Q3029" i="12"/>
  <c r="R3029" i="12" s="1"/>
  <c r="K3029" i="12"/>
  <c r="W3030" i="12" l="1"/>
  <c r="Q3030" i="12"/>
  <c r="R3030" i="12" s="1"/>
  <c r="E909" i="13"/>
  <c r="N3031" i="12"/>
  <c r="O3031" i="12" s="1"/>
  <c r="P3031" i="12" s="1"/>
  <c r="B3032" i="12"/>
  <c r="E3031" i="12"/>
  <c r="F3031" i="12" s="1"/>
  <c r="Y3031" i="12"/>
  <c r="V3031" i="12"/>
  <c r="U3031" i="12"/>
  <c r="J3031" i="12"/>
  <c r="I3031" i="12"/>
  <c r="K3030" i="12"/>
  <c r="W3031" i="12" l="1"/>
  <c r="E908" i="13"/>
  <c r="N3032" i="12"/>
  <c r="O3032" i="12" s="1"/>
  <c r="P3032" i="12" s="1"/>
  <c r="J3032" i="12"/>
  <c r="Y3032" i="12"/>
  <c r="I3032" i="12"/>
  <c r="V3032" i="12"/>
  <c r="U3032" i="12"/>
  <c r="B3033" i="12"/>
  <c r="E3032" i="12"/>
  <c r="F3032" i="12" s="1"/>
  <c r="Q3031" i="12"/>
  <c r="R3031" i="12" s="1"/>
  <c r="K3031" i="12"/>
  <c r="W3032" i="12" l="1"/>
  <c r="Q3032" i="12"/>
  <c r="R3032" i="12" s="1"/>
  <c r="K3032" i="12"/>
  <c r="E907" i="13"/>
  <c r="J3033" i="12"/>
  <c r="Y3033" i="12"/>
  <c r="I3033" i="12"/>
  <c r="V3033" i="12"/>
  <c r="B3034" i="12"/>
  <c r="U3033" i="12"/>
  <c r="E3033" i="12"/>
  <c r="F3033" i="12" s="1"/>
  <c r="N3033" i="12"/>
  <c r="O3033" i="12" s="1"/>
  <c r="P3033" i="12" s="1"/>
  <c r="W3033" i="12" l="1"/>
  <c r="K3033" i="12"/>
  <c r="Q3033" i="12"/>
  <c r="R3033" i="12" s="1"/>
  <c r="E906" i="13"/>
  <c r="Y3034" i="12"/>
  <c r="I3034" i="12"/>
  <c r="V3034" i="12"/>
  <c r="B3035" i="12"/>
  <c r="U3034" i="12"/>
  <c r="E3034" i="12"/>
  <c r="F3034" i="12" s="1"/>
  <c r="N3034" i="12"/>
  <c r="O3034" i="12" s="1"/>
  <c r="P3034" i="12" s="1"/>
  <c r="J3034" i="12"/>
  <c r="W3034" i="12" l="1"/>
  <c r="K3034" i="12"/>
  <c r="Q3034" i="12"/>
  <c r="R3034" i="12" s="1"/>
  <c r="E905" i="13"/>
  <c r="V3035" i="12"/>
  <c r="B3036" i="12"/>
  <c r="U3035" i="12"/>
  <c r="E3035" i="12"/>
  <c r="F3035" i="12" s="1"/>
  <c r="Y3035" i="12"/>
  <c r="N3035" i="12"/>
  <c r="O3035" i="12" s="1"/>
  <c r="P3035" i="12" s="1"/>
  <c r="J3035" i="12"/>
  <c r="I3035" i="12"/>
  <c r="K3035" i="12" l="1"/>
  <c r="Q3035" i="12"/>
  <c r="R3035" i="12" s="1"/>
  <c r="W3035" i="12"/>
  <c r="E904" i="13"/>
  <c r="N3036" i="12"/>
  <c r="O3036" i="12" s="1"/>
  <c r="P3036" i="12" s="1"/>
  <c r="Y3036" i="12"/>
  <c r="I3036" i="12"/>
  <c r="V3036" i="12"/>
  <c r="U3036" i="12"/>
  <c r="J3036" i="12"/>
  <c r="E3036" i="12"/>
  <c r="F3036" i="12" s="1"/>
  <c r="B3037" i="12"/>
  <c r="W3036" i="12" l="1"/>
  <c r="E903" i="13"/>
  <c r="N3037" i="12"/>
  <c r="O3037" i="12" s="1"/>
  <c r="P3037" i="12" s="1"/>
  <c r="J3037" i="12"/>
  <c r="Y3037" i="12"/>
  <c r="I3037" i="12"/>
  <c r="V3037" i="12"/>
  <c r="B3038" i="12"/>
  <c r="U3037" i="12"/>
  <c r="E3037" i="12"/>
  <c r="F3037" i="12" s="1"/>
  <c r="K3036" i="12"/>
  <c r="Q3036" i="12"/>
  <c r="R3036" i="12" s="1"/>
  <c r="W3037" i="12" l="1"/>
  <c r="K3037" i="12"/>
  <c r="E902" i="13"/>
  <c r="J3038" i="12"/>
  <c r="Y3038" i="12"/>
  <c r="I3038" i="12"/>
  <c r="V3038" i="12"/>
  <c r="B3039" i="12"/>
  <c r="U3038" i="12"/>
  <c r="N3038" i="12"/>
  <c r="O3038" i="12" s="1"/>
  <c r="P3038" i="12" s="1"/>
  <c r="E3038" i="12"/>
  <c r="F3038" i="12" s="1"/>
  <c r="Q3037" i="12"/>
  <c r="R3037" i="12" s="1"/>
  <c r="K3038" i="12" l="1"/>
  <c r="W3038" i="12"/>
  <c r="E901" i="13"/>
  <c r="J3039" i="12"/>
  <c r="Y3039" i="12"/>
  <c r="I3039" i="12"/>
  <c r="V3039" i="12"/>
  <c r="B3040" i="12"/>
  <c r="U3039" i="12"/>
  <c r="E3039" i="12"/>
  <c r="F3039" i="12" s="1"/>
  <c r="N3039" i="12"/>
  <c r="O3039" i="12" s="1"/>
  <c r="P3039" i="12" s="1"/>
  <c r="Q3038" i="12"/>
  <c r="R3038" i="12" s="1"/>
  <c r="K3039" i="12" l="1"/>
  <c r="W3039" i="12"/>
  <c r="E900" i="13"/>
  <c r="V3040" i="12"/>
  <c r="B3041" i="12"/>
  <c r="U3040" i="12"/>
  <c r="E3040" i="12"/>
  <c r="F3040" i="12" s="1"/>
  <c r="J3040" i="12"/>
  <c r="Y3040" i="12"/>
  <c r="N3040" i="12"/>
  <c r="O3040" i="12" s="1"/>
  <c r="P3040" i="12" s="1"/>
  <c r="I3040" i="12"/>
  <c r="Q3039" i="12"/>
  <c r="R3039" i="12" s="1"/>
  <c r="K3040" i="12" l="1"/>
  <c r="E899" i="13"/>
  <c r="N3041" i="12"/>
  <c r="O3041" i="12" s="1"/>
  <c r="P3041" i="12" s="1"/>
  <c r="J3041" i="12"/>
  <c r="Y3041" i="12"/>
  <c r="I3041" i="12"/>
  <c r="V3041" i="12"/>
  <c r="U3041" i="12"/>
  <c r="E3041" i="12"/>
  <c r="F3041" i="12" s="1"/>
  <c r="B3042" i="12"/>
  <c r="Q3040" i="12"/>
  <c r="R3040" i="12" s="1"/>
  <c r="W3040" i="12"/>
  <c r="W3041" i="12" l="1"/>
  <c r="Q3041" i="12"/>
  <c r="R3041" i="12" s="1"/>
  <c r="E898" i="13"/>
  <c r="N3042" i="12"/>
  <c r="O3042" i="12" s="1"/>
  <c r="P3042" i="12" s="1"/>
  <c r="J3042" i="12"/>
  <c r="V3042" i="12"/>
  <c r="B3043" i="12"/>
  <c r="U3042" i="12"/>
  <c r="E3042" i="12"/>
  <c r="F3042" i="12" s="1"/>
  <c r="Y3042" i="12"/>
  <c r="I3042" i="12"/>
  <c r="K3041" i="12"/>
  <c r="Q3042" i="12" l="1"/>
  <c r="R3042" i="12" s="1"/>
  <c r="K3042" i="12"/>
  <c r="W3042" i="12"/>
  <c r="E897" i="13"/>
  <c r="N3043" i="12"/>
  <c r="O3043" i="12" s="1"/>
  <c r="P3043" i="12" s="1"/>
  <c r="J3043" i="12"/>
  <c r="Y3043" i="12"/>
  <c r="I3043" i="12"/>
  <c r="E3043" i="12"/>
  <c r="F3043" i="12" s="1"/>
  <c r="B3044" i="12"/>
  <c r="V3043" i="12"/>
  <c r="U3043" i="12"/>
  <c r="W3043" i="12" l="1"/>
  <c r="K3043" i="12"/>
  <c r="E896" i="13"/>
  <c r="J3044" i="12"/>
  <c r="Y3044" i="12"/>
  <c r="I3044" i="12"/>
  <c r="V3044" i="12"/>
  <c r="B3045" i="12"/>
  <c r="U3044" i="12"/>
  <c r="E3044" i="12"/>
  <c r="F3044" i="12" s="1"/>
  <c r="N3044" i="12"/>
  <c r="O3044" i="12" s="1"/>
  <c r="P3044" i="12" s="1"/>
  <c r="Q3043" i="12"/>
  <c r="R3043" i="12" s="1"/>
  <c r="K3044" i="12" l="1"/>
  <c r="W3044" i="12"/>
  <c r="Q3044" i="12"/>
  <c r="R3044" i="12" s="1"/>
  <c r="E895" i="13"/>
  <c r="V3045" i="12"/>
  <c r="B3046" i="12"/>
  <c r="U3045" i="12"/>
  <c r="E3045" i="12"/>
  <c r="F3045" i="12" s="1"/>
  <c r="N3045" i="12"/>
  <c r="O3045" i="12" s="1"/>
  <c r="P3045" i="12" s="1"/>
  <c r="J3045" i="12"/>
  <c r="I3045" i="12"/>
  <c r="Y3045" i="12"/>
  <c r="E894" i="13" l="1"/>
  <c r="B3047" i="12"/>
  <c r="U3046" i="12"/>
  <c r="E3046" i="12"/>
  <c r="F3046" i="12" s="1"/>
  <c r="N3046" i="12"/>
  <c r="O3046" i="12" s="1"/>
  <c r="P3046" i="12" s="1"/>
  <c r="J3046" i="12"/>
  <c r="Y3046" i="12"/>
  <c r="I3046" i="12"/>
  <c r="V3046" i="12"/>
  <c r="K3045" i="12"/>
  <c r="Q3045" i="12"/>
  <c r="R3045" i="12" s="1"/>
  <c r="W3045" i="12"/>
  <c r="W3046" i="12" l="1"/>
  <c r="Q3046" i="12"/>
  <c r="R3046" i="12" s="1"/>
  <c r="E893" i="13"/>
  <c r="N3047" i="12"/>
  <c r="O3047" i="12" s="1"/>
  <c r="P3047" i="12" s="1"/>
  <c r="V3047" i="12"/>
  <c r="B3048" i="12"/>
  <c r="U3047" i="12"/>
  <c r="E3047" i="12"/>
  <c r="F3047" i="12" s="1"/>
  <c r="Y3047" i="12"/>
  <c r="J3047" i="12"/>
  <c r="I3047" i="12"/>
  <c r="K3046" i="12"/>
  <c r="Q3047" i="12" l="1"/>
  <c r="R3047" i="12" s="1"/>
  <c r="K3047" i="12"/>
  <c r="E892" i="13"/>
  <c r="N3048" i="12"/>
  <c r="O3048" i="12" s="1"/>
  <c r="P3048" i="12" s="1"/>
  <c r="J3048" i="12"/>
  <c r="Y3048" i="12"/>
  <c r="I3048" i="12"/>
  <c r="B3049" i="12"/>
  <c r="U3048" i="12"/>
  <c r="E3048" i="12"/>
  <c r="F3048" i="12" s="1"/>
  <c r="V3048" i="12"/>
  <c r="W3047" i="12"/>
  <c r="K3048" i="12" l="1"/>
  <c r="Q3048" i="12"/>
  <c r="R3048" i="12" s="1"/>
  <c r="W3048" i="12"/>
  <c r="E891" i="13"/>
  <c r="J3049" i="12"/>
  <c r="Y3049" i="12"/>
  <c r="I3049" i="12"/>
  <c r="V3049" i="12"/>
  <c r="B3050" i="12"/>
  <c r="U3049" i="12"/>
  <c r="E3049" i="12"/>
  <c r="F3049" i="12" s="1"/>
  <c r="N3049" i="12"/>
  <c r="O3049" i="12" s="1"/>
  <c r="P3049" i="12" s="1"/>
  <c r="W3049" i="12" l="1"/>
  <c r="Q3049" i="12"/>
  <c r="R3049" i="12" s="1"/>
  <c r="E890" i="13"/>
  <c r="Y3050" i="12"/>
  <c r="I3050" i="12"/>
  <c r="V3050" i="12"/>
  <c r="B3051" i="12"/>
  <c r="U3050" i="12"/>
  <c r="E3050" i="12"/>
  <c r="F3050" i="12" s="1"/>
  <c r="N3050" i="12"/>
  <c r="O3050" i="12" s="1"/>
  <c r="P3050" i="12" s="1"/>
  <c r="J3050" i="12"/>
  <c r="K3049" i="12"/>
  <c r="Q3050" i="12" l="1"/>
  <c r="R3050" i="12" s="1"/>
  <c r="K3050" i="12"/>
  <c r="W3050" i="12"/>
  <c r="E889" i="13"/>
  <c r="V3051" i="12"/>
  <c r="B3052" i="12"/>
  <c r="U3051" i="12"/>
  <c r="E3051" i="12"/>
  <c r="F3051" i="12" s="1"/>
  <c r="J3051" i="12"/>
  <c r="Y3051" i="12"/>
  <c r="I3051" i="12"/>
  <c r="N3051" i="12"/>
  <c r="O3051" i="12" s="1"/>
  <c r="P3051" i="12" s="1"/>
  <c r="E888" i="13" l="1"/>
  <c r="N3052" i="12"/>
  <c r="O3052" i="12" s="1"/>
  <c r="P3052" i="12" s="1"/>
  <c r="Y3052" i="12"/>
  <c r="I3052" i="12"/>
  <c r="V3052" i="12"/>
  <c r="U3052" i="12"/>
  <c r="J3052" i="12"/>
  <c r="E3052" i="12"/>
  <c r="F3052" i="12" s="1"/>
  <c r="B3053" i="12"/>
  <c r="Q3051" i="12"/>
  <c r="R3051" i="12" s="1"/>
  <c r="K3051" i="12"/>
  <c r="W3051" i="12"/>
  <c r="W3052" i="12" l="1"/>
  <c r="K3052" i="12"/>
  <c r="Q3052" i="12"/>
  <c r="R3052" i="12" s="1"/>
  <c r="E887" i="13"/>
  <c r="N3053" i="12"/>
  <c r="O3053" i="12" s="1"/>
  <c r="P3053" i="12" s="1"/>
  <c r="J3053" i="12"/>
  <c r="Y3053" i="12"/>
  <c r="I3053" i="12"/>
  <c r="V3053" i="12"/>
  <c r="B3054" i="12"/>
  <c r="U3053" i="12"/>
  <c r="E3053" i="12"/>
  <c r="F3053" i="12" s="1"/>
  <c r="W3053" i="12" l="1"/>
  <c r="Q3053" i="12"/>
  <c r="R3053" i="12" s="1"/>
  <c r="E886" i="13"/>
  <c r="J3054" i="12"/>
  <c r="Y3054" i="12"/>
  <c r="I3054" i="12"/>
  <c r="V3054" i="12"/>
  <c r="N3054" i="12"/>
  <c r="O3054" i="12" s="1"/>
  <c r="P3054" i="12" s="1"/>
  <c r="E3054" i="12"/>
  <c r="F3054" i="12" s="1"/>
  <c r="B3055" i="12"/>
  <c r="U3054" i="12"/>
  <c r="K3053" i="12"/>
  <c r="K3054" i="12" l="1"/>
  <c r="W3054" i="12"/>
  <c r="E885" i="13"/>
  <c r="J3055" i="12"/>
  <c r="Y3055" i="12"/>
  <c r="I3055" i="12"/>
  <c r="V3055" i="12"/>
  <c r="B3056" i="12"/>
  <c r="U3055" i="12"/>
  <c r="E3055" i="12"/>
  <c r="F3055" i="12" s="1"/>
  <c r="N3055" i="12"/>
  <c r="O3055" i="12" s="1"/>
  <c r="P3055" i="12" s="1"/>
  <c r="Q3054" i="12"/>
  <c r="R3054" i="12" s="1"/>
  <c r="W3055" i="12" l="1"/>
  <c r="K3055" i="12"/>
  <c r="E884" i="13"/>
  <c r="V3056" i="12"/>
  <c r="B3057" i="12"/>
  <c r="U3056" i="12"/>
  <c r="E3056" i="12"/>
  <c r="F3056" i="12" s="1"/>
  <c r="J3056" i="12"/>
  <c r="I3056" i="12"/>
  <c r="Y3056" i="12"/>
  <c r="N3056" i="12"/>
  <c r="O3056" i="12" s="1"/>
  <c r="P3056" i="12" s="1"/>
  <c r="Q3055" i="12"/>
  <c r="R3055" i="12" s="1"/>
  <c r="K3056" i="12" l="1"/>
  <c r="W3056" i="12"/>
  <c r="Q3056" i="12"/>
  <c r="R3056" i="12" s="1"/>
  <c r="E883" i="13"/>
  <c r="N3057" i="12"/>
  <c r="O3057" i="12" s="1"/>
  <c r="P3057" i="12" s="1"/>
  <c r="J3057" i="12"/>
  <c r="Y3057" i="12"/>
  <c r="I3057" i="12"/>
  <c r="B3058" i="12"/>
  <c r="V3057" i="12"/>
  <c r="U3057" i="12"/>
  <c r="E3057" i="12"/>
  <c r="F3057" i="12" s="1"/>
  <c r="W3057" i="12" l="1"/>
  <c r="E882" i="13"/>
  <c r="N3058" i="12"/>
  <c r="O3058" i="12" s="1"/>
  <c r="P3058" i="12" s="1"/>
  <c r="J3058" i="12"/>
  <c r="Y3058" i="12"/>
  <c r="V3058" i="12"/>
  <c r="B3059" i="12"/>
  <c r="U3058" i="12"/>
  <c r="E3058" i="12"/>
  <c r="F3058" i="12" s="1"/>
  <c r="I3058" i="12"/>
  <c r="K3057" i="12"/>
  <c r="Q3057" i="12"/>
  <c r="R3057" i="12" s="1"/>
  <c r="K3058" i="12" l="1"/>
  <c r="W3058" i="12"/>
  <c r="E881" i="13"/>
  <c r="N3059" i="12"/>
  <c r="O3059" i="12" s="1"/>
  <c r="P3059" i="12" s="1"/>
  <c r="J3059" i="12"/>
  <c r="Y3059" i="12"/>
  <c r="I3059" i="12"/>
  <c r="V3059" i="12"/>
  <c r="B3060" i="12"/>
  <c r="U3059" i="12"/>
  <c r="E3059" i="12"/>
  <c r="F3059" i="12" s="1"/>
  <c r="Q3058" i="12"/>
  <c r="R3058" i="12" s="1"/>
  <c r="W3059" i="12" l="1"/>
  <c r="Q3059" i="12"/>
  <c r="R3059" i="12" s="1"/>
  <c r="E880" i="13"/>
  <c r="J3060" i="12"/>
  <c r="Y3060" i="12"/>
  <c r="I3060" i="12"/>
  <c r="V3060" i="12"/>
  <c r="B3061" i="12"/>
  <c r="U3060" i="12"/>
  <c r="E3060" i="12"/>
  <c r="F3060" i="12" s="1"/>
  <c r="N3060" i="12"/>
  <c r="O3060" i="12" s="1"/>
  <c r="P3060" i="12" s="1"/>
  <c r="K3059" i="12"/>
  <c r="W3060" i="12" l="1"/>
  <c r="Q3060" i="12"/>
  <c r="R3060" i="12" s="1"/>
  <c r="E879" i="13"/>
  <c r="V3061" i="12"/>
  <c r="B3062" i="12"/>
  <c r="U3061" i="12"/>
  <c r="E3061" i="12"/>
  <c r="F3061" i="12" s="1"/>
  <c r="N3061" i="12"/>
  <c r="O3061" i="12" s="1"/>
  <c r="P3061" i="12" s="1"/>
  <c r="Y3061" i="12"/>
  <c r="J3061" i="12"/>
  <c r="I3061" i="12"/>
  <c r="K3060" i="12"/>
  <c r="W3061" i="12" l="1"/>
  <c r="Q3061" i="12"/>
  <c r="R3061" i="12" s="1"/>
  <c r="E878" i="13"/>
  <c r="B3063" i="12"/>
  <c r="U3062" i="12"/>
  <c r="E3062" i="12"/>
  <c r="F3062" i="12" s="1"/>
  <c r="N3062" i="12"/>
  <c r="O3062" i="12" s="1"/>
  <c r="P3062" i="12" s="1"/>
  <c r="J3062" i="12"/>
  <c r="Y3062" i="12"/>
  <c r="I3062" i="12"/>
  <c r="V3062" i="12"/>
  <c r="K3061" i="12"/>
  <c r="Q3062" i="12" l="1"/>
  <c r="R3062" i="12" s="1"/>
  <c r="W3062" i="12"/>
  <c r="E877" i="13"/>
  <c r="N3063" i="12"/>
  <c r="O3063" i="12" s="1"/>
  <c r="P3063" i="12" s="1"/>
  <c r="J3063" i="12"/>
  <c r="Y3063" i="12"/>
  <c r="I3063" i="12"/>
  <c r="V3063" i="12"/>
  <c r="B3064" i="12"/>
  <c r="U3063" i="12"/>
  <c r="E3063" i="12"/>
  <c r="F3063" i="12" s="1"/>
  <c r="K3062" i="12"/>
  <c r="W3063" i="12" l="1"/>
  <c r="Q3063" i="12"/>
  <c r="R3063" i="12" s="1"/>
  <c r="E876" i="13"/>
  <c r="N3064" i="12"/>
  <c r="O3064" i="12" s="1"/>
  <c r="P3064" i="12" s="1"/>
  <c r="J3064" i="12"/>
  <c r="Y3064" i="12"/>
  <c r="I3064" i="12"/>
  <c r="V3064" i="12"/>
  <c r="B3065" i="12"/>
  <c r="U3064" i="12"/>
  <c r="E3064" i="12"/>
  <c r="F3064" i="12" s="1"/>
  <c r="K3063" i="12"/>
  <c r="W3064" i="12" l="1"/>
  <c r="Q3064" i="12"/>
  <c r="R3064" i="12" s="1"/>
  <c r="E875" i="13"/>
  <c r="J3065" i="12"/>
  <c r="Y3065" i="12"/>
  <c r="I3065" i="12"/>
  <c r="V3065" i="12"/>
  <c r="B3066" i="12"/>
  <c r="U3065" i="12"/>
  <c r="E3065" i="12"/>
  <c r="F3065" i="12" s="1"/>
  <c r="N3065" i="12"/>
  <c r="O3065" i="12" s="1"/>
  <c r="P3065" i="12" s="1"/>
  <c r="K3064" i="12"/>
  <c r="W3065" i="12" l="1"/>
  <c r="Q3065" i="12"/>
  <c r="R3065" i="12" s="1"/>
  <c r="E874" i="13"/>
  <c r="Y3066" i="12"/>
  <c r="I3066" i="12"/>
  <c r="V3066" i="12"/>
  <c r="B3067" i="12"/>
  <c r="U3066" i="12"/>
  <c r="E3066" i="12"/>
  <c r="F3066" i="12" s="1"/>
  <c r="N3066" i="12"/>
  <c r="O3066" i="12" s="1"/>
  <c r="P3066" i="12" s="1"/>
  <c r="J3066" i="12"/>
  <c r="K3065" i="12"/>
  <c r="W3066" i="12" l="1"/>
  <c r="K3066" i="12"/>
  <c r="E873" i="13"/>
  <c r="V3067" i="12"/>
  <c r="B3068" i="12"/>
  <c r="U3067" i="12"/>
  <c r="E3067" i="12"/>
  <c r="F3067" i="12" s="1"/>
  <c r="N3067" i="12"/>
  <c r="O3067" i="12" s="1"/>
  <c r="P3067" i="12" s="1"/>
  <c r="J3067" i="12"/>
  <c r="Y3067" i="12"/>
  <c r="I3067" i="12"/>
  <c r="Q3066" i="12"/>
  <c r="R3066" i="12" s="1"/>
  <c r="W3067" i="12" l="1"/>
  <c r="Q3067" i="12"/>
  <c r="R3067" i="12" s="1"/>
  <c r="E872" i="13"/>
  <c r="N3068" i="12"/>
  <c r="O3068" i="12" s="1"/>
  <c r="P3068" i="12" s="1"/>
  <c r="J3068" i="12"/>
  <c r="Y3068" i="12"/>
  <c r="I3068" i="12"/>
  <c r="V3068" i="12"/>
  <c r="B3069" i="12"/>
  <c r="U3068" i="12"/>
  <c r="E3068" i="12"/>
  <c r="F3068" i="12" s="1"/>
  <c r="K3067" i="12"/>
  <c r="Q3068" i="12" l="1"/>
  <c r="R3068" i="12" s="1"/>
  <c r="W3068" i="12"/>
  <c r="E871" i="13"/>
  <c r="N3069" i="12"/>
  <c r="O3069" i="12" s="1"/>
  <c r="P3069" i="12" s="1"/>
  <c r="J3069" i="12"/>
  <c r="Y3069" i="12"/>
  <c r="I3069" i="12"/>
  <c r="V3069" i="12"/>
  <c r="B3070" i="12"/>
  <c r="U3069" i="12"/>
  <c r="E3069" i="12"/>
  <c r="F3069" i="12" s="1"/>
  <c r="K3068" i="12"/>
  <c r="W3069" i="12" l="1"/>
  <c r="K3069" i="12"/>
  <c r="Q3069" i="12"/>
  <c r="R3069" i="12" s="1"/>
  <c r="E870" i="13"/>
  <c r="J3070" i="12"/>
  <c r="Y3070" i="12"/>
  <c r="I3070" i="12"/>
  <c r="V3070" i="12"/>
  <c r="B3071" i="12"/>
  <c r="U3070" i="12"/>
  <c r="E3070" i="12"/>
  <c r="F3070" i="12" s="1"/>
  <c r="N3070" i="12"/>
  <c r="O3070" i="12" s="1"/>
  <c r="P3070" i="12" s="1"/>
  <c r="Q3070" i="12" l="1"/>
  <c r="R3070" i="12" s="1"/>
  <c r="W3070" i="12"/>
  <c r="E869" i="13"/>
  <c r="J3071" i="12"/>
  <c r="Y3071" i="12"/>
  <c r="I3071" i="12"/>
  <c r="V3071" i="12"/>
  <c r="B3072" i="12"/>
  <c r="U3071" i="12"/>
  <c r="E3071" i="12"/>
  <c r="F3071" i="12" s="1"/>
  <c r="N3071" i="12"/>
  <c r="O3071" i="12" s="1"/>
  <c r="P3071" i="12" s="1"/>
  <c r="K3070" i="12"/>
  <c r="W3071" i="12" l="1"/>
  <c r="K3071" i="12"/>
  <c r="Q3071" i="12"/>
  <c r="R3071" i="12" s="1"/>
  <c r="E868" i="13"/>
  <c r="V3072" i="12"/>
  <c r="B3073" i="12"/>
  <c r="U3072" i="12"/>
  <c r="E3072" i="12"/>
  <c r="F3072" i="12" s="1"/>
  <c r="N3072" i="12"/>
  <c r="O3072" i="12" s="1"/>
  <c r="P3072" i="12" s="1"/>
  <c r="J3072" i="12"/>
  <c r="Y3072" i="12"/>
  <c r="I3072" i="12"/>
  <c r="W3072" i="12" l="1"/>
  <c r="Q3072" i="12"/>
  <c r="R3072" i="12" s="1"/>
  <c r="E867" i="13"/>
  <c r="N3073" i="12"/>
  <c r="O3073" i="12" s="1"/>
  <c r="P3073" i="12" s="1"/>
  <c r="J3073" i="12"/>
  <c r="Y3073" i="12"/>
  <c r="I3073" i="12"/>
  <c r="E3073" i="12"/>
  <c r="F3073" i="12" s="1"/>
  <c r="B3074" i="12"/>
  <c r="V3073" i="12"/>
  <c r="U3073" i="12"/>
  <c r="K3072" i="12"/>
  <c r="W3073" i="12" l="1"/>
  <c r="K3073" i="12"/>
  <c r="Q3073" i="12"/>
  <c r="R3073" i="12" s="1"/>
  <c r="E866" i="13"/>
  <c r="N3074" i="12"/>
  <c r="O3074" i="12" s="1"/>
  <c r="P3074" i="12" s="1"/>
  <c r="J3074" i="12"/>
  <c r="Y3074" i="12"/>
  <c r="I3074" i="12"/>
  <c r="V3074" i="12"/>
  <c r="B3075" i="12"/>
  <c r="U3074" i="12"/>
  <c r="E3074" i="12"/>
  <c r="F3074" i="12" s="1"/>
  <c r="W3074" i="12" l="1"/>
  <c r="Q3074" i="12"/>
  <c r="R3074" i="12" s="1"/>
  <c r="E865" i="13"/>
  <c r="N3075" i="12"/>
  <c r="O3075" i="12" s="1"/>
  <c r="P3075" i="12" s="1"/>
  <c r="J3075" i="12"/>
  <c r="Y3075" i="12"/>
  <c r="I3075" i="12"/>
  <c r="V3075" i="12"/>
  <c r="B3076" i="12"/>
  <c r="U3075" i="12"/>
  <c r="E3075" i="12"/>
  <c r="F3075" i="12" s="1"/>
  <c r="K3074" i="12"/>
  <c r="K3075" i="12" l="1"/>
  <c r="Q3075" i="12"/>
  <c r="R3075" i="12" s="1"/>
  <c r="W3075" i="12"/>
  <c r="E864" i="13"/>
  <c r="J3076" i="12"/>
  <c r="Y3076" i="12"/>
  <c r="I3076" i="12"/>
  <c r="V3076" i="12"/>
  <c r="B3077" i="12"/>
  <c r="U3076" i="12"/>
  <c r="E3076" i="12"/>
  <c r="F3076" i="12" s="1"/>
  <c r="N3076" i="12"/>
  <c r="O3076" i="12" s="1"/>
  <c r="P3076" i="12" s="1"/>
  <c r="K3076" i="12" l="1"/>
  <c r="Q3076" i="12"/>
  <c r="R3076" i="12" s="1"/>
  <c r="W3076" i="12"/>
  <c r="E863" i="13"/>
  <c r="V3077" i="12"/>
  <c r="B3078" i="12"/>
  <c r="U3077" i="12"/>
  <c r="E3077" i="12"/>
  <c r="F3077" i="12" s="1"/>
  <c r="N3077" i="12"/>
  <c r="O3077" i="12" s="1"/>
  <c r="P3077" i="12" s="1"/>
  <c r="Y3077" i="12"/>
  <c r="J3077" i="12"/>
  <c r="I3077" i="12"/>
  <c r="W3077" i="12" l="1"/>
  <c r="K3077" i="12"/>
  <c r="Q3077" i="12"/>
  <c r="R3077" i="12" s="1"/>
  <c r="E862" i="13"/>
  <c r="B3079" i="12"/>
  <c r="U3078" i="12"/>
  <c r="E3078" i="12"/>
  <c r="F3078" i="12" s="1"/>
  <c r="N3078" i="12"/>
  <c r="O3078" i="12" s="1"/>
  <c r="P3078" i="12" s="1"/>
  <c r="J3078" i="12"/>
  <c r="Y3078" i="12"/>
  <c r="I3078" i="12"/>
  <c r="V3078" i="12"/>
  <c r="K3078" i="12" l="1"/>
  <c r="Q3078" i="12"/>
  <c r="R3078" i="12" s="1"/>
  <c r="W3078" i="12"/>
  <c r="E861" i="13"/>
  <c r="N3079" i="12"/>
  <c r="O3079" i="12" s="1"/>
  <c r="P3079" i="12" s="1"/>
  <c r="J3079" i="12"/>
  <c r="Y3079" i="12"/>
  <c r="I3079" i="12"/>
  <c r="V3079" i="12"/>
  <c r="B3080" i="12"/>
  <c r="U3079" i="12"/>
  <c r="E3079" i="12"/>
  <c r="F3079" i="12" s="1"/>
  <c r="W3079" i="12" l="1"/>
  <c r="Q3079" i="12"/>
  <c r="R3079" i="12" s="1"/>
  <c r="E860" i="13"/>
  <c r="N3080" i="12"/>
  <c r="O3080" i="12" s="1"/>
  <c r="P3080" i="12" s="1"/>
  <c r="J3080" i="12"/>
  <c r="Y3080" i="12"/>
  <c r="I3080" i="12"/>
  <c r="V3080" i="12"/>
  <c r="B3081" i="12"/>
  <c r="U3080" i="12"/>
  <c r="E3080" i="12"/>
  <c r="F3080" i="12" s="1"/>
  <c r="K3079" i="12"/>
  <c r="Q3080" i="12" l="1"/>
  <c r="R3080" i="12" s="1"/>
  <c r="W3080" i="12"/>
  <c r="E859" i="13"/>
  <c r="J3081" i="12"/>
  <c r="Y3081" i="12"/>
  <c r="I3081" i="12"/>
  <c r="V3081" i="12"/>
  <c r="B3082" i="12"/>
  <c r="U3081" i="12"/>
  <c r="E3081" i="12"/>
  <c r="F3081" i="12" s="1"/>
  <c r="N3081" i="12"/>
  <c r="O3081" i="12" s="1"/>
  <c r="P3081" i="12" s="1"/>
  <c r="K3080" i="12"/>
  <c r="Q3081" i="12" l="1"/>
  <c r="R3081" i="12" s="1"/>
  <c r="K3081" i="12"/>
  <c r="W3081" i="12"/>
  <c r="E858" i="13"/>
  <c r="Y3082" i="12"/>
  <c r="I3082" i="12"/>
  <c r="V3082" i="12"/>
  <c r="B3083" i="12"/>
  <c r="U3082" i="12"/>
  <c r="E3082" i="12"/>
  <c r="F3082" i="12" s="1"/>
  <c r="N3082" i="12"/>
  <c r="O3082" i="12" s="1"/>
  <c r="P3082" i="12" s="1"/>
  <c r="J3082" i="12"/>
  <c r="K3082" i="12" l="1"/>
  <c r="Q3082" i="12"/>
  <c r="R3082" i="12" s="1"/>
  <c r="W3082" i="12"/>
  <c r="E857" i="13"/>
  <c r="V3083" i="12"/>
  <c r="B3084" i="12"/>
  <c r="U3083" i="12"/>
  <c r="E3083" i="12"/>
  <c r="F3083" i="12" s="1"/>
  <c r="N3083" i="12"/>
  <c r="O3083" i="12" s="1"/>
  <c r="P3083" i="12" s="1"/>
  <c r="J3083" i="12"/>
  <c r="Y3083" i="12"/>
  <c r="I3083" i="12"/>
  <c r="K3083" i="12" l="1"/>
  <c r="Q3083" i="12"/>
  <c r="R3083" i="12" s="1"/>
  <c r="W3083" i="12"/>
  <c r="E856" i="13"/>
  <c r="N3084" i="12"/>
  <c r="O3084" i="12" s="1"/>
  <c r="P3084" i="12" s="1"/>
  <c r="J3084" i="12"/>
  <c r="Y3084" i="12"/>
  <c r="I3084" i="12"/>
  <c r="V3084" i="12"/>
  <c r="E3084" i="12"/>
  <c r="F3084" i="12" s="1"/>
  <c r="B3085" i="12"/>
  <c r="U3084" i="12"/>
  <c r="W3084" i="12" l="1"/>
  <c r="E855" i="13"/>
  <c r="N3085" i="12"/>
  <c r="O3085" i="12" s="1"/>
  <c r="P3085" i="12" s="1"/>
  <c r="J3085" i="12"/>
  <c r="Y3085" i="12"/>
  <c r="I3085" i="12"/>
  <c r="V3085" i="12"/>
  <c r="B3086" i="12"/>
  <c r="U3085" i="12"/>
  <c r="E3085" i="12"/>
  <c r="F3085" i="12" s="1"/>
  <c r="K3084" i="12"/>
  <c r="Q3084" i="12"/>
  <c r="R3084" i="12" s="1"/>
  <c r="W3085" i="12" l="1"/>
  <c r="Q3085" i="12"/>
  <c r="R3085" i="12" s="1"/>
  <c r="K3085" i="12"/>
  <c r="E854" i="13"/>
  <c r="J3086" i="12"/>
  <c r="Y3086" i="12"/>
  <c r="I3086" i="12"/>
  <c r="V3086" i="12"/>
  <c r="B3087" i="12"/>
  <c r="U3086" i="12"/>
  <c r="E3086" i="12"/>
  <c r="F3086" i="12" s="1"/>
  <c r="N3086" i="12"/>
  <c r="O3086" i="12" s="1"/>
  <c r="P3086" i="12" s="1"/>
  <c r="W3086" i="12" l="1"/>
  <c r="Q3086" i="12"/>
  <c r="R3086" i="12" s="1"/>
  <c r="E853" i="13"/>
  <c r="J3087" i="12"/>
  <c r="Y3087" i="12"/>
  <c r="I3087" i="12"/>
  <c r="V3087" i="12"/>
  <c r="B3088" i="12"/>
  <c r="U3087" i="12"/>
  <c r="E3087" i="12"/>
  <c r="F3087" i="12" s="1"/>
  <c r="N3087" i="12"/>
  <c r="O3087" i="12" s="1"/>
  <c r="P3087" i="12" s="1"/>
  <c r="K3086" i="12"/>
  <c r="W3087" i="12" l="1"/>
  <c r="K3087" i="12"/>
  <c r="E852" i="13"/>
  <c r="V3088" i="12"/>
  <c r="B3089" i="12"/>
  <c r="U3088" i="12"/>
  <c r="E3088" i="12"/>
  <c r="F3088" i="12" s="1"/>
  <c r="N3088" i="12"/>
  <c r="O3088" i="12" s="1"/>
  <c r="P3088" i="12" s="1"/>
  <c r="J3088" i="12"/>
  <c r="Y3088" i="12"/>
  <c r="I3088" i="12"/>
  <c r="Q3087" i="12"/>
  <c r="R3087" i="12" s="1"/>
  <c r="W3088" i="12" l="1"/>
  <c r="Q3088" i="12"/>
  <c r="R3088" i="12" s="1"/>
  <c r="E851" i="13"/>
  <c r="N3089" i="12"/>
  <c r="O3089" i="12" s="1"/>
  <c r="P3089" i="12" s="1"/>
  <c r="J3089" i="12"/>
  <c r="Y3089" i="12"/>
  <c r="I3089" i="12"/>
  <c r="B3090" i="12"/>
  <c r="V3089" i="12"/>
  <c r="U3089" i="12"/>
  <c r="E3089" i="12"/>
  <c r="F3089" i="12" s="1"/>
  <c r="K3088" i="12"/>
  <c r="Q3089" i="12" l="1"/>
  <c r="R3089" i="12" s="1"/>
  <c r="E850" i="13"/>
  <c r="N3090" i="12"/>
  <c r="O3090" i="12" s="1"/>
  <c r="P3090" i="12" s="1"/>
  <c r="J3090" i="12"/>
  <c r="Y3090" i="12"/>
  <c r="I3090" i="12"/>
  <c r="V3090" i="12"/>
  <c r="B3091" i="12"/>
  <c r="U3090" i="12"/>
  <c r="E3090" i="12"/>
  <c r="F3090" i="12" s="1"/>
  <c r="W3089" i="12"/>
  <c r="K3089" i="12"/>
  <c r="W3090" i="12" l="1"/>
  <c r="K3090" i="12"/>
  <c r="Q3090" i="12"/>
  <c r="R3090" i="12" s="1"/>
  <c r="E849" i="13"/>
  <c r="N3091" i="12"/>
  <c r="O3091" i="12" s="1"/>
  <c r="P3091" i="12" s="1"/>
  <c r="J3091" i="12"/>
  <c r="Y3091" i="12"/>
  <c r="I3091" i="12"/>
  <c r="V3091" i="12"/>
  <c r="B3092" i="12"/>
  <c r="U3091" i="12"/>
  <c r="E3091" i="12"/>
  <c r="F3091" i="12" s="1"/>
  <c r="K3091" i="12" l="1"/>
  <c r="Q3091" i="12"/>
  <c r="R3091" i="12" s="1"/>
  <c r="W3091" i="12"/>
  <c r="E848" i="13"/>
  <c r="J3092" i="12"/>
  <c r="Y3092" i="12"/>
  <c r="I3092" i="12"/>
  <c r="V3092" i="12"/>
  <c r="B3093" i="12"/>
  <c r="U3092" i="12"/>
  <c r="E3092" i="12"/>
  <c r="F3092" i="12" s="1"/>
  <c r="N3092" i="12"/>
  <c r="O3092" i="12" s="1"/>
  <c r="P3092" i="12" s="1"/>
  <c r="W3092" i="12" l="1"/>
  <c r="E847" i="13"/>
  <c r="V3093" i="12"/>
  <c r="B3094" i="12"/>
  <c r="U3093" i="12"/>
  <c r="E3093" i="12"/>
  <c r="F3093" i="12" s="1"/>
  <c r="N3093" i="12"/>
  <c r="O3093" i="12" s="1"/>
  <c r="P3093" i="12" s="1"/>
  <c r="Y3093" i="12"/>
  <c r="J3093" i="12"/>
  <c r="I3093" i="12"/>
  <c r="K3092" i="12"/>
  <c r="Q3092" i="12"/>
  <c r="R3092" i="12" s="1"/>
  <c r="K3093" i="12" l="1"/>
  <c r="W3093" i="12"/>
  <c r="Q3093" i="12"/>
  <c r="R3093" i="12" s="1"/>
  <c r="E846" i="13"/>
  <c r="B3095" i="12"/>
  <c r="U3094" i="12"/>
  <c r="E3094" i="12"/>
  <c r="F3094" i="12" s="1"/>
  <c r="N3094" i="12"/>
  <c r="O3094" i="12" s="1"/>
  <c r="P3094" i="12" s="1"/>
  <c r="J3094" i="12"/>
  <c r="Y3094" i="12"/>
  <c r="I3094" i="12"/>
  <c r="V3094" i="12"/>
  <c r="W3094" i="12" l="1"/>
  <c r="K3094" i="12"/>
  <c r="E845" i="13"/>
  <c r="N3095" i="12"/>
  <c r="O3095" i="12" s="1"/>
  <c r="P3095" i="12" s="1"/>
  <c r="J3095" i="12"/>
  <c r="Y3095" i="12"/>
  <c r="I3095" i="12"/>
  <c r="V3095" i="12"/>
  <c r="B3096" i="12"/>
  <c r="U3095" i="12"/>
  <c r="E3095" i="12"/>
  <c r="F3095" i="12" s="1"/>
  <c r="Q3094" i="12"/>
  <c r="R3094" i="12" s="1"/>
  <c r="K3095" i="12" l="1"/>
  <c r="Q3095" i="12"/>
  <c r="R3095" i="12" s="1"/>
  <c r="W3095" i="12"/>
  <c r="E844" i="13"/>
  <c r="N3096" i="12"/>
  <c r="O3096" i="12" s="1"/>
  <c r="P3096" i="12" s="1"/>
  <c r="J3096" i="12"/>
  <c r="Y3096" i="12"/>
  <c r="I3096" i="12"/>
  <c r="V3096" i="12"/>
  <c r="B3097" i="12"/>
  <c r="U3096" i="12"/>
  <c r="E3096" i="12"/>
  <c r="F3096" i="12" s="1"/>
  <c r="W3096" i="12" l="1"/>
  <c r="Q3096" i="12"/>
  <c r="R3096" i="12" s="1"/>
  <c r="E843" i="13"/>
  <c r="J3097" i="12"/>
  <c r="Y3097" i="12"/>
  <c r="I3097" i="12"/>
  <c r="V3097" i="12"/>
  <c r="B3098" i="12"/>
  <c r="U3097" i="12"/>
  <c r="E3097" i="12"/>
  <c r="F3097" i="12" s="1"/>
  <c r="N3097" i="12"/>
  <c r="O3097" i="12" s="1"/>
  <c r="P3097" i="12" s="1"/>
  <c r="K3096" i="12"/>
  <c r="Q3097" i="12" l="1"/>
  <c r="R3097" i="12" s="1"/>
  <c r="W3097" i="12"/>
  <c r="E842" i="13"/>
  <c r="Y3098" i="12"/>
  <c r="I3098" i="12"/>
  <c r="V3098" i="12"/>
  <c r="B3099" i="12"/>
  <c r="U3098" i="12"/>
  <c r="E3098" i="12"/>
  <c r="F3098" i="12" s="1"/>
  <c r="N3098" i="12"/>
  <c r="O3098" i="12" s="1"/>
  <c r="P3098" i="12" s="1"/>
  <c r="J3098" i="12"/>
  <c r="K3097" i="12"/>
  <c r="W3098" i="12" l="1"/>
  <c r="E841" i="13"/>
  <c r="V3099" i="12"/>
  <c r="B3100" i="12"/>
  <c r="U3099" i="12"/>
  <c r="E3099" i="12"/>
  <c r="F3099" i="12" s="1"/>
  <c r="N3099" i="12"/>
  <c r="O3099" i="12" s="1"/>
  <c r="P3099" i="12" s="1"/>
  <c r="J3099" i="12"/>
  <c r="Y3099" i="12"/>
  <c r="I3099" i="12"/>
  <c r="K3098" i="12"/>
  <c r="Q3098" i="12"/>
  <c r="R3098" i="12" s="1"/>
  <c r="W3099" i="12" l="1"/>
  <c r="Q3099" i="12"/>
  <c r="R3099" i="12" s="1"/>
  <c r="E840" i="13"/>
  <c r="N3100" i="12"/>
  <c r="O3100" i="12" s="1"/>
  <c r="P3100" i="12" s="1"/>
  <c r="J3100" i="12"/>
  <c r="Y3100" i="12"/>
  <c r="I3100" i="12"/>
  <c r="V3100" i="12"/>
  <c r="B3101" i="12"/>
  <c r="U3100" i="12"/>
  <c r="E3100" i="12"/>
  <c r="F3100" i="12" s="1"/>
  <c r="K3099" i="12"/>
  <c r="Q3100" i="12" l="1"/>
  <c r="R3100" i="12" s="1"/>
  <c r="W3100" i="12"/>
  <c r="E839" i="13"/>
  <c r="N3101" i="12"/>
  <c r="O3101" i="12" s="1"/>
  <c r="P3101" i="12" s="1"/>
  <c r="J3101" i="12"/>
  <c r="Y3101" i="12"/>
  <c r="I3101" i="12"/>
  <c r="V3101" i="12"/>
  <c r="B3102" i="12"/>
  <c r="U3101" i="12"/>
  <c r="E3101" i="12"/>
  <c r="F3101" i="12" s="1"/>
  <c r="K3100" i="12"/>
  <c r="W3101" i="12" l="1"/>
  <c r="K3101" i="12"/>
  <c r="Q3101" i="12"/>
  <c r="R3101" i="12" s="1"/>
  <c r="E838" i="13"/>
  <c r="J3102" i="12"/>
  <c r="Y3102" i="12"/>
  <c r="I3102" i="12"/>
  <c r="V3102" i="12"/>
  <c r="B3103" i="12"/>
  <c r="U3102" i="12"/>
  <c r="E3102" i="12"/>
  <c r="F3102" i="12" s="1"/>
  <c r="N3102" i="12"/>
  <c r="O3102" i="12" s="1"/>
  <c r="P3102" i="12" s="1"/>
  <c r="Q3102" i="12" l="1"/>
  <c r="R3102" i="12" s="1"/>
  <c r="W3102" i="12"/>
  <c r="E837" i="13"/>
  <c r="J3103" i="12"/>
  <c r="Y3103" i="12"/>
  <c r="I3103" i="12"/>
  <c r="V3103" i="12"/>
  <c r="B3104" i="12"/>
  <c r="U3103" i="12"/>
  <c r="E3103" i="12"/>
  <c r="F3103" i="12" s="1"/>
  <c r="N3103" i="12"/>
  <c r="O3103" i="12" s="1"/>
  <c r="P3103" i="12" s="1"/>
  <c r="K3102" i="12"/>
  <c r="W3103" i="12" l="1"/>
  <c r="K3103" i="12"/>
  <c r="Q3103" i="12"/>
  <c r="R3103" i="12" s="1"/>
  <c r="E836" i="13"/>
  <c r="V3104" i="12"/>
  <c r="B3105" i="12"/>
  <c r="U3104" i="12"/>
  <c r="E3104" i="12"/>
  <c r="F3104" i="12" s="1"/>
  <c r="N3104" i="12"/>
  <c r="O3104" i="12" s="1"/>
  <c r="P3104" i="12" s="1"/>
  <c r="J3104" i="12"/>
  <c r="Y3104" i="12"/>
  <c r="I3104" i="12"/>
  <c r="W3104" i="12" l="1"/>
  <c r="Q3104" i="12"/>
  <c r="R3104" i="12" s="1"/>
  <c r="E835" i="13"/>
  <c r="N3105" i="12"/>
  <c r="O3105" i="12" s="1"/>
  <c r="P3105" i="12" s="1"/>
  <c r="J3105" i="12"/>
  <c r="Y3105" i="12"/>
  <c r="I3105" i="12"/>
  <c r="B3106" i="12"/>
  <c r="V3105" i="12"/>
  <c r="U3105" i="12"/>
  <c r="E3105" i="12"/>
  <c r="F3105" i="12" s="1"/>
  <c r="K3104" i="12"/>
  <c r="W3105" i="12" l="1"/>
  <c r="K3105" i="12"/>
  <c r="Q3105" i="12"/>
  <c r="R3105" i="12" s="1"/>
  <c r="E834" i="13"/>
  <c r="N3106" i="12"/>
  <c r="O3106" i="12" s="1"/>
  <c r="P3106" i="12" s="1"/>
  <c r="J3106" i="12"/>
  <c r="Y3106" i="12"/>
  <c r="I3106" i="12"/>
  <c r="V3106" i="12"/>
  <c r="B3107" i="12"/>
  <c r="U3106" i="12"/>
  <c r="E3106" i="12"/>
  <c r="F3106" i="12" s="1"/>
  <c r="W3106" i="12" l="1"/>
  <c r="Q3106" i="12"/>
  <c r="R3106" i="12" s="1"/>
  <c r="E833" i="13"/>
  <c r="N3107" i="12"/>
  <c r="O3107" i="12" s="1"/>
  <c r="P3107" i="12" s="1"/>
  <c r="J3107" i="12"/>
  <c r="Y3107" i="12"/>
  <c r="I3107" i="12"/>
  <c r="V3107" i="12"/>
  <c r="B3108" i="12"/>
  <c r="U3107" i="12"/>
  <c r="E3107" i="12"/>
  <c r="F3107" i="12" s="1"/>
  <c r="K3106" i="12"/>
  <c r="K3107" i="12" l="1"/>
  <c r="Q3107" i="12"/>
  <c r="R3107" i="12" s="1"/>
  <c r="W3107" i="12"/>
  <c r="E832" i="13"/>
  <c r="J3108" i="12"/>
  <c r="Y3108" i="12"/>
  <c r="I3108" i="12"/>
  <c r="V3108" i="12"/>
  <c r="B3109" i="12"/>
  <c r="U3108" i="12"/>
  <c r="E3108" i="12"/>
  <c r="F3108" i="12" s="1"/>
  <c r="N3108" i="12"/>
  <c r="O3108" i="12" s="1"/>
  <c r="P3108" i="12" s="1"/>
  <c r="K3108" i="12" l="1"/>
  <c r="Q3108" i="12"/>
  <c r="R3108" i="12" s="1"/>
  <c r="W3108" i="12"/>
  <c r="E831" i="13"/>
  <c r="V3109" i="12"/>
  <c r="B3110" i="12"/>
  <c r="U3109" i="12"/>
  <c r="E3109" i="12"/>
  <c r="F3109" i="12" s="1"/>
  <c r="N3109" i="12"/>
  <c r="O3109" i="12" s="1"/>
  <c r="P3109" i="12" s="1"/>
  <c r="Y3109" i="12"/>
  <c r="J3109" i="12"/>
  <c r="I3109" i="12"/>
  <c r="W3109" i="12" l="1"/>
  <c r="K3109" i="12"/>
  <c r="Q3109" i="12"/>
  <c r="R3109" i="12" s="1"/>
  <c r="E830" i="13"/>
  <c r="B3111" i="12"/>
  <c r="U3110" i="12"/>
  <c r="E3110" i="12"/>
  <c r="F3110" i="12" s="1"/>
  <c r="N3110" i="12"/>
  <c r="O3110" i="12" s="1"/>
  <c r="P3110" i="12" s="1"/>
  <c r="J3110" i="12"/>
  <c r="Y3110" i="12"/>
  <c r="I3110" i="12"/>
  <c r="V3110" i="12"/>
  <c r="Q3110" i="12" l="1"/>
  <c r="R3110" i="12" s="1"/>
  <c r="K3110" i="12"/>
  <c r="W3110" i="12"/>
  <c r="E829" i="13"/>
  <c r="N3111" i="12"/>
  <c r="O3111" i="12" s="1"/>
  <c r="P3111" i="12" s="1"/>
  <c r="J3111" i="12"/>
  <c r="Y3111" i="12"/>
  <c r="I3111" i="12"/>
  <c r="V3111" i="12"/>
  <c r="B3112" i="12"/>
  <c r="U3111" i="12"/>
  <c r="E3111" i="12"/>
  <c r="F3111" i="12" s="1"/>
  <c r="W3111" i="12" l="1"/>
  <c r="Q3111" i="12"/>
  <c r="R3111" i="12" s="1"/>
  <c r="E828" i="13"/>
  <c r="N3112" i="12"/>
  <c r="O3112" i="12" s="1"/>
  <c r="P3112" i="12" s="1"/>
  <c r="J3112" i="12"/>
  <c r="Y3112" i="12"/>
  <c r="I3112" i="12"/>
  <c r="V3112" i="12"/>
  <c r="B3113" i="12"/>
  <c r="U3112" i="12"/>
  <c r="E3112" i="12"/>
  <c r="F3112" i="12" s="1"/>
  <c r="K3111" i="12"/>
  <c r="W3112" i="12" l="1"/>
  <c r="Q3112" i="12"/>
  <c r="R3112" i="12" s="1"/>
  <c r="E827" i="13"/>
  <c r="J3113" i="12"/>
  <c r="Y3113" i="12"/>
  <c r="I3113" i="12"/>
  <c r="V3113" i="12"/>
  <c r="B3114" i="12"/>
  <c r="U3113" i="12"/>
  <c r="E3113" i="12"/>
  <c r="F3113" i="12" s="1"/>
  <c r="N3113" i="12"/>
  <c r="O3113" i="12" s="1"/>
  <c r="P3113" i="12" s="1"/>
  <c r="K3112" i="12"/>
  <c r="K3113" i="12" l="1"/>
  <c r="Q3113" i="12"/>
  <c r="R3113" i="12" s="1"/>
  <c r="W3113" i="12"/>
  <c r="E826" i="13"/>
  <c r="I3114" i="12"/>
  <c r="Y3114" i="12"/>
  <c r="V3114" i="12"/>
  <c r="U3114" i="12"/>
  <c r="E3114" i="12"/>
  <c r="F3114" i="12" s="1"/>
  <c r="B3115" i="12"/>
  <c r="N3114" i="12"/>
  <c r="O3114" i="12" s="1"/>
  <c r="P3114" i="12" s="1"/>
  <c r="J3114" i="12"/>
  <c r="W3114" i="12" l="1"/>
  <c r="E825" i="13"/>
  <c r="B3116" i="12"/>
  <c r="U3115" i="12"/>
  <c r="E3115" i="12"/>
  <c r="F3115" i="12" s="1"/>
  <c r="J3115" i="12"/>
  <c r="I3115" i="12"/>
  <c r="Y3115" i="12"/>
  <c r="V3115" i="12"/>
  <c r="N3115" i="12"/>
  <c r="O3115" i="12" s="1"/>
  <c r="P3115" i="12" s="1"/>
  <c r="K3114" i="12"/>
  <c r="Q3114" i="12"/>
  <c r="R3114" i="12" s="1"/>
  <c r="W3115" i="12" l="1"/>
  <c r="K3115" i="12"/>
  <c r="E824" i="13"/>
  <c r="V3116" i="12"/>
  <c r="B3117" i="12"/>
  <c r="N3116" i="12"/>
  <c r="O3116" i="12" s="1"/>
  <c r="P3116" i="12" s="1"/>
  <c r="J3116" i="12"/>
  <c r="I3116" i="12"/>
  <c r="E3116" i="12"/>
  <c r="F3116" i="12" s="1"/>
  <c r="Y3116" i="12"/>
  <c r="U3116" i="12"/>
  <c r="Q3115" i="12"/>
  <c r="R3115" i="12" s="1"/>
  <c r="W3116" i="12" l="1"/>
  <c r="E823" i="13"/>
  <c r="N3117" i="12"/>
  <c r="O3117" i="12" s="1"/>
  <c r="P3117" i="12" s="1"/>
  <c r="V3117" i="12"/>
  <c r="U3117" i="12"/>
  <c r="B3118" i="12"/>
  <c r="J3117" i="12"/>
  <c r="I3117" i="12"/>
  <c r="Y3117" i="12"/>
  <c r="E3117" i="12"/>
  <c r="F3117" i="12" s="1"/>
  <c r="Q3116" i="12"/>
  <c r="R3116" i="12" s="1"/>
  <c r="K3116" i="12"/>
  <c r="K3117" i="12" l="1"/>
  <c r="W3117" i="12"/>
  <c r="E822" i="13"/>
  <c r="N3118" i="12"/>
  <c r="O3118" i="12" s="1"/>
  <c r="P3118" i="12" s="1"/>
  <c r="J3118" i="12"/>
  <c r="B3119" i="12"/>
  <c r="I3118" i="12"/>
  <c r="E3118" i="12"/>
  <c r="F3118" i="12" s="1"/>
  <c r="Y3118" i="12"/>
  <c r="V3118" i="12"/>
  <c r="U3118" i="12"/>
  <c r="Q3117" i="12"/>
  <c r="R3117" i="12" s="1"/>
  <c r="K3118" i="12" l="1"/>
  <c r="E821" i="13"/>
  <c r="J3119" i="12"/>
  <c r="Y3119" i="12"/>
  <c r="I3119" i="12"/>
  <c r="V3119" i="12"/>
  <c r="U3119" i="12"/>
  <c r="N3119" i="12"/>
  <c r="O3119" i="12" s="1"/>
  <c r="P3119" i="12" s="1"/>
  <c r="B3120" i="12"/>
  <c r="E3119" i="12"/>
  <c r="F3119" i="12" s="1"/>
  <c r="W3118" i="12"/>
  <c r="Q3118" i="12"/>
  <c r="R3118" i="12" s="1"/>
  <c r="Q3119" i="12" l="1"/>
  <c r="R3119" i="12" s="1"/>
  <c r="W3119" i="12"/>
  <c r="K3119" i="12"/>
  <c r="E820" i="13"/>
  <c r="J3120" i="12"/>
  <c r="Y3120" i="12"/>
  <c r="I3120" i="12"/>
  <c r="V3120" i="12"/>
  <c r="B3121" i="12"/>
  <c r="U3120" i="12"/>
  <c r="E3120" i="12"/>
  <c r="F3120" i="12" s="1"/>
  <c r="N3120" i="12"/>
  <c r="O3120" i="12" s="1"/>
  <c r="P3120" i="12" s="1"/>
  <c r="W3120" i="12" l="1"/>
  <c r="Q3120" i="12"/>
  <c r="R3120" i="12" s="1"/>
  <c r="E819" i="13"/>
  <c r="V3121" i="12"/>
  <c r="B3122" i="12"/>
  <c r="U3121" i="12"/>
  <c r="E3121" i="12"/>
  <c r="F3121" i="12" s="1"/>
  <c r="J3121" i="12"/>
  <c r="N3121" i="12"/>
  <c r="O3121" i="12" s="1"/>
  <c r="P3121" i="12" s="1"/>
  <c r="I3121" i="12"/>
  <c r="Y3121" i="12"/>
  <c r="K3120" i="12"/>
  <c r="Q3121" i="12" l="1"/>
  <c r="R3121" i="12" s="1"/>
  <c r="K3121" i="12"/>
  <c r="W3121" i="12"/>
  <c r="E818" i="13"/>
  <c r="J3122" i="12"/>
  <c r="I3122" i="12"/>
  <c r="B3123" i="12"/>
  <c r="E3122" i="12"/>
  <c r="F3122" i="12" s="1"/>
  <c r="Y3122" i="12"/>
  <c r="V3122" i="12"/>
  <c r="U3122" i="12"/>
  <c r="N3122" i="12"/>
  <c r="O3122" i="12" s="1"/>
  <c r="P3122" i="12" s="1"/>
  <c r="W3122" i="12" l="1"/>
  <c r="Q3122" i="12"/>
  <c r="R3122" i="12" s="1"/>
  <c r="E817" i="13"/>
  <c r="N3123" i="12"/>
  <c r="O3123" i="12" s="1"/>
  <c r="P3123" i="12" s="1"/>
  <c r="E3123" i="12"/>
  <c r="F3123" i="12" s="1"/>
  <c r="B3124" i="12"/>
  <c r="Y3123" i="12"/>
  <c r="V3123" i="12"/>
  <c r="U3123" i="12"/>
  <c r="J3123" i="12"/>
  <c r="I3123" i="12"/>
  <c r="K3122" i="12"/>
  <c r="Q3123" i="12" l="1"/>
  <c r="R3123" i="12" s="1"/>
  <c r="W3123" i="12"/>
  <c r="E816" i="13"/>
  <c r="N3124" i="12"/>
  <c r="O3124" i="12" s="1"/>
  <c r="P3124" i="12" s="1"/>
  <c r="J3124" i="12"/>
  <c r="Y3124" i="12"/>
  <c r="I3124" i="12"/>
  <c r="B3125" i="12"/>
  <c r="U3124" i="12"/>
  <c r="E3124" i="12"/>
  <c r="F3124" i="12" s="1"/>
  <c r="V3124" i="12"/>
  <c r="K3123" i="12"/>
  <c r="Q3124" i="12" l="1"/>
  <c r="R3124" i="12" s="1"/>
  <c r="E815" i="13"/>
  <c r="J3125" i="12"/>
  <c r="Y3125" i="12"/>
  <c r="I3125" i="12"/>
  <c r="V3125" i="12"/>
  <c r="N3125" i="12"/>
  <c r="O3125" i="12" s="1"/>
  <c r="P3125" i="12" s="1"/>
  <c r="E3125" i="12"/>
  <c r="F3125" i="12" s="1"/>
  <c r="B3126" i="12"/>
  <c r="U3125" i="12"/>
  <c r="K3124" i="12"/>
  <c r="W3124" i="12"/>
  <c r="W3125" i="12" l="1"/>
  <c r="E814" i="13"/>
  <c r="V3126" i="12"/>
  <c r="B3127" i="12"/>
  <c r="U3126" i="12"/>
  <c r="E3126" i="12"/>
  <c r="F3126" i="12" s="1"/>
  <c r="N3126" i="12"/>
  <c r="O3126" i="12" s="1"/>
  <c r="P3126" i="12" s="1"/>
  <c r="J3126" i="12"/>
  <c r="I3126" i="12"/>
  <c r="Y3126" i="12"/>
  <c r="Q3125" i="12"/>
  <c r="R3125" i="12" s="1"/>
  <c r="K3125" i="12"/>
  <c r="W3126" i="12" l="1"/>
  <c r="E813" i="13"/>
  <c r="B3128" i="12"/>
  <c r="U3127" i="12"/>
  <c r="E3127" i="12"/>
  <c r="F3127" i="12" s="1"/>
  <c r="J3127" i="12"/>
  <c r="V3127" i="12"/>
  <c r="N3127" i="12"/>
  <c r="O3127" i="12" s="1"/>
  <c r="P3127" i="12" s="1"/>
  <c r="I3127" i="12"/>
  <c r="Y3127" i="12"/>
  <c r="Q3126" i="12"/>
  <c r="R3126" i="12" s="1"/>
  <c r="K3126" i="12"/>
  <c r="K3127" i="12" l="1"/>
  <c r="W3127" i="12"/>
  <c r="Q3127" i="12"/>
  <c r="R3127" i="12" s="1"/>
  <c r="E812" i="13"/>
  <c r="N3128" i="12"/>
  <c r="O3128" i="12" s="1"/>
  <c r="P3128" i="12" s="1"/>
  <c r="Y3128" i="12"/>
  <c r="I3128" i="12"/>
  <c r="B3129" i="12"/>
  <c r="U3128" i="12"/>
  <c r="E3128" i="12"/>
  <c r="F3128" i="12" s="1"/>
  <c r="V3128" i="12"/>
  <c r="J3128" i="12"/>
  <c r="K3128" i="12" l="1"/>
  <c r="Q3128" i="12"/>
  <c r="R3128" i="12" s="1"/>
  <c r="W3128" i="12"/>
  <c r="E811" i="13"/>
  <c r="N3129" i="12"/>
  <c r="O3129" i="12" s="1"/>
  <c r="P3129" i="12" s="1"/>
  <c r="J3129" i="12"/>
  <c r="V3129" i="12"/>
  <c r="B3130" i="12"/>
  <c r="U3129" i="12"/>
  <c r="E3129" i="12"/>
  <c r="F3129" i="12" s="1"/>
  <c r="Y3129" i="12"/>
  <c r="I3129" i="12"/>
  <c r="W3129" i="12" l="1"/>
  <c r="K3129" i="12"/>
  <c r="Q3129" i="12"/>
  <c r="R3129" i="12" s="1"/>
  <c r="E810" i="13"/>
  <c r="J3130" i="12"/>
  <c r="Y3130" i="12"/>
  <c r="I3130" i="12"/>
  <c r="B3131" i="12"/>
  <c r="V3130" i="12"/>
  <c r="U3130" i="12"/>
  <c r="N3130" i="12"/>
  <c r="O3130" i="12" s="1"/>
  <c r="P3130" i="12" s="1"/>
  <c r="E3130" i="12"/>
  <c r="F3130" i="12" s="1"/>
  <c r="W3130" i="12" l="1"/>
  <c r="Q3130" i="12"/>
  <c r="R3130" i="12" s="1"/>
  <c r="E809" i="13"/>
  <c r="Y3131" i="12"/>
  <c r="I3131" i="12"/>
  <c r="V3131" i="12"/>
  <c r="B3132" i="12"/>
  <c r="U3131" i="12"/>
  <c r="E3131" i="12"/>
  <c r="F3131" i="12" s="1"/>
  <c r="N3131" i="12"/>
  <c r="O3131" i="12" s="1"/>
  <c r="P3131" i="12" s="1"/>
  <c r="J3131" i="12"/>
  <c r="K3130" i="12"/>
  <c r="Q3131" i="12" l="1"/>
  <c r="R3131" i="12" s="1"/>
  <c r="E808" i="13"/>
  <c r="V3132" i="12"/>
  <c r="B3133" i="12"/>
  <c r="U3132" i="12"/>
  <c r="E3132" i="12"/>
  <c r="F3132" i="12" s="1"/>
  <c r="N3132" i="12"/>
  <c r="O3132" i="12" s="1"/>
  <c r="P3132" i="12" s="1"/>
  <c r="Y3132" i="12"/>
  <c r="I3132" i="12"/>
  <c r="J3132" i="12"/>
  <c r="K3131" i="12"/>
  <c r="W3131" i="12"/>
  <c r="W3132" i="12" l="1"/>
  <c r="Q3132" i="12"/>
  <c r="R3132" i="12" s="1"/>
  <c r="E807" i="13"/>
  <c r="N3133" i="12"/>
  <c r="O3133" i="12" s="1"/>
  <c r="P3133" i="12" s="1"/>
  <c r="J3133" i="12"/>
  <c r="Y3133" i="12"/>
  <c r="I3133" i="12"/>
  <c r="V3133" i="12"/>
  <c r="B3134" i="12"/>
  <c r="U3133" i="12"/>
  <c r="E3133" i="12"/>
  <c r="F3133" i="12" s="1"/>
  <c r="K3132" i="12"/>
  <c r="K3133" i="12" l="1"/>
  <c r="W3133" i="12"/>
  <c r="Q3133" i="12"/>
  <c r="R3133" i="12" s="1"/>
  <c r="E806" i="13"/>
  <c r="N3134" i="12"/>
  <c r="O3134" i="12" s="1"/>
  <c r="P3134" i="12" s="1"/>
  <c r="Y3134" i="12"/>
  <c r="I3134" i="12"/>
  <c r="V3134" i="12"/>
  <c r="B3135" i="12"/>
  <c r="U3134" i="12"/>
  <c r="E3134" i="12"/>
  <c r="F3134" i="12" s="1"/>
  <c r="J3134" i="12"/>
  <c r="K3134" i="12" l="1"/>
  <c r="Q3134" i="12"/>
  <c r="R3134" i="12" s="1"/>
  <c r="W3134" i="12"/>
  <c r="E805" i="13"/>
  <c r="J3135" i="12"/>
  <c r="Y3135" i="12"/>
  <c r="I3135" i="12"/>
  <c r="V3135" i="12"/>
  <c r="B3136" i="12"/>
  <c r="U3135" i="12"/>
  <c r="E3135" i="12"/>
  <c r="F3135" i="12" s="1"/>
  <c r="N3135" i="12"/>
  <c r="O3135" i="12" s="1"/>
  <c r="P3135" i="12" s="1"/>
  <c r="W3135" i="12" l="1"/>
  <c r="Q3135" i="12"/>
  <c r="R3135" i="12" s="1"/>
  <c r="E804" i="13"/>
  <c r="J3136" i="12"/>
  <c r="Y3136" i="12"/>
  <c r="I3136" i="12"/>
  <c r="V3136" i="12"/>
  <c r="B3137" i="12"/>
  <c r="U3136" i="12"/>
  <c r="E3136" i="12"/>
  <c r="F3136" i="12" s="1"/>
  <c r="N3136" i="12"/>
  <c r="O3136" i="12" s="1"/>
  <c r="P3136" i="12" s="1"/>
  <c r="K3135" i="12"/>
  <c r="W3136" i="12" l="1"/>
  <c r="Q3136" i="12"/>
  <c r="R3136" i="12" s="1"/>
  <c r="E803" i="13"/>
  <c r="V3137" i="12"/>
  <c r="B3138" i="12"/>
  <c r="U3137" i="12"/>
  <c r="E3137" i="12"/>
  <c r="F3137" i="12" s="1"/>
  <c r="N3137" i="12"/>
  <c r="O3137" i="12" s="1"/>
  <c r="P3137" i="12" s="1"/>
  <c r="J3137" i="12"/>
  <c r="Y3137" i="12"/>
  <c r="I3137" i="12"/>
  <c r="K3136" i="12"/>
  <c r="W3137" i="12" l="1"/>
  <c r="Q3137" i="12"/>
  <c r="R3137" i="12" s="1"/>
  <c r="E802" i="13"/>
  <c r="J3138" i="12"/>
  <c r="Y3138" i="12"/>
  <c r="I3138" i="12"/>
  <c r="N3138" i="12"/>
  <c r="O3138" i="12" s="1"/>
  <c r="P3138" i="12" s="1"/>
  <c r="E3138" i="12"/>
  <c r="F3138" i="12" s="1"/>
  <c r="B3139" i="12"/>
  <c r="V3138" i="12"/>
  <c r="U3138" i="12"/>
  <c r="K3137" i="12"/>
  <c r="W3138" i="12" l="1"/>
  <c r="Q3138" i="12"/>
  <c r="R3138" i="12" s="1"/>
  <c r="K3138" i="12"/>
  <c r="E801" i="13"/>
  <c r="N3139" i="12"/>
  <c r="O3139" i="12" s="1"/>
  <c r="P3139" i="12" s="1"/>
  <c r="J3139" i="12"/>
  <c r="Y3139" i="12"/>
  <c r="I3139" i="12"/>
  <c r="V3139" i="12"/>
  <c r="B3140" i="12"/>
  <c r="U3139" i="12"/>
  <c r="E3139" i="12"/>
  <c r="F3139" i="12" s="1"/>
  <c r="W3139" i="12" l="1"/>
  <c r="Q3139" i="12"/>
  <c r="R3139" i="12" s="1"/>
  <c r="E800" i="13"/>
  <c r="N3140" i="12"/>
  <c r="O3140" i="12" s="1"/>
  <c r="P3140" i="12" s="1"/>
  <c r="J3140" i="12"/>
  <c r="Y3140" i="12"/>
  <c r="I3140" i="12"/>
  <c r="V3140" i="12"/>
  <c r="B3141" i="12"/>
  <c r="U3140" i="12"/>
  <c r="E3140" i="12"/>
  <c r="F3140" i="12" s="1"/>
  <c r="K3139" i="12"/>
  <c r="W3140" i="12" l="1"/>
  <c r="E799" i="13"/>
  <c r="J3141" i="12"/>
  <c r="Y3141" i="12"/>
  <c r="I3141" i="12"/>
  <c r="V3141" i="12"/>
  <c r="N3141" i="12"/>
  <c r="O3141" i="12" s="1"/>
  <c r="P3141" i="12" s="1"/>
  <c r="B3142" i="12"/>
  <c r="U3141" i="12"/>
  <c r="E3141" i="12"/>
  <c r="F3141" i="12" s="1"/>
  <c r="K3140" i="12"/>
  <c r="Q3140" i="12"/>
  <c r="R3140" i="12" s="1"/>
  <c r="W3141" i="12" l="1"/>
  <c r="E798" i="13"/>
  <c r="V3142" i="12"/>
  <c r="B3143" i="12"/>
  <c r="U3142" i="12"/>
  <c r="E3142" i="12"/>
  <c r="F3142" i="12" s="1"/>
  <c r="N3142" i="12"/>
  <c r="O3142" i="12" s="1"/>
  <c r="P3142" i="12" s="1"/>
  <c r="Y3142" i="12"/>
  <c r="J3142" i="12"/>
  <c r="I3142" i="12"/>
  <c r="K3141" i="12"/>
  <c r="Q3141" i="12"/>
  <c r="R3141" i="12" s="1"/>
  <c r="K3142" i="12" l="1"/>
  <c r="W3142" i="12"/>
  <c r="Q3142" i="12"/>
  <c r="R3142" i="12" s="1"/>
  <c r="E797" i="13"/>
  <c r="B3144" i="12"/>
  <c r="U3143" i="12"/>
  <c r="E3143" i="12"/>
  <c r="F3143" i="12" s="1"/>
  <c r="N3143" i="12"/>
  <c r="O3143" i="12" s="1"/>
  <c r="P3143" i="12" s="1"/>
  <c r="J3143" i="12"/>
  <c r="Y3143" i="12"/>
  <c r="V3143" i="12"/>
  <c r="I3143" i="12"/>
  <c r="W3143" i="12" l="1"/>
  <c r="Q3143" i="12"/>
  <c r="R3143" i="12" s="1"/>
  <c r="E796" i="13"/>
  <c r="N3144" i="12"/>
  <c r="O3144" i="12" s="1"/>
  <c r="P3144" i="12" s="1"/>
  <c r="J3144" i="12"/>
  <c r="Y3144" i="12"/>
  <c r="I3144" i="12"/>
  <c r="B3145" i="12"/>
  <c r="U3144" i="12"/>
  <c r="E3144" i="12"/>
  <c r="F3144" i="12" s="1"/>
  <c r="V3144" i="12"/>
  <c r="K3143" i="12"/>
  <c r="E795" i="13" l="1"/>
  <c r="N3145" i="12"/>
  <c r="O3145" i="12" s="1"/>
  <c r="P3145" i="12" s="1"/>
  <c r="J3145" i="12"/>
  <c r="Y3145" i="12"/>
  <c r="I3145" i="12"/>
  <c r="V3145" i="12"/>
  <c r="B3146" i="12"/>
  <c r="U3145" i="12"/>
  <c r="E3145" i="12"/>
  <c r="F3145" i="12" s="1"/>
  <c r="K3144" i="12"/>
  <c r="Q3144" i="12"/>
  <c r="R3144" i="12" s="1"/>
  <c r="W3144" i="12"/>
  <c r="W3145" i="12" l="1"/>
  <c r="E794" i="13"/>
  <c r="J3146" i="12"/>
  <c r="Y3146" i="12"/>
  <c r="I3146" i="12"/>
  <c r="V3146" i="12"/>
  <c r="B3147" i="12"/>
  <c r="U3146" i="12"/>
  <c r="E3146" i="12"/>
  <c r="F3146" i="12" s="1"/>
  <c r="N3146" i="12"/>
  <c r="O3146" i="12" s="1"/>
  <c r="P3146" i="12" s="1"/>
  <c r="K3145" i="12"/>
  <c r="Q3145" i="12"/>
  <c r="R3145" i="12" s="1"/>
  <c r="E793" i="13" l="1"/>
  <c r="J3147" i="12"/>
  <c r="Y3147" i="12"/>
  <c r="I3147" i="12"/>
  <c r="V3147" i="12"/>
  <c r="B3148" i="12"/>
  <c r="U3147" i="12"/>
  <c r="E3147" i="12"/>
  <c r="F3147" i="12" s="1"/>
  <c r="N3147" i="12"/>
  <c r="O3147" i="12" s="1"/>
  <c r="P3147" i="12" s="1"/>
  <c r="K3146" i="12"/>
  <c r="Q3146" i="12"/>
  <c r="R3146" i="12" s="1"/>
  <c r="W3146" i="12"/>
  <c r="W3147" i="12" l="1"/>
  <c r="E792" i="13"/>
  <c r="V3148" i="12"/>
  <c r="B3149" i="12"/>
  <c r="U3148" i="12"/>
  <c r="E3148" i="12"/>
  <c r="F3148" i="12" s="1"/>
  <c r="N3148" i="12"/>
  <c r="O3148" i="12" s="1"/>
  <c r="P3148" i="12" s="1"/>
  <c r="Y3148" i="12"/>
  <c r="I3148" i="12"/>
  <c r="J3148" i="12"/>
  <c r="K3147" i="12"/>
  <c r="Q3147" i="12"/>
  <c r="R3147" i="12" s="1"/>
  <c r="W3148" i="12" l="1"/>
  <c r="Q3148" i="12"/>
  <c r="R3148" i="12" s="1"/>
  <c r="E791" i="13"/>
  <c r="N3149" i="12"/>
  <c r="O3149" i="12" s="1"/>
  <c r="P3149" i="12" s="1"/>
  <c r="J3149" i="12"/>
  <c r="Y3149" i="12"/>
  <c r="I3149" i="12"/>
  <c r="V3149" i="12"/>
  <c r="B3150" i="12"/>
  <c r="U3149" i="12"/>
  <c r="E3149" i="12"/>
  <c r="F3149" i="12" s="1"/>
  <c r="K3148" i="12"/>
  <c r="W3149" i="12" l="1"/>
  <c r="Q3149" i="12"/>
  <c r="R3149" i="12" s="1"/>
  <c r="E790" i="13"/>
  <c r="N3150" i="12"/>
  <c r="O3150" i="12" s="1"/>
  <c r="P3150" i="12" s="1"/>
  <c r="J3150" i="12"/>
  <c r="Y3150" i="12"/>
  <c r="I3150" i="12"/>
  <c r="V3150" i="12"/>
  <c r="B3151" i="12"/>
  <c r="U3150" i="12"/>
  <c r="E3150" i="12"/>
  <c r="F3150" i="12" s="1"/>
  <c r="K3149" i="12"/>
  <c r="K3150" i="12" l="1"/>
  <c r="W3150" i="12"/>
  <c r="Q3150" i="12"/>
  <c r="R3150" i="12" s="1"/>
  <c r="E789" i="13"/>
  <c r="N3151" i="12"/>
  <c r="O3151" i="12" s="1"/>
  <c r="P3151" i="12" s="1"/>
  <c r="J3151" i="12"/>
  <c r="Y3151" i="12"/>
  <c r="I3151" i="12"/>
  <c r="V3151" i="12"/>
  <c r="B3152" i="12"/>
  <c r="U3151" i="12"/>
  <c r="E3151" i="12"/>
  <c r="F3151" i="12" s="1"/>
  <c r="K3151" i="12" l="1"/>
  <c r="Q3151" i="12"/>
  <c r="R3151" i="12" s="1"/>
  <c r="W3151" i="12"/>
  <c r="E788" i="13"/>
  <c r="J3152" i="12"/>
  <c r="Y3152" i="12"/>
  <c r="I3152" i="12"/>
  <c r="V3152" i="12"/>
  <c r="B3153" i="12"/>
  <c r="U3152" i="12"/>
  <c r="E3152" i="12"/>
  <c r="F3152" i="12" s="1"/>
  <c r="N3152" i="12"/>
  <c r="O3152" i="12" s="1"/>
  <c r="P3152" i="12" s="1"/>
  <c r="K3152" i="12" l="1"/>
  <c r="Q3152" i="12"/>
  <c r="R3152" i="12" s="1"/>
  <c r="W3152" i="12"/>
  <c r="E787" i="13"/>
  <c r="V3153" i="12"/>
  <c r="B3154" i="12"/>
  <c r="U3153" i="12"/>
  <c r="E3153" i="12"/>
  <c r="F3153" i="12" s="1"/>
  <c r="N3153" i="12"/>
  <c r="O3153" i="12" s="1"/>
  <c r="P3153" i="12" s="1"/>
  <c r="J3153" i="12"/>
  <c r="Y3153" i="12"/>
  <c r="I3153" i="12"/>
  <c r="W3153" i="12" l="1"/>
  <c r="K3153" i="12"/>
  <c r="Q3153" i="12"/>
  <c r="R3153" i="12" s="1"/>
  <c r="E786" i="13"/>
  <c r="B3155" i="12"/>
  <c r="U3154" i="12"/>
  <c r="E3154" i="12"/>
  <c r="F3154" i="12" s="1"/>
  <c r="N3154" i="12"/>
  <c r="O3154" i="12" s="1"/>
  <c r="P3154" i="12" s="1"/>
  <c r="J3154" i="12"/>
  <c r="Y3154" i="12"/>
  <c r="I3154" i="12"/>
  <c r="V3154" i="12"/>
  <c r="Q3154" i="12" l="1"/>
  <c r="R3154" i="12" s="1"/>
  <c r="K3154" i="12"/>
  <c r="W3154" i="12"/>
  <c r="E785" i="13"/>
  <c r="N3155" i="12"/>
  <c r="O3155" i="12" s="1"/>
  <c r="P3155" i="12" s="1"/>
  <c r="J3155" i="12"/>
  <c r="Y3155" i="12"/>
  <c r="I3155" i="12"/>
  <c r="V3155" i="12"/>
  <c r="B3156" i="12"/>
  <c r="U3155" i="12"/>
  <c r="E3155" i="12"/>
  <c r="F3155" i="12" s="1"/>
  <c r="W3155" i="12" l="1"/>
  <c r="Q3155" i="12"/>
  <c r="R3155" i="12" s="1"/>
  <c r="E784" i="13"/>
  <c r="N3156" i="12"/>
  <c r="O3156" i="12" s="1"/>
  <c r="P3156" i="12" s="1"/>
  <c r="J3156" i="12"/>
  <c r="Y3156" i="12"/>
  <c r="I3156" i="12"/>
  <c r="V3156" i="12"/>
  <c r="B3157" i="12"/>
  <c r="U3156" i="12"/>
  <c r="E3156" i="12"/>
  <c r="F3156" i="12" s="1"/>
  <c r="K3155" i="12"/>
  <c r="W3156" i="12" l="1"/>
  <c r="Q3156" i="12"/>
  <c r="R3156" i="12" s="1"/>
  <c r="E783" i="13"/>
  <c r="J3157" i="12"/>
  <c r="Y3157" i="12"/>
  <c r="I3157" i="12"/>
  <c r="V3157" i="12"/>
  <c r="B3158" i="12"/>
  <c r="U3157" i="12"/>
  <c r="E3157" i="12"/>
  <c r="F3157" i="12" s="1"/>
  <c r="N3157" i="12"/>
  <c r="O3157" i="12" s="1"/>
  <c r="P3157" i="12" s="1"/>
  <c r="K3156" i="12"/>
  <c r="K3157" i="12" l="1"/>
  <c r="Q3157" i="12"/>
  <c r="R3157" i="12" s="1"/>
  <c r="W3157" i="12"/>
  <c r="E782" i="13"/>
  <c r="Y3158" i="12"/>
  <c r="I3158" i="12"/>
  <c r="V3158" i="12"/>
  <c r="B3159" i="12"/>
  <c r="U3158" i="12"/>
  <c r="E3158" i="12"/>
  <c r="F3158" i="12" s="1"/>
  <c r="N3158" i="12"/>
  <c r="O3158" i="12" s="1"/>
  <c r="P3158" i="12" s="1"/>
  <c r="J3158" i="12"/>
  <c r="E781" i="13" l="1"/>
  <c r="V3159" i="12"/>
  <c r="B3160" i="12"/>
  <c r="U3159" i="12"/>
  <c r="E3159" i="12"/>
  <c r="F3159" i="12" s="1"/>
  <c r="N3159" i="12"/>
  <c r="O3159" i="12" s="1"/>
  <c r="P3159" i="12" s="1"/>
  <c r="J3159" i="12"/>
  <c r="Y3159" i="12"/>
  <c r="I3159" i="12"/>
  <c r="K3158" i="12"/>
  <c r="Q3158" i="12"/>
  <c r="R3158" i="12" s="1"/>
  <c r="W3158" i="12"/>
  <c r="Q3159" i="12" l="1"/>
  <c r="R3159" i="12" s="1"/>
  <c r="W3159" i="12"/>
  <c r="E780" i="13"/>
  <c r="N3160" i="12"/>
  <c r="O3160" i="12" s="1"/>
  <c r="P3160" i="12" s="1"/>
  <c r="J3160" i="12"/>
  <c r="Y3160" i="12"/>
  <c r="I3160" i="12"/>
  <c r="B3161" i="12"/>
  <c r="U3160" i="12"/>
  <c r="E3160" i="12"/>
  <c r="F3160" i="12" s="1"/>
  <c r="V3160" i="12"/>
  <c r="K3159" i="12"/>
  <c r="W3160" i="12" l="1"/>
  <c r="Q3160" i="12"/>
  <c r="R3160" i="12" s="1"/>
  <c r="E779" i="13"/>
  <c r="N3161" i="12"/>
  <c r="O3161" i="12" s="1"/>
  <c r="P3161" i="12" s="1"/>
  <c r="J3161" i="12"/>
  <c r="Y3161" i="12"/>
  <c r="I3161" i="12"/>
  <c r="V3161" i="12"/>
  <c r="B3162" i="12"/>
  <c r="U3161" i="12"/>
  <c r="E3161" i="12"/>
  <c r="F3161" i="12" s="1"/>
  <c r="K3160" i="12"/>
  <c r="W3161" i="12" l="1"/>
  <c r="E778" i="13"/>
  <c r="J3162" i="12"/>
  <c r="Y3162" i="12"/>
  <c r="I3162" i="12"/>
  <c r="V3162" i="12"/>
  <c r="B3163" i="12"/>
  <c r="U3162" i="12"/>
  <c r="E3162" i="12"/>
  <c r="F3162" i="12" s="1"/>
  <c r="N3162" i="12"/>
  <c r="O3162" i="12" s="1"/>
  <c r="P3162" i="12" s="1"/>
  <c r="Q3161" i="12"/>
  <c r="R3161" i="12" s="1"/>
  <c r="K3161" i="12"/>
  <c r="K3162" i="12" l="1"/>
  <c r="Q3162" i="12"/>
  <c r="R3162" i="12" s="1"/>
  <c r="W3162" i="12"/>
  <c r="E777" i="13"/>
  <c r="J3163" i="12"/>
  <c r="Y3163" i="12"/>
  <c r="I3163" i="12"/>
  <c r="V3163" i="12"/>
  <c r="B3164" i="12"/>
  <c r="U3163" i="12"/>
  <c r="E3163" i="12"/>
  <c r="F3163" i="12" s="1"/>
  <c r="N3163" i="12"/>
  <c r="O3163" i="12" s="1"/>
  <c r="P3163" i="12" s="1"/>
  <c r="W3163" i="12" l="1"/>
  <c r="K3163" i="12"/>
  <c r="Q3163" i="12"/>
  <c r="R3163" i="12" s="1"/>
  <c r="E776" i="13"/>
  <c r="V3164" i="12"/>
  <c r="B3165" i="12"/>
  <c r="U3164" i="12"/>
  <c r="E3164" i="12"/>
  <c r="F3164" i="12" s="1"/>
  <c r="N3164" i="12"/>
  <c r="O3164" i="12" s="1"/>
  <c r="P3164" i="12" s="1"/>
  <c r="Y3164" i="12"/>
  <c r="I3164" i="12"/>
  <c r="J3164" i="12"/>
  <c r="W3164" i="12" l="1"/>
  <c r="E775" i="13"/>
  <c r="N3165" i="12"/>
  <c r="O3165" i="12" s="1"/>
  <c r="P3165" i="12" s="1"/>
  <c r="J3165" i="12"/>
  <c r="Y3165" i="12"/>
  <c r="I3165" i="12"/>
  <c r="V3165" i="12"/>
  <c r="B3166" i="12"/>
  <c r="U3165" i="12"/>
  <c r="E3165" i="12"/>
  <c r="F3165" i="12" s="1"/>
  <c r="K3164" i="12"/>
  <c r="Q3164" i="12"/>
  <c r="R3164" i="12" s="1"/>
  <c r="W3165" i="12" l="1"/>
  <c r="K3165" i="12"/>
  <c r="Q3165" i="12"/>
  <c r="R3165" i="12" s="1"/>
  <c r="E774" i="13"/>
  <c r="N3166" i="12"/>
  <c r="O3166" i="12" s="1"/>
  <c r="P3166" i="12" s="1"/>
  <c r="J3166" i="12"/>
  <c r="Y3166" i="12"/>
  <c r="I3166" i="12"/>
  <c r="V3166" i="12"/>
  <c r="B3167" i="12"/>
  <c r="U3166" i="12"/>
  <c r="E3166" i="12"/>
  <c r="F3166" i="12" s="1"/>
  <c r="Q3166" i="12" l="1"/>
  <c r="R3166" i="12" s="1"/>
  <c r="E773" i="13"/>
  <c r="N3167" i="12"/>
  <c r="O3167" i="12" s="1"/>
  <c r="P3167" i="12" s="1"/>
  <c r="J3167" i="12"/>
  <c r="Y3167" i="12"/>
  <c r="I3167" i="12"/>
  <c r="V3167" i="12"/>
  <c r="B3168" i="12"/>
  <c r="U3167" i="12"/>
  <c r="E3167" i="12"/>
  <c r="F3167" i="12" s="1"/>
  <c r="W3166" i="12"/>
  <c r="K3166" i="12"/>
  <c r="Q3167" i="12" l="1"/>
  <c r="R3167" i="12" s="1"/>
  <c r="E772" i="13"/>
  <c r="J3168" i="12"/>
  <c r="Y3168" i="12"/>
  <c r="I3168" i="12"/>
  <c r="V3168" i="12"/>
  <c r="B3169" i="12"/>
  <c r="U3168" i="12"/>
  <c r="E3168" i="12"/>
  <c r="F3168" i="12" s="1"/>
  <c r="N3168" i="12"/>
  <c r="O3168" i="12" s="1"/>
  <c r="P3168" i="12" s="1"/>
  <c r="K3167" i="12"/>
  <c r="W3167" i="12"/>
  <c r="W3168" i="12" l="1"/>
  <c r="Q3168" i="12"/>
  <c r="R3168" i="12" s="1"/>
  <c r="E771" i="13"/>
  <c r="V3169" i="12"/>
  <c r="B3170" i="12"/>
  <c r="U3169" i="12"/>
  <c r="E3169" i="12"/>
  <c r="F3169" i="12" s="1"/>
  <c r="N3169" i="12"/>
  <c r="O3169" i="12" s="1"/>
  <c r="P3169" i="12" s="1"/>
  <c r="J3169" i="12"/>
  <c r="Y3169" i="12"/>
  <c r="I3169" i="12"/>
  <c r="K3168" i="12"/>
  <c r="W3169" i="12" l="1"/>
  <c r="E770" i="13"/>
  <c r="B3171" i="12"/>
  <c r="U3170" i="12"/>
  <c r="E3170" i="12"/>
  <c r="F3170" i="12" s="1"/>
  <c r="N3170" i="12"/>
  <c r="O3170" i="12" s="1"/>
  <c r="P3170" i="12" s="1"/>
  <c r="J3170" i="12"/>
  <c r="Y3170" i="12"/>
  <c r="I3170" i="12"/>
  <c r="V3170" i="12"/>
  <c r="K3169" i="12"/>
  <c r="Q3169" i="12"/>
  <c r="R3169" i="12" s="1"/>
  <c r="Q3170" i="12" l="1"/>
  <c r="R3170" i="12" s="1"/>
  <c r="W3170" i="12"/>
  <c r="E769" i="13"/>
  <c r="N3171" i="12"/>
  <c r="O3171" i="12" s="1"/>
  <c r="P3171" i="12" s="1"/>
  <c r="J3171" i="12"/>
  <c r="Y3171" i="12"/>
  <c r="I3171" i="12"/>
  <c r="V3171" i="12"/>
  <c r="B3172" i="12"/>
  <c r="U3171" i="12"/>
  <c r="E3171" i="12"/>
  <c r="F3171" i="12" s="1"/>
  <c r="K3170" i="12"/>
  <c r="K3171" i="12" l="1"/>
  <c r="Q3171" i="12"/>
  <c r="R3171" i="12" s="1"/>
  <c r="W3171" i="12"/>
  <c r="E768" i="13"/>
  <c r="N3172" i="12"/>
  <c r="O3172" i="12" s="1"/>
  <c r="P3172" i="12" s="1"/>
  <c r="J3172" i="12"/>
  <c r="Y3172" i="12"/>
  <c r="I3172" i="12"/>
  <c r="V3172" i="12"/>
  <c r="B3173" i="12"/>
  <c r="U3172" i="12"/>
  <c r="E3172" i="12"/>
  <c r="F3172" i="12" s="1"/>
  <c r="Q3172" i="12" l="1"/>
  <c r="R3172" i="12" s="1"/>
  <c r="W3172" i="12"/>
  <c r="E767" i="13"/>
  <c r="J3173" i="12"/>
  <c r="Y3173" i="12"/>
  <c r="I3173" i="12"/>
  <c r="V3173" i="12"/>
  <c r="B3174" i="12"/>
  <c r="U3173" i="12"/>
  <c r="E3173" i="12"/>
  <c r="F3173" i="12" s="1"/>
  <c r="N3173" i="12"/>
  <c r="O3173" i="12" s="1"/>
  <c r="P3173" i="12" s="1"/>
  <c r="K3172" i="12"/>
  <c r="K3173" i="12" l="1"/>
  <c r="Q3173" i="12"/>
  <c r="R3173" i="12" s="1"/>
  <c r="W3173" i="12"/>
  <c r="E766" i="13"/>
  <c r="Y3174" i="12"/>
  <c r="I3174" i="12"/>
  <c r="V3174" i="12"/>
  <c r="B3175" i="12"/>
  <c r="U3174" i="12"/>
  <c r="E3174" i="12"/>
  <c r="F3174" i="12" s="1"/>
  <c r="N3174" i="12"/>
  <c r="O3174" i="12" s="1"/>
  <c r="P3174" i="12" s="1"/>
  <c r="J3174" i="12"/>
  <c r="W3174" i="12" l="1"/>
  <c r="Q3174" i="12"/>
  <c r="R3174" i="12" s="1"/>
  <c r="E765" i="13"/>
  <c r="V3175" i="12"/>
  <c r="B3176" i="12"/>
  <c r="U3175" i="12"/>
  <c r="E3175" i="12"/>
  <c r="F3175" i="12" s="1"/>
  <c r="N3175" i="12"/>
  <c r="O3175" i="12" s="1"/>
  <c r="P3175" i="12" s="1"/>
  <c r="J3175" i="12"/>
  <c r="Y3175" i="12"/>
  <c r="I3175" i="12"/>
  <c r="K3174" i="12"/>
  <c r="W3175" i="12" l="1"/>
  <c r="E764" i="13"/>
  <c r="N3176" i="12"/>
  <c r="O3176" i="12" s="1"/>
  <c r="P3176" i="12" s="1"/>
  <c r="J3176" i="12"/>
  <c r="Y3176" i="12"/>
  <c r="I3176" i="12"/>
  <c r="B3177" i="12"/>
  <c r="U3176" i="12"/>
  <c r="E3176" i="12"/>
  <c r="F3176" i="12" s="1"/>
  <c r="V3176" i="12"/>
  <c r="K3175" i="12"/>
  <c r="Q3175" i="12"/>
  <c r="R3175" i="12" s="1"/>
  <c r="K3176" i="12" l="1"/>
  <c r="Q3176" i="12"/>
  <c r="R3176" i="12" s="1"/>
  <c r="W3176" i="12"/>
  <c r="E763" i="13"/>
  <c r="N3177" i="12"/>
  <c r="O3177" i="12" s="1"/>
  <c r="P3177" i="12" s="1"/>
  <c r="J3177" i="12"/>
  <c r="Y3177" i="12"/>
  <c r="I3177" i="12"/>
  <c r="V3177" i="12"/>
  <c r="B3178" i="12"/>
  <c r="U3177" i="12"/>
  <c r="E3177" i="12"/>
  <c r="F3177" i="12" s="1"/>
  <c r="Q3177" i="12" l="1"/>
  <c r="R3177" i="12" s="1"/>
  <c r="W3177" i="12"/>
  <c r="E762" i="13"/>
  <c r="J3178" i="12"/>
  <c r="Y3178" i="12"/>
  <c r="I3178" i="12"/>
  <c r="V3178" i="12"/>
  <c r="B3179" i="12"/>
  <c r="U3178" i="12"/>
  <c r="E3178" i="12"/>
  <c r="F3178" i="12" s="1"/>
  <c r="N3178" i="12"/>
  <c r="O3178" i="12" s="1"/>
  <c r="P3178" i="12" s="1"/>
  <c r="K3177" i="12"/>
  <c r="K3178" i="12" l="1"/>
  <c r="Q3178" i="12"/>
  <c r="R3178" i="12" s="1"/>
  <c r="W3178" i="12"/>
  <c r="E761" i="13"/>
  <c r="J3179" i="12"/>
  <c r="Y3179" i="12"/>
  <c r="I3179" i="12"/>
  <c r="V3179" i="12"/>
  <c r="B3180" i="12"/>
  <c r="U3179" i="12"/>
  <c r="E3179" i="12"/>
  <c r="F3179" i="12" s="1"/>
  <c r="N3179" i="12"/>
  <c r="O3179" i="12" s="1"/>
  <c r="P3179" i="12" s="1"/>
  <c r="W3179" i="12" l="1"/>
  <c r="Q3179" i="12"/>
  <c r="R3179" i="12" s="1"/>
  <c r="E760" i="13"/>
  <c r="V3180" i="12"/>
  <c r="B3181" i="12"/>
  <c r="U3180" i="12"/>
  <c r="E3180" i="12"/>
  <c r="F3180" i="12" s="1"/>
  <c r="N3180" i="12"/>
  <c r="O3180" i="12" s="1"/>
  <c r="P3180" i="12" s="1"/>
  <c r="Y3180" i="12"/>
  <c r="I3180" i="12"/>
  <c r="J3180" i="12"/>
  <c r="K3179" i="12"/>
  <c r="K3180" i="12" l="1"/>
  <c r="W3180" i="12"/>
  <c r="Q3180" i="12"/>
  <c r="R3180" i="12" s="1"/>
  <c r="E759" i="13"/>
  <c r="N3181" i="12"/>
  <c r="O3181" i="12" s="1"/>
  <c r="P3181" i="12" s="1"/>
  <c r="J3181" i="12"/>
  <c r="Y3181" i="12"/>
  <c r="I3181" i="12"/>
  <c r="V3181" i="12"/>
  <c r="B3182" i="12"/>
  <c r="U3181" i="12"/>
  <c r="E3181" i="12"/>
  <c r="F3181" i="12" s="1"/>
  <c r="W3181" i="12" l="1"/>
  <c r="Q3181" i="12"/>
  <c r="R3181" i="12" s="1"/>
  <c r="E758" i="13"/>
  <c r="N3182" i="12"/>
  <c r="O3182" i="12" s="1"/>
  <c r="P3182" i="12" s="1"/>
  <c r="J3182" i="12"/>
  <c r="Y3182" i="12"/>
  <c r="I3182" i="12"/>
  <c r="V3182" i="12"/>
  <c r="B3183" i="12"/>
  <c r="U3182" i="12"/>
  <c r="E3182" i="12"/>
  <c r="F3182" i="12" s="1"/>
  <c r="K3181" i="12"/>
  <c r="Q3182" i="12" l="1"/>
  <c r="R3182" i="12" s="1"/>
  <c r="W3182" i="12"/>
  <c r="E757" i="13"/>
  <c r="N3183" i="12"/>
  <c r="O3183" i="12" s="1"/>
  <c r="P3183" i="12" s="1"/>
  <c r="J3183" i="12"/>
  <c r="Y3183" i="12"/>
  <c r="I3183" i="12"/>
  <c r="V3183" i="12"/>
  <c r="B3184" i="12"/>
  <c r="U3183" i="12"/>
  <c r="E3183" i="12"/>
  <c r="F3183" i="12" s="1"/>
  <c r="K3182" i="12"/>
  <c r="Q3183" i="12" l="1"/>
  <c r="R3183" i="12" s="1"/>
  <c r="W3183" i="12"/>
  <c r="E756" i="13"/>
  <c r="J3184" i="12"/>
  <c r="Y3184" i="12"/>
  <c r="I3184" i="12"/>
  <c r="V3184" i="12"/>
  <c r="B3185" i="12"/>
  <c r="U3184" i="12"/>
  <c r="E3184" i="12"/>
  <c r="F3184" i="12" s="1"/>
  <c r="N3184" i="12"/>
  <c r="O3184" i="12" s="1"/>
  <c r="P3184" i="12" s="1"/>
  <c r="K3183" i="12"/>
  <c r="K3184" i="12" l="1"/>
  <c r="Q3184" i="12"/>
  <c r="R3184" i="12" s="1"/>
  <c r="W3184" i="12"/>
  <c r="E755" i="13"/>
  <c r="V3185" i="12"/>
  <c r="B3186" i="12"/>
  <c r="U3185" i="12"/>
  <c r="E3185" i="12"/>
  <c r="F3185" i="12" s="1"/>
  <c r="N3185" i="12"/>
  <c r="O3185" i="12" s="1"/>
  <c r="P3185" i="12" s="1"/>
  <c r="J3185" i="12"/>
  <c r="Y3185" i="12"/>
  <c r="I3185" i="12"/>
  <c r="E754" i="13" l="1"/>
  <c r="B3187" i="12"/>
  <c r="U3186" i="12"/>
  <c r="E3186" i="12"/>
  <c r="F3186" i="12" s="1"/>
  <c r="N3186" i="12"/>
  <c r="O3186" i="12" s="1"/>
  <c r="P3186" i="12" s="1"/>
  <c r="J3186" i="12"/>
  <c r="Y3186" i="12"/>
  <c r="I3186" i="12"/>
  <c r="V3186" i="12"/>
  <c r="K3185" i="12"/>
  <c r="Q3185" i="12"/>
  <c r="R3185" i="12" s="1"/>
  <c r="W3185" i="12"/>
  <c r="Q3186" i="12" l="1"/>
  <c r="R3186" i="12" s="1"/>
  <c r="W3186" i="12"/>
  <c r="E753" i="13"/>
  <c r="N3187" i="12"/>
  <c r="O3187" i="12" s="1"/>
  <c r="P3187" i="12" s="1"/>
  <c r="J3187" i="12"/>
  <c r="Y3187" i="12"/>
  <c r="I3187" i="12"/>
  <c r="V3187" i="12"/>
  <c r="B3188" i="12"/>
  <c r="U3187" i="12"/>
  <c r="E3187" i="12"/>
  <c r="F3187" i="12" s="1"/>
  <c r="K3186" i="12"/>
  <c r="W3187" i="12" l="1"/>
  <c r="Q3187" i="12"/>
  <c r="R3187" i="12" s="1"/>
  <c r="E752" i="13"/>
  <c r="N3188" i="12"/>
  <c r="O3188" i="12" s="1"/>
  <c r="P3188" i="12" s="1"/>
  <c r="J3188" i="12"/>
  <c r="Y3188" i="12"/>
  <c r="I3188" i="12"/>
  <c r="V3188" i="12"/>
  <c r="B3189" i="12"/>
  <c r="U3188" i="12"/>
  <c r="E3188" i="12"/>
  <c r="F3188" i="12" s="1"/>
  <c r="K3187" i="12"/>
  <c r="W3188" i="12" l="1"/>
  <c r="Q3188" i="12"/>
  <c r="R3188" i="12" s="1"/>
  <c r="E751" i="13"/>
  <c r="J3189" i="12"/>
  <c r="Y3189" i="12"/>
  <c r="I3189" i="12"/>
  <c r="V3189" i="12"/>
  <c r="B3190" i="12"/>
  <c r="U3189" i="12"/>
  <c r="E3189" i="12"/>
  <c r="F3189" i="12" s="1"/>
  <c r="N3189" i="12"/>
  <c r="O3189" i="12" s="1"/>
  <c r="P3189" i="12" s="1"/>
  <c r="K3188" i="12"/>
  <c r="W3189" i="12" l="1"/>
  <c r="Q3189" i="12"/>
  <c r="R3189" i="12" s="1"/>
  <c r="E750" i="13"/>
  <c r="Y3190" i="12"/>
  <c r="I3190" i="12"/>
  <c r="V3190" i="12"/>
  <c r="B3191" i="12"/>
  <c r="U3190" i="12"/>
  <c r="E3190" i="12"/>
  <c r="F3190" i="12" s="1"/>
  <c r="N3190" i="12"/>
  <c r="O3190" i="12" s="1"/>
  <c r="P3190" i="12" s="1"/>
  <c r="J3190" i="12"/>
  <c r="K3189" i="12"/>
  <c r="W3190" i="12" l="1"/>
  <c r="K3190" i="12"/>
  <c r="Q3190" i="12"/>
  <c r="R3190" i="12" s="1"/>
  <c r="E749" i="13"/>
  <c r="V3191" i="12"/>
  <c r="B3192" i="12"/>
  <c r="U3191" i="12"/>
  <c r="E3191" i="12"/>
  <c r="F3191" i="12" s="1"/>
  <c r="N3191" i="12"/>
  <c r="O3191" i="12" s="1"/>
  <c r="P3191" i="12" s="1"/>
  <c r="J3191" i="12"/>
  <c r="Y3191" i="12"/>
  <c r="I3191" i="12"/>
  <c r="E748" i="13" l="1"/>
  <c r="U3192" i="12"/>
  <c r="B3193" i="12"/>
  <c r="N3192" i="12"/>
  <c r="O3192" i="12" s="1"/>
  <c r="P3192" i="12" s="1"/>
  <c r="J3192" i="12"/>
  <c r="I3192" i="12"/>
  <c r="E3192" i="12"/>
  <c r="F3192" i="12" s="1"/>
  <c r="Y3192" i="12"/>
  <c r="V3192" i="12"/>
  <c r="K3191" i="12"/>
  <c r="Q3191" i="12"/>
  <c r="R3191" i="12" s="1"/>
  <c r="W3191" i="12"/>
  <c r="Q3192" i="12" l="1"/>
  <c r="R3192" i="12" s="1"/>
  <c r="E747" i="13"/>
  <c r="B3194" i="12"/>
  <c r="U3193" i="12"/>
  <c r="E3193" i="12"/>
  <c r="F3193" i="12" s="1"/>
  <c r="V3193" i="12"/>
  <c r="N3193" i="12"/>
  <c r="O3193" i="12" s="1"/>
  <c r="P3193" i="12" s="1"/>
  <c r="J3193" i="12"/>
  <c r="Y3193" i="12"/>
  <c r="I3193" i="12"/>
  <c r="W3192" i="12"/>
  <c r="K3192" i="12"/>
  <c r="W3193" i="12" l="1"/>
  <c r="E746" i="13"/>
  <c r="B3195" i="12"/>
  <c r="U3194" i="12"/>
  <c r="E3194" i="12"/>
  <c r="F3194" i="12" s="1"/>
  <c r="I3194" i="12"/>
  <c r="Y3194" i="12"/>
  <c r="V3194" i="12"/>
  <c r="N3194" i="12"/>
  <c r="O3194" i="12" s="1"/>
  <c r="P3194" i="12" s="1"/>
  <c r="J3194" i="12"/>
  <c r="K3193" i="12"/>
  <c r="Q3193" i="12"/>
  <c r="R3193" i="12" s="1"/>
  <c r="Q3194" i="12" l="1"/>
  <c r="R3194" i="12" s="1"/>
  <c r="K3194" i="12"/>
  <c r="W3194" i="12"/>
  <c r="E745" i="13"/>
  <c r="B3196" i="12"/>
  <c r="U3195" i="12"/>
  <c r="E3195" i="12"/>
  <c r="F3195" i="12" s="1"/>
  <c r="N3195" i="12"/>
  <c r="O3195" i="12" s="1"/>
  <c r="P3195" i="12" s="1"/>
  <c r="J3195" i="12"/>
  <c r="I3195" i="12"/>
  <c r="Y3195" i="12"/>
  <c r="V3195" i="12"/>
  <c r="W3195" i="12" l="1"/>
  <c r="K3195" i="12"/>
  <c r="E744" i="13"/>
  <c r="Y3196" i="12"/>
  <c r="V3196" i="12"/>
  <c r="U3196" i="12"/>
  <c r="N3196" i="12"/>
  <c r="O3196" i="12" s="1"/>
  <c r="P3196" i="12" s="1"/>
  <c r="B3197" i="12"/>
  <c r="J3196" i="12"/>
  <c r="I3196" i="12"/>
  <c r="E3196" i="12"/>
  <c r="F3196" i="12" s="1"/>
  <c r="Q3195" i="12"/>
  <c r="R3195" i="12" s="1"/>
  <c r="W3196" i="12" l="1"/>
  <c r="Q3196" i="12"/>
  <c r="R3196" i="12" s="1"/>
  <c r="K3196" i="12"/>
  <c r="E743" i="13"/>
  <c r="N3197" i="12"/>
  <c r="O3197" i="12" s="1"/>
  <c r="P3197" i="12" s="1"/>
  <c r="J3197" i="12"/>
  <c r="Y3197" i="12"/>
  <c r="I3197" i="12"/>
  <c r="B3198" i="12"/>
  <c r="E3197" i="12"/>
  <c r="F3197" i="12" s="1"/>
  <c r="V3197" i="12"/>
  <c r="U3197" i="12"/>
  <c r="W3197" i="12" l="1"/>
  <c r="E742" i="13"/>
  <c r="J3198" i="12"/>
  <c r="Y3198" i="12"/>
  <c r="I3198" i="12"/>
  <c r="V3198" i="12"/>
  <c r="N3198" i="12"/>
  <c r="O3198" i="12" s="1"/>
  <c r="P3198" i="12" s="1"/>
  <c r="E3198" i="12"/>
  <c r="F3198" i="12" s="1"/>
  <c r="U3198" i="12"/>
  <c r="B3199" i="12"/>
  <c r="Q3197" i="12"/>
  <c r="R3197" i="12" s="1"/>
  <c r="K3197" i="12"/>
  <c r="K3198" i="12" l="1"/>
  <c r="E741" i="13"/>
  <c r="Y3199" i="12"/>
  <c r="I3199" i="12"/>
  <c r="V3199" i="12"/>
  <c r="B3200" i="12"/>
  <c r="U3199" i="12"/>
  <c r="N3199" i="12"/>
  <c r="O3199" i="12" s="1"/>
  <c r="P3199" i="12" s="1"/>
  <c r="E3199" i="12"/>
  <c r="F3199" i="12" s="1"/>
  <c r="J3199" i="12"/>
  <c r="Q3198" i="12"/>
  <c r="R3198" i="12" s="1"/>
  <c r="W3198" i="12"/>
  <c r="W3199" i="12" l="1"/>
  <c r="Q3199" i="12"/>
  <c r="R3199" i="12" s="1"/>
  <c r="E740" i="13"/>
  <c r="V3200" i="12"/>
  <c r="B3201" i="12"/>
  <c r="U3200" i="12"/>
  <c r="E3200" i="12"/>
  <c r="F3200" i="12" s="1"/>
  <c r="Y3200" i="12"/>
  <c r="N3200" i="12"/>
  <c r="O3200" i="12" s="1"/>
  <c r="P3200" i="12" s="1"/>
  <c r="J3200" i="12"/>
  <c r="I3200" i="12"/>
  <c r="K3199" i="12"/>
  <c r="W3200" i="12" l="1"/>
  <c r="Q3200" i="12"/>
  <c r="R3200" i="12" s="1"/>
  <c r="E739" i="13"/>
  <c r="N3201" i="12"/>
  <c r="O3201" i="12" s="1"/>
  <c r="P3201" i="12" s="1"/>
  <c r="B3202" i="12"/>
  <c r="U3201" i="12"/>
  <c r="E3201" i="12"/>
  <c r="F3201" i="12" s="1"/>
  <c r="Y3201" i="12"/>
  <c r="V3201" i="12"/>
  <c r="I3201" i="12"/>
  <c r="J3201" i="12"/>
  <c r="K3200" i="12"/>
  <c r="W3201" i="12" l="1"/>
  <c r="K3201" i="12"/>
  <c r="E738" i="13"/>
  <c r="N3202" i="12"/>
  <c r="O3202" i="12" s="1"/>
  <c r="P3202" i="12" s="1"/>
  <c r="J3202" i="12"/>
  <c r="V3202" i="12"/>
  <c r="B3203" i="12"/>
  <c r="U3202" i="12"/>
  <c r="E3202" i="12"/>
  <c r="F3202" i="12" s="1"/>
  <c r="I3202" i="12"/>
  <c r="Y3202" i="12"/>
  <c r="Q3201" i="12"/>
  <c r="R3201" i="12" s="1"/>
  <c r="W3202" i="12" l="1"/>
  <c r="Q3202" i="12"/>
  <c r="R3202" i="12" s="1"/>
  <c r="K3202" i="12"/>
  <c r="E737" i="13"/>
  <c r="J3203" i="12"/>
  <c r="Y3203" i="12"/>
  <c r="I3203" i="12"/>
  <c r="V3203" i="12"/>
  <c r="B3204" i="12"/>
  <c r="U3203" i="12"/>
  <c r="E3203" i="12"/>
  <c r="F3203" i="12" s="1"/>
  <c r="N3203" i="12"/>
  <c r="O3203" i="12" s="1"/>
  <c r="P3203" i="12" s="1"/>
  <c r="K3203" i="12" l="1"/>
  <c r="Q3203" i="12"/>
  <c r="R3203" i="12" s="1"/>
  <c r="W3203" i="12"/>
  <c r="E736" i="13"/>
  <c r="J3204" i="12"/>
  <c r="Y3204" i="12"/>
  <c r="I3204" i="12"/>
  <c r="V3204" i="12"/>
  <c r="B3205" i="12"/>
  <c r="U3204" i="12"/>
  <c r="E3204" i="12"/>
  <c r="F3204" i="12" s="1"/>
  <c r="N3204" i="12"/>
  <c r="O3204" i="12" s="1"/>
  <c r="P3204" i="12" s="1"/>
  <c r="W3204" i="12" l="1"/>
  <c r="K3204" i="12"/>
  <c r="E735" i="13"/>
  <c r="V3205" i="12"/>
  <c r="B3206" i="12"/>
  <c r="U3205" i="12"/>
  <c r="E3205" i="12"/>
  <c r="F3205" i="12" s="1"/>
  <c r="Y3205" i="12"/>
  <c r="I3205" i="12"/>
  <c r="N3205" i="12"/>
  <c r="O3205" i="12" s="1"/>
  <c r="P3205" i="12" s="1"/>
  <c r="J3205" i="12"/>
  <c r="Q3204" i="12"/>
  <c r="R3204" i="12" s="1"/>
  <c r="W3205" i="12" l="1"/>
  <c r="Q3205" i="12"/>
  <c r="R3205" i="12" s="1"/>
  <c r="E734" i="13"/>
  <c r="N3206" i="12"/>
  <c r="O3206" i="12" s="1"/>
  <c r="P3206" i="12" s="1"/>
  <c r="J3206" i="12"/>
  <c r="Y3206" i="12"/>
  <c r="I3206" i="12"/>
  <c r="V3206" i="12"/>
  <c r="B3207" i="12"/>
  <c r="U3206" i="12"/>
  <c r="E3206" i="12"/>
  <c r="F3206" i="12" s="1"/>
  <c r="K3205" i="12"/>
  <c r="Q3206" i="12" l="1"/>
  <c r="R3206" i="12" s="1"/>
  <c r="W3206" i="12"/>
  <c r="E733" i="13"/>
  <c r="N3207" i="12"/>
  <c r="O3207" i="12" s="1"/>
  <c r="P3207" i="12" s="1"/>
  <c r="J3207" i="12"/>
  <c r="Y3207" i="12"/>
  <c r="I3207" i="12"/>
  <c r="V3207" i="12"/>
  <c r="B3208" i="12"/>
  <c r="U3207" i="12"/>
  <c r="E3207" i="12"/>
  <c r="F3207" i="12" s="1"/>
  <c r="K3206" i="12"/>
  <c r="Q3207" i="12" l="1"/>
  <c r="R3207" i="12" s="1"/>
  <c r="W3207" i="12"/>
  <c r="E732" i="13"/>
  <c r="N3208" i="12"/>
  <c r="O3208" i="12" s="1"/>
  <c r="P3208" i="12" s="1"/>
  <c r="J3208" i="12"/>
  <c r="Y3208" i="12"/>
  <c r="I3208" i="12"/>
  <c r="V3208" i="12"/>
  <c r="B3209" i="12"/>
  <c r="U3208" i="12"/>
  <c r="E3208" i="12"/>
  <c r="F3208" i="12" s="1"/>
  <c r="K3207" i="12"/>
  <c r="W3208" i="12" l="1"/>
  <c r="Q3208" i="12"/>
  <c r="R3208" i="12" s="1"/>
  <c r="E731" i="13"/>
  <c r="J3209" i="12"/>
  <c r="Y3209" i="12"/>
  <c r="I3209" i="12"/>
  <c r="V3209" i="12"/>
  <c r="B3210" i="12"/>
  <c r="U3209" i="12"/>
  <c r="E3209" i="12"/>
  <c r="F3209" i="12" s="1"/>
  <c r="N3209" i="12"/>
  <c r="O3209" i="12" s="1"/>
  <c r="P3209" i="12" s="1"/>
  <c r="K3208" i="12"/>
  <c r="K3209" i="12" l="1"/>
  <c r="Q3209" i="12"/>
  <c r="R3209" i="12" s="1"/>
  <c r="W3209" i="12"/>
  <c r="E730" i="13"/>
  <c r="V3210" i="12"/>
  <c r="B3211" i="12"/>
  <c r="U3210" i="12"/>
  <c r="E3210" i="12"/>
  <c r="F3210" i="12" s="1"/>
  <c r="N3210" i="12"/>
  <c r="O3210" i="12" s="1"/>
  <c r="P3210" i="12" s="1"/>
  <c r="J3210" i="12"/>
  <c r="I3210" i="12"/>
  <c r="Y3210" i="12"/>
  <c r="E729" i="13" l="1"/>
  <c r="B3212" i="12"/>
  <c r="U3211" i="12"/>
  <c r="E3211" i="12"/>
  <c r="F3211" i="12" s="1"/>
  <c r="N3211" i="12"/>
  <c r="O3211" i="12" s="1"/>
  <c r="P3211" i="12" s="1"/>
  <c r="J3211" i="12"/>
  <c r="Y3211" i="12"/>
  <c r="I3211" i="12"/>
  <c r="V3211" i="12"/>
  <c r="K3210" i="12"/>
  <c r="Q3210" i="12"/>
  <c r="R3210" i="12" s="1"/>
  <c r="W3210" i="12"/>
  <c r="Q3211" i="12" l="1"/>
  <c r="R3211" i="12" s="1"/>
  <c r="W3211" i="12"/>
  <c r="E728" i="13"/>
  <c r="N3212" i="12"/>
  <c r="O3212" i="12" s="1"/>
  <c r="P3212" i="12" s="1"/>
  <c r="J3212" i="12"/>
  <c r="V3212" i="12"/>
  <c r="Y3212" i="12"/>
  <c r="U3212" i="12"/>
  <c r="I3212" i="12"/>
  <c r="E3212" i="12"/>
  <c r="F3212" i="12" s="1"/>
  <c r="B3213" i="12"/>
  <c r="K3211" i="12"/>
  <c r="W3212" i="12" l="1"/>
  <c r="Q3212" i="12"/>
  <c r="R3212" i="12" s="1"/>
  <c r="K3212" i="12"/>
  <c r="E727" i="13"/>
  <c r="N3213" i="12"/>
  <c r="O3213" i="12" s="1"/>
  <c r="P3213" i="12" s="1"/>
  <c r="J3213" i="12"/>
  <c r="Y3213" i="12"/>
  <c r="I3213" i="12"/>
  <c r="V3213" i="12"/>
  <c r="B3214" i="12"/>
  <c r="U3213" i="12"/>
  <c r="E3213" i="12"/>
  <c r="F3213" i="12" s="1"/>
  <c r="K3213" i="12" l="1"/>
  <c r="W3213" i="12"/>
  <c r="Q3213" i="12"/>
  <c r="R3213" i="12" s="1"/>
  <c r="E726" i="13"/>
  <c r="J3214" i="12"/>
  <c r="Y3214" i="12"/>
  <c r="I3214" i="12"/>
  <c r="V3214" i="12"/>
  <c r="B3215" i="12"/>
  <c r="U3214" i="12"/>
  <c r="E3214" i="12"/>
  <c r="F3214" i="12" s="1"/>
  <c r="N3214" i="12"/>
  <c r="O3214" i="12" s="1"/>
  <c r="P3214" i="12" s="1"/>
  <c r="E725" i="13" l="1"/>
  <c r="Y3215" i="12"/>
  <c r="I3215" i="12"/>
  <c r="V3215" i="12"/>
  <c r="B3216" i="12"/>
  <c r="U3215" i="12"/>
  <c r="E3215" i="12"/>
  <c r="F3215" i="12" s="1"/>
  <c r="N3215" i="12"/>
  <c r="O3215" i="12" s="1"/>
  <c r="P3215" i="12" s="1"/>
  <c r="J3215" i="12"/>
  <c r="K3214" i="12"/>
  <c r="Q3214" i="12"/>
  <c r="R3214" i="12" s="1"/>
  <c r="W3214" i="12"/>
  <c r="W3215" i="12" l="1"/>
  <c r="Q3215" i="12"/>
  <c r="R3215" i="12" s="1"/>
  <c r="E724" i="13"/>
  <c r="V3216" i="12"/>
  <c r="B3217" i="12"/>
  <c r="U3216" i="12"/>
  <c r="E3216" i="12"/>
  <c r="F3216" i="12" s="1"/>
  <c r="N3216" i="12"/>
  <c r="O3216" i="12" s="1"/>
  <c r="P3216" i="12" s="1"/>
  <c r="J3216" i="12"/>
  <c r="I3216" i="12"/>
  <c r="Y3216" i="12"/>
  <c r="K3215" i="12"/>
  <c r="W3216" i="12" l="1"/>
  <c r="Q3216" i="12"/>
  <c r="R3216" i="12" s="1"/>
  <c r="E723" i="13"/>
  <c r="N3217" i="12"/>
  <c r="O3217" i="12" s="1"/>
  <c r="P3217" i="12" s="1"/>
  <c r="J3217" i="12"/>
  <c r="Y3217" i="12"/>
  <c r="I3217" i="12"/>
  <c r="B3218" i="12"/>
  <c r="U3217" i="12"/>
  <c r="E3217" i="12"/>
  <c r="F3217" i="12" s="1"/>
  <c r="V3217" i="12"/>
  <c r="K3216" i="12"/>
  <c r="Q3217" i="12" l="1"/>
  <c r="R3217" i="12" s="1"/>
  <c r="W3217" i="12"/>
  <c r="E722" i="13"/>
  <c r="N3218" i="12"/>
  <c r="O3218" i="12" s="1"/>
  <c r="P3218" i="12" s="1"/>
  <c r="J3218" i="12"/>
  <c r="Y3218" i="12"/>
  <c r="I3218" i="12"/>
  <c r="V3218" i="12"/>
  <c r="B3219" i="12"/>
  <c r="U3218" i="12"/>
  <c r="E3218" i="12"/>
  <c r="F3218" i="12" s="1"/>
  <c r="K3217" i="12"/>
  <c r="W3218" i="12" l="1"/>
  <c r="Q3218" i="12"/>
  <c r="R3218" i="12" s="1"/>
  <c r="E721" i="13"/>
  <c r="J3219" i="12"/>
  <c r="Y3219" i="12"/>
  <c r="I3219" i="12"/>
  <c r="V3219" i="12"/>
  <c r="B3220" i="12"/>
  <c r="U3219" i="12"/>
  <c r="E3219" i="12"/>
  <c r="F3219" i="12" s="1"/>
  <c r="N3219" i="12"/>
  <c r="O3219" i="12" s="1"/>
  <c r="P3219" i="12" s="1"/>
  <c r="K3218" i="12"/>
  <c r="K3219" i="12" l="1"/>
  <c r="Q3219" i="12"/>
  <c r="R3219" i="12" s="1"/>
  <c r="W3219" i="12"/>
  <c r="E720" i="13"/>
  <c r="J3220" i="12"/>
  <c r="Y3220" i="12"/>
  <c r="I3220" i="12"/>
  <c r="V3220" i="12"/>
  <c r="B3221" i="12"/>
  <c r="U3220" i="12"/>
  <c r="E3220" i="12"/>
  <c r="F3220" i="12" s="1"/>
  <c r="N3220" i="12"/>
  <c r="O3220" i="12" s="1"/>
  <c r="P3220" i="12" s="1"/>
  <c r="Q3220" i="12" l="1"/>
  <c r="R3220" i="12" s="1"/>
  <c r="K3220" i="12"/>
  <c r="W3220" i="12"/>
  <c r="E719" i="13"/>
  <c r="V3221" i="12"/>
  <c r="B3222" i="12"/>
  <c r="U3221" i="12"/>
  <c r="E3221" i="12"/>
  <c r="F3221" i="12" s="1"/>
  <c r="N3221" i="12"/>
  <c r="O3221" i="12" s="1"/>
  <c r="P3221" i="12" s="1"/>
  <c r="Y3221" i="12"/>
  <c r="I3221" i="12"/>
  <c r="J3221" i="12"/>
  <c r="E718" i="13" l="1"/>
  <c r="N3222" i="12"/>
  <c r="O3222" i="12" s="1"/>
  <c r="P3222" i="12" s="1"/>
  <c r="J3222" i="12"/>
  <c r="Y3222" i="12"/>
  <c r="I3222" i="12"/>
  <c r="V3222" i="12"/>
  <c r="B3223" i="12"/>
  <c r="U3222" i="12"/>
  <c r="E3222" i="12"/>
  <c r="F3222" i="12" s="1"/>
  <c r="K3221" i="12"/>
  <c r="Q3221" i="12"/>
  <c r="R3221" i="12" s="1"/>
  <c r="W3221" i="12"/>
  <c r="E717" i="13" l="1"/>
  <c r="N3223" i="12"/>
  <c r="O3223" i="12" s="1"/>
  <c r="P3223" i="12" s="1"/>
  <c r="J3223" i="12"/>
  <c r="Y3223" i="12"/>
  <c r="I3223" i="12"/>
  <c r="V3223" i="12"/>
  <c r="B3224" i="12"/>
  <c r="U3223" i="12"/>
  <c r="E3223" i="12"/>
  <c r="F3223" i="12" s="1"/>
  <c r="K3222" i="12"/>
  <c r="Q3222" i="12"/>
  <c r="R3222" i="12" s="1"/>
  <c r="W3222" i="12"/>
  <c r="W3223" i="12" l="1"/>
  <c r="E716" i="13"/>
  <c r="N3224" i="12"/>
  <c r="O3224" i="12" s="1"/>
  <c r="P3224" i="12" s="1"/>
  <c r="J3224" i="12"/>
  <c r="Y3224" i="12"/>
  <c r="I3224" i="12"/>
  <c r="V3224" i="12"/>
  <c r="B3225" i="12"/>
  <c r="U3224" i="12"/>
  <c r="E3224" i="12"/>
  <c r="F3224" i="12" s="1"/>
  <c r="K3223" i="12"/>
  <c r="Q3223" i="12"/>
  <c r="R3223" i="12" s="1"/>
  <c r="E715" i="13" l="1"/>
  <c r="J3225" i="12"/>
  <c r="Y3225" i="12"/>
  <c r="I3225" i="12"/>
  <c r="V3225" i="12"/>
  <c r="B3226" i="12"/>
  <c r="U3225" i="12"/>
  <c r="E3225" i="12"/>
  <c r="F3225" i="12" s="1"/>
  <c r="N3225" i="12"/>
  <c r="O3225" i="12" s="1"/>
  <c r="P3225" i="12" s="1"/>
  <c r="K3224" i="12"/>
  <c r="Q3224" i="12"/>
  <c r="R3224" i="12" s="1"/>
  <c r="W3224" i="12"/>
  <c r="W3225" i="12" l="1"/>
  <c r="E714" i="13"/>
  <c r="V3226" i="12"/>
  <c r="B3227" i="12"/>
  <c r="U3226" i="12"/>
  <c r="E3226" i="12"/>
  <c r="F3226" i="12" s="1"/>
  <c r="N3226" i="12"/>
  <c r="O3226" i="12" s="1"/>
  <c r="P3226" i="12" s="1"/>
  <c r="J3226" i="12"/>
  <c r="Y3226" i="12"/>
  <c r="I3226" i="12"/>
  <c r="K3225" i="12"/>
  <c r="Q3225" i="12"/>
  <c r="R3225" i="12" s="1"/>
  <c r="W3226" i="12" l="1"/>
  <c r="E713" i="13"/>
  <c r="B3228" i="12"/>
  <c r="U3227" i="12"/>
  <c r="E3227" i="12"/>
  <c r="F3227" i="12" s="1"/>
  <c r="N3227" i="12"/>
  <c r="O3227" i="12" s="1"/>
  <c r="P3227" i="12" s="1"/>
  <c r="J3227" i="12"/>
  <c r="Y3227" i="12"/>
  <c r="I3227" i="12"/>
  <c r="V3227" i="12"/>
  <c r="K3226" i="12"/>
  <c r="Q3226" i="12"/>
  <c r="R3226" i="12" s="1"/>
  <c r="W3227" i="12" l="1"/>
  <c r="Q3227" i="12"/>
  <c r="R3227" i="12" s="1"/>
  <c r="E712" i="13"/>
  <c r="N3228" i="12"/>
  <c r="O3228" i="12" s="1"/>
  <c r="P3228" i="12" s="1"/>
  <c r="J3228" i="12"/>
  <c r="Y3228" i="12"/>
  <c r="I3228" i="12"/>
  <c r="V3228" i="12"/>
  <c r="B3229" i="12"/>
  <c r="U3228" i="12"/>
  <c r="E3228" i="12"/>
  <c r="F3228" i="12" s="1"/>
  <c r="K3227" i="12"/>
  <c r="W3228" i="12" l="1"/>
  <c r="K3228" i="12"/>
  <c r="Q3228" i="12"/>
  <c r="R3228" i="12" s="1"/>
  <c r="E711" i="13"/>
  <c r="N3229" i="12"/>
  <c r="O3229" i="12" s="1"/>
  <c r="P3229" i="12" s="1"/>
  <c r="J3229" i="12"/>
  <c r="Y3229" i="12"/>
  <c r="I3229" i="12"/>
  <c r="V3229" i="12"/>
  <c r="B3230" i="12"/>
  <c r="U3229" i="12"/>
  <c r="E3229" i="12"/>
  <c r="F3229" i="12" s="1"/>
  <c r="K3229" i="12" l="1"/>
  <c r="Q3229" i="12"/>
  <c r="R3229" i="12" s="1"/>
  <c r="W3229" i="12"/>
  <c r="E710" i="13"/>
  <c r="J3230" i="12"/>
  <c r="Y3230" i="12"/>
  <c r="I3230" i="12"/>
  <c r="V3230" i="12"/>
  <c r="B3231" i="12"/>
  <c r="U3230" i="12"/>
  <c r="E3230" i="12"/>
  <c r="F3230" i="12" s="1"/>
  <c r="N3230" i="12"/>
  <c r="O3230" i="12" s="1"/>
  <c r="P3230" i="12" s="1"/>
  <c r="W3230" i="12" l="1"/>
  <c r="E709" i="13"/>
  <c r="Y3231" i="12"/>
  <c r="I3231" i="12"/>
  <c r="V3231" i="12"/>
  <c r="B3232" i="12"/>
  <c r="U3231" i="12"/>
  <c r="E3231" i="12"/>
  <c r="F3231" i="12" s="1"/>
  <c r="N3231" i="12"/>
  <c r="O3231" i="12" s="1"/>
  <c r="P3231" i="12" s="1"/>
  <c r="J3231" i="12"/>
  <c r="K3230" i="12"/>
  <c r="Q3230" i="12"/>
  <c r="R3230" i="12" s="1"/>
  <c r="W3231" i="12" l="1"/>
  <c r="Q3231" i="12"/>
  <c r="R3231" i="12" s="1"/>
  <c r="E708" i="13"/>
  <c r="V3232" i="12"/>
  <c r="B3233" i="12"/>
  <c r="U3232" i="12"/>
  <c r="E3232" i="12"/>
  <c r="F3232" i="12" s="1"/>
  <c r="N3232" i="12"/>
  <c r="O3232" i="12" s="1"/>
  <c r="P3232" i="12" s="1"/>
  <c r="J3232" i="12"/>
  <c r="Y3232" i="12"/>
  <c r="I3232" i="12"/>
  <c r="K3231" i="12"/>
  <c r="W3232" i="12" l="1"/>
  <c r="Q3232" i="12"/>
  <c r="R3232" i="12" s="1"/>
  <c r="E707" i="13"/>
  <c r="N3233" i="12"/>
  <c r="O3233" i="12" s="1"/>
  <c r="P3233" i="12" s="1"/>
  <c r="J3233" i="12"/>
  <c r="Y3233" i="12"/>
  <c r="I3233" i="12"/>
  <c r="V3233" i="12"/>
  <c r="B3234" i="12"/>
  <c r="U3233" i="12"/>
  <c r="E3233" i="12"/>
  <c r="F3233" i="12" s="1"/>
  <c r="K3232" i="12"/>
  <c r="K3233" i="12" l="1"/>
  <c r="W3233" i="12"/>
  <c r="Q3233" i="12"/>
  <c r="R3233" i="12" s="1"/>
  <c r="E706" i="13"/>
  <c r="N3234" i="12"/>
  <c r="O3234" i="12" s="1"/>
  <c r="P3234" i="12" s="1"/>
  <c r="J3234" i="12"/>
  <c r="Y3234" i="12"/>
  <c r="I3234" i="12"/>
  <c r="V3234" i="12"/>
  <c r="B3235" i="12"/>
  <c r="U3234" i="12"/>
  <c r="E3234" i="12"/>
  <c r="F3234" i="12" s="1"/>
  <c r="W3234" i="12" l="1"/>
  <c r="Q3234" i="12"/>
  <c r="R3234" i="12" s="1"/>
  <c r="E705" i="13"/>
  <c r="J3235" i="12"/>
  <c r="Y3235" i="12"/>
  <c r="I3235" i="12"/>
  <c r="V3235" i="12"/>
  <c r="B3236" i="12"/>
  <c r="U3235" i="12"/>
  <c r="E3235" i="12"/>
  <c r="F3235" i="12" s="1"/>
  <c r="N3235" i="12"/>
  <c r="O3235" i="12" s="1"/>
  <c r="P3235" i="12" s="1"/>
  <c r="K3234" i="12"/>
  <c r="W3235" i="12" l="1"/>
  <c r="K3235" i="12"/>
  <c r="Q3235" i="12"/>
  <c r="R3235" i="12" s="1"/>
  <c r="E704" i="13"/>
  <c r="J3236" i="12"/>
  <c r="Y3236" i="12"/>
  <c r="I3236" i="12"/>
  <c r="V3236" i="12"/>
  <c r="B3237" i="12"/>
  <c r="U3236" i="12"/>
  <c r="E3236" i="12"/>
  <c r="F3236" i="12" s="1"/>
  <c r="N3236" i="12"/>
  <c r="O3236" i="12" s="1"/>
  <c r="P3236" i="12" s="1"/>
  <c r="W3236" i="12" l="1"/>
  <c r="Q3236" i="12"/>
  <c r="R3236" i="12" s="1"/>
  <c r="E703" i="13"/>
  <c r="V3237" i="12"/>
  <c r="B3238" i="12"/>
  <c r="U3237" i="12"/>
  <c r="E3237" i="12"/>
  <c r="F3237" i="12" s="1"/>
  <c r="N3237" i="12"/>
  <c r="O3237" i="12" s="1"/>
  <c r="P3237" i="12" s="1"/>
  <c r="J3237" i="12"/>
  <c r="Y3237" i="12"/>
  <c r="I3237" i="12"/>
  <c r="K3236" i="12"/>
  <c r="W3237" i="12" l="1"/>
  <c r="E702" i="13"/>
  <c r="N3238" i="12"/>
  <c r="O3238" i="12" s="1"/>
  <c r="P3238" i="12" s="1"/>
  <c r="J3238" i="12"/>
  <c r="Y3238" i="12"/>
  <c r="I3238" i="12"/>
  <c r="V3238" i="12"/>
  <c r="U3238" i="12"/>
  <c r="E3238" i="12"/>
  <c r="F3238" i="12" s="1"/>
  <c r="B3239" i="12"/>
  <c r="K3237" i="12"/>
  <c r="Q3237" i="12"/>
  <c r="R3237" i="12" s="1"/>
  <c r="W3238" i="12" l="1"/>
  <c r="Q3238" i="12"/>
  <c r="R3238" i="12" s="1"/>
  <c r="E701" i="13"/>
  <c r="N3239" i="12"/>
  <c r="O3239" i="12" s="1"/>
  <c r="P3239" i="12" s="1"/>
  <c r="J3239" i="12"/>
  <c r="Y3239" i="12"/>
  <c r="I3239" i="12"/>
  <c r="V3239" i="12"/>
  <c r="B3240" i="12"/>
  <c r="U3239" i="12"/>
  <c r="E3239" i="12"/>
  <c r="F3239" i="12" s="1"/>
  <c r="K3238" i="12"/>
  <c r="Q3239" i="12" l="1"/>
  <c r="R3239" i="12" s="1"/>
  <c r="W3239" i="12"/>
  <c r="E700" i="13"/>
  <c r="N3240" i="12"/>
  <c r="O3240" i="12" s="1"/>
  <c r="P3240" i="12" s="1"/>
  <c r="J3240" i="12"/>
  <c r="Y3240" i="12"/>
  <c r="I3240" i="12"/>
  <c r="V3240" i="12"/>
  <c r="B3241" i="12"/>
  <c r="U3240" i="12"/>
  <c r="E3240" i="12"/>
  <c r="F3240" i="12" s="1"/>
  <c r="K3239" i="12"/>
  <c r="W3240" i="12" l="1"/>
  <c r="Q3240" i="12"/>
  <c r="R3240" i="12" s="1"/>
  <c r="E699" i="13"/>
  <c r="J3241" i="12"/>
  <c r="Y3241" i="12"/>
  <c r="I3241" i="12"/>
  <c r="V3241" i="12"/>
  <c r="B3242" i="12"/>
  <c r="U3241" i="12"/>
  <c r="E3241" i="12"/>
  <c r="F3241" i="12" s="1"/>
  <c r="N3241" i="12"/>
  <c r="O3241" i="12" s="1"/>
  <c r="P3241" i="12" s="1"/>
  <c r="K3240" i="12"/>
  <c r="W3241" i="12" l="1"/>
  <c r="Q3241" i="12"/>
  <c r="R3241" i="12" s="1"/>
  <c r="E698" i="13"/>
  <c r="V3242" i="12"/>
  <c r="B3243" i="12"/>
  <c r="U3242" i="12"/>
  <c r="E3242" i="12"/>
  <c r="F3242" i="12" s="1"/>
  <c r="N3242" i="12"/>
  <c r="O3242" i="12" s="1"/>
  <c r="P3242" i="12" s="1"/>
  <c r="J3242" i="12"/>
  <c r="Y3242" i="12"/>
  <c r="I3242" i="12"/>
  <c r="K3241" i="12"/>
  <c r="Q3242" i="12" l="1"/>
  <c r="R3242" i="12" s="1"/>
  <c r="E697" i="13"/>
  <c r="B3244" i="12"/>
  <c r="U3243" i="12"/>
  <c r="E3243" i="12"/>
  <c r="F3243" i="12" s="1"/>
  <c r="N3243" i="12"/>
  <c r="O3243" i="12" s="1"/>
  <c r="P3243" i="12" s="1"/>
  <c r="J3243" i="12"/>
  <c r="Y3243" i="12"/>
  <c r="I3243" i="12"/>
  <c r="V3243" i="12"/>
  <c r="K3242" i="12"/>
  <c r="W3242" i="12"/>
  <c r="K3243" i="12" l="1"/>
  <c r="Q3243" i="12"/>
  <c r="R3243" i="12" s="1"/>
  <c r="W3243" i="12"/>
  <c r="E696" i="13"/>
  <c r="N3244" i="12"/>
  <c r="O3244" i="12" s="1"/>
  <c r="P3244" i="12" s="1"/>
  <c r="J3244" i="12"/>
  <c r="Y3244" i="12"/>
  <c r="I3244" i="12"/>
  <c r="V3244" i="12"/>
  <c r="B3245" i="12"/>
  <c r="U3244" i="12"/>
  <c r="E3244" i="12"/>
  <c r="F3244" i="12" s="1"/>
  <c r="K3244" i="12" l="1"/>
  <c r="Q3244" i="12"/>
  <c r="R3244" i="12" s="1"/>
  <c r="W3244" i="12"/>
  <c r="E695" i="13"/>
  <c r="N3245" i="12"/>
  <c r="O3245" i="12" s="1"/>
  <c r="P3245" i="12" s="1"/>
  <c r="J3245" i="12"/>
  <c r="Y3245" i="12"/>
  <c r="I3245" i="12"/>
  <c r="V3245" i="12"/>
  <c r="B3246" i="12"/>
  <c r="U3245" i="12"/>
  <c r="E3245" i="12"/>
  <c r="F3245" i="12" s="1"/>
  <c r="Q3245" i="12" l="1"/>
  <c r="R3245" i="12" s="1"/>
  <c r="W3245" i="12"/>
  <c r="E694" i="13"/>
  <c r="J3246" i="12"/>
  <c r="Y3246" i="12"/>
  <c r="I3246" i="12"/>
  <c r="V3246" i="12"/>
  <c r="B3247" i="12"/>
  <c r="U3246" i="12"/>
  <c r="E3246" i="12"/>
  <c r="F3246" i="12" s="1"/>
  <c r="N3246" i="12"/>
  <c r="O3246" i="12" s="1"/>
  <c r="P3246" i="12" s="1"/>
  <c r="K3245" i="12"/>
  <c r="W3246" i="12" l="1"/>
  <c r="K3246" i="12"/>
  <c r="E693" i="13"/>
  <c r="Y3247" i="12"/>
  <c r="I3247" i="12"/>
  <c r="V3247" i="12"/>
  <c r="B3248" i="12"/>
  <c r="U3247" i="12"/>
  <c r="E3247" i="12"/>
  <c r="F3247" i="12" s="1"/>
  <c r="N3247" i="12"/>
  <c r="O3247" i="12" s="1"/>
  <c r="P3247" i="12" s="1"/>
  <c r="J3247" i="12"/>
  <c r="Q3246" i="12"/>
  <c r="R3246" i="12" s="1"/>
  <c r="W3247" i="12" l="1"/>
  <c r="Q3247" i="12"/>
  <c r="R3247" i="12" s="1"/>
  <c r="E692" i="13"/>
  <c r="V3248" i="12"/>
  <c r="B3249" i="12"/>
  <c r="U3248" i="12"/>
  <c r="E3248" i="12"/>
  <c r="F3248" i="12" s="1"/>
  <c r="N3248" i="12"/>
  <c r="O3248" i="12" s="1"/>
  <c r="P3248" i="12" s="1"/>
  <c r="J3248" i="12"/>
  <c r="Y3248" i="12"/>
  <c r="I3248" i="12"/>
  <c r="K3247" i="12"/>
  <c r="W3248" i="12" l="1"/>
  <c r="E691" i="13"/>
  <c r="N3249" i="12"/>
  <c r="O3249" i="12" s="1"/>
  <c r="P3249" i="12" s="1"/>
  <c r="J3249" i="12"/>
  <c r="Y3249" i="12"/>
  <c r="I3249" i="12"/>
  <c r="V3249" i="12"/>
  <c r="B3250" i="12"/>
  <c r="U3249" i="12"/>
  <c r="E3249" i="12"/>
  <c r="F3249" i="12" s="1"/>
  <c r="K3248" i="12"/>
  <c r="Q3248" i="12"/>
  <c r="R3248" i="12" s="1"/>
  <c r="W3249" i="12" l="1"/>
  <c r="Q3249" i="12"/>
  <c r="R3249" i="12" s="1"/>
  <c r="E690" i="13"/>
  <c r="N3250" i="12"/>
  <c r="O3250" i="12" s="1"/>
  <c r="P3250" i="12" s="1"/>
  <c r="J3250" i="12"/>
  <c r="Y3250" i="12"/>
  <c r="I3250" i="12"/>
  <c r="V3250" i="12"/>
  <c r="B3251" i="12"/>
  <c r="U3250" i="12"/>
  <c r="E3250" i="12"/>
  <c r="F3250" i="12" s="1"/>
  <c r="K3249" i="12"/>
  <c r="W3250" i="12" l="1"/>
  <c r="E689" i="13"/>
  <c r="J3251" i="12"/>
  <c r="Y3251" i="12"/>
  <c r="I3251" i="12"/>
  <c r="V3251" i="12"/>
  <c r="B3252" i="12"/>
  <c r="U3251" i="12"/>
  <c r="E3251" i="12"/>
  <c r="F3251" i="12" s="1"/>
  <c r="N3251" i="12"/>
  <c r="O3251" i="12" s="1"/>
  <c r="P3251" i="12" s="1"/>
  <c r="K3250" i="12"/>
  <c r="Q3250" i="12"/>
  <c r="R3250" i="12" s="1"/>
  <c r="W3251" i="12" l="1"/>
  <c r="E688" i="13"/>
  <c r="J3252" i="12"/>
  <c r="Y3252" i="12"/>
  <c r="I3252" i="12"/>
  <c r="V3252" i="12"/>
  <c r="B3253" i="12"/>
  <c r="U3252" i="12"/>
  <c r="E3252" i="12"/>
  <c r="F3252" i="12" s="1"/>
  <c r="N3252" i="12"/>
  <c r="O3252" i="12" s="1"/>
  <c r="P3252" i="12" s="1"/>
  <c r="K3251" i="12"/>
  <c r="Q3251" i="12"/>
  <c r="R3251" i="12" s="1"/>
  <c r="W3252" i="12" l="1"/>
  <c r="E687" i="13"/>
  <c r="V3253" i="12"/>
  <c r="B3254" i="12"/>
  <c r="U3253" i="12"/>
  <c r="E3253" i="12"/>
  <c r="F3253" i="12" s="1"/>
  <c r="N3253" i="12"/>
  <c r="O3253" i="12" s="1"/>
  <c r="P3253" i="12" s="1"/>
  <c r="J3253" i="12"/>
  <c r="Y3253" i="12"/>
  <c r="I3253" i="12"/>
  <c r="K3252" i="12"/>
  <c r="Q3252" i="12"/>
  <c r="R3252" i="12" s="1"/>
  <c r="W3253" i="12" l="1"/>
  <c r="Q3253" i="12"/>
  <c r="R3253" i="12" s="1"/>
  <c r="E686" i="13"/>
  <c r="N3254" i="12"/>
  <c r="O3254" i="12" s="1"/>
  <c r="P3254" i="12" s="1"/>
  <c r="J3254" i="12"/>
  <c r="Y3254" i="12"/>
  <c r="I3254" i="12"/>
  <c r="V3254" i="12"/>
  <c r="B3255" i="12"/>
  <c r="U3254" i="12"/>
  <c r="E3254" i="12"/>
  <c r="F3254" i="12" s="1"/>
  <c r="K3253" i="12"/>
  <c r="W3254" i="12" l="1"/>
  <c r="Q3254" i="12"/>
  <c r="R3254" i="12" s="1"/>
  <c r="E685" i="13"/>
  <c r="N3255" i="12"/>
  <c r="O3255" i="12" s="1"/>
  <c r="P3255" i="12" s="1"/>
  <c r="J3255" i="12"/>
  <c r="Y3255" i="12"/>
  <c r="I3255" i="12"/>
  <c r="V3255" i="12"/>
  <c r="B3256" i="12"/>
  <c r="U3255" i="12"/>
  <c r="E3255" i="12"/>
  <c r="F3255" i="12" s="1"/>
  <c r="K3254" i="12"/>
  <c r="K3255" i="12" l="1"/>
  <c r="W3255" i="12"/>
  <c r="Q3255" i="12"/>
  <c r="R3255" i="12" s="1"/>
  <c r="E684" i="13"/>
  <c r="N3256" i="12"/>
  <c r="O3256" i="12" s="1"/>
  <c r="P3256" i="12" s="1"/>
  <c r="J3256" i="12"/>
  <c r="Y3256" i="12"/>
  <c r="I3256" i="12"/>
  <c r="V3256" i="12"/>
  <c r="U3256" i="12"/>
  <c r="E3256" i="12"/>
  <c r="F3256" i="12" s="1"/>
  <c r="B3257" i="12"/>
  <c r="K3256" i="12" l="1"/>
  <c r="Q3256" i="12"/>
  <c r="R3256" i="12" s="1"/>
  <c r="E683" i="13"/>
  <c r="N3257" i="12"/>
  <c r="O3257" i="12" s="1"/>
  <c r="P3257" i="12" s="1"/>
  <c r="J3257" i="12"/>
  <c r="I3257" i="12"/>
  <c r="Y3257" i="12"/>
  <c r="E3257" i="12"/>
  <c r="F3257" i="12" s="1"/>
  <c r="V3257" i="12"/>
  <c r="U3257" i="12"/>
  <c r="B3258" i="12"/>
  <c r="W3256" i="12"/>
  <c r="Q3257" i="12" l="1"/>
  <c r="R3257" i="12" s="1"/>
  <c r="E682" i="13"/>
  <c r="B3259" i="12"/>
  <c r="U3258" i="12"/>
  <c r="E3258" i="12"/>
  <c r="F3258" i="12" s="1"/>
  <c r="N3258" i="12"/>
  <c r="O3258" i="12" s="1"/>
  <c r="P3258" i="12" s="1"/>
  <c r="J3258" i="12"/>
  <c r="I3258" i="12"/>
  <c r="Y3258" i="12"/>
  <c r="V3258" i="12"/>
  <c r="K3257" i="12"/>
  <c r="W3257" i="12"/>
  <c r="W3258" i="12" l="1"/>
  <c r="K3258" i="12"/>
  <c r="E681" i="13"/>
  <c r="V3259" i="12"/>
  <c r="B3260" i="12"/>
  <c r="U3259" i="12"/>
  <c r="E3259" i="12"/>
  <c r="F3259" i="12" s="1"/>
  <c r="Y3259" i="12"/>
  <c r="N3259" i="12"/>
  <c r="O3259" i="12" s="1"/>
  <c r="P3259" i="12" s="1"/>
  <c r="J3259" i="12"/>
  <c r="I3259" i="12"/>
  <c r="Q3258" i="12"/>
  <c r="R3258" i="12" s="1"/>
  <c r="W3259" i="12" l="1"/>
  <c r="K3259" i="12"/>
  <c r="E680" i="13"/>
  <c r="B3261" i="12"/>
  <c r="U3260" i="12"/>
  <c r="E3260" i="12"/>
  <c r="F3260" i="12" s="1"/>
  <c r="J3260" i="12"/>
  <c r="I3260" i="12"/>
  <c r="Y3260" i="12"/>
  <c r="V3260" i="12"/>
  <c r="N3260" i="12"/>
  <c r="O3260" i="12" s="1"/>
  <c r="P3260" i="12" s="1"/>
  <c r="Q3259" i="12"/>
  <c r="R3259" i="12" s="1"/>
  <c r="W3260" i="12" l="1"/>
  <c r="K3260" i="12"/>
  <c r="E679" i="13"/>
  <c r="V3261" i="12"/>
  <c r="U3261" i="12"/>
  <c r="N3261" i="12"/>
  <c r="O3261" i="12" s="1"/>
  <c r="P3261" i="12" s="1"/>
  <c r="B3262" i="12"/>
  <c r="J3261" i="12"/>
  <c r="I3261" i="12"/>
  <c r="E3261" i="12"/>
  <c r="F3261" i="12" s="1"/>
  <c r="Y3261" i="12"/>
  <c r="Q3260" i="12"/>
  <c r="R3260" i="12" s="1"/>
  <c r="W3261" i="12" l="1"/>
  <c r="Q3261" i="12"/>
  <c r="R3261" i="12" s="1"/>
  <c r="K3261" i="12"/>
  <c r="E678" i="13"/>
  <c r="N3262" i="12"/>
  <c r="O3262" i="12" s="1"/>
  <c r="P3262" i="12" s="1"/>
  <c r="J3262" i="12"/>
  <c r="Y3262" i="12"/>
  <c r="I3262" i="12"/>
  <c r="B3263" i="12"/>
  <c r="E3262" i="12"/>
  <c r="F3262" i="12" s="1"/>
  <c r="V3262" i="12"/>
  <c r="U3262" i="12"/>
  <c r="W3262" i="12" l="1"/>
  <c r="Q3262" i="12"/>
  <c r="R3262" i="12" s="1"/>
  <c r="E677" i="13"/>
  <c r="J3263" i="12"/>
  <c r="Y3263" i="12"/>
  <c r="I3263" i="12"/>
  <c r="V3263" i="12"/>
  <c r="U3263" i="12"/>
  <c r="B3264" i="12"/>
  <c r="N3263" i="12"/>
  <c r="O3263" i="12" s="1"/>
  <c r="P3263" i="12" s="1"/>
  <c r="E3263" i="12"/>
  <c r="F3263" i="12" s="1"/>
  <c r="K3262" i="12"/>
  <c r="W3263" i="12" l="1"/>
  <c r="E676" i="13"/>
  <c r="Y3264" i="12"/>
  <c r="I3264" i="12"/>
  <c r="V3264" i="12"/>
  <c r="B3265" i="12"/>
  <c r="U3264" i="12"/>
  <c r="E3264" i="12"/>
  <c r="F3264" i="12" s="1"/>
  <c r="N3264" i="12"/>
  <c r="O3264" i="12" s="1"/>
  <c r="P3264" i="12" s="1"/>
  <c r="J3264" i="12"/>
  <c r="Q3263" i="12"/>
  <c r="R3263" i="12" s="1"/>
  <c r="K3263" i="12"/>
  <c r="W3264" i="12" l="1"/>
  <c r="E675" i="13"/>
  <c r="V3265" i="12"/>
  <c r="B3266" i="12"/>
  <c r="U3265" i="12"/>
  <c r="E3265" i="12"/>
  <c r="F3265" i="12" s="1"/>
  <c r="N3265" i="12"/>
  <c r="O3265" i="12" s="1"/>
  <c r="P3265" i="12" s="1"/>
  <c r="J3265" i="12"/>
  <c r="I3265" i="12"/>
  <c r="Y3265" i="12"/>
  <c r="K3264" i="12"/>
  <c r="Q3264" i="12"/>
  <c r="R3264" i="12" s="1"/>
  <c r="K3265" i="12" l="1"/>
  <c r="W3265" i="12"/>
  <c r="Q3265" i="12"/>
  <c r="R3265" i="12" s="1"/>
  <c r="E674" i="13"/>
  <c r="N3266" i="12"/>
  <c r="O3266" i="12" s="1"/>
  <c r="P3266" i="12" s="1"/>
  <c r="J3266" i="12"/>
  <c r="I3266" i="12"/>
  <c r="B3267" i="12"/>
  <c r="E3266" i="12"/>
  <c r="F3266" i="12" s="1"/>
  <c r="Y3266" i="12"/>
  <c r="V3266" i="12"/>
  <c r="U3266" i="12"/>
  <c r="W3266" i="12" l="1"/>
  <c r="K3266" i="12"/>
  <c r="E673" i="13"/>
  <c r="N3267" i="12"/>
  <c r="O3267" i="12" s="1"/>
  <c r="P3267" i="12" s="1"/>
  <c r="J3267" i="12"/>
  <c r="B3268" i="12"/>
  <c r="E3267" i="12"/>
  <c r="F3267" i="12" s="1"/>
  <c r="Y3267" i="12"/>
  <c r="V3267" i="12"/>
  <c r="U3267" i="12"/>
  <c r="I3267" i="12"/>
  <c r="Q3266" i="12"/>
  <c r="R3266" i="12" s="1"/>
  <c r="Q3267" i="12" l="1"/>
  <c r="R3267" i="12" s="1"/>
  <c r="E672" i="13"/>
  <c r="J3268" i="12"/>
  <c r="Y3268" i="12"/>
  <c r="I3268" i="12"/>
  <c r="B3269" i="12"/>
  <c r="U3268" i="12"/>
  <c r="E3268" i="12"/>
  <c r="F3268" i="12" s="1"/>
  <c r="V3268" i="12"/>
  <c r="N3268" i="12"/>
  <c r="O3268" i="12" s="1"/>
  <c r="P3268" i="12" s="1"/>
  <c r="K3267" i="12"/>
  <c r="W3267" i="12"/>
  <c r="W3268" i="12" l="1"/>
  <c r="E671" i="13"/>
  <c r="J3269" i="12"/>
  <c r="Y3269" i="12"/>
  <c r="I3269" i="12"/>
  <c r="V3269" i="12"/>
  <c r="B3270" i="12"/>
  <c r="U3269" i="12"/>
  <c r="E3269" i="12"/>
  <c r="F3269" i="12" s="1"/>
  <c r="N3269" i="12"/>
  <c r="O3269" i="12" s="1"/>
  <c r="P3269" i="12" s="1"/>
  <c r="K3268" i="12"/>
  <c r="Q3268" i="12"/>
  <c r="R3268" i="12" s="1"/>
  <c r="W3269" i="12" l="1"/>
  <c r="E670" i="13"/>
  <c r="V3270" i="12"/>
  <c r="B3271" i="12"/>
  <c r="U3270" i="12"/>
  <c r="E3270" i="12"/>
  <c r="F3270" i="12" s="1"/>
  <c r="Y3270" i="12"/>
  <c r="I3270" i="12"/>
  <c r="N3270" i="12"/>
  <c r="O3270" i="12" s="1"/>
  <c r="P3270" i="12" s="1"/>
  <c r="J3270" i="12"/>
  <c r="K3269" i="12"/>
  <c r="Q3269" i="12"/>
  <c r="R3269" i="12" s="1"/>
  <c r="W3270" i="12" l="1"/>
  <c r="E669" i="13"/>
  <c r="N3271" i="12"/>
  <c r="O3271" i="12" s="1"/>
  <c r="P3271" i="12" s="1"/>
  <c r="J3271" i="12"/>
  <c r="Y3271" i="12"/>
  <c r="I3271" i="12"/>
  <c r="V3271" i="12"/>
  <c r="E3271" i="12"/>
  <c r="F3271" i="12" s="1"/>
  <c r="B3272" i="12"/>
  <c r="U3271" i="12"/>
  <c r="K3270" i="12"/>
  <c r="Q3270" i="12"/>
  <c r="R3270" i="12" s="1"/>
  <c r="W3271" i="12" l="1"/>
  <c r="Q3271" i="12"/>
  <c r="R3271" i="12" s="1"/>
  <c r="E668" i="13"/>
  <c r="N3272" i="12"/>
  <c r="O3272" i="12" s="1"/>
  <c r="P3272" i="12" s="1"/>
  <c r="Y3272" i="12"/>
  <c r="I3272" i="12"/>
  <c r="V3272" i="12"/>
  <c r="B3273" i="12"/>
  <c r="U3272" i="12"/>
  <c r="E3272" i="12"/>
  <c r="F3272" i="12" s="1"/>
  <c r="J3272" i="12"/>
  <c r="K3271" i="12"/>
  <c r="W3272" i="12" l="1"/>
  <c r="Q3272" i="12"/>
  <c r="R3272" i="12" s="1"/>
  <c r="E667" i="13"/>
  <c r="N3273" i="12"/>
  <c r="O3273" i="12" s="1"/>
  <c r="P3273" i="12" s="1"/>
  <c r="J3273" i="12"/>
  <c r="Y3273" i="12"/>
  <c r="I3273" i="12"/>
  <c r="V3273" i="12"/>
  <c r="B3274" i="12"/>
  <c r="U3273" i="12"/>
  <c r="E3273" i="12"/>
  <c r="F3273" i="12" s="1"/>
  <c r="K3272" i="12"/>
  <c r="W3273" i="12" l="1"/>
  <c r="K3273" i="12"/>
  <c r="Q3273" i="12"/>
  <c r="R3273" i="12" s="1"/>
  <c r="E666" i="13"/>
  <c r="J3274" i="12"/>
  <c r="Y3274" i="12"/>
  <c r="I3274" i="12"/>
  <c r="V3274" i="12"/>
  <c r="B3275" i="12"/>
  <c r="U3274" i="12"/>
  <c r="E3274" i="12"/>
  <c r="F3274" i="12" s="1"/>
  <c r="N3274" i="12"/>
  <c r="O3274" i="12" s="1"/>
  <c r="P3274" i="12" s="1"/>
  <c r="W3274" i="12" l="1"/>
  <c r="Q3274" i="12"/>
  <c r="R3274" i="12" s="1"/>
  <c r="E665" i="13"/>
  <c r="V3275" i="12"/>
  <c r="B3276" i="12"/>
  <c r="U3275" i="12"/>
  <c r="E3275" i="12"/>
  <c r="F3275" i="12" s="1"/>
  <c r="N3275" i="12"/>
  <c r="O3275" i="12" s="1"/>
  <c r="P3275" i="12" s="1"/>
  <c r="J3275" i="12"/>
  <c r="Y3275" i="12"/>
  <c r="I3275" i="12"/>
  <c r="K3274" i="12"/>
  <c r="E664" i="13" l="1"/>
  <c r="B3277" i="12"/>
  <c r="U3276" i="12"/>
  <c r="E3276" i="12"/>
  <c r="F3276" i="12" s="1"/>
  <c r="J3276" i="12"/>
  <c r="Y3276" i="12"/>
  <c r="I3276" i="12"/>
  <c r="N3276" i="12"/>
  <c r="O3276" i="12" s="1"/>
  <c r="P3276" i="12" s="1"/>
  <c r="V3276" i="12"/>
  <c r="K3275" i="12"/>
  <c r="Q3275" i="12"/>
  <c r="R3275" i="12" s="1"/>
  <c r="W3275" i="12"/>
  <c r="Q3276" i="12" l="1"/>
  <c r="R3276" i="12" s="1"/>
  <c r="K3276" i="12"/>
  <c r="W3276" i="12"/>
  <c r="E663" i="13"/>
  <c r="N3277" i="12"/>
  <c r="O3277" i="12" s="1"/>
  <c r="P3277" i="12" s="1"/>
  <c r="J3277" i="12"/>
  <c r="V3277" i="12"/>
  <c r="B3278" i="12"/>
  <c r="Y3277" i="12"/>
  <c r="U3277" i="12"/>
  <c r="I3277" i="12"/>
  <c r="E3277" i="12"/>
  <c r="F3277" i="12" s="1"/>
  <c r="E662" i="13" l="1"/>
  <c r="N3278" i="12"/>
  <c r="O3278" i="12" s="1"/>
  <c r="P3278" i="12" s="1"/>
  <c r="J3278" i="12"/>
  <c r="Y3278" i="12"/>
  <c r="I3278" i="12"/>
  <c r="B3279" i="12"/>
  <c r="U3278" i="12"/>
  <c r="E3278" i="12"/>
  <c r="F3278" i="12" s="1"/>
  <c r="V3278" i="12"/>
  <c r="Q3277" i="12"/>
  <c r="R3277" i="12" s="1"/>
  <c r="K3277" i="12"/>
  <c r="W3277" i="12"/>
  <c r="W3278" i="12" l="1"/>
  <c r="Q3278" i="12"/>
  <c r="R3278" i="12" s="1"/>
  <c r="E661" i="13"/>
  <c r="J3279" i="12"/>
  <c r="Y3279" i="12"/>
  <c r="I3279" i="12"/>
  <c r="V3279" i="12"/>
  <c r="N3279" i="12"/>
  <c r="O3279" i="12" s="1"/>
  <c r="P3279" i="12" s="1"/>
  <c r="B3280" i="12"/>
  <c r="U3279" i="12"/>
  <c r="E3279" i="12"/>
  <c r="F3279" i="12" s="1"/>
  <c r="K3278" i="12"/>
  <c r="Q3279" i="12" l="1"/>
  <c r="R3279" i="12" s="1"/>
  <c r="K3279" i="12"/>
  <c r="W3279" i="12"/>
  <c r="E660" i="13"/>
  <c r="Y3280" i="12"/>
  <c r="I3280" i="12"/>
  <c r="V3280" i="12"/>
  <c r="B3281" i="12"/>
  <c r="U3280" i="12"/>
  <c r="E3280" i="12"/>
  <c r="F3280" i="12" s="1"/>
  <c r="N3280" i="12"/>
  <c r="O3280" i="12" s="1"/>
  <c r="P3280" i="12" s="1"/>
  <c r="J3280" i="12"/>
  <c r="W3280" i="12" l="1"/>
  <c r="E659" i="13"/>
  <c r="V3281" i="12"/>
  <c r="B3282" i="12"/>
  <c r="U3281" i="12"/>
  <c r="E3281" i="12"/>
  <c r="F3281" i="12" s="1"/>
  <c r="N3281" i="12"/>
  <c r="O3281" i="12" s="1"/>
  <c r="P3281" i="12" s="1"/>
  <c r="J3281" i="12"/>
  <c r="Y3281" i="12"/>
  <c r="I3281" i="12"/>
  <c r="K3280" i="12"/>
  <c r="Q3280" i="12"/>
  <c r="R3280" i="12" s="1"/>
  <c r="W3281" i="12" l="1"/>
  <c r="Q3281" i="12"/>
  <c r="R3281" i="12" s="1"/>
  <c r="E658" i="13"/>
  <c r="N3282" i="12"/>
  <c r="O3282" i="12" s="1"/>
  <c r="P3282" i="12" s="1"/>
  <c r="Y3282" i="12"/>
  <c r="I3282" i="12"/>
  <c r="B3283" i="12"/>
  <c r="U3282" i="12"/>
  <c r="E3282" i="12"/>
  <c r="F3282" i="12" s="1"/>
  <c r="V3282" i="12"/>
  <c r="J3282" i="12"/>
  <c r="K3281" i="12"/>
  <c r="K3282" i="12" l="1"/>
  <c r="Q3282" i="12"/>
  <c r="R3282" i="12" s="1"/>
  <c r="W3282" i="12"/>
  <c r="E657" i="13"/>
  <c r="N3283" i="12"/>
  <c r="O3283" i="12" s="1"/>
  <c r="P3283" i="12" s="1"/>
  <c r="J3283" i="12"/>
  <c r="Y3283" i="12"/>
  <c r="I3283" i="12"/>
  <c r="V3283" i="12"/>
  <c r="B3284" i="12"/>
  <c r="U3283" i="12"/>
  <c r="E3283" i="12"/>
  <c r="F3283" i="12" s="1"/>
  <c r="W3283" i="12" l="1"/>
  <c r="Q3283" i="12"/>
  <c r="R3283" i="12" s="1"/>
  <c r="E656" i="13"/>
  <c r="J3284" i="12"/>
  <c r="Y3284" i="12"/>
  <c r="I3284" i="12"/>
  <c r="V3284" i="12"/>
  <c r="B3285" i="12"/>
  <c r="U3284" i="12"/>
  <c r="E3284" i="12"/>
  <c r="F3284" i="12" s="1"/>
  <c r="N3284" i="12"/>
  <c r="O3284" i="12" s="1"/>
  <c r="P3284" i="12" s="1"/>
  <c r="K3283" i="12"/>
  <c r="K3284" i="12" l="1"/>
  <c r="W3284" i="12"/>
  <c r="Q3284" i="12"/>
  <c r="R3284" i="12" s="1"/>
  <c r="E655" i="13"/>
  <c r="J3285" i="12"/>
  <c r="Y3285" i="12"/>
  <c r="I3285" i="12"/>
  <c r="V3285" i="12"/>
  <c r="B3286" i="12"/>
  <c r="U3285" i="12"/>
  <c r="E3285" i="12"/>
  <c r="F3285" i="12" s="1"/>
  <c r="N3285" i="12"/>
  <c r="O3285" i="12" s="1"/>
  <c r="P3285" i="12" s="1"/>
  <c r="K3285" i="12" l="1"/>
  <c r="Q3285" i="12"/>
  <c r="R3285" i="12" s="1"/>
  <c r="W3285" i="12"/>
  <c r="E654" i="13"/>
  <c r="V3286" i="12"/>
  <c r="B3287" i="12"/>
  <c r="U3286" i="12"/>
  <c r="E3286" i="12"/>
  <c r="F3286" i="12" s="1"/>
  <c r="Y3286" i="12"/>
  <c r="I3286" i="12"/>
  <c r="N3286" i="12"/>
  <c r="O3286" i="12" s="1"/>
  <c r="P3286" i="12" s="1"/>
  <c r="J3286" i="12"/>
  <c r="W3286" i="12" l="1"/>
  <c r="E653" i="13"/>
  <c r="N3287" i="12"/>
  <c r="O3287" i="12" s="1"/>
  <c r="P3287" i="12" s="1"/>
  <c r="J3287" i="12"/>
  <c r="Y3287" i="12"/>
  <c r="I3287" i="12"/>
  <c r="V3287" i="12"/>
  <c r="B3288" i="12"/>
  <c r="U3287" i="12"/>
  <c r="E3287" i="12"/>
  <c r="F3287" i="12" s="1"/>
  <c r="K3286" i="12"/>
  <c r="Q3286" i="12"/>
  <c r="R3286" i="12" s="1"/>
  <c r="W3287" i="12" l="1"/>
  <c r="K3287" i="12"/>
  <c r="Q3287" i="12"/>
  <c r="R3287" i="12" s="1"/>
  <c r="E652" i="13"/>
  <c r="N3288" i="12"/>
  <c r="O3288" i="12" s="1"/>
  <c r="P3288" i="12" s="1"/>
  <c r="J3288" i="12"/>
  <c r="Y3288" i="12"/>
  <c r="I3288" i="12"/>
  <c r="V3288" i="12"/>
  <c r="B3289" i="12"/>
  <c r="U3288" i="12"/>
  <c r="E3288" i="12"/>
  <c r="F3288" i="12" s="1"/>
  <c r="W3288" i="12" l="1"/>
  <c r="E651" i="13"/>
  <c r="N3289" i="12"/>
  <c r="O3289" i="12" s="1"/>
  <c r="P3289" i="12" s="1"/>
  <c r="J3289" i="12"/>
  <c r="Y3289" i="12"/>
  <c r="I3289" i="12"/>
  <c r="V3289" i="12"/>
  <c r="B3290" i="12"/>
  <c r="U3289" i="12"/>
  <c r="E3289" i="12"/>
  <c r="F3289" i="12" s="1"/>
  <c r="K3288" i="12"/>
  <c r="Q3288" i="12"/>
  <c r="R3288" i="12" s="1"/>
  <c r="K3289" i="12" l="1"/>
  <c r="W3289" i="12"/>
  <c r="Q3289" i="12"/>
  <c r="R3289" i="12" s="1"/>
  <c r="E650" i="13"/>
  <c r="J3290" i="12"/>
  <c r="Y3290" i="12"/>
  <c r="I3290" i="12"/>
  <c r="V3290" i="12"/>
  <c r="B3291" i="12"/>
  <c r="U3290" i="12"/>
  <c r="E3290" i="12"/>
  <c r="F3290" i="12" s="1"/>
  <c r="N3290" i="12"/>
  <c r="O3290" i="12" s="1"/>
  <c r="P3290" i="12" s="1"/>
  <c r="W3290" i="12" l="1"/>
  <c r="Q3290" i="12"/>
  <c r="R3290" i="12" s="1"/>
  <c r="E649" i="13"/>
  <c r="V3291" i="12"/>
  <c r="B3292" i="12"/>
  <c r="U3291" i="12"/>
  <c r="E3291" i="12"/>
  <c r="F3291" i="12" s="1"/>
  <c r="N3291" i="12"/>
  <c r="O3291" i="12" s="1"/>
  <c r="P3291" i="12" s="1"/>
  <c r="J3291" i="12"/>
  <c r="I3291" i="12"/>
  <c r="Y3291" i="12"/>
  <c r="K3290" i="12"/>
  <c r="W3291" i="12" l="1"/>
  <c r="K3291" i="12"/>
  <c r="Q3291" i="12"/>
  <c r="R3291" i="12" s="1"/>
  <c r="E648" i="13"/>
  <c r="B3293" i="12"/>
  <c r="U3292" i="12"/>
  <c r="E3292" i="12"/>
  <c r="F3292" i="12" s="1"/>
  <c r="N3292" i="12"/>
  <c r="O3292" i="12" s="1"/>
  <c r="P3292" i="12" s="1"/>
  <c r="J3292" i="12"/>
  <c r="Y3292" i="12"/>
  <c r="I3292" i="12"/>
  <c r="V3292" i="12"/>
  <c r="W3292" i="12" l="1"/>
  <c r="E647" i="13"/>
  <c r="N3293" i="12"/>
  <c r="O3293" i="12" s="1"/>
  <c r="P3293" i="12" s="1"/>
  <c r="J3293" i="12"/>
  <c r="Y3293" i="12"/>
  <c r="I3293" i="12"/>
  <c r="V3293" i="12"/>
  <c r="B3294" i="12"/>
  <c r="U3293" i="12"/>
  <c r="E3293" i="12"/>
  <c r="F3293" i="12" s="1"/>
  <c r="K3292" i="12"/>
  <c r="Q3292" i="12"/>
  <c r="R3292" i="12" s="1"/>
  <c r="E646" i="13" l="1"/>
  <c r="N3294" i="12"/>
  <c r="O3294" i="12" s="1"/>
  <c r="P3294" i="12" s="1"/>
  <c r="J3294" i="12"/>
  <c r="Y3294" i="12"/>
  <c r="I3294" i="12"/>
  <c r="V3294" i="12"/>
  <c r="B3295" i="12"/>
  <c r="U3294" i="12"/>
  <c r="E3294" i="12"/>
  <c r="F3294" i="12" s="1"/>
  <c r="K3293" i="12"/>
  <c r="Q3293" i="12"/>
  <c r="R3293" i="12" s="1"/>
  <c r="W3293" i="12"/>
  <c r="W3294" i="12" l="1"/>
  <c r="E645" i="13"/>
  <c r="J3295" i="12"/>
  <c r="Y3295" i="12"/>
  <c r="I3295" i="12"/>
  <c r="V3295" i="12"/>
  <c r="B3296" i="12"/>
  <c r="U3295" i="12"/>
  <c r="E3295" i="12"/>
  <c r="F3295" i="12" s="1"/>
  <c r="N3295" i="12"/>
  <c r="O3295" i="12" s="1"/>
  <c r="P3295" i="12" s="1"/>
  <c r="K3294" i="12"/>
  <c r="Q3294" i="12"/>
  <c r="R3294" i="12" s="1"/>
  <c r="W3295" i="12" l="1"/>
  <c r="E644" i="13"/>
  <c r="Y3296" i="12"/>
  <c r="I3296" i="12"/>
  <c r="V3296" i="12"/>
  <c r="B3297" i="12"/>
  <c r="U3296" i="12"/>
  <c r="E3296" i="12"/>
  <c r="F3296" i="12" s="1"/>
  <c r="N3296" i="12"/>
  <c r="O3296" i="12" s="1"/>
  <c r="P3296" i="12" s="1"/>
  <c r="J3296" i="12"/>
  <c r="K3295" i="12"/>
  <c r="Q3295" i="12"/>
  <c r="R3295" i="12" s="1"/>
  <c r="W3296" i="12" l="1"/>
  <c r="E643" i="13"/>
  <c r="V3297" i="12"/>
  <c r="B3298" i="12"/>
  <c r="U3297" i="12"/>
  <c r="E3297" i="12"/>
  <c r="F3297" i="12" s="1"/>
  <c r="N3297" i="12"/>
  <c r="O3297" i="12" s="1"/>
  <c r="P3297" i="12" s="1"/>
  <c r="J3297" i="12"/>
  <c r="Y3297" i="12"/>
  <c r="I3297" i="12"/>
  <c r="K3296" i="12"/>
  <c r="Q3296" i="12"/>
  <c r="R3296" i="12" s="1"/>
  <c r="K3297" i="12" l="1"/>
  <c r="W3297" i="12"/>
  <c r="Q3297" i="12"/>
  <c r="R3297" i="12" s="1"/>
  <c r="E642" i="13"/>
  <c r="N3298" i="12"/>
  <c r="O3298" i="12" s="1"/>
  <c r="P3298" i="12" s="1"/>
  <c r="J3298" i="12"/>
  <c r="Y3298" i="12"/>
  <c r="I3298" i="12"/>
  <c r="B3299" i="12"/>
  <c r="U3298" i="12"/>
  <c r="E3298" i="12"/>
  <c r="F3298" i="12" s="1"/>
  <c r="V3298" i="12"/>
  <c r="Q3298" i="12" l="1"/>
  <c r="R3298" i="12" s="1"/>
  <c r="W3298" i="12"/>
  <c r="E641" i="13"/>
  <c r="N3299" i="12"/>
  <c r="O3299" i="12" s="1"/>
  <c r="P3299" i="12" s="1"/>
  <c r="J3299" i="12"/>
  <c r="Y3299" i="12"/>
  <c r="I3299" i="12"/>
  <c r="V3299" i="12"/>
  <c r="B3300" i="12"/>
  <c r="U3299" i="12"/>
  <c r="E3299" i="12"/>
  <c r="F3299" i="12" s="1"/>
  <c r="K3298" i="12"/>
  <c r="Q3299" i="12" l="1"/>
  <c r="R3299" i="12" s="1"/>
  <c r="W3299" i="12"/>
  <c r="E640" i="13"/>
  <c r="J3300" i="12"/>
  <c r="Y3300" i="12"/>
  <c r="I3300" i="12"/>
  <c r="V3300" i="12"/>
  <c r="B3301" i="12"/>
  <c r="U3300" i="12"/>
  <c r="E3300" i="12"/>
  <c r="F3300" i="12" s="1"/>
  <c r="N3300" i="12"/>
  <c r="O3300" i="12" s="1"/>
  <c r="P3300" i="12" s="1"/>
  <c r="K3299" i="12"/>
  <c r="Q3300" i="12" l="1"/>
  <c r="R3300" i="12" s="1"/>
  <c r="K3300" i="12"/>
  <c r="W3300" i="12"/>
  <c r="E639" i="13"/>
  <c r="J3301" i="12"/>
  <c r="Y3301" i="12"/>
  <c r="I3301" i="12"/>
  <c r="V3301" i="12"/>
  <c r="B3302" i="12"/>
  <c r="U3301" i="12"/>
  <c r="E3301" i="12"/>
  <c r="F3301" i="12" s="1"/>
  <c r="N3301" i="12"/>
  <c r="O3301" i="12" s="1"/>
  <c r="P3301" i="12" s="1"/>
  <c r="W3301" i="12" l="1"/>
  <c r="Q3301" i="12"/>
  <c r="R3301" i="12" s="1"/>
  <c r="K3301" i="12"/>
  <c r="E638" i="13"/>
  <c r="V3302" i="12"/>
  <c r="B3303" i="12"/>
  <c r="U3302" i="12"/>
  <c r="E3302" i="12"/>
  <c r="F3302" i="12" s="1"/>
  <c r="N3302" i="12"/>
  <c r="O3302" i="12" s="1"/>
  <c r="P3302" i="12" s="1"/>
  <c r="Y3302" i="12"/>
  <c r="I3302" i="12"/>
  <c r="J3302" i="12"/>
  <c r="E637" i="13" l="1"/>
  <c r="N3303" i="12"/>
  <c r="O3303" i="12" s="1"/>
  <c r="P3303" i="12" s="1"/>
  <c r="J3303" i="12"/>
  <c r="Y3303" i="12"/>
  <c r="I3303" i="12"/>
  <c r="V3303" i="12"/>
  <c r="B3304" i="12"/>
  <c r="U3303" i="12"/>
  <c r="E3303" i="12"/>
  <c r="F3303" i="12" s="1"/>
  <c r="Q3302" i="12"/>
  <c r="R3302" i="12" s="1"/>
  <c r="K3302" i="12"/>
  <c r="W3302" i="12"/>
  <c r="W3303" i="12" l="1"/>
  <c r="Q3303" i="12"/>
  <c r="R3303" i="12" s="1"/>
  <c r="E636" i="13"/>
  <c r="N3304" i="12"/>
  <c r="O3304" i="12" s="1"/>
  <c r="P3304" i="12" s="1"/>
  <c r="J3304" i="12"/>
  <c r="Y3304" i="12"/>
  <c r="I3304" i="12"/>
  <c r="V3304" i="12"/>
  <c r="B3305" i="12"/>
  <c r="U3304" i="12"/>
  <c r="E3304" i="12"/>
  <c r="F3304" i="12" s="1"/>
  <c r="K3303" i="12"/>
  <c r="Q3304" i="12" l="1"/>
  <c r="R3304" i="12" s="1"/>
  <c r="W3304" i="12"/>
  <c r="E635" i="13"/>
  <c r="N3305" i="12"/>
  <c r="O3305" i="12" s="1"/>
  <c r="P3305" i="12" s="1"/>
  <c r="J3305" i="12"/>
  <c r="Y3305" i="12"/>
  <c r="I3305" i="12"/>
  <c r="V3305" i="12"/>
  <c r="B3306" i="12"/>
  <c r="U3305" i="12"/>
  <c r="E3305" i="12"/>
  <c r="F3305" i="12" s="1"/>
  <c r="K3304" i="12"/>
  <c r="Q3305" i="12" l="1"/>
  <c r="R3305" i="12" s="1"/>
  <c r="K3305" i="12"/>
  <c r="W3305" i="12"/>
  <c r="E634" i="13"/>
  <c r="J3306" i="12"/>
  <c r="Y3306" i="12"/>
  <c r="I3306" i="12"/>
  <c r="V3306" i="12"/>
  <c r="B3307" i="12"/>
  <c r="U3306" i="12"/>
  <c r="E3306" i="12"/>
  <c r="F3306" i="12" s="1"/>
  <c r="N3306" i="12"/>
  <c r="O3306" i="12" s="1"/>
  <c r="P3306" i="12" s="1"/>
  <c r="K3306" i="12" l="1"/>
  <c r="Q3306" i="12"/>
  <c r="R3306" i="12" s="1"/>
  <c r="W3306" i="12"/>
  <c r="E633" i="13"/>
  <c r="V3307" i="12"/>
  <c r="B3308" i="12"/>
  <c r="U3307" i="12"/>
  <c r="E3307" i="12"/>
  <c r="F3307" i="12" s="1"/>
  <c r="N3307" i="12"/>
  <c r="O3307" i="12" s="1"/>
  <c r="P3307" i="12" s="1"/>
  <c r="J3307" i="12"/>
  <c r="Y3307" i="12"/>
  <c r="I3307" i="12"/>
  <c r="W3307" i="12" l="1"/>
  <c r="Q3307" i="12"/>
  <c r="R3307" i="12" s="1"/>
  <c r="K3307" i="12"/>
  <c r="E632" i="13"/>
  <c r="B3309" i="12"/>
  <c r="U3308" i="12"/>
  <c r="E3308" i="12"/>
  <c r="F3308" i="12" s="1"/>
  <c r="N3308" i="12"/>
  <c r="O3308" i="12" s="1"/>
  <c r="P3308" i="12" s="1"/>
  <c r="J3308" i="12"/>
  <c r="Y3308" i="12"/>
  <c r="I3308" i="12"/>
  <c r="V3308" i="12"/>
  <c r="K3308" i="12" l="1"/>
  <c r="Q3308" i="12"/>
  <c r="R3308" i="12" s="1"/>
  <c r="W3308" i="12"/>
  <c r="E631" i="13"/>
  <c r="N3309" i="12"/>
  <c r="O3309" i="12" s="1"/>
  <c r="P3309" i="12" s="1"/>
  <c r="J3309" i="12"/>
  <c r="Y3309" i="12"/>
  <c r="I3309" i="12"/>
  <c r="V3309" i="12"/>
  <c r="U3309" i="12"/>
  <c r="E3309" i="12"/>
  <c r="F3309" i="12" s="1"/>
  <c r="B3310" i="12"/>
  <c r="Q3309" i="12" l="1"/>
  <c r="R3309" i="12" s="1"/>
  <c r="E630" i="13"/>
  <c r="N3310" i="12"/>
  <c r="O3310" i="12" s="1"/>
  <c r="P3310" i="12" s="1"/>
  <c r="J3310" i="12"/>
  <c r="Y3310" i="12"/>
  <c r="I3310" i="12"/>
  <c r="V3310" i="12"/>
  <c r="B3311" i="12"/>
  <c r="U3310" i="12"/>
  <c r="E3310" i="12"/>
  <c r="F3310" i="12" s="1"/>
  <c r="W3309" i="12"/>
  <c r="K3309" i="12"/>
  <c r="K3310" i="12" l="1"/>
  <c r="Q3310" i="12"/>
  <c r="R3310" i="12" s="1"/>
  <c r="W3310" i="12"/>
  <c r="E629" i="13"/>
  <c r="J3311" i="12"/>
  <c r="Y3311" i="12"/>
  <c r="I3311" i="12"/>
  <c r="V3311" i="12"/>
  <c r="B3312" i="12"/>
  <c r="U3311" i="12"/>
  <c r="E3311" i="12"/>
  <c r="F3311" i="12" s="1"/>
  <c r="N3311" i="12"/>
  <c r="O3311" i="12" s="1"/>
  <c r="P3311" i="12" s="1"/>
  <c r="W3311" i="12" l="1"/>
  <c r="Q3311" i="12"/>
  <c r="R3311" i="12" s="1"/>
  <c r="E628" i="13"/>
  <c r="Y3312" i="12"/>
  <c r="I3312" i="12"/>
  <c r="V3312" i="12"/>
  <c r="B3313" i="12"/>
  <c r="U3312" i="12"/>
  <c r="E3312" i="12"/>
  <c r="F3312" i="12" s="1"/>
  <c r="N3312" i="12"/>
  <c r="O3312" i="12" s="1"/>
  <c r="P3312" i="12" s="1"/>
  <c r="J3312" i="12"/>
  <c r="K3311" i="12"/>
  <c r="Q3312" i="12" l="1"/>
  <c r="R3312" i="12" s="1"/>
  <c r="E627" i="13"/>
  <c r="V3313" i="12"/>
  <c r="B3314" i="12"/>
  <c r="U3313" i="12"/>
  <c r="E3313" i="12"/>
  <c r="F3313" i="12" s="1"/>
  <c r="N3313" i="12"/>
  <c r="O3313" i="12" s="1"/>
  <c r="P3313" i="12" s="1"/>
  <c r="J3313" i="12"/>
  <c r="I3313" i="12"/>
  <c r="Y3313" i="12"/>
  <c r="K3312" i="12"/>
  <c r="W3312" i="12"/>
  <c r="W3313" i="12" l="1"/>
  <c r="Q3313" i="12"/>
  <c r="R3313" i="12" s="1"/>
  <c r="E626" i="13"/>
  <c r="N3314" i="12"/>
  <c r="O3314" i="12" s="1"/>
  <c r="P3314" i="12" s="1"/>
  <c r="J3314" i="12"/>
  <c r="Y3314" i="12"/>
  <c r="I3314" i="12"/>
  <c r="B3315" i="12"/>
  <c r="U3314" i="12"/>
  <c r="E3314" i="12"/>
  <c r="F3314" i="12" s="1"/>
  <c r="V3314" i="12"/>
  <c r="K3313" i="12"/>
  <c r="K3314" i="12" l="1"/>
  <c r="Q3314" i="12"/>
  <c r="R3314" i="12" s="1"/>
  <c r="W3314" i="12"/>
  <c r="E625" i="13"/>
  <c r="N3315" i="12"/>
  <c r="O3315" i="12" s="1"/>
  <c r="P3315" i="12" s="1"/>
  <c r="J3315" i="12"/>
  <c r="Y3315" i="12"/>
  <c r="I3315" i="12"/>
  <c r="V3315" i="12"/>
  <c r="B3316" i="12"/>
  <c r="U3315" i="12"/>
  <c r="E3315" i="12"/>
  <c r="F3315" i="12" s="1"/>
  <c r="Q3315" i="12" l="1"/>
  <c r="R3315" i="12" s="1"/>
  <c r="K3315" i="12"/>
  <c r="W3315" i="12"/>
  <c r="E624" i="13"/>
  <c r="J3316" i="12"/>
  <c r="Y3316" i="12"/>
  <c r="I3316" i="12"/>
  <c r="V3316" i="12"/>
  <c r="B3317" i="12"/>
  <c r="U3316" i="12"/>
  <c r="E3316" i="12"/>
  <c r="F3316" i="12" s="1"/>
  <c r="N3316" i="12"/>
  <c r="O3316" i="12" s="1"/>
  <c r="P3316" i="12" s="1"/>
  <c r="K3316" i="12" l="1"/>
  <c r="W3316" i="12"/>
  <c r="E623" i="13"/>
  <c r="J3317" i="12"/>
  <c r="Y3317" i="12"/>
  <c r="I3317" i="12"/>
  <c r="V3317" i="12"/>
  <c r="B3318" i="12"/>
  <c r="U3317" i="12"/>
  <c r="E3317" i="12"/>
  <c r="F3317" i="12" s="1"/>
  <c r="N3317" i="12"/>
  <c r="O3317" i="12" s="1"/>
  <c r="P3317" i="12" s="1"/>
  <c r="Q3316" i="12"/>
  <c r="R3316" i="12" s="1"/>
  <c r="Q3317" i="12" l="1"/>
  <c r="R3317" i="12" s="1"/>
  <c r="W3317" i="12"/>
  <c r="E622" i="13"/>
  <c r="V3318" i="12"/>
  <c r="B3319" i="12"/>
  <c r="U3318" i="12"/>
  <c r="E3318" i="12"/>
  <c r="F3318" i="12" s="1"/>
  <c r="N3318" i="12"/>
  <c r="O3318" i="12" s="1"/>
  <c r="P3318" i="12" s="1"/>
  <c r="Y3318" i="12"/>
  <c r="I3318" i="12"/>
  <c r="J3318" i="12"/>
  <c r="K3317" i="12"/>
  <c r="W3318" i="12" l="1"/>
  <c r="Q3318" i="12"/>
  <c r="R3318" i="12" s="1"/>
  <c r="E621" i="13"/>
  <c r="N3319" i="12"/>
  <c r="O3319" i="12" s="1"/>
  <c r="P3319" i="12" s="1"/>
  <c r="J3319" i="12"/>
  <c r="Y3319" i="12"/>
  <c r="I3319" i="12"/>
  <c r="V3319" i="12"/>
  <c r="B3320" i="12"/>
  <c r="U3319" i="12"/>
  <c r="E3319" i="12"/>
  <c r="F3319" i="12" s="1"/>
  <c r="K3318" i="12"/>
  <c r="W3319" i="12" l="1"/>
  <c r="Q3319" i="12"/>
  <c r="R3319" i="12" s="1"/>
  <c r="E620" i="13"/>
  <c r="N3320" i="12"/>
  <c r="O3320" i="12" s="1"/>
  <c r="P3320" i="12" s="1"/>
  <c r="J3320" i="12"/>
  <c r="Y3320" i="12"/>
  <c r="I3320" i="12"/>
  <c r="V3320" i="12"/>
  <c r="B3321" i="12"/>
  <c r="U3320" i="12"/>
  <c r="E3320" i="12"/>
  <c r="F3320" i="12" s="1"/>
  <c r="K3319" i="12"/>
  <c r="K3320" i="12" l="1"/>
  <c r="Q3320" i="12"/>
  <c r="R3320" i="12" s="1"/>
  <c r="W3320" i="12"/>
  <c r="E619" i="13"/>
  <c r="N3321" i="12"/>
  <c r="O3321" i="12" s="1"/>
  <c r="P3321" i="12" s="1"/>
  <c r="J3321" i="12"/>
  <c r="Y3321" i="12"/>
  <c r="I3321" i="12"/>
  <c r="V3321" i="12"/>
  <c r="B3322" i="12"/>
  <c r="U3321" i="12"/>
  <c r="E3321" i="12"/>
  <c r="F3321" i="12" s="1"/>
  <c r="E618" i="13" l="1"/>
  <c r="J3322" i="12"/>
  <c r="Y3322" i="12"/>
  <c r="I3322" i="12"/>
  <c r="V3322" i="12"/>
  <c r="B3323" i="12"/>
  <c r="U3322" i="12"/>
  <c r="E3322" i="12"/>
  <c r="F3322" i="12" s="1"/>
  <c r="N3322" i="12"/>
  <c r="O3322" i="12" s="1"/>
  <c r="P3322" i="12" s="1"/>
  <c r="K3321" i="12"/>
  <c r="Q3321" i="12"/>
  <c r="R3321" i="12" s="1"/>
  <c r="W3321" i="12"/>
  <c r="W3322" i="12" l="1"/>
  <c r="E617" i="13"/>
  <c r="V3323" i="12"/>
  <c r="B3324" i="12"/>
  <c r="U3323" i="12"/>
  <c r="E3323" i="12"/>
  <c r="F3323" i="12" s="1"/>
  <c r="N3323" i="12"/>
  <c r="O3323" i="12" s="1"/>
  <c r="P3323" i="12" s="1"/>
  <c r="J3323" i="12"/>
  <c r="Y3323" i="12"/>
  <c r="I3323" i="12"/>
  <c r="K3322" i="12"/>
  <c r="Q3322" i="12"/>
  <c r="R3322" i="12" s="1"/>
  <c r="W3323" i="12" l="1"/>
  <c r="E616" i="13"/>
  <c r="B3325" i="12"/>
  <c r="U3324" i="12"/>
  <c r="E3324" i="12"/>
  <c r="F3324" i="12" s="1"/>
  <c r="N3324" i="12"/>
  <c r="O3324" i="12" s="1"/>
  <c r="P3324" i="12" s="1"/>
  <c r="J3324" i="12"/>
  <c r="Y3324" i="12"/>
  <c r="I3324" i="12"/>
  <c r="V3324" i="12"/>
  <c r="K3323" i="12"/>
  <c r="Q3323" i="12"/>
  <c r="R3323" i="12" s="1"/>
  <c r="W3324" i="12" l="1"/>
  <c r="Q3324" i="12"/>
  <c r="R3324" i="12" s="1"/>
  <c r="E615" i="13"/>
  <c r="N3325" i="12"/>
  <c r="O3325" i="12" s="1"/>
  <c r="P3325" i="12" s="1"/>
  <c r="J3325" i="12"/>
  <c r="Y3325" i="12"/>
  <c r="I3325" i="12"/>
  <c r="V3325" i="12"/>
  <c r="B3326" i="12"/>
  <c r="U3325" i="12"/>
  <c r="E3325" i="12"/>
  <c r="F3325" i="12" s="1"/>
  <c r="K3324" i="12"/>
  <c r="K3325" i="12" l="1"/>
  <c r="Q3325" i="12"/>
  <c r="R3325" i="12" s="1"/>
  <c r="W3325" i="12"/>
  <c r="E614" i="13"/>
  <c r="N3326" i="12"/>
  <c r="O3326" i="12" s="1"/>
  <c r="P3326" i="12" s="1"/>
  <c r="J3326" i="12"/>
  <c r="Y3326" i="12"/>
  <c r="I3326" i="12"/>
  <c r="V3326" i="12"/>
  <c r="B3327" i="12"/>
  <c r="U3326" i="12"/>
  <c r="E3326" i="12"/>
  <c r="F3326" i="12" s="1"/>
  <c r="Q3326" i="12" l="1"/>
  <c r="R3326" i="12" s="1"/>
  <c r="W3326" i="12"/>
  <c r="E613" i="13"/>
  <c r="J3327" i="12"/>
  <c r="Y3327" i="12"/>
  <c r="I3327" i="12"/>
  <c r="V3327" i="12"/>
  <c r="B3328" i="12"/>
  <c r="U3327" i="12"/>
  <c r="E3327" i="12"/>
  <c r="F3327" i="12" s="1"/>
  <c r="N3327" i="12"/>
  <c r="O3327" i="12" s="1"/>
  <c r="P3327" i="12" s="1"/>
  <c r="K3326" i="12"/>
  <c r="W3327" i="12" l="1"/>
  <c r="Q3327" i="12"/>
  <c r="R3327" i="12" s="1"/>
  <c r="K3327" i="12"/>
  <c r="E612" i="13"/>
  <c r="Y3328" i="12"/>
  <c r="I3328" i="12"/>
  <c r="V3328" i="12"/>
  <c r="B3329" i="12"/>
  <c r="U3328" i="12"/>
  <c r="E3328" i="12"/>
  <c r="F3328" i="12" s="1"/>
  <c r="N3328" i="12"/>
  <c r="O3328" i="12" s="1"/>
  <c r="P3328" i="12" s="1"/>
  <c r="J3328" i="12"/>
  <c r="W3328" i="12" l="1"/>
  <c r="Q3328" i="12"/>
  <c r="R3328" i="12" s="1"/>
  <c r="E611" i="13"/>
  <c r="V3329" i="12"/>
  <c r="B3330" i="12"/>
  <c r="U3329" i="12"/>
  <c r="E3329" i="12"/>
  <c r="F3329" i="12" s="1"/>
  <c r="N3329" i="12"/>
  <c r="O3329" i="12" s="1"/>
  <c r="P3329" i="12" s="1"/>
  <c r="J3329" i="12"/>
  <c r="Y3329" i="12"/>
  <c r="I3329" i="12"/>
  <c r="K3328" i="12"/>
  <c r="W3329" i="12" l="1"/>
  <c r="Q3329" i="12"/>
  <c r="R3329" i="12" s="1"/>
  <c r="E610" i="13"/>
  <c r="N3330" i="12"/>
  <c r="O3330" i="12" s="1"/>
  <c r="P3330" i="12" s="1"/>
  <c r="J3330" i="12"/>
  <c r="Y3330" i="12"/>
  <c r="I3330" i="12"/>
  <c r="B3331" i="12"/>
  <c r="U3330" i="12"/>
  <c r="E3330" i="12"/>
  <c r="F3330" i="12" s="1"/>
  <c r="V3330" i="12"/>
  <c r="K3329" i="12"/>
  <c r="Q3330" i="12" l="1"/>
  <c r="R3330" i="12" s="1"/>
  <c r="W3330" i="12"/>
  <c r="E609" i="13"/>
  <c r="B3332" i="12"/>
  <c r="N3331" i="12"/>
  <c r="O3331" i="12" s="1"/>
  <c r="P3331" i="12" s="1"/>
  <c r="J3331" i="12"/>
  <c r="I3331" i="12"/>
  <c r="Y3331" i="12"/>
  <c r="E3331" i="12"/>
  <c r="F3331" i="12" s="1"/>
  <c r="U3331" i="12"/>
  <c r="V3331" i="12"/>
  <c r="K3330" i="12"/>
  <c r="W3331" i="12" l="1"/>
  <c r="Q3331" i="12"/>
  <c r="R3331" i="12" s="1"/>
  <c r="E608" i="13"/>
  <c r="N3332" i="12"/>
  <c r="O3332" i="12" s="1"/>
  <c r="P3332" i="12" s="1"/>
  <c r="Y3332" i="12"/>
  <c r="V3332" i="12"/>
  <c r="U3332" i="12"/>
  <c r="B3333" i="12"/>
  <c r="J3332" i="12"/>
  <c r="I3332" i="12"/>
  <c r="E3332" i="12"/>
  <c r="F3332" i="12" s="1"/>
  <c r="K3331" i="12"/>
  <c r="W3332" i="12" l="1"/>
  <c r="E607" i="13"/>
  <c r="N3333" i="12"/>
  <c r="O3333" i="12" s="1"/>
  <c r="P3333" i="12" s="1"/>
  <c r="J3333" i="12"/>
  <c r="B3334" i="12"/>
  <c r="I3333" i="12"/>
  <c r="E3333" i="12"/>
  <c r="F3333" i="12" s="1"/>
  <c r="Y3333" i="12"/>
  <c r="V3333" i="12"/>
  <c r="U3333" i="12"/>
  <c r="Q3332" i="12"/>
  <c r="R3332" i="12" s="1"/>
  <c r="K3332" i="12"/>
  <c r="K3333" i="12" l="1"/>
  <c r="E606" i="13"/>
  <c r="N3334" i="12"/>
  <c r="O3334" i="12" s="1"/>
  <c r="P3334" i="12" s="1"/>
  <c r="J3334" i="12"/>
  <c r="Y3334" i="12"/>
  <c r="V3334" i="12"/>
  <c r="U3334" i="12"/>
  <c r="B3335" i="12"/>
  <c r="I3334" i="12"/>
  <c r="E3334" i="12"/>
  <c r="F3334" i="12" s="1"/>
  <c r="Q3333" i="12"/>
  <c r="R3333" i="12" s="1"/>
  <c r="W3333" i="12"/>
  <c r="K3334" i="12" l="1"/>
  <c r="W3334" i="12"/>
  <c r="E605" i="13"/>
  <c r="J3335" i="12"/>
  <c r="B3336" i="12"/>
  <c r="U3335" i="12"/>
  <c r="E3335" i="12"/>
  <c r="F3335" i="12" s="1"/>
  <c r="N3335" i="12"/>
  <c r="O3335" i="12" s="1"/>
  <c r="P3335" i="12" s="1"/>
  <c r="I3335" i="12"/>
  <c r="Y3335" i="12"/>
  <c r="V3335" i="12"/>
  <c r="Q3334" i="12"/>
  <c r="R3334" i="12" s="1"/>
  <c r="Q3335" i="12" l="1"/>
  <c r="R3335" i="12" s="1"/>
  <c r="K3335" i="12"/>
  <c r="W3335" i="12"/>
  <c r="E604" i="13"/>
  <c r="B3337" i="12"/>
  <c r="U3336" i="12"/>
  <c r="E3336" i="12"/>
  <c r="F3336" i="12" s="1"/>
  <c r="J3336" i="12"/>
  <c r="I3336" i="12"/>
  <c r="Y3336" i="12"/>
  <c r="V3336" i="12"/>
  <c r="N3336" i="12"/>
  <c r="O3336" i="12" s="1"/>
  <c r="P3336" i="12" s="1"/>
  <c r="W3336" i="12" l="1"/>
  <c r="Q3336" i="12"/>
  <c r="R3336" i="12" s="1"/>
  <c r="E603" i="13"/>
  <c r="B3338" i="12"/>
  <c r="U3337" i="12"/>
  <c r="E3337" i="12"/>
  <c r="F3337" i="12" s="1"/>
  <c r="N3337" i="12"/>
  <c r="O3337" i="12" s="1"/>
  <c r="P3337" i="12" s="1"/>
  <c r="Y3337" i="12"/>
  <c r="V3337" i="12"/>
  <c r="J3337" i="12"/>
  <c r="I3337" i="12"/>
  <c r="K3336" i="12"/>
  <c r="W3337" i="12" l="1"/>
  <c r="Q3337" i="12"/>
  <c r="R3337" i="12" s="1"/>
  <c r="E602" i="13"/>
  <c r="N3338" i="12"/>
  <c r="O3338" i="12" s="1"/>
  <c r="P3338" i="12" s="1"/>
  <c r="J3338" i="12"/>
  <c r="V3338" i="12"/>
  <c r="U3338" i="12"/>
  <c r="I3338" i="12"/>
  <c r="B3339" i="12"/>
  <c r="E3338" i="12"/>
  <c r="F3338" i="12" s="1"/>
  <c r="Y3338" i="12"/>
  <c r="K3337" i="12"/>
  <c r="Q3338" i="12" l="1"/>
  <c r="R3338" i="12" s="1"/>
  <c r="E601" i="13"/>
  <c r="N3339" i="12"/>
  <c r="O3339" i="12" s="1"/>
  <c r="P3339" i="12" s="1"/>
  <c r="Y3339" i="12"/>
  <c r="I3339" i="12"/>
  <c r="B3340" i="12"/>
  <c r="J3339" i="12"/>
  <c r="E3339" i="12"/>
  <c r="F3339" i="12" s="1"/>
  <c r="V3339" i="12"/>
  <c r="U3339" i="12"/>
  <c r="K3338" i="12"/>
  <c r="W3338" i="12"/>
  <c r="Q3339" i="12" l="1"/>
  <c r="R3339" i="12" s="1"/>
  <c r="E600" i="13"/>
  <c r="Y3340" i="12"/>
  <c r="I3340" i="12"/>
  <c r="V3340" i="12"/>
  <c r="B3341" i="12"/>
  <c r="U3340" i="12"/>
  <c r="E3340" i="12"/>
  <c r="F3340" i="12" s="1"/>
  <c r="J3340" i="12"/>
  <c r="N3340" i="12"/>
  <c r="O3340" i="12" s="1"/>
  <c r="P3340" i="12" s="1"/>
  <c r="K3339" i="12"/>
  <c r="W3339" i="12"/>
  <c r="W3340" i="12" l="1"/>
  <c r="E599" i="13"/>
  <c r="Y3341" i="12"/>
  <c r="I3341" i="12"/>
  <c r="V3341" i="12"/>
  <c r="B3342" i="12"/>
  <c r="U3341" i="12"/>
  <c r="E3341" i="12"/>
  <c r="F3341" i="12" s="1"/>
  <c r="N3341" i="12"/>
  <c r="O3341" i="12" s="1"/>
  <c r="P3341" i="12" s="1"/>
  <c r="J3341" i="12"/>
  <c r="K3340" i="12"/>
  <c r="Q3340" i="12"/>
  <c r="R3340" i="12" s="1"/>
  <c r="W3341" i="12" l="1"/>
  <c r="E598" i="13"/>
  <c r="V3342" i="12"/>
  <c r="B3343" i="12"/>
  <c r="U3342" i="12"/>
  <c r="E3342" i="12"/>
  <c r="F3342" i="12" s="1"/>
  <c r="N3342" i="12"/>
  <c r="O3342" i="12" s="1"/>
  <c r="P3342" i="12" s="1"/>
  <c r="Y3342" i="12"/>
  <c r="I3342" i="12"/>
  <c r="J3342" i="12"/>
  <c r="K3341" i="12"/>
  <c r="Q3341" i="12"/>
  <c r="R3341" i="12" s="1"/>
  <c r="W3342" i="12" l="1"/>
  <c r="E597" i="13"/>
  <c r="V3343" i="12"/>
  <c r="E3343" i="12"/>
  <c r="F3343" i="12" s="1"/>
  <c r="B3344" i="12"/>
  <c r="Y3343" i="12"/>
  <c r="U3343" i="12"/>
  <c r="N3343" i="12"/>
  <c r="O3343" i="12" s="1"/>
  <c r="P3343" i="12" s="1"/>
  <c r="I3343" i="12"/>
  <c r="J3343" i="12"/>
  <c r="Q3342" i="12"/>
  <c r="R3342" i="12" s="1"/>
  <c r="K3342" i="12"/>
  <c r="W3343" i="12" l="1"/>
  <c r="K3343" i="12"/>
  <c r="Q3343" i="12"/>
  <c r="R3343" i="12" s="1"/>
  <c r="E596" i="13"/>
  <c r="J3344" i="12"/>
  <c r="Y3344" i="12"/>
  <c r="I3344" i="12"/>
  <c r="V3344" i="12"/>
  <c r="B3345" i="12"/>
  <c r="U3344" i="12"/>
  <c r="E3344" i="12"/>
  <c r="F3344" i="12" s="1"/>
  <c r="N3344" i="12"/>
  <c r="O3344" i="12" s="1"/>
  <c r="P3344" i="12" s="1"/>
  <c r="W3344" i="12" l="1"/>
  <c r="Q3344" i="12"/>
  <c r="R3344" i="12" s="1"/>
  <c r="E595" i="13"/>
  <c r="J3345" i="12"/>
  <c r="Y3345" i="12"/>
  <c r="I3345" i="12"/>
  <c r="V3345" i="12"/>
  <c r="B3346" i="12"/>
  <c r="U3345" i="12"/>
  <c r="E3345" i="12"/>
  <c r="F3345" i="12" s="1"/>
  <c r="N3345" i="12"/>
  <c r="O3345" i="12" s="1"/>
  <c r="P3345" i="12" s="1"/>
  <c r="K3344" i="12"/>
  <c r="Q3345" i="12" l="1"/>
  <c r="R3345" i="12" s="1"/>
  <c r="W3345" i="12"/>
  <c r="E594" i="13"/>
  <c r="J3346" i="12"/>
  <c r="Y3346" i="12"/>
  <c r="I3346" i="12"/>
  <c r="V3346" i="12"/>
  <c r="U3346" i="12"/>
  <c r="N3346" i="12"/>
  <c r="O3346" i="12" s="1"/>
  <c r="P3346" i="12" s="1"/>
  <c r="E3346" i="12"/>
  <c r="F3346" i="12" s="1"/>
  <c r="B3347" i="12"/>
  <c r="K3345" i="12"/>
  <c r="W3346" i="12" l="1"/>
  <c r="Q3346" i="12"/>
  <c r="R3346" i="12" s="1"/>
  <c r="K3346" i="12"/>
  <c r="E593" i="13"/>
  <c r="V3347" i="12"/>
  <c r="J3347" i="12"/>
  <c r="B3348" i="12"/>
  <c r="Y3347" i="12"/>
  <c r="U3347" i="12"/>
  <c r="N3347" i="12"/>
  <c r="O3347" i="12" s="1"/>
  <c r="P3347" i="12" s="1"/>
  <c r="I3347" i="12"/>
  <c r="E3347" i="12"/>
  <c r="F3347" i="12" s="1"/>
  <c r="Q3347" i="12" l="1"/>
  <c r="R3347" i="12" s="1"/>
  <c r="W3347" i="12"/>
  <c r="K3347" i="12"/>
  <c r="E592" i="13"/>
  <c r="N3348" i="12"/>
  <c r="O3348" i="12" s="1"/>
  <c r="P3348" i="12" s="1"/>
  <c r="J3348" i="12"/>
  <c r="Y3348" i="12"/>
  <c r="I3348" i="12"/>
  <c r="B3349" i="12"/>
  <c r="V3348" i="12"/>
  <c r="U3348" i="12"/>
  <c r="E3348" i="12"/>
  <c r="F3348" i="12" s="1"/>
  <c r="K3348" i="12" l="1"/>
  <c r="Q3348" i="12"/>
  <c r="R3348" i="12" s="1"/>
  <c r="W3348" i="12"/>
  <c r="E591" i="13"/>
  <c r="N3349" i="12"/>
  <c r="O3349" i="12" s="1"/>
  <c r="P3349" i="12" s="1"/>
  <c r="J3349" i="12"/>
  <c r="Y3349" i="12"/>
  <c r="I3349" i="12"/>
  <c r="V3349" i="12"/>
  <c r="U3349" i="12"/>
  <c r="E3349" i="12"/>
  <c r="F3349" i="12" s="1"/>
  <c r="B3350" i="12"/>
  <c r="E590" i="13" l="1"/>
  <c r="N3350" i="12"/>
  <c r="O3350" i="12" s="1"/>
  <c r="P3350" i="12" s="1"/>
  <c r="J3350" i="12"/>
  <c r="Y3350" i="12"/>
  <c r="I3350" i="12"/>
  <c r="V3350" i="12"/>
  <c r="B3351" i="12"/>
  <c r="U3350" i="12"/>
  <c r="E3350" i="12"/>
  <c r="F3350" i="12" s="1"/>
  <c r="Q3349" i="12"/>
  <c r="R3349" i="12" s="1"/>
  <c r="W3349" i="12"/>
  <c r="K3349" i="12"/>
  <c r="K3350" i="12" l="1"/>
  <c r="W3350" i="12"/>
  <c r="E589" i="13"/>
  <c r="J3351" i="12"/>
  <c r="Y3351" i="12"/>
  <c r="I3351" i="12"/>
  <c r="V3351" i="12"/>
  <c r="B3352" i="12"/>
  <c r="U3351" i="12"/>
  <c r="E3351" i="12"/>
  <c r="F3351" i="12" s="1"/>
  <c r="N3351" i="12"/>
  <c r="O3351" i="12" s="1"/>
  <c r="P3351" i="12" s="1"/>
  <c r="Q3350" i="12"/>
  <c r="R3350" i="12" s="1"/>
  <c r="W3351" i="12" l="1"/>
  <c r="Q3351" i="12"/>
  <c r="R3351" i="12" s="1"/>
  <c r="E588" i="13"/>
  <c r="V3352" i="12"/>
  <c r="B3353" i="12"/>
  <c r="U3352" i="12"/>
  <c r="E3352" i="12"/>
  <c r="F3352" i="12" s="1"/>
  <c r="N3352" i="12"/>
  <c r="O3352" i="12" s="1"/>
  <c r="P3352" i="12" s="1"/>
  <c r="Y3352" i="12"/>
  <c r="J3352" i="12"/>
  <c r="I3352" i="12"/>
  <c r="K3351" i="12"/>
  <c r="W3352" i="12" l="1"/>
  <c r="K3352" i="12"/>
  <c r="Q3352" i="12"/>
  <c r="R3352" i="12" s="1"/>
  <c r="E587" i="13"/>
  <c r="B3354" i="12"/>
  <c r="U3353" i="12"/>
  <c r="E3353" i="12"/>
  <c r="F3353" i="12" s="1"/>
  <c r="N3353" i="12"/>
  <c r="O3353" i="12" s="1"/>
  <c r="P3353" i="12" s="1"/>
  <c r="J3353" i="12"/>
  <c r="Y3353" i="12"/>
  <c r="I3353" i="12"/>
  <c r="V3353" i="12"/>
  <c r="W3353" i="12" l="1"/>
  <c r="E586" i="13"/>
  <c r="N3354" i="12"/>
  <c r="O3354" i="12" s="1"/>
  <c r="P3354" i="12" s="1"/>
  <c r="J3354" i="12"/>
  <c r="V3354" i="12"/>
  <c r="B3355" i="12"/>
  <c r="U3354" i="12"/>
  <c r="E3354" i="12"/>
  <c r="F3354" i="12" s="1"/>
  <c r="I3354" i="12"/>
  <c r="Y3354" i="12"/>
  <c r="K3353" i="12"/>
  <c r="Q3353" i="12"/>
  <c r="R3353" i="12" s="1"/>
  <c r="E585" i="13" l="1"/>
  <c r="N3355" i="12"/>
  <c r="O3355" i="12" s="1"/>
  <c r="P3355" i="12" s="1"/>
  <c r="J3355" i="12"/>
  <c r="Y3355" i="12"/>
  <c r="I3355" i="12"/>
  <c r="B3356" i="12"/>
  <c r="U3355" i="12"/>
  <c r="E3355" i="12"/>
  <c r="F3355" i="12" s="1"/>
  <c r="V3355" i="12"/>
  <c r="Q3354" i="12"/>
  <c r="R3354" i="12" s="1"/>
  <c r="K3354" i="12"/>
  <c r="W3354" i="12"/>
  <c r="W3355" i="12" l="1"/>
  <c r="Q3355" i="12"/>
  <c r="R3355" i="12" s="1"/>
  <c r="E584" i="13"/>
  <c r="J3356" i="12"/>
  <c r="Y3356" i="12"/>
  <c r="I3356" i="12"/>
  <c r="V3356" i="12"/>
  <c r="B3357" i="12"/>
  <c r="U3356" i="12"/>
  <c r="E3356" i="12"/>
  <c r="F3356" i="12" s="1"/>
  <c r="N3356" i="12"/>
  <c r="O3356" i="12" s="1"/>
  <c r="P3356" i="12" s="1"/>
  <c r="K3355" i="12"/>
  <c r="E583" i="13" l="1"/>
  <c r="Y3357" i="12"/>
  <c r="I3357" i="12"/>
  <c r="V3357" i="12"/>
  <c r="B3358" i="12"/>
  <c r="U3357" i="12"/>
  <c r="E3357" i="12"/>
  <c r="F3357" i="12" s="1"/>
  <c r="N3357" i="12"/>
  <c r="O3357" i="12" s="1"/>
  <c r="P3357" i="12" s="1"/>
  <c r="J3357" i="12"/>
  <c r="K3356" i="12"/>
  <c r="Q3356" i="12"/>
  <c r="R3356" i="12" s="1"/>
  <c r="W3356" i="12"/>
  <c r="W3357" i="12" l="1"/>
  <c r="Q3357" i="12"/>
  <c r="R3357" i="12" s="1"/>
  <c r="E582" i="13"/>
  <c r="V3358" i="12"/>
  <c r="B3359" i="12"/>
  <c r="U3358" i="12"/>
  <c r="E3358" i="12"/>
  <c r="F3358" i="12" s="1"/>
  <c r="N3358" i="12"/>
  <c r="O3358" i="12" s="1"/>
  <c r="P3358" i="12" s="1"/>
  <c r="J3358" i="12"/>
  <c r="Y3358" i="12"/>
  <c r="I3358" i="12"/>
  <c r="K3357" i="12"/>
  <c r="W3358" i="12" l="1"/>
  <c r="Q3358" i="12"/>
  <c r="R3358" i="12" s="1"/>
  <c r="E581" i="13"/>
  <c r="N3359" i="12"/>
  <c r="O3359" i="12" s="1"/>
  <c r="P3359" i="12" s="1"/>
  <c r="J3359" i="12"/>
  <c r="Y3359" i="12"/>
  <c r="I3359" i="12"/>
  <c r="V3359" i="12"/>
  <c r="B3360" i="12"/>
  <c r="U3359" i="12"/>
  <c r="E3359" i="12"/>
  <c r="F3359" i="12" s="1"/>
  <c r="K3358" i="12"/>
  <c r="K3359" i="12" l="1"/>
  <c r="W3359" i="12"/>
  <c r="Q3359" i="12"/>
  <c r="R3359" i="12" s="1"/>
  <c r="E580" i="13"/>
  <c r="N3360" i="12"/>
  <c r="O3360" i="12" s="1"/>
  <c r="P3360" i="12" s="1"/>
  <c r="J3360" i="12"/>
  <c r="Y3360" i="12"/>
  <c r="I3360" i="12"/>
  <c r="V3360" i="12"/>
  <c r="B3361" i="12"/>
  <c r="U3360" i="12"/>
  <c r="E3360" i="12"/>
  <c r="F3360" i="12" s="1"/>
  <c r="K3360" i="12" l="1"/>
  <c r="Q3360" i="12"/>
  <c r="R3360" i="12" s="1"/>
  <c r="W3360" i="12"/>
  <c r="E579" i="13"/>
  <c r="J3361" i="12"/>
  <c r="Y3361" i="12"/>
  <c r="I3361" i="12"/>
  <c r="V3361" i="12"/>
  <c r="B3362" i="12"/>
  <c r="U3361" i="12"/>
  <c r="E3361" i="12"/>
  <c r="F3361" i="12" s="1"/>
  <c r="N3361" i="12"/>
  <c r="O3361" i="12" s="1"/>
  <c r="P3361" i="12" s="1"/>
  <c r="W3361" i="12" l="1"/>
  <c r="K3361" i="12"/>
  <c r="E578" i="13"/>
  <c r="J3362" i="12"/>
  <c r="Y3362" i="12"/>
  <c r="I3362" i="12"/>
  <c r="V3362" i="12"/>
  <c r="B3363" i="12"/>
  <c r="U3362" i="12"/>
  <c r="E3362" i="12"/>
  <c r="F3362" i="12" s="1"/>
  <c r="N3362" i="12"/>
  <c r="O3362" i="12" s="1"/>
  <c r="P3362" i="12" s="1"/>
  <c r="Q3361" i="12"/>
  <c r="R3361" i="12" s="1"/>
  <c r="W3362" i="12" l="1"/>
  <c r="Q3362" i="12"/>
  <c r="R3362" i="12" s="1"/>
  <c r="E577" i="13"/>
  <c r="V3363" i="12"/>
  <c r="B3364" i="12"/>
  <c r="U3363" i="12"/>
  <c r="E3363" i="12"/>
  <c r="F3363" i="12" s="1"/>
  <c r="N3363" i="12"/>
  <c r="O3363" i="12" s="1"/>
  <c r="P3363" i="12" s="1"/>
  <c r="J3363" i="12"/>
  <c r="Y3363" i="12"/>
  <c r="I3363" i="12"/>
  <c r="K3362" i="12"/>
  <c r="W3363" i="12" l="1"/>
  <c r="E576" i="13"/>
  <c r="N3364" i="12"/>
  <c r="O3364" i="12" s="1"/>
  <c r="P3364" i="12" s="1"/>
  <c r="J3364" i="12"/>
  <c r="Y3364" i="12"/>
  <c r="I3364" i="12"/>
  <c r="B3365" i="12"/>
  <c r="V3364" i="12"/>
  <c r="U3364" i="12"/>
  <c r="E3364" i="12"/>
  <c r="F3364" i="12" s="1"/>
  <c r="K3363" i="12"/>
  <c r="Q3363" i="12"/>
  <c r="R3363" i="12" s="1"/>
  <c r="W3364" i="12" l="1"/>
  <c r="K3364" i="12"/>
  <c r="Q3364" i="12"/>
  <c r="R3364" i="12" s="1"/>
  <c r="E575" i="13"/>
  <c r="N3365" i="12"/>
  <c r="O3365" i="12" s="1"/>
  <c r="P3365" i="12" s="1"/>
  <c r="J3365" i="12"/>
  <c r="Y3365" i="12"/>
  <c r="I3365" i="12"/>
  <c r="V3365" i="12"/>
  <c r="B3366" i="12"/>
  <c r="U3365" i="12"/>
  <c r="E3365" i="12"/>
  <c r="F3365" i="12" s="1"/>
  <c r="W3365" i="12" l="1"/>
  <c r="K3365" i="12"/>
  <c r="E574" i="13"/>
  <c r="N3366" i="12"/>
  <c r="O3366" i="12" s="1"/>
  <c r="P3366" i="12" s="1"/>
  <c r="J3366" i="12"/>
  <c r="Y3366" i="12"/>
  <c r="I3366" i="12"/>
  <c r="V3366" i="12"/>
  <c r="B3367" i="12"/>
  <c r="U3366" i="12"/>
  <c r="E3366" i="12"/>
  <c r="F3366" i="12" s="1"/>
  <c r="Q3365" i="12"/>
  <c r="R3365" i="12" s="1"/>
  <c r="W3366" i="12" l="1"/>
  <c r="Q3366" i="12"/>
  <c r="R3366" i="12" s="1"/>
  <c r="K3366" i="12"/>
  <c r="E573" i="13"/>
  <c r="J3367" i="12"/>
  <c r="Y3367" i="12"/>
  <c r="I3367" i="12"/>
  <c r="V3367" i="12"/>
  <c r="B3368" i="12"/>
  <c r="U3367" i="12"/>
  <c r="E3367" i="12"/>
  <c r="F3367" i="12" s="1"/>
  <c r="N3367" i="12"/>
  <c r="O3367" i="12" s="1"/>
  <c r="P3367" i="12" s="1"/>
  <c r="W3367" i="12" l="1"/>
  <c r="Q3367" i="12"/>
  <c r="R3367" i="12" s="1"/>
  <c r="K3367" i="12"/>
  <c r="E572" i="13"/>
  <c r="V3368" i="12"/>
  <c r="B3369" i="12"/>
  <c r="U3368" i="12"/>
  <c r="E3368" i="12"/>
  <c r="F3368" i="12" s="1"/>
  <c r="N3368" i="12"/>
  <c r="O3368" i="12" s="1"/>
  <c r="P3368" i="12" s="1"/>
  <c r="Y3368" i="12"/>
  <c r="J3368" i="12"/>
  <c r="I3368" i="12"/>
  <c r="E571" i="13" l="1"/>
  <c r="B3370" i="12"/>
  <c r="U3369" i="12"/>
  <c r="E3369" i="12"/>
  <c r="F3369" i="12" s="1"/>
  <c r="N3369" i="12"/>
  <c r="O3369" i="12" s="1"/>
  <c r="P3369" i="12" s="1"/>
  <c r="J3369" i="12"/>
  <c r="Y3369" i="12"/>
  <c r="I3369" i="12"/>
  <c r="V3369" i="12"/>
  <c r="K3368" i="12"/>
  <c r="Q3368" i="12"/>
  <c r="R3368" i="12" s="1"/>
  <c r="W3368" i="12"/>
  <c r="K3369" i="12" l="1"/>
  <c r="Q3369" i="12"/>
  <c r="R3369" i="12" s="1"/>
  <c r="W3369" i="12"/>
  <c r="E570" i="13"/>
  <c r="N3370" i="12"/>
  <c r="O3370" i="12" s="1"/>
  <c r="P3370" i="12" s="1"/>
  <c r="J3370" i="12"/>
  <c r="Y3370" i="12"/>
  <c r="I3370" i="12"/>
  <c r="V3370" i="12"/>
  <c r="B3371" i="12"/>
  <c r="U3370" i="12"/>
  <c r="E3370" i="12"/>
  <c r="F3370" i="12" s="1"/>
  <c r="Q3370" i="12" l="1"/>
  <c r="R3370" i="12" s="1"/>
  <c r="W3370" i="12"/>
  <c r="E569" i="13"/>
  <c r="N3371" i="12"/>
  <c r="O3371" i="12" s="1"/>
  <c r="P3371" i="12" s="1"/>
  <c r="J3371" i="12"/>
  <c r="Y3371" i="12"/>
  <c r="I3371" i="12"/>
  <c r="V3371" i="12"/>
  <c r="B3372" i="12"/>
  <c r="U3371" i="12"/>
  <c r="E3371" i="12"/>
  <c r="F3371" i="12" s="1"/>
  <c r="K3370" i="12"/>
  <c r="W3371" i="12" l="1"/>
  <c r="Q3371" i="12"/>
  <c r="R3371" i="12" s="1"/>
  <c r="K3371" i="12"/>
  <c r="E568" i="13"/>
  <c r="J3372" i="12"/>
  <c r="Y3372" i="12"/>
  <c r="I3372" i="12"/>
  <c r="V3372" i="12"/>
  <c r="B3373" i="12"/>
  <c r="U3372" i="12"/>
  <c r="E3372" i="12"/>
  <c r="F3372" i="12" s="1"/>
  <c r="N3372" i="12"/>
  <c r="O3372" i="12" s="1"/>
  <c r="P3372" i="12" s="1"/>
  <c r="W3372" i="12" l="1"/>
  <c r="Q3372" i="12"/>
  <c r="R3372" i="12" s="1"/>
  <c r="E567" i="13"/>
  <c r="Y3373" i="12"/>
  <c r="I3373" i="12"/>
  <c r="V3373" i="12"/>
  <c r="B3374" i="12"/>
  <c r="U3373" i="12"/>
  <c r="E3373" i="12"/>
  <c r="F3373" i="12" s="1"/>
  <c r="N3373" i="12"/>
  <c r="O3373" i="12" s="1"/>
  <c r="P3373" i="12" s="1"/>
  <c r="J3373" i="12"/>
  <c r="K3372" i="12"/>
  <c r="W3373" i="12" l="1"/>
  <c r="E566" i="13"/>
  <c r="V3374" i="12"/>
  <c r="B3375" i="12"/>
  <c r="U3374" i="12"/>
  <c r="E3374" i="12"/>
  <c r="F3374" i="12" s="1"/>
  <c r="N3374" i="12"/>
  <c r="O3374" i="12" s="1"/>
  <c r="P3374" i="12" s="1"/>
  <c r="J3374" i="12"/>
  <c r="Y3374" i="12"/>
  <c r="I3374" i="12"/>
  <c r="K3373" i="12"/>
  <c r="Q3373" i="12"/>
  <c r="R3373" i="12" s="1"/>
  <c r="Q3374" i="12" l="1"/>
  <c r="R3374" i="12" s="1"/>
  <c r="W3374" i="12"/>
  <c r="E565" i="13"/>
  <c r="N3375" i="12"/>
  <c r="O3375" i="12" s="1"/>
  <c r="P3375" i="12" s="1"/>
  <c r="J3375" i="12"/>
  <c r="Y3375" i="12"/>
  <c r="I3375" i="12"/>
  <c r="V3375" i="12"/>
  <c r="B3376" i="12"/>
  <c r="U3375" i="12"/>
  <c r="E3375" i="12"/>
  <c r="F3375" i="12" s="1"/>
  <c r="K3374" i="12"/>
  <c r="W3375" i="12" l="1"/>
  <c r="K3375" i="12"/>
  <c r="Q3375" i="12"/>
  <c r="R3375" i="12" s="1"/>
  <c r="E564" i="13"/>
  <c r="N3376" i="12"/>
  <c r="O3376" i="12" s="1"/>
  <c r="P3376" i="12" s="1"/>
  <c r="J3376" i="12"/>
  <c r="Y3376" i="12"/>
  <c r="I3376" i="12"/>
  <c r="V3376" i="12"/>
  <c r="B3377" i="12"/>
  <c r="U3376" i="12"/>
  <c r="E3376" i="12"/>
  <c r="F3376" i="12" s="1"/>
  <c r="Q3376" i="12" l="1"/>
  <c r="R3376" i="12" s="1"/>
  <c r="K3376" i="12"/>
  <c r="W3376" i="12"/>
  <c r="E563" i="13"/>
  <c r="J3377" i="12"/>
  <c r="Y3377" i="12"/>
  <c r="I3377" i="12"/>
  <c r="V3377" i="12"/>
  <c r="B3378" i="12"/>
  <c r="U3377" i="12"/>
  <c r="E3377" i="12"/>
  <c r="F3377" i="12" s="1"/>
  <c r="N3377" i="12"/>
  <c r="O3377" i="12" s="1"/>
  <c r="P3377" i="12" s="1"/>
  <c r="K3377" i="12" l="1"/>
  <c r="Q3377" i="12"/>
  <c r="R3377" i="12" s="1"/>
  <c r="W3377" i="12"/>
  <c r="E562" i="13"/>
  <c r="J3378" i="12"/>
  <c r="Y3378" i="12"/>
  <c r="I3378" i="12"/>
  <c r="V3378" i="12"/>
  <c r="B3379" i="12"/>
  <c r="U3378" i="12"/>
  <c r="E3378" i="12"/>
  <c r="F3378" i="12" s="1"/>
  <c r="N3378" i="12"/>
  <c r="O3378" i="12" s="1"/>
  <c r="P3378" i="12" s="1"/>
  <c r="W3378" i="12" l="1"/>
  <c r="Q3378" i="12"/>
  <c r="R3378" i="12" s="1"/>
  <c r="E561" i="13"/>
  <c r="V3379" i="12"/>
  <c r="B3380" i="12"/>
  <c r="U3379" i="12"/>
  <c r="E3379" i="12"/>
  <c r="F3379" i="12" s="1"/>
  <c r="N3379" i="12"/>
  <c r="O3379" i="12" s="1"/>
  <c r="P3379" i="12" s="1"/>
  <c r="J3379" i="12"/>
  <c r="Y3379" i="12"/>
  <c r="I3379" i="12"/>
  <c r="K3378" i="12"/>
  <c r="W3379" i="12" l="1"/>
  <c r="Q3379" i="12"/>
  <c r="R3379" i="12" s="1"/>
  <c r="E560" i="13"/>
  <c r="N3380" i="12"/>
  <c r="O3380" i="12" s="1"/>
  <c r="P3380" i="12" s="1"/>
  <c r="J3380" i="12"/>
  <c r="Y3380" i="12"/>
  <c r="I3380" i="12"/>
  <c r="B3381" i="12"/>
  <c r="V3380" i="12"/>
  <c r="U3380" i="12"/>
  <c r="E3380" i="12"/>
  <c r="F3380" i="12" s="1"/>
  <c r="K3379" i="12"/>
  <c r="W3380" i="12" l="1"/>
  <c r="Q3380" i="12"/>
  <c r="R3380" i="12" s="1"/>
  <c r="E559" i="13"/>
  <c r="N3381" i="12"/>
  <c r="O3381" i="12" s="1"/>
  <c r="P3381" i="12" s="1"/>
  <c r="J3381" i="12"/>
  <c r="Y3381" i="12"/>
  <c r="I3381" i="12"/>
  <c r="V3381" i="12"/>
  <c r="B3382" i="12"/>
  <c r="U3381" i="12"/>
  <c r="E3381" i="12"/>
  <c r="F3381" i="12" s="1"/>
  <c r="K3380" i="12"/>
  <c r="Q3381" i="12" l="1"/>
  <c r="R3381" i="12" s="1"/>
  <c r="W3381" i="12"/>
  <c r="E558" i="13"/>
  <c r="N3382" i="12"/>
  <c r="O3382" i="12" s="1"/>
  <c r="P3382" i="12" s="1"/>
  <c r="J3382" i="12"/>
  <c r="Y3382" i="12"/>
  <c r="I3382" i="12"/>
  <c r="V3382" i="12"/>
  <c r="B3383" i="12"/>
  <c r="U3382" i="12"/>
  <c r="E3382" i="12"/>
  <c r="F3382" i="12" s="1"/>
  <c r="K3381" i="12"/>
  <c r="K3382" i="12" l="1"/>
  <c r="Q3382" i="12"/>
  <c r="R3382" i="12" s="1"/>
  <c r="W3382" i="12"/>
  <c r="E557" i="13"/>
  <c r="J3383" i="12"/>
  <c r="Y3383" i="12"/>
  <c r="I3383" i="12"/>
  <c r="V3383" i="12"/>
  <c r="B3384" i="12"/>
  <c r="U3383" i="12"/>
  <c r="E3383" i="12"/>
  <c r="F3383" i="12" s="1"/>
  <c r="N3383" i="12"/>
  <c r="O3383" i="12" s="1"/>
  <c r="P3383" i="12" s="1"/>
  <c r="K3383" i="12" l="1"/>
  <c r="Q3383" i="12"/>
  <c r="R3383" i="12" s="1"/>
  <c r="W3383" i="12"/>
  <c r="E556" i="13"/>
  <c r="V3384" i="12"/>
  <c r="B3385" i="12"/>
  <c r="U3384" i="12"/>
  <c r="E3384" i="12"/>
  <c r="F3384" i="12" s="1"/>
  <c r="N3384" i="12"/>
  <c r="O3384" i="12" s="1"/>
  <c r="P3384" i="12" s="1"/>
  <c r="Y3384" i="12"/>
  <c r="J3384" i="12"/>
  <c r="I3384" i="12"/>
  <c r="W3384" i="12" l="1"/>
  <c r="Q3384" i="12"/>
  <c r="R3384" i="12" s="1"/>
  <c r="K3384" i="12"/>
  <c r="E555" i="13"/>
  <c r="B3386" i="12"/>
  <c r="U3385" i="12"/>
  <c r="E3385" i="12"/>
  <c r="F3385" i="12" s="1"/>
  <c r="N3385" i="12"/>
  <c r="O3385" i="12" s="1"/>
  <c r="P3385" i="12" s="1"/>
  <c r="J3385" i="12"/>
  <c r="Y3385" i="12"/>
  <c r="I3385" i="12"/>
  <c r="V3385" i="12"/>
  <c r="K3385" i="12" l="1"/>
  <c r="Q3385" i="12"/>
  <c r="R3385" i="12" s="1"/>
  <c r="W3385" i="12"/>
  <c r="E554" i="13"/>
  <c r="N3386" i="12"/>
  <c r="O3386" i="12" s="1"/>
  <c r="P3386" i="12" s="1"/>
  <c r="J3386" i="12"/>
  <c r="Y3386" i="12"/>
  <c r="I3386" i="12"/>
  <c r="V3386" i="12"/>
  <c r="B3387" i="12"/>
  <c r="U3386" i="12"/>
  <c r="E3386" i="12"/>
  <c r="F3386" i="12" s="1"/>
  <c r="K3386" i="12" l="1"/>
  <c r="W3386" i="12"/>
  <c r="Q3386" i="12"/>
  <c r="R3386" i="12" s="1"/>
  <c r="E553" i="13"/>
  <c r="N3387" i="12"/>
  <c r="O3387" i="12" s="1"/>
  <c r="P3387" i="12" s="1"/>
  <c r="J3387" i="12"/>
  <c r="Y3387" i="12"/>
  <c r="I3387" i="12"/>
  <c r="V3387" i="12"/>
  <c r="B3388" i="12"/>
  <c r="U3387" i="12"/>
  <c r="E3387" i="12"/>
  <c r="F3387" i="12" s="1"/>
  <c r="W3387" i="12" l="1"/>
  <c r="E552" i="13"/>
  <c r="J3388" i="12"/>
  <c r="Y3388" i="12"/>
  <c r="I3388" i="12"/>
  <c r="V3388" i="12"/>
  <c r="B3389" i="12"/>
  <c r="U3388" i="12"/>
  <c r="E3388" i="12"/>
  <c r="F3388" i="12" s="1"/>
  <c r="N3388" i="12"/>
  <c r="O3388" i="12" s="1"/>
  <c r="P3388" i="12" s="1"/>
  <c r="Q3387" i="12"/>
  <c r="R3387" i="12" s="1"/>
  <c r="K3387" i="12"/>
  <c r="Q3388" i="12" l="1"/>
  <c r="R3388" i="12" s="1"/>
  <c r="E551" i="13"/>
  <c r="Y3389" i="12"/>
  <c r="I3389" i="12"/>
  <c r="V3389" i="12"/>
  <c r="B3390" i="12"/>
  <c r="U3389" i="12"/>
  <c r="E3389" i="12"/>
  <c r="F3389" i="12" s="1"/>
  <c r="N3389" i="12"/>
  <c r="O3389" i="12" s="1"/>
  <c r="P3389" i="12" s="1"/>
  <c r="J3389" i="12"/>
  <c r="K3388" i="12"/>
  <c r="W3388" i="12"/>
  <c r="W3389" i="12" l="1"/>
  <c r="E550" i="13"/>
  <c r="V3390" i="12"/>
  <c r="B3391" i="12"/>
  <c r="U3390" i="12"/>
  <c r="E3390" i="12"/>
  <c r="F3390" i="12" s="1"/>
  <c r="N3390" i="12"/>
  <c r="O3390" i="12" s="1"/>
  <c r="P3390" i="12" s="1"/>
  <c r="J3390" i="12"/>
  <c r="Y3390" i="12"/>
  <c r="I3390" i="12"/>
  <c r="K3389" i="12"/>
  <c r="Q3389" i="12"/>
  <c r="R3389" i="12" s="1"/>
  <c r="K3390" i="12" l="1"/>
  <c r="W3390" i="12"/>
  <c r="Q3390" i="12"/>
  <c r="R3390" i="12" s="1"/>
  <c r="E549" i="13"/>
  <c r="N3391" i="12"/>
  <c r="O3391" i="12" s="1"/>
  <c r="P3391" i="12" s="1"/>
  <c r="J3391" i="12"/>
  <c r="Y3391" i="12"/>
  <c r="I3391" i="12"/>
  <c r="V3391" i="12"/>
  <c r="B3392" i="12"/>
  <c r="U3391" i="12"/>
  <c r="E3391" i="12"/>
  <c r="F3391" i="12" s="1"/>
  <c r="W3391" i="12" l="1"/>
  <c r="Q3391" i="12"/>
  <c r="R3391" i="12" s="1"/>
  <c r="E548" i="13"/>
  <c r="N3392" i="12"/>
  <c r="O3392" i="12" s="1"/>
  <c r="P3392" i="12" s="1"/>
  <c r="J3392" i="12"/>
  <c r="Y3392" i="12"/>
  <c r="I3392" i="12"/>
  <c r="V3392" i="12"/>
  <c r="B3393" i="12"/>
  <c r="U3392" i="12"/>
  <c r="E3392" i="12"/>
  <c r="F3392" i="12" s="1"/>
  <c r="K3391" i="12"/>
  <c r="W3392" i="12" l="1"/>
  <c r="K3392" i="12"/>
  <c r="Q3392" i="12"/>
  <c r="R3392" i="12" s="1"/>
  <c r="E547" i="13"/>
  <c r="J3393" i="12"/>
  <c r="Y3393" i="12"/>
  <c r="I3393" i="12"/>
  <c r="V3393" i="12"/>
  <c r="B3394" i="12"/>
  <c r="U3393" i="12"/>
  <c r="E3393" i="12"/>
  <c r="F3393" i="12" s="1"/>
  <c r="N3393" i="12"/>
  <c r="O3393" i="12" s="1"/>
  <c r="P3393" i="12" s="1"/>
  <c r="W3393" i="12" l="1"/>
  <c r="Q3393" i="12"/>
  <c r="R3393" i="12" s="1"/>
  <c r="E546" i="13"/>
  <c r="N3394" i="12"/>
  <c r="O3394" i="12" s="1"/>
  <c r="P3394" i="12" s="1"/>
  <c r="B3395" i="12"/>
  <c r="U3394" i="12"/>
  <c r="J3394" i="12"/>
  <c r="I3394" i="12"/>
  <c r="Y3394" i="12"/>
  <c r="E3394" i="12"/>
  <c r="F3394" i="12" s="1"/>
  <c r="V3394" i="12"/>
  <c r="K3393" i="12"/>
  <c r="W3394" i="12" l="1"/>
  <c r="E545" i="13"/>
  <c r="J3395" i="12"/>
  <c r="N3395" i="12"/>
  <c r="O3395" i="12" s="1"/>
  <c r="P3395" i="12" s="1"/>
  <c r="I3395" i="12"/>
  <c r="Y3395" i="12"/>
  <c r="E3395" i="12"/>
  <c r="F3395" i="12" s="1"/>
  <c r="V3395" i="12"/>
  <c r="U3395" i="12"/>
  <c r="B3396" i="12"/>
  <c r="Q3394" i="12"/>
  <c r="R3394" i="12" s="1"/>
  <c r="K3394" i="12"/>
  <c r="K3395" i="12" l="1"/>
  <c r="Q3395" i="12"/>
  <c r="R3395" i="12" s="1"/>
  <c r="E544" i="13"/>
  <c r="J3396" i="12"/>
  <c r="U3396" i="12"/>
  <c r="B3397" i="12"/>
  <c r="N3396" i="12"/>
  <c r="O3396" i="12" s="1"/>
  <c r="P3396" i="12" s="1"/>
  <c r="I3396" i="12"/>
  <c r="E3396" i="12"/>
  <c r="F3396" i="12" s="1"/>
  <c r="Y3396" i="12"/>
  <c r="V3396" i="12"/>
  <c r="W3395" i="12"/>
  <c r="K3396" i="12" l="1"/>
  <c r="Q3396" i="12"/>
  <c r="R3396" i="12" s="1"/>
  <c r="E543" i="13"/>
  <c r="B3398" i="12"/>
  <c r="U3397" i="12"/>
  <c r="E3397" i="12"/>
  <c r="F3397" i="12" s="1"/>
  <c r="I3397" i="12"/>
  <c r="Y3397" i="12"/>
  <c r="V3397" i="12"/>
  <c r="N3397" i="12"/>
  <c r="O3397" i="12" s="1"/>
  <c r="P3397" i="12" s="1"/>
  <c r="J3397" i="12"/>
  <c r="W3396" i="12"/>
  <c r="Q3397" i="12" l="1"/>
  <c r="R3397" i="12" s="1"/>
  <c r="W3397" i="12"/>
  <c r="E542" i="13"/>
  <c r="V3398" i="12"/>
  <c r="B3399" i="12"/>
  <c r="U3398" i="12"/>
  <c r="E3398" i="12"/>
  <c r="F3398" i="12" s="1"/>
  <c r="Y3398" i="12"/>
  <c r="I3398" i="12"/>
  <c r="N3398" i="12"/>
  <c r="O3398" i="12" s="1"/>
  <c r="P3398" i="12" s="1"/>
  <c r="J3398" i="12"/>
  <c r="K3397" i="12"/>
  <c r="K3398" i="12" l="1"/>
  <c r="W3398" i="12"/>
  <c r="Q3398" i="12"/>
  <c r="R3398" i="12" s="1"/>
  <c r="E541" i="13"/>
  <c r="N3399" i="12"/>
  <c r="O3399" i="12" s="1"/>
  <c r="P3399" i="12" s="1"/>
  <c r="V3399" i="12"/>
  <c r="B3400" i="12"/>
  <c r="J3399" i="12"/>
  <c r="I3399" i="12"/>
  <c r="E3399" i="12"/>
  <c r="F3399" i="12" s="1"/>
  <c r="Y3399" i="12"/>
  <c r="U3399" i="12"/>
  <c r="E540" i="13" l="1"/>
  <c r="N3400" i="12"/>
  <c r="O3400" i="12" s="1"/>
  <c r="P3400" i="12" s="1"/>
  <c r="Y3400" i="12"/>
  <c r="V3400" i="12"/>
  <c r="U3400" i="12"/>
  <c r="J3400" i="12"/>
  <c r="I3400" i="12"/>
  <c r="B3401" i="12"/>
  <c r="E3400" i="12"/>
  <c r="F3400" i="12" s="1"/>
  <c r="Q3399" i="12"/>
  <c r="R3399" i="12" s="1"/>
  <c r="W3399" i="12"/>
  <c r="K3399" i="12"/>
  <c r="W3400" i="12" l="1"/>
  <c r="Q3400" i="12"/>
  <c r="R3400" i="12" s="1"/>
  <c r="E539" i="13"/>
  <c r="J3401" i="12"/>
  <c r="Y3401" i="12"/>
  <c r="I3401" i="12"/>
  <c r="V3401" i="12"/>
  <c r="U3401" i="12"/>
  <c r="N3401" i="12"/>
  <c r="O3401" i="12" s="1"/>
  <c r="P3401" i="12" s="1"/>
  <c r="E3401" i="12"/>
  <c r="F3401" i="12" s="1"/>
  <c r="B3402" i="12"/>
  <c r="K3400" i="12"/>
  <c r="W3401" i="12" l="1"/>
  <c r="Q3401" i="12"/>
  <c r="R3401" i="12" s="1"/>
  <c r="K3401" i="12"/>
  <c r="E538" i="13"/>
  <c r="J3402" i="12"/>
  <c r="Y3402" i="12"/>
  <c r="I3402" i="12"/>
  <c r="V3402" i="12"/>
  <c r="B3403" i="12"/>
  <c r="U3402" i="12"/>
  <c r="E3402" i="12"/>
  <c r="F3402" i="12" s="1"/>
  <c r="N3402" i="12"/>
  <c r="O3402" i="12" s="1"/>
  <c r="P3402" i="12" s="1"/>
  <c r="W3402" i="12" l="1"/>
  <c r="E537" i="13"/>
  <c r="V3403" i="12"/>
  <c r="B3404" i="12"/>
  <c r="U3403" i="12"/>
  <c r="E3403" i="12"/>
  <c r="F3403" i="12" s="1"/>
  <c r="J3403" i="12"/>
  <c r="Y3403" i="12"/>
  <c r="N3403" i="12"/>
  <c r="O3403" i="12" s="1"/>
  <c r="P3403" i="12" s="1"/>
  <c r="I3403" i="12"/>
  <c r="K3402" i="12"/>
  <c r="Q3402" i="12"/>
  <c r="R3402" i="12" s="1"/>
  <c r="W3403" i="12" l="1"/>
  <c r="Q3403" i="12"/>
  <c r="R3403" i="12" s="1"/>
  <c r="K3403" i="12"/>
  <c r="E536" i="13"/>
  <c r="N3404" i="12"/>
  <c r="O3404" i="12" s="1"/>
  <c r="P3404" i="12" s="1"/>
  <c r="J3404" i="12"/>
  <c r="E3404" i="12"/>
  <c r="F3404" i="12" s="1"/>
  <c r="B3405" i="12"/>
  <c r="Y3404" i="12"/>
  <c r="V3404" i="12"/>
  <c r="U3404" i="12"/>
  <c r="I3404" i="12"/>
  <c r="W3404" i="12" l="1"/>
  <c r="Q3404" i="12"/>
  <c r="R3404" i="12" s="1"/>
  <c r="E535" i="13"/>
  <c r="N3405" i="12"/>
  <c r="O3405" i="12" s="1"/>
  <c r="P3405" i="12" s="1"/>
  <c r="B3406" i="12"/>
  <c r="U3405" i="12"/>
  <c r="E3405" i="12"/>
  <c r="F3405" i="12" s="1"/>
  <c r="I3405" i="12"/>
  <c r="Y3405" i="12"/>
  <c r="V3405" i="12"/>
  <c r="J3405" i="12"/>
  <c r="K3404" i="12"/>
  <c r="W3405" i="12" l="1"/>
  <c r="K3405" i="12"/>
  <c r="E534" i="13"/>
  <c r="N3406" i="12"/>
  <c r="O3406" i="12" s="1"/>
  <c r="P3406" i="12" s="1"/>
  <c r="J3406" i="12"/>
  <c r="Y3406" i="12"/>
  <c r="I3406" i="12"/>
  <c r="E3406" i="12"/>
  <c r="F3406" i="12" s="1"/>
  <c r="B3407" i="12"/>
  <c r="V3406" i="12"/>
  <c r="U3406" i="12"/>
  <c r="Q3405" i="12"/>
  <c r="R3405" i="12" s="1"/>
  <c r="W3406" i="12" l="1"/>
  <c r="Q3406" i="12"/>
  <c r="R3406" i="12" s="1"/>
  <c r="K3406" i="12"/>
  <c r="E533" i="13"/>
  <c r="J3407" i="12"/>
  <c r="Y3407" i="12"/>
  <c r="I3407" i="12"/>
  <c r="V3407" i="12"/>
  <c r="B3408" i="12"/>
  <c r="U3407" i="12"/>
  <c r="E3407" i="12"/>
  <c r="F3407" i="12" s="1"/>
  <c r="N3407" i="12"/>
  <c r="O3407" i="12" s="1"/>
  <c r="P3407" i="12" s="1"/>
  <c r="K3407" i="12" l="1"/>
  <c r="Q3407" i="12"/>
  <c r="R3407" i="12" s="1"/>
  <c r="W3407" i="12"/>
  <c r="E532" i="13"/>
  <c r="V3408" i="12"/>
  <c r="B3409" i="12"/>
  <c r="U3408" i="12"/>
  <c r="E3408" i="12"/>
  <c r="F3408" i="12" s="1"/>
  <c r="N3408" i="12"/>
  <c r="O3408" i="12" s="1"/>
  <c r="P3408" i="12" s="1"/>
  <c r="Y3408" i="12"/>
  <c r="J3408" i="12"/>
  <c r="I3408" i="12"/>
  <c r="Q3408" i="12" l="1"/>
  <c r="R3408" i="12" s="1"/>
  <c r="E531" i="13"/>
  <c r="B3410" i="12"/>
  <c r="U3409" i="12"/>
  <c r="E3409" i="12"/>
  <c r="F3409" i="12" s="1"/>
  <c r="J3409" i="12"/>
  <c r="Y3409" i="12"/>
  <c r="I3409" i="12"/>
  <c r="V3409" i="12"/>
  <c r="N3409" i="12"/>
  <c r="O3409" i="12" s="1"/>
  <c r="P3409" i="12" s="1"/>
  <c r="K3408" i="12"/>
  <c r="W3408" i="12"/>
  <c r="W3409" i="12" l="1"/>
  <c r="Q3409" i="12"/>
  <c r="R3409" i="12" s="1"/>
  <c r="E530" i="13"/>
  <c r="N3410" i="12"/>
  <c r="O3410" i="12" s="1"/>
  <c r="P3410" i="12" s="1"/>
  <c r="Y3410" i="12"/>
  <c r="I3410" i="12"/>
  <c r="V3410" i="12"/>
  <c r="B3411" i="12"/>
  <c r="U3410" i="12"/>
  <c r="E3410" i="12"/>
  <c r="F3410" i="12" s="1"/>
  <c r="J3410" i="12"/>
  <c r="K3409" i="12"/>
  <c r="W3410" i="12" l="1"/>
  <c r="Q3410" i="12"/>
  <c r="R3410" i="12" s="1"/>
  <c r="E529" i="13"/>
  <c r="N3411" i="12"/>
  <c r="O3411" i="12" s="1"/>
  <c r="P3411" i="12" s="1"/>
  <c r="J3411" i="12"/>
  <c r="Y3411" i="12"/>
  <c r="I3411" i="12"/>
  <c r="V3411" i="12"/>
  <c r="B3412" i="12"/>
  <c r="U3411" i="12"/>
  <c r="E3411" i="12"/>
  <c r="F3411" i="12" s="1"/>
  <c r="K3410" i="12"/>
  <c r="K3411" i="12" l="1"/>
  <c r="Q3411" i="12"/>
  <c r="R3411" i="12" s="1"/>
  <c r="W3411" i="12"/>
  <c r="E528" i="13"/>
  <c r="J3412" i="12"/>
  <c r="Y3412" i="12"/>
  <c r="I3412" i="12"/>
  <c r="V3412" i="12"/>
  <c r="U3412" i="12"/>
  <c r="N3412" i="12"/>
  <c r="O3412" i="12" s="1"/>
  <c r="P3412" i="12" s="1"/>
  <c r="E3412" i="12"/>
  <c r="F3412" i="12" s="1"/>
  <c r="B3413" i="12"/>
  <c r="K3412" i="12" l="1"/>
  <c r="E527" i="13"/>
  <c r="Y3413" i="12"/>
  <c r="I3413" i="12"/>
  <c r="V3413" i="12"/>
  <c r="B3414" i="12"/>
  <c r="U3413" i="12"/>
  <c r="E3413" i="12"/>
  <c r="F3413" i="12" s="1"/>
  <c r="N3413" i="12"/>
  <c r="O3413" i="12" s="1"/>
  <c r="P3413" i="12" s="1"/>
  <c r="J3413" i="12"/>
  <c r="W3412" i="12"/>
  <c r="Q3412" i="12"/>
  <c r="R3412" i="12" s="1"/>
  <c r="W3413" i="12" l="1"/>
  <c r="E526" i="13"/>
  <c r="V3414" i="12"/>
  <c r="B3415" i="12"/>
  <c r="U3414" i="12"/>
  <c r="E3414" i="12"/>
  <c r="F3414" i="12" s="1"/>
  <c r="J3414" i="12"/>
  <c r="Y3414" i="12"/>
  <c r="I3414" i="12"/>
  <c r="N3414" i="12"/>
  <c r="O3414" i="12" s="1"/>
  <c r="P3414" i="12" s="1"/>
  <c r="K3413" i="12"/>
  <c r="Q3413" i="12"/>
  <c r="R3413" i="12" s="1"/>
  <c r="Q3414" i="12" l="1"/>
  <c r="R3414" i="12" s="1"/>
  <c r="W3414" i="12"/>
  <c r="E525" i="13"/>
  <c r="N3415" i="12"/>
  <c r="O3415" i="12" s="1"/>
  <c r="P3415" i="12" s="1"/>
  <c r="J3415" i="12"/>
  <c r="Y3415" i="12"/>
  <c r="I3415" i="12"/>
  <c r="V3415" i="12"/>
  <c r="B3416" i="12"/>
  <c r="U3415" i="12"/>
  <c r="E3415" i="12"/>
  <c r="F3415" i="12" s="1"/>
  <c r="K3414" i="12"/>
  <c r="K3415" i="12" l="1"/>
  <c r="Q3415" i="12"/>
  <c r="R3415" i="12" s="1"/>
  <c r="W3415" i="12"/>
  <c r="E524" i="13"/>
  <c r="N3416" i="12"/>
  <c r="O3416" i="12" s="1"/>
  <c r="P3416" i="12" s="1"/>
  <c r="J3416" i="12"/>
  <c r="V3416" i="12"/>
  <c r="B3417" i="12"/>
  <c r="U3416" i="12"/>
  <c r="E3416" i="12"/>
  <c r="F3416" i="12" s="1"/>
  <c r="I3416" i="12"/>
  <c r="Y3416" i="12"/>
  <c r="K3416" i="12" l="1"/>
  <c r="Q3416" i="12"/>
  <c r="R3416" i="12" s="1"/>
  <c r="W3416" i="12"/>
  <c r="E523" i="13"/>
  <c r="J3417" i="12"/>
  <c r="Y3417" i="12"/>
  <c r="I3417" i="12"/>
  <c r="B3418" i="12"/>
  <c r="U3417" i="12"/>
  <c r="E3417" i="12"/>
  <c r="F3417" i="12" s="1"/>
  <c r="V3417" i="12"/>
  <c r="N3417" i="12"/>
  <c r="O3417" i="12" s="1"/>
  <c r="P3417" i="12" s="1"/>
  <c r="Q3417" i="12" l="1"/>
  <c r="R3417" i="12" s="1"/>
  <c r="W3417" i="12"/>
  <c r="E522" i="13"/>
  <c r="J3418" i="12"/>
  <c r="Y3418" i="12"/>
  <c r="I3418" i="12"/>
  <c r="V3418" i="12"/>
  <c r="B3419" i="12"/>
  <c r="U3418" i="12"/>
  <c r="E3418" i="12"/>
  <c r="F3418" i="12" s="1"/>
  <c r="N3418" i="12"/>
  <c r="O3418" i="12" s="1"/>
  <c r="P3418" i="12" s="1"/>
  <c r="K3417" i="12"/>
  <c r="W3418" i="12" l="1"/>
  <c r="Q3418" i="12"/>
  <c r="R3418" i="12" s="1"/>
  <c r="E521" i="13"/>
  <c r="V3419" i="12"/>
  <c r="B3420" i="12"/>
  <c r="U3419" i="12"/>
  <c r="E3419" i="12"/>
  <c r="F3419" i="12" s="1"/>
  <c r="N3419" i="12"/>
  <c r="O3419" i="12" s="1"/>
  <c r="P3419" i="12" s="1"/>
  <c r="J3419" i="12"/>
  <c r="Y3419" i="12"/>
  <c r="I3419" i="12"/>
  <c r="K3418" i="12"/>
  <c r="Q3419" i="12" l="1"/>
  <c r="R3419" i="12" s="1"/>
  <c r="K3419" i="12"/>
  <c r="W3419" i="12"/>
  <c r="E520" i="13"/>
  <c r="N3420" i="12"/>
  <c r="O3420" i="12" s="1"/>
  <c r="P3420" i="12" s="1"/>
  <c r="J3420" i="12"/>
  <c r="Y3420" i="12"/>
  <c r="I3420" i="12"/>
  <c r="B3421" i="12"/>
  <c r="V3420" i="12"/>
  <c r="U3420" i="12"/>
  <c r="E3420" i="12"/>
  <c r="F3420" i="12" s="1"/>
  <c r="Q3420" i="12" l="1"/>
  <c r="R3420" i="12" s="1"/>
  <c r="W3420" i="12"/>
  <c r="E519" i="13"/>
  <c r="N3421" i="12"/>
  <c r="O3421" i="12" s="1"/>
  <c r="P3421" i="12" s="1"/>
  <c r="Y3421" i="12"/>
  <c r="I3421" i="12"/>
  <c r="V3421" i="12"/>
  <c r="B3422" i="12"/>
  <c r="U3421" i="12"/>
  <c r="E3421" i="12"/>
  <c r="F3421" i="12" s="1"/>
  <c r="J3421" i="12"/>
  <c r="K3420" i="12"/>
  <c r="W3421" i="12" l="1"/>
  <c r="K3421" i="12"/>
  <c r="Q3421" i="12"/>
  <c r="R3421" i="12" s="1"/>
  <c r="E518" i="13"/>
  <c r="N3422" i="12"/>
  <c r="O3422" i="12" s="1"/>
  <c r="P3422" i="12" s="1"/>
  <c r="J3422" i="12"/>
  <c r="Y3422" i="12"/>
  <c r="I3422" i="12"/>
  <c r="V3422" i="12"/>
  <c r="B3423" i="12"/>
  <c r="U3422" i="12"/>
  <c r="E3422" i="12"/>
  <c r="F3422" i="12" s="1"/>
  <c r="K3422" i="12" l="1"/>
  <c r="Q3422" i="12"/>
  <c r="R3422" i="12" s="1"/>
  <c r="W3422" i="12"/>
  <c r="E517" i="13"/>
  <c r="J3423" i="12"/>
  <c r="Y3423" i="12"/>
  <c r="I3423" i="12"/>
  <c r="V3423" i="12"/>
  <c r="B3424" i="12"/>
  <c r="U3423" i="12"/>
  <c r="E3423" i="12"/>
  <c r="F3423" i="12" s="1"/>
  <c r="N3423" i="12"/>
  <c r="O3423" i="12" s="1"/>
  <c r="P3423" i="12" s="1"/>
  <c r="W3423" i="12" l="1"/>
  <c r="E516" i="13"/>
  <c r="V3424" i="12"/>
  <c r="B3425" i="12"/>
  <c r="U3424" i="12"/>
  <c r="E3424" i="12"/>
  <c r="F3424" i="12" s="1"/>
  <c r="N3424" i="12"/>
  <c r="O3424" i="12" s="1"/>
  <c r="P3424" i="12" s="1"/>
  <c r="Y3424" i="12"/>
  <c r="J3424" i="12"/>
  <c r="I3424" i="12"/>
  <c r="K3423" i="12"/>
  <c r="Q3423" i="12"/>
  <c r="R3423" i="12" s="1"/>
  <c r="K3424" i="12" l="1"/>
  <c r="W3424" i="12"/>
  <c r="Q3424" i="12"/>
  <c r="R3424" i="12" s="1"/>
  <c r="E515" i="13"/>
  <c r="B3426" i="12"/>
  <c r="U3425" i="12"/>
  <c r="E3425" i="12"/>
  <c r="F3425" i="12" s="1"/>
  <c r="J3425" i="12"/>
  <c r="Y3425" i="12"/>
  <c r="I3425" i="12"/>
  <c r="V3425" i="12"/>
  <c r="N3425" i="12"/>
  <c r="O3425" i="12" s="1"/>
  <c r="P3425" i="12" s="1"/>
  <c r="K3425" i="12" l="1"/>
  <c r="W3425" i="12"/>
  <c r="E514" i="13"/>
  <c r="N3426" i="12"/>
  <c r="O3426" i="12" s="1"/>
  <c r="P3426" i="12" s="1"/>
  <c r="J3426" i="12"/>
  <c r="Y3426" i="12"/>
  <c r="I3426" i="12"/>
  <c r="V3426" i="12"/>
  <c r="B3427" i="12"/>
  <c r="U3426" i="12"/>
  <c r="E3426" i="12"/>
  <c r="F3426" i="12" s="1"/>
  <c r="Q3425" i="12"/>
  <c r="R3425" i="12" s="1"/>
  <c r="K3426" i="12" l="1"/>
  <c r="Q3426" i="12"/>
  <c r="R3426" i="12" s="1"/>
  <c r="W3426" i="12"/>
  <c r="E513" i="13"/>
  <c r="N3427" i="12"/>
  <c r="O3427" i="12" s="1"/>
  <c r="P3427" i="12" s="1"/>
  <c r="J3427" i="12"/>
  <c r="Y3427" i="12"/>
  <c r="I3427" i="12"/>
  <c r="V3427" i="12"/>
  <c r="B3428" i="12"/>
  <c r="U3427" i="12"/>
  <c r="E3427" i="12"/>
  <c r="F3427" i="12" s="1"/>
  <c r="Q3427" i="12" l="1"/>
  <c r="R3427" i="12" s="1"/>
  <c r="W3427" i="12"/>
  <c r="E512" i="13"/>
  <c r="J3428" i="12"/>
  <c r="Y3428" i="12"/>
  <c r="I3428" i="12"/>
  <c r="V3428" i="12"/>
  <c r="N3428" i="12"/>
  <c r="O3428" i="12" s="1"/>
  <c r="P3428" i="12" s="1"/>
  <c r="E3428" i="12"/>
  <c r="F3428" i="12" s="1"/>
  <c r="B3429" i="12"/>
  <c r="U3428" i="12"/>
  <c r="K3427" i="12"/>
  <c r="W3428" i="12" l="1"/>
  <c r="K3428" i="12"/>
  <c r="E511" i="13"/>
  <c r="Y3429" i="12"/>
  <c r="I3429" i="12"/>
  <c r="V3429" i="12"/>
  <c r="B3430" i="12"/>
  <c r="U3429" i="12"/>
  <c r="E3429" i="12"/>
  <c r="F3429" i="12" s="1"/>
  <c r="N3429" i="12"/>
  <c r="O3429" i="12" s="1"/>
  <c r="P3429" i="12" s="1"/>
  <c r="J3429" i="12"/>
  <c r="Q3428" i="12"/>
  <c r="R3428" i="12" s="1"/>
  <c r="Q3429" i="12" l="1"/>
  <c r="R3429" i="12" s="1"/>
  <c r="W3429" i="12"/>
  <c r="E510" i="13"/>
  <c r="V3430" i="12"/>
  <c r="B3431" i="12"/>
  <c r="U3430" i="12"/>
  <c r="E3430" i="12"/>
  <c r="F3430" i="12" s="1"/>
  <c r="N3430" i="12"/>
  <c r="O3430" i="12" s="1"/>
  <c r="P3430" i="12" s="1"/>
  <c r="J3430" i="12"/>
  <c r="Y3430" i="12"/>
  <c r="I3430" i="12"/>
  <c r="K3429" i="12"/>
  <c r="K3430" i="12" l="1"/>
  <c r="Q3430" i="12"/>
  <c r="R3430" i="12" s="1"/>
  <c r="W3430" i="12"/>
  <c r="E509" i="13"/>
  <c r="N3431" i="12"/>
  <c r="O3431" i="12" s="1"/>
  <c r="P3431" i="12" s="1"/>
  <c r="J3431" i="12"/>
  <c r="Y3431" i="12"/>
  <c r="I3431" i="12"/>
  <c r="V3431" i="12"/>
  <c r="B3432" i="12"/>
  <c r="U3431" i="12"/>
  <c r="E3431" i="12"/>
  <c r="F3431" i="12" s="1"/>
  <c r="W3431" i="12" l="1"/>
  <c r="K3431" i="12"/>
  <c r="Q3431" i="12"/>
  <c r="R3431" i="12" s="1"/>
  <c r="E508" i="13"/>
  <c r="N3432" i="12"/>
  <c r="O3432" i="12" s="1"/>
  <c r="P3432" i="12" s="1"/>
  <c r="J3432" i="12"/>
  <c r="V3432" i="12"/>
  <c r="B3433" i="12"/>
  <c r="U3432" i="12"/>
  <c r="E3432" i="12"/>
  <c r="F3432" i="12" s="1"/>
  <c r="Y3432" i="12"/>
  <c r="I3432" i="12"/>
  <c r="K3432" i="12" l="1"/>
  <c r="Q3432" i="12"/>
  <c r="R3432" i="12" s="1"/>
  <c r="W3432" i="12"/>
  <c r="E507" i="13"/>
  <c r="J3433" i="12"/>
  <c r="Y3433" i="12"/>
  <c r="I3433" i="12"/>
  <c r="B3434" i="12"/>
  <c r="U3433" i="12"/>
  <c r="E3433" i="12"/>
  <c r="F3433" i="12" s="1"/>
  <c r="N3433" i="12"/>
  <c r="O3433" i="12" s="1"/>
  <c r="P3433" i="12" s="1"/>
  <c r="V3433" i="12"/>
  <c r="E506" i="13" l="1"/>
  <c r="J3434" i="12"/>
  <c r="Y3434" i="12"/>
  <c r="I3434" i="12"/>
  <c r="V3434" i="12"/>
  <c r="B3435" i="12"/>
  <c r="U3434" i="12"/>
  <c r="E3434" i="12"/>
  <c r="F3434" i="12" s="1"/>
  <c r="N3434" i="12"/>
  <c r="O3434" i="12" s="1"/>
  <c r="P3434" i="12" s="1"/>
  <c r="K3433" i="12"/>
  <c r="Q3433" i="12"/>
  <c r="R3433" i="12" s="1"/>
  <c r="W3433" i="12"/>
  <c r="W3434" i="12" l="1"/>
  <c r="Q3434" i="12"/>
  <c r="R3434" i="12" s="1"/>
  <c r="E505" i="13"/>
  <c r="V3435" i="12"/>
  <c r="B3436" i="12"/>
  <c r="U3435" i="12"/>
  <c r="E3435" i="12"/>
  <c r="F3435" i="12" s="1"/>
  <c r="N3435" i="12"/>
  <c r="O3435" i="12" s="1"/>
  <c r="P3435" i="12" s="1"/>
  <c r="J3435" i="12"/>
  <c r="Y3435" i="12"/>
  <c r="I3435" i="12"/>
  <c r="K3434" i="12"/>
  <c r="W3435" i="12" l="1"/>
  <c r="E504" i="13"/>
  <c r="B3437" i="12"/>
  <c r="U3436" i="12"/>
  <c r="E3436" i="12"/>
  <c r="F3436" i="12" s="1"/>
  <c r="N3436" i="12"/>
  <c r="O3436" i="12" s="1"/>
  <c r="P3436" i="12" s="1"/>
  <c r="J3436" i="12"/>
  <c r="Y3436" i="12"/>
  <c r="I3436" i="12"/>
  <c r="V3436" i="12"/>
  <c r="K3435" i="12"/>
  <c r="Q3435" i="12"/>
  <c r="R3435" i="12" s="1"/>
  <c r="W3436" i="12" l="1"/>
  <c r="Q3436" i="12"/>
  <c r="R3436" i="12" s="1"/>
  <c r="E503" i="13"/>
  <c r="N3437" i="12"/>
  <c r="O3437" i="12" s="1"/>
  <c r="P3437" i="12" s="1"/>
  <c r="J3437" i="12"/>
  <c r="Y3437" i="12"/>
  <c r="I3437" i="12"/>
  <c r="V3437" i="12"/>
  <c r="B3438" i="12"/>
  <c r="U3437" i="12"/>
  <c r="E3437" i="12"/>
  <c r="F3437" i="12" s="1"/>
  <c r="K3436" i="12"/>
  <c r="W3437" i="12" l="1"/>
  <c r="K3437" i="12"/>
  <c r="Q3437" i="12"/>
  <c r="R3437" i="12" s="1"/>
  <c r="E502" i="13"/>
  <c r="N3438" i="12"/>
  <c r="O3438" i="12" s="1"/>
  <c r="P3438" i="12" s="1"/>
  <c r="J3438" i="12"/>
  <c r="Y3438" i="12"/>
  <c r="I3438" i="12"/>
  <c r="V3438" i="12"/>
  <c r="B3439" i="12"/>
  <c r="U3438" i="12"/>
  <c r="E3438" i="12"/>
  <c r="F3438" i="12" s="1"/>
  <c r="K3438" i="12" l="1"/>
  <c r="W3438" i="12"/>
  <c r="Q3438" i="12"/>
  <c r="R3438" i="12" s="1"/>
  <c r="E501" i="13"/>
  <c r="J3439" i="12"/>
  <c r="Y3439" i="12"/>
  <c r="I3439" i="12"/>
  <c r="V3439" i="12"/>
  <c r="B3440" i="12"/>
  <c r="U3439" i="12"/>
  <c r="E3439" i="12"/>
  <c r="F3439" i="12" s="1"/>
  <c r="N3439" i="12"/>
  <c r="O3439" i="12" s="1"/>
  <c r="P3439" i="12" s="1"/>
  <c r="E500" i="13" l="1"/>
  <c r="Y3440" i="12"/>
  <c r="I3440" i="12"/>
  <c r="V3440" i="12"/>
  <c r="B3441" i="12"/>
  <c r="U3440" i="12"/>
  <c r="E3440" i="12"/>
  <c r="F3440" i="12" s="1"/>
  <c r="N3440" i="12"/>
  <c r="O3440" i="12" s="1"/>
  <c r="P3440" i="12" s="1"/>
  <c r="J3440" i="12"/>
  <c r="K3439" i="12"/>
  <c r="Q3439" i="12"/>
  <c r="R3439" i="12" s="1"/>
  <c r="W3439" i="12"/>
  <c r="W3440" i="12" l="1"/>
  <c r="Q3440" i="12"/>
  <c r="R3440" i="12" s="1"/>
  <c r="E499" i="13"/>
  <c r="V3441" i="12"/>
  <c r="B3442" i="12"/>
  <c r="U3441" i="12"/>
  <c r="E3441" i="12"/>
  <c r="F3441" i="12" s="1"/>
  <c r="N3441" i="12"/>
  <c r="O3441" i="12" s="1"/>
  <c r="P3441" i="12" s="1"/>
  <c r="J3441" i="12"/>
  <c r="Y3441" i="12"/>
  <c r="I3441" i="12"/>
  <c r="K3440" i="12"/>
  <c r="W3441" i="12" l="1"/>
  <c r="E498" i="13"/>
  <c r="N3442" i="12"/>
  <c r="O3442" i="12" s="1"/>
  <c r="P3442" i="12" s="1"/>
  <c r="J3442" i="12"/>
  <c r="Y3442" i="12"/>
  <c r="I3442" i="12"/>
  <c r="V3442" i="12"/>
  <c r="B3443" i="12"/>
  <c r="U3442" i="12"/>
  <c r="E3442" i="12"/>
  <c r="F3442" i="12" s="1"/>
  <c r="K3441" i="12"/>
  <c r="Q3441" i="12"/>
  <c r="R3441" i="12" s="1"/>
  <c r="W3442" i="12" l="1"/>
  <c r="K3442" i="12"/>
  <c r="Q3442" i="12"/>
  <c r="R3442" i="12" s="1"/>
  <c r="E497" i="13"/>
  <c r="N3443" i="12"/>
  <c r="O3443" i="12" s="1"/>
  <c r="P3443" i="12" s="1"/>
  <c r="J3443" i="12"/>
  <c r="Y3443" i="12"/>
  <c r="I3443" i="12"/>
  <c r="V3443" i="12"/>
  <c r="B3444" i="12"/>
  <c r="U3443" i="12"/>
  <c r="E3443" i="12"/>
  <c r="F3443" i="12" s="1"/>
  <c r="Q3443" i="12" l="1"/>
  <c r="R3443" i="12" s="1"/>
  <c r="W3443" i="12"/>
  <c r="E496" i="13"/>
  <c r="J3444" i="12"/>
  <c r="Y3444" i="12"/>
  <c r="I3444" i="12"/>
  <c r="V3444" i="12"/>
  <c r="B3445" i="12"/>
  <c r="U3444" i="12"/>
  <c r="E3444" i="12"/>
  <c r="F3444" i="12" s="1"/>
  <c r="N3444" i="12"/>
  <c r="O3444" i="12" s="1"/>
  <c r="P3444" i="12" s="1"/>
  <c r="K3443" i="12"/>
  <c r="Q3444" i="12" l="1"/>
  <c r="R3444" i="12" s="1"/>
  <c r="W3444" i="12"/>
  <c r="E495" i="13"/>
  <c r="J3445" i="12"/>
  <c r="Y3445" i="12"/>
  <c r="I3445" i="12"/>
  <c r="V3445" i="12"/>
  <c r="B3446" i="12"/>
  <c r="U3445" i="12"/>
  <c r="E3445" i="12"/>
  <c r="F3445" i="12" s="1"/>
  <c r="N3445" i="12"/>
  <c r="O3445" i="12" s="1"/>
  <c r="P3445" i="12" s="1"/>
  <c r="K3444" i="12"/>
  <c r="W3445" i="12" l="1"/>
  <c r="E494" i="13"/>
  <c r="V3446" i="12"/>
  <c r="B3447" i="12"/>
  <c r="U3446" i="12"/>
  <c r="E3446" i="12"/>
  <c r="F3446" i="12" s="1"/>
  <c r="N3446" i="12"/>
  <c r="O3446" i="12" s="1"/>
  <c r="P3446" i="12" s="1"/>
  <c r="J3446" i="12"/>
  <c r="Y3446" i="12"/>
  <c r="I3446" i="12"/>
  <c r="K3445" i="12"/>
  <c r="Q3445" i="12"/>
  <c r="R3445" i="12" s="1"/>
  <c r="Q3446" i="12" l="1"/>
  <c r="R3446" i="12" s="1"/>
  <c r="W3446" i="12"/>
  <c r="E493" i="13"/>
  <c r="N3447" i="12"/>
  <c r="O3447" i="12" s="1"/>
  <c r="P3447" i="12" s="1"/>
  <c r="J3447" i="12"/>
  <c r="Y3447" i="12"/>
  <c r="I3447" i="12"/>
  <c r="V3447" i="12"/>
  <c r="B3448" i="12"/>
  <c r="U3447" i="12"/>
  <c r="E3447" i="12"/>
  <c r="F3447" i="12" s="1"/>
  <c r="K3446" i="12"/>
  <c r="W3447" i="12" l="1"/>
  <c r="Q3447" i="12"/>
  <c r="R3447" i="12" s="1"/>
  <c r="E492" i="13"/>
  <c r="N3448" i="12"/>
  <c r="O3448" i="12" s="1"/>
  <c r="P3448" i="12" s="1"/>
  <c r="J3448" i="12"/>
  <c r="Y3448" i="12"/>
  <c r="I3448" i="12"/>
  <c r="V3448" i="12"/>
  <c r="B3449" i="12"/>
  <c r="U3448" i="12"/>
  <c r="E3448" i="12"/>
  <c r="F3448" i="12" s="1"/>
  <c r="K3447" i="12"/>
  <c r="W3448" i="12" l="1"/>
  <c r="E491" i="13"/>
  <c r="N3449" i="12"/>
  <c r="O3449" i="12" s="1"/>
  <c r="P3449" i="12" s="1"/>
  <c r="J3449" i="12"/>
  <c r="Y3449" i="12"/>
  <c r="I3449" i="12"/>
  <c r="V3449" i="12"/>
  <c r="B3450" i="12"/>
  <c r="U3449" i="12"/>
  <c r="E3449" i="12"/>
  <c r="F3449" i="12" s="1"/>
  <c r="Q3448" i="12"/>
  <c r="R3448" i="12" s="1"/>
  <c r="K3448" i="12"/>
  <c r="W3449" i="12" l="1"/>
  <c r="E490" i="13"/>
  <c r="J3450" i="12"/>
  <c r="Y3450" i="12"/>
  <c r="I3450" i="12"/>
  <c r="V3450" i="12"/>
  <c r="B3451" i="12"/>
  <c r="U3450" i="12"/>
  <c r="E3450" i="12"/>
  <c r="F3450" i="12" s="1"/>
  <c r="N3450" i="12"/>
  <c r="O3450" i="12" s="1"/>
  <c r="P3450" i="12" s="1"/>
  <c r="K3449" i="12"/>
  <c r="Q3449" i="12"/>
  <c r="R3449" i="12" s="1"/>
  <c r="W3450" i="12" l="1"/>
  <c r="E489" i="13"/>
  <c r="V3451" i="12"/>
  <c r="B3452" i="12"/>
  <c r="U3451" i="12"/>
  <c r="E3451" i="12"/>
  <c r="F3451" i="12" s="1"/>
  <c r="N3451" i="12"/>
  <c r="O3451" i="12" s="1"/>
  <c r="P3451" i="12" s="1"/>
  <c r="J3451" i="12"/>
  <c r="Y3451" i="12"/>
  <c r="I3451" i="12"/>
  <c r="K3450" i="12"/>
  <c r="Q3450" i="12"/>
  <c r="R3450" i="12" s="1"/>
  <c r="W3451" i="12" l="1"/>
  <c r="E488" i="13"/>
  <c r="B3453" i="12"/>
  <c r="U3452" i="12"/>
  <c r="E3452" i="12"/>
  <c r="F3452" i="12" s="1"/>
  <c r="N3452" i="12"/>
  <c r="O3452" i="12" s="1"/>
  <c r="P3452" i="12" s="1"/>
  <c r="J3452" i="12"/>
  <c r="Y3452" i="12"/>
  <c r="I3452" i="12"/>
  <c r="V3452" i="12"/>
  <c r="K3451" i="12"/>
  <c r="Q3451" i="12"/>
  <c r="R3451" i="12" s="1"/>
  <c r="W3452" i="12" l="1"/>
  <c r="Q3452" i="12"/>
  <c r="R3452" i="12" s="1"/>
  <c r="E487" i="13"/>
  <c r="N3453" i="12"/>
  <c r="O3453" i="12" s="1"/>
  <c r="P3453" i="12" s="1"/>
  <c r="J3453" i="12"/>
  <c r="Y3453" i="12"/>
  <c r="I3453" i="12"/>
  <c r="V3453" i="12"/>
  <c r="B3454" i="12"/>
  <c r="U3453" i="12"/>
  <c r="E3453" i="12"/>
  <c r="F3453" i="12" s="1"/>
  <c r="K3452" i="12"/>
  <c r="W3453" i="12" l="1"/>
  <c r="K3453" i="12"/>
  <c r="Q3453" i="12"/>
  <c r="R3453" i="12" s="1"/>
  <c r="E486" i="13"/>
  <c r="N3454" i="12"/>
  <c r="O3454" i="12" s="1"/>
  <c r="P3454" i="12" s="1"/>
  <c r="J3454" i="12"/>
  <c r="Y3454" i="12"/>
  <c r="I3454" i="12"/>
  <c r="V3454" i="12"/>
  <c r="B3455" i="12"/>
  <c r="U3454" i="12"/>
  <c r="E3454" i="12"/>
  <c r="F3454" i="12" s="1"/>
  <c r="K3454" i="12" l="1"/>
  <c r="Q3454" i="12"/>
  <c r="R3454" i="12" s="1"/>
  <c r="W3454" i="12"/>
  <c r="E485" i="13"/>
  <c r="J3455" i="12"/>
  <c r="Y3455" i="12"/>
  <c r="I3455" i="12"/>
  <c r="V3455" i="12"/>
  <c r="B3456" i="12"/>
  <c r="U3455" i="12"/>
  <c r="E3455" i="12"/>
  <c r="F3455" i="12" s="1"/>
  <c r="N3455" i="12"/>
  <c r="O3455" i="12" s="1"/>
  <c r="P3455" i="12" s="1"/>
  <c r="W3455" i="12" l="1"/>
  <c r="E484" i="13"/>
  <c r="Y3456" i="12"/>
  <c r="I3456" i="12"/>
  <c r="V3456" i="12"/>
  <c r="B3457" i="12"/>
  <c r="U3456" i="12"/>
  <c r="E3456" i="12"/>
  <c r="F3456" i="12" s="1"/>
  <c r="N3456" i="12"/>
  <c r="O3456" i="12" s="1"/>
  <c r="P3456" i="12" s="1"/>
  <c r="J3456" i="12"/>
  <c r="K3455" i="12"/>
  <c r="Q3455" i="12"/>
  <c r="R3455" i="12" s="1"/>
  <c r="W3456" i="12" l="1"/>
  <c r="Q3456" i="12"/>
  <c r="R3456" i="12" s="1"/>
  <c r="E483" i="13"/>
  <c r="V3457" i="12"/>
  <c r="B3458" i="12"/>
  <c r="U3457" i="12"/>
  <c r="E3457" i="12"/>
  <c r="F3457" i="12" s="1"/>
  <c r="N3457" i="12"/>
  <c r="O3457" i="12" s="1"/>
  <c r="P3457" i="12" s="1"/>
  <c r="J3457" i="12"/>
  <c r="Y3457" i="12"/>
  <c r="I3457" i="12"/>
  <c r="K3456" i="12"/>
  <c r="K3457" i="12" l="1"/>
  <c r="W3457" i="12"/>
  <c r="Q3457" i="12"/>
  <c r="R3457" i="12" s="1"/>
  <c r="E482" i="13"/>
  <c r="N3458" i="12"/>
  <c r="O3458" i="12" s="1"/>
  <c r="P3458" i="12" s="1"/>
  <c r="J3458" i="12"/>
  <c r="Y3458" i="12"/>
  <c r="I3458" i="12"/>
  <c r="V3458" i="12"/>
  <c r="B3459" i="12"/>
  <c r="U3458" i="12"/>
  <c r="E3458" i="12"/>
  <c r="F3458" i="12" s="1"/>
  <c r="W3458" i="12" l="1"/>
  <c r="Q3458" i="12"/>
  <c r="R3458" i="12" s="1"/>
  <c r="E481" i="13"/>
  <c r="N3459" i="12"/>
  <c r="O3459" i="12" s="1"/>
  <c r="P3459" i="12" s="1"/>
  <c r="J3459" i="12"/>
  <c r="Y3459" i="12"/>
  <c r="I3459" i="12"/>
  <c r="V3459" i="12"/>
  <c r="B3460" i="12"/>
  <c r="U3459" i="12"/>
  <c r="E3459" i="12"/>
  <c r="F3459" i="12" s="1"/>
  <c r="K3458" i="12"/>
  <c r="W3459" i="12" l="1"/>
  <c r="K3459" i="12"/>
  <c r="Q3459" i="12"/>
  <c r="R3459" i="12" s="1"/>
  <c r="E480" i="13"/>
  <c r="J3460" i="12"/>
  <c r="Y3460" i="12"/>
  <c r="I3460" i="12"/>
  <c r="V3460" i="12"/>
  <c r="B3461" i="12"/>
  <c r="U3460" i="12"/>
  <c r="E3460" i="12"/>
  <c r="F3460" i="12" s="1"/>
  <c r="N3460" i="12"/>
  <c r="O3460" i="12" s="1"/>
  <c r="P3460" i="12" s="1"/>
  <c r="Q3460" i="12" l="1"/>
  <c r="R3460" i="12" s="1"/>
  <c r="W3460" i="12"/>
  <c r="E479" i="13"/>
  <c r="J3461" i="12"/>
  <c r="Y3461" i="12"/>
  <c r="I3461" i="12"/>
  <c r="V3461" i="12"/>
  <c r="B3462" i="12"/>
  <c r="U3461" i="12"/>
  <c r="E3461" i="12"/>
  <c r="F3461" i="12" s="1"/>
  <c r="N3461" i="12"/>
  <c r="O3461" i="12" s="1"/>
  <c r="P3461" i="12" s="1"/>
  <c r="K3460" i="12"/>
  <c r="W3461" i="12" l="1"/>
  <c r="Q3461" i="12"/>
  <c r="R3461" i="12" s="1"/>
  <c r="E478" i="13"/>
  <c r="V3462" i="12"/>
  <c r="U3462" i="12"/>
  <c r="E3462" i="12"/>
  <c r="F3462" i="12" s="1"/>
  <c r="B3463" i="12"/>
  <c r="N3462" i="12"/>
  <c r="O3462" i="12" s="1"/>
  <c r="P3462" i="12" s="1"/>
  <c r="J3462" i="12"/>
  <c r="Y3462" i="12"/>
  <c r="I3462" i="12"/>
  <c r="K3461" i="12"/>
  <c r="W3462" i="12" l="1"/>
  <c r="Q3462" i="12"/>
  <c r="R3462" i="12" s="1"/>
  <c r="E477" i="13"/>
  <c r="V3463" i="12"/>
  <c r="Y3463" i="12"/>
  <c r="E3463" i="12"/>
  <c r="F3463" i="12" s="1"/>
  <c r="U3463" i="12"/>
  <c r="B3464" i="12"/>
  <c r="N3463" i="12"/>
  <c r="O3463" i="12" s="1"/>
  <c r="P3463" i="12" s="1"/>
  <c r="J3463" i="12"/>
  <c r="I3463" i="12"/>
  <c r="K3462" i="12"/>
  <c r="K3463" i="12" l="1"/>
  <c r="W3463" i="12"/>
  <c r="Q3463" i="12"/>
  <c r="R3463" i="12" s="1"/>
  <c r="E476" i="13"/>
  <c r="B3465" i="12"/>
  <c r="U3464" i="12"/>
  <c r="E3464" i="12"/>
  <c r="F3464" i="12" s="1"/>
  <c r="Y3464" i="12"/>
  <c r="V3464" i="12"/>
  <c r="N3464" i="12"/>
  <c r="O3464" i="12" s="1"/>
  <c r="P3464" i="12" s="1"/>
  <c r="J3464" i="12"/>
  <c r="I3464" i="12"/>
  <c r="K3464" i="12" l="1"/>
  <c r="Q3464" i="12"/>
  <c r="R3464" i="12" s="1"/>
  <c r="W3464" i="12"/>
  <c r="E475" i="13"/>
  <c r="B3466" i="12"/>
  <c r="U3465" i="12"/>
  <c r="E3465" i="12"/>
  <c r="F3465" i="12" s="1"/>
  <c r="J3465" i="12"/>
  <c r="I3465" i="12"/>
  <c r="Y3465" i="12"/>
  <c r="V3465" i="12"/>
  <c r="N3465" i="12"/>
  <c r="O3465" i="12" s="1"/>
  <c r="P3465" i="12" s="1"/>
  <c r="K3465" i="12" l="1"/>
  <c r="Q3465" i="12"/>
  <c r="R3465" i="12" s="1"/>
  <c r="W3465" i="12"/>
  <c r="E474" i="13"/>
  <c r="N3466" i="12"/>
  <c r="O3466" i="12" s="1"/>
  <c r="P3466" i="12" s="1"/>
  <c r="B3467" i="12"/>
  <c r="U3466" i="12"/>
  <c r="E3466" i="12"/>
  <c r="F3466" i="12" s="1"/>
  <c r="Y3466" i="12"/>
  <c r="V3466" i="12"/>
  <c r="J3466" i="12"/>
  <c r="I3466" i="12"/>
  <c r="W3466" i="12" l="1"/>
  <c r="E473" i="13"/>
  <c r="N3467" i="12"/>
  <c r="O3467" i="12" s="1"/>
  <c r="P3467" i="12" s="1"/>
  <c r="J3467" i="12"/>
  <c r="I3467" i="12"/>
  <c r="B3468" i="12"/>
  <c r="E3467" i="12"/>
  <c r="F3467" i="12" s="1"/>
  <c r="Y3467" i="12"/>
  <c r="V3467" i="12"/>
  <c r="U3467" i="12"/>
  <c r="Q3466" i="12"/>
  <c r="R3466" i="12" s="1"/>
  <c r="K3466" i="12"/>
  <c r="Q3467" i="12" l="1"/>
  <c r="R3467" i="12" s="1"/>
  <c r="K3467" i="12"/>
  <c r="W3467" i="12"/>
  <c r="E472" i="13"/>
  <c r="J3468" i="12"/>
  <c r="Y3468" i="12"/>
  <c r="I3468" i="12"/>
  <c r="B3469" i="12"/>
  <c r="E3468" i="12"/>
  <c r="F3468" i="12" s="1"/>
  <c r="V3468" i="12"/>
  <c r="U3468" i="12"/>
  <c r="N3468" i="12"/>
  <c r="O3468" i="12" s="1"/>
  <c r="P3468" i="12" s="1"/>
  <c r="Q3468" i="12" l="1"/>
  <c r="R3468" i="12" s="1"/>
  <c r="K3468" i="12"/>
  <c r="E471" i="13"/>
  <c r="Y3469" i="12"/>
  <c r="I3469" i="12"/>
  <c r="V3469" i="12"/>
  <c r="B3470" i="12"/>
  <c r="U3469" i="12"/>
  <c r="E3469" i="12"/>
  <c r="F3469" i="12" s="1"/>
  <c r="J3469" i="12"/>
  <c r="N3469" i="12"/>
  <c r="O3469" i="12" s="1"/>
  <c r="P3469" i="12" s="1"/>
  <c r="W3468" i="12"/>
  <c r="W3469" i="12" l="1"/>
  <c r="K3469" i="12"/>
  <c r="E470" i="13"/>
  <c r="V3470" i="12"/>
  <c r="B3471" i="12"/>
  <c r="U3470" i="12"/>
  <c r="E3470" i="12"/>
  <c r="F3470" i="12" s="1"/>
  <c r="Y3470" i="12"/>
  <c r="I3470" i="12"/>
  <c r="N3470" i="12"/>
  <c r="O3470" i="12" s="1"/>
  <c r="P3470" i="12" s="1"/>
  <c r="J3470" i="12"/>
  <c r="Q3469" i="12"/>
  <c r="R3469" i="12" s="1"/>
  <c r="W3470" i="12" l="1"/>
  <c r="Q3470" i="12"/>
  <c r="R3470" i="12" s="1"/>
  <c r="E469" i="13"/>
  <c r="N3471" i="12"/>
  <c r="O3471" i="12" s="1"/>
  <c r="P3471" i="12" s="1"/>
  <c r="J3471" i="12"/>
  <c r="V3471" i="12"/>
  <c r="Y3471" i="12"/>
  <c r="U3471" i="12"/>
  <c r="I3471" i="12"/>
  <c r="B3472" i="12"/>
  <c r="E3471" i="12"/>
  <c r="F3471" i="12" s="1"/>
  <c r="K3470" i="12"/>
  <c r="W3471" i="12" l="1"/>
  <c r="K3471" i="12"/>
  <c r="Q3471" i="12"/>
  <c r="R3471" i="12" s="1"/>
  <c r="E468" i="13"/>
  <c r="N3472" i="12"/>
  <c r="O3472" i="12" s="1"/>
  <c r="P3472" i="12" s="1"/>
  <c r="Y3472" i="12"/>
  <c r="V3472" i="12"/>
  <c r="U3472" i="12"/>
  <c r="J3472" i="12"/>
  <c r="I3472" i="12"/>
  <c r="B3473" i="12"/>
  <c r="E3472" i="12"/>
  <c r="F3472" i="12" s="1"/>
  <c r="K3472" i="12" l="1"/>
  <c r="E467" i="13"/>
  <c r="J3473" i="12"/>
  <c r="Y3473" i="12"/>
  <c r="I3473" i="12"/>
  <c r="V3473" i="12"/>
  <c r="U3473" i="12"/>
  <c r="N3473" i="12"/>
  <c r="O3473" i="12" s="1"/>
  <c r="P3473" i="12" s="1"/>
  <c r="B3474" i="12"/>
  <c r="E3473" i="12"/>
  <c r="F3473" i="12" s="1"/>
  <c r="W3472" i="12"/>
  <c r="Q3472" i="12"/>
  <c r="R3472" i="12" s="1"/>
  <c r="W3473" i="12" l="1"/>
  <c r="K3473" i="12"/>
  <c r="E466" i="13"/>
  <c r="J3474" i="12"/>
  <c r="Y3474" i="12"/>
  <c r="I3474" i="12"/>
  <c r="V3474" i="12"/>
  <c r="B3475" i="12"/>
  <c r="U3474" i="12"/>
  <c r="E3474" i="12"/>
  <c r="F3474" i="12" s="1"/>
  <c r="N3474" i="12"/>
  <c r="O3474" i="12" s="1"/>
  <c r="P3474" i="12" s="1"/>
  <c r="Q3473" i="12"/>
  <c r="R3473" i="12" s="1"/>
  <c r="W3474" i="12" l="1"/>
  <c r="K3474" i="12"/>
  <c r="Q3474" i="12"/>
  <c r="R3474" i="12" s="1"/>
  <c r="E465" i="13"/>
  <c r="V3475" i="12"/>
  <c r="B3476" i="12"/>
  <c r="U3475" i="12"/>
  <c r="E3475" i="12"/>
  <c r="F3475" i="12" s="1"/>
  <c r="N3475" i="12"/>
  <c r="O3475" i="12" s="1"/>
  <c r="P3475" i="12" s="1"/>
  <c r="J3475" i="12"/>
  <c r="Y3475" i="12"/>
  <c r="I3475" i="12"/>
  <c r="Q3475" i="12" l="1"/>
  <c r="R3475" i="12" s="1"/>
  <c r="E464" i="13"/>
  <c r="N3476" i="12"/>
  <c r="O3476" i="12" s="1"/>
  <c r="P3476" i="12" s="1"/>
  <c r="J3476" i="12"/>
  <c r="Y3476" i="12"/>
  <c r="V3476" i="12"/>
  <c r="U3476" i="12"/>
  <c r="I3476" i="12"/>
  <c r="E3476" i="12"/>
  <c r="F3476" i="12" s="1"/>
  <c r="B3477" i="12"/>
  <c r="K3475" i="12"/>
  <c r="W3475" i="12"/>
  <c r="W3476" i="12" l="1"/>
  <c r="Q3476" i="12"/>
  <c r="R3476" i="12" s="1"/>
  <c r="E463" i="13"/>
  <c r="N3477" i="12"/>
  <c r="O3477" i="12" s="1"/>
  <c r="P3477" i="12" s="1"/>
  <c r="V3477" i="12"/>
  <c r="B3478" i="12"/>
  <c r="U3477" i="12"/>
  <c r="E3477" i="12"/>
  <c r="F3477" i="12" s="1"/>
  <c r="Y3477" i="12"/>
  <c r="J3477" i="12"/>
  <c r="I3477" i="12"/>
  <c r="K3476" i="12"/>
  <c r="W3477" i="12" l="1"/>
  <c r="Q3477" i="12"/>
  <c r="R3477" i="12" s="1"/>
  <c r="E462" i="13"/>
  <c r="N3478" i="12"/>
  <c r="O3478" i="12" s="1"/>
  <c r="P3478" i="12" s="1"/>
  <c r="J3478" i="12"/>
  <c r="Y3478" i="12"/>
  <c r="I3478" i="12"/>
  <c r="B3479" i="12"/>
  <c r="U3478" i="12"/>
  <c r="E3478" i="12"/>
  <c r="F3478" i="12" s="1"/>
  <c r="V3478" i="12"/>
  <c r="K3477" i="12"/>
  <c r="E461" i="13" l="1"/>
  <c r="J3479" i="12"/>
  <c r="Y3479" i="12"/>
  <c r="I3479" i="12"/>
  <c r="V3479" i="12"/>
  <c r="B3480" i="12"/>
  <c r="U3479" i="12"/>
  <c r="E3479" i="12"/>
  <c r="F3479" i="12" s="1"/>
  <c r="N3479" i="12"/>
  <c r="O3479" i="12" s="1"/>
  <c r="P3479" i="12" s="1"/>
  <c r="K3478" i="12"/>
  <c r="Q3478" i="12"/>
  <c r="R3478" i="12" s="1"/>
  <c r="W3478" i="12"/>
  <c r="Q3479" i="12" l="1"/>
  <c r="R3479" i="12" s="1"/>
  <c r="W3479" i="12"/>
  <c r="E460" i="13"/>
  <c r="V3480" i="12"/>
  <c r="B3481" i="12"/>
  <c r="U3480" i="12"/>
  <c r="E3480" i="12"/>
  <c r="F3480" i="12" s="1"/>
  <c r="N3480" i="12"/>
  <c r="O3480" i="12" s="1"/>
  <c r="P3480" i="12" s="1"/>
  <c r="J3480" i="12"/>
  <c r="I3480" i="12"/>
  <c r="Y3480" i="12"/>
  <c r="K3479" i="12"/>
  <c r="K3480" i="12" l="1"/>
  <c r="Q3480" i="12"/>
  <c r="R3480" i="12" s="1"/>
  <c r="W3480" i="12"/>
  <c r="E459" i="13"/>
  <c r="B3482" i="12"/>
  <c r="U3481" i="12"/>
  <c r="E3481" i="12"/>
  <c r="F3481" i="12" s="1"/>
  <c r="J3481" i="12"/>
  <c r="Y3481" i="12"/>
  <c r="I3481" i="12"/>
  <c r="V3481" i="12"/>
  <c r="N3481" i="12"/>
  <c r="O3481" i="12" s="1"/>
  <c r="P3481" i="12" s="1"/>
  <c r="W3481" i="12" l="1"/>
  <c r="Q3481" i="12"/>
  <c r="R3481" i="12" s="1"/>
  <c r="E458" i="13"/>
  <c r="N3482" i="12"/>
  <c r="O3482" i="12" s="1"/>
  <c r="P3482" i="12" s="1"/>
  <c r="Y3482" i="12"/>
  <c r="I3482" i="12"/>
  <c r="V3482" i="12"/>
  <c r="B3483" i="12"/>
  <c r="U3482" i="12"/>
  <c r="E3482" i="12"/>
  <c r="F3482" i="12" s="1"/>
  <c r="J3482" i="12"/>
  <c r="K3481" i="12"/>
  <c r="W3482" i="12" l="1"/>
  <c r="K3482" i="12"/>
  <c r="Q3482" i="12"/>
  <c r="R3482" i="12" s="1"/>
  <c r="E457" i="13"/>
  <c r="N3483" i="12"/>
  <c r="O3483" i="12" s="1"/>
  <c r="P3483" i="12" s="1"/>
  <c r="J3483" i="12"/>
  <c r="Y3483" i="12"/>
  <c r="I3483" i="12"/>
  <c r="V3483" i="12"/>
  <c r="B3484" i="12"/>
  <c r="U3483" i="12"/>
  <c r="E3483" i="12"/>
  <c r="F3483" i="12" s="1"/>
  <c r="W3483" i="12" l="1"/>
  <c r="E456" i="13"/>
  <c r="J3484" i="12"/>
  <c r="Y3484" i="12"/>
  <c r="I3484" i="12"/>
  <c r="V3484" i="12"/>
  <c r="E3484" i="12"/>
  <c r="F3484" i="12" s="1"/>
  <c r="B3485" i="12"/>
  <c r="U3484" i="12"/>
  <c r="N3484" i="12"/>
  <c r="O3484" i="12" s="1"/>
  <c r="P3484" i="12" s="1"/>
  <c r="K3483" i="12"/>
  <c r="Q3483" i="12"/>
  <c r="R3483" i="12" s="1"/>
  <c r="W3484" i="12" l="1"/>
  <c r="K3484" i="12"/>
  <c r="E455" i="13"/>
  <c r="Y3485" i="12"/>
  <c r="I3485" i="12"/>
  <c r="V3485" i="12"/>
  <c r="B3486" i="12"/>
  <c r="U3485" i="12"/>
  <c r="E3485" i="12"/>
  <c r="F3485" i="12" s="1"/>
  <c r="N3485" i="12"/>
  <c r="O3485" i="12" s="1"/>
  <c r="P3485" i="12" s="1"/>
  <c r="J3485" i="12"/>
  <c r="Q3484" i="12"/>
  <c r="R3484" i="12" s="1"/>
  <c r="Q3485" i="12" l="1"/>
  <c r="R3485" i="12" s="1"/>
  <c r="E454" i="13"/>
  <c r="V3486" i="12"/>
  <c r="B3487" i="12"/>
  <c r="U3486" i="12"/>
  <c r="E3486" i="12"/>
  <c r="F3486" i="12" s="1"/>
  <c r="J3486" i="12"/>
  <c r="Y3486" i="12"/>
  <c r="I3486" i="12"/>
  <c r="N3486" i="12"/>
  <c r="O3486" i="12" s="1"/>
  <c r="P3486" i="12" s="1"/>
  <c r="K3485" i="12"/>
  <c r="W3485" i="12"/>
  <c r="Q3486" i="12" l="1"/>
  <c r="R3486" i="12" s="1"/>
  <c r="W3486" i="12"/>
  <c r="E453" i="13"/>
  <c r="N3487" i="12"/>
  <c r="O3487" i="12" s="1"/>
  <c r="P3487" i="12" s="1"/>
  <c r="J3487" i="12"/>
  <c r="Y3487" i="12"/>
  <c r="I3487" i="12"/>
  <c r="V3487" i="12"/>
  <c r="U3487" i="12"/>
  <c r="E3487" i="12"/>
  <c r="F3487" i="12" s="1"/>
  <c r="B3488" i="12"/>
  <c r="K3486" i="12"/>
  <c r="W3487" i="12" l="1"/>
  <c r="Q3487" i="12"/>
  <c r="R3487" i="12" s="1"/>
  <c r="E452" i="13"/>
  <c r="N3488" i="12"/>
  <c r="O3488" i="12" s="1"/>
  <c r="P3488" i="12" s="1"/>
  <c r="J3488" i="12"/>
  <c r="V3488" i="12"/>
  <c r="B3489" i="12"/>
  <c r="U3488" i="12"/>
  <c r="E3488" i="12"/>
  <c r="F3488" i="12" s="1"/>
  <c r="Y3488" i="12"/>
  <c r="I3488" i="12"/>
  <c r="K3487" i="12"/>
  <c r="K3488" i="12" l="1"/>
  <c r="Q3488" i="12"/>
  <c r="R3488" i="12" s="1"/>
  <c r="W3488" i="12"/>
  <c r="E451" i="13"/>
  <c r="J3489" i="12"/>
  <c r="Y3489" i="12"/>
  <c r="I3489" i="12"/>
  <c r="V3489" i="12"/>
  <c r="U3489" i="12"/>
  <c r="N3489" i="12"/>
  <c r="O3489" i="12" s="1"/>
  <c r="P3489" i="12" s="1"/>
  <c r="E3489" i="12"/>
  <c r="F3489" i="12" s="1"/>
  <c r="B3490" i="12"/>
  <c r="E450" i="13" l="1"/>
  <c r="J3490" i="12"/>
  <c r="Y3490" i="12"/>
  <c r="I3490" i="12"/>
  <c r="V3490" i="12"/>
  <c r="B3491" i="12"/>
  <c r="U3490" i="12"/>
  <c r="E3490" i="12"/>
  <c r="F3490" i="12" s="1"/>
  <c r="N3490" i="12"/>
  <c r="O3490" i="12" s="1"/>
  <c r="P3490" i="12" s="1"/>
  <c r="W3489" i="12"/>
  <c r="Q3489" i="12"/>
  <c r="R3489" i="12" s="1"/>
  <c r="K3489" i="12"/>
  <c r="W3490" i="12" l="1"/>
  <c r="Q3490" i="12"/>
  <c r="R3490" i="12" s="1"/>
  <c r="E449" i="13"/>
  <c r="V3491" i="12"/>
  <c r="B3492" i="12"/>
  <c r="U3491" i="12"/>
  <c r="E3491" i="12"/>
  <c r="F3491" i="12" s="1"/>
  <c r="N3491" i="12"/>
  <c r="O3491" i="12" s="1"/>
  <c r="P3491" i="12" s="1"/>
  <c r="J3491" i="12"/>
  <c r="I3491" i="12"/>
  <c r="Y3491" i="12"/>
  <c r="K3490" i="12"/>
  <c r="W3491" i="12" l="1"/>
  <c r="Q3491" i="12"/>
  <c r="R3491" i="12" s="1"/>
  <c r="E448" i="13"/>
  <c r="N3492" i="12"/>
  <c r="O3492" i="12" s="1"/>
  <c r="P3492" i="12" s="1"/>
  <c r="J3492" i="12"/>
  <c r="Y3492" i="12"/>
  <c r="I3492" i="12"/>
  <c r="B3493" i="12"/>
  <c r="V3492" i="12"/>
  <c r="U3492" i="12"/>
  <c r="E3492" i="12"/>
  <c r="F3492" i="12" s="1"/>
  <c r="K3491" i="12"/>
  <c r="Q3492" i="12" l="1"/>
  <c r="R3492" i="12" s="1"/>
  <c r="W3492" i="12"/>
  <c r="E447" i="13"/>
  <c r="N3493" i="12"/>
  <c r="O3493" i="12" s="1"/>
  <c r="P3493" i="12" s="1"/>
  <c r="Y3493" i="12"/>
  <c r="I3493" i="12"/>
  <c r="V3493" i="12"/>
  <c r="B3494" i="12"/>
  <c r="U3493" i="12"/>
  <c r="E3493" i="12"/>
  <c r="F3493" i="12" s="1"/>
  <c r="J3493" i="12"/>
  <c r="K3492" i="12"/>
  <c r="Q3493" i="12" l="1"/>
  <c r="R3493" i="12" s="1"/>
  <c r="E446" i="13"/>
  <c r="N3494" i="12"/>
  <c r="O3494" i="12" s="1"/>
  <c r="P3494" i="12" s="1"/>
  <c r="J3494" i="12"/>
  <c r="Y3494" i="12"/>
  <c r="I3494" i="12"/>
  <c r="V3494" i="12"/>
  <c r="B3495" i="12"/>
  <c r="U3494" i="12"/>
  <c r="E3494" i="12"/>
  <c r="F3494" i="12" s="1"/>
  <c r="W3493" i="12"/>
  <c r="K3493" i="12"/>
  <c r="K3494" i="12" l="1"/>
  <c r="Q3494" i="12"/>
  <c r="R3494" i="12" s="1"/>
  <c r="W3494" i="12"/>
  <c r="E445" i="13"/>
  <c r="J3495" i="12"/>
  <c r="Y3495" i="12"/>
  <c r="I3495" i="12"/>
  <c r="V3495" i="12"/>
  <c r="B3496" i="12"/>
  <c r="U3495" i="12"/>
  <c r="E3495" i="12"/>
  <c r="F3495" i="12" s="1"/>
  <c r="N3495" i="12"/>
  <c r="O3495" i="12" s="1"/>
  <c r="P3495" i="12" s="1"/>
  <c r="W3495" i="12" l="1"/>
  <c r="Q3495" i="12"/>
  <c r="R3495" i="12" s="1"/>
  <c r="E444" i="13"/>
  <c r="V3496" i="12"/>
  <c r="B3497" i="12"/>
  <c r="U3496" i="12"/>
  <c r="E3496" i="12"/>
  <c r="F3496" i="12" s="1"/>
  <c r="N3496" i="12"/>
  <c r="O3496" i="12" s="1"/>
  <c r="P3496" i="12" s="1"/>
  <c r="I3496" i="12"/>
  <c r="Y3496" i="12"/>
  <c r="J3496" i="12"/>
  <c r="K3495" i="12"/>
  <c r="W3496" i="12" l="1"/>
  <c r="K3496" i="12"/>
  <c r="Q3496" i="12"/>
  <c r="R3496" i="12" s="1"/>
  <c r="E443" i="13"/>
  <c r="V3497" i="12"/>
  <c r="B3498" i="12"/>
  <c r="U3497" i="12"/>
  <c r="E3497" i="12"/>
  <c r="F3497" i="12" s="1"/>
  <c r="J3497" i="12"/>
  <c r="Y3497" i="12"/>
  <c r="I3497" i="12"/>
  <c r="N3497" i="12"/>
  <c r="O3497" i="12" s="1"/>
  <c r="P3497" i="12" s="1"/>
  <c r="E442" i="13" l="1"/>
  <c r="N3498" i="12"/>
  <c r="O3498" i="12" s="1"/>
  <c r="P3498" i="12" s="1"/>
  <c r="J3498" i="12"/>
  <c r="Y3498" i="12"/>
  <c r="I3498" i="12"/>
  <c r="V3498" i="12"/>
  <c r="B3499" i="12"/>
  <c r="U3498" i="12"/>
  <c r="E3498" i="12"/>
  <c r="F3498" i="12" s="1"/>
  <c r="K3497" i="12"/>
  <c r="Q3497" i="12"/>
  <c r="R3497" i="12" s="1"/>
  <c r="W3497" i="12"/>
  <c r="W3498" i="12" l="1"/>
  <c r="K3498" i="12"/>
  <c r="Q3498" i="12"/>
  <c r="R3498" i="12" s="1"/>
  <c r="E441" i="13"/>
  <c r="N3499" i="12"/>
  <c r="O3499" i="12" s="1"/>
  <c r="P3499" i="12" s="1"/>
  <c r="J3499" i="12"/>
  <c r="Y3499" i="12"/>
  <c r="I3499" i="12"/>
  <c r="V3499" i="12"/>
  <c r="B3500" i="12"/>
  <c r="U3499" i="12"/>
  <c r="E3499" i="12"/>
  <c r="F3499" i="12" s="1"/>
  <c r="W3499" i="12" l="1"/>
  <c r="K3499" i="12"/>
  <c r="Q3499" i="12"/>
  <c r="R3499" i="12" s="1"/>
  <c r="E440" i="13"/>
  <c r="J3500" i="12"/>
  <c r="Y3500" i="12"/>
  <c r="I3500" i="12"/>
  <c r="V3500" i="12"/>
  <c r="B3501" i="12"/>
  <c r="U3500" i="12"/>
  <c r="E3500" i="12"/>
  <c r="F3500" i="12" s="1"/>
  <c r="N3500" i="12"/>
  <c r="O3500" i="12" s="1"/>
  <c r="P3500" i="12" s="1"/>
  <c r="Q3500" i="12" l="1"/>
  <c r="R3500" i="12" s="1"/>
  <c r="W3500" i="12"/>
  <c r="E439" i="13"/>
  <c r="J3501" i="12"/>
  <c r="Y3501" i="12"/>
  <c r="I3501" i="12"/>
  <c r="V3501" i="12"/>
  <c r="B3502" i="12"/>
  <c r="U3501" i="12"/>
  <c r="E3501" i="12"/>
  <c r="F3501" i="12" s="1"/>
  <c r="N3501" i="12"/>
  <c r="O3501" i="12" s="1"/>
  <c r="P3501" i="12" s="1"/>
  <c r="K3500" i="12"/>
  <c r="E438" i="13" l="1"/>
  <c r="V3502" i="12"/>
  <c r="B3503" i="12"/>
  <c r="U3502" i="12"/>
  <c r="E3502" i="12"/>
  <c r="F3502" i="12" s="1"/>
  <c r="N3502" i="12"/>
  <c r="O3502" i="12" s="1"/>
  <c r="P3502" i="12" s="1"/>
  <c r="J3502" i="12"/>
  <c r="Y3502" i="12"/>
  <c r="I3502" i="12"/>
  <c r="K3501" i="12"/>
  <c r="Q3501" i="12"/>
  <c r="R3501" i="12" s="1"/>
  <c r="W3501" i="12"/>
  <c r="K3502" i="12" l="1"/>
  <c r="Q3502" i="12"/>
  <c r="R3502" i="12" s="1"/>
  <c r="W3502" i="12"/>
  <c r="E437" i="13"/>
  <c r="N3503" i="12"/>
  <c r="O3503" i="12" s="1"/>
  <c r="P3503" i="12" s="1"/>
  <c r="J3503" i="12"/>
  <c r="Y3503" i="12"/>
  <c r="I3503" i="12"/>
  <c r="V3503" i="12"/>
  <c r="B3504" i="12"/>
  <c r="U3503" i="12"/>
  <c r="E3503" i="12"/>
  <c r="F3503" i="12" s="1"/>
  <c r="Q3503" i="12" l="1"/>
  <c r="R3503" i="12" s="1"/>
  <c r="W3503" i="12"/>
  <c r="E436" i="13"/>
  <c r="N3504" i="12"/>
  <c r="O3504" i="12" s="1"/>
  <c r="P3504" i="12" s="1"/>
  <c r="J3504" i="12"/>
  <c r="Y3504" i="12"/>
  <c r="I3504" i="12"/>
  <c r="V3504" i="12"/>
  <c r="B3505" i="12"/>
  <c r="U3504" i="12"/>
  <c r="E3504" i="12"/>
  <c r="F3504" i="12" s="1"/>
  <c r="K3503" i="12"/>
  <c r="W3504" i="12" l="1"/>
  <c r="Q3504" i="12"/>
  <c r="R3504" i="12" s="1"/>
  <c r="E435" i="13"/>
  <c r="N3505" i="12"/>
  <c r="O3505" i="12" s="1"/>
  <c r="P3505" i="12" s="1"/>
  <c r="J3505" i="12"/>
  <c r="Y3505" i="12"/>
  <c r="I3505" i="12"/>
  <c r="V3505" i="12"/>
  <c r="B3506" i="12"/>
  <c r="U3505" i="12"/>
  <c r="E3505" i="12"/>
  <c r="F3505" i="12" s="1"/>
  <c r="K3504" i="12"/>
  <c r="Q3505" i="12" l="1"/>
  <c r="R3505" i="12" s="1"/>
  <c r="W3505" i="12"/>
  <c r="E434" i="13"/>
  <c r="J3506" i="12"/>
  <c r="Y3506" i="12"/>
  <c r="I3506" i="12"/>
  <c r="V3506" i="12"/>
  <c r="B3507" i="12"/>
  <c r="U3506" i="12"/>
  <c r="E3506" i="12"/>
  <c r="F3506" i="12" s="1"/>
  <c r="N3506" i="12"/>
  <c r="O3506" i="12" s="1"/>
  <c r="P3506" i="12" s="1"/>
  <c r="K3505" i="12"/>
  <c r="Q3506" i="12" l="1"/>
  <c r="R3506" i="12" s="1"/>
  <c r="E433" i="13"/>
  <c r="V3507" i="12"/>
  <c r="B3508" i="12"/>
  <c r="U3507" i="12"/>
  <c r="E3507" i="12"/>
  <c r="F3507" i="12" s="1"/>
  <c r="N3507" i="12"/>
  <c r="O3507" i="12" s="1"/>
  <c r="P3507" i="12" s="1"/>
  <c r="J3507" i="12"/>
  <c r="Y3507" i="12"/>
  <c r="I3507" i="12"/>
  <c r="K3506" i="12"/>
  <c r="W3506" i="12"/>
  <c r="K3507" i="12" l="1"/>
  <c r="W3507" i="12"/>
  <c r="Q3507" i="12"/>
  <c r="R3507" i="12" s="1"/>
  <c r="E432" i="13"/>
  <c r="B3509" i="12"/>
  <c r="U3508" i="12"/>
  <c r="E3508" i="12"/>
  <c r="F3508" i="12" s="1"/>
  <c r="N3508" i="12"/>
  <c r="O3508" i="12" s="1"/>
  <c r="P3508" i="12" s="1"/>
  <c r="J3508" i="12"/>
  <c r="Y3508" i="12"/>
  <c r="I3508" i="12"/>
  <c r="V3508" i="12"/>
  <c r="Q3508" i="12" l="1"/>
  <c r="R3508" i="12" s="1"/>
  <c r="W3508" i="12"/>
  <c r="E431" i="13"/>
  <c r="N3509" i="12"/>
  <c r="O3509" i="12" s="1"/>
  <c r="P3509" i="12" s="1"/>
  <c r="J3509" i="12"/>
  <c r="Y3509" i="12"/>
  <c r="I3509" i="12"/>
  <c r="V3509" i="12"/>
  <c r="B3510" i="12"/>
  <c r="U3509" i="12"/>
  <c r="E3509" i="12"/>
  <c r="F3509" i="12" s="1"/>
  <c r="K3508" i="12"/>
  <c r="K3509" i="12" l="1"/>
  <c r="Q3509" i="12"/>
  <c r="R3509" i="12" s="1"/>
  <c r="W3509" i="12"/>
  <c r="E430" i="13"/>
  <c r="N3510" i="12"/>
  <c r="O3510" i="12" s="1"/>
  <c r="P3510" i="12" s="1"/>
  <c r="J3510" i="12"/>
  <c r="Y3510" i="12"/>
  <c r="I3510" i="12"/>
  <c r="V3510" i="12"/>
  <c r="B3511" i="12"/>
  <c r="U3510" i="12"/>
  <c r="E3510" i="12"/>
  <c r="F3510" i="12" s="1"/>
  <c r="Q3510" i="12" l="1"/>
  <c r="R3510" i="12" s="1"/>
  <c r="W3510" i="12"/>
  <c r="E429" i="13"/>
  <c r="J3511" i="12"/>
  <c r="Y3511" i="12"/>
  <c r="I3511" i="12"/>
  <c r="V3511" i="12"/>
  <c r="B3512" i="12"/>
  <c r="U3511" i="12"/>
  <c r="E3511" i="12"/>
  <c r="F3511" i="12" s="1"/>
  <c r="N3511" i="12"/>
  <c r="O3511" i="12" s="1"/>
  <c r="P3511" i="12" s="1"/>
  <c r="K3510" i="12"/>
  <c r="K3511" i="12" l="1"/>
  <c r="Q3511" i="12"/>
  <c r="R3511" i="12" s="1"/>
  <c r="W3511" i="12"/>
  <c r="E428" i="13"/>
  <c r="Y3512" i="12"/>
  <c r="I3512" i="12"/>
  <c r="V3512" i="12"/>
  <c r="B3513" i="12"/>
  <c r="U3512" i="12"/>
  <c r="E3512" i="12"/>
  <c r="F3512" i="12" s="1"/>
  <c r="N3512" i="12"/>
  <c r="O3512" i="12" s="1"/>
  <c r="P3512" i="12" s="1"/>
  <c r="J3512" i="12"/>
  <c r="W3512" i="12" l="1"/>
  <c r="Q3512" i="12"/>
  <c r="R3512" i="12" s="1"/>
  <c r="E427" i="13"/>
  <c r="V3513" i="12"/>
  <c r="B3514" i="12"/>
  <c r="U3513" i="12"/>
  <c r="E3513" i="12"/>
  <c r="F3513" i="12" s="1"/>
  <c r="N3513" i="12"/>
  <c r="O3513" i="12" s="1"/>
  <c r="P3513" i="12" s="1"/>
  <c r="J3513" i="12"/>
  <c r="Y3513" i="12"/>
  <c r="I3513" i="12"/>
  <c r="K3512" i="12"/>
  <c r="E426" i="13" l="1"/>
  <c r="N3514" i="12"/>
  <c r="O3514" i="12" s="1"/>
  <c r="P3514" i="12" s="1"/>
  <c r="J3514" i="12"/>
  <c r="Y3514" i="12"/>
  <c r="I3514" i="12"/>
  <c r="V3514" i="12"/>
  <c r="B3515" i="12"/>
  <c r="U3514" i="12"/>
  <c r="E3514" i="12"/>
  <c r="F3514" i="12" s="1"/>
  <c r="K3513" i="12"/>
  <c r="Q3513" i="12"/>
  <c r="R3513" i="12" s="1"/>
  <c r="W3513" i="12"/>
  <c r="W3514" i="12" l="1"/>
  <c r="Q3514" i="12"/>
  <c r="R3514" i="12" s="1"/>
  <c r="E425" i="13"/>
  <c r="N3515" i="12"/>
  <c r="O3515" i="12" s="1"/>
  <c r="P3515" i="12" s="1"/>
  <c r="J3515" i="12"/>
  <c r="Y3515" i="12"/>
  <c r="I3515" i="12"/>
  <c r="V3515" i="12"/>
  <c r="B3516" i="12"/>
  <c r="U3515" i="12"/>
  <c r="E3515" i="12"/>
  <c r="F3515" i="12" s="1"/>
  <c r="K3514" i="12"/>
  <c r="Q3515" i="12" l="1"/>
  <c r="R3515" i="12" s="1"/>
  <c r="K3515" i="12"/>
  <c r="W3515" i="12"/>
  <c r="E424" i="13"/>
  <c r="J3516" i="12"/>
  <c r="Y3516" i="12"/>
  <c r="I3516" i="12"/>
  <c r="V3516" i="12"/>
  <c r="B3517" i="12"/>
  <c r="U3516" i="12"/>
  <c r="E3516" i="12"/>
  <c r="F3516" i="12" s="1"/>
  <c r="N3516" i="12"/>
  <c r="O3516" i="12" s="1"/>
  <c r="P3516" i="12" s="1"/>
  <c r="W3516" i="12" l="1"/>
  <c r="K3516" i="12"/>
  <c r="Q3516" i="12"/>
  <c r="R3516" i="12" s="1"/>
  <c r="E423" i="13"/>
  <c r="J3517" i="12"/>
  <c r="Y3517" i="12"/>
  <c r="I3517" i="12"/>
  <c r="V3517" i="12"/>
  <c r="B3518" i="12"/>
  <c r="U3517" i="12"/>
  <c r="E3517" i="12"/>
  <c r="F3517" i="12" s="1"/>
  <c r="N3517" i="12"/>
  <c r="O3517" i="12" s="1"/>
  <c r="P3517" i="12" s="1"/>
  <c r="W3517" i="12" l="1"/>
  <c r="Q3517" i="12"/>
  <c r="R3517" i="12" s="1"/>
  <c r="E422" i="13"/>
  <c r="V3518" i="12"/>
  <c r="B3519" i="12"/>
  <c r="U3518" i="12"/>
  <c r="E3518" i="12"/>
  <c r="F3518" i="12" s="1"/>
  <c r="N3518" i="12"/>
  <c r="O3518" i="12" s="1"/>
  <c r="P3518" i="12" s="1"/>
  <c r="J3518" i="12"/>
  <c r="Y3518" i="12"/>
  <c r="I3518" i="12"/>
  <c r="K3517" i="12"/>
  <c r="W3518" i="12" l="1"/>
  <c r="E421" i="13"/>
  <c r="N3519" i="12"/>
  <c r="O3519" i="12" s="1"/>
  <c r="P3519" i="12" s="1"/>
  <c r="J3519" i="12"/>
  <c r="Y3519" i="12"/>
  <c r="I3519" i="12"/>
  <c r="V3519" i="12"/>
  <c r="B3520" i="12"/>
  <c r="U3519" i="12"/>
  <c r="E3519" i="12"/>
  <c r="F3519" i="12" s="1"/>
  <c r="K3518" i="12"/>
  <c r="Q3518" i="12"/>
  <c r="R3518" i="12" s="1"/>
  <c r="W3519" i="12" l="1"/>
  <c r="Q3519" i="12"/>
  <c r="R3519" i="12" s="1"/>
  <c r="E420" i="13"/>
  <c r="N3520" i="12"/>
  <c r="O3520" i="12" s="1"/>
  <c r="P3520" i="12" s="1"/>
  <c r="J3520" i="12"/>
  <c r="Y3520" i="12"/>
  <c r="I3520" i="12"/>
  <c r="V3520" i="12"/>
  <c r="B3521" i="12"/>
  <c r="U3520" i="12"/>
  <c r="E3520" i="12"/>
  <c r="F3520" i="12" s="1"/>
  <c r="K3519" i="12"/>
  <c r="Q3520" i="12" l="1"/>
  <c r="R3520" i="12" s="1"/>
  <c r="W3520" i="12"/>
  <c r="E419" i="13"/>
  <c r="N3521" i="12"/>
  <c r="O3521" i="12" s="1"/>
  <c r="P3521" i="12" s="1"/>
  <c r="J3521" i="12"/>
  <c r="Y3521" i="12"/>
  <c r="I3521" i="12"/>
  <c r="V3521" i="12"/>
  <c r="B3522" i="12"/>
  <c r="U3521" i="12"/>
  <c r="E3521" i="12"/>
  <c r="F3521" i="12" s="1"/>
  <c r="K3520" i="12"/>
  <c r="W3521" i="12" l="1"/>
  <c r="Q3521" i="12"/>
  <c r="R3521" i="12" s="1"/>
  <c r="E418" i="13"/>
  <c r="J3522" i="12"/>
  <c r="Y3522" i="12"/>
  <c r="I3522" i="12"/>
  <c r="V3522" i="12"/>
  <c r="B3523" i="12"/>
  <c r="U3522" i="12"/>
  <c r="E3522" i="12"/>
  <c r="F3522" i="12" s="1"/>
  <c r="N3522" i="12"/>
  <c r="O3522" i="12" s="1"/>
  <c r="P3522" i="12" s="1"/>
  <c r="K3521" i="12"/>
  <c r="W3522" i="12" l="1"/>
  <c r="Q3522" i="12"/>
  <c r="R3522" i="12" s="1"/>
  <c r="E417" i="13"/>
  <c r="V3523" i="12"/>
  <c r="U3523" i="12"/>
  <c r="E3523" i="12"/>
  <c r="F3523" i="12" s="1"/>
  <c r="B3524" i="12"/>
  <c r="N3523" i="12"/>
  <c r="O3523" i="12" s="1"/>
  <c r="P3523" i="12" s="1"/>
  <c r="J3523" i="12"/>
  <c r="Y3523" i="12"/>
  <c r="I3523" i="12"/>
  <c r="K3522" i="12"/>
  <c r="W3523" i="12" l="1"/>
  <c r="E416" i="13"/>
  <c r="J3524" i="12"/>
  <c r="Y3524" i="12"/>
  <c r="E3524" i="12"/>
  <c r="F3524" i="12" s="1"/>
  <c r="V3524" i="12"/>
  <c r="U3524" i="12"/>
  <c r="B3525" i="12"/>
  <c r="N3524" i="12"/>
  <c r="O3524" i="12" s="1"/>
  <c r="P3524" i="12" s="1"/>
  <c r="I3524" i="12"/>
  <c r="K3523" i="12"/>
  <c r="Q3523" i="12"/>
  <c r="R3523" i="12" s="1"/>
  <c r="Q3524" i="12" l="1"/>
  <c r="R3524" i="12" s="1"/>
  <c r="K3524" i="12"/>
  <c r="E415" i="13"/>
  <c r="J3525" i="12"/>
  <c r="Y3525" i="12"/>
  <c r="I3525" i="12"/>
  <c r="N3525" i="12"/>
  <c r="O3525" i="12" s="1"/>
  <c r="P3525" i="12" s="1"/>
  <c r="B3526" i="12"/>
  <c r="E3525" i="12"/>
  <c r="F3525" i="12" s="1"/>
  <c r="V3525" i="12"/>
  <c r="U3525" i="12"/>
  <c r="W3524" i="12"/>
  <c r="Q3525" i="12" l="1"/>
  <c r="R3525" i="12" s="1"/>
  <c r="K3525" i="12"/>
  <c r="E414" i="13"/>
  <c r="Y3526" i="12"/>
  <c r="I3526" i="12"/>
  <c r="V3526" i="12"/>
  <c r="B3527" i="12"/>
  <c r="U3526" i="12"/>
  <c r="E3526" i="12"/>
  <c r="F3526" i="12" s="1"/>
  <c r="J3526" i="12"/>
  <c r="N3526" i="12"/>
  <c r="O3526" i="12" s="1"/>
  <c r="P3526" i="12" s="1"/>
  <c r="W3525" i="12"/>
  <c r="W3526" i="12" l="1"/>
  <c r="E413" i="13"/>
  <c r="V3527" i="12"/>
  <c r="B3528" i="12"/>
  <c r="U3527" i="12"/>
  <c r="E3527" i="12"/>
  <c r="F3527" i="12" s="1"/>
  <c r="Y3527" i="12"/>
  <c r="I3527" i="12"/>
  <c r="N3527" i="12"/>
  <c r="O3527" i="12" s="1"/>
  <c r="P3527" i="12" s="1"/>
  <c r="J3527" i="12"/>
  <c r="K3526" i="12"/>
  <c r="Q3526" i="12"/>
  <c r="R3526" i="12" s="1"/>
  <c r="W3527" i="12" l="1"/>
  <c r="Q3527" i="12"/>
  <c r="R3527" i="12" s="1"/>
  <c r="E412" i="13"/>
  <c r="N3528" i="12"/>
  <c r="O3528" i="12" s="1"/>
  <c r="P3528" i="12" s="1"/>
  <c r="V3528" i="12"/>
  <c r="Y3528" i="12"/>
  <c r="U3528" i="12"/>
  <c r="J3528" i="12"/>
  <c r="I3528" i="12"/>
  <c r="B3529" i="12"/>
  <c r="E3528" i="12"/>
  <c r="F3528" i="12" s="1"/>
  <c r="K3527" i="12"/>
  <c r="W3528" i="12" l="1"/>
  <c r="Q3528" i="12"/>
  <c r="R3528" i="12" s="1"/>
  <c r="E411" i="13"/>
  <c r="N3529" i="12"/>
  <c r="O3529" i="12" s="1"/>
  <c r="P3529" i="12" s="1"/>
  <c r="U3529" i="12"/>
  <c r="J3529" i="12"/>
  <c r="I3529" i="12"/>
  <c r="B3530" i="12"/>
  <c r="E3529" i="12"/>
  <c r="F3529" i="12" s="1"/>
  <c r="Y3529" i="12"/>
  <c r="V3529" i="12"/>
  <c r="K3528" i="12"/>
  <c r="Q3529" i="12" l="1"/>
  <c r="R3529" i="12" s="1"/>
  <c r="E410" i="13"/>
  <c r="J3530" i="12"/>
  <c r="Y3530" i="12"/>
  <c r="I3530" i="12"/>
  <c r="N3530" i="12"/>
  <c r="O3530" i="12" s="1"/>
  <c r="P3530" i="12" s="1"/>
  <c r="B3531" i="12"/>
  <c r="E3530" i="12"/>
  <c r="F3530" i="12" s="1"/>
  <c r="V3530" i="12"/>
  <c r="U3530" i="12"/>
  <c r="K3529" i="12"/>
  <c r="W3529" i="12"/>
  <c r="Q3530" i="12" l="1"/>
  <c r="R3530" i="12" s="1"/>
  <c r="K3530" i="12"/>
  <c r="W3530" i="12"/>
  <c r="E409" i="13"/>
  <c r="J3531" i="12"/>
  <c r="Y3531" i="12"/>
  <c r="I3531" i="12"/>
  <c r="V3531" i="12"/>
  <c r="B3532" i="12"/>
  <c r="U3531" i="12"/>
  <c r="E3531" i="12"/>
  <c r="F3531" i="12" s="1"/>
  <c r="N3531" i="12"/>
  <c r="O3531" i="12" s="1"/>
  <c r="P3531" i="12" s="1"/>
  <c r="Q3531" i="12" l="1"/>
  <c r="R3531" i="12" s="1"/>
  <c r="K3531" i="12"/>
  <c r="W3531" i="12"/>
  <c r="E408" i="13"/>
  <c r="V3532" i="12"/>
  <c r="B3533" i="12"/>
  <c r="U3532" i="12"/>
  <c r="E3532" i="12"/>
  <c r="F3532" i="12" s="1"/>
  <c r="N3532" i="12"/>
  <c r="O3532" i="12" s="1"/>
  <c r="P3532" i="12" s="1"/>
  <c r="J3532" i="12"/>
  <c r="I3532" i="12"/>
  <c r="Y3532" i="12"/>
  <c r="Q3532" i="12" l="1"/>
  <c r="R3532" i="12" s="1"/>
  <c r="K3532" i="12"/>
  <c r="W3532" i="12"/>
  <c r="E407" i="13"/>
  <c r="J3533" i="12"/>
  <c r="I3533" i="12"/>
  <c r="E3533" i="12"/>
  <c r="F3533" i="12" s="1"/>
  <c r="B3534" i="12"/>
  <c r="Y3533" i="12"/>
  <c r="V3533" i="12"/>
  <c r="U3533" i="12"/>
  <c r="N3533" i="12"/>
  <c r="O3533" i="12" s="1"/>
  <c r="P3533" i="12" s="1"/>
  <c r="W3533" i="12" l="1"/>
  <c r="E406" i="13"/>
  <c r="N3534" i="12"/>
  <c r="O3534" i="12" s="1"/>
  <c r="P3534" i="12" s="1"/>
  <c r="V3534" i="12"/>
  <c r="J3534" i="12"/>
  <c r="I3534" i="12"/>
  <c r="E3534" i="12"/>
  <c r="F3534" i="12" s="1"/>
  <c r="B3535" i="12"/>
  <c r="Y3534" i="12"/>
  <c r="U3534" i="12"/>
  <c r="K3533" i="12"/>
  <c r="Q3533" i="12"/>
  <c r="R3533" i="12" s="1"/>
  <c r="W3534" i="12" l="1"/>
  <c r="Q3534" i="12"/>
  <c r="R3534" i="12" s="1"/>
  <c r="E405" i="13"/>
  <c r="N3535" i="12"/>
  <c r="O3535" i="12" s="1"/>
  <c r="P3535" i="12" s="1"/>
  <c r="J3535" i="12"/>
  <c r="Y3535" i="12"/>
  <c r="I3535" i="12"/>
  <c r="B3536" i="12"/>
  <c r="U3535" i="12"/>
  <c r="E3535" i="12"/>
  <c r="F3535" i="12" s="1"/>
  <c r="V3535" i="12"/>
  <c r="K3534" i="12"/>
  <c r="W3535" i="12" l="1"/>
  <c r="E404" i="13"/>
  <c r="J3536" i="12"/>
  <c r="Y3536" i="12"/>
  <c r="I3536" i="12"/>
  <c r="V3536" i="12"/>
  <c r="N3536" i="12"/>
  <c r="O3536" i="12" s="1"/>
  <c r="P3536" i="12" s="1"/>
  <c r="U3536" i="12"/>
  <c r="E3536" i="12"/>
  <c r="F3536" i="12" s="1"/>
  <c r="B3537" i="12"/>
  <c r="Q3535" i="12"/>
  <c r="R3535" i="12" s="1"/>
  <c r="K3535" i="12"/>
  <c r="W3536" i="12" l="1"/>
  <c r="Q3536" i="12"/>
  <c r="R3536" i="12" s="1"/>
  <c r="K3536" i="12"/>
  <c r="E403" i="13"/>
  <c r="V3537" i="12"/>
  <c r="B3538" i="12"/>
  <c r="U3537" i="12"/>
  <c r="E3537" i="12"/>
  <c r="F3537" i="12" s="1"/>
  <c r="N3537" i="12"/>
  <c r="O3537" i="12" s="1"/>
  <c r="P3537" i="12" s="1"/>
  <c r="Y3537" i="12"/>
  <c r="J3537" i="12"/>
  <c r="I3537" i="12"/>
  <c r="Q3537" i="12" l="1"/>
  <c r="R3537" i="12" s="1"/>
  <c r="K3537" i="12"/>
  <c r="W3537" i="12"/>
  <c r="E402" i="13"/>
  <c r="B3539" i="12"/>
  <c r="U3538" i="12"/>
  <c r="E3538" i="12"/>
  <c r="F3538" i="12" s="1"/>
  <c r="J3538" i="12"/>
  <c r="Y3538" i="12"/>
  <c r="V3538" i="12"/>
  <c r="N3538" i="12"/>
  <c r="O3538" i="12" s="1"/>
  <c r="P3538" i="12" s="1"/>
  <c r="I3538" i="12"/>
  <c r="W3538" i="12" l="1"/>
  <c r="E401" i="13"/>
  <c r="N3539" i="12"/>
  <c r="O3539" i="12" s="1"/>
  <c r="P3539" i="12" s="1"/>
  <c r="Y3539" i="12"/>
  <c r="I3539" i="12"/>
  <c r="B3540" i="12"/>
  <c r="U3539" i="12"/>
  <c r="E3539" i="12"/>
  <c r="F3539" i="12" s="1"/>
  <c r="J3539" i="12"/>
  <c r="V3539" i="12"/>
  <c r="K3538" i="12"/>
  <c r="Q3538" i="12"/>
  <c r="R3538" i="12" s="1"/>
  <c r="W3539" i="12" l="1"/>
  <c r="E400" i="13"/>
  <c r="N3540" i="12"/>
  <c r="O3540" i="12" s="1"/>
  <c r="P3540" i="12" s="1"/>
  <c r="J3540" i="12"/>
  <c r="V3540" i="12"/>
  <c r="B3541" i="12"/>
  <c r="U3540" i="12"/>
  <c r="E3540" i="12"/>
  <c r="F3540" i="12" s="1"/>
  <c r="I3540" i="12"/>
  <c r="Y3540" i="12"/>
  <c r="K3539" i="12"/>
  <c r="Q3539" i="12"/>
  <c r="R3539" i="12" s="1"/>
  <c r="W3540" i="12" l="1"/>
  <c r="E399" i="13"/>
  <c r="J3541" i="12"/>
  <c r="Y3541" i="12"/>
  <c r="I3541" i="12"/>
  <c r="V3541" i="12"/>
  <c r="U3541" i="12"/>
  <c r="N3541" i="12"/>
  <c r="O3541" i="12" s="1"/>
  <c r="P3541" i="12" s="1"/>
  <c r="E3541" i="12"/>
  <c r="F3541" i="12" s="1"/>
  <c r="B3542" i="12"/>
  <c r="K3540" i="12"/>
  <c r="Q3540" i="12"/>
  <c r="R3540" i="12" s="1"/>
  <c r="W3541" i="12" l="1"/>
  <c r="K3541" i="12"/>
  <c r="Q3541" i="12"/>
  <c r="R3541" i="12" s="1"/>
  <c r="E398" i="13"/>
  <c r="Y3542" i="12"/>
  <c r="I3542" i="12"/>
  <c r="V3542" i="12"/>
  <c r="B3543" i="12"/>
  <c r="U3542" i="12"/>
  <c r="E3542" i="12"/>
  <c r="F3542" i="12" s="1"/>
  <c r="N3542" i="12"/>
  <c r="O3542" i="12" s="1"/>
  <c r="P3542" i="12" s="1"/>
  <c r="J3542" i="12"/>
  <c r="W3542" i="12" l="1"/>
  <c r="Q3542" i="12"/>
  <c r="R3542" i="12" s="1"/>
  <c r="K3542" i="12"/>
  <c r="E397" i="13"/>
  <c r="V3543" i="12"/>
  <c r="B3544" i="12"/>
  <c r="U3543" i="12"/>
  <c r="E3543" i="12"/>
  <c r="F3543" i="12" s="1"/>
  <c r="Y3543" i="12"/>
  <c r="I3543" i="12"/>
  <c r="N3543" i="12"/>
  <c r="O3543" i="12" s="1"/>
  <c r="P3543" i="12" s="1"/>
  <c r="J3543" i="12"/>
  <c r="W3543" i="12" l="1"/>
  <c r="E396" i="13"/>
  <c r="N3544" i="12"/>
  <c r="O3544" i="12" s="1"/>
  <c r="P3544" i="12" s="1"/>
  <c r="J3544" i="12"/>
  <c r="Y3544" i="12"/>
  <c r="I3544" i="12"/>
  <c r="V3544" i="12"/>
  <c r="E3544" i="12"/>
  <c r="F3544" i="12" s="1"/>
  <c r="B3545" i="12"/>
  <c r="U3544" i="12"/>
  <c r="K3543" i="12"/>
  <c r="Q3543" i="12"/>
  <c r="R3543" i="12" s="1"/>
  <c r="W3544" i="12" l="1"/>
  <c r="K3544" i="12"/>
  <c r="Q3544" i="12"/>
  <c r="R3544" i="12" s="1"/>
  <c r="E395" i="13"/>
  <c r="N3545" i="12"/>
  <c r="O3545" i="12" s="1"/>
  <c r="P3545" i="12" s="1"/>
  <c r="V3545" i="12"/>
  <c r="B3546" i="12"/>
  <c r="U3545" i="12"/>
  <c r="E3545" i="12"/>
  <c r="F3545" i="12" s="1"/>
  <c r="J3545" i="12"/>
  <c r="I3545" i="12"/>
  <c r="Y3545" i="12"/>
  <c r="W3545" i="12" l="1"/>
  <c r="E394" i="13"/>
  <c r="J3546" i="12"/>
  <c r="Y3546" i="12"/>
  <c r="I3546" i="12"/>
  <c r="V3546" i="12"/>
  <c r="U3546" i="12"/>
  <c r="N3546" i="12"/>
  <c r="O3546" i="12" s="1"/>
  <c r="P3546" i="12" s="1"/>
  <c r="E3546" i="12"/>
  <c r="F3546" i="12" s="1"/>
  <c r="B3547" i="12"/>
  <c r="K3545" i="12"/>
  <c r="Q3545" i="12"/>
  <c r="R3545" i="12" s="1"/>
  <c r="W3546" i="12" l="1"/>
  <c r="K3546" i="12"/>
  <c r="Q3546" i="12"/>
  <c r="R3546" i="12" s="1"/>
  <c r="E393" i="13"/>
  <c r="J3547" i="12"/>
  <c r="Y3547" i="12"/>
  <c r="I3547" i="12"/>
  <c r="V3547" i="12"/>
  <c r="B3548" i="12"/>
  <c r="U3547" i="12"/>
  <c r="E3547" i="12"/>
  <c r="F3547" i="12" s="1"/>
  <c r="N3547" i="12"/>
  <c r="O3547" i="12" s="1"/>
  <c r="P3547" i="12" s="1"/>
  <c r="Q3547" i="12" l="1"/>
  <c r="R3547" i="12" s="1"/>
  <c r="K3547" i="12"/>
  <c r="W3547" i="12"/>
  <c r="E392" i="13"/>
  <c r="V3548" i="12"/>
  <c r="B3549" i="12"/>
  <c r="U3548" i="12"/>
  <c r="E3548" i="12"/>
  <c r="F3548" i="12" s="1"/>
  <c r="N3548" i="12"/>
  <c r="O3548" i="12" s="1"/>
  <c r="P3548" i="12" s="1"/>
  <c r="J3548" i="12"/>
  <c r="I3548" i="12"/>
  <c r="Y3548" i="12"/>
  <c r="K3548" i="12" l="1"/>
  <c r="Q3548" i="12"/>
  <c r="R3548" i="12" s="1"/>
  <c r="W3548" i="12"/>
  <c r="E391" i="13"/>
  <c r="N3549" i="12"/>
  <c r="O3549" i="12" s="1"/>
  <c r="P3549" i="12" s="1"/>
  <c r="J3549" i="12"/>
  <c r="Y3549" i="12"/>
  <c r="I3549" i="12"/>
  <c r="V3549" i="12"/>
  <c r="U3549" i="12"/>
  <c r="E3549" i="12"/>
  <c r="F3549" i="12" s="1"/>
  <c r="B3550" i="12"/>
  <c r="E390" i="13" l="1"/>
  <c r="N3550" i="12"/>
  <c r="O3550" i="12" s="1"/>
  <c r="P3550" i="12" s="1"/>
  <c r="Y3550" i="12"/>
  <c r="V3550" i="12"/>
  <c r="B3551" i="12"/>
  <c r="U3550" i="12"/>
  <c r="J3550" i="12"/>
  <c r="I3550" i="12"/>
  <c r="E3550" i="12"/>
  <c r="F3550" i="12" s="1"/>
  <c r="W3549" i="12"/>
  <c r="K3549" i="12"/>
  <c r="Q3549" i="12"/>
  <c r="R3549" i="12" s="1"/>
  <c r="W3550" i="12" l="1"/>
  <c r="E389" i="13"/>
  <c r="N3551" i="12"/>
  <c r="O3551" i="12" s="1"/>
  <c r="P3551" i="12" s="1"/>
  <c r="J3551" i="12"/>
  <c r="Y3551" i="12"/>
  <c r="I3551" i="12"/>
  <c r="V3551" i="12"/>
  <c r="B3552" i="12"/>
  <c r="U3551" i="12"/>
  <c r="E3551" i="12"/>
  <c r="F3551" i="12" s="1"/>
  <c r="Q3550" i="12"/>
  <c r="R3550" i="12" s="1"/>
  <c r="K3550" i="12"/>
  <c r="W3551" i="12" l="1"/>
  <c r="Q3551" i="12"/>
  <c r="R3551" i="12" s="1"/>
  <c r="K3551" i="12"/>
  <c r="E388" i="13"/>
  <c r="J3552" i="12"/>
  <c r="Y3552" i="12"/>
  <c r="I3552" i="12"/>
  <c r="V3552" i="12"/>
  <c r="B3553" i="12"/>
  <c r="U3552" i="12"/>
  <c r="E3552" i="12"/>
  <c r="F3552" i="12" s="1"/>
  <c r="N3552" i="12"/>
  <c r="O3552" i="12" s="1"/>
  <c r="P3552" i="12" s="1"/>
  <c r="Q3552" i="12" l="1"/>
  <c r="R3552" i="12" s="1"/>
  <c r="W3552" i="12"/>
  <c r="E387" i="13"/>
  <c r="V3553" i="12"/>
  <c r="B3554" i="12"/>
  <c r="U3553" i="12"/>
  <c r="E3553" i="12"/>
  <c r="F3553" i="12" s="1"/>
  <c r="N3553" i="12"/>
  <c r="O3553" i="12" s="1"/>
  <c r="P3553" i="12" s="1"/>
  <c r="J3553" i="12"/>
  <c r="I3553" i="12"/>
  <c r="Y3553" i="12"/>
  <c r="K3552" i="12"/>
  <c r="W3553" i="12" l="1"/>
  <c r="Q3553" i="12"/>
  <c r="R3553" i="12" s="1"/>
  <c r="E386" i="13"/>
  <c r="V3554" i="12"/>
  <c r="B3555" i="12"/>
  <c r="U3554" i="12"/>
  <c r="E3554" i="12"/>
  <c r="F3554" i="12" s="1"/>
  <c r="J3554" i="12"/>
  <c r="Y3554" i="12"/>
  <c r="N3554" i="12"/>
  <c r="O3554" i="12" s="1"/>
  <c r="P3554" i="12" s="1"/>
  <c r="I3554" i="12"/>
  <c r="K3553" i="12"/>
  <c r="W3554" i="12" l="1"/>
  <c r="Q3554" i="12"/>
  <c r="R3554" i="12" s="1"/>
  <c r="E385" i="13"/>
  <c r="N3555" i="12"/>
  <c r="O3555" i="12" s="1"/>
  <c r="P3555" i="12" s="1"/>
  <c r="J3555" i="12"/>
  <c r="Y3555" i="12"/>
  <c r="I3555" i="12"/>
  <c r="B3556" i="12"/>
  <c r="U3555" i="12"/>
  <c r="E3555" i="12"/>
  <c r="F3555" i="12" s="1"/>
  <c r="V3555" i="12"/>
  <c r="K3554" i="12"/>
  <c r="Q3555" i="12" l="1"/>
  <c r="R3555" i="12" s="1"/>
  <c r="W3555" i="12"/>
  <c r="E384" i="13"/>
  <c r="N3556" i="12"/>
  <c r="O3556" i="12" s="1"/>
  <c r="P3556" i="12" s="1"/>
  <c r="J3556" i="12"/>
  <c r="Y3556" i="12"/>
  <c r="I3556" i="12"/>
  <c r="V3556" i="12"/>
  <c r="B3557" i="12"/>
  <c r="U3556" i="12"/>
  <c r="E3556" i="12"/>
  <c r="F3556" i="12" s="1"/>
  <c r="K3555" i="12"/>
  <c r="Q3556" i="12" l="1"/>
  <c r="R3556" i="12" s="1"/>
  <c r="W3556" i="12"/>
  <c r="E383" i="13"/>
  <c r="J3557" i="12"/>
  <c r="Y3557" i="12"/>
  <c r="I3557" i="12"/>
  <c r="V3557" i="12"/>
  <c r="B3558" i="12"/>
  <c r="U3557" i="12"/>
  <c r="E3557" i="12"/>
  <c r="F3557" i="12" s="1"/>
  <c r="N3557" i="12"/>
  <c r="O3557" i="12" s="1"/>
  <c r="P3557" i="12" s="1"/>
  <c r="K3556" i="12"/>
  <c r="K3557" i="12" l="1"/>
  <c r="Q3557" i="12"/>
  <c r="R3557" i="12" s="1"/>
  <c r="W3557" i="12"/>
  <c r="E382" i="13"/>
  <c r="J3558" i="12"/>
  <c r="Y3558" i="12"/>
  <c r="I3558" i="12"/>
  <c r="V3558" i="12"/>
  <c r="B3559" i="12"/>
  <c r="U3558" i="12"/>
  <c r="E3558" i="12"/>
  <c r="F3558" i="12" s="1"/>
  <c r="N3558" i="12"/>
  <c r="O3558" i="12" s="1"/>
  <c r="P3558" i="12" s="1"/>
  <c r="W3558" i="12" l="1"/>
  <c r="K3558" i="12"/>
  <c r="Q3558" i="12"/>
  <c r="R3558" i="12" s="1"/>
  <c r="E381" i="13"/>
  <c r="V3559" i="12"/>
  <c r="B3560" i="12"/>
  <c r="U3559" i="12"/>
  <c r="E3559" i="12"/>
  <c r="F3559" i="12" s="1"/>
  <c r="N3559" i="12"/>
  <c r="O3559" i="12" s="1"/>
  <c r="P3559" i="12" s="1"/>
  <c r="Y3559" i="12"/>
  <c r="I3559" i="12"/>
  <c r="J3559" i="12"/>
  <c r="W3559" i="12" l="1"/>
  <c r="Q3559" i="12"/>
  <c r="R3559" i="12" s="1"/>
  <c r="K3559" i="12"/>
  <c r="E380" i="13"/>
  <c r="N3560" i="12"/>
  <c r="O3560" i="12" s="1"/>
  <c r="P3560" i="12" s="1"/>
  <c r="J3560" i="12"/>
  <c r="Y3560" i="12"/>
  <c r="I3560" i="12"/>
  <c r="V3560" i="12"/>
  <c r="B3561" i="12"/>
  <c r="U3560" i="12"/>
  <c r="E3560" i="12"/>
  <c r="F3560" i="12" s="1"/>
  <c r="W3560" i="12" l="1"/>
  <c r="E379" i="13"/>
  <c r="N3561" i="12"/>
  <c r="O3561" i="12" s="1"/>
  <c r="P3561" i="12" s="1"/>
  <c r="J3561" i="12"/>
  <c r="Y3561" i="12"/>
  <c r="I3561" i="12"/>
  <c r="V3561" i="12"/>
  <c r="B3562" i="12"/>
  <c r="U3561" i="12"/>
  <c r="E3561" i="12"/>
  <c r="F3561" i="12" s="1"/>
  <c r="K3560" i="12"/>
  <c r="Q3560" i="12"/>
  <c r="R3560" i="12" s="1"/>
  <c r="K3561" i="12" l="1"/>
  <c r="Q3561" i="12"/>
  <c r="R3561" i="12" s="1"/>
  <c r="W3561" i="12"/>
  <c r="E378" i="13"/>
  <c r="N3562" i="12"/>
  <c r="O3562" i="12" s="1"/>
  <c r="P3562" i="12" s="1"/>
  <c r="J3562" i="12"/>
  <c r="Y3562" i="12"/>
  <c r="I3562" i="12"/>
  <c r="V3562" i="12"/>
  <c r="B3563" i="12"/>
  <c r="U3562" i="12"/>
  <c r="E3562" i="12"/>
  <c r="F3562" i="12" s="1"/>
  <c r="K3562" i="12" l="1"/>
  <c r="Q3562" i="12"/>
  <c r="R3562" i="12" s="1"/>
  <c r="W3562" i="12"/>
  <c r="E377" i="13"/>
  <c r="J3563" i="12"/>
  <c r="Y3563" i="12"/>
  <c r="I3563" i="12"/>
  <c r="V3563" i="12"/>
  <c r="B3564" i="12"/>
  <c r="U3563" i="12"/>
  <c r="E3563" i="12"/>
  <c r="F3563" i="12" s="1"/>
  <c r="N3563" i="12"/>
  <c r="O3563" i="12" s="1"/>
  <c r="P3563" i="12" s="1"/>
  <c r="K3563" i="12" l="1"/>
  <c r="Q3563" i="12"/>
  <c r="R3563" i="12" s="1"/>
  <c r="W3563" i="12"/>
  <c r="E376" i="13"/>
  <c r="V3564" i="12"/>
  <c r="B3565" i="12"/>
  <c r="U3564" i="12"/>
  <c r="E3564" i="12"/>
  <c r="F3564" i="12" s="1"/>
  <c r="N3564" i="12"/>
  <c r="O3564" i="12" s="1"/>
  <c r="P3564" i="12" s="1"/>
  <c r="J3564" i="12"/>
  <c r="Y3564" i="12"/>
  <c r="I3564" i="12"/>
  <c r="W3564" i="12" l="1"/>
  <c r="K3564" i="12"/>
  <c r="Q3564" i="12"/>
  <c r="R3564" i="12" s="1"/>
  <c r="E375" i="13"/>
  <c r="B3566" i="12"/>
  <c r="U3565" i="12"/>
  <c r="E3565" i="12"/>
  <c r="F3565" i="12" s="1"/>
  <c r="N3565" i="12"/>
  <c r="O3565" i="12" s="1"/>
  <c r="P3565" i="12" s="1"/>
  <c r="J3565" i="12"/>
  <c r="Y3565" i="12"/>
  <c r="I3565" i="12"/>
  <c r="V3565" i="12"/>
  <c r="Q3565" i="12" l="1"/>
  <c r="R3565" i="12" s="1"/>
  <c r="K3565" i="12"/>
  <c r="W3565" i="12"/>
  <c r="E374" i="13"/>
  <c r="N3566" i="12"/>
  <c r="O3566" i="12" s="1"/>
  <c r="P3566" i="12" s="1"/>
  <c r="J3566" i="12"/>
  <c r="Y3566" i="12"/>
  <c r="I3566" i="12"/>
  <c r="V3566" i="12"/>
  <c r="U3566" i="12"/>
  <c r="E3566" i="12"/>
  <c r="F3566" i="12" s="1"/>
  <c r="B3567" i="12"/>
  <c r="W3566" i="12" l="1"/>
  <c r="Q3566" i="12"/>
  <c r="R3566" i="12" s="1"/>
  <c r="E373" i="13"/>
  <c r="N3567" i="12"/>
  <c r="O3567" i="12" s="1"/>
  <c r="P3567" i="12" s="1"/>
  <c r="J3567" i="12"/>
  <c r="Y3567" i="12"/>
  <c r="I3567" i="12"/>
  <c r="V3567" i="12"/>
  <c r="B3568" i="12"/>
  <c r="U3567" i="12"/>
  <c r="E3567" i="12"/>
  <c r="F3567" i="12" s="1"/>
  <c r="K3566" i="12"/>
  <c r="K3567" i="12" l="1"/>
  <c r="Q3567" i="12"/>
  <c r="R3567" i="12" s="1"/>
  <c r="W3567" i="12"/>
  <c r="E372" i="13"/>
  <c r="J3568" i="12"/>
  <c r="Y3568" i="12"/>
  <c r="I3568" i="12"/>
  <c r="V3568" i="12"/>
  <c r="B3569" i="12"/>
  <c r="U3568" i="12"/>
  <c r="E3568" i="12"/>
  <c r="F3568" i="12" s="1"/>
  <c r="N3568" i="12"/>
  <c r="O3568" i="12" s="1"/>
  <c r="P3568" i="12" s="1"/>
  <c r="W3568" i="12" l="1"/>
  <c r="Q3568" i="12"/>
  <c r="R3568" i="12" s="1"/>
  <c r="E371" i="13"/>
  <c r="Y3569" i="12"/>
  <c r="I3569" i="12"/>
  <c r="V3569" i="12"/>
  <c r="B3570" i="12"/>
  <c r="U3569" i="12"/>
  <c r="E3569" i="12"/>
  <c r="F3569" i="12" s="1"/>
  <c r="N3569" i="12"/>
  <c r="O3569" i="12" s="1"/>
  <c r="P3569" i="12" s="1"/>
  <c r="J3569" i="12"/>
  <c r="K3568" i="12"/>
  <c r="W3569" i="12" l="1"/>
  <c r="Q3569" i="12"/>
  <c r="R3569" i="12" s="1"/>
  <c r="E370" i="13"/>
  <c r="V3570" i="12"/>
  <c r="B3571" i="12"/>
  <c r="U3570" i="12"/>
  <c r="E3570" i="12"/>
  <c r="F3570" i="12" s="1"/>
  <c r="N3570" i="12"/>
  <c r="O3570" i="12" s="1"/>
  <c r="P3570" i="12" s="1"/>
  <c r="J3570" i="12"/>
  <c r="I3570" i="12"/>
  <c r="Y3570" i="12"/>
  <c r="K3569" i="12"/>
  <c r="W3570" i="12" l="1"/>
  <c r="E369" i="13"/>
  <c r="N3571" i="12"/>
  <c r="O3571" i="12" s="1"/>
  <c r="P3571" i="12" s="1"/>
  <c r="J3571" i="12"/>
  <c r="Y3571" i="12"/>
  <c r="I3571" i="12"/>
  <c r="B3572" i="12"/>
  <c r="U3571" i="12"/>
  <c r="E3571" i="12"/>
  <c r="F3571" i="12" s="1"/>
  <c r="V3571" i="12"/>
  <c r="K3570" i="12"/>
  <c r="Q3570" i="12"/>
  <c r="R3570" i="12" s="1"/>
  <c r="K3571" i="12" l="1"/>
  <c r="Q3571" i="12"/>
  <c r="R3571" i="12" s="1"/>
  <c r="W3571" i="12"/>
  <c r="E368" i="13"/>
  <c r="N3572" i="12"/>
  <c r="O3572" i="12" s="1"/>
  <c r="P3572" i="12" s="1"/>
  <c r="J3572" i="12"/>
  <c r="Y3572" i="12"/>
  <c r="I3572" i="12"/>
  <c r="V3572" i="12"/>
  <c r="B3573" i="12"/>
  <c r="U3572" i="12"/>
  <c r="E3572" i="12"/>
  <c r="F3572" i="12" s="1"/>
  <c r="W3572" i="12" l="1"/>
  <c r="Q3572" i="12"/>
  <c r="R3572" i="12" s="1"/>
  <c r="K3572" i="12"/>
  <c r="E367" i="13"/>
  <c r="J3573" i="12"/>
  <c r="Y3573" i="12"/>
  <c r="I3573" i="12"/>
  <c r="V3573" i="12"/>
  <c r="B3574" i="12"/>
  <c r="U3573" i="12"/>
  <c r="E3573" i="12"/>
  <c r="F3573" i="12" s="1"/>
  <c r="N3573" i="12"/>
  <c r="O3573" i="12" s="1"/>
  <c r="P3573" i="12" s="1"/>
  <c r="W3573" i="12" l="1"/>
  <c r="Q3573" i="12"/>
  <c r="R3573" i="12" s="1"/>
  <c r="E366" i="13"/>
  <c r="J3574" i="12"/>
  <c r="Y3574" i="12"/>
  <c r="I3574" i="12"/>
  <c r="V3574" i="12"/>
  <c r="B3575" i="12"/>
  <c r="U3574" i="12"/>
  <c r="E3574" i="12"/>
  <c r="F3574" i="12" s="1"/>
  <c r="N3574" i="12"/>
  <c r="O3574" i="12" s="1"/>
  <c r="P3574" i="12" s="1"/>
  <c r="K3573" i="12"/>
  <c r="W3574" i="12" l="1"/>
  <c r="Q3574" i="12"/>
  <c r="R3574" i="12" s="1"/>
  <c r="E365" i="13"/>
  <c r="V3575" i="12"/>
  <c r="B3576" i="12"/>
  <c r="U3575" i="12"/>
  <c r="E3575" i="12"/>
  <c r="F3575" i="12" s="1"/>
  <c r="N3575" i="12"/>
  <c r="O3575" i="12" s="1"/>
  <c r="P3575" i="12" s="1"/>
  <c r="Y3575" i="12"/>
  <c r="I3575" i="12"/>
  <c r="J3575" i="12"/>
  <c r="K3574" i="12"/>
  <c r="W3575" i="12" l="1"/>
  <c r="Q3575" i="12"/>
  <c r="R3575" i="12" s="1"/>
  <c r="E364" i="13"/>
  <c r="N3576" i="12"/>
  <c r="O3576" i="12" s="1"/>
  <c r="P3576" i="12" s="1"/>
  <c r="J3576" i="12"/>
  <c r="Y3576" i="12"/>
  <c r="I3576" i="12"/>
  <c r="V3576" i="12"/>
  <c r="B3577" i="12"/>
  <c r="U3576" i="12"/>
  <c r="E3576" i="12"/>
  <c r="F3576" i="12" s="1"/>
  <c r="K3575" i="12"/>
  <c r="Q3576" i="12" l="1"/>
  <c r="R3576" i="12" s="1"/>
  <c r="W3576" i="12"/>
  <c r="E363" i="13"/>
  <c r="N3577" i="12"/>
  <c r="O3577" i="12" s="1"/>
  <c r="P3577" i="12" s="1"/>
  <c r="J3577" i="12"/>
  <c r="Y3577" i="12"/>
  <c r="I3577" i="12"/>
  <c r="V3577" i="12"/>
  <c r="B3578" i="12"/>
  <c r="U3577" i="12"/>
  <c r="E3577" i="12"/>
  <c r="F3577" i="12" s="1"/>
  <c r="K3576" i="12"/>
  <c r="W3577" i="12" l="1"/>
  <c r="K3577" i="12"/>
  <c r="Q3577" i="12"/>
  <c r="R3577" i="12" s="1"/>
  <c r="E362" i="13"/>
  <c r="N3578" i="12"/>
  <c r="O3578" i="12" s="1"/>
  <c r="P3578" i="12" s="1"/>
  <c r="J3578" i="12"/>
  <c r="Y3578" i="12"/>
  <c r="I3578" i="12"/>
  <c r="V3578" i="12"/>
  <c r="B3579" i="12"/>
  <c r="U3578" i="12"/>
  <c r="E3578" i="12"/>
  <c r="F3578" i="12" s="1"/>
  <c r="Q3578" i="12" l="1"/>
  <c r="R3578" i="12" s="1"/>
  <c r="W3578" i="12"/>
  <c r="E361" i="13"/>
  <c r="J3579" i="12"/>
  <c r="Y3579" i="12"/>
  <c r="I3579" i="12"/>
  <c r="V3579" i="12"/>
  <c r="B3580" i="12"/>
  <c r="U3579" i="12"/>
  <c r="E3579" i="12"/>
  <c r="F3579" i="12" s="1"/>
  <c r="N3579" i="12"/>
  <c r="O3579" i="12" s="1"/>
  <c r="P3579" i="12" s="1"/>
  <c r="K3578" i="12"/>
  <c r="W3579" i="12" l="1"/>
  <c r="E360" i="13"/>
  <c r="V3580" i="12"/>
  <c r="U3580" i="12"/>
  <c r="E3580" i="12"/>
  <c r="F3580" i="12" s="1"/>
  <c r="B3581" i="12"/>
  <c r="N3580" i="12"/>
  <c r="O3580" i="12" s="1"/>
  <c r="P3580" i="12" s="1"/>
  <c r="J3580" i="12"/>
  <c r="Y3580" i="12"/>
  <c r="I3580" i="12"/>
  <c r="K3579" i="12"/>
  <c r="Q3579" i="12"/>
  <c r="R3579" i="12" s="1"/>
  <c r="W3580" i="12" l="1"/>
  <c r="Q3580" i="12"/>
  <c r="R3580" i="12" s="1"/>
  <c r="E359" i="13"/>
  <c r="N3581" i="12"/>
  <c r="O3581" i="12" s="1"/>
  <c r="P3581" i="12" s="1"/>
  <c r="V3581" i="12"/>
  <c r="E3581" i="12"/>
  <c r="F3581" i="12" s="1"/>
  <c r="U3581" i="12"/>
  <c r="B3582" i="12"/>
  <c r="J3581" i="12"/>
  <c r="Y3581" i="12"/>
  <c r="I3581" i="12"/>
  <c r="K3580" i="12"/>
  <c r="W3581" i="12" l="1"/>
  <c r="E358" i="13"/>
  <c r="J3582" i="12"/>
  <c r="Y3582" i="12"/>
  <c r="E3582" i="12"/>
  <c r="F3582" i="12" s="1"/>
  <c r="V3582" i="12"/>
  <c r="U3582" i="12"/>
  <c r="B3583" i="12"/>
  <c r="N3582" i="12"/>
  <c r="O3582" i="12" s="1"/>
  <c r="P3582" i="12" s="1"/>
  <c r="I3582" i="12"/>
  <c r="K3581" i="12"/>
  <c r="Q3581" i="12"/>
  <c r="R3581" i="12" s="1"/>
  <c r="W3582" i="12" l="1"/>
  <c r="Q3582" i="12"/>
  <c r="R3582" i="12" s="1"/>
  <c r="E357" i="13"/>
  <c r="J3583" i="12"/>
  <c r="B3584" i="12"/>
  <c r="U3583" i="12"/>
  <c r="E3583" i="12"/>
  <c r="F3583" i="12" s="1"/>
  <c r="I3583" i="12"/>
  <c r="Y3583" i="12"/>
  <c r="V3583" i="12"/>
  <c r="N3583" i="12"/>
  <c r="O3583" i="12" s="1"/>
  <c r="P3583" i="12" s="1"/>
  <c r="K3582" i="12"/>
  <c r="W3583" i="12" l="1"/>
  <c r="K3583" i="12"/>
  <c r="E356" i="13"/>
  <c r="J3584" i="12"/>
  <c r="B3585" i="12"/>
  <c r="U3584" i="12"/>
  <c r="E3584" i="12"/>
  <c r="F3584" i="12" s="1"/>
  <c r="Y3584" i="12"/>
  <c r="V3584" i="12"/>
  <c r="N3584" i="12"/>
  <c r="O3584" i="12" s="1"/>
  <c r="P3584" i="12" s="1"/>
  <c r="I3584" i="12"/>
  <c r="Q3583" i="12"/>
  <c r="R3583" i="12" s="1"/>
  <c r="W3584" i="12" l="1"/>
  <c r="E355" i="13"/>
  <c r="B3586" i="12"/>
  <c r="U3585" i="12"/>
  <c r="E3585" i="12"/>
  <c r="F3585" i="12" s="1"/>
  <c r="J3585" i="12"/>
  <c r="I3585" i="12"/>
  <c r="Y3585" i="12"/>
  <c r="V3585" i="12"/>
  <c r="N3585" i="12"/>
  <c r="O3585" i="12" s="1"/>
  <c r="P3585" i="12" s="1"/>
  <c r="K3584" i="12"/>
  <c r="Q3584" i="12"/>
  <c r="R3584" i="12" s="1"/>
  <c r="Q3585" i="12" l="1"/>
  <c r="R3585" i="12" s="1"/>
  <c r="K3585" i="12"/>
  <c r="W3585" i="12"/>
  <c r="E354" i="13"/>
  <c r="N3586" i="12"/>
  <c r="O3586" i="12" s="1"/>
  <c r="P3586" i="12" s="1"/>
  <c r="E3586" i="12"/>
  <c r="F3586" i="12" s="1"/>
  <c r="Y3586" i="12"/>
  <c r="V3586" i="12"/>
  <c r="U3586" i="12"/>
  <c r="J3586" i="12"/>
  <c r="I3586" i="12"/>
  <c r="B3587" i="12"/>
  <c r="K3586" i="12" l="1"/>
  <c r="Q3586" i="12"/>
  <c r="R3586" i="12" s="1"/>
  <c r="E353" i="13"/>
  <c r="N3587" i="12"/>
  <c r="O3587" i="12" s="1"/>
  <c r="P3587" i="12" s="1"/>
  <c r="Y3587" i="12"/>
  <c r="I3587" i="12"/>
  <c r="B3588" i="12"/>
  <c r="U3587" i="12"/>
  <c r="E3587" i="12"/>
  <c r="F3587" i="12" s="1"/>
  <c r="V3587" i="12"/>
  <c r="J3587" i="12"/>
  <c r="W3586" i="12"/>
  <c r="K3587" i="12" l="1"/>
  <c r="Q3587" i="12"/>
  <c r="R3587" i="12" s="1"/>
  <c r="W3587" i="12"/>
  <c r="E352" i="13"/>
  <c r="N3588" i="12"/>
  <c r="O3588" i="12" s="1"/>
  <c r="P3588" i="12" s="1"/>
  <c r="J3588" i="12"/>
  <c r="Y3588" i="12"/>
  <c r="I3588" i="12"/>
  <c r="V3588" i="12"/>
  <c r="U3588" i="12"/>
  <c r="B3589" i="12"/>
  <c r="E3588" i="12"/>
  <c r="F3588" i="12" s="1"/>
  <c r="W3588" i="12" l="1"/>
  <c r="E351" i="13"/>
  <c r="Y3589" i="12"/>
  <c r="I3589" i="12"/>
  <c r="V3589" i="12"/>
  <c r="B3590" i="12"/>
  <c r="U3589" i="12"/>
  <c r="E3589" i="12"/>
  <c r="F3589" i="12" s="1"/>
  <c r="N3589" i="12"/>
  <c r="O3589" i="12" s="1"/>
  <c r="P3589" i="12" s="1"/>
  <c r="J3589" i="12"/>
  <c r="Q3588" i="12"/>
  <c r="R3588" i="12" s="1"/>
  <c r="K3588" i="12"/>
  <c r="W3589" i="12" l="1"/>
  <c r="E350" i="13"/>
  <c r="V3590" i="12"/>
  <c r="B3591" i="12"/>
  <c r="U3590" i="12"/>
  <c r="E3590" i="12"/>
  <c r="F3590" i="12" s="1"/>
  <c r="N3590" i="12"/>
  <c r="O3590" i="12" s="1"/>
  <c r="P3590" i="12" s="1"/>
  <c r="J3590" i="12"/>
  <c r="I3590" i="12"/>
  <c r="Y3590" i="12"/>
  <c r="K3589" i="12"/>
  <c r="Q3589" i="12"/>
  <c r="R3589" i="12" s="1"/>
  <c r="W3590" i="12" l="1"/>
  <c r="Q3590" i="12"/>
  <c r="R3590" i="12" s="1"/>
  <c r="E349" i="13"/>
  <c r="B3592" i="12"/>
  <c r="U3591" i="12"/>
  <c r="E3591" i="12"/>
  <c r="F3591" i="12" s="1"/>
  <c r="Y3591" i="12"/>
  <c r="I3591" i="12"/>
  <c r="J3591" i="12"/>
  <c r="V3591" i="12"/>
  <c r="N3591" i="12"/>
  <c r="O3591" i="12" s="1"/>
  <c r="P3591" i="12" s="1"/>
  <c r="K3590" i="12"/>
  <c r="Q3591" i="12" l="1"/>
  <c r="R3591" i="12" s="1"/>
  <c r="W3591" i="12"/>
  <c r="E348" i="13"/>
  <c r="N3592" i="12"/>
  <c r="O3592" i="12" s="1"/>
  <c r="P3592" i="12" s="1"/>
  <c r="J3592" i="12"/>
  <c r="V3592" i="12"/>
  <c r="I3592" i="12"/>
  <c r="B3593" i="12"/>
  <c r="E3592" i="12"/>
  <c r="F3592" i="12" s="1"/>
  <c r="Y3592" i="12"/>
  <c r="U3592" i="12"/>
  <c r="K3591" i="12"/>
  <c r="W3592" i="12" l="1"/>
  <c r="Q3592" i="12"/>
  <c r="R3592" i="12" s="1"/>
  <c r="E347" i="13"/>
  <c r="J3593" i="12"/>
  <c r="Y3593" i="12"/>
  <c r="I3593" i="12"/>
  <c r="B3594" i="12"/>
  <c r="E3593" i="12"/>
  <c r="F3593" i="12" s="1"/>
  <c r="V3593" i="12"/>
  <c r="U3593" i="12"/>
  <c r="N3593" i="12"/>
  <c r="O3593" i="12" s="1"/>
  <c r="P3593" i="12" s="1"/>
  <c r="K3592" i="12"/>
  <c r="Q3593" i="12" l="1"/>
  <c r="R3593" i="12" s="1"/>
  <c r="E346" i="13"/>
  <c r="J3594" i="12"/>
  <c r="Y3594" i="12"/>
  <c r="I3594" i="12"/>
  <c r="V3594" i="12"/>
  <c r="B3595" i="12"/>
  <c r="U3594" i="12"/>
  <c r="N3594" i="12"/>
  <c r="O3594" i="12" s="1"/>
  <c r="P3594" i="12" s="1"/>
  <c r="E3594" i="12"/>
  <c r="F3594" i="12" s="1"/>
  <c r="K3593" i="12"/>
  <c r="W3593" i="12"/>
  <c r="W3594" i="12" l="1"/>
  <c r="E345" i="13"/>
  <c r="Y3595" i="12"/>
  <c r="I3595" i="12"/>
  <c r="V3595" i="12"/>
  <c r="B3596" i="12"/>
  <c r="U3595" i="12"/>
  <c r="E3595" i="12"/>
  <c r="F3595" i="12" s="1"/>
  <c r="J3595" i="12"/>
  <c r="N3595" i="12"/>
  <c r="O3595" i="12" s="1"/>
  <c r="P3595" i="12" s="1"/>
  <c r="K3594" i="12"/>
  <c r="Q3594" i="12"/>
  <c r="R3594" i="12" s="1"/>
  <c r="W3595" i="12" l="1"/>
  <c r="E344" i="13"/>
  <c r="V3596" i="12"/>
  <c r="B3597" i="12"/>
  <c r="U3596" i="12"/>
  <c r="E3596" i="12"/>
  <c r="F3596" i="12" s="1"/>
  <c r="N3596" i="12"/>
  <c r="O3596" i="12" s="1"/>
  <c r="P3596" i="12" s="1"/>
  <c r="J3596" i="12"/>
  <c r="I3596" i="12"/>
  <c r="Y3596" i="12"/>
  <c r="K3595" i="12"/>
  <c r="Q3595" i="12"/>
  <c r="R3595" i="12" s="1"/>
  <c r="W3596" i="12" l="1"/>
  <c r="Q3596" i="12"/>
  <c r="R3596" i="12" s="1"/>
  <c r="E343" i="13"/>
  <c r="N3597" i="12"/>
  <c r="O3597" i="12" s="1"/>
  <c r="P3597" i="12" s="1"/>
  <c r="I3597" i="12"/>
  <c r="E3597" i="12"/>
  <c r="F3597" i="12" s="1"/>
  <c r="B3598" i="12"/>
  <c r="Y3597" i="12"/>
  <c r="V3597" i="12"/>
  <c r="U3597" i="12"/>
  <c r="J3597" i="12"/>
  <c r="K3596" i="12"/>
  <c r="W3597" i="12" l="1"/>
  <c r="E342" i="13"/>
  <c r="N3598" i="12"/>
  <c r="O3598" i="12" s="1"/>
  <c r="P3598" i="12" s="1"/>
  <c r="J3598" i="12"/>
  <c r="I3598" i="12"/>
  <c r="E3598" i="12"/>
  <c r="F3598" i="12" s="1"/>
  <c r="B3599" i="12"/>
  <c r="Y3598" i="12"/>
  <c r="V3598" i="12"/>
  <c r="U3598" i="12"/>
  <c r="K3597" i="12"/>
  <c r="Q3597" i="12"/>
  <c r="R3597" i="12" s="1"/>
  <c r="W3598" i="12" l="1"/>
  <c r="Q3598" i="12"/>
  <c r="R3598" i="12" s="1"/>
  <c r="E341" i="13"/>
  <c r="J3599" i="12"/>
  <c r="Y3599" i="12"/>
  <c r="I3599" i="12"/>
  <c r="B3600" i="12"/>
  <c r="U3599" i="12"/>
  <c r="E3599" i="12"/>
  <c r="F3599" i="12" s="1"/>
  <c r="N3599" i="12"/>
  <c r="O3599" i="12" s="1"/>
  <c r="P3599" i="12" s="1"/>
  <c r="V3599" i="12"/>
  <c r="K3598" i="12"/>
  <c r="W3599" i="12" l="1"/>
  <c r="Q3599" i="12"/>
  <c r="R3599" i="12" s="1"/>
  <c r="E340" i="13"/>
  <c r="J3600" i="12"/>
  <c r="Y3600" i="12"/>
  <c r="I3600" i="12"/>
  <c r="V3600" i="12"/>
  <c r="B3601" i="12"/>
  <c r="U3600" i="12"/>
  <c r="E3600" i="12"/>
  <c r="F3600" i="12" s="1"/>
  <c r="N3600" i="12"/>
  <c r="O3600" i="12" s="1"/>
  <c r="P3600" i="12" s="1"/>
  <c r="K3599" i="12"/>
  <c r="K3600" i="12" l="1"/>
  <c r="Q3600" i="12"/>
  <c r="R3600" i="12" s="1"/>
  <c r="W3600" i="12"/>
  <c r="E339" i="13"/>
  <c r="V3601" i="12"/>
  <c r="B3602" i="12"/>
  <c r="U3601" i="12"/>
  <c r="E3601" i="12"/>
  <c r="F3601" i="12" s="1"/>
  <c r="Y3601" i="12"/>
  <c r="N3601" i="12"/>
  <c r="O3601" i="12" s="1"/>
  <c r="P3601" i="12" s="1"/>
  <c r="J3601" i="12"/>
  <c r="I3601" i="12"/>
  <c r="W3601" i="12" l="1"/>
  <c r="Q3601" i="12"/>
  <c r="R3601" i="12" s="1"/>
  <c r="E338" i="13"/>
  <c r="N3602" i="12"/>
  <c r="O3602" i="12" s="1"/>
  <c r="P3602" i="12" s="1"/>
  <c r="Y3602" i="12"/>
  <c r="I3602" i="12"/>
  <c r="B3603" i="12"/>
  <c r="V3602" i="12"/>
  <c r="U3602" i="12"/>
  <c r="J3602" i="12"/>
  <c r="E3602" i="12"/>
  <c r="F3602" i="12" s="1"/>
  <c r="K3601" i="12"/>
  <c r="K3602" i="12" l="1"/>
  <c r="W3602" i="12"/>
  <c r="E337" i="13"/>
  <c r="N3603" i="12"/>
  <c r="O3603" i="12" s="1"/>
  <c r="P3603" i="12" s="1"/>
  <c r="Y3603" i="12"/>
  <c r="I3603" i="12"/>
  <c r="V3603" i="12"/>
  <c r="B3604" i="12"/>
  <c r="U3603" i="12"/>
  <c r="E3603" i="12"/>
  <c r="F3603" i="12" s="1"/>
  <c r="J3603" i="12"/>
  <c r="Q3602" i="12"/>
  <c r="R3602" i="12" s="1"/>
  <c r="W3603" i="12" l="1"/>
  <c r="E336" i="13"/>
  <c r="N3604" i="12"/>
  <c r="O3604" i="12" s="1"/>
  <c r="P3604" i="12" s="1"/>
  <c r="J3604" i="12"/>
  <c r="Y3604" i="12"/>
  <c r="I3604" i="12"/>
  <c r="V3604" i="12"/>
  <c r="E3604" i="12"/>
  <c r="F3604" i="12" s="1"/>
  <c r="B3605" i="12"/>
  <c r="U3604" i="12"/>
  <c r="K3603" i="12"/>
  <c r="Q3603" i="12"/>
  <c r="R3603" i="12" s="1"/>
  <c r="Q3604" i="12" l="1"/>
  <c r="R3604" i="12" s="1"/>
  <c r="K3604" i="12"/>
  <c r="W3604" i="12"/>
  <c r="E335" i="13"/>
  <c r="J3605" i="12"/>
  <c r="Y3605" i="12"/>
  <c r="I3605" i="12"/>
  <c r="V3605" i="12"/>
  <c r="B3606" i="12"/>
  <c r="U3605" i="12"/>
  <c r="E3605" i="12"/>
  <c r="F3605" i="12" s="1"/>
  <c r="N3605" i="12"/>
  <c r="O3605" i="12" s="1"/>
  <c r="P3605" i="12" s="1"/>
  <c r="K3605" i="12" l="1"/>
  <c r="Q3605" i="12"/>
  <c r="R3605" i="12" s="1"/>
  <c r="W3605" i="12"/>
  <c r="E334" i="13"/>
  <c r="V3606" i="12"/>
  <c r="B3607" i="12"/>
  <c r="U3606" i="12"/>
  <c r="E3606" i="12"/>
  <c r="F3606" i="12" s="1"/>
  <c r="N3606" i="12"/>
  <c r="O3606" i="12" s="1"/>
  <c r="P3606" i="12" s="1"/>
  <c r="Y3606" i="12"/>
  <c r="J3606" i="12"/>
  <c r="I3606" i="12"/>
  <c r="W3606" i="12" l="1"/>
  <c r="Q3606" i="12"/>
  <c r="R3606" i="12" s="1"/>
  <c r="K3606" i="12"/>
  <c r="E333" i="13"/>
  <c r="B3608" i="12"/>
  <c r="U3607" i="12"/>
  <c r="E3607" i="12"/>
  <c r="F3607" i="12" s="1"/>
  <c r="N3607" i="12"/>
  <c r="O3607" i="12" s="1"/>
  <c r="P3607" i="12" s="1"/>
  <c r="J3607" i="12"/>
  <c r="Y3607" i="12"/>
  <c r="I3607" i="12"/>
  <c r="V3607" i="12"/>
  <c r="Q3607" i="12" l="1"/>
  <c r="R3607" i="12" s="1"/>
  <c r="K3607" i="12"/>
  <c r="W3607" i="12"/>
  <c r="E332" i="13"/>
  <c r="N3608" i="12"/>
  <c r="O3608" i="12" s="1"/>
  <c r="P3608" i="12" s="1"/>
  <c r="J3608" i="12"/>
  <c r="V3608" i="12"/>
  <c r="B3609" i="12"/>
  <c r="Y3608" i="12"/>
  <c r="U3608" i="12"/>
  <c r="I3608" i="12"/>
  <c r="E3608" i="12"/>
  <c r="F3608" i="12" s="1"/>
  <c r="K3608" i="12" l="1"/>
  <c r="W3608" i="12"/>
  <c r="Q3608" i="12"/>
  <c r="R3608" i="12" s="1"/>
  <c r="E331" i="13"/>
  <c r="N3609" i="12"/>
  <c r="O3609" i="12" s="1"/>
  <c r="P3609" i="12" s="1"/>
  <c r="J3609" i="12"/>
  <c r="Y3609" i="12"/>
  <c r="I3609" i="12"/>
  <c r="B3610" i="12"/>
  <c r="U3609" i="12"/>
  <c r="E3609" i="12"/>
  <c r="F3609" i="12" s="1"/>
  <c r="V3609" i="12"/>
  <c r="Q3609" i="12" l="1"/>
  <c r="R3609" i="12" s="1"/>
  <c r="W3609" i="12"/>
  <c r="E330" i="13"/>
  <c r="J3610" i="12"/>
  <c r="Y3610" i="12"/>
  <c r="I3610" i="12"/>
  <c r="V3610" i="12"/>
  <c r="B3611" i="12"/>
  <c r="U3610" i="12"/>
  <c r="E3610" i="12"/>
  <c r="F3610" i="12" s="1"/>
  <c r="N3610" i="12"/>
  <c r="O3610" i="12" s="1"/>
  <c r="P3610" i="12" s="1"/>
  <c r="K3609" i="12"/>
  <c r="K3610" i="12" l="1"/>
  <c r="Q3610" i="12"/>
  <c r="R3610" i="12" s="1"/>
  <c r="W3610" i="12"/>
  <c r="E329" i="13"/>
  <c r="Y3611" i="12"/>
  <c r="I3611" i="12"/>
  <c r="V3611" i="12"/>
  <c r="B3612" i="12"/>
  <c r="U3611" i="12"/>
  <c r="E3611" i="12"/>
  <c r="F3611" i="12" s="1"/>
  <c r="N3611" i="12"/>
  <c r="O3611" i="12" s="1"/>
  <c r="P3611" i="12" s="1"/>
  <c r="J3611" i="12"/>
  <c r="W3611" i="12" l="1"/>
  <c r="Q3611" i="12"/>
  <c r="R3611" i="12" s="1"/>
  <c r="E328" i="13"/>
  <c r="V3612" i="12"/>
  <c r="B3613" i="12"/>
  <c r="U3612" i="12"/>
  <c r="E3612" i="12"/>
  <c r="F3612" i="12" s="1"/>
  <c r="N3612" i="12"/>
  <c r="O3612" i="12" s="1"/>
  <c r="P3612" i="12" s="1"/>
  <c r="J3612" i="12"/>
  <c r="Y3612" i="12"/>
  <c r="I3612" i="12"/>
  <c r="K3611" i="12"/>
  <c r="E327" i="13" l="1"/>
  <c r="N3613" i="12"/>
  <c r="O3613" i="12" s="1"/>
  <c r="P3613" i="12" s="1"/>
  <c r="Y3613" i="12"/>
  <c r="I3613" i="12"/>
  <c r="E3613" i="12"/>
  <c r="F3613" i="12" s="1"/>
  <c r="B3614" i="12"/>
  <c r="V3613" i="12"/>
  <c r="U3613" i="12"/>
  <c r="J3613" i="12"/>
  <c r="K3612" i="12"/>
  <c r="Q3612" i="12"/>
  <c r="R3612" i="12" s="1"/>
  <c r="W3612" i="12"/>
  <c r="E326" i="13" l="1"/>
  <c r="N3614" i="12"/>
  <c r="O3614" i="12" s="1"/>
  <c r="P3614" i="12" s="1"/>
  <c r="J3614" i="12"/>
  <c r="Y3614" i="12"/>
  <c r="I3614" i="12"/>
  <c r="V3614" i="12"/>
  <c r="B3615" i="12"/>
  <c r="U3614" i="12"/>
  <c r="E3614" i="12"/>
  <c r="F3614" i="12" s="1"/>
  <c r="K3613" i="12"/>
  <c r="Q3613" i="12"/>
  <c r="R3613" i="12" s="1"/>
  <c r="W3613" i="12"/>
  <c r="W3614" i="12" l="1"/>
  <c r="E325" i="13"/>
  <c r="J3615" i="12"/>
  <c r="Y3615" i="12"/>
  <c r="I3615" i="12"/>
  <c r="V3615" i="12"/>
  <c r="B3616" i="12"/>
  <c r="U3615" i="12"/>
  <c r="E3615" i="12"/>
  <c r="F3615" i="12" s="1"/>
  <c r="N3615" i="12"/>
  <c r="O3615" i="12" s="1"/>
  <c r="P3615" i="12" s="1"/>
  <c r="K3614" i="12"/>
  <c r="Q3614" i="12"/>
  <c r="R3614" i="12" s="1"/>
  <c r="E324" i="13" l="1"/>
  <c r="J3616" i="12"/>
  <c r="Y3616" i="12"/>
  <c r="I3616" i="12"/>
  <c r="V3616" i="12"/>
  <c r="B3617" i="12"/>
  <c r="U3616" i="12"/>
  <c r="E3616" i="12"/>
  <c r="F3616" i="12" s="1"/>
  <c r="N3616" i="12"/>
  <c r="O3616" i="12" s="1"/>
  <c r="P3616" i="12" s="1"/>
  <c r="K3615" i="12"/>
  <c r="Q3615" i="12"/>
  <c r="R3615" i="12" s="1"/>
  <c r="W3615" i="12"/>
  <c r="W3616" i="12" l="1"/>
  <c r="E323" i="13"/>
  <c r="V3617" i="12"/>
  <c r="B3618" i="12"/>
  <c r="U3617" i="12"/>
  <c r="E3617" i="12"/>
  <c r="F3617" i="12" s="1"/>
  <c r="Y3617" i="12"/>
  <c r="N3617" i="12"/>
  <c r="O3617" i="12" s="1"/>
  <c r="P3617" i="12" s="1"/>
  <c r="J3617" i="12"/>
  <c r="I3617" i="12"/>
  <c r="K3616" i="12"/>
  <c r="Q3616" i="12"/>
  <c r="R3616" i="12" s="1"/>
  <c r="W3617" i="12" l="1"/>
  <c r="Q3617" i="12"/>
  <c r="R3617" i="12" s="1"/>
  <c r="E322" i="13"/>
  <c r="N3618" i="12"/>
  <c r="O3618" i="12" s="1"/>
  <c r="P3618" i="12" s="1"/>
  <c r="J3618" i="12"/>
  <c r="Y3618" i="12"/>
  <c r="I3618" i="12"/>
  <c r="V3618" i="12"/>
  <c r="U3618" i="12"/>
  <c r="E3618" i="12"/>
  <c r="F3618" i="12" s="1"/>
  <c r="B3619" i="12"/>
  <c r="K3617" i="12"/>
  <c r="W3618" i="12" l="1"/>
  <c r="Q3618" i="12"/>
  <c r="R3618" i="12" s="1"/>
  <c r="E321" i="13"/>
  <c r="N3619" i="12"/>
  <c r="O3619" i="12" s="1"/>
  <c r="P3619" i="12" s="1"/>
  <c r="J3619" i="12"/>
  <c r="Y3619" i="12"/>
  <c r="I3619" i="12"/>
  <c r="V3619" i="12"/>
  <c r="B3620" i="12"/>
  <c r="U3619" i="12"/>
  <c r="E3619" i="12"/>
  <c r="F3619" i="12" s="1"/>
  <c r="K3618" i="12"/>
  <c r="K3619" i="12" l="1"/>
  <c r="Q3619" i="12"/>
  <c r="R3619" i="12" s="1"/>
  <c r="W3619" i="12"/>
  <c r="E320" i="13"/>
  <c r="N3620" i="12"/>
  <c r="O3620" i="12" s="1"/>
  <c r="P3620" i="12" s="1"/>
  <c r="J3620" i="12"/>
  <c r="Y3620" i="12"/>
  <c r="I3620" i="12"/>
  <c r="V3620" i="12"/>
  <c r="E3620" i="12"/>
  <c r="F3620" i="12" s="1"/>
  <c r="B3621" i="12"/>
  <c r="U3620" i="12"/>
  <c r="Q3620" i="12" l="1"/>
  <c r="R3620" i="12" s="1"/>
  <c r="W3620" i="12"/>
  <c r="E319" i="13"/>
  <c r="J3621" i="12"/>
  <c r="Y3621" i="12"/>
  <c r="I3621" i="12"/>
  <c r="V3621" i="12"/>
  <c r="B3622" i="12"/>
  <c r="U3621" i="12"/>
  <c r="E3621" i="12"/>
  <c r="F3621" i="12" s="1"/>
  <c r="N3621" i="12"/>
  <c r="O3621" i="12" s="1"/>
  <c r="P3621" i="12" s="1"/>
  <c r="K3620" i="12"/>
  <c r="W3621" i="12" l="1"/>
  <c r="K3621" i="12"/>
  <c r="Q3621" i="12"/>
  <c r="R3621" i="12" s="1"/>
  <c r="E318" i="13"/>
  <c r="V3622" i="12"/>
  <c r="B3623" i="12"/>
  <c r="U3622" i="12"/>
  <c r="E3622" i="12"/>
  <c r="F3622" i="12" s="1"/>
  <c r="N3622" i="12"/>
  <c r="O3622" i="12" s="1"/>
  <c r="P3622" i="12" s="1"/>
  <c r="J3622" i="12"/>
  <c r="I3622" i="12"/>
  <c r="Y3622" i="12"/>
  <c r="K3622" i="12" l="1"/>
  <c r="Q3622" i="12"/>
  <c r="R3622" i="12" s="1"/>
  <c r="W3622" i="12"/>
  <c r="E317" i="13"/>
  <c r="B3624" i="12"/>
  <c r="U3623" i="12"/>
  <c r="E3623" i="12"/>
  <c r="F3623" i="12" s="1"/>
  <c r="N3623" i="12"/>
  <c r="O3623" i="12" s="1"/>
  <c r="P3623" i="12" s="1"/>
  <c r="J3623" i="12"/>
  <c r="Y3623" i="12"/>
  <c r="I3623" i="12"/>
  <c r="V3623" i="12"/>
  <c r="K3623" i="12" l="1"/>
  <c r="W3623" i="12"/>
  <c r="E316" i="13"/>
  <c r="N3624" i="12"/>
  <c r="O3624" i="12" s="1"/>
  <c r="P3624" i="12" s="1"/>
  <c r="J3624" i="12"/>
  <c r="V3624" i="12"/>
  <c r="B3625" i="12"/>
  <c r="Y3624" i="12"/>
  <c r="U3624" i="12"/>
  <c r="I3624" i="12"/>
  <c r="E3624" i="12"/>
  <c r="F3624" i="12" s="1"/>
  <c r="Q3623" i="12"/>
  <c r="R3623" i="12" s="1"/>
  <c r="W3624" i="12" l="1"/>
  <c r="Q3624" i="12"/>
  <c r="R3624" i="12" s="1"/>
  <c r="K3624" i="12"/>
  <c r="E315" i="13"/>
  <c r="N3625" i="12"/>
  <c r="O3625" i="12" s="1"/>
  <c r="P3625" i="12" s="1"/>
  <c r="J3625" i="12"/>
  <c r="Y3625" i="12"/>
  <c r="I3625" i="12"/>
  <c r="B3626" i="12"/>
  <c r="U3625" i="12"/>
  <c r="E3625" i="12"/>
  <c r="F3625" i="12" s="1"/>
  <c r="V3625" i="12"/>
  <c r="K3625" i="12" l="1"/>
  <c r="Q3625" i="12"/>
  <c r="R3625" i="12" s="1"/>
  <c r="W3625" i="12"/>
  <c r="E314" i="13"/>
  <c r="J3626" i="12"/>
  <c r="Y3626" i="12"/>
  <c r="I3626" i="12"/>
  <c r="V3626" i="12"/>
  <c r="B3627" i="12"/>
  <c r="U3626" i="12"/>
  <c r="E3626" i="12"/>
  <c r="F3626" i="12" s="1"/>
  <c r="N3626" i="12"/>
  <c r="O3626" i="12" s="1"/>
  <c r="P3626" i="12" s="1"/>
  <c r="W3626" i="12" l="1"/>
  <c r="E313" i="13"/>
  <c r="Y3627" i="12"/>
  <c r="I3627" i="12"/>
  <c r="V3627" i="12"/>
  <c r="B3628" i="12"/>
  <c r="U3627" i="12"/>
  <c r="E3627" i="12"/>
  <c r="F3627" i="12" s="1"/>
  <c r="N3627" i="12"/>
  <c r="O3627" i="12" s="1"/>
  <c r="P3627" i="12" s="1"/>
  <c r="J3627" i="12"/>
  <c r="K3626" i="12"/>
  <c r="Q3626" i="12"/>
  <c r="R3626" i="12" s="1"/>
  <c r="W3627" i="12" l="1"/>
  <c r="Q3627" i="12"/>
  <c r="R3627" i="12" s="1"/>
  <c r="E312" i="13"/>
  <c r="V3628" i="12"/>
  <c r="B3629" i="12"/>
  <c r="U3628" i="12"/>
  <c r="E3628" i="12"/>
  <c r="F3628" i="12" s="1"/>
  <c r="N3628" i="12"/>
  <c r="O3628" i="12" s="1"/>
  <c r="P3628" i="12" s="1"/>
  <c r="J3628" i="12"/>
  <c r="Y3628" i="12"/>
  <c r="I3628" i="12"/>
  <c r="K3627" i="12"/>
  <c r="W3628" i="12" l="1"/>
  <c r="Q3628" i="12"/>
  <c r="R3628" i="12" s="1"/>
  <c r="E311" i="13"/>
  <c r="N3629" i="12"/>
  <c r="O3629" i="12" s="1"/>
  <c r="P3629" i="12" s="1"/>
  <c r="Y3629" i="12"/>
  <c r="I3629" i="12"/>
  <c r="U3629" i="12"/>
  <c r="J3629" i="12"/>
  <c r="E3629" i="12"/>
  <c r="F3629" i="12" s="1"/>
  <c r="B3630" i="12"/>
  <c r="V3629" i="12"/>
  <c r="K3628" i="12"/>
  <c r="K3629" i="12" l="1"/>
  <c r="Q3629" i="12"/>
  <c r="R3629" i="12" s="1"/>
  <c r="E310" i="13"/>
  <c r="N3630" i="12"/>
  <c r="O3630" i="12" s="1"/>
  <c r="P3630" i="12" s="1"/>
  <c r="J3630" i="12"/>
  <c r="Y3630" i="12"/>
  <c r="I3630" i="12"/>
  <c r="V3630" i="12"/>
  <c r="B3631" i="12"/>
  <c r="U3630" i="12"/>
  <c r="E3630" i="12"/>
  <c r="F3630" i="12" s="1"/>
  <c r="W3629" i="12"/>
  <c r="W3630" i="12" l="1"/>
  <c r="E309" i="13"/>
  <c r="J3631" i="12"/>
  <c r="Y3631" i="12"/>
  <c r="I3631" i="12"/>
  <c r="V3631" i="12"/>
  <c r="B3632" i="12"/>
  <c r="U3631" i="12"/>
  <c r="E3631" i="12"/>
  <c r="F3631" i="12" s="1"/>
  <c r="N3631" i="12"/>
  <c r="O3631" i="12" s="1"/>
  <c r="P3631" i="12" s="1"/>
  <c r="K3630" i="12"/>
  <c r="Q3630" i="12"/>
  <c r="R3630" i="12" s="1"/>
  <c r="W3631" i="12" l="1"/>
  <c r="E308" i="13"/>
  <c r="J3632" i="12"/>
  <c r="Y3632" i="12"/>
  <c r="I3632" i="12"/>
  <c r="V3632" i="12"/>
  <c r="B3633" i="12"/>
  <c r="U3632" i="12"/>
  <c r="E3632" i="12"/>
  <c r="F3632" i="12" s="1"/>
  <c r="N3632" i="12"/>
  <c r="O3632" i="12" s="1"/>
  <c r="P3632" i="12" s="1"/>
  <c r="K3631" i="12"/>
  <c r="Q3631" i="12"/>
  <c r="R3631" i="12" s="1"/>
  <c r="W3632" i="12" l="1"/>
  <c r="E307" i="13"/>
  <c r="V3633" i="12"/>
  <c r="B3634" i="12"/>
  <c r="U3633" i="12"/>
  <c r="E3633" i="12"/>
  <c r="F3633" i="12" s="1"/>
  <c r="N3633" i="12"/>
  <c r="O3633" i="12" s="1"/>
  <c r="P3633" i="12" s="1"/>
  <c r="J3633" i="12"/>
  <c r="Y3633" i="12"/>
  <c r="I3633" i="12"/>
  <c r="K3632" i="12"/>
  <c r="Q3632" i="12"/>
  <c r="R3632" i="12" s="1"/>
  <c r="W3633" i="12" l="1"/>
  <c r="Q3633" i="12"/>
  <c r="R3633" i="12" s="1"/>
  <c r="E306" i="13"/>
  <c r="N3634" i="12"/>
  <c r="O3634" i="12" s="1"/>
  <c r="P3634" i="12" s="1"/>
  <c r="J3634" i="12"/>
  <c r="Y3634" i="12"/>
  <c r="I3634" i="12"/>
  <c r="B3635" i="12"/>
  <c r="V3634" i="12"/>
  <c r="U3634" i="12"/>
  <c r="E3634" i="12"/>
  <c r="F3634" i="12" s="1"/>
  <c r="K3633" i="12"/>
  <c r="W3634" i="12" l="1"/>
  <c r="Q3634" i="12"/>
  <c r="R3634" i="12" s="1"/>
  <c r="E305" i="13"/>
  <c r="N3635" i="12"/>
  <c r="O3635" i="12" s="1"/>
  <c r="P3635" i="12" s="1"/>
  <c r="J3635" i="12"/>
  <c r="Y3635" i="12"/>
  <c r="I3635" i="12"/>
  <c r="V3635" i="12"/>
  <c r="B3636" i="12"/>
  <c r="U3635" i="12"/>
  <c r="E3635" i="12"/>
  <c r="F3635" i="12" s="1"/>
  <c r="K3634" i="12"/>
  <c r="K3635" i="12" l="1"/>
  <c r="W3635" i="12"/>
  <c r="Q3635" i="12"/>
  <c r="R3635" i="12" s="1"/>
  <c r="E304" i="13"/>
  <c r="N3636" i="12"/>
  <c r="O3636" i="12" s="1"/>
  <c r="P3636" i="12" s="1"/>
  <c r="J3636" i="12"/>
  <c r="Y3636" i="12"/>
  <c r="I3636" i="12"/>
  <c r="V3636" i="12"/>
  <c r="B3637" i="12"/>
  <c r="U3636" i="12"/>
  <c r="E3636" i="12"/>
  <c r="F3636" i="12" s="1"/>
  <c r="K3636" i="12" l="1"/>
  <c r="Q3636" i="12"/>
  <c r="R3636" i="12" s="1"/>
  <c r="W3636" i="12"/>
  <c r="E303" i="13"/>
  <c r="J3637" i="12"/>
  <c r="Y3637" i="12"/>
  <c r="I3637" i="12"/>
  <c r="V3637" i="12"/>
  <c r="B3638" i="12"/>
  <c r="U3637" i="12"/>
  <c r="E3637" i="12"/>
  <c r="F3637" i="12" s="1"/>
  <c r="N3637" i="12"/>
  <c r="O3637" i="12" s="1"/>
  <c r="P3637" i="12" s="1"/>
  <c r="K3637" i="12" l="1"/>
  <c r="Q3637" i="12"/>
  <c r="R3637" i="12" s="1"/>
  <c r="W3637" i="12"/>
  <c r="E302" i="13"/>
  <c r="Y3638" i="12"/>
  <c r="V3638" i="12"/>
  <c r="E3638" i="12"/>
  <c r="F3638" i="12" s="1"/>
  <c r="U3638" i="12"/>
  <c r="B3639" i="12"/>
  <c r="N3638" i="12"/>
  <c r="O3638" i="12" s="1"/>
  <c r="P3638" i="12" s="1"/>
  <c r="J3638" i="12"/>
  <c r="I3638" i="12"/>
  <c r="W3638" i="12" l="1"/>
  <c r="K3638" i="12"/>
  <c r="Q3638" i="12"/>
  <c r="R3638" i="12" s="1"/>
  <c r="E301" i="13"/>
  <c r="Y3639" i="12"/>
  <c r="E3639" i="12"/>
  <c r="F3639" i="12" s="1"/>
  <c r="V3639" i="12"/>
  <c r="U3639" i="12"/>
  <c r="B3640" i="12"/>
  <c r="N3639" i="12"/>
  <c r="O3639" i="12" s="1"/>
  <c r="P3639" i="12" s="1"/>
  <c r="J3639" i="12"/>
  <c r="I3639" i="12"/>
  <c r="W3639" i="12" l="1"/>
  <c r="K3639" i="12"/>
  <c r="Q3639" i="12"/>
  <c r="R3639" i="12" s="1"/>
  <c r="E300" i="13"/>
  <c r="Y3640" i="12"/>
  <c r="I3640" i="12"/>
  <c r="N3640" i="12"/>
  <c r="O3640" i="12" s="1"/>
  <c r="P3640" i="12" s="1"/>
  <c r="J3640" i="12"/>
  <c r="E3640" i="12"/>
  <c r="F3640" i="12" s="1"/>
  <c r="V3640" i="12"/>
  <c r="U3640" i="12"/>
  <c r="B3641" i="12"/>
  <c r="Q3640" i="12" l="1"/>
  <c r="R3640" i="12" s="1"/>
  <c r="E299" i="13"/>
  <c r="J3641" i="12"/>
  <c r="Y3641" i="12"/>
  <c r="I3641" i="12"/>
  <c r="V3641" i="12"/>
  <c r="B3642" i="12"/>
  <c r="N3641" i="12"/>
  <c r="O3641" i="12" s="1"/>
  <c r="P3641" i="12" s="1"/>
  <c r="E3641" i="12"/>
  <c r="F3641" i="12" s="1"/>
  <c r="U3641" i="12"/>
  <c r="W3640" i="12"/>
  <c r="K3640" i="12"/>
  <c r="W3641" i="12" l="1"/>
  <c r="E298" i="13"/>
  <c r="V3642" i="12"/>
  <c r="I3642" i="12"/>
  <c r="E3642" i="12"/>
  <c r="F3642" i="12" s="1"/>
  <c r="Y3642" i="12"/>
  <c r="U3642" i="12"/>
  <c r="N3642" i="12"/>
  <c r="O3642" i="12" s="1"/>
  <c r="P3642" i="12" s="1"/>
  <c r="B3643" i="12"/>
  <c r="J3642" i="12"/>
  <c r="Q3641" i="12"/>
  <c r="R3641" i="12" s="1"/>
  <c r="K3641" i="12"/>
  <c r="W3642" i="12" l="1"/>
  <c r="K3642" i="12"/>
  <c r="E297" i="13"/>
  <c r="U3643" i="12"/>
  <c r="N3643" i="12"/>
  <c r="O3643" i="12" s="1"/>
  <c r="P3643" i="12" s="1"/>
  <c r="B3644" i="12"/>
  <c r="J3643" i="12"/>
  <c r="I3643" i="12"/>
  <c r="E3643" i="12"/>
  <c r="F3643" i="12" s="1"/>
  <c r="Y3643" i="12"/>
  <c r="V3643" i="12"/>
  <c r="Q3642" i="12"/>
  <c r="R3642" i="12" s="1"/>
  <c r="W3643" i="12" l="1"/>
  <c r="Q3643" i="12"/>
  <c r="R3643" i="12" s="1"/>
  <c r="K3643" i="12"/>
  <c r="E296" i="13"/>
  <c r="N3644" i="12"/>
  <c r="O3644" i="12" s="1"/>
  <c r="P3644" i="12" s="1"/>
  <c r="J3644" i="12"/>
  <c r="E3644" i="12"/>
  <c r="F3644" i="12" s="1"/>
  <c r="Y3644" i="12"/>
  <c r="V3644" i="12"/>
  <c r="U3644" i="12"/>
  <c r="B3645" i="12"/>
  <c r="I3644" i="12"/>
  <c r="W3644" i="12" l="1"/>
  <c r="K3644" i="12"/>
  <c r="Q3644" i="12"/>
  <c r="R3644" i="12" s="1"/>
  <c r="E295" i="13"/>
  <c r="N3645" i="12"/>
  <c r="O3645" i="12" s="1"/>
  <c r="P3645" i="12" s="1"/>
  <c r="J3645" i="12"/>
  <c r="V3645" i="12"/>
  <c r="U3645" i="12"/>
  <c r="I3645" i="12"/>
  <c r="B3646" i="12"/>
  <c r="E3645" i="12"/>
  <c r="F3645" i="12" s="1"/>
  <c r="Y3645" i="12"/>
  <c r="W3645" i="12" l="1"/>
  <c r="K3645" i="12"/>
  <c r="E294" i="13"/>
  <c r="J3646" i="12"/>
  <c r="Y3646" i="12"/>
  <c r="I3646" i="12"/>
  <c r="N3646" i="12"/>
  <c r="O3646" i="12" s="1"/>
  <c r="P3646" i="12" s="1"/>
  <c r="B3647" i="12"/>
  <c r="E3646" i="12"/>
  <c r="F3646" i="12" s="1"/>
  <c r="V3646" i="12"/>
  <c r="U3646" i="12"/>
  <c r="Q3645" i="12"/>
  <c r="R3645" i="12" s="1"/>
  <c r="W3646" i="12" l="1"/>
  <c r="K3646" i="12"/>
  <c r="E293" i="13"/>
  <c r="Y3647" i="12"/>
  <c r="I3647" i="12"/>
  <c r="V3647" i="12"/>
  <c r="B3648" i="12"/>
  <c r="U3647" i="12"/>
  <c r="E3647" i="12"/>
  <c r="F3647" i="12" s="1"/>
  <c r="J3647" i="12"/>
  <c r="N3647" i="12"/>
  <c r="O3647" i="12" s="1"/>
  <c r="P3647" i="12" s="1"/>
  <c r="Q3646" i="12"/>
  <c r="R3646" i="12" s="1"/>
  <c r="K3647" i="12" l="1"/>
  <c r="Q3647" i="12"/>
  <c r="R3647" i="12" s="1"/>
  <c r="W3647" i="12"/>
  <c r="E292" i="13"/>
  <c r="V3648" i="12"/>
  <c r="B3649" i="12"/>
  <c r="U3648" i="12"/>
  <c r="E3648" i="12"/>
  <c r="F3648" i="12" s="1"/>
  <c r="N3648" i="12"/>
  <c r="O3648" i="12" s="1"/>
  <c r="P3648" i="12" s="1"/>
  <c r="Y3648" i="12"/>
  <c r="J3648" i="12"/>
  <c r="I3648" i="12"/>
  <c r="W3648" i="12" l="1"/>
  <c r="E291" i="13"/>
  <c r="N3649" i="12"/>
  <c r="O3649" i="12" s="1"/>
  <c r="P3649" i="12" s="1"/>
  <c r="Y3649" i="12"/>
  <c r="V3649" i="12"/>
  <c r="U3649" i="12"/>
  <c r="J3649" i="12"/>
  <c r="I3649" i="12"/>
  <c r="B3650" i="12"/>
  <c r="E3649" i="12"/>
  <c r="F3649" i="12" s="1"/>
  <c r="K3648" i="12"/>
  <c r="Q3648" i="12"/>
  <c r="R3648" i="12" s="1"/>
  <c r="W3649" i="12" l="1"/>
  <c r="Q3649" i="12"/>
  <c r="R3649" i="12" s="1"/>
  <c r="E290" i="13"/>
  <c r="N3650" i="12"/>
  <c r="O3650" i="12" s="1"/>
  <c r="P3650" i="12" s="1"/>
  <c r="Y3650" i="12"/>
  <c r="V3650" i="12"/>
  <c r="U3650" i="12"/>
  <c r="J3650" i="12"/>
  <c r="I3650" i="12"/>
  <c r="B3651" i="12"/>
  <c r="E3650" i="12"/>
  <c r="F3650" i="12" s="1"/>
  <c r="K3649" i="12"/>
  <c r="Q3650" i="12" l="1"/>
  <c r="R3650" i="12" s="1"/>
  <c r="E289" i="13"/>
  <c r="J3651" i="12"/>
  <c r="Y3651" i="12"/>
  <c r="I3651" i="12"/>
  <c r="B3652" i="12"/>
  <c r="U3651" i="12"/>
  <c r="E3651" i="12"/>
  <c r="F3651" i="12" s="1"/>
  <c r="V3651" i="12"/>
  <c r="N3651" i="12"/>
  <c r="O3651" i="12" s="1"/>
  <c r="P3651" i="12" s="1"/>
  <c r="K3650" i="12"/>
  <c r="W3650" i="12"/>
  <c r="W3651" i="12" l="1"/>
  <c r="E288" i="13"/>
  <c r="J3652" i="12"/>
  <c r="Y3652" i="12"/>
  <c r="I3652" i="12"/>
  <c r="V3652" i="12"/>
  <c r="B3653" i="12"/>
  <c r="U3652" i="12"/>
  <c r="E3652" i="12"/>
  <c r="F3652" i="12" s="1"/>
  <c r="N3652" i="12"/>
  <c r="O3652" i="12" s="1"/>
  <c r="P3652" i="12" s="1"/>
  <c r="K3651" i="12"/>
  <c r="Q3651" i="12"/>
  <c r="R3651" i="12" s="1"/>
  <c r="W3652" i="12" l="1"/>
  <c r="E287" i="13"/>
  <c r="V3653" i="12"/>
  <c r="B3654" i="12"/>
  <c r="U3653" i="12"/>
  <c r="E3653" i="12"/>
  <c r="F3653" i="12" s="1"/>
  <c r="N3653" i="12"/>
  <c r="O3653" i="12" s="1"/>
  <c r="P3653" i="12" s="1"/>
  <c r="J3653" i="12"/>
  <c r="I3653" i="12"/>
  <c r="Y3653" i="12"/>
  <c r="K3652" i="12"/>
  <c r="Q3652" i="12"/>
  <c r="R3652" i="12" s="1"/>
  <c r="W3653" i="12" l="1"/>
  <c r="Q3653" i="12"/>
  <c r="R3653" i="12" s="1"/>
  <c r="E286" i="13"/>
  <c r="U3654" i="12"/>
  <c r="N3654" i="12"/>
  <c r="O3654" i="12" s="1"/>
  <c r="P3654" i="12" s="1"/>
  <c r="J3654" i="12"/>
  <c r="I3654" i="12"/>
  <c r="E3654" i="12"/>
  <c r="F3654" i="12" s="1"/>
  <c r="B3655" i="12"/>
  <c r="Y3654" i="12"/>
  <c r="V3654" i="12"/>
  <c r="K3653" i="12"/>
  <c r="Q3654" i="12" l="1"/>
  <c r="R3654" i="12" s="1"/>
  <c r="E285" i="13"/>
  <c r="N3655" i="12"/>
  <c r="O3655" i="12" s="1"/>
  <c r="P3655" i="12" s="1"/>
  <c r="Y3655" i="12"/>
  <c r="I3655" i="12"/>
  <c r="V3655" i="12"/>
  <c r="B3656" i="12"/>
  <c r="U3655" i="12"/>
  <c r="E3655" i="12"/>
  <c r="F3655" i="12" s="1"/>
  <c r="J3655" i="12"/>
  <c r="K3654" i="12"/>
  <c r="W3654" i="12"/>
  <c r="E284" i="13" l="1"/>
  <c r="N3656" i="12"/>
  <c r="O3656" i="12" s="1"/>
  <c r="P3656" i="12" s="1"/>
  <c r="J3656" i="12"/>
  <c r="Y3656" i="12"/>
  <c r="I3656" i="12"/>
  <c r="V3656" i="12"/>
  <c r="B3657" i="12"/>
  <c r="U3656" i="12"/>
  <c r="E3656" i="12"/>
  <c r="F3656" i="12" s="1"/>
  <c r="K3655" i="12"/>
  <c r="Q3655" i="12"/>
  <c r="R3655" i="12" s="1"/>
  <c r="W3655" i="12"/>
  <c r="W3656" i="12" l="1"/>
  <c r="Q3656" i="12"/>
  <c r="R3656" i="12" s="1"/>
  <c r="E283" i="13"/>
  <c r="J3657" i="12"/>
  <c r="Y3657" i="12"/>
  <c r="I3657" i="12"/>
  <c r="V3657" i="12"/>
  <c r="B3658" i="12"/>
  <c r="U3657" i="12"/>
  <c r="N3657" i="12"/>
  <c r="O3657" i="12" s="1"/>
  <c r="P3657" i="12" s="1"/>
  <c r="E3657" i="12"/>
  <c r="F3657" i="12" s="1"/>
  <c r="K3656" i="12"/>
  <c r="W3657" i="12" l="1"/>
  <c r="K3657" i="12"/>
  <c r="Q3657" i="12"/>
  <c r="R3657" i="12" s="1"/>
  <c r="E282" i="13"/>
  <c r="V3658" i="12"/>
  <c r="B3659" i="12"/>
  <c r="U3658" i="12"/>
  <c r="E3658" i="12"/>
  <c r="F3658" i="12" s="1"/>
  <c r="Y3658" i="12"/>
  <c r="N3658" i="12"/>
  <c r="O3658" i="12" s="1"/>
  <c r="P3658" i="12" s="1"/>
  <c r="J3658" i="12"/>
  <c r="I3658" i="12"/>
  <c r="K3658" i="12" l="1"/>
  <c r="Q3658" i="12"/>
  <c r="R3658" i="12" s="1"/>
  <c r="W3658" i="12"/>
  <c r="E281" i="13"/>
  <c r="B3660" i="12"/>
  <c r="U3659" i="12"/>
  <c r="E3659" i="12"/>
  <c r="F3659" i="12" s="1"/>
  <c r="N3659" i="12"/>
  <c r="O3659" i="12" s="1"/>
  <c r="P3659" i="12" s="1"/>
  <c r="J3659" i="12"/>
  <c r="Y3659" i="12"/>
  <c r="I3659" i="12"/>
  <c r="V3659" i="12"/>
  <c r="W3659" i="12" l="1"/>
  <c r="E280" i="13"/>
  <c r="N3660" i="12"/>
  <c r="O3660" i="12" s="1"/>
  <c r="P3660" i="12" s="1"/>
  <c r="J3660" i="12"/>
  <c r="Y3660" i="12"/>
  <c r="I3660" i="12"/>
  <c r="V3660" i="12"/>
  <c r="U3660" i="12"/>
  <c r="E3660" i="12"/>
  <c r="F3660" i="12" s="1"/>
  <c r="B3661" i="12"/>
  <c r="K3659" i="12"/>
  <c r="Q3659" i="12"/>
  <c r="R3659" i="12" s="1"/>
  <c r="W3660" i="12" l="1"/>
  <c r="K3660" i="12"/>
  <c r="Q3660" i="12"/>
  <c r="R3660" i="12" s="1"/>
  <c r="E279" i="13"/>
  <c r="N3661" i="12"/>
  <c r="O3661" i="12" s="1"/>
  <c r="P3661" i="12" s="1"/>
  <c r="J3661" i="12"/>
  <c r="V3661" i="12"/>
  <c r="B3662" i="12"/>
  <c r="Y3661" i="12"/>
  <c r="U3661" i="12"/>
  <c r="I3661" i="12"/>
  <c r="E3661" i="12"/>
  <c r="F3661" i="12" s="1"/>
  <c r="K3661" i="12" l="1"/>
  <c r="Q3661" i="12"/>
  <c r="R3661" i="12" s="1"/>
  <c r="W3661" i="12"/>
  <c r="E278" i="13"/>
  <c r="J3662" i="12"/>
  <c r="Y3662" i="12"/>
  <c r="I3662" i="12"/>
  <c r="B3663" i="12"/>
  <c r="U3662" i="12"/>
  <c r="E3662" i="12"/>
  <c r="F3662" i="12" s="1"/>
  <c r="V3662" i="12"/>
  <c r="N3662" i="12"/>
  <c r="O3662" i="12" s="1"/>
  <c r="P3662" i="12" s="1"/>
  <c r="W3662" i="12" l="1"/>
  <c r="E277" i="13"/>
  <c r="Y3663" i="12"/>
  <c r="I3663" i="12"/>
  <c r="V3663" i="12"/>
  <c r="B3664" i="12"/>
  <c r="U3663" i="12"/>
  <c r="E3663" i="12"/>
  <c r="F3663" i="12" s="1"/>
  <c r="N3663" i="12"/>
  <c r="O3663" i="12" s="1"/>
  <c r="P3663" i="12" s="1"/>
  <c r="J3663" i="12"/>
  <c r="K3662" i="12"/>
  <c r="Q3662" i="12"/>
  <c r="R3662" i="12" s="1"/>
  <c r="W3663" i="12" l="1"/>
  <c r="K3663" i="12"/>
  <c r="E276" i="13"/>
  <c r="V3664" i="12"/>
  <c r="B3665" i="12"/>
  <c r="U3664" i="12"/>
  <c r="E3664" i="12"/>
  <c r="F3664" i="12" s="1"/>
  <c r="N3664" i="12"/>
  <c r="O3664" i="12" s="1"/>
  <c r="P3664" i="12" s="1"/>
  <c r="J3664" i="12"/>
  <c r="Y3664" i="12"/>
  <c r="I3664" i="12"/>
  <c r="Q3663" i="12"/>
  <c r="R3663" i="12" s="1"/>
  <c r="K3664" i="12" l="1"/>
  <c r="Q3664" i="12"/>
  <c r="R3664" i="12" s="1"/>
  <c r="W3664" i="12"/>
  <c r="E275" i="13"/>
  <c r="N3665" i="12"/>
  <c r="O3665" i="12" s="1"/>
  <c r="P3665" i="12" s="1"/>
  <c r="J3665" i="12"/>
  <c r="E3665" i="12"/>
  <c r="F3665" i="12" s="1"/>
  <c r="B3666" i="12"/>
  <c r="Y3665" i="12"/>
  <c r="V3665" i="12"/>
  <c r="U3665" i="12"/>
  <c r="I3665" i="12"/>
  <c r="W3665" i="12" l="1"/>
  <c r="Q3665" i="12"/>
  <c r="R3665" i="12" s="1"/>
  <c r="K3665" i="12"/>
  <c r="E274" i="13"/>
  <c r="N3666" i="12"/>
  <c r="O3666" i="12" s="1"/>
  <c r="P3666" i="12" s="1"/>
  <c r="Y3666" i="12"/>
  <c r="I3666" i="12"/>
  <c r="B3667" i="12"/>
  <c r="U3666" i="12"/>
  <c r="E3666" i="12"/>
  <c r="F3666" i="12" s="1"/>
  <c r="V3666" i="12"/>
  <c r="J3666" i="12"/>
  <c r="K3666" i="12" l="1"/>
  <c r="Q3666" i="12"/>
  <c r="R3666" i="12" s="1"/>
  <c r="W3666" i="12"/>
  <c r="E273" i="13"/>
  <c r="J3667" i="12"/>
  <c r="Y3667" i="12"/>
  <c r="I3667" i="12"/>
  <c r="V3667" i="12"/>
  <c r="B3668" i="12"/>
  <c r="U3667" i="12"/>
  <c r="E3667" i="12"/>
  <c r="F3667" i="12" s="1"/>
  <c r="N3667" i="12"/>
  <c r="O3667" i="12" s="1"/>
  <c r="P3667" i="12" s="1"/>
  <c r="W3667" i="12" l="1"/>
  <c r="Q3667" i="12"/>
  <c r="R3667" i="12" s="1"/>
  <c r="E272" i="13"/>
  <c r="J3668" i="12"/>
  <c r="Y3668" i="12"/>
  <c r="I3668" i="12"/>
  <c r="V3668" i="12"/>
  <c r="B3669" i="12"/>
  <c r="U3668" i="12"/>
  <c r="E3668" i="12"/>
  <c r="F3668" i="12" s="1"/>
  <c r="N3668" i="12"/>
  <c r="O3668" i="12" s="1"/>
  <c r="P3668" i="12" s="1"/>
  <c r="K3667" i="12"/>
  <c r="W3668" i="12" l="1"/>
  <c r="Q3668" i="12"/>
  <c r="R3668" i="12" s="1"/>
  <c r="K3668" i="12"/>
  <c r="E271" i="13"/>
  <c r="V3669" i="12"/>
  <c r="B3670" i="12"/>
  <c r="U3669" i="12"/>
  <c r="E3669" i="12"/>
  <c r="F3669" i="12" s="1"/>
  <c r="N3669" i="12"/>
  <c r="O3669" i="12" s="1"/>
  <c r="P3669" i="12" s="1"/>
  <c r="J3669" i="12"/>
  <c r="I3669" i="12"/>
  <c r="Y3669" i="12"/>
  <c r="Q3669" i="12" l="1"/>
  <c r="R3669" i="12" s="1"/>
  <c r="E270" i="13"/>
  <c r="Y3670" i="12"/>
  <c r="I3670" i="12"/>
  <c r="B3671" i="12"/>
  <c r="V3670" i="12"/>
  <c r="U3670" i="12"/>
  <c r="N3670" i="12"/>
  <c r="O3670" i="12" s="1"/>
  <c r="P3670" i="12" s="1"/>
  <c r="J3670" i="12"/>
  <c r="E3670" i="12"/>
  <c r="F3670" i="12" s="1"/>
  <c r="K3669" i="12"/>
  <c r="W3669" i="12"/>
  <c r="E269" i="13" l="1"/>
  <c r="N3671" i="12"/>
  <c r="O3671" i="12" s="1"/>
  <c r="P3671" i="12" s="1"/>
  <c r="J3671" i="12"/>
  <c r="Y3671" i="12"/>
  <c r="I3671" i="12"/>
  <c r="V3671" i="12"/>
  <c r="B3672" i="12"/>
  <c r="U3671" i="12"/>
  <c r="E3671" i="12"/>
  <c r="F3671" i="12" s="1"/>
  <c r="K3670" i="12"/>
  <c r="Q3670" i="12"/>
  <c r="R3670" i="12" s="1"/>
  <c r="W3670" i="12"/>
  <c r="W3671" i="12" l="1"/>
  <c r="E268" i="13"/>
  <c r="N3672" i="12"/>
  <c r="O3672" i="12" s="1"/>
  <c r="P3672" i="12" s="1"/>
  <c r="J3672" i="12"/>
  <c r="Y3672" i="12"/>
  <c r="I3672" i="12"/>
  <c r="V3672" i="12"/>
  <c r="B3673" i="12"/>
  <c r="U3672" i="12"/>
  <c r="E3672" i="12"/>
  <c r="F3672" i="12" s="1"/>
  <c r="K3671" i="12"/>
  <c r="Q3671" i="12"/>
  <c r="R3671" i="12" s="1"/>
  <c r="Q3672" i="12" l="1"/>
  <c r="R3672" i="12" s="1"/>
  <c r="E267" i="13"/>
  <c r="J3673" i="12"/>
  <c r="Y3673" i="12"/>
  <c r="I3673" i="12"/>
  <c r="V3673" i="12"/>
  <c r="U3673" i="12"/>
  <c r="N3673" i="12"/>
  <c r="O3673" i="12" s="1"/>
  <c r="P3673" i="12" s="1"/>
  <c r="E3673" i="12"/>
  <c r="F3673" i="12" s="1"/>
  <c r="B3674" i="12"/>
  <c r="K3672" i="12"/>
  <c r="W3672" i="12"/>
  <c r="W3673" i="12" l="1"/>
  <c r="Q3673" i="12"/>
  <c r="R3673" i="12" s="1"/>
  <c r="E266" i="13"/>
  <c r="V3674" i="12"/>
  <c r="B3675" i="12"/>
  <c r="U3674" i="12"/>
  <c r="E3674" i="12"/>
  <c r="F3674" i="12" s="1"/>
  <c r="Y3674" i="12"/>
  <c r="N3674" i="12"/>
  <c r="O3674" i="12" s="1"/>
  <c r="P3674" i="12" s="1"/>
  <c r="J3674" i="12"/>
  <c r="I3674" i="12"/>
  <c r="K3673" i="12"/>
  <c r="W3674" i="12" l="1"/>
  <c r="E265" i="13"/>
  <c r="B3676" i="12"/>
  <c r="U3675" i="12"/>
  <c r="E3675" i="12"/>
  <c r="F3675" i="12" s="1"/>
  <c r="N3675" i="12"/>
  <c r="O3675" i="12" s="1"/>
  <c r="P3675" i="12" s="1"/>
  <c r="J3675" i="12"/>
  <c r="Y3675" i="12"/>
  <c r="I3675" i="12"/>
  <c r="V3675" i="12"/>
  <c r="K3674" i="12"/>
  <c r="Q3674" i="12"/>
  <c r="R3674" i="12" s="1"/>
  <c r="Q3675" i="12" l="1"/>
  <c r="R3675" i="12" s="1"/>
  <c r="W3675" i="12"/>
  <c r="E264" i="13"/>
  <c r="N3676" i="12"/>
  <c r="O3676" i="12" s="1"/>
  <c r="P3676" i="12" s="1"/>
  <c r="J3676" i="12"/>
  <c r="Y3676" i="12"/>
  <c r="I3676" i="12"/>
  <c r="V3676" i="12"/>
  <c r="B3677" i="12"/>
  <c r="U3676" i="12"/>
  <c r="E3676" i="12"/>
  <c r="F3676" i="12" s="1"/>
  <c r="K3675" i="12"/>
  <c r="E263" i="13" l="1"/>
  <c r="N3677" i="12"/>
  <c r="O3677" i="12" s="1"/>
  <c r="P3677" i="12" s="1"/>
  <c r="J3677" i="12"/>
  <c r="Y3677" i="12"/>
  <c r="I3677" i="12"/>
  <c r="V3677" i="12"/>
  <c r="B3678" i="12"/>
  <c r="U3677" i="12"/>
  <c r="E3677" i="12"/>
  <c r="F3677" i="12" s="1"/>
  <c r="K3676" i="12"/>
  <c r="Q3676" i="12"/>
  <c r="R3676" i="12" s="1"/>
  <c r="W3676" i="12"/>
  <c r="Q3677" i="12" l="1"/>
  <c r="R3677" i="12" s="1"/>
  <c r="W3677" i="12"/>
  <c r="E262" i="13"/>
  <c r="J3678" i="12"/>
  <c r="Y3678" i="12"/>
  <c r="I3678" i="12"/>
  <c r="V3678" i="12"/>
  <c r="B3679" i="12"/>
  <c r="U3678" i="12"/>
  <c r="E3678" i="12"/>
  <c r="F3678" i="12" s="1"/>
  <c r="N3678" i="12"/>
  <c r="O3678" i="12" s="1"/>
  <c r="P3678" i="12" s="1"/>
  <c r="K3677" i="12"/>
  <c r="W3678" i="12" l="1"/>
  <c r="E261" i="13"/>
  <c r="J3679" i="12"/>
  <c r="Y3679" i="12"/>
  <c r="I3679" i="12"/>
  <c r="V3679" i="12"/>
  <c r="B3680" i="12"/>
  <c r="U3679" i="12"/>
  <c r="E3679" i="12"/>
  <c r="F3679" i="12" s="1"/>
  <c r="N3679" i="12"/>
  <c r="O3679" i="12" s="1"/>
  <c r="P3679" i="12" s="1"/>
  <c r="K3678" i="12"/>
  <c r="Q3678" i="12"/>
  <c r="R3678" i="12" s="1"/>
  <c r="W3679" i="12" l="1"/>
  <c r="Q3679" i="12"/>
  <c r="R3679" i="12" s="1"/>
  <c r="E260" i="13"/>
  <c r="V3680" i="12"/>
  <c r="B3681" i="12"/>
  <c r="U3680" i="12"/>
  <c r="E3680" i="12"/>
  <c r="F3680" i="12" s="1"/>
  <c r="N3680" i="12"/>
  <c r="O3680" i="12" s="1"/>
  <c r="P3680" i="12" s="1"/>
  <c r="J3680" i="12"/>
  <c r="Y3680" i="12"/>
  <c r="I3680" i="12"/>
  <c r="K3679" i="12"/>
  <c r="W3680" i="12" l="1"/>
  <c r="Q3680" i="12"/>
  <c r="R3680" i="12" s="1"/>
  <c r="E259" i="13"/>
  <c r="N3681" i="12"/>
  <c r="O3681" i="12" s="1"/>
  <c r="P3681" i="12" s="1"/>
  <c r="J3681" i="12"/>
  <c r="Y3681" i="12"/>
  <c r="I3681" i="12"/>
  <c r="E3681" i="12"/>
  <c r="F3681" i="12" s="1"/>
  <c r="B3682" i="12"/>
  <c r="V3681" i="12"/>
  <c r="U3681" i="12"/>
  <c r="K3680" i="12"/>
  <c r="K3681" i="12" l="1"/>
  <c r="W3681" i="12"/>
  <c r="Q3681" i="12"/>
  <c r="R3681" i="12" s="1"/>
  <c r="E258" i="13"/>
  <c r="N3682" i="12"/>
  <c r="O3682" i="12" s="1"/>
  <c r="P3682" i="12" s="1"/>
  <c r="J3682" i="12"/>
  <c r="Y3682" i="12"/>
  <c r="I3682" i="12"/>
  <c r="V3682" i="12"/>
  <c r="B3683" i="12"/>
  <c r="U3682" i="12"/>
  <c r="E3682" i="12"/>
  <c r="F3682" i="12" s="1"/>
  <c r="W3682" i="12" l="1"/>
  <c r="K3682" i="12"/>
  <c r="Q3682" i="12"/>
  <c r="R3682" i="12" s="1"/>
  <c r="E257" i="13"/>
  <c r="N3683" i="12"/>
  <c r="O3683" i="12" s="1"/>
  <c r="P3683" i="12" s="1"/>
  <c r="J3683" i="12"/>
  <c r="Y3683" i="12"/>
  <c r="I3683" i="12"/>
  <c r="V3683" i="12"/>
  <c r="B3684" i="12"/>
  <c r="U3683" i="12"/>
  <c r="E3683" i="12"/>
  <c r="F3683" i="12" s="1"/>
  <c r="K3683" i="12" l="1"/>
  <c r="Q3683" i="12"/>
  <c r="R3683" i="12" s="1"/>
  <c r="W3683" i="12"/>
  <c r="E256" i="13"/>
  <c r="J3684" i="12"/>
  <c r="Y3684" i="12"/>
  <c r="I3684" i="12"/>
  <c r="V3684" i="12"/>
  <c r="B3685" i="12"/>
  <c r="U3684" i="12"/>
  <c r="E3684" i="12"/>
  <c r="F3684" i="12" s="1"/>
  <c r="N3684" i="12"/>
  <c r="O3684" i="12" s="1"/>
  <c r="P3684" i="12" s="1"/>
  <c r="W3684" i="12" l="1"/>
  <c r="E255" i="13"/>
  <c r="V3685" i="12"/>
  <c r="B3686" i="12"/>
  <c r="U3685" i="12"/>
  <c r="E3685" i="12"/>
  <c r="F3685" i="12" s="1"/>
  <c r="N3685" i="12"/>
  <c r="O3685" i="12" s="1"/>
  <c r="P3685" i="12" s="1"/>
  <c r="Y3685" i="12"/>
  <c r="J3685" i="12"/>
  <c r="I3685" i="12"/>
  <c r="K3684" i="12"/>
  <c r="Q3684" i="12"/>
  <c r="R3684" i="12" s="1"/>
  <c r="W3685" i="12" l="1"/>
  <c r="K3685" i="12"/>
  <c r="E254" i="13"/>
  <c r="B3687" i="12"/>
  <c r="U3686" i="12"/>
  <c r="E3686" i="12"/>
  <c r="F3686" i="12" s="1"/>
  <c r="N3686" i="12"/>
  <c r="O3686" i="12" s="1"/>
  <c r="P3686" i="12" s="1"/>
  <c r="J3686" i="12"/>
  <c r="Y3686" i="12"/>
  <c r="I3686" i="12"/>
  <c r="V3686" i="12"/>
  <c r="Q3685" i="12"/>
  <c r="R3685" i="12" s="1"/>
  <c r="K3686" i="12" l="1"/>
  <c r="Q3686" i="12"/>
  <c r="R3686" i="12" s="1"/>
  <c r="W3686" i="12"/>
  <c r="E253" i="13"/>
  <c r="N3687" i="12"/>
  <c r="O3687" i="12" s="1"/>
  <c r="P3687" i="12" s="1"/>
  <c r="J3687" i="12"/>
  <c r="Y3687" i="12"/>
  <c r="I3687" i="12"/>
  <c r="V3687" i="12"/>
  <c r="B3688" i="12"/>
  <c r="U3687" i="12"/>
  <c r="E3687" i="12"/>
  <c r="F3687" i="12" s="1"/>
  <c r="K3687" i="12" l="1"/>
  <c r="Q3687" i="12"/>
  <c r="R3687" i="12" s="1"/>
  <c r="W3687" i="12"/>
  <c r="E252" i="13"/>
  <c r="N3688" i="12"/>
  <c r="O3688" i="12" s="1"/>
  <c r="P3688" i="12" s="1"/>
  <c r="J3688" i="12"/>
  <c r="Y3688" i="12"/>
  <c r="I3688" i="12"/>
  <c r="V3688" i="12"/>
  <c r="B3689" i="12"/>
  <c r="U3688" i="12"/>
  <c r="E3688" i="12"/>
  <c r="F3688" i="12" s="1"/>
  <c r="W3688" i="12" l="1"/>
  <c r="Q3688" i="12"/>
  <c r="R3688" i="12" s="1"/>
  <c r="E251" i="13"/>
  <c r="J3689" i="12"/>
  <c r="Y3689" i="12"/>
  <c r="I3689" i="12"/>
  <c r="V3689" i="12"/>
  <c r="B3690" i="12"/>
  <c r="U3689" i="12"/>
  <c r="E3689" i="12"/>
  <c r="F3689" i="12" s="1"/>
  <c r="N3689" i="12"/>
  <c r="O3689" i="12" s="1"/>
  <c r="P3689" i="12" s="1"/>
  <c r="K3688" i="12"/>
  <c r="W3689" i="12" l="1"/>
  <c r="Q3689" i="12"/>
  <c r="R3689" i="12" s="1"/>
  <c r="E250" i="13"/>
  <c r="Y3690" i="12"/>
  <c r="I3690" i="12"/>
  <c r="V3690" i="12"/>
  <c r="B3691" i="12"/>
  <c r="U3690" i="12"/>
  <c r="E3690" i="12"/>
  <c r="F3690" i="12" s="1"/>
  <c r="N3690" i="12"/>
  <c r="O3690" i="12" s="1"/>
  <c r="P3690" i="12" s="1"/>
  <c r="J3690" i="12"/>
  <c r="K3689" i="12"/>
  <c r="W3690" i="12" l="1"/>
  <c r="K3690" i="12"/>
  <c r="Q3690" i="12"/>
  <c r="R3690" i="12" s="1"/>
  <c r="E249" i="13"/>
  <c r="V3691" i="12"/>
  <c r="B3692" i="12"/>
  <c r="U3691" i="12"/>
  <c r="E3691" i="12"/>
  <c r="F3691" i="12" s="1"/>
  <c r="N3691" i="12"/>
  <c r="O3691" i="12" s="1"/>
  <c r="P3691" i="12" s="1"/>
  <c r="J3691" i="12"/>
  <c r="Y3691" i="12"/>
  <c r="I3691" i="12"/>
  <c r="E248" i="13" l="1"/>
  <c r="N3692" i="12"/>
  <c r="O3692" i="12" s="1"/>
  <c r="P3692" i="12" s="1"/>
  <c r="J3692" i="12"/>
  <c r="Y3692" i="12"/>
  <c r="I3692" i="12"/>
  <c r="V3692" i="12"/>
  <c r="E3692" i="12"/>
  <c r="F3692" i="12" s="1"/>
  <c r="B3693" i="12"/>
  <c r="U3692" i="12"/>
  <c r="K3691" i="12"/>
  <c r="Q3691" i="12"/>
  <c r="R3691" i="12" s="1"/>
  <c r="W3691" i="12"/>
  <c r="W3692" i="12" l="1"/>
  <c r="K3692" i="12"/>
  <c r="Q3692" i="12"/>
  <c r="R3692" i="12" s="1"/>
  <c r="E247" i="13"/>
  <c r="N3693" i="12"/>
  <c r="O3693" i="12" s="1"/>
  <c r="P3693" i="12" s="1"/>
  <c r="J3693" i="12"/>
  <c r="Y3693" i="12"/>
  <c r="I3693" i="12"/>
  <c r="V3693" i="12"/>
  <c r="B3694" i="12"/>
  <c r="U3693" i="12"/>
  <c r="E3693" i="12"/>
  <c r="F3693" i="12" s="1"/>
  <c r="K3693" i="12" l="1"/>
  <c r="W3693" i="12"/>
  <c r="Q3693" i="12"/>
  <c r="R3693" i="12" s="1"/>
  <c r="E246" i="13"/>
  <c r="J3694" i="12"/>
  <c r="Y3694" i="12"/>
  <c r="I3694" i="12"/>
  <c r="V3694" i="12"/>
  <c r="B3695" i="12"/>
  <c r="U3694" i="12"/>
  <c r="E3694" i="12"/>
  <c r="F3694" i="12" s="1"/>
  <c r="N3694" i="12"/>
  <c r="O3694" i="12" s="1"/>
  <c r="P3694" i="12" s="1"/>
  <c r="Q3694" i="12" l="1"/>
  <c r="R3694" i="12" s="1"/>
  <c r="E245" i="13"/>
  <c r="J3695" i="12"/>
  <c r="Y3695" i="12"/>
  <c r="I3695" i="12"/>
  <c r="V3695" i="12"/>
  <c r="B3696" i="12"/>
  <c r="U3695" i="12"/>
  <c r="E3695" i="12"/>
  <c r="F3695" i="12" s="1"/>
  <c r="N3695" i="12"/>
  <c r="O3695" i="12" s="1"/>
  <c r="P3695" i="12" s="1"/>
  <c r="K3694" i="12"/>
  <c r="W3694" i="12"/>
  <c r="W3695" i="12" l="1"/>
  <c r="E244" i="13"/>
  <c r="V3696" i="12"/>
  <c r="E3696" i="12"/>
  <c r="F3696" i="12" s="1"/>
  <c r="U3696" i="12"/>
  <c r="B3697" i="12"/>
  <c r="N3696" i="12"/>
  <c r="O3696" i="12" s="1"/>
  <c r="P3696" i="12" s="1"/>
  <c r="J3696" i="12"/>
  <c r="Y3696" i="12"/>
  <c r="I3696" i="12"/>
  <c r="K3695" i="12"/>
  <c r="Q3695" i="12"/>
  <c r="R3695" i="12" s="1"/>
  <c r="W3696" i="12" l="1"/>
  <c r="E243" i="13"/>
  <c r="N3697" i="12"/>
  <c r="O3697" i="12" s="1"/>
  <c r="P3697" i="12" s="1"/>
  <c r="V3697" i="12"/>
  <c r="E3697" i="12"/>
  <c r="F3697" i="12" s="1"/>
  <c r="U3697" i="12"/>
  <c r="B3698" i="12"/>
  <c r="J3697" i="12"/>
  <c r="I3697" i="12"/>
  <c r="Y3697" i="12"/>
  <c r="Q3696" i="12"/>
  <c r="R3696" i="12" s="1"/>
  <c r="K3696" i="12"/>
  <c r="W3697" i="12" l="1"/>
  <c r="Q3697" i="12"/>
  <c r="R3697" i="12" s="1"/>
  <c r="E242" i="13"/>
  <c r="Y3698" i="12"/>
  <c r="E3698" i="12"/>
  <c r="F3698" i="12" s="1"/>
  <c r="V3698" i="12"/>
  <c r="U3698" i="12"/>
  <c r="B3699" i="12"/>
  <c r="N3698" i="12"/>
  <c r="O3698" i="12" s="1"/>
  <c r="P3698" i="12" s="1"/>
  <c r="J3698" i="12"/>
  <c r="I3698" i="12"/>
  <c r="K3697" i="12"/>
  <c r="W3698" i="12" l="1"/>
  <c r="Q3698" i="12"/>
  <c r="R3698" i="12" s="1"/>
  <c r="E241" i="13"/>
  <c r="J3699" i="12"/>
  <c r="Y3699" i="12"/>
  <c r="I3699" i="12"/>
  <c r="V3699" i="12"/>
  <c r="N3699" i="12"/>
  <c r="O3699" i="12" s="1"/>
  <c r="P3699" i="12" s="1"/>
  <c r="E3699" i="12"/>
  <c r="F3699" i="12" s="1"/>
  <c r="U3699" i="12"/>
  <c r="B3700" i="12"/>
  <c r="K3698" i="12"/>
  <c r="W3699" i="12" l="1"/>
  <c r="K3699" i="12"/>
  <c r="E240" i="13"/>
  <c r="V3700" i="12"/>
  <c r="B3701" i="12"/>
  <c r="U3700" i="12"/>
  <c r="E3700" i="12"/>
  <c r="F3700" i="12" s="1"/>
  <c r="Y3700" i="12"/>
  <c r="N3700" i="12"/>
  <c r="O3700" i="12" s="1"/>
  <c r="P3700" i="12" s="1"/>
  <c r="J3700" i="12"/>
  <c r="I3700" i="12"/>
  <c r="Q3699" i="12"/>
  <c r="R3699" i="12" s="1"/>
  <c r="W3700" i="12" l="1"/>
  <c r="E239" i="13"/>
  <c r="B3702" i="12"/>
  <c r="J3701" i="12"/>
  <c r="I3701" i="12"/>
  <c r="E3701" i="12"/>
  <c r="F3701" i="12" s="1"/>
  <c r="Y3701" i="12"/>
  <c r="V3701" i="12"/>
  <c r="U3701" i="12"/>
  <c r="N3701" i="12"/>
  <c r="O3701" i="12" s="1"/>
  <c r="P3701" i="12" s="1"/>
  <c r="K3700" i="12"/>
  <c r="Q3700" i="12"/>
  <c r="R3700" i="12" s="1"/>
  <c r="K3701" i="12" l="1"/>
  <c r="E238" i="13"/>
  <c r="Y3702" i="12"/>
  <c r="I3702" i="12"/>
  <c r="V3702" i="12"/>
  <c r="U3702" i="12"/>
  <c r="N3702" i="12"/>
  <c r="O3702" i="12" s="1"/>
  <c r="P3702" i="12" s="1"/>
  <c r="J3702" i="12"/>
  <c r="B3703" i="12"/>
  <c r="E3702" i="12"/>
  <c r="F3702" i="12" s="1"/>
  <c r="Q3701" i="12"/>
  <c r="R3701" i="12" s="1"/>
  <c r="W3701" i="12"/>
  <c r="W3702" i="12" l="1"/>
  <c r="K3702" i="12"/>
  <c r="Q3702" i="12"/>
  <c r="R3702" i="12" s="1"/>
  <c r="E237" i="13"/>
  <c r="N3703" i="12"/>
  <c r="O3703" i="12" s="1"/>
  <c r="P3703" i="12" s="1"/>
  <c r="J3703" i="12"/>
  <c r="V3703" i="12"/>
  <c r="U3703" i="12"/>
  <c r="I3703" i="12"/>
  <c r="B3704" i="12"/>
  <c r="E3703" i="12"/>
  <c r="F3703" i="12" s="1"/>
  <c r="Y3703" i="12"/>
  <c r="K3703" i="12" l="1"/>
  <c r="W3703" i="12"/>
  <c r="Q3703" i="12"/>
  <c r="R3703" i="12" s="1"/>
  <c r="E236" i="13"/>
  <c r="J3704" i="12"/>
  <c r="Y3704" i="12"/>
  <c r="I3704" i="12"/>
  <c r="N3704" i="12"/>
  <c r="O3704" i="12" s="1"/>
  <c r="P3704" i="12" s="1"/>
  <c r="V3704" i="12"/>
  <c r="U3704" i="12"/>
  <c r="E3704" i="12"/>
  <c r="F3704" i="12" s="1"/>
  <c r="B3705" i="12"/>
  <c r="W3704" i="12" l="1"/>
  <c r="K3704" i="12"/>
  <c r="E235" i="13"/>
  <c r="V3705" i="12"/>
  <c r="B3706" i="12"/>
  <c r="U3705" i="12"/>
  <c r="E3705" i="12"/>
  <c r="F3705" i="12" s="1"/>
  <c r="Y3705" i="12"/>
  <c r="N3705" i="12"/>
  <c r="O3705" i="12" s="1"/>
  <c r="P3705" i="12" s="1"/>
  <c r="J3705" i="12"/>
  <c r="I3705" i="12"/>
  <c r="Q3704" i="12"/>
  <c r="R3704" i="12" s="1"/>
  <c r="W3705" i="12" l="1"/>
  <c r="E234" i="13"/>
  <c r="B3707" i="12"/>
  <c r="U3706" i="12"/>
  <c r="E3706" i="12"/>
  <c r="F3706" i="12" s="1"/>
  <c r="N3706" i="12"/>
  <c r="O3706" i="12" s="1"/>
  <c r="P3706" i="12" s="1"/>
  <c r="J3706" i="12"/>
  <c r="Y3706" i="12"/>
  <c r="V3706" i="12"/>
  <c r="I3706" i="12"/>
  <c r="Q3705" i="12"/>
  <c r="R3705" i="12" s="1"/>
  <c r="K3705" i="12"/>
  <c r="W3706" i="12" l="1"/>
  <c r="Q3706" i="12"/>
  <c r="R3706" i="12" s="1"/>
  <c r="E233" i="13"/>
  <c r="N3707" i="12"/>
  <c r="O3707" i="12" s="1"/>
  <c r="P3707" i="12" s="1"/>
  <c r="J3707" i="12"/>
  <c r="Y3707" i="12"/>
  <c r="I3707" i="12"/>
  <c r="B3708" i="12"/>
  <c r="U3707" i="12"/>
  <c r="E3707" i="12"/>
  <c r="F3707" i="12" s="1"/>
  <c r="V3707" i="12"/>
  <c r="K3706" i="12"/>
  <c r="W3707" i="12" l="1"/>
  <c r="E232" i="13"/>
  <c r="N3708" i="12"/>
  <c r="O3708" i="12" s="1"/>
  <c r="P3708" i="12" s="1"/>
  <c r="V3708" i="12"/>
  <c r="E3708" i="12"/>
  <c r="F3708" i="12" s="1"/>
  <c r="B3709" i="12"/>
  <c r="Y3708" i="12"/>
  <c r="U3708" i="12"/>
  <c r="J3708" i="12"/>
  <c r="I3708" i="12"/>
  <c r="K3707" i="12"/>
  <c r="Q3707" i="12"/>
  <c r="R3707" i="12" s="1"/>
  <c r="W3708" i="12" l="1"/>
  <c r="K3708" i="12"/>
  <c r="E231" i="13"/>
  <c r="J3709" i="12"/>
  <c r="Y3709" i="12"/>
  <c r="I3709" i="12"/>
  <c r="B3710" i="12"/>
  <c r="U3709" i="12"/>
  <c r="E3709" i="12"/>
  <c r="F3709" i="12" s="1"/>
  <c r="N3709" i="12"/>
  <c r="O3709" i="12" s="1"/>
  <c r="P3709" i="12" s="1"/>
  <c r="V3709" i="12"/>
  <c r="Q3708" i="12"/>
  <c r="R3708" i="12" s="1"/>
  <c r="W3709" i="12" l="1"/>
  <c r="E230" i="13"/>
  <c r="Y3710" i="12"/>
  <c r="I3710" i="12"/>
  <c r="V3710" i="12"/>
  <c r="B3711" i="12"/>
  <c r="U3710" i="12"/>
  <c r="E3710" i="12"/>
  <c r="F3710" i="12" s="1"/>
  <c r="N3710" i="12"/>
  <c r="O3710" i="12" s="1"/>
  <c r="P3710" i="12" s="1"/>
  <c r="J3710" i="12"/>
  <c r="K3709" i="12"/>
  <c r="Q3709" i="12"/>
  <c r="R3709" i="12" s="1"/>
  <c r="W3710" i="12" l="1"/>
  <c r="E229" i="13"/>
  <c r="V3711" i="12"/>
  <c r="B3712" i="12"/>
  <c r="U3711" i="12"/>
  <c r="E3711" i="12"/>
  <c r="F3711" i="12" s="1"/>
  <c r="N3711" i="12"/>
  <c r="O3711" i="12" s="1"/>
  <c r="P3711" i="12" s="1"/>
  <c r="Y3711" i="12"/>
  <c r="I3711" i="12"/>
  <c r="J3711" i="12"/>
  <c r="K3710" i="12"/>
  <c r="Q3710" i="12"/>
  <c r="R3710" i="12" s="1"/>
  <c r="W3711" i="12" l="1"/>
  <c r="E228" i="13"/>
  <c r="J3712" i="12"/>
  <c r="V3712" i="12"/>
  <c r="B3713" i="12"/>
  <c r="Y3712" i="12"/>
  <c r="U3712" i="12"/>
  <c r="N3712" i="12"/>
  <c r="O3712" i="12" s="1"/>
  <c r="P3712" i="12" s="1"/>
  <c r="I3712" i="12"/>
  <c r="E3712" i="12"/>
  <c r="F3712" i="12" s="1"/>
  <c r="Q3711" i="12"/>
  <c r="R3711" i="12" s="1"/>
  <c r="K3711" i="12"/>
  <c r="W3712" i="12" l="1"/>
  <c r="Q3712" i="12"/>
  <c r="R3712" i="12" s="1"/>
  <c r="K3712" i="12"/>
  <c r="E227" i="13"/>
  <c r="N3713" i="12"/>
  <c r="O3713" i="12" s="1"/>
  <c r="P3713" i="12" s="1"/>
  <c r="Y3713" i="12"/>
  <c r="I3713" i="12"/>
  <c r="B3714" i="12"/>
  <c r="U3713" i="12"/>
  <c r="E3713" i="12"/>
  <c r="F3713" i="12" s="1"/>
  <c r="V3713" i="12"/>
  <c r="J3713" i="12"/>
  <c r="Q3713" i="12" l="1"/>
  <c r="R3713" i="12" s="1"/>
  <c r="W3713" i="12"/>
  <c r="E226" i="13"/>
  <c r="J3714" i="12"/>
  <c r="Y3714" i="12"/>
  <c r="I3714" i="12"/>
  <c r="V3714" i="12"/>
  <c r="B3715" i="12"/>
  <c r="U3714" i="12"/>
  <c r="E3714" i="12"/>
  <c r="F3714" i="12" s="1"/>
  <c r="N3714" i="12"/>
  <c r="O3714" i="12" s="1"/>
  <c r="P3714" i="12" s="1"/>
  <c r="K3713" i="12"/>
  <c r="W3714" i="12" l="1"/>
  <c r="Q3714" i="12"/>
  <c r="R3714" i="12" s="1"/>
  <c r="K3714" i="12"/>
  <c r="E225" i="13"/>
  <c r="J3715" i="12"/>
  <c r="Y3715" i="12"/>
  <c r="I3715" i="12"/>
  <c r="V3715" i="12"/>
  <c r="N3715" i="12"/>
  <c r="O3715" i="12" s="1"/>
  <c r="P3715" i="12" s="1"/>
  <c r="E3715" i="12"/>
  <c r="F3715" i="12" s="1"/>
  <c r="B3716" i="12"/>
  <c r="U3715" i="12"/>
  <c r="W3715" i="12" l="1"/>
  <c r="E224" i="13"/>
  <c r="V3716" i="12"/>
  <c r="B3717" i="12"/>
  <c r="U3716" i="12"/>
  <c r="E3716" i="12"/>
  <c r="F3716" i="12" s="1"/>
  <c r="N3716" i="12"/>
  <c r="O3716" i="12" s="1"/>
  <c r="P3716" i="12" s="1"/>
  <c r="J3716" i="12"/>
  <c r="Y3716" i="12"/>
  <c r="I3716" i="12"/>
  <c r="Q3715" i="12"/>
  <c r="R3715" i="12" s="1"/>
  <c r="K3715" i="12"/>
  <c r="W3716" i="12" l="1"/>
  <c r="E223" i="13"/>
  <c r="Y3717" i="12"/>
  <c r="I3717" i="12"/>
  <c r="V3717" i="12"/>
  <c r="U3717" i="12"/>
  <c r="N3717" i="12"/>
  <c r="O3717" i="12" s="1"/>
  <c r="P3717" i="12" s="1"/>
  <c r="J3717" i="12"/>
  <c r="E3717" i="12"/>
  <c r="F3717" i="12" s="1"/>
  <c r="B3718" i="12"/>
  <c r="K3716" i="12"/>
  <c r="Q3716" i="12"/>
  <c r="R3716" i="12" s="1"/>
  <c r="K3717" i="12" l="1"/>
  <c r="W3717" i="12"/>
  <c r="Q3717" i="12"/>
  <c r="R3717" i="12" s="1"/>
  <c r="E222" i="13"/>
  <c r="N3718" i="12"/>
  <c r="O3718" i="12" s="1"/>
  <c r="P3718" i="12" s="1"/>
  <c r="J3718" i="12"/>
  <c r="Y3718" i="12"/>
  <c r="I3718" i="12"/>
  <c r="V3718" i="12"/>
  <c r="B3719" i="12"/>
  <c r="U3718" i="12"/>
  <c r="E3718" i="12"/>
  <c r="F3718" i="12" s="1"/>
  <c r="W3718" i="12" l="1"/>
  <c r="Q3718" i="12"/>
  <c r="R3718" i="12" s="1"/>
  <c r="E221" i="13"/>
  <c r="N3719" i="12"/>
  <c r="O3719" i="12" s="1"/>
  <c r="P3719" i="12" s="1"/>
  <c r="J3719" i="12"/>
  <c r="V3719" i="12"/>
  <c r="B3720" i="12"/>
  <c r="U3719" i="12"/>
  <c r="E3719" i="12"/>
  <c r="F3719" i="12" s="1"/>
  <c r="Y3719" i="12"/>
  <c r="I3719" i="12"/>
  <c r="K3718" i="12"/>
  <c r="W3719" i="12" l="1"/>
  <c r="E220" i="13"/>
  <c r="J3720" i="12"/>
  <c r="Y3720" i="12"/>
  <c r="I3720" i="12"/>
  <c r="N3720" i="12"/>
  <c r="O3720" i="12" s="1"/>
  <c r="P3720" i="12" s="1"/>
  <c r="E3720" i="12"/>
  <c r="F3720" i="12" s="1"/>
  <c r="B3721" i="12"/>
  <c r="V3720" i="12"/>
  <c r="U3720" i="12"/>
  <c r="K3719" i="12"/>
  <c r="Q3719" i="12"/>
  <c r="R3719" i="12" s="1"/>
  <c r="W3720" i="12" l="1"/>
  <c r="K3720" i="12"/>
  <c r="E219" i="13"/>
  <c r="V3721" i="12"/>
  <c r="B3722" i="12"/>
  <c r="U3721" i="12"/>
  <c r="E3721" i="12"/>
  <c r="F3721" i="12" s="1"/>
  <c r="Y3721" i="12"/>
  <c r="N3721" i="12"/>
  <c r="O3721" i="12" s="1"/>
  <c r="P3721" i="12" s="1"/>
  <c r="J3721" i="12"/>
  <c r="I3721" i="12"/>
  <c r="Q3720" i="12"/>
  <c r="R3720" i="12" s="1"/>
  <c r="W3721" i="12" l="1"/>
  <c r="Q3721" i="12"/>
  <c r="R3721" i="12" s="1"/>
  <c r="K3721" i="12"/>
  <c r="E218" i="13"/>
  <c r="B3723" i="12"/>
  <c r="U3722" i="12"/>
  <c r="E3722" i="12"/>
  <c r="F3722" i="12" s="1"/>
  <c r="N3722" i="12"/>
  <c r="O3722" i="12" s="1"/>
  <c r="P3722" i="12" s="1"/>
  <c r="J3722" i="12"/>
  <c r="Y3722" i="12"/>
  <c r="I3722" i="12"/>
  <c r="V3722" i="12"/>
  <c r="K3722" i="12" l="1"/>
  <c r="Q3722" i="12"/>
  <c r="R3722" i="12" s="1"/>
  <c r="W3722" i="12"/>
  <c r="E217" i="13"/>
  <c r="N3723" i="12"/>
  <c r="O3723" i="12" s="1"/>
  <c r="P3723" i="12" s="1"/>
  <c r="J3723" i="12"/>
  <c r="Y3723" i="12"/>
  <c r="I3723" i="12"/>
  <c r="V3723" i="12"/>
  <c r="B3724" i="12"/>
  <c r="U3723" i="12"/>
  <c r="E3723" i="12"/>
  <c r="F3723" i="12" s="1"/>
  <c r="W3723" i="12" l="1"/>
  <c r="E216" i="13"/>
  <c r="N3724" i="12"/>
  <c r="O3724" i="12" s="1"/>
  <c r="P3724" i="12" s="1"/>
  <c r="V3724" i="12"/>
  <c r="U3724" i="12"/>
  <c r="J3724" i="12"/>
  <c r="I3724" i="12"/>
  <c r="E3724" i="12"/>
  <c r="F3724" i="12" s="1"/>
  <c r="B3725" i="12"/>
  <c r="Y3724" i="12"/>
  <c r="K3723" i="12"/>
  <c r="Q3723" i="12"/>
  <c r="R3723" i="12" s="1"/>
  <c r="W3724" i="12" l="1"/>
  <c r="Q3724" i="12"/>
  <c r="R3724" i="12" s="1"/>
  <c r="E215" i="13"/>
  <c r="J3725" i="12"/>
  <c r="Y3725" i="12"/>
  <c r="I3725" i="12"/>
  <c r="B3726" i="12"/>
  <c r="U3725" i="12"/>
  <c r="E3725" i="12"/>
  <c r="F3725" i="12" s="1"/>
  <c r="V3725" i="12"/>
  <c r="N3725" i="12"/>
  <c r="O3725" i="12" s="1"/>
  <c r="P3725" i="12" s="1"/>
  <c r="K3724" i="12"/>
  <c r="E214" i="13" l="1"/>
  <c r="Y3726" i="12"/>
  <c r="I3726" i="12"/>
  <c r="V3726" i="12"/>
  <c r="B3727" i="12"/>
  <c r="U3726" i="12"/>
  <c r="E3726" i="12"/>
  <c r="F3726" i="12" s="1"/>
  <c r="N3726" i="12"/>
  <c r="O3726" i="12" s="1"/>
  <c r="P3726" i="12" s="1"/>
  <c r="J3726" i="12"/>
  <c r="K3725" i="12"/>
  <c r="Q3725" i="12"/>
  <c r="R3725" i="12" s="1"/>
  <c r="W3725" i="12"/>
  <c r="W3726" i="12" l="1"/>
  <c r="Q3726" i="12"/>
  <c r="R3726" i="12" s="1"/>
  <c r="E213" i="13"/>
  <c r="V3727" i="12"/>
  <c r="B3728" i="12"/>
  <c r="U3727" i="12"/>
  <c r="E3727" i="12"/>
  <c r="F3727" i="12" s="1"/>
  <c r="N3727" i="12"/>
  <c r="O3727" i="12" s="1"/>
  <c r="P3727" i="12" s="1"/>
  <c r="J3727" i="12"/>
  <c r="Y3727" i="12"/>
  <c r="I3727" i="12"/>
  <c r="K3726" i="12"/>
  <c r="W3727" i="12" l="1"/>
  <c r="E212" i="13"/>
  <c r="N3728" i="12"/>
  <c r="O3728" i="12" s="1"/>
  <c r="P3728" i="12" s="1"/>
  <c r="J3728" i="12"/>
  <c r="V3728" i="12"/>
  <c r="B3729" i="12"/>
  <c r="Y3728" i="12"/>
  <c r="U3728" i="12"/>
  <c r="I3728" i="12"/>
  <c r="E3728" i="12"/>
  <c r="F3728" i="12" s="1"/>
  <c r="K3727" i="12"/>
  <c r="Q3727" i="12"/>
  <c r="R3727" i="12" s="1"/>
  <c r="Q3728" i="12" l="1"/>
  <c r="R3728" i="12" s="1"/>
  <c r="W3728" i="12"/>
  <c r="K3728" i="12"/>
  <c r="E211" i="13"/>
  <c r="N3729" i="12"/>
  <c r="O3729" i="12" s="1"/>
  <c r="P3729" i="12" s="1"/>
  <c r="Y3729" i="12"/>
  <c r="I3729" i="12"/>
  <c r="B3730" i="12"/>
  <c r="U3729" i="12"/>
  <c r="E3729" i="12"/>
  <c r="F3729" i="12" s="1"/>
  <c r="V3729" i="12"/>
  <c r="J3729" i="12"/>
  <c r="Q3729" i="12" l="1"/>
  <c r="R3729" i="12" s="1"/>
  <c r="W3729" i="12"/>
  <c r="E210" i="13"/>
  <c r="J3730" i="12"/>
  <c r="Y3730" i="12"/>
  <c r="I3730" i="12"/>
  <c r="V3730" i="12"/>
  <c r="B3731" i="12"/>
  <c r="U3730" i="12"/>
  <c r="E3730" i="12"/>
  <c r="F3730" i="12" s="1"/>
  <c r="N3730" i="12"/>
  <c r="O3730" i="12" s="1"/>
  <c r="P3730" i="12" s="1"/>
  <c r="K3729" i="12"/>
  <c r="W3730" i="12" l="1"/>
  <c r="E209" i="13"/>
  <c r="J3731" i="12"/>
  <c r="Y3731" i="12"/>
  <c r="I3731" i="12"/>
  <c r="V3731" i="12"/>
  <c r="B3732" i="12"/>
  <c r="U3731" i="12"/>
  <c r="E3731" i="12"/>
  <c r="F3731" i="12" s="1"/>
  <c r="N3731" i="12"/>
  <c r="O3731" i="12" s="1"/>
  <c r="P3731" i="12" s="1"/>
  <c r="Q3730" i="12"/>
  <c r="R3730" i="12" s="1"/>
  <c r="K3730" i="12"/>
  <c r="W3731" i="12" l="1"/>
  <c r="Q3731" i="12"/>
  <c r="R3731" i="12" s="1"/>
  <c r="E208" i="13"/>
  <c r="V3732" i="12"/>
  <c r="B3733" i="12"/>
  <c r="U3732" i="12"/>
  <c r="E3732" i="12"/>
  <c r="F3732" i="12" s="1"/>
  <c r="N3732" i="12"/>
  <c r="O3732" i="12" s="1"/>
  <c r="P3732" i="12" s="1"/>
  <c r="J3732" i="12"/>
  <c r="Y3732" i="12"/>
  <c r="I3732" i="12"/>
  <c r="K3731" i="12"/>
  <c r="E207" i="13" l="1"/>
  <c r="B3734" i="12"/>
  <c r="U3733" i="12"/>
  <c r="E3733" i="12"/>
  <c r="F3733" i="12" s="1"/>
  <c r="N3733" i="12"/>
  <c r="O3733" i="12" s="1"/>
  <c r="P3733" i="12" s="1"/>
  <c r="Y3733" i="12"/>
  <c r="I3733" i="12"/>
  <c r="V3733" i="12"/>
  <c r="J3733" i="12"/>
  <c r="K3732" i="12"/>
  <c r="Q3732" i="12"/>
  <c r="R3732" i="12" s="1"/>
  <c r="W3732" i="12"/>
  <c r="W3733" i="12" l="1"/>
  <c r="Q3733" i="12"/>
  <c r="R3733" i="12" s="1"/>
  <c r="E206" i="13"/>
  <c r="N3734" i="12"/>
  <c r="O3734" i="12" s="1"/>
  <c r="P3734" i="12" s="1"/>
  <c r="J3734" i="12"/>
  <c r="Y3734" i="12"/>
  <c r="I3734" i="12"/>
  <c r="V3734" i="12"/>
  <c r="B3735" i="12"/>
  <c r="U3734" i="12"/>
  <c r="E3734" i="12"/>
  <c r="F3734" i="12" s="1"/>
  <c r="K3733" i="12"/>
  <c r="Q3734" i="12" l="1"/>
  <c r="R3734" i="12" s="1"/>
  <c r="W3734" i="12"/>
  <c r="E205" i="13"/>
  <c r="N3735" i="12"/>
  <c r="O3735" i="12" s="1"/>
  <c r="P3735" i="12" s="1"/>
  <c r="J3735" i="12"/>
  <c r="Y3735" i="12"/>
  <c r="I3735" i="12"/>
  <c r="V3735" i="12"/>
  <c r="B3736" i="12"/>
  <c r="U3735" i="12"/>
  <c r="E3735" i="12"/>
  <c r="F3735" i="12" s="1"/>
  <c r="K3734" i="12"/>
  <c r="W3735" i="12" l="1"/>
  <c r="K3735" i="12"/>
  <c r="Q3735" i="12"/>
  <c r="R3735" i="12" s="1"/>
  <c r="E204" i="13"/>
  <c r="J3736" i="12"/>
  <c r="Y3736" i="12"/>
  <c r="I3736" i="12"/>
  <c r="V3736" i="12"/>
  <c r="B3737" i="12"/>
  <c r="U3736" i="12"/>
  <c r="E3736" i="12"/>
  <c r="F3736" i="12" s="1"/>
  <c r="N3736" i="12"/>
  <c r="O3736" i="12" s="1"/>
  <c r="P3736" i="12" s="1"/>
  <c r="Q3736" i="12" l="1"/>
  <c r="R3736" i="12" s="1"/>
  <c r="W3736" i="12"/>
  <c r="E203" i="13"/>
  <c r="Y3737" i="12"/>
  <c r="I3737" i="12"/>
  <c r="V3737" i="12"/>
  <c r="B3738" i="12"/>
  <c r="U3737" i="12"/>
  <c r="E3737" i="12"/>
  <c r="F3737" i="12" s="1"/>
  <c r="N3737" i="12"/>
  <c r="O3737" i="12" s="1"/>
  <c r="P3737" i="12" s="1"/>
  <c r="J3737" i="12"/>
  <c r="K3736" i="12"/>
  <c r="Q3737" i="12" l="1"/>
  <c r="R3737" i="12" s="1"/>
  <c r="K3737" i="12"/>
  <c r="W3737" i="12"/>
  <c r="E202" i="13"/>
  <c r="V3738" i="12"/>
  <c r="B3739" i="12"/>
  <c r="U3738" i="12"/>
  <c r="E3738" i="12"/>
  <c r="F3738" i="12" s="1"/>
  <c r="N3738" i="12"/>
  <c r="O3738" i="12" s="1"/>
  <c r="P3738" i="12" s="1"/>
  <c r="J3738" i="12"/>
  <c r="Y3738" i="12"/>
  <c r="I3738" i="12"/>
  <c r="K3738" i="12" l="1"/>
  <c r="Q3738" i="12"/>
  <c r="R3738" i="12" s="1"/>
  <c r="W3738" i="12"/>
  <c r="E201" i="13"/>
  <c r="N3739" i="12"/>
  <c r="O3739" i="12" s="1"/>
  <c r="P3739" i="12" s="1"/>
  <c r="J3739" i="12"/>
  <c r="Y3739" i="12"/>
  <c r="I3739" i="12"/>
  <c r="V3739" i="12"/>
  <c r="B3740" i="12"/>
  <c r="U3739" i="12"/>
  <c r="E3739" i="12"/>
  <c r="F3739" i="12" s="1"/>
  <c r="E200" i="13" l="1"/>
  <c r="N3740" i="12"/>
  <c r="O3740" i="12" s="1"/>
  <c r="P3740" i="12" s="1"/>
  <c r="J3740" i="12"/>
  <c r="Y3740" i="12"/>
  <c r="I3740" i="12"/>
  <c r="V3740" i="12"/>
  <c r="B3741" i="12"/>
  <c r="U3740" i="12"/>
  <c r="E3740" i="12"/>
  <c r="F3740" i="12" s="1"/>
  <c r="W3739" i="12"/>
  <c r="K3739" i="12"/>
  <c r="Q3739" i="12"/>
  <c r="R3739" i="12" s="1"/>
  <c r="Q3740" i="12" l="1"/>
  <c r="R3740" i="12" s="1"/>
  <c r="E199" i="13"/>
  <c r="J3741" i="12"/>
  <c r="Y3741" i="12"/>
  <c r="I3741" i="12"/>
  <c r="V3741" i="12"/>
  <c r="B3742" i="12"/>
  <c r="U3741" i="12"/>
  <c r="E3741" i="12"/>
  <c r="F3741" i="12" s="1"/>
  <c r="N3741" i="12"/>
  <c r="O3741" i="12" s="1"/>
  <c r="P3741" i="12" s="1"/>
  <c r="K3740" i="12"/>
  <c r="W3740" i="12"/>
  <c r="E198" i="13" l="1"/>
  <c r="J3742" i="12"/>
  <c r="Y3742" i="12"/>
  <c r="I3742" i="12"/>
  <c r="V3742" i="12"/>
  <c r="B3743" i="12"/>
  <c r="U3742" i="12"/>
  <c r="E3742" i="12"/>
  <c r="F3742" i="12" s="1"/>
  <c r="N3742" i="12"/>
  <c r="O3742" i="12" s="1"/>
  <c r="P3742" i="12" s="1"/>
  <c r="K3741" i="12"/>
  <c r="Q3741" i="12"/>
  <c r="R3741" i="12" s="1"/>
  <c r="W3741" i="12"/>
  <c r="W3742" i="12" l="1"/>
  <c r="E197" i="13"/>
  <c r="V3743" i="12"/>
  <c r="B3744" i="12"/>
  <c r="U3743" i="12"/>
  <c r="E3743" i="12"/>
  <c r="F3743" i="12" s="1"/>
  <c r="N3743" i="12"/>
  <c r="O3743" i="12" s="1"/>
  <c r="P3743" i="12" s="1"/>
  <c r="J3743" i="12"/>
  <c r="Y3743" i="12"/>
  <c r="I3743" i="12"/>
  <c r="K3742" i="12"/>
  <c r="Q3742" i="12"/>
  <c r="R3742" i="12" s="1"/>
  <c r="W3743" i="12" l="1"/>
  <c r="Q3743" i="12"/>
  <c r="R3743" i="12" s="1"/>
  <c r="E196" i="13"/>
  <c r="N3744" i="12"/>
  <c r="O3744" i="12" s="1"/>
  <c r="P3744" i="12" s="1"/>
  <c r="J3744" i="12"/>
  <c r="V3744" i="12"/>
  <c r="B3745" i="12"/>
  <c r="Y3744" i="12"/>
  <c r="U3744" i="12"/>
  <c r="I3744" i="12"/>
  <c r="E3744" i="12"/>
  <c r="F3744" i="12" s="1"/>
  <c r="K3743" i="12"/>
  <c r="K3744" i="12" l="1"/>
  <c r="W3744" i="12"/>
  <c r="Q3744" i="12"/>
  <c r="R3744" i="12" s="1"/>
  <c r="E195" i="13"/>
  <c r="N3745" i="12"/>
  <c r="O3745" i="12" s="1"/>
  <c r="P3745" i="12" s="1"/>
  <c r="J3745" i="12"/>
  <c r="Y3745" i="12"/>
  <c r="I3745" i="12"/>
  <c r="B3746" i="12"/>
  <c r="U3745" i="12"/>
  <c r="E3745" i="12"/>
  <c r="F3745" i="12" s="1"/>
  <c r="V3745" i="12"/>
  <c r="K3745" i="12" l="1"/>
  <c r="Q3745" i="12"/>
  <c r="R3745" i="12" s="1"/>
  <c r="W3745" i="12"/>
  <c r="E194" i="13"/>
  <c r="N3746" i="12"/>
  <c r="O3746" i="12" s="1"/>
  <c r="P3746" i="12" s="1"/>
  <c r="J3746" i="12"/>
  <c r="Y3746" i="12"/>
  <c r="I3746" i="12"/>
  <c r="V3746" i="12"/>
  <c r="B3747" i="12"/>
  <c r="U3746" i="12"/>
  <c r="E3746" i="12"/>
  <c r="F3746" i="12" s="1"/>
  <c r="K3746" i="12" l="1"/>
  <c r="Q3746" i="12"/>
  <c r="R3746" i="12" s="1"/>
  <c r="W3746" i="12"/>
  <c r="E193" i="13"/>
  <c r="J3747" i="12"/>
  <c r="Y3747" i="12"/>
  <c r="I3747" i="12"/>
  <c r="V3747" i="12"/>
  <c r="B3748" i="12"/>
  <c r="U3747" i="12"/>
  <c r="E3747" i="12"/>
  <c r="F3747" i="12" s="1"/>
  <c r="N3747" i="12"/>
  <c r="O3747" i="12" s="1"/>
  <c r="P3747" i="12" s="1"/>
  <c r="W3747" i="12" l="1"/>
  <c r="K3747" i="12"/>
  <c r="Q3747" i="12"/>
  <c r="R3747" i="12" s="1"/>
  <c r="E192" i="13"/>
  <c r="V3748" i="12"/>
  <c r="B3749" i="12"/>
  <c r="U3748" i="12"/>
  <c r="E3748" i="12"/>
  <c r="F3748" i="12" s="1"/>
  <c r="N3748" i="12"/>
  <c r="O3748" i="12" s="1"/>
  <c r="P3748" i="12" s="1"/>
  <c r="J3748" i="12"/>
  <c r="Y3748" i="12"/>
  <c r="I3748" i="12"/>
  <c r="Q3748" i="12" l="1"/>
  <c r="R3748" i="12" s="1"/>
  <c r="W3748" i="12"/>
  <c r="E191" i="13"/>
  <c r="B3750" i="12"/>
  <c r="U3749" i="12"/>
  <c r="E3749" i="12"/>
  <c r="F3749" i="12" s="1"/>
  <c r="N3749" i="12"/>
  <c r="O3749" i="12" s="1"/>
  <c r="P3749" i="12" s="1"/>
  <c r="Y3749" i="12"/>
  <c r="I3749" i="12"/>
  <c r="V3749" i="12"/>
  <c r="J3749" i="12"/>
  <c r="K3748" i="12"/>
  <c r="W3749" i="12" l="1"/>
  <c r="K3749" i="12"/>
  <c r="E190" i="13"/>
  <c r="N3750" i="12"/>
  <c r="O3750" i="12" s="1"/>
  <c r="P3750" i="12" s="1"/>
  <c r="J3750" i="12"/>
  <c r="Y3750" i="12"/>
  <c r="I3750" i="12"/>
  <c r="V3750" i="12"/>
  <c r="B3751" i="12"/>
  <c r="U3750" i="12"/>
  <c r="E3750" i="12"/>
  <c r="F3750" i="12" s="1"/>
  <c r="Q3749" i="12"/>
  <c r="R3749" i="12" s="1"/>
  <c r="K3750" i="12" l="1"/>
  <c r="Q3750" i="12"/>
  <c r="R3750" i="12" s="1"/>
  <c r="W3750" i="12"/>
  <c r="E189" i="13"/>
  <c r="N3751" i="12"/>
  <c r="O3751" i="12" s="1"/>
  <c r="P3751" i="12" s="1"/>
  <c r="J3751" i="12"/>
  <c r="Y3751" i="12"/>
  <c r="I3751" i="12"/>
  <c r="V3751" i="12"/>
  <c r="U3751" i="12"/>
  <c r="E3751" i="12"/>
  <c r="F3751" i="12" s="1"/>
  <c r="B3752" i="12"/>
  <c r="W3751" i="12" l="1"/>
  <c r="E188" i="13"/>
  <c r="N3752" i="12"/>
  <c r="O3752" i="12" s="1"/>
  <c r="P3752" i="12" s="1"/>
  <c r="J3752" i="12"/>
  <c r="I3752" i="12"/>
  <c r="Y3752" i="12"/>
  <c r="E3752" i="12"/>
  <c r="F3752" i="12" s="1"/>
  <c r="V3752" i="12"/>
  <c r="B3753" i="12"/>
  <c r="U3752" i="12"/>
  <c r="Q3751" i="12"/>
  <c r="R3751" i="12" s="1"/>
  <c r="K3751" i="12"/>
  <c r="Q3752" i="12" l="1"/>
  <c r="R3752" i="12" s="1"/>
  <c r="K3752" i="12"/>
  <c r="W3752" i="12"/>
  <c r="E187" i="13"/>
  <c r="U3753" i="12"/>
  <c r="B3754" i="12"/>
  <c r="N3753" i="12"/>
  <c r="O3753" i="12" s="1"/>
  <c r="P3753" i="12" s="1"/>
  <c r="J3753" i="12"/>
  <c r="I3753" i="12"/>
  <c r="E3753" i="12"/>
  <c r="F3753" i="12" s="1"/>
  <c r="Y3753" i="12"/>
  <c r="V3753" i="12"/>
  <c r="W3753" i="12" l="1"/>
  <c r="K3753" i="12"/>
  <c r="Q3753" i="12"/>
  <c r="R3753" i="12" s="1"/>
  <c r="E186" i="13"/>
  <c r="J3754" i="12"/>
  <c r="B3755" i="12"/>
  <c r="U3754" i="12"/>
  <c r="E3754" i="12"/>
  <c r="F3754" i="12" s="1"/>
  <c r="Y3754" i="12"/>
  <c r="V3754" i="12"/>
  <c r="N3754" i="12"/>
  <c r="O3754" i="12" s="1"/>
  <c r="P3754" i="12" s="1"/>
  <c r="I3754" i="12"/>
  <c r="K3754" i="12" l="1"/>
  <c r="Q3754" i="12"/>
  <c r="R3754" i="12" s="1"/>
  <c r="W3754" i="12"/>
  <c r="E185" i="13"/>
  <c r="Y3755" i="12"/>
  <c r="I3755" i="12"/>
  <c r="B3756" i="12"/>
  <c r="N3755" i="12"/>
  <c r="O3755" i="12" s="1"/>
  <c r="P3755" i="12" s="1"/>
  <c r="J3755" i="12"/>
  <c r="E3755" i="12"/>
  <c r="F3755" i="12" s="1"/>
  <c r="U3755" i="12"/>
  <c r="V3755" i="12"/>
  <c r="K3755" i="12" l="1"/>
  <c r="W3755" i="12"/>
  <c r="Q3755" i="12"/>
  <c r="R3755" i="12" s="1"/>
  <c r="E184" i="13"/>
  <c r="V3756" i="12"/>
  <c r="N3756" i="12"/>
  <c r="O3756" i="12" s="1"/>
  <c r="P3756" i="12" s="1"/>
  <c r="U3756" i="12"/>
  <c r="B3757" i="12"/>
  <c r="J3756" i="12"/>
  <c r="E3756" i="12"/>
  <c r="F3756" i="12" s="1"/>
  <c r="Y3756" i="12"/>
  <c r="I3756" i="12"/>
  <c r="K3756" i="12" l="1"/>
  <c r="E183" i="13"/>
  <c r="B3758" i="12"/>
  <c r="J3757" i="12"/>
  <c r="I3757" i="12"/>
  <c r="E3757" i="12"/>
  <c r="F3757" i="12" s="1"/>
  <c r="Y3757" i="12"/>
  <c r="V3757" i="12"/>
  <c r="U3757" i="12"/>
  <c r="N3757" i="12"/>
  <c r="O3757" i="12" s="1"/>
  <c r="P3757" i="12" s="1"/>
  <c r="Q3756" i="12"/>
  <c r="R3756" i="12" s="1"/>
  <c r="W3756" i="12"/>
  <c r="W3757" i="12" l="1"/>
  <c r="E182" i="13"/>
  <c r="N3758" i="12"/>
  <c r="O3758" i="12" s="1"/>
  <c r="P3758" i="12" s="1"/>
  <c r="Y3758" i="12"/>
  <c r="I3758" i="12"/>
  <c r="V3758" i="12"/>
  <c r="U3758" i="12"/>
  <c r="J3758" i="12"/>
  <c r="B3759" i="12"/>
  <c r="E3758" i="12"/>
  <c r="F3758" i="12" s="1"/>
  <c r="Q3757" i="12"/>
  <c r="R3757" i="12" s="1"/>
  <c r="K3757" i="12"/>
  <c r="W3758" i="12" l="1"/>
  <c r="K3758" i="12"/>
  <c r="E181" i="13"/>
  <c r="Y3759" i="12"/>
  <c r="I3759" i="12"/>
  <c r="V3759" i="12"/>
  <c r="B3760" i="12"/>
  <c r="U3759" i="12"/>
  <c r="E3759" i="12"/>
  <c r="F3759" i="12" s="1"/>
  <c r="N3759" i="12"/>
  <c r="O3759" i="12" s="1"/>
  <c r="P3759" i="12" s="1"/>
  <c r="J3759" i="12"/>
  <c r="Q3758" i="12"/>
  <c r="R3758" i="12" s="1"/>
  <c r="W3759" i="12" l="1"/>
  <c r="K3759" i="12"/>
  <c r="Q3759" i="12"/>
  <c r="R3759" i="12" s="1"/>
  <c r="E180" i="13"/>
  <c r="J3760" i="12"/>
  <c r="Y3760" i="12"/>
  <c r="I3760" i="12"/>
  <c r="V3760" i="12"/>
  <c r="N3760" i="12"/>
  <c r="O3760" i="12" s="1"/>
  <c r="P3760" i="12" s="1"/>
  <c r="B3761" i="12"/>
  <c r="E3760" i="12"/>
  <c r="F3760" i="12" s="1"/>
  <c r="U3760" i="12"/>
  <c r="W3760" i="12" l="1"/>
  <c r="Q3760" i="12"/>
  <c r="R3760" i="12" s="1"/>
  <c r="E179" i="13"/>
  <c r="V3761" i="12"/>
  <c r="B3762" i="12"/>
  <c r="U3761" i="12"/>
  <c r="E3761" i="12"/>
  <c r="F3761" i="12" s="1"/>
  <c r="J3761" i="12"/>
  <c r="I3761" i="12"/>
  <c r="Y3761" i="12"/>
  <c r="N3761" i="12"/>
  <c r="O3761" i="12" s="1"/>
  <c r="P3761" i="12" s="1"/>
  <c r="K3760" i="12"/>
  <c r="W3761" i="12" l="1"/>
  <c r="E178" i="13"/>
  <c r="E3762" i="12"/>
  <c r="F3762" i="12" s="1"/>
  <c r="Y3762" i="12"/>
  <c r="V3762" i="12"/>
  <c r="U3762" i="12"/>
  <c r="J3762" i="12"/>
  <c r="I3762" i="12"/>
  <c r="B3763" i="12"/>
  <c r="N3762" i="12"/>
  <c r="O3762" i="12" s="1"/>
  <c r="P3762" i="12" s="1"/>
  <c r="Q3761" i="12"/>
  <c r="R3761" i="12" s="1"/>
  <c r="K3761" i="12"/>
  <c r="E177" i="13" l="1"/>
  <c r="J3763" i="12"/>
  <c r="Y3763" i="12"/>
  <c r="I3763" i="12"/>
  <c r="B3764" i="12"/>
  <c r="U3763" i="12"/>
  <c r="E3763" i="12"/>
  <c r="F3763" i="12" s="1"/>
  <c r="V3763" i="12"/>
  <c r="N3763" i="12"/>
  <c r="O3763" i="12" s="1"/>
  <c r="P3763" i="12" s="1"/>
  <c r="K3762" i="12"/>
  <c r="Q3762" i="12"/>
  <c r="R3762" i="12" s="1"/>
  <c r="W3762" i="12"/>
  <c r="W3763" i="12" l="1"/>
  <c r="E176" i="13"/>
  <c r="N3764" i="12"/>
  <c r="O3764" i="12" s="1"/>
  <c r="P3764" i="12" s="1"/>
  <c r="J3764" i="12"/>
  <c r="V3764" i="12"/>
  <c r="B3765" i="12"/>
  <c r="I3764" i="12"/>
  <c r="E3764" i="12"/>
  <c r="F3764" i="12" s="1"/>
  <c r="Y3764" i="12"/>
  <c r="U3764" i="12"/>
  <c r="K3763" i="12"/>
  <c r="Q3763" i="12"/>
  <c r="R3763" i="12" s="1"/>
  <c r="W3764" i="12" l="1"/>
  <c r="Q3764" i="12"/>
  <c r="R3764" i="12" s="1"/>
  <c r="K3764" i="12"/>
  <c r="E175" i="13"/>
  <c r="J3765" i="12"/>
  <c r="Y3765" i="12"/>
  <c r="I3765" i="12"/>
  <c r="N3765" i="12"/>
  <c r="O3765" i="12" s="1"/>
  <c r="P3765" i="12" s="1"/>
  <c r="B3766" i="12"/>
  <c r="E3765" i="12"/>
  <c r="F3765" i="12" s="1"/>
  <c r="U3765" i="12"/>
  <c r="V3765" i="12"/>
  <c r="W3765" i="12" l="1"/>
  <c r="E174" i="13"/>
  <c r="V3766" i="12"/>
  <c r="B3767" i="12"/>
  <c r="U3766" i="12"/>
  <c r="E3766" i="12"/>
  <c r="F3766" i="12" s="1"/>
  <c r="J3766" i="12"/>
  <c r="I3766" i="12"/>
  <c r="N3766" i="12"/>
  <c r="O3766" i="12" s="1"/>
  <c r="P3766" i="12" s="1"/>
  <c r="Y3766" i="12"/>
  <c r="Q3765" i="12"/>
  <c r="R3765" i="12" s="1"/>
  <c r="K3765" i="12"/>
  <c r="W3766" i="12" l="1"/>
  <c r="Q3766" i="12"/>
  <c r="R3766" i="12" s="1"/>
  <c r="K3766" i="12"/>
  <c r="E173" i="13"/>
  <c r="B3768" i="12"/>
  <c r="U3767" i="12"/>
  <c r="E3767" i="12"/>
  <c r="F3767" i="12" s="1"/>
  <c r="N3767" i="12"/>
  <c r="O3767" i="12" s="1"/>
  <c r="P3767" i="12" s="1"/>
  <c r="Y3767" i="12"/>
  <c r="I3767" i="12"/>
  <c r="J3767" i="12"/>
  <c r="V3767" i="12"/>
  <c r="Q3767" i="12" l="1"/>
  <c r="R3767" i="12" s="1"/>
  <c r="W3767" i="12"/>
  <c r="E172" i="13"/>
  <c r="N3768" i="12"/>
  <c r="O3768" i="12" s="1"/>
  <c r="P3768" i="12" s="1"/>
  <c r="J3768" i="12"/>
  <c r="Y3768" i="12"/>
  <c r="I3768" i="12"/>
  <c r="V3768" i="12"/>
  <c r="E3768" i="12"/>
  <c r="F3768" i="12" s="1"/>
  <c r="B3769" i="12"/>
  <c r="U3768" i="12"/>
  <c r="K3767" i="12"/>
  <c r="K3768" i="12" l="1"/>
  <c r="Q3768" i="12"/>
  <c r="R3768" i="12" s="1"/>
  <c r="W3768" i="12"/>
  <c r="E171" i="13"/>
  <c r="N3769" i="12"/>
  <c r="O3769" i="12" s="1"/>
  <c r="P3769" i="12" s="1"/>
  <c r="V3769" i="12"/>
  <c r="B3770" i="12"/>
  <c r="U3769" i="12"/>
  <c r="J3769" i="12"/>
  <c r="I3769" i="12"/>
  <c r="E3769" i="12"/>
  <c r="F3769" i="12" s="1"/>
  <c r="Y3769" i="12"/>
  <c r="W3769" i="12" l="1"/>
  <c r="K3769" i="12"/>
  <c r="Q3769" i="12"/>
  <c r="R3769" i="12" s="1"/>
  <c r="E170" i="13"/>
  <c r="J3770" i="12"/>
  <c r="Y3770" i="12"/>
  <c r="I3770" i="12"/>
  <c r="B3771" i="12"/>
  <c r="U3770" i="12"/>
  <c r="E3770" i="12"/>
  <c r="F3770" i="12" s="1"/>
  <c r="V3770" i="12"/>
  <c r="N3770" i="12"/>
  <c r="O3770" i="12" s="1"/>
  <c r="P3770" i="12" s="1"/>
  <c r="Q3770" i="12" l="1"/>
  <c r="R3770" i="12" s="1"/>
  <c r="W3770" i="12"/>
  <c r="E169" i="13"/>
  <c r="Y3771" i="12"/>
  <c r="I3771" i="12"/>
  <c r="V3771" i="12"/>
  <c r="B3772" i="12"/>
  <c r="U3771" i="12"/>
  <c r="E3771" i="12"/>
  <c r="F3771" i="12" s="1"/>
  <c r="N3771" i="12"/>
  <c r="O3771" i="12" s="1"/>
  <c r="P3771" i="12" s="1"/>
  <c r="J3771" i="12"/>
  <c r="K3770" i="12"/>
  <c r="W3771" i="12" l="1"/>
  <c r="E168" i="13"/>
  <c r="V3772" i="12"/>
  <c r="B3773" i="12"/>
  <c r="U3772" i="12"/>
  <c r="E3772" i="12"/>
  <c r="F3772" i="12" s="1"/>
  <c r="N3772" i="12"/>
  <c r="O3772" i="12" s="1"/>
  <c r="P3772" i="12" s="1"/>
  <c r="J3772" i="12"/>
  <c r="I3772" i="12"/>
  <c r="Y3772" i="12"/>
  <c r="K3771" i="12"/>
  <c r="Q3771" i="12"/>
  <c r="R3771" i="12" s="1"/>
  <c r="W3772" i="12" l="1"/>
  <c r="E167" i="13"/>
  <c r="J3773" i="12"/>
  <c r="Y3773" i="12"/>
  <c r="I3773" i="12"/>
  <c r="B3774" i="12"/>
  <c r="V3773" i="12"/>
  <c r="U3773" i="12"/>
  <c r="N3773" i="12"/>
  <c r="O3773" i="12" s="1"/>
  <c r="P3773" i="12" s="1"/>
  <c r="E3773" i="12"/>
  <c r="F3773" i="12" s="1"/>
  <c r="K3772" i="12"/>
  <c r="Q3772" i="12"/>
  <c r="R3772" i="12" s="1"/>
  <c r="W3773" i="12" l="1"/>
  <c r="Q3773" i="12"/>
  <c r="R3773" i="12" s="1"/>
  <c r="E166" i="13"/>
  <c r="N3774" i="12"/>
  <c r="O3774" i="12" s="1"/>
  <c r="P3774" i="12" s="1"/>
  <c r="J3774" i="12"/>
  <c r="Y3774" i="12"/>
  <c r="I3774" i="12"/>
  <c r="V3774" i="12"/>
  <c r="B3775" i="12"/>
  <c r="U3774" i="12"/>
  <c r="E3774" i="12"/>
  <c r="F3774" i="12" s="1"/>
  <c r="K3773" i="12"/>
  <c r="W3774" i="12" l="1"/>
  <c r="Q3774" i="12"/>
  <c r="R3774" i="12" s="1"/>
  <c r="E165" i="13"/>
  <c r="J3775" i="12"/>
  <c r="Y3775" i="12"/>
  <c r="I3775" i="12"/>
  <c r="V3775" i="12"/>
  <c r="B3776" i="12"/>
  <c r="U3775" i="12"/>
  <c r="E3775" i="12"/>
  <c r="F3775" i="12" s="1"/>
  <c r="N3775" i="12"/>
  <c r="O3775" i="12" s="1"/>
  <c r="P3775" i="12" s="1"/>
  <c r="K3774" i="12"/>
  <c r="W3775" i="12" l="1"/>
  <c r="Q3775" i="12"/>
  <c r="R3775" i="12" s="1"/>
  <c r="E164" i="13"/>
  <c r="J3776" i="12"/>
  <c r="Y3776" i="12"/>
  <c r="I3776" i="12"/>
  <c r="V3776" i="12"/>
  <c r="B3777" i="12"/>
  <c r="U3776" i="12"/>
  <c r="E3776" i="12"/>
  <c r="F3776" i="12" s="1"/>
  <c r="N3776" i="12"/>
  <c r="O3776" i="12" s="1"/>
  <c r="P3776" i="12" s="1"/>
  <c r="K3775" i="12"/>
  <c r="K3776" i="12" l="1"/>
  <c r="Q3776" i="12"/>
  <c r="R3776" i="12" s="1"/>
  <c r="W3776" i="12"/>
  <c r="E163" i="13"/>
  <c r="V3777" i="12"/>
  <c r="B3778" i="12"/>
  <c r="U3777" i="12"/>
  <c r="E3777" i="12"/>
  <c r="F3777" i="12" s="1"/>
  <c r="N3777" i="12"/>
  <c r="O3777" i="12" s="1"/>
  <c r="P3777" i="12" s="1"/>
  <c r="Y3777" i="12"/>
  <c r="J3777" i="12"/>
  <c r="I3777" i="12"/>
  <c r="W3777" i="12" l="1"/>
  <c r="E162" i="13"/>
  <c r="N3778" i="12"/>
  <c r="O3778" i="12" s="1"/>
  <c r="P3778" i="12" s="1"/>
  <c r="J3778" i="12"/>
  <c r="Y3778" i="12"/>
  <c r="I3778" i="12"/>
  <c r="B3779" i="12"/>
  <c r="V3778" i="12"/>
  <c r="U3778" i="12"/>
  <c r="E3778" i="12"/>
  <c r="F3778" i="12" s="1"/>
  <c r="K3777" i="12"/>
  <c r="Q3777" i="12"/>
  <c r="R3777" i="12" s="1"/>
  <c r="W3778" i="12" l="1"/>
  <c r="K3778" i="12"/>
  <c r="Q3778" i="12"/>
  <c r="R3778" i="12" s="1"/>
  <c r="E161" i="13"/>
  <c r="N3779" i="12"/>
  <c r="O3779" i="12" s="1"/>
  <c r="P3779" i="12" s="1"/>
  <c r="J3779" i="12"/>
  <c r="Y3779" i="12"/>
  <c r="I3779" i="12"/>
  <c r="V3779" i="12"/>
  <c r="B3780" i="12"/>
  <c r="U3779" i="12"/>
  <c r="E3779" i="12"/>
  <c r="F3779" i="12" s="1"/>
  <c r="W3779" i="12" l="1"/>
  <c r="K3779" i="12"/>
  <c r="E160" i="13"/>
  <c r="N3780" i="12"/>
  <c r="O3780" i="12" s="1"/>
  <c r="P3780" i="12" s="1"/>
  <c r="J3780" i="12"/>
  <c r="Y3780" i="12"/>
  <c r="I3780" i="12"/>
  <c r="V3780" i="12"/>
  <c r="B3781" i="12"/>
  <c r="U3780" i="12"/>
  <c r="E3780" i="12"/>
  <c r="F3780" i="12" s="1"/>
  <c r="Q3779" i="12"/>
  <c r="R3779" i="12" s="1"/>
  <c r="W3780" i="12" l="1"/>
  <c r="Q3780" i="12"/>
  <c r="R3780" i="12" s="1"/>
  <c r="K3780" i="12"/>
  <c r="E159" i="13"/>
  <c r="J3781" i="12"/>
  <c r="Y3781" i="12"/>
  <c r="I3781" i="12"/>
  <c r="V3781" i="12"/>
  <c r="B3782" i="12"/>
  <c r="U3781" i="12"/>
  <c r="E3781" i="12"/>
  <c r="F3781" i="12" s="1"/>
  <c r="N3781" i="12"/>
  <c r="O3781" i="12" s="1"/>
  <c r="P3781" i="12" s="1"/>
  <c r="W3781" i="12" l="1"/>
  <c r="Q3781" i="12"/>
  <c r="R3781" i="12" s="1"/>
  <c r="K3781" i="12"/>
  <c r="E158" i="13"/>
  <c r="V3782" i="12"/>
  <c r="B3783" i="12"/>
  <c r="U3782" i="12"/>
  <c r="E3782" i="12"/>
  <c r="F3782" i="12" s="1"/>
  <c r="N3782" i="12"/>
  <c r="O3782" i="12" s="1"/>
  <c r="P3782" i="12" s="1"/>
  <c r="Y3782" i="12"/>
  <c r="J3782" i="12"/>
  <c r="I3782" i="12"/>
  <c r="K3782" i="12" l="1"/>
  <c r="Q3782" i="12"/>
  <c r="R3782" i="12" s="1"/>
  <c r="W3782" i="12"/>
  <c r="E157" i="13"/>
  <c r="B3784" i="12"/>
  <c r="U3783" i="12"/>
  <c r="E3783" i="12"/>
  <c r="F3783" i="12" s="1"/>
  <c r="N3783" i="12"/>
  <c r="O3783" i="12" s="1"/>
  <c r="P3783" i="12" s="1"/>
  <c r="J3783" i="12"/>
  <c r="Y3783" i="12"/>
  <c r="I3783" i="12"/>
  <c r="V3783" i="12"/>
  <c r="W3783" i="12" l="1"/>
  <c r="E156" i="13"/>
  <c r="N3784" i="12"/>
  <c r="O3784" i="12" s="1"/>
  <c r="P3784" i="12" s="1"/>
  <c r="J3784" i="12"/>
  <c r="Y3784" i="12"/>
  <c r="I3784" i="12"/>
  <c r="V3784" i="12"/>
  <c r="B3785" i="12"/>
  <c r="U3784" i="12"/>
  <c r="E3784" i="12"/>
  <c r="F3784" i="12" s="1"/>
  <c r="K3783" i="12"/>
  <c r="Q3783" i="12"/>
  <c r="R3783" i="12" s="1"/>
  <c r="W3784" i="12" l="1"/>
  <c r="E155" i="13"/>
  <c r="N3785" i="12"/>
  <c r="O3785" i="12" s="1"/>
  <c r="P3785" i="12" s="1"/>
  <c r="J3785" i="12"/>
  <c r="Y3785" i="12"/>
  <c r="I3785" i="12"/>
  <c r="V3785" i="12"/>
  <c r="B3786" i="12"/>
  <c r="U3785" i="12"/>
  <c r="E3785" i="12"/>
  <c r="F3785" i="12" s="1"/>
  <c r="K3784" i="12"/>
  <c r="Q3784" i="12"/>
  <c r="R3784" i="12" s="1"/>
  <c r="Q3785" i="12" l="1"/>
  <c r="R3785" i="12" s="1"/>
  <c r="E154" i="13"/>
  <c r="J3786" i="12"/>
  <c r="Y3786" i="12"/>
  <c r="I3786" i="12"/>
  <c r="V3786" i="12"/>
  <c r="B3787" i="12"/>
  <c r="U3786" i="12"/>
  <c r="E3786" i="12"/>
  <c r="F3786" i="12" s="1"/>
  <c r="N3786" i="12"/>
  <c r="O3786" i="12" s="1"/>
  <c r="P3786" i="12" s="1"/>
  <c r="K3785" i="12"/>
  <c r="W3785" i="12"/>
  <c r="W3786" i="12" l="1"/>
  <c r="E153" i="13"/>
  <c r="Y3787" i="12"/>
  <c r="I3787" i="12"/>
  <c r="V3787" i="12"/>
  <c r="B3788" i="12"/>
  <c r="U3787" i="12"/>
  <c r="E3787" i="12"/>
  <c r="F3787" i="12" s="1"/>
  <c r="N3787" i="12"/>
  <c r="O3787" i="12" s="1"/>
  <c r="P3787" i="12" s="1"/>
  <c r="J3787" i="12"/>
  <c r="K3786" i="12"/>
  <c r="Q3786" i="12"/>
  <c r="R3786" i="12" s="1"/>
  <c r="Q3787" i="12" l="1"/>
  <c r="R3787" i="12" s="1"/>
  <c r="E152" i="13"/>
  <c r="V3788" i="12"/>
  <c r="B3789" i="12"/>
  <c r="U3788" i="12"/>
  <c r="E3788" i="12"/>
  <c r="F3788" i="12" s="1"/>
  <c r="N3788" i="12"/>
  <c r="O3788" i="12" s="1"/>
  <c r="P3788" i="12" s="1"/>
  <c r="J3788" i="12"/>
  <c r="Y3788" i="12"/>
  <c r="I3788" i="12"/>
  <c r="K3787" i="12"/>
  <c r="W3787" i="12"/>
  <c r="Q3788" i="12" l="1"/>
  <c r="R3788" i="12" s="1"/>
  <c r="W3788" i="12"/>
  <c r="E151" i="13"/>
  <c r="N3789" i="12"/>
  <c r="O3789" i="12" s="1"/>
  <c r="P3789" i="12" s="1"/>
  <c r="J3789" i="12"/>
  <c r="Y3789" i="12"/>
  <c r="I3789" i="12"/>
  <c r="B3790" i="12"/>
  <c r="U3789" i="12"/>
  <c r="V3789" i="12"/>
  <c r="E3789" i="12"/>
  <c r="F3789" i="12" s="1"/>
  <c r="K3788" i="12"/>
  <c r="W3789" i="12" l="1"/>
  <c r="Q3789" i="12"/>
  <c r="R3789" i="12" s="1"/>
  <c r="E150" i="13"/>
  <c r="N3790" i="12"/>
  <c r="O3790" i="12" s="1"/>
  <c r="P3790" i="12" s="1"/>
  <c r="J3790" i="12"/>
  <c r="Y3790" i="12"/>
  <c r="I3790" i="12"/>
  <c r="V3790" i="12"/>
  <c r="B3791" i="12"/>
  <c r="U3790" i="12"/>
  <c r="E3790" i="12"/>
  <c r="F3790" i="12" s="1"/>
  <c r="K3789" i="12"/>
  <c r="Q3790" i="12" l="1"/>
  <c r="R3790" i="12" s="1"/>
  <c r="W3790" i="12"/>
  <c r="E149" i="13"/>
  <c r="J3791" i="12"/>
  <c r="Y3791" i="12"/>
  <c r="I3791" i="12"/>
  <c r="V3791" i="12"/>
  <c r="B3792" i="12"/>
  <c r="U3791" i="12"/>
  <c r="E3791" i="12"/>
  <c r="F3791" i="12" s="1"/>
  <c r="N3791" i="12"/>
  <c r="O3791" i="12" s="1"/>
  <c r="P3791" i="12" s="1"/>
  <c r="K3790" i="12"/>
  <c r="Q3791" i="12" l="1"/>
  <c r="R3791" i="12" s="1"/>
  <c r="K3791" i="12"/>
  <c r="W3791" i="12"/>
  <c r="E148" i="13"/>
  <c r="J3792" i="12"/>
  <c r="Y3792" i="12"/>
  <c r="I3792" i="12"/>
  <c r="V3792" i="12"/>
  <c r="B3793" i="12"/>
  <c r="U3792" i="12"/>
  <c r="E3792" i="12"/>
  <c r="F3792" i="12" s="1"/>
  <c r="N3792" i="12"/>
  <c r="O3792" i="12" s="1"/>
  <c r="P3792" i="12" s="1"/>
  <c r="W3792" i="12" l="1"/>
  <c r="Q3792" i="12"/>
  <c r="R3792" i="12" s="1"/>
  <c r="E147" i="13"/>
  <c r="V3793" i="12"/>
  <c r="B3794" i="12"/>
  <c r="U3793" i="12"/>
  <c r="E3793" i="12"/>
  <c r="F3793" i="12" s="1"/>
  <c r="N3793" i="12"/>
  <c r="O3793" i="12" s="1"/>
  <c r="P3793" i="12" s="1"/>
  <c r="Y3793" i="12"/>
  <c r="J3793" i="12"/>
  <c r="I3793" i="12"/>
  <c r="K3792" i="12"/>
  <c r="Q3793" i="12" l="1"/>
  <c r="R3793" i="12" s="1"/>
  <c r="K3793" i="12"/>
  <c r="W3793" i="12"/>
  <c r="E146" i="13"/>
  <c r="N3794" i="12"/>
  <c r="O3794" i="12" s="1"/>
  <c r="P3794" i="12" s="1"/>
  <c r="J3794" i="12"/>
  <c r="Y3794" i="12"/>
  <c r="I3794" i="12"/>
  <c r="B3795" i="12"/>
  <c r="U3794" i="12"/>
  <c r="V3794" i="12"/>
  <c r="E3794" i="12"/>
  <c r="F3794" i="12" s="1"/>
  <c r="W3794" i="12" l="1"/>
  <c r="E145" i="13"/>
  <c r="N3795" i="12"/>
  <c r="O3795" i="12" s="1"/>
  <c r="P3795" i="12" s="1"/>
  <c r="J3795" i="12"/>
  <c r="Y3795" i="12"/>
  <c r="I3795" i="12"/>
  <c r="V3795" i="12"/>
  <c r="B3796" i="12"/>
  <c r="U3795" i="12"/>
  <c r="E3795" i="12"/>
  <c r="F3795" i="12" s="1"/>
  <c r="Q3794" i="12"/>
  <c r="R3794" i="12" s="1"/>
  <c r="K3794" i="12"/>
  <c r="K3795" i="12" l="1"/>
  <c r="Q3795" i="12"/>
  <c r="R3795" i="12" s="1"/>
  <c r="W3795" i="12"/>
  <c r="E144" i="13"/>
  <c r="N3796" i="12"/>
  <c r="O3796" i="12" s="1"/>
  <c r="P3796" i="12" s="1"/>
  <c r="J3796" i="12"/>
  <c r="Y3796" i="12"/>
  <c r="I3796" i="12"/>
  <c r="V3796" i="12"/>
  <c r="B3797" i="12"/>
  <c r="U3796" i="12"/>
  <c r="E3796" i="12"/>
  <c r="F3796" i="12" s="1"/>
  <c r="Q3796" i="12" l="1"/>
  <c r="R3796" i="12" s="1"/>
  <c r="W3796" i="12"/>
  <c r="E143" i="13"/>
  <c r="J3797" i="12"/>
  <c r="Y3797" i="12"/>
  <c r="I3797" i="12"/>
  <c r="V3797" i="12"/>
  <c r="B3798" i="12"/>
  <c r="U3797" i="12"/>
  <c r="E3797" i="12"/>
  <c r="F3797" i="12" s="1"/>
  <c r="N3797" i="12"/>
  <c r="O3797" i="12" s="1"/>
  <c r="P3797" i="12" s="1"/>
  <c r="K3796" i="12"/>
  <c r="W3797" i="12" l="1"/>
  <c r="K3797" i="12"/>
  <c r="Q3797" i="12"/>
  <c r="R3797" i="12" s="1"/>
  <c r="E142" i="13"/>
  <c r="V3798" i="12"/>
  <c r="B3799" i="12"/>
  <c r="U3798" i="12"/>
  <c r="E3798" i="12"/>
  <c r="F3798" i="12" s="1"/>
  <c r="N3798" i="12"/>
  <c r="O3798" i="12" s="1"/>
  <c r="P3798" i="12" s="1"/>
  <c r="Y3798" i="12"/>
  <c r="J3798" i="12"/>
  <c r="I3798" i="12"/>
  <c r="W3798" i="12" l="1"/>
  <c r="K3798" i="12"/>
  <c r="Q3798" i="12"/>
  <c r="R3798" i="12" s="1"/>
  <c r="E141" i="13"/>
  <c r="B3800" i="12"/>
  <c r="U3799" i="12"/>
  <c r="E3799" i="12"/>
  <c r="F3799" i="12" s="1"/>
  <c r="N3799" i="12"/>
  <c r="O3799" i="12" s="1"/>
  <c r="P3799" i="12" s="1"/>
  <c r="J3799" i="12"/>
  <c r="Y3799" i="12"/>
  <c r="I3799" i="12"/>
  <c r="V3799" i="12"/>
  <c r="W3799" i="12" l="1"/>
  <c r="E140" i="13"/>
  <c r="N3800" i="12"/>
  <c r="O3800" i="12" s="1"/>
  <c r="P3800" i="12" s="1"/>
  <c r="J3800" i="12"/>
  <c r="Y3800" i="12"/>
  <c r="I3800" i="12"/>
  <c r="V3800" i="12"/>
  <c r="B3801" i="12"/>
  <c r="U3800" i="12"/>
  <c r="E3800" i="12"/>
  <c r="F3800" i="12" s="1"/>
  <c r="K3799" i="12"/>
  <c r="Q3799" i="12"/>
  <c r="R3799" i="12" s="1"/>
  <c r="E139" i="13" l="1"/>
  <c r="N3801" i="12"/>
  <c r="O3801" i="12" s="1"/>
  <c r="P3801" i="12" s="1"/>
  <c r="J3801" i="12"/>
  <c r="Y3801" i="12"/>
  <c r="I3801" i="12"/>
  <c r="V3801" i="12"/>
  <c r="B3802" i="12"/>
  <c r="U3801" i="12"/>
  <c r="E3801" i="12"/>
  <c r="F3801" i="12" s="1"/>
  <c r="K3800" i="12"/>
  <c r="Q3800" i="12"/>
  <c r="R3800" i="12" s="1"/>
  <c r="W3800" i="12"/>
  <c r="W3801" i="12" l="1"/>
  <c r="Q3801" i="12"/>
  <c r="R3801" i="12" s="1"/>
  <c r="E138" i="13"/>
  <c r="J3802" i="12"/>
  <c r="Y3802" i="12"/>
  <c r="I3802" i="12"/>
  <c r="V3802" i="12"/>
  <c r="B3803" i="12"/>
  <c r="U3802" i="12"/>
  <c r="E3802" i="12"/>
  <c r="F3802" i="12" s="1"/>
  <c r="N3802" i="12"/>
  <c r="O3802" i="12" s="1"/>
  <c r="P3802" i="12" s="1"/>
  <c r="K3801" i="12"/>
  <c r="W3802" i="12" l="1"/>
  <c r="E137" i="13"/>
  <c r="Y3803" i="12"/>
  <c r="I3803" i="12"/>
  <c r="V3803" i="12"/>
  <c r="B3804" i="12"/>
  <c r="U3803" i="12"/>
  <c r="E3803" i="12"/>
  <c r="F3803" i="12" s="1"/>
  <c r="N3803" i="12"/>
  <c r="O3803" i="12" s="1"/>
  <c r="P3803" i="12" s="1"/>
  <c r="J3803" i="12"/>
  <c r="K3802" i="12"/>
  <c r="Q3802" i="12"/>
  <c r="R3802" i="12" s="1"/>
  <c r="W3803" i="12" l="1"/>
  <c r="E136" i="13"/>
  <c r="V3804" i="12"/>
  <c r="B3805" i="12"/>
  <c r="U3804" i="12"/>
  <c r="E3804" i="12"/>
  <c r="F3804" i="12" s="1"/>
  <c r="N3804" i="12"/>
  <c r="O3804" i="12" s="1"/>
  <c r="P3804" i="12" s="1"/>
  <c r="J3804" i="12"/>
  <c r="Y3804" i="12"/>
  <c r="I3804" i="12"/>
  <c r="K3803" i="12"/>
  <c r="Q3803" i="12"/>
  <c r="R3803" i="12" s="1"/>
  <c r="W3804" i="12" l="1"/>
  <c r="Q3804" i="12"/>
  <c r="R3804" i="12" s="1"/>
  <c r="E135" i="13"/>
  <c r="N3805" i="12"/>
  <c r="O3805" i="12" s="1"/>
  <c r="P3805" i="12" s="1"/>
  <c r="J3805" i="12"/>
  <c r="Y3805" i="12"/>
  <c r="I3805" i="12"/>
  <c r="B3806" i="12"/>
  <c r="V3805" i="12"/>
  <c r="U3805" i="12"/>
  <c r="E3805" i="12"/>
  <c r="F3805" i="12" s="1"/>
  <c r="K3804" i="12"/>
  <c r="Q3805" i="12" l="1"/>
  <c r="R3805" i="12" s="1"/>
  <c r="W3805" i="12"/>
  <c r="E134" i="13"/>
  <c r="N3806" i="12"/>
  <c r="O3806" i="12" s="1"/>
  <c r="P3806" i="12" s="1"/>
  <c r="J3806" i="12"/>
  <c r="Y3806" i="12"/>
  <c r="I3806" i="12"/>
  <c r="V3806" i="12"/>
  <c r="B3807" i="12"/>
  <c r="U3806" i="12"/>
  <c r="E3806" i="12"/>
  <c r="F3806" i="12" s="1"/>
  <c r="K3805" i="12"/>
  <c r="W3806" i="12" l="1"/>
  <c r="Q3806" i="12"/>
  <c r="R3806" i="12" s="1"/>
  <c r="E133" i="13"/>
  <c r="J3807" i="12"/>
  <c r="Y3807" i="12"/>
  <c r="I3807" i="12"/>
  <c r="V3807" i="12"/>
  <c r="B3808" i="12"/>
  <c r="U3807" i="12"/>
  <c r="E3807" i="12"/>
  <c r="F3807" i="12" s="1"/>
  <c r="N3807" i="12"/>
  <c r="O3807" i="12" s="1"/>
  <c r="P3807" i="12" s="1"/>
  <c r="K3806" i="12"/>
  <c r="Q3807" i="12" l="1"/>
  <c r="R3807" i="12" s="1"/>
  <c r="W3807" i="12"/>
  <c r="E132" i="13"/>
  <c r="J3808" i="12"/>
  <c r="Y3808" i="12"/>
  <c r="I3808" i="12"/>
  <c r="V3808" i="12"/>
  <c r="B3809" i="12"/>
  <c r="U3808" i="12"/>
  <c r="E3808" i="12"/>
  <c r="F3808" i="12" s="1"/>
  <c r="N3808" i="12"/>
  <c r="O3808" i="12" s="1"/>
  <c r="P3808" i="12" s="1"/>
  <c r="K3807" i="12"/>
  <c r="K3808" i="12" l="1"/>
  <c r="Q3808" i="12"/>
  <c r="R3808" i="12" s="1"/>
  <c r="W3808" i="12"/>
  <c r="E131" i="13"/>
  <c r="V3809" i="12"/>
  <c r="B3810" i="12"/>
  <c r="U3809" i="12"/>
  <c r="E3809" i="12"/>
  <c r="F3809" i="12" s="1"/>
  <c r="N3809" i="12"/>
  <c r="O3809" i="12" s="1"/>
  <c r="P3809" i="12" s="1"/>
  <c r="Y3809" i="12"/>
  <c r="J3809" i="12"/>
  <c r="I3809" i="12"/>
  <c r="W3809" i="12" l="1"/>
  <c r="E130" i="13"/>
  <c r="N3810" i="12"/>
  <c r="O3810" i="12" s="1"/>
  <c r="P3810" i="12" s="1"/>
  <c r="J3810" i="12"/>
  <c r="Y3810" i="12"/>
  <c r="I3810" i="12"/>
  <c r="B3811" i="12"/>
  <c r="V3810" i="12"/>
  <c r="U3810" i="12"/>
  <c r="E3810" i="12"/>
  <c r="F3810" i="12" s="1"/>
  <c r="K3809" i="12"/>
  <c r="Q3809" i="12"/>
  <c r="R3809" i="12" s="1"/>
  <c r="W3810" i="12" l="1"/>
  <c r="K3810" i="12"/>
  <c r="Q3810" i="12"/>
  <c r="R3810" i="12" s="1"/>
  <c r="E129" i="13"/>
  <c r="N3811" i="12"/>
  <c r="O3811" i="12" s="1"/>
  <c r="P3811" i="12" s="1"/>
  <c r="J3811" i="12"/>
  <c r="Y3811" i="12"/>
  <c r="I3811" i="12"/>
  <c r="V3811" i="12"/>
  <c r="B3812" i="12"/>
  <c r="U3811" i="12"/>
  <c r="E3811" i="12"/>
  <c r="F3811" i="12" s="1"/>
  <c r="W3811" i="12" l="1"/>
  <c r="K3811" i="12"/>
  <c r="E128" i="13"/>
  <c r="N3812" i="12"/>
  <c r="O3812" i="12" s="1"/>
  <c r="P3812" i="12" s="1"/>
  <c r="J3812" i="12"/>
  <c r="Y3812" i="12"/>
  <c r="I3812" i="12"/>
  <c r="V3812" i="12"/>
  <c r="B3813" i="12"/>
  <c r="U3812" i="12"/>
  <c r="E3812" i="12"/>
  <c r="F3812" i="12" s="1"/>
  <c r="Q3811" i="12"/>
  <c r="R3811" i="12" s="1"/>
  <c r="W3812" i="12" l="1"/>
  <c r="Q3812" i="12"/>
  <c r="R3812" i="12" s="1"/>
  <c r="K3812" i="12"/>
  <c r="E127" i="13"/>
  <c r="J3813" i="12"/>
  <c r="Y3813" i="12"/>
  <c r="I3813" i="12"/>
  <c r="V3813" i="12"/>
  <c r="B3814" i="12"/>
  <c r="U3813" i="12"/>
  <c r="E3813" i="12"/>
  <c r="F3813" i="12" s="1"/>
  <c r="N3813" i="12"/>
  <c r="O3813" i="12" s="1"/>
  <c r="P3813" i="12" s="1"/>
  <c r="W3813" i="12" l="1"/>
  <c r="Q3813" i="12"/>
  <c r="R3813" i="12" s="1"/>
  <c r="E126" i="13"/>
  <c r="V3814" i="12"/>
  <c r="U3814" i="12"/>
  <c r="E3814" i="12"/>
  <c r="F3814" i="12" s="1"/>
  <c r="B3815" i="12"/>
  <c r="N3814" i="12"/>
  <c r="O3814" i="12" s="1"/>
  <c r="P3814" i="12" s="1"/>
  <c r="Y3814" i="12"/>
  <c r="J3814" i="12"/>
  <c r="I3814" i="12"/>
  <c r="K3813" i="12"/>
  <c r="W3814" i="12" l="1"/>
  <c r="E125" i="13"/>
  <c r="V3815" i="12"/>
  <c r="Y3815" i="12"/>
  <c r="E3815" i="12"/>
  <c r="F3815" i="12" s="1"/>
  <c r="U3815" i="12"/>
  <c r="B3816" i="12"/>
  <c r="N3815" i="12"/>
  <c r="O3815" i="12" s="1"/>
  <c r="P3815" i="12" s="1"/>
  <c r="J3815" i="12"/>
  <c r="I3815" i="12"/>
  <c r="K3814" i="12"/>
  <c r="Q3814" i="12"/>
  <c r="R3814" i="12" s="1"/>
  <c r="K3815" i="12" l="1"/>
  <c r="W3815" i="12"/>
  <c r="Q3815" i="12"/>
  <c r="R3815" i="12" s="1"/>
  <c r="E124" i="13"/>
  <c r="J3816" i="12"/>
  <c r="Y3816" i="12"/>
  <c r="E3816" i="12"/>
  <c r="F3816" i="12" s="1"/>
  <c r="V3816" i="12"/>
  <c r="U3816" i="12"/>
  <c r="B3817" i="12"/>
  <c r="N3816" i="12"/>
  <c r="O3816" i="12" s="1"/>
  <c r="P3816" i="12" s="1"/>
  <c r="I3816" i="12"/>
  <c r="W3816" i="12" l="1"/>
  <c r="K3816" i="12"/>
  <c r="Q3816" i="12"/>
  <c r="R3816" i="12" s="1"/>
  <c r="E123" i="13"/>
  <c r="J3817" i="12"/>
  <c r="I3817" i="12"/>
  <c r="Y3817" i="12"/>
  <c r="E3817" i="12"/>
  <c r="F3817" i="12" s="1"/>
  <c r="V3817" i="12"/>
  <c r="U3817" i="12"/>
  <c r="B3818" i="12"/>
  <c r="N3817" i="12"/>
  <c r="O3817" i="12" s="1"/>
  <c r="P3817" i="12" s="1"/>
  <c r="K3817" i="12" l="1"/>
  <c r="Q3817" i="12"/>
  <c r="R3817" i="12" s="1"/>
  <c r="E122" i="13"/>
  <c r="N3818" i="12"/>
  <c r="O3818" i="12" s="1"/>
  <c r="P3818" i="12" s="1"/>
  <c r="B3819" i="12"/>
  <c r="J3818" i="12"/>
  <c r="I3818" i="12"/>
  <c r="E3818" i="12"/>
  <c r="F3818" i="12" s="1"/>
  <c r="Y3818" i="12"/>
  <c r="V3818" i="12"/>
  <c r="U3818" i="12"/>
  <c r="W3817" i="12"/>
  <c r="W3818" i="12" l="1"/>
  <c r="E121" i="13"/>
  <c r="N3819" i="12"/>
  <c r="O3819" i="12" s="1"/>
  <c r="P3819" i="12" s="1"/>
  <c r="J3819" i="12"/>
  <c r="Y3819" i="12"/>
  <c r="I3819" i="12"/>
  <c r="E3819" i="12"/>
  <c r="F3819" i="12" s="1"/>
  <c r="V3819" i="12"/>
  <c r="U3819" i="12"/>
  <c r="B3820" i="12"/>
  <c r="Q3818" i="12"/>
  <c r="R3818" i="12" s="1"/>
  <c r="K3818" i="12"/>
  <c r="Q3819" i="12" l="1"/>
  <c r="R3819" i="12" s="1"/>
  <c r="W3819" i="12"/>
  <c r="K3819" i="12"/>
  <c r="E120" i="13"/>
  <c r="J3820" i="12"/>
  <c r="V3820" i="12"/>
  <c r="N3820" i="12"/>
  <c r="O3820" i="12" s="1"/>
  <c r="P3820" i="12" s="1"/>
  <c r="B3821" i="12"/>
  <c r="I3820" i="12"/>
  <c r="E3820" i="12"/>
  <c r="F3820" i="12" s="1"/>
  <c r="Y3820" i="12"/>
  <c r="U3820" i="12"/>
  <c r="W3820" i="12" l="1"/>
  <c r="K3820" i="12"/>
  <c r="E119" i="13"/>
  <c r="E3821" i="12"/>
  <c r="F3821" i="12" s="1"/>
  <c r="Y3821" i="12"/>
  <c r="V3821" i="12"/>
  <c r="U3821" i="12"/>
  <c r="N3821" i="12"/>
  <c r="O3821" i="12" s="1"/>
  <c r="P3821" i="12" s="1"/>
  <c r="B3822" i="12"/>
  <c r="J3821" i="12"/>
  <c r="I3821" i="12"/>
  <c r="Q3820" i="12"/>
  <c r="R3820" i="12" s="1"/>
  <c r="W3821" i="12" l="1"/>
  <c r="E118" i="13"/>
  <c r="V3822" i="12"/>
  <c r="B3823" i="12"/>
  <c r="U3822" i="12"/>
  <c r="E3822" i="12"/>
  <c r="F3822" i="12" s="1"/>
  <c r="N3822" i="12"/>
  <c r="O3822" i="12" s="1"/>
  <c r="P3822" i="12" s="1"/>
  <c r="Y3822" i="12"/>
  <c r="J3822" i="12"/>
  <c r="I3822" i="12"/>
  <c r="K3821" i="12"/>
  <c r="Q3821" i="12"/>
  <c r="R3821" i="12" s="1"/>
  <c r="K3822" i="12" l="1"/>
  <c r="W3822" i="12"/>
  <c r="Q3822" i="12"/>
  <c r="R3822" i="12" s="1"/>
  <c r="E117" i="13"/>
  <c r="N3823" i="12"/>
  <c r="O3823" i="12" s="1"/>
  <c r="P3823" i="12" s="1"/>
  <c r="B3824" i="12"/>
  <c r="U3823" i="12"/>
  <c r="E3823" i="12"/>
  <c r="F3823" i="12" s="1"/>
  <c r="V3823" i="12"/>
  <c r="J3823" i="12"/>
  <c r="I3823" i="12"/>
  <c r="Y3823" i="12"/>
  <c r="Q3823" i="12" l="1"/>
  <c r="R3823" i="12" s="1"/>
  <c r="K3823" i="12"/>
  <c r="W3823" i="12"/>
  <c r="E116" i="13"/>
  <c r="N3824" i="12"/>
  <c r="O3824" i="12" s="1"/>
  <c r="P3824" i="12" s="1"/>
  <c r="J3824" i="12"/>
  <c r="Y3824" i="12"/>
  <c r="I3824" i="12"/>
  <c r="U3824" i="12"/>
  <c r="B3825" i="12"/>
  <c r="E3824" i="12"/>
  <c r="F3824" i="12" s="1"/>
  <c r="V3824" i="12"/>
  <c r="W3824" i="12" l="1"/>
  <c r="K3824" i="12"/>
  <c r="E115" i="13"/>
  <c r="V3825" i="12"/>
  <c r="B3826" i="12"/>
  <c r="U3825" i="12"/>
  <c r="E3825" i="12"/>
  <c r="F3825" i="12" s="1"/>
  <c r="N3825" i="12"/>
  <c r="O3825" i="12" s="1"/>
  <c r="P3825" i="12" s="1"/>
  <c r="J3825" i="12"/>
  <c r="I3825" i="12"/>
  <c r="Y3825" i="12"/>
  <c r="Q3824" i="12"/>
  <c r="R3824" i="12" s="1"/>
  <c r="W3825" i="12" l="1"/>
  <c r="Q3825" i="12"/>
  <c r="R3825" i="12" s="1"/>
  <c r="E114" i="13"/>
  <c r="J3826" i="12"/>
  <c r="Y3826" i="12"/>
  <c r="I3826" i="12"/>
  <c r="V3826" i="12"/>
  <c r="B3827" i="12"/>
  <c r="U3826" i="12"/>
  <c r="E3826" i="12"/>
  <c r="F3826" i="12" s="1"/>
  <c r="N3826" i="12"/>
  <c r="O3826" i="12" s="1"/>
  <c r="P3826" i="12" s="1"/>
  <c r="K3825" i="12"/>
  <c r="Q3826" i="12" l="1"/>
  <c r="R3826" i="12" s="1"/>
  <c r="K3826" i="12"/>
  <c r="W3826" i="12"/>
  <c r="E113" i="13"/>
  <c r="V3827" i="12"/>
  <c r="B3828" i="12"/>
  <c r="U3827" i="12"/>
  <c r="E3827" i="12"/>
  <c r="F3827" i="12" s="1"/>
  <c r="N3827" i="12"/>
  <c r="O3827" i="12" s="1"/>
  <c r="P3827" i="12" s="1"/>
  <c r="Y3827" i="12"/>
  <c r="I3827" i="12"/>
  <c r="J3827" i="12"/>
  <c r="W3827" i="12" l="1"/>
  <c r="Q3827" i="12"/>
  <c r="R3827" i="12" s="1"/>
  <c r="E112" i="13"/>
  <c r="N3828" i="12"/>
  <c r="O3828" i="12" s="1"/>
  <c r="P3828" i="12" s="1"/>
  <c r="J3828" i="12"/>
  <c r="V3828" i="12"/>
  <c r="B3829" i="12"/>
  <c r="Y3828" i="12"/>
  <c r="U3828" i="12"/>
  <c r="I3828" i="12"/>
  <c r="E3828" i="12"/>
  <c r="F3828" i="12" s="1"/>
  <c r="K3827" i="12"/>
  <c r="W3828" i="12" l="1"/>
  <c r="Q3828" i="12"/>
  <c r="R3828" i="12" s="1"/>
  <c r="E111" i="13"/>
  <c r="J3829" i="12"/>
  <c r="Y3829" i="12"/>
  <c r="I3829" i="12"/>
  <c r="V3829" i="12"/>
  <c r="B3830" i="12"/>
  <c r="U3829" i="12"/>
  <c r="E3829" i="12"/>
  <c r="F3829" i="12" s="1"/>
  <c r="N3829" i="12"/>
  <c r="O3829" i="12" s="1"/>
  <c r="P3829" i="12" s="1"/>
  <c r="K3828" i="12"/>
  <c r="K3829" i="12" l="1"/>
  <c r="Q3829" i="12"/>
  <c r="R3829" i="12" s="1"/>
  <c r="W3829" i="12"/>
  <c r="E110" i="13"/>
  <c r="N3830" i="12"/>
  <c r="O3830" i="12" s="1"/>
  <c r="P3830" i="12" s="1"/>
  <c r="J3830" i="12"/>
  <c r="Y3830" i="12"/>
  <c r="I3830" i="12"/>
  <c r="V3830" i="12"/>
  <c r="B3831" i="12"/>
  <c r="U3830" i="12"/>
  <c r="E3830" i="12"/>
  <c r="F3830" i="12" s="1"/>
  <c r="E109" i="13" l="1"/>
  <c r="J3831" i="12"/>
  <c r="Y3831" i="12"/>
  <c r="I3831" i="12"/>
  <c r="V3831" i="12"/>
  <c r="B3832" i="12"/>
  <c r="U3831" i="12"/>
  <c r="E3831" i="12"/>
  <c r="F3831" i="12" s="1"/>
  <c r="N3831" i="12"/>
  <c r="O3831" i="12" s="1"/>
  <c r="P3831" i="12" s="1"/>
  <c r="Q3830" i="12"/>
  <c r="R3830" i="12" s="1"/>
  <c r="W3830" i="12"/>
  <c r="K3830" i="12"/>
  <c r="W3831" i="12" l="1"/>
  <c r="Q3831" i="12"/>
  <c r="R3831" i="12" s="1"/>
  <c r="E108" i="13"/>
  <c r="V3832" i="12"/>
  <c r="N3832" i="12"/>
  <c r="O3832" i="12" s="1"/>
  <c r="P3832" i="12" s="1"/>
  <c r="J3832" i="12"/>
  <c r="B3833" i="12"/>
  <c r="Y3832" i="12"/>
  <c r="U3832" i="12"/>
  <c r="E3832" i="12"/>
  <c r="F3832" i="12" s="1"/>
  <c r="I3832" i="12"/>
  <c r="K3831" i="12"/>
  <c r="K3832" i="12" l="1"/>
  <c r="Q3832" i="12"/>
  <c r="R3832" i="12" s="1"/>
  <c r="W3832" i="12"/>
  <c r="E107" i="13"/>
  <c r="B3834" i="12"/>
  <c r="U3833" i="12"/>
  <c r="E3833" i="12"/>
  <c r="F3833" i="12" s="1"/>
  <c r="N3833" i="12"/>
  <c r="O3833" i="12" s="1"/>
  <c r="P3833" i="12" s="1"/>
  <c r="J3833" i="12"/>
  <c r="Y3833" i="12"/>
  <c r="I3833" i="12"/>
  <c r="V3833" i="12"/>
  <c r="W3833" i="12" l="1"/>
  <c r="E106" i="13"/>
  <c r="N3834" i="12"/>
  <c r="O3834" i="12" s="1"/>
  <c r="P3834" i="12" s="1"/>
  <c r="J3834" i="12"/>
  <c r="Y3834" i="12"/>
  <c r="I3834" i="12"/>
  <c r="V3834" i="12"/>
  <c r="E3834" i="12"/>
  <c r="F3834" i="12" s="1"/>
  <c r="B3835" i="12"/>
  <c r="U3834" i="12"/>
  <c r="K3833" i="12"/>
  <c r="Q3833" i="12"/>
  <c r="R3833" i="12" s="1"/>
  <c r="K3834" i="12" l="1"/>
  <c r="Q3834" i="12"/>
  <c r="R3834" i="12" s="1"/>
  <c r="W3834" i="12"/>
  <c r="E105" i="13"/>
  <c r="N3835" i="12"/>
  <c r="O3835" i="12" s="1"/>
  <c r="P3835" i="12" s="1"/>
  <c r="J3835" i="12"/>
  <c r="Y3835" i="12"/>
  <c r="I3835" i="12"/>
  <c r="V3835" i="12"/>
  <c r="B3836" i="12"/>
  <c r="U3835" i="12"/>
  <c r="E3835" i="12"/>
  <c r="F3835" i="12" s="1"/>
  <c r="W3835" i="12" l="1"/>
  <c r="Q3835" i="12"/>
  <c r="R3835" i="12" s="1"/>
  <c r="E104" i="13"/>
  <c r="J3836" i="12"/>
  <c r="V3836" i="12"/>
  <c r="B3837" i="12"/>
  <c r="U3836" i="12"/>
  <c r="E3836" i="12"/>
  <c r="F3836" i="12" s="1"/>
  <c r="N3836" i="12"/>
  <c r="O3836" i="12" s="1"/>
  <c r="P3836" i="12" s="1"/>
  <c r="Y3836" i="12"/>
  <c r="I3836" i="12"/>
  <c r="K3835" i="12"/>
  <c r="W3836" i="12" l="1"/>
  <c r="E103" i="13"/>
  <c r="Y3837" i="12"/>
  <c r="I3837" i="12"/>
  <c r="B3838" i="12"/>
  <c r="U3837" i="12"/>
  <c r="E3837" i="12"/>
  <c r="F3837" i="12" s="1"/>
  <c r="N3837" i="12"/>
  <c r="O3837" i="12" s="1"/>
  <c r="P3837" i="12" s="1"/>
  <c r="V3837" i="12"/>
  <c r="J3837" i="12"/>
  <c r="K3836" i="12"/>
  <c r="Q3836" i="12"/>
  <c r="R3836" i="12" s="1"/>
  <c r="Q3837" i="12" l="1"/>
  <c r="R3837" i="12" s="1"/>
  <c r="W3837" i="12"/>
  <c r="E102" i="13"/>
  <c r="V3838" i="12"/>
  <c r="B3839" i="12"/>
  <c r="U3838" i="12"/>
  <c r="E3838" i="12"/>
  <c r="F3838" i="12" s="1"/>
  <c r="N3838" i="12"/>
  <c r="O3838" i="12" s="1"/>
  <c r="P3838" i="12" s="1"/>
  <c r="J3838" i="12"/>
  <c r="Y3838" i="12"/>
  <c r="I3838" i="12"/>
  <c r="K3837" i="12"/>
  <c r="W3838" i="12" l="1"/>
  <c r="Q3838" i="12"/>
  <c r="R3838" i="12" s="1"/>
  <c r="E101" i="13"/>
  <c r="N3839" i="12"/>
  <c r="O3839" i="12" s="1"/>
  <c r="P3839" i="12" s="1"/>
  <c r="J3839" i="12"/>
  <c r="Y3839" i="12"/>
  <c r="I3839" i="12"/>
  <c r="B3840" i="12"/>
  <c r="U3839" i="12"/>
  <c r="E3839" i="12"/>
  <c r="F3839" i="12" s="1"/>
  <c r="V3839" i="12"/>
  <c r="K3838" i="12"/>
  <c r="W3839" i="12" l="1"/>
  <c r="Q3839" i="12"/>
  <c r="R3839" i="12" s="1"/>
  <c r="E100" i="13"/>
  <c r="N3840" i="12"/>
  <c r="O3840" i="12" s="1"/>
  <c r="P3840" i="12" s="1"/>
  <c r="J3840" i="12"/>
  <c r="Y3840" i="12"/>
  <c r="I3840" i="12"/>
  <c r="V3840" i="12"/>
  <c r="B3841" i="12"/>
  <c r="U3840" i="12"/>
  <c r="E3840" i="12"/>
  <c r="F3840" i="12" s="1"/>
  <c r="K3839" i="12"/>
  <c r="W3840" i="12" l="1"/>
  <c r="Q3840" i="12"/>
  <c r="R3840" i="12" s="1"/>
  <c r="E99" i="13"/>
  <c r="Y3841" i="12"/>
  <c r="I3841" i="12"/>
  <c r="V3841" i="12"/>
  <c r="B3842" i="12"/>
  <c r="U3841" i="12"/>
  <c r="E3841" i="12"/>
  <c r="F3841" i="12" s="1"/>
  <c r="N3841" i="12"/>
  <c r="O3841" i="12" s="1"/>
  <c r="P3841" i="12" s="1"/>
  <c r="J3841" i="12"/>
  <c r="K3840" i="12"/>
  <c r="W3841" i="12" l="1"/>
  <c r="K3841" i="12"/>
  <c r="Q3841" i="12"/>
  <c r="R3841" i="12" s="1"/>
  <c r="E98" i="13"/>
  <c r="J3842" i="12"/>
  <c r="Y3842" i="12"/>
  <c r="I3842" i="12"/>
  <c r="V3842" i="12"/>
  <c r="B3843" i="12"/>
  <c r="U3842" i="12"/>
  <c r="E3842" i="12"/>
  <c r="F3842" i="12" s="1"/>
  <c r="N3842" i="12"/>
  <c r="O3842" i="12" s="1"/>
  <c r="P3842" i="12" s="1"/>
  <c r="W3842" i="12" l="1"/>
  <c r="Q3842" i="12"/>
  <c r="R3842" i="12" s="1"/>
  <c r="E97" i="13"/>
  <c r="V3843" i="12"/>
  <c r="B3844" i="12"/>
  <c r="U3843" i="12"/>
  <c r="E3843" i="12"/>
  <c r="F3843" i="12" s="1"/>
  <c r="N3843" i="12"/>
  <c r="O3843" i="12" s="1"/>
  <c r="P3843" i="12" s="1"/>
  <c r="Y3843" i="12"/>
  <c r="I3843" i="12"/>
  <c r="J3843" i="12"/>
  <c r="K3842" i="12"/>
  <c r="W3843" i="12" l="1"/>
  <c r="E96" i="13"/>
  <c r="N3844" i="12"/>
  <c r="O3844" i="12" s="1"/>
  <c r="P3844" i="12" s="1"/>
  <c r="J3844" i="12"/>
  <c r="Y3844" i="12"/>
  <c r="I3844" i="12"/>
  <c r="V3844" i="12"/>
  <c r="E3844" i="12"/>
  <c r="F3844" i="12" s="1"/>
  <c r="B3845" i="12"/>
  <c r="U3844" i="12"/>
  <c r="K3843" i="12"/>
  <c r="Q3843" i="12"/>
  <c r="R3843" i="12" s="1"/>
  <c r="W3844" i="12" l="1"/>
  <c r="K3844" i="12"/>
  <c r="Q3844" i="12"/>
  <c r="R3844" i="12" s="1"/>
  <c r="E95" i="13"/>
  <c r="J3845" i="12"/>
  <c r="Y3845" i="12"/>
  <c r="I3845" i="12"/>
  <c r="V3845" i="12"/>
  <c r="B3846" i="12"/>
  <c r="U3845" i="12"/>
  <c r="E3845" i="12"/>
  <c r="F3845" i="12" s="1"/>
  <c r="N3845" i="12"/>
  <c r="O3845" i="12" s="1"/>
  <c r="P3845" i="12" s="1"/>
  <c r="W3845" i="12" l="1"/>
  <c r="N3846" i="12"/>
  <c r="O3846" i="12" s="1"/>
  <c r="P3846" i="12" s="1"/>
  <c r="J3846" i="12"/>
  <c r="Y3846" i="12"/>
  <c r="I3846" i="12"/>
  <c r="V3846" i="12"/>
  <c r="B3847" i="12"/>
  <c r="U3846" i="12"/>
  <c r="E3846" i="12"/>
  <c r="F3846" i="12" s="1"/>
  <c r="E94" i="13"/>
  <c r="K3845" i="12"/>
  <c r="Q3845" i="12"/>
  <c r="R3845" i="12" s="1"/>
  <c r="Q3846" i="12" l="1"/>
  <c r="R3846" i="12" s="1"/>
  <c r="E93" i="13"/>
  <c r="J3847" i="12"/>
  <c r="Y3847" i="12"/>
  <c r="I3847" i="12"/>
  <c r="V3847" i="12"/>
  <c r="B3848" i="12"/>
  <c r="U3847" i="12"/>
  <c r="E3847" i="12"/>
  <c r="F3847" i="12" s="1"/>
  <c r="N3847" i="12"/>
  <c r="O3847" i="12" s="1"/>
  <c r="P3847" i="12" s="1"/>
  <c r="K3846" i="12"/>
  <c r="W3846" i="12"/>
  <c r="W3847" i="12" l="1"/>
  <c r="E92" i="13"/>
  <c r="V3848" i="12"/>
  <c r="N3848" i="12"/>
  <c r="O3848" i="12" s="1"/>
  <c r="P3848" i="12" s="1"/>
  <c r="J3848" i="12"/>
  <c r="B3849" i="12"/>
  <c r="Y3848" i="12"/>
  <c r="U3848" i="12"/>
  <c r="I3848" i="12"/>
  <c r="E3848" i="12"/>
  <c r="F3848" i="12" s="1"/>
  <c r="K3847" i="12"/>
  <c r="Q3847" i="12"/>
  <c r="R3847" i="12" s="1"/>
  <c r="W3848" i="12" l="1"/>
  <c r="K3848" i="12"/>
  <c r="E91" i="13"/>
  <c r="B3850" i="12"/>
  <c r="U3849" i="12"/>
  <c r="E3849" i="12"/>
  <c r="F3849" i="12" s="1"/>
  <c r="N3849" i="12"/>
  <c r="O3849" i="12" s="1"/>
  <c r="P3849" i="12" s="1"/>
  <c r="J3849" i="12"/>
  <c r="Y3849" i="12"/>
  <c r="I3849" i="12"/>
  <c r="V3849" i="12"/>
  <c r="Q3848" i="12"/>
  <c r="R3848" i="12" s="1"/>
  <c r="Q3849" i="12" l="1"/>
  <c r="R3849" i="12" s="1"/>
  <c r="W3849" i="12"/>
  <c r="E90" i="13"/>
  <c r="N3850" i="12"/>
  <c r="O3850" i="12" s="1"/>
  <c r="P3850" i="12" s="1"/>
  <c r="J3850" i="12"/>
  <c r="Y3850" i="12"/>
  <c r="I3850" i="12"/>
  <c r="V3850" i="12"/>
  <c r="B3851" i="12"/>
  <c r="U3850" i="12"/>
  <c r="E3850" i="12"/>
  <c r="F3850" i="12" s="1"/>
  <c r="K3849" i="12"/>
  <c r="K3850" i="12" l="1"/>
  <c r="Q3850" i="12"/>
  <c r="R3850" i="12" s="1"/>
  <c r="W3850" i="12"/>
  <c r="E89" i="13"/>
  <c r="N3851" i="12"/>
  <c r="O3851" i="12" s="1"/>
  <c r="P3851" i="12" s="1"/>
  <c r="J3851" i="12"/>
  <c r="Y3851" i="12"/>
  <c r="I3851" i="12"/>
  <c r="V3851" i="12"/>
  <c r="B3852" i="12"/>
  <c r="U3851" i="12"/>
  <c r="E3851" i="12"/>
  <c r="F3851" i="12" s="1"/>
  <c r="Q3851" i="12" l="1"/>
  <c r="R3851" i="12" s="1"/>
  <c r="W3851" i="12"/>
  <c r="E88" i="13"/>
  <c r="J3852" i="12"/>
  <c r="Y3852" i="12"/>
  <c r="I3852" i="12"/>
  <c r="V3852" i="12"/>
  <c r="B3853" i="12"/>
  <c r="U3852" i="12"/>
  <c r="E3852" i="12"/>
  <c r="F3852" i="12" s="1"/>
  <c r="N3852" i="12"/>
  <c r="O3852" i="12" s="1"/>
  <c r="P3852" i="12" s="1"/>
  <c r="K3851" i="12"/>
  <c r="K3852" i="12" l="1"/>
  <c r="Q3852" i="12"/>
  <c r="R3852" i="12" s="1"/>
  <c r="W3852" i="12"/>
  <c r="E87" i="13"/>
  <c r="Y3853" i="12"/>
  <c r="I3853" i="12"/>
  <c r="V3853" i="12"/>
  <c r="B3854" i="12"/>
  <c r="U3853" i="12"/>
  <c r="E3853" i="12"/>
  <c r="F3853" i="12" s="1"/>
  <c r="N3853" i="12"/>
  <c r="O3853" i="12" s="1"/>
  <c r="P3853" i="12" s="1"/>
  <c r="J3853" i="12"/>
  <c r="W3853" i="12" l="1"/>
  <c r="Q3853" i="12"/>
  <c r="R3853" i="12" s="1"/>
  <c r="E86" i="13"/>
  <c r="V3854" i="12"/>
  <c r="B3855" i="12"/>
  <c r="U3854" i="12"/>
  <c r="E3854" i="12"/>
  <c r="F3854" i="12" s="1"/>
  <c r="N3854" i="12"/>
  <c r="O3854" i="12" s="1"/>
  <c r="P3854" i="12" s="1"/>
  <c r="J3854" i="12"/>
  <c r="Y3854" i="12"/>
  <c r="I3854" i="12"/>
  <c r="K3853" i="12"/>
  <c r="E85" i="13" l="1"/>
  <c r="N3855" i="12"/>
  <c r="O3855" i="12" s="1"/>
  <c r="P3855" i="12" s="1"/>
  <c r="J3855" i="12"/>
  <c r="Y3855" i="12"/>
  <c r="I3855" i="12"/>
  <c r="V3855" i="12"/>
  <c r="B3856" i="12"/>
  <c r="U3855" i="12"/>
  <c r="E3855" i="12"/>
  <c r="F3855" i="12" s="1"/>
  <c r="K3854" i="12"/>
  <c r="Q3854" i="12"/>
  <c r="R3854" i="12" s="1"/>
  <c r="W3854" i="12"/>
  <c r="E84" i="13" l="1"/>
  <c r="N3856" i="12"/>
  <c r="O3856" i="12" s="1"/>
  <c r="P3856" i="12" s="1"/>
  <c r="J3856" i="12"/>
  <c r="Y3856" i="12"/>
  <c r="I3856" i="12"/>
  <c r="V3856" i="12"/>
  <c r="B3857" i="12"/>
  <c r="U3856" i="12"/>
  <c r="E3856" i="12"/>
  <c r="F3856" i="12" s="1"/>
  <c r="K3855" i="12"/>
  <c r="Q3855" i="12"/>
  <c r="R3855" i="12" s="1"/>
  <c r="W3855" i="12"/>
  <c r="W3856" i="12" l="1"/>
  <c r="E83" i="13"/>
  <c r="J3857" i="12"/>
  <c r="Y3857" i="12"/>
  <c r="I3857" i="12"/>
  <c r="V3857" i="12"/>
  <c r="B3858" i="12"/>
  <c r="U3857" i="12"/>
  <c r="E3857" i="12"/>
  <c r="F3857" i="12" s="1"/>
  <c r="N3857" i="12"/>
  <c r="O3857" i="12" s="1"/>
  <c r="P3857" i="12" s="1"/>
  <c r="K3856" i="12"/>
  <c r="Q3856" i="12"/>
  <c r="R3856" i="12" s="1"/>
  <c r="W3857" i="12" l="1"/>
  <c r="E82" i="13"/>
  <c r="J3858" i="12"/>
  <c r="Y3858" i="12"/>
  <c r="I3858" i="12"/>
  <c r="V3858" i="12"/>
  <c r="B3859" i="12"/>
  <c r="U3858" i="12"/>
  <c r="E3858" i="12"/>
  <c r="F3858" i="12" s="1"/>
  <c r="N3858" i="12"/>
  <c r="O3858" i="12" s="1"/>
  <c r="P3858" i="12" s="1"/>
  <c r="K3857" i="12"/>
  <c r="Q3857" i="12"/>
  <c r="R3857" i="12" s="1"/>
  <c r="W3858" i="12" l="1"/>
  <c r="E81" i="13"/>
  <c r="V3859" i="12"/>
  <c r="B3860" i="12"/>
  <c r="U3859" i="12"/>
  <c r="E3859" i="12"/>
  <c r="F3859" i="12" s="1"/>
  <c r="N3859" i="12"/>
  <c r="O3859" i="12" s="1"/>
  <c r="P3859" i="12" s="1"/>
  <c r="J3859" i="12"/>
  <c r="Y3859" i="12"/>
  <c r="I3859" i="12"/>
  <c r="K3858" i="12"/>
  <c r="Q3858" i="12"/>
  <c r="R3858" i="12" s="1"/>
  <c r="W3859" i="12" l="1"/>
  <c r="Q3859" i="12"/>
  <c r="R3859" i="12" s="1"/>
  <c r="E80" i="13"/>
  <c r="N3860" i="12"/>
  <c r="O3860" i="12" s="1"/>
  <c r="P3860" i="12" s="1"/>
  <c r="J3860" i="12"/>
  <c r="Y3860" i="12"/>
  <c r="I3860" i="12"/>
  <c r="V3860" i="12"/>
  <c r="B3861" i="12"/>
  <c r="U3860" i="12"/>
  <c r="E3860" i="12"/>
  <c r="F3860" i="12" s="1"/>
  <c r="K3859" i="12"/>
  <c r="Q3860" i="12" l="1"/>
  <c r="R3860" i="12" s="1"/>
  <c r="W3860" i="12"/>
  <c r="E79" i="13"/>
  <c r="N3861" i="12"/>
  <c r="O3861" i="12" s="1"/>
  <c r="P3861" i="12" s="1"/>
  <c r="J3861" i="12"/>
  <c r="Y3861" i="12"/>
  <c r="I3861" i="12"/>
  <c r="V3861" i="12"/>
  <c r="B3862" i="12"/>
  <c r="U3861" i="12"/>
  <c r="E3861" i="12"/>
  <c r="F3861" i="12" s="1"/>
  <c r="K3860" i="12"/>
  <c r="W3861" i="12" l="1"/>
  <c r="Q3861" i="12"/>
  <c r="R3861" i="12" s="1"/>
  <c r="E78" i="13"/>
  <c r="N3862" i="12"/>
  <c r="O3862" i="12" s="1"/>
  <c r="P3862" i="12" s="1"/>
  <c r="J3862" i="12"/>
  <c r="Y3862" i="12"/>
  <c r="I3862" i="12"/>
  <c r="V3862" i="12"/>
  <c r="B3863" i="12"/>
  <c r="U3862" i="12"/>
  <c r="E3862" i="12"/>
  <c r="F3862" i="12" s="1"/>
  <c r="K3861" i="12"/>
  <c r="Q3862" i="12" l="1"/>
  <c r="R3862" i="12" s="1"/>
  <c r="W3862" i="12"/>
  <c r="E77" i="13"/>
  <c r="J3863" i="12"/>
  <c r="Y3863" i="12"/>
  <c r="I3863" i="12"/>
  <c r="V3863" i="12"/>
  <c r="B3864" i="12"/>
  <c r="U3863" i="12"/>
  <c r="E3863" i="12"/>
  <c r="F3863" i="12" s="1"/>
  <c r="N3863" i="12"/>
  <c r="O3863" i="12" s="1"/>
  <c r="P3863" i="12" s="1"/>
  <c r="K3862" i="12"/>
  <c r="W3863" i="12" l="1"/>
  <c r="E76" i="13"/>
  <c r="V3864" i="12"/>
  <c r="B3865" i="12"/>
  <c r="U3864" i="12"/>
  <c r="E3864" i="12"/>
  <c r="F3864" i="12" s="1"/>
  <c r="N3864" i="12"/>
  <c r="O3864" i="12" s="1"/>
  <c r="P3864" i="12" s="1"/>
  <c r="J3864" i="12"/>
  <c r="Y3864" i="12"/>
  <c r="I3864" i="12"/>
  <c r="K3863" i="12"/>
  <c r="Q3863" i="12"/>
  <c r="R3863" i="12" s="1"/>
  <c r="W3864" i="12" l="1"/>
  <c r="K3864" i="12"/>
  <c r="E75" i="13"/>
  <c r="B3866" i="12"/>
  <c r="U3865" i="12"/>
  <c r="E3865" i="12"/>
  <c r="F3865" i="12" s="1"/>
  <c r="N3865" i="12"/>
  <c r="O3865" i="12" s="1"/>
  <c r="P3865" i="12" s="1"/>
  <c r="J3865" i="12"/>
  <c r="Y3865" i="12"/>
  <c r="I3865" i="12"/>
  <c r="V3865" i="12"/>
  <c r="Q3864" i="12"/>
  <c r="R3864" i="12" s="1"/>
  <c r="K3865" i="12" l="1"/>
  <c r="Q3865" i="12"/>
  <c r="R3865" i="12" s="1"/>
  <c r="W3865" i="12"/>
  <c r="E74" i="13"/>
  <c r="N3866" i="12"/>
  <c r="O3866" i="12" s="1"/>
  <c r="P3866" i="12" s="1"/>
  <c r="J3866" i="12"/>
  <c r="Y3866" i="12"/>
  <c r="I3866" i="12"/>
  <c r="V3866" i="12"/>
  <c r="B3867" i="12"/>
  <c r="U3866" i="12"/>
  <c r="E3866" i="12"/>
  <c r="F3866" i="12" s="1"/>
  <c r="K3866" i="12" l="1"/>
  <c r="Q3866" i="12"/>
  <c r="R3866" i="12" s="1"/>
  <c r="W3866" i="12"/>
  <c r="E73" i="13"/>
  <c r="N3867" i="12"/>
  <c r="O3867" i="12" s="1"/>
  <c r="P3867" i="12" s="1"/>
  <c r="J3867" i="12"/>
  <c r="Y3867" i="12"/>
  <c r="I3867" i="12"/>
  <c r="V3867" i="12"/>
  <c r="B3868" i="12"/>
  <c r="U3867" i="12"/>
  <c r="E3867" i="12"/>
  <c r="F3867" i="12" s="1"/>
  <c r="W3867" i="12" l="1"/>
  <c r="Q3867" i="12"/>
  <c r="R3867" i="12" s="1"/>
  <c r="E72" i="13"/>
  <c r="J3868" i="12"/>
  <c r="Y3868" i="12"/>
  <c r="I3868" i="12"/>
  <c r="V3868" i="12"/>
  <c r="B3869" i="12"/>
  <c r="U3868" i="12"/>
  <c r="E3868" i="12"/>
  <c r="F3868" i="12" s="1"/>
  <c r="N3868" i="12"/>
  <c r="O3868" i="12" s="1"/>
  <c r="P3868" i="12" s="1"/>
  <c r="K3867" i="12"/>
  <c r="W3868" i="12" l="1"/>
  <c r="Q3868" i="12"/>
  <c r="R3868" i="12" s="1"/>
  <c r="E71" i="13"/>
  <c r="Y3869" i="12"/>
  <c r="I3869" i="12"/>
  <c r="V3869" i="12"/>
  <c r="B3870" i="12"/>
  <c r="U3869" i="12"/>
  <c r="E3869" i="12"/>
  <c r="F3869" i="12" s="1"/>
  <c r="N3869" i="12"/>
  <c r="O3869" i="12" s="1"/>
  <c r="P3869" i="12" s="1"/>
  <c r="J3869" i="12"/>
  <c r="K3868" i="12"/>
  <c r="W3869" i="12" l="1"/>
  <c r="E70" i="13"/>
  <c r="V3870" i="12"/>
  <c r="B3871" i="12"/>
  <c r="U3870" i="12"/>
  <c r="E3870" i="12"/>
  <c r="F3870" i="12" s="1"/>
  <c r="N3870" i="12"/>
  <c r="O3870" i="12" s="1"/>
  <c r="P3870" i="12" s="1"/>
  <c r="J3870" i="12"/>
  <c r="Y3870" i="12"/>
  <c r="I3870" i="12"/>
  <c r="K3869" i="12"/>
  <c r="Q3869" i="12"/>
  <c r="R3869" i="12" s="1"/>
  <c r="W3870" i="12" l="1"/>
  <c r="Q3870" i="12"/>
  <c r="R3870" i="12" s="1"/>
  <c r="E69" i="13"/>
  <c r="N3871" i="12"/>
  <c r="O3871" i="12" s="1"/>
  <c r="P3871" i="12" s="1"/>
  <c r="J3871" i="12"/>
  <c r="Y3871" i="12"/>
  <c r="I3871" i="12"/>
  <c r="V3871" i="12"/>
  <c r="B3872" i="12"/>
  <c r="U3871" i="12"/>
  <c r="E3871" i="12"/>
  <c r="F3871" i="12" s="1"/>
  <c r="K3870" i="12"/>
  <c r="Q3871" i="12" l="1"/>
  <c r="R3871" i="12" s="1"/>
  <c r="W3871" i="12"/>
  <c r="E68" i="13"/>
  <c r="N3872" i="12"/>
  <c r="O3872" i="12" s="1"/>
  <c r="P3872" i="12" s="1"/>
  <c r="J3872" i="12"/>
  <c r="Y3872" i="12"/>
  <c r="I3872" i="12"/>
  <c r="V3872" i="12"/>
  <c r="B3873" i="12"/>
  <c r="U3872" i="12"/>
  <c r="E3872" i="12"/>
  <c r="F3872" i="12" s="1"/>
  <c r="K3871" i="12"/>
  <c r="W3872" i="12" l="1"/>
  <c r="K3872" i="12"/>
  <c r="Q3872" i="12"/>
  <c r="R3872" i="12" s="1"/>
  <c r="E67" i="13"/>
  <c r="J3873" i="12"/>
  <c r="Y3873" i="12"/>
  <c r="I3873" i="12"/>
  <c r="V3873" i="12"/>
  <c r="B3874" i="12"/>
  <c r="U3873" i="12"/>
  <c r="E3873" i="12"/>
  <c r="F3873" i="12" s="1"/>
  <c r="N3873" i="12"/>
  <c r="O3873" i="12" s="1"/>
  <c r="P3873" i="12" s="1"/>
  <c r="Q3873" i="12" l="1"/>
  <c r="R3873" i="12" s="1"/>
  <c r="W3873" i="12"/>
  <c r="E66" i="13"/>
  <c r="J3874" i="12"/>
  <c r="Y3874" i="12"/>
  <c r="I3874" i="12"/>
  <c r="V3874" i="12"/>
  <c r="B3875" i="12"/>
  <c r="U3874" i="12"/>
  <c r="E3874" i="12"/>
  <c r="F3874" i="12" s="1"/>
  <c r="N3874" i="12"/>
  <c r="O3874" i="12" s="1"/>
  <c r="P3874" i="12" s="1"/>
  <c r="K3873" i="12"/>
  <c r="W3874" i="12" l="1"/>
  <c r="K3874" i="12"/>
  <c r="Q3874" i="12"/>
  <c r="R3874" i="12" s="1"/>
  <c r="E65" i="13"/>
  <c r="V3875" i="12"/>
  <c r="B3876" i="12"/>
  <c r="U3875" i="12"/>
  <c r="E3875" i="12"/>
  <c r="F3875" i="12" s="1"/>
  <c r="N3875" i="12"/>
  <c r="O3875" i="12" s="1"/>
  <c r="P3875" i="12" s="1"/>
  <c r="J3875" i="12"/>
  <c r="Y3875" i="12"/>
  <c r="I3875" i="12"/>
  <c r="W3875" i="12" l="1"/>
  <c r="E64" i="13"/>
  <c r="N3876" i="12"/>
  <c r="O3876" i="12" s="1"/>
  <c r="P3876" i="12" s="1"/>
  <c r="J3876" i="12"/>
  <c r="Y3876" i="12"/>
  <c r="I3876" i="12"/>
  <c r="V3876" i="12"/>
  <c r="B3877" i="12"/>
  <c r="U3876" i="12"/>
  <c r="E3876" i="12"/>
  <c r="F3876" i="12" s="1"/>
  <c r="K3875" i="12"/>
  <c r="Q3875" i="12"/>
  <c r="R3875" i="12" s="1"/>
  <c r="K3876" i="12" l="1"/>
  <c r="Q3876" i="12"/>
  <c r="R3876" i="12" s="1"/>
  <c r="W3876" i="12"/>
  <c r="E63" i="13"/>
  <c r="N3877" i="12"/>
  <c r="O3877" i="12" s="1"/>
  <c r="P3877" i="12" s="1"/>
  <c r="J3877" i="12"/>
  <c r="Y3877" i="12"/>
  <c r="I3877" i="12"/>
  <c r="V3877" i="12"/>
  <c r="B3878" i="12"/>
  <c r="U3877" i="12"/>
  <c r="E3877" i="12"/>
  <c r="F3877" i="12" s="1"/>
  <c r="E62" i="13" l="1"/>
  <c r="N3878" i="12"/>
  <c r="O3878" i="12" s="1"/>
  <c r="P3878" i="12" s="1"/>
  <c r="J3878" i="12"/>
  <c r="I3878" i="12"/>
  <c r="Y3878" i="12"/>
  <c r="V3878" i="12"/>
  <c r="E3878" i="12"/>
  <c r="F3878" i="12" s="1"/>
  <c r="U3878" i="12"/>
  <c r="B3879" i="12"/>
  <c r="Q3877" i="12"/>
  <c r="R3877" i="12" s="1"/>
  <c r="K3877" i="12"/>
  <c r="W3877" i="12"/>
  <c r="W3878" i="12" l="1"/>
  <c r="K3878" i="12"/>
  <c r="Q3878" i="12"/>
  <c r="R3878" i="12" s="1"/>
  <c r="E61" i="13"/>
  <c r="B3880" i="12"/>
  <c r="N3879" i="12"/>
  <c r="O3879" i="12" s="1"/>
  <c r="P3879" i="12" s="1"/>
  <c r="J3879" i="12"/>
  <c r="I3879" i="12"/>
  <c r="E3879" i="12"/>
  <c r="F3879" i="12" s="1"/>
  <c r="Y3879" i="12"/>
  <c r="V3879" i="12"/>
  <c r="U3879" i="12"/>
  <c r="K3879" i="12" l="1"/>
  <c r="W3879" i="12"/>
  <c r="E60" i="13"/>
  <c r="V3880" i="12"/>
  <c r="B3881" i="12"/>
  <c r="U3880" i="12"/>
  <c r="E3880" i="12"/>
  <c r="F3880" i="12" s="1"/>
  <c r="N3880" i="12"/>
  <c r="O3880" i="12" s="1"/>
  <c r="P3880" i="12" s="1"/>
  <c r="Y3880" i="12"/>
  <c r="J3880" i="12"/>
  <c r="I3880" i="12"/>
  <c r="Q3879" i="12"/>
  <c r="R3879" i="12" s="1"/>
  <c r="E59" i="13" l="1"/>
  <c r="N3881" i="12"/>
  <c r="O3881" i="12" s="1"/>
  <c r="P3881" i="12" s="1"/>
  <c r="B3882" i="12"/>
  <c r="J3881" i="12"/>
  <c r="I3881" i="12"/>
  <c r="E3881" i="12"/>
  <c r="F3881" i="12" s="1"/>
  <c r="Y3881" i="12"/>
  <c r="V3881" i="12"/>
  <c r="U3881" i="12"/>
  <c r="K3880" i="12"/>
  <c r="Q3880" i="12"/>
  <c r="R3880" i="12" s="1"/>
  <c r="W3880" i="12"/>
  <c r="W3881" i="12" l="1"/>
  <c r="K3881" i="12"/>
  <c r="N3882" i="12"/>
  <c r="O3882" i="12" s="1"/>
  <c r="P3882" i="12" s="1"/>
  <c r="E58" i="13"/>
  <c r="E3882" i="12"/>
  <c r="F3882" i="12" s="1"/>
  <c r="Y3882" i="12"/>
  <c r="V3882" i="12"/>
  <c r="U3882" i="12"/>
  <c r="B3883" i="12"/>
  <c r="J3882" i="12"/>
  <c r="I3882" i="12"/>
  <c r="Q3881" i="12"/>
  <c r="R3881" i="12" s="1"/>
  <c r="K3882" i="12" l="1"/>
  <c r="E57" i="13"/>
  <c r="J3883" i="12"/>
  <c r="B3884" i="12"/>
  <c r="U3883" i="12"/>
  <c r="E3883" i="12"/>
  <c r="F3883" i="12" s="1"/>
  <c r="N3883" i="12"/>
  <c r="O3883" i="12" s="1"/>
  <c r="P3883" i="12" s="1"/>
  <c r="I3883" i="12"/>
  <c r="Y3883" i="12"/>
  <c r="V3883" i="12"/>
  <c r="Q3882" i="12"/>
  <c r="R3882" i="12" s="1"/>
  <c r="W3882" i="12"/>
  <c r="W3883" i="12" l="1"/>
  <c r="J3884" i="12"/>
  <c r="Y3884" i="12"/>
  <c r="I3884" i="12"/>
  <c r="V3884" i="12"/>
  <c r="B3885" i="12"/>
  <c r="U3884" i="12"/>
  <c r="E3884" i="12"/>
  <c r="F3884" i="12" s="1"/>
  <c r="N3884" i="12"/>
  <c r="O3884" i="12" s="1"/>
  <c r="P3884" i="12" s="1"/>
  <c r="E56" i="13"/>
  <c r="K3883" i="12"/>
  <c r="Q3883" i="12"/>
  <c r="R3883" i="12" s="1"/>
  <c r="W3884" i="12" l="1"/>
  <c r="Q3884" i="12"/>
  <c r="R3884" i="12" s="1"/>
  <c r="E55" i="13"/>
  <c r="V3885" i="12"/>
  <c r="B3886" i="12"/>
  <c r="U3885" i="12"/>
  <c r="E3885" i="12"/>
  <c r="F3885" i="12" s="1"/>
  <c r="N3885" i="12"/>
  <c r="O3885" i="12" s="1"/>
  <c r="P3885" i="12" s="1"/>
  <c r="I3885" i="12"/>
  <c r="Y3885" i="12"/>
  <c r="J3885" i="12"/>
  <c r="K3884" i="12"/>
  <c r="W3885" i="12" l="1"/>
  <c r="E54" i="13"/>
  <c r="N3886" i="12"/>
  <c r="O3886" i="12" s="1"/>
  <c r="P3886" i="12" s="1"/>
  <c r="J3886" i="12"/>
  <c r="E3886" i="12"/>
  <c r="F3886" i="12" s="1"/>
  <c r="B3887" i="12"/>
  <c r="Y3886" i="12"/>
  <c r="V3886" i="12"/>
  <c r="U3886" i="12"/>
  <c r="I3886" i="12"/>
  <c r="Q3885" i="12"/>
  <c r="R3885" i="12" s="1"/>
  <c r="K3885" i="12"/>
  <c r="W3886" i="12" l="1"/>
  <c r="E53" i="13"/>
  <c r="N3887" i="12"/>
  <c r="O3887" i="12" s="1"/>
  <c r="P3887" i="12" s="1"/>
  <c r="Y3887" i="12"/>
  <c r="I3887" i="12"/>
  <c r="U3887" i="12"/>
  <c r="J3887" i="12"/>
  <c r="E3887" i="12"/>
  <c r="F3887" i="12" s="1"/>
  <c r="B3888" i="12"/>
  <c r="V3887" i="12"/>
  <c r="Q3886" i="12"/>
  <c r="R3886" i="12" s="1"/>
  <c r="K3886" i="12"/>
  <c r="W3887" i="12" l="1"/>
  <c r="K3887" i="12"/>
  <c r="Q3887" i="12"/>
  <c r="R3887" i="12" s="1"/>
  <c r="E52" i="13"/>
  <c r="N3888" i="12"/>
  <c r="O3888" i="12" s="1"/>
  <c r="P3888" i="12" s="1"/>
  <c r="J3888" i="12"/>
  <c r="Y3888" i="12"/>
  <c r="I3888" i="12"/>
  <c r="V3888" i="12"/>
  <c r="B3889" i="12"/>
  <c r="U3888" i="12"/>
  <c r="E3888" i="12"/>
  <c r="F3888" i="12" s="1"/>
  <c r="W3888" i="12" l="1"/>
  <c r="Q3888" i="12"/>
  <c r="R3888" i="12" s="1"/>
  <c r="E51" i="13"/>
  <c r="J3889" i="12"/>
  <c r="Y3889" i="12"/>
  <c r="I3889" i="12"/>
  <c r="V3889" i="12"/>
  <c r="B3890" i="12"/>
  <c r="U3889" i="12"/>
  <c r="E3889" i="12"/>
  <c r="F3889" i="12" s="1"/>
  <c r="N3889" i="12"/>
  <c r="O3889" i="12" s="1"/>
  <c r="P3889" i="12" s="1"/>
  <c r="K3888" i="12"/>
  <c r="E50" i="13" l="1"/>
  <c r="V3890" i="12"/>
  <c r="B3891" i="12"/>
  <c r="U3890" i="12"/>
  <c r="E3890" i="12"/>
  <c r="F3890" i="12" s="1"/>
  <c r="N3890" i="12"/>
  <c r="O3890" i="12" s="1"/>
  <c r="P3890" i="12" s="1"/>
  <c r="Y3890" i="12"/>
  <c r="J3890" i="12"/>
  <c r="I3890" i="12"/>
  <c r="K3889" i="12"/>
  <c r="Q3889" i="12"/>
  <c r="R3889" i="12" s="1"/>
  <c r="W3889" i="12"/>
  <c r="W3890" i="12" l="1"/>
  <c r="E49" i="13"/>
  <c r="B3892" i="12"/>
  <c r="U3891" i="12"/>
  <c r="E3891" i="12"/>
  <c r="F3891" i="12" s="1"/>
  <c r="J3891" i="12"/>
  <c r="Y3891" i="12"/>
  <c r="V3891" i="12"/>
  <c r="N3891" i="12"/>
  <c r="O3891" i="12" s="1"/>
  <c r="P3891" i="12" s="1"/>
  <c r="I3891" i="12"/>
  <c r="K3890" i="12"/>
  <c r="Q3890" i="12"/>
  <c r="R3890" i="12" s="1"/>
  <c r="W3891" i="12" l="1"/>
  <c r="E48" i="13"/>
  <c r="N3892" i="12"/>
  <c r="O3892" i="12" s="1"/>
  <c r="P3892" i="12" s="1"/>
  <c r="J3892" i="12"/>
  <c r="Y3892" i="12"/>
  <c r="I3892" i="12"/>
  <c r="B3893" i="12"/>
  <c r="U3892" i="12"/>
  <c r="E3892" i="12"/>
  <c r="F3892" i="12" s="1"/>
  <c r="V3892" i="12"/>
  <c r="K3891" i="12"/>
  <c r="Q3891" i="12"/>
  <c r="R3891" i="12" s="1"/>
  <c r="K3892" i="12" l="1"/>
  <c r="Q3892" i="12"/>
  <c r="R3892" i="12" s="1"/>
  <c r="W3892" i="12"/>
  <c r="E47" i="13"/>
  <c r="N3893" i="12"/>
  <c r="O3893" i="12" s="1"/>
  <c r="P3893" i="12" s="1"/>
  <c r="J3893" i="12"/>
  <c r="Y3893" i="12"/>
  <c r="I3893" i="12"/>
  <c r="V3893" i="12"/>
  <c r="B3894" i="12"/>
  <c r="U3893" i="12"/>
  <c r="E3893" i="12"/>
  <c r="F3893" i="12" s="1"/>
  <c r="Q3893" i="12" l="1"/>
  <c r="R3893" i="12" s="1"/>
  <c r="W3893" i="12"/>
  <c r="E46" i="13"/>
  <c r="J3894" i="12"/>
  <c r="Y3894" i="12"/>
  <c r="I3894" i="12"/>
  <c r="V3894" i="12"/>
  <c r="U3894" i="12"/>
  <c r="N3894" i="12"/>
  <c r="O3894" i="12" s="1"/>
  <c r="P3894" i="12" s="1"/>
  <c r="E3894" i="12"/>
  <c r="F3894" i="12" s="1"/>
  <c r="B3895" i="12"/>
  <c r="K3893" i="12"/>
  <c r="W3894" i="12" l="1"/>
  <c r="E45" i="13"/>
  <c r="Y3895" i="12"/>
  <c r="I3895" i="12"/>
  <c r="V3895" i="12"/>
  <c r="B3896" i="12"/>
  <c r="U3895" i="12"/>
  <c r="E3895" i="12"/>
  <c r="F3895" i="12" s="1"/>
  <c r="N3895" i="12"/>
  <c r="O3895" i="12" s="1"/>
  <c r="P3895" i="12" s="1"/>
  <c r="J3895" i="12"/>
  <c r="Q3894" i="12"/>
  <c r="R3894" i="12" s="1"/>
  <c r="K3894" i="12"/>
  <c r="W3895" i="12" l="1"/>
  <c r="E44" i="13"/>
  <c r="V3896" i="12"/>
  <c r="B3897" i="12"/>
  <c r="U3896" i="12"/>
  <c r="E3896" i="12"/>
  <c r="F3896" i="12" s="1"/>
  <c r="N3896" i="12"/>
  <c r="O3896" i="12" s="1"/>
  <c r="P3896" i="12" s="1"/>
  <c r="Y3896" i="12"/>
  <c r="I3896" i="12"/>
  <c r="J3896" i="12"/>
  <c r="K3895" i="12"/>
  <c r="Q3895" i="12"/>
  <c r="R3895" i="12" s="1"/>
  <c r="W3896" i="12" l="1"/>
  <c r="Q3896" i="12"/>
  <c r="R3896" i="12" s="1"/>
  <c r="E43" i="13"/>
  <c r="N3897" i="12"/>
  <c r="O3897" i="12" s="1"/>
  <c r="P3897" i="12" s="1"/>
  <c r="J3897" i="12"/>
  <c r="Y3897" i="12"/>
  <c r="I3897" i="12"/>
  <c r="V3897" i="12"/>
  <c r="B3898" i="12"/>
  <c r="U3897" i="12"/>
  <c r="E3897" i="12"/>
  <c r="F3897" i="12" s="1"/>
  <c r="K3896" i="12"/>
  <c r="K3897" i="12" l="1"/>
  <c r="Q3897" i="12"/>
  <c r="R3897" i="12" s="1"/>
  <c r="W3897" i="12"/>
  <c r="E42" i="13"/>
  <c r="N3898" i="12"/>
  <c r="O3898" i="12" s="1"/>
  <c r="P3898" i="12" s="1"/>
  <c r="J3898" i="12"/>
  <c r="V3898" i="12"/>
  <c r="B3899" i="12"/>
  <c r="U3898" i="12"/>
  <c r="E3898" i="12"/>
  <c r="F3898" i="12" s="1"/>
  <c r="I3898" i="12"/>
  <c r="Y3898" i="12"/>
  <c r="W3898" i="12" l="1"/>
  <c r="Q3898" i="12"/>
  <c r="R3898" i="12" s="1"/>
  <c r="E41" i="13"/>
  <c r="J3899" i="12"/>
  <c r="Y3899" i="12"/>
  <c r="I3899" i="12"/>
  <c r="B3900" i="12"/>
  <c r="U3899" i="12"/>
  <c r="E3899" i="12"/>
  <c r="F3899" i="12" s="1"/>
  <c r="V3899" i="12"/>
  <c r="N3899" i="12"/>
  <c r="O3899" i="12" s="1"/>
  <c r="P3899" i="12" s="1"/>
  <c r="K3898" i="12"/>
  <c r="K3899" i="12" l="1"/>
  <c r="Q3899" i="12"/>
  <c r="R3899" i="12" s="1"/>
  <c r="W3899" i="12"/>
  <c r="E40" i="13"/>
  <c r="J3900" i="12"/>
  <c r="Y3900" i="12"/>
  <c r="I3900" i="12"/>
  <c r="V3900" i="12"/>
  <c r="B3901" i="12"/>
  <c r="U3900" i="12"/>
  <c r="E3900" i="12"/>
  <c r="F3900" i="12" s="1"/>
  <c r="N3900" i="12"/>
  <c r="O3900" i="12" s="1"/>
  <c r="P3900" i="12" s="1"/>
  <c r="W3900" i="12" l="1"/>
  <c r="K3900" i="12"/>
  <c r="Q3900" i="12"/>
  <c r="R3900" i="12" s="1"/>
  <c r="E39" i="13"/>
  <c r="V3901" i="12"/>
  <c r="B3902" i="12"/>
  <c r="U3901" i="12"/>
  <c r="E3901" i="12"/>
  <c r="F3901" i="12" s="1"/>
  <c r="N3901" i="12"/>
  <c r="O3901" i="12" s="1"/>
  <c r="P3901" i="12" s="1"/>
  <c r="J3901" i="12"/>
  <c r="Y3901" i="12"/>
  <c r="I3901" i="12"/>
  <c r="Q3901" i="12" l="1"/>
  <c r="R3901" i="12" s="1"/>
  <c r="K3901" i="12"/>
  <c r="W3901" i="12"/>
  <c r="E38" i="13"/>
  <c r="N3902" i="12"/>
  <c r="O3902" i="12" s="1"/>
  <c r="P3902" i="12" s="1"/>
  <c r="J3902" i="12"/>
  <c r="Y3902" i="12"/>
  <c r="I3902" i="12"/>
  <c r="E3902" i="12"/>
  <c r="F3902" i="12" s="1"/>
  <c r="B3903" i="12"/>
  <c r="V3902" i="12"/>
  <c r="U3902" i="12"/>
  <c r="W3902" i="12" l="1"/>
  <c r="E37" i="13"/>
  <c r="N3903" i="12"/>
  <c r="O3903" i="12" s="1"/>
  <c r="P3903" i="12" s="1"/>
  <c r="Y3903" i="12"/>
  <c r="I3903" i="12"/>
  <c r="V3903" i="12"/>
  <c r="U3903" i="12"/>
  <c r="J3903" i="12"/>
  <c r="E3903" i="12"/>
  <c r="F3903" i="12" s="1"/>
  <c r="B3904" i="12"/>
  <c r="Q3902" i="12"/>
  <c r="R3902" i="12" s="1"/>
  <c r="K3902" i="12"/>
  <c r="W3903" i="12" l="1"/>
  <c r="K3903" i="12"/>
  <c r="Q3903" i="12"/>
  <c r="R3903" i="12" s="1"/>
  <c r="E36" i="13"/>
  <c r="N3904" i="12"/>
  <c r="O3904" i="12" s="1"/>
  <c r="P3904" i="12" s="1"/>
  <c r="J3904" i="12"/>
  <c r="Y3904" i="12"/>
  <c r="I3904" i="12"/>
  <c r="V3904" i="12"/>
  <c r="B3905" i="12"/>
  <c r="U3904" i="12"/>
  <c r="E3904" i="12"/>
  <c r="F3904" i="12" s="1"/>
  <c r="W3904" i="12" l="1"/>
  <c r="Q3904" i="12"/>
  <c r="R3904" i="12" s="1"/>
  <c r="K3904" i="12"/>
  <c r="E35" i="13"/>
  <c r="J3905" i="12"/>
  <c r="Y3905" i="12"/>
  <c r="I3905" i="12"/>
  <c r="V3905" i="12"/>
  <c r="B3906" i="12"/>
  <c r="U3905" i="12"/>
  <c r="E3905" i="12"/>
  <c r="F3905" i="12" s="1"/>
  <c r="N3905" i="12"/>
  <c r="O3905" i="12" s="1"/>
  <c r="P3905" i="12" s="1"/>
  <c r="W3905" i="12" l="1"/>
  <c r="E34" i="13"/>
  <c r="V3906" i="12"/>
  <c r="B3907" i="12"/>
  <c r="U3906" i="12"/>
  <c r="E3906" i="12"/>
  <c r="F3906" i="12" s="1"/>
  <c r="N3906" i="12"/>
  <c r="O3906" i="12" s="1"/>
  <c r="P3906" i="12" s="1"/>
  <c r="Y3906" i="12"/>
  <c r="J3906" i="12"/>
  <c r="I3906" i="12"/>
  <c r="K3905" i="12"/>
  <c r="Q3905" i="12"/>
  <c r="R3905" i="12" s="1"/>
  <c r="W3906" i="12" l="1"/>
  <c r="E33" i="13"/>
  <c r="B3908" i="12"/>
  <c r="U3907" i="12"/>
  <c r="E3907" i="12"/>
  <c r="F3907" i="12" s="1"/>
  <c r="J3907" i="12"/>
  <c r="V3907" i="12"/>
  <c r="N3907" i="12"/>
  <c r="O3907" i="12" s="1"/>
  <c r="P3907" i="12" s="1"/>
  <c r="I3907" i="12"/>
  <c r="Y3907" i="12"/>
  <c r="K3906" i="12"/>
  <c r="Q3906" i="12"/>
  <c r="R3906" i="12" s="1"/>
  <c r="Q3907" i="12" l="1"/>
  <c r="R3907" i="12" s="1"/>
  <c r="W3907" i="12"/>
  <c r="E32" i="13"/>
  <c r="N3908" i="12"/>
  <c r="O3908" i="12" s="1"/>
  <c r="P3908" i="12" s="1"/>
  <c r="J3908" i="12"/>
  <c r="Y3908" i="12"/>
  <c r="I3908" i="12"/>
  <c r="B3909" i="12"/>
  <c r="U3908" i="12"/>
  <c r="E3908" i="12"/>
  <c r="F3908" i="12" s="1"/>
  <c r="V3908" i="12"/>
  <c r="K3907" i="12"/>
  <c r="E31" i="13" l="1"/>
  <c r="N3909" i="12"/>
  <c r="O3909" i="12" s="1"/>
  <c r="P3909" i="12" s="1"/>
  <c r="J3909" i="12"/>
  <c r="Y3909" i="12"/>
  <c r="I3909" i="12"/>
  <c r="V3909" i="12"/>
  <c r="B3910" i="12"/>
  <c r="U3909" i="12"/>
  <c r="E3909" i="12"/>
  <c r="F3909" i="12" s="1"/>
  <c r="K3908" i="12"/>
  <c r="Q3908" i="12"/>
  <c r="R3908" i="12" s="1"/>
  <c r="W3908" i="12"/>
  <c r="W3909" i="12" l="1"/>
  <c r="E30" i="13"/>
  <c r="J3910" i="12"/>
  <c r="Y3910" i="12"/>
  <c r="I3910" i="12"/>
  <c r="V3910" i="12"/>
  <c r="B3911" i="12"/>
  <c r="U3910" i="12"/>
  <c r="N3910" i="12"/>
  <c r="O3910" i="12" s="1"/>
  <c r="P3910" i="12" s="1"/>
  <c r="E3910" i="12"/>
  <c r="F3910" i="12" s="1"/>
  <c r="K3909" i="12"/>
  <c r="Q3909" i="12"/>
  <c r="R3909" i="12" s="1"/>
  <c r="Q3910" i="12" l="1"/>
  <c r="R3910" i="12" s="1"/>
  <c r="Y3911" i="12"/>
  <c r="I3911" i="12"/>
  <c r="E29" i="13"/>
  <c r="J3911" i="12"/>
  <c r="E3911" i="12"/>
  <c r="F3911" i="12" s="1"/>
  <c r="U3911" i="12"/>
  <c r="B3912" i="12"/>
  <c r="N3911" i="12"/>
  <c r="O3911" i="12" s="1"/>
  <c r="P3911" i="12" s="1"/>
  <c r="V3911" i="12"/>
  <c r="K3910" i="12"/>
  <c r="W3910" i="12"/>
  <c r="K3911" i="12" l="1"/>
  <c r="Q3911" i="12"/>
  <c r="R3911" i="12" s="1"/>
  <c r="E28" i="13"/>
  <c r="V3912" i="12"/>
  <c r="B3913" i="12"/>
  <c r="N3912" i="12"/>
  <c r="O3912" i="12" s="1"/>
  <c r="P3912" i="12" s="1"/>
  <c r="J3912" i="12"/>
  <c r="I3912" i="12"/>
  <c r="E3912" i="12"/>
  <c r="F3912" i="12" s="1"/>
  <c r="U3912" i="12"/>
  <c r="Y3912" i="12"/>
  <c r="W3911" i="12"/>
  <c r="Q3912" i="12" l="1"/>
  <c r="R3912" i="12" s="1"/>
  <c r="E27" i="13"/>
  <c r="B3914" i="12"/>
  <c r="N3913" i="12"/>
  <c r="O3913" i="12" s="1"/>
  <c r="P3913" i="12" s="1"/>
  <c r="J3913" i="12"/>
  <c r="Y3913" i="12"/>
  <c r="E3913" i="12"/>
  <c r="F3913" i="12" s="1"/>
  <c r="V3913" i="12"/>
  <c r="I3913" i="12"/>
  <c r="U3913" i="12"/>
  <c r="W3912" i="12"/>
  <c r="K3912" i="12"/>
  <c r="W3913" i="12" l="1"/>
  <c r="N3914" i="12"/>
  <c r="O3914" i="12" s="1"/>
  <c r="P3914" i="12" s="1"/>
  <c r="Y3914" i="12"/>
  <c r="V3914" i="12"/>
  <c r="U3914" i="12"/>
  <c r="E26" i="13"/>
  <c r="J3914" i="12"/>
  <c r="B3915" i="12"/>
  <c r="I3914" i="12"/>
  <c r="E3914" i="12"/>
  <c r="F3914" i="12" s="1"/>
  <c r="K3913" i="12"/>
  <c r="Q3913" i="12"/>
  <c r="R3913" i="12" s="1"/>
  <c r="W3914" i="12" l="1"/>
  <c r="K3914" i="12"/>
  <c r="Q3914" i="12"/>
  <c r="R3914" i="12" s="1"/>
  <c r="E25" i="13"/>
  <c r="J3915" i="12"/>
  <c r="I3915" i="12"/>
  <c r="Y3915" i="12"/>
  <c r="E3915" i="12"/>
  <c r="F3915" i="12" s="1"/>
  <c r="V3915" i="12"/>
  <c r="U3915" i="12"/>
  <c r="B3916" i="12"/>
  <c r="N3915" i="12"/>
  <c r="O3915" i="12" s="1"/>
  <c r="P3915" i="12" s="1"/>
  <c r="W3915" i="12" l="1"/>
  <c r="Q3915" i="12"/>
  <c r="R3915" i="12" s="1"/>
  <c r="J3916" i="12"/>
  <c r="Y3916" i="12"/>
  <c r="I3916" i="12"/>
  <c r="V3916" i="12"/>
  <c r="E24" i="13"/>
  <c r="B3917" i="12"/>
  <c r="N3916" i="12"/>
  <c r="O3916" i="12" s="1"/>
  <c r="P3916" i="12" s="1"/>
  <c r="E3916" i="12"/>
  <c r="F3916" i="12" s="1"/>
  <c r="U3916" i="12"/>
  <c r="K3915" i="12"/>
  <c r="Q3916" i="12" l="1"/>
  <c r="R3916" i="12" s="1"/>
  <c r="K3916" i="12"/>
  <c r="W3916" i="12"/>
  <c r="E23" i="13"/>
  <c r="V3917" i="12"/>
  <c r="B3918" i="12"/>
  <c r="U3917" i="12"/>
  <c r="E3917" i="12"/>
  <c r="F3917" i="12" s="1"/>
  <c r="N3917" i="12"/>
  <c r="O3917" i="12" s="1"/>
  <c r="P3917" i="12" s="1"/>
  <c r="J3917" i="12"/>
  <c r="I3917" i="12"/>
  <c r="Y3917" i="12"/>
  <c r="Q3917" i="12" l="1"/>
  <c r="R3917" i="12" s="1"/>
  <c r="Y3918" i="12"/>
  <c r="E22" i="13"/>
  <c r="B3919" i="12"/>
  <c r="N3918" i="12"/>
  <c r="O3918" i="12" s="1"/>
  <c r="P3918" i="12" s="1"/>
  <c r="J3918" i="12"/>
  <c r="I3918" i="12"/>
  <c r="E3918" i="12"/>
  <c r="F3918" i="12" s="1"/>
  <c r="V3918" i="12"/>
  <c r="U3918" i="12"/>
  <c r="K3917" i="12"/>
  <c r="W3917" i="12"/>
  <c r="Q3918" i="12" l="1"/>
  <c r="R3918" i="12" s="1"/>
  <c r="K3918" i="12"/>
  <c r="V3919" i="12"/>
  <c r="B3920" i="12"/>
  <c r="U3919" i="12"/>
  <c r="E21" i="13"/>
  <c r="J3919" i="12"/>
  <c r="I3919" i="12"/>
  <c r="Y3919" i="12"/>
  <c r="N3919" i="12"/>
  <c r="O3919" i="12" s="1"/>
  <c r="P3919" i="12" s="1"/>
  <c r="E3919" i="12"/>
  <c r="F3919" i="12" s="1"/>
  <c r="W3918" i="12"/>
  <c r="K3919" i="12" l="1"/>
  <c r="W3919" i="12"/>
  <c r="Q3919" i="12"/>
  <c r="R3919" i="12" s="1"/>
  <c r="E20" i="13"/>
  <c r="E3920" i="12"/>
  <c r="F3920" i="12" s="1"/>
  <c r="V3920" i="12"/>
  <c r="U3920" i="12"/>
  <c r="J3920" i="12"/>
  <c r="I3920" i="12"/>
  <c r="B3921" i="12"/>
  <c r="Y3920" i="12"/>
  <c r="N3920" i="12"/>
  <c r="O3920" i="12" s="1"/>
  <c r="P3920" i="12" s="1"/>
  <c r="W3920" i="12" l="1"/>
  <c r="Q3920" i="12"/>
  <c r="R3920" i="12" s="1"/>
  <c r="E19" i="13"/>
  <c r="Y3921" i="12"/>
  <c r="I3921" i="12"/>
  <c r="J3921" i="12"/>
  <c r="E3921" i="12"/>
  <c r="F3921" i="12" s="1"/>
  <c r="U3921" i="12"/>
  <c r="B3922" i="12"/>
  <c r="N3921" i="12"/>
  <c r="O3921" i="12" s="1"/>
  <c r="P3921" i="12" s="1"/>
  <c r="V3921" i="12"/>
  <c r="K3920" i="12"/>
  <c r="K3921" i="12" l="1"/>
  <c r="Q3921" i="12"/>
  <c r="R3921" i="12" s="1"/>
  <c r="N3922" i="12"/>
  <c r="O3922" i="12" s="1"/>
  <c r="P3922" i="12" s="1"/>
  <c r="V3922" i="12"/>
  <c r="E18" i="13"/>
  <c r="B3923" i="12"/>
  <c r="J3922" i="12"/>
  <c r="E3922" i="12"/>
  <c r="F3922" i="12" s="1"/>
  <c r="Y3922" i="12"/>
  <c r="I3922" i="12"/>
  <c r="U3922" i="12"/>
  <c r="W3921" i="12"/>
  <c r="K3922" i="12" l="1"/>
  <c r="Q3922" i="12"/>
  <c r="R3922" i="12" s="1"/>
  <c r="J3923" i="12"/>
  <c r="E17" i="13"/>
  <c r="Y3923" i="12"/>
  <c r="I3923" i="12"/>
  <c r="E3923" i="12"/>
  <c r="F3923" i="12" s="1"/>
  <c r="V3923" i="12"/>
  <c r="B3924" i="12"/>
  <c r="N3923" i="12"/>
  <c r="O3923" i="12" s="1"/>
  <c r="P3923" i="12" s="1"/>
  <c r="U3923" i="12"/>
  <c r="W3922" i="12"/>
  <c r="Q3923" i="12" l="1"/>
  <c r="R3923" i="12" s="1"/>
  <c r="W3923" i="12"/>
  <c r="V3924" i="12"/>
  <c r="N3924" i="12"/>
  <c r="O3924" i="12" s="1"/>
  <c r="P3924" i="12" s="1"/>
  <c r="E16" i="13"/>
  <c r="B3925" i="12"/>
  <c r="I3924" i="12"/>
  <c r="E3924" i="12"/>
  <c r="F3924" i="12" s="1"/>
  <c r="U3924" i="12"/>
  <c r="J3924" i="12"/>
  <c r="Y3924" i="12"/>
  <c r="K3923" i="12"/>
  <c r="K3924" i="12" l="1"/>
  <c r="B3926" i="12"/>
  <c r="U3925" i="12"/>
  <c r="E3925" i="12"/>
  <c r="F3925" i="12" s="1"/>
  <c r="E15" i="13"/>
  <c r="J3925" i="12"/>
  <c r="I3925" i="12"/>
  <c r="V3925" i="12"/>
  <c r="Y3925" i="12"/>
  <c r="N3925" i="12"/>
  <c r="O3925" i="12" s="1"/>
  <c r="P3925" i="12" s="1"/>
  <c r="Q3924" i="12"/>
  <c r="R3924" i="12" s="1"/>
  <c r="W3924" i="12"/>
  <c r="K3925" i="12" l="1"/>
  <c r="W3925" i="12"/>
  <c r="J3926" i="12"/>
  <c r="Y3926" i="12"/>
  <c r="I3926" i="12"/>
  <c r="V3926" i="12"/>
  <c r="U3926" i="12"/>
  <c r="E14" i="13"/>
  <c r="N3926" i="12"/>
  <c r="O3926" i="12" s="1"/>
  <c r="P3926" i="12" s="1"/>
  <c r="B3927" i="12"/>
  <c r="E3926" i="12"/>
  <c r="F3926" i="12" s="1"/>
  <c r="Q3925" i="12"/>
  <c r="R3925" i="12" s="1"/>
  <c r="K3926" i="12" l="1"/>
  <c r="Q3926" i="12"/>
  <c r="R3926" i="12" s="1"/>
  <c r="N3927" i="12"/>
  <c r="O3927" i="12" s="1"/>
  <c r="P3927" i="12" s="1"/>
  <c r="V3927" i="12"/>
  <c r="B3928" i="12"/>
  <c r="U3927" i="12"/>
  <c r="E3927" i="12"/>
  <c r="F3927" i="12" s="1"/>
  <c r="J3927" i="12"/>
  <c r="I3927" i="12"/>
  <c r="E13" i="13"/>
  <c r="Y3927" i="12"/>
  <c r="W3926" i="12"/>
  <c r="W3927" i="12" l="1"/>
  <c r="Q3927" i="12"/>
  <c r="R3927" i="12" s="1"/>
  <c r="E12" i="13"/>
  <c r="J3928" i="12"/>
  <c r="V3928" i="12"/>
  <c r="I3928" i="12"/>
  <c r="B3929" i="12"/>
  <c r="E3928" i="12"/>
  <c r="F3928" i="12" s="1"/>
  <c r="U3928" i="12"/>
  <c r="Y3928" i="12"/>
  <c r="N3928" i="12"/>
  <c r="O3928" i="12" s="1"/>
  <c r="P3928" i="12" s="1"/>
  <c r="K3927" i="12"/>
  <c r="W3928" i="12" l="1"/>
  <c r="Q3928" i="12"/>
  <c r="R3928" i="12" s="1"/>
  <c r="Y3929" i="12"/>
  <c r="I3929" i="12"/>
  <c r="V3929" i="12"/>
  <c r="U3929" i="12"/>
  <c r="N3929" i="12"/>
  <c r="O3929" i="12" s="1"/>
  <c r="P3929" i="12" s="1"/>
  <c r="E11" i="13"/>
  <c r="B3930" i="12"/>
  <c r="J3929" i="12"/>
  <c r="E3929" i="12"/>
  <c r="F3929" i="12" s="1"/>
  <c r="K3928" i="12"/>
  <c r="W3929" i="12" l="1"/>
  <c r="Q3929" i="12"/>
  <c r="R3929" i="12" s="1"/>
  <c r="K3929" i="12"/>
  <c r="V3930" i="12"/>
  <c r="B3931" i="12"/>
  <c r="U3930" i="12"/>
  <c r="E3930" i="12"/>
  <c r="F3930" i="12" s="1"/>
  <c r="N3930" i="12"/>
  <c r="O3930" i="12" s="1"/>
  <c r="P3930" i="12" s="1"/>
  <c r="Y3930" i="12"/>
  <c r="J3930" i="12"/>
  <c r="I3930" i="12"/>
  <c r="E10" i="13"/>
  <c r="K3930" i="12" l="1"/>
  <c r="W3930" i="12"/>
  <c r="J3931" i="12"/>
  <c r="E9" i="13"/>
  <c r="Y3931" i="12"/>
  <c r="I3931" i="12"/>
  <c r="N3931" i="12"/>
  <c r="O3931" i="12" s="1"/>
  <c r="P3931" i="12" s="1"/>
  <c r="B3932" i="12"/>
  <c r="E3931" i="12"/>
  <c r="F3931" i="12" s="1"/>
  <c r="V3931" i="12"/>
  <c r="U3931" i="12"/>
  <c r="Q3930" i="12"/>
  <c r="R3930" i="12" s="1"/>
  <c r="N3932" i="12" l="1"/>
  <c r="O3932" i="12" s="1"/>
  <c r="P3932" i="12" s="1"/>
  <c r="J3932" i="12"/>
  <c r="V3932" i="12"/>
  <c r="B3933" i="12"/>
  <c r="I3932" i="12"/>
  <c r="E3932" i="12"/>
  <c r="F3932" i="12" s="1"/>
  <c r="Y3932" i="12"/>
  <c r="U3932" i="12"/>
  <c r="E8" i="13"/>
  <c r="K3931" i="12"/>
  <c r="Q3931" i="12"/>
  <c r="R3931" i="12" s="1"/>
  <c r="W3931" i="12"/>
  <c r="K3932" i="12" l="1"/>
  <c r="E7" i="13"/>
  <c r="B3934" i="12"/>
  <c r="U3933" i="12"/>
  <c r="E3933" i="12"/>
  <c r="F3933" i="12" s="1"/>
  <c r="Y3933" i="12"/>
  <c r="V3933" i="12"/>
  <c r="N3933" i="12"/>
  <c r="O3933" i="12" s="1"/>
  <c r="P3933" i="12" s="1"/>
  <c r="J3933" i="12"/>
  <c r="I3933" i="12"/>
  <c r="Q3932" i="12"/>
  <c r="R3932" i="12" s="1"/>
  <c r="W3932" i="12"/>
  <c r="W3933" i="12" l="1"/>
  <c r="N3934" i="12"/>
  <c r="O3934" i="12" s="1"/>
  <c r="P3934" i="12" s="1"/>
  <c r="J3934" i="12"/>
  <c r="Y3934" i="12"/>
  <c r="I3934" i="12"/>
  <c r="E6" i="13"/>
  <c r="E3934" i="12"/>
  <c r="F3934" i="12" s="1"/>
  <c r="V3934" i="12"/>
  <c r="U3934" i="12"/>
  <c r="Q3933" i="12"/>
  <c r="R3933" i="12" s="1"/>
  <c r="K3933" i="12"/>
  <c r="Q3934" i="12" l="1"/>
  <c r="R3934" i="12" s="1"/>
  <c r="K3934" i="12"/>
  <c r="W3934" i="12"/>
  <c r="G3908" i="12" l="1"/>
  <c r="C3908" i="12" s="1"/>
  <c r="D3908" i="12" s="1"/>
  <c r="G3916" i="12"/>
  <c r="C3916" i="12" s="1"/>
  <c r="D3916" i="12" s="1"/>
  <c r="G3906" i="12"/>
  <c r="C3906" i="12" s="1"/>
  <c r="D3906" i="12" s="1"/>
  <c r="G3927" i="12"/>
  <c r="C3927" i="12" s="1"/>
  <c r="D3927" i="12" s="1"/>
  <c r="G3830" i="12"/>
  <c r="C3830" i="12" s="1"/>
  <c r="D3830" i="12" s="1"/>
  <c r="G3892" i="12"/>
  <c r="C3892" i="12" s="1"/>
  <c r="D3892" i="12" s="1"/>
  <c r="G3925" i="12"/>
  <c r="C3925" i="12" s="1"/>
  <c r="D3925" i="12" s="1"/>
  <c r="G3887" i="12"/>
  <c r="C3887" i="12" s="1"/>
  <c r="D3887" i="12" s="1"/>
  <c r="G3911" i="12"/>
  <c r="C3911" i="12" s="1"/>
  <c r="D3911" i="12" s="1"/>
  <c r="G3870" i="12"/>
  <c r="C3870" i="12" s="1"/>
  <c r="D3870" i="12" s="1"/>
  <c r="G3833" i="12"/>
  <c r="C3833" i="12" s="1"/>
  <c r="D3833" i="12" s="1"/>
  <c r="G3849" i="12"/>
  <c r="C3849" i="12" s="1"/>
  <c r="D3849" i="12" s="1"/>
  <c r="G3905" i="12"/>
  <c r="C3905" i="12" s="1"/>
  <c r="D3905" i="12" s="1"/>
  <c r="G3917" i="12"/>
  <c r="C3917" i="12" s="1"/>
  <c r="D3917" i="12" s="1"/>
  <c r="G3929" i="12"/>
  <c r="C3929" i="12" s="1"/>
  <c r="D3929" i="12" s="1"/>
  <c r="G3858" i="12"/>
  <c r="C3858" i="12" s="1"/>
  <c r="D3858" i="12" s="1"/>
  <c r="G3877" i="12"/>
  <c r="C3877" i="12" s="1"/>
  <c r="D3877" i="12" s="1"/>
  <c r="G3933" i="12"/>
  <c r="C3933" i="12" s="1"/>
  <c r="D3933" i="12" s="1"/>
  <c r="G3897" i="12"/>
  <c r="C3897" i="12" s="1"/>
  <c r="D3897" i="12" s="1"/>
  <c r="G3909" i="12"/>
  <c r="C3909" i="12" s="1"/>
  <c r="D3909" i="12" s="1"/>
  <c r="G3888" i="12"/>
  <c r="C3888" i="12" s="1"/>
  <c r="D3888" i="12" s="1"/>
  <c r="G3883" i="12"/>
  <c r="C3883" i="12" s="1"/>
  <c r="D3883" i="12" s="1"/>
  <c r="G3913" i="12"/>
  <c r="C3913" i="12" s="1"/>
  <c r="D3913" i="12" s="1"/>
  <c r="G3919" i="12"/>
  <c r="C3919" i="12" s="1"/>
  <c r="D3919" i="12" s="1"/>
  <c r="G3878" i="12"/>
  <c r="C3878" i="12" s="1"/>
  <c r="D3878" i="12" s="1"/>
  <c r="G3854" i="12"/>
  <c r="C3854" i="12" s="1"/>
  <c r="D3854" i="12" s="1"/>
  <c r="G3899" i="12"/>
  <c r="C3899" i="12" s="1"/>
  <c r="D3899" i="12" s="1"/>
  <c r="G3921" i="12"/>
  <c r="C3921" i="12" s="1"/>
  <c r="D3921" i="12" s="1"/>
  <c r="G3914" i="12"/>
  <c r="C3914" i="12" s="1"/>
  <c r="D3914" i="12" s="1"/>
  <c r="G3885" i="12"/>
  <c r="C3885" i="12" s="1"/>
  <c r="D3885" i="12" s="1"/>
  <c r="G3901" i="12"/>
  <c r="C3901" i="12" s="1"/>
  <c r="D3901" i="12" s="1"/>
  <c r="G3873" i="12"/>
  <c r="C3873" i="12" s="1"/>
  <c r="D3873" i="12" s="1"/>
  <c r="G3865" i="12"/>
  <c r="C3865" i="12" s="1"/>
  <c r="D3865" i="12" s="1"/>
  <c r="G3893" i="12"/>
  <c r="C3893" i="12" s="1"/>
  <c r="D3893" i="12" s="1"/>
  <c r="G3920" i="12"/>
  <c r="C3920" i="12" s="1"/>
  <c r="D3920" i="12" s="1"/>
  <c r="G3915" i="12"/>
  <c r="C3915" i="12" s="1"/>
  <c r="D3915" i="12" s="1"/>
  <c r="G3880" i="12"/>
  <c r="C3880" i="12" s="1"/>
  <c r="D3880" i="12" s="1"/>
  <c r="G3930" i="12"/>
  <c r="C3930" i="12" s="1"/>
  <c r="D3930" i="12" s="1"/>
  <c r="G3886" i="12"/>
  <c r="C3886" i="12" s="1"/>
  <c r="D3886" i="12" s="1"/>
  <c r="G3837" i="12"/>
  <c r="C3837" i="12" s="1"/>
  <c r="D3837" i="12" s="1"/>
  <c r="G3845" i="12"/>
  <c r="C3845" i="12" s="1"/>
  <c r="D3845" i="12" s="1"/>
  <c r="H3845" i="12" s="1"/>
  <c r="G3928" i="12"/>
  <c r="C3928" i="12" s="1"/>
  <c r="D3928" i="12" s="1"/>
  <c r="G3895" i="12"/>
  <c r="C3895" i="12" s="1"/>
  <c r="D3895" i="12" s="1"/>
  <c r="H3895" i="12" s="1"/>
  <c r="G3890" i="12"/>
  <c r="C3890" i="12" s="1"/>
  <c r="D3890" i="12" s="1"/>
  <c r="G3902" i="12"/>
  <c r="C3902" i="12" s="1"/>
  <c r="D3902" i="12" s="1"/>
  <c r="H3902" i="12" s="1"/>
  <c r="G3852" i="12"/>
  <c r="C3852" i="12" s="1"/>
  <c r="D3852" i="12" s="1"/>
  <c r="G3871" i="12"/>
  <c r="C3871" i="12" s="1"/>
  <c r="D3871" i="12" s="1"/>
  <c r="G3862" i="12"/>
  <c r="C3862" i="12" s="1"/>
  <c r="D3862" i="12" s="1"/>
  <c r="G3918" i="12"/>
  <c r="C3918" i="12" s="1"/>
  <c r="D3918" i="12" s="1"/>
  <c r="G3904" i="12"/>
  <c r="C3904" i="12" s="1"/>
  <c r="D3904" i="12" s="1"/>
  <c r="G3934" i="12"/>
  <c r="C3934" i="12" s="1"/>
  <c r="D3934" i="12" s="1"/>
  <c r="G3912" i="12"/>
  <c r="C3912" i="12" s="1"/>
  <c r="D3912" i="12" s="1"/>
  <c r="H3912" i="12" s="1"/>
  <c r="G3922" i="12"/>
  <c r="C3922" i="12" s="1"/>
  <c r="D3922" i="12" s="1"/>
  <c r="G3881" i="12"/>
  <c r="C3881" i="12" s="1"/>
  <c r="D3881" i="12" s="1"/>
  <c r="G3932" i="12"/>
  <c r="C3932" i="12" s="1"/>
  <c r="D3932" i="12" s="1"/>
  <c r="G3931" i="12"/>
  <c r="C3931" i="12" s="1"/>
  <c r="D3931" i="12" s="1"/>
  <c r="H3931" i="12" s="1"/>
  <c r="G3923" i="12"/>
  <c r="C3923" i="12" s="1"/>
  <c r="D3923" i="12" s="1"/>
  <c r="H3923" i="12" s="1"/>
  <c r="G3841" i="12"/>
  <c r="C3841" i="12" s="1"/>
  <c r="D3841" i="12" s="1"/>
  <c r="G3926" i="12"/>
  <c r="C3926" i="12" s="1"/>
  <c r="D3926" i="12" s="1"/>
  <c r="H3926" i="12" s="1"/>
  <c r="AF3926" i="12" s="1"/>
  <c r="G3903" i="12"/>
  <c r="C3903" i="12" s="1"/>
  <c r="D3903" i="12" s="1"/>
  <c r="G3894" i="12"/>
  <c r="C3894" i="12" s="1"/>
  <c r="D3894" i="12" s="1"/>
  <c r="G3889" i="12"/>
  <c r="C3889" i="12" s="1"/>
  <c r="D3889" i="12" s="1"/>
  <c r="G3898" i="12"/>
  <c r="C3898" i="12" s="1"/>
  <c r="D3898" i="12" s="1"/>
  <c r="G3910" i="12"/>
  <c r="C3910" i="12" s="1"/>
  <c r="D3910" i="12" s="1"/>
  <c r="G3856" i="12"/>
  <c r="C3856" i="12" s="1"/>
  <c r="D3856" i="12" s="1"/>
  <c r="H3856" i="12" s="1"/>
  <c r="G3843" i="12"/>
  <c r="C3843" i="12" s="1"/>
  <c r="D3843" i="12" s="1"/>
  <c r="G3838" i="12"/>
  <c r="C3838" i="12" s="1"/>
  <c r="D3838" i="12" s="1"/>
  <c r="G3896" i="12"/>
  <c r="C3896" i="12" s="1"/>
  <c r="D3896" i="12" s="1"/>
  <c r="G3891" i="12"/>
  <c r="C3891" i="12" s="1"/>
  <c r="D3891" i="12" s="1"/>
  <c r="H3891" i="12" s="1"/>
  <c r="G3924" i="12"/>
  <c r="C3924" i="12" s="1"/>
  <c r="D3924" i="12" s="1"/>
  <c r="G3900" i="12"/>
  <c r="C3900" i="12" s="1"/>
  <c r="D3900" i="12" s="1"/>
  <c r="G3907" i="12"/>
  <c r="C3907" i="12" s="1"/>
  <c r="D3907" i="12" s="1"/>
  <c r="G3884" i="12"/>
  <c r="C3884" i="12" s="1"/>
  <c r="D3884" i="12" s="1"/>
  <c r="G3835" i="12"/>
  <c r="C3835" i="12" s="1"/>
  <c r="D3835" i="12" s="1"/>
  <c r="G3868" i="12"/>
  <c r="C3868" i="12" s="1"/>
  <c r="D3868" i="12" s="1"/>
  <c r="G3840" i="12"/>
  <c r="C3840" i="12" s="1"/>
  <c r="D3840" i="12" s="1"/>
  <c r="G3829" i="12"/>
  <c r="C3829" i="12" s="1"/>
  <c r="D3829" i="12" s="1"/>
  <c r="H3829" i="12" s="1"/>
  <c r="G3848" i="12"/>
  <c r="C3848" i="12" s="1"/>
  <c r="D3848" i="12" s="1"/>
  <c r="H3848" i="12" s="1"/>
  <c r="G3851" i="12"/>
  <c r="C3851" i="12" s="1"/>
  <c r="D3851" i="12" s="1"/>
  <c r="G3831" i="12"/>
  <c r="C3831" i="12" s="1"/>
  <c r="D3831" i="12" s="1"/>
  <c r="G3866" i="12"/>
  <c r="C3866" i="12" s="1"/>
  <c r="D3866" i="12" s="1"/>
  <c r="G3855" i="12"/>
  <c r="C3855" i="12" s="1"/>
  <c r="D3855" i="12" s="1"/>
  <c r="G3809" i="12"/>
  <c r="C3809" i="12" s="1"/>
  <c r="D3809" i="12" s="1"/>
  <c r="G3769" i="12"/>
  <c r="C3769" i="12" s="1"/>
  <c r="D3769" i="12" s="1"/>
  <c r="G3780" i="12"/>
  <c r="C3780" i="12" s="1"/>
  <c r="D3780" i="12" s="1"/>
  <c r="G3821" i="12"/>
  <c r="C3821" i="12" s="1"/>
  <c r="D3821" i="12" s="1"/>
  <c r="G3707" i="12"/>
  <c r="C3707" i="12" s="1"/>
  <c r="D3707" i="12" s="1"/>
  <c r="G3763" i="12"/>
  <c r="C3763" i="12" s="1"/>
  <c r="D3763" i="12" s="1"/>
  <c r="G3752" i="12"/>
  <c r="C3752" i="12" s="1"/>
  <c r="D3752" i="12" s="1"/>
  <c r="G3710" i="12"/>
  <c r="C3710" i="12" s="1"/>
  <c r="D3710" i="12" s="1"/>
  <c r="G3727" i="12"/>
  <c r="C3727" i="12" s="1"/>
  <c r="D3727" i="12" s="1"/>
  <c r="G3766" i="12"/>
  <c r="C3766" i="12" s="1"/>
  <c r="D3766" i="12" s="1"/>
  <c r="G3703" i="12"/>
  <c r="C3703" i="12" s="1"/>
  <c r="D3703" i="12" s="1"/>
  <c r="G3670" i="12"/>
  <c r="C3670" i="12" s="1"/>
  <c r="D3670" i="12" s="1"/>
  <c r="H3670" i="12" s="1"/>
  <c r="G3647" i="12"/>
  <c r="C3647" i="12" s="1"/>
  <c r="D3647" i="12" s="1"/>
  <c r="G3624" i="12"/>
  <c r="C3624" i="12" s="1"/>
  <c r="D3624" i="12" s="1"/>
  <c r="G3608" i="12"/>
  <c r="C3608" i="12" s="1"/>
  <c r="D3608" i="12" s="1"/>
  <c r="H3608" i="12" s="1"/>
  <c r="AF3608" i="12" s="1"/>
  <c r="G3600" i="12"/>
  <c r="C3600" i="12" s="1"/>
  <c r="D3600" i="12" s="1"/>
  <c r="G3596" i="12"/>
  <c r="C3596" i="12" s="1"/>
  <c r="D3596" i="12" s="1"/>
  <c r="G3839" i="12"/>
  <c r="C3839" i="12" s="1"/>
  <c r="D3839" i="12" s="1"/>
  <c r="G3842" i="12"/>
  <c r="C3842" i="12" s="1"/>
  <c r="D3842" i="12" s="1"/>
  <c r="G3825" i="12"/>
  <c r="C3825" i="12" s="1"/>
  <c r="D3825" i="12" s="1"/>
  <c r="G3859" i="12"/>
  <c r="C3859" i="12" s="1"/>
  <c r="D3859" i="12" s="1"/>
  <c r="H3859" i="12" s="1"/>
  <c r="AF3859" i="12" s="1"/>
  <c r="G3804" i="12"/>
  <c r="C3804" i="12" s="1"/>
  <c r="D3804" i="12" s="1"/>
  <c r="G3810" i="12"/>
  <c r="C3810" i="12" s="1"/>
  <c r="D3810" i="12" s="1"/>
  <c r="G3784" i="12"/>
  <c r="C3784" i="12" s="1"/>
  <c r="D3784" i="12" s="1"/>
  <c r="G3772" i="12"/>
  <c r="C3772" i="12" s="1"/>
  <c r="D3772" i="12" s="1"/>
  <c r="G3770" i="12"/>
  <c r="C3770" i="12" s="1"/>
  <c r="D3770" i="12" s="1"/>
  <c r="G3754" i="12"/>
  <c r="C3754" i="12" s="1"/>
  <c r="D3754" i="12" s="1"/>
  <c r="G3718" i="12"/>
  <c r="C3718" i="12" s="1"/>
  <c r="D3718" i="12" s="1"/>
  <c r="G3712" i="12"/>
  <c r="C3712" i="12" s="1"/>
  <c r="D3712" i="12" s="1"/>
  <c r="G3698" i="12"/>
  <c r="C3698" i="12" s="1"/>
  <c r="D3698" i="12" s="1"/>
  <c r="G3686" i="12"/>
  <c r="C3686" i="12" s="1"/>
  <c r="D3686" i="12" s="1"/>
  <c r="G3671" i="12"/>
  <c r="C3671" i="12" s="1"/>
  <c r="D3671" i="12" s="1"/>
  <c r="G3676" i="12"/>
  <c r="C3676" i="12" s="1"/>
  <c r="D3676" i="12" s="1"/>
  <c r="G3659" i="12"/>
  <c r="C3659" i="12" s="1"/>
  <c r="D3659" i="12" s="1"/>
  <c r="H3659" i="12" s="1"/>
  <c r="G3651" i="12"/>
  <c r="C3651" i="12" s="1"/>
  <c r="D3651" i="12" s="1"/>
  <c r="G3820" i="12"/>
  <c r="C3820" i="12" s="1"/>
  <c r="D3820" i="12" s="1"/>
  <c r="G3799" i="12"/>
  <c r="C3799" i="12" s="1"/>
  <c r="D3799" i="12" s="1"/>
  <c r="G3716" i="12"/>
  <c r="C3716" i="12" s="1"/>
  <c r="D3716" i="12" s="1"/>
  <c r="G3762" i="12"/>
  <c r="C3762" i="12" s="1"/>
  <c r="D3762" i="12" s="1"/>
  <c r="G3728" i="12"/>
  <c r="C3728" i="12" s="1"/>
  <c r="D3728" i="12" s="1"/>
  <c r="H3728" i="12" s="1"/>
  <c r="G3709" i="12"/>
  <c r="C3709" i="12" s="1"/>
  <c r="D3709" i="12" s="1"/>
  <c r="G3681" i="12"/>
  <c r="C3681" i="12" s="1"/>
  <c r="D3681" i="12" s="1"/>
  <c r="H3681" i="12" s="1"/>
  <c r="G3655" i="12"/>
  <c r="C3655" i="12" s="1"/>
  <c r="D3655" i="12" s="1"/>
  <c r="G3662" i="12"/>
  <c r="C3662" i="12" s="1"/>
  <c r="D3662" i="12" s="1"/>
  <c r="H3662" i="12" s="1"/>
  <c r="G3696" i="12"/>
  <c r="C3696" i="12" s="1"/>
  <c r="D3696" i="12" s="1"/>
  <c r="H3696" i="12" s="1"/>
  <c r="G3649" i="12"/>
  <c r="C3649" i="12" s="1"/>
  <c r="D3649" i="12" s="1"/>
  <c r="G3797" i="12"/>
  <c r="C3797" i="12" s="1"/>
  <c r="D3797" i="12" s="1"/>
  <c r="H3797" i="12" s="1"/>
  <c r="G3790" i="12"/>
  <c r="C3790" i="12" s="1"/>
  <c r="D3790" i="12" s="1"/>
  <c r="G3817" i="12"/>
  <c r="C3817" i="12" s="1"/>
  <c r="D3817" i="12" s="1"/>
  <c r="H3817" i="12" s="1"/>
  <c r="G3815" i="12"/>
  <c r="C3815" i="12" s="1"/>
  <c r="D3815" i="12" s="1"/>
  <c r="G3745" i="12"/>
  <c r="C3745" i="12" s="1"/>
  <c r="D3745" i="12" s="1"/>
  <c r="G3738" i="12"/>
  <c r="C3738" i="12" s="1"/>
  <c r="D3738" i="12" s="1"/>
  <c r="G3704" i="12"/>
  <c r="C3704" i="12" s="1"/>
  <c r="D3704" i="12" s="1"/>
  <c r="H3704" i="12" s="1"/>
  <c r="G3735" i="12"/>
  <c r="C3735" i="12" s="1"/>
  <c r="D3735" i="12" s="1"/>
  <c r="G3756" i="12"/>
  <c r="C3756" i="12" s="1"/>
  <c r="D3756" i="12" s="1"/>
  <c r="G3720" i="12"/>
  <c r="C3720" i="12" s="1"/>
  <c r="D3720" i="12" s="1"/>
  <c r="H3720" i="12" s="1"/>
  <c r="G3736" i="12"/>
  <c r="C3736" i="12" s="1"/>
  <c r="D3736" i="12" s="1"/>
  <c r="G3697" i="12"/>
  <c r="C3697" i="12" s="1"/>
  <c r="D3697" i="12" s="1"/>
  <c r="H3697" i="12" s="1"/>
  <c r="G3680" i="12"/>
  <c r="C3680" i="12" s="1"/>
  <c r="D3680" i="12" s="1"/>
  <c r="G3595" i="12"/>
  <c r="C3595" i="12" s="1"/>
  <c r="D3595" i="12" s="1"/>
  <c r="H3595" i="12" s="1"/>
  <c r="G3627" i="12"/>
  <c r="C3627" i="12" s="1"/>
  <c r="D3627" i="12" s="1"/>
  <c r="G3874" i="12"/>
  <c r="C3874" i="12" s="1"/>
  <c r="D3874" i="12" s="1"/>
  <c r="H3874" i="12" s="1"/>
  <c r="G3850" i="12"/>
  <c r="C3850" i="12" s="1"/>
  <c r="D3850" i="12" s="1"/>
  <c r="G3775" i="12"/>
  <c r="C3775" i="12" s="1"/>
  <c r="D3775" i="12" s="1"/>
  <c r="G3794" i="12"/>
  <c r="C3794" i="12" s="1"/>
  <c r="D3794" i="12" s="1"/>
  <c r="G3761" i="12"/>
  <c r="C3761" i="12" s="1"/>
  <c r="D3761" i="12" s="1"/>
  <c r="G3731" i="12"/>
  <c r="C3731" i="12" s="1"/>
  <c r="D3731" i="12" s="1"/>
  <c r="H3731" i="12" s="1"/>
  <c r="G3765" i="12"/>
  <c r="C3765" i="12" s="1"/>
  <c r="D3765" i="12" s="1"/>
  <c r="G3734" i="12"/>
  <c r="C3734" i="12" s="1"/>
  <c r="D3734" i="12" s="1"/>
  <c r="G3733" i="12"/>
  <c r="C3733" i="12" s="1"/>
  <c r="D3733" i="12" s="1"/>
  <c r="G3714" i="12"/>
  <c r="C3714" i="12" s="1"/>
  <c r="D3714" i="12" s="1"/>
  <c r="G3690" i="12"/>
  <c r="C3690" i="12" s="1"/>
  <c r="D3690" i="12" s="1"/>
  <c r="H3690" i="12" s="1"/>
  <c r="G3650" i="12"/>
  <c r="C3650" i="12" s="1"/>
  <c r="D3650" i="12" s="1"/>
  <c r="H3650" i="12" s="1"/>
  <c r="G3616" i="12"/>
  <c r="C3616" i="12" s="1"/>
  <c r="D3616" i="12" s="1"/>
  <c r="H3616" i="12" s="1"/>
  <c r="G3876" i="12"/>
  <c r="C3876" i="12" s="1"/>
  <c r="D3876" i="12" s="1"/>
  <c r="G3807" i="12"/>
  <c r="C3807" i="12" s="1"/>
  <c r="D3807" i="12" s="1"/>
  <c r="G3725" i="12"/>
  <c r="C3725" i="12" s="1"/>
  <c r="D3725" i="12" s="1"/>
  <c r="G3702" i="12"/>
  <c r="C3702" i="12" s="1"/>
  <c r="D3702" i="12" s="1"/>
  <c r="H3702" i="12" s="1"/>
  <c r="G3668" i="12"/>
  <c r="C3668" i="12" s="1"/>
  <c r="D3668" i="12" s="1"/>
  <c r="G3691" i="12"/>
  <c r="C3691" i="12" s="1"/>
  <c r="D3691" i="12" s="1"/>
  <c r="G3666" i="12"/>
  <c r="C3666" i="12" s="1"/>
  <c r="D3666" i="12" s="1"/>
  <c r="G3673" i="12"/>
  <c r="C3673" i="12" s="1"/>
  <c r="D3673" i="12" s="1"/>
  <c r="G3667" i="12"/>
  <c r="C3667" i="12" s="1"/>
  <c r="D3667" i="12" s="1"/>
  <c r="G3699" i="12"/>
  <c r="C3699" i="12" s="1"/>
  <c r="D3699" i="12" s="1"/>
  <c r="H3699" i="12" s="1"/>
  <c r="G3694" i="12"/>
  <c r="C3694" i="12" s="1"/>
  <c r="D3694" i="12" s="1"/>
  <c r="G3632" i="12"/>
  <c r="C3632" i="12" s="1"/>
  <c r="D3632" i="12" s="1"/>
  <c r="G3605" i="12"/>
  <c r="C3605" i="12" s="1"/>
  <c r="D3605" i="12" s="1"/>
  <c r="H3605" i="12" s="1"/>
  <c r="G3610" i="12"/>
  <c r="C3610" i="12" s="1"/>
  <c r="D3610" i="12" s="1"/>
  <c r="G3864" i="12"/>
  <c r="C3864" i="12" s="1"/>
  <c r="D3864" i="12" s="1"/>
  <c r="H3864" i="12" s="1"/>
  <c r="G3824" i="12"/>
  <c r="C3824" i="12" s="1"/>
  <c r="D3824" i="12" s="1"/>
  <c r="H3824" i="12" s="1"/>
  <c r="AF3824" i="12" s="1"/>
  <c r="G3814" i="12"/>
  <c r="C3814" i="12" s="1"/>
  <c r="D3814" i="12" s="1"/>
  <c r="G3771" i="12"/>
  <c r="C3771" i="12" s="1"/>
  <c r="D3771" i="12" s="1"/>
  <c r="G3787" i="12"/>
  <c r="C3787" i="12" s="1"/>
  <c r="D3787" i="12" s="1"/>
  <c r="G3792" i="12"/>
  <c r="C3792" i="12" s="1"/>
  <c r="D3792" i="12" s="1"/>
  <c r="H3792" i="12" s="1"/>
  <c r="G3729" i="12"/>
  <c r="C3729" i="12" s="1"/>
  <c r="D3729" i="12" s="1"/>
  <c r="G3685" i="12"/>
  <c r="C3685" i="12" s="1"/>
  <c r="D3685" i="12" s="1"/>
  <c r="G3679" i="12"/>
  <c r="C3679" i="12" s="1"/>
  <c r="D3679" i="12" s="1"/>
  <c r="G3658" i="12"/>
  <c r="C3658" i="12" s="1"/>
  <c r="D3658" i="12" s="1"/>
  <c r="G3638" i="12"/>
  <c r="C3638" i="12" s="1"/>
  <c r="D3638" i="12" s="1"/>
  <c r="G3847" i="12"/>
  <c r="C3847" i="12" s="1"/>
  <c r="D3847" i="12" s="1"/>
  <c r="G3834" i="12"/>
  <c r="C3834" i="12" s="1"/>
  <c r="D3834" i="12" s="1"/>
  <c r="G3879" i="12"/>
  <c r="C3879" i="12" s="1"/>
  <c r="D3879" i="12" s="1"/>
  <c r="G3802" i="12"/>
  <c r="C3802" i="12" s="1"/>
  <c r="D3802" i="12" s="1"/>
  <c r="G3818" i="12"/>
  <c r="C3818" i="12" s="1"/>
  <c r="D3818" i="12" s="1"/>
  <c r="G3789" i="12"/>
  <c r="C3789" i="12" s="1"/>
  <c r="D3789" i="12" s="1"/>
  <c r="H3789" i="12" s="1"/>
  <c r="G3803" i="12"/>
  <c r="C3803" i="12" s="1"/>
  <c r="D3803" i="12" s="1"/>
  <c r="G3798" i="12"/>
  <c r="C3798" i="12" s="1"/>
  <c r="D3798" i="12" s="1"/>
  <c r="H3798" i="12" s="1"/>
  <c r="G3717" i="12"/>
  <c r="C3717" i="12" s="1"/>
  <c r="D3717" i="12" s="1"/>
  <c r="G3750" i="12"/>
  <c r="C3750" i="12" s="1"/>
  <c r="D3750" i="12" s="1"/>
  <c r="G3719" i="12"/>
  <c r="C3719" i="12" s="1"/>
  <c r="D3719" i="12" s="1"/>
  <c r="H3719" i="12" s="1"/>
  <c r="G3760" i="12"/>
  <c r="C3760" i="12" s="1"/>
  <c r="D3760" i="12" s="1"/>
  <c r="H3760" i="12" s="1"/>
  <c r="G3688" i="12"/>
  <c r="C3688" i="12" s="1"/>
  <c r="D3688" i="12" s="1"/>
  <c r="G3643" i="12"/>
  <c r="C3643" i="12" s="1"/>
  <c r="D3643" i="12" s="1"/>
  <c r="G3618" i="12"/>
  <c r="C3618" i="12" s="1"/>
  <c r="D3618" i="12" s="1"/>
  <c r="G3869" i="12"/>
  <c r="C3869" i="12" s="1"/>
  <c r="D3869" i="12" s="1"/>
  <c r="G3882" i="12"/>
  <c r="C3882" i="12" s="1"/>
  <c r="D3882" i="12" s="1"/>
  <c r="G3828" i="12"/>
  <c r="C3828" i="12" s="1"/>
  <c r="D3828" i="12" s="1"/>
  <c r="G3872" i="12"/>
  <c r="C3872" i="12" s="1"/>
  <c r="D3872" i="12" s="1"/>
  <c r="G3836" i="12"/>
  <c r="C3836" i="12" s="1"/>
  <c r="D3836" i="12" s="1"/>
  <c r="H3836" i="12" s="1"/>
  <c r="G3801" i="12"/>
  <c r="C3801" i="12" s="1"/>
  <c r="D3801" i="12" s="1"/>
  <c r="G3819" i="12"/>
  <c r="C3819" i="12" s="1"/>
  <c r="D3819" i="12" s="1"/>
  <c r="G3793" i="12"/>
  <c r="C3793" i="12" s="1"/>
  <c r="D3793" i="12" s="1"/>
  <c r="G3822" i="12"/>
  <c r="C3822" i="12" s="1"/>
  <c r="D3822" i="12" s="1"/>
  <c r="G3811" i="12"/>
  <c r="C3811" i="12" s="1"/>
  <c r="D3811" i="12" s="1"/>
  <c r="G3783" i="12"/>
  <c r="C3783" i="12" s="1"/>
  <c r="D3783" i="12" s="1"/>
  <c r="G3785" i="12"/>
  <c r="C3785" i="12" s="1"/>
  <c r="D3785" i="12" s="1"/>
  <c r="G3749" i="12"/>
  <c r="C3749" i="12" s="1"/>
  <c r="D3749" i="12" s="1"/>
  <c r="G3747" i="12"/>
  <c r="C3747" i="12" s="1"/>
  <c r="D3747" i="12" s="1"/>
  <c r="G3740" i="12"/>
  <c r="C3740" i="12" s="1"/>
  <c r="D3740" i="12" s="1"/>
  <c r="H3740" i="12" s="1"/>
  <c r="G3737" i="12"/>
  <c r="C3737" i="12" s="1"/>
  <c r="D3737" i="12" s="1"/>
  <c r="G3722" i="12"/>
  <c r="C3722" i="12" s="1"/>
  <c r="D3722" i="12" s="1"/>
  <c r="G3758" i="12"/>
  <c r="C3758" i="12" s="1"/>
  <c r="D3758" i="12" s="1"/>
  <c r="G3753" i="12"/>
  <c r="C3753" i="12" s="1"/>
  <c r="D3753" i="12" s="1"/>
  <c r="G3755" i="12"/>
  <c r="C3755" i="12" s="1"/>
  <c r="D3755" i="12" s="1"/>
  <c r="G3743" i="12"/>
  <c r="C3743" i="12" s="1"/>
  <c r="D3743" i="12" s="1"/>
  <c r="G3757" i="12"/>
  <c r="C3757" i="12" s="1"/>
  <c r="D3757" i="12" s="1"/>
  <c r="G3705" i="12"/>
  <c r="C3705" i="12" s="1"/>
  <c r="D3705" i="12" s="1"/>
  <c r="H3705" i="12" s="1"/>
  <c r="G3657" i="12"/>
  <c r="C3657" i="12" s="1"/>
  <c r="D3657" i="12" s="1"/>
  <c r="H3657" i="12" s="1"/>
  <c r="G3692" i="12"/>
  <c r="C3692" i="12" s="1"/>
  <c r="D3692" i="12" s="1"/>
  <c r="G3669" i="12"/>
  <c r="C3669" i="12" s="1"/>
  <c r="D3669" i="12" s="1"/>
  <c r="H3669" i="12" s="1"/>
  <c r="G3663" i="12"/>
  <c r="C3663" i="12" s="1"/>
  <c r="D3663" i="12" s="1"/>
  <c r="G3678" i="12"/>
  <c r="C3678" i="12" s="1"/>
  <c r="D3678" i="12" s="1"/>
  <c r="H3678" i="12" s="1"/>
  <c r="G3654" i="12"/>
  <c r="C3654" i="12" s="1"/>
  <c r="D3654" i="12" s="1"/>
  <c r="G3656" i="12"/>
  <c r="C3656" i="12" s="1"/>
  <c r="D3656" i="12" s="1"/>
  <c r="H3656" i="12" s="1"/>
  <c r="G3642" i="12"/>
  <c r="C3642" i="12" s="1"/>
  <c r="D3642" i="12" s="1"/>
  <c r="G3644" i="12"/>
  <c r="C3644" i="12" s="1"/>
  <c r="D3644" i="12" s="1"/>
  <c r="G3635" i="12"/>
  <c r="C3635" i="12" s="1"/>
  <c r="D3635" i="12" s="1"/>
  <c r="G3598" i="12"/>
  <c r="C3598" i="12" s="1"/>
  <c r="D3598" i="12" s="1"/>
  <c r="G3648" i="12"/>
  <c r="C3648" i="12" s="1"/>
  <c r="D3648" i="12" s="1"/>
  <c r="G3645" i="12"/>
  <c r="C3645" i="12" s="1"/>
  <c r="D3645" i="12" s="1"/>
  <c r="H3645" i="12" s="1"/>
  <c r="G3832" i="12"/>
  <c r="C3832" i="12" s="1"/>
  <c r="D3832" i="12" s="1"/>
  <c r="H3832" i="12" s="1"/>
  <c r="G3875" i="12"/>
  <c r="C3875" i="12" s="1"/>
  <c r="D3875" i="12" s="1"/>
  <c r="H3875" i="12" s="1"/>
  <c r="AF3875" i="12" s="1"/>
  <c r="G3861" i="12"/>
  <c r="C3861" i="12" s="1"/>
  <c r="D3861" i="12" s="1"/>
  <c r="H3861" i="12" s="1"/>
  <c r="G3846" i="12"/>
  <c r="C3846" i="12" s="1"/>
  <c r="D3846" i="12" s="1"/>
  <c r="G3857" i="12"/>
  <c r="C3857" i="12" s="1"/>
  <c r="D3857" i="12" s="1"/>
  <c r="H3857" i="12" s="1"/>
  <c r="G3860" i="12"/>
  <c r="C3860" i="12" s="1"/>
  <c r="D3860" i="12" s="1"/>
  <c r="G3767" i="12"/>
  <c r="C3767" i="12" s="1"/>
  <c r="D3767" i="12" s="1"/>
  <c r="H3767" i="12" s="1"/>
  <c r="G3806" i="12"/>
  <c r="C3806" i="12" s="1"/>
  <c r="D3806" i="12" s="1"/>
  <c r="G3791" i="12"/>
  <c r="C3791" i="12" s="1"/>
  <c r="D3791" i="12" s="1"/>
  <c r="G3773" i="12"/>
  <c r="C3773" i="12" s="1"/>
  <c r="D3773" i="12" s="1"/>
  <c r="H3773" i="12" s="1"/>
  <c r="G3782" i="12"/>
  <c r="C3782" i="12" s="1"/>
  <c r="D3782" i="12" s="1"/>
  <c r="H3782" i="12" s="1"/>
  <c r="G3816" i="12"/>
  <c r="C3816" i="12" s="1"/>
  <c r="D3816" i="12" s="1"/>
  <c r="G3726" i="12"/>
  <c r="C3726" i="12" s="1"/>
  <c r="D3726" i="12" s="1"/>
  <c r="G3723" i="12"/>
  <c r="C3723" i="12" s="1"/>
  <c r="D3723" i="12" s="1"/>
  <c r="H3723" i="12" s="1"/>
  <c r="G3741" i="12"/>
  <c r="C3741" i="12" s="1"/>
  <c r="D3741" i="12" s="1"/>
  <c r="G3751" i="12"/>
  <c r="C3751" i="12" s="1"/>
  <c r="D3751" i="12" s="1"/>
  <c r="G3715" i="12"/>
  <c r="C3715" i="12" s="1"/>
  <c r="D3715" i="12" s="1"/>
  <c r="G3746" i="12"/>
  <c r="C3746" i="12" s="1"/>
  <c r="D3746" i="12" s="1"/>
  <c r="H3746" i="12" s="1"/>
  <c r="G3701" i="12"/>
  <c r="C3701" i="12" s="1"/>
  <c r="D3701" i="12" s="1"/>
  <c r="G3683" i="12"/>
  <c r="C3683" i="12" s="1"/>
  <c r="D3683" i="12" s="1"/>
  <c r="G3675" i="12"/>
  <c r="C3675" i="12" s="1"/>
  <c r="D3675" i="12" s="1"/>
  <c r="G3660" i="12"/>
  <c r="C3660" i="12" s="1"/>
  <c r="D3660" i="12" s="1"/>
  <c r="G3693" i="12"/>
  <c r="C3693" i="12" s="1"/>
  <c r="D3693" i="12" s="1"/>
  <c r="G3689" i="12"/>
  <c r="C3689" i="12" s="1"/>
  <c r="D3689" i="12" s="1"/>
  <c r="H3689" i="12" s="1"/>
  <c r="G3634" i="12"/>
  <c r="C3634" i="12" s="1"/>
  <c r="D3634" i="12" s="1"/>
  <c r="G3620" i="12"/>
  <c r="C3620" i="12" s="1"/>
  <c r="D3620" i="12" s="1"/>
  <c r="G3827" i="12"/>
  <c r="C3827" i="12" s="1"/>
  <c r="D3827" i="12" s="1"/>
  <c r="G3779" i="12"/>
  <c r="C3779" i="12" s="1"/>
  <c r="D3779" i="12" s="1"/>
  <c r="G3813" i="12"/>
  <c r="C3813" i="12" s="1"/>
  <c r="D3813" i="12" s="1"/>
  <c r="H3813" i="12" s="1"/>
  <c r="AF3813" i="12" s="1"/>
  <c r="G3776" i="12"/>
  <c r="C3776" i="12" s="1"/>
  <c r="D3776" i="12" s="1"/>
  <c r="H3776" i="12" s="1"/>
  <c r="G3805" i="12"/>
  <c r="C3805" i="12" s="1"/>
  <c r="D3805" i="12" s="1"/>
  <c r="G3774" i="12"/>
  <c r="C3774" i="12" s="1"/>
  <c r="D3774" i="12" s="1"/>
  <c r="G3800" i="12"/>
  <c r="C3800" i="12" s="1"/>
  <c r="D3800" i="12" s="1"/>
  <c r="G3721" i="12"/>
  <c r="C3721" i="12" s="1"/>
  <c r="D3721" i="12" s="1"/>
  <c r="G3724" i="12"/>
  <c r="C3724" i="12" s="1"/>
  <c r="D3724" i="12" s="1"/>
  <c r="G3713" i="12"/>
  <c r="C3713" i="12" s="1"/>
  <c r="D3713" i="12" s="1"/>
  <c r="G3748" i="12"/>
  <c r="C3748" i="12" s="1"/>
  <c r="D3748" i="12" s="1"/>
  <c r="H3748" i="12" s="1"/>
  <c r="AF3748" i="12" s="1"/>
  <c r="G3677" i="12"/>
  <c r="C3677" i="12" s="1"/>
  <c r="D3677" i="12" s="1"/>
  <c r="G3700" i="12"/>
  <c r="C3700" i="12" s="1"/>
  <c r="D3700" i="12" s="1"/>
  <c r="G3674" i="12"/>
  <c r="C3674" i="12" s="1"/>
  <c r="D3674" i="12" s="1"/>
  <c r="G3687" i="12"/>
  <c r="C3687" i="12" s="1"/>
  <c r="D3687" i="12" s="1"/>
  <c r="G3664" i="12"/>
  <c r="C3664" i="12" s="1"/>
  <c r="D3664" i="12" s="1"/>
  <c r="H3664" i="12" s="1"/>
  <c r="G3672" i="12"/>
  <c r="C3672" i="12" s="1"/>
  <c r="D3672" i="12" s="1"/>
  <c r="G3603" i="12"/>
  <c r="C3603" i="12" s="1"/>
  <c r="D3603" i="12" s="1"/>
  <c r="H3603" i="12" s="1"/>
  <c r="AF3603" i="12" s="1"/>
  <c r="G3609" i="12"/>
  <c r="C3609" i="12" s="1"/>
  <c r="D3609" i="12" s="1"/>
  <c r="G3653" i="12"/>
  <c r="C3653" i="12" s="1"/>
  <c r="D3653" i="12" s="1"/>
  <c r="H3653" i="12" s="1"/>
  <c r="G3619" i="12"/>
  <c r="C3619" i="12" s="1"/>
  <c r="D3619" i="12" s="1"/>
  <c r="H3619" i="12" s="1"/>
  <c r="G3601" i="12"/>
  <c r="C3601" i="12" s="1"/>
  <c r="D3601" i="12" s="1"/>
  <c r="G3823" i="12"/>
  <c r="C3823" i="12" s="1"/>
  <c r="D3823" i="12" s="1"/>
  <c r="G3853" i="12"/>
  <c r="C3853" i="12" s="1"/>
  <c r="D3853" i="12" s="1"/>
  <c r="G3867" i="12"/>
  <c r="C3867" i="12" s="1"/>
  <c r="D3867" i="12" s="1"/>
  <c r="H3867" i="12" s="1"/>
  <c r="AF3867" i="12" s="1"/>
  <c r="G3844" i="12"/>
  <c r="C3844" i="12" s="1"/>
  <c r="D3844" i="12" s="1"/>
  <c r="G3863" i="12"/>
  <c r="C3863" i="12" s="1"/>
  <c r="D3863" i="12" s="1"/>
  <c r="H3863" i="12" s="1"/>
  <c r="G3781" i="12"/>
  <c r="C3781" i="12" s="1"/>
  <c r="D3781" i="12" s="1"/>
  <c r="H3781" i="12" s="1"/>
  <c r="G3777" i="12"/>
  <c r="C3777" i="12" s="1"/>
  <c r="D3777" i="12" s="1"/>
  <c r="G3786" i="12"/>
  <c r="C3786" i="12" s="1"/>
  <c r="D3786" i="12" s="1"/>
  <c r="H3786" i="12" s="1"/>
  <c r="G3778" i="12"/>
  <c r="C3778" i="12" s="1"/>
  <c r="D3778" i="12" s="1"/>
  <c r="G3812" i="12"/>
  <c r="C3812" i="12" s="1"/>
  <c r="D3812" i="12" s="1"/>
  <c r="G3788" i="12"/>
  <c r="C3788" i="12" s="1"/>
  <c r="D3788" i="12" s="1"/>
  <c r="H3788" i="12" s="1"/>
  <c r="G3808" i="12"/>
  <c r="C3808" i="12" s="1"/>
  <c r="D3808" i="12" s="1"/>
  <c r="G3795" i="12"/>
  <c r="C3795" i="12" s="1"/>
  <c r="D3795" i="12" s="1"/>
  <c r="G3764" i="12"/>
  <c r="C3764" i="12" s="1"/>
  <c r="D3764" i="12" s="1"/>
  <c r="H3764" i="12" s="1"/>
  <c r="G3796" i="12"/>
  <c r="C3796" i="12" s="1"/>
  <c r="D3796" i="12" s="1"/>
  <c r="G3826" i="12"/>
  <c r="C3826" i="12" s="1"/>
  <c r="D3826" i="12" s="1"/>
  <c r="G3732" i="12"/>
  <c r="C3732" i="12" s="1"/>
  <c r="D3732" i="12" s="1"/>
  <c r="G3708" i="12"/>
  <c r="C3708" i="12" s="1"/>
  <c r="D3708" i="12" s="1"/>
  <c r="G3744" i="12"/>
  <c r="C3744" i="12" s="1"/>
  <c r="D3744" i="12" s="1"/>
  <c r="G3730" i="12"/>
  <c r="C3730" i="12" s="1"/>
  <c r="D3730" i="12" s="1"/>
  <c r="G3711" i="12"/>
  <c r="C3711" i="12" s="1"/>
  <c r="D3711" i="12" s="1"/>
  <c r="G3759" i="12"/>
  <c r="C3759" i="12" s="1"/>
  <c r="D3759" i="12" s="1"/>
  <c r="G3742" i="12"/>
  <c r="C3742" i="12" s="1"/>
  <c r="D3742" i="12" s="1"/>
  <c r="G3739" i="12"/>
  <c r="C3739" i="12" s="1"/>
  <c r="D3739" i="12" s="1"/>
  <c r="H3739" i="12" s="1"/>
  <c r="G3768" i="12"/>
  <c r="C3768" i="12" s="1"/>
  <c r="D3768" i="12" s="1"/>
  <c r="H3768" i="12" s="1"/>
  <c r="G3665" i="12"/>
  <c r="C3665" i="12" s="1"/>
  <c r="D3665" i="12" s="1"/>
  <c r="G3695" i="12"/>
  <c r="C3695" i="12" s="1"/>
  <c r="D3695" i="12" s="1"/>
  <c r="G3682" i="12"/>
  <c r="C3682" i="12" s="1"/>
  <c r="D3682" i="12" s="1"/>
  <c r="G3661" i="12"/>
  <c r="C3661" i="12" s="1"/>
  <c r="D3661" i="12" s="1"/>
  <c r="H3661" i="12" s="1"/>
  <c r="AF3661" i="12" s="1"/>
  <c r="G3684" i="12"/>
  <c r="C3684" i="12" s="1"/>
  <c r="D3684" i="12" s="1"/>
  <c r="G3652" i="12"/>
  <c r="C3652" i="12" s="1"/>
  <c r="D3652" i="12" s="1"/>
  <c r="H3652" i="12" s="1"/>
  <c r="AF3652" i="12" s="1"/>
  <c r="G3706" i="12"/>
  <c r="C3706" i="12" s="1"/>
  <c r="D3706" i="12" s="1"/>
  <c r="G3606" i="12"/>
  <c r="C3606" i="12" s="1"/>
  <c r="D3606" i="12" s="1"/>
  <c r="G3602" i="12"/>
  <c r="C3602" i="12" s="1"/>
  <c r="D3602" i="12" s="1"/>
  <c r="G3613" i="12"/>
  <c r="C3613" i="12" s="1"/>
  <c r="D3613" i="12" s="1"/>
  <c r="H3613" i="12" s="1"/>
  <c r="AF3613" i="12" s="1"/>
  <c r="G3614" i="12"/>
  <c r="C3614" i="12" s="1"/>
  <c r="D3614" i="12" s="1"/>
  <c r="G3593" i="12"/>
  <c r="C3593" i="12" s="1"/>
  <c r="D3593" i="12" s="1"/>
  <c r="H3593" i="12" s="1"/>
  <c r="G3639" i="12"/>
  <c r="C3639" i="12" s="1"/>
  <c r="D3639" i="12" s="1"/>
  <c r="G3628" i="12"/>
  <c r="C3628" i="12" s="1"/>
  <c r="D3628" i="12" s="1"/>
  <c r="G3623" i="12"/>
  <c r="C3623" i="12" s="1"/>
  <c r="D3623" i="12" s="1"/>
  <c r="G3373" i="12"/>
  <c r="C3373" i="12" s="1"/>
  <c r="D3373" i="12" s="1"/>
  <c r="H3373" i="12" s="1"/>
  <c r="G3629" i="12"/>
  <c r="C3629" i="12" s="1"/>
  <c r="D3629" i="12" s="1"/>
  <c r="G3555" i="12"/>
  <c r="C3555" i="12" s="1"/>
  <c r="D3555" i="12" s="1"/>
  <c r="G3592" i="12"/>
  <c r="C3592" i="12" s="1"/>
  <c r="D3592" i="12" s="1"/>
  <c r="G3491" i="12"/>
  <c r="C3491" i="12" s="1"/>
  <c r="D3491" i="12" s="1"/>
  <c r="G3495" i="12"/>
  <c r="C3495" i="12" s="1"/>
  <c r="D3495" i="12" s="1"/>
  <c r="G3509" i="12"/>
  <c r="C3509" i="12" s="1"/>
  <c r="D3509" i="12" s="1"/>
  <c r="G3531" i="12"/>
  <c r="C3531" i="12" s="1"/>
  <c r="D3531" i="12" s="1"/>
  <c r="G3467" i="12"/>
  <c r="C3467" i="12" s="1"/>
  <c r="D3467" i="12" s="1"/>
  <c r="G3465" i="12"/>
  <c r="C3465" i="12" s="1"/>
  <c r="D3465" i="12" s="1"/>
  <c r="H3465" i="12" s="1"/>
  <c r="AF3465" i="12" s="1"/>
  <c r="G3429" i="12"/>
  <c r="C3429" i="12" s="1"/>
  <c r="D3429" i="12" s="1"/>
  <c r="G3442" i="12"/>
  <c r="C3442" i="12" s="1"/>
  <c r="D3442" i="12" s="1"/>
  <c r="G3473" i="12"/>
  <c r="C3473" i="12" s="1"/>
  <c r="D3473" i="12" s="1"/>
  <c r="G3470" i="12"/>
  <c r="C3470" i="12" s="1"/>
  <c r="D3470" i="12" s="1"/>
  <c r="G3403" i="12"/>
  <c r="C3403" i="12" s="1"/>
  <c r="D3403" i="12" s="1"/>
  <c r="G3410" i="12"/>
  <c r="C3410" i="12" s="1"/>
  <c r="D3410" i="12" s="1"/>
  <c r="G3390" i="12"/>
  <c r="C3390" i="12" s="1"/>
  <c r="D3390" i="12" s="1"/>
  <c r="G3404" i="12"/>
  <c r="C3404" i="12" s="1"/>
  <c r="D3404" i="12" s="1"/>
  <c r="G3383" i="12"/>
  <c r="C3383" i="12" s="1"/>
  <c r="D3383" i="12" s="1"/>
  <c r="G3402" i="12"/>
  <c r="C3402" i="12" s="1"/>
  <c r="D3402" i="12" s="1"/>
  <c r="G3398" i="12"/>
  <c r="C3398" i="12" s="1"/>
  <c r="D3398" i="12" s="1"/>
  <c r="G3574" i="12"/>
  <c r="C3574" i="12" s="1"/>
  <c r="D3574" i="12" s="1"/>
  <c r="G3552" i="12"/>
  <c r="C3552" i="12" s="1"/>
  <c r="D3552" i="12" s="1"/>
  <c r="G3564" i="12"/>
  <c r="C3564" i="12" s="1"/>
  <c r="D3564" i="12" s="1"/>
  <c r="G3590" i="12"/>
  <c r="C3590" i="12" s="1"/>
  <c r="D3590" i="12" s="1"/>
  <c r="G3539" i="12"/>
  <c r="C3539" i="12" s="1"/>
  <c r="D3539" i="12" s="1"/>
  <c r="G3573" i="12"/>
  <c r="C3573" i="12" s="1"/>
  <c r="D3573" i="12" s="1"/>
  <c r="G3566" i="12"/>
  <c r="C3566" i="12" s="1"/>
  <c r="D3566" i="12" s="1"/>
  <c r="G3512" i="12"/>
  <c r="C3512" i="12" s="1"/>
  <c r="D3512" i="12" s="1"/>
  <c r="G3532" i="12"/>
  <c r="C3532" i="12" s="1"/>
  <c r="D3532" i="12" s="1"/>
  <c r="G3488" i="12"/>
  <c r="C3488" i="12" s="1"/>
  <c r="D3488" i="12" s="1"/>
  <c r="G3518" i="12"/>
  <c r="C3518" i="12" s="1"/>
  <c r="D3518" i="12" s="1"/>
  <c r="G3445" i="12"/>
  <c r="C3445" i="12" s="1"/>
  <c r="D3445" i="12" s="1"/>
  <c r="G3466" i="12"/>
  <c r="C3466" i="12" s="1"/>
  <c r="D3466" i="12" s="1"/>
  <c r="G3416" i="12"/>
  <c r="C3416" i="12" s="1"/>
  <c r="D3416" i="12" s="1"/>
  <c r="G3389" i="12"/>
  <c r="C3389" i="12" s="1"/>
  <c r="D3389" i="12" s="1"/>
  <c r="G3381" i="12"/>
  <c r="C3381" i="12" s="1"/>
  <c r="D3381" i="12" s="1"/>
  <c r="H3381" i="12" s="1"/>
  <c r="G3376" i="12"/>
  <c r="C3376" i="12" s="1"/>
  <c r="D3376" i="12" s="1"/>
  <c r="G3419" i="12"/>
  <c r="C3419" i="12" s="1"/>
  <c r="D3419" i="12" s="1"/>
  <c r="G3413" i="12"/>
  <c r="C3413" i="12" s="1"/>
  <c r="D3413" i="12" s="1"/>
  <c r="G3626" i="12"/>
  <c r="C3626" i="12" s="1"/>
  <c r="D3626" i="12" s="1"/>
  <c r="G3611" i="12"/>
  <c r="C3611" i="12" s="1"/>
  <c r="D3611" i="12" s="1"/>
  <c r="G3540" i="12"/>
  <c r="C3540" i="12" s="1"/>
  <c r="D3540" i="12" s="1"/>
  <c r="G3575" i="12"/>
  <c r="C3575" i="12" s="1"/>
  <c r="D3575" i="12" s="1"/>
  <c r="G3541" i="12"/>
  <c r="C3541" i="12" s="1"/>
  <c r="D3541" i="12" s="1"/>
  <c r="H3541" i="12" s="1"/>
  <c r="G3591" i="12"/>
  <c r="C3591" i="12" s="1"/>
  <c r="D3591" i="12" s="1"/>
  <c r="G3585" i="12"/>
  <c r="C3585" i="12" s="1"/>
  <c r="D3585" i="12" s="1"/>
  <c r="G3535" i="12"/>
  <c r="C3535" i="12" s="1"/>
  <c r="D3535" i="12" s="1"/>
  <c r="G3524" i="12"/>
  <c r="C3524" i="12" s="1"/>
  <c r="D3524" i="12" s="1"/>
  <c r="G3479" i="12"/>
  <c r="C3479" i="12" s="1"/>
  <c r="D3479" i="12" s="1"/>
  <c r="G3446" i="12"/>
  <c r="C3446" i="12" s="1"/>
  <c r="D3446" i="12" s="1"/>
  <c r="H3446" i="12" s="1"/>
  <c r="G3455" i="12"/>
  <c r="C3455" i="12" s="1"/>
  <c r="D3455" i="12" s="1"/>
  <c r="H3455" i="12" s="1"/>
  <c r="G3452" i="12"/>
  <c r="C3452" i="12" s="1"/>
  <c r="D3452" i="12" s="1"/>
  <c r="H3452" i="12" s="1"/>
  <c r="G3393" i="12"/>
  <c r="C3393" i="12" s="1"/>
  <c r="D3393" i="12" s="1"/>
  <c r="G3362" i="12"/>
  <c r="C3362" i="12" s="1"/>
  <c r="D3362" i="12" s="1"/>
  <c r="H3362" i="12" s="1"/>
  <c r="G3408" i="12"/>
  <c r="C3408" i="12" s="1"/>
  <c r="D3408" i="12" s="1"/>
  <c r="H3408" i="12" s="1"/>
  <c r="G3391" i="12"/>
  <c r="C3391" i="12" s="1"/>
  <c r="D3391" i="12" s="1"/>
  <c r="H3391" i="12" s="1"/>
  <c r="G3422" i="12"/>
  <c r="C3422" i="12" s="1"/>
  <c r="D3422" i="12" s="1"/>
  <c r="G3412" i="12"/>
  <c r="C3412" i="12" s="1"/>
  <c r="D3412" i="12" s="1"/>
  <c r="G3397" i="12"/>
  <c r="C3397" i="12" s="1"/>
  <c r="D3397" i="12" s="1"/>
  <c r="H3397" i="12" s="1"/>
  <c r="G3617" i="12"/>
  <c r="C3617" i="12" s="1"/>
  <c r="D3617" i="12" s="1"/>
  <c r="H3617" i="12" s="1"/>
  <c r="G3637" i="12"/>
  <c r="C3637" i="12" s="1"/>
  <c r="D3637" i="12" s="1"/>
  <c r="H3637" i="12" s="1"/>
  <c r="G3556" i="12"/>
  <c r="C3556" i="12" s="1"/>
  <c r="D3556" i="12" s="1"/>
  <c r="G3581" i="12"/>
  <c r="C3581" i="12" s="1"/>
  <c r="D3581" i="12" s="1"/>
  <c r="G3504" i="12"/>
  <c r="C3504" i="12" s="1"/>
  <c r="D3504" i="12" s="1"/>
  <c r="H3504" i="12" s="1"/>
  <c r="G3521" i="12"/>
  <c r="C3521" i="12" s="1"/>
  <c r="D3521" i="12" s="1"/>
  <c r="G3426" i="12"/>
  <c r="C3426" i="12" s="1"/>
  <c r="D3426" i="12" s="1"/>
  <c r="G3476" i="12"/>
  <c r="C3476" i="12" s="1"/>
  <c r="D3476" i="12" s="1"/>
  <c r="H3476" i="12" s="1"/>
  <c r="G3471" i="12"/>
  <c r="C3471" i="12" s="1"/>
  <c r="D3471" i="12" s="1"/>
  <c r="G3451" i="12"/>
  <c r="C3451" i="12" s="1"/>
  <c r="D3451" i="12" s="1"/>
  <c r="G3463" i="12"/>
  <c r="C3463" i="12" s="1"/>
  <c r="D3463" i="12" s="1"/>
  <c r="H3463" i="12" s="1"/>
  <c r="AF3463" i="12" s="1"/>
  <c r="G3434" i="12"/>
  <c r="C3434" i="12" s="1"/>
  <c r="D3434" i="12" s="1"/>
  <c r="G3453" i="12"/>
  <c r="C3453" i="12" s="1"/>
  <c r="D3453" i="12" s="1"/>
  <c r="G3468" i="12"/>
  <c r="C3468" i="12" s="1"/>
  <c r="D3468" i="12" s="1"/>
  <c r="G3364" i="12"/>
  <c r="C3364" i="12" s="1"/>
  <c r="D3364" i="12" s="1"/>
  <c r="H3364" i="12" s="1"/>
  <c r="G3414" i="12"/>
  <c r="C3414" i="12" s="1"/>
  <c r="D3414" i="12" s="1"/>
  <c r="H3414" i="12" s="1"/>
  <c r="G3380" i="12"/>
  <c r="C3380" i="12" s="1"/>
  <c r="D3380" i="12" s="1"/>
  <c r="G3366" i="12"/>
  <c r="C3366" i="12" s="1"/>
  <c r="D3366" i="12" s="1"/>
  <c r="G3636" i="12"/>
  <c r="C3636" i="12" s="1"/>
  <c r="D3636" i="12" s="1"/>
  <c r="G3568" i="12"/>
  <c r="C3568" i="12" s="1"/>
  <c r="D3568" i="12" s="1"/>
  <c r="G3584" i="12"/>
  <c r="C3584" i="12" s="1"/>
  <c r="D3584" i="12" s="1"/>
  <c r="G3500" i="12"/>
  <c r="C3500" i="12" s="1"/>
  <c r="D3500" i="12" s="1"/>
  <c r="G3486" i="12"/>
  <c r="C3486" i="12" s="1"/>
  <c r="D3486" i="12" s="1"/>
  <c r="G3485" i="12"/>
  <c r="C3485" i="12" s="1"/>
  <c r="D3485" i="12" s="1"/>
  <c r="G3482" i="12"/>
  <c r="C3482" i="12" s="1"/>
  <c r="D3482" i="12" s="1"/>
  <c r="G3425" i="12"/>
  <c r="C3425" i="12" s="1"/>
  <c r="D3425" i="12" s="1"/>
  <c r="G3372" i="12"/>
  <c r="C3372" i="12" s="1"/>
  <c r="D3372" i="12" s="1"/>
  <c r="G3423" i="12"/>
  <c r="C3423" i="12" s="1"/>
  <c r="D3423" i="12" s="1"/>
  <c r="G3625" i="12"/>
  <c r="C3625" i="12" s="1"/>
  <c r="D3625" i="12" s="1"/>
  <c r="G3615" i="12"/>
  <c r="C3615" i="12" s="1"/>
  <c r="D3615" i="12" s="1"/>
  <c r="H3615" i="12" s="1"/>
  <c r="AF3615" i="12" s="1"/>
  <c r="G3558" i="12"/>
  <c r="C3558" i="12" s="1"/>
  <c r="D3558" i="12" s="1"/>
  <c r="G3537" i="12"/>
  <c r="C3537" i="12" s="1"/>
  <c r="D3537" i="12" s="1"/>
  <c r="G3477" i="12"/>
  <c r="C3477" i="12" s="1"/>
  <c r="D3477" i="12" s="1"/>
  <c r="G3508" i="12"/>
  <c r="C3508" i="12" s="1"/>
  <c r="D3508" i="12" s="1"/>
  <c r="G3533" i="12"/>
  <c r="C3533" i="12" s="1"/>
  <c r="D3533" i="12" s="1"/>
  <c r="G3529" i="12"/>
  <c r="C3529" i="12" s="1"/>
  <c r="D3529" i="12" s="1"/>
  <c r="G3475" i="12"/>
  <c r="C3475" i="12" s="1"/>
  <c r="D3475" i="12" s="1"/>
  <c r="G3460" i="12"/>
  <c r="C3460" i="12" s="1"/>
  <c r="D3460" i="12" s="1"/>
  <c r="G3439" i="12"/>
  <c r="C3439" i="12" s="1"/>
  <c r="D3439" i="12" s="1"/>
  <c r="H3439" i="12" s="1"/>
  <c r="AF3439" i="12" s="1"/>
  <c r="G3436" i="12"/>
  <c r="C3436" i="12" s="1"/>
  <c r="D3436" i="12" s="1"/>
  <c r="H3436" i="12" s="1"/>
  <c r="G3384" i="12"/>
  <c r="C3384" i="12" s="1"/>
  <c r="D3384" i="12" s="1"/>
  <c r="G3378" i="12"/>
  <c r="C3378" i="12" s="1"/>
  <c r="D3378" i="12" s="1"/>
  <c r="H3378" i="12" s="1"/>
  <c r="AF3378" i="12" s="1"/>
  <c r="G3394" i="12"/>
  <c r="C3394" i="12" s="1"/>
  <c r="D3394" i="12" s="1"/>
  <c r="G3607" i="12"/>
  <c r="C3607" i="12" s="1"/>
  <c r="D3607" i="12" s="1"/>
  <c r="G3565" i="12"/>
  <c r="C3565" i="12" s="1"/>
  <c r="D3565" i="12" s="1"/>
  <c r="H3565" i="12" s="1"/>
  <c r="G3551" i="12"/>
  <c r="C3551" i="12" s="1"/>
  <c r="D3551" i="12" s="1"/>
  <c r="G3594" i="12"/>
  <c r="C3594" i="12" s="1"/>
  <c r="D3594" i="12" s="1"/>
  <c r="H3594" i="12" s="1"/>
  <c r="G3562" i="12"/>
  <c r="C3562" i="12" s="1"/>
  <c r="D3562" i="12" s="1"/>
  <c r="G3542" i="12"/>
  <c r="C3542" i="12" s="1"/>
  <c r="D3542" i="12" s="1"/>
  <c r="H3542" i="12" s="1"/>
  <c r="G3520" i="12"/>
  <c r="C3520" i="12" s="1"/>
  <c r="D3520" i="12" s="1"/>
  <c r="G3517" i="12"/>
  <c r="C3517" i="12" s="1"/>
  <c r="D3517" i="12" s="1"/>
  <c r="G3433" i="12"/>
  <c r="C3433" i="12" s="1"/>
  <c r="D3433" i="12" s="1"/>
  <c r="H3433" i="12" s="1"/>
  <c r="G3430" i="12"/>
  <c r="C3430" i="12" s="1"/>
  <c r="D3430" i="12" s="1"/>
  <c r="G3432" i="12"/>
  <c r="C3432" i="12" s="1"/>
  <c r="D3432" i="12" s="1"/>
  <c r="G3622" i="12"/>
  <c r="C3622" i="12" s="1"/>
  <c r="D3622" i="12" s="1"/>
  <c r="G3597" i="12"/>
  <c r="C3597" i="12" s="1"/>
  <c r="D3597" i="12" s="1"/>
  <c r="H3597" i="12" s="1"/>
  <c r="G3621" i="12"/>
  <c r="C3621" i="12" s="1"/>
  <c r="D3621" i="12" s="1"/>
  <c r="H3621" i="12" s="1"/>
  <c r="G3604" i="12"/>
  <c r="C3604" i="12" s="1"/>
  <c r="D3604" i="12" s="1"/>
  <c r="G3554" i="12"/>
  <c r="C3554" i="12" s="1"/>
  <c r="D3554" i="12" s="1"/>
  <c r="G3545" i="12"/>
  <c r="C3545" i="12" s="1"/>
  <c r="D3545" i="12" s="1"/>
  <c r="G3572" i="12"/>
  <c r="C3572" i="12" s="1"/>
  <c r="D3572" i="12" s="1"/>
  <c r="G3546" i="12"/>
  <c r="C3546" i="12" s="1"/>
  <c r="D3546" i="12" s="1"/>
  <c r="G3589" i="12"/>
  <c r="C3589" i="12" s="1"/>
  <c r="D3589" i="12" s="1"/>
  <c r="H3589" i="12" s="1"/>
  <c r="AF3589" i="12" s="1"/>
  <c r="G3578" i="12"/>
  <c r="C3578" i="12" s="1"/>
  <c r="D3578" i="12" s="1"/>
  <c r="G3548" i="12"/>
  <c r="C3548" i="12" s="1"/>
  <c r="D3548" i="12" s="1"/>
  <c r="G3528" i="12"/>
  <c r="C3528" i="12" s="1"/>
  <c r="D3528" i="12" s="1"/>
  <c r="H3528" i="12" s="1"/>
  <c r="G3492" i="12"/>
  <c r="C3492" i="12" s="1"/>
  <c r="D3492" i="12" s="1"/>
  <c r="G3392" i="12"/>
  <c r="C3392" i="12" s="1"/>
  <c r="D3392" i="12" s="1"/>
  <c r="H3392" i="12" s="1"/>
  <c r="G3395" i="12"/>
  <c r="C3395" i="12" s="1"/>
  <c r="D3395" i="12" s="1"/>
  <c r="H3395" i="12" s="1"/>
  <c r="G3411" i="12"/>
  <c r="C3411" i="12" s="1"/>
  <c r="D3411" i="12" s="1"/>
  <c r="H3411" i="12" s="1"/>
  <c r="AF3411" i="12" s="1"/>
  <c r="G3630" i="12"/>
  <c r="C3630" i="12" s="1"/>
  <c r="D3630" i="12" s="1"/>
  <c r="H3630" i="12" s="1"/>
  <c r="G3576" i="12"/>
  <c r="C3576" i="12" s="1"/>
  <c r="D3576" i="12" s="1"/>
  <c r="H3576" i="12" s="1"/>
  <c r="G3571" i="12"/>
  <c r="C3571" i="12" s="1"/>
  <c r="D3571" i="12" s="1"/>
  <c r="G3553" i="12"/>
  <c r="C3553" i="12" s="1"/>
  <c r="D3553" i="12" s="1"/>
  <c r="G3583" i="12"/>
  <c r="C3583" i="12" s="1"/>
  <c r="D3583" i="12" s="1"/>
  <c r="G3549" i="12"/>
  <c r="C3549" i="12" s="1"/>
  <c r="D3549" i="12" s="1"/>
  <c r="H3549" i="12" s="1"/>
  <c r="G3538" i="12"/>
  <c r="C3538" i="12" s="1"/>
  <c r="D3538" i="12" s="1"/>
  <c r="G3582" i="12"/>
  <c r="C3582" i="12" s="1"/>
  <c r="D3582" i="12" s="1"/>
  <c r="G3577" i="12"/>
  <c r="C3577" i="12" s="1"/>
  <c r="D3577" i="12" s="1"/>
  <c r="H3577" i="12" s="1"/>
  <c r="AF3577" i="12" s="1"/>
  <c r="G3547" i="12"/>
  <c r="C3547" i="12" s="1"/>
  <c r="D3547" i="12" s="1"/>
  <c r="G3567" i="12"/>
  <c r="C3567" i="12" s="1"/>
  <c r="D3567" i="12" s="1"/>
  <c r="G3527" i="12"/>
  <c r="C3527" i="12" s="1"/>
  <c r="D3527" i="12" s="1"/>
  <c r="G3513" i="12"/>
  <c r="C3513" i="12" s="1"/>
  <c r="D3513" i="12" s="1"/>
  <c r="G3487" i="12"/>
  <c r="C3487" i="12" s="1"/>
  <c r="D3487" i="12" s="1"/>
  <c r="G3523" i="12"/>
  <c r="C3523" i="12" s="1"/>
  <c r="D3523" i="12" s="1"/>
  <c r="G3505" i="12"/>
  <c r="C3505" i="12" s="1"/>
  <c r="D3505" i="12" s="1"/>
  <c r="G3458" i="12"/>
  <c r="C3458" i="12" s="1"/>
  <c r="D3458" i="12" s="1"/>
  <c r="G3472" i="12"/>
  <c r="C3472" i="12" s="1"/>
  <c r="D3472" i="12" s="1"/>
  <c r="H3472" i="12" s="1"/>
  <c r="G3478" i="12"/>
  <c r="C3478" i="12" s="1"/>
  <c r="D3478" i="12" s="1"/>
  <c r="H3478" i="12" s="1"/>
  <c r="G3462" i="12"/>
  <c r="C3462" i="12" s="1"/>
  <c r="D3462" i="12" s="1"/>
  <c r="G3441" i="12"/>
  <c r="C3441" i="12" s="1"/>
  <c r="D3441" i="12" s="1"/>
  <c r="H3441" i="12" s="1"/>
  <c r="G3396" i="12"/>
  <c r="C3396" i="12" s="1"/>
  <c r="D3396" i="12" s="1"/>
  <c r="G3363" i="12"/>
  <c r="C3363" i="12" s="1"/>
  <c r="D3363" i="12" s="1"/>
  <c r="G3387" i="12"/>
  <c r="C3387" i="12" s="1"/>
  <c r="D3387" i="12" s="1"/>
  <c r="H3387" i="12" s="1"/>
  <c r="G3401" i="12"/>
  <c r="C3401" i="12" s="1"/>
  <c r="D3401" i="12" s="1"/>
  <c r="G3400" i="12"/>
  <c r="C3400" i="12" s="1"/>
  <c r="D3400" i="12" s="1"/>
  <c r="G3640" i="12"/>
  <c r="C3640" i="12" s="1"/>
  <c r="D3640" i="12" s="1"/>
  <c r="H3640" i="12" s="1"/>
  <c r="G3633" i="12"/>
  <c r="C3633" i="12" s="1"/>
  <c r="D3633" i="12" s="1"/>
  <c r="H3633" i="12" s="1"/>
  <c r="G3557" i="12"/>
  <c r="C3557" i="12" s="1"/>
  <c r="D3557" i="12" s="1"/>
  <c r="G3586" i="12"/>
  <c r="C3586" i="12" s="1"/>
  <c r="D3586" i="12" s="1"/>
  <c r="G3588" i="12"/>
  <c r="C3588" i="12" s="1"/>
  <c r="D3588" i="12" s="1"/>
  <c r="G3530" i="12"/>
  <c r="C3530" i="12" s="1"/>
  <c r="D3530" i="12" s="1"/>
  <c r="G3522" i="12"/>
  <c r="C3522" i="12" s="1"/>
  <c r="D3522" i="12" s="1"/>
  <c r="G3498" i="12"/>
  <c r="C3498" i="12" s="1"/>
  <c r="D3498" i="12" s="1"/>
  <c r="G3493" i="12"/>
  <c r="C3493" i="12" s="1"/>
  <c r="D3493" i="12" s="1"/>
  <c r="G3489" i="12"/>
  <c r="C3489" i="12" s="1"/>
  <c r="D3489" i="12" s="1"/>
  <c r="H3489" i="12" s="1"/>
  <c r="G3525" i="12"/>
  <c r="C3525" i="12" s="1"/>
  <c r="D3525" i="12" s="1"/>
  <c r="G3484" i="12"/>
  <c r="C3484" i="12" s="1"/>
  <c r="D3484" i="12" s="1"/>
  <c r="H3484" i="12" s="1"/>
  <c r="G3494" i="12"/>
  <c r="C3494" i="12" s="1"/>
  <c r="D3494" i="12" s="1"/>
  <c r="G3428" i="12"/>
  <c r="C3428" i="12" s="1"/>
  <c r="D3428" i="12" s="1"/>
  <c r="G3424" i="12"/>
  <c r="C3424" i="12" s="1"/>
  <c r="D3424" i="12" s="1"/>
  <c r="G3447" i="12"/>
  <c r="C3447" i="12" s="1"/>
  <c r="D3447" i="12" s="1"/>
  <c r="G3454" i="12"/>
  <c r="C3454" i="12" s="1"/>
  <c r="D3454" i="12" s="1"/>
  <c r="H3454" i="12" s="1"/>
  <c r="G3469" i="12"/>
  <c r="C3469" i="12" s="1"/>
  <c r="D3469" i="12" s="1"/>
  <c r="H3469" i="12" s="1"/>
  <c r="G3438" i="12"/>
  <c r="C3438" i="12" s="1"/>
  <c r="D3438" i="12" s="1"/>
  <c r="G3405" i="12"/>
  <c r="C3405" i="12" s="1"/>
  <c r="D3405" i="12" s="1"/>
  <c r="G3369" i="12"/>
  <c r="C3369" i="12" s="1"/>
  <c r="D3369" i="12" s="1"/>
  <c r="G3407" i="12"/>
  <c r="C3407" i="12" s="1"/>
  <c r="D3407" i="12" s="1"/>
  <c r="G3374" i="12"/>
  <c r="C3374" i="12" s="1"/>
  <c r="D3374" i="12" s="1"/>
  <c r="H3374" i="12" s="1"/>
  <c r="G3359" i="12"/>
  <c r="C3359" i="12" s="1"/>
  <c r="D3359" i="12" s="1"/>
  <c r="H3359" i="12" s="1"/>
  <c r="AF3359" i="12" s="1"/>
  <c r="G3415" i="12"/>
  <c r="C3415" i="12" s="1"/>
  <c r="D3415" i="12" s="1"/>
  <c r="G3377" i="12"/>
  <c r="C3377" i="12" s="1"/>
  <c r="D3377" i="12" s="1"/>
  <c r="G3399" i="12"/>
  <c r="C3399" i="12" s="1"/>
  <c r="D3399" i="12" s="1"/>
  <c r="G3368" i="12"/>
  <c r="C3368" i="12" s="1"/>
  <c r="D3368" i="12" s="1"/>
  <c r="H3368" i="12" s="1"/>
  <c r="G3371" i="12"/>
  <c r="C3371" i="12" s="1"/>
  <c r="D3371" i="12" s="1"/>
  <c r="G3421" i="12"/>
  <c r="C3421" i="12" s="1"/>
  <c r="D3421" i="12" s="1"/>
  <c r="G3370" i="12"/>
  <c r="C3370" i="12" s="1"/>
  <c r="D3370" i="12" s="1"/>
  <c r="G3599" i="12"/>
  <c r="C3599" i="12" s="1"/>
  <c r="D3599" i="12" s="1"/>
  <c r="G3646" i="12"/>
  <c r="C3646" i="12" s="1"/>
  <c r="D3646" i="12" s="1"/>
  <c r="H3646" i="12" s="1"/>
  <c r="G3641" i="12"/>
  <c r="C3641" i="12" s="1"/>
  <c r="D3641" i="12" s="1"/>
  <c r="G3612" i="12"/>
  <c r="C3612" i="12" s="1"/>
  <c r="D3612" i="12" s="1"/>
  <c r="G3579" i="12"/>
  <c r="C3579" i="12" s="1"/>
  <c r="D3579" i="12" s="1"/>
  <c r="G3559" i="12"/>
  <c r="C3559" i="12" s="1"/>
  <c r="D3559" i="12" s="1"/>
  <c r="H3559" i="12" s="1"/>
  <c r="G3543" i="12"/>
  <c r="C3543" i="12" s="1"/>
  <c r="D3543" i="12" s="1"/>
  <c r="G3569" i="12"/>
  <c r="C3569" i="12" s="1"/>
  <c r="D3569" i="12" s="1"/>
  <c r="G3536" i="12"/>
  <c r="C3536" i="12" s="1"/>
  <c r="D3536" i="12" s="1"/>
  <c r="G3580" i="12"/>
  <c r="C3580" i="12" s="1"/>
  <c r="D3580" i="12" s="1"/>
  <c r="H3580" i="12" s="1"/>
  <c r="G3587" i="12"/>
  <c r="C3587" i="12" s="1"/>
  <c r="D3587" i="12" s="1"/>
  <c r="G3516" i="12"/>
  <c r="C3516" i="12" s="1"/>
  <c r="D3516" i="12" s="1"/>
  <c r="H3516" i="12" s="1"/>
  <c r="G3507" i="12"/>
  <c r="C3507" i="12" s="1"/>
  <c r="D3507" i="12" s="1"/>
  <c r="G3496" i="12"/>
  <c r="C3496" i="12" s="1"/>
  <c r="D3496" i="12" s="1"/>
  <c r="G3480" i="12"/>
  <c r="C3480" i="12" s="1"/>
  <c r="D3480" i="12" s="1"/>
  <c r="G3481" i="12"/>
  <c r="C3481" i="12" s="1"/>
  <c r="D3481" i="12" s="1"/>
  <c r="H3481" i="12" s="1"/>
  <c r="G3506" i="12"/>
  <c r="C3506" i="12" s="1"/>
  <c r="D3506" i="12" s="1"/>
  <c r="G3483" i="12"/>
  <c r="C3483" i="12" s="1"/>
  <c r="D3483" i="12" s="1"/>
  <c r="H3483" i="12" s="1"/>
  <c r="G3526" i="12"/>
  <c r="C3526" i="12" s="1"/>
  <c r="D3526" i="12" s="1"/>
  <c r="G3461" i="12"/>
  <c r="C3461" i="12" s="1"/>
  <c r="D3461" i="12" s="1"/>
  <c r="H3461" i="12" s="1"/>
  <c r="G3448" i="12"/>
  <c r="C3448" i="12" s="1"/>
  <c r="D3448" i="12" s="1"/>
  <c r="G3427" i="12"/>
  <c r="C3427" i="12" s="1"/>
  <c r="D3427" i="12" s="1"/>
  <c r="G3464" i="12"/>
  <c r="C3464" i="12" s="1"/>
  <c r="D3464" i="12" s="1"/>
  <c r="G3435" i="12"/>
  <c r="C3435" i="12" s="1"/>
  <c r="D3435" i="12" s="1"/>
  <c r="G3431" i="12"/>
  <c r="C3431" i="12" s="1"/>
  <c r="D3431" i="12" s="1"/>
  <c r="H3431" i="12" s="1"/>
  <c r="G3459" i="12"/>
  <c r="C3459" i="12" s="1"/>
  <c r="D3459" i="12" s="1"/>
  <c r="G3457" i="12"/>
  <c r="C3457" i="12" s="1"/>
  <c r="D3457" i="12" s="1"/>
  <c r="G3437" i="12"/>
  <c r="C3437" i="12" s="1"/>
  <c r="D3437" i="12" s="1"/>
  <c r="G3450" i="12"/>
  <c r="C3450" i="12" s="1"/>
  <c r="D3450" i="12" s="1"/>
  <c r="H3450" i="12" s="1"/>
  <c r="G3440" i="12"/>
  <c r="C3440" i="12" s="1"/>
  <c r="D3440" i="12" s="1"/>
  <c r="G3382" i="12"/>
  <c r="C3382" i="12" s="1"/>
  <c r="D3382" i="12" s="1"/>
  <c r="G3420" i="12"/>
  <c r="C3420" i="12" s="1"/>
  <c r="D3420" i="12" s="1"/>
  <c r="H3420" i="12" s="1"/>
  <c r="G3631" i="12"/>
  <c r="C3631" i="12" s="1"/>
  <c r="D3631" i="12" s="1"/>
  <c r="G3563" i="12"/>
  <c r="C3563" i="12" s="1"/>
  <c r="D3563" i="12" s="1"/>
  <c r="G3561" i="12"/>
  <c r="C3561" i="12" s="1"/>
  <c r="D3561" i="12" s="1"/>
  <c r="G3544" i="12"/>
  <c r="C3544" i="12" s="1"/>
  <c r="D3544" i="12" s="1"/>
  <c r="G3560" i="12"/>
  <c r="C3560" i="12" s="1"/>
  <c r="D3560" i="12" s="1"/>
  <c r="G3550" i="12"/>
  <c r="C3550" i="12" s="1"/>
  <c r="D3550" i="12" s="1"/>
  <c r="G3570" i="12"/>
  <c r="C3570" i="12" s="1"/>
  <c r="D3570" i="12" s="1"/>
  <c r="G3502" i="12"/>
  <c r="C3502" i="12" s="1"/>
  <c r="D3502" i="12" s="1"/>
  <c r="H3502" i="12" s="1"/>
  <c r="G3490" i="12"/>
  <c r="C3490" i="12" s="1"/>
  <c r="D3490" i="12" s="1"/>
  <c r="G3515" i="12"/>
  <c r="C3515" i="12" s="1"/>
  <c r="D3515" i="12" s="1"/>
  <c r="G3503" i="12"/>
  <c r="C3503" i="12" s="1"/>
  <c r="D3503" i="12" s="1"/>
  <c r="G3519" i="12"/>
  <c r="C3519" i="12" s="1"/>
  <c r="D3519" i="12" s="1"/>
  <c r="G3501" i="12"/>
  <c r="C3501" i="12" s="1"/>
  <c r="D3501" i="12" s="1"/>
  <c r="G3497" i="12"/>
  <c r="C3497" i="12" s="1"/>
  <c r="D3497" i="12" s="1"/>
  <c r="H3497" i="12" s="1"/>
  <c r="G3510" i="12"/>
  <c r="C3510" i="12" s="1"/>
  <c r="D3510" i="12" s="1"/>
  <c r="H3510" i="12" s="1"/>
  <c r="G3534" i="12"/>
  <c r="C3534" i="12" s="1"/>
  <c r="D3534" i="12" s="1"/>
  <c r="G3511" i="12"/>
  <c r="C3511" i="12" s="1"/>
  <c r="D3511" i="12" s="1"/>
  <c r="G3499" i="12"/>
  <c r="C3499" i="12" s="1"/>
  <c r="D3499" i="12" s="1"/>
  <c r="H3499" i="12" s="1"/>
  <c r="G3514" i="12"/>
  <c r="C3514" i="12" s="1"/>
  <c r="D3514" i="12" s="1"/>
  <c r="G3474" i="12"/>
  <c r="C3474" i="12" s="1"/>
  <c r="D3474" i="12" s="1"/>
  <c r="G3444" i="12"/>
  <c r="C3444" i="12" s="1"/>
  <c r="D3444" i="12" s="1"/>
  <c r="G3443" i="12"/>
  <c r="C3443" i="12" s="1"/>
  <c r="D3443" i="12" s="1"/>
  <c r="H3443" i="12" s="1"/>
  <c r="AF3443" i="12" s="1"/>
  <c r="G3456" i="12"/>
  <c r="C3456" i="12" s="1"/>
  <c r="D3456" i="12" s="1"/>
  <c r="G3449" i="12"/>
  <c r="C3449" i="12" s="1"/>
  <c r="D3449" i="12" s="1"/>
  <c r="G3418" i="12"/>
  <c r="C3418" i="12" s="1"/>
  <c r="D3418" i="12" s="1"/>
  <c r="G3379" i="12"/>
  <c r="C3379" i="12" s="1"/>
  <c r="D3379" i="12" s="1"/>
  <c r="G3386" i="12"/>
  <c r="C3386" i="12" s="1"/>
  <c r="D3386" i="12" s="1"/>
  <c r="G3417" i="12"/>
  <c r="C3417" i="12" s="1"/>
  <c r="D3417" i="12" s="1"/>
  <c r="G3385" i="12"/>
  <c r="C3385" i="12" s="1"/>
  <c r="D3385" i="12" s="1"/>
  <c r="H3385" i="12" s="1"/>
  <c r="AF3385" i="12" s="1"/>
  <c r="G3375" i="12"/>
  <c r="C3375" i="12" s="1"/>
  <c r="D3375" i="12" s="1"/>
  <c r="G3332" i="12"/>
  <c r="C3332" i="12" s="1"/>
  <c r="D3332" i="12" s="1"/>
  <c r="G3309" i="12"/>
  <c r="C3309" i="12" s="1"/>
  <c r="D3309" i="12" s="1"/>
  <c r="G3323" i="12"/>
  <c r="C3323" i="12" s="1"/>
  <c r="D3323" i="12" s="1"/>
  <c r="H3323" i="12" s="1"/>
  <c r="G3358" i="12"/>
  <c r="C3358" i="12" s="1"/>
  <c r="D3358" i="12" s="1"/>
  <c r="G3281" i="12"/>
  <c r="C3281" i="12" s="1"/>
  <c r="D3281" i="12" s="1"/>
  <c r="G3289" i="12"/>
  <c r="C3289" i="12" s="1"/>
  <c r="D3289" i="12" s="1"/>
  <c r="G3241" i="12"/>
  <c r="C3241" i="12" s="1"/>
  <c r="D3241" i="12" s="1"/>
  <c r="G3206" i="12"/>
  <c r="C3206" i="12" s="1"/>
  <c r="D3206" i="12" s="1"/>
  <c r="G3233" i="12"/>
  <c r="C3233" i="12" s="1"/>
  <c r="D3233" i="12" s="1"/>
  <c r="G3214" i="12"/>
  <c r="C3214" i="12" s="1"/>
  <c r="D3214" i="12" s="1"/>
  <c r="G3151" i="12"/>
  <c r="C3151" i="12" s="1"/>
  <c r="D3151" i="12" s="1"/>
  <c r="H3151" i="12" s="1"/>
  <c r="G3330" i="12"/>
  <c r="C3330" i="12" s="1"/>
  <c r="D3330" i="12" s="1"/>
  <c r="H3330" i="12" s="1"/>
  <c r="G3337" i="12"/>
  <c r="C3337" i="12" s="1"/>
  <c r="D3337" i="12" s="1"/>
  <c r="H3337" i="12" s="1"/>
  <c r="AF3337" i="12" s="1"/>
  <c r="G3311" i="12"/>
  <c r="C3311" i="12" s="1"/>
  <c r="D3311" i="12" s="1"/>
  <c r="G3343" i="12"/>
  <c r="C3343" i="12" s="1"/>
  <c r="D3343" i="12" s="1"/>
  <c r="G3361" i="12"/>
  <c r="C3361" i="12" s="1"/>
  <c r="D3361" i="12" s="1"/>
  <c r="G3251" i="12"/>
  <c r="C3251" i="12" s="1"/>
  <c r="D3251" i="12" s="1"/>
  <c r="H3251" i="12" s="1"/>
  <c r="G3272" i="12"/>
  <c r="C3272" i="12" s="1"/>
  <c r="D3272" i="12" s="1"/>
  <c r="G3242" i="12"/>
  <c r="C3242" i="12" s="1"/>
  <c r="D3242" i="12" s="1"/>
  <c r="H3242" i="12" s="1"/>
  <c r="AF3242" i="12" s="1"/>
  <c r="G3296" i="12"/>
  <c r="C3296" i="12" s="1"/>
  <c r="D3296" i="12" s="1"/>
  <c r="G3260" i="12"/>
  <c r="C3260" i="12" s="1"/>
  <c r="D3260" i="12" s="1"/>
  <c r="H3260" i="12" s="1"/>
  <c r="G3244" i="12"/>
  <c r="C3244" i="12" s="1"/>
  <c r="D3244" i="12" s="1"/>
  <c r="G3195" i="12"/>
  <c r="C3195" i="12" s="1"/>
  <c r="D3195" i="12" s="1"/>
  <c r="H3195" i="12" s="1"/>
  <c r="G3238" i="12"/>
  <c r="C3238" i="12" s="1"/>
  <c r="D3238" i="12" s="1"/>
  <c r="H3238" i="12" s="1"/>
  <c r="G3216" i="12"/>
  <c r="C3216" i="12" s="1"/>
  <c r="D3216" i="12" s="1"/>
  <c r="H3216" i="12" s="1"/>
  <c r="G3166" i="12"/>
  <c r="C3166" i="12" s="1"/>
  <c r="D3166" i="12" s="1"/>
  <c r="H3166" i="12" s="1"/>
  <c r="G3360" i="12"/>
  <c r="C3360" i="12" s="1"/>
  <c r="D3360" i="12" s="1"/>
  <c r="H3360" i="12" s="1"/>
  <c r="G3298" i="12"/>
  <c r="C3298" i="12" s="1"/>
  <c r="D3298" i="12" s="1"/>
  <c r="G3315" i="12"/>
  <c r="C3315" i="12" s="1"/>
  <c r="D3315" i="12" s="1"/>
  <c r="G3245" i="12"/>
  <c r="C3245" i="12" s="1"/>
  <c r="D3245" i="12" s="1"/>
  <c r="H3245" i="12" s="1"/>
  <c r="AF3245" i="12" s="1"/>
  <c r="G3253" i="12"/>
  <c r="C3253" i="12" s="1"/>
  <c r="D3253" i="12" s="1"/>
  <c r="G3267" i="12"/>
  <c r="C3267" i="12" s="1"/>
  <c r="D3267" i="12" s="1"/>
  <c r="H3267" i="12" s="1"/>
  <c r="G3265" i="12"/>
  <c r="C3265" i="12" s="1"/>
  <c r="D3265" i="12" s="1"/>
  <c r="G3234" i="12"/>
  <c r="C3234" i="12" s="1"/>
  <c r="D3234" i="12" s="1"/>
  <c r="G3201" i="12"/>
  <c r="C3201" i="12" s="1"/>
  <c r="D3201" i="12" s="1"/>
  <c r="G3225" i="12"/>
  <c r="C3225" i="12" s="1"/>
  <c r="D3225" i="12" s="1"/>
  <c r="G3185" i="12"/>
  <c r="C3185" i="12" s="1"/>
  <c r="D3185" i="12" s="1"/>
  <c r="G3128" i="12"/>
  <c r="C3128" i="12" s="1"/>
  <c r="D3128" i="12" s="1"/>
  <c r="G3269" i="12"/>
  <c r="C3269" i="12" s="1"/>
  <c r="D3269" i="12" s="1"/>
  <c r="H3269" i="12" s="1"/>
  <c r="G3294" i="12"/>
  <c r="C3294" i="12" s="1"/>
  <c r="D3294" i="12" s="1"/>
  <c r="H3294" i="12" s="1"/>
  <c r="G3259" i="12"/>
  <c r="C3259" i="12" s="1"/>
  <c r="D3259" i="12" s="1"/>
  <c r="G3263" i="12"/>
  <c r="C3263" i="12" s="1"/>
  <c r="D3263" i="12" s="1"/>
  <c r="H3263" i="12" s="1"/>
  <c r="G3288" i="12"/>
  <c r="C3288" i="12" s="1"/>
  <c r="D3288" i="12" s="1"/>
  <c r="H3288" i="12" s="1"/>
  <c r="G3271" i="12"/>
  <c r="C3271" i="12" s="1"/>
  <c r="D3271" i="12" s="1"/>
  <c r="G3277" i="12"/>
  <c r="C3277" i="12" s="1"/>
  <c r="D3277" i="12" s="1"/>
  <c r="G3181" i="12"/>
  <c r="C3181" i="12" s="1"/>
  <c r="D3181" i="12" s="1"/>
  <c r="G3186" i="12"/>
  <c r="C3186" i="12" s="1"/>
  <c r="D3186" i="12" s="1"/>
  <c r="G3188" i="12"/>
  <c r="C3188" i="12" s="1"/>
  <c r="D3188" i="12" s="1"/>
  <c r="H3188" i="12" s="1"/>
  <c r="AF3188" i="12" s="1"/>
  <c r="G3222" i="12"/>
  <c r="C3222" i="12" s="1"/>
  <c r="D3222" i="12" s="1"/>
  <c r="G3230" i="12"/>
  <c r="C3230" i="12" s="1"/>
  <c r="D3230" i="12" s="1"/>
  <c r="G3388" i="12"/>
  <c r="C3388" i="12" s="1"/>
  <c r="D3388" i="12" s="1"/>
  <c r="G3334" i="12"/>
  <c r="C3334" i="12" s="1"/>
  <c r="D3334" i="12" s="1"/>
  <c r="G3326" i="12"/>
  <c r="C3326" i="12" s="1"/>
  <c r="D3326" i="12" s="1"/>
  <c r="H3326" i="12" s="1"/>
  <c r="G3278" i="12"/>
  <c r="C3278" i="12" s="1"/>
  <c r="D3278" i="12" s="1"/>
  <c r="G3254" i="12"/>
  <c r="C3254" i="12" s="1"/>
  <c r="D3254" i="12" s="1"/>
  <c r="H3254" i="12" s="1"/>
  <c r="G3207" i="12"/>
  <c r="C3207" i="12" s="1"/>
  <c r="D3207" i="12" s="1"/>
  <c r="G3221" i="12"/>
  <c r="C3221" i="12" s="1"/>
  <c r="D3221" i="12" s="1"/>
  <c r="G3210" i="12"/>
  <c r="C3210" i="12" s="1"/>
  <c r="D3210" i="12" s="1"/>
  <c r="H3210" i="12" s="1"/>
  <c r="G3200" i="12"/>
  <c r="C3200" i="12" s="1"/>
  <c r="D3200" i="12" s="1"/>
  <c r="G3140" i="12"/>
  <c r="C3140" i="12" s="1"/>
  <c r="D3140" i="12" s="1"/>
  <c r="G3165" i="12"/>
  <c r="C3165" i="12" s="1"/>
  <c r="D3165" i="12" s="1"/>
  <c r="G3175" i="12"/>
  <c r="C3175" i="12" s="1"/>
  <c r="D3175" i="12" s="1"/>
  <c r="G3308" i="12"/>
  <c r="C3308" i="12" s="1"/>
  <c r="D3308" i="12" s="1"/>
  <c r="G3301" i="12"/>
  <c r="C3301" i="12" s="1"/>
  <c r="D3301" i="12" s="1"/>
  <c r="H3301" i="12" s="1"/>
  <c r="G3261" i="12"/>
  <c r="C3261" i="12" s="1"/>
  <c r="D3261" i="12" s="1"/>
  <c r="G3266" i="12"/>
  <c r="C3266" i="12" s="1"/>
  <c r="D3266" i="12" s="1"/>
  <c r="G3282" i="12"/>
  <c r="C3282" i="12" s="1"/>
  <c r="D3282" i="12" s="1"/>
  <c r="G3236" i="12"/>
  <c r="C3236" i="12" s="1"/>
  <c r="D3236" i="12" s="1"/>
  <c r="H3236" i="12" s="1"/>
  <c r="AF3236" i="12" s="1"/>
  <c r="G3208" i="12"/>
  <c r="C3208" i="12" s="1"/>
  <c r="D3208" i="12" s="1"/>
  <c r="G3193" i="12"/>
  <c r="C3193" i="12" s="1"/>
  <c r="D3193" i="12" s="1"/>
  <c r="G3148" i="12"/>
  <c r="C3148" i="12" s="1"/>
  <c r="D3148" i="12" s="1"/>
  <c r="H3148" i="12" s="1"/>
  <c r="AF3148" i="12" s="1"/>
  <c r="G3121" i="12"/>
  <c r="C3121" i="12" s="1"/>
  <c r="D3121" i="12" s="1"/>
  <c r="H3121" i="12" s="1"/>
  <c r="G3409" i="12"/>
  <c r="C3409" i="12" s="1"/>
  <c r="D3409" i="12" s="1"/>
  <c r="G3351" i="12"/>
  <c r="C3351" i="12" s="1"/>
  <c r="D3351" i="12" s="1"/>
  <c r="H3351" i="12" s="1"/>
  <c r="G3340" i="12"/>
  <c r="C3340" i="12" s="1"/>
  <c r="D3340" i="12" s="1"/>
  <c r="G3331" i="12"/>
  <c r="C3331" i="12" s="1"/>
  <c r="D3331" i="12" s="1"/>
  <c r="G3310" i="12"/>
  <c r="C3310" i="12" s="1"/>
  <c r="D3310" i="12" s="1"/>
  <c r="G3339" i="12"/>
  <c r="C3339" i="12" s="1"/>
  <c r="D3339" i="12" s="1"/>
  <c r="G3299" i="12"/>
  <c r="C3299" i="12" s="1"/>
  <c r="D3299" i="12" s="1"/>
  <c r="G3240" i="12"/>
  <c r="C3240" i="12" s="1"/>
  <c r="D3240" i="12" s="1"/>
  <c r="G3280" i="12"/>
  <c r="C3280" i="12" s="1"/>
  <c r="D3280" i="12" s="1"/>
  <c r="G3264" i="12"/>
  <c r="C3264" i="12" s="1"/>
  <c r="D3264" i="12" s="1"/>
  <c r="G3270" i="12"/>
  <c r="C3270" i="12" s="1"/>
  <c r="D3270" i="12" s="1"/>
  <c r="G3226" i="12"/>
  <c r="C3226" i="12" s="1"/>
  <c r="D3226" i="12" s="1"/>
  <c r="G3194" i="12"/>
  <c r="C3194" i="12" s="1"/>
  <c r="D3194" i="12" s="1"/>
  <c r="G3235" i="12"/>
  <c r="C3235" i="12" s="1"/>
  <c r="D3235" i="12" s="1"/>
  <c r="G3124" i="12"/>
  <c r="C3124" i="12" s="1"/>
  <c r="D3124" i="12" s="1"/>
  <c r="G3119" i="12"/>
  <c r="C3119" i="12" s="1"/>
  <c r="D3119" i="12" s="1"/>
  <c r="G3154" i="12"/>
  <c r="C3154" i="12" s="1"/>
  <c r="D3154" i="12" s="1"/>
  <c r="G3131" i="12"/>
  <c r="C3131" i="12" s="1"/>
  <c r="D3131" i="12" s="1"/>
  <c r="G3174" i="12"/>
  <c r="C3174" i="12" s="1"/>
  <c r="D3174" i="12" s="1"/>
  <c r="G3120" i="12"/>
  <c r="C3120" i="12" s="1"/>
  <c r="D3120" i="12" s="1"/>
  <c r="G3153" i="12"/>
  <c r="C3153" i="12" s="1"/>
  <c r="D3153" i="12" s="1"/>
  <c r="G3172" i="12"/>
  <c r="C3172" i="12" s="1"/>
  <c r="D3172" i="12" s="1"/>
  <c r="G3318" i="12"/>
  <c r="C3318" i="12" s="1"/>
  <c r="D3318" i="12" s="1"/>
  <c r="G3307" i="12"/>
  <c r="C3307" i="12" s="1"/>
  <c r="D3307" i="12" s="1"/>
  <c r="G3338" i="12"/>
  <c r="C3338" i="12" s="1"/>
  <c r="D3338" i="12" s="1"/>
  <c r="G3350" i="12"/>
  <c r="C3350" i="12" s="1"/>
  <c r="D3350" i="12" s="1"/>
  <c r="H3350" i="12" s="1"/>
  <c r="AF3350" i="12" s="1"/>
  <c r="G3357" i="12"/>
  <c r="C3357" i="12" s="1"/>
  <c r="D3357" i="12" s="1"/>
  <c r="G3353" i="12"/>
  <c r="C3353" i="12" s="1"/>
  <c r="D3353" i="12" s="1"/>
  <c r="G3317" i="12"/>
  <c r="C3317" i="12" s="1"/>
  <c r="D3317" i="12" s="1"/>
  <c r="G3252" i="12"/>
  <c r="C3252" i="12" s="1"/>
  <c r="D3252" i="12" s="1"/>
  <c r="G3243" i="12"/>
  <c r="C3243" i="12" s="1"/>
  <c r="D3243" i="12" s="1"/>
  <c r="G3197" i="12"/>
  <c r="C3197" i="12" s="1"/>
  <c r="D3197" i="12" s="1"/>
  <c r="G3232" i="12"/>
  <c r="C3232" i="12" s="1"/>
  <c r="D3232" i="12" s="1"/>
  <c r="G3229" i="12"/>
  <c r="C3229" i="12" s="1"/>
  <c r="D3229" i="12" s="1"/>
  <c r="H3229" i="12" s="1"/>
  <c r="G3223" i="12"/>
  <c r="C3223" i="12" s="1"/>
  <c r="D3223" i="12" s="1"/>
  <c r="G3203" i="12"/>
  <c r="C3203" i="12" s="1"/>
  <c r="D3203" i="12" s="1"/>
  <c r="G3168" i="12"/>
  <c r="C3168" i="12" s="1"/>
  <c r="D3168" i="12" s="1"/>
  <c r="G3161" i="12"/>
  <c r="C3161" i="12" s="1"/>
  <c r="D3161" i="12" s="1"/>
  <c r="G3141" i="12"/>
  <c r="C3141" i="12" s="1"/>
  <c r="D3141" i="12" s="1"/>
  <c r="G3127" i="12"/>
  <c r="C3127" i="12" s="1"/>
  <c r="D3127" i="12" s="1"/>
  <c r="H3127" i="12" s="1"/>
  <c r="AF3127" i="12" s="1"/>
  <c r="G3176" i="12"/>
  <c r="C3176" i="12" s="1"/>
  <c r="D3176" i="12" s="1"/>
  <c r="G3142" i="12"/>
  <c r="C3142" i="12" s="1"/>
  <c r="D3142" i="12" s="1"/>
  <c r="G3365" i="12"/>
  <c r="C3365" i="12" s="1"/>
  <c r="D3365" i="12" s="1"/>
  <c r="G3367" i="12"/>
  <c r="C3367" i="12" s="1"/>
  <c r="D3367" i="12" s="1"/>
  <c r="G3355" i="12"/>
  <c r="C3355" i="12" s="1"/>
  <c r="D3355" i="12" s="1"/>
  <c r="G3320" i="12"/>
  <c r="C3320" i="12" s="1"/>
  <c r="D3320" i="12" s="1"/>
  <c r="G3316" i="12"/>
  <c r="C3316" i="12" s="1"/>
  <c r="D3316" i="12" s="1"/>
  <c r="G3345" i="12"/>
  <c r="C3345" i="12" s="1"/>
  <c r="D3345" i="12" s="1"/>
  <c r="G3335" i="12"/>
  <c r="C3335" i="12" s="1"/>
  <c r="D3335" i="12" s="1"/>
  <c r="G3344" i="12"/>
  <c r="C3344" i="12" s="1"/>
  <c r="D3344" i="12" s="1"/>
  <c r="G3352" i="12"/>
  <c r="C3352" i="12" s="1"/>
  <c r="D3352" i="12" s="1"/>
  <c r="H3352" i="12" s="1"/>
  <c r="G3346" i="12"/>
  <c r="C3346" i="12" s="1"/>
  <c r="D3346" i="12" s="1"/>
  <c r="G3286" i="12"/>
  <c r="C3286" i="12" s="1"/>
  <c r="D3286" i="12" s="1"/>
  <c r="H3286" i="12" s="1"/>
  <c r="G3292" i="12"/>
  <c r="C3292" i="12" s="1"/>
  <c r="D3292" i="12" s="1"/>
  <c r="G3274" i="12"/>
  <c r="C3274" i="12" s="1"/>
  <c r="D3274" i="12" s="1"/>
  <c r="H3274" i="12" s="1"/>
  <c r="G3255" i="12"/>
  <c r="C3255" i="12" s="1"/>
  <c r="D3255" i="12" s="1"/>
  <c r="G3279" i="12"/>
  <c r="C3279" i="12" s="1"/>
  <c r="D3279" i="12" s="1"/>
  <c r="H3279" i="12" s="1"/>
  <c r="G3275" i="12"/>
  <c r="C3275" i="12" s="1"/>
  <c r="D3275" i="12" s="1"/>
  <c r="G3256" i="12"/>
  <c r="C3256" i="12" s="1"/>
  <c r="D3256" i="12" s="1"/>
  <c r="G3297" i="12"/>
  <c r="C3297" i="12" s="1"/>
  <c r="D3297" i="12" s="1"/>
  <c r="G3293" i="12"/>
  <c r="C3293" i="12" s="1"/>
  <c r="D3293" i="12" s="1"/>
  <c r="G3268" i="12"/>
  <c r="C3268" i="12" s="1"/>
  <c r="D3268" i="12" s="1"/>
  <c r="G3231" i="12"/>
  <c r="C3231" i="12" s="1"/>
  <c r="D3231" i="12" s="1"/>
  <c r="G3228" i="12"/>
  <c r="C3228" i="12" s="1"/>
  <c r="D3228" i="12" s="1"/>
  <c r="G3184" i="12"/>
  <c r="C3184" i="12" s="1"/>
  <c r="D3184" i="12" s="1"/>
  <c r="G3219" i="12"/>
  <c r="C3219" i="12" s="1"/>
  <c r="D3219" i="12" s="1"/>
  <c r="H3219" i="12" s="1"/>
  <c r="G3213" i="12"/>
  <c r="C3213" i="12" s="1"/>
  <c r="D3213" i="12" s="1"/>
  <c r="G3220" i="12"/>
  <c r="C3220" i="12" s="1"/>
  <c r="D3220" i="12" s="1"/>
  <c r="G3190" i="12"/>
  <c r="C3190" i="12" s="1"/>
  <c r="D3190" i="12" s="1"/>
  <c r="G3205" i="12"/>
  <c r="C3205" i="12" s="1"/>
  <c r="D3205" i="12" s="1"/>
  <c r="G3209" i="12"/>
  <c r="C3209" i="12" s="1"/>
  <c r="D3209" i="12" s="1"/>
  <c r="G3150" i="12"/>
  <c r="C3150" i="12" s="1"/>
  <c r="D3150" i="12" s="1"/>
  <c r="G3144" i="12"/>
  <c r="C3144" i="12" s="1"/>
  <c r="D3144" i="12" s="1"/>
  <c r="H3144" i="12" s="1"/>
  <c r="G3147" i="12"/>
  <c r="C3147" i="12" s="1"/>
  <c r="D3147" i="12" s="1"/>
  <c r="G3146" i="12"/>
  <c r="C3146" i="12" s="1"/>
  <c r="D3146" i="12" s="1"/>
  <c r="G3155" i="12"/>
  <c r="C3155" i="12" s="1"/>
  <c r="D3155" i="12" s="1"/>
  <c r="G3162" i="12"/>
  <c r="C3162" i="12" s="1"/>
  <c r="D3162" i="12" s="1"/>
  <c r="G3156" i="12"/>
  <c r="C3156" i="12" s="1"/>
  <c r="D3156" i="12" s="1"/>
  <c r="H3156" i="12" s="1"/>
  <c r="G3171" i="12"/>
  <c r="C3171" i="12" s="1"/>
  <c r="D3171" i="12" s="1"/>
  <c r="G3158" i="12"/>
  <c r="C3158" i="12" s="1"/>
  <c r="D3158" i="12" s="1"/>
  <c r="H3158" i="12" s="1"/>
  <c r="G3341" i="12"/>
  <c r="C3341" i="12" s="1"/>
  <c r="D3341" i="12" s="1"/>
  <c r="G3336" i="12"/>
  <c r="C3336" i="12" s="1"/>
  <c r="D3336" i="12" s="1"/>
  <c r="H3336" i="12" s="1"/>
  <c r="G3306" i="12"/>
  <c r="C3306" i="12" s="1"/>
  <c r="D3306" i="12" s="1"/>
  <c r="H3306" i="12" s="1"/>
  <c r="G3319" i="12"/>
  <c r="C3319" i="12" s="1"/>
  <c r="D3319" i="12" s="1"/>
  <c r="G3354" i="12"/>
  <c r="C3354" i="12" s="1"/>
  <c r="D3354" i="12" s="1"/>
  <c r="H3354" i="12" s="1"/>
  <c r="G3304" i="12"/>
  <c r="C3304" i="12" s="1"/>
  <c r="D3304" i="12" s="1"/>
  <c r="H3304" i="12" s="1"/>
  <c r="AF3304" i="12" s="1"/>
  <c r="G3300" i="12"/>
  <c r="C3300" i="12" s="1"/>
  <c r="D3300" i="12" s="1"/>
  <c r="G3291" i="12"/>
  <c r="C3291" i="12" s="1"/>
  <c r="D3291" i="12" s="1"/>
  <c r="H3291" i="12" s="1"/>
  <c r="G3262" i="12"/>
  <c r="C3262" i="12" s="1"/>
  <c r="D3262" i="12" s="1"/>
  <c r="G3258" i="12"/>
  <c r="C3258" i="12" s="1"/>
  <c r="D3258" i="12" s="1"/>
  <c r="G3290" i="12"/>
  <c r="C3290" i="12" s="1"/>
  <c r="D3290" i="12" s="1"/>
  <c r="G3284" i="12"/>
  <c r="C3284" i="12" s="1"/>
  <c r="D3284" i="12" s="1"/>
  <c r="G3257" i="12"/>
  <c r="C3257" i="12" s="1"/>
  <c r="D3257" i="12" s="1"/>
  <c r="H3257" i="12" s="1"/>
  <c r="G3250" i="12"/>
  <c r="C3250" i="12" s="1"/>
  <c r="D3250" i="12" s="1"/>
  <c r="H3250" i="12" s="1"/>
  <c r="G3247" i="12"/>
  <c r="C3247" i="12" s="1"/>
  <c r="D3247" i="12" s="1"/>
  <c r="G3224" i="12"/>
  <c r="C3224" i="12" s="1"/>
  <c r="D3224" i="12" s="1"/>
  <c r="G3189" i="12"/>
  <c r="C3189" i="12" s="1"/>
  <c r="D3189" i="12" s="1"/>
  <c r="G3191" i="12"/>
  <c r="C3191" i="12" s="1"/>
  <c r="D3191" i="12" s="1"/>
  <c r="G3180" i="12"/>
  <c r="C3180" i="12" s="1"/>
  <c r="D3180" i="12" s="1"/>
  <c r="H3180" i="12" s="1"/>
  <c r="G3239" i="12"/>
  <c r="C3239" i="12" s="1"/>
  <c r="D3239" i="12" s="1"/>
  <c r="G3178" i="12"/>
  <c r="C3178" i="12" s="1"/>
  <c r="D3178" i="12" s="1"/>
  <c r="G3167" i="12"/>
  <c r="C3167" i="12" s="1"/>
  <c r="D3167" i="12" s="1"/>
  <c r="G3123" i="12"/>
  <c r="C3123" i="12" s="1"/>
  <c r="D3123" i="12" s="1"/>
  <c r="H3123" i="12" s="1"/>
  <c r="G3170" i="12"/>
  <c r="C3170" i="12" s="1"/>
  <c r="D3170" i="12" s="1"/>
  <c r="G3356" i="12"/>
  <c r="C3356" i="12" s="1"/>
  <c r="D3356" i="12" s="1"/>
  <c r="G3325" i="12"/>
  <c r="C3325" i="12" s="1"/>
  <c r="D3325" i="12" s="1"/>
  <c r="H3325" i="12" s="1"/>
  <c r="G3314" i="12"/>
  <c r="C3314" i="12" s="1"/>
  <c r="D3314" i="12" s="1"/>
  <c r="G3348" i="12"/>
  <c r="C3348" i="12" s="1"/>
  <c r="D3348" i="12" s="1"/>
  <c r="G3303" i="12"/>
  <c r="C3303" i="12" s="1"/>
  <c r="D3303" i="12" s="1"/>
  <c r="G3329" i="12"/>
  <c r="C3329" i="12" s="1"/>
  <c r="D3329" i="12" s="1"/>
  <c r="H3329" i="12" s="1"/>
  <c r="G3305" i="12"/>
  <c r="C3305" i="12" s="1"/>
  <c r="D3305" i="12" s="1"/>
  <c r="G3328" i="12"/>
  <c r="C3328" i="12" s="1"/>
  <c r="D3328" i="12" s="1"/>
  <c r="G3321" i="12"/>
  <c r="C3321" i="12" s="1"/>
  <c r="D3321" i="12" s="1"/>
  <c r="H3321" i="12" s="1"/>
  <c r="G3322" i="12"/>
  <c r="C3322" i="12" s="1"/>
  <c r="D3322" i="12" s="1"/>
  <c r="G3248" i="12"/>
  <c r="C3248" i="12" s="1"/>
  <c r="D3248" i="12" s="1"/>
  <c r="G3249" i="12"/>
  <c r="C3249" i="12" s="1"/>
  <c r="D3249" i="12" s="1"/>
  <c r="G3273" i="12"/>
  <c r="C3273" i="12" s="1"/>
  <c r="D3273" i="12" s="1"/>
  <c r="G3287" i="12"/>
  <c r="C3287" i="12" s="1"/>
  <c r="D3287" i="12" s="1"/>
  <c r="G3295" i="12"/>
  <c r="C3295" i="12" s="1"/>
  <c r="D3295" i="12" s="1"/>
  <c r="G3202" i="12"/>
  <c r="C3202" i="12" s="1"/>
  <c r="D3202" i="12" s="1"/>
  <c r="G3212" i="12"/>
  <c r="C3212" i="12" s="1"/>
  <c r="D3212" i="12" s="1"/>
  <c r="G3196" i="12"/>
  <c r="C3196" i="12" s="1"/>
  <c r="D3196" i="12" s="1"/>
  <c r="H3196" i="12" s="1"/>
  <c r="G3192" i="12"/>
  <c r="C3192" i="12" s="1"/>
  <c r="D3192" i="12" s="1"/>
  <c r="H3192" i="12" s="1"/>
  <c r="AF3192" i="12" s="1"/>
  <c r="G3227" i="12"/>
  <c r="C3227" i="12" s="1"/>
  <c r="D3227" i="12" s="1"/>
  <c r="G3218" i="12"/>
  <c r="C3218" i="12" s="1"/>
  <c r="D3218" i="12" s="1"/>
  <c r="G3159" i="12"/>
  <c r="C3159" i="12" s="1"/>
  <c r="D3159" i="12" s="1"/>
  <c r="G3133" i="12"/>
  <c r="C3133" i="12" s="1"/>
  <c r="D3133" i="12" s="1"/>
  <c r="G3145" i="12"/>
  <c r="C3145" i="12" s="1"/>
  <c r="D3145" i="12" s="1"/>
  <c r="G3143" i="12"/>
  <c r="C3143" i="12" s="1"/>
  <c r="D3143" i="12" s="1"/>
  <c r="G3137" i="12"/>
  <c r="C3137" i="12" s="1"/>
  <c r="D3137" i="12" s="1"/>
  <c r="G3163" i="12"/>
  <c r="C3163" i="12" s="1"/>
  <c r="D3163" i="12" s="1"/>
  <c r="H3163" i="12" s="1"/>
  <c r="AF3163" i="12" s="1"/>
  <c r="G3134" i="12"/>
  <c r="C3134" i="12" s="1"/>
  <c r="D3134" i="12" s="1"/>
  <c r="G3129" i="12"/>
  <c r="C3129" i="12" s="1"/>
  <c r="D3129" i="12" s="1"/>
  <c r="G3179" i="12"/>
  <c r="C3179" i="12" s="1"/>
  <c r="D3179" i="12" s="1"/>
  <c r="H3179" i="12" s="1"/>
  <c r="G3136" i="12"/>
  <c r="C3136" i="12" s="1"/>
  <c r="D3136" i="12" s="1"/>
  <c r="G3406" i="12"/>
  <c r="C3406" i="12" s="1"/>
  <c r="D3406" i="12" s="1"/>
  <c r="G3349" i="12"/>
  <c r="C3349" i="12" s="1"/>
  <c r="D3349" i="12" s="1"/>
  <c r="G3347" i="12"/>
  <c r="C3347" i="12" s="1"/>
  <c r="D3347" i="12" s="1"/>
  <c r="H3347" i="12" s="1"/>
  <c r="AF3347" i="12" s="1"/>
  <c r="G3312" i="12"/>
  <c r="C3312" i="12" s="1"/>
  <c r="D3312" i="12" s="1"/>
  <c r="G3302" i="12"/>
  <c r="C3302" i="12" s="1"/>
  <c r="D3302" i="12" s="1"/>
  <c r="G3342" i="12"/>
  <c r="C3342" i="12" s="1"/>
  <c r="D3342" i="12" s="1"/>
  <c r="H3342" i="12" s="1"/>
  <c r="AF3342" i="12" s="1"/>
  <c r="G3313" i="12"/>
  <c r="C3313" i="12" s="1"/>
  <c r="D3313" i="12" s="1"/>
  <c r="G3333" i="12"/>
  <c r="C3333" i="12" s="1"/>
  <c r="D3333" i="12" s="1"/>
  <c r="G3327" i="12"/>
  <c r="C3327" i="12" s="1"/>
  <c r="D3327" i="12" s="1"/>
  <c r="G3324" i="12"/>
  <c r="C3324" i="12" s="1"/>
  <c r="D3324" i="12" s="1"/>
  <c r="G3283" i="12"/>
  <c r="C3283" i="12" s="1"/>
  <c r="D3283" i="12" s="1"/>
  <c r="G3246" i="12"/>
  <c r="C3246" i="12" s="1"/>
  <c r="D3246" i="12" s="1"/>
  <c r="G3276" i="12"/>
  <c r="C3276" i="12" s="1"/>
  <c r="D3276" i="12" s="1"/>
  <c r="G3285" i="12"/>
  <c r="C3285" i="12" s="1"/>
  <c r="D3285" i="12" s="1"/>
  <c r="G3211" i="12"/>
  <c r="C3211" i="12" s="1"/>
  <c r="D3211" i="12" s="1"/>
  <c r="G3182" i="12"/>
  <c r="C3182" i="12" s="1"/>
  <c r="D3182" i="12" s="1"/>
  <c r="G3237" i="12"/>
  <c r="C3237" i="12" s="1"/>
  <c r="D3237" i="12" s="1"/>
  <c r="G3204" i="12"/>
  <c r="C3204" i="12" s="1"/>
  <c r="D3204" i="12" s="1"/>
  <c r="G3198" i="12"/>
  <c r="C3198" i="12" s="1"/>
  <c r="D3198" i="12" s="1"/>
  <c r="H3198" i="12" s="1"/>
  <c r="G3215" i="12"/>
  <c r="C3215" i="12" s="1"/>
  <c r="D3215" i="12" s="1"/>
  <c r="H3215" i="12" s="1"/>
  <c r="AF3215" i="12" s="1"/>
  <c r="G3217" i="12"/>
  <c r="C3217" i="12" s="1"/>
  <c r="D3217" i="12" s="1"/>
  <c r="H3217" i="12" s="1"/>
  <c r="G3199" i="12"/>
  <c r="C3199" i="12" s="1"/>
  <c r="D3199" i="12" s="1"/>
  <c r="G3187" i="12"/>
  <c r="C3187" i="12" s="1"/>
  <c r="D3187" i="12" s="1"/>
  <c r="H3187" i="12" s="1"/>
  <c r="AF3187" i="12" s="1"/>
  <c r="G3183" i="12"/>
  <c r="C3183" i="12" s="1"/>
  <c r="D3183" i="12" s="1"/>
  <c r="H3183" i="12" s="1"/>
  <c r="G3157" i="12"/>
  <c r="C3157" i="12" s="1"/>
  <c r="D3157" i="12" s="1"/>
  <c r="G3152" i="12"/>
  <c r="C3152" i="12" s="1"/>
  <c r="D3152" i="12" s="1"/>
  <c r="G3173" i="12"/>
  <c r="C3173" i="12" s="1"/>
  <c r="D3173" i="12" s="1"/>
  <c r="H3173" i="12" s="1"/>
  <c r="G3164" i="12"/>
  <c r="C3164" i="12" s="1"/>
  <c r="D3164" i="12" s="1"/>
  <c r="G3122" i="12"/>
  <c r="C3122" i="12" s="1"/>
  <c r="D3122" i="12" s="1"/>
  <c r="G3126" i="12"/>
  <c r="C3126" i="12" s="1"/>
  <c r="D3126" i="12" s="1"/>
  <c r="G3177" i="12"/>
  <c r="C3177" i="12" s="1"/>
  <c r="D3177" i="12" s="1"/>
  <c r="G3169" i="12"/>
  <c r="C3169" i="12" s="1"/>
  <c r="D3169" i="12" s="1"/>
  <c r="H3169" i="12" s="1"/>
  <c r="G3139" i="12"/>
  <c r="C3139" i="12" s="1"/>
  <c r="D3139" i="12" s="1"/>
  <c r="G3132" i="12"/>
  <c r="C3132" i="12" s="1"/>
  <c r="D3132" i="12" s="1"/>
  <c r="G3135" i="12"/>
  <c r="C3135" i="12" s="1"/>
  <c r="D3135" i="12" s="1"/>
  <c r="G3130" i="12"/>
  <c r="C3130" i="12" s="1"/>
  <c r="D3130" i="12" s="1"/>
  <c r="G3084" i="12"/>
  <c r="C3084" i="12" s="1"/>
  <c r="D3084" i="12" s="1"/>
  <c r="H3084" i="12" s="1"/>
  <c r="AF3084" i="12" s="1"/>
  <c r="G3066" i="12"/>
  <c r="C3066" i="12" s="1"/>
  <c r="D3066" i="12" s="1"/>
  <c r="G3032" i="12"/>
  <c r="C3032" i="12" s="1"/>
  <c r="D3032" i="12" s="1"/>
  <c r="G3035" i="12"/>
  <c r="C3035" i="12" s="1"/>
  <c r="D3035" i="12" s="1"/>
  <c r="H3035" i="12" s="1"/>
  <c r="G3020" i="12"/>
  <c r="C3020" i="12" s="1"/>
  <c r="D3020" i="12" s="1"/>
  <c r="G3004" i="12"/>
  <c r="C3004" i="12" s="1"/>
  <c r="D3004" i="12" s="1"/>
  <c r="H3004" i="12" s="1"/>
  <c r="G3022" i="12"/>
  <c r="C3022" i="12" s="1"/>
  <c r="D3022" i="12" s="1"/>
  <c r="H3022" i="12" s="1"/>
  <c r="AF3022" i="12" s="1"/>
  <c r="G3024" i="12"/>
  <c r="C3024" i="12" s="1"/>
  <c r="D3024" i="12" s="1"/>
  <c r="H3024" i="12" s="1"/>
  <c r="AF3024" i="12" s="1"/>
  <c r="G3056" i="12"/>
  <c r="C3056" i="12" s="1"/>
  <c r="D3056" i="12" s="1"/>
  <c r="G3033" i="12"/>
  <c r="C3033" i="12" s="1"/>
  <c r="D3033" i="12" s="1"/>
  <c r="G3040" i="12"/>
  <c r="C3040" i="12" s="1"/>
  <c r="D3040" i="12" s="1"/>
  <c r="G2985" i="12"/>
  <c r="C2985" i="12" s="1"/>
  <c r="D2985" i="12" s="1"/>
  <c r="G2951" i="12"/>
  <c r="C2951" i="12" s="1"/>
  <c r="D2951" i="12" s="1"/>
  <c r="H2951" i="12" s="1"/>
  <c r="G2959" i="12"/>
  <c r="C2959" i="12" s="1"/>
  <c r="D2959" i="12" s="1"/>
  <c r="G2912" i="12"/>
  <c r="C2912" i="12" s="1"/>
  <c r="D2912" i="12" s="1"/>
  <c r="G2977" i="12"/>
  <c r="C2977" i="12" s="1"/>
  <c r="D2977" i="12" s="1"/>
  <c r="G2984" i="12"/>
  <c r="C2984" i="12" s="1"/>
  <c r="D2984" i="12" s="1"/>
  <c r="G2964" i="12"/>
  <c r="C2964" i="12" s="1"/>
  <c r="D2964" i="12" s="1"/>
  <c r="G2934" i="12"/>
  <c r="C2934" i="12" s="1"/>
  <c r="D2934" i="12" s="1"/>
  <c r="G3005" i="12"/>
  <c r="C3005" i="12" s="1"/>
  <c r="D3005" i="12" s="1"/>
  <c r="G3116" i="12"/>
  <c r="C3116" i="12" s="1"/>
  <c r="D3116" i="12" s="1"/>
  <c r="G3087" i="12"/>
  <c r="C3087" i="12" s="1"/>
  <c r="D3087" i="12" s="1"/>
  <c r="H3087" i="12" s="1"/>
  <c r="G3092" i="12"/>
  <c r="C3092" i="12" s="1"/>
  <c r="D3092" i="12" s="1"/>
  <c r="G3097" i="12"/>
  <c r="C3097" i="12" s="1"/>
  <c r="D3097" i="12" s="1"/>
  <c r="G3105" i="12"/>
  <c r="C3105" i="12" s="1"/>
  <c r="D3105" i="12" s="1"/>
  <c r="G3117" i="12"/>
  <c r="C3117" i="12" s="1"/>
  <c r="D3117" i="12" s="1"/>
  <c r="G3111" i="12"/>
  <c r="C3111" i="12" s="1"/>
  <c r="D3111" i="12" s="1"/>
  <c r="G3059" i="12"/>
  <c r="C3059" i="12" s="1"/>
  <c r="D3059" i="12" s="1"/>
  <c r="G3016" i="12"/>
  <c r="C3016" i="12" s="1"/>
  <c r="D3016" i="12" s="1"/>
  <c r="G3049" i="12"/>
  <c r="C3049" i="12" s="1"/>
  <c r="D3049" i="12" s="1"/>
  <c r="G3039" i="12"/>
  <c r="C3039" i="12" s="1"/>
  <c r="D3039" i="12" s="1"/>
  <c r="G2969" i="12"/>
  <c r="C2969" i="12" s="1"/>
  <c r="D2969" i="12" s="1"/>
  <c r="H2969" i="12" s="1"/>
  <c r="G2931" i="12"/>
  <c r="C2931" i="12" s="1"/>
  <c r="D2931" i="12" s="1"/>
  <c r="G2891" i="12"/>
  <c r="C2891" i="12" s="1"/>
  <c r="D2891" i="12" s="1"/>
  <c r="G2981" i="12"/>
  <c r="C2981" i="12" s="1"/>
  <c r="D2981" i="12" s="1"/>
  <c r="G2974" i="12"/>
  <c r="C2974" i="12" s="1"/>
  <c r="D2974" i="12" s="1"/>
  <c r="G2923" i="12"/>
  <c r="C2923" i="12" s="1"/>
  <c r="D2923" i="12" s="1"/>
  <c r="G2893" i="12"/>
  <c r="C2893" i="12" s="1"/>
  <c r="D2893" i="12" s="1"/>
  <c r="G2885" i="12"/>
  <c r="C2885" i="12" s="1"/>
  <c r="D2885" i="12" s="1"/>
  <c r="G3089" i="12"/>
  <c r="C3089" i="12" s="1"/>
  <c r="D3089" i="12" s="1"/>
  <c r="G3037" i="12"/>
  <c r="C3037" i="12" s="1"/>
  <c r="D3037" i="12" s="1"/>
  <c r="G3001" i="12"/>
  <c r="C3001" i="12" s="1"/>
  <c r="D3001" i="12" s="1"/>
  <c r="G3027" i="12"/>
  <c r="C3027" i="12" s="1"/>
  <c r="D3027" i="12" s="1"/>
  <c r="G3009" i="12"/>
  <c r="C3009" i="12" s="1"/>
  <c r="D3009" i="12" s="1"/>
  <c r="G3042" i="12"/>
  <c r="C3042" i="12" s="1"/>
  <c r="D3042" i="12" s="1"/>
  <c r="G3010" i="12"/>
  <c r="C3010" i="12" s="1"/>
  <c r="D3010" i="12" s="1"/>
  <c r="G2966" i="12"/>
  <c r="C2966" i="12" s="1"/>
  <c r="D2966" i="12" s="1"/>
  <c r="G2924" i="12"/>
  <c r="C2924" i="12" s="1"/>
  <c r="D2924" i="12" s="1"/>
  <c r="G2907" i="12"/>
  <c r="C2907" i="12" s="1"/>
  <c r="D2907" i="12" s="1"/>
  <c r="G2899" i="12"/>
  <c r="C2899" i="12" s="1"/>
  <c r="D2899" i="12" s="1"/>
  <c r="G3002" i="12"/>
  <c r="C3002" i="12" s="1"/>
  <c r="D3002" i="12" s="1"/>
  <c r="G2987" i="12"/>
  <c r="C2987" i="12" s="1"/>
  <c r="D2987" i="12" s="1"/>
  <c r="G2916" i="12"/>
  <c r="C2916" i="12" s="1"/>
  <c r="D2916" i="12" s="1"/>
  <c r="G2975" i="12"/>
  <c r="C2975" i="12" s="1"/>
  <c r="D2975" i="12" s="1"/>
  <c r="G2960" i="12"/>
  <c r="C2960" i="12" s="1"/>
  <c r="D2960" i="12" s="1"/>
  <c r="G2920" i="12"/>
  <c r="C2920" i="12" s="1"/>
  <c r="D2920" i="12" s="1"/>
  <c r="G2911" i="12"/>
  <c r="C2911" i="12" s="1"/>
  <c r="D2911" i="12" s="1"/>
  <c r="G3106" i="12"/>
  <c r="C3106" i="12" s="1"/>
  <c r="D3106" i="12" s="1"/>
  <c r="G3071" i="12"/>
  <c r="C3071" i="12" s="1"/>
  <c r="D3071" i="12" s="1"/>
  <c r="G3017" i="12"/>
  <c r="C3017" i="12" s="1"/>
  <c r="D3017" i="12" s="1"/>
  <c r="G3007" i="12"/>
  <c r="C3007" i="12" s="1"/>
  <c r="D3007" i="12" s="1"/>
  <c r="G3058" i="12"/>
  <c r="C3058" i="12" s="1"/>
  <c r="D3058" i="12" s="1"/>
  <c r="G3031" i="12"/>
  <c r="C3031" i="12" s="1"/>
  <c r="D3031" i="12" s="1"/>
  <c r="G3036" i="12"/>
  <c r="C3036" i="12" s="1"/>
  <c r="D3036" i="12" s="1"/>
  <c r="G3051" i="12"/>
  <c r="C3051" i="12" s="1"/>
  <c r="D3051" i="12" s="1"/>
  <c r="G2971" i="12"/>
  <c r="C2971" i="12" s="1"/>
  <c r="D2971" i="12" s="1"/>
  <c r="G2935" i="12"/>
  <c r="C2935" i="12" s="1"/>
  <c r="D2935" i="12" s="1"/>
  <c r="G2991" i="12"/>
  <c r="C2991" i="12" s="1"/>
  <c r="D2991" i="12" s="1"/>
  <c r="G3081" i="12"/>
  <c r="C3081" i="12" s="1"/>
  <c r="D3081" i="12" s="1"/>
  <c r="G3043" i="12"/>
  <c r="C3043" i="12" s="1"/>
  <c r="D3043" i="12" s="1"/>
  <c r="G3045" i="12"/>
  <c r="C3045" i="12" s="1"/>
  <c r="D3045" i="12" s="1"/>
  <c r="G3026" i="12"/>
  <c r="C3026" i="12" s="1"/>
  <c r="D3026" i="12" s="1"/>
  <c r="H3026" i="12" s="1"/>
  <c r="G2915" i="12"/>
  <c r="C2915" i="12" s="1"/>
  <c r="D2915" i="12" s="1"/>
  <c r="H2915" i="12" s="1"/>
  <c r="G2944" i="12"/>
  <c r="C2944" i="12" s="1"/>
  <c r="D2944" i="12" s="1"/>
  <c r="H2944" i="12" s="1"/>
  <c r="G2938" i="12"/>
  <c r="C2938" i="12" s="1"/>
  <c r="D2938" i="12" s="1"/>
  <c r="G2918" i="12"/>
  <c r="C2918" i="12" s="1"/>
  <c r="D2918" i="12" s="1"/>
  <c r="G2978" i="12"/>
  <c r="C2978" i="12" s="1"/>
  <c r="D2978" i="12" s="1"/>
  <c r="G2897" i="12"/>
  <c r="C2897" i="12" s="1"/>
  <c r="D2897" i="12" s="1"/>
  <c r="G2982" i="12"/>
  <c r="C2982" i="12" s="1"/>
  <c r="D2982" i="12" s="1"/>
  <c r="G2888" i="12"/>
  <c r="C2888" i="12" s="1"/>
  <c r="D2888" i="12" s="1"/>
  <c r="G2917" i="12"/>
  <c r="C2917" i="12" s="1"/>
  <c r="D2917" i="12" s="1"/>
  <c r="H2917" i="12" s="1"/>
  <c r="G2906" i="12"/>
  <c r="C2906" i="12" s="1"/>
  <c r="D2906" i="12" s="1"/>
  <c r="H2906" i="12" s="1"/>
  <c r="AF2906" i="12" s="1"/>
  <c r="G3160" i="12"/>
  <c r="C3160" i="12" s="1"/>
  <c r="D3160" i="12" s="1"/>
  <c r="G3149" i="12"/>
  <c r="C3149" i="12" s="1"/>
  <c r="D3149" i="12" s="1"/>
  <c r="G3099" i="12"/>
  <c r="C3099" i="12" s="1"/>
  <c r="D3099" i="12" s="1"/>
  <c r="G3102" i="12"/>
  <c r="C3102" i="12" s="1"/>
  <c r="D3102" i="12" s="1"/>
  <c r="H3102" i="12" s="1"/>
  <c r="G3112" i="12"/>
  <c r="C3112" i="12" s="1"/>
  <c r="D3112" i="12" s="1"/>
  <c r="H3112" i="12" s="1"/>
  <c r="G3072" i="12"/>
  <c r="C3072" i="12" s="1"/>
  <c r="D3072" i="12" s="1"/>
  <c r="G3098" i="12"/>
  <c r="C3098" i="12" s="1"/>
  <c r="D3098" i="12" s="1"/>
  <c r="G3055" i="12"/>
  <c r="C3055" i="12" s="1"/>
  <c r="D3055" i="12" s="1"/>
  <c r="H3055" i="12" s="1"/>
  <c r="G3013" i="12"/>
  <c r="C3013" i="12" s="1"/>
  <c r="D3013" i="12" s="1"/>
  <c r="H3013" i="12" s="1"/>
  <c r="G3034" i="12"/>
  <c r="C3034" i="12" s="1"/>
  <c r="D3034" i="12" s="1"/>
  <c r="G3030" i="12"/>
  <c r="C3030" i="12" s="1"/>
  <c r="D3030" i="12" s="1"/>
  <c r="G3014" i="12"/>
  <c r="C3014" i="12" s="1"/>
  <c r="D3014" i="12" s="1"/>
  <c r="G3006" i="12"/>
  <c r="C3006" i="12" s="1"/>
  <c r="D3006" i="12" s="1"/>
  <c r="G3028" i="12"/>
  <c r="C3028" i="12" s="1"/>
  <c r="D3028" i="12" s="1"/>
  <c r="H3028" i="12" s="1"/>
  <c r="G2895" i="12"/>
  <c r="C2895" i="12" s="1"/>
  <c r="D2895" i="12" s="1"/>
  <c r="H2895" i="12" s="1"/>
  <c r="G2948" i="12"/>
  <c r="C2948" i="12" s="1"/>
  <c r="D2948" i="12" s="1"/>
  <c r="G2928" i="12"/>
  <c r="C2928" i="12" s="1"/>
  <c r="D2928" i="12" s="1"/>
  <c r="H2928" i="12" s="1"/>
  <c r="G2903" i="12"/>
  <c r="C2903" i="12" s="1"/>
  <c r="D2903" i="12" s="1"/>
  <c r="G2910" i="12"/>
  <c r="C2910" i="12" s="1"/>
  <c r="D2910" i="12" s="1"/>
  <c r="H2910" i="12" s="1"/>
  <c r="G2940" i="12"/>
  <c r="C2940" i="12" s="1"/>
  <c r="D2940" i="12" s="1"/>
  <c r="G3086" i="12"/>
  <c r="C3086" i="12" s="1"/>
  <c r="D3086" i="12" s="1"/>
  <c r="G3065" i="12"/>
  <c r="C3065" i="12" s="1"/>
  <c r="D3065" i="12" s="1"/>
  <c r="H3065" i="12" s="1"/>
  <c r="G3061" i="12"/>
  <c r="C3061" i="12" s="1"/>
  <c r="D3061" i="12" s="1"/>
  <c r="H3061" i="12" s="1"/>
  <c r="G3085" i="12"/>
  <c r="C3085" i="12" s="1"/>
  <c r="D3085" i="12" s="1"/>
  <c r="G3104" i="12"/>
  <c r="C3104" i="12" s="1"/>
  <c r="D3104" i="12" s="1"/>
  <c r="H3104" i="12" s="1"/>
  <c r="G3096" i="12"/>
  <c r="C3096" i="12" s="1"/>
  <c r="D3096" i="12" s="1"/>
  <c r="G3053" i="12"/>
  <c r="C3053" i="12" s="1"/>
  <c r="D3053" i="12" s="1"/>
  <c r="H3053" i="12" s="1"/>
  <c r="G3048" i="12"/>
  <c r="C3048" i="12" s="1"/>
  <c r="D3048" i="12" s="1"/>
  <c r="H3048" i="12" s="1"/>
  <c r="G2998" i="12"/>
  <c r="C2998" i="12" s="1"/>
  <c r="D2998" i="12" s="1"/>
  <c r="H2998" i="12" s="1"/>
  <c r="AF2998" i="12" s="1"/>
  <c r="G2973" i="12"/>
  <c r="C2973" i="12" s="1"/>
  <c r="D2973" i="12" s="1"/>
  <c r="H2973" i="12" s="1"/>
  <c r="G2957" i="12"/>
  <c r="C2957" i="12" s="1"/>
  <c r="D2957" i="12" s="1"/>
  <c r="G2883" i="12"/>
  <c r="C2883" i="12" s="1"/>
  <c r="D2883" i="12" s="1"/>
  <c r="H2883" i="12" s="1"/>
  <c r="G2980" i="12"/>
  <c r="C2980" i="12" s="1"/>
  <c r="D2980" i="12" s="1"/>
  <c r="G2953" i="12"/>
  <c r="C2953" i="12" s="1"/>
  <c r="D2953" i="12" s="1"/>
  <c r="H2953" i="12" s="1"/>
  <c r="G2993" i="12"/>
  <c r="C2993" i="12" s="1"/>
  <c r="D2993" i="12" s="1"/>
  <c r="G2943" i="12"/>
  <c r="C2943" i="12" s="1"/>
  <c r="D2943" i="12" s="1"/>
  <c r="G3082" i="12"/>
  <c r="C3082" i="12" s="1"/>
  <c r="D3082" i="12" s="1"/>
  <c r="H3082" i="12" s="1"/>
  <c r="G3067" i="12"/>
  <c r="C3067" i="12" s="1"/>
  <c r="D3067" i="12" s="1"/>
  <c r="H3067" i="12" s="1"/>
  <c r="G3076" i="12"/>
  <c r="C3076" i="12" s="1"/>
  <c r="D3076" i="12" s="1"/>
  <c r="G3113" i="12"/>
  <c r="C3113" i="12" s="1"/>
  <c r="D3113" i="12" s="1"/>
  <c r="H3113" i="12" s="1"/>
  <c r="AF3113" i="12" s="1"/>
  <c r="G3101" i="12"/>
  <c r="C3101" i="12" s="1"/>
  <c r="D3101" i="12" s="1"/>
  <c r="H3101" i="12" s="1"/>
  <c r="G3077" i="12"/>
  <c r="C3077" i="12" s="1"/>
  <c r="D3077" i="12" s="1"/>
  <c r="H3077" i="12" s="1"/>
  <c r="G3015" i="12"/>
  <c r="C3015" i="12" s="1"/>
  <c r="D3015" i="12" s="1"/>
  <c r="G2925" i="12"/>
  <c r="C2925" i="12" s="1"/>
  <c r="D2925" i="12" s="1"/>
  <c r="G2986" i="12"/>
  <c r="C2986" i="12" s="1"/>
  <c r="D2986" i="12" s="1"/>
  <c r="G2886" i="12"/>
  <c r="C2886" i="12" s="1"/>
  <c r="D2886" i="12" s="1"/>
  <c r="H2886" i="12" s="1"/>
  <c r="G2983" i="12"/>
  <c r="C2983" i="12" s="1"/>
  <c r="D2983" i="12" s="1"/>
  <c r="H2983" i="12" s="1"/>
  <c r="G2979" i="12"/>
  <c r="C2979" i="12" s="1"/>
  <c r="D2979" i="12" s="1"/>
  <c r="G2955" i="12"/>
  <c r="C2955" i="12" s="1"/>
  <c r="D2955" i="12" s="1"/>
  <c r="H2955" i="12" s="1"/>
  <c r="G2962" i="12"/>
  <c r="C2962" i="12" s="1"/>
  <c r="D2962" i="12" s="1"/>
  <c r="H2962" i="12" s="1"/>
  <c r="G2992" i="12"/>
  <c r="C2992" i="12" s="1"/>
  <c r="D2992" i="12" s="1"/>
  <c r="G2921" i="12"/>
  <c r="C2921" i="12" s="1"/>
  <c r="D2921" i="12" s="1"/>
  <c r="G2995" i="12"/>
  <c r="C2995" i="12" s="1"/>
  <c r="D2995" i="12" s="1"/>
  <c r="G2919" i="12"/>
  <c r="C2919" i="12" s="1"/>
  <c r="D2919" i="12" s="1"/>
  <c r="G3138" i="12"/>
  <c r="C3138" i="12" s="1"/>
  <c r="D3138" i="12" s="1"/>
  <c r="G3110" i="12"/>
  <c r="C3110" i="12" s="1"/>
  <c r="D3110" i="12" s="1"/>
  <c r="G3073" i="12"/>
  <c r="C3073" i="12" s="1"/>
  <c r="D3073" i="12" s="1"/>
  <c r="G3108" i="12"/>
  <c r="C3108" i="12" s="1"/>
  <c r="D3108" i="12" s="1"/>
  <c r="H3108" i="12" s="1"/>
  <c r="G3074" i="12"/>
  <c r="C3074" i="12" s="1"/>
  <c r="D3074" i="12" s="1"/>
  <c r="G3094" i="12"/>
  <c r="C3094" i="12" s="1"/>
  <c r="D3094" i="12" s="1"/>
  <c r="G3069" i="12"/>
  <c r="C3069" i="12" s="1"/>
  <c r="D3069" i="12" s="1"/>
  <c r="G3018" i="12"/>
  <c r="C3018" i="12" s="1"/>
  <c r="D3018" i="12" s="1"/>
  <c r="G3052" i="12"/>
  <c r="C3052" i="12" s="1"/>
  <c r="D3052" i="12" s="1"/>
  <c r="G3023" i="12"/>
  <c r="C3023" i="12" s="1"/>
  <c r="D3023" i="12" s="1"/>
  <c r="H3023" i="12" s="1"/>
  <c r="G3038" i="12"/>
  <c r="C3038" i="12" s="1"/>
  <c r="D3038" i="12" s="1"/>
  <c r="G3057" i="12"/>
  <c r="C3057" i="12" s="1"/>
  <c r="D3057" i="12" s="1"/>
  <c r="H3057" i="12" s="1"/>
  <c r="G2930" i="12"/>
  <c r="C2930" i="12" s="1"/>
  <c r="D2930" i="12" s="1"/>
  <c r="H2930" i="12" s="1"/>
  <c r="G2976" i="12"/>
  <c r="C2976" i="12" s="1"/>
  <c r="D2976" i="12" s="1"/>
  <c r="G2954" i="12"/>
  <c r="C2954" i="12" s="1"/>
  <c r="D2954" i="12" s="1"/>
  <c r="G2889" i="12"/>
  <c r="C2889" i="12" s="1"/>
  <c r="D2889" i="12" s="1"/>
  <c r="H2889" i="12" s="1"/>
  <c r="G2968" i="12"/>
  <c r="C2968" i="12" s="1"/>
  <c r="D2968" i="12" s="1"/>
  <c r="G2946" i="12"/>
  <c r="C2946" i="12" s="1"/>
  <c r="D2946" i="12" s="1"/>
  <c r="H2946" i="12" s="1"/>
  <c r="G2936" i="12"/>
  <c r="C2936" i="12" s="1"/>
  <c r="D2936" i="12" s="1"/>
  <c r="G2908" i="12"/>
  <c r="C2908" i="12" s="1"/>
  <c r="D2908" i="12" s="1"/>
  <c r="G2896" i="12"/>
  <c r="C2896" i="12" s="1"/>
  <c r="D2896" i="12" s="1"/>
  <c r="H2896" i="12" s="1"/>
  <c r="G2937" i="12"/>
  <c r="C2937" i="12" s="1"/>
  <c r="D2937" i="12" s="1"/>
  <c r="G2926" i="12"/>
  <c r="C2926" i="12" s="1"/>
  <c r="D2926" i="12" s="1"/>
  <c r="G2961" i="12"/>
  <c r="C2961" i="12" s="1"/>
  <c r="D2961" i="12" s="1"/>
  <c r="G2956" i="12"/>
  <c r="C2956" i="12" s="1"/>
  <c r="D2956" i="12" s="1"/>
  <c r="G2932" i="12"/>
  <c r="C2932" i="12" s="1"/>
  <c r="D2932" i="12" s="1"/>
  <c r="H2932" i="12" s="1"/>
  <c r="G2922" i="12"/>
  <c r="C2922" i="12" s="1"/>
  <c r="D2922" i="12" s="1"/>
  <c r="H2922" i="12" s="1"/>
  <c r="G2994" i="12"/>
  <c r="C2994" i="12" s="1"/>
  <c r="D2994" i="12" s="1"/>
  <c r="G2967" i="12"/>
  <c r="C2967" i="12" s="1"/>
  <c r="D2967" i="12" s="1"/>
  <c r="H2967" i="12" s="1"/>
  <c r="G3125" i="12"/>
  <c r="C3125" i="12" s="1"/>
  <c r="D3125" i="12" s="1"/>
  <c r="H3125" i="12" s="1"/>
  <c r="G3095" i="12"/>
  <c r="C3095" i="12" s="1"/>
  <c r="D3095" i="12" s="1"/>
  <c r="H3095" i="12" s="1"/>
  <c r="G3075" i="12"/>
  <c r="C3075" i="12" s="1"/>
  <c r="D3075" i="12" s="1"/>
  <c r="G3091" i="12"/>
  <c r="C3091" i="12" s="1"/>
  <c r="D3091" i="12" s="1"/>
  <c r="G3080" i="12"/>
  <c r="C3080" i="12" s="1"/>
  <c r="D3080" i="12" s="1"/>
  <c r="G3003" i="12"/>
  <c r="C3003" i="12" s="1"/>
  <c r="D3003" i="12" s="1"/>
  <c r="G3050" i="12"/>
  <c r="C3050" i="12" s="1"/>
  <c r="D3050" i="12" s="1"/>
  <c r="H3050" i="12" s="1"/>
  <c r="G3008" i="12"/>
  <c r="C3008" i="12" s="1"/>
  <c r="D3008" i="12" s="1"/>
  <c r="G3063" i="12"/>
  <c r="C3063" i="12" s="1"/>
  <c r="D3063" i="12" s="1"/>
  <c r="H3063" i="12" s="1"/>
  <c r="G3021" i="12"/>
  <c r="C3021" i="12" s="1"/>
  <c r="D3021" i="12" s="1"/>
  <c r="H3021" i="12" s="1"/>
  <c r="G3011" i="12"/>
  <c r="C3011" i="12" s="1"/>
  <c r="D3011" i="12" s="1"/>
  <c r="H3011" i="12" s="1"/>
  <c r="G2988" i="12"/>
  <c r="C2988" i="12" s="1"/>
  <c r="D2988" i="12" s="1"/>
  <c r="H2988" i="12" s="1"/>
  <c r="AF2988" i="12" s="1"/>
  <c r="G2952" i="12"/>
  <c r="C2952" i="12" s="1"/>
  <c r="D2952" i="12" s="1"/>
  <c r="H2952" i="12" s="1"/>
  <c r="G2990" i="12"/>
  <c r="C2990" i="12" s="1"/>
  <c r="D2990" i="12" s="1"/>
  <c r="H2990" i="12" s="1"/>
  <c r="G2941" i="12"/>
  <c r="C2941" i="12" s="1"/>
  <c r="D2941" i="12" s="1"/>
  <c r="H2941" i="12" s="1"/>
  <c r="G2901" i="12"/>
  <c r="C2901" i="12" s="1"/>
  <c r="D2901" i="12" s="1"/>
  <c r="H2901" i="12" s="1"/>
  <c r="G2950" i="12"/>
  <c r="C2950" i="12" s="1"/>
  <c r="D2950" i="12" s="1"/>
  <c r="H2950" i="12" s="1"/>
  <c r="AF2950" i="12" s="1"/>
  <c r="G2945" i="12"/>
  <c r="C2945" i="12" s="1"/>
  <c r="D2945" i="12" s="1"/>
  <c r="H2945" i="12" s="1"/>
  <c r="G2942" i="12"/>
  <c r="C2942" i="12" s="1"/>
  <c r="D2942" i="12" s="1"/>
  <c r="G2927" i="12"/>
  <c r="C2927" i="12" s="1"/>
  <c r="D2927" i="12" s="1"/>
  <c r="H2927" i="12" s="1"/>
  <c r="AF2927" i="12" s="1"/>
  <c r="G2933" i="12"/>
  <c r="C2933" i="12" s="1"/>
  <c r="D2933" i="12" s="1"/>
  <c r="G2989" i="12"/>
  <c r="C2989" i="12" s="1"/>
  <c r="D2989" i="12" s="1"/>
  <c r="H2989" i="12" s="1"/>
  <c r="G2914" i="12"/>
  <c r="C2914" i="12" s="1"/>
  <c r="D2914" i="12" s="1"/>
  <c r="G2905" i="12"/>
  <c r="C2905" i="12" s="1"/>
  <c r="D2905" i="12" s="1"/>
  <c r="G2892" i="12"/>
  <c r="C2892" i="12" s="1"/>
  <c r="D2892" i="12" s="1"/>
  <c r="H2892" i="12" s="1"/>
  <c r="AF2892" i="12" s="1"/>
  <c r="G3114" i="12"/>
  <c r="C3114" i="12" s="1"/>
  <c r="D3114" i="12" s="1"/>
  <c r="G3088" i="12"/>
  <c r="C3088" i="12" s="1"/>
  <c r="D3088" i="12" s="1"/>
  <c r="H3088" i="12" s="1"/>
  <c r="AF3088" i="12" s="1"/>
  <c r="G3103" i="12"/>
  <c r="C3103" i="12" s="1"/>
  <c r="D3103" i="12" s="1"/>
  <c r="G3100" i="12"/>
  <c r="C3100" i="12" s="1"/>
  <c r="D3100" i="12" s="1"/>
  <c r="H3100" i="12" s="1"/>
  <c r="G3068" i="12"/>
  <c r="C3068" i="12" s="1"/>
  <c r="D3068" i="12" s="1"/>
  <c r="G3070" i="12"/>
  <c r="C3070" i="12" s="1"/>
  <c r="D3070" i="12" s="1"/>
  <c r="G3078" i="12"/>
  <c r="C3078" i="12" s="1"/>
  <c r="D3078" i="12" s="1"/>
  <c r="G3064" i="12"/>
  <c r="C3064" i="12" s="1"/>
  <c r="D3064" i="12" s="1"/>
  <c r="H3064" i="12" s="1"/>
  <c r="AF3064" i="12" s="1"/>
  <c r="G3029" i="12"/>
  <c r="C3029" i="12" s="1"/>
  <c r="D3029" i="12" s="1"/>
  <c r="H3029" i="12" s="1"/>
  <c r="G3019" i="12"/>
  <c r="C3019" i="12" s="1"/>
  <c r="D3019" i="12" s="1"/>
  <c r="H3019" i="12" s="1"/>
  <c r="G3012" i="12"/>
  <c r="C3012" i="12" s="1"/>
  <c r="D3012" i="12" s="1"/>
  <c r="G3060" i="12"/>
  <c r="C3060" i="12" s="1"/>
  <c r="D3060" i="12" s="1"/>
  <c r="H3060" i="12" s="1"/>
  <c r="G2894" i="12"/>
  <c r="C2894" i="12" s="1"/>
  <c r="D2894" i="12" s="1"/>
  <c r="G2997" i="12"/>
  <c r="C2997" i="12" s="1"/>
  <c r="D2997" i="12" s="1"/>
  <c r="H2997" i="12" s="1"/>
  <c r="AF2997" i="12" s="1"/>
  <c r="G2929" i="12"/>
  <c r="C2929" i="12" s="1"/>
  <c r="D2929" i="12" s="1"/>
  <c r="G2949" i="12"/>
  <c r="C2949" i="12" s="1"/>
  <c r="D2949" i="12" s="1"/>
  <c r="G2963" i="12"/>
  <c r="C2963" i="12" s="1"/>
  <c r="D2963" i="12" s="1"/>
  <c r="H2963" i="12" s="1"/>
  <c r="G2939" i="12"/>
  <c r="C2939" i="12" s="1"/>
  <c r="D2939" i="12" s="1"/>
  <c r="G2902" i="12"/>
  <c r="C2902" i="12" s="1"/>
  <c r="D2902" i="12" s="1"/>
  <c r="H2902" i="12" s="1"/>
  <c r="AF2902" i="12" s="1"/>
  <c r="G2898" i="12"/>
  <c r="C2898" i="12" s="1"/>
  <c r="D2898" i="12" s="1"/>
  <c r="G2890" i="12"/>
  <c r="C2890" i="12" s="1"/>
  <c r="D2890" i="12" s="1"/>
  <c r="G2909" i="12"/>
  <c r="C2909" i="12" s="1"/>
  <c r="D2909" i="12" s="1"/>
  <c r="G3000" i="12"/>
  <c r="C3000" i="12" s="1"/>
  <c r="D3000" i="12" s="1"/>
  <c r="G3118" i="12"/>
  <c r="C3118" i="12" s="1"/>
  <c r="D3118" i="12" s="1"/>
  <c r="H3118" i="12" s="1"/>
  <c r="AF3118" i="12" s="1"/>
  <c r="G3062" i="12"/>
  <c r="C3062" i="12" s="1"/>
  <c r="D3062" i="12" s="1"/>
  <c r="H3062" i="12" s="1"/>
  <c r="G3079" i="12"/>
  <c r="C3079" i="12" s="1"/>
  <c r="D3079" i="12" s="1"/>
  <c r="G3115" i="12"/>
  <c r="C3115" i="12" s="1"/>
  <c r="D3115" i="12" s="1"/>
  <c r="G3107" i="12"/>
  <c r="C3107" i="12" s="1"/>
  <c r="D3107" i="12" s="1"/>
  <c r="H3107" i="12" s="1"/>
  <c r="G3083" i="12"/>
  <c r="C3083" i="12" s="1"/>
  <c r="D3083" i="12" s="1"/>
  <c r="G3093" i="12"/>
  <c r="C3093" i="12" s="1"/>
  <c r="D3093" i="12" s="1"/>
  <c r="H3093" i="12" s="1"/>
  <c r="AF3093" i="12" s="1"/>
  <c r="G3109" i="12"/>
  <c r="C3109" i="12" s="1"/>
  <c r="D3109" i="12" s="1"/>
  <c r="G3090" i="12"/>
  <c r="C3090" i="12" s="1"/>
  <c r="D3090" i="12" s="1"/>
  <c r="G3044" i="12"/>
  <c r="C3044" i="12" s="1"/>
  <c r="D3044" i="12" s="1"/>
  <c r="H3044" i="12" s="1"/>
  <c r="G3047" i="12"/>
  <c r="C3047" i="12" s="1"/>
  <c r="D3047" i="12" s="1"/>
  <c r="H3047" i="12" s="1"/>
  <c r="G3025" i="12"/>
  <c r="C3025" i="12" s="1"/>
  <c r="D3025" i="12" s="1"/>
  <c r="H3025" i="12" s="1"/>
  <c r="G3054" i="12"/>
  <c r="C3054" i="12" s="1"/>
  <c r="D3054" i="12" s="1"/>
  <c r="G3046" i="12"/>
  <c r="C3046" i="12" s="1"/>
  <c r="D3046" i="12" s="1"/>
  <c r="G3041" i="12"/>
  <c r="C3041" i="12" s="1"/>
  <c r="D3041" i="12" s="1"/>
  <c r="H3041" i="12" s="1"/>
  <c r="G2904" i="12"/>
  <c r="C2904" i="12" s="1"/>
  <c r="D2904" i="12" s="1"/>
  <c r="G2972" i="12"/>
  <c r="C2972" i="12" s="1"/>
  <c r="D2972" i="12" s="1"/>
  <c r="H2972" i="12" s="1"/>
  <c r="G2958" i="12"/>
  <c r="C2958" i="12" s="1"/>
  <c r="D2958" i="12" s="1"/>
  <c r="G2947" i="12"/>
  <c r="C2947" i="12" s="1"/>
  <c r="D2947" i="12" s="1"/>
  <c r="G2970" i="12"/>
  <c r="C2970" i="12" s="1"/>
  <c r="D2970" i="12" s="1"/>
  <c r="G2913" i="12"/>
  <c r="C2913" i="12" s="1"/>
  <c r="D2913" i="12" s="1"/>
  <c r="G2900" i="12"/>
  <c r="C2900" i="12" s="1"/>
  <c r="D2900" i="12" s="1"/>
  <c r="G2880" i="12"/>
  <c r="C2880" i="12" s="1"/>
  <c r="D2880" i="12" s="1"/>
  <c r="G2884" i="12"/>
  <c r="C2884" i="12" s="1"/>
  <c r="D2884" i="12" s="1"/>
  <c r="G2996" i="12"/>
  <c r="C2996" i="12" s="1"/>
  <c r="D2996" i="12" s="1"/>
  <c r="G2965" i="12"/>
  <c r="C2965" i="12" s="1"/>
  <c r="D2965" i="12" s="1"/>
  <c r="G2999" i="12"/>
  <c r="C2999" i="12" s="1"/>
  <c r="D2999" i="12" s="1"/>
  <c r="G2887" i="12"/>
  <c r="C2887" i="12" s="1"/>
  <c r="D2887" i="12" s="1"/>
  <c r="H2887" i="12" s="1"/>
  <c r="AF2887" i="12" s="1"/>
  <c r="G2879" i="12"/>
  <c r="C2879" i="12" s="1"/>
  <c r="D2879" i="12" s="1"/>
  <c r="G2797" i="12"/>
  <c r="C2797" i="12" s="1"/>
  <c r="D2797" i="12" s="1"/>
  <c r="G2784" i="12"/>
  <c r="C2784" i="12" s="1"/>
  <c r="D2784" i="12" s="1"/>
  <c r="G2775" i="12"/>
  <c r="C2775" i="12" s="1"/>
  <c r="D2775" i="12" s="1"/>
  <c r="H2775" i="12" s="1"/>
  <c r="AF2775" i="12" s="1"/>
  <c r="G2779" i="12"/>
  <c r="C2779" i="12" s="1"/>
  <c r="D2779" i="12" s="1"/>
  <c r="H2779" i="12" s="1"/>
  <c r="G2871" i="12"/>
  <c r="C2871" i="12" s="1"/>
  <c r="D2871" i="12" s="1"/>
  <c r="H2871" i="12" s="1"/>
  <c r="G2794" i="12"/>
  <c r="C2794" i="12" s="1"/>
  <c r="D2794" i="12" s="1"/>
  <c r="G2808" i="12"/>
  <c r="C2808" i="12" s="1"/>
  <c r="D2808" i="12" s="1"/>
  <c r="G2877" i="12"/>
  <c r="C2877" i="12" s="1"/>
  <c r="D2877" i="12" s="1"/>
  <c r="G2855" i="12"/>
  <c r="C2855" i="12" s="1"/>
  <c r="D2855" i="12" s="1"/>
  <c r="G2758" i="12"/>
  <c r="C2758" i="12" s="1"/>
  <c r="D2758" i="12" s="1"/>
  <c r="H2758" i="12" s="1"/>
  <c r="G2874" i="12"/>
  <c r="C2874" i="12" s="1"/>
  <c r="D2874" i="12" s="1"/>
  <c r="G2876" i="12"/>
  <c r="C2876" i="12" s="1"/>
  <c r="D2876" i="12" s="1"/>
  <c r="G2845" i="12"/>
  <c r="C2845" i="12" s="1"/>
  <c r="D2845" i="12" s="1"/>
  <c r="G2830" i="12"/>
  <c r="C2830" i="12" s="1"/>
  <c r="D2830" i="12" s="1"/>
  <c r="G2774" i="12"/>
  <c r="C2774" i="12" s="1"/>
  <c r="D2774" i="12" s="1"/>
  <c r="H2774" i="12" s="1"/>
  <c r="AF2774" i="12" s="1"/>
  <c r="G2822" i="12"/>
  <c r="C2822" i="12" s="1"/>
  <c r="D2822" i="12" s="1"/>
  <c r="G2814" i="12"/>
  <c r="C2814" i="12" s="1"/>
  <c r="D2814" i="12" s="1"/>
  <c r="G2791" i="12"/>
  <c r="C2791" i="12" s="1"/>
  <c r="D2791" i="12" s="1"/>
  <c r="G2768" i="12"/>
  <c r="C2768" i="12" s="1"/>
  <c r="D2768" i="12" s="1"/>
  <c r="G2787" i="12"/>
  <c r="C2787" i="12" s="1"/>
  <c r="D2787" i="12" s="1"/>
  <c r="H2787" i="12" s="1"/>
  <c r="AF2787" i="12" s="1"/>
  <c r="G2860" i="12"/>
  <c r="C2860" i="12" s="1"/>
  <c r="D2860" i="12" s="1"/>
  <c r="G2837" i="12"/>
  <c r="C2837" i="12" s="1"/>
  <c r="D2837" i="12" s="1"/>
  <c r="G2762" i="12"/>
  <c r="C2762" i="12" s="1"/>
  <c r="D2762" i="12" s="1"/>
  <c r="G2803" i="12"/>
  <c r="C2803" i="12" s="1"/>
  <c r="D2803" i="12" s="1"/>
  <c r="H2803" i="12" s="1"/>
  <c r="G2796" i="12"/>
  <c r="C2796" i="12" s="1"/>
  <c r="D2796" i="12" s="1"/>
  <c r="G2866" i="12"/>
  <c r="C2866" i="12" s="1"/>
  <c r="D2866" i="12" s="1"/>
  <c r="G2807" i="12"/>
  <c r="C2807" i="12" s="1"/>
  <c r="D2807" i="12" s="1"/>
  <c r="G2763" i="12"/>
  <c r="C2763" i="12" s="1"/>
  <c r="D2763" i="12" s="1"/>
  <c r="G2834" i="12"/>
  <c r="C2834" i="12" s="1"/>
  <c r="D2834" i="12" s="1"/>
  <c r="G2856" i="12"/>
  <c r="C2856" i="12" s="1"/>
  <c r="D2856" i="12" s="1"/>
  <c r="G2821" i="12"/>
  <c r="C2821" i="12" s="1"/>
  <c r="D2821" i="12" s="1"/>
  <c r="G2882" i="12"/>
  <c r="C2882" i="12" s="1"/>
  <c r="D2882" i="12" s="1"/>
  <c r="H2882" i="12" s="1"/>
  <c r="G2839" i="12"/>
  <c r="C2839" i="12" s="1"/>
  <c r="D2839" i="12" s="1"/>
  <c r="G2829" i="12"/>
  <c r="C2829" i="12" s="1"/>
  <c r="D2829" i="12" s="1"/>
  <c r="G2798" i="12"/>
  <c r="C2798" i="12" s="1"/>
  <c r="D2798" i="12" s="1"/>
  <c r="G2790" i="12"/>
  <c r="C2790" i="12" s="1"/>
  <c r="D2790" i="12" s="1"/>
  <c r="G2817" i="12"/>
  <c r="C2817" i="12" s="1"/>
  <c r="D2817" i="12" s="1"/>
  <c r="H2817" i="12" s="1"/>
  <c r="AF2817" i="12" s="1"/>
  <c r="G2848" i="12"/>
  <c r="C2848" i="12" s="1"/>
  <c r="D2848" i="12" s="1"/>
  <c r="G2846" i="12"/>
  <c r="C2846" i="12" s="1"/>
  <c r="D2846" i="12" s="1"/>
  <c r="G2795" i="12"/>
  <c r="C2795" i="12" s="1"/>
  <c r="D2795" i="12" s="1"/>
  <c r="G2857" i="12"/>
  <c r="C2857" i="12" s="1"/>
  <c r="D2857" i="12" s="1"/>
  <c r="H2857" i="12" s="1"/>
  <c r="G2827" i="12"/>
  <c r="C2827" i="12" s="1"/>
  <c r="D2827" i="12" s="1"/>
  <c r="H2827" i="12" s="1"/>
  <c r="G2802" i="12"/>
  <c r="C2802" i="12" s="1"/>
  <c r="D2802" i="12" s="1"/>
  <c r="G2861" i="12"/>
  <c r="C2861" i="12" s="1"/>
  <c r="D2861" i="12" s="1"/>
  <c r="G2783" i="12"/>
  <c r="C2783" i="12" s="1"/>
  <c r="D2783" i="12" s="1"/>
  <c r="H2783" i="12" s="1"/>
  <c r="G2847" i="12"/>
  <c r="C2847" i="12" s="1"/>
  <c r="D2847" i="12" s="1"/>
  <c r="G2825" i="12"/>
  <c r="C2825" i="12" s="1"/>
  <c r="D2825" i="12" s="1"/>
  <c r="G2766" i="12"/>
  <c r="C2766" i="12" s="1"/>
  <c r="D2766" i="12" s="1"/>
  <c r="H2766" i="12" s="1"/>
  <c r="AF2766" i="12" s="1"/>
  <c r="G2777" i="12"/>
  <c r="C2777" i="12" s="1"/>
  <c r="D2777" i="12" s="1"/>
  <c r="H2777" i="12" s="1"/>
  <c r="G2813" i="12"/>
  <c r="C2813" i="12" s="1"/>
  <c r="D2813" i="12" s="1"/>
  <c r="H2813" i="12" s="1"/>
  <c r="G2854" i="12"/>
  <c r="C2854" i="12" s="1"/>
  <c r="D2854" i="12" s="1"/>
  <c r="G2852" i="12"/>
  <c r="C2852" i="12" s="1"/>
  <c r="D2852" i="12" s="1"/>
  <c r="G2806" i="12"/>
  <c r="C2806" i="12" s="1"/>
  <c r="D2806" i="12" s="1"/>
  <c r="G2816" i="12"/>
  <c r="C2816" i="12" s="1"/>
  <c r="D2816" i="12" s="1"/>
  <c r="H2816" i="12" s="1"/>
  <c r="G2789" i="12"/>
  <c r="C2789" i="12" s="1"/>
  <c r="D2789" i="12" s="1"/>
  <c r="G2811" i="12"/>
  <c r="C2811" i="12" s="1"/>
  <c r="D2811" i="12" s="1"/>
  <c r="G2801" i="12"/>
  <c r="C2801" i="12" s="1"/>
  <c r="D2801" i="12" s="1"/>
  <c r="G2836" i="12"/>
  <c r="C2836" i="12" s="1"/>
  <c r="D2836" i="12" s="1"/>
  <c r="G2770" i="12"/>
  <c r="C2770" i="12" s="1"/>
  <c r="D2770" i="12" s="1"/>
  <c r="G2881" i="12"/>
  <c r="C2881" i="12" s="1"/>
  <c r="D2881" i="12" s="1"/>
  <c r="G2850" i="12"/>
  <c r="C2850" i="12" s="1"/>
  <c r="D2850" i="12" s="1"/>
  <c r="G2873" i="12"/>
  <c r="C2873" i="12" s="1"/>
  <c r="D2873" i="12" s="1"/>
  <c r="G2800" i="12"/>
  <c r="C2800" i="12" s="1"/>
  <c r="D2800" i="12" s="1"/>
  <c r="G2878" i="12"/>
  <c r="C2878" i="12" s="1"/>
  <c r="D2878" i="12" s="1"/>
  <c r="G2858" i="12"/>
  <c r="C2858" i="12" s="1"/>
  <c r="D2858" i="12" s="1"/>
  <c r="G2805" i="12"/>
  <c r="C2805" i="12" s="1"/>
  <c r="D2805" i="12" s="1"/>
  <c r="G2767" i="12"/>
  <c r="C2767" i="12" s="1"/>
  <c r="D2767" i="12" s="1"/>
  <c r="G2760" i="12"/>
  <c r="C2760" i="12" s="1"/>
  <c r="D2760" i="12" s="1"/>
  <c r="G2782" i="12"/>
  <c r="C2782" i="12" s="1"/>
  <c r="D2782" i="12" s="1"/>
  <c r="G2776" i="12"/>
  <c r="C2776" i="12" s="1"/>
  <c r="D2776" i="12" s="1"/>
  <c r="G2781" i="12"/>
  <c r="C2781" i="12" s="1"/>
  <c r="D2781" i="12" s="1"/>
  <c r="G2824" i="12"/>
  <c r="C2824" i="12" s="1"/>
  <c r="D2824" i="12" s="1"/>
  <c r="G2843" i="12"/>
  <c r="C2843" i="12" s="1"/>
  <c r="D2843" i="12" s="1"/>
  <c r="G2785" i="12"/>
  <c r="C2785" i="12" s="1"/>
  <c r="D2785" i="12" s="1"/>
  <c r="G2815" i="12"/>
  <c r="C2815" i="12" s="1"/>
  <c r="D2815" i="12" s="1"/>
  <c r="G2788" i="12"/>
  <c r="C2788" i="12" s="1"/>
  <c r="D2788" i="12" s="1"/>
  <c r="H2788" i="12" s="1"/>
  <c r="AF2788" i="12" s="1"/>
  <c r="G2870" i="12"/>
  <c r="C2870" i="12" s="1"/>
  <c r="D2870" i="12" s="1"/>
  <c r="G2828" i="12"/>
  <c r="C2828" i="12" s="1"/>
  <c r="D2828" i="12" s="1"/>
  <c r="H2828" i="12" s="1"/>
  <c r="G2865" i="12"/>
  <c r="C2865" i="12" s="1"/>
  <c r="D2865" i="12" s="1"/>
  <c r="G2853" i="12"/>
  <c r="C2853" i="12" s="1"/>
  <c r="D2853" i="12" s="1"/>
  <c r="G2835" i="12"/>
  <c r="C2835" i="12" s="1"/>
  <c r="D2835" i="12" s="1"/>
  <c r="G2859" i="12"/>
  <c r="C2859" i="12" s="1"/>
  <c r="D2859" i="12" s="1"/>
  <c r="G2820" i="12"/>
  <c r="C2820" i="12" s="1"/>
  <c r="D2820" i="12" s="1"/>
  <c r="G2809" i="12"/>
  <c r="C2809" i="12" s="1"/>
  <c r="D2809" i="12" s="1"/>
  <c r="G2842" i="12"/>
  <c r="C2842" i="12" s="1"/>
  <c r="D2842" i="12" s="1"/>
  <c r="G2869" i="12"/>
  <c r="C2869" i="12" s="1"/>
  <c r="D2869" i="12" s="1"/>
  <c r="G2840" i="12"/>
  <c r="C2840" i="12" s="1"/>
  <c r="D2840" i="12" s="1"/>
  <c r="G2818" i="12"/>
  <c r="C2818" i="12" s="1"/>
  <c r="D2818" i="12" s="1"/>
  <c r="G2778" i="12"/>
  <c r="C2778" i="12" s="1"/>
  <c r="D2778" i="12" s="1"/>
  <c r="G2764" i="12"/>
  <c r="C2764" i="12" s="1"/>
  <c r="D2764" i="12" s="1"/>
  <c r="H2764" i="12" s="1"/>
  <c r="AF2764" i="12" s="1"/>
  <c r="G2841" i="12"/>
  <c r="C2841" i="12" s="1"/>
  <c r="D2841" i="12" s="1"/>
  <c r="G2804" i="12"/>
  <c r="C2804" i="12" s="1"/>
  <c r="D2804" i="12" s="1"/>
  <c r="G2773" i="12"/>
  <c r="C2773" i="12" s="1"/>
  <c r="D2773" i="12" s="1"/>
  <c r="G2786" i="12"/>
  <c r="C2786" i="12" s="1"/>
  <c r="D2786" i="12" s="1"/>
  <c r="G2862" i="12"/>
  <c r="C2862" i="12" s="1"/>
  <c r="D2862" i="12" s="1"/>
  <c r="H2862" i="12" s="1"/>
  <c r="G2831" i="12"/>
  <c r="C2831" i="12" s="1"/>
  <c r="D2831" i="12" s="1"/>
  <c r="G2826" i="12"/>
  <c r="C2826" i="12" s="1"/>
  <c r="D2826" i="12" s="1"/>
  <c r="G2823" i="12"/>
  <c r="C2823" i="12" s="1"/>
  <c r="D2823" i="12" s="1"/>
  <c r="G2810" i="12"/>
  <c r="C2810" i="12" s="1"/>
  <c r="D2810" i="12" s="1"/>
  <c r="G2868" i="12"/>
  <c r="C2868" i="12" s="1"/>
  <c r="D2868" i="12" s="1"/>
  <c r="H2868" i="12" s="1"/>
  <c r="G2832" i="12"/>
  <c r="C2832" i="12" s="1"/>
  <c r="D2832" i="12" s="1"/>
  <c r="G2771" i="12"/>
  <c r="C2771" i="12" s="1"/>
  <c r="D2771" i="12" s="1"/>
  <c r="H2771" i="12" s="1"/>
  <c r="G2838" i="12"/>
  <c r="C2838" i="12" s="1"/>
  <c r="D2838" i="12" s="1"/>
  <c r="G2833" i="12"/>
  <c r="C2833" i="12" s="1"/>
  <c r="D2833" i="12" s="1"/>
  <c r="G2872" i="12"/>
  <c r="C2872" i="12" s="1"/>
  <c r="D2872" i="12" s="1"/>
  <c r="G2851" i="12"/>
  <c r="C2851" i="12" s="1"/>
  <c r="D2851" i="12" s="1"/>
  <c r="G2769" i="12"/>
  <c r="C2769" i="12" s="1"/>
  <c r="D2769" i="12" s="1"/>
  <c r="G2792" i="12"/>
  <c r="C2792" i="12" s="1"/>
  <c r="D2792" i="12" s="1"/>
  <c r="G2765" i="12"/>
  <c r="C2765" i="12" s="1"/>
  <c r="D2765" i="12" s="1"/>
  <c r="G2863" i="12"/>
  <c r="C2863" i="12" s="1"/>
  <c r="D2863" i="12" s="1"/>
  <c r="G2844" i="12"/>
  <c r="C2844" i="12" s="1"/>
  <c r="D2844" i="12" s="1"/>
  <c r="G2799" i="12"/>
  <c r="C2799" i="12" s="1"/>
  <c r="D2799" i="12" s="1"/>
  <c r="H2799" i="12" s="1"/>
  <c r="G2875" i="12"/>
  <c r="C2875" i="12" s="1"/>
  <c r="D2875" i="12" s="1"/>
  <c r="G2864" i="12"/>
  <c r="C2864" i="12" s="1"/>
  <c r="D2864" i="12" s="1"/>
  <c r="H2864" i="12" s="1"/>
  <c r="G2812" i="12"/>
  <c r="C2812" i="12" s="1"/>
  <c r="D2812" i="12" s="1"/>
  <c r="G2780" i="12"/>
  <c r="C2780" i="12" s="1"/>
  <c r="D2780" i="12" s="1"/>
  <c r="G2772" i="12"/>
  <c r="C2772" i="12" s="1"/>
  <c r="D2772" i="12" s="1"/>
  <c r="H2772" i="12" s="1"/>
  <c r="G2849" i="12"/>
  <c r="C2849" i="12" s="1"/>
  <c r="D2849" i="12" s="1"/>
  <c r="G2793" i="12"/>
  <c r="C2793" i="12" s="1"/>
  <c r="D2793" i="12" s="1"/>
  <c r="G2867" i="12"/>
  <c r="C2867" i="12" s="1"/>
  <c r="D2867" i="12" s="1"/>
  <c r="G2819" i="12"/>
  <c r="C2819" i="12" s="1"/>
  <c r="D2819" i="12" s="1"/>
  <c r="H2819" i="12" s="1"/>
  <c r="AF2819" i="12" s="1"/>
  <c r="G2696" i="12"/>
  <c r="C2696" i="12" s="1"/>
  <c r="D2696" i="12" s="1"/>
  <c r="G2653" i="12"/>
  <c r="C2653" i="12" s="1"/>
  <c r="D2653" i="12" s="1"/>
  <c r="G2718" i="12"/>
  <c r="C2718" i="12" s="1"/>
  <c r="D2718" i="12" s="1"/>
  <c r="H2718" i="12" s="1"/>
  <c r="AF2718" i="12" s="1"/>
  <c r="G2746" i="12"/>
  <c r="C2746" i="12" s="1"/>
  <c r="D2746" i="12" s="1"/>
  <c r="G2710" i="12"/>
  <c r="C2710" i="12" s="1"/>
  <c r="D2710" i="12" s="1"/>
  <c r="G2691" i="12"/>
  <c r="C2691" i="12" s="1"/>
  <c r="D2691" i="12" s="1"/>
  <c r="G2688" i="12"/>
  <c r="C2688" i="12" s="1"/>
  <c r="D2688" i="12" s="1"/>
  <c r="G2648" i="12"/>
  <c r="C2648" i="12" s="1"/>
  <c r="D2648" i="12" s="1"/>
  <c r="G2751" i="12"/>
  <c r="C2751" i="12" s="1"/>
  <c r="D2751" i="12" s="1"/>
  <c r="G2705" i="12"/>
  <c r="C2705" i="12" s="1"/>
  <c r="D2705" i="12" s="1"/>
  <c r="G2694" i="12"/>
  <c r="C2694" i="12" s="1"/>
  <c r="D2694" i="12" s="1"/>
  <c r="G2647" i="12"/>
  <c r="C2647" i="12" s="1"/>
  <c r="D2647" i="12" s="1"/>
  <c r="H2647" i="12" s="1"/>
  <c r="G2697" i="12"/>
  <c r="C2697" i="12" s="1"/>
  <c r="D2697" i="12" s="1"/>
  <c r="H2697" i="12" s="1"/>
  <c r="G2669" i="12"/>
  <c r="C2669" i="12" s="1"/>
  <c r="D2669" i="12" s="1"/>
  <c r="G2717" i="12"/>
  <c r="C2717" i="12" s="1"/>
  <c r="D2717" i="12" s="1"/>
  <c r="G2661" i="12"/>
  <c r="C2661" i="12" s="1"/>
  <c r="D2661" i="12" s="1"/>
  <c r="G2749" i="12"/>
  <c r="C2749" i="12" s="1"/>
  <c r="D2749" i="12" s="1"/>
  <c r="G2739" i="12"/>
  <c r="C2739" i="12" s="1"/>
  <c r="D2739" i="12" s="1"/>
  <c r="G2657" i="12"/>
  <c r="C2657" i="12" s="1"/>
  <c r="D2657" i="12" s="1"/>
  <c r="H2657" i="12" s="1"/>
  <c r="AF2657" i="12" s="1"/>
  <c r="G2659" i="12"/>
  <c r="C2659" i="12" s="1"/>
  <c r="D2659" i="12" s="1"/>
  <c r="G2564" i="12"/>
  <c r="C2564" i="12" s="1"/>
  <c r="D2564" i="12" s="1"/>
  <c r="G2656" i="12"/>
  <c r="C2656" i="12" s="1"/>
  <c r="D2656" i="12" s="1"/>
  <c r="G2743" i="12"/>
  <c r="C2743" i="12" s="1"/>
  <c r="D2743" i="12" s="1"/>
  <c r="G2666" i="12"/>
  <c r="C2666" i="12" s="1"/>
  <c r="D2666" i="12" s="1"/>
  <c r="H2666" i="12" s="1"/>
  <c r="AF2666" i="12" s="1"/>
  <c r="G2701" i="12"/>
  <c r="C2701" i="12" s="1"/>
  <c r="D2701" i="12" s="1"/>
  <c r="G2735" i="12"/>
  <c r="C2735" i="12" s="1"/>
  <c r="D2735" i="12" s="1"/>
  <c r="H2735" i="12" s="1"/>
  <c r="AF2735" i="12" s="1"/>
  <c r="G2709" i="12"/>
  <c r="C2709" i="12" s="1"/>
  <c r="D2709" i="12" s="1"/>
  <c r="G2747" i="12"/>
  <c r="C2747" i="12" s="1"/>
  <c r="D2747" i="12" s="1"/>
  <c r="H2747" i="12" s="1"/>
  <c r="G2665" i="12"/>
  <c r="C2665" i="12" s="1"/>
  <c r="D2665" i="12" s="1"/>
  <c r="G2684" i="12"/>
  <c r="C2684" i="12" s="1"/>
  <c r="D2684" i="12" s="1"/>
  <c r="H2684" i="12" s="1"/>
  <c r="G2604" i="12"/>
  <c r="C2604" i="12" s="1"/>
  <c r="D2604" i="12" s="1"/>
  <c r="G2576" i="12"/>
  <c r="C2576" i="12" s="1"/>
  <c r="D2576" i="12" s="1"/>
  <c r="G2655" i="12"/>
  <c r="C2655" i="12" s="1"/>
  <c r="D2655" i="12" s="1"/>
  <c r="G2651" i="12"/>
  <c r="C2651" i="12" s="1"/>
  <c r="D2651" i="12" s="1"/>
  <c r="G2755" i="12"/>
  <c r="C2755" i="12" s="1"/>
  <c r="D2755" i="12" s="1"/>
  <c r="G2692" i="12"/>
  <c r="C2692" i="12" s="1"/>
  <c r="D2692" i="12" s="1"/>
  <c r="G2719" i="12"/>
  <c r="C2719" i="12" s="1"/>
  <c r="D2719" i="12" s="1"/>
  <c r="G2759" i="12"/>
  <c r="C2759" i="12" s="1"/>
  <c r="D2759" i="12" s="1"/>
  <c r="G2631" i="12"/>
  <c r="C2631" i="12" s="1"/>
  <c r="D2631" i="12" s="1"/>
  <c r="G2736" i="12"/>
  <c r="C2736" i="12" s="1"/>
  <c r="D2736" i="12" s="1"/>
  <c r="H2736" i="12" s="1"/>
  <c r="G2723" i="12"/>
  <c r="C2723" i="12" s="1"/>
  <c r="D2723" i="12" s="1"/>
  <c r="G2649" i="12"/>
  <c r="C2649" i="12" s="1"/>
  <c r="D2649" i="12" s="1"/>
  <c r="G2732" i="12"/>
  <c r="C2732" i="12" s="1"/>
  <c r="D2732" i="12" s="1"/>
  <c r="G2728" i="12"/>
  <c r="C2728" i="12" s="1"/>
  <c r="D2728" i="12" s="1"/>
  <c r="G2674" i="12"/>
  <c r="C2674" i="12" s="1"/>
  <c r="D2674" i="12" s="1"/>
  <c r="G2652" i="12"/>
  <c r="C2652" i="12" s="1"/>
  <c r="D2652" i="12" s="1"/>
  <c r="G2752" i="12"/>
  <c r="C2752" i="12" s="1"/>
  <c r="D2752" i="12" s="1"/>
  <c r="G2667" i="12"/>
  <c r="C2667" i="12" s="1"/>
  <c r="D2667" i="12" s="1"/>
  <c r="G2734" i="12"/>
  <c r="C2734" i="12" s="1"/>
  <c r="D2734" i="12" s="1"/>
  <c r="G2660" i="12"/>
  <c r="C2660" i="12" s="1"/>
  <c r="D2660" i="12" s="1"/>
  <c r="G2646" i="12"/>
  <c r="C2646" i="12" s="1"/>
  <c r="D2646" i="12" s="1"/>
  <c r="G2645" i="12"/>
  <c r="C2645" i="12" s="1"/>
  <c r="D2645" i="12" s="1"/>
  <c r="G2644" i="12"/>
  <c r="C2644" i="12" s="1"/>
  <c r="D2644" i="12" s="1"/>
  <c r="G2607" i="12"/>
  <c r="C2607" i="12" s="1"/>
  <c r="D2607" i="12" s="1"/>
  <c r="G2707" i="12"/>
  <c r="C2707" i="12" s="1"/>
  <c r="D2707" i="12" s="1"/>
  <c r="G2685" i="12"/>
  <c r="C2685" i="12" s="1"/>
  <c r="D2685" i="12" s="1"/>
  <c r="G2727" i="12"/>
  <c r="C2727" i="12" s="1"/>
  <c r="D2727" i="12" s="1"/>
  <c r="G2720" i="12"/>
  <c r="C2720" i="12" s="1"/>
  <c r="D2720" i="12" s="1"/>
  <c r="H2720" i="12" s="1"/>
  <c r="G2711" i="12"/>
  <c r="C2711" i="12" s="1"/>
  <c r="D2711" i="12" s="1"/>
  <c r="G2693" i="12"/>
  <c r="C2693" i="12" s="1"/>
  <c r="D2693" i="12" s="1"/>
  <c r="G2748" i="12"/>
  <c r="C2748" i="12" s="1"/>
  <c r="D2748" i="12" s="1"/>
  <c r="G2708" i="12"/>
  <c r="C2708" i="12" s="1"/>
  <c r="D2708" i="12" s="1"/>
  <c r="G2650" i="12"/>
  <c r="C2650" i="12" s="1"/>
  <c r="D2650" i="12" s="1"/>
  <c r="G2639" i="12"/>
  <c r="C2639" i="12" s="1"/>
  <c r="D2639" i="12" s="1"/>
  <c r="G2706" i="12"/>
  <c r="C2706" i="12" s="1"/>
  <c r="D2706" i="12" s="1"/>
  <c r="G2634" i="12"/>
  <c r="C2634" i="12" s="1"/>
  <c r="D2634" i="12" s="1"/>
  <c r="G2598" i="12"/>
  <c r="C2598" i="12" s="1"/>
  <c r="D2598" i="12" s="1"/>
  <c r="G2695" i="12"/>
  <c r="C2695" i="12" s="1"/>
  <c r="D2695" i="12" s="1"/>
  <c r="G2672" i="12"/>
  <c r="C2672" i="12" s="1"/>
  <c r="D2672" i="12" s="1"/>
  <c r="G2702" i="12"/>
  <c r="C2702" i="12" s="1"/>
  <c r="D2702" i="12" s="1"/>
  <c r="G2745" i="12"/>
  <c r="C2745" i="12" s="1"/>
  <c r="D2745" i="12" s="1"/>
  <c r="G2698" i="12"/>
  <c r="C2698" i="12" s="1"/>
  <c r="D2698" i="12" s="1"/>
  <c r="G2729" i="12"/>
  <c r="C2729" i="12" s="1"/>
  <c r="D2729" i="12" s="1"/>
  <c r="H2729" i="12" s="1"/>
  <c r="G2575" i="12"/>
  <c r="C2575" i="12" s="1"/>
  <c r="D2575" i="12" s="1"/>
  <c r="G2754" i="12"/>
  <c r="C2754" i="12" s="1"/>
  <c r="D2754" i="12" s="1"/>
  <c r="G2681" i="12"/>
  <c r="C2681" i="12" s="1"/>
  <c r="D2681" i="12" s="1"/>
  <c r="G2722" i="12"/>
  <c r="C2722" i="12" s="1"/>
  <c r="D2722" i="12" s="1"/>
  <c r="G2642" i="12"/>
  <c r="C2642" i="12" s="1"/>
  <c r="D2642" i="12" s="1"/>
  <c r="H2642" i="12" s="1"/>
  <c r="G2725" i="12"/>
  <c r="C2725" i="12" s="1"/>
  <c r="D2725" i="12" s="1"/>
  <c r="G2715" i="12"/>
  <c r="C2715" i="12" s="1"/>
  <c r="D2715" i="12" s="1"/>
  <c r="H2715" i="12" s="1"/>
  <c r="G2640" i="12"/>
  <c r="C2640" i="12" s="1"/>
  <c r="D2640" i="12" s="1"/>
  <c r="G2741" i="12"/>
  <c r="C2741" i="12" s="1"/>
  <c r="D2741" i="12" s="1"/>
  <c r="H2741" i="12" s="1"/>
  <c r="G2662" i="12"/>
  <c r="C2662" i="12" s="1"/>
  <c r="D2662" i="12" s="1"/>
  <c r="H2662" i="12" s="1"/>
  <c r="G2757" i="12"/>
  <c r="C2757" i="12" s="1"/>
  <c r="D2757" i="12" s="1"/>
  <c r="H2757" i="12" s="1"/>
  <c r="G2750" i="12"/>
  <c r="C2750" i="12" s="1"/>
  <c r="D2750" i="12" s="1"/>
  <c r="G2753" i="12"/>
  <c r="C2753" i="12" s="1"/>
  <c r="D2753" i="12" s="1"/>
  <c r="G2733" i="12"/>
  <c r="C2733" i="12" s="1"/>
  <c r="D2733" i="12" s="1"/>
  <c r="G2687" i="12"/>
  <c r="C2687" i="12" s="1"/>
  <c r="D2687" i="12" s="1"/>
  <c r="H2687" i="12" s="1"/>
  <c r="G2658" i="12"/>
  <c r="C2658" i="12" s="1"/>
  <c r="D2658" i="12" s="1"/>
  <c r="H2658" i="12" s="1"/>
  <c r="G2730" i="12"/>
  <c r="C2730" i="12" s="1"/>
  <c r="D2730" i="12" s="1"/>
  <c r="H2730" i="12" s="1"/>
  <c r="G2716" i="12"/>
  <c r="C2716" i="12" s="1"/>
  <c r="D2716" i="12" s="1"/>
  <c r="G2675" i="12"/>
  <c r="C2675" i="12" s="1"/>
  <c r="D2675" i="12" s="1"/>
  <c r="G2689" i="12"/>
  <c r="C2689" i="12" s="1"/>
  <c r="D2689" i="12" s="1"/>
  <c r="G2761" i="12"/>
  <c r="C2761" i="12" s="1"/>
  <c r="D2761" i="12" s="1"/>
  <c r="G2738" i="12"/>
  <c r="C2738" i="12" s="1"/>
  <c r="D2738" i="12" s="1"/>
  <c r="H2738" i="12" s="1"/>
  <c r="G2700" i="12"/>
  <c r="C2700" i="12" s="1"/>
  <c r="D2700" i="12" s="1"/>
  <c r="H2700" i="12" s="1"/>
  <c r="G2664" i="12"/>
  <c r="C2664" i="12" s="1"/>
  <c r="D2664" i="12" s="1"/>
  <c r="H2664" i="12" s="1"/>
  <c r="G2712" i="12"/>
  <c r="C2712" i="12" s="1"/>
  <c r="D2712" i="12" s="1"/>
  <c r="G2686" i="12"/>
  <c r="C2686" i="12" s="1"/>
  <c r="D2686" i="12" s="1"/>
  <c r="G2677" i="12"/>
  <c r="C2677" i="12" s="1"/>
  <c r="D2677" i="12" s="1"/>
  <c r="G2670" i="12"/>
  <c r="C2670" i="12" s="1"/>
  <c r="D2670" i="12" s="1"/>
  <c r="G2654" i="12"/>
  <c r="C2654" i="12" s="1"/>
  <c r="D2654" i="12" s="1"/>
  <c r="H2654" i="12" s="1"/>
  <c r="AF2654" i="12" s="1"/>
  <c r="G2704" i="12"/>
  <c r="C2704" i="12" s="1"/>
  <c r="D2704" i="12" s="1"/>
  <c r="H2704" i="12" s="1"/>
  <c r="G2699" i="12"/>
  <c r="C2699" i="12" s="1"/>
  <c r="D2699" i="12" s="1"/>
  <c r="H2699" i="12" s="1"/>
  <c r="G2703" i="12"/>
  <c r="C2703" i="12" s="1"/>
  <c r="D2703" i="12" s="1"/>
  <c r="G2744" i="12"/>
  <c r="C2744" i="12" s="1"/>
  <c r="D2744" i="12" s="1"/>
  <c r="H2744" i="12" s="1"/>
  <c r="G2683" i="12"/>
  <c r="C2683" i="12" s="1"/>
  <c r="D2683" i="12" s="1"/>
  <c r="H2683" i="12" s="1"/>
  <c r="G2671" i="12"/>
  <c r="C2671" i="12" s="1"/>
  <c r="D2671" i="12" s="1"/>
  <c r="G2731" i="12"/>
  <c r="C2731" i="12" s="1"/>
  <c r="D2731" i="12" s="1"/>
  <c r="G2673" i="12"/>
  <c r="C2673" i="12" s="1"/>
  <c r="D2673" i="12" s="1"/>
  <c r="G2690" i="12"/>
  <c r="C2690" i="12" s="1"/>
  <c r="D2690" i="12" s="1"/>
  <c r="H2690" i="12" s="1"/>
  <c r="G2740" i="12"/>
  <c r="C2740" i="12" s="1"/>
  <c r="D2740" i="12" s="1"/>
  <c r="H2740" i="12" s="1"/>
  <c r="G2643" i="12"/>
  <c r="C2643" i="12" s="1"/>
  <c r="D2643" i="12" s="1"/>
  <c r="H2643" i="12" s="1"/>
  <c r="G2612" i="12"/>
  <c r="C2612" i="12" s="1"/>
  <c r="D2612" i="12" s="1"/>
  <c r="G2606" i="12"/>
  <c r="C2606" i="12" s="1"/>
  <c r="D2606" i="12" s="1"/>
  <c r="G2578" i="12"/>
  <c r="C2578" i="12" s="1"/>
  <c r="D2578" i="12" s="1"/>
  <c r="H2578" i="12" s="1"/>
  <c r="G2737" i="12"/>
  <c r="C2737" i="12" s="1"/>
  <c r="D2737" i="12" s="1"/>
  <c r="G2680" i="12"/>
  <c r="C2680" i="12" s="1"/>
  <c r="D2680" i="12" s="1"/>
  <c r="H2680" i="12" s="1"/>
  <c r="G2721" i="12"/>
  <c r="C2721" i="12" s="1"/>
  <c r="D2721" i="12" s="1"/>
  <c r="H2721" i="12" s="1"/>
  <c r="G2678" i="12"/>
  <c r="C2678" i="12" s="1"/>
  <c r="D2678" i="12" s="1"/>
  <c r="G2742" i="12"/>
  <c r="C2742" i="12" s="1"/>
  <c r="D2742" i="12" s="1"/>
  <c r="G2726" i="12"/>
  <c r="C2726" i="12" s="1"/>
  <c r="D2726" i="12" s="1"/>
  <c r="G2676" i="12"/>
  <c r="C2676" i="12" s="1"/>
  <c r="D2676" i="12" s="1"/>
  <c r="G2663" i="12"/>
  <c r="C2663" i="12" s="1"/>
  <c r="D2663" i="12" s="1"/>
  <c r="G2714" i="12"/>
  <c r="C2714" i="12" s="1"/>
  <c r="D2714" i="12" s="1"/>
  <c r="G2679" i="12"/>
  <c r="C2679" i="12" s="1"/>
  <c r="D2679" i="12" s="1"/>
  <c r="H2679" i="12" s="1"/>
  <c r="G2724" i="12"/>
  <c r="C2724" i="12" s="1"/>
  <c r="D2724" i="12" s="1"/>
  <c r="H2724" i="12" s="1"/>
  <c r="G2682" i="12"/>
  <c r="C2682" i="12" s="1"/>
  <c r="D2682" i="12" s="1"/>
  <c r="G2756" i="12"/>
  <c r="C2756" i="12" s="1"/>
  <c r="D2756" i="12" s="1"/>
  <c r="G2668" i="12"/>
  <c r="C2668" i="12" s="1"/>
  <c r="D2668" i="12" s="1"/>
  <c r="H2668" i="12" s="1"/>
  <c r="AF2668" i="12" s="1"/>
  <c r="G2713" i="12"/>
  <c r="C2713" i="12" s="1"/>
  <c r="D2713" i="12" s="1"/>
  <c r="G2590" i="12"/>
  <c r="C2590" i="12" s="1"/>
  <c r="D2590" i="12" s="1"/>
  <c r="H2590" i="12" s="1"/>
  <c r="G2611" i="12"/>
  <c r="C2611" i="12" s="1"/>
  <c r="D2611" i="12" s="1"/>
  <c r="H2611" i="12" s="1"/>
  <c r="G2595" i="12"/>
  <c r="C2595" i="12" s="1"/>
  <c r="D2595" i="12" s="1"/>
  <c r="G2613" i="12"/>
  <c r="C2613" i="12" s="1"/>
  <c r="D2613" i="12" s="1"/>
  <c r="G2540" i="12"/>
  <c r="C2540" i="12" s="1"/>
  <c r="D2540" i="12" s="1"/>
  <c r="G2529" i="12"/>
  <c r="C2529" i="12" s="1"/>
  <c r="D2529" i="12" s="1"/>
  <c r="G2588" i="12"/>
  <c r="C2588" i="12" s="1"/>
  <c r="D2588" i="12" s="1"/>
  <c r="G2450" i="12"/>
  <c r="C2450" i="12" s="1"/>
  <c r="D2450" i="12" s="1"/>
  <c r="G2526" i="12"/>
  <c r="C2526" i="12" s="1"/>
  <c r="D2526" i="12" s="1"/>
  <c r="G2636" i="12"/>
  <c r="C2636" i="12" s="1"/>
  <c r="D2636" i="12" s="1"/>
  <c r="H2636" i="12" s="1"/>
  <c r="G2627" i="12"/>
  <c r="C2627" i="12" s="1"/>
  <c r="D2627" i="12" s="1"/>
  <c r="G2589" i="12"/>
  <c r="C2589" i="12" s="1"/>
  <c r="D2589" i="12" s="1"/>
  <c r="H2589" i="12" s="1"/>
  <c r="AF2589" i="12" s="1"/>
  <c r="G2596" i="12"/>
  <c r="C2596" i="12" s="1"/>
  <c r="D2596" i="12" s="1"/>
  <c r="G2431" i="12"/>
  <c r="C2431" i="12" s="1"/>
  <c r="D2431" i="12" s="1"/>
  <c r="G2587" i="12"/>
  <c r="C2587" i="12" s="1"/>
  <c r="D2587" i="12" s="1"/>
  <c r="G2577" i="12"/>
  <c r="C2577" i="12" s="1"/>
  <c r="D2577" i="12" s="1"/>
  <c r="G2549" i="12"/>
  <c r="C2549" i="12" s="1"/>
  <c r="D2549" i="12" s="1"/>
  <c r="H2549" i="12" s="1"/>
  <c r="G2536" i="12"/>
  <c r="C2536" i="12" s="1"/>
  <c r="D2536" i="12" s="1"/>
  <c r="G2579" i="12"/>
  <c r="C2579" i="12" s="1"/>
  <c r="D2579" i="12" s="1"/>
  <c r="H2579" i="12" s="1"/>
  <c r="AF2579" i="12" s="1"/>
  <c r="G2558" i="12"/>
  <c r="C2558" i="12" s="1"/>
  <c r="D2558" i="12" s="1"/>
  <c r="G2616" i="12"/>
  <c r="C2616" i="12" s="1"/>
  <c r="D2616" i="12" s="1"/>
  <c r="H2616" i="12" s="1"/>
  <c r="G2530" i="12"/>
  <c r="C2530" i="12" s="1"/>
  <c r="D2530" i="12" s="1"/>
  <c r="H2530" i="12" s="1"/>
  <c r="G2601" i="12"/>
  <c r="C2601" i="12" s="1"/>
  <c r="D2601" i="12" s="1"/>
  <c r="H2601" i="12" s="1"/>
  <c r="AF2601" i="12" s="1"/>
  <c r="G2581" i="12"/>
  <c r="C2581" i="12" s="1"/>
  <c r="D2581" i="12" s="1"/>
  <c r="H2581" i="12" s="1"/>
  <c r="AF2581" i="12" s="1"/>
  <c r="G2603" i="12"/>
  <c r="C2603" i="12" s="1"/>
  <c r="D2603" i="12" s="1"/>
  <c r="H2603" i="12" s="1"/>
  <c r="G2583" i="12"/>
  <c r="C2583" i="12" s="1"/>
  <c r="D2583" i="12" s="1"/>
  <c r="G2552" i="12"/>
  <c r="C2552" i="12" s="1"/>
  <c r="D2552" i="12" s="1"/>
  <c r="H2552" i="12" s="1"/>
  <c r="G2621" i="12"/>
  <c r="C2621" i="12" s="1"/>
  <c r="D2621" i="12" s="1"/>
  <c r="G2538" i="12"/>
  <c r="C2538" i="12" s="1"/>
  <c r="D2538" i="12" s="1"/>
  <c r="G2559" i="12"/>
  <c r="C2559" i="12" s="1"/>
  <c r="D2559" i="12" s="1"/>
  <c r="H2559" i="12" s="1"/>
  <c r="G2561" i="12"/>
  <c r="C2561" i="12" s="1"/>
  <c r="D2561" i="12" s="1"/>
  <c r="G2551" i="12"/>
  <c r="C2551" i="12" s="1"/>
  <c r="D2551" i="12" s="1"/>
  <c r="H2551" i="12" s="1"/>
  <c r="G2553" i="12"/>
  <c r="C2553" i="12" s="1"/>
  <c r="D2553" i="12" s="1"/>
  <c r="H2553" i="12" s="1"/>
  <c r="G2464" i="12"/>
  <c r="C2464" i="12" s="1"/>
  <c r="D2464" i="12" s="1"/>
  <c r="G2622" i="12"/>
  <c r="C2622" i="12" s="1"/>
  <c r="D2622" i="12" s="1"/>
  <c r="G2594" i="12"/>
  <c r="C2594" i="12" s="1"/>
  <c r="D2594" i="12" s="1"/>
  <c r="H2594" i="12" s="1"/>
  <c r="G2628" i="12"/>
  <c r="C2628" i="12" s="1"/>
  <c r="D2628" i="12" s="1"/>
  <c r="H2628" i="12" s="1"/>
  <c r="G2523" i="12"/>
  <c r="C2523" i="12" s="1"/>
  <c r="D2523" i="12" s="1"/>
  <c r="G2436" i="12"/>
  <c r="C2436" i="12" s="1"/>
  <c r="D2436" i="12" s="1"/>
  <c r="H2436" i="12" s="1"/>
  <c r="G2566" i="12"/>
  <c r="C2566" i="12" s="1"/>
  <c r="D2566" i="12" s="1"/>
  <c r="G2547" i="12"/>
  <c r="C2547" i="12" s="1"/>
  <c r="D2547" i="12" s="1"/>
  <c r="H2547" i="12" s="1"/>
  <c r="G2610" i="12"/>
  <c r="C2610" i="12" s="1"/>
  <c r="D2610" i="12" s="1"/>
  <c r="G2602" i="12"/>
  <c r="C2602" i="12" s="1"/>
  <c r="D2602" i="12" s="1"/>
  <c r="G2544" i="12"/>
  <c r="C2544" i="12" s="1"/>
  <c r="D2544" i="12" s="1"/>
  <c r="G2500" i="12"/>
  <c r="C2500" i="12" s="1"/>
  <c r="D2500" i="12" s="1"/>
  <c r="H2500" i="12" s="1"/>
  <c r="G2449" i="12"/>
  <c r="C2449" i="12" s="1"/>
  <c r="D2449" i="12" s="1"/>
  <c r="G2425" i="12"/>
  <c r="C2425" i="12" s="1"/>
  <c r="D2425" i="12" s="1"/>
  <c r="G2557" i="12"/>
  <c r="C2557" i="12" s="1"/>
  <c r="D2557" i="12" s="1"/>
  <c r="G2532" i="12"/>
  <c r="C2532" i="12" s="1"/>
  <c r="D2532" i="12" s="1"/>
  <c r="H2532" i="12" s="1"/>
  <c r="G2585" i="12"/>
  <c r="C2585" i="12" s="1"/>
  <c r="D2585" i="12" s="1"/>
  <c r="H2585" i="12" s="1"/>
  <c r="G2571" i="12"/>
  <c r="C2571" i="12" s="1"/>
  <c r="D2571" i="12" s="1"/>
  <c r="G2586" i="12"/>
  <c r="C2586" i="12" s="1"/>
  <c r="D2586" i="12" s="1"/>
  <c r="H2586" i="12" s="1"/>
  <c r="G2593" i="12"/>
  <c r="C2593" i="12" s="1"/>
  <c r="D2593" i="12" s="1"/>
  <c r="H2593" i="12" s="1"/>
  <c r="G2458" i="12"/>
  <c r="C2458" i="12" s="1"/>
  <c r="D2458" i="12" s="1"/>
  <c r="H2458" i="12" s="1"/>
  <c r="G2507" i="12"/>
  <c r="C2507" i="12" s="1"/>
  <c r="D2507" i="12" s="1"/>
  <c r="G2556" i="12"/>
  <c r="C2556" i="12" s="1"/>
  <c r="D2556" i="12" s="1"/>
  <c r="H2556" i="12" s="1"/>
  <c r="G2609" i="12"/>
  <c r="C2609" i="12" s="1"/>
  <c r="D2609" i="12" s="1"/>
  <c r="H2609" i="12" s="1"/>
  <c r="G2573" i="12"/>
  <c r="C2573" i="12" s="1"/>
  <c r="D2573" i="12" s="1"/>
  <c r="G2615" i="12"/>
  <c r="C2615" i="12" s="1"/>
  <c r="D2615" i="12" s="1"/>
  <c r="G2569" i="12"/>
  <c r="C2569" i="12" s="1"/>
  <c r="D2569" i="12" s="1"/>
  <c r="H2569" i="12" s="1"/>
  <c r="G2637" i="12"/>
  <c r="C2637" i="12" s="1"/>
  <c r="D2637" i="12" s="1"/>
  <c r="H2637" i="12" s="1"/>
  <c r="G2619" i="12"/>
  <c r="C2619" i="12" s="1"/>
  <c r="D2619" i="12" s="1"/>
  <c r="G2560" i="12"/>
  <c r="C2560" i="12" s="1"/>
  <c r="D2560" i="12" s="1"/>
  <c r="G2528" i="12"/>
  <c r="C2528" i="12" s="1"/>
  <c r="D2528" i="12" s="1"/>
  <c r="G2618" i="12"/>
  <c r="C2618" i="12" s="1"/>
  <c r="D2618" i="12" s="1"/>
  <c r="G2534" i="12"/>
  <c r="C2534" i="12" s="1"/>
  <c r="D2534" i="12" s="1"/>
  <c r="G2537" i="12"/>
  <c r="C2537" i="12" s="1"/>
  <c r="D2537" i="12" s="1"/>
  <c r="G2614" i="12"/>
  <c r="C2614" i="12" s="1"/>
  <c r="D2614" i="12" s="1"/>
  <c r="H2614" i="12" s="1"/>
  <c r="G2568" i="12"/>
  <c r="C2568" i="12" s="1"/>
  <c r="D2568" i="12" s="1"/>
  <c r="G2525" i="12"/>
  <c r="C2525" i="12" s="1"/>
  <c r="D2525" i="12" s="1"/>
  <c r="H2525" i="12" s="1"/>
  <c r="AF2525" i="12" s="1"/>
  <c r="G2562" i="12"/>
  <c r="C2562" i="12" s="1"/>
  <c r="D2562" i="12" s="1"/>
  <c r="G2550" i="12"/>
  <c r="C2550" i="12" s="1"/>
  <c r="D2550" i="12" s="1"/>
  <c r="G2600" i="12"/>
  <c r="C2600" i="12" s="1"/>
  <c r="D2600" i="12" s="1"/>
  <c r="G2527" i="12"/>
  <c r="C2527" i="12" s="1"/>
  <c r="D2527" i="12" s="1"/>
  <c r="H2527" i="12" s="1"/>
  <c r="G2591" i="12"/>
  <c r="C2591" i="12" s="1"/>
  <c r="D2591" i="12" s="1"/>
  <c r="G2584" i="12"/>
  <c r="C2584" i="12" s="1"/>
  <c r="D2584" i="12" s="1"/>
  <c r="H2584" i="12" s="1"/>
  <c r="G2463" i="12"/>
  <c r="C2463" i="12" s="1"/>
  <c r="D2463" i="12" s="1"/>
  <c r="G2433" i="12"/>
  <c r="C2433" i="12" s="1"/>
  <c r="D2433" i="12" s="1"/>
  <c r="G2641" i="12"/>
  <c r="C2641" i="12" s="1"/>
  <c r="D2641" i="12" s="1"/>
  <c r="H2641" i="12" s="1"/>
  <c r="G2580" i="12"/>
  <c r="C2580" i="12" s="1"/>
  <c r="D2580" i="12" s="1"/>
  <c r="G2630" i="12"/>
  <c r="C2630" i="12" s="1"/>
  <c r="D2630" i="12" s="1"/>
  <c r="G2617" i="12"/>
  <c r="C2617" i="12" s="1"/>
  <c r="D2617" i="12" s="1"/>
  <c r="H2617" i="12" s="1"/>
  <c r="G2599" i="12"/>
  <c r="C2599" i="12" s="1"/>
  <c r="D2599" i="12" s="1"/>
  <c r="H2599" i="12" s="1"/>
  <c r="G2554" i="12"/>
  <c r="C2554" i="12" s="1"/>
  <c r="D2554" i="12" s="1"/>
  <c r="G2638" i="12"/>
  <c r="C2638" i="12" s="1"/>
  <c r="D2638" i="12" s="1"/>
  <c r="G2574" i="12"/>
  <c r="C2574" i="12" s="1"/>
  <c r="D2574" i="12" s="1"/>
  <c r="G2521" i="12"/>
  <c r="C2521" i="12" s="1"/>
  <c r="D2521" i="12" s="1"/>
  <c r="H2521" i="12" s="1"/>
  <c r="AF2521" i="12" s="1"/>
  <c r="G2582" i="12"/>
  <c r="C2582" i="12" s="1"/>
  <c r="D2582" i="12" s="1"/>
  <c r="H2582" i="12" s="1"/>
  <c r="G2608" i="12"/>
  <c r="C2608" i="12" s="1"/>
  <c r="D2608" i="12" s="1"/>
  <c r="H2608" i="12" s="1"/>
  <c r="AF2608" i="12" s="1"/>
  <c r="G2462" i="12"/>
  <c r="C2462" i="12" s="1"/>
  <c r="D2462" i="12" s="1"/>
  <c r="G2428" i="12"/>
  <c r="C2428" i="12" s="1"/>
  <c r="D2428" i="12" s="1"/>
  <c r="G2422" i="12"/>
  <c r="C2422" i="12" s="1"/>
  <c r="D2422" i="12" s="1"/>
  <c r="G2535" i="12"/>
  <c r="C2535" i="12" s="1"/>
  <c r="D2535" i="12" s="1"/>
  <c r="H2535" i="12" s="1"/>
  <c r="G2623" i="12"/>
  <c r="C2623" i="12" s="1"/>
  <c r="D2623" i="12" s="1"/>
  <c r="G2542" i="12"/>
  <c r="C2542" i="12" s="1"/>
  <c r="D2542" i="12" s="1"/>
  <c r="G2592" i="12"/>
  <c r="C2592" i="12" s="1"/>
  <c r="D2592" i="12" s="1"/>
  <c r="G2555" i="12"/>
  <c r="C2555" i="12" s="1"/>
  <c r="D2555" i="12" s="1"/>
  <c r="G2565" i="12"/>
  <c r="C2565" i="12" s="1"/>
  <c r="D2565" i="12" s="1"/>
  <c r="H2565" i="12" s="1"/>
  <c r="G2546" i="12"/>
  <c r="C2546" i="12" s="1"/>
  <c r="D2546" i="12" s="1"/>
  <c r="G2605" i="12"/>
  <c r="C2605" i="12" s="1"/>
  <c r="D2605" i="12" s="1"/>
  <c r="G2625" i="12"/>
  <c r="C2625" i="12" s="1"/>
  <c r="D2625" i="12" s="1"/>
  <c r="H2625" i="12" s="1"/>
  <c r="G2427" i="12"/>
  <c r="C2427" i="12" s="1"/>
  <c r="D2427" i="12" s="1"/>
  <c r="G2563" i="12"/>
  <c r="C2563" i="12" s="1"/>
  <c r="D2563" i="12" s="1"/>
  <c r="H2563" i="12" s="1"/>
  <c r="G2548" i="12"/>
  <c r="C2548" i="12" s="1"/>
  <c r="D2548" i="12" s="1"/>
  <c r="G2626" i="12"/>
  <c r="C2626" i="12" s="1"/>
  <c r="D2626" i="12" s="1"/>
  <c r="G2545" i="12"/>
  <c r="C2545" i="12" s="1"/>
  <c r="D2545" i="12" s="1"/>
  <c r="G2629" i="12"/>
  <c r="C2629" i="12" s="1"/>
  <c r="D2629" i="12" s="1"/>
  <c r="H2629" i="12" s="1"/>
  <c r="G2572" i="12"/>
  <c r="C2572" i="12" s="1"/>
  <c r="D2572" i="12" s="1"/>
  <c r="G2635" i="12"/>
  <c r="C2635" i="12" s="1"/>
  <c r="D2635" i="12" s="1"/>
  <c r="G2533" i="12"/>
  <c r="C2533" i="12" s="1"/>
  <c r="D2533" i="12" s="1"/>
  <c r="G2632" i="12"/>
  <c r="C2632" i="12" s="1"/>
  <c r="D2632" i="12" s="1"/>
  <c r="G2570" i="12"/>
  <c r="C2570" i="12" s="1"/>
  <c r="D2570" i="12" s="1"/>
  <c r="G2620" i="12"/>
  <c r="C2620" i="12" s="1"/>
  <c r="D2620" i="12" s="1"/>
  <c r="G2543" i="12"/>
  <c r="C2543" i="12" s="1"/>
  <c r="D2543" i="12" s="1"/>
  <c r="G2539" i="12"/>
  <c r="C2539" i="12" s="1"/>
  <c r="D2539" i="12" s="1"/>
  <c r="G2567" i="12"/>
  <c r="C2567" i="12" s="1"/>
  <c r="D2567" i="12" s="1"/>
  <c r="G2624" i="12"/>
  <c r="C2624" i="12" s="1"/>
  <c r="D2624" i="12" s="1"/>
  <c r="G2597" i="12"/>
  <c r="C2597" i="12" s="1"/>
  <c r="D2597" i="12" s="1"/>
  <c r="H2597" i="12" s="1"/>
  <c r="AF2597" i="12" s="1"/>
  <c r="G2541" i="12"/>
  <c r="C2541" i="12" s="1"/>
  <c r="D2541" i="12" s="1"/>
  <c r="H2541" i="12" s="1"/>
  <c r="G2531" i="12"/>
  <c r="C2531" i="12" s="1"/>
  <c r="D2531" i="12" s="1"/>
  <c r="G2633" i="12"/>
  <c r="C2633" i="12" s="1"/>
  <c r="D2633" i="12" s="1"/>
  <c r="G2513" i="12"/>
  <c r="C2513" i="12" s="1"/>
  <c r="D2513" i="12" s="1"/>
  <c r="G2509" i="12"/>
  <c r="C2509" i="12" s="1"/>
  <c r="D2509" i="12" s="1"/>
  <c r="G2489" i="12"/>
  <c r="C2489" i="12" s="1"/>
  <c r="D2489" i="12" s="1"/>
  <c r="G2475" i="12"/>
  <c r="C2475" i="12" s="1"/>
  <c r="D2475" i="12" s="1"/>
  <c r="H2475" i="12" s="1"/>
  <c r="G2522" i="12"/>
  <c r="C2522" i="12" s="1"/>
  <c r="D2522" i="12" s="1"/>
  <c r="G2442" i="12"/>
  <c r="C2442" i="12" s="1"/>
  <c r="D2442" i="12" s="1"/>
  <c r="H2442" i="12" s="1"/>
  <c r="G2409" i="12"/>
  <c r="C2409" i="12" s="1"/>
  <c r="D2409" i="12" s="1"/>
  <c r="G2298" i="12"/>
  <c r="C2298" i="12" s="1"/>
  <c r="D2298" i="12" s="1"/>
  <c r="G2295" i="12"/>
  <c r="C2295" i="12" s="1"/>
  <c r="D2295" i="12" s="1"/>
  <c r="G2381" i="12"/>
  <c r="C2381" i="12" s="1"/>
  <c r="D2381" i="12" s="1"/>
  <c r="G2334" i="12"/>
  <c r="C2334" i="12" s="1"/>
  <c r="D2334" i="12" s="1"/>
  <c r="G2318" i="12"/>
  <c r="C2318" i="12" s="1"/>
  <c r="D2318" i="12" s="1"/>
  <c r="G2465" i="12"/>
  <c r="C2465" i="12" s="1"/>
  <c r="D2465" i="12" s="1"/>
  <c r="H2465" i="12" s="1"/>
  <c r="G2492" i="12"/>
  <c r="C2492" i="12" s="1"/>
  <c r="D2492" i="12" s="1"/>
  <c r="H2492" i="12" s="1"/>
  <c r="G2516" i="12"/>
  <c r="C2516" i="12" s="1"/>
  <c r="D2516" i="12" s="1"/>
  <c r="H2516" i="12" s="1"/>
  <c r="G2447" i="12"/>
  <c r="C2447" i="12" s="1"/>
  <c r="D2447" i="12" s="1"/>
  <c r="G2417" i="12"/>
  <c r="C2417" i="12" s="1"/>
  <c r="D2417" i="12" s="1"/>
  <c r="H2417" i="12" s="1"/>
  <c r="G2457" i="12"/>
  <c r="C2457" i="12" s="1"/>
  <c r="D2457" i="12" s="1"/>
  <c r="H2457" i="12" s="1"/>
  <c r="G2518" i="12"/>
  <c r="C2518" i="12" s="1"/>
  <c r="D2518" i="12" s="1"/>
  <c r="G2501" i="12"/>
  <c r="C2501" i="12" s="1"/>
  <c r="D2501" i="12" s="1"/>
  <c r="H2501" i="12" s="1"/>
  <c r="G2421" i="12"/>
  <c r="C2421" i="12" s="1"/>
  <c r="D2421" i="12" s="1"/>
  <c r="G2411" i="12"/>
  <c r="C2411" i="12" s="1"/>
  <c r="D2411" i="12" s="1"/>
  <c r="H2411" i="12" s="1"/>
  <c r="G2494" i="12"/>
  <c r="C2494" i="12" s="1"/>
  <c r="D2494" i="12" s="1"/>
  <c r="G2496" i="12"/>
  <c r="C2496" i="12" s="1"/>
  <c r="D2496" i="12" s="1"/>
  <c r="H2496" i="12" s="1"/>
  <c r="G2434" i="12"/>
  <c r="C2434" i="12" s="1"/>
  <c r="D2434" i="12" s="1"/>
  <c r="G2519" i="12"/>
  <c r="C2519" i="12" s="1"/>
  <c r="D2519" i="12" s="1"/>
  <c r="H2519" i="12" s="1"/>
  <c r="AF2519" i="12" s="1"/>
  <c r="G2403" i="12"/>
  <c r="C2403" i="12" s="1"/>
  <c r="D2403" i="12" s="1"/>
  <c r="H2403" i="12" s="1"/>
  <c r="G2470" i="12"/>
  <c r="C2470" i="12" s="1"/>
  <c r="D2470" i="12" s="1"/>
  <c r="H2470" i="12" s="1"/>
  <c r="AF2470" i="12" s="1"/>
  <c r="G2424" i="12"/>
  <c r="C2424" i="12" s="1"/>
  <c r="D2424" i="12" s="1"/>
  <c r="G2485" i="12"/>
  <c r="C2485" i="12" s="1"/>
  <c r="D2485" i="12" s="1"/>
  <c r="G2511" i="12"/>
  <c r="C2511" i="12" s="1"/>
  <c r="D2511" i="12" s="1"/>
  <c r="H2511" i="12" s="1"/>
  <c r="AF2511" i="12" s="1"/>
  <c r="G2508" i="12"/>
  <c r="C2508" i="12" s="1"/>
  <c r="D2508" i="12" s="1"/>
  <c r="G2385" i="12"/>
  <c r="C2385" i="12" s="1"/>
  <c r="D2385" i="12" s="1"/>
  <c r="H2385" i="12" s="1"/>
  <c r="G2398" i="12"/>
  <c r="C2398" i="12" s="1"/>
  <c r="D2398" i="12" s="1"/>
  <c r="G2380" i="12"/>
  <c r="C2380" i="12" s="1"/>
  <c r="D2380" i="12" s="1"/>
  <c r="G2483" i="12"/>
  <c r="C2483" i="12" s="1"/>
  <c r="D2483" i="12" s="1"/>
  <c r="H2483" i="12" s="1"/>
  <c r="G2455" i="12"/>
  <c r="C2455" i="12" s="1"/>
  <c r="D2455" i="12" s="1"/>
  <c r="G2467" i="12"/>
  <c r="C2467" i="12" s="1"/>
  <c r="D2467" i="12" s="1"/>
  <c r="G2469" i="12"/>
  <c r="C2469" i="12" s="1"/>
  <c r="D2469" i="12" s="1"/>
  <c r="G2473" i="12"/>
  <c r="C2473" i="12" s="1"/>
  <c r="D2473" i="12" s="1"/>
  <c r="H2473" i="12" s="1"/>
  <c r="G2440" i="12"/>
  <c r="C2440" i="12" s="1"/>
  <c r="D2440" i="12" s="1"/>
  <c r="G2524" i="12"/>
  <c r="C2524" i="12" s="1"/>
  <c r="D2524" i="12" s="1"/>
  <c r="H2524" i="12" s="1"/>
  <c r="AF2524" i="12" s="1"/>
  <c r="G2406" i="12"/>
  <c r="C2406" i="12" s="1"/>
  <c r="D2406" i="12" s="1"/>
  <c r="H2406" i="12" s="1"/>
  <c r="G2306" i="12"/>
  <c r="C2306" i="12" s="1"/>
  <c r="D2306" i="12" s="1"/>
  <c r="H2306" i="12" s="1"/>
  <c r="G2414" i="12"/>
  <c r="C2414" i="12" s="1"/>
  <c r="D2414" i="12" s="1"/>
  <c r="G2412" i="12"/>
  <c r="C2412" i="12" s="1"/>
  <c r="D2412" i="12" s="1"/>
  <c r="G2439" i="12"/>
  <c r="C2439" i="12" s="1"/>
  <c r="D2439" i="12" s="1"/>
  <c r="H2439" i="12" s="1"/>
  <c r="AF2439" i="12" s="1"/>
  <c r="G2419" i="12"/>
  <c r="C2419" i="12" s="1"/>
  <c r="D2419" i="12" s="1"/>
  <c r="G2410" i="12"/>
  <c r="C2410" i="12" s="1"/>
  <c r="D2410" i="12" s="1"/>
  <c r="G2468" i="12"/>
  <c r="C2468" i="12" s="1"/>
  <c r="D2468" i="12" s="1"/>
  <c r="G2423" i="12"/>
  <c r="C2423" i="12" s="1"/>
  <c r="D2423" i="12" s="1"/>
  <c r="G2429" i="12"/>
  <c r="C2429" i="12" s="1"/>
  <c r="D2429" i="12" s="1"/>
  <c r="G2445" i="12"/>
  <c r="C2445" i="12" s="1"/>
  <c r="D2445" i="12" s="1"/>
  <c r="G2292" i="12"/>
  <c r="C2292" i="12" s="1"/>
  <c r="D2292" i="12" s="1"/>
  <c r="H2292" i="12" s="1"/>
  <c r="AF2292" i="12" s="1"/>
  <c r="G2480" i="12"/>
  <c r="C2480" i="12" s="1"/>
  <c r="D2480" i="12" s="1"/>
  <c r="H2480" i="12" s="1"/>
  <c r="G2471" i="12"/>
  <c r="C2471" i="12" s="1"/>
  <c r="D2471" i="12" s="1"/>
  <c r="G2435" i="12"/>
  <c r="C2435" i="12" s="1"/>
  <c r="D2435" i="12" s="1"/>
  <c r="G2460" i="12"/>
  <c r="C2460" i="12" s="1"/>
  <c r="D2460" i="12" s="1"/>
  <c r="G2488" i="12"/>
  <c r="C2488" i="12" s="1"/>
  <c r="D2488" i="12" s="1"/>
  <c r="H2488" i="12" s="1"/>
  <c r="G2478" i="12"/>
  <c r="C2478" i="12" s="1"/>
  <c r="D2478" i="12" s="1"/>
  <c r="G2453" i="12"/>
  <c r="C2453" i="12" s="1"/>
  <c r="D2453" i="12" s="1"/>
  <c r="G2420" i="12"/>
  <c r="C2420" i="12" s="1"/>
  <c r="D2420" i="12" s="1"/>
  <c r="G2515" i="12"/>
  <c r="C2515" i="12" s="1"/>
  <c r="D2515" i="12" s="1"/>
  <c r="H2515" i="12" s="1"/>
  <c r="G2477" i="12"/>
  <c r="C2477" i="12" s="1"/>
  <c r="D2477" i="12" s="1"/>
  <c r="G2461" i="12"/>
  <c r="C2461" i="12" s="1"/>
  <c r="D2461" i="12" s="1"/>
  <c r="G2498" i="12"/>
  <c r="C2498" i="12" s="1"/>
  <c r="D2498" i="12" s="1"/>
  <c r="G2493" i="12"/>
  <c r="C2493" i="12" s="1"/>
  <c r="D2493" i="12" s="1"/>
  <c r="G2459" i="12"/>
  <c r="C2459" i="12" s="1"/>
  <c r="D2459" i="12" s="1"/>
  <c r="G2451" i="12"/>
  <c r="C2451" i="12" s="1"/>
  <c r="D2451" i="12" s="1"/>
  <c r="H2451" i="12" s="1"/>
  <c r="G2506" i="12"/>
  <c r="C2506" i="12" s="1"/>
  <c r="D2506" i="12" s="1"/>
  <c r="G2497" i="12"/>
  <c r="C2497" i="12" s="1"/>
  <c r="D2497" i="12" s="1"/>
  <c r="G2474" i="12"/>
  <c r="C2474" i="12" s="1"/>
  <c r="D2474" i="12" s="1"/>
  <c r="H2474" i="12" s="1"/>
  <c r="G2443" i="12"/>
  <c r="C2443" i="12" s="1"/>
  <c r="D2443" i="12" s="1"/>
  <c r="G2502" i="12"/>
  <c r="C2502" i="12" s="1"/>
  <c r="D2502" i="12" s="1"/>
  <c r="G2452" i="12"/>
  <c r="C2452" i="12" s="1"/>
  <c r="D2452" i="12" s="1"/>
  <c r="G2514" i="12"/>
  <c r="C2514" i="12" s="1"/>
  <c r="D2514" i="12" s="1"/>
  <c r="G2466" i="12"/>
  <c r="C2466" i="12" s="1"/>
  <c r="D2466" i="12" s="1"/>
  <c r="H2466" i="12" s="1"/>
  <c r="AF2466" i="12" s="1"/>
  <c r="G2413" i="12"/>
  <c r="C2413" i="12" s="1"/>
  <c r="D2413" i="12" s="1"/>
  <c r="H2413" i="12" s="1"/>
  <c r="G2393" i="12"/>
  <c r="C2393" i="12" s="1"/>
  <c r="D2393" i="12" s="1"/>
  <c r="H2393" i="12" s="1"/>
  <c r="G2282" i="12"/>
  <c r="C2282" i="12" s="1"/>
  <c r="D2282" i="12" s="1"/>
  <c r="G2327" i="12"/>
  <c r="C2327" i="12" s="1"/>
  <c r="D2327" i="12" s="1"/>
  <c r="H2327" i="12" s="1"/>
  <c r="G2487" i="12"/>
  <c r="C2487" i="12" s="1"/>
  <c r="D2487" i="12" s="1"/>
  <c r="G2505" i="12"/>
  <c r="C2505" i="12" s="1"/>
  <c r="D2505" i="12" s="1"/>
  <c r="H2505" i="12" s="1"/>
  <c r="G2446" i="12"/>
  <c r="C2446" i="12" s="1"/>
  <c r="D2446" i="12" s="1"/>
  <c r="G2510" i="12"/>
  <c r="C2510" i="12" s="1"/>
  <c r="D2510" i="12" s="1"/>
  <c r="G2479" i="12"/>
  <c r="C2479" i="12" s="1"/>
  <c r="D2479" i="12" s="1"/>
  <c r="G2454" i="12"/>
  <c r="C2454" i="12" s="1"/>
  <c r="D2454" i="12" s="1"/>
  <c r="G2448" i="12"/>
  <c r="C2448" i="12" s="1"/>
  <c r="D2448" i="12" s="1"/>
  <c r="G2512" i="12"/>
  <c r="C2512" i="12" s="1"/>
  <c r="D2512" i="12" s="1"/>
  <c r="H2512" i="12" s="1"/>
  <c r="AF2512" i="12" s="1"/>
  <c r="G2484" i="12"/>
  <c r="C2484" i="12" s="1"/>
  <c r="D2484" i="12" s="1"/>
  <c r="H2484" i="12" s="1"/>
  <c r="G2418" i="12"/>
  <c r="C2418" i="12" s="1"/>
  <c r="D2418" i="12" s="1"/>
  <c r="G2495" i="12"/>
  <c r="C2495" i="12" s="1"/>
  <c r="D2495" i="12" s="1"/>
  <c r="G2456" i="12"/>
  <c r="C2456" i="12" s="1"/>
  <c r="D2456" i="12" s="1"/>
  <c r="H2456" i="12" s="1"/>
  <c r="G2503" i="12"/>
  <c r="C2503" i="12" s="1"/>
  <c r="D2503" i="12" s="1"/>
  <c r="G2416" i="12"/>
  <c r="C2416" i="12" s="1"/>
  <c r="D2416" i="12" s="1"/>
  <c r="H2416" i="12" s="1"/>
  <c r="G2504" i="12"/>
  <c r="C2504" i="12" s="1"/>
  <c r="D2504" i="12" s="1"/>
  <c r="G2486" i="12"/>
  <c r="C2486" i="12" s="1"/>
  <c r="D2486" i="12" s="1"/>
  <c r="H2486" i="12" s="1"/>
  <c r="G2441" i="12"/>
  <c r="C2441" i="12" s="1"/>
  <c r="D2441" i="12" s="1"/>
  <c r="H2441" i="12" s="1"/>
  <c r="G2430" i="12"/>
  <c r="C2430" i="12" s="1"/>
  <c r="D2430" i="12" s="1"/>
  <c r="G2499" i="12"/>
  <c r="C2499" i="12" s="1"/>
  <c r="D2499" i="12" s="1"/>
  <c r="H2499" i="12" s="1"/>
  <c r="G2517" i="12"/>
  <c r="C2517" i="12" s="1"/>
  <c r="D2517" i="12" s="1"/>
  <c r="G2491" i="12"/>
  <c r="C2491" i="12" s="1"/>
  <c r="D2491" i="12" s="1"/>
  <c r="G2482" i="12"/>
  <c r="C2482" i="12" s="1"/>
  <c r="D2482" i="12" s="1"/>
  <c r="G2415" i="12"/>
  <c r="C2415" i="12" s="1"/>
  <c r="D2415" i="12" s="1"/>
  <c r="H2415" i="12" s="1"/>
  <c r="G2408" i="12"/>
  <c r="C2408" i="12" s="1"/>
  <c r="D2408" i="12" s="1"/>
  <c r="H2408" i="12" s="1"/>
  <c r="G2377" i="12"/>
  <c r="C2377" i="12" s="1"/>
  <c r="D2377" i="12" s="1"/>
  <c r="G2287" i="12"/>
  <c r="C2287" i="12" s="1"/>
  <c r="D2287" i="12" s="1"/>
  <c r="H2287" i="12" s="1"/>
  <c r="AF2287" i="12" s="1"/>
  <c r="G2402" i="12"/>
  <c r="C2402" i="12" s="1"/>
  <c r="D2402" i="12" s="1"/>
  <c r="G2438" i="12"/>
  <c r="C2438" i="12" s="1"/>
  <c r="D2438" i="12" s="1"/>
  <c r="H2438" i="12" s="1"/>
  <c r="G2407" i="12"/>
  <c r="C2407" i="12" s="1"/>
  <c r="D2407" i="12" s="1"/>
  <c r="G2490" i="12"/>
  <c r="C2490" i="12" s="1"/>
  <c r="D2490" i="12" s="1"/>
  <c r="G2520" i="12"/>
  <c r="C2520" i="12" s="1"/>
  <c r="D2520" i="12" s="1"/>
  <c r="G2432" i="12"/>
  <c r="C2432" i="12" s="1"/>
  <c r="D2432" i="12" s="1"/>
  <c r="G2472" i="12"/>
  <c r="C2472" i="12" s="1"/>
  <c r="D2472" i="12" s="1"/>
  <c r="H2472" i="12" s="1"/>
  <c r="AF2472" i="12" s="1"/>
  <c r="G2481" i="12"/>
  <c r="C2481" i="12" s="1"/>
  <c r="D2481" i="12" s="1"/>
  <c r="G2476" i="12"/>
  <c r="C2476" i="12" s="1"/>
  <c r="D2476" i="12" s="1"/>
  <c r="G2437" i="12"/>
  <c r="C2437" i="12" s="1"/>
  <c r="D2437" i="12" s="1"/>
  <c r="G2426" i="12"/>
  <c r="C2426" i="12" s="1"/>
  <c r="D2426" i="12" s="1"/>
  <c r="G2444" i="12"/>
  <c r="C2444" i="12" s="1"/>
  <c r="D2444" i="12" s="1"/>
  <c r="G2302" i="12"/>
  <c r="C2302" i="12" s="1"/>
  <c r="D2302" i="12" s="1"/>
  <c r="G2366" i="12"/>
  <c r="C2366" i="12" s="1"/>
  <c r="D2366" i="12" s="1"/>
  <c r="H2366" i="12" s="1"/>
  <c r="AF2366" i="12" s="1"/>
  <c r="G2341" i="12"/>
  <c r="C2341" i="12" s="1"/>
  <c r="D2341" i="12" s="1"/>
  <c r="G2349" i="12"/>
  <c r="C2349" i="12" s="1"/>
  <c r="D2349" i="12" s="1"/>
  <c r="H2349" i="12" s="1"/>
  <c r="AF2349" i="12" s="1"/>
  <c r="G2374" i="12"/>
  <c r="C2374" i="12" s="1"/>
  <c r="D2374" i="12" s="1"/>
  <c r="H2374" i="12" s="1"/>
  <c r="G2325" i="12"/>
  <c r="C2325" i="12" s="1"/>
  <c r="D2325" i="12" s="1"/>
  <c r="H2325" i="12" s="1"/>
  <c r="AF2325" i="12" s="1"/>
  <c r="G2371" i="12"/>
  <c r="C2371" i="12" s="1"/>
  <c r="D2371" i="12" s="1"/>
  <c r="G2279" i="12"/>
  <c r="C2279" i="12" s="1"/>
  <c r="D2279" i="12" s="1"/>
  <c r="G2184" i="12"/>
  <c r="C2184" i="12" s="1"/>
  <c r="D2184" i="12" s="1"/>
  <c r="G2329" i="12"/>
  <c r="C2329" i="12" s="1"/>
  <c r="D2329" i="12" s="1"/>
  <c r="H2329" i="12" s="1"/>
  <c r="G2310" i="12"/>
  <c r="C2310" i="12" s="1"/>
  <c r="D2310" i="12" s="1"/>
  <c r="G2391" i="12"/>
  <c r="C2391" i="12" s="1"/>
  <c r="D2391" i="12" s="1"/>
  <c r="H2391" i="12" s="1"/>
  <c r="G2389" i="12"/>
  <c r="C2389" i="12" s="1"/>
  <c r="D2389" i="12" s="1"/>
  <c r="G2372" i="12"/>
  <c r="C2372" i="12" s="1"/>
  <c r="D2372" i="12" s="1"/>
  <c r="H2372" i="12" s="1"/>
  <c r="G2308" i="12"/>
  <c r="C2308" i="12" s="1"/>
  <c r="D2308" i="12" s="1"/>
  <c r="G2333" i="12"/>
  <c r="C2333" i="12" s="1"/>
  <c r="D2333" i="12" s="1"/>
  <c r="G2384" i="12"/>
  <c r="C2384" i="12" s="1"/>
  <c r="D2384" i="12" s="1"/>
  <c r="G2328" i="12"/>
  <c r="C2328" i="12" s="1"/>
  <c r="D2328" i="12" s="1"/>
  <c r="G2360" i="12"/>
  <c r="C2360" i="12" s="1"/>
  <c r="D2360" i="12" s="1"/>
  <c r="G2382" i="12"/>
  <c r="C2382" i="12" s="1"/>
  <c r="D2382" i="12" s="1"/>
  <c r="G2280" i="12"/>
  <c r="C2280" i="12" s="1"/>
  <c r="D2280" i="12" s="1"/>
  <c r="H2280" i="12" s="1"/>
  <c r="G2365" i="12"/>
  <c r="C2365" i="12" s="1"/>
  <c r="D2365" i="12" s="1"/>
  <c r="G2353" i="12"/>
  <c r="C2353" i="12" s="1"/>
  <c r="D2353" i="12" s="1"/>
  <c r="G2324" i="12"/>
  <c r="C2324" i="12" s="1"/>
  <c r="D2324" i="12" s="1"/>
  <c r="H2324" i="12" s="1"/>
  <c r="G2290" i="12"/>
  <c r="C2290" i="12" s="1"/>
  <c r="D2290" i="12" s="1"/>
  <c r="G2261" i="12"/>
  <c r="C2261" i="12" s="1"/>
  <c r="D2261" i="12" s="1"/>
  <c r="G2182" i="12"/>
  <c r="C2182" i="12" s="1"/>
  <c r="D2182" i="12" s="1"/>
  <c r="G2364" i="12"/>
  <c r="C2364" i="12" s="1"/>
  <c r="D2364" i="12" s="1"/>
  <c r="G2284" i="12"/>
  <c r="C2284" i="12" s="1"/>
  <c r="D2284" i="12" s="1"/>
  <c r="G2358" i="12"/>
  <c r="C2358" i="12" s="1"/>
  <c r="D2358" i="12" s="1"/>
  <c r="G2297" i="12"/>
  <c r="C2297" i="12" s="1"/>
  <c r="D2297" i="12" s="1"/>
  <c r="G2387" i="12"/>
  <c r="C2387" i="12" s="1"/>
  <c r="D2387" i="12" s="1"/>
  <c r="H2387" i="12" s="1"/>
  <c r="G2401" i="12"/>
  <c r="C2401" i="12" s="1"/>
  <c r="D2401" i="12" s="1"/>
  <c r="G2395" i="12"/>
  <c r="C2395" i="12" s="1"/>
  <c r="D2395" i="12" s="1"/>
  <c r="G2234" i="12"/>
  <c r="C2234" i="12" s="1"/>
  <c r="D2234" i="12" s="1"/>
  <c r="G2192" i="12"/>
  <c r="C2192" i="12" s="1"/>
  <c r="D2192" i="12" s="1"/>
  <c r="H2192" i="12" s="1"/>
  <c r="G2332" i="12"/>
  <c r="C2332" i="12" s="1"/>
  <c r="D2332" i="12" s="1"/>
  <c r="G2342" i="12"/>
  <c r="C2342" i="12" s="1"/>
  <c r="D2342" i="12" s="1"/>
  <c r="G2319" i="12"/>
  <c r="C2319" i="12" s="1"/>
  <c r="D2319" i="12" s="1"/>
  <c r="G2399" i="12"/>
  <c r="C2399" i="12" s="1"/>
  <c r="D2399" i="12" s="1"/>
  <c r="G2373" i="12"/>
  <c r="C2373" i="12" s="1"/>
  <c r="D2373" i="12" s="1"/>
  <c r="G2396" i="12"/>
  <c r="C2396" i="12" s="1"/>
  <c r="D2396" i="12" s="1"/>
  <c r="G2379" i="12"/>
  <c r="C2379" i="12" s="1"/>
  <c r="D2379" i="12" s="1"/>
  <c r="G2254" i="12"/>
  <c r="C2254" i="12" s="1"/>
  <c r="D2254" i="12" s="1"/>
  <c r="G2227" i="12"/>
  <c r="C2227" i="12" s="1"/>
  <c r="D2227" i="12" s="1"/>
  <c r="G2176" i="12"/>
  <c r="C2176" i="12" s="1"/>
  <c r="D2176" i="12" s="1"/>
  <c r="G2357" i="12"/>
  <c r="C2357" i="12" s="1"/>
  <c r="D2357" i="12" s="1"/>
  <c r="G2347" i="12"/>
  <c r="C2347" i="12" s="1"/>
  <c r="D2347" i="12" s="1"/>
  <c r="H2347" i="12" s="1"/>
  <c r="G2313" i="12"/>
  <c r="C2313" i="12" s="1"/>
  <c r="D2313" i="12" s="1"/>
  <c r="H2313" i="12" s="1"/>
  <c r="G2312" i="12"/>
  <c r="C2312" i="12" s="1"/>
  <c r="D2312" i="12" s="1"/>
  <c r="G2293" i="12"/>
  <c r="C2293" i="12" s="1"/>
  <c r="D2293" i="12" s="1"/>
  <c r="G2288" i="12"/>
  <c r="C2288" i="12" s="1"/>
  <c r="D2288" i="12" s="1"/>
  <c r="G2188" i="12"/>
  <c r="C2188" i="12" s="1"/>
  <c r="D2188" i="12" s="1"/>
  <c r="G2249" i="12"/>
  <c r="C2249" i="12" s="1"/>
  <c r="D2249" i="12" s="1"/>
  <c r="G2169" i="12"/>
  <c r="C2169" i="12" s="1"/>
  <c r="D2169" i="12" s="1"/>
  <c r="H2169" i="12" s="1"/>
  <c r="G2348" i="12"/>
  <c r="C2348" i="12" s="1"/>
  <c r="D2348" i="12" s="1"/>
  <c r="G2367" i="12"/>
  <c r="C2367" i="12" s="1"/>
  <c r="D2367" i="12" s="1"/>
  <c r="G2307" i="12"/>
  <c r="C2307" i="12" s="1"/>
  <c r="D2307" i="12" s="1"/>
  <c r="G2363" i="12"/>
  <c r="C2363" i="12" s="1"/>
  <c r="D2363" i="12" s="1"/>
  <c r="H2363" i="12" s="1"/>
  <c r="G2370" i="12"/>
  <c r="C2370" i="12" s="1"/>
  <c r="D2370" i="12" s="1"/>
  <c r="G2276" i="12"/>
  <c r="C2276" i="12" s="1"/>
  <c r="D2276" i="12" s="1"/>
  <c r="G2390" i="12"/>
  <c r="C2390" i="12" s="1"/>
  <c r="D2390" i="12" s="1"/>
  <c r="G2351" i="12"/>
  <c r="C2351" i="12" s="1"/>
  <c r="D2351" i="12" s="1"/>
  <c r="H2351" i="12" s="1"/>
  <c r="G2376" i="12"/>
  <c r="C2376" i="12" s="1"/>
  <c r="D2376" i="12" s="1"/>
  <c r="G2388" i="12"/>
  <c r="C2388" i="12" s="1"/>
  <c r="D2388" i="12" s="1"/>
  <c r="H2388" i="12" s="1"/>
  <c r="G2305" i="12"/>
  <c r="C2305" i="12" s="1"/>
  <c r="D2305" i="12" s="1"/>
  <c r="H2305" i="12" s="1"/>
  <c r="G2362" i="12"/>
  <c r="C2362" i="12" s="1"/>
  <c r="D2362" i="12" s="1"/>
  <c r="G2326" i="12"/>
  <c r="C2326" i="12" s="1"/>
  <c r="D2326" i="12" s="1"/>
  <c r="G2359" i="12"/>
  <c r="C2359" i="12" s="1"/>
  <c r="D2359" i="12" s="1"/>
  <c r="H2359" i="12" s="1"/>
  <c r="G2350" i="12"/>
  <c r="C2350" i="12" s="1"/>
  <c r="D2350" i="12" s="1"/>
  <c r="G2320" i="12"/>
  <c r="C2320" i="12" s="1"/>
  <c r="D2320" i="12" s="1"/>
  <c r="G2354" i="12"/>
  <c r="C2354" i="12" s="1"/>
  <c r="D2354" i="12" s="1"/>
  <c r="H2354" i="12" s="1"/>
  <c r="G2225" i="12"/>
  <c r="C2225" i="12" s="1"/>
  <c r="D2225" i="12" s="1"/>
  <c r="H2225" i="12" s="1"/>
  <c r="G2266" i="12"/>
  <c r="C2266" i="12" s="1"/>
  <c r="D2266" i="12" s="1"/>
  <c r="H2266" i="12" s="1"/>
  <c r="G2260" i="12"/>
  <c r="C2260" i="12" s="1"/>
  <c r="D2260" i="12" s="1"/>
  <c r="H2260" i="12" s="1"/>
  <c r="G2253" i="12"/>
  <c r="C2253" i="12" s="1"/>
  <c r="D2253" i="12" s="1"/>
  <c r="G2217" i="12"/>
  <c r="C2217" i="12" s="1"/>
  <c r="D2217" i="12" s="1"/>
  <c r="G2187" i="12"/>
  <c r="C2187" i="12" s="1"/>
  <c r="D2187" i="12" s="1"/>
  <c r="G2400" i="12"/>
  <c r="C2400" i="12" s="1"/>
  <c r="D2400" i="12" s="1"/>
  <c r="G2356" i="12"/>
  <c r="C2356" i="12" s="1"/>
  <c r="D2356" i="12" s="1"/>
  <c r="G2344" i="12"/>
  <c r="C2344" i="12" s="1"/>
  <c r="D2344" i="12" s="1"/>
  <c r="H2344" i="12" s="1"/>
  <c r="G2303" i="12"/>
  <c r="C2303" i="12" s="1"/>
  <c r="D2303" i="12" s="1"/>
  <c r="H2303" i="12" s="1"/>
  <c r="G2383" i="12"/>
  <c r="C2383" i="12" s="1"/>
  <c r="D2383" i="12" s="1"/>
  <c r="G2309" i="12"/>
  <c r="C2309" i="12" s="1"/>
  <c r="D2309" i="12" s="1"/>
  <c r="H2309" i="12" s="1"/>
  <c r="G2294" i="12"/>
  <c r="C2294" i="12" s="1"/>
  <c r="D2294" i="12" s="1"/>
  <c r="G2404" i="12"/>
  <c r="C2404" i="12" s="1"/>
  <c r="D2404" i="12" s="1"/>
  <c r="G2335" i="12"/>
  <c r="C2335" i="12" s="1"/>
  <c r="D2335" i="12" s="1"/>
  <c r="H2335" i="12" s="1"/>
  <c r="G2296" i="12"/>
  <c r="C2296" i="12" s="1"/>
  <c r="D2296" i="12" s="1"/>
  <c r="H2296" i="12" s="1"/>
  <c r="G2386" i="12"/>
  <c r="C2386" i="12" s="1"/>
  <c r="D2386" i="12" s="1"/>
  <c r="G2316" i="12"/>
  <c r="C2316" i="12" s="1"/>
  <c r="D2316" i="12" s="1"/>
  <c r="H2316" i="12" s="1"/>
  <c r="G2394" i="12"/>
  <c r="C2394" i="12" s="1"/>
  <c r="D2394" i="12" s="1"/>
  <c r="G2285" i="12"/>
  <c r="C2285" i="12" s="1"/>
  <c r="D2285" i="12" s="1"/>
  <c r="H2285" i="12" s="1"/>
  <c r="G2339" i="12"/>
  <c r="C2339" i="12" s="1"/>
  <c r="D2339" i="12" s="1"/>
  <c r="G2330" i="12"/>
  <c r="C2330" i="12" s="1"/>
  <c r="D2330" i="12" s="1"/>
  <c r="G2314" i="12"/>
  <c r="C2314" i="12" s="1"/>
  <c r="D2314" i="12" s="1"/>
  <c r="G2300" i="12"/>
  <c r="C2300" i="12" s="1"/>
  <c r="D2300" i="12" s="1"/>
  <c r="G2361" i="12"/>
  <c r="C2361" i="12" s="1"/>
  <c r="D2361" i="12" s="1"/>
  <c r="G2346" i="12"/>
  <c r="C2346" i="12" s="1"/>
  <c r="D2346" i="12" s="1"/>
  <c r="G2299" i="12"/>
  <c r="C2299" i="12" s="1"/>
  <c r="D2299" i="12" s="1"/>
  <c r="H2299" i="12" s="1"/>
  <c r="G2369" i="12"/>
  <c r="C2369" i="12" s="1"/>
  <c r="D2369" i="12" s="1"/>
  <c r="H2369" i="12" s="1"/>
  <c r="G2233" i="12"/>
  <c r="C2233" i="12" s="1"/>
  <c r="D2233" i="12" s="1"/>
  <c r="H2233" i="12" s="1"/>
  <c r="G2219" i="12"/>
  <c r="C2219" i="12" s="1"/>
  <c r="D2219" i="12" s="1"/>
  <c r="H2219" i="12" s="1"/>
  <c r="G2208" i="12"/>
  <c r="C2208" i="12" s="1"/>
  <c r="D2208" i="12" s="1"/>
  <c r="G2203" i="12"/>
  <c r="C2203" i="12" s="1"/>
  <c r="D2203" i="12" s="1"/>
  <c r="H2203" i="12" s="1"/>
  <c r="G2191" i="12"/>
  <c r="C2191" i="12" s="1"/>
  <c r="D2191" i="12" s="1"/>
  <c r="G2311" i="12"/>
  <c r="C2311" i="12" s="1"/>
  <c r="D2311" i="12" s="1"/>
  <c r="G2301" i="12"/>
  <c r="C2301" i="12" s="1"/>
  <c r="D2301" i="12" s="1"/>
  <c r="G2355" i="12"/>
  <c r="C2355" i="12" s="1"/>
  <c r="D2355" i="12" s="1"/>
  <c r="G2331" i="12"/>
  <c r="C2331" i="12" s="1"/>
  <c r="D2331" i="12" s="1"/>
  <c r="H2331" i="12" s="1"/>
  <c r="G2340" i="12"/>
  <c r="C2340" i="12" s="1"/>
  <c r="D2340" i="12" s="1"/>
  <c r="G2392" i="12"/>
  <c r="C2392" i="12" s="1"/>
  <c r="D2392" i="12" s="1"/>
  <c r="G2352" i="12"/>
  <c r="C2352" i="12" s="1"/>
  <c r="D2352" i="12" s="1"/>
  <c r="G2337" i="12"/>
  <c r="C2337" i="12" s="1"/>
  <c r="D2337" i="12" s="1"/>
  <c r="H2337" i="12" s="1"/>
  <c r="G2317" i="12"/>
  <c r="C2317" i="12" s="1"/>
  <c r="D2317" i="12" s="1"/>
  <c r="G2368" i="12"/>
  <c r="C2368" i="12" s="1"/>
  <c r="D2368" i="12" s="1"/>
  <c r="G2336" i="12"/>
  <c r="C2336" i="12" s="1"/>
  <c r="D2336" i="12" s="1"/>
  <c r="G2378" i="12"/>
  <c r="C2378" i="12" s="1"/>
  <c r="D2378" i="12" s="1"/>
  <c r="G2323" i="12"/>
  <c r="C2323" i="12" s="1"/>
  <c r="D2323" i="12" s="1"/>
  <c r="G2304" i="12"/>
  <c r="C2304" i="12" s="1"/>
  <c r="D2304" i="12" s="1"/>
  <c r="G2230" i="12"/>
  <c r="C2230" i="12" s="1"/>
  <c r="D2230" i="12" s="1"/>
  <c r="G2272" i="12"/>
  <c r="C2272" i="12" s="1"/>
  <c r="D2272" i="12" s="1"/>
  <c r="G2236" i="12"/>
  <c r="C2236" i="12" s="1"/>
  <c r="D2236" i="12" s="1"/>
  <c r="G2181" i="12"/>
  <c r="C2181" i="12" s="1"/>
  <c r="D2181" i="12" s="1"/>
  <c r="H2181" i="12" s="1"/>
  <c r="AF2181" i="12" s="1"/>
  <c r="G2173" i="12"/>
  <c r="C2173" i="12" s="1"/>
  <c r="D2173" i="12" s="1"/>
  <c r="G2321" i="12"/>
  <c r="C2321" i="12" s="1"/>
  <c r="D2321" i="12" s="1"/>
  <c r="H2321" i="12" s="1"/>
  <c r="G2405" i="12"/>
  <c r="C2405" i="12" s="1"/>
  <c r="D2405" i="12" s="1"/>
  <c r="H2405" i="12" s="1"/>
  <c r="AF2405" i="12" s="1"/>
  <c r="G2345" i="12"/>
  <c r="C2345" i="12" s="1"/>
  <c r="D2345" i="12" s="1"/>
  <c r="G2322" i="12"/>
  <c r="C2322" i="12" s="1"/>
  <c r="D2322" i="12" s="1"/>
  <c r="G2315" i="12"/>
  <c r="C2315" i="12" s="1"/>
  <c r="D2315" i="12" s="1"/>
  <c r="H2315" i="12" s="1"/>
  <c r="G2343" i="12"/>
  <c r="C2343" i="12" s="1"/>
  <c r="D2343" i="12" s="1"/>
  <c r="G2397" i="12"/>
  <c r="C2397" i="12" s="1"/>
  <c r="D2397" i="12" s="1"/>
  <c r="H2397" i="12" s="1"/>
  <c r="G2375" i="12"/>
  <c r="C2375" i="12" s="1"/>
  <c r="D2375" i="12" s="1"/>
  <c r="G2338" i="12"/>
  <c r="C2338" i="12" s="1"/>
  <c r="D2338" i="12" s="1"/>
  <c r="G2248" i="12"/>
  <c r="C2248" i="12" s="1"/>
  <c r="D2248" i="12" s="1"/>
  <c r="H2248" i="12" s="1"/>
  <c r="G2235" i="12"/>
  <c r="C2235" i="12" s="1"/>
  <c r="D2235" i="12" s="1"/>
  <c r="G2171" i="12"/>
  <c r="C2171" i="12" s="1"/>
  <c r="D2171" i="12" s="1"/>
  <c r="G2250" i="12"/>
  <c r="C2250" i="12" s="1"/>
  <c r="D2250" i="12" s="1"/>
  <c r="G2183" i="12"/>
  <c r="C2183" i="12" s="1"/>
  <c r="D2183" i="12" s="1"/>
  <c r="G2179" i="12"/>
  <c r="C2179" i="12" s="1"/>
  <c r="D2179" i="12" s="1"/>
  <c r="G2265" i="12"/>
  <c r="C2265" i="12" s="1"/>
  <c r="D2265" i="12" s="1"/>
  <c r="G2245" i="12"/>
  <c r="C2245" i="12" s="1"/>
  <c r="D2245" i="12" s="1"/>
  <c r="H2245" i="12" s="1"/>
  <c r="AF2245" i="12" s="1"/>
  <c r="G2240" i="12"/>
  <c r="C2240" i="12" s="1"/>
  <c r="D2240" i="12" s="1"/>
  <c r="G2213" i="12"/>
  <c r="C2213" i="12" s="1"/>
  <c r="D2213" i="12" s="1"/>
  <c r="G2251" i="12"/>
  <c r="C2251" i="12" s="1"/>
  <c r="D2251" i="12" s="1"/>
  <c r="G2212" i="12"/>
  <c r="C2212" i="12" s="1"/>
  <c r="D2212" i="12" s="1"/>
  <c r="G2228" i="12"/>
  <c r="C2228" i="12" s="1"/>
  <c r="D2228" i="12" s="1"/>
  <c r="G2201" i="12"/>
  <c r="C2201" i="12" s="1"/>
  <c r="D2201" i="12" s="1"/>
  <c r="G2166" i="12"/>
  <c r="C2166" i="12" s="1"/>
  <c r="D2166" i="12" s="1"/>
  <c r="G2127" i="12"/>
  <c r="C2127" i="12" s="1"/>
  <c r="D2127" i="12" s="1"/>
  <c r="G2195" i="12"/>
  <c r="C2195" i="12" s="1"/>
  <c r="D2195" i="12" s="1"/>
  <c r="G2255" i="12"/>
  <c r="C2255" i="12" s="1"/>
  <c r="D2255" i="12" s="1"/>
  <c r="G2210" i="12"/>
  <c r="C2210" i="12" s="1"/>
  <c r="D2210" i="12" s="1"/>
  <c r="G2199" i="12"/>
  <c r="C2199" i="12" s="1"/>
  <c r="D2199" i="12" s="1"/>
  <c r="G2222" i="12"/>
  <c r="C2222" i="12" s="1"/>
  <c r="D2222" i="12" s="1"/>
  <c r="G2277" i="12"/>
  <c r="C2277" i="12" s="1"/>
  <c r="D2277" i="12" s="1"/>
  <c r="G2099" i="12"/>
  <c r="C2099" i="12" s="1"/>
  <c r="D2099" i="12" s="1"/>
  <c r="G2108" i="12"/>
  <c r="C2108" i="12" s="1"/>
  <c r="D2108" i="12" s="1"/>
  <c r="G2264" i="12"/>
  <c r="C2264" i="12" s="1"/>
  <c r="D2264" i="12" s="1"/>
  <c r="G2189" i="12"/>
  <c r="C2189" i="12" s="1"/>
  <c r="D2189" i="12" s="1"/>
  <c r="G2242" i="12"/>
  <c r="C2242" i="12" s="1"/>
  <c r="D2242" i="12" s="1"/>
  <c r="G2229" i="12"/>
  <c r="C2229" i="12" s="1"/>
  <c r="D2229" i="12" s="1"/>
  <c r="G2270" i="12"/>
  <c r="C2270" i="12" s="1"/>
  <c r="D2270" i="12" s="1"/>
  <c r="G2205" i="12"/>
  <c r="C2205" i="12" s="1"/>
  <c r="D2205" i="12" s="1"/>
  <c r="G2190" i="12"/>
  <c r="C2190" i="12" s="1"/>
  <c r="D2190" i="12" s="1"/>
  <c r="G2170" i="12"/>
  <c r="C2170" i="12" s="1"/>
  <c r="D2170" i="12" s="1"/>
  <c r="G2117" i="12"/>
  <c r="C2117" i="12" s="1"/>
  <c r="D2117" i="12" s="1"/>
  <c r="G2084" i="12"/>
  <c r="C2084" i="12" s="1"/>
  <c r="D2084" i="12" s="1"/>
  <c r="G2196" i="12"/>
  <c r="C2196" i="12" s="1"/>
  <c r="D2196" i="12" s="1"/>
  <c r="G2274" i="12"/>
  <c r="C2274" i="12" s="1"/>
  <c r="D2274" i="12" s="1"/>
  <c r="H2274" i="12" s="1"/>
  <c r="G2291" i="12"/>
  <c r="C2291" i="12" s="1"/>
  <c r="D2291" i="12" s="1"/>
  <c r="G2214" i="12"/>
  <c r="C2214" i="12" s="1"/>
  <c r="D2214" i="12" s="1"/>
  <c r="H2214" i="12" s="1"/>
  <c r="G2174" i="12"/>
  <c r="C2174" i="12" s="1"/>
  <c r="D2174" i="12" s="1"/>
  <c r="G2283" i="12"/>
  <c r="C2283" i="12" s="1"/>
  <c r="D2283" i="12" s="1"/>
  <c r="H2283" i="12" s="1"/>
  <c r="AF2283" i="12" s="1"/>
  <c r="G2238" i="12"/>
  <c r="C2238" i="12" s="1"/>
  <c r="D2238" i="12" s="1"/>
  <c r="G2202" i="12"/>
  <c r="C2202" i="12" s="1"/>
  <c r="D2202" i="12" s="1"/>
  <c r="H2202" i="12" s="1"/>
  <c r="G2257" i="12"/>
  <c r="C2257" i="12" s="1"/>
  <c r="D2257" i="12" s="1"/>
  <c r="G2226" i="12"/>
  <c r="C2226" i="12" s="1"/>
  <c r="D2226" i="12" s="1"/>
  <c r="G2177" i="12"/>
  <c r="C2177" i="12" s="1"/>
  <c r="D2177" i="12" s="1"/>
  <c r="G2289" i="12"/>
  <c r="C2289" i="12" s="1"/>
  <c r="D2289" i="12" s="1"/>
  <c r="H2289" i="12" s="1"/>
  <c r="G2161" i="12"/>
  <c r="C2161" i="12" s="1"/>
  <c r="D2161" i="12" s="1"/>
  <c r="G2065" i="12"/>
  <c r="C2065" i="12" s="1"/>
  <c r="D2065" i="12" s="1"/>
  <c r="G2100" i="12"/>
  <c r="C2100" i="12" s="1"/>
  <c r="D2100" i="12" s="1"/>
  <c r="G2258" i="12"/>
  <c r="C2258" i="12" s="1"/>
  <c r="D2258" i="12" s="1"/>
  <c r="G2209" i="12"/>
  <c r="C2209" i="12" s="1"/>
  <c r="D2209" i="12" s="1"/>
  <c r="G2175" i="12"/>
  <c r="C2175" i="12" s="1"/>
  <c r="D2175" i="12" s="1"/>
  <c r="G2271" i="12"/>
  <c r="C2271" i="12" s="1"/>
  <c r="D2271" i="12" s="1"/>
  <c r="G2211" i="12"/>
  <c r="C2211" i="12" s="1"/>
  <c r="D2211" i="12" s="1"/>
  <c r="G2197" i="12"/>
  <c r="C2197" i="12" s="1"/>
  <c r="D2197" i="12" s="1"/>
  <c r="G2275" i="12"/>
  <c r="C2275" i="12" s="1"/>
  <c r="D2275" i="12" s="1"/>
  <c r="G2122" i="12"/>
  <c r="C2122" i="12" s="1"/>
  <c r="D2122" i="12" s="1"/>
  <c r="G2216" i="12"/>
  <c r="C2216" i="12" s="1"/>
  <c r="D2216" i="12" s="1"/>
  <c r="G2200" i="12"/>
  <c r="C2200" i="12" s="1"/>
  <c r="D2200" i="12" s="1"/>
  <c r="H2200" i="12" s="1"/>
  <c r="G2215" i="12"/>
  <c r="C2215" i="12" s="1"/>
  <c r="D2215" i="12" s="1"/>
  <c r="G2246" i="12"/>
  <c r="C2246" i="12" s="1"/>
  <c r="D2246" i="12" s="1"/>
  <c r="G2218" i="12"/>
  <c r="C2218" i="12" s="1"/>
  <c r="D2218" i="12" s="1"/>
  <c r="G2096" i="12"/>
  <c r="C2096" i="12" s="1"/>
  <c r="D2096" i="12" s="1"/>
  <c r="G2082" i="12"/>
  <c r="C2082" i="12" s="1"/>
  <c r="D2082" i="12" s="1"/>
  <c r="H2082" i="12" s="1"/>
  <c r="G2123" i="12"/>
  <c r="C2123" i="12" s="1"/>
  <c r="D2123" i="12" s="1"/>
  <c r="H2123" i="12" s="1"/>
  <c r="AF2123" i="12" s="1"/>
  <c r="G2194" i="12"/>
  <c r="C2194" i="12" s="1"/>
  <c r="D2194" i="12" s="1"/>
  <c r="G2243" i="12"/>
  <c r="C2243" i="12" s="1"/>
  <c r="D2243" i="12" s="1"/>
  <c r="H2243" i="12" s="1"/>
  <c r="G2232" i="12"/>
  <c r="C2232" i="12" s="1"/>
  <c r="D2232" i="12" s="1"/>
  <c r="H2232" i="12" s="1"/>
  <c r="G2168" i="12"/>
  <c r="C2168" i="12" s="1"/>
  <c r="D2168" i="12" s="1"/>
  <c r="G2269" i="12"/>
  <c r="C2269" i="12" s="1"/>
  <c r="D2269" i="12" s="1"/>
  <c r="G2206" i="12"/>
  <c r="C2206" i="12" s="1"/>
  <c r="D2206" i="12" s="1"/>
  <c r="G2268" i="12"/>
  <c r="C2268" i="12" s="1"/>
  <c r="D2268" i="12" s="1"/>
  <c r="H2268" i="12" s="1"/>
  <c r="G2224" i="12"/>
  <c r="C2224" i="12" s="1"/>
  <c r="D2224" i="12" s="1"/>
  <c r="G2286" i="12"/>
  <c r="C2286" i="12" s="1"/>
  <c r="D2286" i="12" s="1"/>
  <c r="H2286" i="12" s="1"/>
  <c r="G2165" i="12"/>
  <c r="C2165" i="12" s="1"/>
  <c r="D2165" i="12" s="1"/>
  <c r="H2165" i="12" s="1"/>
  <c r="G2158" i="12"/>
  <c r="C2158" i="12" s="1"/>
  <c r="D2158" i="12" s="1"/>
  <c r="G2093" i="12"/>
  <c r="C2093" i="12" s="1"/>
  <c r="D2093" i="12" s="1"/>
  <c r="H2093" i="12" s="1"/>
  <c r="G2133" i="12"/>
  <c r="C2133" i="12" s="1"/>
  <c r="D2133" i="12" s="1"/>
  <c r="G2146" i="12"/>
  <c r="C2146" i="12" s="1"/>
  <c r="D2146" i="12" s="1"/>
  <c r="G2198" i="12"/>
  <c r="C2198" i="12" s="1"/>
  <c r="D2198" i="12" s="1"/>
  <c r="H2198" i="12" s="1"/>
  <c r="G2186" i="12"/>
  <c r="C2186" i="12" s="1"/>
  <c r="D2186" i="12" s="1"/>
  <c r="G2237" i="12"/>
  <c r="C2237" i="12" s="1"/>
  <c r="D2237" i="12" s="1"/>
  <c r="G2259" i="12"/>
  <c r="C2259" i="12" s="1"/>
  <c r="D2259" i="12" s="1"/>
  <c r="G2207" i="12"/>
  <c r="C2207" i="12" s="1"/>
  <c r="D2207" i="12" s="1"/>
  <c r="H2207" i="12" s="1"/>
  <c r="G2256" i="12"/>
  <c r="C2256" i="12" s="1"/>
  <c r="D2256" i="12" s="1"/>
  <c r="H2256" i="12" s="1"/>
  <c r="AF2256" i="12" s="1"/>
  <c r="G2231" i="12"/>
  <c r="C2231" i="12" s="1"/>
  <c r="D2231" i="12" s="1"/>
  <c r="H2231" i="12" s="1"/>
  <c r="AF2231" i="12" s="1"/>
  <c r="G2180" i="12"/>
  <c r="C2180" i="12" s="1"/>
  <c r="D2180" i="12" s="1"/>
  <c r="G2244" i="12"/>
  <c r="C2244" i="12" s="1"/>
  <c r="D2244" i="12" s="1"/>
  <c r="G2185" i="12"/>
  <c r="C2185" i="12" s="1"/>
  <c r="D2185" i="12" s="1"/>
  <c r="G2263" i="12"/>
  <c r="C2263" i="12" s="1"/>
  <c r="D2263" i="12" s="1"/>
  <c r="G2241" i="12"/>
  <c r="C2241" i="12" s="1"/>
  <c r="D2241" i="12" s="1"/>
  <c r="H2241" i="12" s="1"/>
  <c r="AF2241" i="12" s="1"/>
  <c r="G2172" i="12"/>
  <c r="C2172" i="12" s="1"/>
  <c r="D2172" i="12" s="1"/>
  <c r="G2164" i="12"/>
  <c r="C2164" i="12" s="1"/>
  <c r="D2164" i="12" s="1"/>
  <c r="H2164" i="12" s="1"/>
  <c r="G2130" i="12"/>
  <c r="C2130" i="12" s="1"/>
  <c r="D2130" i="12" s="1"/>
  <c r="G2106" i="12"/>
  <c r="C2106" i="12" s="1"/>
  <c r="D2106" i="12" s="1"/>
  <c r="G2075" i="12"/>
  <c r="C2075" i="12" s="1"/>
  <c r="D2075" i="12" s="1"/>
  <c r="H2075" i="12" s="1"/>
  <c r="G2153" i="12"/>
  <c r="C2153" i="12" s="1"/>
  <c r="D2153" i="12" s="1"/>
  <c r="G2221" i="12"/>
  <c r="C2221" i="12" s="1"/>
  <c r="D2221" i="12" s="1"/>
  <c r="G2204" i="12"/>
  <c r="C2204" i="12" s="1"/>
  <c r="D2204" i="12" s="1"/>
  <c r="G2178" i="12"/>
  <c r="C2178" i="12" s="1"/>
  <c r="D2178" i="12" s="1"/>
  <c r="G2262" i="12"/>
  <c r="C2262" i="12" s="1"/>
  <c r="D2262" i="12" s="1"/>
  <c r="H2262" i="12" s="1"/>
  <c r="G2252" i="12"/>
  <c r="C2252" i="12" s="1"/>
  <c r="D2252" i="12" s="1"/>
  <c r="G2223" i="12"/>
  <c r="C2223" i="12" s="1"/>
  <c r="D2223" i="12" s="1"/>
  <c r="G2273" i="12"/>
  <c r="C2273" i="12" s="1"/>
  <c r="D2273" i="12" s="1"/>
  <c r="G2193" i="12"/>
  <c r="C2193" i="12" s="1"/>
  <c r="D2193" i="12" s="1"/>
  <c r="G2080" i="12"/>
  <c r="C2080" i="12" s="1"/>
  <c r="D2080" i="12" s="1"/>
  <c r="H2080" i="12" s="1"/>
  <c r="G2163" i="12"/>
  <c r="C2163" i="12" s="1"/>
  <c r="D2163" i="12" s="1"/>
  <c r="G2101" i="12"/>
  <c r="C2101" i="12" s="1"/>
  <c r="D2101" i="12" s="1"/>
  <c r="G2073" i="12"/>
  <c r="C2073" i="12" s="1"/>
  <c r="D2073" i="12" s="1"/>
  <c r="G2159" i="12"/>
  <c r="C2159" i="12" s="1"/>
  <c r="D2159" i="12" s="1"/>
  <c r="G2281" i="12"/>
  <c r="C2281" i="12" s="1"/>
  <c r="D2281" i="12" s="1"/>
  <c r="G2278" i="12"/>
  <c r="C2278" i="12" s="1"/>
  <c r="D2278" i="12" s="1"/>
  <c r="G2267" i="12"/>
  <c r="C2267" i="12" s="1"/>
  <c r="D2267" i="12" s="1"/>
  <c r="G2247" i="12"/>
  <c r="C2247" i="12" s="1"/>
  <c r="D2247" i="12" s="1"/>
  <c r="G2239" i="12"/>
  <c r="C2239" i="12" s="1"/>
  <c r="D2239" i="12" s="1"/>
  <c r="H2239" i="12" s="1"/>
  <c r="G2220" i="12"/>
  <c r="C2220" i="12" s="1"/>
  <c r="D2220" i="12" s="1"/>
  <c r="G2119" i="12"/>
  <c r="C2119" i="12" s="1"/>
  <c r="D2119" i="12" s="1"/>
  <c r="G2112" i="12"/>
  <c r="C2112" i="12" s="1"/>
  <c r="D2112" i="12" s="1"/>
  <c r="G2167" i="12"/>
  <c r="C2167" i="12" s="1"/>
  <c r="D2167" i="12" s="1"/>
  <c r="G2072" i="12"/>
  <c r="C2072" i="12" s="1"/>
  <c r="D2072" i="12" s="1"/>
  <c r="H2072" i="12" s="1"/>
  <c r="G2149" i="12"/>
  <c r="C2149" i="12" s="1"/>
  <c r="D2149" i="12" s="1"/>
  <c r="G2107" i="12"/>
  <c r="C2107" i="12" s="1"/>
  <c r="D2107" i="12" s="1"/>
  <c r="G2160" i="12"/>
  <c r="C2160" i="12" s="1"/>
  <c r="D2160" i="12" s="1"/>
  <c r="H2160" i="12" s="1"/>
  <c r="AF2160" i="12" s="1"/>
  <c r="G2154" i="12"/>
  <c r="C2154" i="12" s="1"/>
  <c r="D2154" i="12" s="1"/>
  <c r="G2150" i="12"/>
  <c r="C2150" i="12" s="1"/>
  <c r="D2150" i="12" s="1"/>
  <c r="G2068" i="12"/>
  <c r="C2068" i="12" s="1"/>
  <c r="D2068" i="12" s="1"/>
  <c r="G2151" i="12"/>
  <c r="C2151" i="12" s="1"/>
  <c r="D2151" i="12" s="1"/>
  <c r="G2087" i="12"/>
  <c r="C2087" i="12" s="1"/>
  <c r="D2087" i="12" s="1"/>
  <c r="G2074" i="12"/>
  <c r="C2074" i="12" s="1"/>
  <c r="D2074" i="12" s="1"/>
  <c r="G2077" i="12"/>
  <c r="C2077" i="12" s="1"/>
  <c r="D2077" i="12" s="1"/>
  <c r="G2061" i="12"/>
  <c r="C2061" i="12" s="1"/>
  <c r="D2061" i="12" s="1"/>
  <c r="G2139" i="12"/>
  <c r="C2139" i="12" s="1"/>
  <c r="D2139" i="12" s="1"/>
  <c r="G2056" i="12"/>
  <c r="C2056" i="12" s="1"/>
  <c r="D2056" i="12" s="1"/>
  <c r="G1978" i="12"/>
  <c r="C1978" i="12" s="1"/>
  <c r="D1978" i="12" s="1"/>
  <c r="G2114" i="12"/>
  <c r="C2114" i="12" s="1"/>
  <c r="D2114" i="12" s="1"/>
  <c r="H2114" i="12" s="1"/>
  <c r="G2148" i="12"/>
  <c r="C2148" i="12" s="1"/>
  <c r="D2148" i="12" s="1"/>
  <c r="G2088" i="12"/>
  <c r="C2088" i="12" s="1"/>
  <c r="D2088" i="12" s="1"/>
  <c r="H2088" i="12" s="1"/>
  <c r="G2128" i="12"/>
  <c r="C2128" i="12" s="1"/>
  <c r="D2128" i="12" s="1"/>
  <c r="G2135" i="12"/>
  <c r="C2135" i="12" s="1"/>
  <c r="D2135" i="12" s="1"/>
  <c r="G2067" i="12"/>
  <c r="C2067" i="12" s="1"/>
  <c r="D2067" i="12" s="1"/>
  <c r="G2050" i="12"/>
  <c r="C2050" i="12" s="1"/>
  <c r="D2050" i="12" s="1"/>
  <c r="H2050" i="12" s="1"/>
  <c r="G1982" i="12"/>
  <c r="C1982" i="12" s="1"/>
  <c r="D1982" i="12" s="1"/>
  <c r="G2134" i="12"/>
  <c r="C2134" i="12" s="1"/>
  <c r="D2134" i="12" s="1"/>
  <c r="G2057" i="12"/>
  <c r="C2057" i="12" s="1"/>
  <c r="D2057" i="12" s="1"/>
  <c r="G2062" i="12"/>
  <c r="C2062" i="12" s="1"/>
  <c r="D2062" i="12" s="1"/>
  <c r="G2097" i="12"/>
  <c r="C2097" i="12" s="1"/>
  <c r="D2097" i="12" s="1"/>
  <c r="G2111" i="12"/>
  <c r="C2111" i="12" s="1"/>
  <c r="D2111" i="12" s="1"/>
  <c r="H2111" i="12" s="1"/>
  <c r="G2142" i="12"/>
  <c r="C2142" i="12" s="1"/>
  <c r="D2142" i="12" s="1"/>
  <c r="G2054" i="12"/>
  <c r="C2054" i="12" s="1"/>
  <c r="D2054" i="12" s="1"/>
  <c r="G2045" i="12"/>
  <c r="C2045" i="12" s="1"/>
  <c r="D2045" i="12" s="1"/>
  <c r="G2021" i="12"/>
  <c r="C2021" i="12" s="1"/>
  <c r="D2021" i="12" s="1"/>
  <c r="H2021" i="12" s="1"/>
  <c r="G1997" i="12"/>
  <c r="C1997" i="12" s="1"/>
  <c r="D1997" i="12" s="1"/>
  <c r="G2143" i="12"/>
  <c r="C2143" i="12" s="1"/>
  <c r="D2143" i="12" s="1"/>
  <c r="G2125" i="12"/>
  <c r="C2125" i="12" s="1"/>
  <c r="D2125" i="12" s="1"/>
  <c r="H2125" i="12" s="1"/>
  <c r="G2105" i="12"/>
  <c r="C2105" i="12" s="1"/>
  <c r="D2105" i="12" s="1"/>
  <c r="G2095" i="12"/>
  <c r="C2095" i="12" s="1"/>
  <c r="D2095" i="12" s="1"/>
  <c r="H2095" i="12" s="1"/>
  <c r="G2162" i="12"/>
  <c r="C2162" i="12" s="1"/>
  <c r="D2162" i="12" s="1"/>
  <c r="H2162" i="12" s="1"/>
  <c r="G2076" i="12"/>
  <c r="C2076" i="12" s="1"/>
  <c r="D2076" i="12" s="1"/>
  <c r="G2102" i="12"/>
  <c r="C2102" i="12" s="1"/>
  <c r="D2102" i="12" s="1"/>
  <c r="G1951" i="12"/>
  <c r="C1951" i="12" s="1"/>
  <c r="D1951" i="12" s="1"/>
  <c r="H1951" i="12" s="1"/>
  <c r="G2090" i="12"/>
  <c r="C2090" i="12" s="1"/>
  <c r="D2090" i="12" s="1"/>
  <c r="G2144" i="12"/>
  <c r="C2144" i="12" s="1"/>
  <c r="D2144" i="12" s="1"/>
  <c r="H2144" i="12" s="1"/>
  <c r="G2079" i="12"/>
  <c r="C2079" i="12" s="1"/>
  <c r="D2079" i="12" s="1"/>
  <c r="G2052" i="12"/>
  <c r="C2052" i="12" s="1"/>
  <c r="D2052" i="12" s="1"/>
  <c r="H2052" i="12" s="1"/>
  <c r="G2029" i="12"/>
  <c r="C2029" i="12" s="1"/>
  <c r="D2029" i="12" s="1"/>
  <c r="H2029" i="12" s="1"/>
  <c r="G2005" i="12"/>
  <c r="C2005" i="12" s="1"/>
  <c r="D2005" i="12" s="1"/>
  <c r="H2005" i="12" s="1"/>
  <c r="G1986" i="12"/>
  <c r="C1986" i="12" s="1"/>
  <c r="D1986" i="12" s="1"/>
  <c r="H1986" i="12" s="1"/>
  <c r="G2121" i="12"/>
  <c r="C2121" i="12" s="1"/>
  <c r="D2121" i="12" s="1"/>
  <c r="H2121" i="12" s="1"/>
  <c r="G2066" i="12"/>
  <c r="C2066" i="12" s="1"/>
  <c r="D2066" i="12" s="1"/>
  <c r="G2094" i="12"/>
  <c r="C2094" i="12" s="1"/>
  <c r="D2094" i="12" s="1"/>
  <c r="G2085" i="12"/>
  <c r="C2085" i="12" s="1"/>
  <c r="D2085" i="12" s="1"/>
  <c r="H2085" i="12" s="1"/>
  <c r="G2147" i="12"/>
  <c r="C2147" i="12" s="1"/>
  <c r="D2147" i="12" s="1"/>
  <c r="G2043" i="12"/>
  <c r="C2043" i="12" s="1"/>
  <c r="D2043" i="12" s="1"/>
  <c r="G2024" i="12"/>
  <c r="C2024" i="12" s="1"/>
  <c r="D2024" i="12" s="1"/>
  <c r="H2024" i="12" s="1"/>
  <c r="G1981" i="12"/>
  <c r="C1981" i="12" s="1"/>
  <c r="D1981" i="12" s="1"/>
  <c r="H1981" i="12" s="1"/>
  <c r="G2078" i="12"/>
  <c r="C2078" i="12" s="1"/>
  <c r="D2078" i="12" s="1"/>
  <c r="H2078" i="12" s="1"/>
  <c r="G1940" i="12"/>
  <c r="C1940" i="12" s="1"/>
  <c r="D1940" i="12" s="1"/>
  <c r="H1940" i="12" s="1"/>
  <c r="AF1940" i="12" s="1"/>
  <c r="G2032" i="12"/>
  <c r="C2032" i="12" s="1"/>
  <c r="D2032" i="12" s="1"/>
  <c r="G2016" i="12"/>
  <c r="C2016" i="12" s="1"/>
  <c r="D2016" i="12" s="1"/>
  <c r="G2010" i="12"/>
  <c r="C2010" i="12" s="1"/>
  <c r="D2010" i="12" s="1"/>
  <c r="G2129" i="12"/>
  <c r="C2129" i="12" s="1"/>
  <c r="D2129" i="12" s="1"/>
  <c r="H2129" i="12" s="1"/>
  <c r="G2157" i="12"/>
  <c r="C2157" i="12" s="1"/>
  <c r="D2157" i="12" s="1"/>
  <c r="H2157" i="12" s="1"/>
  <c r="G2126" i="12"/>
  <c r="C2126" i="12" s="1"/>
  <c r="D2126" i="12" s="1"/>
  <c r="H2126" i="12" s="1"/>
  <c r="G2136" i="12"/>
  <c r="C2136" i="12" s="1"/>
  <c r="D2136" i="12" s="1"/>
  <c r="G2060" i="12"/>
  <c r="C2060" i="12" s="1"/>
  <c r="D2060" i="12" s="1"/>
  <c r="H2060" i="12" s="1"/>
  <c r="G2044" i="12"/>
  <c r="C2044" i="12" s="1"/>
  <c r="D2044" i="12" s="1"/>
  <c r="H2044" i="12" s="1"/>
  <c r="AF2044" i="12" s="1"/>
  <c r="G2104" i="12"/>
  <c r="C2104" i="12" s="1"/>
  <c r="D2104" i="12" s="1"/>
  <c r="G2070" i="12"/>
  <c r="C2070" i="12" s="1"/>
  <c r="D2070" i="12" s="1"/>
  <c r="H2070" i="12" s="1"/>
  <c r="AF2070" i="12" s="1"/>
  <c r="G2064" i="12"/>
  <c r="C2064" i="12" s="1"/>
  <c r="D2064" i="12" s="1"/>
  <c r="G2083" i="12"/>
  <c r="C2083" i="12" s="1"/>
  <c r="D2083" i="12" s="1"/>
  <c r="G2063" i="12"/>
  <c r="C2063" i="12" s="1"/>
  <c r="D2063" i="12" s="1"/>
  <c r="G2152" i="12"/>
  <c r="C2152" i="12" s="1"/>
  <c r="D2152" i="12" s="1"/>
  <c r="G2089" i="12"/>
  <c r="C2089" i="12" s="1"/>
  <c r="D2089" i="12" s="1"/>
  <c r="G2109" i="12"/>
  <c r="C2109" i="12" s="1"/>
  <c r="D2109" i="12" s="1"/>
  <c r="G2155" i="12"/>
  <c r="C2155" i="12" s="1"/>
  <c r="D2155" i="12" s="1"/>
  <c r="H2155" i="12" s="1"/>
  <c r="G2092" i="12"/>
  <c r="C2092" i="12" s="1"/>
  <c r="D2092" i="12" s="1"/>
  <c r="G2116" i="12"/>
  <c r="C2116" i="12" s="1"/>
  <c r="D2116" i="12" s="1"/>
  <c r="G2156" i="12"/>
  <c r="C2156" i="12" s="1"/>
  <c r="D2156" i="12" s="1"/>
  <c r="G2145" i="12"/>
  <c r="C2145" i="12" s="1"/>
  <c r="D2145" i="12" s="1"/>
  <c r="G2081" i="12"/>
  <c r="C2081" i="12" s="1"/>
  <c r="D2081" i="12" s="1"/>
  <c r="G2027" i="12"/>
  <c r="C2027" i="12" s="1"/>
  <c r="D2027" i="12" s="1"/>
  <c r="G2022" i="12"/>
  <c r="C2022" i="12" s="1"/>
  <c r="D2022" i="12" s="1"/>
  <c r="G1957" i="12"/>
  <c r="C1957" i="12" s="1"/>
  <c r="D1957" i="12" s="1"/>
  <c r="H1957" i="12" s="1"/>
  <c r="G1976" i="12"/>
  <c r="C1976" i="12" s="1"/>
  <c r="D1976" i="12" s="1"/>
  <c r="H1976" i="12" s="1"/>
  <c r="G2003" i="12"/>
  <c r="C2003" i="12" s="1"/>
  <c r="D2003" i="12" s="1"/>
  <c r="G2137" i="12"/>
  <c r="C2137" i="12" s="1"/>
  <c r="D2137" i="12" s="1"/>
  <c r="G2091" i="12"/>
  <c r="C2091" i="12" s="1"/>
  <c r="D2091" i="12" s="1"/>
  <c r="G2124" i="12"/>
  <c r="C2124" i="12" s="1"/>
  <c r="D2124" i="12" s="1"/>
  <c r="H2124" i="12" s="1"/>
  <c r="AF2124" i="12" s="1"/>
  <c r="G2055" i="12"/>
  <c r="C2055" i="12" s="1"/>
  <c r="D2055" i="12" s="1"/>
  <c r="H2055" i="12" s="1"/>
  <c r="G2115" i="12"/>
  <c r="C2115" i="12" s="1"/>
  <c r="D2115" i="12" s="1"/>
  <c r="G2086" i="12"/>
  <c r="C2086" i="12" s="1"/>
  <c r="D2086" i="12" s="1"/>
  <c r="H2086" i="12" s="1"/>
  <c r="G2047" i="12"/>
  <c r="C2047" i="12" s="1"/>
  <c r="D2047" i="12" s="1"/>
  <c r="G2006" i="12"/>
  <c r="C2006" i="12" s="1"/>
  <c r="D2006" i="12" s="1"/>
  <c r="G1998" i="12"/>
  <c r="C1998" i="12" s="1"/>
  <c r="D1998" i="12" s="1"/>
  <c r="G1988" i="12"/>
  <c r="C1988" i="12" s="1"/>
  <c r="D1988" i="12" s="1"/>
  <c r="G1985" i="12"/>
  <c r="C1985" i="12" s="1"/>
  <c r="D1985" i="12" s="1"/>
  <c r="G2120" i="12"/>
  <c r="C2120" i="12" s="1"/>
  <c r="D2120" i="12" s="1"/>
  <c r="H2120" i="12" s="1"/>
  <c r="G2141" i="12"/>
  <c r="C2141" i="12" s="1"/>
  <c r="D2141" i="12" s="1"/>
  <c r="H2141" i="12" s="1"/>
  <c r="AF2141" i="12" s="1"/>
  <c r="G2131" i="12"/>
  <c r="C2131" i="12" s="1"/>
  <c r="D2131" i="12" s="1"/>
  <c r="G2113" i="12"/>
  <c r="C2113" i="12" s="1"/>
  <c r="D2113" i="12" s="1"/>
  <c r="G2132" i="12"/>
  <c r="C2132" i="12" s="1"/>
  <c r="D2132" i="12" s="1"/>
  <c r="H2132" i="12" s="1"/>
  <c r="G2098" i="12"/>
  <c r="C2098" i="12" s="1"/>
  <c r="D2098" i="12" s="1"/>
  <c r="G2058" i="12"/>
  <c r="C2058" i="12" s="1"/>
  <c r="D2058" i="12" s="1"/>
  <c r="G1992" i="12"/>
  <c r="C1992" i="12" s="1"/>
  <c r="D1992" i="12" s="1"/>
  <c r="G2042" i="12"/>
  <c r="C2042" i="12" s="1"/>
  <c r="D2042" i="12" s="1"/>
  <c r="H2042" i="12" s="1"/>
  <c r="G1983" i="12"/>
  <c r="C1983" i="12" s="1"/>
  <c r="D1983" i="12" s="1"/>
  <c r="H1983" i="12" s="1"/>
  <c r="G1963" i="12"/>
  <c r="C1963" i="12" s="1"/>
  <c r="D1963" i="12" s="1"/>
  <c r="H1963" i="12" s="1"/>
  <c r="G1954" i="12"/>
  <c r="C1954" i="12" s="1"/>
  <c r="D1954" i="12" s="1"/>
  <c r="G1989" i="12"/>
  <c r="C1989" i="12" s="1"/>
  <c r="D1989" i="12" s="1"/>
  <c r="G2059" i="12"/>
  <c r="C2059" i="12" s="1"/>
  <c r="D2059" i="12" s="1"/>
  <c r="G2138" i="12"/>
  <c r="C2138" i="12" s="1"/>
  <c r="D2138" i="12" s="1"/>
  <c r="H2138" i="12" s="1"/>
  <c r="G2069" i="12"/>
  <c r="C2069" i="12" s="1"/>
  <c r="D2069" i="12" s="1"/>
  <c r="H2069" i="12" s="1"/>
  <c r="G2140" i="12"/>
  <c r="C2140" i="12" s="1"/>
  <c r="D2140" i="12" s="1"/>
  <c r="G2071" i="12"/>
  <c r="C2071" i="12" s="1"/>
  <c r="D2071" i="12" s="1"/>
  <c r="G2118" i="12"/>
  <c r="C2118" i="12" s="1"/>
  <c r="D2118" i="12" s="1"/>
  <c r="G2103" i="12"/>
  <c r="C2103" i="12" s="1"/>
  <c r="D2103" i="12" s="1"/>
  <c r="G2053" i="12"/>
  <c r="C2053" i="12" s="1"/>
  <c r="D2053" i="12" s="1"/>
  <c r="H2053" i="12" s="1"/>
  <c r="G2110" i="12"/>
  <c r="C2110" i="12" s="1"/>
  <c r="D2110" i="12" s="1"/>
  <c r="G2030" i="12"/>
  <c r="C2030" i="12" s="1"/>
  <c r="D2030" i="12" s="1"/>
  <c r="G1934" i="12"/>
  <c r="C1934" i="12" s="1"/>
  <c r="D1934" i="12" s="1"/>
  <c r="G2051" i="12"/>
  <c r="C2051" i="12" s="1"/>
  <c r="D2051" i="12" s="1"/>
  <c r="G2020" i="12"/>
  <c r="C2020" i="12" s="1"/>
  <c r="D2020" i="12" s="1"/>
  <c r="G1974" i="12"/>
  <c r="C1974" i="12" s="1"/>
  <c r="D1974" i="12" s="1"/>
  <c r="H1974" i="12" s="1"/>
  <c r="G2018" i="12"/>
  <c r="C2018" i="12" s="1"/>
  <c r="D2018" i="12" s="1"/>
  <c r="H2018" i="12" s="1"/>
  <c r="G2015" i="12"/>
  <c r="C2015" i="12" s="1"/>
  <c r="D2015" i="12" s="1"/>
  <c r="G1984" i="12"/>
  <c r="C1984" i="12" s="1"/>
  <c r="D1984" i="12" s="1"/>
  <c r="H1984" i="12" s="1"/>
  <c r="G2034" i="12"/>
  <c r="C2034" i="12" s="1"/>
  <c r="D2034" i="12" s="1"/>
  <c r="H2034" i="12" s="1"/>
  <c r="G1965" i="12"/>
  <c r="C1965" i="12" s="1"/>
  <c r="D1965" i="12" s="1"/>
  <c r="G1943" i="12"/>
  <c r="C1943" i="12" s="1"/>
  <c r="D1943" i="12" s="1"/>
  <c r="G1975" i="12"/>
  <c r="C1975" i="12" s="1"/>
  <c r="D1975" i="12" s="1"/>
  <c r="G1955" i="12"/>
  <c r="C1955" i="12" s="1"/>
  <c r="D1955" i="12" s="1"/>
  <c r="G1949" i="12"/>
  <c r="C1949" i="12" s="1"/>
  <c r="D1949" i="12" s="1"/>
  <c r="G1993" i="12"/>
  <c r="C1993" i="12" s="1"/>
  <c r="D1993" i="12" s="1"/>
  <c r="H1993" i="12" s="1"/>
  <c r="AF1993" i="12" s="1"/>
  <c r="G2012" i="12"/>
  <c r="C2012" i="12" s="1"/>
  <c r="D2012" i="12" s="1"/>
  <c r="H2012" i="12" s="1"/>
  <c r="AF2012" i="12" s="1"/>
  <c r="G2013" i="12"/>
  <c r="C2013" i="12" s="1"/>
  <c r="D2013" i="12" s="1"/>
  <c r="G1932" i="12"/>
  <c r="C1932" i="12" s="1"/>
  <c r="D1932" i="12" s="1"/>
  <c r="G1931" i="12"/>
  <c r="C1931" i="12" s="1"/>
  <c r="D1931" i="12" s="1"/>
  <c r="G1881" i="12"/>
  <c r="C1881" i="12" s="1"/>
  <c r="D1881" i="12" s="1"/>
  <c r="H1881" i="12" s="1"/>
  <c r="G1849" i="12"/>
  <c r="C1849" i="12" s="1"/>
  <c r="D1849" i="12" s="1"/>
  <c r="H1849" i="12" s="1"/>
  <c r="G1941" i="12"/>
  <c r="C1941" i="12" s="1"/>
  <c r="D1941" i="12" s="1"/>
  <c r="H1941" i="12" s="1"/>
  <c r="G1969" i="12"/>
  <c r="C1969" i="12" s="1"/>
  <c r="D1969" i="12" s="1"/>
  <c r="G1973" i="12"/>
  <c r="C1973" i="12" s="1"/>
  <c r="D1973" i="12" s="1"/>
  <c r="H1973" i="12" s="1"/>
  <c r="G2038" i="12"/>
  <c r="C2038" i="12" s="1"/>
  <c r="D2038" i="12" s="1"/>
  <c r="G1995" i="12"/>
  <c r="C1995" i="12" s="1"/>
  <c r="D1995" i="12" s="1"/>
  <c r="G1937" i="12"/>
  <c r="C1937" i="12" s="1"/>
  <c r="D1937" i="12" s="1"/>
  <c r="H1937" i="12" s="1"/>
  <c r="G2011" i="12"/>
  <c r="C2011" i="12" s="1"/>
  <c r="D2011" i="12" s="1"/>
  <c r="G1950" i="12"/>
  <c r="C1950" i="12" s="1"/>
  <c r="D1950" i="12" s="1"/>
  <c r="H1950" i="12" s="1"/>
  <c r="G1936" i="12"/>
  <c r="C1936" i="12" s="1"/>
  <c r="D1936" i="12" s="1"/>
  <c r="H1936" i="12" s="1"/>
  <c r="G1855" i="12"/>
  <c r="C1855" i="12" s="1"/>
  <c r="D1855" i="12" s="1"/>
  <c r="G1833" i="12"/>
  <c r="C1833" i="12" s="1"/>
  <c r="D1833" i="12" s="1"/>
  <c r="G1910" i="12"/>
  <c r="C1910" i="12" s="1"/>
  <c r="D1910" i="12" s="1"/>
  <c r="H1910" i="12" s="1"/>
  <c r="G1942" i="12"/>
  <c r="C1942" i="12" s="1"/>
  <c r="D1942" i="12" s="1"/>
  <c r="G2017" i="12"/>
  <c r="C2017" i="12" s="1"/>
  <c r="D2017" i="12" s="1"/>
  <c r="H2017" i="12" s="1"/>
  <c r="G1991" i="12"/>
  <c r="C1991" i="12" s="1"/>
  <c r="D1991" i="12" s="1"/>
  <c r="G1970" i="12"/>
  <c r="C1970" i="12" s="1"/>
  <c r="D1970" i="12" s="1"/>
  <c r="H1970" i="12" s="1"/>
  <c r="AF1970" i="12" s="1"/>
  <c r="G1945" i="12"/>
  <c r="C1945" i="12" s="1"/>
  <c r="D1945" i="12" s="1"/>
  <c r="H1945" i="12" s="1"/>
  <c r="G1966" i="12"/>
  <c r="C1966" i="12" s="1"/>
  <c r="D1966" i="12" s="1"/>
  <c r="H1966" i="12" s="1"/>
  <c r="G1839" i="12"/>
  <c r="C1839" i="12" s="1"/>
  <c r="D1839" i="12" s="1"/>
  <c r="H1839" i="12" s="1"/>
  <c r="G1905" i="12"/>
  <c r="C1905" i="12" s="1"/>
  <c r="D1905" i="12" s="1"/>
  <c r="G1964" i="12"/>
  <c r="C1964" i="12" s="1"/>
  <c r="D1964" i="12" s="1"/>
  <c r="G1996" i="12"/>
  <c r="C1996" i="12" s="1"/>
  <c r="D1996" i="12" s="1"/>
  <c r="G1953" i="12"/>
  <c r="C1953" i="12" s="1"/>
  <c r="D1953" i="12" s="1"/>
  <c r="H1953" i="12" s="1"/>
  <c r="G1924" i="12"/>
  <c r="C1924" i="12" s="1"/>
  <c r="D1924" i="12" s="1"/>
  <c r="G1872" i="12"/>
  <c r="C1872" i="12" s="1"/>
  <c r="D1872" i="12" s="1"/>
  <c r="G1868" i="12"/>
  <c r="C1868" i="12" s="1"/>
  <c r="D1868" i="12" s="1"/>
  <c r="G1938" i="12"/>
  <c r="C1938" i="12" s="1"/>
  <c r="D1938" i="12" s="1"/>
  <c r="G1952" i="12"/>
  <c r="C1952" i="12" s="1"/>
  <c r="D1952" i="12" s="1"/>
  <c r="G1939" i="12"/>
  <c r="C1939" i="12" s="1"/>
  <c r="D1939" i="12" s="1"/>
  <c r="H1939" i="12" s="1"/>
  <c r="AF1939" i="12" s="1"/>
  <c r="G1933" i="12"/>
  <c r="C1933" i="12" s="1"/>
  <c r="D1933" i="12" s="1"/>
  <c r="G2028" i="12"/>
  <c r="C2028" i="12" s="1"/>
  <c r="D2028" i="12" s="1"/>
  <c r="G2004" i="12"/>
  <c r="C2004" i="12" s="1"/>
  <c r="D2004" i="12" s="1"/>
  <c r="G2041" i="12"/>
  <c r="C2041" i="12" s="1"/>
  <c r="D2041" i="12" s="1"/>
  <c r="H2041" i="12" s="1"/>
  <c r="G1875" i="12"/>
  <c r="C1875" i="12" s="1"/>
  <c r="D1875" i="12" s="1"/>
  <c r="G1890" i="12"/>
  <c r="C1890" i="12" s="1"/>
  <c r="D1890" i="12" s="1"/>
  <c r="G1882" i="12"/>
  <c r="C1882" i="12" s="1"/>
  <c r="D1882" i="12" s="1"/>
  <c r="G1971" i="12"/>
  <c r="C1971" i="12" s="1"/>
  <c r="D1971" i="12" s="1"/>
  <c r="H1971" i="12" s="1"/>
  <c r="G2000" i="12"/>
  <c r="C2000" i="12" s="1"/>
  <c r="D2000" i="12" s="1"/>
  <c r="H2000" i="12" s="1"/>
  <c r="G2040" i="12"/>
  <c r="C2040" i="12" s="1"/>
  <c r="D2040" i="12" s="1"/>
  <c r="G1852" i="12"/>
  <c r="C1852" i="12" s="1"/>
  <c r="D1852" i="12" s="1"/>
  <c r="G1836" i="12"/>
  <c r="C1836" i="12" s="1"/>
  <c r="D1836" i="12" s="1"/>
  <c r="G1999" i="12"/>
  <c r="C1999" i="12" s="1"/>
  <c r="D1999" i="12" s="1"/>
  <c r="G1956" i="12"/>
  <c r="C1956" i="12" s="1"/>
  <c r="D1956" i="12" s="1"/>
  <c r="G2007" i="12"/>
  <c r="C2007" i="12" s="1"/>
  <c r="D2007" i="12" s="1"/>
  <c r="G1959" i="12"/>
  <c r="C1959" i="12" s="1"/>
  <c r="D1959" i="12" s="1"/>
  <c r="G1990" i="12"/>
  <c r="C1990" i="12" s="1"/>
  <c r="D1990" i="12" s="1"/>
  <c r="G1907" i="12"/>
  <c r="C1907" i="12" s="1"/>
  <c r="D1907" i="12" s="1"/>
  <c r="G1968" i="12"/>
  <c r="C1968" i="12" s="1"/>
  <c r="D1968" i="12" s="1"/>
  <c r="G1947" i="12"/>
  <c r="C1947" i="12" s="1"/>
  <c r="D1947" i="12" s="1"/>
  <c r="G1944" i="12"/>
  <c r="C1944" i="12" s="1"/>
  <c r="D1944" i="12" s="1"/>
  <c r="G2008" i="12"/>
  <c r="C2008" i="12" s="1"/>
  <c r="D2008" i="12" s="1"/>
  <c r="G2025" i="12"/>
  <c r="C2025" i="12" s="1"/>
  <c r="D2025" i="12" s="1"/>
  <c r="G2019" i="12"/>
  <c r="C2019" i="12" s="1"/>
  <c r="D2019" i="12" s="1"/>
  <c r="H2019" i="12" s="1"/>
  <c r="G2009" i="12"/>
  <c r="C2009" i="12" s="1"/>
  <c r="D2009" i="12" s="1"/>
  <c r="G1977" i="12"/>
  <c r="C1977" i="12" s="1"/>
  <c r="D1977" i="12" s="1"/>
  <c r="G2049" i="12"/>
  <c r="C2049" i="12" s="1"/>
  <c r="D2049" i="12" s="1"/>
  <c r="G1960" i="12"/>
  <c r="C1960" i="12" s="1"/>
  <c r="D1960" i="12" s="1"/>
  <c r="G1867" i="12"/>
  <c r="C1867" i="12" s="1"/>
  <c r="D1867" i="12" s="1"/>
  <c r="G1863" i="12"/>
  <c r="C1863" i="12" s="1"/>
  <c r="D1863" i="12" s="1"/>
  <c r="G1913" i="12"/>
  <c r="C1913" i="12" s="1"/>
  <c r="D1913" i="12" s="1"/>
  <c r="G1895" i="12"/>
  <c r="C1895" i="12" s="1"/>
  <c r="D1895" i="12" s="1"/>
  <c r="G1911" i="12"/>
  <c r="C1911" i="12" s="1"/>
  <c r="D1911" i="12" s="1"/>
  <c r="G1884" i="12"/>
  <c r="C1884" i="12" s="1"/>
  <c r="D1884" i="12" s="1"/>
  <c r="G1902" i="12"/>
  <c r="C1902" i="12" s="1"/>
  <c r="D1902" i="12" s="1"/>
  <c r="G2036" i="12"/>
  <c r="C2036" i="12" s="1"/>
  <c r="D2036" i="12" s="1"/>
  <c r="G2002" i="12"/>
  <c r="C2002" i="12" s="1"/>
  <c r="D2002" i="12" s="1"/>
  <c r="G1967" i="12"/>
  <c r="C1967" i="12" s="1"/>
  <c r="D1967" i="12" s="1"/>
  <c r="G1948" i="12"/>
  <c r="C1948" i="12" s="1"/>
  <c r="D1948" i="12" s="1"/>
  <c r="G2033" i="12"/>
  <c r="C2033" i="12" s="1"/>
  <c r="D2033" i="12" s="1"/>
  <c r="G2035" i="12"/>
  <c r="C2035" i="12" s="1"/>
  <c r="D2035" i="12" s="1"/>
  <c r="G2001" i="12"/>
  <c r="C2001" i="12" s="1"/>
  <c r="D2001" i="12" s="1"/>
  <c r="G2026" i="12"/>
  <c r="C2026" i="12" s="1"/>
  <c r="D2026" i="12" s="1"/>
  <c r="H2026" i="12" s="1"/>
  <c r="G1958" i="12"/>
  <c r="C1958" i="12" s="1"/>
  <c r="D1958" i="12" s="1"/>
  <c r="H1958" i="12" s="1"/>
  <c r="G1862" i="12"/>
  <c r="C1862" i="12" s="1"/>
  <c r="D1862" i="12" s="1"/>
  <c r="G1856" i="12"/>
  <c r="C1856" i="12" s="1"/>
  <c r="D1856" i="12" s="1"/>
  <c r="H1856" i="12" s="1"/>
  <c r="G1923" i="12"/>
  <c r="C1923" i="12" s="1"/>
  <c r="D1923" i="12" s="1"/>
  <c r="H1923" i="12" s="1"/>
  <c r="AF1923" i="12" s="1"/>
  <c r="G1886" i="12"/>
  <c r="C1886" i="12" s="1"/>
  <c r="D1886" i="12" s="1"/>
  <c r="H1886" i="12" s="1"/>
  <c r="G2037" i="12"/>
  <c r="C2037" i="12" s="1"/>
  <c r="D2037" i="12" s="1"/>
  <c r="H2037" i="12" s="1"/>
  <c r="G1946" i="12"/>
  <c r="C1946" i="12" s="1"/>
  <c r="D1946" i="12" s="1"/>
  <c r="H1946" i="12" s="1"/>
  <c r="G2039" i="12"/>
  <c r="C2039" i="12" s="1"/>
  <c r="D2039" i="12" s="1"/>
  <c r="G2031" i="12"/>
  <c r="C2031" i="12" s="1"/>
  <c r="D2031" i="12" s="1"/>
  <c r="G1972" i="12"/>
  <c r="C1972" i="12" s="1"/>
  <c r="D1972" i="12" s="1"/>
  <c r="H1972" i="12" s="1"/>
  <c r="G1987" i="12"/>
  <c r="C1987" i="12" s="1"/>
  <c r="D1987" i="12" s="1"/>
  <c r="G1979" i="12"/>
  <c r="C1979" i="12" s="1"/>
  <c r="D1979" i="12" s="1"/>
  <c r="G1857" i="12"/>
  <c r="C1857" i="12" s="1"/>
  <c r="D1857" i="12" s="1"/>
  <c r="H1857" i="12" s="1"/>
  <c r="G1900" i="12"/>
  <c r="C1900" i="12" s="1"/>
  <c r="D1900" i="12" s="1"/>
  <c r="G1904" i="12"/>
  <c r="C1904" i="12" s="1"/>
  <c r="D1904" i="12" s="1"/>
  <c r="H1904" i="12" s="1"/>
  <c r="G1994" i="12"/>
  <c r="C1994" i="12" s="1"/>
  <c r="D1994" i="12" s="1"/>
  <c r="H1994" i="12" s="1"/>
  <c r="G1980" i="12"/>
  <c r="C1980" i="12" s="1"/>
  <c r="D1980" i="12" s="1"/>
  <c r="G2046" i="12"/>
  <c r="C2046" i="12" s="1"/>
  <c r="D2046" i="12" s="1"/>
  <c r="H2046" i="12" s="1"/>
  <c r="G1961" i="12"/>
  <c r="C1961" i="12" s="1"/>
  <c r="D1961" i="12" s="1"/>
  <c r="G2048" i="12"/>
  <c r="C2048" i="12" s="1"/>
  <c r="D2048" i="12" s="1"/>
  <c r="G1962" i="12"/>
  <c r="C1962" i="12" s="1"/>
  <c r="D1962" i="12" s="1"/>
  <c r="H1962" i="12" s="1"/>
  <c r="G2023" i="12"/>
  <c r="C2023" i="12" s="1"/>
  <c r="D2023" i="12" s="1"/>
  <c r="G2014" i="12"/>
  <c r="C2014" i="12" s="1"/>
  <c r="D2014" i="12" s="1"/>
  <c r="G1926" i="12"/>
  <c r="C1926" i="12" s="1"/>
  <c r="D1926" i="12" s="1"/>
  <c r="H1926" i="12" s="1"/>
  <c r="G1929" i="12"/>
  <c r="C1929" i="12" s="1"/>
  <c r="D1929" i="12" s="1"/>
  <c r="G1889" i="12"/>
  <c r="C1889" i="12" s="1"/>
  <c r="D1889" i="12" s="1"/>
  <c r="G1851" i="12"/>
  <c r="C1851" i="12" s="1"/>
  <c r="D1851" i="12" s="1"/>
  <c r="H1851" i="12" s="1"/>
  <c r="G1903" i="12"/>
  <c r="C1903" i="12" s="1"/>
  <c r="D1903" i="12" s="1"/>
  <c r="H1903" i="12" s="1"/>
  <c r="AF1903" i="12" s="1"/>
  <c r="G1898" i="12"/>
  <c r="C1898" i="12" s="1"/>
  <c r="D1898" i="12" s="1"/>
  <c r="G1835" i="12"/>
  <c r="C1835" i="12" s="1"/>
  <c r="D1835" i="12" s="1"/>
  <c r="G1825" i="12"/>
  <c r="C1825" i="12" s="1"/>
  <c r="D1825" i="12" s="1"/>
  <c r="G1888" i="12"/>
  <c r="C1888" i="12" s="1"/>
  <c r="D1888" i="12" s="1"/>
  <c r="G1925" i="12"/>
  <c r="C1925" i="12" s="1"/>
  <c r="D1925" i="12" s="1"/>
  <c r="H1925" i="12" s="1"/>
  <c r="G1843" i="12"/>
  <c r="C1843" i="12" s="1"/>
  <c r="D1843" i="12" s="1"/>
  <c r="G1891" i="12"/>
  <c r="C1891" i="12" s="1"/>
  <c r="D1891" i="12" s="1"/>
  <c r="G1848" i="12"/>
  <c r="C1848" i="12" s="1"/>
  <c r="D1848" i="12" s="1"/>
  <c r="H1848" i="12" s="1"/>
  <c r="G1896" i="12"/>
  <c r="C1896" i="12" s="1"/>
  <c r="D1896" i="12" s="1"/>
  <c r="G1786" i="12"/>
  <c r="C1786" i="12" s="1"/>
  <c r="D1786" i="12" s="1"/>
  <c r="G1725" i="12"/>
  <c r="C1725" i="12" s="1"/>
  <c r="D1725" i="12" s="1"/>
  <c r="H1725" i="12" s="1"/>
  <c r="G1823" i="12"/>
  <c r="C1823" i="12" s="1"/>
  <c r="D1823" i="12" s="1"/>
  <c r="H1823" i="12" s="1"/>
  <c r="G1845" i="12"/>
  <c r="C1845" i="12" s="1"/>
  <c r="D1845" i="12" s="1"/>
  <c r="G1883" i="12"/>
  <c r="C1883" i="12" s="1"/>
  <c r="D1883" i="12" s="1"/>
  <c r="G1912" i="12"/>
  <c r="C1912" i="12" s="1"/>
  <c r="D1912" i="12" s="1"/>
  <c r="H1912" i="12" s="1"/>
  <c r="G1879" i="12"/>
  <c r="C1879" i="12" s="1"/>
  <c r="D1879" i="12" s="1"/>
  <c r="H1879" i="12" s="1"/>
  <c r="AF1879" i="12" s="1"/>
  <c r="G1871" i="12"/>
  <c r="C1871" i="12" s="1"/>
  <c r="D1871" i="12" s="1"/>
  <c r="H1871" i="12" s="1"/>
  <c r="G1787" i="12"/>
  <c r="C1787" i="12" s="1"/>
  <c r="D1787" i="12" s="1"/>
  <c r="G1747" i="12"/>
  <c r="C1747" i="12" s="1"/>
  <c r="D1747" i="12" s="1"/>
  <c r="G1797" i="12"/>
  <c r="C1797" i="12" s="1"/>
  <c r="D1797" i="12" s="1"/>
  <c r="H1797" i="12" s="1"/>
  <c r="G1774" i="12"/>
  <c r="C1774" i="12" s="1"/>
  <c r="D1774" i="12" s="1"/>
  <c r="H1774" i="12" s="1"/>
  <c r="G1908" i="12"/>
  <c r="C1908" i="12" s="1"/>
  <c r="D1908" i="12" s="1"/>
  <c r="G1853" i="12"/>
  <c r="C1853" i="12" s="1"/>
  <c r="D1853" i="12" s="1"/>
  <c r="H1853" i="12" s="1"/>
  <c r="AF1853" i="12" s="1"/>
  <c r="G1733" i="12"/>
  <c r="C1733" i="12" s="1"/>
  <c r="D1733" i="12" s="1"/>
  <c r="G1794" i="12"/>
  <c r="C1794" i="12" s="1"/>
  <c r="D1794" i="12" s="1"/>
  <c r="G1935" i="12"/>
  <c r="C1935" i="12" s="1"/>
  <c r="D1935" i="12" s="1"/>
  <c r="H1935" i="12" s="1"/>
  <c r="G1858" i="12"/>
  <c r="C1858" i="12" s="1"/>
  <c r="D1858" i="12" s="1"/>
  <c r="G1928" i="12"/>
  <c r="C1928" i="12" s="1"/>
  <c r="D1928" i="12" s="1"/>
  <c r="H1928" i="12" s="1"/>
  <c r="G1860" i="12"/>
  <c r="C1860" i="12" s="1"/>
  <c r="D1860" i="12" s="1"/>
  <c r="G1861" i="12"/>
  <c r="C1861" i="12" s="1"/>
  <c r="D1861" i="12" s="1"/>
  <c r="G1735" i="12"/>
  <c r="C1735" i="12" s="1"/>
  <c r="D1735" i="12" s="1"/>
  <c r="H1735" i="12" s="1"/>
  <c r="AF1735" i="12" s="1"/>
  <c r="G1739" i="12"/>
  <c r="C1739" i="12" s="1"/>
  <c r="D1739" i="12" s="1"/>
  <c r="G1805" i="12"/>
  <c r="C1805" i="12" s="1"/>
  <c r="D1805" i="12" s="1"/>
  <c r="H1805" i="12" s="1"/>
  <c r="AF1805" i="12" s="1"/>
  <c r="G1761" i="12"/>
  <c r="C1761" i="12" s="1"/>
  <c r="D1761" i="12" s="1"/>
  <c r="G1727" i="12"/>
  <c r="C1727" i="12" s="1"/>
  <c r="D1727" i="12" s="1"/>
  <c r="G1754" i="12"/>
  <c r="C1754" i="12" s="1"/>
  <c r="D1754" i="12" s="1"/>
  <c r="G1731" i="12"/>
  <c r="C1731" i="12" s="1"/>
  <c r="D1731" i="12" s="1"/>
  <c r="G1919" i="12"/>
  <c r="C1919" i="12" s="1"/>
  <c r="D1919" i="12" s="1"/>
  <c r="G1864" i="12"/>
  <c r="C1864" i="12" s="1"/>
  <c r="D1864" i="12" s="1"/>
  <c r="G1877" i="12"/>
  <c r="C1877" i="12" s="1"/>
  <c r="D1877" i="12" s="1"/>
  <c r="G1830" i="12"/>
  <c r="C1830" i="12" s="1"/>
  <c r="D1830" i="12" s="1"/>
  <c r="G1778" i="12"/>
  <c r="C1778" i="12" s="1"/>
  <c r="D1778" i="12" s="1"/>
  <c r="H1778" i="12" s="1"/>
  <c r="G1732" i="12"/>
  <c r="C1732" i="12" s="1"/>
  <c r="D1732" i="12" s="1"/>
  <c r="G1765" i="12"/>
  <c r="C1765" i="12" s="1"/>
  <c r="D1765" i="12" s="1"/>
  <c r="G1746" i="12"/>
  <c r="C1746" i="12" s="1"/>
  <c r="D1746" i="12" s="1"/>
  <c r="H1746" i="12" s="1"/>
  <c r="G1854" i="12"/>
  <c r="C1854" i="12" s="1"/>
  <c r="D1854" i="12" s="1"/>
  <c r="G1837" i="12"/>
  <c r="C1837" i="12" s="1"/>
  <c r="D1837" i="12" s="1"/>
  <c r="G1869" i="12"/>
  <c r="C1869" i="12" s="1"/>
  <c r="D1869" i="12" s="1"/>
  <c r="G1841" i="12"/>
  <c r="C1841" i="12" s="1"/>
  <c r="D1841" i="12" s="1"/>
  <c r="G1915" i="12"/>
  <c r="C1915" i="12" s="1"/>
  <c r="D1915" i="12" s="1"/>
  <c r="G1893" i="12"/>
  <c r="C1893" i="12" s="1"/>
  <c r="D1893" i="12" s="1"/>
  <c r="G1792" i="12"/>
  <c r="C1792" i="12" s="1"/>
  <c r="D1792" i="12" s="1"/>
  <c r="G1807" i="12"/>
  <c r="C1807" i="12" s="1"/>
  <c r="D1807" i="12" s="1"/>
  <c r="G1723" i="12"/>
  <c r="C1723" i="12" s="1"/>
  <c r="D1723" i="12" s="1"/>
  <c r="G1842" i="12"/>
  <c r="C1842" i="12" s="1"/>
  <c r="D1842" i="12" s="1"/>
  <c r="H1842" i="12" s="1"/>
  <c r="AF1842" i="12" s="1"/>
  <c r="G1827" i="12"/>
  <c r="C1827" i="12" s="1"/>
  <c r="D1827" i="12" s="1"/>
  <c r="H1827" i="12" s="1"/>
  <c r="G1870" i="12"/>
  <c r="C1870" i="12" s="1"/>
  <c r="D1870" i="12" s="1"/>
  <c r="H1870" i="12" s="1"/>
  <c r="G1850" i="12"/>
  <c r="C1850" i="12" s="1"/>
  <c r="D1850" i="12" s="1"/>
  <c r="G1865" i="12"/>
  <c r="C1865" i="12" s="1"/>
  <c r="D1865" i="12" s="1"/>
  <c r="H1865" i="12" s="1"/>
  <c r="G1769" i="12"/>
  <c r="C1769" i="12" s="1"/>
  <c r="D1769" i="12" s="1"/>
  <c r="G1750" i="12"/>
  <c r="C1750" i="12" s="1"/>
  <c r="D1750" i="12" s="1"/>
  <c r="G1785" i="12"/>
  <c r="C1785" i="12" s="1"/>
  <c r="D1785" i="12" s="1"/>
  <c r="G1776" i="12"/>
  <c r="C1776" i="12" s="1"/>
  <c r="D1776" i="12" s="1"/>
  <c r="G1885" i="12"/>
  <c r="C1885" i="12" s="1"/>
  <c r="D1885" i="12" s="1"/>
  <c r="G1920" i="12"/>
  <c r="C1920" i="12" s="1"/>
  <c r="D1920" i="12" s="1"/>
  <c r="H1920" i="12" s="1"/>
  <c r="G1918" i="12"/>
  <c r="C1918" i="12" s="1"/>
  <c r="D1918" i="12" s="1"/>
  <c r="G1897" i="12"/>
  <c r="C1897" i="12" s="1"/>
  <c r="D1897" i="12" s="1"/>
  <c r="G1737" i="12"/>
  <c r="C1737" i="12" s="1"/>
  <c r="D1737" i="12" s="1"/>
  <c r="G1771" i="12"/>
  <c r="C1771" i="12" s="1"/>
  <c r="D1771" i="12" s="1"/>
  <c r="G1730" i="12"/>
  <c r="C1730" i="12" s="1"/>
  <c r="D1730" i="12" s="1"/>
  <c r="G1899" i="12"/>
  <c r="C1899" i="12" s="1"/>
  <c r="D1899" i="12" s="1"/>
  <c r="G1921" i="12"/>
  <c r="C1921" i="12" s="1"/>
  <c r="D1921" i="12" s="1"/>
  <c r="G1846" i="12"/>
  <c r="C1846" i="12" s="1"/>
  <c r="D1846" i="12" s="1"/>
  <c r="G1930" i="12"/>
  <c r="C1930" i="12" s="1"/>
  <c r="D1930" i="12" s="1"/>
  <c r="G1901" i="12"/>
  <c r="C1901" i="12" s="1"/>
  <c r="D1901" i="12" s="1"/>
  <c r="G1927" i="12"/>
  <c r="C1927" i="12" s="1"/>
  <c r="D1927" i="12" s="1"/>
  <c r="G1874" i="12"/>
  <c r="C1874" i="12" s="1"/>
  <c r="D1874" i="12" s="1"/>
  <c r="G1796" i="12"/>
  <c r="C1796" i="12" s="1"/>
  <c r="D1796" i="12" s="1"/>
  <c r="G1736" i="12"/>
  <c r="C1736" i="12" s="1"/>
  <c r="D1736" i="12" s="1"/>
  <c r="G1734" i="12"/>
  <c r="C1734" i="12" s="1"/>
  <c r="D1734" i="12" s="1"/>
  <c r="H1734" i="12" s="1"/>
  <c r="G1743" i="12"/>
  <c r="C1743" i="12" s="1"/>
  <c r="D1743" i="12" s="1"/>
  <c r="G1738" i="12"/>
  <c r="C1738" i="12" s="1"/>
  <c r="D1738" i="12" s="1"/>
  <c r="G1791" i="12"/>
  <c r="C1791" i="12" s="1"/>
  <c r="D1791" i="12" s="1"/>
  <c r="G1917" i="12"/>
  <c r="C1917" i="12" s="1"/>
  <c r="D1917" i="12" s="1"/>
  <c r="H1917" i="12" s="1"/>
  <c r="AF1917" i="12" s="1"/>
  <c r="G1892" i="12"/>
  <c r="C1892" i="12" s="1"/>
  <c r="D1892" i="12" s="1"/>
  <c r="G1876" i="12"/>
  <c r="C1876" i="12" s="1"/>
  <c r="D1876" i="12" s="1"/>
  <c r="G1866" i="12"/>
  <c r="C1866" i="12" s="1"/>
  <c r="D1866" i="12" s="1"/>
  <c r="H1866" i="12" s="1"/>
  <c r="G1873" i="12"/>
  <c r="C1873" i="12" s="1"/>
  <c r="D1873" i="12" s="1"/>
  <c r="G1826" i="12"/>
  <c r="C1826" i="12" s="1"/>
  <c r="D1826" i="12" s="1"/>
  <c r="G1820" i="12"/>
  <c r="C1820" i="12" s="1"/>
  <c r="D1820" i="12" s="1"/>
  <c r="G1810" i="12"/>
  <c r="C1810" i="12" s="1"/>
  <c r="D1810" i="12" s="1"/>
  <c r="G1799" i="12"/>
  <c r="C1799" i="12" s="1"/>
  <c r="D1799" i="12" s="1"/>
  <c r="G1721" i="12"/>
  <c r="C1721" i="12" s="1"/>
  <c r="D1721" i="12" s="1"/>
  <c r="G1821" i="12"/>
  <c r="C1821" i="12" s="1"/>
  <c r="D1821" i="12" s="1"/>
  <c r="G1764" i="12"/>
  <c r="C1764" i="12" s="1"/>
  <c r="D1764" i="12" s="1"/>
  <c r="G1745" i="12"/>
  <c r="C1745" i="12" s="1"/>
  <c r="D1745" i="12" s="1"/>
  <c r="G1844" i="12"/>
  <c r="C1844" i="12" s="1"/>
  <c r="D1844" i="12" s="1"/>
  <c r="G1859" i="12"/>
  <c r="C1859" i="12" s="1"/>
  <c r="D1859" i="12" s="1"/>
  <c r="G1829" i="12"/>
  <c r="C1829" i="12" s="1"/>
  <c r="D1829" i="12" s="1"/>
  <c r="G1894" i="12"/>
  <c r="C1894" i="12" s="1"/>
  <c r="D1894" i="12" s="1"/>
  <c r="G1840" i="12"/>
  <c r="C1840" i="12" s="1"/>
  <c r="D1840" i="12" s="1"/>
  <c r="G1922" i="12"/>
  <c r="C1922" i="12" s="1"/>
  <c r="D1922" i="12" s="1"/>
  <c r="G1914" i="12"/>
  <c r="C1914" i="12" s="1"/>
  <c r="D1914" i="12" s="1"/>
  <c r="G1834" i="12"/>
  <c r="C1834" i="12" s="1"/>
  <c r="D1834" i="12" s="1"/>
  <c r="G1906" i="12"/>
  <c r="C1906" i="12" s="1"/>
  <c r="D1906" i="12" s="1"/>
  <c r="G1817" i="12"/>
  <c r="C1817" i="12" s="1"/>
  <c r="D1817" i="12" s="1"/>
  <c r="G1806" i="12"/>
  <c r="C1806" i="12" s="1"/>
  <c r="D1806" i="12" s="1"/>
  <c r="G1740" i="12"/>
  <c r="C1740" i="12" s="1"/>
  <c r="D1740" i="12" s="1"/>
  <c r="G1728" i="12"/>
  <c r="C1728" i="12" s="1"/>
  <c r="D1728" i="12" s="1"/>
  <c r="G1763" i="12"/>
  <c r="C1763" i="12" s="1"/>
  <c r="D1763" i="12" s="1"/>
  <c r="G1838" i="12"/>
  <c r="C1838" i="12" s="1"/>
  <c r="D1838" i="12" s="1"/>
  <c r="G1878" i="12"/>
  <c r="C1878" i="12" s="1"/>
  <c r="D1878" i="12" s="1"/>
  <c r="H1878" i="12" s="1"/>
  <c r="G1880" i="12"/>
  <c r="C1880" i="12" s="1"/>
  <c r="D1880" i="12" s="1"/>
  <c r="H1880" i="12" s="1"/>
  <c r="G1847" i="12"/>
  <c r="C1847" i="12" s="1"/>
  <c r="D1847" i="12" s="1"/>
  <c r="G1909" i="12"/>
  <c r="C1909" i="12" s="1"/>
  <c r="D1909" i="12" s="1"/>
  <c r="G1887" i="12"/>
  <c r="C1887" i="12" s="1"/>
  <c r="D1887" i="12" s="1"/>
  <c r="H1887" i="12" s="1"/>
  <c r="G1916" i="12"/>
  <c r="C1916" i="12" s="1"/>
  <c r="D1916" i="12" s="1"/>
  <c r="G1832" i="12"/>
  <c r="C1832" i="12" s="1"/>
  <c r="D1832" i="12" s="1"/>
  <c r="G1777" i="12"/>
  <c r="C1777" i="12" s="1"/>
  <c r="D1777" i="12" s="1"/>
  <c r="G1782" i="12"/>
  <c r="C1782" i="12" s="1"/>
  <c r="D1782" i="12" s="1"/>
  <c r="G1772" i="12"/>
  <c r="C1772" i="12" s="1"/>
  <c r="D1772" i="12" s="1"/>
  <c r="G1726" i="12"/>
  <c r="C1726" i="12" s="1"/>
  <c r="D1726" i="12" s="1"/>
  <c r="G1824" i="12"/>
  <c r="C1824" i="12" s="1"/>
  <c r="D1824" i="12" s="1"/>
  <c r="H1824" i="12" s="1"/>
  <c r="G1784" i="12"/>
  <c r="C1784" i="12" s="1"/>
  <c r="D1784" i="12" s="1"/>
  <c r="G1755" i="12"/>
  <c r="C1755" i="12" s="1"/>
  <c r="D1755" i="12" s="1"/>
  <c r="G1788" i="12"/>
  <c r="C1788" i="12" s="1"/>
  <c r="D1788" i="12" s="1"/>
  <c r="H1788" i="12" s="1"/>
  <c r="G1779" i="12"/>
  <c r="C1779" i="12" s="1"/>
  <c r="D1779" i="12" s="1"/>
  <c r="G1789" i="12"/>
  <c r="C1789" i="12" s="1"/>
  <c r="D1789" i="12" s="1"/>
  <c r="G1744" i="12"/>
  <c r="C1744" i="12" s="1"/>
  <c r="D1744" i="12" s="1"/>
  <c r="G1795" i="12"/>
  <c r="C1795" i="12" s="1"/>
  <c r="D1795" i="12" s="1"/>
  <c r="G1819" i="12"/>
  <c r="C1819" i="12" s="1"/>
  <c r="D1819" i="12" s="1"/>
  <c r="G1752" i="12"/>
  <c r="C1752" i="12" s="1"/>
  <c r="D1752" i="12" s="1"/>
  <c r="G1729" i="12"/>
  <c r="C1729" i="12" s="1"/>
  <c r="D1729" i="12" s="1"/>
  <c r="H1729" i="12" s="1"/>
  <c r="G1809" i="12"/>
  <c r="C1809" i="12" s="1"/>
  <c r="D1809" i="12" s="1"/>
  <c r="G1689" i="12"/>
  <c r="C1689" i="12" s="1"/>
  <c r="D1689" i="12" s="1"/>
  <c r="H1689" i="12" s="1"/>
  <c r="AF1689" i="12" s="1"/>
  <c r="G1757" i="12"/>
  <c r="C1757" i="12" s="1"/>
  <c r="D1757" i="12" s="1"/>
  <c r="G1781" i="12"/>
  <c r="C1781" i="12" s="1"/>
  <c r="D1781" i="12" s="1"/>
  <c r="G1783" i="12"/>
  <c r="C1783" i="12" s="1"/>
  <c r="D1783" i="12" s="1"/>
  <c r="H1783" i="12" s="1"/>
  <c r="AF1783" i="12" s="1"/>
  <c r="G1762" i="12"/>
  <c r="C1762" i="12" s="1"/>
  <c r="D1762" i="12" s="1"/>
  <c r="G1753" i="12"/>
  <c r="C1753" i="12" s="1"/>
  <c r="D1753" i="12" s="1"/>
  <c r="G1651" i="12"/>
  <c r="C1651" i="12" s="1"/>
  <c r="D1651" i="12" s="1"/>
  <c r="G1656" i="12"/>
  <c r="C1656" i="12" s="1"/>
  <c r="D1656" i="12" s="1"/>
  <c r="H1656" i="12" s="1"/>
  <c r="AF1656" i="12" s="1"/>
  <c r="G1816" i="12"/>
  <c r="C1816" i="12" s="1"/>
  <c r="D1816" i="12" s="1"/>
  <c r="G1803" i="12"/>
  <c r="C1803" i="12" s="1"/>
  <c r="D1803" i="12" s="1"/>
  <c r="G1705" i="12"/>
  <c r="C1705" i="12" s="1"/>
  <c r="D1705" i="12" s="1"/>
  <c r="G1690" i="12"/>
  <c r="C1690" i="12" s="1"/>
  <c r="D1690" i="12" s="1"/>
  <c r="G1666" i="12"/>
  <c r="C1666" i="12" s="1"/>
  <c r="D1666" i="12" s="1"/>
  <c r="G1811" i="12"/>
  <c r="C1811" i="12" s="1"/>
  <c r="D1811" i="12" s="1"/>
  <c r="G1800" i="12"/>
  <c r="C1800" i="12" s="1"/>
  <c r="D1800" i="12" s="1"/>
  <c r="G1815" i="12"/>
  <c r="C1815" i="12" s="1"/>
  <c r="D1815" i="12" s="1"/>
  <c r="G1648" i="12"/>
  <c r="C1648" i="12" s="1"/>
  <c r="D1648" i="12" s="1"/>
  <c r="G1698" i="12"/>
  <c r="C1698" i="12" s="1"/>
  <c r="D1698" i="12" s="1"/>
  <c r="G1674" i="12"/>
  <c r="C1674" i="12" s="1"/>
  <c r="D1674" i="12" s="1"/>
  <c r="G1658" i="12"/>
  <c r="C1658" i="12" s="1"/>
  <c r="D1658" i="12" s="1"/>
  <c r="G1770" i="12"/>
  <c r="C1770" i="12" s="1"/>
  <c r="D1770" i="12" s="1"/>
  <c r="G1756" i="12"/>
  <c r="C1756" i="12" s="1"/>
  <c r="D1756" i="12" s="1"/>
  <c r="G1814" i="12"/>
  <c r="C1814" i="12" s="1"/>
  <c r="D1814" i="12" s="1"/>
  <c r="G1659" i="12"/>
  <c r="C1659" i="12" s="1"/>
  <c r="D1659" i="12" s="1"/>
  <c r="G1643" i="12"/>
  <c r="C1643" i="12" s="1"/>
  <c r="D1643" i="12" s="1"/>
  <c r="G1688" i="12"/>
  <c r="C1688" i="12" s="1"/>
  <c r="D1688" i="12" s="1"/>
  <c r="G1613" i="12"/>
  <c r="C1613" i="12" s="1"/>
  <c r="D1613" i="12" s="1"/>
  <c r="G1635" i="12"/>
  <c r="C1635" i="12" s="1"/>
  <c r="D1635" i="12" s="1"/>
  <c r="G1681" i="12"/>
  <c r="C1681" i="12" s="1"/>
  <c r="D1681" i="12" s="1"/>
  <c r="G1663" i="12"/>
  <c r="C1663" i="12" s="1"/>
  <c r="D1663" i="12" s="1"/>
  <c r="G1632" i="12"/>
  <c r="C1632" i="12" s="1"/>
  <c r="D1632" i="12" s="1"/>
  <c r="G1720" i="12"/>
  <c r="C1720" i="12" s="1"/>
  <c r="D1720" i="12" s="1"/>
  <c r="G1749" i="12"/>
  <c r="C1749" i="12" s="1"/>
  <c r="D1749" i="12" s="1"/>
  <c r="G1780" i="12"/>
  <c r="C1780" i="12" s="1"/>
  <c r="D1780" i="12" s="1"/>
  <c r="G1758" i="12"/>
  <c r="C1758" i="12" s="1"/>
  <c r="D1758" i="12" s="1"/>
  <c r="G1768" i="12"/>
  <c r="C1768" i="12" s="1"/>
  <c r="D1768" i="12" s="1"/>
  <c r="H1768" i="12" s="1"/>
  <c r="G1639" i="12"/>
  <c r="C1639" i="12" s="1"/>
  <c r="D1639" i="12" s="1"/>
  <c r="G1611" i="12"/>
  <c r="C1611" i="12" s="1"/>
  <c r="D1611" i="12" s="1"/>
  <c r="G1664" i="12"/>
  <c r="C1664" i="12" s="1"/>
  <c r="D1664" i="12" s="1"/>
  <c r="G1626" i="12"/>
  <c r="C1626" i="12" s="1"/>
  <c r="D1626" i="12" s="1"/>
  <c r="G1712" i="12"/>
  <c r="C1712" i="12" s="1"/>
  <c r="D1712" i="12" s="1"/>
  <c r="G1719" i="12"/>
  <c r="C1719" i="12" s="1"/>
  <c r="D1719" i="12" s="1"/>
  <c r="G1813" i="12"/>
  <c r="C1813" i="12" s="1"/>
  <c r="D1813" i="12" s="1"/>
  <c r="G1751" i="12"/>
  <c r="C1751" i="12" s="1"/>
  <c r="D1751" i="12" s="1"/>
  <c r="H1751" i="12" s="1"/>
  <c r="G1793" i="12"/>
  <c r="C1793" i="12" s="1"/>
  <c r="D1793" i="12" s="1"/>
  <c r="H1793" i="12" s="1"/>
  <c r="G1707" i="12"/>
  <c r="C1707" i="12" s="1"/>
  <c r="D1707" i="12" s="1"/>
  <c r="G1644" i="12"/>
  <c r="C1644" i="12" s="1"/>
  <c r="D1644" i="12" s="1"/>
  <c r="G1685" i="12"/>
  <c r="C1685" i="12" s="1"/>
  <c r="D1685" i="12" s="1"/>
  <c r="G1760" i="12"/>
  <c r="C1760" i="12" s="1"/>
  <c r="D1760" i="12" s="1"/>
  <c r="H1760" i="12" s="1"/>
  <c r="G1812" i="12"/>
  <c r="C1812" i="12" s="1"/>
  <c r="D1812" i="12" s="1"/>
  <c r="H1812" i="12" s="1"/>
  <c r="G1748" i="12"/>
  <c r="C1748" i="12" s="1"/>
  <c r="D1748" i="12" s="1"/>
  <c r="H1748" i="12" s="1"/>
  <c r="G1831" i="12"/>
  <c r="C1831" i="12" s="1"/>
  <c r="D1831" i="12" s="1"/>
  <c r="G1646" i="12"/>
  <c r="C1646" i="12" s="1"/>
  <c r="D1646" i="12" s="1"/>
  <c r="G1609" i="12"/>
  <c r="C1609" i="12" s="1"/>
  <c r="D1609" i="12" s="1"/>
  <c r="H1609" i="12" s="1"/>
  <c r="G1622" i="12"/>
  <c r="C1622" i="12" s="1"/>
  <c r="D1622" i="12" s="1"/>
  <c r="G1660" i="12"/>
  <c r="C1660" i="12" s="1"/>
  <c r="D1660" i="12" s="1"/>
  <c r="H1660" i="12" s="1"/>
  <c r="G1672" i="12"/>
  <c r="C1672" i="12" s="1"/>
  <c r="D1672" i="12" s="1"/>
  <c r="G1717" i="12"/>
  <c r="C1717" i="12" s="1"/>
  <c r="D1717" i="12" s="1"/>
  <c r="H1717" i="12" s="1"/>
  <c r="G1741" i="12"/>
  <c r="C1741" i="12" s="1"/>
  <c r="D1741" i="12" s="1"/>
  <c r="G1790" i="12"/>
  <c r="C1790" i="12" s="1"/>
  <c r="D1790" i="12" s="1"/>
  <c r="H1790" i="12" s="1"/>
  <c r="G1759" i="12"/>
  <c r="C1759" i="12" s="1"/>
  <c r="D1759" i="12" s="1"/>
  <c r="G1775" i="12"/>
  <c r="C1775" i="12" s="1"/>
  <c r="D1775" i="12" s="1"/>
  <c r="G1724" i="12"/>
  <c r="C1724" i="12" s="1"/>
  <c r="D1724" i="12" s="1"/>
  <c r="H1724" i="12" s="1"/>
  <c r="AF1724" i="12" s="1"/>
  <c r="G1682" i="12"/>
  <c r="C1682" i="12" s="1"/>
  <c r="D1682" i="12" s="1"/>
  <c r="H1682" i="12" s="1"/>
  <c r="G1662" i="12"/>
  <c r="C1662" i="12" s="1"/>
  <c r="D1662" i="12" s="1"/>
  <c r="H1662" i="12" s="1"/>
  <c r="G1619" i="12"/>
  <c r="C1619" i="12" s="1"/>
  <c r="D1619" i="12" s="1"/>
  <c r="G1624" i="12"/>
  <c r="C1624" i="12" s="1"/>
  <c r="D1624" i="12" s="1"/>
  <c r="G1620" i="12"/>
  <c r="C1620" i="12" s="1"/>
  <c r="D1620" i="12" s="1"/>
  <c r="G1686" i="12"/>
  <c r="C1686" i="12" s="1"/>
  <c r="D1686" i="12" s="1"/>
  <c r="H1686" i="12" s="1"/>
  <c r="G1628" i="12"/>
  <c r="C1628" i="12" s="1"/>
  <c r="D1628" i="12" s="1"/>
  <c r="H1628" i="12" s="1"/>
  <c r="G1618" i="12"/>
  <c r="C1618" i="12" s="1"/>
  <c r="D1618" i="12" s="1"/>
  <c r="G1695" i="12"/>
  <c r="C1695" i="12" s="1"/>
  <c r="D1695" i="12" s="1"/>
  <c r="H1695" i="12" s="1"/>
  <c r="G1655" i="12"/>
  <c r="C1655" i="12" s="1"/>
  <c r="D1655" i="12" s="1"/>
  <c r="H1655" i="12" s="1"/>
  <c r="G1642" i="12"/>
  <c r="C1642" i="12" s="1"/>
  <c r="D1642" i="12" s="1"/>
  <c r="G1621" i="12"/>
  <c r="C1621" i="12" s="1"/>
  <c r="D1621" i="12" s="1"/>
  <c r="H1621" i="12" s="1"/>
  <c r="G1801" i="12"/>
  <c r="C1801" i="12" s="1"/>
  <c r="D1801" i="12" s="1"/>
  <c r="G1767" i="12"/>
  <c r="C1767" i="12" s="1"/>
  <c r="D1767" i="12" s="1"/>
  <c r="G1804" i="12"/>
  <c r="C1804" i="12" s="1"/>
  <c r="D1804" i="12" s="1"/>
  <c r="H1804" i="12" s="1"/>
  <c r="G1828" i="12"/>
  <c r="C1828" i="12" s="1"/>
  <c r="D1828" i="12" s="1"/>
  <c r="G1808" i="12"/>
  <c r="C1808" i="12" s="1"/>
  <c r="D1808" i="12" s="1"/>
  <c r="G1798" i="12"/>
  <c r="C1798" i="12" s="1"/>
  <c r="D1798" i="12" s="1"/>
  <c r="G1773" i="12"/>
  <c r="C1773" i="12" s="1"/>
  <c r="D1773" i="12" s="1"/>
  <c r="G1699" i="12"/>
  <c r="C1699" i="12" s="1"/>
  <c r="D1699" i="12" s="1"/>
  <c r="G1696" i="12"/>
  <c r="C1696" i="12" s="1"/>
  <c r="D1696" i="12" s="1"/>
  <c r="G1675" i="12"/>
  <c r="C1675" i="12" s="1"/>
  <c r="D1675" i="12" s="1"/>
  <c r="G1671" i="12"/>
  <c r="C1671" i="12" s="1"/>
  <c r="D1671" i="12" s="1"/>
  <c r="G1653" i="12"/>
  <c r="C1653" i="12" s="1"/>
  <c r="D1653" i="12" s="1"/>
  <c r="G1616" i="12"/>
  <c r="C1616" i="12" s="1"/>
  <c r="D1616" i="12" s="1"/>
  <c r="H1616" i="12" s="1"/>
  <c r="G1614" i="12"/>
  <c r="C1614" i="12" s="1"/>
  <c r="D1614" i="12" s="1"/>
  <c r="H1614" i="12" s="1"/>
  <c r="AF1614" i="12" s="1"/>
  <c r="G1718" i="12"/>
  <c r="C1718" i="12" s="1"/>
  <c r="D1718" i="12" s="1"/>
  <c r="H1718" i="12" s="1"/>
  <c r="G1703" i="12"/>
  <c r="C1703" i="12" s="1"/>
  <c r="D1703" i="12" s="1"/>
  <c r="G1683" i="12"/>
  <c r="C1683" i="12" s="1"/>
  <c r="D1683" i="12" s="1"/>
  <c r="G1687" i="12"/>
  <c r="C1687" i="12" s="1"/>
  <c r="D1687" i="12" s="1"/>
  <c r="G1629" i="12"/>
  <c r="C1629" i="12" s="1"/>
  <c r="D1629" i="12" s="1"/>
  <c r="H1629" i="12" s="1"/>
  <c r="G1623" i="12"/>
  <c r="C1623" i="12" s="1"/>
  <c r="D1623" i="12" s="1"/>
  <c r="H1623" i="12" s="1"/>
  <c r="G1676" i="12"/>
  <c r="C1676" i="12" s="1"/>
  <c r="D1676" i="12" s="1"/>
  <c r="G1661" i="12"/>
  <c r="C1661" i="12" s="1"/>
  <c r="D1661" i="12" s="1"/>
  <c r="G1638" i="12"/>
  <c r="C1638" i="12" s="1"/>
  <c r="D1638" i="12" s="1"/>
  <c r="G1822" i="12"/>
  <c r="C1822" i="12" s="1"/>
  <c r="D1822" i="12" s="1"/>
  <c r="G1818" i="12"/>
  <c r="C1818" i="12" s="1"/>
  <c r="D1818" i="12" s="1"/>
  <c r="G1716" i="12"/>
  <c r="C1716" i="12" s="1"/>
  <c r="D1716" i="12" s="1"/>
  <c r="G1802" i="12"/>
  <c r="C1802" i="12" s="1"/>
  <c r="D1802" i="12" s="1"/>
  <c r="H1802" i="12" s="1"/>
  <c r="G1766" i="12"/>
  <c r="C1766" i="12" s="1"/>
  <c r="D1766" i="12" s="1"/>
  <c r="H1766" i="12" s="1"/>
  <c r="G1742" i="12"/>
  <c r="C1742" i="12" s="1"/>
  <c r="D1742" i="12" s="1"/>
  <c r="H1742" i="12" s="1"/>
  <c r="G1691" i="12"/>
  <c r="C1691" i="12" s="1"/>
  <c r="D1691" i="12" s="1"/>
  <c r="H1691" i="12" s="1"/>
  <c r="G1673" i="12"/>
  <c r="C1673" i="12" s="1"/>
  <c r="D1673" i="12" s="1"/>
  <c r="H1673" i="12" s="1"/>
  <c r="G1637" i="12"/>
  <c r="C1637" i="12" s="1"/>
  <c r="D1637" i="12" s="1"/>
  <c r="G1649" i="12"/>
  <c r="C1649" i="12" s="1"/>
  <c r="D1649" i="12" s="1"/>
  <c r="H1649" i="12" s="1"/>
  <c r="G1630" i="12"/>
  <c r="C1630" i="12" s="1"/>
  <c r="D1630" i="12" s="1"/>
  <c r="H1630" i="12" s="1"/>
  <c r="G1654" i="12"/>
  <c r="C1654" i="12" s="1"/>
  <c r="D1654" i="12" s="1"/>
  <c r="G1708" i="12"/>
  <c r="C1708" i="12" s="1"/>
  <c r="D1708" i="12" s="1"/>
  <c r="G1679" i="12"/>
  <c r="C1679" i="12" s="1"/>
  <c r="D1679" i="12" s="1"/>
  <c r="G1650" i="12"/>
  <c r="C1650" i="12" s="1"/>
  <c r="D1650" i="12" s="1"/>
  <c r="H1650" i="12" s="1"/>
  <c r="G1539" i="12"/>
  <c r="C1539" i="12" s="1"/>
  <c r="D1539" i="12" s="1"/>
  <c r="H1539" i="12" s="1"/>
  <c r="G1617" i="12"/>
  <c r="C1617" i="12" s="1"/>
  <c r="D1617" i="12" s="1"/>
  <c r="G1667" i="12"/>
  <c r="C1667" i="12" s="1"/>
  <c r="D1667" i="12" s="1"/>
  <c r="G1634" i="12"/>
  <c r="C1634" i="12" s="1"/>
  <c r="D1634" i="12" s="1"/>
  <c r="G1704" i="12"/>
  <c r="C1704" i="12" s="1"/>
  <c r="D1704" i="12" s="1"/>
  <c r="G1600" i="12"/>
  <c r="C1600" i="12" s="1"/>
  <c r="D1600" i="12" s="1"/>
  <c r="G1582" i="12"/>
  <c r="C1582" i="12" s="1"/>
  <c r="D1582" i="12" s="1"/>
  <c r="G1576" i="12"/>
  <c r="C1576" i="12" s="1"/>
  <c r="D1576" i="12" s="1"/>
  <c r="G1668" i="12"/>
  <c r="C1668" i="12" s="1"/>
  <c r="D1668" i="12" s="1"/>
  <c r="G1701" i="12"/>
  <c r="C1701" i="12" s="1"/>
  <c r="D1701" i="12" s="1"/>
  <c r="G1552" i="12"/>
  <c r="C1552" i="12" s="1"/>
  <c r="D1552" i="12" s="1"/>
  <c r="G1604" i="12"/>
  <c r="C1604" i="12" s="1"/>
  <c r="D1604" i="12" s="1"/>
  <c r="G1592" i="12"/>
  <c r="C1592" i="12" s="1"/>
  <c r="D1592" i="12" s="1"/>
  <c r="G1526" i="12"/>
  <c r="C1526" i="12" s="1"/>
  <c r="D1526" i="12" s="1"/>
  <c r="G1516" i="12"/>
  <c r="C1516" i="12" s="1"/>
  <c r="D1516" i="12" s="1"/>
  <c r="G1670" i="12"/>
  <c r="C1670" i="12" s="1"/>
  <c r="D1670" i="12" s="1"/>
  <c r="G1706" i="12"/>
  <c r="C1706" i="12" s="1"/>
  <c r="D1706" i="12" s="1"/>
  <c r="G1636" i="12"/>
  <c r="C1636" i="12" s="1"/>
  <c r="D1636" i="12" s="1"/>
  <c r="G1567" i="12"/>
  <c r="C1567" i="12" s="1"/>
  <c r="D1567" i="12" s="1"/>
  <c r="G1529" i="12"/>
  <c r="C1529" i="12" s="1"/>
  <c r="D1529" i="12" s="1"/>
  <c r="G1497" i="12"/>
  <c r="C1497" i="12" s="1"/>
  <c r="D1497" i="12" s="1"/>
  <c r="G1511" i="12"/>
  <c r="C1511" i="12" s="1"/>
  <c r="D1511" i="12" s="1"/>
  <c r="G1631" i="12"/>
  <c r="C1631" i="12" s="1"/>
  <c r="D1631" i="12" s="1"/>
  <c r="G1722" i="12"/>
  <c r="C1722" i="12" s="1"/>
  <c r="D1722" i="12" s="1"/>
  <c r="G1534" i="12"/>
  <c r="C1534" i="12" s="1"/>
  <c r="D1534" i="12" s="1"/>
  <c r="G1596" i="12"/>
  <c r="C1596" i="12" s="1"/>
  <c r="D1596" i="12" s="1"/>
  <c r="G1546" i="12"/>
  <c r="C1546" i="12" s="1"/>
  <c r="D1546" i="12" s="1"/>
  <c r="G1507" i="12"/>
  <c r="C1507" i="12" s="1"/>
  <c r="D1507" i="12" s="1"/>
  <c r="G1523" i="12"/>
  <c r="C1523" i="12" s="1"/>
  <c r="D1523" i="12" s="1"/>
  <c r="G1652" i="12"/>
  <c r="C1652" i="12" s="1"/>
  <c r="D1652" i="12" s="1"/>
  <c r="G1645" i="12"/>
  <c r="C1645" i="12" s="1"/>
  <c r="D1645" i="12" s="1"/>
  <c r="G1627" i="12"/>
  <c r="C1627" i="12" s="1"/>
  <c r="D1627" i="12" s="1"/>
  <c r="G1585" i="12"/>
  <c r="C1585" i="12" s="1"/>
  <c r="D1585" i="12" s="1"/>
  <c r="G1530" i="12"/>
  <c r="C1530" i="12" s="1"/>
  <c r="D1530" i="12" s="1"/>
  <c r="G1583" i="12"/>
  <c r="C1583" i="12" s="1"/>
  <c r="D1583" i="12" s="1"/>
  <c r="G1555" i="12"/>
  <c r="C1555" i="12" s="1"/>
  <c r="D1555" i="12" s="1"/>
  <c r="G1536" i="12"/>
  <c r="C1536" i="12" s="1"/>
  <c r="D1536" i="12" s="1"/>
  <c r="G1607" i="12"/>
  <c r="C1607" i="12" s="1"/>
  <c r="D1607" i="12" s="1"/>
  <c r="G1711" i="12"/>
  <c r="C1711" i="12" s="1"/>
  <c r="D1711" i="12" s="1"/>
  <c r="G1715" i="12"/>
  <c r="C1715" i="12" s="1"/>
  <c r="D1715" i="12" s="1"/>
  <c r="G1680" i="12"/>
  <c r="C1680" i="12" s="1"/>
  <c r="D1680" i="12" s="1"/>
  <c r="G1615" i="12"/>
  <c r="C1615" i="12" s="1"/>
  <c r="D1615" i="12" s="1"/>
  <c r="H1615" i="12" s="1"/>
  <c r="AF1615" i="12" s="1"/>
  <c r="G1559" i="12"/>
  <c r="C1559" i="12" s="1"/>
  <c r="D1559" i="12" s="1"/>
  <c r="G1557" i="12"/>
  <c r="C1557" i="12" s="1"/>
  <c r="D1557" i="12" s="1"/>
  <c r="G1548" i="12"/>
  <c r="C1548" i="12" s="1"/>
  <c r="D1548" i="12" s="1"/>
  <c r="G1603" i="12"/>
  <c r="C1603" i="12" s="1"/>
  <c r="D1603" i="12" s="1"/>
  <c r="G1568" i="12"/>
  <c r="C1568" i="12" s="1"/>
  <c r="D1568" i="12" s="1"/>
  <c r="G1531" i="12"/>
  <c r="C1531" i="12" s="1"/>
  <c r="D1531" i="12" s="1"/>
  <c r="G1692" i="12"/>
  <c r="C1692" i="12" s="1"/>
  <c r="D1692" i="12" s="1"/>
  <c r="G1625" i="12"/>
  <c r="C1625" i="12" s="1"/>
  <c r="D1625" i="12" s="1"/>
  <c r="G1537" i="12"/>
  <c r="C1537" i="12" s="1"/>
  <c r="D1537" i="12" s="1"/>
  <c r="G1587" i="12"/>
  <c r="C1587" i="12" s="1"/>
  <c r="D1587" i="12" s="1"/>
  <c r="G1515" i="12"/>
  <c r="C1515" i="12" s="1"/>
  <c r="D1515" i="12" s="1"/>
  <c r="G1633" i="12"/>
  <c r="C1633" i="12" s="1"/>
  <c r="D1633" i="12" s="1"/>
  <c r="G1574" i="12"/>
  <c r="C1574" i="12" s="1"/>
  <c r="D1574" i="12" s="1"/>
  <c r="G1565" i="12"/>
  <c r="C1565" i="12" s="1"/>
  <c r="D1565" i="12" s="1"/>
  <c r="G1538" i="12"/>
  <c r="C1538" i="12" s="1"/>
  <c r="D1538" i="12" s="1"/>
  <c r="G1697" i="12"/>
  <c r="C1697" i="12" s="1"/>
  <c r="D1697" i="12" s="1"/>
  <c r="G1657" i="12"/>
  <c r="C1657" i="12" s="1"/>
  <c r="D1657" i="12" s="1"/>
  <c r="G1710" i="12"/>
  <c r="C1710" i="12" s="1"/>
  <c r="D1710" i="12" s="1"/>
  <c r="G1678" i="12"/>
  <c r="C1678" i="12" s="1"/>
  <c r="D1678" i="12" s="1"/>
  <c r="G1684" i="12"/>
  <c r="C1684" i="12" s="1"/>
  <c r="D1684" i="12" s="1"/>
  <c r="H1684" i="12" s="1"/>
  <c r="G1605" i="12"/>
  <c r="C1605" i="12" s="1"/>
  <c r="D1605" i="12" s="1"/>
  <c r="G1593" i="12"/>
  <c r="C1593" i="12" s="1"/>
  <c r="D1593" i="12" s="1"/>
  <c r="G1513" i="12"/>
  <c r="C1513" i="12" s="1"/>
  <c r="D1513" i="12" s="1"/>
  <c r="G1597" i="12"/>
  <c r="C1597" i="12" s="1"/>
  <c r="D1597" i="12" s="1"/>
  <c r="G1590" i="12"/>
  <c r="C1590" i="12" s="1"/>
  <c r="D1590" i="12" s="1"/>
  <c r="G1506" i="12"/>
  <c r="C1506" i="12" s="1"/>
  <c r="D1506" i="12" s="1"/>
  <c r="G1527" i="12"/>
  <c r="C1527" i="12" s="1"/>
  <c r="D1527" i="12" s="1"/>
  <c r="G1541" i="12"/>
  <c r="C1541" i="12" s="1"/>
  <c r="D1541" i="12" s="1"/>
  <c r="G1702" i="12"/>
  <c r="C1702" i="12" s="1"/>
  <c r="D1702" i="12" s="1"/>
  <c r="G1700" i="12"/>
  <c r="C1700" i="12" s="1"/>
  <c r="D1700" i="12" s="1"/>
  <c r="G1647" i="12"/>
  <c r="C1647" i="12" s="1"/>
  <c r="D1647" i="12" s="1"/>
  <c r="G1610" i="12"/>
  <c r="C1610" i="12" s="1"/>
  <c r="D1610" i="12" s="1"/>
  <c r="G1584" i="12"/>
  <c r="C1584" i="12" s="1"/>
  <c r="D1584" i="12" s="1"/>
  <c r="G1512" i="12"/>
  <c r="C1512" i="12" s="1"/>
  <c r="D1512" i="12" s="1"/>
  <c r="G1508" i="12"/>
  <c r="C1508" i="12" s="1"/>
  <c r="D1508" i="12" s="1"/>
  <c r="G1577" i="12"/>
  <c r="C1577" i="12" s="1"/>
  <c r="D1577" i="12" s="1"/>
  <c r="G1524" i="12"/>
  <c r="C1524" i="12" s="1"/>
  <c r="D1524" i="12" s="1"/>
  <c r="G1606" i="12"/>
  <c r="C1606" i="12" s="1"/>
  <c r="D1606" i="12" s="1"/>
  <c r="G1562" i="12"/>
  <c r="C1562" i="12" s="1"/>
  <c r="D1562" i="12" s="1"/>
  <c r="G1525" i="12"/>
  <c r="C1525" i="12" s="1"/>
  <c r="D1525" i="12" s="1"/>
  <c r="G1498" i="12"/>
  <c r="C1498" i="12" s="1"/>
  <c r="D1498" i="12" s="1"/>
  <c r="G1572" i="12"/>
  <c r="C1572" i="12" s="1"/>
  <c r="D1572" i="12" s="1"/>
  <c r="G1665" i="12"/>
  <c r="C1665" i="12" s="1"/>
  <c r="D1665" i="12" s="1"/>
  <c r="G1714" i="12"/>
  <c r="C1714" i="12" s="1"/>
  <c r="D1714" i="12" s="1"/>
  <c r="G1641" i="12"/>
  <c r="C1641" i="12" s="1"/>
  <c r="D1641" i="12" s="1"/>
  <c r="G1693" i="12"/>
  <c r="C1693" i="12" s="1"/>
  <c r="D1693" i="12" s="1"/>
  <c r="G1677" i="12"/>
  <c r="C1677" i="12" s="1"/>
  <c r="D1677" i="12" s="1"/>
  <c r="G1612" i="12"/>
  <c r="C1612" i="12" s="1"/>
  <c r="D1612" i="12" s="1"/>
  <c r="G1608" i="12"/>
  <c r="C1608" i="12" s="1"/>
  <c r="D1608" i="12" s="1"/>
  <c r="G1558" i="12"/>
  <c r="C1558" i="12" s="1"/>
  <c r="D1558" i="12" s="1"/>
  <c r="G1556" i="12"/>
  <c r="C1556" i="12" s="1"/>
  <c r="D1556" i="12" s="1"/>
  <c r="G1504" i="12"/>
  <c r="C1504" i="12" s="1"/>
  <c r="D1504" i="12" s="1"/>
  <c r="G1560" i="12"/>
  <c r="C1560" i="12" s="1"/>
  <c r="D1560" i="12" s="1"/>
  <c r="G1491" i="12"/>
  <c r="C1491" i="12" s="1"/>
  <c r="D1491" i="12" s="1"/>
  <c r="G1594" i="12"/>
  <c r="C1594" i="12" s="1"/>
  <c r="D1594" i="12" s="1"/>
  <c r="G1566" i="12"/>
  <c r="C1566" i="12" s="1"/>
  <c r="D1566" i="12" s="1"/>
  <c r="G1547" i="12"/>
  <c r="C1547" i="12" s="1"/>
  <c r="D1547" i="12" s="1"/>
  <c r="H1547" i="12" s="1"/>
  <c r="AF1547" i="12" s="1"/>
  <c r="G1493" i="12"/>
  <c r="C1493" i="12" s="1"/>
  <c r="D1493" i="12" s="1"/>
  <c r="G1579" i="12"/>
  <c r="C1579" i="12" s="1"/>
  <c r="D1579" i="12" s="1"/>
  <c r="G1589" i="12"/>
  <c r="C1589" i="12" s="1"/>
  <c r="D1589" i="12" s="1"/>
  <c r="G1533" i="12"/>
  <c r="C1533" i="12" s="1"/>
  <c r="D1533" i="12" s="1"/>
  <c r="G1509" i="12"/>
  <c r="C1509" i="12" s="1"/>
  <c r="D1509" i="12" s="1"/>
  <c r="G1554" i="12"/>
  <c r="C1554" i="12" s="1"/>
  <c r="D1554" i="12" s="1"/>
  <c r="G1713" i="12"/>
  <c r="C1713" i="12" s="1"/>
  <c r="D1713" i="12" s="1"/>
  <c r="H1713" i="12" s="1"/>
  <c r="G1709" i="12"/>
  <c r="C1709" i="12" s="1"/>
  <c r="D1709" i="12" s="1"/>
  <c r="G1669" i="12"/>
  <c r="C1669" i="12" s="1"/>
  <c r="D1669" i="12" s="1"/>
  <c r="G1694" i="12"/>
  <c r="C1694" i="12" s="1"/>
  <c r="D1694" i="12" s="1"/>
  <c r="G1640" i="12"/>
  <c r="C1640" i="12" s="1"/>
  <c r="D1640" i="12" s="1"/>
  <c r="G1598" i="12"/>
  <c r="C1598" i="12" s="1"/>
  <c r="D1598" i="12" s="1"/>
  <c r="G1586" i="12"/>
  <c r="C1586" i="12" s="1"/>
  <c r="D1586" i="12" s="1"/>
  <c r="G1561" i="12"/>
  <c r="C1561" i="12" s="1"/>
  <c r="D1561" i="12" s="1"/>
  <c r="H1561" i="12" s="1"/>
  <c r="AF1561" i="12" s="1"/>
  <c r="G1503" i="12"/>
  <c r="C1503" i="12" s="1"/>
  <c r="D1503" i="12" s="1"/>
  <c r="G1487" i="12"/>
  <c r="C1487" i="12" s="1"/>
  <c r="D1487" i="12" s="1"/>
  <c r="G1502" i="12"/>
  <c r="C1502" i="12" s="1"/>
  <c r="D1502" i="12" s="1"/>
  <c r="G1553" i="12"/>
  <c r="C1553" i="12" s="1"/>
  <c r="D1553" i="12" s="1"/>
  <c r="G1520" i="12"/>
  <c r="C1520" i="12" s="1"/>
  <c r="D1520" i="12" s="1"/>
  <c r="G1510" i="12"/>
  <c r="C1510" i="12" s="1"/>
  <c r="D1510" i="12" s="1"/>
  <c r="H1510" i="12" s="1"/>
  <c r="G1488" i="12"/>
  <c r="C1488" i="12" s="1"/>
  <c r="D1488" i="12" s="1"/>
  <c r="G1570" i="12"/>
  <c r="C1570" i="12" s="1"/>
  <c r="D1570" i="12" s="1"/>
  <c r="H1570" i="12" s="1"/>
  <c r="G1573" i="12"/>
  <c r="C1573" i="12" s="1"/>
  <c r="D1573" i="12" s="1"/>
  <c r="G1514" i="12"/>
  <c r="C1514" i="12" s="1"/>
  <c r="D1514" i="12" s="1"/>
  <c r="G1544" i="12"/>
  <c r="C1544" i="12" s="1"/>
  <c r="D1544" i="12" s="1"/>
  <c r="G1535" i="12"/>
  <c r="C1535" i="12" s="1"/>
  <c r="D1535" i="12" s="1"/>
  <c r="G1499" i="12"/>
  <c r="C1499" i="12" s="1"/>
  <c r="D1499" i="12" s="1"/>
  <c r="H1499" i="12" s="1"/>
  <c r="G1418" i="12"/>
  <c r="C1418" i="12" s="1"/>
  <c r="D1418" i="12" s="1"/>
  <c r="G1438" i="12"/>
  <c r="C1438" i="12" s="1"/>
  <c r="D1438" i="12" s="1"/>
  <c r="G1382" i="12"/>
  <c r="C1382" i="12" s="1"/>
  <c r="D1382" i="12" s="1"/>
  <c r="H1382" i="12" s="1"/>
  <c r="G1411" i="12"/>
  <c r="C1411" i="12" s="1"/>
  <c r="D1411" i="12" s="1"/>
  <c r="G1401" i="12"/>
  <c r="C1401" i="12" s="1"/>
  <c r="D1401" i="12" s="1"/>
  <c r="G1378" i="12"/>
  <c r="C1378" i="12" s="1"/>
  <c r="D1378" i="12" s="1"/>
  <c r="H1378" i="12" s="1"/>
  <c r="G1367" i="12"/>
  <c r="C1367" i="12" s="1"/>
  <c r="D1367" i="12" s="1"/>
  <c r="G1489" i="12"/>
  <c r="C1489" i="12" s="1"/>
  <c r="D1489" i="12" s="1"/>
  <c r="G1483" i="12"/>
  <c r="C1483" i="12" s="1"/>
  <c r="D1483" i="12" s="1"/>
  <c r="G1413" i="12"/>
  <c r="C1413" i="12" s="1"/>
  <c r="D1413" i="12" s="1"/>
  <c r="G1430" i="12"/>
  <c r="C1430" i="12" s="1"/>
  <c r="D1430" i="12" s="1"/>
  <c r="H1430" i="12" s="1"/>
  <c r="G1477" i="12"/>
  <c r="C1477" i="12" s="1"/>
  <c r="D1477" i="12" s="1"/>
  <c r="H1477" i="12" s="1"/>
  <c r="G1480" i="12"/>
  <c r="C1480" i="12" s="1"/>
  <c r="D1480" i="12" s="1"/>
  <c r="G1588" i="12"/>
  <c r="C1588" i="12" s="1"/>
  <c r="D1588" i="12" s="1"/>
  <c r="G1528" i="12"/>
  <c r="C1528" i="12" s="1"/>
  <c r="D1528" i="12" s="1"/>
  <c r="G1470" i="12"/>
  <c r="C1470" i="12" s="1"/>
  <c r="D1470" i="12" s="1"/>
  <c r="G1395" i="12"/>
  <c r="C1395" i="12" s="1"/>
  <c r="D1395" i="12" s="1"/>
  <c r="H1395" i="12" s="1"/>
  <c r="G1449" i="12"/>
  <c r="C1449" i="12" s="1"/>
  <c r="D1449" i="12" s="1"/>
  <c r="H1449" i="12" s="1"/>
  <c r="G1426" i="12"/>
  <c r="C1426" i="12" s="1"/>
  <c r="D1426" i="12" s="1"/>
  <c r="G1456" i="12"/>
  <c r="C1456" i="12" s="1"/>
  <c r="D1456" i="12" s="1"/>
  <c r="G1379" i="12"/>
  <c r="C1379" i="12" s="1"/>
  <c r="D1379" i="12" s="1"/>
  <c r="H1379" i="12" s="1"/>
  <c r="G1474" i="12"/>
  <c r="C1474" i="12" s="1"/>
  <c r="D1474" i="12" s="1"/>
  <c r="H1474" i="12" s="1"/>
  <c r="G1601" i="12"/>
  <c r="C1601" i="12" s="1"/>
  <c r="D1601" i="12" s="1"/>
  <c r="G1500" i="12"/>
  <c r="C1500" i="12" s="1"/>
  <c r="D1500" i="12" s="1"/>
  <c r="G1496" i="12"/>
  <c r="C1496" i="12" s="1"/>
  <c r="D1496" i="12" s="1"/>
  <c r="H1496" i="12" s="1"/>
  <c r="G1517" i="12"/>
  <c r="C1517" i="12" s="1"/>
  <c r="D1517" i="12" s="1"/>
  <c r="H1517" i="12" s="1"/>
  <c r="G1475" i="12"/>
  <c r="C1475" i="12" s="1"/>
  <c r="D1475" i="12" s="1"/>
  <c r="H1475" i="12" s="1"/>
  <c r="G1459" i="12"/>
  <c r="C1459" i="12" s="1"/>
  <c r="D1459" i="12" s="1"/>
  <c r="H1459" i="12" s="1"/>
  <c r="G1389" i="12"/>
  <c r="C1389" i="12" s="1"/>
  <c r="D1389" i="12" s="1"/>
  <c r="H1389" i="12" s="1"/>
  <c r="G1549" i="12"/>
  <c r="C1549" i="12" s="1"/>
  <c r="D1549" i="12" s="1"/>
  <c r="H1549" i="12" s="1"/>
  <c r="G1595" i="12"/>
  <c r="C1595" i="12" s="1"/>
  <c r="D1595" i="12" s="1"/>
  <c r="G1501" i="12"/>
  <c r="C1501" i="12" s="1"/>
  <c r="D1501" i="12" s="1"/>
  <c r="G1519" i="12"/>
  <c r="C1519" i="12" s="1"/>
  <c r="D1519" i="12" s="1"/>
  <c r="H1519" i="12" s="1"/>
  <c r="G1494" i="12"/>
  <c r="C1494" i="12" s="1"/>
  <c r="D1494" i="12" s="1"/>
  <c r="G1463" i="12"/>
  <c r="C1463" i="12" s="1"/>
  <c r="D1463" i="12" s="1"/>
  <c r="G1422" i="12"/>
  <c r="C1422" i="12" s="1"/>
  <c r="D1422" i="12" s="1"/>
  <c r="G1443" i="12"/>
  <c r="C1443" i="12" s="1"/>
  <c r="D1443" i="12" s="1"/>
  <c r="G1479" i="12"/>
  <c r="C1479" i="12" s="1"/>
  <c r="D1479" i="12" s="1"/>
  <c r="H1479" i="12" s="1"/>
  <c r="G1462" i="12"/>
  <c r="C1462" i="12" s="1"/>
  <c r="D1462" i="12" s="1"/>
  <c r="G1406" i="12"/>
  <c r="C1406" i="12" s="1"/>
  <c r="D1406" i="12" s="1"/>
  <c r="G1442" i="12"/>
  <c r="C1442" i="12" s="1"/>
  <c r="D1442" i="12" s="1"/>
  <c r="G1495" i="12"/>
  <c r="C1495" i="12" s="1"/>
  <c r="D1495" i="12" s="1"/>
  <c r="G1564" i="12"/>
  <c r="C1564" i="12" s="1"/>
  <c r="D1564" i="12" s="1"/>
  <c r="H1564" i="12" s="1"/>
  <c r="G1543" i="12"/>
  <c r="C1543" i="12" s="1"/>
  <c r="D1543" i="12" s="1"/>
  <c r="G1578" i="12"/>
  <c r="C1578" i="12" s="1"/>
  <c r="D1578" i="12" s="1"/>
  <c r="G1581" i="12"/>
  <c r="C1581" i="12" s="1"/>
  <c r="D1581" i="12" s="1"/>
  <c r="H1581" i="12" s="1"/>
  <c r="G1478" i="12"/>
  <c r="C1478" i="12" s="1"/>
  <c r="D1478" i="12" s="1"/>
  <c r="H1478" i="12" s="1"/>
  <c r="G1410" i="12"/>
  <c r="C1410" i="12" s="1"/>
  <c r="D1410" i="12" s="1"/>
  <c r="G1466" i="12"/>
  <c r="C1466" i="12" s="1"/>
  <c r="D1466" i="12" s="1"/>
  <c r="G1450" i="12"/>
  <c r="C1450" i="12" s="1"/>
  <c r="D1450" i="12" s="1"/>
  <c r="H1450" i="12" s="1"/>
  <c r="G1407" i="12"/>
  <c r="C1407" i="12" s="1"/>
  <c r="D1407" i="12" s="1"/>
  <c r="G1469" i="12"/>
  <c r="C1469" i="12" s="1"/>
  <c r="D1469" i="12" s="1"/>
  <c r="H1469" i="12" s="1"/>
  <c r="G1545" i="12"/>
  <c r="C1545" i="12" s="1"/>
  <c r="D1545" i="12" s="1"/>
  <c r="G1532" i="12"/>
  <c r="C1532" i="12" s="1"/>
  <c r="D1532" i="12" s="1"/>
  <c r="G1490" i="12"/>
  <c r="C1490" i="12" s="1"/>
  <c r="D1490" i="12" s="1"/>
  <c r="G1484" i="12"/>
  <c r="C1484" i="12" s="1"/>
  <c r="D1484" i="12" s="1"/>
  <c r="G1384" i="12"/>
  <c r="C1384" i="12" s="1"/>
  <c r="D1384" i="12" s="1"/>
  <c r="H1384" i="12" s="1"/>
  <c r="G1412" i="12"/>
  <c r="C1412" i="12" s="1"/>
  <c r="D1412" i="12" s="1"/>
  <c r="G1434" i="12"/>
  <c r="C1434" i="12" s="1"/>
  <c r="D1434" i="12" s="1"/>
  <c r="G1429" i="12"/>
  <c r="C1429" i="12" s="1"/>
  <c r="D1429" i="12" s="1"/>
  <c r="H1429" i="12" s="1"/>
  <c r="G1399" i="12"/>
  <c r="C1399" i="12" s="1"/>
  <c r="D1399" i="12" s="1"/>
  <c r="G1569" i="12"/>
  <c r="C1569" i="12" s="1"/>
  <c r="D1569" i="12" s="1"/>
  <c r="G1550" i="12"/>
  <c r="C1550" i="12" s="1"/>
  <c r="D1550" i="12" s="1"/>
  <c r="G1481" i="12"/>
  <c r="C1481" i="12" s="1"/>
  <c r="D1481" i="12" s="1"/>
  <c r="G1425" i="12"/>
  <c r="C1425" i="12" s="1"/>
  <c r="D1425" i="12" s="1"/>
  <c r="H1425" i="12" s="1"/>
  <c r="AF1425" i="12" s="1"/>
  <c r="G1455" i="12"/>
  <c r="C1455" i="12" s="1"/>
  <c r="D1455" i="12" s="1"/>
  <c r="G1427" i="12"/>
  <c r="C1427" i="12" s="1"/>
  <c r="D1427" i="12" s="1"/>
  <c r="G1551" i="12"/>
  <c r="C1551" i="12" s="1"/>
  <c r="D1551" i="12" s="1"/>
  <c r="G1599" i="12"/>
  <c r="C1599" i="12" s="1"/>
  <c r="D1599" i="12" s="1"/>
  <c r="G1571" i="12"/>
  <c r="C1571" i="12" s="1"/>
  <c r="D1571" i="12" s="1"/>
  <c r="H1571" i="12" s="1"/>
  <c r="G1518" i="12"/>
  <c r="C1518" i="12" s="1"/>
  <c r="D1518" i="12" s="1"/>
  <c r="G1505" i="12"/>
  <c r="C1505" i="12" s="1"/>
  <c r="D1505" i="12" s="1"/>
  <c r="G1423" i="12"/>
  <c r="C1423" i="12" s="1"/>
  <c r="D1423" i="12" s="1"/>
  <c r="G1457" i="12"/>
  <c r="C1457" i="12" s="1"/>
  <c r="D1457" i="12" s="1"/>
  <c r="G1417" i="12"/>
  <c r="C1417" i="12" s="1"/>
  <c r="D1417" i="12" s="1"/>
  <c r="G1398" i="12"/>
  <c r="C1398" i="12" s="1"/>
  <c r="D1398" i="12" s="1"/>
  <c r="H1398" i="12" s="1"/>
  <c r="AF1398" i="12" s="1"/>
  <c r="G1393" i="12"/>
  <c r="C1393" i="12" s="1"/>
  <c r="D1393" i="12" s="1"/>
  <c r="G1387" i="12"/>
  <c r="C1387" i="12" s="1"/>
  <c r="D1387" i="12" s="1"/>
  <c r="G1446" i="12"/>
  <c r="C1446" i="12" s="1"/>
  <c r="D1446" i="12" s="1"/>
  <c r="G1521" i="12"/>
  <c r="C1521" i="12" s="1"/>
  <c r="D1521" i="12" s="1"/>
  <c r="G1471" i="12"/>
  <c r="C1471" i="12" s="1"/>
  <c r="D1471" i="12" s="1"/>
  <c r="H1471" i="12" s="1"/>
  <c r="AF1471" i="12" s="1"/>
  <c r="G1441" i="12"/>
  <c r="C1441" i="12" s="1"/>
  <c r="D1441" i="12" s="1"/>
  <c r="H1441" i="12" s="1"/>
  <c r="G1424" i="12"/>
  <c r="C1424" i="12" s="1"/>
  <c r="D1424" i="12" s="1"/>
  <c r="G1390" i="12"/>
  <c r="C1390" i="12" s="1"/>
  <c r="D1390" i="12" s="1"/>
  <c r="G1473" i="12"/>
  <c r="C1473" i="12" s="1"/>
  <c r="D1473" i="12" s="1"/>
  <c r="G1476" i="12"/>
  <c r="C1476" i="12" s="1"/>
  <c r="D1476" i="12" s="1"/>
  <c r="G1464" i="12"/>
  <c r="C1464" i="12" s="1"/>
  <c r="D1464" i="12" s="1"/>
  <c r="H1464" i="12" s="1"/>
  <c r="AF1464" i="12" s="1"/>
  <c r="G1439" i="12"/>
  <c r="C1439" i="12" s="1"/>
  <c r="D1439" i="12" s="1"/>
  <c r="G1436" i="12"/>
  <c r="C1436" i="12" s="1"/>
  <c r="D1436" i="12" s="1"/>
  <c r="G1431" i="12"/>
  <c r="C1431" i="12" s="1"/>
  <c r="D1431" i="12" s="1"/>
  <c r="H1431" i="12" s="1"/>
  <c r="G1404" i="12"/>
  <c r="C1404" i="12" s="1"/>
  <c r="D1404" i="12" s="1"/>
  <c r="G1485" i="12"/>
  <c r="C1485" i="12" s="1"/>
  <c r="D1485" i="12" s="1"/>
  <c r="H1485" i="12" s="1"/>
  <c r="G1461" i="12"/>
  <c r="C1461" i="12" s="1"/>
  <c r="D1461" i="12" s="1"/>
  <c r="G1472" i="12"/>
  <c r="C1472" i="12" s="1"/>
  <c r="D1472" i="12" s="1"/>
  <c r="G1563" i="12"/>
  <c r="C1563" i="12" s="1"/>
  <c r="D1563" i="12" s="1"/>
  <c r="G1542" i="12"/>
  <c r="C1542" i="12" s="1"/>
  <c r="D1542" i="12" s="1"/>
  <c r="G1591" i="12"/>
  <c r="C1591" i="12" s="1"/>
  <c r="D1591" i="12" s="1"/>
  <c r="G1522" i="12"/>
  <c r="C1522" i="12" s="1"/>
  <c r="D1522" i="12" s="1"/>
  <c r="H1522" i="12" s="1"/>
  <c r="AF1522" i="12" s="1"/>
  <c r="G1580" i="12"/>
  <c r="C1580" i="12" s="1"/>
  <c r="D1580" i="12" s="1"/>
  <c r="G1414" i="12"/>
  <c r="C1414" i="12" s="1"/>
  <c r="D1414" i="12" s="1"/>
  <c r="G1408" i="12"/>
  <c r="C1408" i="12" s="1"/>
  <c r="D1408" i="12" s="1"/>
  <c r="G1405" i="12"/>
  <c r="C1405" i="12" s="1"/>
  <c r="D1405" i="12" s="1"/>
  <c r="H1405" i="12" s="1"/>
  <c r="G1465" i="12"/>
  <c r="C1465" i="12" s="1"/>
  <c r="D1465" i="12" s="1"/>
  <c r="G1454" i="12"/>
  <c r="C1454" i="12" s="1"/>
  <c r="D1454" i="12" s="1"/>
  <c r="H1454" i="12" s="1"/>
  <c r="G1448" i="12"/>
  <c r="C1448" i="12" s="1"/>
  <c r="D1448" i="12" s="1"/>
  <c r="H1448" i="12" s="1"/>
  <c r="AF1448" i="12" s="1"/>
  <c r="G1482" i="12"/>
  <c r="C1482" i="12" s="1"/>
  <c r="D1482" i="12" s="1"/>
  <c r="H1482" i="12" s="1"/>
  <c r="G1447" i="12"/>
  <c r="C1447" i="12" s="1"/>
  <c r="D1447" i="12" s="1"/>
  <c r="G1428" i="12"/>
  <c r="C1428" i="12" s="1"/>
  <c r="D1428" i="12" s="1"/>
  <c r="G1391" i="12"/>
  <c r="C1391" i="12" s="1"/>
  <c r="D1391" i="12" s="1"/>
  <c r="G1468" i="12"/>
  <c r="C1468" i="12" s="1"/>
  <c r="D1468" i="12" s="1"/>
  <c r="G1453" i="12"/>
  <c r="C1453" i="12" s="1"/>
  <c r="D1453" i="12" s="1"/>
  <c r="G1467" i="12"/>
  <c r="C1467" i="12" s="1"/>
  <c r="D1467" i="12" s="1"/>
  <c r="G1575" i="12"/>
  <c r="C1575" i="12" s="1"/>
  <c r="D1575" i="12" s="1"/>
  <c r="G1540" i="12"/>
  <c r="C1540" i="12" s="1"/>
  <c r="D1540" i="12" s="1"/>
  <c r="G1602" i="12"/>
  <c r="C1602" i="12" s="1"/>
  <c r="D1602" i="12" s="1"/>
  <c r="G1492" i="12"/>
  <c r="C1492" i="12" s="1"/>
  <c r="D1492" i="12" s="1"/>
  <c r="G1394" i="12"/>
  <c r="C1394" i="12" s="1"/>
  <c r="D1394" i="12" s="1"/>
  <c r="G1374" i="12"/>
  <c r="C1374" i="12" s="1"/>
  <c r="D1374" i="12" s="1"/>
  <c r="G1433" i="12"/>
  <c r="C1433" i="12" s="1"/>
  <c r="D1433" i="12" s="1"/>
  <c r="G1435" i="12"/>
  <c r="C1435" i="12" s="1"/>
  <c r="D1435" i="12" s="1"/>
  <c r="G1432" i="12"/>
  <c r="C1432" i="12" s="1"/>
  <c r="D1432" i="12" s="1"/>
  <c r="G1385" i="12"/>
  <c r="C1385" i="12" s="1"/>
  <c r="D1385" i="12" s="1"/>
  <c r="G1376" i="12"/>
  <c r="C1376" i="12" s="1"/>
  <c r="D1376" i="12" s="1"/>
  <c r="G1451" i="12"/>
  <c r="C1451" i="12" s="1"/>
  <c r="D1451" i="12" s="1"/>
  <c r="G1444" i="12"/>
  <c r="C1444" i="12" s="1"/>
  <c r="D1444" i="12" s="1"/>
  <c r="G1420" i="12"/>
  <c r="C1420" i="12" s="1"/>
  <c r="D1420" i="12" s="1"/>
  <c r="G1400" i="12"/>
  <c r="C1400" i="12" s="1"/>
  <c r="D1400" i="12" s="1"/>
  <c r="G1388" i="12"/>
  <c r="C1388" i="12" s="1"/>
  <c r="D1388" i="12" s="1"/>
  <c r="G1421" i="12"/>
  <c r="C1421" i="12" s="1"/>
  <c r="D1421" i="12" s="1"/>
  <c r="G1359" i="12"/>
  <c r="C1359" i="12" s="1"/>
  <c r="D1359" i="12" s="1"/>
  <c r="G1285" i="12"/>
  <c r="C1285" i="12" s="1"/>
  <c r="D1285" i="12" s="1"/>
  <c r="G1311" i="12"/>
  <c r="C1311" i="12" s="1"/>
  <c r="D1311" i="12" s="1"/>
  <c r="G1245" i="12"/>
  <c r="C1245" i="12" s="1"/>
  <c r="D1245" i="12" s="1"/>
  <c r="H1245" i="12" s="1"/>
  <c r="AF1245" i="12" s="1"/>
  <c r="G1292" i="12"/>
  <c r="C1292" i="12" s="1"/>
  <c r="D1292" i="12" s="1"/>
  <c r="G1286" i="12"/>
  <c r="C1286" i="12" s="1"/>
  <c r="D1286" i="12" s="1"/>
  <c r="G1397" i="12"/>
  <c r="C1397" i="12" s="1"/>
  <c r="D1397" i="12" s="1"/>
  <c r="G1409" i="12"/>
  <c r="C1409" i="12" s="1"/>
  <c r="D1409" i="12" s="1"/>
  <c r="G1308" i="12"/>
  <c r="C1308" i="12" s="1"/>
  <c r="D1308" i="12" s="1"/>
  <c r="G1366" i="12"/>
  <c r="C1366" i="12" s="1"/>
  <c r="D1366" i="12" s="1"/>
  <c r="H1366" i="12" s="1"/>
  <c r="AF1366" i="12" s="1"/>
  <c r="G1251" i="12"/>
  <c r="C1251" i="12" s="1"/>
  <c r="D1251" i="12" s="1"/>
  <c r="H1251" i="12" s="1"/>
  <c r="AF1251" i="12" s="1"/>
  <c r="G1239" i="12"/>
  <c r="C1239" i="12" s="1"/>
  <c r="D1239" i="12" s="1"/>
  <c r="H1239" i="12" s="1"/>
  <c r="G1310" i="12"/>
  <c r="C1310" i="12" s="1"/>
  <c r="D1310" i="12" s="1"/>
  <c r="G1347" i="12"/>
  <c r="C1347" i="12" s="1"/>
  <c r="D1347" i="12" s="1"/>
  <c r="G1337" i="12"/>
  <c r="C1337" i="12" s="1"/>
  <c r="D1337" i="12" s="1"/>
  <c r="G1324" i="12"/>
  <c r="C1324" i="12" s="1"/>
  <c r="D1324" i="12" s="1"/>
  <c r="G1460" i="12"/>
  <c r="C1460" i="12" s="1"/>
  <c r="D1460" i="12" s="1"/>
  <c r="G1345" i="12"/>
  <c r="C1345" i="12" s="1"/>
  <c r="D1345" i="12" s="1"/>
  <c r="G1335" i="12"/>
  <c r="C1335" i="12" s="1"/>
  <c r="D1335" i="12" s="1"/>
  <c r="G1440" i="12"/>
  <c r="C1440" i="12" s="1"/>
  <c r="D1440" i="12" s="1"/>
  <c r="G1319" i="12"/>
  <c r="C1319" i="12" s="1"/>
  <c r="D1319" i="12" s="1"/>
  <c r="G1270" i="12"/>
  <c r="C1270" i="12" s="1"/>
  <c r="D1270" i="12" s="1"/>
  <c r="G1320" i="12"/>
  <c r="C1320" i="12" s="1"/>
  <c r="D1320" i="12" s="1"/>
  <c r="G1233" i="12"/>
  <c r="C1233" i="12" s="1"/>
  <c r="D1233" i="12" s="1"/>
  <c r="G1486" i="12"/>
  <c r="C1486" i="12" s="1"/>
  <c r="D1486" i="12" s="1"/>
  <c r="G1372" i="12"/>
  <c r="C1372" i="12" s="1"/>
  <c r="D1372" i="12" s="1"/>
  <c r="G1312" i="12"/>
  <c r="C1312" i="12" s="1"/>
  <c r="D1312" i="12" s="1"/>
  <c r="H1312" i="12" s="1"/>
  <c r="G1313" i="12"/>
  <c r="C1313" i="12" s="1"/>
  <c r="D1313" i="12" s="1"/>
  <c r="G1234" i="12"/>
  <c r="C1234" i="12" s="1"/>
  <c r="D1234" i="12" s="1"/>
  <c r="G1419" i="12"/>
  <c r="C1419" i="12" s="1"/>
  <c r="D1419" i="12" s="1"/>
  <c r="H1419" i="12" s="1"/>
  <c r="G1243" i="12"/>
  <c r="C1243" i="12" s="1"/>
  <c r="D1243" i="12" s="1"/>
  <c r="G1309" i="12"/>
  <c r="C1309" i="12" s="1"/>
  <c r="D1309" i="12" s="1"/>
  <c r="G1271" i="12"/>
  <c r="C1271" i="12" s="1"/>
  <c r="D1271" i="12" s="1"/>
  <c r="G1373" i="12"/>
  <c r="C1373" i="12" s="1"/>
  <c r="D1373" i="12" s="1"/>
  <c r="G1445" i="12"/>
  <c r="C1445" i="12" s="1"/>
  <c r="D1445" i="12" s="1"/>
  <c r="G1327" i="12"/>
  <c r="C1327" i="12" s="1"/>
  <c r="D1327" i="12" s="1"/>
  <c r="G1334" i="12"/>
  <c r="C1334" i="12" s="1"/>
  <c r="D1334" i="12" s="1"/>
  <c r="G1250" i="12"/>
  <c r="C1250" i="12" s="1"/>
  <c r="D1250" i="12" s="1"/>
  <c r="G1237" i="12"/>
  <c r="C1237" i="12" s="1"/>
  <c r="D1237" i="12" s="1"/>
  <c r="G1363" i="12"/>
  <c r="C1363" i="12" s="1"/>
  <c r="D1363" i="12" s="1"/>
  <c r="G1330" i="12"/>
  <c r="C1330" i="12" s="1"/>
  <c r="D1330" i="12" s="1"/>
  <c r="G1316" i="12"/>
  <c r="C1316" i="12" s="1"/>
  <c r="D1316" i="12" s="1"/>
  <c r="G1346" i="12"/>
  <c r="C1346" i="12" s="1"/>
  <c r="D1346" i="12" s="1"/>
  <c r="G1279" i="12"/>
  <c r="C1279" i="12" s="1"/>
  <c r="D1279" i="12" s="1"/>
  <c r="G1275" i="12"/>
  <c r="C1275" i="12" s="1"/>
  <c r="D1275" i="12" s="1"/>
  <c r="G1256" i="12"/>
  <c r="C1256" i="12" s="1"/>
  <c r="D1256" i="12" s="1"/>
  <c r="G1340" i="12"/>
  <c r="C1340" i="12" s="1"/>
  <c r="D1340" i="12" s="1"/>
  <c r="G1325" i="12"/>
  <c r="C1325" i="12" s="1"/>
  <c r="D1325" i="12" s="1"/>
  <c r="G1249" i="12"/>
  <c r="C1249" i="12" s="1"/>
  <c r="D1249" i="12" s="1"/>
  <c r="G1315" i="12"/>
  <c r="C1315" i="12" s="1"/>
  <c r="D1315" i="12" s="1"/>
  <c r="G1299" i="12"/>
  <c r="C1299" i="12" s="1"/>
  <c r="D1299" i="12" s="1"/>
  <c r="G1392" i="12"/>
  <c r="C1392" i="12" s="1"/>
  <c r="D1392" i="12" s="1"/>
  <c r="H1392" i="12" s="1"/>
  <c r="G1300" i="12"/>
  <c r="C1300" i="12" s="1"/>
  <c r="D1300" i="12" s="1"/>
  <c r="G1305" i="12"/>
  <c r="C1305" i="12" s="1"/>
  <c r="D1305" i="12" s="1"/>
  <c r="G1323" i="12"/>
  <c r="C1323" i="12" s="1"/>
  <c r="D1323" i="12" s="1"/>
  <c r="H1323" i="12" s="1"/>
  <c r="G1276" i="12"/>
  <c r="C1276" i="12" s="1"/>
  <c r="D1276" i="12" s="1"/>
  <c r="G1331" i="12"/>
  <c r="C1331" i="12" s="1"/>
  <c r="D1331" i="12" s="1"/>
  <c r="H1331" i="12" s="1"/>
  <c r="G1241" i="12"/>
  <c r="C1241" i="12" s="1"/>
  <c r="D1241" i="12" s="1"/>
  <c r="G1370" i="12"/>
  <c r="C1370" i="12" s="1"/>
  <c r="D1370" i="12" s="1"/>
  <c r="G1381" i="12"/>
  <c r="C1381" i="12" s="1"/>
  <c r="D1381" i="12" s="1"/>
  <c r="G1458" i="12"/>
  <c r="C1458" i="12" s="1"/>
  <c r="D1458" i="12" s="1"/>
  <c r="G1415" i="12"/>
  <c r="C1415" i="12" s="1"/>
  <c r="D1415" i="12" s="1"/>
  <c r="H1415" i="12" s="1"/>
  <c r="G1375" i="12"/>
  <c r="C1375" i="12" s="1"/>
  <c r="D1375" i="12" s="1"/>
  <c r="H1375" i="12" s="1"/>
  <c r="G1371" i="12"/>
  <c r="C1371" i="12" s="1"/>
  <c r="D1371" i="12" s="1"/>
  <c r="G1360" i="12"/>
  <c r="C1360" i="12" s="1"/>
  <c r="D1360" i="12" s="1"/>
  <c r="H1360" i="12" s="1"/>
  <c r="AF1360" i="12" s="1"/>
  <c r="G1332" i="12"/>
  <c r="C1332" i="12" s="1"/>
  <c r="D1332" i="12" s="1"/>
  <c r="G1289" i="12"/>
  <c r="C1289" i="12" s="1"/>
  <c r="D1289" i="12" s="1"/>
  <c r="H1289" i="12" s="1"/>
  <c r="G1272" i="12"/>
  <c r="C1272" i="12" s="1"/>
  <c r="D1272" i="12" s="1"/>
  <c r="H1272" i="12" s="1"/>
  <c r="G1265" i="12"/>
  <c r="C1265" i="12" s="1"/>
  <c r="D1265" i="12" s="1"/>
  <c r="H1265" i="12" s="1"/>
  <c r="G1354" i="12"/>
  <c r="C1354" i="12" s="1"/>
  <c r="D1354" i="12" s="1"/>
  <c r="H1354" i="12" s="1"/>
  <c r="G1298" i="12"/>
  <c r="C1298" i="12" s="1"/>
  <c r="D1298" i="12" s="1"/>
  <c r="G1255" i="12"/>
  <c r="C1255" i="12" s="1"/>
  <c r="D1255" i="12" s="1"/>
  <c r="G1358" i="12"/>
  <c r="C1358" i="12" s="1"/>
  <c r="D1358" i="12" s="1"/>
  <c r="G1322" i="12"/>
  <c r="C1322" i="12" s="1"/>
  <c r="D1322" i="12" s="1"/>
  <c r="G1295" i="12"/>
  <c r="C1295" i="12" s="1"/>
  <c r="D1295" i="12" s="1"/>
  <c r="G1284" i="12"/>
  <c r="C1284" i="12" s="1"/>
  <c r="D1284" i="12" s="1"/>
  <c r="G1262" i="12"/>
  <c r="C1262" i="12" s="1"/>
  <c r="D1262" i="12" s="1"/>
  <c r="G1281" i="12"/>
  <c r="C1281" i="12" s="1"/>
  <c r="D1281" i="12" s="1"/>
  <c r="G1380" i="12"/>
  <c r="C1380" i="12" s="1"/>
  <c r="D1380" i="12" s="1"/>
  <c r="G1452" i="12"/>
  <c r="C1452" i="12" s="1"/>
  <c r="D1452" i="12" s="1"/>
  <c r="G1437" i="12"/>
  <c r="C1437" i="12" s="1"/>
  <c r="D1437" i="12" s="1"/>
  <c r="H1437" i="12" s="1"/>
  <c r="G1416" i="12"/>
  <c r="C1416" i="12" s="1"/>
  <c r="D1416" i="12" s="1"/>
  <c r="G1247" i="12"/>
  <c r="C1247" i="12" s="1"/>
  <c r="D1247" i="12" s="1"/>
  <c r="G1246" i="12"/>
  <c r="C1246" i="12" s="1"/>
  <c r="D1246" i="12" s="1"/>
  <c r="G1242" i="12"/>
  <c r="C1242" i="12" s="1"/>
  <c r="D1242" i="12" s="1"/>
  <c r="G1369" i="12"/>
  <c r="C1369" i="12" s="1"/>
  <c r="D1369" i="12" s="1"/>
  <c r="H1369" i="12" s="1"/>
  <c r="G1306" i="12"/>
  <c r="C1306" i="12" s="1"/>
  <c r="D1306" i="12" s="1"/>
  <c r="G1244" i="12"/>
  <c r="C1244" i="12" s="1"/>
  <c r="D1244" i="12" s="1"/>
  <c r="G1368" i="12"/>
  <c r="C1368" i="12" s="1"/>
  <c r="D1368" i="12" s="1"/>
  <c r="G1268" i="12"/>
  <c r="C1268" i="12" s="1"/>
  <c r="D1268" i="12" s="1"/>
  <c r="H1268" i="12" s="1"/>
  <c r="G1361" i="12"/>
  <c r="C1361" i="12" s="1"/>
  <c r="D1361" i="12" s="1"/>
  <c r="G1287" i="12"/>
  <c r="C1287" i="12" s="1"/>
  <c r="D1287" i="12" s="1"/>
  <c r="G1273" i="12"/>
  <c r="C1273" i="12" s="1"/>
  <c r="D1273" i="12" s="1"/>
  <c r="G1403" i="12"/>
  <c r="C1403" i="12" s="1"/>
  <c r="D1403" i="12" s="1"/>
  <c r="H1403" i="12" s="1"/>
  <c r="G1377" i="12"/>
  <c r="C1377" i="12" s="1"/>
  <c r="D1377" i="12" s="1"/>
  <c r="G1402" i="12"/>
  <c r="C1402" i="12" s="1"/>
  <c r="D1402" i="12" s="1"/>
  <c r="G1396" i="12"/>
  <c r="C1396" i="12" s="1"/>
  <c r="D1396" i="12" s="1"/>
  <c r="H1396" i="12" s="1"/>
  <c r="AF1396" i="12" s="1"/>
  <c r="G1277" i="12"/>
  <c r="C1277" i="12" s="1"/>
  <c r="D1277" i="12" s="1"/>
  <c r="G1349" i="12"/>
  <c r="C1349" i="12" s="1"/>
  <c r="D1349" i="12" s="1"/>
  <c r="G1302" i="12"/>
  <c r="C1302" i="12" s="1"/>
  <c r="D1302" i="12" s="1"/>
  <c r="G1264" i="12"/>
  <c r="C1264" i="12" s="1"/>
  <c r="D1264" i="12" s="1"/>
  <c r="H1264" i="12" s="1"/>
  <c r="G1253" i="12"/>
  <c r="C1253" i="12" s="1"/>
  <c r="D1253" i="12" s="1"/>
  <c r="G1338" i="12"/>
  <c r="C1338" i="12" s="1"/>
  <c r="D1338" i="12" s="1"/>
  <c r="G1230" i="12"/>
  <c r="C1230" i="12" s="1"/>
  <c r="D1230" i="12" s="1"/>
  <c r="G1350" i="12"/>
  <c r="C1350" i="12" s="1"/>
  <c r="D1350" i="12" s="1"/>
  <c r="H1350" i="12" s="1"/>
  <c r="G1343" i="12"/>
  <c r="C1343" i="12" s="1"/>
  <c r="D1343" i="12" s="1"/>
  <c r="G1356" i="12"/>
  <c r="C1356" i="12" s="1"/>
  <c r="D1356" i="12" s="1"/>
  <c r="G1328" i="12"/>
  <c r="C1328" i="12" s="1"/>
  <c r="D1328" i="12" s="1"/>
  <c r="H1328" i="12" s="1"/>
  <c r="G1301" i="12"/>
  <c r="C1301" i="12" s="1"/>
  <c r="D1301" i="12" s="1"/>
  <c r="H1301" i="12" s="1"/>
  <c r="G1304" i="12"/>
  <c r="C1304" i="12" s="1"/>
  <c r="D1304" i="12" s="1"/>
  <c r="G1352" i="12"/>
  <c r="C1352" i="12" s="1"/>
  <c r="D1352" i="12" s="1"/>
  <c r="H1352" i="12" s="1"/>
  <c r="G1364" i="12"/>
  <c r="C1364" i="12" s="1"/>
  <c r="D1364" i="12" s="1"/>
  <c r="H1364" i="12" s="1"/>
  <c r="AF1364" i="12" s="1"/>
  <c r="G1173" i="12"/>
  <c r="C1173" i="12" s="1"/>
  <c r="D1173" i="12" s="1"/>
  <c r="H1173" i="12" s="1"/>
  <c r="G1081" i="12"/>
  <c r="C1081" i="12" s="1"/>
  <c r="D1081" i="12" s="1"/>
  <c r="H1081" i="12" s="1"/>
  <c r="G1050" i="12"/>
  <c r="C1050" i="12" s="1"/>
  <c r="D1050" i="12" s="1"/>
  <c r="G1102" i="12"/>
  <c r="C1102" i="12" s="1"/>
  <c r="D1102" i="12" s="1"/>
  <c r="H1102" i="12" s="1"/>
  <c r="G1252" i="12"/>
  <c r="C1252" i="12" s="1"/>
  <c r="D1252" i="12" s="1"/>
  <c r="G1105" i="12"/>
  <c r="C1105" i="12" s="1"/>
  <c r="D1105" i="12" s="1"/>
  <c r="H1105" i="12" s="1"/>
  <c r="AF1105" i="12" s="1"/>
  <c r="G1073" i="12"/>
  <c r="C1073" i="12" s="1"/>
  <c r="D1073" i="12" s="1"/>
  <c r="G1231" i="12"/>
  <c r="C1231" i="12" s="1"/>
  <c r="D1231" i="12" s="1"/>
  <c r="H1231" i="12" s="1"/>
  <c r="AF1231" i="12" s="1"/>
  <c r="G1189" i="12"/>
  <c r="C1189" i="12" s="1"/>
  <c r="D1189" i="12" s="1"/>
  <c r="G1029" i="12"/>
  <c r="C1029" i="12" s="1"/>
  <c r="D1029" i="12" s="1"/>
  <c r="G1336" i="12"/>
  <c r="C1336" i="12" s="1"/>
  <c r="D1336" i="12" s="1"/>
  <c r="G1282" i="12"/>
  <c r="C1282" i="12" s="1"/>
  <c r="D1282" i="12" s="1"/>
  <c r="H1282" i="12" s="1"/>
  <c r="G1238" i="12"/>
  <c r="C1238" i="12" s="1"/>
  <c r="D1238" i="12" s="1"/>
  <c r="G1137" i="12"/>
  <c r="C1137" i="12" s="1"/>
  <c r="D1137" i="12" s="1"/>
  <c r="H1137" i="12" s="1"/>
  <c r="G1126" i="12"/>
  <c r="C1126" i="12" s="1"/>
  <c r="D1126" i="12" s="1"/>
  <c r="H1126" i="12" s="1"/>
  <c r="G1040" i="12"/>
  <c r="C1040" i="12" s="1"/>
  <c r="D1040" i="12" s="1"/>
  <c r="H1040" i="12" s="1"/>
  <c r="AF1040" i="12" s="1"/>
  <c r="G1222" i="12"/>
  <c r="C1222" i="12" s="1"/>
  <c r="D1222" i="12" s="1"/>
  <c r="H1222" i="12" s="1"/>
  <c r="G1348" i="12"/>
  <c r="C1348" i="12" s="1"/>
  <c r="D1348" i="12" s="1"/>
  <c r="G1280" i="12"/>
  <c r="C1280" i="12" s="1"/>
  <c r="D1280" i="12" s="1"/>
  <c r="G1193" i="12"/>
  <c r="C1193" i="12" s="1"/>
  <c r="D1193" i="12" s="1"/>
  <c r="G1180" i="12"/>
  <c r="C1180" i="12" s="1"/>
  <c r="D1180" i="12" s="1"/>
  <c r="H1180" i="12" s="1"/>
  <c r="G1214" i="12"/>
  <c r="C1214" i="12" s="1"/>
  <c r="D1214" i="12" s="1"/>
  <c r="H1214" i="12" s="1"/>
  <c r="G1175" i="12"/>
  <c r="C1175" i="12" s="1"/>
  <c r="D1175" i="12" s="1"/>
  <c r="H1175" i="12" s="1"/>
  <c r="AF1175" i="12" s="1"/>
  <c r="G1072" i="12"/>
  <c r="C1072" i="12" s="1"/>
  <c r="D1072" i="12" s="1"/>
  <c r="G1012" i="12"/>
  <c r="C1012" i="12" s="1"/>
  <c r="D1012" i="12" s="1"/>
  <c r="H1012" i="12" s="1"/>
  <c r="AF1012" i="12" s="1"/>
  <c r="G1261" i="12"/>
  <c r="C1261" i="12" s="1"/>
  <c r="D1261" i="12" s="1"/>
  <c r="H1261" i="12" s="1"/>
  <c r="G1351" i="12"/>
  <c r="C1351" i="12" s="1"/>
  <c r="D1351" i="12" s="1"/>
  <c r="H1351" i="12" s="1"/>
  <c r="AF1351" i="12" s="1"/>
  <c r="G1333" i="12"/>
  <c r="C1333" i="12" s="1"/>
  <c r="D1333" i="12" s="1"/>
  <c r="H1333" i="12" s="1"/>
  <c r="AF1333" i="12" s="1"/>
  <c r="G1257" i="12"/>
  <c r="C1257" i="12" s="1"/>
  <c r="D1257" i="12" s="1"/>
  <c r="G1353" i="12"/>
  <c r="C1353" i="12" s="1"/>
  <c r="D1353" i="12" s="1"/>
  <c r="H1353" i="12" s="1"/>
  <c r="AF1353" i="12" s="1"/>
  <c r="G1259" i="12"/>
  <c r="C1259" i="12" s="1"/>
  <c r="D1259" i="12" s="1"/>
  <c r="G1116" i="12"/>
  <c r="C1116" i="12" s="1"/>
  <c r="D1116" i="12" s="1"/>
  <c r="G1078" i="12"/>
  <c r="C1078" i="12" s="1"/>
  <c r="D1078" i="12" s="1"/>
  <c r="G1307" i="12"/>
  <c r="C1307" i="12" s="1"/>
  <c r="D1307" i="12" s="1"/>
  <c r="G1288" i="12"/>
  <c r="C1288" i="12" s="1"/>
  <c r="D1288" i="12" s="1"/>
  <c r="H1288" i="12" s="1"/>
  <c r="G1357" i="12"/>
  <c r="C1357" i="12" s="1"/>
  <c r="D1357" i="12" s="1"/>
  <c r="G1236" i="12"/>
  <c r="C1236" i="12" s="1"/>
  <c r="D1236" i="12" s="1"/>
  <c r="G1185" i="12"/>
  <c r="C1185" i="12" s="1"/>
  <c r="D1185" i="12" s="1"/>
  <c r="G1115" i="12"/>
  <c r="C1115" i="12" s="1"/>
  <c r="D1115" i="12" s="1"/>
  <c r="G1062" i="12"/>
  <c r="C1062" i="12" s="1"/>
  <c r="D1062" i="12" s="1"/>
  <c r="G1267" i="12"/>
  <c r="C1267" i="12" s="1"/>
  <c r="D1267" i="12" s="1"/>
  <c r="G1290" i="12"/>
  <c r="C1290" i="12" s="1"/>
  <c r="D1290" i="12" s="1"/>
  <c r="G1291" i="12"/>
  <c r="C1291" i="12" s="1"/>
  <c r="D1291" i="12" s="1"/>
  <c r="H1291" i="12" s="1"/>
  <c r="AF1291" i="12" s="1"/>
  <c r="G1296" i="12"/>
  <c r="C1296" i="12" s="1"/>
  <c r="D1296" i="12" s="1"/>
  <c r="H1296" i="12" s="1"/>
  <c r="G1266" i="12"/>
  <c r="C1266" i="12" s="1"/>
  <c r="D1266" i="12" s="1"/>
  <c r="H1266" i="12" s="1"/>
  <c r="AF1266" i="12" s="1"/>
  <c r="G1009" i="12"/>
  <c r="C1009" i="12" s="1"/>
  <c r="D1009" i="12" s="1"/>
  <c r="G1229" i="12"/>
  <c r="C1229" i="12" s="1"/>
  <c r="D1229" i="12" s="1"/>
  <c r="H1229" i="12" s="1"/>
  <c r="G1188" i="12"/>
  <c r="C1188" i="12" s="1"/>
  <c r="D1188" i="12" s="1"/>
  <c r="G1166" i="12"/>
  <c r="C1166" i="12" s="1"/>
  <c r="D1166" i="12" s="1"/>
  <c r="G1157" i="12"/>
  <c r="C1157" i="12" s="1"/>
  <c r="D1157" i="12" s="1"/>
  <c r="G1228" i="12"/>
  <c r="C1228" i="12" s="1"/>
  <c r="D1228" i="12" s="1"/>
  <c r="H1228" i="12" s="1"/>
  <c r="AF1228" i="12" s="1"/>
  <c r="G1203" i="12"/>
  <c r="C1203" i="12" s="1"/>
  <c r="D1203" i="12" s="1"/>
  <c r="G1171" i="12"/>
  <c r="C1171" i="12" s="1"/>
  <c r="D1171" i="12" s="1"/>
  <c r="G1318" i="12"/>
  <c r="C1318" i="12" s="1"/>
  <c r="D1318" i="12" s="1"/>
  <c r="G1341" i="12"/>
  <c r="C1341" i="12" s="1"/>
  <c r="D1341" i="12" s="1"/>
  <c r="G1089" i="12"/>
  <c r="C1089" i="12" s="1"/>
  <c r="D1089" i="12" s="1"/>
  <c r="G1065" i="12"/>
  <c r="C1065" i="12" s="1"/>
  <c r="D1065" i="12" s="1"/>
  <c r="G1294" i="12"/>
  <c r="C1294" i="12" s="1"/>
  <c r="D1294" i="12" s="1"/>
  <c r="G1278" i="12"/>
  <c r="C1278" i="12" s="1"/>
  <c r="D1278" i="12" s="1"/>
  <c r="G1140" i="12"/>
  <c r="C1140" i="12" s="1"/>
  <c r="D1140" i="12" s="1"/>
  <c r="G1134" i="12"/>
  <c r="C1134" i="12" s="1"/>
  <c r="D1134" i="12" s="1"/>
  <c r="G1088" i="12"/>
  <c r="C1088" i="12" s="1"/>
  <c r="D1088" i="12" s="1"/>
  <c r="G1042" i="12"/>
  <c r="C1042" i="12" s="1"/>
  <c r="D1042" i="12" s="1"/>
  <c r="H1042" i="12" s="1"/>
  <c r="AF1042" i="12" s="1"/>
  <c r="G1010" i="12"/>
  <c r="C1010" i="12" s="1"/>
  <c r="D1010" i="12" s="1"/>
  <c r="G1321" i="12"/>
  <c r="C1321" i="12" s="1"/>
  <c r="D1321" i="12" s="1"/>
  <c r="G1260" i="12"/>
  <c r="C1260" i="12" s="1"/>
  <c r="D1260" i="12" s="1"/>
  <c r="G1355" i="12"/>
  <c r="C1355" i="12" s="1"/>
  <c r="D1355" i="12" s="1"/>
  <c r="H1355" i="12" s="1"/>
  <c r="G1339" i="12"/>
  <c r="C1339" i="12" s="1"/>
  <c r="D1339" i="12" s="1"/>
  <c r="G1269" i="12"/>
  <c r="C1269" i="12" s="1"/>
  <c r="D1269" i="12" s="1"/>
  <c r="G1263" i="12"/>
  <c r="C1263" i="12" s="1"/>
  <c r="D1263" i="12" s="1"/>
  <c r="G1283" i="12"/>
  <c r="C1283" i="12" s="1"/>
  <c r="D1283" i="12" s="1"/>
  <c r="H1283" i="12" s="1"/>
  <c r="G1383" i="12"/>
  <c r="C1383" i="12" s="1"/>
  <c r="D1383" i="12" s="1"/>
  <c r="G1094" i="12"/>
  <c r="C1094" i="12" s="1"/>
  <c r="D1094" i="12" s="1"/>
  <c r="G1053" i="12"/>
  <c r="C1053" i="12" s="1"/>
  <c r="D1053" i="12" s="1"/>
  <c r="G1017" i="12"/>
  <c r="C1017" i="12" s="1"/>
  <c r="D1017" i="12" s="1"/>
  <c r="G1218" i="12"/>
  <c r="C1218" i="12" s="1"/>
  <c r="D1218" i="12" s="1"/>
  <c r="G1152" i="12"/>
  <c r="C1152" i="12" s="1"/>
  <c r="D1152" i="12" s="1"/>
  <c r="G1139" i="12"/>
  <c r="C1139" i="12" s="1"/>
  <c r="D1139" i="12" s="1"/>
  <c r="G1041" i="12"/>
  <c r="C1041" i="12" s="1"/>
  <c r="D1041" i="12" s="1"/>
  <c r="G1025" i="12"/>
  <c r="C1025" i="12" s="1"/>
  <c r="D1025" i="12" s="1"/>
  <c r="G1015" i="12"/>
  <c r="C1015" i="12" s="1"/>
  <c r="D1015" i="12" s="1"/>
  <c r="G1190" i="12"/>
  <c r="C1190" i="12" s="1"/>
  <c r="D1190" i="12" s="1"/>
  <c r="G1317" i="12"/>
  <c r="C1317" i="12" s="1"/>
  <c r="D1317" i="12" s="1"/>
  <c r="G1342" i="12"/>
  <c r="C1342" i="12" s="1"/>
  <c r="D1342" i="12" s="1"/>
  <c r="G1254" i="12"/>
  <c r="C1254" i="12" s="1"/>
  <c r="D1254" i="12" s="1"/>
  <c r="G1326" i="12"/>
  <c r="C1326" i="12" s="1"/>
  <c r="D1326" i="12" s="1"/>
  <c r="G1258" i="12"/>
  <c r="C1258" i="12" s="1"/>
  <c r="D1258" i="12" s="1"/>
  <c r="G1297" i="12"/>
  <c r="C1297" i="12" s="1"/>
  <c r="D1297" i="12" s="1"/>
  <c r="G1362" i="12"/>
  <c r="C1362" i="12" s="1"/>
  <c r="D1362" i="12" s="1"/>
  <c r="G1314" i="12"/>
  <c r="C1314" i="12" s="1"/>
  <c r="D1314" i="12" s="1"/>
  <c r="G1248" i="12"/>
  <c r="C1248" i="12" s="1"/>
  <c r="D1248" i="12" s="1"/>
  <c r="G1161" i="12"/>
  <c r="C1161" i="12" s="1"/>
  <c r="D1161" i="12" s="1"/>
  <c r="G1129" i="12"/>
  <c r="C1129" i="12" s="1"/>
  <c r="D1129" i="12" s="1"/>
  <c r="G1120" i="12"/>
  <c r="C1120" i="12" s="1"/>
  <c r="D1120" i="12" s="1"/>
  <c r="G1212" i="12"/>
  <c r="C1212" i="12" s="1"/>
  <c r="D1212" i="12" s="1"/>
  <c r="G1198" i="12"/>
  <c r="C1198" i="12" s="1"/>
  <c r="D1198" i="12" s="1"/>
  <c r="G1177" i="12"/>
  <c r="C1177" i="12" s="1"/>
  <c r="D1177" i="12" s="1"/>
  <c r="G1144" i="12"/>
  <c r="C1144" i="12" s="1"/>
  <c r="D1144" i="12" s="1"/>
  <c r="G1100" i="12"/>
  <c r="C1100" i="12" s="1"/>
  <c r="D1100" i="12" s="1"/>
  <c r="G1064" i="12"/>
  <c r="C1064" i="12" s="1"/>
  <c r="D1064" i="12" s="1"/>
  <c r="G1060" i="12"/>
  <c r="C1060" i="12" s="1"/>
  <c r="D1060" i="12" s="1"/>
  <c r="G1013" i="12"/>
  <c r="C1013" i="12" s="1"/>
  <c r="D1013" i="12" s="1"/>
  <c r="G1344" i="12"/>
  <c r="C1344" i="12" s="1"/>
  <c r="D1344" i="12" s="1"/>
  <c r="G1240" i="12"/>
  <c r="C1240" i="12" s="1"/>
  <c r="D1240" i="12" s="1"/>
  <c r="H1240" i="12" s="1"/>
  <c r="G1274" i="12"/>
  <c r="C1274" i="12" s="1"/>
  <c r="D1274" i="12" s="1"/>
  <c r="G1329" i="12"/>
  <c r="C1329" i="12" s="1"/>
  <c r="D1329" i="12" s="1"/>
  <c r="G1235" i="12"/>
  <c r="C1235" i="12" s="1"/>
  <c r="D1235" i="12" s="1"/>
  <c r="G1365" i="12"/>
  <c r="C1365" i="12" s="1"/>
  <c r="D1365" i="12" s="1"/>
  <c r="G1303" i="12"/>
  <c r="C1303" i="12" s="1"/>
  <c r="D1303" i="12" s="1"/>
  <c r="G1293" i="12"/>
  <c r="C1293" i="12" s="1"/>
  <c r="D1293" i="12" s="1"/>
  <c r="G1211" i="12"/>
  <c r="C1211" i="12" s="1"/>
  <c r="D1211" i="12" s="1"/>
  <c r="G1176" i="12"/>
  <c r="C1176" i="12" s="1"/>
  <c r="D1176" i="12" s="1"/>
  <c r="G1135" i="12"/>
  <c r="C1135" i="12" s="1"/>
  <c r="D1135" i="12" s="1"/>
  <c r="G1124" i="12"/>
  <c r="C1124" i="12" s="1"/>
  <c r="D1124" i="12" s="1"/>
  <c r="G1117" i="12"/>
  <c r="C1117" i="12" s="1"/>
  <c r="D1117" i="12" s="1"/>
  <c r="G1036" i="12"/>
  <c r="C1036" i="12" s="1"/>
  <c r="D1036" i="12" s="1"/>
  <c r="G1226" i="12"/>
  <c r="C1226" i="12" s="1"/>
  <c r="D1226" i="12" s="1"/>
  <c r="G1143" i="12"/>
  <c r="C1143" i="12" s="1"/>
  <c r="D1143" i="12" s="1"/>
  <c r="G1045" i="12"/>
  <c r="C1045" i="12" s="1"/>
  <c r="D1045" i="12" s="1"/>
  <c r="G1007" i="12"/>
  <c r="C1007" i="12" s="1"/>
  <c r="D1007" i="12" s="1"/>
  <c r="G1225" i="12"/>
  <c r="C1225" i="12" s="1"/>
  <c r="D1225" i="12" s="1"/>
  <c r="G1174" i="12"/>
  <c r="C1174" i="12" s="1"/>
  <c r="D1174" i="12" s="1"/>
  <c r="H1174" i="12" s="1"/>
  <c r="G1113" i="12"/>
  <c r="C1113" i="12" s="1"/>
  <c r="D1113" i="12" s="1"/>
  <c r="G1196" i="12"/>
  <c r="C1196" i="12" s="1"/>
  <c r="D1196" i="12" s="1"/>
  <c r="G1141" i="12"/>
  <c r="C1141" i="12" s="1"/>
  <c r="D1141" i="12" s="1"/>
  <c r="G1146" i="12"/>
  <c r="C1146" i="12" s="1"/>
  <c r="D1146" i="12" s="1"/>
  <c r="G1219" i="12"/>
  <c r="C1219" i="12" s="1"/>
  <c r="D1219" i="12" s="1"/>
  <c r="G1206" i="12"/>
  <c r="C1206" i="12" s="1"/>
  <c r="D1206" i="12" s="1"/>
  <c r="G1123" i="12"/>
  <c r="C1123" i="12" s="1"/>
  <c r="D1123" i="12" s="1"/>
  <c r="G1106" i="12"/>
  <c r="C1106" i="12" s="1"/>
  <c r="D1106" i="12" s="1"/>
  <c r="G1056" i="12"/>
  <c r="C1056" i="12" s="1"/>
  <c r="D1056" i="12" s="1"/>
  <c r="G1028" i="12"/>
  <c r="C1028" i="12" s="1"/>
  <c r="D1028" i="12" s="1"/>
  <c r="G1014" i="12"/>
  <c r="C1014" i="12" s="1"/>
  <c r="D1014" i="12" s="1"/>
  <c r="G1168" i="12"/>
  <c r="C1168" i="12" s="1"/>
  <c r="D1168" i="12" s="1"/>
  <c r="G1076" i="12"/>
  <c r="C1076" i="12" s="1"/>
  <c r="D1076" i="12" s="1"/>
  <c r="G1080" i="12"/>
  <c r="C1080" i="12" s="1"/>
  <c r="D1080" i="12" s="1"/>
  <c r="G1043" i="12"/>
  <c r="C1043" i="12" s="1"/>
  <c r="D1043" i="12" s="1"/>
  <c r="G1199" i="12"/>
  <c r="C1199" i="12" s="1"/>
  <c r="D1199" i="12" s="1"/>
  <c r="G1091" i="12"/>
  <c r="C1091" i="12" s="1"/>
  <c r="D1091" i="12" s="1"/>
  <c r="G1054" i="12"/>
  <c r="C1054" i="12" s="1"/>
  <c r="D1054" i="12" s="1"/>
  <c r="G1220" i="12"/>
  <c r="C1220" i="12" s="1"/>
  <c r="D1220" i="12" s="1"/>
  <c r="G1107" i="12"/>
  <c r="C1107" i="12" s="1"/>
  <c r="D1107" i="12" s="1"/>
  <c r="G1018" i="12"/>
  <c r="C1018" i="12" s="1"/>
  <c r="D1018" i="12" s="1"/>
  <c r="G1059" i="12"/>
  <c r="C1059" i="12" s="1"/>
  <c r="D1059" i="12" s="1"/>
  <c r="G1209" i="12"/>
  <c r="C1209" i="12" s="1"/>
  <c r="D1209" i="12" s="1"/>
  <c r="G1082" i="12"/>
  <c r="C1082" i="12" s="1"/>
  <c r="D1082" i="12" s="1"/>
  <c r="G1186" i="12"/>
  <c r="C1186" i="12" s="1"/>
  <c r="D1186" i="12" s="1"/>
  <c r="G1131" i="12"/>
  <c r="C1131" i="12" s="1"/>
  <c r="D1131" i="12" s="1"/>
  <c r="G1148" i="12"/>
  <c r="C1148" i="12" s="1"/>
  <c r="D1148" i="12" s="1"/>
  <c r="G1020" i="12"/>
  <c r="C1020" i="12" s="1"/>
  <c r="D1020" i="12" s="1"/>
  <c r="G1160" i="12"/>
  <c r="C1160" i="12" s="1"/>
  <c r="D1160" i="12" s="1"/>
  <c r="G1114" i="12"/>
  <c r="C1114" i="12" s="1"/>
  <c r="D1114" i="12" s="1"/>
  <c r="G1069" i="12"/>
  <c r="C1069" i="12" s="1"/>
  <c r="D1069" i="12" s="1"/>
  <c r="G1202" i="12"/>
  <c r="C1202" i="12" s="1"/>
  <c r="D1202" i="12" s="1"/>
  <c r="G1068" i="12"/>
  <c r="C1068" i="12" s="1"/>
  <c r="D1068" i="12" s="1"/>
  <c r="G1101" i="12"/>
  <c r="C1101" i="12" s="1"/>
  <c r="D1101" i="12" s="1"/>
  <c r="G1067" i="12"/>
  <c r="C1067" i="12" s="1"/>
  <c r="D1067" i="12" s="1"/>
  <c r="G1048" i="12"/>
  <c r="C1048" i="12" s="1"/>
  <c r="D1048" i="12" s="1"/>
  <c r="G1227" i="12"/>
  <c r="C1227" i="12" s="1"/>
  <c r="D1227" i="12" s="1"/>
  <c r="G1179" i="12"/>
  <c r="C1179" i="12" s="1"/>
  <c r="D1179" i="12" s="1"/>
  <c r="G1232" i="12"/>
  <c r="C1232" i="12" s="1"/>
  <c r="D1232" i="12" s="1"/>
  <c r="G1153" i="12"/>
  <c r="C1153" i="12" s="1"/>
  <c r="D1153" i="12" s="1"/>
  <c r="G1034" i="12"/>
  <c r="C1034" i="12" s="1"/>
  <c r="D1034" i="12" s="1"/>
  <c r="G1201" i="12"/>
  <c r="C1201" i="12" s="1"/>
  <c r="D1201" i="12" s="1"/>
  <c r="G1077" i="12"/>
  <c r="C1077" i="12" s="1"/>
  <c r="D1077" i="12" s="1"/>
  <c r="G1217" i="12"/>
  <c r="C1217" i="12" s="1"/>
  <c r="D1217" i="12" s="1"/>
  <c r="G1191" i="12"/>
  <c r="C1191" i="12" s="1"/>
  <c r="D1191" i="12" s="1"/>
  <c r="G1221" i="12"/>
  <c r="C1221" i="12" s="1"/>
  <c r="D1221" i="12" s="1"/>
  <c r="G1032" i="12"/>
  <c r="C1032" i="12" s="1"/>
  <c r="D1032" i="12" s="1"/>
  <c r="G1132" i="12"/>
  <c r="C1132" i="12" s="1"/>
  <c r="D1132" i="12" s="1"/>
  <c r="G1038" i="12"/>
  <c r="C1038" i="12" s="1"/>
  <c r="D1038" i="12" s="1"/>
  <c r="G1205" i="12"/>
  <c r="C1205" i="12" s="1"/>
  <c r="D1205" i="12" s="1"/>
  <c r="H1205" i="12" s="1"/>
  <c r="G1127" i="12"/>
  <c r="C1127" i="12" s="1"/>
  <c r="D1127" i="12" s="1"/>
  <c r="G1215" i="12"/>
  <c r="C1215" i="12" s="1"/>
  <c r="D1215" i="12" s="1"/>
  <c r="G1169" i="12"/>
  <c r="C1169" i="12" s="1"/>
  <c r="D1169" i="12" s="1"/>
  <c r="G1047" i="12"/>
  <c r="C1047" i="12" s="1"/>
  <c r="D1047" i="12" s="1"/>
  <c r="G1027" i="12"/>
  <c r="C1027" i="12" s="1"/>
  <c r="D1027" i="12" s="1"/>
  <c r="H1027" i="12" s="1"/>
  <c r="G1170" i="12"/>
  <c r="C1170" i="12" s="1"/>
  <c r="D1170" i="12" s="1"/>
  <c r="G1128" i="12"/>
  <c r="C1128" i="12" s="1"/>
  <c r="D1128" i="12" s="1"/>
  <c r="G1083" i="12"/>
  <c r="C1083" i="12" s="1"/>
  <c r="D1083" i="12" s="1"/>
  <c r="H1083" i="12" s="1"/>
  <c r="G1005" i="12"/>
  <c r="C1005" i="12" s="1"/>
  <c r="D1005" i="12" s="1"/>
  <c r="G1151" i="12"/>
  <c r="C1151" i="12" s="1"/>
  <c r="D1151" i="12" s="1"/>
  <c r="H1151" i="12" s="1"/>
  <c r="G1103" i="12"/>
  <c r="C1103" i="12" s="1"/>
  <c r="D1103" i="12" s="1"/>
  <c r="G1090" i="12"/>
  <c r="C1090" i="12" s="1"/>
  <c r="D1090" i="12" s="1"/>
  <c r="H1090" i="12" s="1"/>
  <c r="G1024" i="12"/>
  <c r="C1024" i="12" s="1"/>
  <c r="D1024" i="12" s="1"/>
  <c r="G1147" i="12"/>
  <c r="C1147" i="12" s="1"/>
  <c r="D1147" i="12" s="1"/>
  <c r="H1147" i="12" s="1"/>
  <c r="AF1147" i="12" s="1"/>
  <c r="G1075" i="12"/>
  <c r="C1075" i="12" s="1"/>
  <c r="D1075" i="12" s="1"/>
  <c r="G1099" i="12"/>
  <c r="C1099" i="12" s="1"/>
  <c r="D1099" i="12" s="1"/>
  <c r="G1142" i="12"/>
  <c r="C1142" i="12" s="1"/>
  <c r="D1142" i="12" s="1"/>
  <c r="G1187" i="12"/>
  <c r="C1187" i="12" s="1"/>
  <c r="D1187" i="12" s="1"/>
  <c r="G1125" i="12"/>
  <c r="C1125" i="12" s="1"/>
  <c r="D1125" i="12" s="1"/>
  <c r="G1112" i="12"/>
  <c r="C1112" i="12" s="1"/>
  <c r="D1112" i="12" s="1"/>
  <c r="G1194" i="12"/>
  <c r="C1194" i="12" s="1"/>
  <c r="D1194" i="12" s="1"/>
  <c r="G1066" i="12"/>
  <c r="C1066" i="12" s="1"/>
  <c r="D1066" i="12" s="1"/>
  <c r="G1057" i="12"/>
  <c r="C1057" i="12" s="1"/>
  <c r="D1057" i="12" s="1"/>
  <c r="H1057" i="12" s="1"/>
  <c r="G1049" i="12"/>
  <c r="C1049" i="12" s="1"/>
  <c r="D1049" i="12" s="1"/>
  <c r="G1207" i="12"/>
  <c r="C1207" i="12" s="1"/>
  <c r="D1207" i="12" s="1"/>
  <c r="G1122" i="12"/>
  <c r="C1122" i="12" s="1"/>
  <c r="D1122" i="12" s="1"/>
  <c r="G1087" i="12"/>
  <c r="C1087" i="12" s="1"/>
  <c r="D1087" i="12" s="1"/>
  <c r="H1087" i="12" s="1"/>
  <c r="G1071" i="12"/>
  <c r="C1071" i="12" s="1"/>
  <c r="D1071" i="12" s="1"/>
  <c r="G1021" i="12"/>
  <c r="C1021" i="12" s="1"/>
  <c r="D1021" i="12" s="1"/>
  <c r="G1104" i="12"/>
  <c r="C1104" i="12" s="1"/>
  <c r="D1104" i="12" s="1"/>
  <c r="G1085" i="12"/>
  <c r="C1085" i="12" s="1"/>
  <c r="D1085" i="12" s="1"/>
  <c r="G1208" i="12"/>
  <c r="C1208" i="12" s="1"/>
  <c r="D1208" i="12" s="1"/>
  <c r="G1155" i="12"/>
  <c r="C1155" i="12" s="1"/>
  <c r="D1155" i="12" s="1"/>
  <c r="G1145" i="12"/>
  <c r="C1145" i="12" s="1"/>
  <c r="D1145" i="12" s="1"/>
  <c r="G1022" i="12"/>
  <c r="C1022" i="12" s="1"/>
  <c r="D1022" i="12" s="1"/>
  <c r="G1224" i="12"/>
  <c r="C1224" i="12" s="1"/>
  <c r="D1224" i="12" s="1"/>
  <c r="H1224" i="12" s="1"/>
  <c r="G1162" i="12"/>
  <c r="C1162" i="12" s="1"/>
  <c r="D1162" i="12" s="1"/>
  <c r="G1184" i="12"/>
  <c r="C1184" i="12" s="1"/>
  <c r="D1184" i="12" s="1"/>
  <c r="H1184" i="12" s="1"/>
  <c r="G1121" i="12"/>
  <c r="C1121" i="12" s="1"/>
  <c r="D1121" i="12" s="1"/>
  <c r="G1093" i="12"/>
  <c r="C1093" i="12" s="1"/>
  <c r="D1093" i="12" s="1"/>
  <c r="G1074" i="12"/>
  <c r="C1074" i="12" s="1"/>
  <c r="D1074" i="12" s="1"/>
  <c r="G1039" i="12"/>
  <c r="C1039" i="12" s="1"/>
  <c r="D1039" i="12" s="1"/>
  <c r="G1079" i="12"/>
  <c r="C1079" i="12" s="1"/>
  <c r="D1079" i="12" s="1"/>
  <c r="G1110" i="12"/>
  <c r="C1110" i="12" s="1"/>
  <c r="D1110" i="12" s="1"/>
  <c r="H1110" i="12" s="1"/>
  <c r="G1092" i="12"/>
  <c r="C1092" i="12" s="1"/>
  <c r="D1092" i="12" s="1"/>
  <c r="G1197" i="12"/>
  <c r="C1197" i="12" s="1"/>
  <c r="D1197" i="12" s="1"/>
  <c r="G1084" i="12"/>
  <c r="C1084" i="12" s="1"/>
  <c r="D1084" i="12" s="1"/>
  <c r="G1109" i="12"/>
  <c r="C1109" i="12" s="1"/>
  <c r="D1109" i="12" s="1"/>
  <c r="G1008" i="12"/>
  <c r="C1008" i="12" s="1"/>
  <c r="D1008" i="12" s="1"/>
  <c r="G1163" i="12"/>
  <c r="C1163" i="12" s="1"/>
  <c r="D1163" i="12" s="1"/>
  <c r="G1035" i="12"/>
  <c r="C1035" i="12" s="1"/>
  <c r="D1035" i="12" s="1"/>
  <c r="H1035" i="12" s="1"/>
  <c r="AF1035" i="12" s="1"/>
  <c r="G1200" i="12"/>
  <c r="C1200" i="12" s="1"/>
  <c r="D1200" i="12" s="1"/>
  <c r="G1133" i="12"/>
  <c r="C1133" i="12" s="1"/>
  <c r="D1133" i="12" s="1"/>
  <c r="G1192" i="12"/>
  <c r="C1192" i="12" s="1"/>
  <c r="D1192" i="12" s="1"/>
  <c r="G1150" i="12"/>
  <c r="C1150" i="12" s="1"/>
  <c r="D1150" i="12" s="1"/>
  <c r="H1150" i="12" s="1"/>
  <c r="G1061" i="12"/>
  <c r="C1061" i="12" s="1"/>
  <c r="D1061" i="12" s="1"/>
  <c r="H1061" i="12" s="1"/>
  <c r="G1031" i="12"/>
  <c r="C1031" i="12" s="1"/>
  <c r="D1031" i="12" s="1"/>
  <c r="G1216" i="12"/>
  <c r="C1216" i="12" s="1"/>
  <c r="D1216" i="12" s="1"/>
  <c r="G1165" i="12"/>
  <c r="C1165" i="12" s="1"/>
  <c r="D1165" i="12" s="1"/>
  <c r="G1149" i="12"/>
  <c r="C1149" i="12" s="1"/>
  <c r="D1149" i="12" s="1"/>
  <c r="G1138" i="12"/>
  <c r="C1138" i="12" s="1"/>
  <c r="D1138" i="12" s="1"/>
  <c r="H1138" i="12" s="1"/>
  <c r="G1156" i="12"/>
  <c r="C1156" i="12" s="1"/>
  <c r="D1156" i="12" s="1"/>
  <c r="G1183" i="12"/>
  <c r="C1183" i="12" s="1"/>
  <c r="D1183" i="12" s="1"/>
  <c r="G1167" i="12"/>
  <c r="C1167" i="12" s="1"/>
  <c r="D1167" i="12" s="1"/>
  <c r="G1181" i="12"/>
  <c r="C1181" i="12" s="1"/>
  <c r="D1181" i="12" s="1"/>
  <c r="H1181" i="12" s="1"/>
  <c r="AF1181" i="12" s="1"/>
  <c r="G1095" i="12"/>
  <c r="C1095" i="12" s="1"/>
  <c r="D1095" i="12" s="1"/>
  <c r="H1095" i="12" s="1"/>
  <c r="G1108" i="12"/>
  <c r="C1108" i="12" s="1"/>
  <c r="D1108" i="12" s="1"/>
  <c r="H1108" i="12" s="1"/>
  <c r="G1097" i="12"/>
  <c r="C1097" i="12" s="1"/>
  <c r="D1097" i="12" s="1"/>
  <c r="G1016" i="12"/>
  <c r="C1016" i="12" s="1"/>
  <c r="D1016" i="12" s="1"/>
  <c r="H1016" i="12" s="1"/>
  <c r="G1006" i="12"/>
  <c r="C1006" i="12" s="1"/>
  <c r="D1006" i="12" s="1"/>
  <c r="G1158" i="12"/>
  <c r="C1158" i="12" s="1"/>
  <c r="D1158" i="12" s="1"/>
  <c r="H1158" i="12" s="1"/>
  <c r="G1070" i="12"/>
  <c r="C1070" i="12" s="1"/>
  <c r="D1070" i="12" s="1"/>
  <c r="H1070" i="12" s="1"/>
  <c r="G1044" i="12"/>
  <c r="C1044" i="12" s="1"/>
  <c r="D1044" i="12" s="1"/>
  <c r="H1044" i="12" s="1"/>
  <c r="G1023" i="12"/>
  <c r="C1023" i="12" s="1"/>
  <c r="D1023" i="12" s="1"/>
  <c r="G1164" i="12"/>
  <c r="C1164" i="12" s="1"/>
  <c r="D1164" i="12" s="1"/>
  <c r="H1164" i="12" s="1"/>
  <c r="G1119" i="12"/>
  <c r="C1119" i="12" s="1"/>
  <c r="D1119" i="12" s="1"/>
  <c r="G1019" i="12"/>
  <c r="C1019" i="12" s="1"/>
  <c r="D1019" i="12" s="1"/>
  <c r="G1210" i="12"/>
  <c r="C1210" i="12" s="1"/>
  <c r="D1210" i="12" s="1"/>
  <c r="G1130" i="12"/>
  <c r="C1130" i="12" s="1"/>
  <c r="D1130" i="12" s="1"/>
  <c r="G1223" i="12"/>
  <c r="C1223" i="12" s="1"/>
  <c r="D1223" i="12" s="1"/>
  <c r="H1223" i="12" s="1"/>
  <c r="G1204" i="12"/>
  <c r="C1204" i="12" s="1"/>
  <c r="D1204" i="12" s="1"/>
  <c r="G1213" i="12"/>
  <c r="C1213" i="12" s="1"/>
  <c r="D1213" i="12" s="1"/>
  <c r="G1136" i="12"/>
  <c r="C1136" i="12" s="1"/>
  <c r="D1136" i="12" s="1"/>
  <c r="G1046" i="12"/>
  <c r="C1046" i="12" s="1"/>
  <c r="D1046" i="12" s="1"/>
  <c r="H1046" i="12" s="1"/>
  <c r="AF1046" i="12" s="1"/>
  <c r="G1037" i="12"/>
  <c r="C1037" i="12" s="1"/>
  <c r="D1037" i="12" s="1"/>
  <c r="H1037" i="12" s="1"/>
  <c r="G1111" i="12"/>
  <c r="C1111" i="12" s="1"/>
  <c r="D1111" i="12" s="1"/>
  <c r="H1111" i="12" s="1"/>
  <c r="G1182" i="12"/>
  <c r="C1182" i="12" s="1"/>
  <c r="D1182" i="12" s="1"/>
  <c r="G1051" i="12"/>
  <c r="C1051" i="12" s="1"/>
  <c r="D1051" i="12" s="1"/>
  <c r="H1051" i="12" s="1"/>
  <c r="G1118" i="12"/>
  <c r="C1118" i="12" s="1"/>
  <c r="D1118" i="12" s="1"/>
  <c r="G931" i="12"/>
  <c r="C931" i="12" s="1"/>
  <c r="D931" i="12" s="1"/>
  <c r="H931" i="12" s="1"/>
  <c r="AF931" i="12" s="1"/>
  <c r="G996" i="12"/>
  <c r="C996" i="12" s="1"/>
  <c r="D996" i="12" s="1"/>
  <c r="G967" i="12"/>
  <c r="C967" i="12" s="1"/>
  <c r="D967" i="12" s="1"/>
  <c r="G983" i="12"/>
  <c r="C983" i="12" s="1"/>
  <c r="D983" i="12" s="1"/>
  <c r="G1003" i="12"/>
  <c r="C1003" i="12" s="1"/>
  <c r="D1003" i="12" s="1"/>
  <c r="H1003" i="12" s="1"/>
  <c r="G1386" i="12"/>
  <c r="C1386" i="12" s="1"/>
  <c r="D1386" i="12" s="1"/>
  <c r="H1386" i="12" s="1"/>
  <c r="G927" i="12"/>
  <c r="C927" i="12" s="1"/>
  <c r="D927" i="12" s="1"/>
  <c r="G974" i="12"/>
  <c r="C974" i="12" s="1"/>
  <c r="D974" i="12" s="1"/>
  <c r="G963" i="12"/>
  <c r="C963" i="12" s="1"/>
  <c r="D963" i="12" s="1"/>
  <c r="G929" i="12"/>
  <c r="C929" i="12" s="1"/>
  <c r="D929" i="12" s="1"/>
  <c r="H929" i="12" s="1"/>
  <c r="AF929" i="12" s="1"/>
  <c r="G1096" i="12"/>
  <c r="C1096" i="12" s="1"/>
  <c r="D1096" i="12" s="1"/>
  <c r="G968" i="12"/>
  <c r="C968" i="12" s="1"/>
  <c r="D968" i="12" s="1"/>
  <c r="G1154" i="12"/>
  <c r="C1154" i="12" s="1"/>
  <c r="D1154" i="12" s="1"/>
  <c r="H1154" i="12" s="1"/>
  <c r="AF1154" i="12" s="1"/>
  <c r="G1011" i="12"/>
  <c r="C1011" i="12" s="1"/>
  <c r="D1011" i="12" s="1"/>
  <c r="H1011" i="12" s="1"/>
  <c r="AF1011" i="12" s="1"/>
  <c r="G961" i="12"/>
  <c r="C961" i="12" s="1"/>
  <c r="D961" i="12" s="1"/>
  <c r="H961" i="12" s="1"/>
  <c r="G952" i="12"/>
  <c r="C952" i="12" s="1"/>
  <c r="D952" i="12" s="1"/>
  <c r="H952" i="12" s="1"/>
  <c r="G991" i="12"/>
  <c r="C991" i="12" s="1"/>
  <c r="D991" i="12" s="1"/>
  <c r="G942" i="12"/>
  <c r="C942" i="12" s="1"/>
  <c r="D942" i="12" s="1"/>
  <c r="G1172" i="12"/>
  <c r="C1172" i="12" s="1"/>
  <c r="D1172" i="12" s="1"/>
  <c r="G995" i="12"/>
  <c r="C995" i="12" s="1"/>
  <c r="D995" i="12" s="1"/>
  <c r="G989" i="12"/>
  <c r="C989" i="12" s="1"/>
  <c r="D989" i="12" s="1"/>
  <c r="G969" i="12"/>
  <c r="C969" i="12" s="1"/>
  <c r="D969" i="12" s="1"/>
  <c r="H969" i="12" s="1"/>
  <c r="G941" i="12"/>
  <c r="C941" i="12" s="1"/>
  <c r="D941" i="12" s="1"/>
  <c r="H941" i="12" s="1"/>
  <c r="AF941" i="12" s="1"/>
  <c r="G1002" i="12"/>
  <c r="C1002" i="12" s="1"/>
  <c r="D1002" i="12" s="1"/>
  <c r="G951" i="12"/>
  <c r="C951" i="12" s="1"/>
  <c r="D951" i="12" s="1"/>
  <c r="G957" i="12"/>
  <c r="C957" i="12" s="1"/>
  <c r="D957" i="12" s="1"/>
  <c r="H957" i="12" s="1"/>
  <c r="G1052" i="12"/>
  <c r="C1052" i="12" s="1"/>
  <c r="D1052" i="12" s="1"/>
  <c r="G964" i="12"/>
  <c r="C964" i="12" s="1"/>
  <c r="D964" i="12" s="1"/>
  <c r="G990" i="12"/>
  <c r="C990" i="12" s="1"/>
  <c r="D990" i="12" s="1"/>
  <c r="G1098" i="12"/>
  <c r="C1098" i="12" s="1"/>
  <c r="D1098" i="12" s="1"/>
  <c r="G1086" i="12"/>
  <c r="C1086" i="12" s="1"/>
  <c r="D1086" i="12" s="1"/>
  <c r="G973" i="12"/>
  <c r="C973" i="12" s="1"/>
  <c r="D973" i="12" s="1"/>
  <c r="G947" i="12"/>
  <c r="C947" i="12" s="1"/>
  <c r="D947" i="12" s="1"/>
  <c r="H947" i="12" s="1"/>
  <c r="G920" i="12"/>
  <c r="C920" i="12" s="1"/>
  <c r="D920" i="12" s="1"/>
  <c r="G1178" i="12"/>
  <c r="C1178" i="12" s="1"/>
  <c r="D1178" i="12" s="1"/>
  <c r="H1178" i="12" s="1"/>
  <c r="G1055" i="12"/>
  <c r="C1055" i="12" s="1"/>
  <c r="D1055" i="12" s="1"/>
  <c r="H1055" i="12" s="1"/>
  <c r="G1004" i="12"/>
  <c r="C1004" i="12" s="1"/>
  <c r="D1004" i="12" s="1"/>
  <c r="G945" i="12"/>
  <c r="C945" i="12" s="1"/>
  <c r="D945" i="12" s="1"/>
  <c r="H945" i="12" s="1"/>
  <c r="G939" i="12"/>
  <c r="C939" i="12" s="1"/>
  <c r="D939" i="12" s="1"/>
  <c r="G993" i="12"/>
  <c r="C993" i="12" s="1"/>
  <c r="D993" i="12" s="1"/>
  <c r="G932" i="12"/>
  <c r="C932" i="12" s="1"/>
  <c r="D932" i="12" s="1"/>
  <c r="G971" i="12"/>
  <c r="C971" i="12" s="1"/>
  <c r="D971" i="12" s="1"/>
  <c r="H971" i="12" s="1"/>
  <c r="G984" i="12"/>
  <c r="C984" i="12" s="1"/>
  <c r="D984" i="12" s="1"/>
  <c r="H984" i="12" s="1"/>
  <c r="AF984" i="12" s="1"/>
  <c r="G1195" i="12"/>
  <c r="C1195" i="12" s="1"/>
  <c r="D1195" i="12" s="1"/>
  <c r="G1159" i="12"/>
  <c r="C1159" i="12" s="1"/>
  <c r="D1159" i="12" s="1"/>
  <c r="H1159" i="12" s="1"/>
  <c r="G997" i="12"/>
  <c r="C997" i="12" s="1"/>
  <c r="D997" i="12" s="1"/>
  <c r="G934" i="12"/>
  <c r="C934" i="12" s="1"/>
  <c r="D934" i="12" s="1"/>
  <c r="G1001" i="12"/>
  <c r="C1001" i="12" s="1"/>
  <c r="D1001" i="12" s="1"/>
  <c r="G953" i="12"/>
  <c r="C953" i="12" s="1"/>
  <c r="D953" i="12" s="1"/>
  <c r="G935" i="12"/>
  <c r="C935" i="12" s="1"/>
  <c r="D935" i="12" s="1"/>
  <c r="G976" i="12"/>
  <c r="C976" i="12" s="1"/>
  <c r="D976" i="12" s="1"/>
  <c r="G985" i="12"/>
  <c r="C985" i="12" s="1"/>
  <c r="D985" i="12" s="1"/>
  <c r="G954" i="12"/>
  <c r="C954" i="12" s="1"/>
  <c r="D954" i="12" s="1"/>
  <c r="G1033" i="12"/>
  <c r="C1033" i="12" s="1"/>
  <c r="D1033" i="12" s="1"/>
  <c r="G982" i="12"/>
  <c r="C982" i="12" s="1"/>
  <c r="D982" i="12" s="1"/>
  <c r="G955" i="12"/>
  <c r="C955" i="12" s="1"/>
  <c r="D955" i="12" s="1"/>
  <c r="G994" i="12"/>
  <c r="C994" i="12" s="1"/>
  <c r="D994" i="12" s="1"/>
  <c r="G936" i="12"/>
  <c r="C936" i="12" s="1"/>
  <c r="D936" i="12" s="1"/>
  <c r="G949" i="12"/>
  <c r="C949" i="12" s="1"/>
  <c r="D949" i="12" s="1"/>
  <c r="G1000" i="12"/>
  <c r="C1000" i="12" s="1"/>
  <c r="D1000" i="12" s="1"/>
  <c r="G943" i="12"/>
  <c r="C943" i="12" s="1"/>
  <c r="D943" i="12" s="1"/>
  <c r="G925" i="12"/>
  <c r="C925" i="12" s="1"/>
  <c r="D925" i="12" s="1"/>
  <c r="G1058" i="12"/>
  <c r="C1058" i="12" s="1"/>
  <c r="D1058" i="12" s="1"/>
  <c r="G946" i="12"/>
  <c r="C946" i="12" s="1"/>
  <c r="D946" i="12" s="1"/>
  <c r="G1030" i="12"/>
  <c r="C1030" i="12" s="1"/>
  <c r="D1030" i="12" s="1"/>
  <c r="G1026" i="12"/>
  <c r="C1026" i="12" s="1"/>
  <c r="D1026" i="12" s="1"/>
  <c r="G940" i="12"/>
  <c r="C940" i="12" s="1"/>
  <c r="D940" i="12" s="1"/>
  <c r="G988" i="12"/>
  <c r="C988" i="12" s="1"/>
  <c r="D988" i="12" s="1"/>
  <c r="G918" i="12"/>
  <c r="C918" i="12" s="1"/>
  <c r="D918" i="12" s="1"/>
  <c r="G979" i="12"/>
  <c r="C979" i="12" s="1"/>
  <c r="D979" i="12" s="1"/>
  <c r="G926" i="12"/>
  <c r="C926" i="12" s="1"/>
  <c r="D926" i="12" s="1"/>
  <c r="H926" i="12" s="1"/>
  <c r="AF926" i="12" s="1"/>
  <c r="G962" i="12"/>
  <c r="C962" i="12" s="1"/>
  <c r="D962" i="12" s="1"/>
  <c r="H962" i="12" s="1"/>
  <c r="AF962" i="12" s="1"/>
  <c r="G958" i="12"/>
  <c r="C958" i="12" s="1"/>
  <c r="D958" i="12" s="1"/>
  <c r="G992" i="12"/>
  <c r="C992" i="12" s="1"/>
  <c r="D992" i="12" s="1"/>
  <c r="G977" i="12"/>
  <c r="C977" i="12" s="1"/>
  <c r="D977" i="12" s="1"/>
  <c r="G980" i="12"/>
  <c r="C980" i="12" s="1"/>
  <c r="D980" i="12" s="1"/>
  <c r="G987" i="12"/>
  <c r="C987" i="12" s="1"/>
  <c r="D987" i="12" s="1"/>
  <c r="G938" i="12"/>
  <c r="C938" i="12" s="1"/>
  <c r="D938" i="12" s="1"/>
  <c r="G981" i="12"/>
  <c r="C981" i="12" s="1"/>
  <c r="D981" i="12" s="1"/>
  <c r="G944" i="12"/>
  <c r="C944" i="12" s="1"/>
  <c r="D944" i="12" s="1"/>
  <c r="H944" i="12" s="1"/>
  <c r="G1063" i="12"/>
  <c r="C1063" i="12" s="1"/>
  <c r="D1063" i="12" s="1"/>
  <c r="G970" i="12"/>
  <c r="C970" i="12" s="1"/>
  <c r="D970" i="12" s="1"/>
  <c r="G950" i="12"/>
  <c r="C950" i="12" s="1"/>
  <c r="D950" i="12" s="1"/>
  <c r="G999" i="12"/>
  <c r="C999" i="12" s="1"/>
  <c r="D999" i="12" s="1"/>
  <c r="G956" i="12"/>
  <c r="C956" i="12" s="1"/>
  <c r="D956" i="12" s="1"/>
  <c r="G978" i="12"/>
  <c r="C978" i="12" s="1"/>
  <c r="D978" i="12" s="1"/>
  <c r="G948" i="12"/>
  <c r="C948" i="12" s="1"/>
  <c r="D948" i="12" s="1"/>
  <c r="G959" i="12"/>
  <c r="C959" i="12" s="1"/>
  <c r="D959" i="12" s="1"/>
  <c r="G930" i="12"/>
  <c r="C930" i="12" s="1"/>
  <c r="D930" i="12" s="1"/>
  <c r="G998" i="12"/>
  <c r="C998" i="12" s="1"/>
  <c r="D998" i="12" s="1"/>
  <c r="G986" i="12"/>
  <c r="C986" i="12" s="1"/>
  <c r="D986" i="12" s="1"/>
  <c r="G966" i="12"/>
  <c r="C966" i="12" s="1"/>
  <c r="D966" i="12" s="1"/>
  <c r="G960" i="12"/>
  <c r="C960" i="12" s="1"/>
  <c r="D960" i="12" s="1"/>
  <c r="G972" i="12"/>
  <c r="C972" i="12" s="1"/>
  <c r="D972" i="12" s="1"/>
  <c r="G965" i="12"/>
  <c r="C965" i="12" s="1"/>
  <c r="D965" i="12" s="1"/>
  <c r="G933" i="12"/>
  <c r="C933" i="12" s="1"/>
  <c r="D933" i="12" s="1"/>
  <c r="G975" i="12"/>
  <c r="C975" i="12" s="1"/>
  <c r="D975" i="12" s="1"/>
  <c r="G937" i="12"/>
  <c r="C937" i="12" s="1"/>
  <c r="D937" i="12" s="1"/>
  <c r="G749" i="12"/>
  <c r="C749" i="12" s="1"/>
  <c r="D749" i="12" s="1"/>
  <c r="G751" i="12"/>
  <c r="C751" i="12" s="1"/>
  <c r="D751" i="12" s="1"/>
  <c r="G763" i="12"/>
  <c r="C763" i="12" s="1"/>
  <c r="D763" i="12" s="1"/>
  <c r="H763" i="12" s="1"/>
  <c r="G894" i="12"/>
  <c r="C894" i="12" s="1"/>
  <c r="D894" i="12" s="1"/>
  <c r="H894" i="12" s="1"/>
  <c r="AF894" i="12" s="1"/>
  <c r="G829" i="12"/>
  <c r="C829" i="12" s="1"/>
  <c r="D829" i="12" s="1"/>
  <c r="G737" i="12"/>
  <c r="C737" i="12" s="1"/>
  <c r="D737" i="12" s="1"/>
  <c r="G818" i="12"/>
  <c r="C818" i="12" s="1"/>
  <c r="D818" i="12" s="1"/>
  <c r="G833" i="12"/>
  <c r="C833" i="12" s="1"/>
  <c r="D833" i="12" s="1"/>
  <c r="G792" i="12"/>
  <c r="C792" i="12" s="1"/>
  <c r="D792" i="12" s="1"/>
  <c r="H792" i="12" s="1"/>
  <c r="G853" i="12"/>
  <c r="C853" i="12" s="1"/>
  <c r="D853" i="12" s="1"/>
  <c r="G733" i="12"/>
  <c r="C733" i="12" s="1"/>
  <c r="D733" i="12" s="1"/>
  <c r="G817" i="12"/>
  <c r="C817" i="12" s="1"/>
  <c r="D817" i="12" s="1"/>
  <c r="G803" i="12"/>
  <c r="C803" i="12" s="1"/>
  <c r="D803" i="12" s="1"/>
  <c r="H803" i="12" s="1"/>
  <c r="G752" i="12"/>
  <c r="C752" i="12" s="1"/>
  <c r="D752" i="12" s="1"/>
  <c r="G899" i="12"/>
  <c r="C899" i="12" s="1"/>
  <c r="D899" i="12" s="1"/>
  <c r="G811" i="12"/>
  <c r="C811" i="12" s="1"/>
  <c r="D811" i="12" s="1"/>
  <c r="G741" i="12"/>
  <c r="C741" i="12" s="1"/>
  <c r="D741" i="12" s="1"/>
  <c r="G909" i="12"/>
  <c r="C909" i="12" s="1"/>
  <c r="D909" i="12" s="1"/>
  <c r="G863" i="12"/>
  <c r="C863" i="12" s="1"/>
  <c r="D863" i="12" s="1"/>
  <c r="H863" i="12" s="1"/>
  <c r="AF863" i="12" s="1"/>
  <c r="G777" i="12"/>
  <c r="C777" i="12" s="1"/>
  <c r="D777" i="12" s="1"/>
  <c r="G928" i="12"/>
  <c r="C928" i="12" s="1"/>
  <c r="D928" i="12" s="1"/>
  <c r="G768" i="12"/>
  <c r="C768" i="12" s="1"/>
  <c r="D768" i="12" s="1"/>
  <c r="G908" i="12"/>
  <c r="C908" i="12" s="1"/>
  <c r="D908" i="12" s="1"/>
  <c r="G882" i="12"/>
  <c r="C882" i="12" s="1"/>
  <c r="D882" i="12" s="1"/>
  <c r="G755" i="12"/>
  <c r="C755" i="12" s="1"/>
  <c r="D755" i="12" s="1"/>
  <c r="H755" i="12" s="1"/>
  <c r="AF755" i="12" s="1"/>
  <c r="G720" i="12"/>
  <c r="C720" i="12" s="1"/>
  <c r="D720" i="12" s="1"/>
  <c r="G901" i="12"/>
  <c r="C901" i="12" s="1"/>
  <c r="D901" i="12" s="1"/>
  <c r="G773" i="12"/>
  <c r="C773" i="12" s="1"/>
  <c r="D773" i="12" s="1"/>
  <c r="G748" i="12"/>
  <c r="C748" i="12" s="1"/>
  <c r="D748" i="12" s="1"/>
  <c r="G815" i="12"/>
  <c r="C815" i="12" s="1"/>
  <c r="D815" i="12" s="1"/>
  <c r="H815" i="12" s="1"/>
  <c r="G919" i="12"/>
  <c r="C919" i="12" s="1"/>
  <c r="D919" i="12" s="1"/>
  <c r="G822" i="12"/>
  <c r="C822" i="12" s="1"/>
  <c r="D822" i="12" s="1"/>
  <c r="G880" i="12"/>
  <c r="C880" i="12" s="1"/>
  <c r="D880" i="12" s="1"/>
  <c r="H880" i="12" s="1"/>
  <c r="G875" i="12"/>
  <c r="C875" i="12" s="1"/>
  <c r="D875" i="12" s="1"/>
  <c r="H875" i="12" s="1"/>
  <c r="G850" i="12"/>
  <c r="C850" i="12" s="1"/>
  <c r="D850" i="12" s="1"/>
  <c r="G795" i="12"/>
  <c r="C795" i="12" s="1"/>
  <c r="D795" i="12" s="1"/>
  <c r="H795" i="12" s="1"/>
  <c r="G779" i="12"/>
  <c r="C779" i="12" s="1"/>
  <c r="D779" i="12" s="1"/>
  <c r="G771" i="12"/>
  <c r="C771" i="12" s="1"/>
  <c r="D771" i="12" s="1"/>
  <c r="G907" i="12"/>
  <c r="C907" i="12" s="1"/>
  <c r="D907" i="12" s="1"/>
  <c r="G890" i="12"/>
  <c r="C890" i="12" s="1"/>
  <c r="D890" i="12" s="1"/>
  <c r="G704" i="12"/>
  <c r="C704" i="12" s="1"/>
  <c r="D704" i="12" s="1"/>
  <c r="G852" i="12"/>
  <c r="C852" i="12" s="1"/>
  <c r="D852" i="12" s="1"/>
  <c r="H852" i="12" s="1"/>
  <c r="G820" i="12"/>
  <c r="C820" i="12" s="1"/>
  <c r="D820" i="12" s="1"/>
  <c r="G802" i="12"/>
  <c r="C802" i="12" s="1"/>
  <c r="D802" i="12" s="1"/>
  <c r="H802" i="12" s="1"/>
  <c r="G764" i="12"/>
  <c r="C764" i="12" s="1"/>
  <c r="D764" i="12" s="1"/>
  <c r="G896" i="12"/>
  <c r="C896" i="12" s="1"/>
  <c r="D896" i="12" s="1"/>
  <c r="G821" i="12"/>
  <c r="C821" i="12" s="1"/>
  <c r="D821" i="12" s="1"/>
  <c r="G923" i="12"/>
  <c r="C923" i="12" s="1"/>
  <c r="D923" i="12" s="1"/>
  <c r="H923" i="12" s="1"/>
  <c r="G905" i="12"/>
  <c r="C905" i="12" s="1"/>
  <c r="D905" i="12" s="1"/>
  <c r="G835" i="12"/>
  <c r="C835" i="12" s="1"/>
  <c r="D835" i="12" s="1"/>
  <c r="H835" i="12" s="1"/>
  <c r="AF835" i="12" s="1"/>
  <c r="G810" i="12"/>
  <c r="C810" i="12" s="1"/>
  <c r="D810" i="12" s="1"/>
  <c r="G806" i="12"/>
  <c r="C806" i="12" s="1"/>
  <c r="D806" i="12" s="1"/>
  <c r="G747" i="12"/>
  <c r="C747" i="12" s="1"/>
  <c r="D747" i="12" s="1"/>
  <c r="H747" i="12" s="1"/>
  <c r="G837" i="12"/>
  <c r="C837" i="12" s="1"/>
  <c r="D837" i="12" s="1"/>
  <c r="H837" i="12" s="1"/>
  <c r="G801" i="12"/>
  <c r="C801" i="12" s="1"/>
  <c r="D801" i="12" s="1"/>
  <c r="G786" i="12"/>
  <c r="C786" i="12" s="1"/>
  <c r="D786" i="12" s="1"/>
  <c r="G730" i="12"/>
  <c r="C730" i="12" s="1"/>
  <c r="D730" i="12" s="1"/>
  <c r="H730" i="12" s="1"/>
  <c r="G877" i="12"/>
  <c r="C877" i="12" s="1"/>
  <c r="D877" i="12" s="1"/>
  <c r="G766" i="12"/>
  <c r="C766" i="12" s="1"/>
  <c r="D766" i="12" s="1"/>
  <c r="G734" i="12"/>
  <c r="C734" i="12" s="1"/>
  <c r="D734" i="12" s="1"/>
  <c r="H734" i="12" s="1"/>
  <c r="G712" i="12"/>
  <c r="C712" i="12" s="1"/>
  <c r="D712" i="12" s="1"/>
  <c r="G891" i="12"/>
  <c r="C891" i="12" s="1"/>
  <c r="D891" i="12" s="1"/>
  <c r="G805" i="12"/>
  <c r="C805" i="12" s="1"/>
  <c r="D805" i="12" s="1"/>
  <c r="H805" i="12" s="1"/>
  <c r="G746" i="12"/>
  <c r="C746" i="12" s="1"/>
  <c r="D746" i="12" s="1"/>
  <c r="G886" i="12"/>
  <c r="C886" i="12" s="1"/>
  <c r="D886" i="12" s="1"/>
  <c r="G819" i="12"/>
  <c r="C819" i="12" s="1"/>
  <c r="D819" i="12" s="1"/>
  <c r="H819" i="12" s="1"/>
  <c r="G744" i="12"/>
  <c r="C744" i="12" s="1"/>
  <c r="D744" i="12" s="1"/>
  <c r="G860" i="12"/>
  <c r="C860" i="12" s="1"/>
  <c r="D860" i="12" s="1"/>
  <c r="G780" i="12"/>
  <c r="C780" i="12" s="1"/>
  <c r="D780" i="12" s="1"/>
  <c r="G750" i="12"/>
  <c r="C750" i="12" s="1"/>
  <c r="D750" i="12" s="1"/>
  <c r="H750" i="12" s="1"/>
  <c r="G839" i="12"/>
  <c r="C839" i="12" s="1"/>
  <c r="D839" i="12" s="1"/>
  <c r="H839" i="12" s="1"/>
  <c r="G754" i="12"/>
  <c r="C754" i="12" s="1"/>
  <c r="D754" i="12" s="1"/>
  <c r="G898" i="12"/>
  <c r="C898" i="12" s="1"/>
  <c r="D898" i="12" s="1"/>
  <c r="G849" i="12"/>
  <c r="C849" i="12" s="1"/>
  <c r="D849" i="12" s="1"/>
  <c r="H849" i="12" s="1"/>
  <c r="G842" i="12"/>
  <c r="C842" i="12" s="1"/>
  <c r="D842" i="12" s="1"/>
  <c r="H842" i="12" s="1"/>
  <c r="G791" i="12"/>
  <c r="C791" i="12" s="1"/>
  <c r="D791" i="12" s="1"/>
  <c r="H791" i="12" s="1"/>
  <c r="G760" i="12"/>
  <c r="C760" i="12" s="1"/>
  <c r="D760" i="12" s="1"/>
  <c r="G781" i="12"/>
  <c r="C781" i="12" s="1"/>
  <c r="D781" i="12" s="1"/>
  <c r="H781" i="12" s="1"/>
  <c r="G719" i="12"/>
  <c r="C719" i="12" s="1"/>
  <c r="D719" i="12" s="1"/>
  <c r="G740" i="12"/>
  <c r="C740" i="12" s="1"/>
  <c r="D740" i="12" s="1"/>
  <c r="H740" i="12" s="1"/>
  <c r="G834" i="12"/>
  <c r="C834" i="12" s="1"/>
  <c r="D834" i="12" s="1"/>
  <c r="G728" i="12"/>
  <c r="C728" i="12" s="1"/>
  <c r="D728" i="12" s="1"/>
  <c r="H728" i="12" s="1"/>
  <c r="G715" i="12"/>
  <c r="C715" i="12" s="1"/>
  <c r="D715" i="12" s="1"/>
  <c r="G904" i="12"/>
  <c r="C904" i="12" s="1"/>
  <c r="D904" i="12" s="1"/>
  <c r="H904" i="12" s="1"/>
  <c r="G765" i="12"/>
  <c r="C765" i="12" s="1"/>
  <c r="D765" i="12" s="1"/>
  <c r="G922" i="12"/>
  <c r="C922" i="12" s="1"/>
  <c r="D922" i="12" s="1"/>
  <c r="G796" i="12"/>
  <c r="C796" i="12" s="1"/>
  <c r="D796" i="12" s="1"/>
  <c r="G724" i="12"/>
  <c r="C724" i="12" s="1"/>
  <c r="D724" i="12" s="1"/>
  <c r="H724" i="12" s="1"/>
  <c r="G887" i="12"/>
  <c r="C887" i="12" s="1"/>
  <c r="D887" i="12" s="1"/>
  <c r="G861" i="12"/>
  <c r="C861" i="12" s="1"/>
  <c r="D861" i="12" s="1"/>
  <c r="H861" i="12" s="1"/>
  <c r="G914" i="12"/>
  <c r="C914" i="12" s="1"/>
  <c r="D914" i="12" s="1"/>
  <c r="G858" i="12"/>
  <c r="C858" i="12" s="1"/>
  <c r="D858" i="12" s="1"/>
  <c r="G841" i="12"/>
  <c r="C841" i="12" s="1"/>
  <c r="D841" i="12" s="1"/>
  <c r="G808" i="12"/>
  <c r="C808" i="12" s="1"/>
  <c r="D808" i="12" s="1"/>
  <c r="H808" i="12" s="1"/>
  <c r="G865" i="12"/>
  <c r="C865" i="12" s="1"/>
  <c r="D865" i="12" s="1"/>
  <c r="H865" i="12" s="1"/>
  <c r="G798" i="12"/>
  <c r="C798" i="12" s="1"/>
  <c r="D798" i="12" s="1"/>
  <c r="H798" i="12" s="1"/>
  <c r="G888" i="12"/>
  <c r="C888" i="12" s="1"/>
  <c r="D888" i="12" s="1"/>
  <c r="H888" i="12" s="1"/>
  <c r="G770" i="12"/>
  <c r="C770" i="12" s="1"/>
  <c r="D770" i="12" s="1"/>
  <c r="H770" i="12" s="1"/>
  <c r="G714" i="12"/>
  <c r="C714" i="12" s="1"/>
  <c r="D714" i="12" s="1"/>
  <c r="H714" i="12" s="1"/>
  <c r="G855" i="12"/>
  <c r="C855" i="12" s="1"/>
  <c r="D855" i="12" s="1"/>
  <c r="G879" i="12"/>
  <c r="C879" i="12" s="1"/>
  <c r="D879" i="12" s="1"/>
  <c r="H879" i="12" s="1"/>
  <c r="G845" i="12"/>
  <c r="C845" i="12" s="1"/>
  <c r="D845" i="12" s="1"/>
  <c r="H845" i="12" s="1"/>
  <c r="G797" i="12"/>
  <c r="C797" i="12" s="1"/>
  <c r="D797" i="12" s="1"/>
  <c r="G840" i="12"/>
  <c r="C840" i="12" s="1"/>
  <c r="D840" i="12" s="1"/>
  <c r="H840" i="12" s="1"/>
  <c r="G911" i="12"/>
  <c r="C911" i="12" s="1"/>
  <c r="D911" i="12" s="1"/>
  <c r="G732" i="12"/>
  <c r="C732" i="12" s="1"/>
  <c r="D732" i="12" s="1"/>
  <c r="G847" i="12"/>
  <c r="C847" i="12" s="1"/>
  <c r="D847" i="12" s="1"/>
  <c r="H847" i="12" s="1"/>
  <c r="AF847" i="12" s="1"/>
  <c r="G721" i="12"/>
  <c r="C721" i="12" s="1"/>
  <c r="D721" i="12" s="1"/>
  <c r="G767" i="12"/>
  <c r="C767" i="12" s="1"/>
  <c r="D767" i="12" s="1"/>
  <c r="G731" i="12"/>
  <c r="C731" i="12" s="1"/>
  <c r="D731" i="12" s="1"/>
  <c r="G722" i="12"/>
  <c r="C722" i="12" s="1"/>
  <c r="D722" i="12" s="1"/>
  <c r="G921" i="12"/>
  <c r="C921" i="12" s="1"/>
  <c r="D921" i="12" s="1"/>
  <c r="H921" i="12" s="1"/>
  <c r="G903" i="12"/>
  <c r="C903" i="12" s="1"/>
  <c r="D903" i="12" s="1"/>
  <c r="G917" i="12"/>
  <c r="C917" i="12" s="1"/>
  <c r="D917" i="12" s="1"/>
  <c r="H917" i="12" s="1"/>
  <c r="G831" i="12"/>
  <c r="C831" i="12" s="1"/>
  <c r="D831" i="12" s="1"/>
  <c r="G804" i="12"/>
  <c r="C804" i="12" s="1"/>
  <c r="D804" i="12" s="1"/>
  <c r="G753" i="12"/>
  <c r="C753" i="12" s="1"/>
  <c r="D753" i="12" s="1"/>
  <c r="H753" i="12" s="1"/>
  <c r="AF753" i="12" s="1"/>
  <c r="G900" i="12"/>
  <c r="C900" i="12" s="1"/>
  <c r="D900" i="12" s="1"/>
  <c r="H900" i="12" s="1"/>
  <c r="G836" i="12"/>
  <c r="C836" i="12" s="1"/>
  <c r="D836" i="12" s="1"/>
  <c r="H836" i="12" s="1"/>
  <c r="G902" i="12"/>
  <c r="C902" i="12" s="1"/>
  <c r="D902" i="12" s="1"/>
  <c r="G893" i="12"/>
  <c r="C893" i="12" s="1"/>
  <c r="D893" i="12" s="1"/>
  <c r="H893" i="12" s="1"/>
  <c r="G788" i="12"/>
  <c r="C788" i="12" s="1"/>
  <c r="D788" i="12" s="1"/>
  <c r="H788" i="12" s="1"/>
  <c r="G843" i="12"/>
  <c r="C843" i="12" s="1"/>
  <c r="D843" i="12" s="1"/>
  <c r="G793" i="12"/>
  <c r="C793" i="12" s="1"/>
  <c r="D793" i="12" s="1"/>
  <c r="H793" i="12" s="1"/>
  <c r="G745" i="12"/>
  <c r="C745" i="12" s="1"/>
  <c r="D745" i="12" s="1"/>
  <c r="G830" i="12"/>
  <c r="C830" i="12" s="1"/>
  <c r="D830" i="12" s="1"/>
  <c r="H830" i="12" s="1"/>
  <c r="G717" i="12"/>
  <c r="C717" i="12" s="1"/>
  <c r="D717" i="12" s="1"/>
  <c r="G710" i="12"/>
  <c r="C710" i="12" s="1"/>
  <c r="D710" i="12" s="1"/>
  <c r="H710" i="12" s="1"/>
  <c r="G924" i="12"/>
  <c r="C924" i="12" s="1"/>
  <c r="D924" i="12" s="1"/>
  <c r="H924" i="12" s="1"/>
  <c r="G878" i="12"/>
  <c r="C878" i="12" s="1"/>
  <c r="D878" i="12" s="1"/>
  <c r="H878" i="12" s="1"/>
  <c r="G823" i="12"/>
  <c r="C823" i="12" s="1"/>
  <c r="D823" i="12" s="1"/>
  <c r="H823" i="12" s="1"/>
  <c r="G769" i="12"/>
  <c r="C769" i="12" s="1"/>
  <c r="D769" i="12" s="1"/>
  <c r="G812" i="12"/>
  <c r="C812" i="12" s="1"/>
  <c r="D812" i="12" s="1"/>
  <c r="G736" i="12"/>
  <c r="C736" i="12" s="1"/>
  <c r="D736" i="12" s="1"/>
  <c r="G884" i="12"/>
  <c r="C884" i="12" s="1"/>
  <c r="D884" i="12" s="1"/>
  <c r="G876" i="12"/>
  <c r="C876" i="12" s="1"/>
  <c r="D876" i="12" s="1"/>
  <c r="H876" i="12" s="1"/>
  <c r="G813" i="12"/>
  <c r="C813" i="12" s="1"/>
  <c r="D813" i="12" s="1"/>
  <c r="G800" i="12"/>
  <c r="C800" i="12" s="1"/>
  <c r="D800" i="12" s="1"/>
  <c r="H800" i="12" s="1"/>
  <c r="AF800" i="12" s="1"/>
  <c r="G872" i="12"/>
  <c r="C872" i="12" s="1"/>
  <c r="D872" i="12" s="1"/>
  <c r="G864" i="12"/>
  <c r="C864" i="12" s="1"/>
  <c r="D864" i="12" s="1"/>
  <c r="H864" i="12" s="1"/>
  <c r="G881" i="12"/>
  <c r="C881" i="12" s="1"/>
  <c r="D881" i="12" s="1"/>
  <c r="G848" i="12"/>
  <c r="C848" i="12" s="1"/>
  <c r="D848" i="12" s="1"/>
  <c r="H848" i="12" s="1"/>
  <c r="G897" i="12"/>
  <c r="C897" i="12" s="1"/>
  <c r="D897" i="12" s="1"/>
  <c r="G799" i="12"/>
  <c r="C799" i="12" s="1"/>
  <c r="D799" i="12" s="1"/>
  <c r="G757" i="12"/>
  <c r="C757" i="12" s="1"/>
  <c r="D757" i="12" s="1"/>
  <c r="G708" i="12"/>
  <c r="C708" i="12" s="1"/>
  <c r="D708" i="12" s="1"/>
  <c r="G807" i="12"/>
  <c r="C807" i="12" s="1"/>
  <c r="D807" i="12" s="1"/>
  <c r="G895" i="12"/>
  <c r="C895" i="12" s="1"/>
  <c r="D895" i="12" s="1"/>
  <c r="G856" i="12"/>
  <c r="C856" i="12" s="1"/>
  <c r="D856" i="12" s="1"/>
  <c r="G758" i="12"/>
  <c r="C758" i="12" s="1"/>
  <c r="D758" i="12" s="1"/>
  <c r="G906" i="12"/>
  <c r="C906" i="12" s="1"/>
  <c r="D906" i="12" s="1"/>
  <c r="G828" i="12"/>
  <c r="C828" i="12" s="1"/>
  <c r="D828" i="12" s="1"/>
  <c r="G789" i="12"/>
  <c r="C789" i="12" s="1"/>
  <c r="D789" i="12" s="1"/>
  <c r="G868" i="12"/>
  <c r="C868" i="12" s="1"/>
  <c r="D868" i="12" s="1"/>
  <c r="G735" i="12"/>
  <c r="C735" i="12" s="1"/>
  <c r="D735" i="12" s="1"/>
  <c r="G743" i="12"/>
  <c r="C743" i="12" s="1"/>
  <c r="D743" i="12" s="1"/>
  <c r="G844" i="12"/>
  <c r="C844" i="12" s="1"/>
  <c r="D844" i="12" s="1"/>
  <c r="G913" i="12"/>
  <c r="C913" i="12" s="1"/>
  <c r="D913" i="12" s="1"/>
  <c r="G726" i="12"/>
  <c r="C726" i="12" s="1"/>
  <c r="D726" i="12" s="1"/>
  <c r="G874" i="12"/>
  <c r="C874" i="12" s="1"/>
  <c r="D874" i="12" s="1"/>
  <c r="H874" i="12" s="1"/>
  <c r="AF874" i="12" s="1"/>
  <c r="G883" i="12"/>
  <c r="C883" i="12" s="1"/>
  <c r="D883" i="12" s="1"/>
  <c r="G870" i="12"/>
  <c r="C870" i="12" s="1"/>
  <c r="D870" i="12" s="1"/>
  <c r="G857" i="12"/>
  <c r="C857" i="12" s="1"/>
  <c r="D857" i="12" s="1"/>
  <c r="G916" i="12"/>
  <c r="C916" i="12" s="1"/>
  <c r="D916" i="12" s="1"/>
  <c r="G756" i="12"/>
  <c r="C756" i="12" s="1"/>
  <c r="D756" i="12" s="1"/>
  <c r="G867" i="12"/>
  <c r="C867" i="12" s="1"/>
  <c r="D867" i="12" s="1"/>
  <c r="G706" i="12"/>
  <c r="C706" i="12" s="1"/>
  <c r="D706" i="12" s="1"/>
  <c r="G772" i="12"/>
  <c r="C772" i="12" s="1"/>
  <c r="D772" i="12" s="1"/>
  <c r="G838" i="12"/>
  <c r="C838" i="12" s="1"/>
  <c r="D838" i="12" s="1"/>
  <c r="G912" i="12"/>
  <c r="C912" i="12" s="1"/>
  <c r="D912" i="12" s="1"/>
  <c r="G814" i="12"/>
  <c r="C814" i="12" s="1"/>
  <c r="D814" i="12" s="1"/>
  <c r="G775" i="12"/>
  <c r="C775" i="12" s="1"/>
  <c r="D775" i="12" s="1"/>
  <c r="G869" i="12"/>
  <c r="C869" i="12" s="1"/>
  <c r="D869" i="12" s="1"/>
  <c r="G809" i="12"/>
  <c r="C809" i="12" s="1"/>
  <c r="D809" i="12" s="1"/>
  <c r="H809" i="12" s="1"/>
  <c r="AF809" i="12" s="1"/>
  <c r="G778" i="12"/>
  <c r="C778" i="12" s="1"/>
  <c r="D778" i="12" s="1"/>
  <c r="G910" i="12"/>
  <c r="C910" i="12" s="1"/>
  <c r="D910" i="12" s="1"/>
  <c r="G742" i="12"/>
  <c r="C742" i="12" s="1"/>
  <c r="D742" i="12" s="1"/>
  <c r="G709" i="12"/>
  <c r="C709" i="12" s="1"/>
  <c r="D709" i="12" s="1"/>
  <c r="G790" i="12"/>
  <c r="C790" i="12" s="1"/>
  <c r="D790" i="12" s="1"/>
  <c r="G783" i="12"/>
  <c r="C783" i="12" s="1"/>
  <c r="D783" i="12" s="1"/>
  <c r="G873" i="12"/>
  <c r="C873" i="12" s="1"/>
  <c r="D873" i="12" s="1"/>
  <c r="G862" i="12"/>
  <c r="C862" i="12" s="1"/>
  <c r="D862" i="12" s="1"/>
  <c r="G794" i="12"/>
  <c r="C794" i="12" s="1"/>
  <c r="D794" i="12" s="1"/>
  <c r="G776" i="12"/>
  <c r="C776" i="12" s="1"/>
  <c r="D776" i="12" s="1"/>
  <c r="H776" i="12" s="1"/>
  <c r="AF776" i="12" s="1"/>
  <c r="G854" i="12"/>
  <c r="C854" i="12" s="1"/>
  <c r="D854" i="12" s="1"/>
  <c r="H854" i="12" s="1"/>
  <c r="AF854" i="12" s="1"/>
  <c r="G785" i="12"/>
  <c r="C785" i="12" s="1"/>
  <c r="D785" i="12" s="1"/>
  <c r="G705" i="12"/>
  <c r="C705" i="12" s="1"/>
  <c r="D705" i="12" s="1"/>
  <c r="G782" i="12"/>
  <c r="C782" i="12" s="1"/>
  <c r="D782" i="12" s="1"/>
  <c r="G711" i="12"/>
  <c r="C711" i="12" s="1"/>
  <c r="D711" i="12" s="1"/>
  <c r="G885" i="12"/>
  <c r="C885" i="12" s="1"/>
  <c r="D885" i="12" s="1"/>
  <c r="G759" i="12"/>
  <c r="C759" i="12" s="1"/>
  <c r="D759" i="12" s="1"/>
  <c r="G851" i="12"/>
  <c r="C851" i="12" s="1"/>
  <c r="D851" i="12" s="1"/>
  <c r="G827" i="12"/>
  <c r="C827" i="12" s="1"/>
  <c r="D827" i="12" s="1"/>
  <c r="G787" i="12"/>
  <c r="C787" i="12" s="1"/>
  <c r="D787" i="12" s="1"/>
  <c r="G915" i="12"/>
  <c r="C915" i="12" s="1"/>
  <c r="D915" i="12" s="1"/>
  <c r="G871" i="12"/>
  <c r="C871" i="12" s="1"/>
  <c r="D871" i="12" s="1"/>
  <c r="G846" i="12"/>
  <c r="C846" i="12" s="1"/>
  <c r="D846" i="12" s="1"/>
  <c r="G826" i="12"/>
  <c r="C826" i="12" s="1"/>
  <c r="D826" i="12" s="1"/>
  <c r="G774" i="12"/>
  <c r="C774" i="12" s="1"/>
  <c r="D774" i="12" s="1"/>
  <c r="G892" i="12"/>
  <c r="C892" i="12" s="1"/>
  <c r="D892" i="12" s="1"/>
  <c r="G889" i="12"/>
  <c r="C889" i="12" s="1"/>
  <c r="D889" i="12" s="1"/>
  <c r="G866" i="12"/>
  <c r="C866" i="12" s="1"/>
  <c r="D866" i="12" s="1"/>
  <c r="G824" i="12"/>
  <c r="C824" i="12" s="1"/>
  <c r="D824" i="12" s="1"/>
  <c r="G825" i="12"/>
  <c r="C825" i="12" s="1"/>
  <c r="D825" i="12" s="1"/>
  <c r="G725" i="12"/>
  <c r="C725" i="12" s="1"/>
  <c r="D725" i="12" s="1"/>
  <c r="G859" i="12"/>
  <c r="C859" i="12" s="1"/>
  <c r="D859" i="12" s="1"/>
  <c r="G631" i="12"/>
  <c r="C631" i="12" s="1"/>
  <c r="D631" i="12" s="1"/>
  <c r="H631" i="12" s="1"/>
  <c r="G832" i="12"/>
  <c r="C832" i="12" s="1"/>
  <c r="D832" i="12" s="1"/>
  <c r="G663" i="12"/>
  <c r="C663" i="12" s="1"/>
  <c r="D663" i="12" s="1"/>
  <c r="G762" i="12"/>
  <c r="C762" i="12" s="1"/>
  <c r="D762" i="12" s="1"/>
  <c r="H762" i="12" s="1"/>
  <c r="G784" i="12"/>
  <c r="C784" i="12" s="1"/>
  <c r="D784" i="12" s="1"/>
  <c r="G716" i="12"/>
  <c r="C716" i="12" s="1"/>
  <c r="D716" i="12" s="1"/>
  <c r="G664" i="12"/>
  <c r="C664" i="12" s="1"/>
  <c r="D664" i="12" s="1"/>
  <c r="G655" i="12"/>
  <c r="C655" i="12" s="1"/>
  <c r="D655" i="12" s="1"/>
  <c r="G641" i="12"/>
  <c r="C641" i="12" s="1"/>
  <c r="D641" i="12" s="1"/>
  <c r="G698" i="12"/>
  <c r="C698" i="12" s="1"/>
  <c r="D698" i="12" s="1"/>
  <c r="G679" i="12"/>
  <c r="C679" i="12" s="1"/>
  <c r="D679" i="12" s="1"/>
  <c r="G614" i="12"/>
  <c r="C614" i="12" s="1"/>
  <c r="D614" i="12" s="1"/>
  <c r="G587" i="12"/>
  <c r="C587" i="12" s="1"/>
  <c r="D587" i="12" s="1"/>
  <c r="G701" i="12"/>
  <c r="C701" i="12" s="1"/>
  <c r="D701" i="12" s="1"/>
  <c r="G529" i="12"/>
  <c r="C529" i="12" s="1"/>
  <c r="D529" i="12" s="1"/>
  <c r="G670" i="12"/>
  <c r="C670" i="12" s="1"/>
  <c r="D670" i="12" s="1"/>
  <c r="G625" i="12"/>
  <c r="C625" i="12" s="1"/>
  <c r="D625" i="12" s="1"/>
  <c r="G597" i="12"/>
  <c r="C597" i="12" s="1"/>
  <c r="D597" i="12" s="1"/>
  <c r="G582" i="12"/>
  <c r="C582" i="12" s="1"/>
  <c r="D582" i="12" s="1"/>
  <c r="H582" i="12" s="1"/>
  <c r="G518" i="12"/>
  <c r="C518" i="12" s="1"/>
  <c r="D518" i="12" s="1"/>
  <c r="H518" i="12" s="1"/>
  <c r="G662" i="12"/>
  <c r="C662" i="12" s="1"/>
  <c r="D662" i="12" s="1"/>
  <c r="G501" i="12"/>
  <c r="C501" i="12" s="1"/>
  <c r="D501" i="12" s="1"/>
  <c r="H501" i="12" s="1"/>
  <c r="G729" i="12"/>
  <c r="C729" i="12" s="1"/>
  <c r="D729" i="12" s="1"/>
  <c r="H729" i="12" s="1"/>
  <c r="G612" i="12"/>
  <c r="C612" i="12" s="1"/>
  <c r="D612" i="12" s="1"/>
  <c r="G727" i="12"/>
  <c r="C727" i="12" s="1"/>
  <c r="D727" i="12" s="1"/>
  <c r="G713" i="12"/>
  <c r="C713" i="12" s="1"/>
  <c r="D713" i="12" s="1"/>
  <c r="G666" i="12"/>
  <c r="C666" i="12" s="1"/>
  <c r="D666" i="12" s="1"/>
  <c r="H666" i="12" s="1"/>
  <c r="G547" i="12"/>
  <c r="C547" i="12" s="1"/>
  <c r="D547" i="12" s="1"/>
  <c r="H547" i="12" s="1"/>
  <c r="G520" i="12"/>
  <c r="C520" i="12" s="1"/>
  <c r="D520" i="12" s="1"/>
  <c r="G647" i="12"/>
  <c r="C647" i="12" s="1"/>
  <c r="D647" i="12" s="1"/>
  <c r="H647" i="12" s="1"/>
  <c r="G700" i="12"/>
  <c r="C700" i="12" s="1"/>
  <c r="D700" i="12" s="1"/>
  <c r="H700" i="12" s="1"/>
  <c r="G589" i="12"/>
  <c r="C589" i="12" s="1"/>
  <c r="D589" i="12" s="1"/>
  <c r="H589" i="12" s="1"/>
  <c r="G576" i="12"/>
  <c r="C576" i="12" s="1"/>
  <c r="D576" i="12" s="1"/>
  <c r="G565" i="12"/>
  <c r="C565" i="12" s="1"/>
  <c r="D565" i="12" s="1"/>
  <c r="H565" i="12" s="1"/>
  <c r="G552" i="12"/>
  <c r="C552" i="12" s="1"/>
  <c r="D552" i="12" s="1"/>
  <c r="H552" i="12" s="1"/>
  <c r="G546" i="12"/>
  <c r="C546" i="12" s="1"/>
  <c r="D546" i="12" s="1"/>
  <c r="G538" i="12"/>
  <c r="C538" i="12" s="1"/>
  <c r="D538" i="12" s="1"/>
  <c r="G519" i="12"/>
  <c r="C519" i="12" s="1"/>
  <c r="D519" i="12" s="1"/>
  <c r="G816" i="12"/>
  <c r="C816" i="12" s="1"/>
  <c r="D816" i="12" s="1"/>
  <c r="G738" i="12"/>
  <c r="C738" i="12" s="1"/>
  <c r="D738" i="12" s="1"/>
  <c r="H738" i="12" s="1"/>
  <c r="G739" i="12"/>
  <c r="C739" i="12" s="1"/>
  <c r="D739" i="12" s="1"/>
  <c r="H739" i="12" s="1"/>
  <c r="G699" i="12"/>
  <c r="C699" i="12" s="1"/>
  <c r="D699" i="12" s="1"/>
  <c r="H699" i="12" s="1"/>
  <c r="G685" i="12"/>
  <c r="C685" i="12" s="1"/>
  <c r="D685" i="12" s="1"/>
  <c r="G671" i="12"/>
  <c r="C671" i="12" s="1"/>
  <c r="D671" i="12" s="1"/>
  <c r="H671" i="12" s="1"/>
  <c r="G623" i="12"/>
  <c r="C623" i="12" s="1"/>
  <c r="D623" i="12" s="1"/>
  <c r="H623" i="12" s="1"/>
  <c r="AF623" i="12" s="1"/>
  <c r="G611" i="12"/>
  <c r="C611" i="12" s="1"/>
  <c r="D611" i="12" s="1"/>
  <c r="G579" i="12"/>
  <c r="C579" i="12" s="1"/>
  <c r="D579" i="12" s="1"/>
  <c r="H579" i="12" s="1"/>
  <c r="G556" i="12"/>
  <c r="C556" i="12" s="1"/>
  <c r="D556" i="12" s="1"/>
  <c r="H556" i="12" s="1"/>
  <c r="G551" i="12"/>
  <c r="C551" i="12" s="1"/>
  <c r="D551" i="12" s="1"/>
  <c r="G517" i="12"/>
  <c r="C517" i="12" s="1"/>
  <c r="D517" i="12" s="1"/>
  <c r="G512" i="12"/>
  <c r="C512" i="12" s="1"/>
  <c r="D512" i="12" s="1"/>
  <c r="G504" i="12"/>
  <c r="C504" i="12" s="1"/>
  <c r="D504" i="12" s="1"/>
  <c r="G718" i="12"/>
  <c r="C718" i="12" s="1"/>
  <c r="D718" i="12" s="1"/>
  <c r="G619" i="12"/>
  <c r="C619" i="12" s="1"/>
  <c r="D619" i="12" s="1"/>
  <c r="H619" i="12" s="1"/>
  <c r="G599" i="12"/>
  <c r="C599" i="12" s="1"/>
  <c r="D599" i="12" s="1"/>
  <c r="H599" i="12" s="1"/>
  <c r="G609" i="12"/>
  <c r="C609" i="12" s="1"/>
  <c r="D609" i="12" s="1"/>
  <c r="G559" i="12"/>
  <c r="C559" i="12" s="1"/>
  <c r="D559" i="12" s="1"/>
  <c r="G515" i="12"/>
  <c r="C515" i="12" s="1"/>
  <c r="D515" i="12" s="1"/>
  <c r="H515" i="12" s="1"/>
  <c r="G703" i="12"/>
  <c r="C703" i="12" s="1"/>
  <c r="D703" i="12" s="1"/>
  <c r="G695" i="12"/>
  <c r="C695" i="12" s="1"/>
  <c r="D695" i="12" s="1"/>
  <c r="G639" i="12"/>
  <c r="C639" i="12" s="1"/>
  <c r="D639" i="12" s="1"/>
  <c r="H639" i="12" s="1"/>
  <c r="G632" i="12"/>
  <c r="C632" i="12" s="1"/>
  <c r="D632" i="12" s="1"/>
  <c r="G693" i="12"/>
  <c r="C693" i="12" s="1"/>
  <c r="D693" i="12" s="1"/>
  <c r="G687" i="12"/>
  <c r="C687" i="12" s="1"/>
  <c r="D687" i="12" s="1"/>
  <c r="G596" i="12"/>
  <c r="C596" i="12" s="1"/>
  <c r="D596" i="12" s="1"/>
  <c r="H596" i="12" s="1"/>
  <c r="G537" i="12"/>
  <c r="C537" i="12" s="1"/>
  <c r="D537" i="12" s="1"/>
  <c r="H537" i="12" s="1"/>
  <c r="G689" i="12"/>
  <c r="C689" i="12" s="1"/>
  <c r="D689" i="12" s="1"/>
  <c r="G624" i="12"/>
  <c r="C624" i="12" s="1"/>
  <c r="D624" i="12" s="1"/>
  <c r="H624" i="12" s="1"/>
  <c r="G608" i="12"/>
  <c r="C608" i="12" s="1"/>
  <c r="D608" i="12" s="1"/>
  <c r="H608" i="12" s="1"/>
  <c r="G586" i="12"/>
  <c r="C586" i="12" s="1"/>
  <c r="D586" i="12" s="1"/>
  <c r="G575" i="12"/>
  <c r="C575" i="12" s="1"/>
  <c r="D575" i="12" s="1"/>
  <c r="G680" i="12"/>
  <c r="C680" i="12" s="1"/>
  <c r="D680" i="12" s="1"/>
  <c r="G507" i="12"/>
  <c r="C507" i="12" s="1"/>
  <c r="D507" i="12" s="1"/>
  <c r="G702" i="12"/>
  <c r="C702" i="12" s="1"/>
  <c r="D702" i="12" s="1"/>
  <c r="G644" i="12"/>
  <c r="C644" i="12" s="1"/>
  <c r="D644" i="12" s="1"/>
  <c r="H644" i="12" s="1"/>
  <c r="G616" i="12"/>
  <c r="C616" i="12" s="1"/>
  <c r="D616" i="12" s="1"/>
  <c r="H616" i="12" s="1"/>
  <c r="G554" i="12"/>
  <c r="C554" i="12" s="1"/>
  <c r="D554" i="12" s="1"/>
  <c r="H554" i="12" s="1"/>
  <c r="G583" i="12"/>
  <c r="C583" i="12" s="1"/>
  <c r="D583" i="12" s="1"/>
  <c r="G563" i="12"/>
  <c r="C563" i="12" s="1"/>
  <c r="D563" i="12" s="1"/>
  <c r="H563" i="12" s="1"/>
  <c r="AF563" i="12" s="1"/>
  <c r="G585" i="12"/>
  <c r="C585" i="12" s="1"/>
  <c r="D585" i="12" s="1"/>
  <c r="G557" i="12"/>
  <c r="C557" i="12" s="1"/>
  <c r="D557" i="12" s="1"/>
  <c r="H557" i="12" s="1"/>
  <c r="G548" i="12"/>
  <c r="C548" i="12" s="1"/>
  <c r="D548" i="12" s="1"/>
  <c r="G568" i="12"/>
  <c r="C568" i="12" s="1"/>
  <c r="D568" i="12" s="1"/>
  <c r="G550" i="12"/>
  <c r="C550" i="12" s="1"/>
  <c r="D550" i="12" s="1"/>
  <c r="H550" i="12" s="1"/>
  <c r="G540" i="12"/>
  <c r="C540" i="12" s="1"/>
  <c r="D540" i="12" s="1"/>
  <c r="H540" i="12" s="1"/>
  <c r="G723" i="12"/>
  <c r="C723" i="12" s="1"/>
  <c r="D723" i="12" s="1"/>
  <c r="G652" i="12"/>
  <c r="C652" i="12" s="1"/>
  <c r="D652" i="12" s="1"/>
  <c r="H652" i="12" s="1"/>
  <c r="G629" i="12"/>
  <c r="C629" i="12" s="1"/>
  <c r="D629" i="12" s="1"/>
  <c r="G601" i="12"/>
  <c r="C601" i="12" s="1"/>
  <c r="D601" i="12" s="1"/>
  <c r="G545" i="12"/>
  <c r="C545" i="12" s="1"/>
  <c r="D545" i="12" s="1"/>
  <c r="H545" i="12" s="1"/>
  <c r="G525" i="12"/>
  <c r="C525" i="12" s="1"/>
  <c r="D525" i="12" s="1"/>
  <c r="G511" i="12"/>
  <c r="C511" i="12" s="1"/>
  <c r="D511" i="12" s="1"/>
  <c r="H511" i="12" s="1"/>
  <c r="G498" i="12"/>
  <c r="C498" i="12" s="1"/>
  <c r="D498" i="12" s="1"/>
  <c r="H498" i="12" s="1"/>
  <c r="G676" i="12"/>
  <c r="C676" i="12" s="1"/>
  <c r="D676" i="12" s="1"/>
  <c r="G635" i="12"/>
  <c r="C635" i="12" s="1"/>
  <c r="D635" i="12" s="1"/>
  <c r="H635" i="12" s="1"/>
  <c r="G618" i="12"/>
  <c r="C618" i="12" s="1"/>
  <c r="D618" i="12" s="1"/>
  <c r="H618" i="12" s="1"/>
  <c r="G581" i="12"/>
  <c r="C581" i="12" s="1"/>
  <c r="D581" i="12" s="1"/>
  <c r="H581" i="12" s="1"/>
  <c r="G516" i="12"/>
  <c r="C516" i="12" s="1"/>
  <c r="D516" i="12" s="1"/>
  <c r="H516" i="12" s="1"/>
  <c r="G707" i="12"/>
  <c r="C707" i="12" s="1"/>
  <c r="D707" i="12" s="1"/>
  <c r="G598" i="12"/>
  <c r="C598" i="12" s="1"/>
  <c r="D598" i="12" s="1"/>
  <c r="H598" i="12" s="1"/>
  <c r="G690" i="12"/>
  <c r="C690" i="12" s="1"/>
  <c r="D690" i="12" s="1"/>
  <c r="H690" i="12" s="1"/>
  <c r="G674" i="12"/>
  <c r="C674" i="12" s="1"/>
  <c r="D674" i="12" s="1"/>
  <c r="H674" i="12" s="1"/>
  <c r="G620" i="12"/>
  <c r="C620" i="12" s="1"/>
  <c r="D620" i="12" s="1"/>
  <c r="H620" i="12" s="1"/>
  <c r="G572" i="12"/>
  <c r="C572" i="12" s="1"/>
  <c r="D572" i="12" s="1"/>
  <c r="G510" i="12"/>
  <c r="C510" i="12" s="1"/>
  <c r="D510" i="12" s="1"/>
  <c r="G650" i="12"/>
  <c r="C650" i="12" s="1"/>
  <c r="D650" i="12" s="1"/>
  <c r="H650" i="12" s="1"/>
  <c r="G600" i="12"/>
  <c r="C600" i="12" s="1"/>
  <c r="D600" i="12" s="1"/>
  <c r="G508" i="12"/>
  <c r="C508" i="12" s="1"/>
  <c r="D508" i="12" s="1"/>
  <c r="H508" i="12" s="1"/>
  <c r="G503" i="12"/>
  <c r="C503" i="12" s="1"/>
  <c r="D503" i="12" s="1"/>
  <c r="H503" i="12" s="1"/>
  <c r="G646" i="12"/>
  <c r="C646" i="12" s="1"/>
  <c r="D646" i="12" s="1"/>
  <c r="G567" i="12"/>
  <c r="C567" i="12" s="1"/>
  <c r="D567" i="12" s="1"/>
  <c r="G542" i="12"/>
  <c r="C542" i="12" s="1"/>
  <c r="D542" i="12" s="1"/>
  <c r="G660" i="12"/>
  <c r="C660" i="12" s="1"/>
  <c r="D660" i="12" s="1"/>
  <c r="G564" i="12"/>
  <c r="C564" i="12" s="1"/>
  <c r="D564" i="12" s="1"/>
  <c r="H564" i="12" s="1"/>
  <c r="G648" i="12"/>
  <c r="C648" i="12" s="1"/>
  <c r="D648" i="12" s="1"/>
  <c r="G534" i="12"/>
  <c r="C534" i="12" s="1"/>
  <c r="D534" i="12" s="1"/>
  <c r="H534" i="12" s="1"/>
  <c r="G497" i="12"/>
  <c r="C497" i="12" s="1"/>
  <c r="D497" i="12" s="1"/>
  <c r="G678" i="12"/>
  <c r="C678" i="12" s="1"/>
  <c r="D678" i="12" s="1"/>
  <c r="G591" i="12"/>
  <c r="C591" i="12" s="1"/>
  <c r="D591" i="12" s="1"/>
  <c r="G561" i="12"/>
  <c r="C561" i="12" s="1"/>
  <c r="D561" i="12" s="1"/>
  <c r="H561" i="12" s="1"/>
  <c r="G553" i="12"/>
  <c r="C553" i="12" s="1"/>
  <c r="D553" i="12" s="1"/>
  <c r="G638" i="12"/>
  <c r="C638" i="12" s="1"/>
  <c r="D638" i="12" s="1"/>
  <c r="H638" i="12" s="1"/>
  <c r="G574" i="12"/>
  <c r="C574" i="12" s="1"/>
  <c r="D574" i="12" s="1"/>
  <c r="H574" i="12" s="1"/>
  <c r="G761" i="12"/>
  <c r="C761" i="12" s="1"/>
  <c r="D761" i="12" s="1"/>
  <c r="G541" i="12"/>
  <c r="C541" i="12" s="1"/>
  <c r="D541" i="12" s="1"/>
  <c r="H541" i="12" s="1"/>
  <c r="G523" i="12"/>
  <c r="C523" i="12" s="1"/>
  <c r="D523" i="12" s="1"/>
  <c r="G500" i="12"/>
  <c r="C500" i="12" s="1"/>
  <c r="D500" i="12" s="1"/>
  <c r="G633" i="12"/>
  <c r="C633" i="12" s="1"/>
  <c r="D633" i="12" s="1"/>
  <c r="G602" i="12"/>
  <c r="C602" i="12" s="1"/>
  <c r="D602" i="12" s="1"/>
  <c r="H602" i="12" s="1"/>
  <c r="G636" i="12"/>
  <c r="C636" i="12" s="1"/>
  <c r="D636" i="12" s="1"/>
  <c r="G605" i="12"/>
  <c r="C605" i="12" s="1"/>
  <c r="D605" i="12" s="1"/>
  <c r="H605" i="12" s="1"/>
  <c r="G535" i="12"/>
  <c r="C535" i="12" s="1"/>
  <c r="D535" i="12" s="1"/>
  <c r="G642" i="12"/>
  <c r="C642" i="12" s="1"/>
  <c r="D642" i="12" s="1"/>
  <c r="G595" i="12"/>
  <c r="C595" i="12" s="1"/>
  <c r="D595" i="12" s="1"/>
  <c r="G692" i="12"/>
  <c r="C692" i="12" s="1"/>
  <c r="D692" i="12" s="1"/>
  <c r="H692" i="12" s="1"/>
  <c r="AF692" i="12" s="1"/>
  <c r="G654" i="12"/>
  <c r="C654" i="12" s="1"/>
  <c r="D654" i="12" s="1"/>
  <c r="G694" i="12"/>
  <c r="C694" i="12" s="1"/>
  <c r="D694" i="12" s="1"/>
  <c r="G590" i="12"/>
  <c r="C590" i="12" s="1"/>
  <c r="D590" i="12" s="1"/>
  <c r="H590" i="12" s="1"/>
  <c r="G543" i="12"/>
  <c r="C543" i="12" s="1"/>
  <c r="D543" i="12" s="1"/>
  <c r="G521" i="12"/>
  <c r="C521" i="12" s="1"/>
  <c r="D521" i="12" s="1"/>
  <c r="G696" i="12"/>
  <c r="C696" i="12" s="1"/>
  <c r="D696" i="12" s="1"/>
  <c r="H696" i="12" s="1"/>
  <c r="AF696" i="12" s="1"/>
  <c r="G610" i="12"/>
  <c r="C610" i="12" s="1"/>
  <c r="D610" i="12" s="1"/>
  <c r="H610" i="12" s="1"/>
  <c r="G682" i="12"/>
  <c r="C682" i="12" s="1"/>
  <c r="D682" i="12" s="1"/>
  <c r="G604" i="12"/>
  <c r="C604" i="12" s="1"/>
  <c r="D604" i="12" s="1"/>
  <c r="G571" i="12"/>
  <c r="C571" i="12" s="1"/>
  <c r="D571" i="12" s="1"/>
  <c r="G697" i="12"/>
  <c r="C697" i="12" s="1"/>
  <c r="D697" i="12" s="1"/>
  <c r="G665" i="12"/>
  <c r="C665" i="12" s="1"/>
  <c r="D665" i="12" s="1"/>
  <c r="G645" i="12"/>
  <c r="C645" i="12" s="1"/>
  <c r="D645" i="12" s="1"/>
  <c r="G526" i="12"/>
  <c r="C526" i="12" s="1"/>
  <c r="D526" i="12" s="1"/>
  <c r="G509" i="12"/>
  <c r="C509" i="12" s="1"/>
  <c r="D509" i="12" s="1"/>
  <c r="H509" i="12" s="1"/>
  <c r="G628" i="12"/>
  <c r="C628" i="12" s="1"/>
  <c r="D628" i="12" s="1"/>
  <c r="G544" i="12"/>
  <c r="C544" i="12" s="1"/>
  <c r="D544" i="12" s="1"/>
  <c r="G528" i="12"/>
  <c r="C528" i="12" s="1"/>
  <c r="D528" i="12" s="1"/>
  <c r="G634" i="12"/>
  <c r="C634" i="12" s="1"/>
  <c r="D634" i="12" s="1"/>
  <c r="G584" i="12"/>
  <c r="C584" i="12" s="1"/>
  <c r="D584" i="12" s="1"/>
  <c r="G558" i="12"/>
  <c r="C558" i="12" s="1"/>
  <c r="D558" i="12" s="1"/>
  <c r="G630" i="12"/>
  <c r="C630" i="12" s="1"/>
  <c r="D630" i="12" s="1"/>
  <c r="H630" i="12" s="1"/>
  <c r="G588" i="12"/>
  <c r="C588" i="12" s="1"/>
  <c r="D588" i="12" s="1"/>
  <c r="G502" i="12"/>
  <c r="C502" i="12" s="1"/>
  <c r="D502" i="12" s="1"/>
  <c r="G637" i="12"/>
  <c r="C637" i="12" s="1"/>
  <c r="D637" i="12" s="1"/>
  <c r="G607" i="12"/>
  <c r="C607" i="12" s="1"/>
  <c r="D607" i="12" s="1"/>
  <c r="G527" i="12"/>
  <c r="C527" i="12" s="1"/>
  <c r="D527" i="12" s="1"/>
  <c r="G555" i="12"/>
  <c r="C555" i="12" s="1"/>
  <c r="D555" i="12" s="1"/>
  <c r="H555" i="12" s="1"/>
  <c r="G649" i="12"/>
  <c r="C649" i="12" s="1"/>
  <c r="D649" i="12" s="1"/>
  <c r="G691" i="12"/>
  <c r="C691" i="12" s="1"/>
  <c r="D691" i="12" s="1"/>
  <c r="H691" i="12" s="1"/>
  <c r="G683" i="12"/>
  <c r="C683" i="12" s="1"/>
  <c r="D683" i="12" s="1"/>
  <c r="G577" i="12"/>
  <c r="C577" i="12" s="1"/>
  <c r="D577" i="12" s="1"/>
  <c r="G657" i="12"/>
  <c r="C657" i="12" s="1"/>
  <c r="D657" i="12" s="1"/>
  <c r="G622" i="12"/>
  <c r="C622" i="12" s="1"/>
  <c r="D622" i="12" s="1"/>
  <c r="G593" i="12"/>
  <c r="C593" i="12" s="1"/>
  <c r="D593" i="12" s="1"/>
  <c r="G513" i="12"/>
  <c r="C513" i="12" s="1"/>
  <c r="D513" i="12" s="1"/>
  <c r="G617" i="12"/>
  <c r="C617" i="12" s="1"/>
  <c r="D617" i="12" s="1"/>
  <c r="G505" i="12"/>
  <c r="C505" i="12" s="1"/>
  <c r="D505" i="12" s="1"/>
  <c r="H505" i="12" s="1"/>
  <c r="G640" i="12"/>
  <c r="C640" i="12" s="1"/>
  <c r="D640" i="12" s="1"/>
  <c r="G533" i="12"/>
  <c r="C533" i="12" s="1"/>
  <c r="D533" i="12" s="1"/>
  <c r="H533" i="12" s="1"/>
  <c r="G560" i="12"/>
  <c r="C560" i="12" s="1"/>
  <c r="D560" i="12" s="1"/>
  <c r="H560" i="12" s="1"/>
  <c r="G603" i="12"/>
  <c r="C603" i="12" s="1"/>
  <c r="D603" i="12" s="1"/>
  <c r="G569" i="12"/>
  <c r="C569" i="12" s="1"/>
  <c r="D569" i="12" s="1"/>
  <c r="G661" i="12"/>
  <c r="C661" i="12" s="1"/>
  <c r="D661" i="12" s="1"/>
  <c r="G531" i="12"/>
  <c r="C531" i="12" s="1"/>
  <c r="D531" i="12" s="1"/>
  <c r="G656" i="12"/>
  <c r="C656" i="12" s="1"/>
  <c r="D656" i="12" s="1"/>
  <c r="G615" i="12"/>
  <c r="C615" i="12" s="1"/>
  <c r="D615" i="12" s="1"/>
  <c r="G573" i="12"/>
  <c r="C573" i="12" s="1"/>
  <c r="D573" i="12" s="1"/>
  <c r="H573" i="12" s="1"/>
  <c r="G673" i="12"/>
  <c r="C673" i="12" s="1"/>
  <c r="D673" i="12" s="1"/>
  <c r="G499" i="12"/>
  <c r="C499" i="12" s="1"/>
  <c r="D499" i="12" s="1"/>
  <c r="G668" i="12"/>
  <c r="C668" i="12" s="1"/>
  <c r="D668" i="12" s="1"/>
  <c r="G643" i="12"/>
  <c r="C643" i="12" s="1"/>
  <c r="D643" i="12" s="1"/>
  <c r="G686" i="12"/>
  <c r="C686" i="12" s="1"/>
  <c r="D686" i="12" s="1"/>
  <c r="G578" i="12"/>
  <c r="C578" i="12" s="1"/>
  <c r="D578" i="12" s="1"/>
  <c r="G681" i="12"/>
  <c r="C681" i="12" s="1"/>
  <c r="D681" i="12" s="1"/>
  <c r="G659" i="12"/>
  <c r="C659" i="12" s="1"/>
  <c r="D659" i="12" s="1"/>
  <c r="G539" i="12"/>
  <c r="C539" i="12" s="1"/>
  <c r="D539" i="12" s="1"/>
  <c r="G677" i="12"/>
  <c r="C677" i="12" s="1"/>
  <c r="D677" i="12" s="1"/>
  <c r="G669" i="12"/>
  <c r="C669" i="12" s="1"/>
  <c r="D669" i="12" s="1"/>
  <c r="G570" i="12"/>
  <c r="C570" i="12" s="1"/>
  <c r="D570" i="12" s="1"/>
  <c r="H570" i="12" s="1"/>
  <c r="AF570" i="12" s="1"/>
  <c r="G566" i="12"/>
  <c r="C566" i="12" s="1"/>
  <c r="D566" i="12" s="1"/>
  <c r="G675" i="12"/>
  <c r="C675" i="12" s="1"/>
  <c r="D675" i="12" s="1"/>
  <c r="H675" i="12" s="1"/>
  <c r="G621" i="12"/>
  <c r="C621" i="12" s="1"/>
  <c r="D621" i="12" s="1"/>
  <c r="G580" i="12"/>
  <c r="C580" i="12" s="1"/>
  <c r="D580" i="12" s="1"/>
  <c r="H580" i="12" s="1"/>
  <c r="G667" i="12"/>
  <c r="C667" i="12" s="1"/>
  <c r="D667" i="12" s="1"/>
  <c r="G651" i="12"/>
  <c r="C651" i="12" s="1"/>
  <c r="D651" i="12" s="1"/>
  <c r="G606" i="12"/>
  <c r="C606" i="12" s="1"/>
  <c r="D606" i="12" s="1"/>
  <c r="G653" i="12"/>
  <c r="C653" i="12" s="1"/>
  <c r="D653" i="12" s="1"/>
  <c r="H653" i="12" s="1"/>
  <c r="G688" i="12"/>
  <c r="C688" i="12" s="1"/>
  <c r="D688" i="12" s="1"/>
  <c r="G672" i="12"/>
  <c r="C672" i="12" s="1"/>
  <c r="D672" i="12" s="1"/>
  <c r="G594" i="12"/>
  <c r="C594" i="12" s="1"/>
  <c r="D594" i="12" s="1"/>
  <c r="G549" i="12"/>
  <c r="C549" i="12" s="1"/>
  <c r="D549" i="12" s="1"/>
  <c r="G626" i="12"/>
  <c r="C626" i="12" s="1"/>
  <c r="D626" i="12" s="1"/>
  <c r="G684" i="12"/>
  <c r="C684" i="12" s="1"/>
  <c r="D684" i="12" s="1"/>
  <c r="G627" i="12"/>
  <c r="C627" i="12" s="1"/>
  <c r="D627" i="12" s="1"/>
  <c r="H627" i="12" s="1"/>
  <c r="G536" i="12"/>
  <c r="C536" i="12" s="1"/>
  <c r="D536" i="12" s="1"/>
  <c r="G658" i="12"/>
  <c r="C658" i="12" s="1"/>
  <c r="D658" i="12" s="1"/>
  <c r="G613" i="12"/>
  <c r="C613" i="12" s="1"/>
  <c r="D613" i="12" s="1"/>
  <c r="G592" i="12"/>
  <c r="C592" i="12" s="1"/>
  <c r="D592" i="12" s="1"/>
  <c r="G485" i="12"/>
  <c r="C485" i="12" s="1"/>
  <c r="D485" i="12" s="1"/>
  <c r="G350" i="12"/>
  <c r="C350" i="12" s="1"/>
  <c r="D350" i="12" s="1"/>
  <c r="G318" i="12"/>
  <c r="C318" i="12" s="1"/>
  <c r="D318" i="12" s="1"/>
  <c r="G530" i="12"/>
  <c r="C530" i="12" s="1"/>
  <c r="D530" i="12" s="1"/>
  <c r="G458" i="12"/>
  <c r="C458" i="12" s="1"/>
  <c r="D458" i="12" s="1"/>
  <c r="G454" i="12"/>
  <c r="C454" i="12" s="1"/>
  <c r="D454" i="12" s="1"/>
  <c r="G417" i="12"/>
  <c r="C417" i="12" s="1"/>
  <c r="D417" i="12" s="1"/>
  <c r="G331" i="12"/>
  <c r="C331" i="12" s="1"/>
  <c r="D331" i="12" s="1"/>
  <c r="H331" i="12" s="1"/>
  <c r="G308" i="12"/>
  <c r="C308" i="12" s="1"/>
  <c r="D308" i="12" s="1"/>
  <c r="G562" i="12"/>
  <c r="C562" i="12" s="1"/>
  <c r="D562" i="12" s="1"/>
  <c r="G463" i="12"/>
  <c r="C463" i="12" s="1"/>
  <c r="D463" i="12" s="1"/>
  <c r="G425" i="12"/>
  <c r="C425" i="12" s="1"/>
  <c r="D425" i="12" s="1"/>
  <c r="G304" i="12"/>
  <c r="C304" i="12" s="1"/>
  <c r="D304" i="12" s="1"/>
  <c r="H304" i="12" s="1"/>
  <c r="G287" i="12"/>
  <c r="C287" i="12" s="1"/>
  <c r="D287" i="12" s="1"/>
  <c r="G524" i="12"/>
  <c r="C524" i="12" s="1"/>
  <c r="D524" i="12" s="1"/>
  <c r="G506" i="12"/>
  <c r="C506" i="12" s="1"/>
  <c r="D506" i="12" s="1"/>
  <c r="H506" i="12" s="1"/>
  <c r="AF506" i="12" s="1"/>
  <c r="G271" i="12"/>
  <c r="C271" i="12" s="1"/>
  <c r="D271" i="12" s="1"/>
  <c r="G469" i="12"/>
  <c r="C469" i="12" s="1"/>
  <c r="D469" i="12" s="1"/>
  <c r="G421" i="12"/>
  <c r="C421" i="12" s="1"/>
  <c r="D421" i="12" s="1"/>
  <c r="G353" i="12"/>
  <c r="C353" i="12" s="1"/>
  <c r="D353" i="12" s="1"/>
  <c r="G328" i="12"/>
  <c r="C328" i="12" s="1"/>
  <c r="D328" i="12" s="1"/>
  <c r="G277" i="12"/>
  <c r="C277" i="12" s="1"/>
  <c r="D277" i="12" s="1"/>
  <c r="G489" i="12"/>
  <c r="C489" i="12" s="1"/>
  <c r="D489" i="12" s="1"/>
  <c r="G532" i="12"/>
  <c r="C532" i="12" s="1"/>
  <c r="D532" i="12" s="1"/>
  <c r="G522" i="12"/>
  <c r="C522" i="12" s="1"/>
  <c r="D522" i="12" s="1"/>
  <c r="G465" i="12"/>
  <c r="C465" i="12" s="1"/>
  <c r="D465" i="12" s="1"/>
  <c r="G514" i="12"/>
  <c r="C514" i="12" s="1"/>
  <c r="D514" i="12" s="1"/>
  <c r="G481" i="12"/>
  <c r="C481" i="12" s="1"/>
  <c r="D481" i="12" s="1"/>
  <c r="G456" i="12"/>
  <c r="C456" i="12" s="1"/>
  <c r="D456" i="12" s="1"/>
  <c r="H456" i="12" s="1"/>
  <c r="G439" i="12"/>
  <c r="C439" i="12" s="1"/>
  <c r="D439" i="12" s="1"/>
  <c r="H439" i="12" s="1"/>
  <c r="AF439" i="12" s="1"/>
  <c r="G338" i="12"/>
  <c r="C338" i="12" s="1"/>
  <c r="D338" i="12" s="1"/>
  <c r="H338" i="12" s="1"/>
  <c r="G311" i="12"/>
  <c r="C311" i="12" s="1"/>
  <c r="D311" i="12" s="1"/>
  <c r="G434" i="12"/>
  <c r="C434" i="12" s="1"/>
  <c r="D434" i="12" s="1"/>
  <c r="G410" i="12"/>
  <c r="C410" i="12" s="1"/>
  <c r="D410" i="12" s="1"/>
  <c r="G365" i="12"/>
  <c r="C365" i="12" s="1"/>
  <c r="D365" i="12" s="1"/>
  <c r="G337" i="12"/>
  <c r="C337" i="12" s="1"/>
  <c r="D337" i="12" s="1"/>
  <c r="G307" i="12"/>
  <c r="C307" i="12" s="1"/>
  <c r="D307" i="12" s="1"/>
  <c r="G474" i="12"/>
  <c r="C474" i="12" s="1"/>
  <c r="D474" i="12" s="1"/>
  <c r="H474" i="12" s="1"/>
  <c r="G483" i="12"/>
  <c r="C483" i="12" s="1"/>
  <c r="D483" i="12" s="1"/>
  <c r="H483" i="12" s="1"/>
  <c r="AF483" i="12" s="1"/>
  <c r="G320" i="12"/>
  <c r="C320" i="12" s="1"/>
  <c r="D320" i="12" s="1"/>
  <c r="G315" i="12"/>
  <c r="C315" i="12" s="1"/>
  <c r="D315" i="12" s="1"/>
  <c r="H315" i="12" s="1"/>
  <c r="G312" i="12"/>
  <c r="C312" i="12" s="1"/>
  <c r="D312" i="12" s="1"/>
  <c r="H312" i="12" s="1"/>
  <c r="AF312" i="12" s="1"/>
  <c r="G464" i="12"/>
  <c r="C464" i="12" s="1"/>
  <c r="D464" i="12" s="1"/>
  <c r="G366" i="12"/>
  <c r="C366" i="12" s="1"/>
  <c r="D366" i="12" s="1"/>
  <c r="G296" i="12"/>
  <c r="C296" i="12" s="1"/>
  <c r="D296" i="12" s="1"/>
  <c r="G276" i="12"/>
  <c r="C276" i="12" s="1"/>
  <c r="D276" i="12" s="1"/>
  <c r="G429" i="12"/>
  <c r="C429" i="12" s="1"/>
  <c r="D429" i="12" s="1"/>
  <c r="G381" i="12"/>
  <c r="C381" i="12" s="1"/>
  <c r="D381" i="12" s="1"/>
  <c r="H381" i="12" s="1"/>
  <c r="G348" i="12"/>
  <c r="C348" i="12" s="1"/>
  <c r="D348" i="12" s="1"/>
  <c r="H348" i="12" s="1"/>
  <c r="G491" i="12"/>
  <c r="C491" i="12" s="1"/>
  <c r="D491" i="12" s="1"/>
  <c r="G394" i="12"/>
  <c r="C394" i="12" s="1"/>
  <c r="D394" i="12" s="1"/>
  <c r="H394" i="12" s="1"/>
  <c r="G305" i="12"/>
  <c r="C305" i="12" s="1"/>
  <c r="D305" i="12" s="1"/>
  <c r="G468" i="12"/>
  <c r="C468" i="12" s="1"/>
  <c r="D468" i="12" s="1"/>
  <c r="H468" i="12" s="1"/>
  <c r="AF468" i="12" s="1"/>
  <c r="G496" i="12"/>
  <c r="C496" i="12" s="1"/>
  <c r="D496" i="12" s="1"/>
  <c r="G427" i="12"/>
  <c r="C427" i="12" s="1"/>
  <c r="D427" i="12" s="1"/>
  <c r="G486" i="12"/>
  <c r="C486" i="12" s="1"/>
  <c r="D486" i="12" s="1"/>
  <c r="G472" i="12"/>
  <c r="C472" i="12" s="1"/>
  <c r="D472" i="12" s="1"/>
  <c r="G377" i="12"/>
  <c r="C377" i="12" s="1"/>
  <c r="D377" i="12" s="1"/>
  <c r="G330" i="12"/>
  <c r="C330" i="12" s="1"/>
  <c r="D330" i="12" s="1"/>
  <c r="G281" i="12"/>
  <c r="C281" i="12" s="1"/>
  <c r="D281" i="12" s="1"/>
  <c r="H281" i="12" s="1"/>
  <c r="G461" i="12"/>
  <c r="C461" i="12" s="1"/>
  <c r="D461" i="12" s="1"/>
  <c r="H461" i="12" s="1"/>
  <c r="G455" i="12"/>
  <c r="C455" i="12" s="1"/>
  <c r="D455" i="12" s="1"/>
  <c r="G423" i="12"/>
  <c r="C423" i="12" s="1"/>
  <c r="D423" i="12" s="1"/>
  <c r="G462" i="12"/>
  <c r="C462" i="12" s="1"/>
  <c r="D462" i="12" s="1"/>
  <c r="H462" i="12" s="1"/>
  <c r="G282" i="12"/>
  <c r="C282" i="12" s="1"/>
  <c r="D282" i="12" s="1"/>
  <c r="G490" i="12"/>
  <c r="C490" i="12" s="1"/>
  <c r="D490" i="12" s="1"/>
  <c r="G419" i="12"/>
  <c r="C419" i="12" s="1"/>
  <c r="D419" i="12" s="1"/>
  <c r="H419" i="12" s="1"/>
  <c r="G341" i="12"/>
  <c r="C341" i="12" s="1"/>
  <c r="D341" i="12" s="1"/>
  <c r="H341" i="12" s="1"/>
  <c r="G443" i="12"/>
  <c r="C443" i="12" s="1"/>
  <c r="D443" i="12" s="1"/>
  <c r="H443" i="12" s="1"/>
  <c r="G436" i="12"/>
  <c r="C436" i="12" s="1"/>
  <c r="D436" i="12" s="1"/>
  <c r="H436" i="12" s="1"/>
  <c r="G411" i="12"/>
  <c r="C411" i="12" s="1"/>
  <c r="D411" i="12" s="1"/>
  <c r="G380" i="12"/>
  <c r="C380" i="12" s="1"/>
  <c r="D380" i="12" s="1"/>
  <c r="H380" i="12" s="1"/>
  <c r="G345" i="12"/>
  <c r="C345" i="12" s="1"/>
  <c r="D345" i="12" s="1"/>
  <c r="H345" i="12" s="1"/>
  <c r="G430" i="12"/>
  <c r="C430" i="12" s="1"/>
  <c r="D430" i="12" s="1"/>
  <c r="G407" i="12"/>
  <c r="C407" i="12" s="1"/>
  <c r="D407" i="12" s="1"/>
  <c r="G302" i="12"/>
  <c r="C302" i="12" s="1"/>
  <c r="D302" i="12" s="1"/>
  <c r="G378" i="12"/>
  <c r="C378" i="12" s="1"/>
  <c r="D378" i="12" s="1"/>
  <c r="H378" i="12" s="1"/>
  <c r="G494" i="12"/>
  <c r="C494" i="12" s="1"/>
  <c r="D494" i="12" s="1"/>
  <c r="H494" i="12" s="1"/>
  <c r="G478" i="12"/>
  <c r="C478" i="12" s="1"/>
  <c r="D478" i="12" s="1"/>
  <c r="G442" i="12"/>
  <c r="C442" i="12" s="1"/>
  <c r="D442" i="12" s="1"/>
  <c r="G426" i="12"/>
  <c r="C426" i="12" s="1"/>
  <c r="D426" i="12" s="1"/>
  <c r="H426" i="12" s="1"/>
  <c r="G387" i="12"/>
  <c r="C387" i="12" s="1"/>
  <c r="D387" i="12" s="1"/>
  <c r="G371" i="12"/>
  <c r="C371" i="12" s="1"/>
  <c r="D371" i="12" s="1"/>
  <c r="G326" i="12"/>
  <c r="C326" i="12" s="1"/>
  <c r="D326" i="12" s="1"/>
  <c r="G298" i="12"/>
  <c r="C298" i="12" s="1"/>
  <c r="D298" i="12" s="1"/>
  <c r="G488" i="12"/>
  <c r="C488" i="12" s="1"/>
  <c r="D488" i="12" s="1"/>
  <c r="H488" i="12" s="1"/>
  <c r="G477" i="12"/>
  <c r="C477" i="12" s="1"/>
  <c r="D477" i="12" s="1"/>
  <c r="G413" i="12"/>
  <c r="C413" i="12" s="1"/>
  <c r="D413" i="12" s="1"/>
  <c r="H413" i="12" s="1"/>
  <c r="G354" i="12"/>
  <c r="C354" i="12" s="1"/>
  <c r="D354" i="12" s="1"/>
  <c r="H354" i="12" s="1"/>
  <c r="G283" i="12"/>
  <c r="C283" i="12" s="1"/>
  <c r="D283" i="12" s="1"/>
  <c r="H283" i="12" s="1"/>
  <c r="G467" i="12"/>
  <c r="C467" i="12" s="1"/>
  <c r="D467" i="12" s="1"/>
  <c r="G392" i="12"/>
  <c r="C392" i="12" s="1"/>
  <c r="D392" i="12" s="1"/>
  <c r="G321" i="12"/>
  <c r="C321" i="12" s="1"/>
  <c r="D321" i="12" s="1"/>
  <c r="G289" i="12"/>
  <c r="C289" i="12" s="1"/>
  <c r="D289" i="12" s="1"/>
  <c r="G480" i="12"/>
  <c r="C480" i="12" s="1"/>
  <c r="D480" i="12" s="1"/>
  <c r="G286" i="12"/>
  <c r="C286" i="12" s="1"/>
  <c r="D286" i="12" s="1"/>
  <c r="G440" i="12"/>
  <c r="C440" i="12" s="1"/>
  <c r="D440" i="12" s="1"/>
  <c r="G452" i="12"/>
  <c r="C452" i="12" s="1"/>
  <c r="D452" i="12" s="1"/>
  <c r="G473" i="12"/>
  <c r="C473" i="12" s="1"/>
  <c r="D473" i="12" s="1"/>
  <c r="G317" i="12"/>
  <c r="C317" i="12" s="1"/>
  <c r="D317" i="12" s="1"/>
  <c r="H317" i="12" s="1"/>
  <c r="G492" i="12"/>
  <c r="C492" i="12" s="1"/>
  <c r="D492" i="12" s="1"/>
  <c r="H492" i="12" s="1"/>
  <c r="G435" i="12"/>
  <c r="C435" i="12" s="1"/>
  <c r="D435" i="12" s="1"/>
  <c r="H435" i="12" s="1"/>
  <c r="G390" i="12"/>
  <c r="C390" i="12" s="1"/>
  <c r="D390" i="12" s="1"/>
  <c r="G299" i="12"/>
  <c r="C299" i="12" s="1"/>
  <c r="D299" i="12" s="1"/>
  <c r="G352" i="12"/>
  <c r="C352" i="12" s="1"/>
  <c r="D352" i="12" s="1"/>
  <c r="G408" i="12"/>
  <c r="C408" i="12" s="1"/>
  <c r="D408" i="12" s="1"/>
  <c r="G444" i="12"/>
  <c r="C444" i="12" s="1"/>
  <c r="D444" i="12" s="1"/>
  <c r="G453" i="12"/>
  <c r="C453" i="12" s="1"/>
  <c r="D453" i="12" s="1"/>
  <c r="G400" i="12"/>
  <c r="C400" i="12" s="1"/>
  <c r="D400" i="12" s="1"/>
  <c r="G327" i="12"/>
  <c r="C327" i="12" s="1"/>
  <c r="D327" i="12" s="1"/>
  <c r="G424" i="12"/>
  <c r="C424" i="12" s="1"/>
  <c r="D424" i="12" s="1"/>
  <c r="G420" i="12"/>
  <c r="C420" i="12" s="1"/>
  <c r="D420" i="12" s="1"/>
  <c r="G360" i="12"/>
  <c r="C360" i="12" s="1"/>
  <c r="D360" i="12" s="1"/>
  <c r="G275" i="12"/>
  <c r="C275" i="12" s="1"/>
  <c r="D275" i="12" s="1"/>
  <c r="G437" i="12"/>
  <c r="C437" i="12" s="1"/>
  <c r="D437" i="12" s="1"/>
  <c r="G319" i="12"/>
  <c r="C319" i="12" s="1"/>
  <c r="D319" i="12" s="1"/>
  <c r="G459" i="12"/>
  <c r="C459" i="12" s="1"/>
  <c r="D459" i="12" s="1"/>
  <c r="G357" i="12"/>
  <c r="C357" i="12" s="1"/>
  <c r="D357" i="12" s="1"/>
  <c r="G395" i="12"/>
  <c r="C395" i="12" s="1"/>
  <c r="D395" i="12" s="1"/>
  <c r="G285" i="12"/>
  <c r="C285" i="12" s="1"/>
  <c r="D285" i="12" s="1"/>
  <c r="G373" i="12"/>
  <c r="C373" i="12" s="1"/>
  <c r="D373" i="12" s="1"/>
  <c r="H373" i="12" s="1"/>
  <c r="AF373" i="12" s="1"/>
  <c r="G297" i="12"/>
  <c r="C297" i="12" s="1"/>
  <c r="D297" i="12" s="1"/>
  <c r="G313" i="12"/>
  <c r="C313" i="12" s="1"/>
  <c r="D313" i="12" s="1"/>
  <c r="G269" i="12"/>
  <c r="C269" i="12" s="1"/>
  <c r="D269" i="12" s="1"/>
  <c r="G466" i="12"/>
  <c r="C466" i="12" s="1"/>
  <c r="D466" i="12" s="1"/>
  <c r="G470" i="12"/>
  <c r="C470" i="12" s="1"/>
  <c r="D470" i="12" s="1"/>
  <c r="G389" i="12"/>
  <c r="C389" i="12" s="1"/>
  <c r="D389" i="12" s="1"/>
  <c r="G382" i="12"/>
  <c r="C382" i="12" s="1"/>
  <c r="D382" i="12" s="1"/>
  <c r="G344" i="12"/>
  <c r="C344" i="12" s="1"/>
  <c r="D344" i="12" s="1"/>
  <c r="H344" i="12" s="1"/>
  <c r="AF344" i="12" s="1"/>
  <c r="G422" i="12"/>
  <c r="C422" i="12" s="1"/>
  <c r="D422" i="12" s="1"/>
  <c r="G418" i="12"/>
  <c r="C418" i="12" s="1"/>
  <c r="D418" i="12" s="1"/>
  <c r="H418" i="12" s="1"/>
  <c r="AF418" i="12" s="1"/>
  <c r="G385" i="12"/>
  <c r="C385" i="12" s="1"/>
  <c r="D385" i="12" s="1"/>
  <c r="G339" i="12"/>
  <c r="C339" i="12" s="1"/>
  <c r="D339" i="12" s="1"/>
  <c r="G288" i="12"/>
  <c r="C288" i="12" s="1"/>
  <c r="D288" i="12" s="1"/>
  <c r="G445" i="12"/>
  <c r="C445" i="12" s="1"/>
  <c r="D445" i="12" s="1"/>
  <c r="G355" i="12"/>
  <c r="C355" i="12" s="1"/>
  <c r="D355" i="12" s="1"/>
  <c r="G325" i="12"/>
  <c r="C325" i="12" s="1"/>
  <c r="D325" i="12" s="1"/>
  <c r="G291" i="12"/>
  <c r="C291" i="12" s="1"/>
  <c r="D291" i="12" s="1"/>
  <c r="G391" i="12"/>
  <c r="C391" i="12" s="1"/>
  <c r="D391" i="12" s="1"/>
  <c r="G383" i="12"/>
  <c r="C383" i="12" s="1"/>
  <c r="D383" i="12" s="1"/>
  <c r="G295" i="12"/>
  <c r="C295" i="12" s="1"/>
  <c r="D295" i="12" s="1"/>
  <c r="G484" i="12"/>
  <c r="C484" i="12" s="1"/>
  <c r="D484" i="12" s="1"/>
  <c r="H484" i="12" s="1"/>
  <c r="G362" i="12"/>
  <c r="C362" i="12" s="1"/>
  <c r="D362" i="12" s="1"/>
  <c r="G274" i="12"/>
  <c r="C274" i="12" s="1"/>
  <c r="D274" i="12" s="1"/>
  <c r="G416" i="12"/>
  <c r="C416" i="12" s="1"/>
  <c r="D416" i="12" s="1"/>
  <c r="H416" i="12" s="1"/>
  <c r="AF416" i="12" s="1"/>
  <c r="G363" i="12"/>
  <c r="C363" i="12" s="1"/>
  <c r="D363" i="12" s="1"/>
  <c r="H363" i="12" s="1"/>
  <c r="G278" i="12"/>
  <c r="C278" i="12" s="1"/>
  <c r="D278" i="12" s="1"/>
  <c r="G376" i="12"/>
  <c r="C376" i="12" s="1"/>
  <c r="D376" i="12" s="1"/>
  <c r="G300" i="12"/>
  <c r="C300" i="12" s="1"/>
  <c r="D300" i="12" s="1"/>
  <c r="G482" i="12"/>
  <c r="C482" i="12" s="1"/>
  <c r="D482" i="12" s="1"/>
  <c r="G402" i="12"/>
  <c r="C402" i="12" s="1"/>
  <c r="D402" i="12" s="1"/>
  <c r="G451" i="12"/>
  <c r="C451" i="12" s="1"/>
  <c r="D451" i="12" s="1"/>
  <c r="G294" i="12"/>
  <c r="C294" i="12" s="1"/>
  <c r="D294" i="12" s="1"/>
  <c r="G405" i="12"/>
  <c r="C405" i="12" s="1"/>
  <c r="D405" i="12" s="1"/>
  <c r="G324" i="12"/>
  <c r="C324" i="12" s="1"/>
  <c r="D324" i="12" s="1"/>
  <c r="G448" i="12"/>
  <c r="C448" i="12" s="1"/>
  <c r="D448" i="12" s="1"/>
  <c r="G414" i="12"/>
  <c r="C414" i="12" s="1"/>
  <c r="D414" i="12" s="1"/>
  <c r="G361" i="12"/>
  <c r="C361" i="12" s="1"/>
  <c r="D361" i="12" s="1"/>
  <c r="G273" i="12"/>
  <c r="C273" i="12" s="1"/>
  <c r="D273" i="12" s="1"/>
  <c r="G412" i="12"/>
  <c r="C412" i="12" s="1"/>
  <c r="D412" i="12" s="1"/>
  <c r="G386" i="12"/>
  <c r="C386" i="12" s="1"/>
  <c r="D386" i="12" s="1"/>
  <c r="H386" i="12" s="1"/>
  <c r="G343" i="12"/>
  <c r="C343" i="12" s="1"/>
  <c r="D343" i="12" s="1"/>
  <c r="G334" i="12"/>
  <c r="C334" i="12" s="1"/>
  <c r="D334" i="12" s="1"/>
  <c r="G401" i="12"/>
  <c r="C401" i="12" s="1"/>
  <c r="D401" i="12" s="1"/>
  <c r="G279" i="12"/>
  <c r="C279" i="12" s="1"/>
  <c r="D279" i="12" s="1"/>
  <c r="G292" i="12"/>
  <c r="C292" i="12" s="1"/>
  <c r="D292" i="12" s="1"/>
  <c r="H292" i="12" s="1"/>
  <c r="G475" i="12"/>
  <c r="C475" i="12" s="1"/>
  <c r="D475" i="12" s="1"/>
  <c r="H475" i="12" s="1"/>
  <c r="G332" i="12"/>
  <c r="C332" i="12" s="1"/>
  <c r="D332" i="12" s="1"/>
  <c r="G406" i="12"/>
  <c r="C406" i="12" s="1"/>
  <c r="D406" i="12" s="1"/>
  <c r="G428" i="12"/>
  <c r="C428" i="12" s="1"/>
  <c r="D428" i="12" s="1"/>
  <c r="G364" i="12"/>
  <c r="C364" i="12" s="1"/>
  <c r="D364" i="12" s="1"/>
  <c r="G314" i="12"/>
  <c r="C314" i="12" s="1"/>
  <c r="D314" i="12" s="1"/>
  <c r="G409" i="12"/>
  <c r="C409" i="12" s="1"/>
  <c r="D409" i="12" s="1"/>
  <c r="G450" i="12"/>
  <c r="C450" i="12" s="1"/>
  <c r="D450" i="12" s="1"/>
  <c r="G336" i="12"/>
  <c r="C336" i="12" s="1"/>
  <c r="D336" i="12" s="1"/>
  <c r="G322" i="12"/>
  <c r="C322" i="12" s="1"/>
  <c r="D322" i="12" s="1"/>
  <c r="H322" i="12" s="1"/>
  <c r="G398" i="12"/>
  <c r="C398" i="12" s="1"/>
  <c r="D398" i="12" s="1"/>
  <c r="G349" i="12"/>
  <c r="C349" i="12" s="1"/>
  <c r="D349" i="12" s="1"/>
  <c r="G476" i="12"/>
  <c r="C476" i="12" s="1"/>
  <c r="D476" i="12" s="1"/>
  <c r="G284" i="12"/>
  <c r="C284" i="12" s="1"/>
  <c r="D284" i="12" s="1"/>
  <c r="H284" i="12" s="1"/>
  <c r="G374" i="12"/>
  <c r="C374" i="12" s="1"/>
  <c r="D374" i="12" s="1"/>
  <c r="G369" i="12"/>
  <c r="C369" i="12" s="1"/>
  <c r="D369" i="12" s="1"/>
  <c r="H369" i="12" s="1"/>
  <c r="G384" i="12"/>
  <c r="C384" i="12" s="1"/>
  <c r="D384" i="12" s="1"/>
  <c r="G433" i="12"/>
  <c r="C433" i="12" s="1"/>
  <c r="D433" i="12" s="1"/>
  <c r="G367" i="12"/>
  <c r="C367" i="12" s="1"/>
  <c r="D367" i="12" s="1"/>
  <c r="G370" i="12"/>
  <c r="C370" i="12" s="1"/>
  <c r="D370" i="12" s="1"/>
  <c r="G323" i="12"/>
  <c r="C323" i="12" s="1"/>
  <c r="D323" i="12" s="1"/>
  <c r="G460" i="12"/>
  <c r="C460" i="12" s="1"/>
  <c r="D460" i="12" s="1"/>
  <c r="G432" i="12"/>
  <c r="C432" i="12" s="1"/>
  <c r="D432" i="12" s="1"/>
  <c r="H432" i="12" s="1"/>
  <c r="G441" i="12"/>
  <c r="C441" i="12" s="1"/>
  <c r="D441" i="12" s="1"/>
  <c r="H441" i="12" s="1"/>
  <c r="G438" i="12"/>
  <c r="C438" i="12" s="1"/>
  <c r="D438" i="12" s="1"/>
  <c r="G479" i="12"/>
  <c r="C479" i="12" s="1"/>
  <c r="D479" i="12" s="1"/>
  <c r="G471" i="12"/>
  <c r="C471" i="12" s="1"/>
  <c r="D471" i="12" s="1"/>
  <c r="H471" i="12" s="1"/>
  <c r="G457" i="12"/>
  <c r="C457" i="12" s="1"/>
  <c r="D457" i="12" s="1"/>
  <c r="G431" i="12"/>
  <c r="C431" i="12" s="1"/>
  <c r="D431" i="12" s="1"/>
  <c r="H431" i="12" s="1"/>
  <c r="G388" i="12"/>
  <c r="C388" i="12" s="1"/>
  <c r="D388" i="12" s="1"/>
  <c r="G346" i="12"/>
  <c r="C346" i="12" s="1"/>
  <c r="D346" i="12" s="1"/>
  <c r="G342" i="12"/>
  <c r="C342" i="12" s="1"/>
  <c r="D342" i="12" s="1"/>
  <c r="H342" i="12" s="1"/>
  <c r="G449" i="12"/>
  <c r="C449" i="12" s="1"/>
  <c r="D449" i="12" s="1"/>
  <c r="G372" i="12"/>
  <c r="C372" i="12" s="1"/>
  <c r="D372" i="12" s="1"/>
  <c r="G356" i="12"/>
  <c r="C356" i="12" s="1"/>
  <c r="D356" i="12" s="1"/>
  <c r="G335" i="12"/>
  <c r="C335" i="12" s="1"/>
  <c r="D335" i="12" s="1"/>
  <c r="G272" i="12"/>
  <c r="C272" i="12" s="1"/>
  <c r="D272" i="12" s="1"/>
  <c r="H272" i="12" s="1"/>
  <c r="G404" i="12"/>
  <c r="C404" i="12" s="1"/>
  <c r="D404" i="12" s="1"/>
  <c r="G340" i="12"/>
  <c r="C340" i="12" s="1"/>
  <c r="D340" i="12" s="1"/>
  <c r="H340" i="12" s="1"/>
  <c r="G495" i="12"/>
  <c r="C495" i="12" s="1"/>
  <c r="D495" i="12" s="1"/>
  <c r="H495" i="12" s="1"/>
  <c r="G415" i="12"/>
  <c r="C415" i="12" s="1"/>
  <c r="D415" i="12" s="1"/>
  <c r="G347" i="12"/>
  <c r="C347" i="12" s="1"/>
  <c r="D347" i="12" s="1"/>
  <c r="H347" i="12" s="1"/>
  <c r="G393" i="12"/>
  <c r="C393" i="12" s="1"/>
  <c r="D393" i="12" s="1"/>
  <c r="G333" i="12"/>
  <c r="C333" i="12" s="1"/>
  <c r="D333" i="12" s="1"/>
  <c r="G329" i="12"/>
  <c r="C329" i="12" s="1"/>
  <c r="D329" i="12" s="1"/>
  <c r="G397" i="12"/>
  <c r="C397" i="12" s="1"/>
  <c r="D397" i="12" s="1"/>
  <c r="H397" i="12" s="1"/>
  <c r="G375" i="12"/>
  <c r="C375" i="12" s="1"/>
  <c r="D375" i="12" s="1"/>
  <c r="G306" i="12"/>
  <c r="C306" i="12" s="1"/>
  <c r="D306" i="12" s="1"/>
  <c r="G446" i="12"/>
  <c r="C446" i="12" s="1"/>
  <c r="D446" i="12" s="1"/>
  <c r="G403" i="12"/>
  <c r="C403" i="12" s="1"/>
  <c r="D403" i="12" s="1"/>
  <c r="H403" i="12" s="1"/>
  <c r="AF403" i="12" s="1"/>
  <c r="G368" i="12"/>
  <c r="C368" i="12" s="1"/>
  <c r="D368" i="12" s="1"/>
  <c r="H368" i="12" s="1"/>
  <c r="G359" i="12"/>
  <c r="C359" i="12" s="1"/>
  <c r="D359" i="12" s="1"/>
  <c r="G493" i="12"/>
  <c r="C493" i="12" s="1"/>
  <c r="D493" i="12" s="1"/>
  <c r="G379" i="12"/>
  <c r="C379" i="12" s="1"/>
  <c r="D379" i="12" s="1"/>
  <c r="G399" i="12"/>
  <c r="C399" i="12" s="1"/>
  <c r="D399" i="12" s="1"/>
  <c r="G487" i="12"/>
  <c r="C487" i="12" s="1"/>
  <c r="D487" i="12" s="1"/>
  <c r="G301" i="12"/>
  <c r="C301" i="12" s="1"/>
  <c r="D301" i="12" s="1"/>
  <c r="H301" i="12" s="1"/>
  <c r="G447" i="12"/>
  <c r="C447" i="12" s="1"/>
  <c r="D447" i="12" s="1"/>
  <c r="G396" i="12"/>
  <c r="C396" i="12" s="1"/>
  <c r="D396" i="12" s="1"/>
  <c r="H396" i="12" s="1"/>
  <c r="G358" i="12"/>
  <c r="C358" i="12" s="1"/>
  <c r="D358" i="12" s="1"/>
  <c r="H358" i="12" s="1"/>
  <c r="G351" i="12"/>
  <c r="C351" i="12" s="1"/>
  <c r="D351" i="12" s="1"/>
  <c r="G260" i="12"/>
  <c r="C260" i="12" s="1"/>
  <c r="D260" i="12" s="1"/>
  <c r="H260" i="12" s="1"/>
  <c r="G176" i="12"/>
  <c r="C176" i="12" s="1"/>
  <c r="D176" i="12" s="1"/>
  <c r="H176" i="12" s="1"/>
  <c r="G310" i="12"/>
  <c r="C310" i="12" s="1"/>
  <c r="D310" i="12" s="1"/>
  <c r="H310" i="12" s="1"/>
  <c r="G222" i="12"/>
  <c r="C222" i="12" s="1"/>
  <c r="D222" i="12" s="1"/>
  <c r="G268" i="12"/>
  <c r="C268" i="12" s="1"/>
  <c r="D268" i="12" s="1"/>
  <c r="G270" i="12"/>
  <c r="C270" i="12" s="1"/>
  <c r="D270" i="12" s="1"/>
  <c r="G134" i="12"/>
  <c r="C134" i="12" s="1"/>
  <c r="D134" i="12" s="1"/>
  <c r="G247" i="12"/>
  <c r="C247" i="12" s="1"/>
  <c r="D247" i="12" s="1"/>
  <c r="G303" i="12"/>
  <c r="C303" i="12" s="1"/>
  <c r="D303" i="12" s="1"/>
  <c r="G263" i="12"/>
  <c r="C263" i="12" s="1"/>
  <c r="D263" i="12" s="1"/>
  <c r="H263" i="12" s="1"/>
  <c r="G149" i="12"/>
  <c r="C149" i="12" s="1"/>
  <c r="D149" i="12" s="1"/>
  <c r="G250" i="12"/>
  <c r="C250" i="12" s="1"/>
  <c r="D250" i="12" s="1"/>
  <c r="H250" i="12" s="1"/>
  <c r="G309" i="12"/>
  <c r="C309" i="12" s="1"/>
  <c r="D309" i="12" s="1"/>
  <c r="H309" i="12" s="1"/>
  <c r="G221" i="12"/>
  <c r="C221" i="12" s="1"/>
  <c r="D221" i="12" s="1"/>
  <c r="G241" i="12"/>
  <c r="C241" i="12" s="1"/>
  <c r="D241" i="12" s="1"/>
  <c r="G267" i="12"/>
  <c r="C267" i="12" s="1"/>
  <c r="D267" i="12" s="1"/>
  <c r="G290" i="12"/>
  <c r="C290" i="12" s="1"/>
  <c r="D290" i="12" s="1"/>
  <c r="H290" i="12" s="1"/>
  <c r="G195" i="12"/>
  <c r="C195" i="12" s="1"/>
  <c r="D195" i="12" s="1"/>
  <c r="G151" i="12"/>
  <c r="C151" i="12" s="1"/>
  <c r="D151" i="12" s="1"/>
  <c r="G147" i="12"/>
  <c r="C147" i="12" s="1"/>
  <c r="D147" i="12" s="1"/>
  <c r="G140" i="12"/>
  <c r="C140" i="12" s="1"/>
  <c r="D140" i="12" s="1"/>
  <c r="H140" i="12" s="1"/>
  <c r="G234" i="12"/>
  <c r="C234" i="12" s="1"/>
  <c r="D234" i="12" s="1"/>
  <c r="H234" i="12" s="1"/>
  <c r="G280" i="12"/>
  <c r="C280" i="12" s="1"/>
  <c r="D280" i="12" s="1"/>
  <c r="G153" i="12"/>
  <c r="C153" i="12" s="1"/>
  <c r="D153" i="12" s="1"/>
  <c r="G201" i="12"/>
  <c r="C201" i="12" s="1"/>
  <c r="D201" i="12" s="1"/>
  <c r="H201" i="12" s="1"/>
  <c r="G316" i="12"/>
  <c r="C316" i="12" s="1"/>
  <c r="D316" i="12" s="1"/>
  <c r="G293" i="12"/>
  <c r="C293" i="12" s="1"/>
  <c r="D293" i="12" s="1"/>
  <c r="G256" i="12"/>
  <c r="C256" i="12" s="1"/>
  <c r="D256" i="12" s="1"/>
  <c r="G243" i="12"/>
  <c r="C243" i="12" s="1"/>
  <c r="D243" i="12" s="1"/>
  <c r="G245" i="12"/>
  <c r="C245" i="12" s="1"/>
  <c r="D245" i="12" s="1"/>
  <c r="G158" i="12"/>
  <c r="C158" i="12" s="1"/>
  <c r="D158" i="12" s="1"/>
  <c r="G227" i="12"/>
  <c r="C227" i="12" s="1"/>
  <c r="D227" i="12" s="1"/>
  <c r="G211" i="12"/>
  <c r="C211" i="12" s="1"/>
  <c r="D211" i="12" s="1"/>
  <c r="G170" i="12"/>
  <c r="C170" i="12" s="1"/>
  <c r="D170" i="12" s="1"/>
  <c r="G213" i="12"/>
  <c r="C213" i="12" s="1"/>
  <c r="D213" i="12" s="1"/>
  <c r="G136" i="12"/>
  <c r="C136" i="12" s="1"/>
  <c r="D136" i="12" s="1"/>
  <c r="G265" i="12"/>
  <c r="C265" i="12" s="1"/>
  <c r="D265" i="12" s="1"/>
  <c r="H265" i="12" s="1"/>
  <c r="G157" i="12"/>
  <c r="C157" i="12" s="1"/>
  <c r="D157" i="12" s="1"/>
  <c r="G258" i="12"/>
  <c r="C258" i="12" s="1"/>
  <c r="D258" i="12" s="1"/>
  <c r="H258" i="12" s="1"/>
  <c r="G257" i="12"/>
  <c r="C257" i="12" s="1"/>
  <c r="D257" i="12" s="1"/>
  <c r="G233" i="12"/>
  <c r="C233" i="12" s="1"/>
  <c r="D233" i="12" s="1"/>
  <c r="G231" i="12"/>
  <c r="C231" i="12" s="1"/>
  <c r="D231" i="12" s="1"/>
  <c r="G189" i="12"/>
  <c r="C189" i="12" s="1"/>
  <c r="D189" i="12" s="1"/>
  <c r="H189" i="12" s="1"/>
  <c r="G236" i="12"/>
  <c r="C236" i="12" s="1"/>
  <c r="D236" i="12" s="1"/>
  <c r="G188" i="12"/>
  <c r="C188" i="12" s="1"/>
  <c r="D188" i="12" s="1"/>
  <c r="H188" i="12" s="1"/>
  <c r="G184" i="12"/>
  <c r="C184" i="12" s="1"/>
  <c r="D184" i="12" s="1"/>
  <c r="G240" i="12"/>
  <c r="C240" i="12" s="1"/>
  <c r="D240" i="12" s="1"/>
  <c r="H240" i="12" s="1"/>
  <c r="AF240" i="12" s="1"/>
  <c r="G143" i="12"/>
  <c r="C143" i="12" s="1"/>
  <c r="D143" i="12" s="1"/>
  <c r="H143" i="12" s="1"/>
  <c r="G238" i="12"/>
  <c r="C238" i="12" s="1"/>
  <c r="D238" i="12" s="1"/>
  <c r="G159" i="12"/>
  <c r="C159" i="12" s="1"/>
  <c r="D159" i="12" s="1"/>
  <c r="G168" i="12"/>
  <c r="C168" i="12" s="1"/>
  <c r="D168" i="12" s="1"/>
  <c r="G154" i="12"/>
  <c r="C154" i="12" s="1"/>
  <c r="D154" i="12" s="1"/>
  <c r="G199" i="12"/>
  <c r="C199" i="12" s="1"/>
  <c r="D199" i="12" s="1"/>
  <c r="H199" i="12" s="1"/>
  <c r="G183" i="12"/>
  <c r="C183" i="12" s="1"/>
  <c r="D183" i="12" s="1"/>
  <c r="G259" i="12"/>
  <c r="C259" i="12" s="1"/>
  <c r="D259" i="12" s="1"/>
  <c r="G193" i="12"/>
  <c r="C193" i="12" s="1"/>
  <c r="D193" i="12" s="1"/>
  <c r="G202" i="12"/>
  <c r="C202" i="12" s="1"/>
  <c r="D202" i="12" s="1"/>
  <c r="H202" i="12" s="1"/>
  <c r="G205" i="12"/>
  <c r="C205" i="12" s="1"/>
  <c r="D205" i="12" s="1"/>
  <c r="G226" i="12"/>
  <c r="C226" i="12" s="1"/>
  <c r="D226" i="12" s="1"/>
  <c r="G141" i="12"/>
  <c r="C141" i="12" s="1"/>
  <c r="D141" i="12" s="1"/>
  <c r="G264" i="12"/>
  <c r="C264" i="12" s="1"/>
  <c r="D264" i="12" s="1"/>
  <c r="G173" i="12"/>
  <c r="C173" i="12" s="1"/>
  <c r="D173" i="12" s="1"/>
  <c r="G161" i="12"/>
  <c r="C161" i="12" s="1"/>
  <c r="D161" i="12" s="1"/>
  <c r="G212" i="12"/>
  <c r="C212" i="12" s="1"/>
  <c r="D212" i="12" s="1"/>
  <c r="G190" i="12"/>
  <c r="C190" i="12" s="1"/>
  <c r="D190" i="12" s="1"/>
  <c r="G220" i="12"/>
  <c r="C220" i="12" s="1"/>
  <c r="D220" i="12" s="1"/>
  <c r="H220" i="12" s="1"/>
  <c r="G181" i="12"/>
  <c r="C181" i="12" s="1"/>
  <c r="D181" i="12" s="1"/>
  <c r="H181" i="12" s="1"/>
  <c r="G171" i="12"/>
  <c r="C171" i="12" s="1"/>
  <c r="D171" i="12" s="1"/>
  <c r="G230" i="12"/>
  <c r="C230" i="12" s="1"/>
  <c r="D230" i="12" s="1"/>
  <c r="G174" i="12"/>
  <c r="C174" i="12" s="1"/>
  <c r="D174" i="12" s="1"/>
  <c r="G133" i="12"/>
  <c r="C133" i="12" s="1"/>
  <c r="D133" i="12" s="1"/>
  <c r="H133" i="12" s="1"/>
  <c r="G229" i="12"/>
  <c r="C229" i="12" s="1"/>
  <c r="D229" i="12" s="1"/>
  <c r="G209" i="12"/>
  <c r="C209" i="12" s="1"/>
  <c r="D209" i="12" s="1"/>
  <c r="G167" i="12"/>
  <c r="C167" i="12" s="1"/>
  <c r="D167" i="12" s="1"/>
  <c r="G248" i="12"/>
  <c r="C248" i="12" s="1"/>
  <c r="D248" i="12" s="1"/>
  <c r="G164" i="12"/>
  <c r="C164" i="12" s="1"/>
  <c r="D164" i="12" s="1"/>
  <c r="G252" i="12"/>
  <c r="C252" i="12" s="1"/>
  <c r="D252" i="12" s="1"/>
  <c r="G146" i="12"/>
  <c r="C146" i="12" s="1"/>
  <c r="D146" i="12" s="1"/>
  <c r="G262" i="12"/>
  <c r="C262" i="12" s="1"/>
  <c r="D262" i="12" s="1"/>
  <c r="G217" i="12"/>
  <c r="C217" i="12" s="1"/>
  <c r="D217" i="12" s="1"/>
  <c r="H217" i="12" s="1"/>
  <c r="G200" i="12"/>
  <c r="C200" i="12" s="1"/>
  <c r="D200" i="12" s="1"/>
  <c r="H200" i="12" s="1"/>
  <c r="G186" i="12"/>
  <c r="C186" i="12" s="1"/>
  <c r="D186" i="12" s="1"/>
  <c r="H186" i="12" s="1"/>
  <c r="G180" i="12"/>
  <c r="C180" i="12" s="1"/>
  <c r="D180" i="12" s="1"/>
  <c r="H180" i="12" s="1"/>
  <c r="G166" i="12"/>
  <c r="C166" i="12" s="1"/>
  <c r="D166" i="12" s="1"/>
  <c r="H166" i="12" s="1"/>
  <c r="G206" i="12"/>
  <c r="C206" i="12" s="1"/>
  <c r="D206" i="12" s="1"/>
  <c r="G197" i="12"/>
  <c r="C197" i="12" s="1"/>
  <c r="D197" i="12" s="1"/>
  <c r="G242" i="12"/>
  <c r="C242" i="12" s="1"/>
  <c r="D242" i="12" s="1"/>
  <c r="G196" i="12"/>
  <c r="C196" i="12" s="1"/>
  <c r="D196" i="12" s="1"/>
  <c r="H196" i="12" s="1"/>
  <c r="AF196" i="12" s="1"/>
  <c r="G145" i="12"/>
  <c r="C145" i="12" s="1"/>
  <c r="D145" i="12" s="1"/>
  <c r="G244" i="12"/>
  <c r="C244" i="12" s="1"/>
  <c r="D244" i="12" s="1"/>
  <c r="G225" i="12"/>
  <c r="C225" i="12" s="1"/>
  <c r="D225" i="12" s="1"/>
  <c r="G254" i="12"/>
  <c r="C254" i="12" s="1"/>
  <c r="D254" i="12" s="1"/>
  <c r="G235" i="12"/>
  <c r="C235" i="12" s="1"/>
  <c r="D235" i="12" s="1"/>
  <c r="G165" i="12"/>
  <c r="C165" i="12" s="1"/>
  <c r="D165" i="12" s="1"/>
  <c r="G179" i="12"/>
  <c r="C179" i="12" s="1"/>
  <c r="D179" i="12" s="1"/>
  <c r="G246" i="12"/>
  <c r="C246" i="12" s="1"/>
  <c r="D246" i="12" s="1"/>
  <c r="G214" i="12"/>
  <c r="C214" i="12" s="1"/>
  <c r="D214" i="12" s="1"/>
  <c r="G137" i="12"/>
  <c r="C137" i="12" s="1"/>
  <c r="D137" i="12" s="1"/>
  <c r="G261" i="12"/>
  <c r="C261" i="12" s="1"/>
  <c r="D261" i="12" s="1"/>
  <c r="G253" i="12"/>
  <c r="C253" i="12" s="1"/>
  <c r="D253" i="12" s="1"/>
  <c r="G194" i="12"/>
  <c r="C194" i="12" s="1"/>
  <c r="D194" i="12" s="1"/>
  <c r="H194" i="12" s="1"/>
  <c r="AF194" i="12" s="1"/>
  <c r="G178" i="12"/>
  <c r="C178" i="12" s="1"/>
  <c r="D178" i="12" s="1"/>
  <c r="G160" i="12"/>
  <c r="C160" i="12" s="1"/>
  <c r="D160" i="12" s="1"/>
  <c r="G255" i="12"/>
  <c r="C255" i="12" s="1"/>
  <c r="D255" i="12" s="1"/>
  <c r="H255" i="12" s="1"/>
  <c r="AF255" i="12" s="1"/>
  <c r="G142" i="12"/>
  <c r="C142" i="12" s="1"/>
  <c r="D142" i="12" s="1"/>
  <c r="G203" i="12"/>
  <c r="C203" i="12" s="1"/>
  <c r="D203" i="12" s="1"/>
  <c r="G192" i="12"/>
  <c r="C192" i="12" s="1"/>
  <c r="D192" i="12" s="1"/>
  <c r="G172" i="12"/>
  <c r="C172" i="12" s="1"/>
  <c r="D172" i="12" s="1"/>
  <c r="G218" i="12"/>
  <c r="C218" i="12" s="1"/>
  <c r="D218" i="12" s="1"/>
  <c r="G239" i="12"/>
  <c r="C239" i="12" s="1"/>
  <c r="D239" i="12" s="1"/>
  <c r="G251" i="12"/>
  <c r="C251" i="12" s="1"/>
  <c r="D251" i="12" s="1"/>
  <c r="G207" i="12"/>
  <c r="C207" i="12" s="1"/>
  <c r="D207" i="12" s="1"/>
  <c r="G198" i="12"/>
  <c r="C198" i="12" s="1"/>
  <c r="D198" i="12" s="1"/>
  <c r="G135" i="12"/>
  <c r="C135" i="12" s="1"/>
  <c r="D135" i="12" s="1"/>
  <c r="G208" i="12"/>
  <c r="C208" i="12" s="1"/>
  <c r="D208" i="12" s="1"/>
  <c r="G266" i="12"/>
  <c r="C266" i="12" s="1"/>
  <c r="D266" i="12" s="1"/>
  <c r="G232" i="12"/>
  <c r="C232" i="12" s="1"/>
  <c r="D232" i="12" s="1"/>
  <c r="G177" i="12"/>
  <c r="C177" i="12" s="1"/>
  <c r="D177" i="12" s="1"/>
  <c r="G182" i="12"/>
  <c r="C182" i="12" s="1"/>
  <c r="D182" i="12" s="1"/>
  <c r="H182" i="12" s="1"/>
  <c r="AF182" i="12" s="1"/>
  <c r="G249" i="12"/>
  <c r="C249" i="12" s="1"/>
  <c r="D249" i="12" s="1"/>
  <c r="G224" i="12"/>
  <c r="C224" i="12" s="1"/>
  <c r="D224" i="12" s="1"/>
  <c r="H224" i="12" s="1"/>
  <c r="G169" i="12"/>
  <c r="C169" i="12" s="1"/>
  <c r="D169" i="12" s="1"/>
  <c r="G150" i="12"/>
  <c r="C150" i="12" s="1"/>
  <c r="D150" i="12" s="1"/>
  <c r="G144" i="12"/>
  <c r="C144" i="12" s="1"/>
  <c r="D144" i="12" s="1"/>
  <c r="G155" i="12"/>
  <c r="C155" i="12" s="1"/>
  <c r="D155" i="12" s="1"/>
  <c r="G216" i="12"/>
  <c r="C216" i="12" s="1"/>
  <c r="D216" i="12" s="1"/>
  <c r="G191" i="12"/>
  <c r="C191" i="12" s="1"/>
  <c r="D191" i="12" s="1"/>
  <c r="F10" i="12"/>
  <c r="G237" i="12"/>
  <c r="C237" i="12" s="1"/>
  <c r="D237" i="12" s="1"/>
  <c r="G187" i="12"/>
  <c r="C187" i="12" s="1"/>
  <c r="D187" i="12" s="1"/>
  <c r="G175" i="12"/>
  <c r="C175" i="12" s="1"/>
  <c r="D175" i="12" s="1"/>
  <c r="G162" i="12"/>
  <c r="C162" i="12" s="1"/>
  <c r="D162" i="12" s="1"/>
  <c r="G210" i="12"/>
  <c r="C210" i="12" s="1"/>
  <c r="D210" i="12" s="1"/>
  <c r="G156" i="12"/>
  <c r="C156" i="12" s="1"/>
  <c r="D156" i="12" s="1"/>
  <c r="G148" i="12"/>
  <c r="C148" i="12" s="1"/>
  <c r="D148" i="12" s="1"/>
  <c r="G228" i="12"/>
  <c r="C228" i="12" s="1"/>
  <c r="D228" i="12" s="1"/>
  <c r="G215" i="12"/>
  <c r="C215" i="12" s="1"/>
  <c r="D215" i="12" s="1"/>
  <c r="G204" i="12"/>
  <c r="C204" i="12" s="1"/>
  <c r="D204" i="12" s="1"/>
  <c r="G152" i="12"/>
  <c r="C152" i="12" s="1"/>
  <c r="D152" i="12" s="1"/>
  <c r="F20" i="12"/>
  <c r="C21" i="12"/>
  <c r="F29" i="12"/>
  <c r="F22" i="12"/>
  <c r="C38" i="12"/>
  <c r="G219" i="12"/>
  <c r="C219" i="12" s="1"/>
  <c r="D219" i="12" s="1"/>
  <c r="G185" i="12"/>
  <c r="C185" i="12" s="1"/>
  <c r="D185" i="12" s="1"/>
  <c r="G163" i="12"/>
  <c r="C163" i="12" s="1"/>
  <c r="D163" i="12" s="1"/>
  <c r="G139" i="12"/>
  <c r="C139" i="12" s="1"/>
  <c r="D139" i="12" s="1"/>
  <c r="G223" i="12"/>
  <c r="C223" i="12" s="1"/>
  <c r="D223" i="12" s="1"/>
  <c r="X387" i="12"/>
  <c r="G138" i="12"/>
  <c r="C138" i="12" s="1"/>
  <c r="D138" i="12" s="1"/>
  <c r="C25" i="12"/>
  <c r="C44" i="12"/>
  <c r="C117" i="12" s="1"/>
  <c r="C123" i="12" l="1"/>
  <c r="F99" i="7"/>
  <c r="C33" i="12" s="1"/>
  <c r="D81" i="7"/>
  <c r="D84" i="7" s="1"/>
  <c r="C119" i="12"/>
  <c r="AF2125" i="12"/>
  <c r="AF1214" i="12"/>
  <c r="AF1766" i="12"/>
  <c r="AF3112" i="12"/>
  <c r="H2096" i="12"/>
  <c r="AF2096" i="12" s="1"/>
  <c r="H717" i="12"/>
  <c r="AF717" i="12" s="1"/>
  <c r="H1942" i="12"/>
  <c r="AF1942" i="12" s="1"/>
  <c r="H2148" i="12"/>
  <c r="AF2148" i="12" s="1"/>
  <c r="H1924" i="12"/>
  <c r="AF1924" i="12" s="1"/>
  <c r="H1882" i="12"/>
  <c r="AF1882" i="12" s="1"/>
  <c r="H3015" i="12"/>
  <c r="AF3015" i="12" s="1"/>
  <c r="H499" i="12"/>
  <c r="AF499" i="12" s="1"/>
  <c r="H1989" i="12"/>
  <c r="AF1989" i="12" s="1"/>
  <c r="H257" i="12"/>
  <c r="AF257" i="12" s="1"/>
  <c r="H2288" i="12"/>
  <c r="AF2288" i="12" s="1"/>
  <c r="H1637" i="12"/>
  <c r="AF1637" i="12" s="1"/>
  <c r="H1071" i="12"/>
  <c r="AF1071" i="12" s="1"/>
  <c r="H768" i="12"/>
  <c r="AF768" i="12" s="1"/>
  <c r="H2109" i="12"/>
  <c r="AF2109" i="12" s="1"/>
  <c r="H2479" i="12"/>
  <c r="AF2479" i="12" s="1"/>
  <c r="H1436" i="12"/>
  <c r="AF1436" i="12" s="1"/>
  <c r="H568" i="12"/>
  <c r="AF568" i="12" s="1"/>
  <c r="H896" i="12"/>
  <c r="AF896" i="12" s="1"/>
  <c r="AF2060" i="12"/>
  <c r="AF2266" i="12"/>
  <c r="AF2499" i="12"/>
  <c r="AF1205" i="12"/>
  <c r="AF2458" i="12"/>
  <c r="AF3565" i="12"/>
  <c r="AF1609" i="12"/>
  <c r="AF1904" i="12"/>
  <c r="AF2069" i="12"/>
  <c r="AF397" i="12"/>
  <c r="AF1111" i="12"/>
  <c r="AF1450" i="12"/>
  <c r="H444" i="12"/>
  <c r="AF444" i="12" s="1"/>
  <c r="H195" i="12"/>
  <c r="AF195" i="12" s="1"/>
  <c r="H134" i="12"/>
  <c r="AF134" i="12" s="1"/>
  <c r="H790" i="12"/>
  <c r="AF790" i="12" s="1"/>
  <c r="H777" i="12"/>
  <c r="AF777" i="12" s="1"/>
  <c r="H1163" i="12"/>
  <c r="AF1163" i="12" s="1"/>
  <c r="H1642" i="12"/>
  <c r="AF1642" i="12" s="1"/>
  <c r="H512" i="12"/>
  <c r="AF512" i="12" s="1"/>
  <c r="H884" i="12"/>
  <c r="AF884" i="12" s="1"/>
  <c r="H719" i="12"/>
  <c r="AF719" i="12" s="1"/>
  <c r="H614" i="12"/>
  <c r="AF614" i="12" s="1"/>
  <c r="H1109" i="12"/>
  <c r="AF1109" i="12" s="1"/>
  <c r="H173" i="12"/>
  <c r="AF173" i="12" s="1"/>
  <c r="H521" i="12"/>
  <c r="AF521" i="12" s="1"/>
  <c r="H825" i="12"/>
  <c r="AF825" i="12" s="1"/>
  <c r="H932" i="12"/>
  <c r="AF932" i="12" s="1"/>
  <c r="H1084" i="12"/>
  <c r="AF1084" i="12" s="1"/>
  <c r="H493" i="12"/>
  <c r="AF493" i="12" s="1"/>
  <c r="H778" i="12"/>
  <c r="AF778" i="12" s="1"/>
  <c r="H708" i="12"/>
  <c r="AF708" i="12" s="1"/>
  <c r="H993" i="12"/>
  <c r="AF993" i="12" s="1"/>
  <c r="H1145" i="12"/>
  <c r="AF1145" i="12" s="1"/>
  <c r="H903" i="12"/>
  <c r="AF903" i="12" s="1"/>
  <c r="H491" i="12"/>
  <c r="AF491" i="12" s="1"/>
  <c r="H507" i="12"/>
  <c r="AF507" i="12" s="1"/>
  <c r="H641" i="12"/>
  <c r="AF641" i="12" s="1"/>
  <c r="H769" i="12"/>
  <c r="AF769" i="12" s="1"/>
  <c r="H922" i="12"/>
  <c r="AF922" i="12" s="1"/>
  <c r="H1414" i="12"/>
  <c r="AF1414" i="12" s="1"/>
  <c r="H351" i="12"/>
  <c r="AF351" i="12" s="1"/>
  <c r="H420" i="12"/>
  <c r="AF420" i="12" s="1"/>
  <c r="H430" i="12"/>
  <c r="AF430" i="12" s="1"/>
  <c r="H664" i="12"/>
  <c r="AF664" i="12" s="1"/>
  <c r="H765" i="12"/>
  <c r="AF765" i="12" s="1"/>
  <c r="H1463" i="12"/>
  <c r="AF1463" i="12" s="1"/>
  <c r="H165" i="12"/>
  <c r="AF165" i="12" s="1"/>
  <c r="H1002" i="12"/>
  <c r="AF1002" i="12" s="1"/>
  <c r="H1192" i="12"/>
  <c r="AF1192" i="12" s="1"/>
  <c r="H404" i="12"/>
  <c r="AF404" i="12" s="1"/>
  <c r="H697" i="12"/>
  <c r="AF697" i="12" s="1"/>
  <c r="H591" i="12"/>
  <c r="AF591" i="12" s="1"/>
  <c r="H233" i="12"/>
  <c r="AF233" i="12" s="1"/>
  <c r="H732" i="12"/>
  <c r="AF732" i="12" s="1"/>
  <c r="H780" i="12"/>
  <c r="AF780" i="12" s="1"/>
  <c r="H1399" i="12"/>
  <c r="AF1399" i="12" s="1"/>
  <c r="H1843" i="12"/>
  <c r="AF1843" i="12" s="1"/>
  <c r="H236" i="12"/>
  <c r="AF236" i="12" s="1"/>
  <c r="H447" i="12"/>
  <c r="AF447" i="12" s="1"/>
  <c r="H371" i="12"/>
  <c r="AF371" i="12" s="1"/>
  <c r="H335" i="12"/>
  <c r="AF335" i="12" s="1"/>
  <c r="H227" i="12"/>
  <c r="AF227" i="12" s="1"/>
  <c r="H225" i="12"/>
  <c r="AF225" i="12" s="1"/>
  <c r="H1233" i="12"/>
  <c r="AF1233" i="12" s="1"/>
  <c r="AF589" i="12"/>
  <c r="H1821" i="12"/>
  <c r="AF1821" i="12" s="1"/>
  <c r="H1785" i="12"/>
  <c r="AF1785" i="12" s="1"/>
  <c r="H2270" i="12"/>
  <c r="AF2270" i="12" s="1"/>
  <c r="H2322" i="12"/>
  <c r="AF2322" i="12" s="1"/>
  <c r="H2481" i="12"/>
  <c r="AF2481" i="12" s="1"/>
  <c r="AF1081" i="12"/>
  <c r="H1582" i="12"/>
  <c r="AF1582" i="12" s="1"/>
  <c r="H2038" i="12"/>
  <c r="AF2038" i="12" s="1"/>
  <c r="AF561" i="12"/>
  <c r="AF1180" i="12"/>
  <c r="AF1264" i="12"/>
  <c r="H1487" i="12"/>
  <c r="AF1487" i="12" s="1"/>
  <c r="AF1673" i="12"/>
  <c r="H1442" i="12"/>
  <c r="AF1442" i="12" s="1"/>
  <c r="AF1684" i="12"/>
  <c r="H1711" i="12"/>
  <c r="AF1711" i="12" s="1"/>
  <c r="H1975" i="12"/>
  <c r="AF1975" i="12" s="1"/>
  <c r="H2223" i="12"/>
  <c r="AF2223" i="12" s="1"/>
  <c r="H2726" i="12"/>
  <c r="AF2726" i="12" s="1"/>
  <c r="AF505" i="12"/>
  <c r="AF1095" i="12"/>
  <c r="AF1138" i="12"/>
  <c r="AF461" i="12"/>
  <c r="AF503" i="12"/>
  <c r="H1004" i="12"/>
  <c r="AF1004" i="12" s="1"/>
  <c r="AF1742" i="12"/>
  <c r="H2368" i="12"/>
  <c r="AF2368" i="12" s="1"/>
  <c r="H1490" i="12"/>
  <c r="AF1490" i="12" s="1"/>
  <c r="AF710" i="12"/>
  <c r="AF1055" i="12"/>
  <c r="H995" i="12"/>
  <c r="AF995" i="12" s="1"/>
  <c r="AF1044" i="12"/>
  <c r="AF1419" i="12"/>
  <c r="AF845" i="12"/>
  <c r="H1078" i="12"/>
  <c r="AF1078" i="12" s="1"/>
  <c r="AF1581" i="12"/>
  <c r="H2444" i="12"/>
  <c r="AF2444" i="12" s="1"/>
  <c r="H1339" i="12"/>
  <c r="AF1339" i="12" s="1"/>
  <c r="H1472" i="12"/>
  <c r="AF1472" i="12" s="1"/>
  <c r="H1422" i="12"/>
  <c r="AF1422" i="12" s="1"/>
  <c r="H1687" i="12"/>
  <c r="AF1687" i="12" s="1"/>
  <c r="H1798" i="12"/>
  <c r="AF1798" i="12" s="1"/>
  <c r="AF610" i="12"/>
  <c r="AF509" i="12"/>
  <c r="H2632" i="12"/>
  <c r="AF2632" i="12" s="1"/>
  <c r="H2811" i="12"/>
  <c r="AF2811" i="12" s="1"/>
  <c r="AF495" i="12"/>
  <c r="AF675" i="12"/>
  <c r="AF900" i="12"/>
  <c r="H1716" i="12"/>
  <c r="AF1716" i="12" s="1"/>
  <c r="AF304" i="12"/>
  <c r="H1256" i="12"/>
  <c r="AF1256" i="12" s="1"/>
  <c r="H1991" i="12"/>
  <c r="AF1991" i="12" s="1"/>
  <c r="H3682" i="12"/>
  <c r="AF3682" i="12" s="1"/>
  <c r="AF574" i="12"/>
  <c r="H1407" i="12"/>
  <c r="AF1407" i="12" s="1"/>
  <c r="H1828" i="12"/>
  <c r="AF1828" i="12" s="1"/>
  <c r="H2361" i="12"/>
  <c r="AF2361" i="12" s="1"/>
  <c r="H2995" i="12"/>
  <c r="AF2995" i="12" s="1"/>
  <c r="H3722" i="12"/>
  <c r="AF3722" i="12" s="1"/>
  <c r="H3709" i="12"/>
  <c r="AF3709" i="12" s="1"/>
  <c r="AF1928" i="12"/>
  <c r="H3434" i="12"/>
  <c r="AF3434" i="12" s="1"/>
  <c r="H3802" i="12"/>
  <c r="AF3802" i="12" s="1"/>
  <c r="AF2289" i="12"/>
  <c r="AF2391" i="12"/>
  <c r="AF2415" i="12"/>
  <c r="H2789" i="12"/>
  <c r="AF2789" i="12" s="1"/>
  <c r="H3467" i="12"/>
  <c r="AF3467" i="12" s="1"/>
  <c r="H2661" i="12"/>
  <c r="AF2661" i="12" s="1"/>
  <c r="H2794" i="12"/>
  <c r="AF2794" i="12" s="1"/>
  <c r="H3701" i="12"/>
  <c r="AF3701" i="12" s="1"/>
  <c r="H2959" i="12"/>
  <c r="AF2959" i="12" s="1"/>
  <c r="H3749" i="12"/>
  <c r="AF3749" i="12" s="1"/>
  <c r="AF1983" i="12"/>
  <c r="AF2095" i="12"/>
  <c r="AF2286" i="12"/>
  <c r="AF2243" i="12"/>
  <c r="H2490" i="12"/>
  <c r="AF2490" i="12" s="1"/>
  <c r="AF2955" i="12"/>
  <c r="AF1734" i="12"/>
  <c r="AF1958" i="12"/>
  <c r="H2765" i="12"/>
  <c r="AF2765" i="12" s="1"/>
  <c r="H2899" i="12"/>
  <c r="AF2899" i="12" s="1"/>
  <c r="H3480" i="12"/>
  <c r="AF3480" i="12" s="1"/>
  <c r="H3751" i="12"/>
  <c r="AF3751" i="12" s="1"/>
  <c r="H3680" i="12"/>
  <c r="AF3680" i="12" s="1"/>
  <c r="H2866" i="12"/>
  <c r="AF2866" i="12" s="1"/>
  <c r="H2907" i="12"/>
  <c r="AF2907" i="12" s="1"/>
  <c r="H3040" i="12"/>
  <c r="AF3040" i="12" s="1"/>
  <c r="H3521" i="12"/>
  <c r="AF3521" i="12" s="1"/>
  <c r="H3779" i="12"/>
  <c r="AF3779" i="12" s="1"/>
  <c r="AF2303" i="12"/>
  <c r="AF2617" i="12"/>
  <c r="AF2779" i="12"/>
  <c r="H3410" i="12"/>
  <c r="AF3410" i="12" s="1"/>
  <c r="H2769" i="12"/>
  <c r="AF2769" i="12" s="1"/>
  <c r="H2933" i="12"/>
  <c r="AF2933" i="12" s="1"/>
  <c r="AF3063" i="12"/>
  <c r="H3822" i="12"/>
  <c r="AF3822" i="12" s="1"/>
  <c r="H3736" i="12"/>
  <c r="AF3736" i="12" s="1"/>
  <c r="H2346" i="12"/>
  <c r="AF2346" i="12" s="1"/>
  <c r="H2630" i="12"/>
  <c r="AF2630" i="12" s="1"/>
  <c r="H2851" i="12"/>
  <c r="AF2851" i="12" s="1"/>
  <c r="AF2983" i="12"/>
  <c r="H3348" i="12"/>
  <c r="AF3348" i="12" s="1"/>
  <c r="AF2582" i="12"/>
  <c r="AF2757" i="12"/>
  <c r="H3259" i="12"/>
  <c r="AF3259" i="12" s="1"/>
  <c r="AF1571" i="12"/>
  <c r="AF2085" i="12"/>
  <c r="AF2603" i="12"/>
  <c r="AF2862" i="12"/>
  <c r="H3522" i="12"/>
  <c r="AF3522" i="12" s="1"/>
  <c r="AF2374" i="12"/>
  <c r="H3149" i="12"/>
  <c r="AF3149" i="12" s="1"/>
  <c r="H3261" i="12"/>
  <c r="AF3261" i="12" s="1"/>
  <c r="H3735" i="12"/>
  <c r="AF3735" i="12" s="1"/>
  <c r="AF2641" i="12"/>
  <c r="H2689" i="12"/>
  <c r="AF2689" i="12" s="1"/>
  <c r="H2604" i="12"/>
  <c r="AF2604" i="12" s="1"/>
  <c r="H3190" i="12"/>
  <c r="AF3190" i="12" s="1"/>
  <c r="H3691" i="12"/>
  <c r="AF3691" i="12" s="1"/>
  <c r="AF3267" i="12"/>
  <c r="AF2438" i="12"/>
  <c r="AF3352" i="12"/>
  <c r="AF3580" i="12"/>
  <c r="AF3792" i="12"/>
  <c r="AF3699" i="12"/>
  <c r="AF3279" i="12"/>
  <c r="H3750" i="12"/>
  <c r="AF3750" i="12" s="1"/>
  <c r="AF3788" i="12"/>
  <c r="AF3891" i="12"/>
  <c r="AF3472" i="12"/>
  <c r="X179" i="12"/>
  <c r="Z179" i="12" s="1"/>
  <c r="X143" i="12"/>
  <c r="AA143" i="12" s="1"/>
  <c r="X199" i="12"/>
  <c r="Z199" i="12" s="1"/>
  <c r="X170" i="12"/>
  <c r="AA170" i="12" s="1"/>
  <c r="X240" i="12"/>
  <c r="Z240" i="12" s="1"/>
  <c r="X226" i="12"/>
  <c r="AA226" i="12" s="1"/>
  <c r="X138" i="12"/>
  <c r="Z138" i="12" s="1"/>
  <c r="X175" i="12"/>
  <c r="AA175" i="12" s="1"/>
  <c r="X139" i="12"/>
  <c r="Z139" i="12" s="1"/>
  <c r="X247" i="12"/>
  <c r="Z247" i="12" s="1"/>
  <c r="X252" i="12"/>
  <c r="AA252" i="12" s="1"/>
  <c r="X178" i="12"/>
  <c r="Z178" i="12" s="1"/>
  <c r="X255" i="12"/>
  <c r="Z255" i="12" s="1"/>
  <c r="X166" i="12"/>
  <c r="Z166" i="12" s="1"/>
  <c r="H139" i="12"/>
  <c r="AF139" i="12" s="1"/>
  <c r="H169" i="12"/>
  <c r="AF169" i="12" s="1"/>
  <c r="H135" i="12"/>
  <c r="AF135" i="12" s="1"/>
  <c r="H146" i="12"/>
  <c r="AF146" i="12" s="1"/>
  <c r="H226" i="12"/>
  <c r="AF226" i="12" s="1"/>
  <c r="H231" i="12"/>
  <c r="AF231" i="12" s="1"/>
  <c r="H293" i="12"/>
  <c r="AF293" i="12" s="1"/>
  <c r="H487" i="12"/>
  <c r="AF487" i="12" s="1"/>
  <c r="H163" i="12"/>
  <c r="AF163" i="12" s="1"/>
  <c r="H185" i="12"/>
  <c r="AF185" i="12" s="1"/>
  <c r="H204" i="12"/>
  <c r="AF204" i="12" s="1"/>
  <c r="H235" i="12"/>
  <c r="AF235" i="12" s="1"/>
  <c r="H206" i="12"/>
  <c r="AF206" i="12" s="1"/>
  <c r="H252" i="12"/>
  <c r="AF252" i="12" s="1"/>
  <c r="H171" i="12"/>
  <c r="AF171" i="12" s="1"/>
  <c r="H316" i="12"/>
  <c r="AF316" i="12" s="1"/>
  <c r="H160" i="12"/>
  <c r="AF160" i="12" s="1"/>
  <c r="H164" i="12"/>
  <c r="AF164" i="12" s="1"/>
  <c r="H170" i="12"/>
  <c r="AF170" i="12" s="1"/>
  <c r="H399" i="12"/>
  <c r="AF399" i="12" s="1"/>
  <c r="H198" i="12"/>
  <c r="AF198" i="12" s="1"/>
  <c r="H303" i="12"/>
  <c r="AF303" i="12" s="1"/>
  <c r="H379" i="12"/>
  <c r="AF379" i="12" s="1"/>
  <c r="H228" i="12"/>
  <c r="AF228" i="12" s="1"/>
  <c r="H237" i="12"/>
  <c r="AF237" i="12" s="1"/>
  <c r="H207" i="12"/>
  <c r="AF207" i="12" s="1"/>
  <c r="H248" i="12"/>
  <c r="AF248" i="12" s="1"/>
  <c r="H211" i="12"/>
  <c r="AF211" i="12" s="1"/>
  <c r="H138" i="12"/>
  <c r="AF138" i="12" s="1"/>
  <c r="H254" i="12"/>
  <c r="AF254" i="12" s="1"/>
  <c r="H249" i="12"/>
  <c r="AF249" i="12" s="1"/>
  <c r="H153" i="12"/>
  <c r="AF153" i="12" s="1"/>
  <c r="H267" i="12"/>
  <c r="AF267" i="12" s="1"/>
  <c r="H247" i="12"/>
  <c r="AF247" i="12" s="1"/>
  <c r="H178" i="12"/>
  <c r="AF178" i="12" s="1"/>
  <c r="L3921" i="12"/>
  <c r="M3921" i="12" s="1"/>
  <c r="L3908" i="12"/>
  <c r="M3908" i="12" s="1"/>
  <c r="L3930" i="12"/>
  <c r="M3930" i="12" s="1"/>
  <c r="L3927" i="12"/>
  <c r="M3927" i="12" s="1"/>
  <c r="L3916" i="12"/>
  <c r="M3916" i="12" s="1"/>
  <c r="L3889" i="12"/>
  <c r="M3889" i="12" s="1"/>
  <c r="L3920" i="12"/>
  <c r="M3920" i="12" s="1"/>
  <c r="L3931" i="12"/>
  <c r="M3931" i="12" s="1"/>
  <c r="L3902" i="12"/>
  <c r="M3902" i="12" s="1"/>
  <c r="L3919" i="12"/>
  <c r="M3919" i="12" s="1"/>
  <c r="L3911" i="12"/>
  <c r="M3911" i="12" s="1"/>
  <c r="L3904" i="12"/>
  <c r="M3904" i="12" s="1"/>
  <c r="L3900" i="12"/>
  <c r="M3900" i="12" s="1"/>
  <c r="L3885" i="12"/>
  <c r="M3885" i="12" s="1"/>
  <c r="L3871" i="12"/>
  <c r="M3871" i="12" s="1"/>
  <c r="L3897" i="12"/>
  <c r="M3897" i="12" s="1"/>
  <c r="L3922" i="12"/>
  <c r="M3922" i="12" s="1"/>
  <c r="L3878" i="12"/>
  <c r="M3878" i="12" s="1"/>
  <c r="L3853" i="12"/>
  <c r="M3853" i="12" s="1"/>
  <c r="L3929" i="12"/>
  <c r="M3929" i="12" s="1"/>
  <c r="L3913" i="12"/>
  <c r="M3913" i="12" s="1"/>
  <c r="L3882" i="12"/>
  <c r="M3882" i="12" s="1"/>
  <c r="L3843" i="12"/>
  <c r="M3843" i="12" s="1"/>
  <c r="L3842" i="12"/>
  <c r="M3842" i="12" s="1"/>
  <c r="L3828" i="12"/>
  <c r="M3828" i="12" s="1"/>
  <c r="L3901" i="12"/>
  <c r="M3901" i="12" s="1"/>
  <c r="L3906" i="12"/>
  <c r="M3906" i="12" s="1"/>
  <c r="L3888" i="12"/>
  <c r="M3888" i="12" s="1"/>
  <c r="L3915" i="12"/>
  <c r="M3915" i="12" s="1"/>
  <c r="L3910" i="12"/>
  <c r="M3910" i="12" s="1"/>
  <c r="L3861" i="12"/>
  <c r="M3861" i="12" s="1"/>
  <c r="L3894" i="12"/>
  <c r="M3894" i="12" s="1"/>
  <c r="L3875" i="12"/>
  <c r="M3875" i="12" s="1"/>
  <c r="L3903" i="12"/>
  <c r="M3903" i="12" s="1"/>
  <c r="L3845" i="12"/>
  <c r="M3845" i="12" s="1"/>
  <c r="L3831" i="12"/>
  <c r="M3831" i="12" s="1"/>
  <c r="L3892" i="12"/>
  <c r="M3892" i="12" s="1"/>
  <c r="L3883" i="12"/>
  <c r="M3883" i="12" s="1"/>
  <c r="L3891" i="12"/>
  <c r="M3891" i="12" s="1"/>
  <c r="L3898" i="12"/>
  <c r="M3898" i="12" s="1"/>
  <c r="L3905" i="12"/>
  <c r="M3905" i="12" s="1"/>
  <c r="L3912" i="12"/>
  <c r="M3912" i="12" s="1"/>
  <c r="L3899" i="12"/>
  <c r="M3899" i="12" s="1"/>
  <c r="L3926" i="12"/>
  <c r="M3926" i="12" s="1"/>
  <c r="L3886" i="12"/>
  <c r="M3886" i="12" s="1"/>
  <c r="L3887" i="12"/>
  <c r="M3887" i="12" s="1"/>
  <c r="L3907" i="12"/>
  <c r="M3907" i="12" s="1"/>
  <c r="L3925" i="12"/>
  <c r="M3925" i="12" s="1"/>
  <c r="L3934" i="12"/>
  <c r="M3934" i="12" s="1"/>
  <c r="L3896" i="12"/>
  <c r="M3896" i="12" s="1"/>
  <c r="L3893" i="12"/>
  <c r="M3893" i="12" s="1"/>
  <c r="L3918" i="12"/>
  <c r="M3918" i="12" s="1"/>
  <c r="L3884" i="12"/>
  <c r="M3884" i="12" s="1"/>
  <c r="L3917" i="12"/>
  <c r="M3917" i="12" s="1"/>
  <c r="L3914" i="12"/>
  <c r="M3914" i="12" s="1"/>
  <c r="L3909" i="12"/>
  <c r="M3909" i="12" s="1"/>
  <c r="L3824" i="12"/>
  <c r="M3824" i="12" s="1"/>
  <c r="L3881" i="12"/>
  <c r="M3881" i="12" s="1"/>
  <c r="L3835" i="12"/>
  <c r="M3835" i="12" s="1"/>
  <c r="L3818" i="12"/>
  <c r="M3818" i="12" s="1"/>
  <c r="L3924" i="12"/>
  <c r="M3924" i="12" s="1"/>
  <c r="L3840" i="12"/>
  <c r="M3840" i="12" s="1"/>
  <c r="L3748" i="12"/>
  <c r="M3748" i="12" s="1"/>
  <c r="L3928" i="12"/>
  <c r="M3928" i="12" s="1"/>
  <c r="L3895" i="12"/>
  <c r="M3895" i="12" s="1"/>
  <c r="L3869" i="12"/>
  <c r="M3869" i="12" s="1"/>
  <c r="L3707" i="12"/>
  <c r="M3707" i="12" s="1"/>
  <c r="L3810" i="12"/>
  <c r="M3810" i="12" s="1"/>
  <c r="L3770" i="12"/>
  <c r="M3770" i="12" s="1"/>
  <c r="L3797" i="12"/>
  <c r="M3797" i="12" s="1"/>
  <c r="L3741" i="12"/>
  <c r="M3741" i="12" s="1"/>
  <c r="L3933" i="12"/>
  <c r="M3933" i="12" s="1"/>
  <c r="L3692" i="12"/>
  <c r="M3692" i="12" s="1"/>
  <c r="L3838" i="12"/>
  <c r="M3838" i="12" s="1"/>
  <c r="L3696" i="12"/>
  <c r="M3696" i="12" s="1"/>
  <c r="L3630" i="12"/>
  <c r="M3630" i="12" s="1"/>
  <c r="L3855" i="12"/>
  <c r="M3855" i="12" s="1"/>
  <c r="L3722" i="12"/>
  <c r="M3722" i="12" s="1"/>
  <c r="L3688" i="12"/>
  <c r="M3688" i="12" s="1"/>
  <c r="L3805" i="12"/>
  <c r="M3805" i="12" s="1"/>
  <c r="L3773" i="12"/>
  <c r="M3773" i="12" s="1"/>
  <c r="L3859" i="12"/>
  <c r="M3859" i="12" s="1"/>
  <c r="L3787" i="12"/>
  <c r="M3787" i="12" s="1"/>
  <c r="L3800" i="12"/>
  <c r="M3800" i="12" s="1"/>
  <c r="L3750" i="12"/>
  <c r="M3750" i="12" s="1"/>
  <c r="L3799" i="12"/>
  <c r="M3799" i="12" s="1"/>
  <c r="L3758" i="12"/>
  <c r="M3758" i="12" s="1"/>
  <c r="L3653" i="12"/>
  <c r="M3653" i="12" s="1"/>
  <c r="L3668" i="12"/>
  <c r="M3668" i="12" s="1"/>
  <c r="L3932" i="12"/>
  <c r="M3932" i="12" s="1"/>
  <c r="L3890" i="12"/>
  <c r="M3890" i="12" s="1"/>
  <c r="L3872" i="12"/>
  <c r="M3872" i="12" s="1"/>
  <c r="L3820" i="12"/>
  <c r="M3820" i="12" s="1"/>
  <c r="L3714" i="12"/>
  <c r="M3714" i="12" s="1"/>
  <c r="L3666" i="12"/>
  <c r="M3666" i="12" s="1"/>
  <c r="L3755" i="12"/>
  <c r="M3755" i="12" s="1"/>
  <c r="L3663" i="12"/>
  <c r="M3663" i="12" s="1"/>
  <c r="L3733" i="12"/>
  <c r="M3733" i="12" s="1"/>
  <c r="L3780" i="12"/>
  <c r="M3780" i="12" s="1"/>
  <c r="L3654" i="12"/>
  <c r="M3654" i="12" s="1"/>
  <c r="L3715" i="12"/>
  <c r="M3715" i="12" s="1"/>
  <c r="L3651" i="12"/>
  <c r="M3651" i="12" s="1"/>
  <c r="L3779" i="12"/>
  <c r="M3779" i="12" s="1"/>
  <c r="L3699" i="12"/>
  <c r="M3699" i="12" s="1"/>
  <c r="L3730" i="12"/>
  <c r="M3730" i="12" s="1"/>
  <c r="L3650" i="12"/>
  <c r="M3650" i="12" s="1"/>
  <c r="L3682" i="12"/>
  <c r="M3682" i="12" s="1"/>
  <c r="L3685" i="12"/>
  <c r="M3685" i="12" s="1"/>
  <c r="L3618" i="12"/>
  <c r="M3618" i="12" s="1"/>
  <c r="L3698" i="12"/>
  <c r="M3698" i="12" s="1"/>
  <c r="L3593" i="12"/>
  <c r="M3593" i="12" s="1"/>
  <c r="L3769" i="12"/>
  <c r="M3769" i="12" s="1"/>
  <c r="L3736" i="12"/>
  <c r="M3736" i="12" s="1"/>
  <c r="L3808" i="12"/>
  <c r="M3808" i="12" s="1"/>
  <c r="L3816" i="12"/>
  <c r="M3816" i="12" s="1"/>
  <c r="L3700" i="12"/>
  <c r="M3700" i="12" s="1"/>
  <c r="L3867" i="12"/>
  <c r="M3867" i="12" s="1"/>
  <c r="L3732" i="12"/>
  <c r="M3732" i="12" s="1"/>
  <c r="L3790" i="12"/>
  <c r="M3790" i="12" s="1"/>
  <c r="L3754" i="12"/>
  <c r="M3754" i="12" s="1"/>
  <c r="L3673" i="12"/>
  <c r="M3673" i="12" s="1"/>
  <c r="L3876" i="12"/>
  <c r="M3876" i="12" s="1"/>
  <c r="L3684" i="12"/>
  <c r="M3684" i="12" s="1"/>
  <c r="L3705" i="12"/>
  <c r="M3705" i="12" s="1"/>
  <c r="L3841" i="12"/>
  <c r="M3841" i="12" s="1"/>
  <c r="L3786" i="12"/>
  <c r="M3786" i="12" s="1"/>
  <c r="L3923" i="12"/>
  <c r="M3923" i="12" s="1"/>
  <c r="L3819" i="12"/>
  <c r="M3819" i="12" s="1"/>
  <c r="L3621" i="12"/>
  <c r="M3621" i="12" s="1"/>
  <c r="L3832" i="12"/>
  <c r="M3832" i="12" s="1"/>
  <c r="L3710" i="12"/>
  <c r="M3710" i="12" s="1"/>
  <c r="L3634" i="12"/>
  <c r="M3634" i="12" s="1"/>
  <c r="L3764" i="12"/>
  <c r="M3764" i="12" s="1"/>
  <c r="L3639" i="12"/>
  <c r="M3639" i="12" s="1"/>
  <c r="L3718" i="12"/>
  <c r="M3718" i="12" s="1"/>
  <c r="L3738" i="12"/>
  <c r="M3738" i="12" s="1"/>
  <c r="L3612" i="12"/>
  <c r="M3612" i="12" s="1"/>
  <c r="L3801" i="12"/>
  <c r="M3801" i="12" s="1"/>
  <c r="L3880" i="12"/>
  <c r="M3880" i="12" s="1"/>
  <c r="L3625" i="12"/>
  <c r="M3625" i="12" s="1"/>
  <c r="L3661" i="12"/>
  <c r="M3661" i="12" s="1"/>
  <c r="L3850" i="12"/>
  <c r="M3850" i="12" s="1"/>
  <c r="L3804" i="12"/>
  <c r="M3804" i="12" s="1"/>
  <c r="L3687" i="12"/>
  <c r="M3687" i="12" s="1"/>
  <c r="L3610" i="12"/>
  <c r="M3610" i="12" s="1"/>
  <c r="L3719" i="12"/>
  <c r="M3719" i="12" s="1"/>
  <c r="L3728" i="12"/>
  <c r="M3728" i="12" s="1"/>
  <c r="L3669" i="12"/>
  <c r="M3669" i="12" s="1"/>
  <c r="L3605" i="12"/>
  <c r="M3605" i="12" s="1"/>
  <c r="L3809" i="12"/>
  <c r="M3809" i="12" s="1"/>
  <c r="L3830" i="12"/>
  <c r="M3830" i="12" s="1"/>
  <c r="L3724" i="12"/>
  <c r="M3724" i="12" s="1"/>
  <c r="L3864" i="12"/>
  <c r="M3864" i="12" s="1"/>
  <c r="L3760" i="12"/>
  <c r="M3760" i="12" s="1"/>
  <c r="L3866" i="12"/>
  <c r="M3866" i="12" s="1"/>
  <c r="L3664" i="12"/>
  <c r="M3664" i="12" s="1"/>
  <c r="L3844" i="12"/>
  <c r="M3844" i="12" s="1"/>
  <c r="L3712" i="12"/>
  <c r="M3712" i="12" s="1"/>
  <c r="L3877" i="12"/>
  <c r="M3877" i="12" s="1"/>
  <c r="L3746" i="12"/>
  <c r="M3746" i="12" s="1"/>
  <c r="L3628" i="12"/>
  <c r="M3628" i="12" s="1"/>
  <c r="L3739" i="12"/>
  <c r="M3739" i="12" s="1"/>
  <c r="L3674" i="12"/>
  <c r="M3674" i="12" s="1"/>
  <c r="L3606" i="12"/>
  <c r="M3606" i="12" s="1"/>
  <c r="L3762" i="12"/>
  <c r="M3762" i="12" s="1"/>
  <c r="L3792" i="12"/>
  <c r="M3792" i="12" s="1"/>
  <c r="L3839" i="12"/>
  <c r="M3839" i="12" s="1"/>
  <c r="L3863" i="12"/>
  <c r="M3863" i="12" s="1"/>
  <c r="L3751" i="12"/>
  <c r="M3751" i="12" s="1"/>
  <c r="L3614" i="12"/>
  <c r="M3614" i="12" s="1"/>
  <c r="L3774" i="12"/>
  <c r="M3774" i="12" s="1"/>
  <c r="L3763" i="12"/>
  <c r="M3763" i="12" s="1"/>
  <c r="L3675" i="12"/>
  <c r="M3675" i="12" s="1"/>
  <c r="L3681" i="12"/>
  <c r="M3681" i="12" s="1"/>
  <c r="L3862" i="12"/>
  <c r="M3862" i="12" s="1"/>
  <c r="L3753" i="12"/>
  <c r="M3753" i="12" s="1"/>
  <c r="L3659" i="12"/>
  <c r="M3659" i="12" s="1"/>
  <c r="L3848" i="12"/>
  <c r="M3848" i="12" s="1"/>
  <c r="L3626" i="12"/>
  <c r="M3626" i="12" s="1"/>
  <c r="L3656" i="12"/>
  <c r="M3656" i="12" s="1"/>
  <c r="L3645" i="12"/>
  <c r="M3645" i="12" s="1"/>
  <c r="L3802" i="12"/>
  <c r="M3802" i="12" s="1"/>
  <c r="L3765" i="12"/>
  <c r="M3765" i="12" s="1"/>
  <c r="L3794" i="12"/>
  <c r="M3794" i="12" s="1"/>
  <c r="L3785" i="12"/>
  <c r="M3785" i="12" s="1"/>
  <c r="L3793" i="12"/>
  <c r="M3793" i="12" s="1"/>
  <c r="L3672" i="12"/>
  <c r="M3672" i="12" s="1"/>
  <c r="L3807" i="12"/>
  <c r="M3807" i="12" s="1"/>
  <c r="L3852" i="12"/>
  <c r="M3852" i="12" s="1"/>
  <c r="L3713" i="12"/>
  <c r="M3713" i="12" s="1"/>
  <c r="L3695" i="12"/>
  <c r="M3695" i="12" s="1"/>
  <c r="L3711" i="12"/>
  <c r="M3711" i="12" s="1"/>
  <c r="L3778" i="12"/>
  <c r="M3778" i="12" s="1"/>
  <c r="L3857" i="12"/>
  <c r="M3857" i="12" s="1"/>
  <c r="L3749" i="12"/>
  <c r="M3749" i="12" s="1"/>
  <c r="L3636" i="12"/>
  <c r="M3636" i="12" s="1"/>
  <c r="L3776" i="12"/>
  <c r="M3776" i="12" s="1"/>
  <c r="L3854" i="12"/>
  <c r="M3854" i="12" s="1"/>
  <c r="L3691" i="12"/>
  <c r="M3691" i="12" s="1"/>
  <c r="L3813" i="12"/>
  <c r="M3813" i="12" s="1"/>
  <c r="L3706" i="12"/>
  <c r="M3706" i="12" s="1"/>
  <c r="L3644" i="12"/>
  <c r="M3644" i="12" s="1"/>
  <c r="L3737" i="12"/>
  <c r="M3737" i="12" s="1"/>
  <c r="L3596" i="12"/>
  <c r="M3596" i="12" s="1"/>
  <c r="L3803" i="12"/>
  <c r="M3803" i="12" s="1"/>
  <c r="L3789" i="12"/>
  <c r="M3789" i="12" s="1"/>
  <c r="L3680" i="12"/>
  <c r="M3680" i="12" s="1"/>
  <c r="L3649" i="12"/>
  <c r="M3649" i="12" s="1"/>
  <c r="L3865" i="12"/>
  <c r="M3865" i="12" s="1"/>
  <c r="L3756" i="12"/>
  <c r="M3756" i="12" s="1"/>
  <c r="L3782" i="12"/>
  <c r="M3782" i="12" s="1"/>
  <c r="L3766" i="12"/>
  <c r="M3766" i="12" s="1"/>
  <c r="L3676" i="12"/>
  <c r="M3676" i="12" s="1"/>
  <c r="L3638" i="12"/>
  <c r="M3638" i="12" s="1"/>
  <c r="L3777" i="12"/>
  <c r="M3777" i="12" s="1"/>
  <c r="L3784" i="12"/>
  <c r="M3784" i="12" s="1"/>
  <c r="L3858" i="12"/>
  <c r="M3858" i="12" s="1"/>
  <c r="L3742" i="12"/>
  <c r="M3742" i="12" s="1"/>
  <c r="L3642" i="12"/>
  <c r="M3642" i="12" s="1"/>
  <c r="L3817" i="12"/>
  <c r="M3817" i="12" s="1"/>
  <c r="L3703" i="12"/>
  <c r="M3703" i="12" s="1"/>
  <c r="L3812" i="12"/>
  <c r="M3812" i="12" s="1"/>
  <c r="L3814" i="12"/>
  <c r="M3814" i="12" s="1"/>
  <c r="L3704" i="12"/>
  <c r="M3704" i="12" s="1"/>
  <c r="L3662" i="12"/>
  <c r="M3662" i="12" s="1"/>
  <c r="L3767" i="12"/>
  <c r="M3767" i="12" s="1"/>
  <c r="L3627" i="12"/>
  <c r="M3627" i="12" s="1"/>
  <c r="L3798" i="12"/>
  <c r="M3798" i="12" s="1"/>
  <c r="L3829" i="12"/>
  <c r="M3829" i="12" s="1"/>
  <c r="L3708" i="12"/>
  <c r="M3708" i="12" s="1"/>
  <c r="L3879" i="12"/>
  <c r="M3879" i="12" s="1"/>
  <c r="L3720" i="12"/>
  <c r="M3720" i="12" s="1"/>
  <c r="L3731" i="12"/>
  <c r="M3731" i="12" s="1"/>
  <c r="L3856" i="12"/>
  <c r="M3856" i="12" s="1"/>
  <c r="L3811" i="12"/>
  <c r="M3811" i="12" s="1"/>
  <c r="L3670" i="12"/>
  <c r="M3670" i="12" s="1"/>
  <c r="L3827" i="12"/>
  <c r="M3827" i="12" s="1"/>
  <c r="L3836" i="12"/>
  <c r="M3836" i="12" s="1"/>
  <c r="L3716" i="12"/>
  <c r="M3716" i="12" s="1"/>
  <c r="L3717" i="12"/>
  <c r="M3717" i="12" s="1"/>
  <c r="L3783" i="12"/>
  <c r="M3783" i="12" s="1"/>
  <c r="L3686" i="12"/>
  <c r="M3686" i="12" s="1"/>
  <c r="L3726" i="12"/>
  <c r="M3726" i="12" s="1"/>
  <c r="L3744" i="12"/>
  <c r="M3744" i="12" s="1"/>
  <c r="L3677" i="12"/>
  <c r="M3677" i="12" s="1"/>
  <c r="L3815" i="12"/>
  <c r="M3815" i="12" s="1"/>
  <c r="L3721" i="12"/>
  <c r="M3721" i="12" s="1"/>
  <c r="L3697" i="12"/>
  <c r="M3697" i="12" s="1"/>
  <c r="L3745" i="12"/>
  <c r="M3745" i="12" s="1"/>
  <c r="L3641" i="12"/>
  <c r="M3641" i="12" s="1"/>
  <c r="L3833" i="12"/>
  <c r="M3833" i="12" s="1"/>
  <c r="L3825" i="12"/>
  <c r="M3825" i="12" s="1"/>
  <c r="L3873" i="12"/>
  <c r="M3873" i="12" s="1"/>
  <c r="L3846" i="12"/>
  <c r="M3846" i="12" s="1"/>
  <c r="L3743" i="12"/>
  <c r="M3743" i="12" s="1"/>
  <c r="L3796" i="12"/>
  <c r="M3796" i="12" s="1"/>
  <c r="L3849" i="12"/>
  <c r="M3849" i="12" s="1"/>
  <c r="L3868" i="12"/>
  <c r="M3868" i="12" s="1"/>
  <c r="L3709" i="12"/>
  <c r="M3709" i="12" s="1"/>
  <c r="L3874" i="12"/>
  <c r="M3874" i="12" s="1"/>
  <c r="L3795" i="12"/>
  <c r="M3795" i="12" s="1"/>
  <c r="L3734" i="12"/>
  <c r="M3734" i="12" s="1"/>
  <c r="L3781" i="12"/>
  <c r="M3781" i="12" s="1"/>
  <c r="L3690" i="12"/>
  <c r="M3690" i="12" s="1"/>
  <c r="L3860" i="12"/>
  <c r="M3860" i="12" s="1"/>
  <c r="L3729" i="12"/>
  <c r="M3729" i="12" s="1"/>
  <c r="L3723" i="12"/>
  <c r="M3723" i="12" s="1"/>
  <c r="L3694" i="12"/>
  <c r="M3694" i="12" s="1"/>
  <c r="L3806" i="12"/>
  <c r="M3806" i="12" s="1"/>
  <c r="L3837" i="12"/>
  <c r="M3837" i="12" s="1"/>
  <c r="L3822" i="12"/>
  <c r="M3822" i="12" s="1"/>
  <c r="L3740" i="12"/>
  <c r="M3740" i="12" s="1"/>
  <c r="L3847" i="12"/>
  <c r="M3847" i="12" s="1"/>
  <c r="L3609" i="12"/>
  <c r="M3609" i="12" s="1"/>
  <c r="L3683" i="12"/>
  <c r="M3683" i="12" s="1"/>
  <c r="L3752" i="12"/>
  <c r="M3752" i="12" s="1"/>
  <c r="L3826" i="12"/>
  <c r="M3826" i="12" s="1"/>
  <c r="L3772" i="12"/>
  <c r="M3772" i="12" s="1"/>
  <c r="L3652" i="12"/>
  <c r="M3652" i="12" s="1"/>
  <c r="L3870" i="12"/>
  <c r="M3870" i="12" s="1"/>
  <c r="L3665" i="12"/>
  <c r="M3665" i="12" s="1"/>
  <c r="L3693" i="12"/>
  <c r="M3693" i="12" s="1"/>
  <c r="L3821" i="12"/>
  <c r="M3821" i="12" s="1"/>
  <c r="L3660" i="12"/>
  <c r="M3660" i="12" s="1"/>
  <c r="L3788" i="12"/>
  <c r="M3788" i="12" s="1"/>
  <c r="L3702" i="12"/>
  <c r="M3702" i="12" s="1"/>
  <c r="L3791" i="12"/>
  <c r="M3791" i="12" s="1"/>
  <c r="L3657" i="12"/>
  <c r="M3657" i="12" s="1"/>
  <c r="L3727" i="12"/>
  <c r="M3727" i="12" s="1"/>
  <c r="L3757" i="12"/>
  <c r="M3757" i="12" s="1"/>
  <c r="L3747" i="12"/>
  <c r="M3747" i="12" s="1"/>
  <c r="L3725" i="12"/>
  <c r="M3725" i="12" s="1"/>
  <c r="L3479" i="12"/>
  <c r="M3479" i="12" s="1"/>
  <c r="L3678" i="12"/>
  <c r="M3678" i="12" s="1"/>
  <c r="L3759" i="12"/>
  <c r="M3759" i="12" s="1"/>
  <c r="L3671" i="12"/>
  <c r="M3671" i="12" s="1"/>
  <c r="L3834" i="12"/>
  <c r="M3834" i="12" s="1"/>
  <c r="L3679" i="12"/>
  <c r="M3679" i="12" s="1"/>
  <c r="L3611" i="12"/>
  <c r="M3611" i="12" s="1"/>
  <c r="L3487" i="12"/>
  <c r="M3487" i="12" s="1"/>
  <c r="L3446" i="12"/>
  <c r="M3446" i="12" s="1"/>
  <c r="L3409" i="12"/>
  <c r="M3409" i="12" s="1"/>
  <c r="L3462" i="12"/>
  <c r="M3462" i="12" s="1"/>
  <c r="L3465" i="12"/>
  <c r="M3465" i="12" s="1"/>
  <c r="L3600" i="12"/>
  <c r="M3600" i="12" s="1"/>
  <c r="L3541" i="12"/>
  <c r="M3541" i="12" s="1"/>
  <c r="L3471" i="12"/>
  <c r="M3471" i="12" s="1"/>
  <c r="L3489" i="12"/>
  <c r="M3489" i="12" s="1"/>
  <c r="L3413" i="12"/>
  <c r="M3413" i="12" s="1"/>
  <c r="L3441" i="12"/>
  <c r="M3441" i="12" s="1"/>
  <c r="L3597" i="12"/>
  <c r="M3597" i="12" s="1"/>
  <c r="L3823" i="12"/>
  <c r="M3823" i="12" s="1"/>
  <c r="L3616" i="12"/>
  <c r="M3616" i="12" s="1"/>
  <c r="L3486" i="12"/>
  <c r="M3486" i="12" s="1"/>
  <c r="L3551" i="12"/>
  <c r="M3551" i="12" s="1"/>
  <c r="L3546" i="12"/>
  <c r="M3546" i="12" s="1"/>
  <c r="L3426" i="12"/>
  <c r="M3426" i="12" s="1"/>
  <c r="L3566" i="12"/>
  <c r="M3566" i="12" s="1"/>
  <c r="L3851" i="12"/>
  <c r="M3851" i="12" s="1"/>
  <c r="L3735" i="12"/>
  <c r="M3735" i="12" s="1"/>
  <c r="L3701" i="12"/>
  <c r="M3701" i="12" s="1"/>
  <c r="L3488" i="12"/>
  <c r="M3488" i="12" s="1"/>
  <c r="L3522" i="12"/>
  <c r="M3522" i="12" s="1"/>
  <c r="L3689" i="12"/>
  <c r="M3689" i="12" s="1"/>
  <c r="L3623" i="12"/>
  <c r="M3623" i="12" s="1"/>
  <c r="L3448" i="12"/>
  <c r="M3448" i="12" s="1"/>
  <c r="L3579" i="12"/>
  <c r="M3579" i="12" s="1"/>
  <c r="L3598" i="12"/>
  <c r="M3598" i="12" s="1"/>
  <c r="L3365" i="12"/>
  <c r="M3365" i="12" s="1"/>
  <c r="L3768" i="12"/>
  <c r="M3768" i="12" s="1"/>
  <c r="L3603" i="12"/>
  <c r="M3603" i="12" s="1"/>
  <c r="L3455" i="12"/>
  <c r="M3455" i="12" s="1"/>
  <c r="L3601" i="12"/>
  <c r="M3601" i="12" s="1"/>
  <c r="L3474" i="12"/>
  <c r="M3474" i="12" s="1"/>
  <c r="L3445" i="12"/>
  <c r="M3445" i="12" s="1"/>
  <c r="L3503" i="12"/>
  <c r="M3503" i="12" s="1"/>
  <c r="L3385" i="12"/>
  <c r="M3385" i="12" s="1"/>
  <c r="L3549" i="12"/>
  <c r="M3549" i="12" s="1"/>
  <c r="L3667" i="12"/>
  <c r="M3667" i="12" s="1"/>
  <c r="L3576" i="12"/>
  <c r="M3576" i="12" s="1"/>
  <c r="L3775" i="12"/>
  <c r="M3775" i="12" s="1"/>
  <c r="L3586" i="12"/>
  <c r="M3586" i="12" s="1"/>
  <c r="L3519" i="12"/>
  <c r="M3519" i="12" s="1"/>
  <c r="L3584" i="12"/>
  <c r="M3584" i="12" s="1"/>
  <c r="L3430" i="12"/>
  <c r="M3430" i="12" s="1"/>
  <c r="L3761" i="12"/>
  <c r="M3761" i="12" s="1"/>
  <c r="L3655" i="12"/>
  <c r="M3655" i="12" s="1"/>
  <c r="L3771" i="12"/>
  <c r="M3771" i="12" s="1"/>
  <c r="L3583" i="12"/>
  <c r="M3583" i="12" s="1"/>
  <c r="L3540" i="12"/>
  <c r="M3540" i="12" s="1"/>
  <c r="L3379" i="12"/>
  <c r="M3379" i="12" s="1"/>
  <c r="L3646" i="12"/>
  <c r="M3646" i="12" s="1"/>
  <c r="L3399" i="12"/>
  <c r="M3399" i="12" s="1"/>
  <c r="L3539" i="12"/>
  <c r="M3539" i="12" s="1"/>
  <c r="L3442" i="12"/>
  <c r="M3442" i="12" s="1"/>
  <c r="L3557" i="12"/>
  <c r="M3557" i="12" s="1"/>
  <c r="L3511" i="12"/>
  <c r="M3511" i="12" s="1"/>
  <c r="L3370" i="12"/>
  <c r="M3370" i="12" s="1"/>
  <c r="L3544" i="12"/>
  <c r="M3544" i="12" s="1"/>
  <c r="L3637" i="12"/>
  <c r="M3637" i="12" s="1"/>
  <c r="L3500" i="12"/>
  <c r="M3500" i="12" s="1"/>
  <c r="L3485" i="12"/>
  <c r="M3485" i="12" s="1"/>
  <c r="L3558" i="12"/>
  <c r="M3558" i="12" s="1"/>
  <c r="L3622" i="12"/>
  <c r="M3622" i="12" s="1"/>
  <c r="L3496" i="12"/>
  <c r="M3496" i="12" s="1"/>
  <c r="L3468" i="12"/>
  <c r="M3468" i="12" s="1"/>
  <c r="L3438" i="12"/>
  <c r="M3438" i="12" s="1"/>
  <c r="L3481" i="12"/>
  <c r="M3481" i="12" s="1"/>
  <c r="L3447" i="12"/>
  <c r="M3447" i="12" s="1"/>
  <c r="L3569" i="12"/>
  <c r="M3569" i="12" s="1"/>
  <c r="L3548" i="12"/>
  <c r="M3548" i="12" s="1"/>
  <c r="L3528" i="12"/>
  <c r="M3528" i="12" s="1"/>
  <c r="L3594" i="12"/>
  <c r="M3594" i="12" s="1"/>
  <c r="L3501" i="12"/>
  <c r="M3501" i="12" s="1"/>
  <c r="L3527" i="12"/>
  <c r="M3527" i="12" s="1"/>
  <c r="L3581" i="12"/>
  <c r="M3581" i="12" s="1"/>
  <c r="L3518" i="12"/>
  <c r="M3518" i="12" s="1"/>
  <c r="L3425" i="12"/>
  <c r="M3425" i="12" s="1"/>
  <c r="L3619" i="12"/>
  <c r="M3619" i="12" s="1"/>
  <c r="L3553" i="12"/>
  <c r="M3553" i="12" s="1"/>
  <c r="L3510" i="12"/>
  <c r="M3510" i="12" s="1"/>
  <c r="L3367" i="12"/>
  <c r="M3367" i="12" s="1"/>
  <c r="L3580" i="12"/>
  <c r="M3580" i="12" s="1"/>
  <c r="L3504" i="12"/>
  <c r="M3504" i="12" s="1"/>
  <c r="L3377" i="12"/>
  <c r="M3377" i="12" s="1"/>
  <c r="L3648" i="12"/>
  <c r="M3648" i="12" s="1"/>
  <c r="L3538" i="12"/>
  <c r="M3538" i="12" s="1"/>
  <c r="L3520" i="12"/>
  <c r="M3520" i="12" s="1"/>
  <c r="L3512" i="12"/>
  <c r="M3512" i="12" s="1"/>
  <c r="L3444" i="12"/>
  <c r="M3444" i="12" s="1"/>
  <c r="L3542" i="12"/>
  <c r="M3542" i="12" s="1"/>
  <c r="L3516" i="12"/>
  <c r="M3516" i="12" s="1"/>
  <c r="L3457" i="12"/>
  <c r="M3457" i="12" s="1"/>
  <c r="L3523" i="12"/>
  <c r="M3523" i="12" s="1"/>
  <c r="L3536" i="12"/>
  <c r="M3536" i="12" s="1"/>
  <c r="L3530" i="12"/>
  <c r="M3530" i="12" s="1"/>
  <c r="L3532" i="12"/>
  <c r="M3532" i="12" s="1"/>
  <c r="L3550" i="12"/>
  <c r="M3550" i="12" s="1"/>
  <c r="L3439" i="12"/>
  <c r="M3439" i="12" s="1"/>
  <c r="L3366" i="12"/>
  <c r="M3366" i="12" s="1"/>
  <c r="L3559" i="12"/>
  <c r="M3559" i="12" s="1"/>
  <c r="L3515" i="12"/>
  <c r="M3515" i="12" s="1"/>
  <c r="L3565" i="12"/>
  <c r="M3565" i="12" s="1"/>
  <c r="L3428" i="12"/>
  <c r="M3428" i="12" s="1"/>
  <c r="L3526" i="12"/>
  <c r="M3526" i="12" s="1"/>
  <c r="L3453" i="12"/>
  <c r="M3453" i="12" s="1"/>
  <c r="L3524" i="12"/>
  <c r="M3524" i="12" s="1"/>
  <c r="L3658" i="12"/>
  <c r="M3658" i="12" s="1"/>
  <c r="L3415" i="12"/>
  <c r="M3415" i="12" s="1"/>
  <c r="L3393" i="12"/>
  <c r="M3393" i="12" s="1"/>
  <c r="L3517" i="12"/>
  <c r="M3517" i="12" s="1"/>
  <c r="L3480" i="12"/>
  <c r="M3480" i="12" s="1"/>
  <c r="L3509" i="12"/>
  <c r="M3509" i="12" s="1"/>
  <c r="L3599" i="12"/>
  <c r="M3599" i="12" s="1"/>
  <c r="L3394" i="12"/>
  <c r="M3394" i="12" s="1"/>
  <c r="L3482" i="12"/>
  <c r="M3482" i="12" s="1"/>
  <c r="L3414" i="12"/>
  <c r="M3414" i="12" s="1"/>
  <c r="L3574" i="12"/>
  <c r="M3574" i="12" s="1"/>
  <c r="L3573" i="12"/>
  <c r="M3573" i="12" s="1"/>
  <c r="L3463" i="12"/>
  <c r="M3463" i="12" s="1"/>
  <c r="L3607" i="12"/>
  <c r="M3607" i="12" s="1"/>
  <c r="L3635" i="12"/>
  <c r="M3635" i="12" s="1"/>
  <c r="L3431" i="12"/>
  <c r="M3431" i="12" s="1"/>
  <c r="L3568" i="12"/>
  <c r="M3568" i="12" s="1"/>
  <c r="L3497" i="12"/>
  <c r="M3497" i="12" s="1"/>
  <c r="L3552" i="12"/>
  <c r="M3552" i="12" s="1"/>
  <c r="L3571" i="12"/>
  <c r="M3571" i="12" s="1"/>
  <c r="L3380" i="12"/>
  <c r="M3380" i="12" s="1"/>
  <c r="L3498" i="12"/>
  <c r="M3498" i="12" s="1"/>
  <c r="L3466" i="12"/>
  <c r="M3466" i="12" s="1"/>
  <c r="L3589" i="12"/>
  <c r="M3589" i="12" s="1"/>
  <c r="L3567" i="12"/>
  <c r="M3567" i="12" s="1"/>
  <c r="L3434" i="12"/>
  <c r="M3434" i="12" s="1"/>
  <c r="L3408" i="12"/>
  <c r="M3408" i="12" s="1"/>
  <c r="L3647" i="12"/>
  <c r="M3647" i="12" s="1"/>
  <c r="L3535" i="12"/>
  <c r="M3535" i="12" s="1"/>
  <c r="L3477" i="12"/>
  <c r="M3477" i="12" s="1"/>
  <c r="L3395" i="12"/>
  <c r="M3395" i="12" s="1"/>
  <c r="L3615" i="12"/>
  <c r="M3615" i="12" s="1"/>
  <c r="L3555" i="12"/>
  <c r="M3555" i="12" s="1"/>
  <c r="L3483" i="12"/>
  <c r="M3483" i="12" s="1"/>
  <c r="L3440" i="12"/>
  <c r="M3440" i="12" s="1"/>
  <c r="L3475" i="12"/>
  <c r="M3475" i="12" s="1"/>
  <c r="L3407" i="12"/>
  <c r="M3407" i="12" s="1"/>
  <c r="L3420" i="12"/>
  <c r="M3420" i="12" s="1"/>
  <c r="L3592" i="12"/>
  <c r="M3592" i="12" s="1"/>
  <c r="L3563" i="12"/>
  <c r="M3563" i="12" s="1"/>
  <c r="L3643" i="12"/>
  <c r="M3643" i="12" s="1"/>
  <c r="L3590" i="12"/>
  <c r="M3590" i="12" s="1"/>
  <c r="L3554" i="12"/>
  <c r="M3554" i="12" s="1"/>
  <c r="L3364" i="12"/>
  <c r="M3364" i="12" s="1"/>
  <c r="L3371" i="12"/>
  <c r="M3371" i="12" s="1"/>
  <c r="L3507" i="12"/>
  <c r="M3507" i="12" s="1"/>
  <c r="L3456" i="12"/>
  <c r="M3456" i="12" s="1"/>
  <c r="L3543" i="12"/>
  <c r="M3543" i="12" s="1"/>
  <c r="L3452" i="12"/>
  <c r="M3452" i="12" s="1"/>
  <c r="L3469" i="12"/>
  <c r="M3469" i="12" s="1"/>
  <c r="L3529" i="12"/>
  <c r="M3529" i="12" s="1"/>
  <c r="L3464" i="12"/>
  <c r="M3464" i="12" s="1"/>
  <c r="L3562" i="12"/>
  <c r="M3562" i="12" s="1"/>
  <c r="L3513" i="12"/>
  <c r="M3513" i="12" s="1"/>
  <c r="L3514" i="12"/>
  <c r="M3514" i="12" s="1"/>
  <c r="L3451" i="12"/>
  <c r="M3451" i="12" s="1"/>
  <c r="L3577" i="12"/>
  <c r="M3577" i="12" s="1"/>
  <c r="L3508" i="12"/>
  <c r="M3508" i="12" s="1"/>
  <c r="L3422" i="12"/>
  <c r="M3422" i="12" s="1"/>
  <c r="L3506" i="12"/>
  <c r="M3506" i="12" s="1"/>
  <c r="L3493" i="12"/>
  <c r="M3493" i="12" s="1"/>
  <c r="L3374" i="12"/>
  <c r="M3374" i="12" s="1"/>
  <c r="L3537" i="12"/>
  <c r="M3537" i="12" s="1"/>
  <c r="L3363" i="12"/>
  <c r="M3363" i="12" s="1"/>
  <c r="L3591" i="12"/>
  <c r="M3591" i="12" s="1"/>
  <c r="L3427" i="12"/>
  <c r="M3427" i="12" s="1"/>
  <c r="L3629" i="12"/>
  <c r="M3629" i="12" s="1"/>
  <c r="L3575" i="12"/>
  <c r="M3575" i="12" s="1"/>
  <c r="L3433" i="12"/>
  <c r="M3433" i="12" s="1"/>
  <c r="L3450" i="12"/>
  <c r="M3450" i="12" s="1"/>
  <c r="L3375" i="12"/>
  <c r="M3375" i="12" s="1"/>
  <c r="L3476" i="12"/>
  <c r="M3476" i="12" s="1"/>
  <c r="L3402" i="12"/>
  <c r="M3402" i="12" s="1"/>
  <c r="L3436" i="12"/>
  <c r="M3436" i="12" s="1"/>
  <c r="L3372" i="12"/>
  <c r="M3372" i="12" s="1"/>
  <c r="L3392" i="12"/>
  <c r="M3392" i="12" s="1"/>
  <c r="L3578" i="12"/>
  <c r="M3578" i="12" s="1"/>
  <c r="L3449" i="12"/>
  <c r="M3449" i="12" s="1"/>
  <c r="L3401" i="12"/>
  <c r="M3401" i="12" s="1"/>
  <c r="L3484" i="12"/>
  <c r="M3484" i="12" s="1"/>
  <c r="L3423" i="12"/>
  <c r="M3423" i="12" s="1"/>
  <c r="L3525" i="12"/>
  <c r="M3525" i="12" s="1"/>
  <c r="L3467" i="12"/>
  <c r="M3467" i="12" s="1"/>
  <c r="L3381" i="12"/>
  <c r="M3381" i="12" s="1"/>
  <c r="L3521" i="12"/>
  <c r="M3521" i="12" s="1"/>
  <c r="L3585" i="12"/>
  <c r="M3585" i="12" s="1"/>
  <c r="L3421" i="12"/>
  <c r="M3421" i="12" s="1"/>
  <c r="L3495" i="12"/>
  <c r="M3495" i="12" s="1"/>
  <c r="L3382" i="12"/>
  <c r="M3382" i="12" s="1"/>
  <c r="L3572" i="12"/>
  <c r="M3572" i="12" s="1"/>
  <c r="L3632" i="12"/>
  <c r="M3632" i="12" s="1"/>
  <c r="L3435" i="12"/>
  <c r="M3435" i="12" s="1"/>
  <c r="L3368" i="12"/>
  <c r="M3368" i="12" s="1"/>
  <c r="L3588" i="12"/>
  <c r="M3588" i="12" s="1"/>
  <c r="L3400" i="12"/>
  <c r="M3400" i="12" s="1"/>
  <c r="L3556" i="12"/>
  <c r="M3556" i="12" s="1"/>
  <c r="L3608" i="12"/>
  <c r="M3608" i="12" s="1"/>
  <c r="L3531" i="12"/>
  <c r="M3531" i="12" s="1"/>
  <c r="L3478" i="12"/>
  <c r="M3478" i="12" s="1"/>
  <c r="L3416" i="12"/>
  <c r="M3416" i="12" s="1"/>
  <c r="L3470" i="12"/>
  <c r="M3470" i="12" s="1"/>
  <c r="L3490" i="12"/>
  <c r="M3490" i="12" s="1"/>
  <c r="L3570" i="12"/>
  <c r="M3570" i="12" s="1"/>
  <c r="L3533" i="12"/>
  <c r="M3533" i="12" s="1"/>
  <c r="L3620" i="12"/>
  <c r="M3620" i="12" s="1"/>
  <c r="L3499" i="12"/>
  <c r="M3499" i="12" s="1"/>
  <c r="L3386" i="12"/>
  <c r="M3386" i="12" s="1"/>
  <c r="L3443" i="12"/>
  <c r="M3443" i="12" s="1"/>
  <c r="L3398" i="12"/>
  <c r="M3398" i="12" s="1"/>
  <c r="L3564" i="12"/>
  <c r="M3564" i="12" s="1"/>
  <c r="L3472" i="12"/>
  <c r="M3472" i="12" s="1"/>
  <c r="L3376" i="12"/>
  <c r="M3376" i="12" s="1"/>
  <c r="L3587" i="12"/>
  <c r="M3587" i="12" s="1"/>
  <c r="L3437" i="12"/>
  <c r="M3437" i="12" s="1"/>
  <c r="L3604" i="12"/>
  <c r="M3604" i="12" s="1"/>
  <c r="L3406" i="12"/>
  <c r="M3406" i="12" s="1"/>
  <c r="L3492" i="12"/>
  <c r="M3492" i="12" s="1"/>
  <c r="L3582" i="12"/>
  <c r="M3582" i="12" s="1"/>
  <c r="L3633" i="12"/>
  <c r="M3633" i="12" s="1"/>
  <c r="L3595" i="12"/>
  <c r="M3595" i="12" s="1"/>
  <c r="L3345" i="12"/>
  <c r="M3345" i="12" s="1"/>
  <c r="L3631" i="12"/>
  <c r="M3631" i="12" s="1"/>
  <c r="L3494" i="12"/>
  <c r="M3494" i="12" s="1"/>
  <c r="L3505" i="12"/>
  <c r="M3505" i="12" s="1"/>
  <c r="L3602" i="12"/>
  <c r="M3602" i="12" s="1"/>
  <c r="L3624" i="12"/>
  <c r="M3624" i="12" s="1"/>
  <c r="L3491" i="12"/>
  <c r="M3491" i="12" s="1"/>
  <c r="L3388" i="12"/>
  <c r="M3388" i="12" s="1"/>
  <c r="L3561" i="12"/>
  <c r="M3561" i="12" s="1"/>
  <c r="L3403" i="12"/>
  <c r="M3403" i="12" s="1"/>
  <c r="L3411" i="12"/>
  <c r="M3411" i="12" s="1"/>
  <c r="L3339" i="12"/>
  <c r="M3339" i="12" s="1"/>
  <c r="L3473" i="12"/>
  <c r="M3473" i="12" s="1"/>
  <c r="L3613" i="12"/>
  <c r="M3613" i="12" s="1"/>
  <c r="L3459" i="12"/>
  <c r="M3459" i="12" s="1"/>
  <c r="L3458" i="12"/>
  <c r="M3458" i="12" s="1"/>
  <c r="L3331" i="12"/>
  <c r="M3331" i="12" s="1"/>
  <c r="L3190" i="12"/>
  <c r="M3190" i="12" s="1"/>
  <c r="L3187" i="12"/>
  <c r="M3187" i="12" s="1"/>
  <c r="L3215" i="12"/>
  <c r="M3215" i="12" s="1"/>
  <c r="L3461" i="12"/>
  <c r="M3461" i="12" s="1"/>
  <c r="L3362" i="12"/>
  <c r="M3362" i="12" s="1"/>
  <c r="L3545" i="12"/>
  <c r="M3545" i="12" s="1"/>
  <c r="L3346" i="12"/>
  <c r="M3346" i="12" s="1"/>
  <c r="L3236" i="12"/>
  <c r="M3236" i="12" s="1"/>
  <c r="L3391" i="12"/>
  <c r="M3391" i="12" s="1"/>
  <c r="L3640" i="12"/>
  <c r="M3640" i="12" s="1"/>
  <c r="L3373" i="12"/>
  <c r="M3373" i="12" s="1"/>
  <c r="L3534" i="12"/>
  <c r="M3534" i="12" s="1"/>
  <c r="L3502" i="12"/>
  <c r="M3502" i="12" s="1"/>
  <c r="L3560" i="12"/>
  <c r="M3560" i="12" s="1"/>
  <c r="L3286" i="12"/>
  <c r="M3286" i="12" s="1"/>
  <c r="L3547" i="12"/>
  <c r="M3547" i="12" s="1"/>
  <c r="L3460" i="12"/>
  <c r="M3460" i="12" s="1"/>
  <c r="L3419" i="12"/>
  <c r="M3419" i="12" s="1"/>
  <c r="L3188" i="12"/>
  <c r="M3188" i="12" s="1"/>
  <c r="L3387" i="12"/>
  <c r="M3387" i="12" s="1"/>
  <c r="L3432" i="12"/>
  <c r="M3432" i="12" s="1"/>
  <c r="L3617" i="12"/>
  <c r="M3617" i="12" s="1"/>
  <c r="L3354" i="12"/>
  <c r="M3354" i="12" s="1"/>
  <c r="L3186" i="12"/>
  <c r="M3186" i="12" s="1"/>
  <c r="L3378" i="12"/>
  <c r="M3378" i="12" s="1"/>
  <c r="L3254" i="12"/>
  <c r="M3254" i="12" s="1"/>
  <c r="L3255" i="12"/>
  <c r="M3255" i="12" s="1"/>
  <c r="L3214" i="12"/>
  <c r="M3214" i="12" s="1"/>
  <c r="L3174" i="12"/>
  <c r="M3174" i="12" s="1"/>
  <c r="L3203" i="12"/>
  <c r="M3203" i="12" s="1"/>
  <c r="L3327" i="12"/>
  <c r="M3327" i="12" s="1"/>
  <c r="L3256" i="12"/>
  <c r="M3256" i="12" s="1"/>
  <c r="L3178" i="12"/>
  <c r="M3178" i="12" s="1"/>
  <c r="L3239" i="12"/>
  <c r="M3239" i="12" s="1"/>
  <c r="L3307" i="12"/>
  <c r="M3307" i="12" s="1"/>
  <c r="L3128" i="12"/>
  <c r="M3128" i="12" s="1"/>
  <c r="L3319" i="12"/>
  <c r="M3319" i="12" s="1"/>
  <c r="L3189" i="12"/>
  <c r="M3189" i="12" s="1"/>
  <c r="L3191" i="12"/>
  <c r="M3191" i="12" s="1"/>
  <c r="L3305" i="12"/>
  <c r="M3305" i="12" s="1"/>
  <c r="L3306" i="12"/>
  <c r="M3306" i="12" s="1"/>
  <c r="L3208" i="12"/>
  <c r="M3208" i="12" s="1"/>
  <c r="L3193" i="12"/>
  <c r="M3193" i="12" s="1"/>
  <c r="L3312" i="12"/>
  <c r="M3312" i="12" s="1"/>
  <c r="L3259" i="12"/>
  <c r="M3259" i="12" s="1"/>
  <c r="L3283" i="12"/>
  <c r="M3283" i="12" s="1"/>
  <c r="L3231" i="12"/>
  <c r="M3231" i="12" s="1"/>
  <c r="L3389" i="12"/>
  <c r="M3389" i="12" s="1"/>
  <c r="L3351" i="12"/>
  <c r="M3351" i="12" s="1"/>
  <c r="L3296" i="12"/>
  <c r="M3296" i="12" s="1"/>
  <c r="L3194" i="12"/>
  <c r="M3194" i="12" s="1"/>
  <c r="L3200" i="12"/>
  <c r="M3200" i="12" s="1"/>
  <c r="L3352" i="12"/>
  <c r="M3352" i="12" s="1"/>
  <c r="L3301" i="12"/>
  <c r="M3301" i="12" s="1"/>
  <c r="L3131" i="12"/>
  <c r="M3131" i="12" s="1"/>
  <c r="L3279" i="12"/>
  <c r="M3279" i="12" s="1"/>
  <c r="L3238" i="12"/>
  <c r="M3238" i="12" s="1"/>
  <c r="L3321" i="12"/>
  <c r="M3321" i="12" s="1"/>
  <c r="L3261" i="12"/>
  <c r="M3261" i="12" s="1"/>
  <c r="L3328" i="12"/>
  <c r="M3328" i="12" s="1"/>
  <c r="L3166" i="12"/>
  <c r="M3166" i="12" s="1"/>
  <c r="L3245" i="12"/>
  <c r="M3245" i="12" s="1"/>
  <c r="L3124" i="12"/>
  <c r="M3124" i="12" s="1"/>
  <c r="L3417" i="12"/>
  <c r="M3417" i="12" s="1"/>
  <c r="L3270" i="12"/>
  <c r="M3270" i="12" s="1"/>
  <c r="L3336" i="12"/>
  <c r="M3336" i="12" s="1"/>
  <c r="L3291" i="12"/>
  <c r="M3291" i="12" s="1"/>
  <c r="L3325" i="12"/>
  <c r="M3325" i="12" s="1"/>
  <c r="L3137" i="12"/>
  <c r="M3137" i="12" s="1"/>
  <c r="L3289" i="12"/>
  <c r="M3289" i="12" s="1"/>
  <c r="L3211" i="12"/>
  <c r="M3211" i="12" s="1"/>
  <c r="L3302" i="12"/>
  <c r="M3302" i="12" s="1"/>
  <c r="L3185" i="12"/>
  <c r="M3185" i="12" s="1"/>
  <c r="L3205" i="12"/>
  <c r="M3205" i="12" s="1"/>
  <c r="L3429" i="12"/>
  <c r="M3429" i="12" s="1"/>
  <c r="L3159" i="12"/>
  <c r="M3159" i="12" s="1"/>
  <c r="L3397" i="12"/>
  <c r="M3397" i="12" s="1"/>
  <c r="L3229" i="12"/>
  <c r="M3229" i="12" s="1"/>
  <c r="L3163" i="12"/>
  <c r="M3163" i="12" s="1"/>
  <c r="L3199" i="12"/>
  <c r="M3199" i="12" s="1"/>
  <c r="L3454" i="12"/>
  <c r="M3454" i="12" s="1"/>
  <c r="L3258" i="12"/>
  <c r="M3258" i="12" s="1"/>
  <c r="L3152" i="12"/>
  <c r="M3152" i="12" s="1"/>
  <c r="L3329" i="12"/>
  <c r="M3329" i="12" s="1"/>
  <c r="L3303" i="12"/>
  <c r="M3303" i="12" s="1"/>
  <c r="L3257" i="12"/>
  <c r="M3257" i="12" s="1"/>
  <c r="L3213" i="12"/>
  <c r="M3213" i="12" s="1"/>
  <c r="L3227" i="12"/>
  <c r="M3227" i="12" s="1"/>
  <c r="L3220" i="12"/>
  <c r="M3220" i="12" s="1"/>
  <c r="L3176" i="12"/>
  <c r="M3176" i="12" s="1"/>
  <c r="L3232" i="12"/>
  <c r="M3232" i="12" s="1"/>
  <c r="L3165" i="12"/>
  <c r="M3165" i="12" s="1"/>
  <c r="L3167" i="12"/>
  <c r="M3167" i="12" s="1"/>
  <c r="L3410" i="12"/>
  <c r="M3410" i="12" s="1"/>
  <c r="L3216" i="12"/>
  <c r="M3216" i="12" s="1"/>
  <c r="L3210" i="12"/>
  <c r="M3210" i="12" s="1"/>
  <c r="L3268" i="12"/>
  <c r="M3268" i="12" s="1"/>
  <c r="L3202" i="12"/>
  <c r="M3202" i="12" s="1"/>
  <c r="L3244" i="12"/>
  <c r="M3244" i="12" s="1"/>
  <c r="L3271" i="12"/>
  <c r="M3271" i="12" s="1"/>
  <c r="L3293" i="12"/>
  <c r="M3293" i="12" s="1"/>
  <c r="L3310" i="12"/>
  <c r="M3310" i="12" s="1"/>
  <c r="L3223" i="12"/>
  <c r="M3223" i="12" s="1"/>
  <c r="L3357" i="12"/>
  <c r="M3357" i="12" s="1"/>
  <c r="L3299" i="12"/>
  <c r="M3299" i="12" s="1"/>
  <c r="L3222" i="12"/>
  <c r="M3222" i="12" s="1"/>
  <c r="L3281" i="12"/>
  <c r="M3281" i="12" s="1"/>
  <c r="L3249" i="12"/>
  <c r="M3249" i="12" s="1"/>
  <c r="L3332" i="12"/>
  <c r="M3332" i="12" s="1"/>
  <c r="L3235" i="12"/>
  <c r="M3235" i="12" s="1"/>
  <c r="L3313" i="12"/>
  <c r="M3313" i="12" s="1"/>
  <c r="L3226" i="12"/>
  <c r="M3226" i="12" s="1"/>
  <c r="L3132" i="12"/>
  <c r="M3132" i="12" s="1"/>
  <c r="L3412" i="12"/>
  <c r="M3412" i="12" s="1"/>
  <c r="L3330" i="12"/>
  <c r="M3330" i="12" s="1"/>
  <c r="L3277" i="12"/>
  <c r="M3277" i="12" s="1"/>
  <c r="L3251" i="12"/>
  <c r="M3251" i="12" s="1"/>
  <c r="L3295" i="12"/>
  <c r="M3295" i="12" s="1"/>
  <c r="L3181" i="12"/>
  <c r="M3181" i="12" s="1"/>
  <c r="L3240" i="12"/>
  <c r="M3240" i="12" s="1"/>
  <c r="L3360" i="12"/>
  <c r="M3360" i="12" s="1"/>
  <c r="L3315" i="12"/>
  <c r="M3315" i="12" s="1"/>
  <c r="L3390" i="12"/>
  <c r="M3390" i="12" s="1"/>
  <c r="L3246" i="12"/>
  <c r="M3246" i="12" s="1"/>
  <c r="L3317" i="12"/>
  <c r="M3317" i="12" s="1"/>
  <c r="L3157" i="12"/>
  <c r="M3157" i="12" s="1"/>
  <c r="L3350" i="12"/>
  <c r="M3350" i="12" s="1"/>
  <c r="L3274" i="12"/>
  <c r="M3274" i="12" s="1"/>
  <c r="L3253" i="12"/>
  <c r="M3253" i="12" s="1"/>
  <c r="L3243" i="12"/>
  <c r="M3243" i="12" s="1"/>
  <c r="L3158" i="12"/>
  <c r="M3158" i="12" s="1"/>
  <c r="L3206" i="12"/>
  <c r="M3206" i="12" s="1"/>
  <c r="L3316" i="12"/>
  <c r="M3316" i="12" s="1"/>
  <c r="L3280" i="12"/>
  <c r="M3280" i="12" s="1"/>
  <c r="L3297" i="12"/>
  <c r="M3297" i="12" s="1"/>
  <c r="L3418" i="12"/>
  <c r="M3418" i="12" s="1"/>
  <c r="L3333" i="12"/>
  <c r="M3333" i="12" s="1"/>
  <c r="L3300" i="12"/>
  <c r="M3300" i="12" s="1"/>
  <c r="L3252" i="12"/>
  <c r="M3252" i="12" s="1"/>
  <c r="L3135" i="12"/>
  <c r="M3135" i="12" s="1"/>
  <c r="L3184" i="12"/>
  <c r="M3184" i="12" s="1"/>
  <c r="L3355" i="12"/>
  <c r="M3355" i="12" s="1"/>
  <c r="L3212" i="12"/>
  <c r="M3212" i="12" s="1"/>
  <c r="L3219" i="12"/>
  <c r="M3219" i="12" s="1"/>
  <c r="L3309" i="12"/>
  <c r="M3309" i="12" s="1"/>
  <c r="L3228" i="12"/>
  <c r="M3228" i="12" s="1"/>
  <c r="L3304" i="12"/>
  <c r="M3304" i="12" s="1"/>
  <c r="L3207" i="12"/>
  <c r="M3207" i="12" s="1"/>
  <c r="L3161" i="12"/>
  <c r="M3161" i="12" s="1"/>
  <c r="L3292" i="12"/>
  <c r="M3292" i="12" s="1"/>
  <c r="L3156" i="12"/>
  <c r="M3156" i="12" s="1"/>
  <c r="L3323" i="12"/>
  <c r="M3323" i="12" s="1"/>
  <c r="L3358" i="12"/>
  <c r="M3358" i="12" s="1"/>
  <c r="L3179" i="12"/>
  <c r="M3179" i="12" s="1"/>
  <c r="L3129" i="12"/>
  <c r="M3129" i="12" s="1"/>
  <c r="L3136" i="12"/>
  <c r="M3136" i="12" s="1"/>
  <c r="L3247" i="12"/>
  <c r="M3247" i="12" s="1"/>
  <c r="L3359" i="12"/>
  <c r="M3359" i="12" s="1"/>
  <c r="L3170" i="12"/>
  <c r="M3170" i="12" s="1"/>
  <c r="L3122" i="12"/>
  <c r="M3122" i="12" s="1"/>
  <c r="L3335" i="12"/>
  <c r="M3335" i="12" s="1"/>
  <c r="L3237" i="12"/>
  <c r="M3237" i="12" s="1"/>
  <c r="L3139" i="12"/>
  <c r="M3139" i="12" s="1"/>
  <c r="L3337" i="12"/>
  <c r="M3337" i="12" s="1"/>
  <c r="L3424" i="12"/>
  <c r="M3424" i="12" s="1"/>
  <c r="L3324" i="12"/>
  <c r="M3324" i="12" s="1"/>
  <c r="L3343" i="12"/>
  <c r="M3343" i="12" s="1"/>
  <c r="L3125" i="12"/>
  <c r="M3125" i="12" s="1"/>
  <c r="L3369" i="12"/>
  <c r="M3369" i="12" s="1"/>
  <c r="L3404" i="12"/>
  <c r="M3404" i="12" s="1"/>
  <c r="L3349" i="12"/>
  <c r="M3349" i="12" s="1"/>
  <c r="L3248" i="12"/>
  <c r="M3248" i="12" s="1"/>
  <c r="L3344" i="12"/>
  <c r="M3344" i="12" s="1"/>
  <c r="L3192" i="12"/>
  <c r="M3192" i="12" s="1"/>
  <c r="L3383" i="12"/>
  <c r="M3383" i="12" s="1"/>
  <c r="L3384" i="12"/>
  <c r="M3384" i="12" s="1"/>
  <c r="L3314" i="12"/>
  <c r="M3314" i="12" s="1"/>
  <c r="L3262" i="12"/>
  <c r="M3262" i="12" s="1"/>
  <c r="L3322" i="12"/>
  <c r="M3322" i="12" s="1"/>
  <c r="L3264" i="12"/>
  <c r="M3264" i="12" s="1"/>
  <c r="L3224" i="12"/>
  <c r="M3224" i="12" s="1"/>
  <c r="L3356" i="12"/>
  <c r="M3356" i="12" s="1"/>
  <c r="L3340" i="12"/>
  <c r="M3340" i="12" s="1"/>
  <c r="L3405" i="12"/>
  <c r="M3405" i="12" s="1"/>
  <c r="L3290" i="12"/>
  <c r="M3290" i="12" s="1"/>
  <c r="L3149" i="12"/>
  <c r="M3149" i="12" s="1"/>
  <c r="L3353" i="12"/>
  <c r="M3353" i="12" s="1"/>
  <c r="L3204" i="12"/>
  <c r="M3204" i="12" s="1"/>
  <c r="L3147" i="12"/>
  <c r="M3147" i="12" s="1"/>
  <c r="L3269" i="12"/>
  <c r="M3269" i="12" s="1"/>
  <c r="L3265" i="12"/>
  <c r="M3265" i="12" s="1"/>
  <c r="L3144" i="12"/>
  <c r="M3144" i="12" s="1"/>
  <c r="L3342" i="12"/>
  <c r="M3342" i="12" s="1"/>
  <c r="L3241" i="12"/>
  <c r="M3241" i="12" s="1"/>
  <c r="L3221" i="12"/>
  <c r="M3221" i="12" s="1"/>
  <c r="L3318" i="12"/>
  <c r="M3318" i="12" s="1"/>
  <c r="L3347" i="12"/>
  <c r="M3347" i="12" s="1"/>
  <c r="L3260" i="12"/>
  <c r="M3260" i="12" s="1"/>
  <c r="L3180" i="12"/>
  <c r="M3180" i="12" s="1"/>
  <c r="L3195" i="12"/>
  <c r="M3195" i="12" s="1"/>
  <c r="L3155" i="12"/>
  <c r="M3155" i="12" s="1"/>
  <c r="L3266" i="12"/>
  <c r="M3266" i="12" s="1"/>
  <c r="L3225" i="12"/>
  <c r="M3225" i="12" s="1"/>
  <c r="L3198" i="12"/>
  <c r="M3198" i="12" s="1"/>
  <c r="L3284" i="12"/>
  <c r="M3284" i="12" s="1"/>
  <c r="L3348" i="12"/>
  <c r="M3348" i="12" s="1"/>
  <c r="L3338" i="12"/>
  <c r="M3338" i="12" s="1"/>
  <c r="L3234" i="12"/>
  <c r="M3234" i="12" s="1"/>
  <c r="L3201" i="12"/>
  <c r="M3201" i="12" s="1"/>
  <c r="L3250" i="12"/>
  <c r="M3250" i="12" s="1"/>
  <c r="L3396" i="12"/>
  <c r="M3396" i="12" s="1"/>
  <c r="L3294" i="12"/>
  <c r="M3294" i="12" s="1"/>
  <c r="L3308" i="12"/>
  <c r="M3308" i="12" s="1"/>
  <c r="L3233" i="12"/>
  <c r="M3233" i="12" s="1"/>
  <c r="L3126" i="12"/>
  <c r="M3126" i="12" s="1"/>
  <c r="L3148" i="12"/>
  <c r="M3148" i="12" s="1"/>
  <c r="L3341" i="12"/>
  <c r="M3341" i="12" s="1"/>
  <c r="L3334" i="12"/>
  <c r="M3334" i="12" s="1"/>
  <c r="L3242" i="12"/>
  <c r="M3242" i="12" s="1"/>
  <c r="L3326" i="12"/>
  <c r="M3326" i="12" s="1"/>
  <c r="L3285" i="12"/>
  <c r="M3285" i="12" s="1"/>
  <c r="L3263" i="12"/>
  <c r="M3263" i="12" s="1"/>
  <c r="L3141" i="12"/>
  <c r="M3141" i="12" s="1"/>
  <c r="L3320" i="12"/>
  <c r="M3320" i="12" s="1"/>
  <c r="L3218" i="12"/>
  <c r="M3218" i="12" s="1"/>
  <c r="L2942" i="12"/>
  <c r="M2942" i="12" s="1"/>
  <c r="L3070" i="12"/>
  <c r="M3070" i="12" s="1"/>
  <c r="L2911" i="12"/>
  <c r="M2911" i="12" s="1"/>
  <c r="L2972" i="12"/>
  <c r="M2972" i="12" s="1"/>
  <c r="L3077" i="12"/>
  <c r="M3077" i="12" s="1"/>
  <c r="L3107" i="12"/>
  <c r="M3107" i="12" s="1"/>
  <c r="L3267" i="12"/>
  <c r="M3267" i="12" s="1"/>
  <c r="L3288" i="12"/>
  <c r="M3288" i="12" s="1"/>
  <c r="L3217" i="12"/>
  <c r="M3217" i="12" s="1"/>
  <c r="L3361" i="12"/>
  <c r="M3361" i="12" s="1"/>
  <c r="L3282" i="12"/>
  <c r="M3282" i="12" s="1"/>
  <c r="L3169" i="12"/>
  <c r="M3169" i="12" s="1"/>
  <c r="L3027" i="12"/>
  <c r="M3027" i="12" s="1"/>
  <c r="L2945" i="12"/>
  <c r="M2945" i="12" s="1"/>
  <c r="L2948" i="12"/>
  <c r="M2948" i="12" s="1"/>
  <c r="L3003" i="12"/>
  <c r="M3003" i="12" s="1"/>
  <c r="L2899" i="12"/>
  <c r="M2899" i="12" s="1"/>
  <c r="L3123" i="12"/>
  <c r="M3123" i="12" s="1"/>
  <c r="L3272" i="12"/>
  <c r="M3272" i="12" s="1"/>
  <c r="L3311" i="12"/>
  <c r="M3311" i="12" s="1"/>
  <c r="L3142" i="12"/>
  <c r="M3142" i="12" s="1"/>
  <c r="L3138" i="12"/>
  <c r="M3138" i="12" s="1"/>
  <c r="L3130" i="12"/>
  <c r="M3130" i="12" s="1"/>
  <c r="L3209" i="12"/>
  <c r="M3209" i="12" s="1"/>
  <c r="L3150" i="12"/>
  <c r="M3150" i="12" s="1"/>
  <c r="L3019" i="12"/>
  <c r="M3019" i="12" s="1"/>
  <c r="L2888" i="12"/>
  <c r="M2888" i="12" s="1"/>
  <c r="L2976" i="12"/>
  <c r="M2976" i="12" s="1"/>
  <c r="L2944" i="12"/>
  <c r="M2944" i="12" s="1"/>
  <c r="L2978" i="12"/>
  <c r="M2978" i="12" s="1"/>
  <c r="L3010" i="12"/>
  <c r="M3010" i="12" s="1"/>
  <c r="L3177" i="12"/>
  <c r="M3177" i="12" s="1"/>
  <c r="L3116" i="12"/>
  <c r="M3116" i="12" s="1"/>
  <c r="L2961" i="12"/>
  <c r="M2961" i="12" s="1"/>
  <c r="L2949" i="12"/>
  <c r="M2949" i="12" s="1"/>
  <c r="L3162" i="12"/>
  <c r="M3162" i="12" s="1"/>
  <c r="L2941" i="12"/>
  <c r="M2941" i="12" s="1"/>
  <c r="L3273" i="12"/>
  <c r="M3273" i="12" s="1"/>
  <c r="L3196" i="12"/>
  <c r="M3196" i="12" s="1"/>
  <c r="L3197" i="12"/>
  <c r="M3197" i="12" s="1"/>
  <c r="L3164" i="12"/>
  <c r="M3164" i="12" s="1"/>
  <c r="L3101" i="12"/>
  <c r="M3101" i="12" s="1"/>
  <c r="L3278" i="12"/>
  <c r="M3278" i="12" s="1"/>
  <c r="L3298" i="12"/>
  <c r="M3298" i="12" s="1"/>
  <c r="L2905" i="12"/>
  <c r="M2905" i="12" s="1"/>
  <c r="L3051" i="12"/>
  <c r="M3051" i="12" s="1"/>
  <c r="L3014" i="12"/>
  <c r="M3014" i="12" s="1"/>
  <c r="L2930" i="12"/>
  <c r="M2930" i="12" s="1"/>
  <c r="L3154" i="12"/>
  <c r="M3154" i="12" s="1"/>
  <c r="L3276" i="12"/>
  <c r="M3276" i="12" s="1"/>
  <c r="L3287" i="12"/>
  <c r="M3287" i="12" s="1"/>
  <c r="L3182" i="12"/>
  <c r="M3182" i="12" s="1"/>
  <c r="L3133" i="12"/>
  <c r="M3133" i="12" s="1"/>
  <c r="L3275" i="12"/>
  <c r="M3275" i="12" s="1"/>
  <c r="L3041" i="12"/>
  <c r="M3041" i="12" s="1"/>
  <c r="L2952" i="12"/>
  <c r="M2952" i="12" s="1"/>
  <c r="L2936" i="12"/>
  <c r="M2936" i="12" s="1"/>
  <c r="L3046" i="12"/>
  <c r="M3046" i="12" s="1"/>
  <c r="L2935" i="12"/>
  <c r="M2935" i="12" s="1"/>
  <c r="L2885" i="12"/>
  <c r="M2885" i="12" s="1"/>
  <c r="L2931" i="12"/>
  <c r="M2931" i="12" s="1"/>
  <c r="L3094" i="12"/>
  <c r="M3094" i="12" s="1"/>
  <c r="L3230" i="12"/>
  <c r="M3230" i="12" s="1"/>
  <c r="L3146" i="12"/>
  <c r="M3146" i="12" s="1"/>
  <c r="L2920" i="12"/>
  <c r="M2920" i="12" s="1"/>
  <c r="L2903" i="12"/>
  <c r="M2903" i="12" s="1"/>
  <c r="L3105" i="12"/>
  <c r="M3105" i="12" s="1"/>
  <c r="L2994" i="12"/>
  <c r="M2994" i="12" s="1"/>
  <c r="L2959" i="12"/>
  <c r="M2959" i="12" s="1"/>
  <c r="L2897" i="12"/>
  <c r="M2897" i="12" s="1"/>
  <c r="L3043" i="12"/>
  <c r="M3043" i="12" s="1"/>
  <c r="L3000" i="12"/>
  <c r="M3000" i="12" s="1"/>
  <c r="L2960" i="12"/>
  <c r="M2960" i="12" s="1"/>
  <c r="L3097" i="12"/>
  <c r="M3097" i="12" s="1"/>
  <c r="L3183" i="12"/>
  <c r="M3183" i="12" s="1"/>
  <c r="L3096" i="12"/>
  <c r="M3096" i="12" s="1"/>
  <c r="L2985" i="12"/>
  <c r="M2985" i="12" s="1"/>
  <c r="L3111" i="12"/>
  <c r="M3111" i="12" s="1"/>
  <c r="L3029" i="12"/>
  <c r="M3029" i="12" s="1"/>
  <c r="L2919" i="12"/>
  <c r="M2919" i="12" s="1"/>
  <c r="L3052" i="12"/>
  <c r="M3052" i="12" s="1"/>
  <c r="L3092" i="12"/>
  <c r="M3092" i="12" s="1"/>
  <c r="L2940" i="12"/>
  <c r="M2940" i="12" s="1"/>
  <c r="L2921" i="12"/>
  <c r="M2921" i="12" s="1"/>
  <c r="L2917" i="12"/>
  <c r="M2917" i="12" s="1"/>
  <c r="L3031" i="12"/>
  <c r="M3031" i="12" s="1"/>
  <c r="L2964" i="12"/>
  <c r="M2964" i="12" s="1"/>
  <c r="L2992" i="12"/>
  <c r="M2992" i="12" s="1"/>
  <c r="L3033" i="12"/>
  <c r="M3033" i="12" s="1"/>
  <c r="L2965" i="12"/>
  <c r="M2965" i="12" s="1"/>
  <c r="L2923" i="12"/>
  <c r="M2923" i="12" s="1"/>
  <c r="L3089" i="12"/>
  <c r="M3089" i="12" s="1"/>
  <c r="L2914" i="12"/>
  <c r="M2914" i="12" s="1"/>
  <c r="L3072" i="12"/>
  <c r="M3072" i="12" s="1"/>
  <c r="L3032" i="12"/>
  <c r="M3032" i="12" s="1"/>
  <c r="L3069" i="12"/>
  <c r="M3069" i="12" s="1"/>
  <c r="L2901" i="12"/>
  <c r="M2901" i="12" s="1"/>
  <c r="L2988" i="12"/>
  <c r="M2988" i="12" s="1"/>
  <c r="L3078" i="12"/>
  <c r="M3078" i="12" s="1"/>
  <c r="L2908" i="12"/>
  <c r="M2908" i="12" s="1"/>
  <c r="L2998" i="12"/>
  <c r="M2998" i="12" s="1"/>
  <c r="L3145" i="12"/>
  <c r="M3145" i="12" s="1"/>
  <c r="L2967" i="12"/>
  <c r="M2967" i="12" s="1"/>
  <c r="L3102" i="12"/>
  <c r="M3102" i="12" s="1"/>
  <c r="L2991" i="12"/>
  <c r="M2991" i="12" s="1"/>
  <c r="L2983" i="12"/>
  <c r="M2983" i="12" s="1"/>
  <c r="L3068" i="12"/>
  <c r="M3068" i="12" s="1"/>
  <c r="L3006" i="12"/>
  <c r="M3006" i="12" s="1"/>
  <c r="L3093" i="12"/>
  <c r="M3093" i="12" s="1"/>
  <c r="L3127" i="12"/>
  <c r="M3127" i="12" s="1"/>
  <c r="L2943" i="12"/>
  <c r="M2943" i="12" s="1"/>
  <c r="L2938" i="12"/>
  <c r="M2938" i="12" s="1"/>
  <c r="L3084" i="12"/>
  <c r="M3084" i="12" s="1"/>
  <c r="L2934" i="12"/>
  <c r="M2934" i="12" s="1"/>
  <c r="L3087" i="12"/>
  <c r="M3087" i="12" s="1"/>
  <c r="L2950" i="12"/>
  <c r="M2950" i="12" s="1"/>
  <c r="L3106" i="12"/>
  <c r="M3106" i="12" s="1"/>
  <c r="L2966" i="12"/>
  <c r="M2966" i="12" s="1"/>
  <c r="L3030" i="12"/>
  <c r="M3030" i="12" s="1"/>
  <c r="L3037" i="12"/>
  <c r="M3037" i="12" s="1"/>
  <c r="L3001" i="12"/>
  <c r="M3001" i="12" s="1"/>
  <c r="L3061" i="12"/>
  <c r="M3061" i="12" s="1"/>
  <c r="L3057" i="12"/>
  <c r="M3057" i="12" s="1"/>
  <c r="L2954" i="12"/>
  <c r="M2954" i="12" s="1"/>
  <c r="L3082" i="12"/>
  <c r="M3082" i="12" s="1"/>
  <c r="L3044" i="12"/>
  <c r="M3044" i="12" s="1"/>
  <c r="L2939" i="12"/>
  <c r="M2939" i="12" s="1"/>
  <c r="L3020" i="12"/>
  <c r="M3020" i="12" s="1"/>
  <c r="L3005" i="12"/>
  <c r="M3005" i="12" s="1"/>
  <c r="L2973" i="12"/>
  <c r="M2973" i="12" s="1"/>
  <c r="L2962" i="12"/>
  <c r="M2962" i="12" s="1"/>
  <c r="L3035" i="12"/>
  <c r="M3035" i="12" s="1"/>
  <c r="L2995" i="12"/>
  <c r="M2995" i="12" s="1"/>
  <c r="L3065" i="12"/>
  <c r="M3065" i="12" s="1"/>
  <c r="L3026" i="12"/>
  <c r="M3026" i="12" s="1"/>
  <c r="L3160" i="12"/>
  <c r="M3160" i="12" s="1"/>
  <c r="L3018" i="12"/>
  <c r="M3018" i="12" s="1"/>
  <c r="L3028" i="12"/>
  <c r="M3028" i="12" s="1"/>
  <c r="L3063" i="12"/>
  <c r="M3063" i="12" s="1"/>
  <c r="L3008" i="12"/>
  <c r="M3008" i="12" s="1"/>
  <c r="L3021" i="12"/>
  <c r="M3021" i="12" s="1"/>
  <c r="L2982" i="12"/>
  <c r="M2982" i="12" s="1"/>
  <c r="L3075" i="12"/>
  <c r="M3075" i="12" s="1"/>
  <c r="L3173" i="12"/>
  <c r="M3173" i="12" s="1"/>
  <c r="L2970" i="12"/>
  <c r="M2970" i="12" s="1"/>
  <c r="L3023" i="12"/>
  <c r="M3023" i="12" s="1"/>
  <c r="L2906" i="12"/>
  <c r="M2906" i="12" s="1"/>
  <c r="L3083" i="12"/>
  <c r="M3083" i="12" s="1"/>
  <c r="L3115" i="12"/>
  <c r="M3115" i="12" s="1"/>
  <c r="L3103" i="12"/>
  <c r="M3103" i="12" s="1"/>
  <c r="L3048" i="12"/>
  <c r="M3048" i="12" s="1"/>
  <c r="L3062" i="12"/>
  <c r="M3062" i="12" s="1"/>
  <c r="L3073" i="12"/>
  <c r="M3073" i="12" s="1"/>
  <c r="L2894" i="12"/>
  <c r="M2894" i="12" s="1"/>
  <c r="L3002" i="12"/>
  <c r="M3002" i="12" s="1"/>
  <c r="L3080" i="12"/>
  <c r="M3080" i="12" s="1"/>
  <c r="L2887" i="12"/>
  <c r="M2887" i="12" s="1"/>
  <c r="L3118" i="12"/>
  <c r="M3118" i="12" s="1"/>
  <c r="L3088" i="12"/>
  <c r="M3088" i="12" s="1"/>
  <c r="L3099" i="12"/>
  <c r="M3099" i="12" s="1"/>
  <c r="L2963" i="12"/>
  <c r="M2963" i="12" s="1"/>
  <c r="L3119" i="12"/>
  <c r="M3119" i="12" s="1"/>
  <c r="L2984" i="12"/>
  <c r="M2984" i="12" s="1"/>
  <c r="L3143" i="12"/>
  <c r="M3143" i="12" s="1"/>
  <c r="L2910" i="12"/>
  <c r="M2910" i="12" s="1"/>
  <c r="L3004" i="12"/>
  <c r="M3004" i="12" s="1"/>
  <c r="L2951" i="12"/>
  <c r="M2951" i="12" s="1"/>
  <c r="L3074" i="12"/>
  <c r="M3074" i="12" s="1"/>
  <c r="L2980" i="12"/>
  <c r="M2980" i="12" s="1"/>
  <c r="L3038" i="12"/>
  <c r="M3038" i="12" s="1"/>
  <c r="L3100" i="12"/>
  <c r="M3100" i="12" s="1"/>
  <c r="L2981" i="12"/>
  <c r="M2981" i="12" s="1"/>
  <c r="L3009" i="12"/>
  <c r="M3009" i="12" s="1"/>
  <c r="L3058" i="12"/>
  <c r="M3058" i="12" s="1"/>
  <c r="L3056" i="12"/>
  <c r="M3056" i="12" s="1"/>
  <c r="L3079" i="12"/>
  <c r="M3079" i="12" s="1"/>
  <c r="L2900" i="12"/>
  <c r="M2900" i="12" s="1"/>
  <c r="L3095" i="12"/>
  <c r="M3095" i="12" s="1"/>
  <c r="L2956" i="12"/>
  <c r="M2956" i="12" s="1"/>
  <c r="L2926" i="12"/>
  <c r="M2926" i="12" s="1"/>
  <c r="L2928" i="12"/>
  <c r="M2928" i="12" s="1"/>
  <c r="L3036" i="12"/>
  <c r="M3036" i="12" s="1"/>
  <c r="L2891" i="12"/>
  <c r="M2891" i="12" s="1"/>
  <c r="L3011" i="12"/>
  <c r="M3011" i="12" s="1"/>
  <c r="L3140" i="12"/>
  <c r="M3140" i="12" s="1"/>
  <c r="L3059" i="12"/>
  <c r="M3059" i="12" s="1"/>
  <c r="L2898" i="12"/>
  <c r="M2898" i="12" s="1"/>
  <c r="L3071" i="12"/>
  <c r="M3071" i="12" s="1"/>
  <c r="L3171" i="12"/>
  <c r="M3171" i="12" s="1"/>
  <c r="L2968" i="12"/>
  <c r="M2968" i="12" s="1"/>
  <c r="L3120" i="12"/>
  <c r="M3120" i="12" s="1"/>
  <c r="L3039" i="12"/>
  <c r="M3039" i="12" s="1"/>
  <c r="L2909" i="12"/>
  <c r="M2909" i="12" s="1"/>
  <c r="L3168" i="12"/>
  <c r="M3168" i="12" s="1"/>
  <c r="L2997" i="12"/>
  <c r="M2997" i="12" s="1"/>
  <c r="L2993" i="12"/>
  <c r="M2993" i="12" s="1"/>
  <c r="L3022" i="12"/>
  <c r="M3022" i="12" s="1"/>
  <c r="L3024" i="12"/>
  <c r="M3024" i="12" s="1"/>
  <c r="L3060" i="12"/>
  <c r="M3060" i="12" s="1"/>
  <c r="L2929" i="12"/>
  <c r="M2929" i="12" s="1"/>
  <c r="L3113" i="12"/>
  <c r="M3113" i="12" s="1"/>
  <c r="L3017" i="12"/>
  <c r="M3017" i="12" s="1"/>
  <c r="L2986" i="12"/>
  <c r="M2986" i="12" s="1"/>
  <c r="L2890" i="12"/>
  <c r="M2890" i="12" s="1"/>
  <c r="L2916" i="12"/>
  <c r="M2916" i="12" s="1"/>
  <c r="L3050" i="12"/>
  <c r="M3050" i="12" s="1"/>
  <c r="L3025" i="12"/>
  <c r="M3025" i="12" s="1"/>
  <c r="L3085" i="12"/>
  <c r="M3085" i="12" s="1"/>
  <c r="L3117" i="12"/>
  <c r="M3117" i="12" s="1"/>
  <c r="L2889" i="12"/>
  <c r="M2889" i="12" s="1"/>
  <c r="L3015" i="12"/>
  <c r="M3015" i="12" s="1"/>
  <c r="L2877" i="12"/>
  <c r="M2877" i="12" s="1"/>
  <c r="L3090" i="12"/>
  <c r="M3090" i="12" s="1"/>
  <c r="L3175" i="12"/>
  <c r="M3175" i="12" s="1"/>
  <c r="L3012" i="12"/>
  <c r="M3012" i="12" s="1"/>
  <c r="L2912" i="12"/>
  <c r="M2912" i="12" s="1"/>
  <c r="L3034" i="12"/>
  <c r="M3034" i="12" s="1"/>
  <c r="L3081" i="12"/>
  <c r="M3081" i="12" s="1"/>
  <c r="L3114" i="12"/>
  <c r="M3114" i="12" s="1"/>
  <c r="L3086" i="12"/>
  <c r="M3086" i="12" s="1"/>
  <c r="L3055" i="12"/>
  <c r="M3055" i="12" s="1"/>
  <c r="L2947" i="12"/>
  <c r="M2947" i="12" s="1"/>
  <c r="L3109" i="12"/>
  <c r="M3109" i="12" s="1"/>
  <c r="L2946" i="12"/>
  <c r="M2946" i="12" s="1"/>
  <c r="L3098" i="12"/>
  <c r="M3098" i="12" s="1"/>
  <c r="L2857" i="12"/>
  <c r="M2857" i="12" s="1"/>
  <c r="L2974" i="12"/>
  <c r="M2974" i="12" s="1"/>
  <c r="L3042" i="12"/>
  <c r="M3042" i="12" s="1"/>
  <c r="L3040" i="12"/>
  <c r="M3040" i="12" s="1"/>
  <c r="L2896" i="12"/>
  <c r="M2896" i="12" s="1"/>
  <c r="L2999" i="12"/>
  <c r="M2999" i="12" s="1"/>
  <c r="L2975" i="12"/>
  <c r="M2975" i="12" s="1"/>
  <c r="L3172" i="12"/>
  <c r="M3172" i="12" s="1"/>
  <c r="L3076" i="12"/>
  <c r="M3076" i="12" s="1"/>
  <c r="L2893" i="12"/>
  <c r="M2893" i="12" s="1"/>
  <c r="L2895" i="12"/>
  <c r="M2895" i="12" s="1"/>
  <c r="L3108" i="12"/>
  <c r="M3108" i="12" s="1"/>
  <c r="L2958" i="12"/>
  <c r="M2958" i="12" s="1"/>
  <c r="L3045" i="12"/>
  <c r="M3045" i="12" s="1"/>
  <c r="L2925" i="12"/>
  <c r="M2925" i="12" s="1"/>
  <c r="L3066" i="12"/>
  <c r="M3066" i="12" s="1"/>
  <c r="L2924" i="12"/>
  <c r="M2924" i="12" s="1"/>
  <c r="L3091" i="12"/>
  <c r="M3091" i="12" s="1"/>
  <c r="L2990" i="12"/>
  <c r="M2990" i="12" s="1"/>
  <c r="L2937" i="12"/>
  <c r="M2937" i="12" s="1"/>
  <c r="L3016" i="12"/>
  <c r="M3016" i="12" s="1"/>
  <c r="L2971" i="12"/>
  <c r="M2971" i="12" s="1"/>
  <c r="L2977" i="12"/>
  <c r="M2977" i="12" s="1"/>
  <c r="L2830" i="12"/>
  <c r="M2830" i="12" s="1"/>
  <c r="L2798" i="12"/>
  <c r="M2798" i="12" s="1"/>
  <c r="L2847" i="12"/>
  <c r="M2847" i="12" s="1"/>
  <c r="L2873" i="12"/>
  <c r="M2873" i="12" s="1"/>
  <c r="L2863" i="12"/>
  <c r="M2863" i="12" s="1"/>
  <c r="L2809" i="12"/>
  <c r="M2809" i="12" s="1"/>
  <c r="L2831" i="12"/>
  <c r="M2831" i="12" s="1"/>
  <c r="L2872" i="12"/>
  <c r="M2872" i="12" s="1"/>
  <c r="L2772" i="12"/>
  <c r="M2772" i="12" s="1"/>
  <c r="L2792" i="12"/>
  <c r="M2792" i="12" s="1"/>
  <c r="L2814" i="12"/>
  <c r="M2814" i="12" s="1"/>
  <c r="L2849" i="12"/>
  <c r="M2849" i="12" s="1"/>
  <c r="L3047" i="12"/>
  <c r="M3047" i="12" s="1"/>
  <c r="L2813" i="12"/>
  <c r="M2813" i="12" s="1"/>
  <c r="L3067" i="12"/>
  <c r="M3067" i="12" s="1"/>
  <c r="L3151" i="12"/>
  <c r="M3151" i="12" s="1"/>
  <c r="L3053" i="12"/>
  <c r="M3053" i="12" s="1"/>
  <c r="L2979" i="12"/>
  <c r="M2979" i="12" s="1"/>
  <c r="L2892" i="12"/>
  <c r="M2892" i="12" s="1"/>
  <c r="L2881" i="12"/>
  <c r="M2881" i="12" s="1"/>
  <c r="L2820" i="12"/>
  <c r="M2820" i="12" s="1"/>
  <c r="L2829" i="12"/>
  <c r="M2829" i="12" s="1"/>
  <c r="L2768" i="12"/>
  <c r="M2768" i="12" s="1"/>
  <c r="L2922" i="12"/>
  <c r="M2922" i="12" s="1"/>
  <c r="L2918" i="12"/>
  <c r="M2918" i="12" s="1"/>
  <c r="L2969" i="12"/>
  <c r="M2969" i="12" s="1"/>
  <c r="L2789" i="12"/>
  <c r="M2789" i="12" s="1"/>
  <c r="L2850" i="12"/>
  <c r="M2850" i="12" s="1"/>
  <c r="L2846" i="12"/>
  <c r="M2846" i="12" s="1"/>
  <c r="L2770" i="12"/>
  <c r="M2770" i="12" s="1"/>
  <c r="L2810" i="12"/>
  <c r="M2810" i="12" s="1"/>
  <c r="L3112" i="12"/>
  <c r="M3112" i="12" s="1"/>
  <c r="L3064" i="12"/>
  <c r="M3064" i="12" s="1"/>
  <c r="L2784" i="12"/>
  <c r="M2784" i="12" s="1"/>
  <c r="L2858" i="12"/>
  <c r="M2858" i="12" s="1"/>
  <c r="L2781" i="12"/>
  <c r="M2781" i="12" s="1"/>
  <c r="L2793" i="12"/>
  <c r="M2793" i="12" s="1"/>
  <c r="L3153" i="12"/>
  <c r="M3153" i="12" s="1"/>
  <c r="L2927" i="12"/>
  <c r="M2927" i="12" s="1"/>
  <c r="L2851" i="12"/>
  <c r="M2851" i="12" s="1"/>
  <c r="L2786" i="12"/>
  <c r="M2786" i="12" s="1"/>
  <c r="L2802" i="12"/>
  <c r="M2802" i="12" s="1"/>
  <c r="L2859" i="12"/>
  <c r="M2859" i="12" s="1"/>
  <c r="L2861" i="12"/>
  <c r="M2861" i="12" s="1"/>
  <c r="L2870" i="12"/>
  <c r="M2870" i="12" s="1"/>
  <c r="L2832" i="12"/>
  <c r="M2832" i="12" s="1"/>
  <c r="L2865" i="12"/>
  <c r="M2865" i="12" s="1"/>
  <c r="L3054" i="12"/>
  <c r="M3054" i="12" s="1"/>
  <c r="L3007" i="12"/>
  <c r="M3007" i="12" s="1"/>
  <c r="L2902" i="12"/>
  <c r="M2902" i="12" s="1"/>
  <c r="L2844" i="12"/>
  <c r="M2844" i="12" s="1"/>
  <c r="L2876" i="12"/>
  <c r="M2876" i="12" s="1"/>
  <c r="L2884" i="12"/>
  <c r="M2884" i="12" s="1"/>
  <c r="L2886" i="12"/>
  <c r="M2886" i="12" s="1"/>
  <c r="L2801" i="12"/>
  <c r="M2801" i="12" s="1"/>
  <c r="L2797" i="12"/>
  <c r="M2797" i="12" s="1"/>
  <c r="L2783" i="12"/>
  <c r="M2783" i="12" s="1"/>
  <c r="L2913" i="12"/>
  <c r="M2913" i="12" s="1"/>
  <c r="L2953" i="12"/>
  <c r="M2953" i="12" s="1"/>
  <c r="L3049" i="12"/>
  <c r="M3049" i="12" s="1"/>
  <c r="L2855" i="12"/>
  <c r="M2855" i="12" s="1"/>
  <c r="L2769" i="12"/>
  <c r="M2769" i="12" s="1"/>
  <c r="L2864" i="12"/>
  <c r="M2864" i="12" s="1"/>
  <c r="L2871" i="12"/>
  <c r="M2871" i="12" s="1"/>
  <c r="L2836" i="12"/>
  <c r="M2836" i="12" s="1"/>
  <c r="L2773" i="12"/>
  <c r="M2773" i="12" s="1"/>
  <c r="L2904" i="12"/>
  <c r="M2904" i="12" s="1"/>
  <c r="L3104" i="12"/>
  <c r="M3104" i="12" s="1"/>
  <c r="L2933" i="12"/>
  <c r="M2933" i="12" s="1"/>
  <c r="L3013" i="12"/>
  <c r="M3013" i="12" s="1"/>
  <c r="L2834" i="12"/>
  <c r="M2834" i="12" s="1"/>
  <c r="L2799" i="12"/>
  <c r="M2799" i="12" s="1"/>
  <c r="L2875" i="12"/>
  <c r="M2875" i="12" s="1"/>
  <c r="L2754" i="12"/>
  <c r="M2754" i="12" s="1"/>
  <c r="L2860" i="12"/>
  <c r="M2860" i="12" s="1"/>
  <c r="L3110" i="12"/>
  <c r="M3110" i="12" s="1"/>
  <c r="L2719" i="12"/>
  <c r="M2719" i="12" s="1"/>
  <c r="L2818" i="12"/>
  <c r="M2818" i="12" s="1"/>
  <c r="L2803" i="12"/>
  <c r="M2803" i="12" s="1"/>
  <c r="L2882" i="12"/>
  <c r="M2882" i="12" s="1"/>
  <c r="L2658" i="12"/>
  <c r="M2658" i="12" s="1"/>
  <c r="L2811" i="12"/>
  <c r="M2811" i="12" s="1"/>
  <c r="L2866" i="12"/>
  <c r="M2866" i="12" s="1"/>
  <c r="L2729" i="12"/>
  <c r="M2729" i="12" s="1"/>
  <c r="L3134" i="12"/>
  <c r="M3134" i="12" s="1"/>
  <c r="L2843" i="12"/>
  <c r="M2843" i="12" s="1"/>
  <c r="L2758" i="12"/>
  <c r="M2758" i="12" s="1"/>
  <c r="L2796" i="12"/>
  <c r="M2796" i="12" s="1"/>
  <c r="L2815" i="12"/>
  <c r="M2815" i="12" s="1"/>
  <c r="L2878" i="12"/>
  <c r="M2878" i="12" s="1"/>
  <c r="L2727" i="12"/>
  <c r="M2727" i="12" s="1"/>
  <c r="L2833" i="12"/>
  <c r="M2833" i="12" s="1"/>
  <c r="L3121" i="12"/>
  <c r="M3121" i="12" s="1"/>
  <c r="L2845" i="12"/>
  <c r="M2845" i="12" s="1"/>
  <c r="L2824" i="12"/>
  <c r="M2824" i="12" s="1"/>
  <c r="L2874" i="12"/>
  <c r="M2874" i="12" s="1"/>
  <c r="L2752" i="12"/>
  <c r="M2752" i="12" s="1"/>
  <c r="L2700" i="12"/>
  <c r="M2700" i="12" s="1"/>
  <c r="L2683" i="12"/>
  <c r="M2683" i="12" s="1"/>
  <c r="L2775" i="12"/>
  <c r="M2775" i="12" s="1"/>
  <c r="L2915" i="12"/>
  <c r="M2915" i="12" s="1"/>
  <c r="L2822" i="12"/>
  <c r="M2822" i="12" s="1"/>
  <c r="L2817" i="12"/>
  <c r="M2817" i="12" s="1"/>
  <c r="L2853" i="12"/>
  <c r="M2853" i="12" s="1"/>
  <c r="L2837" i="12"/>
  <c r="M2837" i="12" s="1"/>
  <c r="L2641" i="12"/>
  <c r="M2641" i="12" s="1"/>
  <c r="L2879" i="12"/>
  <c r="M2879" i="12" s="1"/>
  <c r="L2790" i="12"/>
  <c r="M2790" i="12" s="1"/>
  <c r="L2856" i="12"/>
  <c r="M2856" i="12" s="1"/>
  <c r="L2767" i="12"/>
  <c r="M2767" i="12" s="1"/>
  <c r="L2800" i="12"/>
  <c r="M2800" i="12" s="1"/>
  <c r="L2867" i="12"/>
  <c r="M2867" i="12" s="1"/>
  <c r="L2827" i="12"/>
  <c r="M2827" i="12" s="1"/>
  <c r="L2791" i="12"/>
  <c r="M2791" i="12" s="1"/>
  <c r="L2840" i="12"/>
  <c r="M2840" i="12" s="1"/>
  <c r="L2805" i="12"/>
  <c r="M2805" i="12" s="1"/>
  <c r="L2765" i="12"/>
  <c r="M2765" i="12" s="1"/>
  <c r="L2852" i="12"/>
  <c r="M2852" i="12" s="1"/>
  <c r="L2707" i="12"/>
  <c r="M2707" i="12" s="1"/>
  <c r="L2862" i="12"/>
  <c r="M2862" i="12" s="1"/>
  <c r="L2782" i="12"/>
  <c r="M2782" i="12" s="1"/>
  <c r="L2774" i="12"/>
  <c r="M2774" i="12" s="1"/>
  <c r="L2996" i="12"/>
  <c r="M2996" i="12" s="1"/>
  <c r="L2826" i="12"/>
  <c r="M2826" i="12" s="1"/>
  <c r="L2835" i="12"/>
  <c r="M2835" i="12" s="1"/>
  <c r="L2699" i="12"/>
  <c r="M2699" i="12" s="1"/>
  <c r="L2806" i="12"/>
  <c r="M2806" i="12" s="1"/>
  <c r="L2762" i="12"/>
  <c r="M2762" i="12" s="1"/>
  <c r="L2640" i="12"/>
  <c r="M2640" i="12" s="1"/>
  <c r="L2755" i="12"/>
  <c r="M2755" i="12" s="1"/>
  <c r="L2780" i="12"/>
  <c r="M2780" i="12" s="1"/>
  <c r="L2819" i="12"/>
  <c r="M2819" i="12" s="1"/>
  <c r="L2932" i="12"/>
  <c r="M2932" i="12" s="1"/>
  <c r="L2795" i="12"/>
  <c r="M2795" i="12" s="1"/>
  <c r="L2842" i="12"/>
  <c r="M2842" i="12" s="1"/>
  <c r="L2854" i="12"/>
  <c r="M2854" i="12" s="1"/>
  <c r="L2955" i="12"/>
  <c r="M2955" i="12" s="1"/>
  <c r="L2841" i="12"/>
  <c r="M2841" i="12" s="1"/>
  <c r="L2674" i="12"/>
  <c r="M2674" i="12" s="1"/>
  <c r="L2787" i="12"/>
  <c r="M2787" i="12" s="1"/>
  <c r="L2759" i="12"/>
  <c r="M2759" i="12" s="1"/>
  <c r="L2724" i="12"/>
  <c r="M2724" i="12" s="1"/>
  <c r="L2989" i="12"/>
  <c r="M2989" i="12" s="1"/>
  <c r="L2825" i="12"/>
  <c r="M2825" i="12" s="1"/>
  <c r="L2883" i="12"/>
  <c r="M2883" i="12" s="1"/>
  <c r="L2868" i="12"/>
  <c r="M2868" i="12" s="1"/>
  <c r="L2808" i="12"/>
  <c r="M2808" i="12" s="1"/>
  <c r="L2816" i="12"/>
  <c r="M2816" i="12" s="1"/>
  <c r="L2823" i="12"/>
  <c r="M2823" i="12" s="1"/>
  <c r="L2848" i="12"/>
  <c r="M2848" i="12" s="1"/>
  <c r="L2734" i="12"/>
  <c r="M2734" i="12" s="1"/>
  <c r="L2680" i="12"/>
  <c r="M2680" i="12" s="1"/>
  <c r="L2880" i="12"/>
  <c r="M2880" i="12" s="1"/>
  <c r="L2869" i="12"/>
  <c r="M2869" i="12" s="1"/>
  <c r="L2785" i="12"/>
  <c r="M2785" i="12" s="1"/>
  <c r="L2675" i="12"/>
  <c r="M2675" i="12" s="1"/>
  <c r="L2776" i="12"/>
  <c r="M2776" i="12" s="1"/>
  <c r="L2771" i="12"/>
  <c r="M2771" i="12" s="1"/>
  <c r="L2763" i="12"/>
  <c r="M2763" i="12" s="1"/>
  <c r="L2788" i="12"/>
  <c r="M2788" i="12" s="1"/>
  <c r="L2730" i="12"/>
  <c r="M2730" i="12" s="1"/>
  <c r="L2828" i="12"/>
  <c r="M2828" i="12" s="1"/>
  <c r="L2838" i="12"/>
  <c r="M2838" i="12" s="1"/>
  <c r="L2907" i="12"/>
  <c r="M2907" i="12" s="1"/>
  <c r="L2777" i="12"/>
  <c r="M2777" i="12" s="1"/>
  <c r="L2794" i="12"/>
  <c r="M2794" i="12" s="1"/>
  <c r="L2987" i="12"/>
  <c r="M2987" i="12" s="1"/>
  <c r="L2957" i="12"/>
  <c r="M2957" i="12" s="1"/>
  <c r="L2812" i="12"/>
  <c r="M2812" i="12" s="1"/>
  <c r="L2778" i="12"/>
  <c r="M2778" i="12" s="1"/>
  <c r="L2779" i="12"/>
  <c r="M2779" i="12" s="1"/>
  <c r="L2807" i="12"/>
  <c r="M2807" i="12" s="1"/>
  <c r="L2661" i="12"/>
  <c r="M2661" i="12" s="1"/>
  <c r="L2665" i="12"/>
  <c r="M2665" i="12" s="1"/>
  <c r="L2715" i="12"/>
  <c r="M2715" i="12" s="1"/>
  <c r="L2716" i="12"/>
  <c r="M2716" i="12" s="1"/>
  <c r="L2720" i="12"/>
  <c r="M2720" i="12" s="1"/>
  <c r="L2672" i="12"/>
  <c r="M2672" i="12" s="1"/>
  <c r="L2713" i="12"/>
  <c r="M2713" i="12" s="1"/>
  <c r="L2750" i="12"/>
  <c r="M2750" i="12" s="1"/>
  <c r="L2616" i="12"/>
  <c r="M2616" i="12" s="1"/>
  <c r="L2747" i="12"/>
  <c r="M2747" i="12" s="1"/>
  <c r="L2691" i="12"/>
  <c r="M2691" i="12" s="1"/>
  <c r="L2663" i="12"/>
  <c r="M2663" i="12" s="1"/>
  <c r="L2588" i="12"/>
  <c r="M2588" i="12" s="1"/>
  <c r="L2748" i="12"/>
  <c r="M2748" i="12" s="1"/>
  <c r="L2736" i="12"/>
  <c r="M2736" i="12" s="1"/>
  <c r="L2732" i="12"/>
  <c r="M2732" i="12" s="1"/>
  <c r="L2711" i="12"/>
  <c r="M2711" i="12" s="1"/>
  <c r="L2649" i="12"/>
  <c r="M2649" i="12" s="1"/>
  <c r="L2568" i="12"/>
  <c r="M2568" i="12" s="1"/>
  <c r="L2821" i="12"/>
  <c r="M2821" i="12" s="1"/>
  <c r="L2571" i="12"/>
  <c r="M2571" i="12" s="1"/>
  <c r="L2676" i="12"/>
  <c r="M2676" i="12" s="1"/>
  <c r="L2766" i="12"/>
  <c r="M2766" i="12" s="1"/>
  <c r="L2670" i="12"/>
  <c r="M2670" i="12" s="1"/>
  <c r="L2706" i="12"/>
  <c r="M2706" i="12" s="1"/>
  <c r="L2532" i="12"/>
  <c r="M2532" i="12" s="1"/>
  <c r="L2550" i="12"/>
  <c r="M2550" i="12" s="1"/>
  <c r="L2666" i="12"/>
  <c r="M2666" i="12" s="1"/>
  <c r="L2653" i="12"/>
  <c r="M2653" i="12" s="1"/>
  <c r="L2737" i="12"/>
  <c r="M2737" i="12" s="1"/>
  <c r="L2712" i="12"/>
  <c r="M2712" i="12" s="1"/>
  <c r="L2647" i="12"/>
  <c r="M2647" i="12" s="1"/>
  <c r="L2718" i="12"/>
  <c r="M2718" i="12" s="1"/>
  <c r="L2664" i="12"/>
  <c r="M2664" i="12" s="1"/>
  <c r="L2669" i="12"/>
  <c r="M2669" i="12" s="1"/>
  <c r="L2753" i="12"/>
  <c r="M2753" i="12" s="1"/>
  <c r="L2584" i="12"/>
  <c r="M2584" i="12" s="1"/>
  <c r="L2660" i="12"/>
  <c r="M2660" i="12" s="1"/>
  <c r="L2749" i="12"/>
  <c r="M2749" i="12" s="1"/>
  <c r="L2659" i="12"/>
  <c r="M2659" i="12" s="1"/>
  <c r="L2738" i="12"/>
  <c r="M2738" i="12" s="1"/>
  <c r="L2687" i="12"/>
  <c r="M2687" i="12" s="1"/>
  <c r="L2728" i="12"/>
  <c r="M2728" i="12" s="1"/>
  <c r="L2705" i="12"/>
  <c r="M2705" i="12" s="1"/>
  <c r="L2698" i="12"/>
  <c r="M2698" i="12" s="1"/>
  <c r="L2692" i="12"/>
  <c r="M2692" i="12" s="1"/>
  <c r="L2708" i="12"/>
  <c r="M2708" i="12" s="1"/>
  <c r="L2751" i="12"/>
  <c r="M2751" i="12" s="1"/>
  <c r="L2656" i="12"/>
  <c r="M2656" i="12" s="1"/>
  <c r="L2688" i="12"/>
  <c r="M2688" i="12" s="1"/>
  <c r="L2709" i="12"/>
  <c r="M2709" i="12" s="1"/>
  <c r="L2690" i="12"/>
  <c r="M2690" i="12" s="1"/>
  <c r="L2667" i="12"/>
  <c r="M2667" i="12" s="1"/>
  <c r="L2652" i="12"/>
  <c r="M2652" i="12" s="1"/>
  <c r="L2839" i="12"/>
  <c r="M2839" i="12" s="1"/>
  <c r="L2686" i="12"/>
  <c r="M2686" i="12" s="1"/>
  <c r="L2756" i="12"/>
  <c r="M2756" i="12" s="1"/>
  <c r="L2694" i="12"/>
  <c r="M2694" i="12" s="1"/>
  <c r="L2646" i="12"/>
  <c r="M2646" i="12" s="1"/>
  <c r="L2654" i="12"/>
  <c r="M2654" i="12" s="1"/>
  <c r="L2725" i="12"/>
  <c r="M2725" i="12" s="1"/>
  <c r="L2717" i="12"/>
  <c r="M2717" i="12" s="1"/>
  <c r="L2726" i="12"/>
  <c r="M2726" i="12" s="1"/>
  <c r="L2757" i="12"/>
  <c r="M2757" i="12" s="1"/>
  <c r="L2682" i="12"/>
  <c r="M2682" i="12" s="1"/>
  <c r="L2741" i="12"/>
  <c r="M2741" i="12" s="1"/>
  <c r="L2695" i="12"/>
  <c r="M2695" i="12" s="1"/>
  <c r="L2668" i="12"/>
  <c r="M2668" i="12" s="1"/>
  <c r="L2739" i="12"/>
  <c r="M2739" i="12" s="1"/>
  <c r="L2733" i="12"/>
  <c r="M2733" i="12" s="1"/>
  <c r="L2684" i="12"/>
  <c r="M2684" i="12" s="1"/>
  <c r="L2804" i="12"/>
  <c r="M2804" i="12" s="1"/>
  <c r="L2689" i="12"/>
  <c r="M2689" i="12" s="1"/>
  <c r="L2657" i="12"/>
  <c r="M2657" i="12" s="1"/>
  <c r="L2685" i="12"/>
  <c r="M2685" i="12" s="1"/>
  <c r="L2722" i="12"/>
  <c r="M2722" i="12" s="1"/>
  <c r="L2678" i="12"/>
  <c r="M2678" i="12" s="1"/>
  <c r="L2764" i="12"/>
  <c r="M2764" i="12" s="1"/>
  <c r="L2746" i="12"/>
  <c r="M2746" i="12" s="1"/>
  <c r="L2697" i="12"/>
  <c r="M2697" i="12" s="1"/>
  <c r="L2671" i="12"/>
  <c r="M2671" i="12" s="1"/>
  <c r="L2673" i="12"/>
  <c r="M2673" i="12" s="1"/>
  <c r="L2761" i="12"/>
  <c r="M2761" i="12" s="1"/>
  <c r="L2662" i="12"/>
  <c r="M2662" i="12" s="1"/>
  <c r="L2569" i="12"/>
  <c r="M2569" i="12" s="1"/>
  <c r="L2744" i="12"/>
  <c r="M2744" i="12" s="1"/>
  <c r="L2742" i="12"/>
  <c r="M2742" i="12" s="1"/>
  <c r="L2645" i="12"/>
  <c r="M2645" i="12" s="1"/>
  <c r="L2679" i="12"/>
  <c r="M2679" i="12" s="1"/>
  <c r="L2731" i="12"/>
  <c r="M2731" i="12" s="1"/>
  <c r="L2696" i="12"/>
  <c r="M2696" i="12" s="1"/>
  <c r="L2723" i="12"/>
  <c r="M2723" i="12" s="1"/>
  <c r="L2710" i="12"/>
  <c r="M2710" i="12" s="1"/>
  <c r="L2650" i="12"/>
  <c r="M2650" i="12" s="1"/>
  <c r="L2562" i="12"/>
  <c r="M2562" i="12" s="1"/>
  <c r="L2714" i="12"/>
  <c r="M2714" i="12" s="1"/>
  <c r="L2721" i="12"/>
  <c r="M2721" i="12" s="1"/>
  <c r="L2599" i="12"/>
  <c r="M2599" i="12" s="1"/>
  <c r="L2549" i="12"/>
  <c r="M2549" i="12" s="1"/>
  <c r="L2625" i="12"/>
  <c r="M2625" i="12" s="1"/>
  <c r="L2603" i="12"/>
  <c r="M2603" i="12" s="1"/>
  <c r="L2570" i="12"/>
  <c r="M2570" i="12" s="1"/>
  <c r="L2602" i="12"/>
  <c r="M2602" i="12" s="1"/>
  <c r="L2579" i="12"/>
  <c r="M2579" i="12" s="1"/>
  <c r="L2581" i="12"/>
  <c r="M2581" i="12" s="1"/>
  <c r="L2534" i="12"/>
  <c r="M2534" i="12" s="1"/>
  <c r="L2703" i="12"/>
  <c r="M2703" i="12" s="1"/>
  <c r="L2460" i="12"/>
  <c r="M2460" i="12" s="1"/>
  <c r="L2614" i="12"/>
  <c r="M2614" i="12" s="1"/>
  <c r="L2541" i="12"/>
  <c r="M2541" i="12" s="1"/>
  <c r="L2631" i="12"/>
  <c r="M2631" i="12" s="1"/>
  <c r="L2547" i="12"/>
  <c r="M2547" i="12" s="1"/>
  <c r="L2635" i="12"/>
  <c r="M2635" i="12" s="1"/>
  <c r="L2537" i="12"/>
  <c r="M2537" i="12" s="1"/>
  <c r="L2548" i="12"/>
  <c r="M2548" i="12" s="1"/>
  <c r="L2591" i="12"/>
  <c r="M2591" i="12" s="1"/>
  <c r="L2565" i="12"/>
  <c r="M2565" i="12" s="1"/>
  <c r="L2704" i="12"/>
  <c r="M2704" i="12" s="1"/>
  <c r="L2651" i="12"/>
  <c r="M2651" i="12" s="1"/>
  <c r="L2611" i="12"/>
  <c r="M2611" i="12" s="1"/>
  <c r="L2633" i="12"/>
  <c r="M2633" i="12" s="1"/>
  <c r="L2587" i="12"/>
  <c r="M2587" i="12" s="1"/>
  <c r="L2655" i="12"/>
  <c r="M2655" i="12" s="1"/>
  <c r="L2735" i="12"/>
  <c r="M2735" i="12" s="1"/>
  <c r="L2598" i="12"/>
  <c r="M2598" i="12" s="1"/>
  <c r="L2760" i="12"/>
  <c r="M2760" i="12" s="1"/>
  <c r="L2648" i="12"/>
  <c r="M2648" i="12" s="1"/>
  <c r="L2643" i="12"/>
  <c r="M2643" i="12" s="1"/>
  <c r="L2604" i="12"/>
  <c r="M2604" i="12" s="1"/>
  <c r="L2637" i="12"/>
  <c r="M2637" i="12" s="1"/>
  <c r="L2560" i="12"/>
  <c r="M2560" i="12" s="1"/>
  <c r="L2522" i="12"/>
  <c r="M2522" i="12" s="1"/>
  <c r="L2530" i="12"/>
  <c r="M2530" i="12" s="1"/>
  <c r="L2545" i="12"/>
  <c r="M2545" i="12" s="1"/>
  <c r="L2527" i="12"/>
  <c r="M2527" i="12" s="1"/>
  <c r="L2552" i="12"/>
  <c r="M2552" i="12" s="1"/>
  <c r="L2626" i="12"/>
  <c r="M2626" i="12" s="1"/>
  <c r="L2636" i="12"/>
  <c r="M2636" i="12" s="1"/>
  <c r="L2557" i="12"/>
  <c r="M2557" i="12" s="1"/>
  <c r="L2617" i="12"/>
  <c r="M2617" i="12" s="1"/>
  <c r="L2551" i="12"/>
  <c r="M2551" i="12" s="1"/>
  <c r="L2702" i="12"/>
  <c r="M2702" i="12" s="1"/>
  <c r="L2592" i="12"/>
  <c r="M2592" i="12" s="1"/>
  <c r="L2632" i="12"/>
  <c r="M2632" i="12" s="1"/>
  <c r="L2597" i="12"/>
  <c r="M2597" i="12" s="1"/>
  <c r="L2563" i="12"/>
  <c r="M2563" i="12" s="1"/>
  <c r="L2600" i="12"/>
  <c r="M2600" i="12" s="1"/>
  <c r="L2583" i="12"/>
  <c r="M2583" i="12" s="1"/>
  <c r="L2615" i="12"/>
  <c r="M2615" i="12" s="1"/>
  <c r="L2622" i="12"/>
  <c r="M2622" i="12" s="1"/>
  <c r="L2567" i="12"/>
  <c r="M2567" i="12" s="1"/>
  <c r="L2629" i="12"/>
  <c r="M2629" i="12" s="1"/>
  <c r="L2621" i="12"/>
  <c r="M2621" i="12" s="1"/>
  <c r="L2620" i="12"/>
  <c r="M2620" i="12" s="1"/>
  <c r="L2576" i="12"/>
  <c r="M2576" i="12" s="1"/>
  <c r="L2613" i="12"/>
  <c r="M2613" i="12" s="1"/>
  <c r="L2693" i="12"/>
  <c r="M2693" i="12" s="1"/>
  <c r="L2743" i="12"/>
  <c r="M2743" i="12" s="1"/>
  <c r="L2745" i="12"/>
  <c r="M2745" i="12" s="1"/>
  <c r="L2610" i="12"/>
  <c r="M2610" i="12" s="1"/>
  <c r="L2642" i="12"/>
  <c r="M2642" i="12" s="1"/>
  <c r="L2618" i="12"/>
  <c r="M2618" i="12" s="1"/>
  <c r="L2585" i="12"/>
  <c r="M2585" i="12" s="1"/>
  <c r="L2564" i="12"/>
  <c r="M2564" i="12" s="1"/>
  <c r="L2701" i="12"/>
  <c r="M2701" i="12" s="1"/>
  <c r="L2677" i="12"/>
  <c r="M2677" i="12" s="1"/>
  <c r="L2593" i="12"/>
  <c r="M2593" i="12" s="1"/>
  <c r="L2609" i="12"/>
  <c r="M2609" i="12" s="1"/>
  <c r="L2525" i="12"/>
  <c r="M2525" i="12" s="1"/>
  <c r="L2644" i="12"/>
  <c r="M2644" i="12" s="1"/>
  <c r="L2506" i="12"/>
  <c r="M2506" i="12" s="1"/>
  <c r="L2681" i="12"/>
  <c r="M2681" i="12" s="1"/>
  <c r="L2531" i="12"/>
  <c r="M2531" i="12" s="1"/>
  <c r="L2575" i="12"/>
  <c r="M2575" i="12" s="1"/>
  <c r="L2601" i="12"/>
  <c r="M2601" i="12" s="1"/>
  <c r="L2628" i="12"/>
  <c r="M2628" i="12" s="1"/>
  <c r="L2442" i="12"/>
  <c r="M2442" i="12" s="1"/>
  <c r="L2424" i="12"/>
  <c r="M2424" i="12" s="1"/>
  <c r="L2412" i="12"/>
  <c r="M2412" i="12" s="1"/>
  <c r="L2478" i="12"/>
  <c r="M2478" i="12" s="1"/>
  <c r="L2448" i="12"/>
  <c r="M2448" i="12" s="1"/>
  <c r="L2630" i="12"/>
  <c r="M2630" i="12" s="1"/>
  <c r="L2517" i="12"/>
  <c r="M2517" i="12" s="1"/>
  <c r="L2499" i="12"/>
  <c r="M2499" i="12" s="1"/>
  <c r="L2539" i="12"/>
  <c r="M2539" i="12" s="1"/>
  <c r="L2456" i="12"/>
  <c r="M2456" i="12" s="1"/>
  <c r="L2582" i="12"/>
  <c r="M2582" i="12" s="1"/>
  <c r="L2528" i="12"/>
  <c r="M2528" i="12" s="1"/>
  <c r="L2553" i="12"/>
  <c r="M2553" i="12" s="1"/>
  <c r="L2493" i="12"/>
  <c r="M2493" i="12" s="1"/>
  <c r="L2466" i="12"/>
  <c r="M2466" i="12" s="1"/>
  <c r="L2483" i="12"/>
  <c r="M2483" i="12" s="1"/>
  <c r="L2403" i="12"/>
  <c r="M2403" i="12" s="1"/>
  <c r="L2361" i="12"/>
  <c r="M2361" i="12" s="1"/>
  <c r="L2607" i="12"/>
  <c r="M2607" i="12" s="1"/>
  <c r="L2540" i="12"/>
  <c r="M2540" i="12" s="1"/>
  <c r="L2538" i="12"/>
  <c r="M2538" i="12" s="1"/>
  <c r="L2595" i="12"/>
  <c r="M2595" i="12" s="1"/>
  <c r="L2444" i="12"/>
  <c r="M2444" i="12" s="1"/>
  <c r="L2418" i="12"/>
  <c r="M2418" i="12" s="1"/>
  <c r="L2391" i="12"/>
  <c r="M2391" i="12" s="1"/>
  <c r="L2440" i="12"/>
  <c r="M2440" i="12" s="1"/>
  <c r="L2408" i="12"/>
  <c r="M2408" i="12" s="1"/>
  <c r="L2447" i="12"/>
  <c r="M2447" i="12" s="1"/>
  <c r="L2573" i="12"/>
  <c r="M2573" i="12" s="1"/>
  <c r="L2619" i="12"/>
  <c r="M2619" i="12" s="1"/>
  <c r="L2586" i="12"/>
  <c r="M2586" i="12" s="1"/>
  <c r="L2574" i="12"/>
  <c r="M2574" i="12" s="1"/>
  <c r="L2740" i="12"/>
  <c r="M2740" i="12" s="1"/>
  <c r="L2589" i="12"/>
  <c r="M2589" i="12" s="1"/>
  <c r="L2529" i="12"/>
  <c r="M2529" i="12" s="1"/>
  <c r="L2566" i="12"/>
  <c r="M2566" i="12" s="1"/>
  <c r="L2623" i="12"/>
  <c r="M2623" i="12" s="1"/>
  <c r="L2555" i="12"/>
  <c r="M2555" i="12" s="1"/>
  <c r="L2512" i="12"/>
  <c r="M2512" i="12" s="1"/>
  <c r="L2433" i="12"/>
  <c r="M2433" i="12" s="1"/>
  <c r="L2503" i="12"/>
  <c r="M2503" i="12" s="1"/>
  <c r="L2482" i="12"/>
  <c r="M2482" i="12" s="1"/>
  <c r="L2504" i="12"/>
  <c r="M2504" i="12" s="1"/>
  <c r="L2445" i="12"/>
  <c r="M2445" i="12" s="1"/>
  <c r="L2559" i="12"/>
  <c r="M2559" i="12" s="1"/>
  <c r="L2558" i="12"/>
  <c r="M2558" i="12" s="1"/>
  <c r="L2521" i="12"/>
  <c r="M2521" i="12" s="1"/>
  <c r="L2638" i="12"/>
  <c r="M2638" i="12" s="1"/>
  <c r="L2627" i="12"/>
  <c r="M2627" i="12" s="1"/>
  <c r="L2325" i="12"/>
  <c r="M2325" i="12" s="1"/>
  <c r="L2430" i="12"/>
  <c r="M2430" i="12" s="1"/>
  <c r="L2639" i="12"/>
  <c r="M2639" i="12" s="1"/>
  <c r="L2580" i="12"/>
  <c r="M2580" i="12" s="1"/>
  <c r="L2535" i="12"/>
  <c r="M2535" i="12" s="1"/>
  <c r="L2533" i="12"/>
  <c r="M2533" i="12" s="1"/>
  <c r="L2608" i="12"/>
  <c r="M2608" i="12" s="1"/>
  <c r="L2606" i="12"/>
  <c r="M2606" i="12" s="1"/>
  <c r="L2612" i="12"/>
  <c r="M2612" i="12" s="1"/>
  <c r="L2556" i="12"/>
  <c r="M2556" i="12" s="1"/>
  <c r="L2415" i="12"/>
  <c r="M2415" i="12" s="1"/>
  <c r="L2457" i="12"/>
  <c r="M2457" i="12" s="1"/>
  <c r="L2428" i="12"/>
  <c r="M2428" i="12" s="1"/>
  <c r="L2572" i="12"/>
  <c r="M2572" i="12" s="1"/>
  <c r="L2634" i="12"/>
  <c r="M2634" i="12" s="1"/>
  <c r="L2459" i="12"/>
  <c r="M2459" i="12" s="1"/>
  <c r="L2526" i="12"/>
  <c r="M2526" i="12" s="1"/>
  <c r="L2561" i="12"/>
  <c r="M2561" i="12" s="1"/>
  <c r="L2498" i="12"/>
  <c r="M2498" i="12" s="1"/>
  <c r="L2381" i="12"/>
  <c r="M2381" i="12" s="1"/>
  <c r="L2388" i="12"/>
  <c r="M2388" i="12" s="1"/>
  <c r="L2500" i="12"/>
  <c r="M2500" i="12" s="1"/>
  <c r="L2494" i="12"/>
  <c r="M2494" i="12" s="1"/>
  <c r="L2431" i="12"/>
  <c r="M2431" i="12" s="1"/>
  <c r="L2624" i="12"/>
  <c r="M2624" i="12" s="1"/>
  <c r="L2536" i="12"/>
  <c r="M2536" i="12" s="1"/>
  <c r="L2594" i="12"/>
  <c r="M2594" i="12" s="1"/>
  <c r="L2578" i="12"/>
  <c r="M2578" i="12" s="1"/>
  <c r="L2542" i="12"/>
  <c r="M2542" i="12" s="1"/>
  <c r="L2421" i="12"/>
  <c r="M2421" i="12" s="1"/>
  <c r="L2413" i="12"/>
  <c r="M2413" i="12" s="1"/>
  <c r="L2524" i="12"/>
  <c r="M2524" i="12" s="1"/>
  <c r="L2596" i="12"/>
  <c r="M2596" i="12" s="1"/>
  <c r="L2546" i="12"/>
  <c r="M2546" i="12" s="1"/>
  <c r="L2544" i="12"/>
  <c r="M2544" i="12" s="1"/>
  <c r="L2425" i="12"/>
  <c r="M2425" i="12" s="1"/>
  <c r="L2507" i="12"/>
  <c r="M2507" i="12" s="1"/>
  <c r="L2502" i="12"/>
  <c r="M2502" i="12" s="1"/>
  <c r="L2487" i="12"/>
  <c r="M2487" i="12" s="1"/>
  <c r="L2476" i="12"/>
  <c r="M2476" i="12" s="1"/>
  <c r="L2491" i="12"/>
  <c r="M2491" i="12" s="1"/>
  <c r="L2577" i="12"/>
  <c r="M2577" i="12" s="1"/>
  <c r="L2590" i="12"/>
  <c r="M2590" i="12" s="1"/>
  <c r="L2479" i="12"/>
  <c r="M2479" i="12" s="1"/>
  <c r="L2427" i="12"/>
  <c r="M2427" i="12" s="1"/>
  <c r="L2376" i="12"/>
  <c r="M2376" i="12" s="1"/>
  <c r="L2446" i="12"/>
  <c r="M2446" i="12" s="1"/>
  <c r="L2455" i="12"/>
  <c r="M2455" i="12" s="1"/>
  <c r="L2322" i="12"/>
  <c r="M2322" i="12" s="1"/>
  <c r="L2470" i="12"/>
  <c r="M2470" i="12" s="1"/>
  <c r="L2520" i="12"/>
  <c r="M2520" i="12" s="1"/>
  <c r="L2437" i="12"/>
  <c r="M2437" i="12" s="1"/>
  <c r="L2481" i="12"/>
  <c r="M2481" i="12" s="1"/>
  <c r="L2464" i="12"/>
  <c r="M2464" i="12" s="1"/>
  <c r="L2452" i="12"/>
  <c r="M2452" i="12" s="1"/>
  <c r="L2331" i="12"/>
  <c r="M2331" i="12" s="1"/>
  <c r="L2488" i="12"/>
  <c r="M2488" i="12" s="1"/>
  <c r="L2411" i="12"/>
  <c r="M2411" i="12" s="1"/>
  <c r="L2379" i="12"/>
  <c r="M2379" i="12" s="1"/>
  <c r="L2473" i="12"/>
  <c r="M2473" i="12" s="1"/>
  <c r="L2453" i="12"/>
  <c r="M2453" i="12" s="1"/>
  <c r="L2486" i="12"/>
  <c r="M2486" i="12" s="1"/>
  <c r="L2426" i="12"/>
  <c r="M2426" i="12" s="1"/>
  <c r="L2454" i="12"/>
  <c r="M2454" i="12" s="1"/>
  <c r="L2434" i="12"/>
  <c r="M2434" i="12" s="1"/>
  <c r="L2319" i="12"/>
  <c r="M2319" i="12" s="1"/>
  <c r="L2369" i="12"/>
  <c r="M2369" i="12" s="1"/>
  <c r="L2393" i="12"/>
  <c r="M2393" i="12" s="1"/>
  <c r="L2509" i="12"/>
  <c r="M2509" i="12" s="1"/>
  <c r="L2296" i="12"/>
  <c r="M2296" i="12" s="1"/>
  <c r="L2429" i="12"/>
  <c r="M2429" i="12" s="1"/>
  <c r="L2462" i="12"/>
  <c r="M2462" i="12" s="1"/>
  <c r="L2372" i="12"/>
  <c r="M2372" i="12" s="1"/>
  <c r="L2210" i="12"/>
  <c r="M2210" i="12" s="1"/>
  <c r="L2321" i="12"/>
  <c r="M2321" i="12" s="1"/>
  <c r="L2330" i="12"/>
  <c r="M2330" i="12" s="1"/>
  <c r="L2345" i="12"/>
  <c r="M2345" i="12" s="1"/>
  <c r="L2605" i="12"/>
  <c r="M2605" i="12" s="1"/>
  <c r="L2461" i="12"/>
  <c r="M2461" i="12" s="1"/>
  <c r="L2513" i="12"/>
  <c r="M2513" i="12" s="1"/>
  <c r="L2467" i="12"/>
  <c r="M2467" i="12" s="1"/>
  <c r="L2510" i="12"/>
  <c r="M2510" i="12" s="1"/>
  <c r="L2414" i="12"/>
  <c r="M2414" i="12" s="1"/>
  <c r="L2508" i="12"/>
  <c r="M2508" i="12" s="1"/>
  <c r="L2497" i="12"/>
  <c r="M2497" i="12" s="1"/>
  <c r="L2451" i="12"/>
  <c r="M2451" i="12" s="1"/>
  <c r="L2496" i="12"/>
  <c r="M2496" i="12" s="1"/>
  <c r="L2392" i="12"/>
  <c r="M2392" i="12" s="1"/>
  <c r="L2554" i="12"/>
  <c r="M2554" i="12" s="1"/>
  <c r="L2439" i="12"/>
  <c r="M2439" i="12" s="1"/>
  <c r="L2485" i="12"/>
  <c r="M2485" i="12" s="1"/>
  <c r="L2475" i="12"/>
  <c r="M2475" i="12" s="1"/>
  <c r="L2472" i="12"/>
  <c r="M2472" i="12" s="1"/>
  <c r="L2490" i="12"/>
  <c r="M2490" i="12" s="1"/>
  <c r="L2465" i="12"/>
  <c r="M2465" i="12" s="1"/>
  <c r="L2443" i="12"/>
  <c r="M2443" i="12" s="1"/>
  <c r="L2416" i="12"/>
  <c r="M2416" i="12" s="1"/>
  <c r="L2480" i="12"/>
  <c r="M2480" i="12" s="1"/>
  <c r="L2489" i="12"/>
  <c r="M2489" i="12" s="1"/>
  <c r="L2329" i="12"/>
  <c r="M2329" i="12" s="1"/>
  <c r="L2332" i="12"/>
  <c r="M2332" i="12" s="1"/>
  <c r="L2523" i="12"/>
  <c r="M2523" i="12" s="1"/>
  <c r="L2420" i="12"/>
  <c r="M2420" i="12" s="1"/>
  <c r="L2402" i="12"/>
  <c r="M2402" i="12" s="1"/>
  <c r="L2518" i="12"/>
  <c r="M2518" i="12" s="1"/>
  <c r="L2484" i="12"/>
  <c r="M2484" i="12" s="1"/>
  <c r="L2432" i="12"/>
  <c r="M2432" i="12" s="1"/>
  <c r="L2519" i="12"/>
  <c r="M2519" i="12" s="1"/>
  <c r="L2492" i="12"/>
  <c r="M2492" i="12" s="1"/>
  <c r="L2409" i="12"/>
  <c r="M2409" i="12" s="1"/>
  <c r="L2474" i="12"/>
  <c r="M2474" i="12" s="1"/>
  <c r="L2436" i="12"/>
  <c r="M2436" i="12" s="1"/>
  <c r="L2505" i="12"/>
  <c r="M2505" i="12" s="1"/>
  <c r="L2450" i="12"/>
  <c r="M2450" i="12" s="1"/>
  <c r="L2469" i="12"/>
  <c r="M2469" i="12" s="1"/>
  <c r="L2422" i="12"/>
  <c r="M2422" i="12" s="1"/>
  <c r="L2495" i="12"/>
  <c r="M2495" i="12" s="1"/>
  <c r="L2307" i="12"/>
  <c r="M2307" i="12" s="1"/>
  <c r="L2398" i="12"/>
  <c r="M2398" i="12" s="1"/>
  <c r="L2377" i="12"/>
  <c r="M2377" i="12" s="1"/>
  <c r="L2441" i="12"/>
  <c r="M2441" i="12" s="1"/>
  <c r="L2468" i="12"/>
  <c r="M2468" i="12" s="1"/>
  <c r="L2458" i="12"/>
  <c r="M2458" i="12" s="1"/>
  <c r="L2438" i="12"/>
  <c r="M2438" i="12" s="1"/>
  <c r="L2543" i="12"/>
  <c r="M2543" i="12" s="1"/>
  <c r="L2501" i="12"/>
  <c r="M2501" i="12" s="1"/>
  <c r="L2423" i="12"/>
  <c r="M2423" i="12" s="1"/>
  <c r="L2514" i="12"/>
  <c r="M2514" i="12" s="1"/>
  <c r="L2313" i="12"/>
  <c r="M2313" i="12" s="1"/>
  <c r="L2350" i="12"/>
  <c r="M2350" i="12" s="1"/>
  <c r="L2341" i="12"/>
  <c r="M2341" i="12" s="1"/>
  <c r="L2291" i="12"/>
  <c r="M2291" i="12" s="1"/>
  <c r="L2515" i="12"/>
  <c r="M2515" i="12" s="1"/>
  <c r="L2435" i="12"/>
  <c r="M2435" i="12" s="1"/>
  <c r="L2471" i="12"/>
  <c r="M2471" i="12" s="1"/>
  <c r="L2334" i="12"/>
  <c r="M2334" i="12" s="1"/>
  <c r="L2351" i="12"/>
  <c r="M2351" i="12" s="1"/>
  <c r="L2247" i="12"/>
  <c r="M2247" i="12" s="1"/>
  <c r="L2328" i="12"/>
  <c r="M2328" i="12" s="1"/>
  <c r="L2179" i="12"/>
  <c r="M2179" i="12" s="1"/>
  <c r="L2353" i="12"/>
  <c r="M2353" i="12" s="1"/>
  <c r="L2405" i="12"/>
  <c r="M2405" i="12" s="1"/>
  <c r="L2266" i="12"/>
  <c r="M2266" i="12" s="1"/>
  <c r="L2240" i="12"/>
  <c r="M2240" i="12" s="1"/>
  <c r="L2378" i="12"/>
  <c r="M2378" i="12" s="1"/>
  <c r="L2237" i="12"/>
  <c r="M2237" i="12" s="1"/>
  <c r="L2310" i="12"/>
  <c r="M2310" i="12" s="1"/>
  <c r="L2303" i="12"/>
  <c r="M2303" i="12" s="1"/>
  <c r="L2248" i="12"/>
  <c r="M2248" i="12" s="1"/>
  <c r="L2394" i="12"/>
  <c r="M2394" i="12" s="1"/>
  <c r="L2407" i="12"/>
  <c r="M2407" i="12" s="1"/>
  <c r="L2477" i="12"/>
  <c r="M2477" i="12" s="1"/>
  <c r="L2384" i="12"/>
  <c r="M2384" i="12" s="1"/>
  <c r="L2348" i="12"/>
  <c r="M2348" i="12" s="1"/>
  <c r="L2239" i="12"/>
  <c r="M2239" i="12" s="1"/>
  <c r="L2363" i="12"/>
  <c r="M2363" i="12" s="1"/>
  <c r="L2316" i="12"/>
  <c r="M2316" i="12" s="1"/>
  <c r="L2359" i="12"/>
  <c r="M2359" i="12" s="1"/>
  <c r="L2389" i="12"/>
  <c r="M2389" i="12" s="1"/>
  <c r="L2355" i="12"/>
  <c r="M2355" i="12" s="1"/>
  <c r="L2396" i="12"/>
  <c r="M2396" i="12" s="1"/>
  <c r="L2360" i="12"/>
  <c r="M2360" i="12" s="1"/>
  <c r="L2347" i="12"/>
  <c r="M2347" i="12" s="1"/>
  <c r="L2292" i="12"/>
  <c r="M2292" i="12" s="1"/>
  <c r="L2395" i="12"/>
  <c r="M2395" i="12" s="1"/>
  <c r="L2463" i="12"/>
  <c r="M2463" i="12" s="1"/>
  <c r="L2419" i="12"/>
  <c r="M2419" i="12" s="1"/>
  <c r="L2320" i="12"/>
  <c r="M2320" i="12" s="1"/>
  <c r="L2324" i="12"/>
  <c r="M2324" i="12" s="1"/>
  <c r="L2410" i="12"/>
  <c r="M2410" i="12" s="1"/>
  <c r="L2344" i="12"/>
  <c r="M2344" i="12" s="1"/>
  <c r="L2301" i="12"/>
  <c r="M2301" i="12" s="1"/>
  <c r="L2339" i="12"/>
  <c r="M2339" i="12" s="1"/>
  <c r="L2387" i="12"/>
  <c r="M2387" i="12" s="1"/>
  <c r="L2299" i="12"/>
  <c r="M2299" i="12" s="1"/>
  <c r="L2203" i="12"/>
  <c r="M2203" i="12" s="1"/>
  <c r="L2366" i="12"/>
  <c r="M2366" i="12" s="1"/>
  <c r="L2336" i="12"/>
  <c r="M2336" i="12" s="1"/>
  <c r="L2400" i="12"/>
  <c r="M2400" i="12" s="1"/>
  <c r="L2370" i="12"/>
  <c r="M2370" i="12" s="1"/>
  <c r="L2368" i="12"/>
  <c r="M2368" i="12" s="1"/>
  <c r="L2367" i="12"/>
  <c r="M2367" i="12" s="1"/>
  <c r="L2295" i="12"/>
  <c r="M2295" i="12" s="1"/>
  <c r="L2254" i="12"/>
  <c r="M2254" i="12" s="1"/>
  <c r="L2294" i="12"/>
  <c r="M2294" i="12" s="1"/>
  <c r="L2375" i="12"/>
  <c r="M2375" i="12" s="1"/>
  <c r="L2327" i="12"/>
  <c r="M2327" i="12" s="1"/>
  <c r="L2337" i="12"/>
  <c r="M2337" i="12" s="1"/>
  <c r="L2374" i="12"/>
  <c r="M2374" i="12" s="1"/>
  <c r="L2181" i="12"/>
  <c r="M2181" i="12" s="1"/>
  <c r="L2293" i="12"/>
  <c r="M2293" i="12" s="1"/>
  <c r="L2318" i="12"/>
  <c r="M2318" i="12" s="1"/>
  <c r="L2390" i="12"/>
  <c r="M2390" i="12" s="1"/>
  <c r="L2274" i="12"/>
  <c r="M2274" i="12" s="1"/>
  <c r="L2300" i="12"/>
  <c r="M2300" i="12" s="1"/>
  <c r="L2373" i="12"/>
  <c r="M2373" i="12" s="1"/>
  <c r="L2309" i="12"/>
  <c r="M2309" i="12" s="1"/>
  <c r="L2386" i="12"/>
  <c r="M2386" i="12" s="1"/>
  <c r="L2305" i="12"/>
  <c r="M2305" i="12" s="1"/>
  <c r="L2298" i="12"/>
  <c r="M2298" i="12" s="1"/>
  <c r="L2343" i="12"/>
  <c r="M2343" i="12" s="1"/>
  <c r="L2285" i="12"/>
  <c r="M2285" i="12" s="1"/>
  <c r="L2364" i="12"/>
  <c r="M2364" i="12" s="1"/>
  <c r="L2406" i="12"/>
  <c r="M2406" i="12" s="1"/>
  <c r="L2346" i="12"/>
  <c r="M2346" i="12" s="1"/>
  <c r="L2417" i="12"/>
  <c r="M2417" i="12" s="1"/>
  <c r="L2449" i="12"/>
  <c r="M2449" i="12" s="1"/>
  <c r="L2397" i="12"/>
  <c r="M2397" i="12" s="1"/>
  <c r="L2383" i="12"/>
  <c r="M2383" i="12" s="1"/>
  <c r="L2516" i="12"/>
  <c r="M2516" i="12" s="1"/>
  <c r="L2311" i="12"/>
  <c r="M2311" i="12" s="1"/>
  <c r="L2196" i="12"/>
  <c r="M2196" i="12" s="1"/>
  <c r="L2401" i="12"/>
  <c r="M2401" i="12" s="1"/>
  <c r="L2268" i="12"/>
  <c r="M2268" i="12" s="1"/>
  <c r="L2380" i="12"/>
  <c r="M2380" i="12" s="1"/>
  <c r="L2323" i="12"/>
  <c r="M2323" i="12" s="1"/>
  <c r="L2399" i="12"/>
  <c r="M2399" i="12" s="1"/>
  <c r="L2354" i="12"/>
  <c r="M2354" i="12" s="1"/>
  <c r="L2312" i="12"/>
  <c r="M2312" i="12" s="1"/>
  <c r="L2511" i="12"/>
  <c r="M2511" i="12" s="1"/>
  <c r="L2333" i="12"/>
  <c r="M2333" i="12" s="1"/>
  <c r="L2288" i="12"/>
  <c r="M2288" i="12" s="1"/>
  <c r="L2357" i="12"/>
  <c r="M2357" i="12" s="1"/>
  <c r="L2258" i="12"/>
  <c r="M2258" i="12" s="1"/>
  <c r="L2315" i="12"/>
  <c r="M2315" i="12" s="1"/>
  <c r="L2314" i="12"/>
  <c r="M2314" i="12" s="1"/>
  <c r="L2304" i="12"/>
  <c r="M2304" i="12" s="1"/>
  <c r="L2382" i="12"/>
  <c r="M2382" i="12" s="1"/>
  <c r="L2356" i="12"/>
  <c r="M2356" i="12" s="1"/>
  <c r="L2362" i="12"/>
  <c r="M2362" i="12" s="1"/>
  <c r="L2297" i="12"/>
  <c r="M2297" i="12" s="1"/>
  <c r="L2186" i="12"/>
  <c r="M2186" i="12" s="1"/>
  <c r="L2166" i="12"/>
  <c r="M2166" i="12" s="1"/>
  <c r="L2270" i="12"/>
  <c r="M2270" i="12" s="1"/>
  <c r="L2113" i="12"/>
  <c r="M2113" i="12" s="1"/>
  <c r="L2326" i="12"/>
  <c r="M2326" i="12" s="1"/>
  <c r="L2214" i="12"/>
  <c r="M2214" i="12" s="1"/>
  <c r="L2201" i="12"/>
  <c r="M2201" i="12" s="1"/>
  <c r="L2175" i="12"/>
  <c r="M2175" i="12" s="1"/>
  <c r="L2174" i="12"/>
  <c r="M2174" i="12" s="1"/>
  <c r="L2224" i="12"/>
  <c r="M2224" i="12" s="1"/>
  <c r="L2188" i="12"/>
  <c r="M2188" i="12" s="1"/>
  <c r="L2241" i="12"/>
  <c r="M2241" i="12" s="1"/>
  <c r="L2101" i="12"/>
  <c r="M2101" i="12" s="1"/>
  <c r="L2281" i="12"/>
  <c r="M2281" i="12" s="1"/>
  <c r="L2246" i="12"/>
  <c r="M2246" i="12" s="1"/>
  <c r="L2245" i="12"/>
  <c r="M2245" i="12" s="1"/>
  <c r="L2215" i="12"/>
  <c r="M2215" i="12" s="1"/>
  <c r="L2176" i="12"/>
  <c r="M2176" i="12" s="1"/>
  <c r="L2211" i="12"/>
  <c r="M2211" i="12" s="1"/>
  <c r="L2243" i="12"/>
  <c r="M2243" i="12" s="1"/>
  <c r="L2269" i="12"/>
  <c r="M2269" i="12" s="1"/>
  <c r="L2227" i="12"/>
  <c r="M2227" i="12" s="1"/>
  <c r="L2365" i="12"/>
  <c r="M2365" i="12" s="1"/>
  <c r="L2349" i="12"/>
  <c r="M2349" i="12" s="1"/>
  <c r="L2352" i="12"/>
  <c r="M2352" i="12" s="1"/>
  <c r="L2250" i="12"/>
  <c r="M2250" i="12" s="1"/>
  <c r="L2276" i="12"/>
  <c r="M2276" i="12" s="1"/>
  <c r="L2257" i="12"/>
  <c r="M2257" i="12" s="1"/>
  <c r="L2253" i="12"/>
  <c r="M2253" i="12" s="1"/>
  <c r="L2080" i="12"/>
  <c r="M2080" i="12" s="1"/>
  <c r="L2252" i="12"/>
  <c r="M2252" i="12" s="1"/>
  <c r="L2235" i="12"/>
  <c r="M2235" i="12" s="1"/>
  <c r="L2170" i="12"/>
  <c r="M2170" i="12" s="1"/>
  <c r="L2218" i="12"/>
  <c r="M2218" i="12" s="1"/>
  <c r="L2272" i="12"/>
  <c r="M2272" i="12" s="1"/>
  <c r="L2229" i="12"/>
  <c r="M2229" i="12" s="1"/>
  <c r="L2256" i="12"/>
  <c r="M2256" i="12" s="1"/>
  <c r="L2385" i="12"/>
  <c r="M2385" i="12" s="1"/>
  <c r="L2180" i="12"/>
  <c r="M2180" i="12" s="1"/>
  <c r="L2371" i="12"/>
  <c r="M2371" i="12" s="1"/>
  <c r="L2135" i="12"/>
  <c r="M2135" i="12" s="1"/>
  <c r="L2184" i="12"/>
  <c r="M2184" i="12" s="1"/>
  <c r="L2182" i="12"/>
  <c r="M2182" i="12" s="1"/>
  <c r="L2208" i="12"/>
  <c r="M2208" i="12" s="1"/>
  <c r="L2168" i="12"/>
  <c r="M2168" i="12" s="1"/>
  <c r="L2302" i="12"/>
  <c r="M2302" i="12" s="1"/>
  <c r="L2308" i="12"/>
  <c r="M2308" i="12" s="1"/>
  <c r="L2338" i="12"/>
  <c r="M2338" i="12" s="1"/>
  <c r="L2404" i="12"/>
  <c r="M2404" i="12" s="1"/>
  <c r="L2202" i="12"/>
  <c r="M2202" i="12" s="1"/>
  <c r="L2213" i="12"/>
  <c r="M2213" i="12" s="1"/>
  <c r="L2263" i="12"/>
  <c r="M2263" i="12" s="1"/>
  <c r="L2187" i="12"/>
  <c r="M2187" i="12" s="1"/>
  <c r="L2114" i="12"/>
  <c r="M2114" i="12" s="1"/>
  <c r="L2262" i="12"/>
  <c r="M2262" i="12" s="1"/>
  <c r="L2358" i="12"/>
  <c r="M2358" i="12" s="1"/>
  <c r="L2204" i="12"/>
  <c r="M2204" i="12" s="1"/>
  <c r="L2278" i="12"/>
  <c r="M2278" i="12" s="1"/>
  <c r="L2280" i="12"/>
  <c r="M2280" i="12" s="1"/>
  <c r="L2283" i="12"/>
  <c r="M2283" i="12" s="1"/>
  <c r="L2340" i="12"/>
  <c r="M2340" i="12" s="1"/>
  <c r="L2255" i="12"/>
  <c r="M2255" i="12" s="1"/>
  <c r="L2290" i="12"/>
  <c r="M2290" i="12" s="1"/>
  <c r="L2233" i="12"/>
  <c r="M2233" i="12" s="1"/>
  <c r="L2216" i="12"/>
  <c r="M2216" i="12" s="1"/>
  <c r="L2232" i="12"/>
  <c r="M2232" i="12" s="1"/>
  <c r="L2212" i="12"/>
  <c r="M2212" i="12" s="1"/>
  <c r="L2178" i="12"/>
  <c r="M2178" i="12" s="1"/>
  <c r="L2066" i="12"/>
  <c r="M2066" i="12" s="1"/>
  <c r="L2209" i="12"/>
  <c r="M2209" i="12" s="1"/>
  <c r="L2284" i="12"/>
  <c r="M2284" i="12" s="1"/>
  <c r="L2279" i="12"/>
  <c r="M2279" i="12" s="1"/>
  <c r="L2335" i="12"/>
  <c r="M2335" i="12" s="1"/>
  <c r="L2217" i="12"/>
  <c r="M2217" i="12" s="1"/>
  <c r="L2192" i="12"/>
  <c r="M2192" i="12" s="1"/>
  <c r="L2271" i="12"/>
  <c r="M2271" i="12" s="1"/>
  <c r="L2117" i="12"/>
  <c r="M2117" i="12" s="1"/>
  <c r="L2183" i="12"/>
  <c r="M2183" i="12" s="1"/>
  <c r="L2173" i="12"/>
  <c r="M2173" i="12" s="1"/>
  <c r="L2151" i="12"/>
  <c r="M2151" i="12" s="1"/>
  <c r="L2317" i="12"/>
  <c r="M2317" i="12" s="1"/>
  <c r="L2306" i="12"/>
  <c r="M2306" i="12" s="1"/>
  <c r="L2342" i="12"/>
  <c r="M2342" i="12" s="1"/>
  <c r="L2260" i="12"/>
  <c r="M2260" i="12" s="1"/>
  <c r="L2219" i="12"/>
  <c r="M2219" i="12" s="1"/>
  <c r="L2242" i="12"/>
  <c r="M2242" i="12" s="1"/>
  <c r="L2228" i="12"/>
  <c r="M2228" i="12" s="1"/>
  <c r="L2195" i="12"/>
  <c r="M2195" i="12" s="1"/>
  <c r="L2172" i="12"/>
  <c r="M2172" i="12" s="1"/>
  <c r="L2194" i="12"/>
  <c r="M2194" i="12" s="1"/>
  <c r="L2230" i="12"/>
  <c r="M2230" i="12" s="1"/>
  <c r="L2277" i="12"/>
  <c r="M2277" i="12" s="1"/>
  <c r="L2275" i="12"/>
  <c r="M2275" i="12" s="1"/>
  <c r="L2171" i="12"/>
  <c r="M2171" i="12" s="1"/>
  <c r="L2226" i="12"/>
  <c r="M2226" i="12" s="1"/>
  <c r="L2076" i="12"/>
  <c r="M2076" i="12" s="1"/>
  <c r="L2225" i="12"/>
  <c r="M2225" i="12" s="1"/>
  <c r="L2287" i="12"/>
  <c r="M2287" i="12" s="1"/>
  <c r="L2265" i="12"/>
  <c r="M2265" i="12" s="1"/>
  <c r="L2162" i="12"/>
  <c r="M2162" i="12" s="1"/>
  <c r="L2259" i="12"/>
  <c r="M2259" i="12" s="1"/>
  <c r="L2264" i="12"/>
  <c r="M2264" i="12" s="1"/>
  <c r="L2199" i="12"/>
  <c r="M2199" i="12" s="1"/>
  <c r="L2289" i="12"/>
  <c r="M2289" i="12" s="1"/>
  <c r="L2234" i="12"/>
  <c r="M2234" i="12" s="1"/>
  <c r="L2222" i="12"/>
  <c r="M2222" i="12" s="1"/>
  <c r="L2231" i="12"/>
  <c r="M2231" i="12" s="1"/>
  <c r="L2251" i="12"/>
  <c r="M2251" i="12" s="1"/>
  <c r="L2139" i="12"/>
  <c r="M2139" i="12" s="1"/>
  <c r="L2149" i="12"/>
  <c r="M2149" i="12" s="1"/>
  <c r="L2161" i="12"/>
  <c r="M2161" i="12" s="1"/>
  <c r="L2136" i="12"/>
  <c r="M2136" i="12" s="1"/>
  <c r="L2154" i="12"/>
  <c r="M2154" i="12" s="1"/>
  <c r="L2084" i="12"/>
  <c r="M2084" i="12" s="1"/>
  <c r="L2124" i="12"/>
  <c r="M2124" i="12" s="1"/>
  <c r="L1969" i="12"/>
  <c r="M1969" i="12" s="1"/>
  <c r="L2071" i="12"/>
  <c r="M2071" i="12" s="1"/>
  <c r="L2039" i="12"/>
  <c r="M2039" i="12" s="1"/>
  <c r="L2082" i="12"/>
  <c r="M2082" i="12" s="1"/>
  <c r="L2164" i="12"/>
  <c r="M2164" i="12" s="1"/>
  <c r="L2065" i="12"/>
  <c r="M2065" i="12" s="1"/>
  <c r="L2261" i="12"/>
  <c r="M2261" i="12" s="1"/>
  <c r="L2050" i="12"/>
  <c r="M2050" i="12" s="1"/>
  <c r="L2198" i="12"/>
  <c r="M2198" i="12" s="1"/>
  <c r="L2223" i="12"/>
  <c r="M2223" i="12" s="1"/>
  <c r="L2067" i="12"/>
  <c r="M2067" i="12" s="1"/>
  <c r="L2110" i="12"/>
  <c r="M2110" i="12" s="1"/>
  <c r="L2100" i="12"/>
  <c r="M2100" i="12" s="1"/>
  <c r="L2077" i="12"/>
  <c r="M2077" i="12" s="1"/>
  <c r="L1996" i="12"/>
  <c r="M1996" i="12" s="1"/>
  <c r="L2126" i="12"/>
  <c r="M2126" i="12" s="1"/>
  <c r="L2140" i="12"/>
  <c r="M2140" i="12" s="1"/>
  <c r="L2282" i="12"/>
  <c r="M2282" i="12" s="1"/>
  <c r="L2267" i="12"/>
  <c r="M2267" i="12" s="1"/>
  <c r="L2238" i="12"/>
  <c r="M2238" i="12" s="1"/>
  <c r="L2153" i="12"/>
  <c r="M2153" i="12" s="1"/>
  <c r="L2036" i="12"/>
  <c r="M2036" i="12" s="1"/>
  <c r="L2286" i="12"/>
  <c r="M2286" i="12" s="1"/>
  <c r="L2197" i="12"/>
  <c r="M2197" i="12" s="1"/>
  <c r="L2167" i="12"/>
  <c r="M2167" i="12" s="1"/>
  <c r="L2070" i="12"/>
  <c r="M2070" i="12" s="1"/>
  <c r="L2160" i="12"/>
  <c r="M2160" i="12" s="1"/>
  <c r="L2104" i="12"/>
  <c r="M2104" i="12" s="1"/>
  <c r="L2147" i="12"/>
  <c r="M2147" i="12" s="1"/>
  <c r="L2034" i="12"/>
  <c r="M2034" i="12" s="1"/>
  <c r="L1986" i="12"/>
  <c r="M1986" i="12" s="1"/>
  <c r="L2073" i="12"/>
  <c r="M2073" i="12" s="1"/>
  <c r="L2079" i="12"/>
  <c r="M2079" i="12" s="1"/>
  <c r="L2163" i="12"/>
  <c r="M2163" i="12" s="1"/>
  <c r="L2205" i="12"/>
  <c r="M2205" i="12" s="1"/>
  <c r="L2177" i="12"/>
  <c r="M2177" i="12" s="1"/>
  <c r="L2056" i="12"/>
  <c r="M2056" i="12" s="1"/>
  <c r="L2156" i="12"/>
  <c r="M2156" i="12" s="1"/>
  <c r="L2089" i="12"/>
  <c r="M2089" i="12" s="1"/>
  <c r="L2109" i="12"/>
  <c r="M2109" i="12" s="1"/>
  <c r="L2060" i="12"/>
  <c r="M2060" i="12" s="1"/>
  <c r="L2091" i="12"/>
  <c r="M2091" i="12" s="1"/>
  <c r="L2132" i="12"/>
  <c r="M2132" i="12" s="1"/>
  <c r="L2244" i="12"/>
  <c r="M2244" i="12" s="1"/>
  <c r="L2200" i="12"/>
  <c r="M2200" i="12" s="1"/>
  <c r="L2138" i="12"/>
  <c r="M2138" i="12" s="1"/>
  <c r="L2115" i="12"/>
  <c r="M2115" i="12" s="1"/>
  <c r="L2088" i="12"/>
  <c r="M2088" i="12" s="1"/>
  <c r="L2190" i="12"/>
  <c r="M2190" i="12" s="1"/>
  <c r="L2207" i="12"/>
  <c r="M2207" i="12" s="1"/>
  <c r="L2220" i="12"/>
  <c r="M2220" i="12" s="1"/>
  <c r="L2150" i="12"/>
  <c r="M2150" i="12" s="1"/>
  <c r="L2165" i="12"/>
  <c r="M2165" i="12" s="1"/>
  <c r="L2087" i="12"/>
  <c r="M2087" i="12" s="1"/>
  <c r="L2141" i="12"/>
  <c r="M2141" i="12" s="1"/>
  <c r="L2010" i="12"/>
  <c r="M2010" i="12" s="1"/>
  <c r="L2146" i="12"/>
  <c r="M2146" i="12" s="1"/>
  <c r="L2092" i="12"/>
  <c r="M2092" i="12" s="1"/>
  <c r="L2142" i="12"/>
  <c r="M2142" i="12" s="1"/>
  <c r="L1964" i="12"/>
  <c r="M1964" i="12" s="1"/>
  <c r="L2122" i="12"/>
  <c r="M2122" i="12" s="1"/>
  <c r="L2152" i="12"/>
  <c r="M2152" i="12" s="1"/>
  <c r="L2143" i="12"/>
  <c r="M2143" i="12" s="1"/>
  <c r="L2273" i="12"/>
  <c r="M2273" i="12" s="1"/>
  <c r="L2189" i="12"/>
  <c r="M2189" i="12" s="1"/>
  <c r="L2191" i="12"/>
  <c r="M2191" i="12" s="1"/>
  <c r="L2078" i="12"/>
  <c r="M2078" i="12" s="1"/>
  <c r="L2072" i="12"/>
  <c r="M2072" i="12" s="1"/>
  <c r="L2090" i="12"/>
  <c r="M2090" i="12" s="1"/>
  <c r="L2107" i="12"/>
  <c r="M2107" i="12" s="1"/>
  <c r="L2118" i="12"/>
  <c r="M2118" i="12" s="1"/>
  <c r="L2129" i="12"/>
  <c r="M2129" i="12" s="1"/>
  <c r="L2055" i="12"/>
  <c r="M2055" i="12" s="1"/>
  <c r="L1941" i="12"/>
  <c r="M1941" i="12" s="1"/>
  <c r="L2130" i="12"/>
  <c r="M2130" i="12" s="1"/>
  <c r="L2075" i="12"/>
  <c r="M2075" i="12" s="1"/>
  <c r="L2236" i="12"/>
  <c r="M2236" i="12" s="1"/>
  <c r="L2249" i="12"/>
  <c r="M2249" i="12" s="1"/>
  <c r="L2206" i="12"/>
  <c r="M2206" i="12" s="1"/>
  <c r="L2068" i="12"/>
  <c r="M2068" i="12" s="1"/>
  <c r="L2155" i="12"/>
  <c r="M2155" i="12" s="1"/>
  <c r="L2085" i="12"/>
  <c r="M2085" i="12" s="1"/>
  <c r="L2097" i="12"/>
  <c r="M2097" i="12" s="1"/>
  <c r="L2137" i="12"/>
  <c r="M2137" i="12" s="1"/>
  <c r="L2134" i="12"/>
  <c r="M2134" i="12" s="1"/>
  <c r="L2099" i="12"/>
  <c r="M2099" i="12" s="1"/>
  <c r="L2054" i="12"/>
  <c r="M2054" i="12" s="1"/>
  <c r="L2159" i="12"/>
  <c r="M2159" i="12" s="1"/>
  <c r="L2221" i="12"/>
  <c r="M2221" i="12" s="1"/>
  <c r="L2038" i="12"/>
  <c r="M2038" i="12" s="1"/>
  <c r="L2093" i="12"/>
  <c r="M2093" i="12" s="1"/>
  <c r="L2086" i="12"/>
  <c r="M2086" i="12" s="1"/>
  <c r="L2112" i="12"/>
  <c r="M2112" i="12" s="1"/>
  <c r="L2074" i="12"/>
  <c r="M2074" i="12" s="1"/>
  <c r="L2102" i="12"/>
  <c r="M2102" i="12" s="1"/>
  <c r="L1949" i="12"/>
  <c r="M1949" i="12" s="1"/>
  <c r="L1836" i="12"/>
  <c r="M1836" i="12" s="1"/>
  <c r="L2002" i="12"/>
  <c r="M2002" i="12" s="1"/>
  <c r="L1960" i="12"/>
  <c r="M1960" i="12" s="1"/>
  <c r="L1987" i="12"/>
  <c r="M1987" i="12" s="1"/>
  <c r="L1944" i="12"/>
  <c r="M1944" i="12" s="1"/>
  <c r="L2103" i="12"/>
  <c r="M2103" i="12" s="1"/>
  <c r="L2185" i="12"/>
  <c r="M2185" i="12" s="1"/>
  <c r="L2069" i="12"/>
  <c r="M2069" i="12" s="1"/>
  <c r="L2062" i="12"/>
  <c r="M2062" i="12" s="1"/>
  <c r="L2096" i="12"/>
  <c r="M2096" i="12" s="1"/>
  <c r="L1867" i="12"/>
  <c r="M1867" i="12" s="1"/>
  <c r="L2008" i="12"/>
  <c r="M2008" i="12" s="1"/>
  <c r="L1994" i="12"/>
  <c r="M1994" i="12" s="1"/>
  <c r="L2169" i="12"/>
  <c r="M2169" i="12" s="1"/>
  <c r="L1947" i="12"/>
  <c r="M1947" i="12" s="1"/>
  <c r="L2123" i="12"/>
  <c r="M2123" i="12" s="1"/>
  <c r="L2007" i="12"/>
  <c r="M2007" i="12" s="1"/>
  <c r="L2043" i="12"/>
  <c r="M2043" i="12" s="1"/>
  <c r="L2081" i="12"/>
  <c r="M2081" i="12" s="1"/>
  <c r="L2001" i="12"/>
  <c r="M2001" i="12" s="1"/>
  <c r="L2049" i="12"/>
  <c r="M2049" i="12" s="1"/>
  <c r="L2158" i="12"/>
  <c r="M2158" i="12" s="1"/>
  <c r="L2106" i="12"/>
  <c r="M2106" i="12" s="1"/>
  <c r="L2148" i="12"/>
  <c r="M2148" i="12" s="1"/>
  <c r="L1993" i="12"/>
  <c r="M1993" i="12" s="1"/>
  <c r="L2145" i="12"/>
  <c r="M2145" i="12" s="1"/>
  <c r="L1857" i="12"/>
  <c r="M1857" i="12" s="1"/>
  <c r="L2133" i="12"/>
  <c r="M2133" i="12" s="1"/>
  <c r="L1870" i="12"/>
  <c r="M1870" i="12" s="1"/>
  <c r="L1945" i="12"/>
  <c r="M1945" i="12" s="1"/>
  <c r="L1891" i="12"/>
  <c r="M1891" i="12" s="1"/>
  <c r="L2035" i="12"/>
  <c r="M2035" i="12" s="1"/>
  <c r="L2011" i="12"/>
  <c r="M2011" i="12" s="1"/>
  <c r="L1970" i="12"/>
  <c r="M1970" i="12" s="1"/>
  <c r="L2157" i="12"/>
  <c r="M2157" i="12" s="1"/>
  <c r="L2098" i="12"/>
  <c r="M2098" i="12" s="1"/>
  <c r="L2057" i="12"/>
  <c r="M2057" i="12" s="1"/>
  <c r="L1961" i="12"/>
  <c r="M1961" i="12" s="1"/>
  <c r="L2047" i="12"/>
  <c r="M2047" i="12" s="1"/>
  <c r="L2021" i="12"/>
  <c r="M2021" i="12" s="1"/>
  <c r="L2108" i="12"/>
  <c r="M2108" i="12" s="1"/>
  <c r="L2128" i="12"/>
  <c r="M2128" i="12" s="1"/>
  <c r="L2058" i="12"/>
  <c r="M2058" i="12" s="1"/>
  <c r="L2125" i="12"/>
  <c r="M2125" i="12" s="1"/>
  <c r="L2127" i="12"/>
  <c r="M2127" i="12" s="1"/>
  <c r="L1981" i="12"/>
  <c r="M1981" i="12" s="1"/>
  <c r="L1858" i="12"/>
  <c r="M1858" i="12" s="1"/>
  <c r="L1899" i="12"/>
  <c r="M1899" i="12" s="1"/>
  <c r="L1963" i="12"/>
  <c r="M1963" i="12" s="1"/>
  <c r="L1991" i="12"/>
  <c r="M1991" i="12" s="1"/>
  <c r="L2006" i="12"/>
  <c r="M2006" i="12" s="1"/>
  <c r="L2095" i="12"/>
  <c r="M2095" i="12" s="1"/>
  <c r="L1959" i="12"/>
  <c r="M1959" i="12" s="1"/>
  <c r="L2105" i="12"/>
  <c r="M2105" i="12" s="1"/>
  <c r="L2131" i="12"/>
  <c r="M2131" i="12" s="1"/>
  <c r="L1974" i="12"/>
  <c r="M1974" i="12" s="1"/>
  <c r="L2119" i="12"/>
  <c r="M2119" i="12" s="1"/>
  <c r="L2042" i="12"/>
  <c r="M2042" i="12" s="1"/>
  <c r="L2018" i="12"/>
  <c r="M2018" i="12" s="1"/>
  <c r="L2121" i="12"/>
  <c r="M2121" i="12" s="1"/>
  <c r="L2022" i="12"/>
  <c r="M2022" i="12" s="1"/>
  <c r="L2193" i="12"/>
  <c r="M2193" i="12" s="1"/>
  <c r="L2111" i="12"/>
  <c r="M2111" i="12" s="1"/>
  <c r="L1988" i="12"/>
  <c r="M1988" i="12" s="1"/>
  <c r="L1911" i="12"/>
  <c r="M1911" i="12" s="1"/>
  <c r="L1880" i="12"/>
  <c r="M1880" i="12" s="1"/>
  <c r="L1885" i="12"/>
  <c r="M1885" i="12" s="1"/>
  <c r="L1951" i="12"/>
  <c r="M1951" i="12" s="1"/>
  <c r="L1824" i="12"/>
  <c r="M1824" i="12" s="1"/>
  <c r="L2023" i="12"/>
  <c r="M2023" i="12" s="1"/>
  <c r="L2020" i="12"/>
  <c r="M2020" i="12" s="1"/>
  <c r="L1962" i="12"/>
  <c r="M1962" i="12" s="1"/>
  <c r="L1971" i="12"/>
  <c r="M1971" i="12" s="1"/>
  <c r="L2030" i="12"/>
  <c r="M2030" i="12" s="1"/>
  <c r="L1846" i="12"/>
  <c r="M1846" i="12" s="1"/>
  <c r="L2017" i="12"/>
  <c r="M2017" i="12" s="1"/>
  <c r="L1955" i="12"/>
  <c r="M1955" i="12" s="1"/>
  <c r="L2031" i="12"/>
  <c r="M2031" i="12" s="1"/>
  <c r="L1917" i="12"/>
  <c r="M1917" i="12" s="1"/>
  <c r="L1977" i="12"/>
  <c r="M1977" i="12" s="1"/>
  <c r="L1904" i="12"/>
  <c r="M1904" i="12" s="1"/>
  <c r="L2044" i="12"/>
  <c r="M2044" i="12" s="1"/>
  <c r="L1734" i="12"/>
  <c r="M1734" i="12" s="1"/>
  <c r="L1852" i="12"/>
  <c r="M1852" i="12" s="1"/>
  <c r="L1926" i="12"/>
  <c r="M1926" i="12" s="1"/>
  <c r="L1912" i="12"/>
  <c r="M1912" i="12" s="1"/>
  <c r="L1992" i="12"/>
  <c r="M1992" i="12" s="1"/>
  <c r="L1968" i="12"/>
  <c r="M1968" i="12" s="1"/>
  <c r="L1942" i="12"/>
  <c r="M1942" i="12" s="1"/>
  <c r="L2064" i="12"/>
  <c r="M2064" i="12" s="1"/>
  <c r="L2016" i="12"/>
  <c r="M2016" i="12" s="1"/>
  <c r="L1938" i="12"/>
  <c r="M1938" i="12" s="1"/>
  <c r="L1923" i="12"/>
  <c r="M1923" i="12" s="1"/>
  <c r="L2083" i="12"/>
  <c r="M2083" i="12" s="1"/>
  <c r="L1861" i="12"/>
  <c r="M1861" i="12" s="1"/>
  <c r="L2116" i="12"/>
  <c r="M2116" i="12" s="1"/>
  <c r="L2046" i="12"/>
  <c r="M2046" i="12" s="1"/>
  <c r="L1984" i="12"/>
  <c r="M1984" i="12" s="1"/>
  <c r="L1855" i="12"/>
  <c r="M1855" i="12" s="1"/>
  <c r="L1877" i="12"/>
  <c r="M1877" i="12" s="1"/>
  <c r="L1767" i="12"/>
  <c r="M1767" i="12" s="1"/>
  <c r="L1838" i="12"/>
  <c r="M1838" i="12" s="1"/>
  <c r="L1875" i="12"/>
  <c r="M1875" i="12" s="1"/>
  <c r="L2094" i="12"/>
  <c r="M2094" i="12" s="1"/>
  <c r="L1978" i="12"/>
  <c r="M1978" i="12" s="1"/>
  <c r="L1948" i="12"/>
  <c r="M1948" i="12" s="1"/>
  <c r="L2025" i="12"/>
  <c r="M2025" i="12" s="1"/>
  <c r="L1966" i="12"/>
  <c r="M1966" i="12" s="1"/>
  <c r="L1864" i="12"/>
  <c r="M1864" i="12" s="1"/>
  <c r="L1896" i="12"/>
  <c r="M1896" i="12" s="1"/>
  <c r="L1878" i="12"/>
  <c r="M1878" i="12" s="1"/>
  <c r="L2033" i="12"/>
  <c r="M2033" i="12" s="1"/>
  <c r="L2041" i="12"/>
  <c r="M2041" i="12" s="1"/>
  <c r="L1939" i="12"/>
  <c r="M1939" i="12" s="1"/>
  <c r="L1848" i="12"/>
  <c r="M1848" i="12" s="1"/>
  <c r="L1995" i="12"/>
  <c r="M1995" i="12" s="1"/>
  <c r="L1973" i="12"/>
  <c r="M1973" i="12" s="1"/>
  <c r="L1902" i="12"/>
  <c r="M1902" i="12" s="1"/>
  <c r="L2040" i="12"/>
  <c r="M2040" i="12" s="1"/>
  <c r="L1958" i="12"/>
  <c r="M1958" i="12" s="1"/>
  <c r="L1881" i="12"/>
  <c r="M1881" i="12" s="1"/>
  <c r="L1928" i="12"/>
  <c r="M1928" i="12" s="1"/>
  <c r="L2032" i="12"/>
  <c r="M2032" i="12" s="1"/>
  <c r="L1965" i="12"/>
  <c r="M1965" i="12" s="1"/>
  <c r="L2037" i="12"/>
  <c r="M2037" i="12" s="1"/>
  <c r="L1975" i="12"/>
  <c r="M1975" i="12" s="1"/>
  <c r="L1997" i="12"/>
  <c r="M1997" i="12" s="1"/>
  <c r="L1982" i="12"/>
  <c r="M1982" i="12" s="1"/>
  <c r="L1918" i="12"/>
  <c r="M1918" i="12" s="1"/>
  <c r="L1865" i="12"/>
  <c r="M1865" i="12" s="1"/>
  <c r="L2028" i="12"/>
  <c r="M2028" i="12" s="1"/>
  <c r="L2029" i="12"/>
  <c r="M2029" i="12" s="1"/>
  <c r="L1957" i="12"/>
  <c r="M1957" i="12" s="1"/>
  <c r="L1913" i="12"/>
  <c r="M1913" i="12" s="1"/>
  <c r="L1775" i="12"/>
  <c r="M1775" i="12" s="1"/>
  <c r="L1893" i="12"/>
  <c r="M1893" i="12" s="1"/>
  <c r="L1900" i="12"/>
  <c r="M1900" i="12" s="1"/>
  <c r="L2027" i="12"/>
  <c r="M2027" i="12" s="1"/>
  <c r="L1936" i="12"/>
  <c r="M1936" i="12" s="1"/>
  <c r="L2144" i="12"/>
  <c r="M2144" i="12" s="1"/>
  <c r="L2000" i="12"/>
  <c r="M2000" i="12" s="1"/>
  <c r="L2013" i="12"/>
  <c r="M2013" i="12" s="1"/>
  <c r="L1967" i="12"/>
  <c r="M1967" i="12" s="1"/>
  <c r="L1956" i="12"/>
  <c r="M1956" i="12" s="1"/>
  <c r="L1814" i="12"/>
  <c r="M1814" i="12" s="1"/>
  <c r="L1798" i="12"/>
  <c r="M1798" i="12" s="1"/>
  <c r="L1844" i="12"/>
  <c r="M1844" i="12" s="1"/>
  <c r="L2024" i="12"/>
  <c r="M2024" i="12" s="1"/>
  <c r="L1827" i="12"/>
  <c r="M1827" i="12" s="1"/>
  <c r="L1985" i="12"/>
  <c r="M1985" i="12" s="1"/>
  <c r="L1989" i="12"/>
  <c r="M1989" i="12" s="1"/>
  <c r="L2053" i="12"/>
  <c r="M2053" i="12" s="1"/>
  <c r="L1892" i="12"/>
  <c r="M1892" i="12" s="1"/>
  <c r="L2005" i="12"/>
  <c r="M2005" i="12" s="1"/>
  <c r="L2059" i="12"/>
  <c r="M2059" i="12" s="1"/>
  <c r="L2045" i="12"/>
  <c r="M2045" i="12" s="1"/>
  <c r="L2063" i="12"/>
  <c r="M2063" i="12" s="1"/>
  <c r="L1920" i="12"/>
  <c r="M1920" i="12" s="1"/>
  <c r="L1935" i="12"/>
  <c r="M1935" i="12" s="1"/>
  <c r="L1860" i="12"/>
  <c r="M1860" i="12" s="1"/>
  <c r="L1841" i="12"/>
  <c r="M1841" i="12" s="1"/>
  <c r="L1898" i="12"/>
  <c r="M1898" i="12" s="1"/>
  <c r="L1916" i="12"/>
  <c r="M1916" i="12" s="1"/>
  <c r="L1781" i="12"/>
  <c r="M1781" i="12" s="1"/>
  <c r="L1847" i="12"/>
  <c r="M1847" i="12" s="1"/>
  <c r="L1812" i="12"/>
  <c r="M1812" i="12" s="1"/>
  <c r="L1874" i="12"/>
  <c r="M1874" i="12" s="1"/>
  <c r="L2012" i="12"/>
  <c r="M2012" i="12" s="1"/>
  <c r="L2120" i="12"/>
  <c r="M2120" i="12" s="1"/>
  <c r="L2009" i="12"/>
  <c r="M2009" i="12" s="1"/>
  <c r="L2004" i="12"/>
  <c r="M2004" i="12" s="1"/>
  <c r="L2026" i="12"/>
  <c r="M2026" i="12" s="1"/>
  <c r="L1983" i="12"/>
  <c r="M1983" i="12" s="1"/>
  <c r="L2052" i="12"/>
  <c r="M2052" i="12" s="1"/>
  <c r="L1979" i="12"/>
  <c r="M1979" i="12" s="1"/>
  <c r="L2061" i="12"/>
  <c r="M2061" i="12" s="1"/>
  <c r="L2014" i="12"/>
  <c r="M2014" i="12" s="1"/>
  <c r="L1999" i="12"/>
  <c r="M1999" i="12" s="1"/>
  <c r="L1901" i="12"/>
  <c r="M1901" i="12" s="1"/>
  <c r="L1980" i="12"/>
  <c r="M1980" i="12" s="1"/>
  <c r="L2003" i="12"/>
  <c r="M2003" i="12" s="1"/>
  <c r="L1934" i="12"/>
  <c r="M1934" i="12" s="1"/>
  <c r="L1849" i="12"/>
  <c r="M1849" i="12" s="1"/>
  <c r="L1813" i="12"/>
  <c r="M1813" i="12" s="1"/>
  <c r="L1809" i="12"/>
  <c r="M1809" i="12" s="1"/>
  <c r="L1843" i="12"/>
  <c r="M1843" i="12" s="1"/>
  <c r="L1884" i="12"/>
  <c r="M1884" i="12" s="1"/>
  <c r="L1894" i="12"/>
  <c r="M1894" i="12" s="1"/>
  <c r="L1889" i="12"/>
  <c r="M1889" i="12" s="1"/>
  <c r="L1727" i="12"/>
  <c r="M1727" i="12" s="1"/>
  <c r="L1793" i="12"/>
  <c r="M1793" i="12" s="1"/>
  <c r="L1882" i="12"/>
  <c r="M1882" i="12" s="1"/>
  <c r="L1924" i="12"/>
  <c r="M1924" i="12" s="1"/>
  <c r="L1842" i="12"/>
  <c r="M1842" i="12" s="1"/>
  <c r="L1850" i="12"/>
  <c r="M1850" i="12" s="1"/>
  <c r="L1886" i="12"/>
  <c r="M1886" i="12" s="1"/>
  <c r="L1871" i="12"/>
  <c r="M1871" i="12" s="1"/>
  <c r="L1895" i="12"/>
  <c r="M1895" i="12" s="1"/>
  <c r="L1783" i="12"/>
  <c r="M1783" i="12" s="1"/>
  <c r="L1922" i="12"/>
  <c r="M1922" i="12" s="1"/>
  <c r="L1717" i="12"/>
  <c r="M1717" i="12" s="1"/>
  <c r="L1762" i="12"/>
  <c r="M1762" i="12" s="1"/>
  <c r="L1862" i="12"/>
  <c r="M1862" i="12" s="1"/>
  <c r="L1742" i="12"/>
  <c r="M1742" i="12" s="1"/>
  <c r="L1753" i="12"/>
  <c r="M1753" i="12" s="1"/>
  <c r="L1919" i="12"/>
  <c r="M1919" i="12" s="1"/>
  <c r="L1856" i="12"/>
  <c r="M1856" i="12" s="1"/>
  <c r="L1635" i="12"/>
  <c r="M1635" i="12" s="1"/>
  <c r="L1740" i="12"/>
  <c r="M1740" i="12" s="1"/>
  <c r="L1657" i="12"/>
  <c r="M1657" i="12" s="1"/>
  <c r="L1675" i="12"/>
  <c r="M1675" i="12" s="1"/>
  <c r="L1805" i="12"/>
  <c r="M1805" i="12" s="1"/>
  <c r="L1946" i="12"/>
  <c r="M1946" i="12" s="1"/>
  <c r="L1907" i="12"/>
  <c r="M1907" i="12" s="1"/>
  <c r="L1927" i="12"/>
  <c r="M1927" i="12" s="1"/>
  <c r="L1998" i="12"/>
  <c r="M1998" i="12" s="1"/>
  <c r="L1933" i="12"/>
  <c r="M1933" i="12" s="1"/>
  <c r="L1751" i="12"/>
  <c r="M1751" i="12" s="1"/>
  <c r="L1929" i="12"/>
  <c r="M1929" i="12" s="1"/>
  <c r="L1873" i="12"/>
  <c r="M1873" i="12" s="1"/>
  <c r="L1818" i="12"/>
  <c r="M1818" i="12" s="1"/>
  <c r="L1872" i="12"/>
  <c r="M1872" i="12" s="1"/>
  <c r="L1744" i="12"/>
  <c r="M1744" i="12" s="1"/>
  <c r="L1835" i="12"/>
  <c r="M1835" i="12" s="1"/>
  <c r="L1689" i="12"/>
  <c r="M1689" i="12" s="1"/>
  <c r="L1772" i="12"/>
  <c r="M1772" i="12" s="1"/>
  <c r="L1952" i="12"/>
  <c r="M1952" i="12" s="1"/>
  <c r="L1950" i="12"/>
  <c r="M1950" i="12" s="1"/>
  <c r="L1953" i="12"/>
  <c r="M1953" i="12" s="1"/>
  <c r="L1906" i="12"/>
  <c r="M1906" i="12" s="1"/>
  <c r="L1826" i="12"/>
  <c r="M1826" i="12" s="1"/>
  <c r="L1930" i="12"/>
  <c r="M1930" i="12" s="1"/>
  <c r="L1837" i="12"/>
  <c r="M1837" i="12" s="1"/>
  <c r="L1808" i="12"/>
  <c r="M1808" i="12" s="1"/>
  <c r="L1868" i="12"/>
  <c r="M1868" i="12" s="1"/>
  <c r="L1823" i="12"/>
  <c r="M1823" i="12" s="1"/>
  <c r="L1833" i="12"/>
  <c r="M1833" i="12" s="1"/>
  <c r="L1943" i="12"/>
  <c r="M1943" i="12" s="1"/>
  <c r="L1879" i="12"/>
  <c r="M1879" i="12" s="1"/>
  <c r="L1909" i="12"/>
  <c r="M1909" i="12" s="1"/>
  <c r="L1840" i="12"/>
  <c r="M1840" i="12" s="1"/>
  <c r="L1866" i="12"/>
  <c r="M1866" i="12" s="1"/>
  <c r="L1723" i="12"/>
  <c r="M1723" i="12" s="1"/>
  <c r="L1806" i="12"/>
  <c r="M1806" i="12" s="1"/>
  <c r="L1663" i="12"/>
  <c r="M1663" i="12" s="1"/>
  <c r="L1667" i="12"/>
  <c r="M1667" i="12" s="1"/>
  <c r="L1750" i="12"/>
  <c r="M1750" i="12" s="1"/>
  <c r="L1821" i="12"/>
  <c r="M1821" i="12" s="1"/>
  <c r="L1834" i="12"/>
  <c r="M1834" i="12" s="1"/>
  <c r="L1731" i="12"/>
  <c r="M1731" i="12" s="1"/>
  <c r="L1972" i="12"/>
  <c r="M1972" i="12" s="1"/>
  <c r="L1807" i="12"/>
  <c r="M1807" i="12" s="1"/>
  <c r="L1802" i="12"/>
  <c r="M1802" i="12" s="1"/>
  <c r="L1937" i="12"/>
  <c r="M1937" i="12" s="1"/>
  <c r="L1666" i="12"/>
  <c r="M1666" i="12" s="1"/>
  <c r="L1623" i="12"/>
  <c r="M1623" i="12" s="1"/>
  <c r="L1765" i="12"/>
  <c r="M1765" i="12" s="1"/>
  <c r="L1921" i="12"/>
  <c r="M1921" i="12" s="1"/>
  <c r="L1794" i="12"/>
  <c r="M1794" i="12" s="1"/>
  <c r="L1954" i="12"/>
  <c r="M1954" i="12" s="1"/>
  <c r="L1773" i="12"/>
  <c r="M1773" i="12" s="1"/>
  <c r="L1800" i="12"/>
  <c r="M1800" i="12" s="1"/>
  <c r="L1747" i="12"/>
  <c r="M1747" i="12" s="1"/>
  <c r="L1615" i="12"/>
  <c r="M1615" i="12" s="1"/>
  <c r="L1621" i="12"/>
  <c r="M1621" i="12" s="1"/>
  <c r="L2019" i="12"/>
  <c r="M2019" i="12" s="1"/>
  <c r="L1829" i="12"/>
  <c r="M1829" i="12" s="1"/>
  <c r="L1908" i="12"/>
  <c r="M1908" i="12" s="1"/>
  <c r="L1754" i="12"/>
  <c r="M1754" i="12" s="1"/>
  <c r="L1811" i="12"/>
  <c r="M1811" i="12" s="1"/>
  <c r="L1845" i="12"/>
  <c r="M1845" i="12" s="1"/>
  <c r="L1810" i="12"/>
  <c r="M1810" i="12" s="1"/>
  <c r="L1792" i="12"/>
  <c r="M1792" i="12" s="1"/>
  <c r="L1782" i="12"/>
  <c r="M1782" i="12" s="1"/>
  <c r="L1990" i="12"/>
  <c r="M1990" i="12" s="1"/>
  <c r="L2048" i="12"/>
  <c r="M2048" i="12" s="1"/>
  <c r="L1897" i="12"/>
  <c r="M1897" i="12" s="1"/>
  <c r="L1876" i="12"/>
  <c r="M1876" i="12" s="1"/>
  <c r="L1729" i="12"/>
  <c r="M1729" i="12" s="1"/>
  <c r="L1853" i="12"/>
  <c r="M1853" i="12" s="1"/>
  <c r="L1820" i="12"/>
  <c r="M1820" i="12" s="1"/>
  <c r="L1887" i="12"/>
  <c r="M1887" i="12" s="1"/>
  <c r="L2051" i="12"/>
  <c r="M2051" i="12" s="1"/>
  <c r="L1725" i="12"/>
  <c r="M1725" i="12" s="1"/>
  <c r="L1705" i="12"/>
  <c r="M1705" i="12" s="1"/>
  <c r="L1709" i="12"/>
  <c r="M1709" i="12" s="1"/>
  <c r="L1634" i="12"/>
  <c r="M1634" i="12" s="1"/>
  <c r="L1816" i="12"/>
  <c r="M1816" i="12" s="1"/>
  <c r="L1741" i="12"/>
  <c r="M1741" i="12" s="1"/>
  <c r="L1859" i="12"/>
  <c r="M1859" i="12" s="1"/>
  <c r="L1905" i="12"/>
  <c r="M1905" i="12" s="1"/>
  <c r="L1888" i="12"/>
  <c r="M1888" i="12" s="1"/>
  <c r="L1903" i="12"/>
  <c r="M1903" i="12" s="1"/>
  <c r="L1788" i="12"/>
  <c r="M1788" i="12" s="1"/>
  <c r="L1890" i="12"/>
  <c r="M1890" i="12" s="1"/>
  <c r="L1786" i="12"/>
  <c r="M1786" i="12" s="1"/>
  <c r="L1817" i="12"/>
  <c r="M1817" i="12" s="1"/>
  <c r="L1830" i="12"/>
  <c r="M1830" i="12" s="1"/>
  <c r="L1931" i="12"/>
  <c r="M1931" i="12" s="1"/>
  <c r="L2015" i="12"/>
  <c r="M2015" i="12" s="1"/>
  <c r="L1739" i="12"/>
  <c r="M1739" i="12" s="1"/>
  <c r="L1668" i="12"/>
  <c r="M1668" i="12" s="1"/>
  <c r="L1722" i="12"/>
  <c r="M1722" i="12" s="1"/>
  <c r="L1627" i="12"/>
  <c r="M1627" i="12" s="1"/>
  <c r="L1671" i="12"/>
  <c r="M1671" i="12" s="1"/>
  <c r="L1530" i="12"/>
  <c r="M1530" i="12" s="1"/>
  <c r="L1562" i="12"/>
  <c r="M1562" i="12" s="1"/>
  <c r="L1596" i="12"/>
  <c r="M1596" i="12" s="1"/>
  <c r="L1617" i="12"/>
  <c r="M1617" i="12" s="1"/>
  <c r="L1940" i="12"/>
  <c r="M1940" i="12" s="1"/>
  <c r="L1715" i="12"/>
  <c r="M1715" i="12" s="1"/>
  <c r="L1674" i="12"/>
  <c r="M1674" i="12" s="1"/>
  <c r="L1764" i="12"/>
  <c r="M1764" i="12" s="1"/>
  <c r="L1763" i="12"/>
  <c r="M1763" i="12" s="1"/>
  <c r="L1694" i="12"/>
  <c r="M1694" i="12" s="1"/>
  <c r="L1719" i="12"/>
  <c r="M1719" i="12" s="1"/>
  <c r="L1789" i="12"/>
  <c r="M1789" i="12" s="1"/>
  <c r="L1652" i="12"/>
  <c r="M1652" i="12" s="1"/>
  <c r="L1790" i="12"/>
  <c r="M1790" i="12" s="1"/>
  <c r="L1819" i="12"/>
  <c r="M1819" i="12" s="1"/>
  <c r="L1614" i="12"/>
  <c r="M1614" i="12" s="1"/>
  <c r="L1613" i="12"/>
  <c r="M1613" i="12" s="1"/>
  <c r="L1795" i="12"/>
  <c r="M1795" i="12" s="1"/>
  <c r="L1728" i="12"/>
  <c r="M1728" i="12" s="1"/>
  <c r="L1915" i="12"/>
  <c r="M1915" i="12" s="1"/>
  <c r="L1757" i="12"/>
  <c r="M1757" i="12" s="1"/>
  <c r="L1756" i="12"/>
  <c r="M1756" i="12" s="1"/>
  <c r="L1656" i="12"/>
  <c r="M1656" i="12" s="1"/>
  <c r="L1599" i="12"/>
  <c r="M1599" i="12" s="1"/>
  <c r="L1752" i="12"/>
  <c r="M1752" i="12" s="1"/>
  <c r="L1839" i="12"/>
  <c r="M1839" i="12" s="1"/>
  <c r="L1774" i="12"/>
  <c r="M1774" i="12" s="1"/>
  <c r="L1716" i="12"/>
  <c r="M1716" i="12" s="1"/>
  <c r="L1831" i="12"/>
  <c r="M1831" i="12" s="1"/>
  <c r="L1640" i="12"/>
  <c r="M1640" i="12" s="1"/>
  <c r="L1815" i="12"/>
  <c r="M1815" i="12" s="1"/>
  <c r="L1780" i="12"/>
  <c r="M1780" i="12" s="1"/>
  <c r="L1733" i="12"/>
  <c r="M1733" i="12" s="1"/>
  <c r="L1796" i="12"/>
  <c r="M1796" i="12" s="1"/>
  <c r="L1631" i="12"/>
  <c r="M1631" i="12" s="1"/>
  <c r="L1771" i="12"/>
  <c r="M1771" i="12" s="1"/>
  <c r="L1737" i="12"/>
  <c r="M1737" i="12" s="1"/>
  <c r="L1825" i="12"/>
  <c r="M1825" i="12" s="1"/>
  <c r="L1791" i="12"/>
  <c r="M1791" i="12" s="1"/>
  <c r="L1708" i="12"/>
  <c r="M1708" i="12" s="1"/>
  <c r="L1925" i="12"/>
  <c r="M1925" i="12" s="1"/>
  <c r="L1760" i="12"/>
  <c r="M1760" i="12" s="1"/>
  <c r="L1758" i="12"/>
  <c r="M1758" i="12" s="1"/>
  <c r="L1863" i="12"/>
  <c r="M1863" i="12" s="1"/>
  <c r="L1976" i="12"/>
  <c r="M1976" i="12" s="1"/>
  <c r="L1655" i="12"/>
  <c r="M1655" i="12" s="1"/>
  <c r="L1776" i="12"/>
  <c r="M1776" i="12" s="1"/>
  <c r="L1629" i="12"/>
  <c r="M1629" i="12" s="1"/>
  <c r="L1932" i="12"/>
  <c r="M1932" i="12" s="1"/>
  <c r="L1787" i="12"/>
  <c r="M1787" i="12" s="1"/>
  <c r="L1803" i="12"/>
  <c r="M1803" i="12" s="1"/>
  <c r="L1736" i="12"/>
  <c r="M1736" i="12" s="1"/>
  <c r="L1628" i="12"/>
  <c r="M1628" i="12" s="1"/>
  <c r="L1779" i="12"/>
  <c r="M1779" i="12" s="1"/>
  <c r="L1869" i="12"/>
  <c r="M1869" i="12" s="1"/>
  <c r="L1768" i="12"/>
  <c r="M1768" i="12" s="1"/>
  <c r="L1883" i="12"/>
  <c r="M1883" i="12" s="1"/>
  <c r="L1801" i="12"/>
  <c r="M1801" i="12" s="1"/>
  <c r="L1684" i="12"/>
  <c r="M1684" i="12" s="1"/>
  <c r="L1748" i="12"/>
  <c r="M1748" i="12" s="1"/>
  <c r="L1669" i="12"/>
  <c r="M1669" i="12" s="1"/>
  <c r="L1679" i="12"/>
  <c r="M1679" i="12" s="1"/>
  <c r="L1609" i="12"/>
  <c r="M1609" i="12" s="1"/>
  <c r="L1690" i="12"/>
  <c r="M1690" i="12" s="1"/>
  <c r="L1828" i="12"/>
  <c r="M1828" i="12" s="1"/>
  <c r="L1692" i="12"/>
  <c r="M1692" i="12" s="1"/>
  <c r="L1665" i="12"/>
  <c r="M1665" i="12" s="1"/>
  <c r="L1704" i="12"/>
  <c r="M1704" i="12" s="1"/>
  <c r="L1761" i="12"/>
  <c r="M1761" i="12" s="1"/>
  <c r="L1701" i="12"/>
  <c r="M1701" i="12" s="1"/>
  <c r="L1698" i="12"/>
  <c r="M1698" i="12" s="1"/>
  <c r="L1677" i="12"/>
  <c r="M1677" i="12" s="1"/>
  <c r="L1638" i="12"/>
  <c r="M1638" i="12" s="1"/>
  <c r="L1851" i="12"/>
  <c r="M1851" i="12" s="1"/>
  <c r="L1743" i="12"/>
  <c r="M1743" i="12" s="1"/>
  <c r="L1578" i="12"/>
  <c r="M1578" i="12" s="1"/>
  <c r="L1626" i="12"/>
  <c r="M1626" i="12" s="1"/>
  <c r="L1822" i="12"/>
  <c r="M1822" i="12" s="1"/>
  <c r="L1799" i="12"/>
  <c r="M1799" i="12" s="1"/>
  <c r="L1735" i="12"/>
  <c r="M1735" i="12" s="1"/>
  <c r="L1914" i="12"/>
  <c r="M1914" i="12" s="1"/>
  <c r="L1784" i="12"/>
  <c r="M1784" i="12" s="1"/>
  <c r="L1766" i="12"/>
  <c r="M1766" i="12" s="1"/>
  <c r="L1720" i="12"/>
  <c r="M1720" i="12" s="1"/>
  <c r="L1769" i="12"/>
  <c r="M1769" i="12" s="1"/>
  <c r="L1691" i="12"/>
  <c r="M1691" i="12" s="1"/>
  <c r="L1778" i="12"/>
  <c r="M1778" i="12" s="1"/>
  <c r="L1854" i="12"/>
  <c r="M1854" i="12" s="1"/>
  <c r="L1910" i="12"/>
  <c r="M1910" i="12" s="1"/>
  <c r="L1660" i="12"/>
  <c r="M1660" i="12" s="1"/>
  <c r="L1682" i="12"/>
  <c r="M1682" i="12" s="1"/>
  <c r="L1678" i="12"/>
  <c r="M1678" i="12" s="1"/>
  <c r="L1633" i="12"/>
  <c r="M1633" i="12" s="1"/>
  <c r="L1695" i="12"/>
  <c r="M1695" i="12" s="1"/>
  <c r="L1770" i="12"/>
  <c r="M1770" i="12" s="1"/>
  <c r="L1746" i="12"/>
  <c r="M1746" i="12" s="1"/>
  <c r="L1724" i="12"/>
  <c r="M1724" i="12" s="1"/>
  <c r="L1525" i="12"/>
  <c r="M1525" i="12" s="1"/>
  <c r="L1551" i="12"/>
  <c r="M1551" i="12" s="1"/>
  <c r="L1501" i="12"/>
  <c r="M1501" i="12" s="1"/>
  <c r="L1539" i="12"/>
  <c r="M1539" i="12" s="1"/>
  <c r="L1567" i="12"/>
  <c r="M1567" i="12" s="1"/>
  <c r="L1706" i="12"/>
  <c r="M1706" i="12" s="1"/>
  <c r="L1533" i="12"/>
  <c r="M1533" i="12" s="1"/>
  <c r="L1681" i="12"/>
  <c r="M1681" i="12" s="1"/>
  <c r="L1440" i="12"/>
  <c r="M1440" i="12" s="1"/>
  <c r="L1402" i="12"/>
  <c r="M1402" i="12" s="1"/>
  <c r="L1832" i="12"/>
  <c r="M1832" i="12" s="1"/>
  <c r="L1642" i="12"/>
  <c r="M1642" i="12" s="1"/>
  <c r="L1537" i="12"/>
  <c r="M1537" i="12" s="1"/>
  <c r="L1636" i="12"/>
  <c r="M1636" i="12" s="1"/>
  <c r="L1658" i="12"/>
  <c r="M1658" i="12" s="1"/>
  <c r="L1429" i="12"/>
  <c r="M1429" i="12" s="1"/>
  <c r="L1564" i="12"/>
  <c r="M1564" i="12" s="1"/>
  <c r="L1485" i="12"/>
  <c r="M1485" i="12" s="1"/>
  <c r="L1502" i="12"/>
  <c r="M1502" i="12" s="1"/>
  <c r="L1566" i="12"/>
  <c r="M1566" i="12" s="1"/>
  <c r="L1700" i="12"/>
  <c r="M1700" i="12" s="1"/>
  <c r="L1732" i="12"/>
  <c r="M1732" i="12" s="1"/>
  <c r="L1686" i="12"/>
  <c r="M1686" i="12" s="1"/>
  <c r="L1745" i="12"/>
  <c r="M1745" i="12" s="1"/>
  <c r="L1494" i="12"/>
  <c r="M1494" i="12" s="1"/>
  <c r="L1683" i="12"/>
  <c r="M1683" i="12" s="1"/>
  <c r="L1672" i="12"/>
  <c r="M1672" i="12" s="1"/>
  <c r="L1703" i="12"/>
  <c r="M1703" i="12" s="1"/>
  <c r="L1583" i="12"/>
  <c r="M1583" i="12" s="1"/>
  <c r="L1622" i="12"/>
  <c r="M1622" i="12" s="1"/>
  <c r="L1600" i="12"/>
  <c r="M1600" i="12" s="1"/>
  <c r="L1480" i="12"/>
  <c r="M1480" i="12" s="1"/>
  <c r="L1568" i="12"/>
  <c r="M1568" i="12" s="1"/>
  <c r="L1594" i="12"/>
  <c r="M1594" i="12" s="1"/>
  <c r="L1436" i="12"/>
  <c r="M1436" i="12" s="1"/>
  <c r="L1556" i="12"/>
  <c r="M1556" i="12" s="1"/>
  <c r="L1592" i="12"/>
  <c r="M1592" i="12" s="1"/>
  <c r="L1755" i="12"/>
  <c r="M1755" i="12" s="1"/>
  <c r="L1519" i="12"/>
  <c r="M1519" i="12" s="1"/>
  <c r="L1710" i="12"/>
  <c r="M1710" i="12" s="1"/>
  <c r="L1535" i="12"/>
  <c r="M1535" i="12" s="1"/>
  <c r="L1573" i="12"/>
  <c r="M1573" i="12" s="1"/>
  <c r="L1598" i="12"/>
  <c r="M1598" i="12" s="1"/>
  <c r="L1387" i="12"/>
  <c r="M1387" i="12" s="1"/>
  <c r="L1386" i="12"/>
  <c r="M1386" i="12" s="1"/>
  <c r="L1542" i="12"/>
  <c r="M1542" i="12" s="1"/>
  <c r="L1650" i="12"/>
  <c r="M1650" i="12" s="1"/>
  <c r="L1659" i="12"/>
  <c r="M1659" i="12" s="1"/>
  <c r="L1601" i="12"/>
  <c r="M1601" i="12" s="1"/>
  <c r="L1553" i="12"/>
  <c r="M1553" i="12" s="1"/>
  <c r="L1680" i="12"/>
  <c r="M1680" i="12" s="1"/>
  <c r="L1541" i="12"/>
  <c r="M1541" i="12" s="1"/>
  <c r="L1382" i="12"/>
  <c r="M1382" i="12" s="1"/>
  <c r="L1470" i="12"/>
  <c r="M1470" i="12" s="1"/>
  <c r="L1563" i="12"/>
  <c r="M1563" i="12" s="1"/>
  <c r="L1685" i="12"/>
  <c r="M1685" i="12" s="1"/>
  <c r="L1557" i="12"/>
  <c r="M1557" i="12" s="1"/>
  <c r="L1589" i="12"/>
  <c r="M1589" i="12" s="1"/>
  <c r="L1517" i="12"/>
  <c r="M1517" i="12" s="1"/>
  <c r="L1438" i="12"/>
  <c r="M1438" i="12" s="1"/>
  <c r="L1604" i="12"/>
  <c r="M1604" i="12" s="1"/>
  <c r="L1477" i="12"/>
  <c r="M1477" i="12" s="1"/>
  <c r="L1697" i="12"/>
  <c r="M1697" i="12" s="1"/>
  <c r="L1639" i="12"/>
  <c r="M1639" i="12" s="1"/>
  <c r="L1714" i="12"/>
  <c r="M1714" i="12" s="1"/>
  <c r="L1508" i="12"/>
  <c r="M1508" i="12" s="1"/>
  <c r="L1651" i="12"/>
  <c r="M1651" i="12" s="1"/>
  <c r="L1520" i="12"/>
  <c r="M1520" i="12" s="1"/>
  <c r="L1630" i="12"/>
  <c r="M1630" i="12" s="1"/>
  <c r="L1507" i="12"/>
  <c r="M1507" i="12" s="1"/>
  <c r="L1561" i="12"/>
  <c r="M1561" i="12" s="1"/>
  <c r="L1688" i="12"/>
  <c r="M1688" i="12" s="1"/>
  <c r="L1648" i="12"/>
  <c r="M1648" i="12" s="1"/>
  <c r="L1516" i="12"/>
  <c r="M1516" i="12" s="1"/>
  <c r="L1632" i="12"/>
  <c r="M1632" i="12" s="1"/>
  <c r="L1670" i="12"/>
  <c r="M1670" i="12" s="1"/>
  <c r="L1413" i="12"/>
  <c r="M1413" i="12" s="1"/>
  <c r="L1603" i="12"/>
  <c r="M1603" i="12" s="1"/>
  <c r="L1505" i="12"/>
  <c r="M1505" i="12" s="1"/>
  <c r="L1560" i="12"/>
  <c r="M1560" i="12" s="1"/>
  <c r="L1646" i="12"/>
  <c r="M1646" i="12" s="1"/>
  <c r="L1512" i="12"/>
  <c r="M1512" i="12" s="1"/>
  <c r="L1606" i="12"/>
  <c r="M1606" i="12" s="1"/>
  <c r="L1662" i="12"/>
  <c r="M1662" i="12" s="1"/>
  <c r="L1749" i="12"/>
  <c r="M1749" i="12" s="1"/>
  <c r="L1712" i="12"/>
  <c r="M1712" i="12" s="1"/>
  <c r="L1616" i="12"/>
  <c r="M1616" i="12" s="1"/>
  <c r="L1721" i="12"/>
  <c r="M1721" i="12" s="1"/>
  <c r="L1649" i="12"/>
  <c r="M1649" i="12" s="1"/>
  <c r="L1523" i="12"/>
  <c r="M1523" i="12" s="1"/>
  <c r="L1643" i="12"/>
  <c r="M1643" i="12" s="1"/>
  <c r="L1618" i="12"/>
  <c r="M1618" i="12" s="1"/>
  <c r="L1726" i="12"/>
  <c r="M1726" i="12" s="1"/>
  <c r="L1585" i="12"/>
  <c r="M1585" i="12" s="1"/>
  <c r="L1401" i="12"/>
  <c r="M1401" i="12" s="1"/>
  <c r="L1406" i="12"/>
  <c r="M1406" i="12" s="1"/>
  <c r="L1540" i="12"/>
  <c r="M1540" i="12" s="1"/>
  <c r="L1641" i="12"/>
  <c r="M1641" i="12" s="1"/>
  <c r="L1711" i="12"/>
  <c r="M1711" i="12" s="1"/>
  <c r="L1499" i="12"/>
  <c r="M1499" i="12" s="1"/>
  <c r="L1785" i="12"/>
  <c r="M1785" i="12" s="1"/>
  <c r="L1490" i="12"/>
  <c r="M1490" i="12" s="1"/>
  <c r="L1528" i="12"/>
  <c r="M1528" i="12" s="1"/>
  <c r="L1445" i="12"/>
  <c r="M1445" i="12" s="1"/>
  <c r="L1522" i="12"/>
  <c r="M1522" i="12" s="1"/>
  <c r="L1590" i="12"/>
  <c r="M1590" i="12" s="1"/>
  <c r="L1469" i="12"/>
  <c r="M1469" i="12" s="1"/>
  <c r="L1389" i="12"/>
  <c r="M1389" i="12" s="1"/>
  <c r="L1612" i="12"/>
  <c r="M1612" i="12" s="1"/>
  <c r="L1487" i="12"/>
  <c r="M1487" i="12" s="1"/>
  <c r="L1570" i="12"/>
  <c r="M1570" i="12" s="1"/>
  <c r="L1586" i="12"/>
  <c r="M1586" i="12" s="1"/>
  <c r="L1591" i="12"/>
  <c r="M1591" i="12" s="1"/>
  <c r="L1409" i="12"/>
  <c r="M1409" i="12" s="1"/>
  <c r="L1588" i="12"/>
  <c r="M1588" i="12" s="1"/>
  <c r="L1495" i="12"/>
  <c r="M1495" i="12" s="1"/>
  <c r="L1707" i="12"/>
  <c r="M1707" i="12" s="1"/>
  <c r="L1687" i="12"/>
  <c r="M1687" i="12" s="1"/>
  <c r="L1489" i="12"/>
  <c r="M1489" i="12" s="1"/>
  <c r="L1518" i="12"/>
  <c r="M1518" i="12" s="1"/>
  <c r="L1527" i="12"/>
  <c r="M1527" i="12" s="1"/>
  <c r="L1625" i="12"/>
  <c r="M1625" i="12" s="1"/>
  <c r="L1738" i="12"/>
  <c r="M1738" i="12" s="1"/>
  <c r="L1647" i="12"/>
  <c r="M1647" i="12" s="1"/>
  <c r="L1619" i="12"/>
  <c r="M1619" i="12" s="1"/>
  <c r="L1572" i="12"/>
  <c r="M1572" i="12" s="1"/>
  <c r="L1645" i="12"/>
  <c r="M1645" i="12" s="1"/>
  <c r="L1582" i="12"/>
  <c r="M1582" i="12" s="1"/>
  <c r="L1472" i="12"/>
  <c r="M1472" i="12" s="1"/>
  <c r="L1559" i="12"/>
  <c r="M1559" i="12" s="1"/>
  <c r="L1759" i="12"/>
  <c r="M1759" i="12" s="1"/>
  <c r="L1486" i="12"/>
  <c r="M1486" i="12" s="1"/>
  <c r="L1577" i="12"/>
  <c r="M1577" i="12" s="1"/>
  <c r="L1654" i="12"/>
  <c r="M1654" i="12" s="1"/>
  <c r="L1496" i="12"/>
  <c r="M1496" i="12" s="1"/>
  <c r="L1504" i="12"/>
  <c r="M1504" i="12" s="1"/>
  <c r="L1443" i="12"/>
  <c r="M1443" i="12" s="1"/>
  <c r="L1437" i="12"/>
  <c r="M1437" i="12" s="1"/>
  <c r="L1574" i="12"/>
  <c r="M1574" i="12" s="1"/>
  <c r="L1571" i="12"/>
  <c r="M1571" i="12" s="1"/>
  <c r="L1555" i="12"/>
  <c r="M1555" i="12" s="1"/>
  <c r="L1673" i="12"/>
  <c r="M1673" i="12" s="1"/>
  <c r="L1595" i="12"/>
  <c r="M1595" i="12" s="1"/>
  <c r="L1644" i="12"/>
  <c r="M1644" i="12" s="1"/>
  <c r="L1565" i="12"/>
  <c r="M1565" i="12" s="1"/>
  <c r="L1661" i="12"/>
  <c r="M1661" i="12" s="1"/>
  <c r="L1558" i="12"/>
  <c r="M1558" i="12" s="1"/>
  <c r="L1804" i="12"/>
  <c r="M1804" i="12" s="1"/>
  <c r="L1503" i="12"/>
  <c r="M1503" i="12" s="1"/>
  <c r="L1532" i="12"/>
  <c r="M1532" i="12" s="1"/>
  <c r="L1620" i="12"/>
  <c r="M1620" i="12" s="1"/>
  <c r="L1379" i="12"/>
  <c r="M1379" i="12" s="1"/>
  <c r="L1444" i="12"/>
  <c r="M1444" i="12" s="1"/>
  <c r="L1515" i="12"/>
  <c r="M1515" i="12" s="1"/>
  <c r="L1581" i="12"/>
  <c r="M1581" i="12" s="1"/>
  <c r="L1676" i="12"/>
  <c r="M1676" i="12" s="1"/>
  <c r="L1777" i="12"/>
  <c r="M1777" i="12" s="1"/>
  <c r="L1653" i="12"/>
  <c r="M1653" i="12" s="1"/>
  <c r="L1699" i="12"/>
  <c r="M1699" i="12" s="1"/>
  <c r="L1797" i="12"/>
  <c r="M1797" i="12" s="1"/>
  <c r="L1713" i="12"/>
  <c r="M1713" i="12" s="1"/>
  <c r="L1575" i="12"/>
  <c r="M1575" i="12" s="1"/>
  <c r="L1608" i="12"/>
  <c r="M1608" i="12" s="1"/>
  <c r="L1521" i="12"/>
  <c r="M1521" i="12" s="1"/>
  <c r="L1693" i="12"/>
  <c r="M1693" i="12" s="1"/>
  <c r="L1624" i="12"/>
  <c r="M1624" i="12" s="1"/>
  <c r="L1510" i="12"/>
  <c r="M1510" i="12" s="1"/>
  <c r="L1526" i="12"/>
  <c r="M1526" i="12" s="1"/>
  <c r="L1524" i="12"/>
  <c r="M1524" i="12" s="1"/>
  <c r="L1702" i="12"/>
  <c r="M1702" i="12" s="1"/>
  <c r="L1610" i="12"/>
  <c r="M1610" i="12" s="1"/>
  <c r="L1597" i="12"/>
  <c r="M1597" i="12" s="1"/>
  <c r="L1550" i="12"/>
  <c r="M1550" i="12" s="1"/>
  <c r="L1718" i="12"/>
  <c r="M1718" i="12" s="1"/>
  <c r="L1637" i="12"/>
  <c r="M1637" i="12" s="1"/>
  <c r="L1696" i="12"/>
  <c r="M1696" i="12" s="1"/>
  <c r="L1544" i="12"/>
  <c r="M1544" i="12" s="1"/>
  <c r="L1416" i="12"/>
  <c r="M1416" i="12" s="1"/>
  <c r="L1471" i="12"/>
  <c r="M1471" i="12" s="1"/>
  <c r="L1497" i="12"/>
  <c r="M1497" i="12" s="1"/>
  <c r="L1593" i="12"/>
  <c r="M1593" i="12" s="1"/>
  <c r="L1536" i="12"/>
  <c r="M1536" i="12" s="1"/>
  <c r="L1547" i="12"/>
  <c r="M1547" i="12" s="1"/>
  <c r="L1580" i="12"/>
  <c r="M1580" i="12" s="1"/>
  <c r="L1405" i="12"/>
  <c r="M1405" i="12" s="1"/>
  <c r="L1545" i="12"/>
  <c r="M1545" i="12" s="1"/>
  <c r="L1664" i="12"/>
  <c r="M1664" i="12" s="1"/>
  <c r="L1730" i="12"/>
  <c r="M1730" i="12" s="1"/>
  <c r="L1543" i="12"/>
  <c r="M1543" i="12" s="1"/>
  <c r="L1576" i="12"/>
  <c r="M1576" i="12" s="1"/>
  <c r="L1491" i="12"/>
  <c r="M1491" i="12" s="1"/>
  <c r="L1500" i="12"/>
  <c r="M1500" i="12" s="1"/>
  <c r="L1378" i="12"/>
  <c r="M1378" i="12" s="1"/>
  <c r="L1365" i="12"/>
  <c r="M1365" i="12" s="1"/>
  <c r="L1348" i="12"/>
  <c r="M1348" i="12" s="1"/>
  <c r="L1336" i="12"/>
  <c r="M1336" i="12" s="1"/>
  <c r="L1259" i="12"/>
  <c r="M1259" i="12" s="1"/>
  <c r="L1394" i="12"/>
  <c r="M1394" i="12" s="1"/>
  <c r="L1426" i="12"/>
  <c r="M1426" i="12" s="1"/>
  <c r="L1315" i="12"/>
  <c r="M1315" i="12" s="1"/>
  <c r="L1400" i="12"/>
  <c r="M1400" i="12" s="1"/>
  <c r="L1330" i="12"/>
  <c r="M1330" i="12" s="1"/>
  <c r="L1044" i="12"/>
  <c r="M1044" i="12" s="1"/>
  <c r="L1493" i="12"/>
  <c r="M1493" i="12" s="1"/>
  <c r="L1246" i="12"/>
  <c r="M1246" i="12" s="1"/>
  <c r="L1412" i="12"/>
  <c r="M1412" i="12" s="1"/>
  <c r="L1388" i="12"/>
  <c r="M1388" i="12" s="1"/>
  <c r="L1398" i="12"/>
  <c r="M1398" i="12" s="1"/>
  <c r="L1355" i="12"/>
  <c r="M1355" i="12" s="1"/>
  <c r="L1335" i="12"/>
  <c r="M1335" i="12" s="1"/>
  <c r="L1293" i="12"/>
  <c r="M1293" i="12" s="1"/>
  <c r="L1344" i="12"/>
  <c r="M1344" i="12" s="1"/>
  <c r="L1371" i="12"/>
  <c r="M1371" i="12" s="1"/>
  <c r="L1514" i="12"/>
  <c r="M1514" i="12" s="1"/>
  <c r="L1278" i="12"/>
  <c r="M1278" i="12" s="1"/>
  <c r="L1245" i="12"/>
  <c r="M1245" i="12" s="1"/>
  <c r="L1196" i="12"/>
  <c r="M1196" i="12" s="1"/>
  <c r="L1287" i="12"/>
  <c r="M1287" i="12" s="1"/>
  <c r="L1286" i="12"/>
  <c r="M1286" i="12" s="1"/>
  <c r="L1255" i="12"/>
  <c r="M1255" i="12" s="1"/>
  <c r="L1109" i="12"/>
  <c r="M1109" i="12" s="1"/>
  <c r="L1339" i="12"/>
  <c r="M1339" i="12" s="1"/>
  <c r="L1248" i="12"/>
  <c r="M1248" i="12" s="1"/>
  <c r="L1233" i="12"/>
  <c r="M1233" i="12" s="1"/>
  <c r="L1602" i="12"/>
  <c r="M1602" i="12" s="1"/>
  <c r="L1396" i="12"/>
  <c r="M1396" i="12" s="1"/>
  <c r="L1256" i="12"/>
  <c r="M1256" i="12" s="1"/>
  <c r="L1309" i="12"/>
  <c r="M1309" i="12" s="1"/>
  <c r="L1323" i="12"/>
  <c r="M1323" i="12" s="1"/>
  <c r="L1457" i="12"/>
  <c r="M1457" i="12" s="1"/>
  <c r="L1415" i="12"/>
  <c r="M1415" i="12" s="1"/>
  <c r="L1327" i="12"/>
  <c r="M1327" i="12" s="1"/>
  <c r="L1418" i="12"/>
  <c r="M1418" i="12" s="1"/>
  <c r="L1433" i="12"/>
  <c r="M1433" i="12" s="1"/>
  <c r="L1506" i="12"/>
  <c r="M1506" i="12" s="1"/>
  <c r="L1374" i="12"/>
  <c r="M1374" i="12" s="1"/>
  <c r="L1414" i="12"/>
  <c r="M1414" i="12" s="1"/>
  <c r="L1275" i="12"/>
  <c r="M1275" i="12" s="1"/>
  <c r="L1357" i="12"/>
  <c r="M1357" i="12" s="1"/>
  <c r="L1459" i="12"/>
  <c r="M1459" i="12" s="1"/>
  <c r="L1442" i="12"/>
  <c r="M1442" i="12" s="1"/>
  <c r="L1462" i="12"/>
  <c r="M1462" i="12" s="1"/>
  <c r="L1419" i="12"/>
  <c r="M1419" i="12" s="1"/>
  <c r="L1456" i="12"/>
  <c r="M1456" i="12" s="1"/>
  <c r="L1332" i="12"/>
  <c r="M1332" i="12" s="1"/>
  <c r="L1314" i="12"/>
  <c r="M1314" i="12" s="1"/>
  <c r="L1466" i="12"/>
  <c r="M1466" i="12" s="1"/>
  <c r="L1340" i="12"/>
  <c r="M1340" i="12" s="1"/>
  <c r="L1189" i="12"/>
  <c r="M1189" i="12" s="1"/>
  <c r="L1249" i="12"/>
  <c r="M1249" i="12" s="1"/>
  <c r="L1367" i="12"/>
  <c r="M1367" i="12" s="1"/>
  <c r="L1579" i="12"/>
  <c r="M1579" i="12" s="1"/>
  <c r="L1513" i="12"/>
  <c r="M1513" i="12" s="1"/>
  <c r="L1448" i="12"/>
  <c r="M1448" i="12" s="1"/>
  <c r="L1399" i="12"/>
  <c r="M1399" i="12" s="1"/>
  <c r="L1338" i="12"/>
  <c r="M1338" i="12" s="1"/>
  <c r="L1538" i="12"/>
  <c r="M1538" i="12" s="1"/>
  <c r="L1240" i="12"/>
  <c r="M1240" i="12" s="1"/>
  <c r="L1307" i="12"/>
  <c r="M1307" i="12" s="1"/>
  <c r="L1349" i="12"/>
  <c r="M1349" i="12" s="1"/>
  <c r="L1425" i="12"/>
  <c r="M1425" i="12" s="1"/>
  <c r="L1481" i="12"/>
  <c r="M1481" i="12" s="1"/>
  <c r="L1257" i="12"/>
  <c r="M1257" i="12" s="1"/>
  <c r="L1350" i="12"/>
  <c r="M1350" i="12" s="1"/>
  <c r="L1168" i="12"/>
  <c r="M1168" i="12" s="1"/>
  <c r="L1346" i="12"/>
  <c r="M1346" i="12" s="1"/>
  <c r="L1232" i="12"/>
  <c r="M1232" i="12" s="1"/>
  <c r="L1047" i="12"/>
  <c r="M1047" i="12" s="1"/>
  <c r="L1552" i="12"/>
  <c r="M1552" i="12" s="1"/>
  <c r="L1375" i="12"/>
  <c r="M1375" i="12" s="1"/>
  <c r="L1473" i="12"/>
  <c r="M1473" i="12" s="1"/>
  <c r="L1531" i="12"/>
  <c r="M1531" i="12" s="1"/>
  <c r="L1264" i="12"/>
  <c r="M1264" i="12" s="1"/>
  <c r="L1403" i="12"/>
  <c r="M1403" i="12" s="1"/>
  <c r="L1288" i="12"/>
  <c r="M1288" i="12" s="1"/>
  <c r="L1449" i="12"/>
  <c r="M1449" i="12" s="1"/>
  <c r="L1289" i="12"/>
  <c r="M1289" i="12" s="1"/>
  <c r="L1268" i="12"/>
  <c r="M1268" i="12" s="1"/>
  <c r="L1328" i="12"/>
  <c r="M1328" i="12" s="1"/>
  <c r="L1258" i="12"/>
  <c r="M1258" i="12" s="1"/>
  <c r="L1369" i="12"/>
  <c r="M1369" i="12" s="1"/>
  <c r="L1534" i="12"/>
  <c r="M1534" i="12" s="1"/>
  <c r="L1384" i="12"/>
  <c r="M1384" i="12" s="1"/>
  <c r="L1549" i="12"/>
  <c r="M1549" i="12" s="1"/>
  <c r="L1430" i="12"/>
  <c r="M1430" i="12" s="1"/>
  <c r="L1262" i="12"/>
  <c r="M1262" i="12" s="1"/>
  <c r="L1237" i="12"/>
  <c r="M1237" i="12" s="1"/>
  <c r="L1447" i="12"/>
  <c r="M1447" i="12" s="1"/>
  <c r="L1366" i="12"/>
  <c r="M1366" i="12" s="1"/>
  <c r="L1475" i="12"/>
  <c r="M1475" i="12" s="1"/>
  <c r="L1454" i="12"/>
  <c r="M1454" i="12" s="1"/>
  <c r="L1281" i="12"/>
  <c r="M1281" i="12" s="1"/>
  <c r="L1488" i="12"/>
  <c r="M1488" i="12" s="1"/>
  <c r="L1482" i="12"/>
  <c r="M1482" i="12" s="1"/>
  <c r="L1498" i="12"/>
  <c r="M1498" i="12" s="1"/>
  <c r="L1234" i="12"/>
  <c r="M1234" i="12" s="1"/>
  <c r="L1461" i="12"/>
  <c r="M1461" i="12" s="1"/>
  <c r="L1380" i="12"/>
  <c r="M1380" i="12" s="1"/>
  <c r="L1280" i="12"/>
  <c r="M1280" i="12" s="1"/>
  <c r="L1310" i="12"/>
  <c r="M1310" i="12" s="1"/>
  <c r="L1441" i="12"/>
  <c r="M1441" i="12" s="1"/>
  <c r="L1029" i="12"/>
  <c r="M1029" i="12" s="1"/>
  <c r="L1195" i="12"/>
  <c r="M1195" i="12" s="1"/>
  <c r="L1018" i="12"/>
  <c r="M1018" i="12" s="1"/>
  <c r="L1082" i="12"/>
  <c r="M1082" i="12" s="1"/>
  <c r="L1452" i="12"/>
  <c r="M1452" i="12" s="1"/>
  <c r="L1377" i="12"/>
  <c r="M1377" i="12" s="1"/>
  <c r="L1421" i="12"/>
  <c r="M1421" i="12" s="1"/>
  <c r="L1408" i="12"/>
  <c r="M1408" i="12" s="1"/>
  <c r="L1235" i="12"/>
  <c r="M1235" i="12" s="1"/>
  <c r="L1427" i="12"/>
  <c r="M1427" i="12" s="1"/>
  <c r="L1420" i="12"/>
  <c r="M1420" i="12" s="1"/>
  <c r="L1428" i="12"/>
  <c r="M1428" i="12" s="1"/>
  <c r="L1318" i="12"/>
  <c r="M1318" i="12" s="1"/>
  <c r="L1423" i="12"/>
  <c r="M1423" i="12" s="1"/>
  <c r="L1260" i="12"/>
  <c r="M1260" i="12" s="1"/>
  <c r="L1084" i="12"/>
  <c r="M1084" i="12" s="1"/>
  <c r="L1334" i="12"/>
  <c r="M1334" i="12" s="1"/>
  <c r="L1025" i="12"/>
  <c r="M1025" i="12" s="1"/>
  <c r="L1091" i="12"/>
  <c r="M1091" i="12" s="1"/>
  <c r="L1316" i="12"/>
  <c r="M1316" i="12" s="1"/>
  <c r="L1013" i="12"/>
  <c r="M1013" i="12" s="1"/>
  <c r="L1554" i="12"/>
  <c r="M1554" i="12" s="1"/>
  <c r="L1511" i="12"/>
  <c r="M1511" i="12" s="1"/>
  <c r="L1460" i="12"/>
  <c r="M1460" i="12" s="1"/>
  <c r="L1325" i="12"/>
  <c r="M1325" i="12" s="1"/>
  <c r="L1296" i="12"/>
  <c r="M1296" i="12" s="1"/>
  <c r="L1364" i="12"/>
  <c r="M1364" i="12" s="1"/>
  <c r="L1410" i="12"/>
  <c r="M1410" i="12" s="1"/>
  <c r="L1241" i="12"/>
  <c r="M1241" i="12" s="1"/>
  <c r="L1343" i="12"/>
  <c r="M1343" i="12" s="1"/>
  <c r="L1468" i="12"/>
  <c r="M1468" i="12" s="1"/>
  <c r="L1474" i="12"/>
  <c r="M1474" i="12" s="1"/>
  <c r="L1584" i="12"/>
  <c r="M1584" i="12" s="1"/>
  <c r="L1529" i="12"/>
  <c r="M1529" i="12" s="1"/>
  <c r="L1297" i="12"/>
  <c r="M1297" i="12" s="1"/>
  <c r="L1464" i="12"/>
  <c r="M1464" i="12" s="1"/>
  <c r="L1479" i="12"/>
  <c r="M1479" i="12" s="1"/>
  <c r="L1333" i="12"/>
  <c r="M1333" i="12" s="1"/>
  <c r="L1252" i="12"/>
  <c r="M1252" i="12" s="1"/>
  <c r="L1435" i="12"/>
  <c r="M1435" i="12" s="1"/>
  <c r="L1417" i="12"/>
  <c r="M1417" i="12" s="1"/>
  <c r="L1283" i="12"/>
  <c r="M1283" i="12" s="1"/>
  <c r="L1607" i="12"/>
  <c r="M1607" i="12" s="1"/>
  <c r="L1546" i="12"/>
  <c r="M1546" i="12" s="1"/>
  <c r="L1548" i="12"/>
  <c r="M1548" i="12" s="1"/>
  <c r="L1453" i="12"/>
  <c r="M1453" i="12" s="1"/>
  <c r="L1483" i="12"/>
  <c r="M1483" i="12" s="1"/>
  <c r="L1422" i="12"/>
  <c r="M1422" i="12" s="1"/>
  <c r="L1390" i="12"/>
  <c r="M1390" i="12" s="1"/>
  <c r="L1424" i="12"/>
  <c r="M1424" i="12" s="1"/>
  <c r="L1467" i="12"/>
  <c r="M1467" i="12" s="1"/>
  <c r="L1205" i="12"/>
  <c r="M1205" i="12" s="1"/>
  <c r="L1321" i="12"/>
  <c r="M1321" i="12" s="1"/>
  <c r="L1085" i="12"/>
  <c r="M1085" i="12" s="1"/>
  <c r="L1455" i="12"/>
  <c r="M1455" i="12" s="1"/>
  <c r="L1587" i="12"/>
  <c r="M1587" i="12" s="1"/>
  <c r="L1450" i="12"/>
  <c r="M1450" i="12" s="1"/>
  <c r="L1272" i="12"/>
  <c r="M1272" i="12" s="1"/>
  <c r="L1351" i="12"/>
  <c r="M1351" i="12" s="1"/>
  <c r="L1476" i="12"/>
  <c r="M1476" i="12" s="1"/>
  <c r="L1385" i="12"/>
  <c r="M1385" i="12" s="1"/>
  <c r="L1352" i="12"/>
  <c r="M1352" i="12" s="1"/>
  <c r="L1230" i="12"/>
  <c r="M1230" i="12" s="1"/>
  <c r="L1247" i="12"/>
  <c r="M1247" i="12" s="1"/>
  <c r="L1451" i="12"/>
  <c r="M1451" i="12" s="1"/>
  <c r="L1359" i="12"/>
  <c r="M1359" i="12" s="1"/>
  <c r="L1360" i="12"/>
  <c r="M1360" i="12" s="1"/>
  <c r="L1269" i="12"/>
  <c r="M1269" i="12" s="1"/>
  <c r="L1569" i="12"/>
  <c r="M1569" i="12" s="1"/>
  <c r="L1404" i="12"/>
  <c r="M1404" i="12" s="1"/>
  <c r="L1317" i="12"/>
  <c r="M1317" i="12" s="1"/>
  <c r="L1397" i="12"/>
  <c r="M1397" i="12" s="1"/>
  <c r="L1439" i="12"/>
  <c r="M1439" i="12" s="1"/>
  <c r="L1446" i="12"/>
  <c r="M1446" i="12" s="1"/>
  <c r="L1463" i="12"/>
  <c r="M1463" i="12" s="1"/>
  <c r="L1509" i="12"/>
  <c r="M1509" i="12" s="1"/>
  <c r="L1465" i="12"/>
  <c r="M1465" i="12" s="1"/>
  <c r="L1227" i="12"/>
  <c r="M1227" i="12" s="1"/>
  <c r="L1407" i="12"/>
  <c r="M1407" i="12" s="1"/>
  <c r="L1282" i="12"/>
  <c r="M1282" i="12" s="1"/>
  <c r="L1301" i="12"/>
  <c r="M1301" i="12" s="1"/>
  <c r="L1611" i="12"/>
  <c r="M1611" i="12" s="1"/>
  <c r="L1605" i="12"/>
  <c r="M1605" i="12" s="1"/>
  <c r="L1391" i="12"/>
  <c r="M1391" i="12" s="1"/>
  <c r="L1484" i="12"/>
  <c r="M1484" i="12" s="1"/>
  <c r="L1393" i="12"/>
  <c r="M1393" i="12" s="1"/>
  <c r="L1411" i="12"/>
  <c r="M1411" i="12" s="1"/>
  <c r="L1345" i="12"/>
  <c r="M1345" i="12" s="1"/>
  <c r="L1244" i="12"/>
  <c r="M1244" i="12" s="1"/>
  <c r="L1431" i="12"/>
  <c r="M1431" i="12" s="1"/>
  <c r="L1322" i="12"/>
  <c r="M1322" i="12" s="1"/>
  <c r="L1383" i="12"/>
  <c r="M1383" i="12" s="1"/>
  <c r="L1200" i="12"/>
  <c r="M1200" i="12" s="1"/>
  <c r="L1347" i="12"/>
  <c r="M1347" i="12" s="1"/>
  <c r="L1160" i="12"/>
  <c r="M1160" i="12" s="1"/>
  <c r="L1158" i="12"/>
  <c r="M1158" i="12" s="1"/>
  <c r="L1381" i="12"/>
  <c r="M1381" i="12" s="1"/>
  <c r="L1148" i="12"/>
  <c r="M1148" i="12" s="1"/>
  <c r="L1432" i="12"/>
  <c r="M1432" i="12" s="1"/>
  <c r="L1111" i="12"/>
  <c r="M1111" i="12" s="1"/>
  <c r="L1263" i="12"/>
  <c r="M1263" i="12" s="1"/>
  <c r="L1231" i="12"/>
  <c r="M1231" i="12" s="1"/>
  <c r="L1185" i="12"/>
  <c r="M1185" i="12" s="1"/>
  <c r="L1368" i="12"/>
  <c r="M1368" i="12" s="1"/>
  <c r="L1313" i="12"/>
  <c r="M1313" i="12" s="1"/>
  <c r="L1276" i="12"/>
  <c r="M1276" i="12" s="1"/>
  <c r="L1285" i="12"/>
  <c r="M1285" i="12" s="1"/>
  <c r="L1392" i="12"/>
  <c r="M1392" i="12" s="1"/>
  <c r="L1320" i="12"/>
  <c r="M1320" i="12" s="1"/>
  <c r="L1053" i="12"/>
  <c r="M1053" i="12" s="1"/>
  <c r="L1214" i="12"/>
  <c r="M1214" i="12" s="1"/>
  <c r="L1156" i="12"/>
  <c r="M1156" i="12" s="1"/>
  <c r="L1434" i="12"/>
  <c r="M1434" i="12" s="1"/>
  <c r="L1251" i="12"/>
  <c r="M1251" i="12" s="1"/>
  <c r="L1254" i="12"/>
  <c r="M1254" i="12" s="1"/>
  <c r="L1115" i="12"/>
  <c r="M1115" i="12" s="1"/>
  <c r="L1061" i="12"/>
  <c r="M1061" i="12" s="1"/>
  <c r="L1056" i="12"/>
  <c r="M1056" i="12" s="1"/>
  <c r="L1311" i="12"/>
  <c r="M1311" i="12" s="1"/>
  <c r="L1112" i="12"/>
  <c r="M1112" i="12" s="1"/>
  <c r="L1172" i="12"/>
  <c r="M1172" i="12" s="1"/>
  <c r="L1036" i="12"/>
  <c r="M1036" i="12" s="1"/>
  <c r="L1019" i="12"/>
  <c r="M1019" i="12" s="1"/>
  <c r="L1178" i="12"/>
  <c r="M1178" i="12" s="1"/>
  <c r="L1179" i="12"/>
  <c r="M1179" i="12" s="1"/>
  <c r="L1225" i="12"/>
  <c r="M1225" i="12" s="1"/>
  <c r="L1167" i="12"/>
  <c r="M1167" i="12" s="1"/>
  <c r="L1137" i="12"/>
  <c r="M1137" i="12" s="1"/>
  <c r="L1073" i="12"/>
  <c r="M1073" i="12" s="1"/>
  <c r="L1028" i="12"/>
  <c r="M1028" i="12" s="1"/>
  <c r="L1145" i="12"/>
  <c r="M1145" i="12" s="1"/>
  <c r="L1093" i="12"/>
  <c r="M1093" i="12" s="1"/>
  <c r="L973" i="12"/>
  <c r="M973" i="12" s="1"/>
  <c r="L1271" i="12"/>
  <c r="M1271" i="12" s="1"/>
  <c r="L1299" i="12"/>
  <c r="M1299" i="12" s="1"/>
  <c r="L1051" i="12"/>
  <c r="M1051" i="12" s="1"/>
  <c r="L1012" i="12"/>
  <c r="M1012" i="12" s="1"/>
  <c r="L1253" i="12"/>
  <c r="M1253" i="12" s="1"/>
  <c r="L1216" i="12"/>
  <c r="M1216" i="12" s="1"/>
  <c r="L987" i="12"/>
  <c r="M987" i="12" s="1"/>
  <c r="L1222" i="12"/>
  <c r="M1222" i="12" s="1"/>
  <c r="L929" i="12"/>
  <c r="M929" i="12" s="1"/>
  <c r="L955" i="12"/>
  <c r="M955" i="12" s="1"/>
  <c r="L1110" i="12"/>
  <c r="M1110" i="12" s="1"/>
  <c r="L1077" i="12"/>
  <c r="M1077" i="12" s="1"/>
  <c r="L1007" i="12"/>
  <c r="M1007" i="12" s="1"/>
  <c r="L1243" i="12"/>
  <c r="M1243" i="12" s="1"/>
  <c r="L1165" i="12"/>
  <c r="M1165" i="12" s="1"/>
  <c r="L1201" i="12"/>
  <c r="M1201" i="12" s="1"/>
  <c r="L1139" i="12"/>
  <c r="M1139" i="12" s="1"/>
  <c r="L1099" i="12"/>
  <c r="M1099" i="12" s="1"/>
  <c r="L1074" i="12"/>
  <c r="M1074" i="12" s="1"/>
  <c r="L1372" i="12"/>
  <c r="M1372" i="12" s="1"/>
  <c r="L1324" i="12"/>
  <c r="M1324" i="12" s="1"/>
  <c r="L1270" i="12"/>
  <c r="M1270" i="12" s="1"/>
  <c r="L1337" i="12"/>
  <c r="M1337" i="12" s="1"/>
  <c r="L1125" i="12"/>
  <c r="M1125" i="12" s="1"/>
  <c r="L1238" i="12"/>
  <c r="M1238" i="12" s="1"/>
  <c r="L1008" i="12"/>
  <c r="M1008" i="12" s="1"/>
  <c r="L1292" i="12"/>
  <c r="M1292" i="12" s="1"/>
  <c r="L1163" i="12"/>
  <c r="M1163" i="12" s="1"/>
  <c r="L1209" i="12"/>
  <c r="M1209" i="12" s="1"/>
  <c r="L1181" i="12"/>
  <c r="M1181" i="12" s="1"/>
  <c r="L1069" i="12"/>
  <c r="M1069" i="12" s="1"/>
  <c r="L1153" i="12"/>
  <c r="M1153" i="12" s="1"/>
  <c r="L1133" i="12"/>
  <c r="M1133" i="12" s="1"/>
  <c r="L1090" i="12"/>
  <c r="M1090" i="12" s="1"/>
  <c r="L1223" i="12"/>
  <c r="M1223" i="12" s="1"/>
  <c r="L1088" i="12"/>
  <c r="M1088" i="12" s="1"/>
  <c r="L1003" i="12"/>
  <c r="M1003" i="12" s="1"/>
  <c r="L1045" i="12"/>
  <c r="M1045" i="12" s="1"/>
  <c r="L1021" i="12"/>
  <c r="M1021" i="12" s="1"/>
  <c r="L1060" i="12"/>
  <c r="M1060" i="12" s="1"/>
  <c r="L1267" i="12"/>
  <c r="M1267" i="12" s="1"/>
  <c r="L1358" i="12"/>
  <c r="M1358" i="12" s="1"/>
  <c r="L1250" i="12"/>
  <c r="M1250" i="12" s="1"/>
  <c r="L1354" i="12"/>
  <c r="M1354" i="12" s="1"/>
  <c r="L1138" i="12"/>
  <c r="M1138" i="12" s="1"/>
  <c r="L1198" i="12"/>
  <c r="M1198" i="12" s="1"/>
  <c r="L1030" i="12"/>
  <c r="M1030" i="12" s="1"/>
  <c r="L1058" i="12"/>
  <c r="M1058" i="12" s="1"/>
  <c r="L1302" i="12"/>
  <c r="M1302" i="12" s="1"/>
  <c r="L1298" i="12"/>
  <c r="M1298" i="12" s="1"/>
  <c r="L1096" i="12"/>
  <c r="M1096" i="12" s="1"/>
  <c r="L1202" i="12"/>
  <c r="M1202" i="12" s="1"/>
  <c r="L1169" i="12"/>
  <c r="M1169" i="12" s="1"/>
  <c r="L1207" i="12"/>
  <c r="M1207" i="12" s="1"/>
  <c r="L1113" i="12"/>
  <c r="M1113" i="12" s="1"/>
  <c r="L1206" i="12"/>
  <c r="M1206" i="12" s="1"/>
  <c r="L1123" i="12"/>
  <c r="M1123" i="12" s="1"/>
  <c r="L1161" i="12"/>
  <c r="M1161" i="12" s="1"/>
  <c r="L1279" i="12"/>
  <c r="M1279" i="12" s="1"/>
  <c r="L977" i="12"/>
  <c r="M977" i="12" s="1"/>
  <c r="L1016" i="12"/>
  <c r="M1016" i="12" s="1"/>
  <c r="L1038" i="12"/>
  <c r="M1038" i="12" s="1"/>
  <c r="L1182" i="12"/>
  <c r="M1182" i="12" s="1"/>
  <c r="L1159" i="12"/>
  <c r="M1159" i="12" s="1"/>
  <c r="L1171" i="12"/>
  <c r="M1171" i="12" s="1"/>
  <c r="L1147" i="12"/>
  <c r="M1147" i="12" s="1"/>
  <c r="L1312" i="12"/>
  <c r="M1312" i="12" s="1"/>
  <c r="L1261" i="12"/>
  <c r="M1261" i="12" s="1"/>
  <c r="L1326" i="12"/>
  <c r="M1326" i="12" s="1"/>
  <c r="L1266" i="12"/>
  <c r="M1266" i="12" s="1"/>
  <c r="L1242" i="12"/>
  <c r="M1242" i="12" s="1"/>
  <c r="L1197" i="12"/>
  <c r="M1197" i="12" s="1"/>
  <c r="L1175" i="12"/>
  <c r="M1175" i="12" s="1"/>
  <c r="L1149" i="12"/>
  <c r="M1149" i="12" s="1"/>
  <c r="L1300" i="12"/>
  <c r="M1300" i="12" s="1"/>
  <c r="L1294" i="12"/>
  <c r="M1294" i="12" s="1"/>
  <c r="L1329" i="12"/>
  <c r="M1329" i="12" s="1"/>
  <c r="L1303" i="12"/>
  <c r="M1303" i="12" s="1"/>
  <c r="L1331" i="12"/>
  <c r="M1331" i="12" s="1"/>
  <c r="L1087" i="12"/>
  <c r="M1087" i="12" s="1"/>
  <c r="L1152" i="12"/>
  <c r="M1152" i="12" s="1"/>
  <c r="L1190" i="12"/>
  <c r="M1190" i="12" s="1"/>
  <c r="L1361" i="12"/>
  <c r="M1361" i="12" s="1"/>
  <c r="L1120" i="12"/>
  <c r="M1120" i="12" s="1"/>
  <c r="L1217" i="12"/>
  <c r="M1217" i="12" s="1"/>
  <c r="L1192" i="12"/>
  <c r="M1192" i="12" s="1"/>
  <c r="L1130" i="12"/>
  <c r="M1130" i="12" s="1"/>
  <c r="L1219" i="12"/>
  <c r="M1219" i="12" s="1"/>
  <c r="L1319" i="12"/>
  <c r="M1319" i="12" s="1"/>
  <c r="L1274" i="12"/>
  <c r="M1274" i="12" s="1"/>
  <c r="L1306" i="12"/>
  <c r="M1306" i="12" s="1"/>
  <c r="L1046" i="12"/>
  <c r="M1046" i="12" s="1"/>
  <c r="L1128" i="12"/>
  <c r="M1128" i="12" s="1"/>
  <c r="L1239" i="12"/>
  <c r="M1239" i="12" s="1"/>
  <c r="L1121" i="12"/>
  <c r="M1121" i="12" s="1"/>
  <c r="L1066" i="12"/>
  <c r="M1066" i="12" s="1"/>
  <c r="L1129" i="12"/>
  <c r="M1129" i="12" s="1"/>
  <c r="L1295" i="12"/>
  <c r="M1295" i="12" s="1"/>
  <c r="L1041" i="12"/>
  <c r="M1041" i="12" s="1"/>
  <c r="L1492" i="12"/>
  <c r="M1492" i="12" s="1"/>
  <c r="L1376" i="12"/>
  <c r="M1376" i="12" s="1"/>
  <c r="L1291" i="12"/>
  <c r="M1291" i="12" s="1"/>
  <c r="L1362" i="12"/>
  <c r="M1362" i="12" s="1"/>
  <c r="L1305" i="12"/>
  <c r="M1305" i="12" s="1"/>
  <c r="L1154" i="12"/>
  <c r="M1154" i="12" s="1"/>
  <c r="L1135" i="12"/>
  <c r="M1135" i="12" s="1"/>
  <c r="L1146" i="12"/>
  <c r="M1146" i="12" s="1"/>
  <c r="L1193" i="12"/>
  <c r="M1193" i="12" s="1"/>
  <c r="L1054" i="12"/>
  <c r="M1054" i="12" s="1"/>
  <c r="L1105" i="12"/>
  <c r="M1105" i="12" s="1"/>
  <c r="L1174" i="12"/>
  <c r="M1174" i="12" s="1"/>
  <c r="L1170" i="12"/>
  <c r="M1170" i="12" s="1"/>
  <c r="L1020" i="12"/>
  <c r="M1020" i="12" s="1"/>
  <c r="L937" i="12"/>
  <c r="M937" i="12" s="1"/>
  <c r="L1203" i="12"/>
  <c r="M1203" i="12" s="1"/>
  <c r="L1395" i="12"/>
  <c r="M1395" i="12" s="1"/>
  <c r="L1218" i="12"/>
  <c r="M1218" i="12" s="1"/>
  <c r="L1363" i="12"/>
  <c r="M1363" i="12" s="1"/>
  <c r="L1273" i="12"/>
  <c r="M1273" i="12" s="1"/>
  <c r="L1086" i="12"/>
  <c r="M1086" i="12" s="1"/>
  <c r="L1210" i="12"/>
  <c r="M1210" i="12" s="1"/>
  <c r="L1127" i="12"/>
  <c r="M1127" i="12" s="1"/>
  <c r="L1122" i="12"/>
  <c r="M1122" i="12" s="1"/>
  <c r="L1067" i="12"/>
  <c r="M1067" i="12" s="1"/>
  <c r="L1097" i="12"/>
  <c r="M1097" i="12" s="1"/>
  <c r="L1092" i="12"/>
  <c r="M1092" i="12" s="1"/>
  <c r="L1033" i="12"/>
  <c r="M1033" i="12" s="1"/>
  <c r="L1204" i="12"/>
  <c r="M1204" i="12" s="1"/>
  <c r="L1006" i="12"/>
  <c r="M1006" i="12" s="1"/>
  <c r="L1229" i="12"/>
  <c r="M1229" i="12" s="1"/>
  <c r="L980" i="12"/>
  <c r="M980" i="12" s="1"/>
  <c r="L1011" i="12"/>
  <c r="M1011" i="12" s="1"/>
  <c r="L1164" i="12"/>
  <c r="M1164" i="12" s="1"/>
  <c r="L1224" i="12"/>
  <c r="M1224" i="12" s="1"/>
  <c r="L1212" i="12"/>
  <c r="M1212" i="12" s="1"/>
  <c r="L1290" i="12"/>
  <c r="M1290" i="12" s="1"/>
  <c r="L1341" i="12"/>
  <c r="M1341" i="12" s="1"/>
  <c r="L1157" i="12"/>
  <c r="M1157" i="12" s="1"/>
  <c r="L1117" i="12"/>
  <c r="M1117" i="12" s="1"/>
  <c r="L1221" i="12"/>
  <c r="M1221" i="12" s="1"/>
  <c r="L1141" i="12"/>
  <c r="M1141" i="12" s="1"/>
  <c r="L1024" i="12"/>
  <c r="M1024" i="12" s="1"/>
  <c r="L1057" i="12"/>
  <c r="M1057" i="12" s="1"/>
  <c r="L1191" i="12"/>
  <c r="M1191" i="12" s="1"/>
  <c r="L1458" i="12"/>
  <c r="M1458" i="12" s="1"/>
  <c r="L1478" i="12"/>
  <c r="M1478" i="12" s="1"/>
  <c r="L1136" i="12"/>
  <c r="M1136" i="12" s="1"/>
  <c r="L1150" i="12"/>
  <c r="M1150" i="12" s="1"/>
  <c r="L1140" i="12"/>
  <c r="M1140" i="12" s="1"/>
  <c r="L1308" i="12"/>
  <c r="M1308" i="12" s="1"/>
  <c r="L1213" i="12"/>
  <c r="M1213" i="12" s="1"/>
  <c r="L1356" i="12"/>
  <c r="M1356" i="12" s="1"/>
  <c r="L1265" i="12"/>
  <c r="M1265" i="12" s="1"/>
  <c r="L1010" i="12"/>
  <c r="M1010" i="12" s="1"/>
  <c r="L1131" i="12"/>
  <c r="M1131" i="12" s="1"/>
  <c r="L1183" i="12"/>
  <c r="M1183" i="12" s="1"/>
  <c r="L1177" i="12"/>
  <c r="M1177" i="12" s="1"/>
  <c r="L1031" i="12"/>
  <c r="M1031" i="12" s="1"/>
  <c r="L1194" i="12"/>
  <c r="M1194" i="12" s="1"/>
  <c r="L1119" i="12"/>
  <c r="M1119" i="12" s="1"/>
  <c r="L1132" i="12"/>
  <c r="M1132" i="12" s="1"/>
  <c r="L959" i="12"/>
  <c r="M959" i="12" s="1"/>
  <c r="L986" i="12"/>
  <c r="M986" i="12" s="1"/>
  <c r="L1032" i="12"/>
  <c r="M1032" i="12" s="1"/>
  <c r="L1049" i="12"/>
  <c r="M1049" i="12" s="1"/>
  <c r="L1373" i="12"/>
  <c r="M1373" i="12" s="1"/>
  <c r="L1342" i="12"/>
  <c r="M1342" i="12" s="1"/>
  <c r="L1104" i="12"/>
  <c r="M1104" i="12" s="1"/>
  <c r="L1108" i="12"/>
  <c r="M1108" i="12" s="1"/>
  <c r="L1304" i="12"/>
  <c r="M1304" i="12" s="1"/>
  <c r="L1017" i="12"/>
  <c r="M1017" i="12" s="1"/>
  <c r="L1059" i="12"/>
  <c r="M1059" i="12" s="1"/>
  <c r="L1155" i="12"/>
  <c r="M1155" i="12" s="1"/>
  <c r="L1236" i="12"/>
  <c r="M1236" i="12" s="1"/>
  <c r="L1228" i="12"/>
  <c r="M1228" i="12" s="1"/>
  <c r="L1277" i="12"/>
  <c r="M1277" i="12" s="1"/>
  <c r="L1353" i="12"/>
  <c r="M1353" i="12" s="1"/>
  <c r="L925" i="12"/>
  <c r="M925" i="12" s="1"/>
  <c r="L1215" i="12"/>
  <c r="M1215" i="12" s="1"/>
  <c r="L1098" i="12"/>
  <c r="M1098" i="12" s="1"/>
  <c r="L1134" i="12"/>
  <c r="M1134" i="12" s="1"/>
  <c r="L1062" i="12"/>
  <c r="M1062" i="12" s="1"/>
  <c r="L1143" i="12"/>
  <c r="M1143" i="12" s="1"/>
  <c r="L1114" i="12"/>
  <c r="M1114" i="12" s="1"/>
  <c r="L999" i="12"/>
  <c r="M999" i="12" s="1"/>
  <c r="L958" i="12"/>
  <c r="M958" i="12" s="1"/>
  <c r="L992" i="12"/>
  <c r="M992" i="12" s="1"/>
  <c r="L816" i="12"/>
  <c r="M816" i="12" s="1"/>
  <c r="L876" i="12"/>
  <c r="M876" i="12" s="1"/>
  <c r="L1173" i="12"/>
  <c r="M1173" i="12" s="1"/>
  <c r="L933" i="12"/>
  <c r="M933" i="12" s="1"/>
  <c r="L981" i="12"/>
  <c r="M981" i="12" s="1"/>
  <c r="L1039" i="12"/>
  <c r="M1039" i="12" s="1"/>
  <c r="L919" i="12"/>
  <c r="M919" i="12" s="1"/>
  <c r="L888" i="12"/>
  <c r="M888" i="12" s="1"/>
  <c r="L828" i="12"/>
  <c r="M828" i="12" s="1"/>
  <c r="L885" i="12"/>
  <c r="M885" i="12" s="1"/>
  <c r="L798" i="12"/>
  <c r="M798" i="12" s="1"/>
  <c r="L976" i="12"/>
  <c r="M976" i="12" s="1"/>
  <c r="L1118" i="12"/>
  <c r="M1118" i="12" s="1"/>
  <c r="L1144" i="12"/>
  <c r="M1144" i="12" s="1"/>
  <c r="L1078" i="12"/>
  <c r="M1078" i="12" s="1"/>
  <c r="L1072" i="12"/>
  <c r="M1072" i="12" s="1"/>
  <c r="L921" i="12"/>
  <c r="M921" i="12" s="1"/>
  <c r="L1005" i="12"/>
  <c r="M1005" i="12" s="1"/>
  <c r="L879" i="12"/>
  <c r="M879" i="12" s="1"/>
  <c r="L769" i="12"/>
  <c r="M769" i="12" s="1"/>
  <c r="L1079" i="12"/>
  <c r="M1079" i="12" s="1"/>
  <c r="L1055" i="12"/>
  <c r="M1055" i="12" s="1"/>
  <c r="L975" i="12"/>
  <c r="M975" i="12" s="1"/>
  <c r="L951" i="12"/>
  <c r="M951" i="12" s="1"/>
  <c r="L1014" i="12"/>
  <c r="M1014" i="12" s="1"/>
  <c r="L1188" i="12"/>
  <c r="M1188" i="12" s="1"/>
  <c r="L989" i="12"/>
  <c r="M989" i="12" s="1"/>
  <c r="L830" i="12"/>
  <c r="M830" i="12" s="1"/>
  <c r="L845" i="12"/>
  <c r="M845" i="12" s="1"/>
  <c r="L907" i="12"/>
  <c r="M907" i="12" s="1"/>
  <c r="L751" i="12"/>
  <c r="M751" i="12" s="1"/>
  <c r="L1106" i="12"/>
  <c r="M1106" i="12" s="1"/>
  <c r="L777" i="12"/>
  <c r="M777" i="12" s="1"/>
  <c r="L998" i="12"/>
  <c r="M998" i="12" s="1"/>
  <c r="L969" i="12"/>
  <c r="M969" i="12" s="1"/>
  <c r="L962" i="12"/>
  <c r="M962" i="12" s="1"/>
  <c r="L966" i="12"/>
  <c r="M966" i="12" s="1"/>
  <c r="L957" i="12"/>
  <c r="M957" i="12" s="1"/>
  <c r="L1037" i="12"/>
  <c r="M1037" i="12" s="1"/>
  <c r="L912" i="12"/>
  <c r="M912" i="12" s="1"/>
  <c r="L952" i="12"/>
  <c r="M952" i="12" s="1"/>
  <c r="L1063" i="12"/>
  <c r="M1063" i="12" s="1"/>
  <c r="L822" i="12"/>
  <c r="M822" i="12" s="1"/>
  <c r="L818" i="12"/>
  <c r="M818" i="12" s="1"/>
  <c r="L829" i="12"/>
  <c r="M829" i="12" s="1"/>
  <c r="L1208" i="12"/>
  <c r="M1208" i="12" s="1"/>
  <c r="L1142" i="12"/>
  <c r="M1142" i="12" s="1"/>
  <c r="L1009" i="12"/>
  <c r="M1009" i="12" s="1"/>
  <c r="L1070" i="12"/>
  <c r="M1070" i="12" s="1"/>
  <c r="L927" i="12"/>
  <c r="M927" i="12" s="1"/>
  <c r="L983" i="12"/>
  <c r="M983" i="12" s="1"/>
  <c r="L967" i="12"/>
  <c r="M967" i="12" s="1"/>
  <c r="L948" i="12"/>
  <c r="M948" i="12" s="1"/>
  <c r="L922" i="12"/>
  <c r="M922" i="12" s="1"/>
  <c r="L997" i="12"/>
  <c r="M997" i="12" s="1"/>
  <c r="L1048" i="12"/>
  <c r="M1048" i="12" s="1"/>
  <c r="L1089" i="12"/>
  <c r="M1089" i="12" s="1"/>
  <c r="L1100" i="12"/>
  <c r="M1100" i="12" s="1"/>
  <c r="L923" i="12"/>
  <c r="M923" i="12" s="1"/>
  <c r="L1220" i="12"/>
  <c r="M1220" i="12" s="1"/>
  <c r="L1080" i="12"/>
  <c r="M1080" i="12" s="1"/>
  <c r="L1211" i="12"/>
  <c r="M1211" i="12" s="1"/>
  <c r="L1370" i="12"/>
  <c r="M1370" i="12" s="1"/>
  <c r="L926" i="12"/>
  <c r="M926" i="12" s="1"/>
  <c r="L984" i="12"/>
  <c r="M984" i="12" s="1"/>
  <c r="L1081" i="12"/>
  <c r="M1081" i="12" s="1"/>
  <c r="L1071" i="12"/>
  <c r="M1071" i="12" s="1"/>
  <c r="L943" i="12"/>
  <c r="M943" i="12" s="1"/>
  <c r="L946" i="12"/>
  <c r="M946" i="12" s="1"/>
  <c r="L1095" i="12"/>
  <c r="M1095" i="12" s="1"/>
  <c r="L1101" i="12"/>
  <c r="M1101" i="12" s="1"/>
  <c r="L990" i="12"/>
  <c r="M990" i="12" s="1"/>
  <c r="L956" i="12"/>
  <c r="M956" i="12" s="1"/>
  <c r="L891" i="12"/>
  <c r="M891" i="12" s="1"/>
  <c r="L873" i="12"/>
  <c r="M873" i="12" s="1"/>
  <c r="L746" i="12"/>
  <c r="M746" i="12" s="1"/>
  <c r="L892" i="12"/>
  <c r="M892" i="12" s="1"/>
  <c r="L924" i="12"/>
  <c r="M924" i="12" s="1"/>
  <c r="L775" i="12"/>
  <c r="M775" i="12" s="1"/>
  <c r="L785" i="12"/>
  <c r="M785" i="12" s="1"/>
  <c r="L931" i="12"/>
  <c r="M931" i="12" s="1"/>
  <c r="L1116" i="12"/>
  <c r="M1116" i="12" s="1"/>
  <c r="L968" i="12"/>
  <c r="M968" i="12" s="1"/>
  <c r="L920" i="12"/>
  <c r="M920" i="12" s="1"/>
  <c r="L1176" i="12"/>
  <c r="M1176" i="12" s="1"/>
  <c r="L758" i="12"/>
  <c r="M758" i="12" s="1"/>
  <c r="L1064" i="12"/>
  <c r="M1064" i="12" s="1"/>
  <c r="L799" i="12"/>
  <c r="M799" i="12" s="1"/>
  <c r="L856" i="12"/>
  <c r="M856" i="12" s="1"/>
  <c r="L765" i="12"/>
  <c r="M765" i="12" s="1"/>
  <c r="L1187" i="12"/>
  <c r="M1187" i="12" s="1"/>
  <c r="L996" i="12"/>
  <c r="M996" i="12" s="1"/>
  <c r="L1052" i="12"/>
  <c r="M1052" i="12" s="1"/>
  <c r="L963" i="12"/>
  <c r="M963" i="12" s="1"/>
  <c r="L947" i="12"/>
  <c r="M947" i="12" s="1"/>
  <c r="L1023" i="12"/>
  <c r="M1023" i="12" s="1"/>
  <c r="L941" i="12"/>
  <c r="M941" i="12" s="1"/>
  <c r="L932" i="12"/>
  <c r="M932" i="12" s="1"/>
  <c r="L995" i="12"/>
  <c r="M995" i="12" s="1"/>
  <c r="L1034" i="12"/>
  <c r="M1034" i="12" s="1"/>
  <c r="L725" i="12"/>
  <c r="M725" i="12" s="1"/>
  <c r="L815" i="12"/>
  <c r="M815" i="12" s="1"/>
  <c r="L757" i="12"/>
  <c r="M757" i="12" s="1"/>
  <c r="L1184" i="12"/>
  <c r="M1184" i="12" s="1"/>
  <c r="L1022" i="12"/>
  <c r="M1022" i="12" s="1"/>
  <c r="L1083" i="12"/>
  <c r="M1083" i="12" s="1"/>
  <c r="L1050" i="12"/>
  <c r="M1050" i="12" s="1"/>
  <c r="L1026" i="12"/>
  <c r="M1026" i="12" s="1"/>
  <c r="L960" i="12"/>
  <c r="M960" i="12" s="1"/>
  <c r="L835" i="12"/>
  <c r="M835" i="12" s="1"/>
  <c r="L954" i="12"/>
  <c r="M954" i="12" s="1"/>
  <c r="L708" i="12"/>
  <c r="M708" i="12" s="1"/>
  <c r="L776" i="12"/>
  <c r="M776" i="12" s="1"/>
  <c r="L858" i="12"/>
  <c r="M858" i="12" s="1"/>
  <c r="L1284" i="12"/>
  <c r="M1284" i="12" s="1"/>
  <c r="L1162" i="12"/>
  <c r="M1162" i="12" s="1"/>
  <c r="L1151" i="12"/>
  <c r="M1151" i="12" s="1"/>
  <c r="L1043" i="12"/>
  <c r="M1043" i="12" s="1"/>
  <c r="L1040" i="12"/>
  <c r="M1040" i="12" s="1"/>
  <c r="L936" i="12"/>
  <c r="M936" i="12" s="1"/>
  <c r="L1075" i="12"/>
  <c r="M1075" i="12" s="1"/>
  <c r="L934" i="12"/>
  <c r="M934" i="12" s="1"/>
  <c r="L994" i="12"/>
  <c r="M994" i="12" s="1"/>
  <c r="L1035" i="12"/>
  <c r="M1035" i="12" s="1"/>
  <c r="L1004" i="12"/>
  <c r="M1004" i="12" s="1"/>
  <c r="L940" i="12"/>
  <c r="M940" i="12" s="1"/>
  <c r="L727" i="12"/>
  <c r="M727" i="12" s="1"/>
  <c r="L1015" i="12"/>
  <c r="M1015" i="12" s="1"/>
  <c r="L991" i="12"/>
  <c r="M991" i="12" s="1"/>
  <c r="L974" i="12"/>
  <c r="M974" i="12" s="1"/>
  <c r="L1000" i="12"/>
  <c r="M1000" i="12" s="1"/>
  <c r="L993" i="12"/>
  <c r="M993" i="12" s="1"/>
  <c r="L978" i="12"/>
  <c r="M978" i="12" s="1"/>
  <c r="L961" i="12"/>
  <c r="M961" i="12" s="1"/>
  <c r="L1042" i="12"/>
  <c r="M1042" i="12" s="1"/>
  <c r="L1102" i="12"/>
  <c r="M1102" i="12" s="1"/>
  <c r="L1199" i="12"/>
  <c r="M1199" i="12" s="1"/>
  <c r="L1076" i="12"/>
  <c r="M1076" i="12" s="1"/>
  <c r="L942" i="12"/>
  <c r="M942" i="12" s="1"/>
  <c r="L1126" i="12"/>
  <c r="M1126" i="12" s="1"/>
  <c r="L944" i="12"/>
  <c r="M944" i="12" s="1"/>
  <c r="L979" i="12"/>
  <c r="M979" i="12" s="1"/>
  <c r="L988" i="12"/>
  <c r="M988" i="12" s="1"/>
  <c r="L971" i="12"/>
  <c r="M971" i="12" s="1"/>
  <c r="L723" i="12"/>
  <c r="M723" i="12" s="1"/>
  <c r="L901" i="12"/>
  <c r="M901" i="12" s="1"/>
  <c r="L728" i="12"/>
  <c r="M728" i="12" s="1"/>
  <c r="L872" i="12"/>
  <c r="M872" i="12" s="1"/>
  <c r="L965" i="12"/>
  <c r="M965" i="12" s="1"/>
  <c r="L1124" i="12"/>
  <c r="M1124" i="12" s="1"/>
  <c r="L1065" i="12"/>
  <c r="M1065" i="12" s="1"/>
  <c r="L938" i="12"/>
  <c r="M938" i="12" s="1"/>
  <c r="L795" i="12"/>
  <c r="M795" i="12" s="1"/>
  <c r="L1180" i="12"/>
  <c r="M1180" i="12" s="1"/>
  <c r="L1186" i="12"/>
  <c r="M1186" i="12" s="1"/>
  <c r="L1002" i="12"/>
  <c r="M1002" i="12" s="1"/>
  <c r="L970" i="12"/>
  <c r="M970" i="12" s="1"/>
  <c r="L869" i="12"/>
  <c r="M869" i="12" s="1"/>
  <c r="L790" i="12"/>
  <c r="M790" i="12" s="1"/>
  <c r="L1107" i="12"/>
  <c r="M1107" i="12" s="1"/>
  <c r="L1226" i="12"/>
  <c r="M1226" i="12" s="1"/>
  <c r="L882" i="12"/>
  <c r="M882" i="12" s="1"/>
  <c r="L1103" i="12"/>
  <c r="M1103" i="12" s="1"/>
  <c r="L824" i="12"/>
  <c r="M824" i="12" s="1"/>
  <c r="L761" i="12"/>
  <c r="M761" i="12" s="1"/>
  <c r="L735" i="12"/>
  <c r="M735" i="12" s="1"/>
  <c r="L874" i="12"/>
  <c r="M874" i="12" s="1"/>
  <c r="L808" i="12"/>
  <c r="M808" i="12" s="1"/>
  <c r="L864" i="12"/>
  <c r="M864" i="12" s="1"/>
  <c r="L985" i="12"/>
  <c r="M985" i="12" s="1"/>
  <c r="L783" i="12"/>
  <c r="M783" i="12" s="1"/>
  <c r="L784" i="12"/>
  <c r="M784" i="12" s="1"/>
  <c r="L870" i="12"/>
  <c r="M870" i="12" s="1"/>
  <c r="L711" i="12"/>
  <c r="M711" i="12" s="1"/>
  <c r="L773" i="12"/>
  <c r="M773" i="12" s="1"/>
  <c r="L825" i="12"/>
  <c r="M825" i="12" s="1"/>
  <c r="L793" i="12"/>
  <c r="M793" i="12" s="1"/>
  <c r="L950" i="12"/>
  <c r="M950" i="12" s="1"/>
  <c r="L900" i="12"/>
  <c r="M900" i="12" s="1"/>
  <c r="L837" i="12"/>
  <c r="M837" i="12" s="1"/>
  <c r="L852" i="12"/>
  <c r="M852" i="12" s="1"/>
  <c r="L894" i="12"/>
  <c r="M894" i="12" s="1"/>
  <c r="L817" i="12"/>
  <c r="M817" i="12" s="1"/>
  <c r="L883" i="12"/>
  <c r="M883" i="12" s="1"/>
  <c r="L832" i="12"/>
  <c r="M832" i="12" s="1"/>
  <c r="L767" i="12"/>
  <c r="M767" i="12" s="1"/>
  <c r="L861" i="12"/>
  <c r="M861" i="12" s="1"/>
  <c r="L827" i="12"/>
  <c r="M827" i="12" s="1"/>
  <c r="L880" i="12"/>
  <c r="M880" i="12" s="1"/>
  <c r="L849" i="12"/>
  <c r="M849" i="12" s="1"/>
  <c r="L804" i="12"/>
  <c r="M804" i="12" s="1"/>
  <c r="L789" i="12"/>
  <c r="M789" i="12" s="1"/>
  <c r="L788" i="12"/>
  <c r="M788" i="12" s="1"/>
  <c r="L641" i="12"/>
  <c r="M641" i="12" s="1"/>
  <c r="L729" i="12"/>
  <c r="M729" i="12" s="1"/>
  <c r="L868" i="12"/>
  <c r="M868" i="12" s="1"/>
  <c r="L552" i="12"/>
  <c r="M552" i="12" s="1"/>
  <c r="L525" i="12"/>
  <c r="M525" i="12" s="1"/>
  <c r="L638" i="12"/>
  <c r="M638" i="12" s="1"/>
  <c r="L516" i="12"/>
  <c r="M516" i="12" s="1"/>
  <c r="L843" i="12"/>
  <c r="M843" i="12" s="1"/>
  <c r="L724" i="12"/>
  <c r="M724" i="12" s="1"/>
  <c r="L877" i="12"/>
  <c r="M877" i="12" s="1"/>
  <c r="L779" i="12"/>
  <c r="M779" i="12" s="1"/>
  <c r="L645" i="12"/>
  <c r="M645" i="12" s="1"/>
  <c r="L786" i="12"/>
  <c r="M786" i="12" s="1"/>
  <c r="L537" i="12"/>
  <c r="M537" i="12" s="1"/>
  <c r="L850" i="12"/>
  <c r="M850" i="12" s="1"/>
  <c r="L651" i="12"/>
  <c r="M651" i="12" s="1"/>
  <c r="L809" i="12"/>
  <c r="M809" i="12" s="1"/>
  <c r="L821" i="12"/>
  <c r="M821" i="12" s="1"/>
  <c r="L755" i="12"/>
  <c r="M755" i="12" s="1"/>
  <c r="L823" i="12"/>
  <c r="M823" i="12" s="1"/>
  <c r="L634" i="12"/>
  <c r="M634" i="12" s="1"/>
  <c r="L629" i="12"/>
  <c r="M629" i="12" s="1"/>
  <c r="L863" i="12"/>
  <c r="M863" i="12" s="1"/>
  <c r="L848" i="12"/>
  <c r="M848" i="12" s="1"/>
  <c r="L814" i="12"/>
  <c r="M814" i="12" s="1"/>
  <c r="L736" i="12"/>
  <c r="M736" i="12" s="1"/>
  <c r="L764" i="12"/>
  <c r="M764" i="12" s="1"/>
  <c r="L738" i="12"/>
  <c r="M738" i="12" s="1"/>
  <c r="L851" i="12"/>
  <c r="M851" i="12" s="1"/>
  <c r="L744" i="12"/>
  <c r="M744" i="12" s="1"/>
  <c r="L526" i="12"/>
  <c r="M526" i="12" s="1"/>
  <c r="L540" i="12"/>
  <c r="M540" i="12" s="1"/>
  <c r="L889" i="12"/>
  <c r="M889" i="12" s="1"/>
  <c r="L833" i="12"/>
  <c r="M833" i="12" s="1"/>
  <c r="L964" i="12"/>
  <c r="M964" i="12" s="1"/>
  <c r="L770" i="12"/>
  <c r="M770" i="12" s="1"/>
  <c r="L865" i="12"/>
  <c r="M865" i="12" s="1"/>
  <c r="L860" i="12"/>
  <c r="M860" i="12" s="1"/>
  <c r="L930" i="12"/>
  <c r="M930" i="12" s="1"/>
  <c r="L1027" i="12"/>
  <c r="M1027" i="12" s="1"/>
  <c r="L753" i="12"/>
  <c r="M753" i="12" s="1"/>
  <c r="L553" i="12"/>
  <c r="M553" i="12" s="1"/>
  <c r="L908" i="12"/>
  <c r="M908" i="12" s="1"/>
  <c r="L575" i="12"/>
  <c r="M575" i="12" s="1"/>
  <c r="L570" i="12"/>
  <c r="M570" i="12" s="1"/>
  <c r="L543" i="12"/>
  <c r="M543" i="12" s="1"/>
  <c r="L652" i="12"/>
  <c r="M652" i="12" s="1"/>
  <c r="L741" i="12"/>
  <c r="M741" i="12" s="1"/>
  <c r="L838" i="12"/>
  <c r="M838" i="12" s="1"/>
  <c r="L763" i="12"/>
  <c r="M763" i="12" s="1"/>
  <c r="L847" i="12"/>
  <c r="M847" i="12" s="1"/>
  <c r="L802" i="12"/>
  <c r="M802" i="12" s="1"/>
  <c r="L722" i="12"/>
  <c r="M722" i="12" s="1"/>
  <c r="L914" i="12"/>
  <c r="M914" i="12" s="1"/>
  <c r="L1166" i="12"/>
  <c r="M1166" i="12" s="1"/>
  <c r="L665" i="12"/>
  <c r="M665" i="12" s="1"/>
  <c r="L605" i="12"/>
  <c r="M605" i="12" s="1"/>
  <c r="L591" i="12"/>
  <c r="M591" i="12" s="1"/>
  <c r="L663" i="12"/>
  <c r="M663" i="12" s="1"/>
  <c r="L554" i="12"/>
  <c r="M554" i="12" s="1"/>
  <c r="L590" i="12"/>
  <c r="M590" i="12" s="1"/>
  <c r="L530" i="12"/>
  <c r="M530" i="12" s="1"/>
  <c r="L726" i="12"/>
  <c r="M726" i="12" s="1"/>
  <c r="L840" i="12"/>
  <c r="M840" i="12" s="1"/>
  <c r="L787" i="12"/>
  <c r="M787" i="12" s="1"/>
  <c r="L803" i="12"/>
  <c r="M803" i="12" s="1"/>
  <c r="L953" i="12"/>
  <c r="M953" i="12" s="1"/>
  <c r="L911" i="12"/>
  <c r="M911" i="12" s="1"/>
  <c r="L1068" i="12"/>
  <c r="M1068" i="12" s="1"/>
  <c r="L734" i="12"/>
  <c r="M734" i="12" s="1"/>
  <c r="L709" i="12"/>
  <c r="M709" i="12" s="1"/>
  <c r="L797" i="12"/>
  <c r="M797" i="12" s="1"/>
  <c r="L812" i="12"/>
  <c r="M812" i="12" s="1"/>
  <c r="L778" i="12"/>
  <c r="M778" i="12" s="1"/>
  <c r="L831" i="12"/>
  <c r="M831" i="12" s="1"/>
  <c r="L806" i="12"/>
  <c r="M806" i="12" s="1"/>
  <c r="L730" i="12"/>
  <c r="M730" i="12" s="1"/>
  <c r="L945" i="12"/>
  <c r="M945" i="12" s="1"/>
  <c r="L676" i="12"/>
  <c r="M676" i="12" s="1"/>
  <c r="L612" i="12"/>
  <c r="M612" i="12" s="1"/>
  <c r="L896" i="12"/>
  <c r="M896" i="12" s="1"/>
  <c r="L592" i="12"/>
  <c r="M592" i="12" s="1"/>
  <c r="L648" i="12"/>
  <c r="M648" i="12" s="1"/>
  <c r="L578" i="12"/>
  <c r="M578" i="12" s="1"/>
  <c r="L538" i="12"/>
  <c r="M538" i="12" s="1"/>
  <c r="L839" i="12"/>
  <c r="M839" i="12" s="1"/>
  <c r="L792" i="12"/>
  <c r="M792" i="12" s="1"/>
  <c r="L939" i="12"/>
  <c r="M939" i="12" s="1"/>
  <c r="L747" i="12"/>
  <c r="M747" i="12" s="1"/>
  <c r="L853" i="12"/>
  <c r="M853" i="12" s="1"/>
  <c r="L905" i="12"/>
  <c r="M905" i="12" s="1"/>
  <c r="L928" i="12"/>
  <c r="M928" i="12" s="1"/>
  <c r="L867" i="12"/>
  <c r="M867" i="12" s="1"/>
  <c r="L649" i="12"/>
  <c r="M649" i="12" s="1"/>
  <c r="L583" i="12"/>
  <c r="M583" i="12" s="1"/>
  <c r="L878" i="12"/>
  <c r="M878" i="12" s="1"/>
  <c r="L902" i="12"/>
  <c r="M902" i="12" s="1"/>
  <c r="L1001" i="12"/>
  <c r="M1001" i="12" s="1"/>
  <c r="L750" i="12"/>
  <c r="M750" i="12" s="1"/>
  <c r="L881" i="12"/>
  <c r="M881" i="12" s="1"/>
  <c r="L899" i="12"/>
  <c r="M899" i="12" s="1"/>
  <c r="L780" i="12"/>
  <c r="M780" i="12" s="1"/>
  <c r="L791" i="12"/>
  <c r="M791" i="12" s="1"/>
  <c r="L918" i="12"/>
  <c r="M918" i="12" s="1"/>
  <c r="L875" i="12"/>
  <c r="M875" i="12" s="1"/>
  <c r="L857" i="12"/>
  <c r="M857" i="12" s="1"/>
  <c r="L782" i="12"/>
  <c r="M782" i="12" s="1"/>
  <c r="L766" i="12"/>
  <c r="M766" i="12" s="1"/>
  <c r="L826" i="12"/>
  <c r="M826" i="12" s="1"/>
  <c r="L909" i="12"/>
  <c r="M909" i="12" s="1"/>
  <c r="L836" i="12"/>
  <c r="M836" i="12" s="1"/>
  <c r="L715" i="12"/>
  <c r="M715" i="12" s="1"/>
  <c r="L935" i="12"/>
  <c r="M935" i="12" s="1"/>
  <c r="L893" i="12"/>
  <c r="M893" i="12" s="1"/>
  <c r="L749" i="12"/>
  <c r="M749" i="12" s="1"/>
  <c r="L688" i="12"/>
  <c r="M688" i="12" s="1"/>
  <c r="L559" i="12"/>
  <c r="M559" i="12" s="1"/>
  <c r="L774" i="12"/>
  <c r="M774" i="12" s="1"/>
  <c r="L742" i="12"/>
  <c r="M742" i="12" s="1"/>
  <c r="L713" i="12"/>
  <c r="M713" i="12" s="1"/>
  <c r="L801" i="12"/>
  <c r="M801" i="12" s="1"/>
  <c r="L810" i="12"/>
  <c r="M810" i="12" s="1"/>
  <c r="L743" i="12"/>
  <c r="M743" i="12" s="1"/>
  <c r="L748" i="12"/>
  <c r="M748" i="12" s="1"/>
  <c r="L904" i="12"/>
  <c r="M904" i="12" s="1"/>
  <c r="L855" i="12"/>
  <c r="M855" i="12" s="1"/>
  <c r="L820" i="12"/>
  <c r="M820" i="12" s="1"/>
  <c r="L866" i="12"/>
  <c r="M866" i="12" s="1"/>
  <c r="L622" i="12"/>
  <c r="M622" i="12" s="1"/>
  <c r="L781" i="12"/>
  <c r="M781" i="12" s="1"/>
  <c r="L527" i="12"/>
  <c r="M527" i="12" s="1"/>
  <c r="L671" i="12"/>
  <c r="M671" i="12" s="1"/>
  <c r="L684" i="12"/>
  <c r="M684" i="12" s="1"/>
  <c r="L760" i="12"/>
  <c r="M760" i="12" s="1"/>
  <c r="L859" i="12"/>
  <c r="M859" i="12" s="1"/>
  <c r="L917" i="12"/>
  <c r="M917" i="12" s="1"/>
  <c r="L718" i="12"/>
  <c r="M718" i="12" s="1"/>
  <c r="L628" i="12"/>
  <c r="M628" i="12" s="1"/>
  <c r="L886" i="12"/>
  <c r="M886" i="12" s="1"/>
  <c r="L771" i="12"/>
  <c r="M771" i="12" s="1"/>
  <c r="L733" i="12"/>
  <c r="M733" i="12" s="1"/>
  <c r="L690" i="12"/>
  <c r="M690" i="12" s="1"/>
  <c r="L518" i="12"/>
  <c r="M518" i="12" s="1"/>
  <c r="L768" i="12"/>
  <c r="M768" i="12" s="1"/>
  <c r="L614" i="12"/>
  <c r="M614" i="12" s="1"/>
  <c r="L854" i="12"/>
  <c r="M854" i="12" s="1"/>
  <c r="L615" i="12"/>
  <c r="M615" i="12" s="1"/>
  <c r="L702" i="12"/>
  <c r="M702" i="12" s="1"/>
  <c r="L716" i="12"/>
  <c r="M716" i="12" s="1"/>
  <c r="L515" i="12"/>
  <c r="M515" i="12" s="1"/>
  <c r="L581" i="12"/>
  <c r="M581" i="12" s="1"/>
  <c r="L796" i="12"/>
  <c r="M796" i="12" s="1"/>
  <c r="L737" i="12"/>
  <c r="M737" i="12" s="1"/>
  <c r="L800" i="12"/>
  <c r="M800" i="12" s="1"/>
  <c r="L805" i="12"/>
  <c r="M805" i="12" s="1"/>
  <c r="L916" i="12"/>
  <c r="M916" i="12" s="1"/>
  <c r="L972" i="12"/>
  <c r="M972" i="12" s="1"/>
  <c r="L844" i="12"/>
  <c r="M844" i="12" s="1"/>
  <c r="L834" i="12"/>
  <c r="M834" i="12" s="1"/>
  <c r="L813" i="12"/>
  <c r="M813" i="12" s="1"/>
  <c r="L732" i="12"/>
  <c r="M732" i="12" s="1"/>
  <c r="L521" i="12"/>
  <c r="M521" i="12" s="1"/>
  <c r="L505" i="12"/>
  <c r="M505" i="12" s="1"/>
  <c r="L720" i="12"/>
  <c r="M720" i="12" s="1"/>
  <c r="L754" i="12"/>
  <c r="M754" i="12" s="1"/>
  <c r="L585" i="12"/>
  <c r="M585" i="12" s="1"/>
  <c r="L693" i="12"/>
  <c r="M693" i="12" s="1"/>
  <c r="L551" i="12"/>
  <c r="M551" i="12" s="1"/>
  <c r="L669" i="12"/>
  <c r="M669" i="12" s="1"/>
  <c r="L811" i="12"/>
  <c r="M811" i="12" s="1"/>
  <c r="L668" i="12"/>
  <c r="M668" i="12" s="1"/>
  <c r="L692" i="12"/>
  <c r="M692" i="12" s="1"/>
  <c r="L627" i="12"/>
  <c r="M627" i="12" s="1"/>
  <c r="L601" i="12"/>
  <c r="M601" i="12" s="1"/>
  <c r="L674" i="12"/>
  <c r="M674" i="12" s="1"/>
  <c r="L606" i="12"/>
  <c r="M606" i="12" s="1"/>
  <c r="L762" i="12"/>
  <c r="M762" i="12" s="1"/>
  <c r="L588" i="12"/>
  <c r="M588" i="12" s="1"/>
  <c r="L492" i="12"/>
  <c r="M492" i="12" s="1"/>
  <c r="L483" i="12"/>
  <c r="M483" i="12" s="1"/>
  <c r="L390" i="12"/>
  <c r="M390" i="12" s="1"/>
  <c r="L346" i="12"/>
  <c r="M346" i="12" s="1"/>
  <c r="L576" i="12"/>
  <c r="M576" i="12" s="1"/>
  <c r="L677" i="12"/>
  <c r="M677" i="12" s="1"/>
  <c r="L514" i="12"/>
  <c r="M514" i="12" s="1"/>
  <c r="L719" i="12"/>
  <c r="M719" i="12" s="1"/>
  <c r="L756" i="12"/>
  <c r="M756" i="12" s="1"/>
  <c r="L842" i="12"/>
  <c r="M842" i="12" s="1"/>
  <c r="L600" i="12"/>
  <c r="M600" i="12" s="1"/>
  <c r="L506" i="12"/>
  <c r="M506" i="12" s="1"/>
  <c r="L794" i="12"/>
  <c r="M794" i="12" s="1"/>
  <c r="L890" i="12"/>
  <c r="M890" i="12" s="1"/>
  <c r="L625" i="12"/>
  <c r="M625" i="12" s="1"/>
  <c r="L698" i="12"/>
  <c r="M698" i="12" s="1"/>
  <c r="L685" i="12"/>
  <c r="M685" i="12" s="1"/>
  <c r="L717" i="12"/>
  <c r="M717" i="12" s="1"/>
  <c r="L623" i="12"/>
  <c r="M623" i="12" s="1"/>
  <c r="L541" i="12"/>
  <c r="M541" i="12" s="1"/>
  <c r="L326" i="12"/>
  <c r="M326" i="12" s="1"/>
  <c r="L352" i="12"/>
  <c r="M352" i="12" s="1"/>
  <c r="L448" i="12"/>
  <c r="M448" i="12" s="1"/>
  <c r="L403" i="12"/>
  <c r="M403" i="12" s="1"/>
  <c r="L402" i="12"/>
  <c r="M402" i="12" s="1"/>
  <c r="L556" i="12"/>
  <c r="M556" i="12" s="1"/>
  <c r="L500" i="12"/>
  <c r="M500" i="12" s="1"/>
  <c r="L611" i="12"/>
  <c r="M611" i="12" s="1"/>
  <c r="L587" i="12"/>
  <c r="M587" i="12" s="1"/>
  <c r="L661" i="12"/>
  <c r="M661" i="12" s="1"/>
  <c r="L491" i="12"/>
  <c r="M491" i="12" s="1"/>
  <c r="L534" i="12"/>
  <c r="M534" i="12" s="1"/>
  <c r="L602" i="12"/>
  <c r="M602" i="12" s="1"/>
  <c r="L455" i="12"/>
  <c r="M455" i="12" s="1"/>
  <c r="L489" i="12"/>
  <c r="M489" i="12" s="1"/>
  <c r="L392" i="12"/>
  <c r="M392" i="12" s="1"/>
  <c r="L609" i="12"/>
  <c r="M609" i="12" s="1"/>
  <c r="L441" i="12"/>
  <c r="M441" i="12" s="1"/>
  <c r="L528" i="12"/>
  <c r="M528" i="12" s="1"/>
  <c r="L696" i="12"/>
  <c r="M696" i="12" s="1"/>
  <c r="L654" i="12"/>
  <c r="M654" i="12" s="1"/>
  <c r="L656" i="12"/>
  <c r="M656" i="12" s="1"/>
  <c r="L584" i="12"/>
  <c r="M584" i="12" s="1"/>
  <c r="L572" i="12"/>
  <c r="M572" i="12" s="1"/>
  <c r="L546" i="12"/>
  <c r="M546" i="12" s="1"/>
  <c r="L607" i="12"/>
  <c r="M607" i="12" s="1"/>
  <c r="L344" i="12"/>
  <c r="M344" i="12" s="1"/>
  <c r="L360" i="12"/>
  <c r="M360" i="12" s="1"/>
  <c r="L558" i="12"/>
  <c r="M558" i="12" s="1"/>
  <c r="L524" i="12"/>
  <c r="M524" i="12" s="1"/>
  <c r="L704" i="12"/>
  <c r="M704" i="12" s="1"/>
  <c r="L682" i="12"/>
  <c r="M682" i="12" s="1"/>
  <c r="L535" i="12"/>
  <c r="M535" i="12" s="1"/>
  <c r="L503" i="12"/>
  <c r="M503" i="12" s="1"/>
  <c r="L555" i="12"/>
  <c r="M555" i="12" s="1"/>
  <c r="L519" i="12"/>
  <c r="M519" i="12" s="1"/>
  <c r="L549" i="12"/>
  <c r="M549" i="12" s="1"/>
  <c r="L309" i="12"/>
  <c r="M309" i="12" s="1"/>
  <c r="L357" i="12"/>
  <c r="M357" i="12" s="1"/>
  <c r="L512" i="12"/>
  <c r="M512" i="12" s="1"/>
  <c r="L458" i="12"/>
  <c r="M458" i="12" s="1"/>
  <c r="L679" i="12"/>
  <c r="M679" i="12" s="1"/>
  <c r="L657" i="12"/>
  <c r="M657" i="12" s="1"/>
  <c r="L520" i="12"/>
  <c r="M520" i="12" s="1"/>
  <c r="L523" i="12"/>
  <c r="M523" i="12" s="1"/>
  <c r="L569" i="12"/>
  <c r="M569" i="12" s="1"/>
  <c r="L695" i="12"/>
  <c r="M695" i="12" s="1"/>
  <c r="L568" i="12"/>
  <c r="M568" i="12" s="1"/>
  <c r="L497" i="12"/>
  <c r="M497" i="12" s="1"/>
  <c r="L706" i="12"/>
  <c r="M706" i="12" s="1"/>
  <c r="L617" i="12"/>
  <c r="M617" i="12" s="1"/>
  <c r="L288" i="12"/>
  <c r="M288" i="12" s="1"/>
  <c r="L712" i="12"/>
  <c r="M712" i="12" s="1"/>
  <c r="L567" i="12"/>
  <c r="M567" i="12" s="1"/>
  <c r="L673" i="12"/>
  <c r="M673" i="12" s="1"/>
  <c r="L694" i="12"/>
  <c r="M694" i="12" s="1"/>
  <c r="L660" i="12"/>
  <c r="M660" i="12" s="1"/>
  <c r="L335" i="12"/>
  <c r="M335" i="12" s="1"/>
  <c r="L419" i="12"/>
  <c r="M419" i="12" s="1"/>
  <c r="L681" i="12"/>
  <c r="M681" i="12" s="1"/>
  <c r="L329" i="12"/>
  <c r="M329" i="12" s="1"/>
  <c r="L710" i="12"/>
  <c r="M710" i="12" s="1"/>
  <c r="L884" i="12"/>
  <c r="M884" i="12" s="1"/>
  <c r="L562" i="12"/>
  <c r="M562" i="12" s="1"/>
  <c r="L513" i="12"/>
  <c r="M513" i="12" s="1"/>
  <c r="L647" i="12"/>
  <c r="M647" i="12" s="1"/>
  <c r="L699" i="12"/>
  <c r="M699" i="12" s="1"/>
  <c r="L621" i="12"/>
  <c r="M621" i="12" s="1"/>
  <c r="L599" i="12"/>
  <c r="M599" i="12" s="1"/>
  <c r="L597" i="12"/>
  <c r="M597" i="12" s="1"/>
  <c r="L504" i="12"/>
  <c r="M504" i="12" s="1"/>
  <c r="L653" i="12"/>
  <c r="M653" i="12" s="1"/>
  <c r="L511" i="12"/>
  <c r="M511" i="12" s="1"/>
  <c r="L289" i="12"/>
  <c r="M289" i="12" s="1"/>
  <c r="L424" i="12"/>
  <c r="M424" i="12" s="1"/>
  <c r="L494" i="12"/>
  <c r="M494" i="12" s="1"/>
  <c r="L517" i="12"/>
  <c r="M517" i="12" s="1"/>
  <c r="L400" i="12"/>
  <c r="M400" i="12" s="1"/>
  <c r="L498" i="12"/>
  <c r="M498" i="12" s="1"/>
  <c r="L426" i="12"/>
  <c r="M426" i="12" s="1"/>
  <c r="L435" i="12"/>
  <c r="M435" i="12" s="1"/>
  <c r="L351" i="12"/>
  <c r="M351" i="12" s="1"/>
  <c r="L635" i="12"/>
  <c r="M635" i="12" s="1"/>
  <c r="L862" i="12"/>
  <c r="M862" i="12" s="1"/>
  <c r="L637" i="12"/>
  <c r="M637" i="12" s="1"/>
  <c r="L949" i="12"/>
  <c r="M949" i="12" s="1"/>
  <c r="L536" i="12"/>
  <c r="M536" i="12" s="1"/>
  <c r="L573" i="12"/>
  <c r="M573" i="12" s="1"/>
  <c r="L565" i="12"/>
  <c r="M565" i="12" s="1"/>
  <c r="L481" i="12"/>
  <c r="M481" i="12" s="1"/>
  <c r="L589" i="12"/>
  <c r="M589" i="12" s="1"/>
  <c r="L545" i="12"/>
  <c r="M545" i="12" s="1"/>
  <c r="L283" i="12"/>
  <c r="M283" i="12" s="1"/>
  <c r="L450" i="12"/>
  <c r="M450" i="12" s="1"/>
  <c r="L462" i="12"/>
  <c r="M462" i="12" s="1"/>
  <c r="L475" i="12"/>
  <c r="M475" i="12" s="1"/>
  <c r="L608" i="12"/>
  <c r="M608" i="12" s="1"/>
  <c r="L384" i="12"/>
  <c r="M384" i="12" s="1"/>
  <c r="L982" i="12"/>
  <c r="M982" i="12" s="1"/>
  <c r="L871" i="12"/>
  <c r="M871" i="12" s="1"/>
  <c r="L631" i="12"/>
  <c r="M631" i="12" s="1"/>
  <c r="L561" i="12"/>
  <c r="M561" i="12" s="1"/>
  <c r="L658" i="12"/>
  <c r="M658" i="12" s="1"/>
  <c r="L610" i="12"/>
  <c r="M610" i="12" s="1"/>
  <c r="L906" i="12"/>
  <c r="M906" i="12" s="1"/>
  <c r="L687" i="12"/>
  <c r="M687" i="12" s="1"/>
  <c r="L807" i="12"/>
  <c r="M807" i="12" s="1"/>
  <c r="L643" i="12"/>
  <c r="M643" i="12" s="1"/>
  <c r="L616" i="12"/>
  <c r="M616" i="12" s="1"/>
  <c r="L579" i="12"/>
  <c r="M579" i="12" s="1"/>
  <c r="L697" i="12"/>
  <c r="M697" i="12" s="1"/>
  <c r="L582" i="12"/>
  <c r="M582" i="12" s="1"/>
  <c r="L887" i="12"/>
  <c r="M887" i="12" s="1"/>
  <c r="L586" i="12"/>
  <c r="M586" i="12" s="1"/>
  <c r="L846" i="12"/>
  <c r="M846" i="12" s="1"/>
  <c r="L642" i="12"/>
  <c r="M642" i="12" s="1"/>
  <c r="L574" i="12"/>
  <c r="M574" i="12" s="1"/>
  <c r="L897" i="12"/>
  <c r="M897" i="12" s="1"/>
  <c r="L564" i="12"/>
  <c r="M564" i="12" s="1"/>
  <c r="L593" i="12"/>
  <c r="M593" i="12" s="1"/>
  <c r="L670" i="12"/>
  <c r="M670" i="12" s="1"/>
  <c r="L841" i="12"/>
  <c r="M841" i="12" s="1"/>
  <c r="L740" i="12"/>
  <c r="M740" i="12" s="1"/>
  <c r="L678" i="12"/>
  <c r="M678" i="12" s="1"/>
  <c r="L620" i="12"/>
  <c r="M620" i="12" s="1"/>
  <c r="L639" i="12"/>
  <c r="M639" i="12" s="1"/>
  <c r="L686" i="12"/>
  <c r="M686" i="12" s="1"/>
  <c r="L895" i="12"/>
  <c r="M895" i="12" s="1"/>
  <c r="L389" i="12"/>
  <c r="M389" i="12" s="1"/>
  <c r="L633" i="12"/>
  <c r="M633" i="12" s="1"/>
  <c r="L613" i="12"/>
  <c r="M613" i="12" s="1"/>
  <c r="L683" i="12"/>
  <c r="M683" i="12" s="1"/>
  <c r="L332" i="12"/>
  <c r="M332" i="12" s="1"/>
  <c r="L453" i="12"/>
  <c r="M453" i="12" s="1"/>
  <c r="L427" i="12"/>
  <c r="M427" i="12" s="1"/>
  <c r="L322" i="12"/>
  <c r="M322" i="12" s="1"/>
  <c r="L347" i="12"/>
  <c r="M347" i="12" s="1"/>
  <c r="L752" i="12"/>
  <c r="M752" i="12" s="1"/>
  <c r="L630" i="12"/>
  <c r="M630" i="12" s="1"/>
  <c r="L563" i="12"/>
  <c r="M563" i="12" s="1"/>
  <c r="L529" i="12"/>
  <c r="M529" i="12" s="1"/>
  <c r="L675" i="12"/>
  <c r="M675" i="12" s="1"/>
  <c r="L650" i="12"/>
  <c r="M650" i="12" s="1"/>
  <c r="L1094" i="12"/>
  <c r="M1094" i="12" s="1"/>
  <c r="L604" i="12"/>
  <c r="M604" i="12" s="1"/>
  <c r="L596" i="12"/>
  <c r="M596" i="12" s="1"/>
  <c r="L618" i="12"/>
  <c r="M618" i="12" s="1"/>
  <c r="L819" i="12"/>
  <c r="M819" i="12" s="1"/>
  <c r="L703" i="12"/>
  <c r="M703" i="12" s="1"/>
  <c r="L507" i="12"/>
  <c r="M507" i="12" s="1"/>
  <c r="L430" i="12"/>
  <c r="M430" i="12" s="1"/>
  <c r="L284" i="12"/>
  <c r="M284" i="12" s="1"/>
  <c r="L364" i="12"/>
  <c r="M364" i="12" s="1"/>
  <c r="L374" i="12"/>
  <c r="M374" i="12" s="1"/>
  <c r="L274" i="12"/>
  <c r="M274" i="12" s="1"/>
  <c r="L465" i="12"/>
  <c r="M465" i="12" s="1"/>
  <c r="L287" i="12"/>
  <c r="M287" i="12" s="1"/>
  <c r="L459" i="12"/>
  <c r="M459" i="12" s="1"/>
  <c r="L557" i="12"/>
  <c r="M557" i="12" s="1"/>
  <c r="L705" i="12"/>
  <c r="M705" i="12" s="1"/>
  <c r="L913" i="12"/>
  <c r="M913" i="12" s="1"/>
  <c r="L667" i="12"/>
  <c r="M667" i="12" s="1"/>
  <c r="L595" i="12"/>
  <c r="M595" i="12" s="1"/>
  <c r="L714" i="12"/>
  <c r="M714" i="12" s="1"/>
  <c r="L666" i="12"/>
  <c r="M666" i="12" s="1"/>
  <c r="L745" i="12"/>
  <c r="M745" i="12" s="1"/>
  <c r="L721" i="12"/>
  <c r="M721" i="12" s="1"/>
  <c r="L659" i="12"/>
  <c r="M659" i="12" s="1"/>
  <c r="L707" i="12"/>
  <c r="M707" i="12" s="1"/>
  <c r="L910" i="12"/>
  <c r="M910" i="12" s="1"/>
  <c r="L532" i="12"/>
  <c r="M532" i="12" s="1"/>
  <c r="L594" i="12"/>
  <c r="M594" i="12" s="1"/>
  <c r="L662" i="12"/>
  <c r="M662" i="12" s="1"/>
  <c r="L759" i="12"/>
  <c r="M759" i="12" s="1"/>
  <c r="L508" i="12"/>
  <c r="M508" i="12" s="1"/>
  <c r="L405" i="12"/>
  <c r="M405" i="12" s="1"/>
  <c r="L571" i="12"/>
  <c r="M571" i="12" s="1"/>
  <c r="L544" i="12"/>
  <c r="M544" i="12" s="1"/>
  <c r="L632" i="12"/>
  <c r="M632" i="12" s="1"/>
  <c r="L407" i="12"/>
  <c r="M407" i="12" s="1"/>
  <c r="L432" i="12"/>
  <c r="M432" i="12" s="1"/>
  <c r="L368" i="12"/>
  <c r="M368" i="12" s="1"/>
  <c r="L410" i="12"/>
  <c r="M410" i="12" s="1"/>
  <c r="L303" i="12"/>
  <c r="M303" i="12" s="1"/>
  <c r="L395" i="12"/>
  <c r="M395" i="12" s="1"/>
  <c r="L380" i="12"/>
  <c r="M380" i="12" s="1"/>
  <c r="L369" i="12"/>
  <c r="M369" i="12" s="1"/>
  <c r="L460" i="12"/>
  <c r="M460" i="12" s="1"/>
  <c r="L468" i="12"/>
  <c r="M468" i="12" s="1"/>
  <c r="L265" i="12"/>
  <c r="M265" i="12" s="1"/>
  <c r="L337" i="12"/>
  <c r="M337" i="12" s="1"/>
  <c r="L166" i="12"/>
  <c r="M166" i="12" s="1"/>
  <c r="L425" i="12"/>
  <c r="M425" i="12" s="1"/>
  <c r="L186" i="12"/>
  <c r="M186" i="12" s="1"/>
  <c r="L147" i="12"/>
  <c r="M147" i="12" s="1"/>
  <c r="L421" i="12"/>
  <c r="M421" i="12" s="1"/>
  <c r="L194" i="12"/>
  <c r="M194" i="12" s="1"/>
  <c r="L218" i="12"/>
  <c r="M218" i="12" s="1"/>
  <c r="L376" i="12"/>
  <c r="M376" i="12" s="1"/>
  <c r="L359" i="12"/>
  <c r="M359" i="12" s="1"/>
  <c r="L439" i="12"/>
  <c r="M439" i="12" s="1"/>
  <c r="L365" i="12"/>
  <c r="M365" i="12" s="1"/>
  <c r="L417" i="12"/>
  <c r="M417" i="12" s="1"/>
  <c r="L372" i="12"/>
  <c r="M372" i="12" s="1"/>
  <c r="L423" i="12"/>
  <c r="M423" i="12" s="1"/>
  <c r="L509" i="12"/>
  <c r="M509" i="12" s="1"/>
  <c r="L577" i="12"/>
  <c r="M577" i="12" s="1"/>
  <c r="L293" i="12"/>
  <c r="M293" i="12" s="1"/>
  <c r="L300" i="12"/>
  <c r="M300" i="12" s="1"/>
  <c r="L915" i="12"/>
  <c r="M915" i="12" s="1"/>
  <c r="L493" i="12"/>
  <c r="M493" i="12" s="1"/>
  <c r="L279" i="12"/>
  <c r="M279" i="12" s="1"/>
  <c r="L451" i="12"/>
  <c r="M451" i="12" s="1"/>
  <c r="L502" i="12"/>
  <c r="M502" i="12" s="1"/>
  <c r="L466" i="12"/>
  <c r="M466" i="12" s="1"/>
  <c r="L501" i="12"/>
  <c r="M501" i="12" s="1"/>
  <c r="L626" i="12"/>
  <c r="M626" i="12" s="1"/>
  <c r="L580" i="12"/>
  <c r="M580" i="12" s="1"/>
  <c r="L393" i="12"/>
  <c r="M393" i="12" s="1"/>
  <c r="L298" i="12"/>
  <c r="M298" i="12" s="1"/>
  <c r="L691" i="12"/>
  <c r="M691" i="12" s="1"/>
  <c r="L463" i="12"/>
  <c r="M463" i="12" s="1"/>
  <c r="L292" i="12"/>
  <c r="M292" i="12" s="1"/>
  <c r="L408" i="12"/>
  <c r="M408" i="12" s="1"/>
  <c r="L321" i="12"/>
  <c r="M321" i="12" s="1"/>
  <c r="L477" i="12"/>
  <c r="M477" i="12" s="1"/>
  <c r="L317" i="12"/>
  <c r="M317" i="12" s="1"/>
  <c r="L370" i="12"/>
  <c r="M370" i="12" s="1"/>
  <c r="L222" i="12"/>
  <c r="M222" i="12" s="1"/>
  <c r="L406" i="12"/>
  <c r="M406" i="12" s="1"/>
  <c r="L416" i="12"/>
  <c r="M416" i="12" s="1"/>
  <c r="L161" i="12"/>
  <c r="M161" i="12" s="1"/>
  <c r="L302" i="12"/>
  <c r="M302" i="12" s="1"/>
  <c r="L281" i="12"/>
  <c r="M281" i="12" s="1"/>
  <c r="L672" i="12"/>
  <c r="M672" i="12" s="1"/>
  <c r="L689" i="12"/>
  <c r="M689" i="12" s="1"/>
  <c r="L522" i="12"/>
  <c r="M522" i="12" s="1"/>
  <c r="L443" i="12"/>
  <c r="M443" i="12" s="1"/>
  <c r="L356" i="12"/>
  <c r="M356" i="12" s="1"/>
  <c r="L646" i="12"/>
  <c r="M646" i="12" s="1"/>
  <c r="L644" i="12"/>
  <c r="M644" i="12" s="1"/>
  <c r="L336" i="12"/>
  <c r="M336" i="12" s="1"/>
  <c r="L452" i="12"/>
  <c r="M452" i="12" s="1"/>
  <c r="L394" i="12"/>
  <c r="M394" i="12" s="1"/>
  <c r="L320" i="12"/>
  <c r="M320" i="12" s="1"/>
  <c r="L398" i="12"/>
  <c r="M398" i="12" s="1"/>
  <c r="L566" i="12"/>
  <c r="M566" i="12" s="1"/>
  <c r="L437" i="12"/>
  <c r="M437" i="12" s="1"/>
  <c r="L268" i="12"/>
  <c r="M268" i="12" s="1"/>
  <c r="L345" i="12"/>
  <c r="M345" i="12" s="1"/>
  <c r="L401" i="12"/>
  <c r="M401" i="12" s="1"/>
  <c r="L479" i="12"/>
  <c r="M479" i="12" s="1"/>
  <c r="L305" i="12"/>
  <c r="M305" i="12" s="1"/>
  <c r="L442" i="12"/>
  <c r="M442" i="12" s="1"/>
  <c r="L278" i="12"/>
  <c r="M278" i="12" s="1"/>
  <c r="L903" i="12"/>
  <c r="M903" i="12" s="1"/>
  <c r="L898" i="12"/>
  <c r="M898" i="12" s="1"/>
  <c r="L619" i="12"/>
  <c r="M619" i="12" s="1"/>
  <c r="L471" i="12"/>
  <c r="M471" i="12" s="1"/>
  <c r="L273" i="12"/>
  <c r="M273" i="12" s="1"/>
  <c r="L141" i="12"/>
  <c r="M141" i="12" s="1"/>
  <c r="L386" i="12"/>
  <c r="M386" i="12" s="1"/>
  <c r="L469" i="12"/>
  <c r="M469" i="12" s="1"/>
  <c r="L560" i="12"/>
  <c r="M560" i="12" s="1"/>
  <c r="L381" i="12"/>
  <c r="M381" i="12" s="1"/>
  <c r="L341" i="12"/>
  <c r="M341" i="12" s="1"/>
  <c r="L542" i="12"/>
  <c r="M542" i="12" s="1"/>
  <c r="L221" i="12"/>
  <c r="M221" i="12" s="1"/>
  <c r="L153" i="12"/>
  <c r="M153" i="12" s="1"/>
  <c r="L197" i="12"/>
  <c r="M197" i="12" s="1"/>
  <c r="L420" i="12"/>
  <c r="M420" i="12" s="1"/>
  <c r="L486" i="12"/>
  <c r="M486" i="12" s="1"/>
  <c r="L485" i="12"/>
  <c r="M485" i="12" s="1"/>
  <c r="L533" i="12"/>
  <c r="M533" i="12" s="1"/>
  <c r="L473" i="12"/>
  <c r="M473" i="12" s="1"/>
  <c r="L640" i="12"/>
  <c r="M640" i="12" s="1"/>
  <c r="L377" i="12"/>
  <c r="M377" i="12" s="1"/>
  <c r="L739" i="12"/>
  <c r="M739" i="12" s="1"/>
  <c r="L636" i="12"/>
  <c r="M636" i="12" s="1"/>
  <c r="L484" i="12"/>
  <c r="M484" i="12" s="1"/>
  <c r="L361" i="12"/>
  <c r="M361" i="12" s="1"/>
  <c r="L496" i="12"/>
  <c r="M496" i="12" s="1"/>
  <c r="L388" i="12"/>
  <c r="M388" i="12" s="1"/>
  <c r="L539" i="12"/>
  <c r="M539" i="12" s="1"/>
  <c r="L314" i="12"/>
  <c r="M314" i="12" s="1"/>
  <c r="L454" i="12"/>
  <c r="M454" i="12" s="1"/>
  <c r="L444" i="12"/>
  <c r="M444" i="12" s="1"/>
  <c r="L315" i="12"/>
  <c r="M315" i="12" s="1"/>
  <c r="L664" i="12"/>
  <c r="M664" i="12" s="1"/>
  <c r="L431" i="12"/>
  <c r="M431" i="12" s="1"/>
  <c r="L701" i="12"/>
  <c r="M701" i="12" s="1"/>
  <c r="L457" i="12"/>
  <c r="M457" i="12" s="1"/>
  <c r="L397" i="12"/>
  <c r="M397" i="12" s="1"/>
  <c r="L415" i="12"/>
  <c r="M415" i="12" s="1"/>
  <c r="L404" i="12"/>
  <c r="M404" i="12" s="1"/>
  <c r="L258" i="12"/>
  <c r="M258" i="12" s="1"/>
  <c r="L354" i="12"/>
  <c r="M354" i="12" s="1"/>
  <c r="L464" i="12"/>
  <c r="M464" i="12" s="1"/>
  <c r="L547" i="12"/>
  <c r="M547" i="12" s="1"/>
  <c r="L353" i="12"/>
  <c r="M353" i="12" s="1"/>
  <c r="L308" i="12"/>
  <c r="M308" i="12" s="1"/>
  <c r="L461" i="12"/>
  <c r="M461" i="12" s="1"/>
  <c r="L378" i="12"/>
  <c r="M378" i="12" s="1"/>
  <c r="L655" i="12"/>
  <c r="M655" i="12" s="1"/>
  <c r="L331" i="12"/>
  <c r="M331" i="12" s="1"/>
  <c r="L438" i="12"/>
  <c r="M438" i="12" s="1"/>
  <c r="L680" i="12"/>
  <c r="M680" i="12" s="1"/>
  <c r="L385" i="12"/>
  <c r="M385" i="12" s="1"/>
  <c r="L350" i="12"/>
  <c r="M350" i="12" s="1"/>
  <c r="L296" i="12"/>
  <c r="M296" i="12" s="1"/>
  <c r="L772" i="12"/>
  <c r="M772" i="12" s="1"/>
  <c r="L428" i="12"/>
  <c r="M428" i="12" s="1"/>
  <c r="L290" i="12"/>
  <c r="M290" i="12" s="1"/>
  <c r="L488" i="12"/>
  <c r="M488" i="12" s="1"/>
  <c r="L510" i="12"/>
  <c r="M510" i="12" s="1"/>
  <c r="L304" i="12"/>
  <c r="M304" i="12" s="1"/>
  <c r="L348" i="12"/>
  <c r="M348" i="12" s="1"/>
  <c r="L362" i="12"/>
  <c r="M362" i="12" s="1"/>
  <c r="L387" i="12"/>
  <c r="M387" i="12" s="1"/>
  <c r="L447" i="12"/>
  <c r="M447" i="12" s="1"/>
  <c r="L429" i="12"/>
  <c r="M429" i="12" s="1"/>
  <c r="L295" i="12"/>
  <c r="M295" i="12" s="1"/>
  <c r="L342" i="12"/>
  <c r="M342" i="12" s="1"/>
  <c r="L226" i="12"/>
  <c r="M226" i="12" s="1"/>
  <c r="L371" i="12"/>
  <c r="M371" i="12" s="1"/>
  <c r="L382" i="12"/>
  <c r="M382" i="12" s="1"/>
  <c r="L253" i="12"/>
  <c r="M253" i="12" s="1"/>
  <c r="L339" i="12"/>
  <c r="M339" i="12" s="1"/>
  <c r="L624" i="12"/>
  <c r="M624" i="12" s="1"/>
  <c r="L470" i="12"/>
  <c r="M470" i="12" s="1"/>
  <c r="L383" i="12"/>
  <c r="M383" i="12" s="1"/>
  <c r="L550" i="12"/>
  <c r="M550" i="12" s="1"/>
  <c r="L467" i="12"/>
  <c r="M467" i="12" s="1"/>
  <c r="L700" i="12"/>
  <c r="M700" i="12" s="1"/>
  <c r="L598" i="12"/>
  <c r="M598" i="12" s="1"/>
  <c r="L316" i="12"/>
  <c r="M316" i="12" s="1"/>
  <c r="L285" i="12"/>
  <c r="M285" i="12" s="1"/>
  <c r="L434" i="12"/>
  <c r="M434" i="12" s="1"/>
  <c r="L333" i="12"/>
  <c r="M333" i="12" s="1"/>
  <c r="L319" i="12"/>
  <c r="M319" i="12" s="1"/>
  <c r="L325" i="12"/>
  <c r="M325" i="12" s="1"/>
  <c r="L318" i="12"/>
  <c r="M318" i="12" s="1"/>
  <c r="L433" i="12"/>
  <c r="M433" i="12" s="1"/>
  <c r="L160" i="12"/>
  <c r="M160" i="12" s="1"/>
  <c r="L422" i="12"/>
  <c r="M422" i="12" s="1"/>
  <c r="L482" i="12"/>
  <c r="M482" i="12" s="1"/>
  <c r="L358" i="12"/>
  <c r="M358" i="12" s="1"/>
  <c r="L445" i="12"/>
  <c r="M445" i="12" s="1"/>
  <c r="L240" i="12"/>
  <c r="M240" i="12" s="1"/>
  <c r="L396" i="12"/>
  <c r="M396" i="12" s="1"/>
  <c r="L306" i="12"/>
  <c r="M306" i="12" s="1"/>
  <c r="L409" i="12"/>
  <c r="M409" i="12" s="1"/>
  <c r="L328" i="12"/>
  <c r="M328" i="12" s="1"/>
  <c r="L495" i="12"/>
  <c r="M495" i="12" s="1"/>
  <c r="L301" i="12"/>
  <c r="M301" i="12" s="1"/>
  <c r="L294" i="12"/>
  <c r="M294" i="12" s="1"/>
  <c r="L313" i="12"/>
  <c r="M313" i="12" s="1"/>
  <c r="L449" i="12"/>
  <c r="M449" i="12" s="1"/>
  <c r="L330" i="12"/>
  <c r="M330" i="12" s="1"/>
  <c r="L731" i="12"/>
  <c r="M731" i="12" s="1"/>
  <c r="L391" i="12"/>
  <c r="M391" i="12" s="1"/>
  <c r="L193" i="12"/>
  <c r="M193" i="12" s="1"/>
  <c r="L205" i="12"/>
  <c r="M205" i="12" s="1"/>
  <c r="L196" i="12"/>
  <c r="M196" i="12" s="1"/>
  <c r="L192" i="12"/>
  <c r="M192" i="12" s="1"/>
  <c r="L177" i="12"/>
  <c r="M177" i="12" s="1"/>
  <c r="L256" i="12"/>
  <c r="M256" i="12" s="1"/>
  <c r="L133" i="12"/>
  <c r="M133" i="12" s="1"/>
  <c r="L183" i="12"/>
  <c r="M183" i="12" s="1"/>
  <c r="L167" i="12"/>
  <c r="M167" i="12" s="1"/>
  <c r="L220" i="12"/>
  <c r="M220" i="12" s="1"/>
  <c r="L230" i="12"/>
  <c r="M230" i="12" s="1"/>
  <c r="L327" i="12"/>
  <c r="M327" i="12" s="1"/>
  <c r="L312" i="12"/>
  <c r="M312" i="12" s="1"/>
  <c r="L168" i="12"/>
  <c r="M168" i="12" s="1"/>
  <c r="L149" i="12"/>
  <c r="M149" i="12" s="1"/>
  <c r="L252" i="12"/>
  <c r="M252" i="12" s="1"/>
  <c r="L235" i="12"/>
  <c r="M235" i="12" s="1"/>
  <c r="L211" i="12"/>
  <c r="M211" i="12" s="1"/>
  <c r="L214" i="12"/>
  <c r="M214" i="12" s="1"/>
  <c r="L204" i="12"/>
  <c r="M204" i="12" s="1"/>
  <c r="L440" i="12"/>
  <c r="M440" i="12" s="1"/>
  <c r="L323" i="12"/>
  <c r="M323" i="12" s="1"/>
  <c r="L338" i="12"/>
  <c r="M338" i="12" s="1"/>
  <c r="L291" i="12"/>
  <c r="M291" i="12" s="1"/>
  <c r="L446" i="12"/>
  <c r="M446" i="12" s="1"/>
  <c r="L261" i="12"/>
  <c r="M261" i="12" s="1"/>
  <c r="L239" i="12"/>
  <c r="M239" i="12" s="1"/>
  <c r="L238" i="12"/>
  <c r="M238" i="12" s="1"/>
  <c r="L267" i="12"/>
  <c r="M267" i="12" s="1"/>
  <c r="L237" i="12"/>
  <c r="M237" i="12" s="1"/>
  <c r="L334" i="12"/>
  <c r="M334" i="12" s="1"/>
  <c r="L142" i="12"/>
  <c r="M142" i="12" s="1"/>
  <c r="L363" i="12"/>
  <c r="M363" i="12" s="1"/>
  <c r="L307" i="12"/>
  <c r="M307" i="12" s="1"/>
  <c r="L414" i="12"/>
  <c r="M414" i="12" s="1"/>
  <c r="L411" i="12"/>
  <c r="M411" i="12" s="1"/>
  <c r="L456" i="12"/>
  <c r="M456" i="12" s="1"/>
  <c r="L189" i="12"/>
  <c r="M189" i="12" s="1"/>
  <c r="L282" i="12"/>
  <c r="M282" i="12" s="1"/>
  <c r="L176" i="12"/>
  <c r="M176" i="12" s="1"/>
  <c r="L172" i="12"/>
  <c r="M172" i="12" s="1"/>
  <c r="L171" i="12"/>
  <c r="M171" i="12" s="1"/>
  <c r="L249" i="12"/>
  <c r="M249" i="12" s="1"/>
  <c r="L210" i="12"/>
  <c r="M210" i="12" s="1"/>
  <c r="L324" i="12"/>
  <c r="M324" i="12" s="1"/>
  <c r="L280" i="12"/>
  <c r="M280" i="12" s="1"/>
  <c r="L272" i="12"/>
  <c r="M272" i="12" s="1"/>
  <c r="L219" i="12"/>
  <c r="M219" i="12" s="1"/>
  <c r="L246" i="12"/>
  <c r="M246" i="12" s="1"/>
  <c r="L413" i="12"/>
  <c r="M413" i="12" s="1"/>
  <c r="L190" i="12"/>
  <c r="M190" i="12" s="1"/>
  <c r="L269" i="12"/>
  <c r="M269" i="12" s="1"/>
  <c r="L251" i="12"/>
  <c r="M251" i="12" s="1"/>
  <c r="L412" i="12"/>
  <c r="M412" i="12" s="1"/>
  <c r="L476" i="12"/>
  <c r="M476" i="12" s="1"/>
  <c r="L165" i="12"/>
  <c r="M165" i="12" s="1"/>
  <c r="L229" i="12"/>
  <c r="M229" i="12" s="1"/>
  <c r="L216" i="12"/>
  <c r="M216" i="12" s="1"/>
  <c r="L379" i="12"/>
  <c r="M379" i="12" s="1"/>
  <c r="L209" i="12"/>
  <c r="M209" i="12" s="1"/>
  <c r="C124" i="12"/>
  <c r="S2647" i="12" s="1"/>
  <c r="T2647" i="12" s="1"/>
  <c r="AB2647" i="12" s="1"/>
  <c r="L245" i="12"/>
  <c r="M245" i="12" s="1"/>
  <c r="L366" i="12"/>
  <c r="M366" i="12" s="1"/>
  <c r="L311" i="12"/>
  <c r="M311" i="12" s="1"/>
  <c r="L399" i="12"/>
  <c r="M399" i="12" s="1"/>
  <c r="L180" i="12"/>
  <c r="M180" i="12" s="1"/>
  <c r="L155" i="12"/>
  <c r="M155" i="12" s="1"/>
  <c r="L154" i="12"/>
  <c r="M154" i="12" s="1"/>
  <c r="L170" i="12"/>
  <c r="M170" i="12" s="1"/>
  <c r="L242" i="12"/>
  <c r="M242" i="12" s="1"/>
  <c r="L187" i="12"/>
  <c r="M187" i="12" s="1"/>
  <c r="L140" i="12"/>
  <c r="M140" i="12" s="1"/>
  <c r="L241" i="12"/>
  <c r="M241" i="12" s="1"/>
  <c r="L233" i="12"/>
  <c r="M233" i="12" s="1"/>
  <c r="L227" i="12"/>
  <c r="M227" i="12" s="1"/>
  <c r="L169" i="12"/>
  <c r="M169" i="12" s="1"/>
  <c r="L148" i="12"/>
  <c r="M148" i="12" s="1"/>
  <c r="L179" i="12"/>
  <c r="M179" i="12" s="1"/>
  <c r="L254" i="12"/>
  <c r="M254" i="12" s="1"/>
  <c r="L236" i="12"/>
  <c r="M236" i="12" s="1"/>
  <c r="L191" i="12"/>
  <c r="M191" i="12" s="1"/>
  <c r="L262" i="12"/>
  <c r="M262" i="12" s="1"/>
  <c r="L200" i="12"/>
  <c r="M200" i="12" s="1"/>
  <c r="L257" i="12"/>
  <c r="M257" i="12" s="1"/>
  <c r="L276" i="12"/>
  <c r="M276" i="12" s="1"/>
  <c r="L207" i="12"/>
  <c r="M207" i="12" s="1"/>
  <c r="L472" i="12"/>
  <c r="M472" i="12" s="1"/>
  <c r="L215" i="12"/>
  <c r="M215" i="12" s="1"/>
  <c r="L136" i="12"/>
  <c r="M136" i="12" s="1"/>
  <c r="L144" i="12"/>
  <c r="M144" i="12" s="1"/>
  <c r="L231" i="12"/>
  <c r="M231" i="12" s="1"/>
  <c r="L217" i="12"/>
  <c r="M217" i="12" s="1"/>
  <c r="L199" i="12"/>
  <c r="M199" i="12" s="1"/>
  <c r="L208" i="12"/>
  <c r="M208" i="12" s="1"/>
  <c r="L243" i="12"/>
  <c r="M243" i="12" s="1"/>
  <c r="L159" i="12"/>
  <c r="M159" i="12" s="1"/>
  <c r="L175" i="12"/>
  <c r="M175" i="12" s="1"/>
  <c r="L202" i="12"/>
  <c r="M202" i="12" s="1"/>
  <c r="L164" i="12"/>
  <c r="M164" i="12" s="1"/>
  <c r="L188" i="12"/>
  <c r="M188" i="12" s="1"/>
  <c r="L487" i="12"/>
  <c r="M487" i="12" s="1"/>
  <c r="L225" i="12"/>
  <c r="M225" i="12" s="1"/>
  <c r="L250" i="12"/>
  <c r="M250" i="12" s="1"/>
  <c r="L418" i="12"/>
  <c r="M418" i="12" s="1"/>
  <c r="L184" i="12"/>
  <c r="M184" i="12" s="1"/>
  <c r="L244" i="12"/>
  <c r="M244" i="12" s="1"/>
  <c r="L182" i="12"/>
  <c r="M182" i="12" s="1"/>
  <c r="L173" i="12"/>
  <c r="M173" i="12" s="1"/>
  <c r="L146" i="12"/>
  <c r="M146" i="12" s="1"/>
  <c r="L343" i="12"/>
  <c r="M343" i="12" s="1"/>
  <c r="L151" i="12"/>
  <c r="M151" i="12" s="1"/>
  <c r="L162" i="12"/>
  <c r="M162" i="12" s="1"/>
  <c r="L174" i="12"/>
  <c r="M174" i="12" s="1"/>
  <c r="L270" i="12"/>
  <c r="M270" i="12" s="1"/>
  <c r="L286" i="12"/>
  <c r="M286" i="12" s="1"/>
  <c r="L152" i="12"/>
  <c r="M152" i="12" s="1"/>
  <c r="L271" i="12"/>
  <c r="M271" i="12" s="1"/>
  <c r="L232" i="12"/>
  <c r="M232" i="12" s="1"/>
  <c r="L355" i="12"/>
  <c r="M355" i="12" s="1"/>
  <c r="L259" i="12"/>
  <c r="M259" i="12" s="1"/>
  <c r="L367" i="12"/>
  <c r="M367" i="12" s="1"/>
  <c r="L195" i="12"/>
  <c r="M195" i="12" s="1"/>
  <c r="L531" i="12"/>
  <c r="M531" i="12" s="1"/>
  <c r="L373" i="12"/>
  <c r="M373" i="12" s="1"/>
  <c r="L181" i="12"/>
  <c r="M181" i="12" s="1"/>
  <c r="L138" i="12"/>
  <c r="M138" i="12" s="1"/>
  <c r="L255" i="12"/>
  <c r="M255" i="12" s="1"/>
  <c r="L223" i="12"/>
  <c r="M223" i="12" s="1"/>
  <c r="L135" i="12"/>
  <c r="M135" i="12" s="1"/>
  <c r="L213" i="12"/>
  <c r="M213" i="12" s="1"/>
  <c r="L145" i="12"/>
  <c r="M145" i="12" s="1"/>
  <c r="L134" i="12"/>
  <c r="M134" i="12" s="1"/>
  <c r="L158" i="12"/>
  <c r="M158" i="12" s="1"/>
  <c r="L474" i="12"/>
  <c r="M474" i="12" s="1"/>
  <c r="L266" i="12"/>
  <c r="M266" i="12" s="1"/>
  <c r="L178" i="12"/>
  <c r="M178" i="12" s="1"/>
  <c r="L163" i="12"/>
  <c r="M163" i="12" s="1"/>
  <c r="L275" i="12"/>
  <c r="M275" i="12" s="1"/>
  <c r="L340" i="12"/>
  <c r="M340" i="12" s="1"/>
  <c r="L297" i="12"/>
  <c r="M297" i="12" s="1"/>
  <c r="L548" i="12"/>
  <c r="M548" i="12" s="1"/>
  <c r="L201" i="12"/>
  <c r="M201" i="12" s="1"/>
  <c r="L150" i="12"/>
  <c r="M150" i="12" s="1"/>
  <c r="L206" i="12"/>
  <c r="M206" i="12" s="1"/>
  <c r="L143" i="12"/>
  <c r="M143" i="12" s="1"/>
  <c r="L248" i="12"/>
  <c r="M248" i="12" s="1"/>
  <c r="L203" i="12"/>
  <c r="M203" i="12" s="1"/>
  <c r="L139" i="12"/>
  <c r="M139" i="12" s="1"/>
  <c r="L212" i="12"/>
  <c r="M212" i="12" s="1"/>
  <c r="L478" i="12"/>
  <c r="M478" i="12" s="1"/>
  <c r="L499" i="12"/>
  <c r="M499" i="12" s="1"/>
  <c r="L277" i="12"/>
  <c r="M277" i="12" s="1"/>
  <c r="L263" i="12"/>
  <c r="M263" i="12" s="1"/>
  <c r="L490" i="12"/>
  <c r="M490" i="12" s="1"/>
  <c r="L349" i="12"/>
  <c r="M349" i="12" s="1"/>
  <c r="L224" i="12"/>
  <c r="M224" i="12" s="1"/>
  <c r="L198" i="12"/>
  <c r="M198" i="12" s="1"/>
  <c r="L299" i="12"/>
  <c r="M299" i="12" s="1"/>
  <c r="L137" i="12"/>
  <c r="M137" i="12" s="1"/>
  <c r="L247" i="12"/>
  <c r="M247" i="12" s="1"/>
  <c r="L157" i="12"/>
  <c r="M157" i="12" s="1"/>
  <c r="L260" i="12"/>
  <c r="M260" i="12" s="1"/>
  <c r="L436" i="12"/>
  <c r="M436" i="12" s="1"/>
  <c r="L603" i="12"/>
  <c r="M603" i="12" s="1"/>
  <c r="L375" i="12"/>
  <c r="M375" i="12" s="1"/>
  <c r="L264" i="12"/>
  <c r="M264" i="12" s="1"/>
  <c r="L480" i="12"/>
  <c r="M480" i="12" s="1"/>
  <c r="L234" i="12"/>
  <c r="M234" i="12" s="1"/>
  <c r="L310" i="12"/>
  <c r="M310" i="12" s="1"/>
  <c r="L185" i="12"/>
  <c r="M185" i="12" s="1"/>
  <c r="L156" i="12"/>
  <c r="M156" i="12" s="1"/>
  <c r="L228" i="12"/>
  <c r="M228" i="12" s="1"/>
  <c r="H251" i="12"/>
  <c r="AF251" i="12" s="1"/>
  <c r="H167" i="12"/>
  <c r="AF167" i="12" s="1"/>
  <c r="H190" i="12"/>
  <c r="AF190" i="12" s="1"/>
  <c r="H193" i="12"/>
  <c r="AF193" i="12" s="1"/>
  <c r="H184" i="12"/>
  <c r="AF184" i="12" s="1"/>
  <c r="H280" i="12"/>
  <c r="AF280" i="12" s="1"/>
  <c r="H219" i="12"/>
  <c r="AF219" i="12" s="1"/>
  <c r="H191" i="12"/>
  <c r="AF191" i="12" s="1"/>
  <c r="H253" i="12"/>
  <c r="AF253" i="12" s="1"/>
  <c r="H244" i="12"/>
  <c r="AF244" i="12" s="1"/>
  <c r="H212" i="12"/>
  <c r="AF212" i="12" s="1"/>
  <c r="H259" i="12"/>
  <c r="AF259" i="12" s="1"/>
  <c r="H241" i="12"/>
  <c r="AF241" i="12" s="1"/>
  <c r="H215" i="12"/>
  <c r="AF215" i="12" s="1"/>
  <c r="H216" i="12"/>
  <c r="AF216" i="12" s="1"/>
  <c r="H261" i="12"/>
  <c r="AF261" i="12" s="1"/>
  <c r="H209" i="12"/>
  <c r="AF209" i="12" s="1"/>
  <c r="H161" i="12"/>
  <c r="AF161" i="12" s="1"/>
  <c r="H183" i="12"/>
  <c r="AF183" i="12" s="1"/>
  <c r="H221" i="12"/>
  <c r="AF221" i="12" s="1"/>
  <c r="H370" i="12"/>
  <c r="AF370" i="12" s="1"/>
  <c r="H239" i="12"/>
  <c r="AF239" i="12" s="1"/>
  <c r="H137" i="12"/>
  <c r="AF137" i="12" s="1"/>
  <c r="H393" i="12"/>
  <c r="AF393" i="12" s="1"/>
  <c r="H148" i="12"/>
  <c r="AF148" i="12" s="1"/>
  <c r="H155" i="12"/>
  <c r="AF155" i="12" s="1"/>
  <c r="H218" i="12"/>
  <c r="AF218" i="12" s="1"/>
  <c r="H214" i="12"/>
  <c r="AF214" i="12" s="1"/>
  <c r="H229" i="12"/>
  <c r="AF229" i="12" s="1"/>
  <c r="H158" i="12"/>
  <c r="AF158" i="12" s="1"/>
  <c r="H177" i="12"/>
  <c r="AF177" i="12" s="1"/>
  <c r="H246" i="12"/>
  <c r="AF246" i="12" s="1"/>
  <c r="H154" i="12"/>
  <c r="AF154" i="12" s="1"/>
  <c r="H157" i="12"/>
  <c r="AF157" i="12" s="1"/>
  <c r="H245" i="12"/>
  <c r="AF245" i="12" s="1"/>
  <c r="H147" i="12"/>
  <c r="AF147" i="12" s="1"/>
  <c r="H433" i="12"/>
  <c r="AF433" i="12" s="1"/>
  <c r="H336" i="12"/>
  <c r="AF336" i="12" s="1"/>
  <c r="H156" i="12"/>
  <c r="AF156" i="12" s="1"/>
  <c r="H172" i="12"/>
  <c r="AF172" i="12" s="1"/>
  <c r="H144" i="12"/>
  <c r="AF144" i="12" s="1"/>
  <c r="H192" i="12"/>
  <c r="AF192" i="12" s="1"/>
  <c r="H179" i="12"/>
  <c r="AF179" i="12" s="1"/>
  <c r="H243" i="12"/>
  <c r="AF243" i="12" s="1"/>
  <c r="H151" i="12"/>
  <c r="AF151" i="12" s="1"/>
  <c r="H268" i="12"/>
  <c r="AF268" i="12" s="1"/>
  <c r="Z387" i="12"/>
  <c r="AA387" i="12"/>
  <c r="H223" i="12"/>
  <c r="AF223" i="12" s="1"/>
  <c r="H210" i="12"/>
  <c r="AF210" i="12" s="1"/>
  <c r="H232" i="12"/>
  <c r="AF232" i="12" s="1"/>
  <c r="H266" i="12"/>
  <c r="AF266" i="12" s="1"/>
  <c r="H203" i="12"/>
  <c r="AF203" i="12" s="1"/>
  <c r="H168" i="12"/>
  <c r="AF168" i="12" s="1"/>
  <c r="H162" i="12"/>
  <c r="AF162" i="12" s="1"/>
  <c r="H242" i="12"/>
  <c r="AF242" i="12" s="1"/>
  <c r="H262" i="12"/>
  <c r="AF262" i="12" s="1"/>
  <c r="H174" i="12"/>
  <c r="AF174" i="12" s="1"/>
  <c r="H264" i="12"/>
  <c r="AF264" i="12" s="1"/>
  <c r="H256" i="12"/>
  <c r="AF256" i="12" s="1"/>
  <c r="H149" i="12"/>
  <c r="AF149" i="12" s="1"/>
  <c r="H446" i="12"/>
  <c r="AF446" i="12" s="1"/>
  <c r="H142" i="12"/>
  <c r="AF142" i="12" s="1"/>
  <c r="H175" i="12"/>
  <c r="AF175" i="12" s="1"/>
  <c r="H208" i="12"/>
  <c r="AF208" i="12" s="1"/>
  <c r="H197" i="12"/>
  <c r="AF197" i="12" s="1"/>
  <c r="H230" i="12"/>
  <c r="AF230" i="12" s="1"/>
  <c r="H141" i="12"/>
  <c r="AF141" i="12" s="1"/>
  <c r="H159" i="12"/>
  <c r="AF159" i="12" s="1"/>
  <c r="AA240" i="12"/>
  <c r="H187" i="12"/>
  <c r="AF187" i="12" s="1"/>
  <c r="H150" i="12"/>
  <c r="AF150" i="12" s="1"/>
  <c r="AF224" i="12"/>
  <c r="X164" i="12"/>
  <c r="X141" i="12"/>
  <c r="X254" i="12"/>
  <c r="X195" i="12"/>
  <c r="X152" i="12"/>
  <c r="H145" i="12"/>
  <c r="AF145" i="12" s="1"/>
  <c r="AF200" i="12"/>
  <c r="AF133" i="12"/>
  <c r="AF181" i="12"/>
  <c r="AF202" i="12"/>
  <c r="AF143" i="12"/>
  <c r="H136" i="12"/>
  <c r="AF136" i="12" s="1"/>
  <c r="X307" i="12"/>
  <c r="X334" i="12"/>
  <c r="X228" i="12"/>
  <c r="H329" i="12"/>
  <c r="AF329" i="12" s="1"/>
  <c r="H346" i="12"/>
  <c r="AF346" i="12" s="1"/>
  <c r="AF284" i="12"/>
  <c r="H364" i="12"/>
  <c r="AF364" i="12" s="1"/>
  <c r="H294" i="12"/>
  <c r="AF294" i="12" s="1"/>
  <c r="H362" i="12"/>
  <c r="AF362" i="12" s="1"/>
  <c r="X142" i="12"/>
  <c r="X250" i="12"/>
  <c r="X234" i="12"/>
  <c r="X217" i="12"/>
  <c r="AF188" i="12"/>
  <c r="X297" i="12"/>
  <c r="AF250" i="12"/>
  <c r="H270" i="12"/>
  <c r="AF270" i="12" s="1"/>
  <c r="X237" i="12"/>
  <c r="AF301" i="12"/>
  <c r="X281" i="12"/>
  <c r="AF441" i="12"/>
  <c r="H428" i="12"/>
  <c r="AF428" i="12" s="1"/>
  <c r="H451" i="12"/>
  <c r="AF451" i="12" s="1"/>
  <c r="H339" i="12"/>
  <c r="AF339" i="12" s="1"/>
  <c r="H269" i="12"/>
  <c r="AF269" i="12" s="1"/>
  <c r="H319" i="12"/>
  <c r="AF319" i="12" s="1"/>
  <c r="H387" i="12"/>
  <c r="AF387" i="12" s="1"/>
  <c r="X201" i="12"/>
  <c r="X213" i="12"/>
  <c r="X206" i="12"/>
  <c r="X159" i="12"/>
  <c r="X162" i="12"/>
  <c r="X147" i="12"/>
  <c r="X239" i="12"/>
  <c r="H388" i="12"/>
  <c r="AF388" i="12" s="1"/>
  <c r="X451" i="12"/>
  <c r="H367" i="12"/>
  <c r="AF367" i="12" s="1"/>
  <c r="H406" i="12"/>
  <c r="AF406" i="12" s="1"/>
  <c r="H385" i="12"/>
  <c r="AF385" i="12" s="1"/>
  <c r="H437" i="12"/>
  <c r="AF437" i="12" s="1"/>
  <c r="X235" i="12"/>
  <c r="X224" i="12"/>
  <c r="X238" i="12"/>
  <c r="X137" i="12"/>
  <c r="X176" i="12"/>
  <c r="X133" i="12"/>
  <c r="X193" i="12"/>
  <c r="AF180" i="12"/>
  <c r="X207" i="12"/>
  <c r="X136" i="12"/>
  <c r="H213" i="12"/>
  <c r="AF213" i="12" s="1"/>
  <c r="X251" i="12"/>
  <c r="AF322" i="12"/>
  <c r="H412" i="12"/>
  <c r="AF412" i="12" s="1"/>
  <c r="H402" i="12"/>
  <c r="AF402" i="12" s="1"/>
  <c r="H408" i="12"/>
  <c r="AF408" i="12" s="1"/>
  <c r="H473" i="12"/>
  <c r="AF473" i="12" s="1"/>
  <c r="AA199" i="12"/>
  <c r="X229" i="12"/>
  <c r="Z143" i="12"/>
  <c r="X211" i="12"/>
  <c r="Z226" i="12"/>
  <c r="X248" i="12"/>
  <c r="AF217" i="12"/>
  <c r="AF220" i="12"/>
  <c r="X168" i="12"/>
  <c r="X169" i="12"/>
  <c r="X274" i="12"/>
  <c r="X314" i="12"/>
  <c r="H333" i="12"/>
  <c r="AF333" i="12" s="1"/>
  <c r="H372" i="12"/>
  <c r="AF372" i="12" s="1"/>
  <c r="AF431" i="12"/>
  <c r="H460" i="12"/>
  <c r="AF460" i="12" s="1"/>
  <c r="H332" i="12"/>
  <c r="AF332" i="12" s="1"/>
  <c r="H482" i="12"/>
  <c r="AF482" i="12" s="1"/>
  <c r="H295" i="12"/>
  <c r="AF295" i="12" s="1"/>
  <c r="H275" i="12"/>
  <c r="AF275" i="12" s="1"/>
  <c r="H352" i="12"/>
  <c r="AF352" i="12" s="1"/>
  <c r="X219" i="12"/>
  <c r="X431" i="12"/>
  <c r="X158" i="12"/>
  <c r="X319" i="12"/>
  <c r="X344" i="12"/>
  <c r="X277" i="12"/>
  <c r="X356" i="12"/>
  <c r="H476" i="12"/>
  <c r="AF476" i="12" s="1"/>
  <c r="H273" i="12"/>
  <c r="AF273" i="12" s="1"/>
  <c r="H383" i="12"/>
  <c r="AF383" i="12" s="1"/>
  <c r="H360" i="12"/>
  <c r="AF360" i="12" s="1"/>
  <c r="H442" i="12"/>
  <c r="AF442" i="12" s="1"/>
  <c r="X180" i="12"/>
  <c r="X214" i="12"/>
  <c r="X230" i="12"/>
  <c r="X161" i="12"/>
  <c r="X172" i="12"/>
  <c r="X220" i="12"/>
  <c r="X148" i="12"/>
  <c r="X188" i="12"/>
  <c r="X288" i="12"/>
  <c r="X340" i="12"/>
  <c r="AF309" i="12"/>
  <c r="X479" i="12"/>
  <c r="H415" i="12"/>
  <c r="AF415" i="12" s="1"/>
  <c r="H384" i="12"/>
  <c r="AF384" i="12" s="1"/>
  <c r="H361" i="12"/>
  <c r="AF361" i="12" s="1"/>
  <c r="H300" i="12"/>
  <c r="AF300" i="12" s="1"/>
  <c r="H391" i="12"/>
  <c r="AF391" i="12" s="1"/>
  <c r="H297" i="12"/>
  <c r="AF297" i="12" s="1"/>
  <c r="H299" i="12"/>
  <c r="AF299" i="12" s="1"/>
  <c r="H478" i="12"/>
  <c r="AF478" i="12" s="1"/>
  <c r="H490" i="12"/>
  <c r="AF490" i="12" s="1"/>
  <c r="H427" i="12"/>
  <c r="AF427" i="12" s="1"/>
  <c r="X212" i="12"/>
  <c r="X171" i="12"/>
  <c r="X270" i="12"/>
  <c r="X177" i="12"/>
  <c r="AF189" i="12"/>
  <c r="AF234" i="12"/>
  <c r="X154" i="12"/>
  <c r="X216" i="12"/>
  <c r="AF176" i="12"/>
  <c r="AF396" i="12"/>
  <c r="AF272" i="12"/>
  <c r="H449" i="12"/>
  <c r="AF449" i="12" s="1"/>
  <c r="H457" i="12"/>
  <c r="AF457" i="12" s="1"/>
  <c r="AF432" i="12"/>
  <c r="H323" i="12"/>
  <c r="AF323" i="12" s="1"/>
  <c r="H376" i="12"/>
  <c r="AF376" i="12" s="1"/>
  <c r="H291" i="12"/>
  <c r="AF291" i="12" s="1"/>
  <c r="X256" i="12"/>
  <c r="X264" i="12"/>
  <c r="X221" i="12"/>
  <c r="H152" i="12"/>
  <c r="AF152" i="12" s="1"/>
  <c r="Z170" i="12"/>
  <c r="X249" i="12"/>
  <c r="AA138" i="12"/>
  <c r="X202" i="12"/>
  <c r="AF199" i="12"/>
  <c r="X298" i="12"/>
  <c r="X422" i="12"/>
  <c r="H375" i="12"/>
  <c r="AF375" i="12" s="1"/>
  <c r="AF471" i="12"/>
  <c r="H414" i="12"/>
  <c r="AF414" i="12" s="1"/>
  <c r="H278" i="12"/>
  <c r="AF278" i="12" s="1"/>
  <c r="H390" i="12"/>
  <c r="AF390" i="12" s="1"/>
  <c r="H440" i="12"/>
  <c r="AF440" i="12" s="1"/>
  <c r="X189" i="12"/>
  <c r="X191" i="12"/>
  <c r="X263" i="12"/>
  <c r="X257" i="12"/>
  <c r="AF201" i="12"/>
  <c r="X203" i="12"/>
  <c r="X350" i="12"/>
  <c r="X379" i="12"/>
  <c r="AF369" i="12"/>
  <c r="H450" i="12"/>
  <c r="AF450" i="12" s="1"/>
  <c r="H325" i="12"/>
  <c r="AF325" i="12" s="1"/>
  <c r="H424" i="12"/>
  <c r="AF424" i="12" s="1"/>
  <c r="H286" i="12"/>
  <c r="AF286" i="12" s="1"/>
  <c r="H477" i="12"/>
  <c r="AF477" i="12" s="1"/>
  <c r="H423" i="12"/>
  <c r="AF423" i="12" s="1"/>
  <c r="X231" i="12"/>
  <c r="X262" i="12"/>
  <c r="H205" i="12"/>
  <c r="AF205" i="12" s="1"/>
  <c r="X352" i="12"/>
  <c r="X134" i="12"/>
  <c r="AF260" i="12"/>
  <c r="H479" i="12"/>
  <c r="AF479" i="12" s="1"/>
  <c r="H327" i="12"/>
  <c r="AF327" i="12" s="1"/>
  <c r="X3871" i="12"/>
  <c r="X3866" i="12"/>
  <c r="X3893" i="12"/>
  <c r="X3881" i="12"/>
  <c r="X3898" i="12"/>
  <c r="X3897" i="12"/>
  <c r="X3922" i="12"/>
  <c r="X3925" i="12"/>
  <c r="X3896" i="12"/>
  <c r="X3916" i="12"/>
  <c r="X3878" i="12"/>
  <c r="X3912" i="12"/>
  <c r="X3891" i="12"/>
  <c r="X3904" i="12"/>
  <c r="X3886" i="12"/>
  <c r="X3913" i="12"/>
  <c r="X3927" i="12"/>
  <c r="X3901" i="12"/>
  <c r="X3933" i="12"/>
  <c r="X3899" i="12"/>
  <c r="X3923" i="12"/>
  <c r="X3880" i="12"/>
  <c r="X3835" i="12"/>
  <c r="X3890" i="12"/>
  <c r="X3849" i="12"/>
  <c r="X3889" i="12"/>
  <c r="X3908" i="12"/>
  <c r="X3926" i="12"/>
  <c r="X3928" i="12"/>
  <c r="X3888" i="12"/>
  <c r="X3834" i="12"/>
  <c r="X3900" i="12"/>
  <c r="X3931" i="12"/>
  <c r="X3930" i="12"/>
  <c r="X3905" i="12"/>
  <c r="X3882" i="12"/>
  <c r="X3903" i="12"/>
  <c r="X3867" i="12"/>
  <c r="X3837" i="12"/>
  <c r="X3856" i="12"/>
  <c r="X3917" i="12"/>
  <c r="X3885" i="12"/>
  <c r="X3848" i="12"/>
  <c r="X3934" i="12"/>
  <c r="X3883" i="12"/>
  <c r="X3924" i="12"/>
  <c r="X3895" i="12"/>
  <c r="X3833" i="12"/>
  <c r="X3831" i="12"/>
  <c r="X3772" i="12"/>
  <c r="X3863" i="12"/>
  <c r="X3932" i="12"/>
  <c r="X3920" i="12"/>
  <c r="X3769" i="12"/>
  <c r="X3748" i="12"/>
  <c r="X3843" i="12"/>
  <c r="X3909" i="12"/>
  <c r="X3906" i="12"/>
  <c r="X3914" i="12"/>
  <c r="X3865" i="12"/>
  <c r="X3781" i="12"/>
  <c r="X3911" i="12"/>
  <c r="X3830" i="12"/>
  <c r="X3827" i="12"/>
  <c r="X3824" i="12"/>
  <c r="X3735" i="12"/>
  <c r="X3737" i="12"/>
  <c r="X3826" i="12"/>
  <c r="X3726" i="12"/>
  <c r="X3606" i="12"/>
  <c r="X3754" i="12"/>
  <c r="X3929" i="12"/>
  <c r="X3915" i="12"/>
  <c r="X3918" i="12"/>
  <c r="X3884" i="12"/>
  <c r="X3859" i="12"/>
  <c r="X3732" i="12"/>
  <c r="X3907" i="12"/>
  <c r="X3894" i="12"/>
  <c r="X3892" i="12"/>
  <c r="X3812" i="12"/>
  <c r="X3806" i="12"/>
  <c r="X3599" i="12"/>
  <c r="X3713" i="12"/>
  <c r="X3902" i="12"/>
  <c r="X3919" i="12"/>
  <c r="X3823" i="12"/>
  <c r="X3879" i="12"/>
  <c r="X3868" i="12"/>
  <c r="X3910" i="12"/>
  <c r="X3704" i="12"/>
  <c r="X3605" i="12"/>
  <c r="X3776" i="12"/>
  <c r="X3811" i="12"/>
  <c r="X3768" i="12"/>
  <c r="X3662" i="12"/>
  <c r="X3709" i="12"/>
  <c r="X3650" i="12"/>
  <c r="X3775" i="12"/>
  <c r="X3739" i="12"/>
  <c r="X3621" i="12"/>
  <c r="X3787" i="12"/>
  <c r="X3688" i="12"/>
  <c r="X3643" i="12"/>
  <c r="X3668" i="12"/>
  <c r="X3707" i="12"/>
  <c r="X3847" i="12"/>
  <c r="X3710" i="12"/>
  <c r="X3870" i="12"/>
  <c r="X3788" i="12"/>
  <c r="X3860" i="12"/>
  <c r="X3749" i="12"/>
  <c r="X3746" i="12"/>
  <c r="X3700" i="12"/>
  <c r="X3756" i="12"/>
  <c r="X3872" i="12"/>
  <c r="X3921" i="12"/>
  <c r="X3850" i="12"/>
  <c r="X3861" i="12"/>
  <c r="X3728" i="12"/>
  <c r="X3723" i="12"/>
  <c r="X3887" i="12"/>
  <c r="X3610" i="12"/>
  <c r="X3782" i="12"/>
  <c r="X3730" i="12"/>
  <c r="X3869" i="12"/>
  <c r="X3854" i="12"/>
  <c r="X3654" i="12"/>
  <c r="X3757" i="12"/>
  <c r="X3771" i="12"/>
  <c r="X3731" i="12"/>
  <c r="X3802" i="12"/>
  <c r="X3794" i="12"/>
  <c r="X3807" i="12"/>
  <c r="X3721" i="12"/>
  <c r="X3640" i="12"/>
  <c r="X3733" i="12"/>
  <c r="X3762" i="12"/>
  <c r="X3832" i="12"/>
  <c r="X3783" i="12"/>
  <c r="X3625" i="12"/>
  <c r="X3804" i="12"/>
  <c r="X3718" i="12"/>
  <c r="X3766" i="12"/>
  <c r="X3720" i="12"/>
  <c r="X3681" i="12"/>
  <c r="X3873" i="12"/>
  <c r="X3813" i="12"/>
  <c r="X3740" i="12"/>
  <c r="X3770" i="12"/>
  <c r="X3736" i="12"/>
  <c r="X3743" i="12"/>
  <c r="X3684" i="12"/>
  <c r="X3838" i="12"/>
  <c r="X3773" i="12"/>
  <c r="X3630" i="12"/>
  <c r="X3717" i="12"/>
  <c r="X3767" i="12"/>
  <c r="X3828" i="12"/>
  <c r="X3814" i="12"/>
  <c r="X3622" i="12"/>
  <c r="X3876" i="12"/>
  <c r="X3745" i="12"/>
  <c r="X3683" i="12"/>
  <c r="X3696" i="12"/>
  <c r="X3808" i="12"/>
  <c r="X3798" i="12"/>
  <c r="X3644" i="12"/>
  <c r="X3774" i="12"/>
  <c r="X3809" i="12"/>
  <c r="X3875" i="12"/>
  <c r="X3819" i="12"/>
  <c r="X3695" i="12"/>
  <c r="X3779" i="12"/>
  <c r="X3800" i="12"/>
  <c r="X3751" i="12"/>
  <c r="X3669" i="12"/>
  <c r="X3853" i="12"/>
  <c r="X3839" i="12"/>
  <c r="X3595" i="12"/>
  <c r="X3675" i="12"/>
  <c r="X3805" i="12"/>
  <c r="X3661" i="12"/>
  <c r="X3629" i="12"/>
  <c r="X3705" i="12"/>
  <c r="X3734" i="12"/>
  <c r="X3691" i="12"/>
  <c r="X3840" i="12"/>
  <c r="X3862" i="12"/>
  <c r="X3673" i="12"/>
  <c r="X3852" i="12"/>
  <c r="X3699" i="12"/>
  <c r="X3752" i="12"/>
  <c r="X3793" i="12"/>
  <c r="X3714" i="12"/>
  <c r="X3626" i="12"/>
  <c r="X3729" i="12"/>
  <c r="X3628" i="12"/>
  <c r="X3649" i="12"/>
  <c r="X3594" i="12"/>
  <c r="X3855" i="12"/>
  <c r="X3810" i="12"/>
  <c r="X3666" i="12"/>
  <c r="X3663" i="12"/>
  <c r="X3789" i="12"/>
  <c r="X3719" i="12"/>
  <c r="X3744" i="12"/>
  <c r="X3711" i="12"/>
  <c r="X3765" i="12"/>
  <c r="X3667" i="12"/>
  <c r="X3655" i="12"/>
  <c r="X3777" i="12"/>
  <c r="X3764" i="12"/>
  <c r="X3844" i="12"/>
  <c r="X3780" i="12"/>
  <c r="X3687" i="12"/>
  <c r="X3857" i="12"/>
  <c r="X3801" i="12"/>
  <c r="X3758" i="12"/>
  <c r="X3631" i="12"/>
  <c r="X3638" i="12"/>
  <c r="X3698" i="12"/>
  <c r="X3759" i="12"/>
  <c r="X3864" i="12"/>
  <c r="X3716" i="12"/>
  <c r="X3679" i="12"/>
  <c r="X3642" i="12"/>
  <c r="X3829" i="12"/>
  <c r="X3755" i="12"/>
  <c r="X3817" i="12"/>
  <c r="X3701" i="12"/>
  <c r="X3790" i="12"/>
  <c r="X3818" i="12"/>
  <c r="X3747" i="12"/>
  <c r="X3680" i="12"/>
  <c r="X3620" i="12"/>
  <c r="X3784" i="12"/>
  <c r="X3815" i="12"/>
  <c r="X3703" i="12"/>
  <c r="X3627" i="12"/>
  <c r="X3694" i="12"/>
  <c r="X3820" i="12"/>
  <c r="X3792" i="12"/>
  <c r="X3799" i="12"/>
  <c r="X3786" i="12"/>
  <c r="X3851" i="12"/>
  <c r="X3647" i="12"/>
  <c r="X3796" i="12"/>
  <c r="X3686" i="12"/>
  <c r="X3836" i="12"/>
  <c r="X3877" i="12"/>
  <c r="X3741" i="12"/>
  <c r="X3842" i="12"/>
  <c r="X3760" i="12"/>
  <c r="X3657" i="12"/>
  <c r="X3674" i="12"/>
  <c r="X3803" i="12"/>
  <c r="X3724" i="12"/>
  <c r="X3738" i="12"/>
  <c r="X3706" i="12"/>
  <c r="X3692" i="12"/>
  <c r="X3697" i="12"/>
  <c r="X3858" i="12"/>
  <c r="X3785" i="12"/>
  <c r="X3761" i="12"/>
  <c r="X3678" i="12"/>
  <c r="X3608" i="12"/>
  <c r="X3795" i="12"/>
  <c r="X3615" i="12"/>
  <c r="X3725" i="12"/>
  <c r="X3676" i="12"/>
  <c r="X3677" i="12"/>
  <c r="X3682" i="12"/>
  <c r="X3874" i="12"/>
  <c r="X3659" i="12"/>
  <c r="X3753" i="12"/>
  <c r="X3693" i="12"/>
  <c r="X3689" i="12"/>
  <c r="X3712" i="12"/>
  <c r="X3612" i="12"/>
  <c r="X3609" i="12"/>
  <c r="X3845" i="12"/>
  <c r="X3664" i="12"/>
  <c r="X3821" i="12"/>
  <c r="X3722" i="12"/>
  <c r="X3825" i="12"/>
  <c r="X3690" i="12"/>
  <c r="X3702" i="12"/>
  <c r="X3816" i="12"/>
  <c r="X3671" i="12"/>
  <c r="X3778" i="12"/>
  <c r="X3727" i="12"/>
  <c r="X3652" i="12"/>
  <c r="X3660" i="12"/>
  <c r="X3665" i="12"/>
  <c r="X3708" i="12"/>
  <c r="X3658" i="12"/>
  <c r="X3601" i="12"/>
  <c r="X3623" i="12"/>
  <c r="X3822" i="12"/>
  <c r="X3602" i="12"/>
  <c r="X3636" i="12"/>
  <c r="X3639" i="12"/>
  <c r="X3593" i="12"/>
  <c r="X3362" i="12"/>
  <c r="X3469" i="12"/>
  <c r="X3624" i="12"/>
  <c r="X3618" i="12"/>
  <c r="X3543" i="12"/>
  <c r="X3715" i="12"/>
  <c r="X3685" i="12"/>
  <c r="X3555" i="12"/>
  <c r="X3527" i="12"/>
  <c r="X3365" i="12"/>
  <c r="X3763" i="12"/>
  <c r="X3500" i="12"/>
  <c r="X3591" i="12"/>
  <c r="X3428" i="12"/>
  <c r="X3468" i="12"/>
  <c r="X3791" i="12"/>
  <c r="X3512" i="12"/>
  <c r="X3499" i="12"/>
  <c r="X3373" i="12"/>
  <c r="X3645" i="12"/>
  <c r="X3453" i="12"/>
  <c r="X3455" i="12"/>
  <c r="X3750" i="12"/>
  <c r="X3651" i="12"/>
  <c r="X3672" i="12"/>
  <c r="X3641" i="12"/>
  <c r="X3797" i="12"/>
  <c r="X3598" i="12"/>
  <c r="X3386" i="12"/>
  <c r="X3483" i="12"/>
  <c r="X3670" i="12"/>
  <c r="X3742" i="12"/>
  <c r="X3841" i="12"/>
  <c r="X3846" i="12"/>
  <c r="X3656" i="12"/>
  <c r="X3422" i="12"/>
  <c r="X3635" i="12"/>
  <c r="X3546" i="12"/>
  <c r="X3487" i="12"/>
  <c r="X3466" i="12"/>
  <c r="X3523" i="12"/>
  <c r="X3556" i="12"/>
  <c r="X3470" i="12"/>
  <c r="X3381" i="12"/>
  <c r="X3573" i="12"/>
  <c r="X3501" i="12"/>
  <c r="X3585" i="12"/>
  <c r="X3547" i="12"/>
  <c r="X3521" i="12"/>
  <c r="X3357" i="12"/>
  <c r="X3619" i="12"/>
  <c r="X3579" i="12"/>
  <c r="X3570" i="12"/>
  <c r="X3534" i="12"/>
  <c r="X3416" i="12"/>
  <c r="X3395" i="12"/>
  <c r="X3434" i="12"/>
  <c r="X3613" i="12"/>
  <c r="X3431" i="12"/>
  <c r="X3569" i="12"/>
  <c r="X3580" i="12"/>
  <c r="X3567" i="12"/>
  <c r="X3495" i="12"/>
  <c r="X3440" i="12"/>
  <c r="X3578" i="12"/>
  <c r="X3616" i="12"/>
  <c r="X3637" i="12"/>
  <c r="X3568" i="12"/>
  <c r="X3648" i="12"/>
  <c r="X3475" i="12"/>
  <c r="X3401" i="12"/>
  <c r="X3583" i="12"/>
  <c r="X3508" i="12"/>
  <c r="X3429" i="12"/>
  <c r="X3491" i="12"/>
  <c r="X3633" i="12"/>
  <c r="X3488" i="12"/>
  <c r="X3574" i="12"/>
  <c r="X3559" i="12"/>
  <c r="X3367" i="12"/>
  <c r="X3424" i="12"/>
  <c r="X3509" i="12"/>
  <c r="X3561" i="12"/>
  <c r="X3378" i="12"/>
  <c r="X3477" i="12"/>
  <c r="X3604" i="12"/>
  <c r="X3544" i="12"/>
  <c r="X3514" i="12"/>
  <c r="X3614" i="12"/>
  <c r="X3533" i="12"/>
  <c r="X3597" i="12"/>
  <c r="X3414" i="12"/>
  <c r="X3646" i="12"/>
  <c r="X3588" i="12"/>
  <c r="X3576" i="12"/>
  <c r="X3502" i="12"/>
  <c r="X3515" i="12"/>
  <c r="X3540" i="12"/>
  <c r="X3457" i="12"/>
  <c r="X3445" i="12"/>
  <c r="X3557" i="12"/>
  <c r="X3443" i="12"/>
  <c r="X3433" i="12"/>
  <c r="X3448" i="12"/>
  <c r="X3506" i="12"/>
  <c r="X3493" i="12"/>
  <c r="X3397" i="12"/>
  <c r="X3446" i="12"/>
  <c r="X3575" i="12"/>
  <c r="X3554" i="12"/>
  <c r="X3439" i="12"/>
  <c r="X3553" i="12"/>
  <c r="X3497" i="12"/>
  <c r="X3503" i="12"/>
  <c r="X3581" i="12"/>
  <c r="X3447" i="12"/>
  <c r="X3529" i="12"/>
  <c r="X3565" i="12"/>
  <c r="X3465" i="12"/>
  <c r="X3415" i="12"/>
  <c r="X3368" i="12"/>
  <c r="X3531" i="12"/>
  <c r="X3532" i="12"/>
  <c r="X3450" i="12"/>
  <c r="X3412" i="12"/>
  <c r="X3520" i="12"/>
  <c r="X3496" i="12"/>
  <c r="X3444" i="12"/>
  <c r="X3552" i="12"/>
  <c r="X3600" i="12"/>
  <c r="X3384" i="12"/>
  <c r="X3380" i="12"/>
  <c r="X3511" i="12"/>
  <c r="X3460" i="12"/>
  <c r="X3505" i="12"/>
  <c r="X3634" i="12"/>
  <c r="X3482" i="12"/>
  <c r="X3371" i="12"/>
  <c r="X3589" i="12"/>
  <c r="X3498" i="12"/>
  <c r="X3473" i="12"/>
  <c r="X3537" i="12"/>
  <c r="X3560" i="12"/>
  <c r="X3441" i="12"/>
  <c r="X3467" i="12"/>
  <c r="X3479" i="12"/>
  <c r="X3480" i="12"/>
  <c r="X3374" i="12"/>
  <c r="X3551" i="12"/>
  <c r="X3436" i="12"/>
  <c r="X3577" i="12"/>
  <c r="X3426" i="12"/>
  <c r="X3421" i="12"/>
  <c r="X3586" i="12"/>
  <c r="X3530" i="12"/>
  <c r="X3525" i="12"/>
  <c r="X3541" i="12"/>
  <c r="X3526" i="12"/>
  <c r="X3566" i="12"/>
  <c r="X3459" i="12"/>
  <c r="X3471" i="12"/>
  <c r="X3379" i="12"/>
  <c r="X3611" i="12"/>
  <c r="X3394" i="12"/>
  <c r="X3596" i="12"/>
  <c r="X3461" i="12"/>
  <c r="X3375" i="12"/>
  <c r="X3571" i="12"/>
  <c r="X3420" i="12"/>
  <c r="X3438" i="12"/>
  <c r="X3369" i="12"/>
  <c r="X3517" i="12"/>
  <c r="X3535" i="12"/>
  <c r="X3423" i="12"/>
  <c r="X3516" i="12"/>
  <c r="X3406" i="12"/>
  <c r="X3607" i="12"/>
  <c r="X3504" i="12"/>
  <c r="X3481" i="12"/>
  <c r="X3411" i="12"/>
  <c r="X3587" i="12"/>
  <c r="X3538" i="12"/>
  <c r="X3564" i="12"/>
  <c r="X3524" i="12"/>
  <c r="X3519" i="12"/>
  <c r="X3456" i="12"/>
  <c r="X3430" i="12"/>
  <c r="X3592" i="12"/>
  <c r="X3478" i="12"/>
  <c r="X3442" i="12"/>
  <c r="X3550" i="12"/>
  <c r="X3494" i="12"/>
  <c r="X3617" i="12"/>
  <c r="X3387" i="12"/>
  <c r="X3474" i="12"/>
  <c r="X3510" i="12"/>
  <c r="X3464" i="12"/>
  <c r="X3486" i="12"/>
  <c r="X3472" i="12"/>
  <c r="X3413" i="12"/>
  <c r="X3492" i="12"/>
  <c r="X3449" i="12"/>
  <c r="X3539" i="12"/>
  <c r="X3518" i="12"/>
  <c r="X3476" i="12"/>
  <c r="X3454" i="12"/>
  <c r="X3451" i="12"/>
  <c r="X3536" i="12"/>
  <c r="X3432" i="12"/>
  <c r="X3590" i="12"/>
  <c r="X3632" i="12"/>
  <c r="X3489" i="12"/>
  <c r="X3425" i="12"/>
  <c r="X3385" i="12"/>
  <c r="X3283" i="12"/>
  <c r="X3507" i="12"/>
  <c r="X3562" i="12"/>
  <c r="X3528" i="12"/>
  <c r="X3392" i="12"/>
  <c r="X3360" i="12"/>
  <c r="X3217" i="12"/>
  <c r="X3558" i="12"/>
  <c r="X3485" i="12"/>
  <c r="X3522" i="12"/>
  <c r="X3548" i="12"/>
  <c r="X3463" i="12"/>
  <c r="X3545" i="12"/>
  <c r="X3419" i="12"/>
  <c r="X3584" i="12"/>
  <c r="X3452" i="12"/>
  <c r="X3399" i="12"/>
  <c r="X3572" i="12"/>
  <c r="X3405" i="12"/>
  <c r="X3549" i="12"/>
  <c r="X3513" i="12"/>
  <c r="X3462" i="12"/>
  <c r="X3653" i="12"/>
  <c r="X3427" i="12"/>
  <c r="X3382" i="12"/>
  <c r="X3603" i="12"/>
  <c r="X3542" i="12"/>
  <c r="X3435" i="12"/>
  <c r="X3563" i="12"/>
  <c r="X3376" i="12"/>
  <c r="X3458" i="12"/>
  <c r="X3410" i="12"/>
  <c r="X3417" i="12"/>
  <c r="X3393" i="12"/>
  <c r="X3319" i="12"/>
  <c r="X3295" i="12"/>
  <c r="X3154" i="12"/>
  <c r="X3349" i="12"/>
  <c r="X3582" i="12"/>
  <c r="X3262" i="12"/>
  <c r="X3383" i="12"/>
  <c r="X3209" i="12"/>
  <c r="X3350" i="12"/>
  <c r="X3229" i="12"/>
  <c r="X3227" i="12"/>
  <c r="X3149" i="12"/>
  <c r="X3282" i="12"/>
  <c r="X3484" i="12"/>
  <c r="X3391" i="12"/>
  <c r="X3274" i="12"/>
  <c r="X3175" i="12"/>
  <c r="X3332" i="12"/>
  <c r="X3318" i="12"/>
  <c r="X3402" i="12"/>
  <c r="X3156" i="12"/>
  <c r="X3223" i="12"/>
  <c r="X3236" i="12"/>
  <c r="X3270" i="12"/>
  <c r="X3204" i="12"/>
  <c r="X3169" i="12"/>
  <c r="X3296" i="12"/>
  <c r="X3490" i="12"/>
  <c r="X3257" i="12"/>
  <c r="X3341" i="12"/>
  <c r="X3346" i="12"/>
  <c r="X3186" i="12"/>
  <c r="X3142" i="12"/>
  <c r="X3364" i="12"/>
  <c r="X3303" i="12"/>
  <c r="X3400" i="12"/>
  <c r="X3396" i="12"/>
  <c r="X3192" i="12"/>
  <c r="X3180" i="12"/>
  <c r="X3161" i="12"/>
  <c r="X3345" i="12"/>
  <c r="X3289" i="12"/>
  <c r="X3344" i="12"/>
  <c r="X3353" i="12"/>
  <c r="X3126" i="12"/>
  <c r="X3330" i="12"/>
  <c r="X3193" i="12"/>
  <c r="X3390" i="12"/>
  <c r="X3271" i="12"/>
  <c r="X3327" i="12"/>
  <c r="X3242" i="12"/>
  <c r="X3200" i="12"/>
  <c r="X3130" i="12"/>
  <c r="X3340" i="12"/>
  <c r="X3389" i="12"/>
  <c r="X3234" i="12"/>
  <c r="X3363" i="12"/>
  <c r="X3226" i="12"/>
  <c r="X3370" i="12"/>
  <c r="X3129" i="12"/>
  <c r="X3188" i="12"/>
  <c r="X3245" i="12"/>
  <c r="X3153" i="12"/>
  <c r="X3307" i="12"/>
  <c r="X3437" i="12"/>
  <c r="X3250" i="12"/>
  <c r="X3255" i="12"/>
  <c r="X3299" i="12"/>
  <c r="X3334" i="12"/>
  <c r="X3140" i="12"/>
  <c r="X3244" i="12"/>
  <c r="X3148" i="12"/>
  <c r="X3321" i="12"/>
  <c r="X3313" i="12"/>
  <c r="X3361" i="12"/>
  <c r="X3125" i="12"/>
  <c r="X3277" i="12"/>
  <c r="X3328" i="12"/>
  <c r="X3301" i="12"/>
  <c r="X3314" i="12"/>
  <c r="X3372" i="12"/>
  <c r="X3225" i="12"/>
  <c r="X3281" i="12"/>
  <c r="X3288" i="12"/>
  <c r="X3325" i="12"/>
  <c r="X3185" i="12"/>
  <c r="X3196" i="12"/>
  <c r="X3316" i="12"/>
  <c r="X3284" i="12"/>
  <c r="X3159" i="12"/>
  <c r="X3287" i="12"/>
  <c r="X3145" i="12"/>
  <c r="X3331" i="12"/>
  <c r="X3315" i="12"/>
  <c r="X3366" i="12"/>
  <c r="X3172" i="12"/>
  <c r="X3219" i="12"/>
  <c r="X3404" i="12"/>
  <c r="X3355" i="12"/>
  <c r="X3323" i="12"/>
  <c r="X3243" i="12"/>
  <c r="X3213" i="12"/>
  <c r="X3237" i="12"/>
  <c r="X3290" i="12"/>
  <c r="X3280" i="12"/>
  <c r="X3246" i="12"/>
  <c r="X3201" i="12"/>
  <c r="X3171" i="12"/>
  <c r="X3265" i="12"/>
  <c r="X3260" i="12"/>
  <c r="X3139" i="12"/>
  <c r="X3168" i="12"/>
  <c r="X3352" i="12"/>
  <c r="X3317" i="12"/>
  <c r="X3418" i="12"/>
  <c r="X3343" i="12"/>
  <c r="X3157" i="12"/>
  <c r="X3329" i="12"/>
  <c r="X3409" i="12"/>
  <c r="X3249" i="12"/>
  <c r="X3174" i="12"/>
  <c r="X3268" i="12"/>
  <c r="X3211" i="12"/>
  <c r="X3198" i="12"/>
  <c r="X3189" i="12"/>
  <c r="X3232" i="12"/>
  <c r="X3210" i="12"/>
  <c r="X3259" i="12"/>
  <c r="X3306" i="12"/>
  <c r="X3356" i="12"/>
  <c r="X3123" i="12"/>
  <c r="X3326" i="12"/>
  <c r="X3143" i="12"/>
  <c r="X3310" i="12"/>
  <c r="X3302" i="12"/>
  <c r="X3388" i="12"/>
  <c r="X3158" i="12"/>
  <c r="X3335" i="12"/>
  <c r="X3166" i="12"/>
  <c r="X3202" i="12"/>
  <c r="X3294" i="12"/>
  <c r="X3324" i="12"/>
  <c r="X3279" i="12"/>
  <c r="X3164" i="12"/>
  <c r="X3276" i="12"/>
  <c r="X3184" i="12"/>
  <c r="X3286" i="12"/>
  <c r="X3183" i="12"/>
  <c r="X3304" i="12"/>
  <c r="X3267" i="12"/>
  <c r="X3124" i="12"/>
  <c r="X3339" i="12"/>
  <c r="X3151" i="12"/>
  <c r="X3147" i="12"/>
  <c r="X3253" i="12"/>
  <c r="X3241" i="12"/>
  <c r="X3347" i="12"/>
  <c r="X3240" i="12"/>
  <c r="X3187" i="12"/>
  <c r="X3312" i="12"/>
  <c r="X3190" i="12"/>
  <c r="X3278" i="12"/>
  <c r="X3179" i="12"/>
  <c r="X3212" i="12"/>
  <c r="X3305" i="12"/>
  <c r="X3233" i="12"/>
  <c r="X3377" i="12"/>
  <c r="X3297" i="12"/>
  <c r="X3337" i="12"/>
  <c r="X3273" i="12"/>
  <c r="X3311" i="12"/>
  <c r="X3220" i="12"/>
  <c r="X3182" i="12"/>
  <c r="X3178" i="12"/>
  <c r="X3135" i="12"/>
  <c r="X3137" i="12"/>
  <c r="X3252" i="12"/>
  <c r="X3197" i="12"/>
  <c r="X3152" i="12"/>
  <c r="X3181" i="12"/>
  <c r="X3258" i="12"/>
  <c r="X3269" i="12"/>
  <c r="X3205" i="12"/>
  <c r="X3199" i="12"/>
  <c r="X3298" i="12"/>
  <c r="X3348" i="12"/>
  <c r="X3214" i="12"/>
  <c r="X3235" i="12"/>
  <c r="X3336" i="12"/>
  <c r="X3407" i="12"/>
  <c r="X3230" i="12"/>
  <c r="X3292" i="12"/>
  <c r="X3218" i="12"/>
  <c r="X3144" i="12"/>
  <c r="X3173" i="12"/>
  <c r="X3300" i="12"/>
  <c r="X3263" i="12"/>
  <c r="X3308" i="12"/>
  <c r="X3266" i="12"/>
  <c r="X3408" i="12"/>
  <c r="X3221" i="12"/>
  <c r="X3293" i="12"/>
  <c r="X3207" i="12"/>
  <c r="X3358" i="12"/>
  <c r="X3254" i="12"/>
  <c r="X3203" i="12"/>
  <c r="X3231" i="12"/>
  <c r="X3215" i="12"/>
  <c r="X3248" i="12"/>
  <c r="X3094" i="12"/>
  <c r="X3007" i="12"/>
  <c r="X3074" i="12"/>
  <c r="X3050" i="12"/>
  <c r="X2941" i="12"/>
  <c r="X3134" i="12"/>
  <c r="X3275" i="12"/>
  <c r="X3191" i="12"/>
  <c r="X2996" i="12"/>
  <c r="X2940" i="12"/>
  <c r="X3045" i="12"/>
  <c r="X2882" i="12"/>
  <c r="X3194" i="12"/>
  <c r="X3216" i="12"/>
  <c r="X3136" i="12"/>
  <c r="X3119" i="12"/>
  <c r="X3261" i="12"/>
  <c r="X3228" i="12"/>
  <c r="X3224" i="12"/>
  <c r="X3177" i="12"/>
  <c r="X3398" i="12"/>
  <c r="X3354" i="12"/>
  <c r="X3351" i="12"/>
  <c r="X3072" i="12"/>
  <c r="X3322" i="12"/>
  <c r="X3053" i="12"/>
  <c r="X2912" i="12"/>
  <c r="X2989" i="12"/>
  <c r="X3098" i="12"/>
  <c r="X2935" i="12"/>
  <c r="X3291" i="12"/>
  <c r="X3247" i="12"/>
  <c r="X3131" i="12"/>
  <c r="X2915" i="12"/>
  <c r="X2939" i="12"/>
  <c r="X3110" i="12"/>
  <c r="X3338" i="12"/>
  <c r="X3342" i="12"/>
  <c r="X3238" i="12"/>
  <c r="X3320" i="12"/>
  <c r="X3206" i="12"/>
  <c r="X3055" i="12"/>
  <c r="X3022" i="12"/>
  <c r="X2918" i="12"/>
  <c r="X3359" i="12"/>
  <c r="X3264" i="12"/>
  <c r="X3222" i="12"/>
  <c r="X3122" i="12"/>
  <c r="X3015" i="12"/>
  <c r="X3023" i="12"/>
  <c r="X2928" i="12"/>
  <c r="X2943" i="12"/>
  <c r="X3403" i="12"/>
  <c r="X3309" i="12"/>
  <c r="X3150" i="12"/>
  <c r="X3160" i="12"/>
  <c r="X3272" i="12"/>
  <c r="X3103" i="12"/>
  <c r="X3096" i="12"/>
  <c r="X3062" i="12"/>
  <c r="X2922" i="12"/>
  <c r="X3121" i="12"/>
  <c r="X3138" i="12"/>
  <c r="X3132" i="12"/>
  <c r="X3333" i="12"/>
  <c r="X3195" i="12"/>
  <c r="X3256" i="12"/>
  <c r="X3029" i="12"/>
  <c r="X3046" i="12"/>
  <c r="X3285" i="12"/>
  <c r="X3251" i="12"/>
  <c r="X3120" i="12"/>
  <c r="X3013" i="12"/>
  <c r="X3176" i="12"/>
  <c r="X3079" i="12"/>
  <c r="X2886" i="12"/>
  <c r="X2892" i="12"/>
  <c r="X2921" i="12"/>
  <c r="X2916" i="12"/>
  <c r="X2970" i="12"/>
  <c r="X3100" i="12"/>
  <c r="X3039" i="12"/>
  <c r="X3146" i="12"/>
  <c r="X3056" i="12"/>
  <c r="X2901" i="12"/>
  <c r="X3042" i="12"/>
  <c r="X2938" i="12"/>
  <c r="X3019" i="12"/>
  <c r="X2987" i="12"/>
  <c r="X3010" i="12"/>
  <c r="X3087" i="12"/>
  <c r="X2899" i="12"/>
  <c r="X2964" i="12"/>
  <c r="X3088" i="12"/>
  <c r="X3047" i="12"/>
  <c r="X2967" i="12"/>
  <c r="X2984" i="12"/>
  <c r="X2976" i="12"/>
  <c r="X2926" i="12"/>
  <c r="X2960" i="12"/>
  <c r="X3162" i="12"/>
  <c r="X3092" i="12"/>
  <c r="X2957" i="12"/>
  <c r="X2956" i="12"/>
  <c r="X3097" i="12"/>
  <c r="X3044" i="12"/>
  <c r="X2959" i="12"/>
  <c r="X2936" i="12"/>
  <c r="X2888" i="12"/>
  <c r="X3109" i="12"/>
  <c r="X2885" i="12"/>
  <c r="X3084" i="12"/>
  <c r="X3069" i="12"/>
  <c r="X3051" i="12"/>
  <c r="X2893" i="12"/>
  <c r="X3067" i="12"/>
  <c r="X2955" i="12"/>
  <c r="X3005" i="12"/>
  <c r="X2951" i="12"/>
  <c r="X2931" i="12"/>
  <c r="X2973" i="12"/>
  <c r="X2980" i="12"/>
  <c r="X3091" i="12"/>
  <c r="X3099" i="12"/>
  <c r="X2962" i="12"/>
  <c r="X3032" i="12"/>
  <c r="X2942" i="12"/>
  <c r="X2983" i="12"/>
  <c r="X3163" i="12"/>
  <c r="X3037" i="12"/>
  <c r="X2898" i="12"/>
  <c r="X2932" i="12"/>
  <c r="X3114" i="12"/>
  <c r="X2949" i="12"/>
  <c r="X3036" i="12"/>
  <c r="X2990" i="12"/>
  <c r="X3076" i="12"/>
  <c r="X3002" i="12"/>
  <c r="X3095" i="12"/>
  <c r="X3040" i="12"/>
  <c r="X2927" i="12"/>
  <c r="X2930" i="12"/>
  <c r="X3239" i="12"/>
  <c r="X2891" i="12"/>
  <c r="X3089" i="12"/>
  <c r="X3058" i="12"/>
  <c r="X2994" i="12"/>
  <c r="X3073" i="12"/>
  <c r="X2988" i="12"/>
  <c r="X2911" i="12"/>
  <c r="X3128" i="12"/>
  <c r="X2950" i="12"/>
  <c r="X2979" i="12"/>
  <c r="X2881" i="12"/>
  <c r="X3001" i="12"/>
  <c r="X2963" i="12"/>
  <c r="X2933" i="12"/>
  <c r="X3106" i="12"/>
  <c r="X2947" i="12"/>
  <c r="X3080" i="12"/>
  <c r="X2907" i="12"/>
  <c r="X3063" i="12"/>
  <c r="X3068" i="12"/>
  <c r="X3141" i="12"/>
  <c r="X3133" i="12"/>
  <c r="X2909" i="12"/>
  <c r="X3075" i="12"/>
  <c r="X3016" i="12"/>
  <c r="X2908" i="12"/>
  <c r="X2974" i="12"/>
  <c r="X3167" i="12"/>
  <c r="X3208" i="12"/>
  <c r="X3070" i="12"/>
  <c r="X2965" i="12"/>
  <c r="X2924" i="12"/>
  <c r="X2982" i="12"/>
  <c r="X3059" i="12"/>
  <c r="X3048" i="12"/>
  <c r="X2937" i="12"/>
  <c r="X2902" i="12"/>
  <c r="X2993" i="12"/>
  <c r="X3071" i="12"/>
  <c r="X3081" i="12"/>
  <c r="X2890" i="12"/>
  <c r="X3077" i="12"/>
  <c r="X3014" i="12"/>
  <c r="X2894" i="12"/>
  <c r="X2920" i="12"/>
  <c r="X3028" i="12"/>
  <c r="X3054" i="12"/>
  <c r="X3038" i="12"/>
  <c r="X3004" i="12"/>
  <c r="X3082" i="12"/>
  <c r="X2944" i="12"/>
  <c r="X3127" i="12"/>
  <c r="X3090" i="12"/>
  <c r="X3057" i="12"/>
  <c r="X2998" i="12"/>
  <c r="X2917" i="12"/>
  <c r="X2903" i="12"/>
  <c r="X3025" i="12"/>
  <c r="X3027" i="12"/>
  <c r="X2904" i="12"/>
  <c r="X2977" i="12"/>
  <c r="X3009" i="12"/>
  <c r="X2961" i="12"/>
  <c r="X3065" i="12"/>
  <c r="X3105" i="12"/>
  <c r="X3086" i="12"/>
  <c r="X3102" i="12"/>
  <c r="X3064" i="12"/>
  <c r="X3033" i="12"/>
  <c r="X3035" i="12"/>
  <c r="X2897" i="12"/>
  <c r="X2905" i="12"/>
  <c r="X2914" i="12"/>
  <c r="X3041" i="12"/>
  <c r="X3115" i="12"/>
  <c r="X3078" i="12"/>
  <c r="X2900" i="12"/>
  <c r="X2972" i="12"/>
  <c r="X2995" i="12"/>
  <c r="X2971" i="12"/>
  <c r="X3117" i="12"/>
  <c r="X2934" i="12"/>
  <c r="X3031" i="12"/>
  <c r="X3083" i="12"/>
  <c r="X3021" i="12"/>
  <c r="X2946" i="12"/>
  <c r="X3008" i="12"/>
  <c r="X3111" i="12"/>
  <c r="X3020" i="12"/>
  <c r="X2948" i="12"/>
  <c r="X3003" i="12"/>
  <c r="X3108" i="12"/>
  <c r="X2929" i="12"/>
  <c r="X3043" i="12"/>
  <c r="X2952" i="12"/>
  <c r="X3170" i="12"/>
  <c r="X2999" i="12"/>
  <c r="X3107" i="12"/>
  <c r="X3011" i="12"/>
  <c r="X2954" i="12"/>
  <c r="X2777" i="12"/>
  <c r="X2838" i="12"/>
  <c r="X2853" i="12"/>
  <c r="X2877" i="12"/>
  <c r="X2806" i="12"/>
  <c r="X2846" i="12"/>
  <c r="X2819" i="12"/>
  <c r="X2859" i="12"/>
  <c r="X2913" i="12"/>
  <c r="X2985" i="12"/>
  <c r="X2895" i="12"/>
  <c r="X2810" i="12"/>
  <c r="X2849" i="12"/>
  <c r="X3155" i="12"/>
  <c r="X2986" i="12"/>
  <c r="X3006" i="12"/>
  <c r="X3034" i="12"/>
  <c r="X2945" i="12"/>
  <c r="X2966" i="12"/>
  <c r="X2910" i="12"/>
  <c r="X2925" i="12"/>
  <c r="X2775" i="12"/>
  <c r="X2870" i="12"/>
  <c r="X2878" i="12"/>
  <c r="X2790" i="12"/>
  <c r="X3165" i="12"/>
  <c r="X3000" i="12"/>
  <c r="X2889" i="12"/>
  <c r="X3104" i="12"/>
  <c r="X3012" i="12"/>
  <c r="X2997" i="12"/>
  <c r="X2958" i="12"/>
  <c r="X2839" i="12"/>
  <c r="X2796" i="12"/>
  <c r="X2863" i="12"/>
  <c r="X2767" i="12"/>
  <c r="X2748" i="12"/>
  <c r="X2776" i="12"/>
  <c r="X3030" i="12"/>
  <c r="X2975" i="12"/>
  <c r="X3085" i="12"/>
  <c r="X2883" i="12"/>
  <c r="X3066" i="12"/>
  <c r="X2919" i="12"/>
  <c r="X2763" i="12"/>
  <c r="X2826" i="12"/>
  <c r="X3118" i="12"/>
  <c r="X2968" i="12"/>
  <c r="X3093" i="12"/>
  <c r="X2848" i="12"/>
  <c r="X2858" i="12"/>
  <c r="X2778" i="12"/>
  <c r="X2825" i="12"/>
  <c r="X2906" i="12"/>
  <c r="X3112" i="12"/>
  <c r="X2884" i="12"/>
  <c r="X2923" i="12"/>
  <c r="X2953" i="12"/>
  <c r="X2992" i="12"/>
  <c r="X2851" i="12"/>
  <c r="X2782" i="12"/>
  <c r="X2766" i="12"/>
  <c r="X2827" i="12"/>
  <c r="X3113" i="12"/>
  <c r="X3018" i="12"/>
  <c r="X2832" i="12"/>
  <c r="X2821" i="12"/>
  <c r="X2857" i="12"/>
  <c r="X3061" i="12"/>
  <c r="X3049" i="12"/>
  <c r="X2991" i="12"/>
  <c r="X2887" i="12"/>
  <c r="X3116" i="12"/>
  <c r="X3026" i="12"/>
  <c r="X2969" i="12"/>
  <c r="X2800" i="12"/>
  <c r="X3060" i="12"/>
  <c r="X3101" i="12"/>
  <c r="X3017" i="12"/>
  <c r="X2981" i="12"/>
  <c r="X3052" i="12"/>
  <c r="X2978" i="12"/>
  <c r="X2852" i="12"/>
  <c r="X2869" i="12"/>
  <c r="X2785" i="12"/>
  <c r="X2830" i="12"/>
  <c r="X2816" i="12"/>
  <c r="X3024" i="12"/>
  <c r="X2850" i="12"/>
  <c r="X2867" i="12"/>
  <c r="X2822" i="12"/>
  <c r="X2820" i="12"/>
  <c r="X2873" i="12"/>
  <c r="X2802" i="12"/>
  <c r="X2793" i="12"/>
  <c r="X2808" i="12"/>
  <c r="X2657" i="12"/>
  <c r="X2693" i="12"/>
  <c r="X2576" i="12"/>
  <c r="X2794" i="12"/>
  <c r="X2817" i="12"/>
  <c r="X2809" i="12"/>
  <c r="X2864" i="12"/>
  <c r="X2845" i="12"/>
  <c r="X2831" i="12"/>
  <c r="X2871" i="12"/>
  <c r="X2813" i="12"/>
  <c r="X2762" i="12"/>
  <c r="X2774" i="12"/>
  <c r="X2805" i="12"/>
  <c r="X2835" i="12"/>
  <c r="X2811" i="12"/>
  <c r="X2872" i="12"/>
  <c r="X2896" i="12"/>
  <c r="X2824" i="12"/>
  <c r="X2855" i="12"/>
  <c r="X2795" i="12"/>
  <c r="X2804" i="12"/>
  <c r="X2787" i="12"/>
  <c r="X2799" i="12"/>
  <c r="X2664" i="12"/>
  <c r="X2733" i="12"/>
  <c r="X2679" i="12"/>
  <c r="X2786" i="12"/>
  <c r="X2862" i="12"/>
  <c r="X2764" i="12"/>
  <c r="X2788" i="12"/>
  <c r="X2784" i="12"/>
  <c r="X2880" i="12"/>
  <c r="X2791" i="12"/>
  <c r="X2812" i="12"/>
  <c r="X2771" i="12"/>
  <c r="X2861" i="12"/>
  <c r="X2768" i="12"/>
  <c r="X2828" i="12"/>
  <c r="X2818" i="12"/>
  <c r="X2595" i="12"/>
  <c r="X2739" i="12"/>
  <c r="X2841" i="12"/>
  <c r="X2765" i="12"/>
  <c r="X2875" i="12"/>
  <c r="X2874" i="12"/>
  <c r="X2677" i="12"/>
  <c r="X2702" i="12"/>
  <c r="X2829" i="12"/>
  <c r="X2843" i="12"/>
  <c r="X2807" i="12"/>
  <c r="X2842" i="12"/>
  <c r="X2876" i="12"/>
  <c r="X2854" i="12"/>
  <c r="X2836" i="12"/>
  <c r="X2792" i="12"/>
  <c r="X2840" i="12"/>
  <c r="X2783" i="12"/>
  <c r="X2726" i="12"/>
  <c r="X2690" i="12"/>
  <c r="X2709" i="12"/>
  <c r="X2747" i="12"/>
  <c r="X2815" i="12"/>
  <c r="X2772" i="12"/>
  <c r="X2879" i="12"/>
  <c r="X2847" i="12"/>
  <c r="X2860" i="12"/>
  <c r="X2789" i="12"/>
  <c r="X2643" i="12"/>
  <c r="X2834" i="12"/>
  <c r="X2781" i="12"/>
  <c r="X2773" i="12"/>
  <c r="X2798" i="12"/>
  <c r="X2803" i="12"/>
  <c r="X2865" i="12"/>
  <c r="X2868" i="12"/>
  <c r="X2823" i="12"/>
  <c r="X2856" i="12"/>
  <c r="X2649" i="12"/>
  <c r="X2769" i="12"/>
  <c r="X2654" i="12"/>
  <c r="X2687" i="12"/>
  <c r="X2667" i="12"/>
  <c r="X2711" i="12"/>
  <c r="X2674" i="12"/>
  <c r="X2699" i="12"/>
  <c r="X2715" i="12"/>
  <c r="X2662" i="12"/>
  <c r="X2730" i="12"/>
  <c r="X2696" i="12"/>
  <c r="X2727" i="12"/>
  <c r="X2661" i="12"/>
  <c r="X2779" i="12"/>
  <c r="X2833" i="12"/>
  <c r="X2738" i="12"/>
  <c r="X2593" i="12"/>
  <c r="X2710" i="12"/>
  <c r="X2735" i="12"/>
  <c r="X2814" i="12"/>
  <c r="X2734" i="12"/>
  <c r="X2673" i="12"/>
  <c r="X2844" i="12"/>
  <c r="X2706" i="12"/>
  <c r="X2703" i="12"/>
  <c r="X2694" i="12"/>
  <c r="X2741" i="12"/>
  <c r="X2756" i="12"/>
  <c r="X2837" i="12"/>
  <c r="X2722" i="12"/>
  <c r="X2588" i="12"/>
  <c r="X2701" i="12"/>
  <c r="X2737" i="12"/>
  <c r="X2692" i="12"/>
  <c r="X2757" i="12"/>
  <c r="X2780" i="12"/>
  <c r="X2683" i="12"/>
  <c r="X2680" i="12"/>
  <c r="X2665" i="12"/>
  <c r="X2740" i="12"/>
  <c r="X2675" i="12"/>
  <c r="X2686" i="12"/>
  <c r="X2704" i="12"/>
  <c r="X2746" i="12"/>
  <c r="X2644" i="12"/>
  <c r="X2682" i="12"/>
  <c r="X2647" i="12"/>
  <c r="X2653" i="12"/>
  <c r="X2642" i="12"/>
  <c r="X2716" i="12"/>
  <c r="X2656" i="12"/>
  <c r="X2797" i="12"/>
  <c r="X2744" i="12"/>
  <c r="X2652" i="12"/>
  <c r="X2713" i="12"/>
  <c r="X2568" i="12"/>
  <c r="X2666" i="12"/>
  <c r="X2752" i="12"/>
  <c r="X2648" i="12"/>
  <c r="X2749" i="12"/>
  <c r="X2751" i="12"/>
  <c r="X2770" i="12"/>
  <c r="X2641" i="12"/>
  <c r="X2688" i="12"/>
  <c r="X2731" i="12"/>
  <c r="X2684" i="12"/>
  <c r="X2678" i="12"/>
  <c r="X2720" i="12"/>
  <c r="X2697" i="12"/>
  <c r="X2567" i="12"/>
  <c r="X2866" i="12"/>
  <c r="X2645" i="12"/>
  <c r="X2743" i="12"/>
  <c r="X2732" i="12"/>
  <c r="X2681" i="12"/>
  <c r="X2760" i="12"/>
  <c r="X2723" i="12"/>
  <c r="X2728" i="12"/>
  <c r="X2659" i="12"/>
  <c r="X2698" i="12"/>
  <c r="X2717" i="12"/>
  <c r="X2725" i="12"/>
  <c r="X2600" i="12"/>
  <c r="X2707" i="12"/>
  <c r="X2721" i="12"/>
  <c r="X2700" i="12"/>
  <c r="X2691" i="12"/>
  <c r="X2660" i="12"/>
  <c r="X2672" i="12"/>
  <c r="X2724" i="12"/>
  <c r="X2689" i="12"/>
  <c r="X2559" i="12"/>
  <c r="X2745" i="12"/>
  <c r="X2650" i="12"/>
  <c r="X2718" i="12"/>
  <c r="X2714" i="12"/>
  <c r="X2671" i="12"/>
  <c r="X2646" i="12"/>
  <c r="X2754" i="12"/>
  <c r="X2801" i="12"/>
  <c r="X2663" i="12"/>
  <c r="X2753" i="12"/>
  <c r="X2708" i="12"/>
  <c r="X2750" i="12"/>
  <c r="X2668" i="12"/>
  <c r="X2629" i="12"/>
  <c r="X2736" i="12"/>
  <c r="X2655" i="12"/>
  <c r="X2758" i="12"/>
  <c r="X2685" i="12"/>
  <c r="X2729" i="12"/>
  <c r="X2761" i="12"/>
  <c r="X2632" i="12"/>
  <c r="X2586" i="12"/>
  <c r="X2443" i="12"/>
  <c r="X2602" i="12"/>
  <c r="X2473" i="12"/>
  <c r="X2618" i="12"/>
  <c r="X2631" i="12"/>
  <c r="X2566" i="12"/>
  <c r="X2523" i="12"/>
  <c r="X2705" i="12"/>
  <c r="X2541" i="12"/>
  <c r="X2676" i="12"/>
  <c r="X2574" i="12"/>
  <c r="X2561" i="12"/>
  <c r="X2496" i="12"/>
  <c r="X2604" i="12"/>
  <c r="X2695" i="12"/>
  <c r="X2583" i="12"/>
  <c r="X2669" i="12"/>
  <c r="X2755" i="12"/>
  <c r="X2670" i="12"/>
  <c r="X2639" i="12"/>
  <c r="X2548" i="12"/>
  <c r="X2526" i="12"/>
  <c r="X2591" i="12"/>
  <c r="X2584" i="12"/>
  <c r="X2562" i="12"/>
  <c r="X2560" i="12"/>
  <c r="X2625" i="12"/>
  <c r="X2759" i="12"/>
  <c r="X2658" i="12"/>
  <c r="X2572" i="12"/>
  <c r="X2512" i="12"/>
  <c r="X2640" i="12"/>
  <c r="X2543" i="12"/>
  <c r="X2626" i="12"/>
  <c r="X2582" i="12"/>
  <c r="X2569" i="12"/>
  <c r="X2719" i="12"/>
  <c r="X2546" i="12"/>
  <c r="X2403" i="12"/>
  <c r="X2545" i="12"/>
  <c r="X2635" i="12"/>
  <c r="X2530" i="12"/>
  <c r="X2613" i="12"/>
  <c r="X2628" i="12"/>
  <c r="X2603" i="12"/>
  <c r="X2594" i="12"/>
  <c r="X2551" i="12"/>
  <c r="X2615" i="12"/>
  <c r="X2634" i="12"/>
  <c r="X2621" i="12"/>
  <c r="X2712" i="12"/>
  <c r="X2547" i="12"/>
  <c r="X2537" i="12"/>
  <c r="X2549" i="12"/>
  <c r="X2521" i="12"/>
  <c r="X2638" i="12"/>
  <c r="X2596" i="12"/>
  <c r="X2610" i="12"/>
  <c r="X2587" i="12"/>
  <c r="X2742" i="12"/>
  <c r="X2531" i="12"/>
  <c r="X2590" i="12"/>
  <c r="X2589" i="12"/>
  <c r="X2575" i="12"/>
  <c r="X2598" i="12"/>
  <c r="X2624" i="12"/>
  <c r="X2536" i="12"/>
  <c r="X2580" i="12"/>
  <c r="X2581" i="12"/>
  <c r="X2534" i="12"/>
  <c r="X2651" i="12"/>
  <c r="X2553" i="12"/>
  <c r="X2637" i="12"/>
  <c r="X2619" i="12"/>
  <c r="X2601" i="12"/>
  <c r="X2592" i="12"/>
  <c r="X2579" i="12"/>
  <c r="X2627" i="12"/>
  <c r="X2555" i="12"/>
  <c r="X2614" i="12"/>
  <c r="X2577" i="12"/>
  <c r="X2597" i="12"/>
  <c r="X2554" i="12"/>
  <c r="X2539" i="12"/>
  <c r="X2563" i="12"/>
  <c r="X2607" i="12"/>
  <c r="X2532" i="12"/>
  <c r="X2573" i="12"/>
  <c r="X2450" i="12"/>
  <c r="X2305" i="12"/>
  <c r="X2564" i="12"/>
  <c r="X2609" i="12"/>
  <c r="X2622" i="12"/>
  <c r="X2571" i="12"/>
  <c r="X2524" i="12"/>
  <c r="X2570" i="12"/>
  <c r="X2540" i="12"/>
  <c r="X2633" i="12"/>
  <c r="X2513" i="12"/>
  <c r="X2498" i="12"/>
  <c r="X2328" i="12"/>
  <c r="X2404" i="12"/>
  <c r="X2459" i="12"/>
  <c r="X2505" i="12"/>
  <c r="X2506" i="12"/>
  <c r="X2429" i="12"/>
  <c r="X2487" i="12"/>
  <c r="X2465" i="12"/>
  <c r="X2420" i="12"/>
  <c r="X2552" i="12"/>
  <c r="X2608" i="12"/>
  <c r="X2556" i="12"/>
  <c r="X2415" i="12"/>
  <c r="X2558" i="12"/>
  <c r="X2510" i="12"/>
  <c r="X2612" i="12"/>
  <c r="X2418" i="12"/>
  <c r="X2475" i="12"/>
  <c r="X2451" i="12"/>
  <c r="X2461" i="12"/>
  <c r="X2440" i="12"/>
  <c r="X2283" i="12"/>
  <c r="X2405" i="12"/>
  <c r="X2320" i="12"/>
  <c r="X2527" i="12"/>
  <c r="X2630" i="12"/>
  <c r="X2578" i="12"/>
  <c r="X2617" i="12"/>
  <c r="X2493" i="12"/>
  <c r="X2501" i="12"/>
  <c r="X2606" i="12"/>
  <c r="X2528" i="12"/>
  <c r="X2616" i="12"/>
  <c r="X2529" i="12"/>
  <c r="X2453" i="12"/>
  <c r="X2439" i="12"/>
  <c r="X2474" i="12"/>
  <c r="X2425" i="12"/>
  <c r="X2620" i="12"/>
  <c r="X2516" i="12"/>
  <c r="X2542" i="12"/>
  <c r="X2538" i="12"/>
  <c r="X2611" i="12"/>
  <c r="X2525" i="12"/>
  <c r="X2605" i="12"/>
  <c r="X2565" i="12"/>
  <c r="X2557" i="12"/>
  <c r="X2544" i="12"/>
  <c r="X2636" i="12"/>
  <c r="X2447" i="12"/>
  <c r="X2478" i="12"/>
  <c r="X2533" i="12"/>
  <c r="X2522" i="12"/>
  <c r="X2550" i="12"/>
  <c r="X2441" i="12"/>
  <c r="X2349" i="12"/>
  <c r="X2444" i="12"/>
  <c r="X2417" i="12"/>
  <c r="X2485" i="12"/>
  <c r="X2369" i="12"/>
  <c r="X2407" i="12"/>
  <c r="X2426" i="12"/>
  <c r="X2476" i="12"/>
  <c r="X2448" i="12"/>
  <c r="X2224" i="12"/>
  <c r="X2312" i="12"/>
  <c r="X2389" i="12"/>
  <c r="X2416" i="12"/>
  <c r="X2431" i="12"/>
  <c r="X2302" i="12"/>
  <c r="X2378" i="12"/>
  <c r="X2298" i="12"/>
  <c r="X2445" i="12"/>
  <c r="X2507" i="12"/>
  <c r="X2422" i="12"/>
  <c r="X2424" i="12"/>
  <c r="X2410" i="12"/>
  <c r="X2452" i="12"/>
  <c r="X2468" i="12"/>
  <c r="X2515" i="12"/>
  <c r="X2585" i="12"/>
  <c r="X2503" i="12"/>
  <c r="X2401" i="12"/>
  <c r="X2300" i="12"/>
  <c r="X2315" i="12"/>
  <c r="X2483" i="12"/>
  <c r="X2504" i="12"/>
  <c r="X2500" i="12"/>
  <c r="X2230" i="12"/>
  <c r="X2207" i="12"/>
  <c r="X2438" i="12"/>
  <c r="X2486" i="12"/>
  <c r="X2428" i="12"/>
  <c r="X2454" i="12"/>
  <c r="X2488" i="12"/>
  <c r="X2434" i="12"/>
  <c r="X2449" i="12"/>
  <c r="X2499" i="12"/>
  <c r="X2406" i="12"/>
  <c r="X2491" i="12"/>
  <c r="X2509" i="12"/>
  <c r="X2460" i="12"/>
  <c r="X2421" i="12"/>
  <c r="X2338" i="12"/>
  <c r="X2353" i="12"/>
  <c r="X2384" i="12"/>
  <c r="X2400" i="12"/>
  <c r="X2467" i="12"/>
  <c r="X2413" i="12"/>
  <c r="X2511" i="12"/>
  <c r="X2427" i="12"/>
  <c r="X2364" i="12"/>
  <c r="X2458" i="12"/>
  <c r="X2471" i="12"/>
  <c r="X2519" i="12"/>
  <c r="X2482" i="12"/>
  <c r="X2423" i="12"/>
  <c r="X2502" i="12"/>
  <c r="X2495" i="12"/>
  <c r="X2323" i="12"/>
  <c r="X2291" i="12"/>
  <c r="X2430" i="12"/>
  <c r="X2462" i="12"/>
  <c r="X2408" i="12"/>
  <c r="X2477" i="12"/>
  <c r="X2497" i="12"/>
  <c r="X2466" i="12"/>
  <c r="X2492" i="12"/>
  <c r="X2623" i="12"/>
  <c r="X2489" i="12"/>
  <c r="X2463" i="12"/>
  <c r="X2435" i="12"/>
  <c r="X2490" i="12"/>
  <c r="X2341" i="12"/>
  <c r="X2262" i="12"/>
  <c r="X2535" i="12"/>
  <c r="X2599" i="12"/>
  <c r="X2520" i="12"/>
  <c r="X2446" i="12"/>
  <c r="X2457" i="12"/>
  <c r="X2437" i="12"/>
  <c r="X2470" i="12"/>
  <c r="X2386" i="12"/>
  <c r="X2412" i="12"/>
  <c r="X2436" i="12"/>
  <c r="X2316" i="12"/>
  <c r="X2329" i="12"/>
  <c r="X2248" i="12"/>
  <c r="X2293" i="12"/>
  <c r="X2295" i="12"/>
  <c r="X2330" i="12"/>
  <c r="X2299" i="12"/>
  <c r="X2324" i="12"/>
  <c r="X2518" i="12"/>
  <c r="X2481" i="12"/>
  <c r="X2343" i="12"/>
  <c r="X2356" i="12"/>
  <c r="X2319" i="12"/>
  <c r="X2275" i="12"/>
  <c r="X2346" i="12"/>
  <c r="X2333" i="12"/>
  <c r="X2363" i="12"/>
  <c r="X2392" i="12"/>
  <c r="X2193" i="12"/>
  <c r="X2365" i="12"/>
  <c r="X2380" i="12"/>
  <c r="X2314" i="12"/>
  <c r="X2308" i="12"/>
  <c r="X2433" i="12"/>
  <c r="X2456" i="12"/>
  <c r="X2249" i="12"/>
  <c r="X2351" i="12"/>
  <c r="X2199" i="12"/>
  <c r="X2368" i="12"/>
  <c r="X2340" i="12"/>
  <c r="X2419" i="12"/>
  <c r="X2321" i="12"/>
  <c r="X2379" i="12"/>
  <c r="X2270" i="12"/>
  <c r="X2296" i="12"/>
  <c r="X2514" i="12"/>
  <c r="X2402" i="12"/>
  <c r="X2367" i="12"/>
  <c r="X2245" i="12"/>
  <c r="X2357" i="12"/>
  <c r="X2480" i="12"/>
  <c r="X2313" i="12"/>
  <c r="X2362" i="12"/>
  <c r="X2301" i="12"/>
  <c r="X2334" i="12"/>
  <c r="X2327" i="12"/>
  <c r="X2332" i="12"/>
  <c r="X2347" i="12"/>
  <c r="X2246" i="12"/>
  <c r="X2358" i="12"/>
  <c r="X2387" i="12"/>
  <c r="X2366" i="12"/>
  <c r="X2318" i="12"/>
  <c r="X2273" i="12"/>
  <c r="X2484" i="12"/>
  <c r="X2307" i="12"/>
  <c r="X2399" i="12"/>
  <c r="X2391" i="12"/>
  <c r="X2326" i="12"/>
  <c r="X2215" i="12"/>
  <c r="X2469" i="12"/>
  <c r="X2479" i="12"/>
  <c r="X2409" i="12"/>
  <c r="X2345" i="12"/>
  <c r="X2395" i="12"/>
  <c r="X2290" i="12"/>
  <c r="X2377" i="12"/>
  <c r="X2331" i="12"/>
  <c r="X2375" i="12"/>
  <c r="X2382" i="12"/>
  <c r="X2337" i="12"/>
  <c r="X2271" i="12"/>
  <c r="X2390" i="12"/>
  <c r="X2464" i="12"/>
  <c r="X2355" i="12"/>
  <c r="X2381" i="12"/>
  <c r="X2372" i="12"/>
  <c r="X2393" i="12"/>
  <c r="X2494" i="12"/>
  <c r="X2442" i="12"/>
  <c r="X2359" i="12"/>
  <c r="X2311" i="12"/>
  <c r="X2396" i="12"/>
  <c r="X2397" i="12"/>
  <c r="X2344" i="12"/>
  <c r="X2374" i="12"/>
  <c r="X2205" i="12"/>
  <c r="X2517" i="12"/>
  <c r="X2508" i="12"/>
  <c r="X2187" i="12"/>
  <c r="X2310" i="12"/>
  <c r="X2411" i="12"/>
  <c r="X2432" i="12"/>
  <c r="X2218" i="12"/>
  <c r="X2398" i="12"/>
  <c r="X2173" i="12"/>
  <c r="X2339" i="12"/>
  <c r="X2455" i="12"/>
  <c r="X2414" i="12"/>
  <c r="X2472" i="12"/>
  <c r="X2304" i="12"/>
  <c r="X2361" i="12"/>
  <c r="X2394" i="12"/>
  <c r="X2220" i="12"/>
  <c r="X2376" i="12"/>
  <c r="X2219" i="12"/>
  <c r="X2348" i="12"/>
  <c r="X2175" i="12"/>
  <c r="X2228" i="12"/>
  <c r="X2269" i="12"/>
  <c r="X2197" i="12"/>
  <c r="X2189" i="12"/>
  <c r="X2208" i="12"/>
  <c r="X2268" i="12"/>
  <c r="X2183" i="12"/>
  <c r="X2251" i="12"/>
  <c r="X2198" i="12"/>
  <c r="X2231" i="12"/>
  <c r="X2373" i="12"/>
  <c r="X2294" i="12"/>
  <c r="X2383" i="12"/>
  <c r="X2161" i="12"/>
  <c r="X2201" i="12"/>
  <c r="X2212" i="12"/>
  <c r="X2259" i="12"/>
  <c r="X2083" i="12"/>
  <c r="X2223" i="12"/>
  <c r="X2171" i="12"/>
  <c r="X2342" i="12"/>
  <c r="X2309" i="12"/>
  <c r="X2285" i="12"/>
  <c r="X2258" i="12"/>
  <c r="X2370" i="12"/>
  <c r="X2325" i="12"/>
  <c r="X2257" i="12"/>
  <c r="X2264" i="12"/>
  <c r="X2192" i="12"/>
  <c r="X2256" i="12"/>
  <c r="X2210" i="12"/>
  <c r="X2317" i="12"/>
  <c r="X2350" i="12"/>
  <c r="X2281" i="12"/>
  <c r="X2185" i="12"/>
  <c r="X2265" i="12"/>
  <c r="X2217" i="12"/>
  <c r="X2284" i="12"/>
  <c r="X2157" i="12"/>
  <c r="X2086" i="12"/>
  <c r="X2172" i="12"/>
  <c r="X2279" i="12"/>
  <c r="X2233" i="12"/>
  <c r="X2252" i="12"/>
  <c r="X2335" i="12"/>
  <c r="X2306" i="12"/>
  <c r="X2292" i="12"/>
  <c r="X2181" i="12"/>
  <c r="X2179" i="12"/>
  <c r="X2371" i="12"/>
  <c r="X2178" i="12"/>
  <c r="X2263" i="12"/>
  <c r="X2241" i="12"/>
  <c r="X2209" i="12"/>
  <c r="X2236" i="12"/>
  <c r="X2206" i="12"/>
  <c r="X2195" i="12"/>
  <c r="X2261" i="12"/>
  <c r="X2286" i="12"/>
  <c r="X2167" i="12"/>
  <c r="X2154" i="12"/>
  <c r="X2352" i="12"/>
  <c r="X2239" i="12"/>
  <c r="X2237" i="12"/>
  <c r="X2213" i="12"/>
  <c r="X2244" i="12"/>
  <c r="X2232" i="12"/>
  <c r="X2238" i="12"/>
  <c r="X2196" i="12"/>
  <c r="X2276" i="12"/>
  <c r="X2267" i="12"/>
  <c r="X2221" i="12"/>
  <c r="X2071" i="12"/>
  <c r="X2203" i="12"/>
  <c r="X2336" i="12"/>
  <c r="X2385" i="12"/>
  <c r="X2078" i="12"/>
  <c r="X2190" i="12"/>
  <c r="X2255" i="12"/>
  <c r="X2240" i="12"/>
  <c r="X2169" i="12"/>
  <c r="X2297" i="12"/>
  <c r="X2084" i="12"/>
  <c r="X2200" i="12"/>
  <c r="X2235" i="12"/>
  <c r="X2063" i="12"/>
  <c r="X2388" i="12"/>
  <c r="X2289" i="12"/>
  <c r="X2227" i="12"/>
  <c r="X2151" i="12"/>
  <c r="X2184" i="12"/>
  <c r="X2191" i="12"/>
  <c r="X2194" i="12"/>
  <c r="X2250" i="12"/>
  <c r="X2360" i="12"/>
  <c r="X2277" i="12"/>
  <c r="X2354" i="12"/>
  <c r="X2229" i="12"/>
  <c r="X2150" i="12"/>
  <c r="X2322" i="12"/>
  <c r="X2303" i="12"/>
  <c r="X2182" i="12"/>
  <c r="X2103" i="12"/>
  <c r="X2117" i="12"/>
  <c r="X2243" i="12"/>
  <c r="X2180" i="12"/>
  <c r="X2177" i="12"/>
  <c r="X2260" i="12"/>
  <c r="X2176" i="12"/>
  <c r="X2115" i="12"/>
  <c r="X2222" i="12"/>
  <c r="X2004" i="12"/>
  <c r="X1999" i="12"/>
  <c r="X2254" i="12"/>
  <c r="X2282" i="12"/>
  <c r="X2146" i="12"/>
  <c r="X2010" i="12"/>
  <c r="X1955" i="12"/>
  <c r="X2225" i="12"/>
  <c r="X2057" i="12"/>
  <c r="X2159" i="12"/>
  <c r="X2090" i="12"/>
  <c r="X2126" i="12"/>
  <c r="X2089" i="12"/>
  <c r="X2056" i="12"/>
  <c r="X2134" i="12"/>
  <c r="X2137" i="12"/>
  <c r="X2288" i="12"/>
  <c r="X2139" i="12"/>
  <c r="X1968" i="12"/>
  <c r="X2131" i="12"/>
  <c r="X2129" i="12"/>
  <c r="X2166" i="12"/>
  <c r="X2049" i="12"/>
  <c r="X2035" i="12"/>
  <c r="X2104" i="12"/>
  <c r="X2133" i="12"/>
  <c r="X2060" i="12"/>
  <c r="X2054" i="12"/>
  <c r="X2202" i="12"/>
  <c r="X2135" i="12"/>
  <c r="X2136" i="12"/>
  <c r="X2168" i="12"/>
  <c r="X1951" i="12"/>
  <c r="X2119" i="12"/>
  <c r="X1988" i="12"/>
  <c r="X1972" i="12"/>
  <c r="X2247" i="12"/>
  <c r="X2080" i="12"/>
  <c r="X2158" i="12"/>
  <c r="X2029" i="12"/>
  <c r="X2097" i="12"/>
  <c r="X2164" i="12"/>
  <c r="X2061" i="12"/>
  <c r="X2082" i="12"/>
  <c r="X2186" i="12"/>
  <c r="X2123" i="12"/>
  <c r="X2149" i="12"/>
  <c r="X2121" i="12"/>
  <c r="X2142" i="12"/>
  <c r="X2125" i="12"/>
  <c r="X2145" i="12"/>
  <c r="X2088" i="12"/>
  <c r="X2216" i="12"/>
  <c r="X2278" i="12"/>
  <c r="X2242" i="12"/>
  <c r="X2138" i="12"/>
  <c r="X2079" i="12"/>
  <c r="X1949" i="12"/>
  <c r="X2148" i="12"/>
  <c r="X2011" i="12"/>
  <c r="X1978" i="12"/>
  <c r="X2107" i="12"/>
  <c r="X2028" i="12"/>
  <c r="X1952" i="12"/>
  <c r="X2163" i="12"/>
  <c r="X2272" i="12"/>
  <c r="X2120" i="12"/>
  <c r="X2069" i="12"/>
  <c r="X2153" i="12"/>
  <c r="X2075" i="12"/>
  <c r="X2110" i="12"/>
  <c r="X2234" i="12"/>
  <c r="X2101" i="12"/>
  <c r="X2124" i="12"/>
  <c r="X2174" i="12"/>
  <c r="X2188" i="12"/>
  <c r="X2287" i="12"/>
  <c r="X2116" i="12"/>
  <c r="X1987" i="12"/>
  <c r="X2132" i="12"/>
  <c r="X2068" i="12"/>
  <c r="X2280" i="12"/>
  <c r="X2105" i="12"/>
  <c r="X2253" i="12"/>
  <c r="X2211" i="12"/>
  <c r="X2274" i="12"/>
  <c r="X2109" i="12"/>
  <c r="X2076" i="12"/>
  <c r="X2015" i="12"/>
  <c r="X2204" i="12"/>
  <c r="X2038" i="12"/>
  <c r="X2226" i="12"/>
  <c r="X2170" i="12"/>
  <c r="X2214" i="12"/>
  <c r="X2266" i="12"/>
  <c r="X2102" i="12"/>
  <c r="X2067" i="12"/>
  <c r="X2106" i="12"/>
  <c r="X2113" i="12"/>
  <c r="X1991" i="12"/>
  <c r="X1982" i="12"/>
  <c r="X2064" i="12"/>
  <c r="X1930" i="12"/>
  <c r="X2160" i="12"/>
  <c r="X2096" i="12"/>
  <c r="X2091" i="12"/>
  <c r="X2042" i="12"/>
  <c r="X2092" i="12"/>
  <c r="X2100" i="12"/>
  <c r="X2162" i="12"/>
  <c r="X1971" i="12"/>
  <c r="X2098" i="12"/>
  <c r="X2165" i="12"/>
  <c r="X2122" i="12"/>
  <c r="X2040" i="12"/>
  <c r="X1984" i="12"/>
  <c r="X1938" i="12"/>
  <c r="X2007" i="12"/>
  <c r="X1940" i="12"/>
  <c r="X1927" i="12"/>
  <c r="X1853" i="12"/>
  <c r="X2140" i="12"/>
  <c r="X2070" i="12"/>
  <c r="X2023" i="12"/>
  <c r="X2020" i="12"/>
  <c r="X1918" i="12"/>
  <c r="X1962" i="12"/>
  <c r="X2073" i="12"/>
  <c r="X2114" i="12"/>
  <c r="X2156" i="12"/>
  <c r="X2059" i="12"/>
  <c r="X2030" i="12"/>
  <c r="X2055" i="12"/>
  <c r="X1929" i="12"/>
  <c r="X1985" i="12"/>
  <c r="X1916" i="12"/>
  <c r="X1993" i="12"/>
  <c r="X2039" i="12"/>
  <c r="X1981" i="12"/>
  <c r="X2085" i="12"/>
  <c r="X2118" i="12"/>
  <c r="X2095" i="12"/>
  <c r="X2143" i="12"/>
  <c r="X2127" i="12"/>
  <c r="X2043" i="12"/>
  <c r="X1906" i="12"/>
  <c r="X1979" i="12"/>
  <c r="X1883" i="12"/>
  <c r="X2074" i="12"/>
  <c r="X2046" i="12"/>
  <c r="X1860" i="12"/>
  <c r="X1888" i="12"/>
  <c r="X1891" i="12"/>
  <c r="X2012" i="12"/>
  <c r="X2066" i="12"/>
  <c r="X2094" i="12"/>
  <c r="X2051" i="12"/>
  <c r="X2141" i="12"/>
  <c r="X2047" i="12"/>
  <c r="X1924" i="12"/>
  <c r="X2112" i="12"/>
  <c r="X2108" i="12"/>
  <c r="X2099" i="12"/>
  <c r="X2032" i="12"/>
  <c r="X2128" i="12"/>
  <c r="X1975" i="12"/>
  <c r="X1969" i="12"/>
  <c r="X1926" i="12"/>
  <c r="X1990" i="12"/>
  <c r="X2152" i="12"/>
  <c r="X2130" i="12"/>
  <c r="X2077" i="12"/>
  <c r="X2111" i="12"/>
  <c r="X2006" i="12"/>
  <c r="X2147" i="12"/>
  <c r="X2053" i="12"/>
  <c r="X1966" i="12"/>
  <c r="X2081" i="12"/>
  <c r="X1998" i="12"/>
  <c r="X1994" i="12"/>
  <c r="X2003" i="12"/>
  <c r="X2018" i="12"/>
  <c r="X1960" i="12"/>
  <c r="X2024" i="12"/>
  <c r="X2037" i="12"/>
  <c r="X1915" i="12"/>
  <c r="X1946" i="12"/>
  <c r="X2155" i="12"/>
  <c r="X1912" i="12"/>
  <c r="X1920" i="12"/>
  <c r="X1953" i="12"/>
  <c r="X1939" i="12"/>
  <c r="X1948" i="12"/>
  <c r="X1857" i="12"/>
  <c r="X1731" i="12"/>
  <c r="X2022" i="12"/>
  <c r="X1880" i="12"/>
  <c r="X2044" i="12"/>
  <c r="X1904" i="12"/>
  <c r="X2017" i="12"/>
  <c r="X1870" i="12"/>
  <c r="X2034" i="12"/>
  <c r="X1902" i="12"/>
  <c r="X1741" i="12"/>
  <c r="X2033" i="12"/>
  <c r="X1950" i="12"/>
  <c r="X1935" i="12"/>
  <c r="X2041" i="12"/>
  <c r="X2014" i="12"/>
  <c r="X1941" i="12"/>
  <c r="X1937" i="12"/>
  <c r="X2021" i="12"/>
  <c r="X2048" i="12"/>
  <c r="X1875" i="12"/>
  <c r="X1932" i="12"/>
  <c r="X1829" i="12"/>
  <c r="X2008" i="12"/>
  <c r="X2036" i="12"/>
  <c r="X1861" i="12"/>
  <c r="X2013" i="12"/>
  <c r="X2027" i="12"/>
  <c r="X1750" i="12"/>
  <c r="X1944" i="12"/>
  <c r="X1961" i="12"/>
  <c r="X2000" i="12"/>
  <c r="X2031" i="12"/>
  <c r="X1858" i="12"/>
  <c r="X1827" i="12"/>
  <c r="X1842" i="12"/>
  <c r="X1777" i="12"/>
  <c r="X1761" i="12"/>
  <c r="X2065" i="12"/>
  <c r="X2087" i="12"/>
  <c r="X1928" i="12"/>
  <c r="X1866" i="12"/>
  <c r="X2001" i="12"/>
  <c r="X2072" i="12"/>
  <c r="X2144" i="12"/>
  <c r="X1947" i="12"/>
  <c r="X1843" i="12"/>
  <c r="X1970" i="12"/>
  <c r="X1899" i="12"/>
  <c r="X1909" i="12"/>
  <c r="X1977" i="12"/>
  <c r="X1868" i="12"/>
  <c r="X1748" i="12"/>
  <c r="X1959" i="12"/>
  <c r="X2045" i="12"/>
  <c r="X2019" i="12"/>
  <c r="X1964" i="12"/>
  <c r="X2002" i="12"/>
  <c r="X1846" i="12"/>
  <c r="X1989" i="12"/>
  <c r="X1882" i="12"/>
  <c r="X1877" i="12"/>
  <c r="X1859" i="12"/>
  <c r="X1751" i="12"/>
  <c r="X1872" i="12"/>
  <c r="X1919" i="12"/>
  <c r="X2093" i="12"/>
  <c r="X1967" i="12"/>
  <c r="X1997" i="12"/>
  <c r="X1901" i="12"/>
  <c r="X2016" i="12"/>
  <c r="X1995" i="12"/>
  <c r="X2025" i="12"/>
  <c r="X1933" i="12"/>
  <c r="X1986" i="12"/>
  <c r="X1954" i="12"/>
  <c r="X1839" i="12"/>
  <c r="X1963" i="12"/>
  <c r="X1836" i="12"/>
  <c r="X1885" i="12"/>
  <c r="X2026" i="12"/>
  <c r="X1922" i="12"/>
  <c r="X1976" i="12"/>
  <c r="X2052" i="12"/>
  <c r="X2058" i="12"/>
  <c r="X1830" i="12"/>
  <c r="X1980" i="12"/>
  <c r="X1983" i="12"/>
  <c r="X1832" i="12"/>
  <c r="X1996" i="12"/>
  <c r="X1965" i="12"/>
  <c r="X1958" i="12"/>
  <c r="X1873" i="12"/>
  <c r="X1910" i="12"/>
  <c r="X1942" i="12"/>
  <c r="X1821" i="12"/>
  <c r="X1911" i="12"/>
  <c r="X1767" i="12"/>
  <c r="X1812" i="12"/>
  <c r="X1817" i="12"/>
  <c r="X1704" i="12"/>
  <c r="X1805" i="12"/>
  <c r="X1973" i="12"/>
  <c r="X1746" i="12"/>
  <c r="X1802" i="12"/>
  <c r="X1943" i="12"/>
  <c r="X1847" i="12"/>
  <c r="X1765" i="12"/>
  <c r="X1803" i="12"/>
  <c r="X1747" i="12"/>
  <c r="X1736" i="12"/>
  <c r="X1645" i="12"/>
  <c r="X1699" i="12"/>
  <c r="X1992" i="12"/>
  <c r="X1819" i="12"/>
  <c r="X1856" i="12"/>
  <c r="X1851" i="12"/>
  <c r="X1931" i="12"/>
  <c r="X1743" i="12"/>
  <c r="X1849" i="12"/>
  <c r="X1749" i="12"/>
  <c r="X1763" i="12"/>
  <c r="X1893" i="12"/>
  <c r="X1894" i="12"/>
  <c r="X1744" i="12"/>
  <c r="X1889" i="12"/>
  <c r="X1887" i="12"/>
  <c r="X1923" i="12"/>
  <c r="X1913" i="12"/>
  <c r="X1925" i="12"/>
  <c r="X1742" i="12"/>
  <c r="X1809" i="12"/>
  <c r="X1720" i="12"/>
  <c r="X1862" i="12"/>
  <c r="X1841" i="12"/>
  <c r="X1630" i="12"/>
  <c r="X1755" i="12"/>
  <c r="X1705" i="12"/>
  <c r="X1974" i="12"/>
  <c r="X1855" i="12"/>
  <c r="X1833" i="12"/>
  <c r="X1903" i="12"/>
  <c r="X1824" i="12"/>
  <c r="X1896" i="12"/>
  <c r="X1804" i="12"/>
  <c r="X1852" i="12"/>
  <c r="X1813" i="12"/>
  <c r="X1844" i="12"/>
  <c r="X1898" i="12"/>
  <c r="X1848" i="12"/>
  <c r="X1867" i="12"/>
  <c r="X1879" i="12"/>
  <c r="X1617" i="12"/>
  <c r="X1612" i="12"/>
  <c r="X1762" i="12"/>
  <c r="X1831" i="12"/>
  <c r="X1890" i="12"/>
  <c r="X1874" i="12"/>
  <c r="X1876" i="12"/>
  <c r="X1789" i="12"/>
  <c r="X1790" i="12"/>
  <c r="X1884" i="12"/>
  <c r="X1908" i="12"/>
  <c r="X1791" i="12"/>
  <c r="X1694" i="12"/>
  <c r="X2005" i="12"/>
  <c r="X1834" i="12"/>
  <c r="X1905" i="12"/>
  <c r="X1823" i="12"/>
  <c r="X1717" i="12"/>
  <c r="X1718" i="12"/>
  <c r="X1781" i="12"/>
  <c r="X1871" i="12"/>
  <c r="X1724" i="12"/>
  <c r="X1945" i="12"/>
  <c r="X1957" i="12"/>
  <c r="X1808" i="12"/>
  <c r="X1921" i="12"/>
  <c r="X1757" i="12"/>
  <c r="X1835" i="12"/>
  <c r="X1826" i="12"/>
  <c r="X1615" i="12"/>
  <c r="X1666" i="12"/>
  <c r="X1624" i="12"/>
  <c r="X2062" i="12"/>
  <c r="X1956" i="12"/>
  <c r="X2009" i="12"/>
  <c r="X1892" i="12"/>
  <c r="X2050" i="12"/>
  <c r="X1917" i="12"/>
  <c r="X1936" i="12"/>
  <c r="X1934" i="12"/>
  <c r="X1895" i="12"/>
  <c r="X1845" i="12"/>
  <c r="X1838" i="12"/>
  <c r="X1758" i="12"/>
  <c r="X1897" i="12"/>
  <c r="X1794" i="12"/>
  <c r="X1709" i="12"/>
  <c r="X1702" i="12"/>
  <c r="X1785" i="12"/>
  <c r="X1723" i="12"/>
  <c r="X1863" i="12"/>
  <c r="X1775" i="12"/>
  <c r="X1811" i="12"/>
  <c r="X1684" i="12"/>
  <c r="X1797" i="12"/>
  <c r="X1669" i="12"/>
  <c r="X1634" i="12"/>
  <c r="X1678" i="12"/>
  <c r="X1828" i="12"/>
  <c r="X1825" i="12"/>
  <c r="X1900" i="12"/>
  <c r="X1616" i="12"/>
  <c r="X1661" i="12"/>
  <c r="X1706" i="12"/>
  <c r="X1730" i="12"/>
  <c r="X1619" i="12"/>
  <c r="X1689" i="12"/>
  <c r="X1798" i="12"/>
  <c r="X1788" i="12"/>
  <c r="X1690" i="12"/>
  <c r="X1780" i="12"/>
  <c r="X1677" i="12"/>
  <c r="X1759" i="12"/>
  <c r="X1764" i="12"/>
  <c r="X1878" i="12"/>
  <c r="X1726" i="12"/>
  <c r="X1766" i="12"/>
  <c r="X1686" i="12"/>
  <c r="X1639" i="12"/>
  <c r="X1657" i="12"/>
  <c r="X1710" i="12"/>
  <c r="X1729" i="12"/>
  <c r="X1662" i="12"/>
  <c r="X1714" i="12"/>
  <c r="X1814" i="12"/>
  <c r="X1756" i="12"/>
  <c r="X1633" i="12"/>
  <c r="X1754" i="12"/>
  <c r="X1659" i="12"/>
  <c r="X1715" i="12"/>
  <c r="X1672" i="12"/>
  <c r="X1881" i="12"/>
  <c r="X1865" i="12"/>
  <c r="X1914" i="12"/>
  <c r="X1728" i="12"/>
  <c r="X1629" i="12"/>
  <c r="X1727" i="12"/>
  <c r="X1698" i="12"/>
  <c r="X1691" i="12"/>
  <c r="X1793" i="12"/>
  <c r="X1778" i="12"/>
  <c r="X1644" i="12"/>
  <c r="X1670" i="12"/>
  <c r="X1685" i="12"/>
  <c r="X1792" i="12"/>
  <c r="X1608" i="12"/>
  <c r="X1773" i="12"/>
  <c r="X1854" i="12"/>
  <c r="X1784" i="12"/>
  <c r="X1733" i="12"/>
  <c r="X1605" i="12"/>
  <c r="X1820" i="12"/>
  <c r="X1732" i="12"/>
  <c r="X1688" i="12"/>
  <c r="X1753" i="12"/>
  <c r="X1771" i="12"/>
  <c r="X1800" i="12"/>
  <c r="X1776" i="12"/>
  <c r="X1772" i="12"/>
  <c r="X1769" i="12"/>
  <c r="X1719" i="12"/>
  <c r="X1822" i="12"/>
  <c r="X1660" i="12"/>
  <c r="X1907" i="12"/>
  <c r="X1864" i="12"/>
  <c r="X1869" i="12"/>
  <c r="X1638" i="12"/>
  <c r="X1643" i="12"/>
  <c r="X1886" i="12"/>
  <c r="X1816" i="12"/>
  <c r="X1840" i="12"/>
  <c r="X1795" i="12"/>
  <c r="X1738" i="12"/>
  <c r="X1806" i="12"/>
  <c r="X1850" i="12"/>
  <c r="X1625" i="12"/>
  <c r="X1815" i="12"/>
  <c r="X1651" i="12"/>
  <c r="X1801" i="12"/>
  <c r="X1807" i="12"/>
  <c r="X1725" i="12"/>
  <c r="X1649" i="12"/>
  <c r="X1783" i="12"/>
  <c r="X1627" i="12"/>
  <c r="X1779" i="12"/>
  <c r="X1760" i="12"/>
  <c r="X1796" i="12"/>
  <c r="X1675" i="12"/>
  <c r="X1837" i="12"/>
  <c r="X1734" i="12"/>
  <c r="X1768" i="12"/>
  <c r="X1721" i="12"/>
  <c r="X1735" i="12"/>
  <c r="X1782" i="12"/>
  <c r="X1799" i="12"/>
  <c r="X1655" i="12"/>
  <c r="X1635" i="12"/>
  <c r="X1683" i="12"/>
  <c r="X1561" i="12"/>
  <c r="X1682" i="12"/>
  <c r="X1680" i="12"/>
  <c r="X1594" i="12"/>
  <c r="X1621" i="12"/>
  <c r="X1565" i="12"/>
  <c r="X1548" i="12"/>
  <c r="X1770" i="12"/>
  <c r="X1810" i="12"/>
  <c r="X1658" i="12"/>
  <c r="X1498" i="12"/>
  <c r="X1668" i="12"/>
  <c r="X1607" i="12"/>
  <c r="X1708" i="12"/>
  <c r="X1626" i="12"/>
  <c r="X1611" i="12"/>
  <c r="X1557" i="12"/>
  <c r="X1536" i="12"/>
  <c r="X1431" i="12"/>
  <c r="X1722" i="12"/>
  <c r="X1737" i="12"/>
  <c r="X1640" i="12"/>
  <c r="X1696" i="12"/>
  <c r="X1648" i="12"/>
  <c r="X1676" i="12"/>
  <c r="X1522" i="12"/>
  <c r="X1586" i="12"/>
  <c r="X1701" i="12"/>
  <c r="X1503" i="12"/>
  <c r="X1596" i="12"/>
  <c r="X1529" i="12"/>
  <c r="X1427" i="12"/>
  <c r="X1597" i="12"/>
  <c r="X1598" i="12"/>
  <c r="X1564" i="12"/>
  <c r="X1395" i="12"/>
  <c r="X1494" i="12"/>
  <c r="X1541" i="12"/>
  <c r="X1588" i="12"/>
  <c r="X1603" i="12"/>
  <c r="X1429" i="12"/>
  <c r="X1458" i="12"/>
  <c r="X1398" i="12"/>
  <c r="X1674" i="12"/>
  <c r="X1530" i="12"/>
  <c r="X1540" i="12"/>
  <c r="X1637" i="12"/>
  <c r="X1641" i="12"/>
  <c r="X1492" i="12"/>
  <c r="X1713" i="12"/>
  <c r="X1692" i="12"/>
  <c r="X1600" i="12"/>
  <c r="X1679" i="12"/>
  <c r="X1609" i="12"/>
  <c r="X1425" i="12"/>
  <c r="X1556" i="12"/>
  <c r="X1483" i="12"/>
  <c r="X1787" i="12"/>
  <c r="X1745" i="12"/>
  <c r="X1656" i="12"/>
  <c r="X1716" i="12"/>
  <c r="X1663" i="12"/>
  <c r="X1671" i="12"/>
  <c r="X1636" i="12"/>
  <c r="X1517" i="12"/>
  <c r="X1664" i="12"/>
  <c r="X1382" i="12"/>
  <c r="X1511" i="12"/>
  <c r="X1786" i="12"/>
  <c r="X1618" i="12"/>
  <c r="X1700" i="12"/>
  <c r="X1585" i="12"/>
  <c r="X1642" i="12"/>
  <c r="X1525" i="12"/>
  <c r="X1533" i="12"/>
  <c r="X1513" i="12"/>
  <c r="X1549" i="12"/>
  <c r="X1654" i="12"/>
  <c r="X1519" i="12"/>
  <c r="X1579" i="12"/>
  <c r="X1563" i="12"/>
  <c r="X1518" i="12"/>
  <c r="X1552" i="12"/>
  <c r="X1420" i="12"/>
  <c r="X1516" i="12"/>
  <c r="X1510" i="12"/>
  <c r="X1818" i="12"/>
  <c r="X1681" i="12"/>
  <c r="X1595" i="12"/>
  <c r="X1693" i="12"/>
  <c r="X1569" i="12"/>
  <c r="X1591" i="12"/>
  <c r="X1623" i="12"/>
  <c r="X1646" i="12"/>
  <c r="X1544" i="12"/>
  <c r="X1550" i="12"/>
  <c r="X1574" i="12"/>
  <c r="X1493" i="12"/>
  <c r="X1535" i="12"/>
  <c r="X1697" i="12"/>
  <c r="X1620" i="12"/>
  <c r="X1497" i="12"/>
  <c r="X1538" i="12"/>
  <c r="X1572" i="12"/>
  <c r="X1475" i="12"/>
  <c r="X1375" i="12"/>
  <c r="X1462" i="12"/>
  <c r="X1418" i="12"/>
  <c r="X1371" i="12"/>
  <c r="X1504" i="12"/>
  <c r="X1384" i="12"/>
  <c r="X1604" i="12"/>
  <c r="X1500" i="12"/>
  <c r="X1577" i="12"/>
  <c r="X1526" i="12"/>
  <c r="X1632" i="12"/>
  <c r="X1653" i="12"/>
  <c r="X1622" i="12"/>
  <c r="X1512" i="12"/>
  <c r="X1610" i="12"/>
  <c r="X1391" i="12"/>
  <c r="X1514" i="12"/>
  <c r="X1415" i="12"/>
  <c r="X1456" i="12"/>
  <c r="X1739" i="12"/>
  <c r="X1712" i="12"/>
  <c r="X1551" i="12"/>
  <c r="X1602" i="12"/>
  <c r="X1650" i="12"/>
  <c r="X1496" i="12"/>
  <c r="X1408" i="12"/>
  <c r="X1532" i="12"/>
  <c r="X1471" i="12"/>
  <c r="X1414" i="12"/>
  <c r="X1407" i="12"/>
  <c r="X1587" i="12"/>
  <c r="X1599" i="12"/>
  <c r="X1673" i="12"/>
  <c r="X1711" i="12"/>
  <c r="X1606" i="12"/>
  <c r="X1703" i="12"/>
  <c r="X1488" i="12"/>
  <c r="X1506" i="12"/>
  <c r="X1707" i="12"/>
  <c r="X1567" i="12"/>
  <c r="X1486" i="12"/>
  <c r="X1487" i="12"/>
  <c r="X1589" i="12"/>
  <c r="X1570" i="12"/>
  <c r="X1534" i="12"/>
  <c r="X1613" i="12"/>
  <c r="X1665" i="12"/>
  <c r="X1461" i="12"/>
  <c r="X1469" i="12"/>
  <c r="X1453" i="12"/>
  <c r="X1559" i="12"/>
  <c r="X1562" i="12"/>
  <c r="X1590" i="12"/>
  <c r="X1553" i="12"/>
  <c r="X1614" i="12"/>
  <c r="X1524" i="12"/>
  <c r="X1537" i="12"/>
  <c r="X1584" i="12"/>
  <c r="X1631" i="12"/>
  <c r="X1652" i="12"/>
  <c r="X1774" i="12"/>
  <c r="X1740" i="12"/>
  <c r="X1752" i="12"/>
  <c r="X1543" i="12"/>
  <c r="X1667" i="12"/>
  <c r="X1566" i="12"/>
  <c r="X1554" i="12"/>
  <c r="X1695" i="12"/>
  <c r="X1581" i="12"/>
  <c r="X1547" i="12"/>
  <c r="X1687" i="12"/>
  <c r="X1539" i="12"/>
  <c r="X1573" i="12"/>
  <c r="X1463" i="12"/>
  <c r="X1481" i="12"/>
  <c r="X1439" i="12"/>
  <c r="X1422" i="12"/>
  <c r="X1647" i="12"/>
  <c r="X1495" i="12"/>
  <c r="X1509" i="12"/>
  <c r="X1628" i="12"/>
  <c r="X1593" i="12"/>
  <c r="X1507" i="12"/>
  <c r="X1397" i="12"/>
  <c r="X1542" i="12"/>
  <c r="X1444" i="12"/>
  <c r="X1441" i="12"/>
  <c r="X1465" i="12"/>
  <c r="X1558" i="12"/>
  <c r="X1477" i="12"/>
  <c r="X1473" i="12"/>
  <c r="X1467" i="12"/>
  <c r="X1438" i="12"/>
  <c r="X1317" i="12"/>
  <c r="X1295" i="12"/>
  <c r="X1394" i="12"/>
  <c r="X1474" i="12"/>
  <c r="X1341" i="12"/>
  <c r="X1575" i="12"/>
  <c r="X1404" i="12"/>
  <c r="X1449" i="12"/>
  <c r="X1578" i="12"/>
  <c r="X1464" i="12"/>
  <c r="X1417" i="12"/>
  <c r="X1352" i="12"/>
  <c r="X1364" i="12"/>
  <c r="X1389" i="12"/>
  <c r="X1387" i="12"/>
  <c r="X1443" i="12"/>
  <c r="X1312" i="12"/>
  <c r="X1400" i="12"/>
  <c r="X1303" i="12"/>
  <c r="X1151" i="12"/>
  <c r="X1356" i="12"/>
  <c r="X1298" i="12"/>
  <c r="X1521" i="12"/>
  <c r="X1432" i="12"/>
  <c r="X1501" i="12"/>
  <c r="X1411" i="12"/>
  <c r="X1300" i="12"/>
  <c r="X1393" i="12"/>
  <c r="X1251" i="12"/>
  <c r="X1235" i="12"/>
  <c r="X1274" i="12"/>
  <c r="X1472" i="12"/>
  <c r="X1386" i="12"/>
  <c r="X1381" i="12"/>
  <c r="X1372" i="12"/>
  <c r="X1560" i="12"/>
  <c r="X1457" i="12"/>
  <c r="X1546" i="12"/>
  <c r="X1424" i="12"/>
  <c r="X1232" i="12"/>
  <c r="X1263" i="12"/>
  <c r="X1323" i="12"/>
  <c r="X1383" i="12"/>
  <c r="X1291" i="12"/>
  <c r="X1482" i="12"/>
  <c r="X1437" i="12"/>
  <c r="X1390" i="12"/>
  <c r="X1321" i="12"/>
  <c r="X1316" i="12"/>
  <c r="X1230" i="12"/>
  <c r="X1347" i="12"/>
  <c r="X1582" i="12"/>
  <c r="X1423" i="12"/>
  <c r="X1379" i="12"/>
  <c r="X1325" i="12"/>
  <c r="X1376" i="12"/>
  <c r="X1299" i="12"/>
  <c r="X1292" i="12"/>
  <c r="X1479" i="12"/>
  <c r="X1250" i="12"/>
  <c r="X1396" i="12"/>
  <c r="X1454" i="12"/>
  <c r="X1466" i="12"/>
  <c r="X1470" i="12"/>
  <c r="X1301" i="12"/>
  <c r="X1266" i="12"/>
  <c r="X1358" i="12"/>
  <c r="X1259" i="12"/>
  <c r="X1100" i="12"/>
  <c r="X1311" i="12"/>
  <c r="X1369" i="12"/>
  <c r="X1571" i="12"/>
  <c r="X1531" i="12"/>
  <c r="X1545" i="12"/>
  <c r="X1320" i="12"/>
  <c r="X1237" i="12"/>
  <c r="X1286" i="12"/>
  <c r="X1378" i="12"/>
  <c r="X1332" i="12"/>
  <c r="X1360" i="12"/>
  <c r="X1380" i="12"/>
  <c r="X1350" i="12"/>
  <c r="X1450" i="12"/>
  <c r="X1434" i="12"/>
  <c r="X1490" i="12"/>
  <c r="X1337" i="12"/>
  <c r="X1363" i="12"/>
  <c r="X1271" i="12"/>
  <c r="X1262" i="12"/>
  <c r="X1374" i="12"/>
  <c r="X1289" i="12"/>
  <c r="X1283" i="12"/>
  <c r="X1278" i="12"/>
  <c r="X1370" i="12"/>
  <c r="X1305" i="12"/>
  <c r="X1373" i="12"/>
  <c r="X1413" i="12"/>
  <c r="X1401" i="12"/>
  <c r="X1430" i="12"/>
  <c r="X1290" i="12"/>
  <c r="X1403" i="12"/>
  <c r="X1353" i="12"/>
  <c r="X1480" i="12"/>
  <c r="X1452" i="12"/>
  <c r="X1096" i="12"/>
  <c r="X1280" i="12"/>
  <c r="X1192" i="12"/>
  <c r="X1330" i="12"/>
  <c r="X1515" i="12"/>
  <c r="X1310" i="12"/>
  <c r="X1336" i="12"/>
  <c r="X1307" i="12"/>
  <c r="X1257" i="12"/>
  <c r="X1260" i="12"/>
  <c r="X1355" i="12"/>
  <c r="X1377" i="12"/>
  <c r="X1233" i="12"/>
  <c r="X1576" i="12"/>
  <c r="X1528" i="12"/>
  <c r="X1416" i="12"/>
  <c r="X1459" i="12"/>
  <c r="X1282" i="12"/>
  <c r="X1405" i="12"/>
  <c r="X1318" i="12"/>
  <c r="X1258" i="12"/>
  <c r="X1476" i="12"/>
  <c r="X1447" i="12"/>
  <c r="X1335" i="12"/>
  <c r="X1333" i="12"/>
  <c r="X1433" i="12"/>
  <c r="X1485" i="12"/>
  <c r="X1583" i="12"/>
  <c r="X1421" i="12"/>
  <c r="X1409" i="12"/>
  <c r="X1392" i="12"/>
  <c r="X1253" i="12"/>
  <c r="X1276" i="12"/>
  <c r="X1287" i="12"/>
  <c r="X1435" i="12"/>
  <c r="X1314" i="12"/>
  <c r="X1238" i="12"/>
  <c r="X1440" i="12"/>
  <c r="X1121" i="12"/>
  <c r="X1079" i="12"/>
  <c r="X1308" i="12"/>
  <c r="X1149" i="12"/>
  <c r="X1140" i="12"/>
  <c r="X1527" i="12"/>
  <c r="X1523" i="12"/>
  <c r="X1448" i="12"/>
  <c r="X1508" i="12"/>
  <c r="X1277" i="12"/>
  <c r="X1296" i="12"/>
  <c r="X1241" i="12"/>
  <c r="X1468" i="12"/>
  <c r="X1248" i="12"/>
  <c r="X1351" i="12"/>
  <c r="X1247" i="12"/>
  <c r="X1354" i="12"/>
  <c r="X1203" i="12"/>
  <c r="X1385" i="12"/>
  <c r="X1489" i="12"/>
  <c r="X1419" i="12"/>
  <c r="X1520" i="12"/>
  <c r="X1601" i="12"/>
  <c r="X1388" i="12"/>
  <c r="X1244" i="12"/>
  <c r="X1269" i="12"/>
  <c r="X1442" i="12"/>
  <c r="X1412" i="12"/>
  <c r="X1505" i="12"/>
  <c r="X1399" i="12"/>
  <c r="X1410" i="12"/>
  <c r="X1592" i="12"/>
  <c r="X1491" i="12"/>
  <c r="X1445" i="12"/>
  <c r="X1428" i="12"/>
  <c r="X1478" i="12"/>
  <c r="X1229" i="12"/>
  <c r="X1426" i="12"/>
  <c r="X1460" i="12"/>
  <c r="X1402" i="12"/>
  <c r="X1451" i="12"/>
  <c r="X1568" i="12"/>
  <c r="X1555" i="12"/>
  <c r="X1502" i="12"/>
  <c r="X1499" i="12"/>
  <c r="X1580" i="12"/>
  <c r="X1367" i="12"/>
  <c r="X1327" i="12"/>
  <c r="X1313" i="12"/>
  <c r="X1254" i="12"/>
  <c r="X1436" i="12"/>
  <c r="X1484" i="12"/>
  <c r="X1334" i="12"/>
  <c r="X1406" i="12"/>
  <c r="X1446" i="12"/>
  <c r="X1231" i="12"/>
  <c r="X1342" i="12"/>
  <c r="X1016" i="12"/>
  <c r="X1048" i="12"/>
  <c r="X1104" i="12"/>
  <c r="X1306" i="12"/>
  <c r="X1243" i="12"/>
  <c r="X1368" i="12"/>
  <c r="X1132" i="12"/>
  <c r="X1322" i="12"/>
  <c r="X1349" i="12"/>
  <c r="X1361" i="12"/>
  <c r="X1084" i="12"/>
  <c r="X1173" i="12"/>
  <c r="X1207" i="12"/>
  <c r="X1270" i="12"/>
  <c r="X1062" i="12"/>
  <c r="X1331" i="12"/>
  <c r="X1080" i="12"/>
  <c r="X1216" i="12"/>
  <c r="X1223" i="12"/>
  <c r="X1087" i="12"/>
  <c r="X1176" i="12"/>
  <c r="X1198" i="12"/>
  <c r="X1036" i="12"/>
  <c r="X1073" i="12"/>
  <c r="X1038" i="12"/>
  <c r="X1242" i="12"/>
  <c r="X1154" i="12"/>
  <c r="X1092" i="12"/>
  <c r="X1155" i="12"/>
  <c r="X1078" i="12"/>
  <c r="X1212" i="12"/>
  <c r="X1252" i="12"/>
  <c r="X1326" i="12"/>
  <c r="X1215" i="12"/>
  <c r="X1256" i="12"/>
  <c r="X1205" i="12"/>
  <c r="X1025" i="12"/>
  <c r="X1185" i="12"/>
  <c r="X1201" i="12"/>
  <c r="X1067" i="12"/>
  <c r="X1102" i="12"/>
  <c r="X931" i="12"/>
  <c r="X961" i="12"/>
  <c r="X1046" i="12"/>
  <c r="X1029" i="12"/>
  <c r="X964" i="12"/>
  <c r="X1094" i="12"/>
  <c r="X1005" i="12"/>
  <c r="X930" i="12"/>
  <c r="X1018" i="12"/>
  <c r="X1345" i="12"/>
  <c r="X1329" i="12"/>
  <c r="X1197" i="12"/>
  <c r="X1265" i="12"/>
  <c r="X1191" i="12"/>
  <c r="X1069" i="12"/>
  <c r="X1166" i="12"/>
  <c r="X1171" i="12"/>
  <c r="X1213" i="12"/>
  <c r="X1209" i="12"/>
  <c r="X1011" i="12"/>
  <c r="X921" i="12"/>
  <c r="X1455" i="12"/>
  <c r="X1275" i="12"/>
  <c r="X1255" i="12"/>
  <c r="X1348" i="12"/>
  <c r="X1050" i="12"/>
  <c r="X1343" i="12"/>
  <c r="X1162" i="12"/>
  <c r="X1082" i="12"/>
  <c r="X1115" i="12"/>
  <c r="X1052" i="12"/>
  <c r="X1141" i="12"/>
  <c r="X1026" i="12"/>
  <c r="X1081" i="12"/>
  <c r="X1061" i="12"/>
  <c r="X1150" i="12"/>
  <c r="X1183" i="12"/>
  <c r="X1060" i="12"/>
  <c r="X1365" i="12"/>
  <c r="X1245" i="12"/>
  <c r="X1268" i="12"/>
  <c r="X1114" i="12"/>
  <c r="X1224" i="12"/>
  <c r="X1234" i="12"/>
  <c r="X1227" i="12"/>
  <c r="X1225" i="12"/>
  <c r="X1108" i="12"/>
  <c r="X971" i="12"/>
  <c r="X987" i="12"/>
  <c r="X1090" i="12"/>
  <c r="X1309" i="12"/>
  <c r="X1160" i="12"/>
  <c r="X1056" i="12"/>
  <c r="X1165" i="12"/>
  <c r="X1273" i="12"/>
  <c r="X1186" i="12"/>
  <c r="X1072" i="12"/>
  <c r="X1222" i="12"/>
  <c r="X1146" i="12"/>
  <c r="X1180" i="12"/>
  <c r="X1267" i="12"/>
  <c r="X1058" i="12"/>
  <c r="X1053" i="12"/>
  <c r="X1346" i="12"/>
  <c r="X1063" i="12"/>
  <c r="X1196" i="12"/>
  <c r="X1076" i="12"/>
  <c r="X1097" i="12"/>
  <c r="X1095" i="12"/>
  <c r="X1177" i="12"/>
  <c r="X1030" i="12"/>
  <c r="X1145" i="12"/>
  <c r="X1169" i="12"/>
  <c r="X1189" i="12"/>
  <c r="X1288" i="12"/>
  <c r="X1131" i="12"/>
  <c r="X1035" i="12"/>
  <c r="X932" i="12"/>
  <c r="X956" i="12"/>
  <c r="X998" i="12"/>
  <c r="X1068" i="12"/>
  <c r="X997" i="12"/>
  <c r="X1339" i="12"/>
  <c r="X1051" i="12"/>
  <c r="X1187" i="12"/>
  <c r="X1344" i="12"/>
  <c r="X1226" i="12"/>
  <c r="X1039" i="12"/>
  <c r="X1085" i="12"/>
  <c r="X1093" i="12"/>
  <c r="X1113" i="12"/>
  <c r="X1178" i="12"/>
  <c r="X1359" i="12"/>
  <c r="X1324" i="12"/>
  <c r="X1033" i="12"/>
  <c r="X1181" i="12"/>
  <c r="X1261" i="12"/>
  <c r="X1124" i="12"/>
  <c r="X1130" i="12"/>
  <c r="X1206" i="12"/>
  <c r="X1190" i="12"/>
  <c r="X1144" i="12"/>
  <c r="X1034" i="12"/>
  <c r="X1007" i="12"/>
  <c r="X1022" i="12"/>
  <c r="X1012" i="12"/>
  <c r="X1338" i="12"/>
  <c r="X1315" i="12"/>
  <c r="X1220" i="12"/>
  <c r="X1037" i="12"/>
  <c r="X1279" i="12"/>
  <c r="X1125" i="12"/>
  <c r="X1057" i="12"/>
  <c r="X1024" i="12"/>
  <c r="X1023" i="12"/>
  <c r="X1142" i="12"/>
  <c r="X1040" i="12"/>
  <c r="X1156" i="12"/>
  <c r="X1017" i="12"/>
  <c r="X1147" i="12"/>
  <c r="X1157" i="12"/>
  <c r="X1272" i="12"/>
  <c r="X1366" i="12"/>
  <c r="X1014" i="12"/>
  <c r="X1297" i="12"/>
  <c r="X1319" i="12"/>
  <c r="X1210" i="12"/>
  <c r="X1152" i="12"/>
  <c r="X1163" i="12"/>
  <c r="X1218" i="12"/>
  <c r="X1174" i="12"/>
  <c r="X1021" i="12"/>
  <c r="X1208" i="12"/>
  <c r="X1357" i="12"/>
  <c r="X1304" i="12"/>
  <c r="X1246" i="12"/>
  <c r="X1294" i="12"/>
  <c r="X1127" i="12"/>
  <c r="X1071" i="12"/>
  <c r="X1027" i="12"/>
  <c r="X1204" i="12"/>
  <c r="X1211" i="12"/>
  <c r="X1137" i="12"/>
  <c r="X1089" i="12"/>
  <c r="X1159" i="12"/>
  <c r="X922" i="12"/>
  <c r="X1168" i="12"/>
  <c r="X1285" i="12"/>
  <c r="X1239" i="12"/>
  <c r="X1161" i="12"/>
  <c r="X1362" i="12"/>
  <c r="X1070" i="12"/>
  <c r="X1032" i="12"/>
  <c r="X1281" i="12"/>
  <c r="X1236" i="12"/>
  <c r="X1302" i="12"/>
  <c r="X1009" i="12"/>
  <c r="X1179" i="12"/>
  <c r="X1010" i="12"/>
  <c r="X1133" i="12"/>
  <c r="X1153" i="12"/>
  <c r="X1139" i="12"/>
  <c r="X1264" i="12"/>
  <c r="X1249" i="12"/>
  <c r="X1182" i="12"/>
  <c r="X1228" i="12"/>
  <c r="X1284" i="12"/>
  <c r="X1172" i="12"/>
  <c r="X1086" i="12"/>
  <c r="X1111" i="12"/>
  <c r="X1098" i="12"/>
  <c r="X1077" i="12"/>
  <c r="X1112" i="12"/>
  <c r="X1340" i="12"/>
  <c r="X1042" i="12"/>
  <c r="X1193" i="12"/>
  <c r="X981" i="12"/>
  <c r="X1136" i="12"/>
  <c r="X972" i="12"/>
  <c r="X1129" i="12"/>
  <c r="X1194" i="12"/>
  <c r="X1047" i="12"/>
  <c r="X940" i="12"/>
  <c r="X1054" i="12"/>
  <c r="X1328" i="12"/>
  <c r="X1123" i="12"/>
  <c r="X1202" i="12"/>
  <c r="X1240" i="12"/>
  <c r="X1195" i="12"/>
  <c r="X1043" i="12"/>
  <c r="X1134" i="12"/>
  <c r="X1075" i="12"/>
  <c r="X1143" i="12"/>
  <c r="X952" i="12"/>
  <c r="X974" i="12"/>
  <c r="X1015" i="12"/>
  <c r="X1128" i="12"/>
  <c r="X945" i="12"/>
  <c r="X980" i="12"/>
  <c r="X995" i="12"/>
  <c r="X934" i="12"/>
  <c r="X1118" i="12"/>
  <c r="X954" i="12"/>
  <c r="X923" i="12"/>
  <c r="X863" i="12"/>
  <c r="X1019" i="12"/>
  <c r="X984" i="12"/>
  <c r="X1117" i="12"/>
  <c r="X1116" i="12"/>
  <c r="X1122" i="12"/>
  <c r="X1184" i="12"/>
  <c r="X767" i="12"/>
  <c r="X733" i="12"/>
  <c r="X766" i="12"/>
  <c r="X739" i="12"/>
  <c r="X828" i="12"/>
  <c r="X869" i="12"/>
  <c r="X853" i="12"/>
  <c r="X771" i="12"/>
  <c r="X702" i="12"/>
  <c r="X814" i="12"/>
  <c r="X1164" i="12"/>
  <c r="X1101" i="12"/>
  <c r="X1293" i="12"/>
  <c r="X1001" i="12"/>
  <c r="X982" i="12"/>
  <c r="X811" i="12"/>
  <c r="X908" i="12"/>
  <c r="X729" i="12"/>
  <c r="X806" i="12"/>
  <c r="X816" i="12"/>
  <c r="X1105" i="12"/>
  <c r="X920" i="12"/>
  <c r="X1064" i="12"/>
  <c r="X882" i="12"/>
  <c r="X868" i="12"/>
  <c r="X947" i="12"/>
  <c r="X831" i="12"/>
  <c r="X1103" i="12"/>
  <c r="X1175" i="12"/>
  <c r="X983" i="12"/>
  <c r="X958" i="12"/>
  <c r="X959" i="12"/>
  <c r="X1002" i="12"/>
  <c r="X844" i="12"/>
  <c r="X871" i="12"/>
  <c r="X812" i="12"/>
  <c r="X1120" i="12"/>
  <c r="X1008" i="12"/>
  <c r="X1199" i="12"/>
  <c r="X1214" i="12"/>
  <c r="X1148" i="12"/>
  <c r="X1200" i="12"/>
  <c r="X968" i="12"/>
  <c r="X969" i="12"/>
  <c r="X951" i="12"/>
  <c r="X955" i="12"/>
  <c r="X1020" i="12"/>
  <c r="X936" i="12"/>
  <c r="X804" i="12"/>
  <c r="X743" i="12"/>
  <c r="X1188" i="12"/>
  <c r="X1044" i="12"/>
  <c r="X944" i="12"/>
  <c r="X977" i="12"/>
  <c r="X864" i="12"/>
  <c r="X879" i="12"/>
  <c r="X919" i="12"/>
  <c r="X886" i="12"/>
  <c r="X861" i="12"/>
  <c r="X1091" i="12"/>
  <c r="X1107" i="12"/>
  <c r="X1221" i="12"/>
  <c r="X999" i="12"/>
  <c r="X960" i="12"/>
  <c r="X950" i="12"/>
  <c r="X953" i="12"/>
  <c r="X1219" i="12"/>
  <c r="X1004" i="12"/>
  <c r="X963" i="12"/>
  <c r="X1158" i="12"/>
  <c r="X1065" i="12"/>
  <c r="X938" i="12"/>
  <c r="X978" i="12"/>
  <c r="X926" i="12"/>
  <c r="X993" i="12"/>
  <c r="X888" i="12"/>
  <c r="X846" i="12"/>
  <c r="X890" i="12"/>
  <c r="X836" i="12"/>
  <c r="X1109" i="12"/>
  <c r="X1088" i="12"/>
  <c r="X1059" i="12"/>
  <c r="X985" i="12"/>
  <c r="X967" i="12"/>
  <c r="X1031" i="12"/>
  <c r="X1138" i="12"/>
  <c r="X1006" i="12"/>
  <c r="X957" i="12"/>
  <c r="X990" i="12"/>
  <c r="X833" i="12"/>
  <c r="X768" i="12"/>
  <c r="X787" i="12"/>
  <c r="X917" i="12"/>
  <c r="X770" i="12"/>
  <c r="X772" i="12"/>
  <c r="X824" i="12"/>
  <c r="X782" i="12"/>
  <c r="X1028" i="12"/>
  <c r="X1126" i="12"/>
  <c r="X1099" i="12"/>
  <c r="X946" i="12"/>
  <c r="X1074" i="12"/>
  <c r="X975" i="12"/>
  <c r="X996" i="12"/>
  <c r="X948" i="12"/>
  <c r="X849" i="12"/>
  <c r="X784" i="12"/>
  <c r="X848" i="12"/>
  <c r="X909" i="12"/>
  <c r="X877" i="12"/>
  <c r="X754" i="12"/>
  <c r="X785" i="12"/>
  <c r="X854" i="12"/>
  <c r="X714" i="12"/>
  <c r="X902" i="12"/>
  <c r="X1106" i="12"/>
  <c r="X1119" i="12"/>
  <c r="X1045" i="12"/>
  <c r="X1217" i="12"/>
  <c r="X991" i="12"/>
  <c r="X901" i="12"/>
  <c r="X915" i="12"/>
  <c r="X1049" i="12"/>
  <c r="X1003" i="12"/>
  <c r="X970" i="12"/>
  <c r="X992" i="12"/>
  <c r="X764" i="12"/>
  <c r="X707" i="12"/>
  <c r="X783" i="12"/>
  <c r="X799" i="12"/>
  <c r="X761" i="12"/>
  <c r="X825" i="12"/>
  <c r="X912" i="12"/>
  <c r="X809" i="12"/>
  <c r="X900" i="12"/>
  <c r="X725" i="12"/>
  <c r="X792" i="12"/>
  <c r="X798" i="12"/>
  <c r="X1041" i="12"/>
  <c r="X1135" i="12"/>
  <c r="X1013" i="12"/>
  <c r="X1170" i="12"/>
  <c r="X994" i="12"/>
  <c r="X1167" i="12"/>
  <c r="X988" i="12"/>
  <c r="X986" i="12"/>
  <c r="X1066" i="12"/>
  <c r="X941" i="12"/>
  <c r="X949" i="12"/>
  <c r="X965" i="12"/>
  <c r="X933" i="12"/>
  <c r="X775" i="12"/>
  <c r="X937" i="12"/>
  <c r="X973" i="12"/>
  <c r="X867" i="12"/>
  <c r="X839" i="12"/>
  <c r="X925" i="12"/>
  <c r="X760" i="12"/>
  <c r="X1055" i="12"/>
  <c r="X966" i="12"/>
  <c r="X989" i="12"/>
  <c r="X962" i="12"/>
  <c r="X1110" i="12"/>
  <c r="X942" i="12"/>
  <c r="X711" i="12"/>
  <c r="X856" i="12"/>
  <c r="X827" i="12"/>
  <c r="X719" i="12"/>
  <c r="X893" i="12"/>
  <c r="X897" i="12"/>
  <c r="X718" i="12"/>
  <c r="X884" i="12"/>
  <c r="X834" i="12"/>
  <c r="X876" i="12"/>
  <c r="X731" i="12"/>
  <c r="X895" i="12"/>
  <c r="X910" i="12"/>
  <c r="X838" i="12"/>
  <c r="X907" i="12"/>
  <c r="X976" i="12"/>
  <c r="X779" i="12"/>
  <c r="X807" i="12"/>
  <c r="X697" i="12"/>
  <c r="X619" i="12"/>
  <c r="X616" i="12"/>
  <c r="X530" i="12"/>
  <c r="X712" i="12"/>
  <c r="X604" i="12"/>
  <c r="X822" i="12"/>
  <c r="X586" i="12"/>
  <c r="X661" i="12"/>
  <c r="X540" i="12"/>
  <c r="X703" i="12"/>
  <c r="X683" i="12"/>
  <c r="X577" i="12"/>
  <c r="X658" i="12"/>
  <c r="X776" i="12"/>
  <c r="X549" i="12"/>
  <c r="X751" i="12"/>
  <c r="X928" i="12"/>
  <c r="X823" i="12"/>
  <c r="X821" i="12"/>
  <c r="X795" i="12"/>
  <c r="X875" i="12"/>
  <c r="X881" i="12"/>
  <c r="X883" i="12"/>
  <c r="X1000" i="12"/>
  <c r="X943" i="12"/>
  <c r="X808" i="12"/>
  <c r="X788" i="12"/>
  <c r="X736" i="12"/>
  <c r="X730" i="12"/>
  <c r="X817" i="12"/>
  <c r="X698" i="12"/>
  <c r="X790" i="12"/>
  <c r="X592" i="12"/>
  <c r="X866" i="12"/>
  <c r="X773" i="12"/>
  <c r="X715" i="12"/>
  <c r="X859" i="12"/>
  <c r="X860" i="12"/>
  <c r="X904" i="12"/>
  <c r="X777" i="12"/>
  <c r="X793" i="12"/>
  <c r="X911" i="12"/>
  <c r="X857" i="12"/>
  <c r="X742" i="12"/>
  <c r="X752" i="12"/>
  <c r="X724" i="12"/>
  <c r="X570" i="12"/>
  <c r="X852" i="12"/>
  <c r="X778" i="12"/>
  <c r="X713" i="12"/>
  <c r="X815" i="12"/>
  <c r="X887" i="12"/>
  <c r="X680" i="12"/>
  <c r="X662" i="12"/>
  <c r="X541" i="12"/>
  <c r="X593" i="12"/>
  <c r="X501" i="12"/>
  <c r="X608" i="12"/>
  <c r="X635" i="12"/>
  <c r="X858" i="12"/>
  <c r="X797" i="12"/>
  <c r="X765" i="12"/>
  <c r="X865" i="12"/>
  <c r="X914" i="12"/>
  <c r="X587" i="12"/>
  <c r="X659" i="12"/>
  <c r="X720" i="12"/>
  <c r="X835" i="12"/>
  <c r="X666" i="12"/>
  <c r="X601" i="12"/>
  <c r="X505" i="12"/>
  <c r="X558" i="12"/>
  <c r="X551" i="12"/>
  <c r="X573" i="12"/>
  <c r="X709" i="12"/>
  <c r="X623" i="12"/>
  <c r="X748" i="12"/>
  <c r="X820" i="12"/>
  <c r="X774" i="12"/>
  <c r="X710" i="12"/>
  <c r="X723" i="12"/>
  <c r="X894" i="12"/>
  <c r="X903" i="12"/>
  <c r="X1083" i="12"/>
  <c r="X747" i="12"/>
  <c r="X706" i="12"/>
  <c r="X732" i="12"/>
  <c r="X734" i="12"/>
  <c r="X794" i="12"/>
  <c r="X840" i="12"/>
  <c r="X842" i="12"/>
  <c r="X892" i="12"/>
  <c r="X721" i="12"/>
  <c r="X845" i="12"/>
  <c r="X527" i="12"/>
  <c r="X873" i="12"/>
  <c r="X756" i="12"/>
  <c r="X737" i="12"/>
  <c r="X708" i="12"/>
  <c r="X796" i="12"/>
  <c r="X918" i="12"/>
  <c r="X717" i="12"/>
  <c r="X906" i="12"/>
  <c r="X675" i="12"/>
  <c r="X769" i="12"/>
  <c r="X924" i="12"/>
  <c r="X677" i="12"/>
  <c r="X862" i="12"/>
  <c r="X878" i="12"/>
  <c r="X829" i="12"/>
  <c r="X979" i="12"/>
  <c r="X830" i="12"/>
  <c r="X762" i="12"/>
  <c r="X870" i="12"/>
  <c r="X847" i="12"/>
  <c r="X889" i="12"/>
  <c r="X727" i="12"/>
  <c r="X805" i="12"/>
  <c r="X935" i="12"/>
  <c r="X927" i="12"/>
  <c r="X819" i="12"/>
  <c r="X667" i="12"/>
  <c r="X639" i="12"/>
  <c r="X939" i="12"/>
  <c r="X627" i="12"/>
  <c r="X757" i="12"/>
  <c r="X595" i="12"/>
  <c r="X566" i="12"/>
  <c r="X613" i="12"/>
  <c r="X555" i="12"/>
  <c r="X726" i="12"/>
  <c r="X759" i="12"/>
  <c r="X874" i="12"/>
  <c r="X872" i="12"/>
  <c r="X916" i="12"/>
  <c r="X880" i="12"/>
  <c r="X899" i="12"/>
  <c r="X513" i="12"/>
  <c r="X678" i="12"/>
  <c r="X832" i="12"/>
  <c r="X672" i="12"/>
  <c r="X625" i="12"/>
  <c r="X688" i="12"/>
  <c r="X560" i="12"/>
  <c r="X745" i="12"/>
  <c r="X750" i="12"/>
  <c r="X780" i="12"/>
  <c r="X850" i="12"/>
  <c r="X728" i="12"/>
  <c r="X722" i="12"/>
  <c r="X813" i="12"/>
  <c r="X791" i="12"/>
  <c r="X740" i="12"/>
  <c r="X670" i="12"/>
  <c r="X542" i="12"/>
  <c r="X738" i="12"/>
  <c r="X532" i="12"/>
  <c r="X686" i="12"/>
  <c r="X610" i="12"/>
  <c r="X572" i="12"/>
  <c r="X663" i="12"/>
  <c r="X525" i="12"/>
  <c r="X763" i="12"/>
  <c r="X855" i="12"/>
  <c r="X818" i="12"/>
  <c r="X851" i="12"/>
  <c r="X891" i="12"/>
  <c r="X843" i="12"/>
  <c r="X803" i="12"/>
  <c r="X885" i="12"/>
  <c r="X589" i="12"/>
  <c r="X781" i="12"/>
  <c r="X898" i="12"/>
  <c r="X826" i="12"/>
  <c r="X741" i="12"/>
  <c r="X801" i="12"/>
  <c r="X647" i="12"/>
  <c r="X621" i="12"/>
  <c r="X605" i="12"/>
  <c r="X746" i="12"/>
  <c r="X562" i="12"/>
  <c r="X692" i="12"/>
  <c r="X700" i="12"/>
  <c r="X628" i="12"/>
  <c r="X556" i="12"/>
  <c r="X457" i="12"/>
  <c r="X755" i="12"/>
  <c r="X415" i="12"/>
  <c r="X323" i="12"/>
  <c r="X425" i="12"/>
  <c r="X440" i="12"/>
  <c r="X289" i="12"/>
  <c r="X410" i="12"/>
  <c r="X533" i="12"/>
  <c r="X581" i="12"/>
  <c r="X561" i="12"/>
  <c r="X537" i="12"/>
  <c r="X691" i="12"/>
  <c r="X574" i="12"/>
  <c r="X583" i="12"/>
  <c r="X599" i="12"/>
  <c r="X514" i="12"/>
  <c r="X515" i="12"/>
  <c r="X526" i="12"/>
  <c r="X539" i="12"/>
  <c r="X398" i="12"/>
  <c r="X349" i="12"/>
  <c r="X535" i="12"/>
  <c r="X347" i="12"/>
  <c r="X345" i="12"/>
  <c r="X802" i="12"/>
  <c r="X650" i="12"/>
  <c r="X611" i="12"/>
  <c r="X617" i="12"/>
  <c r="X648" i="12"/>
  <c r="X510" i="12"/>
  <c r="X571" i="12"/>
  <c r="X512" i="12"/>
  <c r="X484" i="12"/>
  <c r="X521" i="12"/>
  <c r="X381" i="12"/>
  <c r="X469" i="12"/>
  <c r="X450" i="12"/>
  <c r="X637" i="12"/>
  <c r="X563" i="12"/>
  <c r="X786" i="12"/>
  <c r="X632" i="12"/>
  <c r="X744" i="12"/>
  <c r="X576" i="12"/>
  <c r="X579" i="12"/>
  <c r="X580" i="12"/>
  <c r="X649" i="12"/>
  <c r="X376" i="12"/>
  <c r="X409" i="12"/>
  <c r="X299" i="12"/>
  <c r="X461" i="12"/>
  <c r="X506" i="12"/>
  <c r="X544" i="12"/>
  <c r="X837" i="12"/>
  <c r="X496" i="12"/>
  <c r="X588" i="12"/>
  <c r="X660" i="12"/>
  <c r="X550" i="12"/>
  <c r="X272" i="12"/>
  <c r="X518" i="12"/>
  <c r="X317" i="12"/>
  <c r="X427" i="12"/>
  <c r="X341" i="12"/>
  <c r="X446" i="12"/>
  <c r="X489" i="12"/>
  <c r="X495" i="12"/>
  <c r="X500" i="12"/>
  <c r="X841" i="12"/>
  <c r="X452" i="12"/>
  <c r="X476" i="12"/>
  <c r="X397" i="12"/>
  <c r="X296" i="12"/>
  <c r="X609" i="12"/>
  <c r="X603" i="12"/>
  <c r="X693" i="12"/>
  <c r="X684" i="12"/>
  <c r="X559" i="12"/>
  <c r="X701" i="12"/>
  <c r="X564" i="12"/>
  <c r="X455" i="12"/>
  <c r="X368" i="12"/>
  <c r="X606" i="12"/>
  <c r="X626" i="12"/>
  <c r="X373" i="12"/>
  <c r="X372" i="12"/>
  <c r="X430" i="12"/>
  <c r="X367" i="12"/>
  <c r="X353" i="12"/>
  <c r="X305" i="12"/>
  <c r="X474" i="12"/>
  <c r="X594" i="12"/>
  <c r="X531" i="12"/>
  <c r="X582" i="12"/>
  <c r="X749" i="12"/>
  <c r="X674" i="12"/>
  <c r="X620" i="12"/>
  <c r="X758" i="12"/>
  <c r="X565" i="12"/>
  <c r="X652" i="12"/>
  <c r="X511" i="12"/>
  <c r="X578" i="12"/>
  <c r="X567" i="12"/>
  <c r="X538" i="12"/>
  <c r="X508" i="12"/>
  <c r="X696" i="12"/>
  <c r="X629" i="12"/>
  <c r="X493" i="12"/>
  <c r="X330" i="12"/>
  <c r="X482" i="12"/>
  <c r="X464" i="12"/>
  <c r="X441" i="12"/>
  <c r="X458" i="12"/>
  <c r="X304" i="12"/>
  <c r="X695" i="12"/>
  <c r="X502" i="12"/>
  <c r="X598" i="12"/>
  <c r="X679" i="12"/>
  <c r="X543" i="12"/>
  <c r="X643" i="12"/>
  <c r="X646" i="12"/>
  <c r="X644" i="12"/>
  <c r="X668" i="12"/>
  <c r="X633" i="12"/>
  <c r="X694" i="12"/>
  <c r="X417" i="12"/>
  <c r="X364" i="12"/>
  <c r="X396" i="12"/>
  <c r="X269" i="12"/>
  <c r="X463" i="12"/>
  <c r="X391" i="12"/>
  <c r="X386" i="12"/>
  <c r="X371" i="12"/>
  <c r="X377" i="12"/>
  <c r="X360" i="12"/>
  <c r="X735" i="12"/>
  <c r="X524" i="12"/>
  <c r="X504" i="12"/>
  <c r="X690" i="12"/>
  <c r="X557" i="12"/>
  <c r="X591" i="12"/>
  <c r="X673" i="12"/>
  <c r="X602" i="12"/>
  <c r="X929" i="12"/>
  <c r="X656" i="12"/>
  <c r="X301" i="12"/>
  <c r="X575" i="12"/>
  <c r="X443" i="12"/>
  <c r="X374" i="12"/>
  <c r="X640" i="12"/>
  <c r="X753" i="12"/>
  <c r="X913" i="12"/>
  <c r="X522" i="12"/>
  <c r="X584" i="12"/>
  <c r="X552" i="12"/>
  <c r="X528" i="12"/>
  <c r="X699" i="12"/>
  <c r="X716" i="12"/>
  <c r="X655" i="12"/>
  <c r="X896" i="12"/>
  <c r="X654" i="12"/>
  <c r="X548" i="12"/>
  <c r="X689" i="12"/>
  <c r="X704" i="12"/>
  <c r="X705" i="12"/>
  <c r="X676" i="12"/>
  <c r="X631" i="12"/>
  <c r="X509" i="12"/>
  <c r="X657" i="12"/>
  <c r="X516" i="12"/>
  <c r="X529" i="12"/>
  <c r="X624" i="12"/>
  <c r="X669" i="12"/>
  <c r="X681" i="12"/>
  <c r="X435" i="12"/>
  <c r="X536" i="12"/>
  <c r="X634" i="12"/>
  <c r="X682" i="12"/>
  <c r="X554" i="12"/>
  <c r="X507" i="12"/>
  <c r="X685" i="12"/>
  <c r="X665" i="12"/>
  <c r="X789" i="12"/>
  <c r="X642" i="12"/>
  <c r="X293" i="12"/>
  <c r="X568" i="12"/>
  <c r="X534" i="12"/>
  <c r="X585" i="12"/>
  <c r="X519" i="12"/>
  <c r="X283" i="12"/>
  <c r="X418" i="12"/>
  <c r="X333" i="12"/>
  <c r="X607" i="12"/>
  <c r="X612" i="12"/>
  <c r="X671" i="12"/>
  <c r="X614" i="12"/>
  <c r="X651" i="12"/>
  <c r="X638" i="12"/>
  <c r="X553" i="12"/>
  <c r="X546" i="12"/>
  <c r="X630" i="12"/>
  <c r="X404" i="12"/>
  <c r="X517" i="12"/>
  <c r="X351" i="12"/>
  <c r="X363" i="12"/>
  <c r="X399" i="12"/>
  <c r="X423" i="12"/>
  <c r="X442" i="12"/>
  <c r="X335" i="12"/>
  <c r="X310" i="12"/>
  <c r="X800" i="12"/>
  <c r="X810" i="12"/>
  <c r="X498" i="12"/>
  <c r="X545" i="12"/>
  <c r="X388" i="12"/>
  <c r="X338" i="12"/>
  <c r="X445" i="12"/>
  <c r="X326" i="12"/>
  <c r="X278" i="12"/>
  <c r="X276" i="12"/>
  <c r="X225" i="12"/>
  <c r="X290" i="12"/>
  <c r="X184" i="12"/>
  <c r="X359" i="12"/>
  <c r="X622" i="12"/>
  <c r="X569" i="12"/>
  <c r="X414" i="12"/>
  <c r="X420" i="12"/>
  <c r="X325" i="12"/>
  <c r="X416" i="12"/>
  <c r="X429" i="12"/>
  <c r="X439" i="12"/>
  <c r="X300" i="12"/>
  <c r="X615" i="12"/>
  <c r="X645" i="12"/>
  <c r="X286" i="12"/>
  <c r="X436" i="12"/>
  <c r="X419" i="12"/>
  <c r="X471" i="12"/>
  <c r="X488" i="12"/>
  <c r="X287" i="12"/>
  <c r="X362" i="12"/>
  <c r="X167" i="12"/>
  <c r="X590" i="12"/>
  <c r="X403" i="12"/>
  <c r="X473" i="12"/>
  <c r="X384" i="12"/>
  <c r="X486" i="12"/>
  <c r="X448" i="12"/>
  <c r="X618" i="12"/>
  <c r="X321" i="12"/>
  <c r="X313" i="12"/>
  <c r="X494" i="12"/>
  <c r="X311" i="12"/>
  <c r="X329" i="12"/>
  <c r="X268" i="12"/>
  <c r="X358" i="12"/>
  <c r="X275" i="12"/>
  <c r="X407" i="12"/>
  <c r="X408" i="12"/>
  <c r="X424" i="12"/>
  <c r="X331" i="12"/>
  <c r="X402" i="12"/>
  <c r="X236" i="12"/>
  <c r="X198" i="12"/>
  <c r="X197" i="12"/>
  <c r="X346" i="12"/>
  <c r="X383" i="12"/>
  <c r="X294" i="12"/>
  <c r="X600" i="12"/>
  <c r="X497" i="12"/>
  <c r="X653" i="12"/>
  <c r="X547" i="12"/>
  <c r="X596" i="12"/>
  <c r="X480" i="12"/>
  <c r="X478" i="12"/>
  <c r="X380" i="12"/>
  <c r="X378" i="12"/>
  <c r="X348" i="12"/>
  <c r="X285" i="12"/>
  <c r="X295" i="12"/>
  <c r="X369" i="12"/>
  <c r="X279" i="12"/>
  <c r="X413" i="12"/>
  <c r="X401" i="12"/>
  <c r="X466" i="12"/>
  <c r="X327" i="12"/>
  <c r="X456" i="12"/>
  <c r="X357" i="12"/>
  <c r="X412" i="12"/>
  <c r="X361" i="12"/>
  <c r="X243" i="12"/>
  <c r="X227" i="12"/>
  <c r="X664" i="12"/>
  <c r="X905" i="12"/>
  <c r="X271" i="12"/>
  <c r="X433" i="12"/>
  <c r="X477" i="12"/>
  <c r="X483" i="12"/>
  <c r="X432" i="12"/>
  <c r="X460" i="12"/>
  <c r="X232" i="12"/>
  <c r="X187" i="12"/>
  <c r="X185" i="12"/>
  <c r="X182" i="12"/>
  <c r="X332" i="12"/>
  <c r="X144" i="12"/>
  <c r="X196" i="12"/>
  <c r="X503" i="12"/>
  <c r="X454" i="12"/>
  <c r="X475" i="12"/>
  <c r="X355" i="12"/>
  <c r="X459" i="12"/>
  <c r="X392" i="12"/>
  <c r="X406" i="12"/>
  <c r="X485" i="12"/>
  <c r="X472" i="12"/>
  <c r="X641" i="12"/>
  <c r="X366" i="12"/>
  <c r="X487" i="12"/>
  <c r="X438" i="12"/>
  <c r="X337" i="12"/>
  <c r="X481" i="12"/>
  <c r="X523" i="12"/>
  <c r="X405" i="12"/>
  <c r="X395" i="12"/>
  <c r="X316" i="12"/>
  <c r="X470" i="12"/>
  <c r="X302" i="12"/>
  <c r="X273" i="12"/>
  <c r="X490" i="12"/>
  <c r="X467" i="12"/>
  <c r="X400" i="12"/>
  <c r="X241" i="12"/>
  <c r="X181" i="12"/>
  <c r="X246" i="12"/>
  <c r="X318" i="12"/>
  <c r="X233" i="12"/>
  <c r="X173" i="12"/>
  <c r="X320" i="12"/>
  <c r="X149" i="12"/>
  <c r="X636" i="12"/>
  <c r="X306" i="12"/>
  <c r="X437" i="12"/>
  <c r="X370" i="12"/>
  <c r="X328" i="12"/>
  <c r="X394" i="12"/>
  <c r="X462" i="12"/>
  <c r="X597" i="12"/>
  <c r="X687" i="12"/>
  <c r="X499" i="12"/>
  <c r="X421" i="12"/>
  <c r="X468" i="12"/>
  <c r="X312" i="12"/>
  <c r="X292" i="12"/>
  <c r="X390" i="12"/>
  <c r="X209" i="12"/>
  <c r="X453" i="12"/>
  <c r="X204" i="12"/>
  <c r="X291" i="12"/>
  <c r="X342" i="12"/>
  <c r="X303" i="12"/>
  <c r="X447" i="12"/>
  <c r="X160" i="12"/>
  <c r="X200" i="12"/>
  <c r="X194" i="12"/>
  <c r="X266" i="12"/>
  <c r="X155" i="12"/>
  <c r="X190" i="12"/>
  <c r="X520" i="12"/>
  <c r="X411" i="12"/>
  <c r="X465" i="12"/>
  <c r="X339" i="12"/>
  <c r="X322" i="12"/>
  <c r="X375" i="12"/>
  <c r="X491" i="12"/>
  <c r="X449" i="12"/>
  <c r="X336" i="12"/>
  <c r="X208" i="12"/>
  <c r="X259" i="12"/>
  <c r="X308" i="12"/>
  <c r="X324" i="12"/>
  <c r="X280" i="12"/>
  <c r="X354" i="12"/>
  <c r="X434" i="12"/>
  <c r="X309" i="12"/>
  <c r="X382" i="12"/>
  <c r="X393" i="12"/>
  <c r="Z175" i="12"/>
  <c r="X242" i="12"/>
  <c r="X218" i="12"/>
  <c r="AA139" i="12"/>
  <c r="X153" i="12"/>
  <c r="X253" i="12"/>
  <c r="AF186" i="12"/>
  <c r="X284" i="12"/>
  <c r="X265" i="12"/>
  <c r="AF258" i="12"/>
  <c r="AF265" i="12"/>
  <c r="X258" i="12"/>
  <c r="X205" i="12"/>
  <c r="X492" i="12"/>
  <c r="X215" i="12"/>
  <c r="AF358" i="12"/>
  <c r="H374" i="12"/>
  <c r="AF374" i="12" s="1"/>
  <c r="H349" i="12"/>
  <c r="AF349" i="12" s="1"/>
  <c r="H355" i="12"/>
  <c r="AF355" i="12" s="1"/>
  <c r="X210" i="12"/>
  <c r="X261" i="12"/>
  <c r="AF166" i="12"/>
  <c r="X174" i="12"/>
  <c r="X267" i="12"/>
  <c r="X426" i="12"/>
  <c r="H409" i="12"/>
  <c r="AF409" i="12" s="1"/>
  <c r="H279" i="12"/>
  <c r="AF279" i="12" s="1"/>
  <c r="H382" i="12"/>
  <c r="AF382" i="12" s="1"/>
  <c r="H400" i="12"/>
  <c r="AF400" i="12" s="1"/>
  <c r="H289" i="12"/>
  <c r="AF289" i="12" s="1"/>
  <c r="H298" i="12"/>
  <c r="AF298" i="12" s="1"/>
  <c r="AA166" i="12"/>
  <c r="AA247" i="12"/>
  <c r="X222" i="12"/>
  <c r="X186" i="12"/>
  <c r="X183" i="12"/>
  <c r="X223" i="12"/>
  <c r="X150" i="12"/>
  <c r="X165" i="12"/>
  <c r="X260" i="12"/>
  <c r="X428" i="12"/>
  <c r="AF290" i="12"/>
  <c r="X315" i="12"/>
  <c r="X282" i="12"/>
  <c r="X444" i="12"/>
  <c r="H359" i="12"/>
  <c r="AF359" i="12" s="1"/>
  <c r="H401" i="12"/>
  <c r="AF401" i="12" s="1"/>
  <c r="H324" i="12"/>
  <c r="AF324" i="12" s="1"/>
  <c r="H445" i="12"/>
  <c r="AF445" i="12" s="1"/>
  <c r="H389" i="12"/>
  <c r="AF389" i="12" s="1"/>
  <c r="H395" i="12"/>
  <c r="AF395" i="12" s="1"/>
  <c r="H321" i="12"/>
  <c r="AF321" i="12" s="1"/>
  <c r="H326" i="12"/>
  <c r="AF326" i="12" s="1"/>
  <c r="X146" i="12"/>
  <c r="X140" i="12"/>
  <c r="X156" i="12"/>
  <c r="X163" i="12"/>
  <c r="X192" i="12"/>
  <c r="X145" i="12"/>
  <c r="H238" i="12"/>
  <c r="AF238" i="12" s="1"/>
  <c r="AF140" i="12"/>
  <c r="X385" i="12"/>
  <c r="AF263" i="12"/>
  <c r="H306" i="12"/>
  <c r="AF306" i="12" s="1"/>
  <c r="AF347" i="12"/>
  <c r="AF340" i="12"/>
  <c r="H398" i="12"/>
  <c r="AF398" i="12" s="1"/>
  <c r="H334" i="12"/>
  <c r="AF334" i="12" s="1"/>
  <c r="H405" i="12"/>
  <c r="AF405" i="12" s="1"/>
  <c r="H470" i="12"/>
  <c r="AF470" i="12" s="1"/>
  <c r="H357" i="12"/>
  <c r="AF357" i="12" s="1"/>
  <c r="H453" i="12"/>
  <c r="AF453" i="12" s="1"/>
  <c r="H392" i="12"/>
  <c r="AF392" i="12" s="1"/>
  <c r="H277" i="12"/>
  <c r="AF277" i="12" s="1"/>
  <c r="X244" i="12"/>
  <c r="X157" i="12"/>
  <c r="X135" i="12"/>
  <c r="X245" i="12"/>
  <c r="X151" i="12"/>
  <c r="X343" i="12"/>
  <c r="H222" i="12"/>
  <c r="AF222" i="12" s="1"/>
  <c r="X389" i="12"/>
  <c r="AF310" i="12"/>
  <c r="X365" i="12"/>
  <c r="AF368" i="12"/>
  <c r="H356" i="12"/>
  <c r="AF356" i="12" s="1"/>
  <c r="AF342" i="12"/>
  <c r="H438" i="12"/>
  <c r="AF438" i="12" s="1"/>
  <c r="H314" i="12"/>
  <c r="AF314" i="12" s="1"/>
  <c r="H343" i="12"/>
  <c r="AF343" i="12" s="1"/>
  <c r="H274" i="12"/>
  <c r="AF274" i="12" s="1"/>
  <c r="H466" i="12"/>
  <c r="AF466" i="12" s="1"/>
  <c r="H459" i="12"/>
  <c r="AF459" i="12" s="1"/>
  <c r="H407" i="12"/>
  <c r="AF407" i="12" s="1"/>
  <c r="AF475" i="12"/>
  <c r="AF292" i="12"/>
  <c r="AF386" i="12"/>
  <c r="AF363" i="12"/>
  <c r="H288" i="12"/>
  <c r="AF288" i="12" s="1"/>
  <c r="H422" i="12"/>
  <c r="AF422" i="12" s="1"/>
  <c r="H313" i="12"/>
  <c r="AF313" i="12" s="1"/>
  <c r="H465" i="12"/>
  <c r="AF465" i="12" s="1"/>
  <c r="H532" i="12"/>
  <c r="AF532" i="12" s="1"/>
  <c r="H485" i="12"/>
  <c r="AF485" i="12" s="1"/>
  <c r="H651" i="12"/>
  <c r="AF651" i="12" s="1"/>
  <c r="H657" i="12"/>
  <c r="AF657" i="12" s="1"/>
  <c r="H527" i="12"/>
  <c r="AF527" i="12" s="1"/>
  <c r="H637" i="12"/>
  <c r="AF637" i="12" s="1"/>
  <c r="H761" i="12"/>
  <c r="AF761" i="12" s="1"/>
  <c r="H366" i="12"/>
  <c r="AF366" i="12" s="1"/>
  <c r="H410" i="12"/>
  <c r="AF410" i="12" s="1"/>
  <c r="H417" i="12"/>
  <c r="AF417" i="12" s="1"/>
  <c r="H458" i="12"/>
  <c r="AF458" i="12" s="1"/>
  <c r="H318" i="12"/>
  <c r="AF318" i="12" s="1"/>
  <c r="H594" i="12"/>
  <c r="AF594" i="12" s="1"/>
  <c r="H502" i="12"/>
  <c r="AF502" i="12" s="1"/>
  <c r="H535" i="12"/>
  <c r="AF535" i="12" s="1"/>
  <c r="H693" i="12"/>
  <c r="AF693" i="12" s="1"/>
  <c r="H480" i="12"/>
  <c r="AF480" i="12" s="1"/>
  <c r="AF419" i="12"/>
  <c r="H455" i="12"/>
  <c r="AF455" i="12" s="1"/>
  <c r="H429" i="12"/>
  <c r="AF429" i="12" s="1"/>
  <c r="H320" i="12"/>
  <c r="AF320" i="12" s="1"/>
  <c r="H434" i="12"/>
  <c r="AF434" i="12" s="1"/>
  <c r="AF456" i="12"/>
  <c r="H489" i="12"/>
  <c r="AF489" i="12" s="1"/>
  <c r="H463" i="12"/>
  <c r="AF463" i="12" s="1"/>
  <c r="H667" i="12"/>
  <c r="AF667" i="12" s="1"/>
  <c r="H513" i="12"/>
  <c r="AF513" i="12" s="1"/>
  <c r="H648" i="12"/>
  <c r="AF648" i="12" s="1"/>
  <c r="H510" i="12"/>
  <c r="AF510" i="12" s="1"/>
  <c r="H601" i="12"/>
  <c r="AF601" i="12" s="1"/>
  <c r="H585" i="12"/>
  <c r="AF585" i="12" s="1"/>
  <c r="H632" i="12"/>
  <c r="AF632" i="12" s="1"/>
  <c r="AF492" i="12"/>
  <c r="AF436" i="12"/>
  <c r="H282" i="12"/>
  <c r="AF282" i="12" s="1"/>
  <c r="H377" i="12"/>
  <c r="AF377" i="12" s="1"/>
  <c r="H481" i="12"/>
  <c r="AF481" i="12" s="1"/>
  <c r="H524" i="12"/>
  <c r="AF524" i="12" s="1"/>
  <c r="H621" i="12"/>
  <c r="AF621" i="12" s="1"/>
  <c r="H578" i="12"/>
  <c r="AF578" i="12" s="1"/>
  <c r="H577" i="12"/>
  <c r="AF577" i="12" s="1"/>
  <c r="H588" i="12"/>
  <c r="AF588" i="12" s="1"/>
  <c r="H571" i="12"/>
  <c r="AF571" i="12" s="1"/>
  <c r="H572" i="12"/>
  <c r="AF572" i="12" s="1"/>
  <c r="H448" i="12"/>
  <c r="AF448" i="12" s="1"/>
  <c r="AF484" i="12"/>
  <c r="H285" i="12"/>
  <c r="AF285" i="12" s="1"/>
  <c r="H452" i="12"/>
  <c r="AF452" i="12" s="1"/>
  <c r="AF354" i="12"/>
  <c r="AF426" i="12"/>
  <c r="AF394" i="12"/>
  <c r="AF627" i="12"/>
  <c r="H672" i="12"/>
  <c r="AF672" i="12" s="1"/>
  <c r="AF560" i="12"/>
  <c r="H604" i="12"/>
  <c r="AF604" i="12" s="1"/>
  <c r="H543" i="12"/>
  <c r="AF543" i="12" s="1"/>
  <c r="H636" i="12"/>
  <c r="AF636" i="12" s="1"/>
  <c r="H629" i="12"/>
  <c r="AF629" i="12" s="1"/>
  <c r="H695" i="12"/>
  <c r="AF695" i="12" s="1"/>
  <c r="AF488" i="12"/>
  <c r="AF315" i="12"/>
  <c r="H522" i="12"/>
  <c r="AF522" i="12" s="1"/>
  <c r="H684" i="12"/>
  <c r="AF684" i="12" s="1"/>
  <c r="H686" i="12"/>
  <c r="AF686" i="12" s="1"/>
  <c r="H531" i="12"/>
  <c r="AF531" i="12" s="1"/>
  <c r="H683" i="12"/>
  <c r="AF683" i="12" s="1"/>
  <c r="H544" i="12"/>
  <c r="AF544" i="12" s="1"/>
  <c r="H660" i="12"/>
  <c r="AF660" i="12" s="1"/>
  <c r="H703" i="12"/>
  <c r="AF703" i="12" s="1"/>
  <c r="AF380" i="12"/>
  <c r="AF443" i="12"/>
  <c r="H328" i="12"/>
  <c r="AF328" i="12" s="1"/>
  <c r="H562" i="12"/>
  <c r="AF562" i="12" s="1"/>
  <c r="H454" i="12"/>
  <c r="AF454" i="12" s="1"/>
  <c r="H688" i="12"/>
  <c r="AF688" i="12" s="1"/>
  <c r="H539" i="12"/>
  <c r="AF539" i="12" s="1"/>
  <c r="H553" i="12"/>
  <c r="AF553" i="12" s="1"/>
  <c r="AF474" i="12"/>
  <c r="H613" i="12"/>
  <c r="AF613" i="12" s="1"/>
  <c r="H569" i="12"/>
  <c r="AF569" i="12" s="1"/>
  <c r="AF533" i="12"/>
  <c r="H628" i="12"/>
  <c r="AF628" i="12" s="1"/>
  <c r="H633" i="12"/>
  <c r="AF633" i="12" s="1"/>
  <c r="H567" i="12"/>
  <c r="AF567" i="12" s="1"/>
  <c r="AF462" i="12"/>
  <c r="H353" i="12"/>
  <c r="AF353" i="12" s="1"/>
  <c r="AF580" i="12"/>
  <c r="H566" i="12"/>
  <c r="AF566" i="12" s="1"/>
  <c r="H643" i="12"/>
  <c r="AF643" i="12" s="1"/>
  <c r="H593" i="12"/>
  <c r="AF593" i="12" s="1"/>
  <c r="AF691" i="12"/>
  <c r="H682" i="12"/>
  <c r="AF682" i="12" s="1"/>
  <c r="H694" i="12"/>
  <c r="AF694" i="12" s="1"/>
  <c r="H559" i="12"/>
  <c r="AF559" i="12" s="1"/>
  <c r="AF378" i="12"/>
  <c r="H307" i="12"/>
  <c r="AF307" i="12" s="1"/>
  <c r="H311" i="12"/>
  <c r="AF311" i="12" s="1"/>
  <c r="H271" i="12"/>
  <c r="AF271" i="12" s="1"/>
  <c r="H649" i="12"/>
  <c r="AF649" i="12" s="1"/>
  <c r="H558" i="12"/>
  <c r="AF558" i="12" s="1"/>
  <c r="H500" i="12"/>
  <c r="AF500" i="12" s="1"/>
  <c r="H646" i="12"/>
  <c r="AF646" i="12" s="1"/>
  <c r="H676" i="12"/>
  <c r="AF676" i="12" s="1"/>
  <c r="H702" i="12"/>
  <c r="AF702" i="12" s="1"/>
  <c r="H609" i="12"/>
  <c r="AF609" i="12" s="1"/>
  <c r="H467" i="12"/>
  <c r="AF467" i="12" s="1"/>
  <c r="AF413" i="12"/>
  <c r="H287" i="12"/>
  <c r="AF287" i="12" s="1"/>
  <c r="H658" i="12"/>
  <c r="AF658" i="12" s="1"/>
  <c r="AF653" i="12"/>
  <c r="H668" i="12"/>
  <c r="AF668" i="12" s="1"/>
  <c r="H603" i="12"/>
  <c r="AF603" i="12" s="1"/>
  <c r="H640" i="12"/>
  <c r="AF640" i="12" s="1"/>
  <c r="H654" i="12"/>
  <c r="AF654" i="12" s="1"/>
  <c r="H472" i="12"/>
  <c r="AF472" i="12" s="1"/>
  <c r="H276" i="12"/>
  <c r="AF276" i="12" s="1"/>
  <c r="H337" i="12"/>
  <c r="AF337" i="12" s="1"/>
  <c r="AF338" i="12"/>
  <c r="H514" i="12"/>
  <c r="AF514" i="12" s="1"/>
  <c r="H626" i="12"/>
  <c r="AF626" i="12" s="1"/>
  <c r="H584" i="12"/>
  <c r="AF584" i="12" s="1"/>
  <c r="H526" i="12"/>
  <c r="AF526" i="12" s="1"/>
  <c r="AF317" i="12"/>
  <c r="H302" i="12"/>
  <c r="AF302" i="12" s="1"/>
  <c r="H411" i="12"/>
  <c r="AF411" i="12" s="1"/>
  <c r="AF341" i="12"/>
  <c r="AF348" i="12"/>
  <c r="H296" i="12"/>
  <c r="AF296" i="12" s="1"/>
  <c r="H421" i="12"/>
  <c r="AF421" i="12" s="1"/>
  <c r="H308" i="12"/>
  <c r="AF308" i="12" s="1"/>
  <c r="H592" i="12"/>
  <c r="AF592" i="12" s="1"/>
  <c r="AF573" i="12"/>
  <c r="AF435" i="12"/>
  <c r="H486" i="12"/>
  <c r="AF486" i="12" s="1"/>
  <c r="H365" i="12"/>
  <c r="AF365" i="12" s="1"/>
  <c r="H549" i="12"/>
  <c r="AF549" i="12" s="1"/>
  <c r="H659" i="12"/>
  <c r="AF659" i="12" s="1"/>
  <c r="H615" i="12"/>
  <c r="AF615" i="12" s="1"/>
  <c r="AF555" i="12"/>
  <c r="H607" i="12"/>
  <c r="AF607" i="12" s="1"/>
  <c r="H634" i="12"/>
  <c r="AF634" i="12" s="1"/>
  <c r="H645" i="12"/>
  <c r="AF645" i="12" s="1"/>
  <c r="H678" i="12"/>
  <c r="AF678" i="12" s="1"/>
  <c r="H548" i="12"/>
  <c r="AF548" i="12" s="1"/>
  <c r="AF283" i="12"/>
  <c r="AF345" i="12"/>
  <c r="AF281" i="12"/>
  <c r="H305" i="12"/>
  <c r="AF305" i="12" s="1"/>
  <c r="H469" i="12"/>
  <c r="AF469" i="12" s="1"/>
  <c r="H530" i="12"/>
  <c r="AF530" i="12" s="1"/>
  <c r="H350" i="12"/>
  <c r="AF350" i="12" s="1"/>
  <c r="H661" i="12"/>
  <c r="AF661" i="12" s="1"/>
  <c r="H617" i="12"/>
  <c r="AF617" i="12" s="1"/>
  <c r="H622" i="12"/>
  <c r="AF622" i="12" s="1"/>
  <c r="H665" i="12"/>
  <c r="AF665" i="12" s="1"/>
  <c r="H600" i="12"/>
  <c r="AF600" i="12" s="1"/>
  <c r="H707" i="12"/>
  <c r="AF707" i="12" s="1"/>
  <c r="AF494" i="12"/>
  <c r="H330" i="12"/>
  <c r="AF330" i="12" s="1"/>
  <c r="H496" i="12"/>
  <c r="AF496" i="12" s="1"/>
  <c r="AF381" i="12"/>
  <c r="H425" i="12"/>
  <c r="AF425" i="12" s="1"/>
  <c r="AF331" i="12"/>
  <c r="H536" i="12"/>
  <c r="AF536" i="12" s="1"/>
  <c r="H606" i="12"/>
  <c r="AF606" i="12" s="1"/>
  <c r="H669" i="12"/>
  <c r="AF669" i="12" s="1"/>
  <c r="H656" i="12"/>
  <c r="AF656" i="12" s="1"/>
  <c r="H642" i="12"/>
  <c r="AF642" i="12" s="1"/>
  <c r="H586" i="12"/>
  <c r="AF586" i="12" s="1"/>
  <c r="H687" i="12"/>
  <c r="AF687" i="12" s="1"/>
  <c r="H727" i="12"/>
  <c r="AF727" i="12" s="1"/>
  <c r="H698" i="12"/>
  <c r="AF698" i="12" s="1"/>
  <c r="H774" i="12"/>
  <c r="AF774" i="12" s="1"/>
  <c r="H814" i="12"/>
  <c r="AF814" i="12" s="1"/>
  <c r="H895" i="12"/>
  <c r="AF895" i="12" s="1"/>
  <c r="AF598" i="12"/>
  <c r="AF635" i="12"/>
  <c r="AF644" i="12"/>
  <c r="AF515" i="12"/>
  <c r="H504" i="12"/>
  <c r="AF504" i="12" s="1"/>
  <c r="H551" i="12"/>
  <c r="AF551" i="12" s="1"/>
  <c r="AF699" i="12"/>
  <c r="AF666" i="12"/>
  <c r="H597" i="12"/>
  <c r="AF597" i="12" s="1"/>
  <c r="AF631" i="12"/>
  <c r="H826" i="12"/>
  <c r="AF826" i="12" s="1"/>
  <c r="H705" i="12"/>
  <c r="AF705" i="12" s="1"/>
  <c r="H912" i="12"/>
  <c r="AF912" i="12" s="1"/>
  <c r="H726" i="12"/>
  <c r="AF726" i="12" s="1"/>
  <c r="H807" i="12"/>
  <c r="AF807" i="12" s="1"/>
  <c r="AF564" i="12"/>
  <c r="AF650" i="12"/>
  <c r="AF762" i="12"/>
  <c r="H785" i="12"/>
  <c r="AF785" i="12" s="1"/>
  <c r="H709" i="12"/>
  <c r="AF709" i="12" s="1"/>
  <c r="H913" i="12"/>
  <c r="AF913" i="12" s="1"/>
  <c r="H767" i="12"/>
  <c r="AF767" i="12" s="1"/>
  <c r="H677" i="12"/>
  <c r="AF677" i="12" s="1"/>
  <c r="H681" i="12"/>
  <c r="AF681" i="12" s="1"/>
  <c r="H673" i="12"/>
  <c r="AF673" i="12" s="1"/>
  <c r="AF630" i="12"/>
  <c r="H528" i="12"/>
  <c r="AF528" i="12" s="1"/>
  <c r="H595" i="12"/>
  <c r="AF595" i="12" s="1"/>
  <c r="AF605" i="12"/>
  <c r="H523" i="12"/>
  <c r="AF523" i="12" s="1"/>
  <c r="AF516" i="12"/>
  <c r="AF608" i="12"/>
  <c r="H859" i="12"/>
  <c r="AF859" i="12" s="1"/>
  <c r="H846" i="12"/>
  <c r="AF846" i="12" s="1"/>
  <c r="H742" i="12"/>
  <c r="AF742" i="12" s="1"/>
  <c r="H838" i="12"/>
  <c r="AF838" i="12" s="1"/>
  <c r="H844" i="12"/>
  <c r="AF844" i="12" s="1"/>
  <c r="H872" i="12"/>
  <c r="AF872" i="12" s="1"/>
  <c r="H721" i="12"/>
  <c r="AF721" i="12" s="1"/>
  <c r="AF652" i="12"/>
  <c r="AF556" i="12"/>
  <c r="H716" i="12"/>
  <c r="AF716" i="12" s="1"/>
  <c r="H663" i="12"/>
  <c r="AF663" i="12" s="1"/>
  <c r="H871" i="12"/>
  <c r="AF871" i="12" s="1"/>
  <c r="H910" i="12"/>
  <c r="AF910" i="12" s="1"/>
  <c r="H743" i="12"/>
  <c r="AF743" i="12" s="1"/>
  <c r="H901" i="12"/>
  <c r="AF901" i="12" s="1"/>
  <c r="AF545" i="12"/>
  <c r="H723" i="12"/>
  <c r="AF723" i="12" s="1"/>
  <c r="AF537" i="12"/>
  <c r="AF739" i="12"/>
  <c r="AF738" i="12"/>
  <c r="H519" i="12"/>
  <c r="AF519" i="12" s="1"/>
  <c r="AF501" i="12"/>
  <c r="H625" i="12"/>
  <c r="AF625" i="12" s="1"/>
  <c r="H725" i="12"/>
  <c r="AF725" i="12" s="1"/>
  <c r="H915" i="12"/>
  <c r="AF915" i="12" s="1"/>
  <c r="H772" i="12"/>
  <c r="AF772" i="12" s="1"/>
  <c r="H745" i="12"/>
  <c r="AF745" i="12" s="1"/>
  <c r="AF674" i="12"/>
  <c r="H583" i="12"/>
  <c r="AF583" i="12" s="1"/>
  <c r="AF579" i="12"/>
  <c r="H670" i="12"/>
  <c r="AF670" i="12" s="1"/>
  <c r="H787" i="12"/>
  <c r="AF787" i="12" s="1"/>
  <c r="H706" i="12"/>
  <c r="AF706" i="12" s="1"/>
  <c r="H735" i="12"/>
  <c r="AF735" i="12" s="1"/>
  <c r="H813" i="12"/>
  <c r="AF813" i="12" s="1"/>
  <c r="H804" i="12"/>
  <c r="AF804" i="12" s="1"/>
  <c r="AF602" i="12"/>
  <c r="AF638" i="12"/>
  <c r="H542" i="12"/>
  <c r="AF542" i="12" s="1"/>
  <c r="AF508" i="12"/>
  <c r="AF540" i="12"/>
  <c r="AF624" i="12"/>
  <c r="H611" i="12"/>
  <c r="AF611" i="12" s="1"/>
  <c r="H538" i="12"/>
  <c r="AF538" i="12" s="1"/>
  <c r="AF700" i="12"/>
  <c r="AF647" i="12"/>
  <c r="H662" i="12"/>
  <c r="AF662" i="12" s="1"/>
  <c r="H867" i="12"/>
  <c r="AF867" i="12" s="1"/>
  <c r="H868" i="12"/>
  <c r="AF868" i="12" s="1"/>
  <c r="H757" i="12"/>
  <c r="AF757" i="12" s="1"/>
  <c r="H843" i="12"/>
  <c r="AF843" i="12" s="1"/>
  <c r="H831" i="12"/>
  <c r="AF831" i="12" s="1"/>
  <c r="H858" i="12"/>
  <c r="AF858" i="12" s="1"/>
  <c r="AF590" i="12"/>
  <c r="AF581" i="12"/>
  <c r="AF554" i="12"/>
  <c r="H680" i="12"/>
  <c r="AF680" i="12" s="1"/>
  <c r="AF599" i="12"/>
  <c r="H784" i="12"/>
  <c r="AF784" i="12" s="1"/>
  <c r="H827" i="12"/>
  <c r="AF827" i="12" s="1"/>
  <c r="H789" i="12"/>
  <c r="AF789" i="12" s="1"/>
  <c r="H909" i="12"/>
  <c r="AF909" i="12" s="1"/>
  <c r="H464" i="12"/>
  <c r="AF464" i="12" s="1"/>
  <c r="AF620" i="12"/>
  <c r="H546" i="12"/>
  <c r="AF546" i="12" s="1"/>
  <c r="H612" i="12"/>
  <c r="AF612" i="12" s="1"/>
  <c r="AF729" i="12"/>
  <c r="H587" i="12"/>
  <c r="AF587" i="12" s="1"/>
  <c r="H851" i="12"/>
  <c r="AF851" i="12" s="1"/>
  <c r="H794" i="12"/>
  <c r="AF794" i="12" s="1"/>
  <c r="H756" i="12"/>
  <c r="AF756" i="12" s="1"/>
  <c r="H828" i="12"/>
  <c r="AF828" i="12" s="1"/>
  <c r="H799" i="12"/>
  <c r="AF799" i="12" s="1"/>
  <c r="AF541" i="12"/>
  <c r="AF690" i="12"/>
  <c r="AF498" i="12"/>
  <c r="AF550" i="12"/>
  <c r="H520" i="12"/>
  <c r="AF520" i="12" s="1"/>
  <c r="H713" i="12"/>
  <c r="AF713" i="12" s="1"/>
  <c r="H529" i="12"/>
  <c r="AF529" i="12" s="1"/>
  <c r="H862" i="12"/>
  <c r="AF862" i="12" s="1"/>
  <c r="H916" i="12"/>
  <c r="AF916" i="12" s="1"/>
  <c r="H897" i="12"/>
  <c r="AF897" i="12" s="1"/>
  <c r="H911" i="12"/>
  <c r="AF911" i="12" s="1"/>
  <c r="H715" i="12"/>
  <c r="AF715" i="12" s="1"/>
  <c r="AF534" i="12"/>
  <c r="AF619" i="12"/>
  <c r="H816" i="12"/>
  <c r="AF816" i="12" s="1"/>
  <c r="H655" i="12"/>
  <c r="AF655" i="12" s="1"/>
  <c r="H824" i="12"/>
  <c r="AF824" i="12" s="1"/>
  <c r="H759" i="12"/>
  <c r="AF759" i="12" s="1"/>
  <c r="H857" i="12"/>
  <c r="AF857" i="12" s="1"/>
  <c r="H906" i="12"/>
  <c r="AF906" i="12" s="1"/>
  <c r="H829" i="12"/>
  <c r="AF829" i="12" s="1"/>
  <c r="AF511" i="12"/>
  <c r="AF596" i="12"/>
  <c r="AF639" i="12"/>
  <c r="AF552" i="12"/>
  <c r="H866" i="12"/>
  <c r="AF866" i="12" s="1"/>
  <c r="H873" i="12"/>
  <c r="AF873" i="12" s="1"/>
  <c r="H870" i="12"/>
  <c r="AF870" i="12" s="1"/>
  <c r="H689" i="12"/>
  <c r="AF689" i="12" s="1"/>
  <c r="AF671" i="12"/>
  <c r="AF565" i="12"/>
  <c r="AF547" i="12"/>
  <c r="AF518" i="12"/>
  <c r="H889" i="12"/>
  <c r="AF889" i="12" s="1"/>
  <c r="H885" i="12"/>
  <c r="AF885" i="12" s="1"/>
  <c r="H783" i="12"/>
  <c r="AF783" i="12" s="1"/>
  <c r="H869" i="12"/>
  <c r="AF869" i="12" s="1"/>
  <c r="H883" i="12"/>
  <c r="AF883" i="12" s="1"/>
  <c r="H758" i="12"/>
  <c r="AF758" i="12" s="1"/>
  <c r="H902" i="12"/>
  <c r="AF902" i="12" s="1"/>
  <c r="H898" i="12"/>
  <c r="AF898" i="12" s="1"/>
  <c r="AF618" i="12"/>
  <c r="AF557" i="12"/>
  <c r="H575" i="12"/>
  <c r="AF575" i="12" s="1"/>
  <c r="H718" i="12"/>
  <c r="AF718" i="12" s="1"/>
  <c r="H679" i="12"/>
  <c r="AF679" i="12" s="1"/>
  <c r="H832" i="12"/>
  <c r="AF832" i="12" s="1"/>
  <c r="H892" i="12"/>
  <c r="AF892" i="12" s="1"/>
  <c r="H711" i="12"/>
  <c r="AF711" i="12" s="1"/>
  <c r="H775" i="12"/>
  <c r="AF775" i="12" s="1"/>
  <c r="H736" i="12"/>
  <c r="AF736" i="12" s="1"/>
  <c r="H797" i="12"/>
  <c r="AF797" i="12" s="1"/>
  <c r="H890" i="12"/>
  <c r="AF890" i="12" s="1"/>
  <c r="H497" i="12"/>
  <c r="AF497" i="12" s="1"/>
  <c r="H525" i="12"/>
  <c r="AF525" i="12" s="1"/>
  <c r="AF616" i="12"/>
  <c r="H517" i="12"/>
  <c r="AF517" i="12" s="1"/>
  <c r="H685" i="12"/>
  <c r="AF685" i="12" s="1"/>
  <c r="H576" i="12"/>
  <c r="AF576" i="12" s="1"/>
  <c r="AF582" i="12"/>
  <c r="H701" i="12"/>
  <c r="AF701" i="12" s="1"/>
  <c r="H782" i="12"/>
  <c r="AF782" i="12" s="1"/>
  <c r="H856" i="12"/>
  <c r="AF856" i="12" s="1"/>
  <c r="H881" i="12"/>
  <c r="AF881" i="12" s="1"/>
  <c r="H722" i="12"/>
  <c r="AF722" i="12" s="1"/>
  <c r="H796" i="12"/>
  <c r="AF796" i="12" s="1"/>
  <c r="AF750" i="12"/>
  <c r="AF730" i="12"/>
  <c r="AF852" i="12"/>
  <c r="H741" i="12"/>
  <c r="AF741" i="12" s="1"/>
  <c r="H976" i="12"/>
  <c r="AF976" i="12" s="1"/>
  <c r="H1119" i="12"/>
  <c r="AF1119" i="12" s="1"/>
  <c r="AF921" i="12"/>
  <c r="AF724" i="12"/>
  <c r="AF839" i="12"/>
  <c r="AF819" i="12"/>
  <c r="H712" i="12"/>
  <c r="AF712" i="12" s="1"/>
  <c r="H771" i="12"/>
  <c r="AF771" i="12" s="1"/>
  <c r="H882" i="12"/>
  <c r="AF882" i="12" s="1"/>
  <c r="H998" i="12"/>
  <c r="AF998" i="12" s="1"/>
  <c r="H943" i="12"/>
  <c r="AF943" i="12" s="1"/>
  <c r="H989" i="12"/>
  <c r="AF989" i="12" s="1"/>
  <c r="H1097" i="12"/>
  <c r="AF1097" i="12" s="1"/>
  <c r="AF878" i="12"/>
  <c r="AF893" i="12"/>
  <c r="AF879" i="12"/>
  <c r="AF798" i="12"/>
  <c r="H860" i="12"/>
  <c r="AF860" i="12" s="1"/>
  <c r="H806" i="12"/>
  <c r="AF806" i="12" s="1"/>
  <c r="H733" i="12"/>
  <c r="AF733" i="12" s="1"/>
  <c r="H818" i="12"/>
  <c r="AF818" i="12" s="1"/>
  <c r="H935" i="12"/>
  <c r="AF935" i="12" s="1"/>
  <c r="AF793" i="12"/>
  <c r="H760" i="12"/>
  <c r="AF760" i="12" s="1"/>
  <c r="H810" i="12"/>
  <c r="AF810" i="12" s="1"/>
  <c r="H779" i="12"/>
  <c r="AF779" i="12" s="1"/>
  <c r="H908" i="12"/>
  <c r="AF908" i="12" s="1"/>
  <c r="H811" i="12"/>
  <c r="AF811" i="12" s="1"/>
  <c r="H749" i="12"/>
  <c r="AF749" i="12" s="1"/>
  <c r="H930" i="12"/>
  <c r="AF930" i="12" s="1"/>
  <c r="H981" i="12"/>
  <c r="AF981" i="12" s="1"/>
  <c r="H1000" i="12"/>
  <c r="AF1000" i="12" s="1"/>
  <c r="H1052" i="12"/>
  <c r="AF1052" i="12" s="1"/>
  <c r="AF770" i="12"/>
  <c r="AF734" i="12"/>
  <c r="H786" i="12"/>
  <c r="AF786" i="12" s="1"/>
  <c r="H704" i="12"/>
  <c r="AF704" i="12" s="1"/>
  <c r="H959" i="12"/>
  <c r="AF959" i="12" s="1"/>
  <c r="H938" i="12"/>
  <c r="AF938" i="12" s="1"/>
  <c r="H953" i="12"/>
  <c r="AF953" i="12" s="1"/>
  <c r="H920" i="12"/>
  <c r="AF920" i="12" s="1"/>
  <c r="H1172" i="12"/>
  <c r="AF1172" i="12" s="1"/>
  <c r="H963" i="12"/>
  <c r="AF963" i="12" s="1"/>
  <c r="H1136" i="12"/>
  <c r="AF1136" i="12" s="1"/>
  <c r="H1023" i="12"/>
  <c r="AF1023" i="12" s="1"/>
  <c r="AF808" i="12"/>
  <c r="AF904" i="12"/>
  <c r="AF791" i="12"/>
  <c r="H886" i="12"/>
  <c r="AF886" i="12" s="1"/>
  <c r="AF875" i="12"/>
  <c r="H737" i="12"/>
  <c r="AF737" i="12" s="1"/>
  <c r="H948" i="12"/>
  <c r="AF948" i="12" s="1"/>
  <c r="H949" i="12"/>
  <c r="AF949" i="12" s="1"/>
  <c r="H974" i="12"/>
  <c r="AF974" i="12" s="1"/>
  <c r="H1213" i="12"/>
  <c r="AF1213" i="12" s="1"/>
  <c r="H1200" i="12"/>
  <c r="AF1200" i="12" s="1"/>
  <c r="AF864" i="12"/>
  <c r="AF823" i="12"/>
  <c r="AF924" i="12"/>
  <c r="AF830" i="12"/>
  <c r="H731" i="12"/>
  <c r="AF731" i="12" s="1"/>
  <c r="H841" i="12"/>
  <c r="AF841" i="12" s="1"/>
  <c r="AF740" i="12"/>
  <c r="H766" i="12"/>
  <c r="AF766" i="12" s="1"/>
  <c r="AF795" i="12"/>
  <c r="AF880" i="12"/>
  <c r="H987" i="12"/>
  <c r="AF987" i="12" s="1"/>
  <c r="H979" i="12"/>
  <c r="AF979" i="12" s="1"/>
  <c r="H1001" i="12"/>
  <c r="AF1001" i="12" s="1"/>
  <c r="H942" i="12"/>
  <c r="AF942" i="12" s="1"/>
  <c r="H1149" i="12"/>
  <c r="AF1149" i="12" s="1"/>
  <c r="AF788" i="12"/>
  <c r="H855" i="12"/>
  <c r="AF855" i="12" s="1"/>
  <c r="AF888" i="12"/>
  <c r="H746" i="12"/>
  <c r="AF746" i="12" s="1"/>
  <c r="H801" i="12"/>
  <c r="AF801" i="12" s="1"/>
  <c r="H822" i="12"/>
  <c r="AF822" i="12" s="1"/>
  <c r="H773" i="12"/>
  <c r="AF773" i="12" s="1"/>
  <c r="H899" i="12"/>
  <c r="AF899" i="12" s="1"/>
  <c r="H853" i="12"/>
  <c r="AF853" i="12" s="1"/>
  <c r="H918" i="12"/>
  <c r="AF918" i="12" s="1"/>
  <c r="H936" i="12"/>
  <c r="AF936" i="12" s="1"/>
  <c r="H991" i="12"/>
  <c r="AF991" i="12" s="1"/>
  <c r="AF876" i="12"/>
  <c r="H812" i="12"/>
  <c r="AF812" i="12" s="1"/>
  <c r="H764" i="12"/>
  <c r="AF764" i="12" s="1"/>
  <c r="H975" i="12"/>
  <c r="AF975" i="12" s="1"/>
  <c r="H980" i="12"/>
  <c r="AF980" i="12" s="1"/>
  <c r="H988" i="12"/>
  <c r="AF988" i="12" s="1"/>
  <c r="H994" i="12"/>
  <c r="AF994" i="12" s="1"/>
  <c r="H934" i="12"/>
  <c r="AF934" i="12" s="1"/>
  <c r="AF861" i="12"/>
  <c r="H834" i="12"/>
  <c r="AF834" i="12" s="1"/>
  <c r="H744" i="12"/>
  <c r="AF744" i="12" s="1"/>
  <c r="AF805" i="12"/>
  <c r="H905" i="12"/>
  <c r="AF905" i="12" s="1"/>
  <c r="H850" i="12"/>
  <c r="AF850" i="12" s="1"/>
  <c r="H752" i="12"/>
  <c r="AF752" i="12" s="1"/>
  <c r="H933" i="12"/>
  <c r="AF933" i="12" s="1"/>
  <c r="H956" i="12"/>
  <c r="AF956" i="12" s="1"/>
  <c r="H997" i="12"/>
  <c r="AF997" i="12" s="1"/>
  <c r="AF781" i="12"/>
  <c r="AF842" i="12"/>
  <c r="AF837" i="12"/>
  <c r="H919" i="12"/>
  <c r="AF919" i="12" s="1"/>
  <c r="H965" i="12"/>
  <c r="AF965" i="12" s="1"/>
  <c r="H977" i="12"/>
  <c r="AF977" i="12" s="1"/>
  <c r="H940" i="12"/>
  <c r="AF940" i="12" s="1"/>
  <c r="H955" i="12"/>
  <c r="AF955" i="12" s="1"/>
  <c r="H939" i="12"/>
  <c r="AF939" i="12" s="1"/>
  <c r="H1086" i="12"/>
  <c r="AF1086" i="12" s="1"/>
  <c r="H1031" i="12"/>
  <c r="AF1031" i="12" s="1"/>
  <c r="AF848" i="12"/>
  <c r="H887" i="12"/>
  <c r="AF887" i="12" s="1"/>
  <c r="AF802" i="12"/>
  <c r="H907" i="12"/>
  <c r="AF907" i="12" s="1"/>
  <c r="AF792" i="12"/>
  <c r="H972" i="12"/>
  <c r="AF972" i="12" s="1"/>
  <c r="H999" i="12"/>
  <c r="AF999" i="12" s="1"/>
  <c r="H1026" i="12"/>
  <c r="AF1026" i="12" s="1"/>
  <c r="H982" i="12"/>
  <c r="AF982" i="12" s="1"/>
  <c r="H1092" i="12"/>
  <c r="AF1092" i="12" s="1"/>
  <c r="AF714" i="12"/>
  <c r="H914" i="12"/>
  <c r="AF914" i="12" s="1"/>
  <c r="H877" i="12"/>
  <c r="AF877" i="12" s="1"/>
  <c r="AF923" i="12"/>
  <c r="H720" i="12"/>
  <c r="AF720" i="12" s="1"/>
  <c r="AF803" i="12"/>
  <c r="H960" i="12"/>
  <c r="AF960" i="12" s="1"/>
  <c r="H992" i="12"/>
  <c r="AF992" i="12" s="1"/>
  <c r="H1030" i="12"/>
  <c r="AF1030" i="12" s="1"/>
  <c r="H1033" i="12"/>
  <c r="AF1033" i="12" s="1"/>
  <c r="AF865" i="12"/>
  <c r="AF849" i="12"/>
  <c r="H820" i="12"/>
  <c r="AF820" i="12" s="1"/>
  <c r="H928" i="12"/>
  <c r="AF928" i="12" s="1"/>
  <c r="H966" i="12"/>
  <c r="AF966" i="12" s="1"/>
  <c r="H950" i="12"/>
  <c r="AF950" i="12" s="1"/>
  <c r="H946" i="12"/>
  <c r="AF946" i="12" s="1"/>
  <c r="H954" i="12"/>
  <c r="AF954" i="12" s="1"/>
  <c r="H1195" i="12"/>
  <c r="AF1195" i="12" s="1"/>
  <c r="H1210" i="12"/>
  <c r="AF1210" i="12" s="1"/>
  <c r="H1187" i="12"/>
  <c r="AF1187" i="12" s="1"/>
  <c r="AF917" i="12"/>
  <c r="AF840" i="12"/>
  <c r="AF728" i="12"/>
  <c r="H754" i="12"/>
  <c r="AF754" i="12" s="1"/>
  <c r="H891" i="12"/>
  <c r="AF891" i="12" s="1"/>
  <c r="AF747" i="12"/>
  <c r="AF815" i="12"/>
  <c r="H817" i="12"/>
  <c r="AF817" i="12" s="1"/>
  <c r="H833" i="12"/>
  <c r="AF833" i="12" s="1"/>
  <c r="AF763" i="12"/>
  <c r="H970" i="12"/>
  <c r="AF970" i="12" s="1"/>
  <c r="H958" i="12"/>
  <c r="AF958" i="12" s="1"/>
  <c r="H1058" i="12"/>
  <c r="AF1058" i="12" s="1"/>
  <c r="H985" i="12"/>
  <c r="AF985" i="12" s="1"/>
  <c r="H983" i="12"/>
  <c r="AF983" i="12" s="1"/>
  <c r="AF836" i="12"/>
  <c r="H821" i="12"/>
  <c r="AF821" i="12" s="1"/>
  <c r="H751" i="12"/>
  <c r="AF751" i="12" s="1"/>
  <c r="H986" i="12"/>
  <c r="AF986" i="12" s="1"/>
  <c r="H1063" i="12"/>
  <c r="AF1063" i="12" s="1"/>
  <c r="H925" i="12"/>
  <c r="AF925" i="12" s="1"/>
  <c r="H968" i="12"/>
  <c r="AF968" i="12" s="1"/>
  <c r="AF945" i="12"/>
  <c r="AF1178" i="12"/>
  <c r="AF969" i="12"/>
  <c r="H996" i="12"/>
  <c r="AF996" i="12" s="1"/>
  <c r="AF1110" i="12"/>
  <c r="H1085" i="12"/>
  <c r="AF1085" i="12" s="1"/>
  <c r="H1179" i="12"/>
  <c r="AF1179" i="12" s="1"/>
  <c r="H1148" i="12"/>
  <c r="AF1148" i="12" s="1"/>
  <c r="H1123" i="12"/>
  <c r="AF1123" i="12" s="1"/>
  <c r="H1293" i="12"/>
  <c r="AF1293" i="12" s="1"/>
  <c r="H1248" i="12"/>
  <c r="AF1248" i="12" s="1"/>
  <c r="H1015" i="12"/>
  <c r="AF1015" i="12" s="1"/>
  <c r="H1009" i="12"/>
  <c r="AF1009" i="12" s="1"/>
  <c r="H1304" i="12"/>
  <c r="AF1304" i="12" s="1"/>
  <c r="H1244" i="12"/>
  <c r="AF1244" i="12" s="1"/>
  <c r="H951" i="12"/>
  <c r="AF951" i="12" s="1"/>
  <c r="AF961" i="12"/>
  <c r="H1074" i="12"/>
  <c r="AF1074" i="12" s="1"/>
  <c r="H1122" i="12"/>
  <c r="AF1122" i="12" s="1"/>
  <c r="H1131" i="12"/>
  <c r="AF1131" i="12" s="1"/>
  <c r="H1091" i="12"/>
  <c r="AF1091" i="12" s="1"/>
  <c r="H1314" i="12"/>
  <c r="AF1314" i="12" s="1"/>
  <c r="H1263" i="12"/>
  <c r="AF1263" i="12" s="1"/>
  <c r="H1318" i="12"/>
  <c r="AF1318" i="12" s="1"/>
  <c r="H1185" i="12"/>
  <c r="AF1185" i="12" s="1"/>
  <c r="H1349" i="12"/>
  <c r="AF1349" i="12" s="1"/>
  <c r="H927" i="12"/>
  <c r="AF927" i="12" s="1"/>
  <c r="H1118" i="12"/>
  <c r="AF1118" i="12" s="1"/>
  <c r="AF1016" i="12"/>
  <c r="H1112" i="12"/>
  <c r="AF1112" i="12" s="1"/>
  <c r="AF1151" i="12"/>
  <c r="H1132" i="12"/>
  <c r="AF1132" i="12" s="1"/>
  <c r="H1227" i="12"/>
  <c r="AF1227" i="12" s="1"/>
  <c r="H1199" i="12"/>
  <c r="AF1199" i="12" s="1"/>
  <c r="H1206" i="12"/>
  <c r="AF1206" i="12" s="1"/>
  <c r="H1045" i="12"/>
  <c r="AF1045" i="12" s="1"/>
  <c r="H1303" i="12"/>
  <c r="AF1303" i="12" s="1"/>
  <c r="H1025" i="12"/>
  <c r="AF1025" i="12" s="1"/>
  <c r="H1269" i="12"/>
  <c r="AF1269" i="12" s="1"/>
  <c r="H1088" i="12"/>
  <c r="AF1088" i="12" s="1"/>
  <c r="H1236" i="12"/>
  <c r="AF1236" i="12" s="1"/>
  <c r="H1073" i="12"/>
  <c r="AF1073" i="12" s="1"/>
  <c r="H1277" i="12"/>
  <c r="AF1277" i="12" s="1"/>
  <c r="H978" i="12"/>
  <c r="AF978" i="12" s="1"/>
  <c r="AF944" i="12"/>
  <c r="H990" i="12"/>
  <c r="AF990" i="12" s="1"/>
  <c r="H1096" i="12"/>
  <c r="AF1096" i="12" s="1"/>
  <c r="AF1164" i="12"/>
  <c r="AF1158" i="12"/>
  <c r="H1165" i="12"/>
  <c r="AF1165" i="12" s="1"/>
  <c r="H1162" i="12"/>
  <c r="AF1162" i="12" s="1"/>
  <c r="H1207" i="12"/>
  <c r="AF1207" i="12" s="1"/>
  <c r="H1047" i="12"/>
  <c r="AF1047" i="12" s="1"/>
  <c r="H1032" i="12"/>
  <c r="AF1032" i="12" s="1"/>
  <c r="H1186" i="12"/>
  <c r="AF1186" i="12" s="1"/>
  <c r="H1043" i="12"/>
  <c r="AF1043" i="12" s="1"/>
  <c r="H1143" i="12"/>
  <c r="AF1143" i="12" s="1"/>
  <c r="H1365" i="12"/>
  <c r="AF1365" i="12" s="1"/>
  <c r="H1064" i="12"/>
  <c r="AF1064" i="12" s="1"/>
  <c r="H1041" i="12"/>
  <c r="AF1041" i="12" s="1"/>
  <c r="H1134" i="12"/>
  <c r="AF1134" i="12" s="1"/>
  <c r="H1171" i="12"/>
  <c r="AF1171" i="12" s="1"/>
  <c r="H1356" i="12"/>
  <c r="AF1356" i="12" s="1"/>
  <c r="AF971" i="12"/>
  <c r="AF1386" i="12"/>
  <c r="AF1150" i="12"/>
  <c r="H1008" i="12"/>
  <c r="AF1008" i="12" s="1"/>
  <c r="H1093" i="12"/>
  <c r="AF1093" i="12" s="1"/>
  <c r="H1125" i="12"/>
  <c r="AF1125" i="12" s="1"/>
  <c r="H1128" i="12"/>
  <c r="AF1128" i="12" s="1"/>
  <c r="H1048" i="12"/>
  <c r="AF1048" i="12" s="1"/>
  <c r="H1082" i="12"/>
  <c r="AF1082" i="12" s="1"/>
  <c r="H1080" i="12"/>
  <c r="AF1080" i="12" s="1"/>
  <c r="H1219" i="12"/>
  <c r="AF1219" i="12" s="1"/>
  <c r="H1100" i="12"/>
  <c r="AF1100" i="12" s="1"/>
  <c r="H1139" i="12"/>
  <c r="AF1139" i="12" s="1"/>
  <c r="H1104" i="12"/>
  <c r="AF1104" i="12" s="1"/>
  <c r="H1169" i="12"/>
  <c r="AF1169" i="12" s="1"/>
  <c r="H1221" i="12"/>
  <c r="AF1221" i="12" s="1"/>
  <c r="H1067" i="12"/>
  <c r="AF1067" i="12" s="1"/>
  <c r="H1209" i="12"/>
  <c r="AF1209" i="12" s="1"/>
  <c r="H1076" i="12"/>
  <c r="AF1076" i="12" s="1"/>
  <c r="H1226" i="12"/>
  <c r="AF1226" i="12" s="1"/>
  <c r="H1235" i="12"/>
  <c r="AF1235" i="12" s="1"/>
  <c r="H1144" i="12"/>
  <c r="AF1144" i="12" s="1"/>
  <c r="H1297" i="12"/>
  <c r="AF1297" i="12" s="1"/>
  <c r="AF1224" i="12"/>
  <c r="H1049" i="12"/>
  <c r="AF1049" i="12" s="1"/>
  <c r="H1075" i="12"/>
  <c r="AF1075" i="12" s="1"/>
  <c r="H1191" i="12"/>
  <c r="AF1191" i="12" s="1"/>
  <c r="H1101" i="12"/>
  <c r="AF1101" i="12" s="1"/>
  <c r="H1146" i="12"/>
  <c r="AF1146" i="12" s="1"/>
  <c r="H1036" i="12"/>
  <c r="AF1036" i="12" s="1"/>
  <c r="H1329" i="12"/>
  <c r="AF1329" i="12" s="1"/>
  <c r="H1258" i="12"/>
  <c r="AF1258" i="12" s="1"/>
  <c r="H1152" i="12"/>
  <c r="AF1152" i="12" s="1"/>
  <c r="H1193" i="12"/>
  <c r="AF1193" i="12" s="1"/>
  <c r="H1238" i="12"/>
  <c r="AF1238" i="12" s="1"/>
  <c r="AF957" i="12"/>
  <c r="H1204" i="12"/>
  <c r="AF1204" i="12" s="1"/>
  <c r="H1121" i="12"/>
  <c r="AF1121" i="12" s="1"/>
  <c r="H1005" i="12"/>
  <c r="AF1005" i="12" s="1"/>
  <c r="H1215" i="12"/>
  <c r="AF1215" i="12" s="1"/>
  <c r="H1068" i="12"/>
  <c r="AF1068" i="12" s="1"/>
  <c r="H1059" i="12"/>
  <c r="AF1059" i="12" s="1"/>
  <c r="H1168" i="12"/>
  <c r="AF1168" i="12" s="1"/>
  <c r="H1141" i="12"/>
  <c r="AF1141" i="12" s="1"/>
  <c r="H1177" i="12"/>
  <c r="AF1177" i="12" s="1"/>
  <c r="H1218" i="12"/>
  <c r="AF1218" i="12" s="1"/>
  <c r="H1216" i="12"/>
  <c r="AF1216" i="12" s="1"/>
  <c r="H1079" i="12"/>
  <c r="AF1079" i="12" s="1"/>
  <c r="H1155" i="12"/>
  <c r="AF1155" i="12" s="1"/>
  <c r="AF1057" i="12"/>
  <c r="H1217" i="12"/>
  <c r="AF1217" i="12" s="1"/>
  <c r="H1202" i="12"/>
  <c r="AF1202" i="12" s="1"/>
  <c r="H1196" i="12"/>
  <c r="AF1196" i="12" s="1"/>
  <c r="H1117" i="12"/>
  <c r="AF1117" i="12" s="1"/>
  <c r="H1274" i="12"/>
  <c r="AF1274" i="12" s="1"/>
  <c r="H1326" i="12"/>
  <c r="AF1326" i="12" s="1"/>
  <c r="H1017" i="12"/>
  <c r="AF1017" i="12" s="1"/>
  <c r="H1260" i="12"/>
  <c r="AF1260" i="12" s="1"/>
  <c r="H748" i="12"/>
  <c r="AF748" i="12" s="1"/>
  <c r="H937" i="12"/>
  <c r="AF937" i="12" s="1"/>
  <c r="AF1159" i="12"/>
  <c r="H1182" i="12"/>
  <c r="AF1182" i="12" s="1"/>
  <c r="AF1037" i="12"/>
  <c r="H1019" i="12"/>
  <c r="AF1019" i="12" s="1"/>
  <c r="H1156" i="12"/>
  <c r="AF1156" i="12" s="1"/>
  <c r="H1021" i="12"/>
  <c r="AF1021" i="12" s="1"/>
  <c r="H1127" i="12"/>
  <c r="AF1127" i="12" s="1"/>
  <c r="H1077" i="12"/>
  <c r="AF1077" i="12" s="1"/>
  <c r="H1018" i="12"/>
  <c r="AF1018" i="12" s="1"/>
  <c r="H1014" i="12"/>
  <c r="AF1014" i="12" s="1"/>
  <c r="H1124" i="12"/>
  <c r="AF1124" i="12" s="1"/>
  <c r="H1198" i="12"/>
  <c r="AF1198" i="12" s="1"/>
  <c r="H1230" i="12"/>
  <c r="AF1230" i="12" s="1"/>
  <c r="AF1223" i="12"/>
  <c r="AF1070" i="12"/>
  <c r="AF1108" i="12"/>
  <c r="H1024" i="12"/>
  <c r="AF1024" i="12" s="1"/>
  <c r="H1201" i="12"/>
  <c r="AF1201" i="12" s="1"/>
  <c r="H1069" i="12"/>
  <c r="AF1069" i="12" s="1"/>
  <c r="H1028" i="12"/>
  <c r="AF1028" i="12" s="1"/>
  <c r="H1113" i="12"/>
  <c r="AF1113" i="12" s="1"/>
  <c r="H1212" i="12"/>
  <c r="AF1212" i="12" s="1"/>
  <c r="H1254" i="12"/>
  <c r="AF1254" i="12" s="1"/>
  <c r="H1053" i="12"/>
  <c r="AF1053" i="12" s="1"/>
  <c r="H964" i="12"/>
  <c r="AF964" i="12" s="1"/>
  <c r="H967" i="12"/>
  <c r="AF967" i="12" s="1"/>
  <c r="H1167" i="12"/>
  <c r="AF1167" i="12" s="1"/>
  <c r="H1197" i="12"/>
  <c r="AF1197" i="12" s="1"/>
  <c r="AF1184" i="12"/>
  <c r="H1142" i="12"/>
  <c r="AF1142" i="12" s="1"/>
  <c r="H1114" i="12"/>
  <c r="AF1114" i="12" s="1"/>
  <c r="H1107" i="12"/>
  <c r="AF1107" i="12" s="1"/>
  <c r="H1135" i="12"/>
  <c r="AF1135" i="12" s="1"/>
  <c r="H1120" i="12"/>
  <c r="AF1120" i="12" s="1"/>
  <c r="H1157" i="12"/>
  <c r="AF1157" i="12" s="1"/>
  <c r="H1116" i="12"/>
  <c r="AF1116" i="12" s="1"/>
  <c r="H1361" i="12"/>
  <c r="AF1361" i="12" s="1"/>
  <c r="AF947" i="12"/>
  <c r="H1208" i="12"/>
  <c r="AF1208" i="12" s="1"/>
  <c r="H1066" i="12"/>
  <c r="AF1066" i="12" s="1"/>
  <c r="AF1083" i="12"/>
  <c r="H1170" i="12"/>
  <c r="AF1170" i="12" s="1"/>
  <c r="H1034" i="12"/>
  <c r="AF1034" i="12" s="1"/>
  <c r="H1056" i="12"/>
  <c r="AF1056" i="12" s="1"/>
  <c r="H1129" i="12"/>
  <c r="AF1129" i="12" s="1"/>
  <c r="H1342" i="12"/>
  <c r="AF1342" i="12" s="1"/>
  <c r="H1094" i="12"/>
  <c r="AF1094" i="12" s="1"/>
  <c r="H1166" i="12"/>
  <c r="AF1166" i="12" s="1"/>
  <c r="H1098" i="12"/>
  <c r="AF1098" i="12" s="1"/>
  <c r="H1022" i="12"/>
  <c r="AF1022" i="12" s="1"/>
  <c r="AF1090" i="12"/>
  <c r="H1153" i="12"/>
  <c r="AF1153" i="12" s="1"/>
  <c r="H1160" i="12"/>
  <c r="AF1160" i="12" s="1"/>
  <c r="H1220" i="12"/>
  <c r="AF1220" i="12" s="1"/>
  <c r="H1176" i="12"/>
  <c r="AF1176" i="12" s="1"/>
  <c r="H1383" i="12"/>
  <c r="AF1383" i="12" s="1"/>
  <c r="H1010" i="12"/>
  <c r="AF1010" i="12" s="1"/>
  <c r="H1188" i="12"/>
  <c r="AF1188" i="12" s="1"/>
  <c r="H1062" i="12"/>
  <c r="AF1062" i="12" s="1"/>
  <c r="H1259" i="12"/>
  <c r="AF1259" i="12" s="1"/>
  <c r="AF952" i="12"/>
  <c r="AF1003" i="12"/>
  <c r="AF1051" i="12"/>
  <c r="H1130" i="12"/>
  <c r="AF1130" i="12" s="1"/>
  <c r="AF1061" i="12"/>
  <c r="AF1027" i="12"/>
  <c r="H1232" i="12"/>
  <c r="AF1232" i="12" s="1"/>
  <c r="H1106" i="12"/>
  <c r="AF1106" i="12" s="1"/>
  <c r="H1225" i="12"/>
  <c r="AF1225" i="12" s="1"/>
  <c r="H1161" i="12"/>
  <c r="AF1161" i="12" s="1"/>
  <c r="H1317" i="12"/>
  <c r="AF1317" i="12" s="1"/>
  <c r="H1089" i="12"/>
  <c r="AF1089" i="12" s="1"/>
  <c r="H973" i="12"/>
  <c r="AF973" i="12" s="1"/>
  <c r="H1006" i="12"/>
  <c r="AF1006" i="12" s="1"/>
  <c r="H1183" i="12"/>
  <c r="AF1183" i="12" s="1"/>
  <c r="H1133" i="12"/>
  <c r="AF1133" i="12" s="1"/>
  <c r="H1039" i="12"/>
  <c r="AF1039" i="12" s="1"/>
  <c r="AF1087" i="12"/>
  <c r="H1194" i="12"/>
  <c r="AF1194" i="12" s="1"/>
  <c r="H1099" i="12"/>
  <c r="AF1099" i="12" s="1"/>
  <c r="H1103" i="12"/>
  <c r="AF1103" i="12" s="1"/>
  <c r="H1038" i="12"/>
  <c r="AF1038" i="12" s="1"/>
  <c r="H1020" i="12"/>
  <c r="AF1020" i="12" s="1"/>
  <c r="H1054" i="12"/>
  <c r="AF1054" i="12" s="1"/>
  <c r="H1211" i="12"/>
  <c r="AF1211" i="12" s="1"/>
  <c r="H1013" i="12"/>
  <c r="AF1013" i="12" s="1"/>
  <c r="H1190" i="12"/>
  <c r="AF1190" i="12" s="1"/>
  <c r="H1343" i="12"/>
  <c r="AF1343" i="12" s="1"/>
  <c r="H1281" i="12"/>
  <c r="AF1281" i="12" s="1"/>
  <c r="H1285" i="12"/>
  <c r="AF1285" i="12" s="1"/>
  <c r="H1385" i="12"/>
  <c r="AF1385" i="12" s="1"/>
  <c r="H1467" i="12"/>
  <c r="AF1467" i="12" s="1"/>
  <c r="H1518" i="12"/>
  <c r="AF1518" i="12" s="1"/>
  <c r="AF1174" i="12"/>
  <c r="H1007" i="12"/>
  <c r="AF1007" i="12" s="1"/>
  <c r="AF1240" i="12"/>
  <c r="H1344" i="12"/>
  <c r="AF1344" i="12" s="1"/>
  <c r="H1060" i="12"/>
  <c r="AF1060" i="12" s="1"/>
  <c r="H1362" i="12"/>
  <c r="AF1362" i="12" s="1"/>
  <c r="H1273" i="12"/>
  <c r="AF1273" i="12" s="1"/>
  <c r="H1358" i="12"/>
  <c r="AF1358" i="12" s="1"/>
  <c r="H1340" i="12"/>
  <c r="AF1340" i="12" s="1"/>
  <c r="H1250" i="12"/>
  <c r="AF1250" i="12" s="1"/>
  <c r="H1308" i="12"/>
  <c r="AF1308" i="12" s="1"/>
  <c r="H1432" i="12"/>
  <c r="AF1432" i="12" s="1"/>
  <c r="H1563" i="12"/>
  <c r="AF1563" i="12" s="1"/>
  <c r="AF1288" i="12"/>
  <c r="H1189" i="12"/>
  <c r="AF1189" i="12" s="1"/>
  <c r="AF1301" i="12"/>
  <c r="H1287" i="12"/>
  <c r="AF1287" i="12" s="1"/>
  <c r="H1334" i="12"/>
  <c r="AF1334" i="12" s="1"/>
  <c r="H1409" i="12"/>
  <c r="AF1409" i="12" s="1"/>
  <c r="H1359" i="12"/>
  <c r="AF1359" i="12" s="1"/>
  <c r="H1435" i="12"/>
  <c r="AF1435" i="12" s="1"/>
  <c r="H1439" i="12"/>
  <c r="AF1439" i="12" s="1"/>
  <c r="H1521" i="12"/>
  <c r="AF1521" i="12" s="1"/>
  <c r="AF1350" i="12"/>
  <c r="H1302" i="12"/>
  <c r="AF1302" i="12" s="1"/>
  <c r="H1306" i="12"/>
  <c r="AF1306" i="12" s="1"/>
  <c r="H1327" i="12"/>
  <c r="AF1327" i="12" s="1"/>
  <c r="H1234" i="12"/>
  <c r="AF1234" i="12" s="1"/>
  <c r="H1337" i="12"/>
  <c r="AF1337" i="12" s="1"/>
  <c r="H1433" i="12"/>
  <c r="AF1433" i="12" s="1"/>
  <c r="H1599" i="12"/>
  <c r="AF1599" i="12" s="1"/>
  <c r="H1443" i="12"/>
  <c r="AF1443" i="12" s="1"/>
  <c r="H1321" i="12"/>
  <c r="AF1321" i="12" s="1"/>
  <c r="H1140" i="12"/>
  <c r="AF1140" i="12" s="1"/>
  <c r="H1267" i="12"/>
  <c r="AF1267" i="12" s="1"/>
  <c r="AF1261" i="12"/>
  <c r="AF1173" i="12"/>
  <c r="H1377" i="12"/>
  <c r="AF1377" i="12" s="1"/>
  <c r="H1380" i="12"/>
  <c r="AF1380" i="12" s="1"/>
  <c r="H1262" i="12"/>
  <c r="AF1262" i="12" s="1"/>
  <c r="H1255" i="12"/>
  <c r="AF1255" i="12" s="1"/>
  <c r="AF1272" i="12"/>
  <c r="AF1392" i="12"/>
  <c r="H1445" i="12"/>
  <c r="AF1445" i="12" s="1"/>
  <c r="H1397" i="12"/>
  <c r="AF1397" i="12" s="1"/>
  <c r="H1468" i="12"/>
  <c r="AF1468" i="12" s="1"/>
  <c r="H1446" i="12"/>
  <c r="AF1446" i="12" s="1"/>
  <c r="H1551" i="12"/>
  <c r="AF1551" i="12" s="1"/>
  <c r="H1341" i="12"/>
  <c r="AF1341" i="12" s="1"/>
  <c r="H1252" i="12"/>
  <c r="AF1252" i="12" s="1"/>
  <c r="AF1328" i="12"/>
  <c r="H1247" i="12"/>
  <c r="AF1247" i="12" s="1"/>
  <c r="H1416" i="12"/>
  <c r="AF1416" i="12" s="1"/>
  <c r="H1276" i="12"/>
  <c r="AF1276" i="12" s="1"/>
  <c r="H1373" i="12"/>
  <c r="AF1373" i="12" s="1"/>
  <c r="H1347" i="12"/>
  <c r="AF1347" i="12" s="1"/>
  <c r="H1374" i="12"/>
  <c r="AF1374" i="12" s="1"/>
  <c r="H1391" i="12"/>
  <c r="AF1391" i="12" s="1"/>
  <c r="H1434" i="12"/>
  <c r="AF1434" i="12" s="1"/>
  <c r="H1543" i="12"/>
  <c r="AF1543" i="12" s="1"/>
  <c r="AF1283" i="12"/>
  <c r="AF1229" i="12"/>
  <c r="AF1296" i="12"/>
  <c r="AF1282" i="12"/>
  <c r="AF1352" i="12"/>
  <c r="AF1403" i="12"/>
  <c r="AF1289" i="12"/>
  <c r="AF1415" i="12"/>
  <c r="H1275" i="12"/>
  <c r="AF1275" i="12" s="1"/>
  <c r="H1310" i="12"/>
  <c r="AF1310" i="12" s="1"/>
  <c r="H1388" i="12"/>
  <c r="AF1388" i="12" s="1"/>
  <c r="H1428" i="12"/>
  <c r="AF1428" i="12" s="1"/>
  <c r="H1412" i="12"/>
  <c r="AF1412" i="12" s="1"/>
  <c r="H1307" i="12"/>
  <c r="AF1307" i="12" s="1"/>
  <c r="H1257" i="12"/>
  <c r="AF1257" i="12" s="1"/>
  <c r="H1458" i="12"/>
  <c r="AF1458" i="12" s="1"/>
  <c r="H1271" i="12"/>
  <c r="AF1271" i="12" s="1"/>
  <c r="H1270" i="12"/>
  <c r="AF1270" i="12" s="1"/>
  <c r="H1400" i="12"/>
  <c r="AF1400" i="12" s="1"/>
  <c r="H1394" i="12"/>
  <c r="AF1394" i="12" s="1"/>
  <c r="H1447" i="12"/>
  <c r="AF1447" i="12" s="1"/>
  <c r="H1461" i="12"/>
  <c r="AF1461" i="12" s="1"/>
  <c r="H1393" i="12"/>
  <c r="AF1393" i="12" s="1"/>
  <c r="H1357" i="12"/>
  <c r="AF1357" i="12" s="1"/>
  <c r="AF1126" i="12"/>
  <c r="H1050" i="12"/>
  <c r="AF1050" i="12" s="1"/>
  <c r="H1338" i="12"/>
  <c r="AF1338" i="12" s="1"/>
  <c r="AF1268" i="12"/>
  <c r="AF1437" i="12"/>
  <c r="H1284" i="12"/>
  <c r="AF1284" i="12" s="1"/>
  <c r="H1298" i="12"/>
  <c r="AF1298" i="12" s="1"/>
  <c r="H1381" i="12"/>
  <c r="AF1381" i="12" s="1"/>
  <c r="H1279" i="12"/>
  <c r="AF1279" i="12" s="1"/>
  <c r="H1319" i="12"/>
  <c r="AF1319" i="12" s="1"/>
  <c r="H1473" i="12"/>
  <c r="AF1473" i="12" s="1"/>
  <c r="H1278" i="12"/>
  <c r="AF1278" i="12" s="1"/>
  <c r="H1065" i="12"/>
  <c r="AF1065" i="12" s="1"/>
  <c r="H1348" i="12"/>
  <c r="AF1348" i="12" s="1"/>
  <c r="H1336" i="12"/>
  <c r="AF1336" i="12" s="1"/>
  <c r="H1332" i="12"/>
  <c r="AF1332" i="12" s="1"/>
  <c r="H1299" i="12"/>
  <c r="AF1299" i="12" s="1"/>
  <c r="H1346" i="12"/>
  <c r="AF1346" i="12" s="1"/>
  <c r="H1440" i="12"/>
  <c r="AF1440" i="12" s="1"/>
  <c r="H1292" i="12"/>
  <c r="AF1292" i="12" s="1"/>
  <c r="H1492" i="12"/>
  <c r="AF1492" i="12" s="1"/>
  <c r="H1466" i="12"/>
  <c r="AF1466" i="12" s="1"/>
  <c r="H1413" i="12"/>
  <c r="AF1413" i="12" s="1"/>
  <c r="AF1355" i="12"/>
  <c r="H1290" i="12"/>
  <c r="AF1290" i="12" s="1"/>
  <c r="H1305" i="12"/>
  <c r="AF1305" i="12" s="1"/>
  <c r="H1315" i="12"/>
  <c r="AF1315" i="12" s="1"/>
  <c r="H1580" i="12"/>
  <c r="AF1580" i="12" s="1"/>
  <c r="H1294" i="12"/>
  <c r="AF1294" i="12" s="1"/>
  <c r="AF1369" i="12"/>
  <c r="AF1354" i="12"/>
  <c r="H1316" i="12"/>
  <c r="AF1316" i="12" s="1"/>
  <c r="H1404" i="12"/>
  <c r="AF1404" i="12" s="1"/>
  <c r="H1417" i="12"/>
  <c r="AF1417" i="12" s="1"/>
  <c r="AF1222" i="12"/>
  <c r="H1253" i="12"/>
  <c r="AF1253" i="12" s="1"/>
  <c r="H1371" i="12"/>
  <c r="AF1371" i="12" s="1"/>
  <c r="H1249" i="12"/>
  <c r="AF1249" i="12" s="1"/>
  <c r="H1444" i="12"/>
  <c r="AF1444" i="12" s="1"/>
  <c r="H1424" i="12"/>
  <c r="AF1424" i="12" s="1"/>
  <c r="H1457" i="12"/>
  <c r="AF1457" i="12" s="1"/>
  <c r="H1481" i="12"/>
  <c r="AF1481" i="12" s="1"/>
  <c r="H1532" i="12"/>
  <c r="AF1532" i="12" s="1"/>
  <c r="H1072" i="12"/>
  <c r="AF1072" i="12" s="1"/>
  <c r="H1368" i="12"/>
  <c r="AF1368" i="12" s="1"/>
  <c r="H1452" i="12"/>
  <c r="AF1452" i="12" s="1"/>
  <c r="H1300" i="12"/>
  <c r="AF1300" i="12" s="1"/>
  <c r="H1330" i="12"/>
  <c r="AF1330" i="12" s="1"/>
  <c r="H1345" i="12"/>
  <c r="AF1345" i="12" s="1"/>
  <c r="H1451" i="12"/>
  <c r="AF1451" i="12" s="1"/>
  <c r="H1591" i="12"/>
  <c r="AF1591" i="12" s="1"/>
  <c r="H1550" i="12"/>
  <c r="AF1550" i="12" s="1"/>
  <c r="H1545" i="12"/>
  <c r="AF1545" i="12" s="1"/>
  <c r="H1501" i="12"/>
  <c r="AF1501" i="12" s="1"/>
  <c r="H1115" i="12"/>
  <c r="AF1115" i="12" s="1"/>
  <c r="H1280" i="12"/>
  <c r="AF1280" i="12" s="1"/>
  <c r="AF1137" i="12"/>
  <c r="H1402" i="12"/>
  <c r="AF1402" i="12" s="1"/>
  <c r="H1242" i="12"/>
  <c r="AF1242" i="12" s="1"/>
  <c r="AF1375" i="12"/>
  <c r="H1370" i="12"/>
  <c r="AF1370" i="12" s="1"/>
  <c r="H1363" i="12"/>
  <c r="AF1363" i="12" s="1"/>
  <c r="H1486" i="12"/>
  <c r="AF1486" i="12" s="1"/>
  <c r="H1460" i="12"/>
  <c r="AF1460" i="12" s="1"/>
  <c r="H1376" i="12"/>
  <c r="AF1376" i="12" s="1"/>
  <c r="H1406" i="12"/>
  <c r="AF1406" i="12" s="1"/>
  <c r="H1203" i="12"/>
  <c r="AF1203" i="12" s="1"/>
  <c r="H1029" i="12"/>
  <c r="AF1029" i="12" s="1"/>
  <c r="AF1102" i="12"/>
  <c r="H1246" i="12"/>
  <c r="AF1246" i="12" s="1"/>
  <c r="H1322" i="12"/>
  <c r="AF1322" i="12" s="1"/>
  <c r="H1241" i="12"/>
  <c r="AF1241" i="12" s="1"/>
  <c r="H1237" i="12"/>
  <c r="AF1237" i="12" s="1"/>
  <c r="H1575" i="12"/>
  <c r="AF1575" i="12" s="1"/>
  <c r="H1465" i="12"/>
  <c r="AF1465" i="12" s="1"/>
  <c r="H1462" i="12"/>
  <c r="AF1462" i="12" s="1"/>
  <c r="H1470" i="12"/>
  <c r="AF1470" i="12" s="1"/>
  <c r="H1243" i="12"/>
  <c r="AF1243" i="12" s="1"/>
  <c r="H1313" i="12"/>
  <c r="AF1313" i="12" s="1"/>
  <c r="AF1312" i="12"/>
  <c r="H1372" i="12"/>
  <c r="AF1372" i="12" s="1"/>
  <c r="H1335" i="12"/>
  <c r="AF1335" i="12" s="1"/>
  <c r="AF1239" i="12"/>
  <c r="H1420" i="12"/>
  <c r="AF1420" i="12" s="1"/>
  <c r="AF1405" i="12"/>
  <c r="AF1431" i="12"/>
  <c r="H1427" i="12"/>
  <c r="AF1427" i="12" s="1"/>
  <c r="H1455" i="12"/>
  <c r="AF1455" i="12" s="1"/>
  <c r="AF1384" i="12"/>
  <c r="AF1459" i="12"/>
  <c r="H1544" i="12"/>
  <c r="AF1544" i="12" s="1"/>
  <c r="H1503" i="12"/>
  <c r="AF1503" i="12" s="1"/>
  <c r="H1556" i="12"/>
  <c r="AF1556" i="12" s="1"/>
  <c r="H1525" i="12"/>
  <c r="AF1525" i="12" s="1"/>
  <c r="H1702" i="12"/>
  <c r="AF1702" i="12" s="1"/>
  <c r="H1692" i="12"/>
  <c r="AF1692" i="12" s="1"/>
  <c r="H1507" i="12"/>
  <c r="AF1507" i="12" s="1"/>
  <c r="H1670" i="12"/>
  <c r="AF1670" i="12" s="1"/>
  <c r="H1675" i="12"/>
  <c r="AF1675" i="12" s="1"/>
  <c r="H1620" i="12"/>
  <c r="AF1620" i="12" s="1"/>
  <c r="H1476" i="12"/>
  <c r="AF1476" i="12" s="1"/>
  <c r="AF1429" i="12"/>
  <c r="H1480" i="12"/>
  <c r="AF1480" i="12" s="1"/>
  <c r="H1483" i="12"/>
  <c r="AF1483" i="12" s="1"/>
  <c r="AF1382" i="12"/>
  <c r="H1488" i="12"/>
  <c r="AF1488" i="12" s="1"/>
  <c r="H1669" i="12"/>
  <c r="AF1669" i="12" s="1"/>
  <c r="H1579" i="12"/>
  <c r="AF1579" i="12" s="1"/>
  <c r="H1558" i="12"/>
  <c r="AF1558" i="12" s="1"/>
  <c r="H1562" i="12"/>
  <c r="AF1562" i="12" s="1"/>
  <c r="H1678" i="12"/>
  <c r="AF1678" i="12" s="1"/>
  <c r="H1531" i="12"/>
  <c r="AF1531" i="12" s="1"/>
  <c r="H1546" i="12"/>
  <c r="AF1546" i="12" s="1"/>
  <c r="H1600" i="12"/>
  <c r="AF1600" i="12" s="1"/>
  <c r="H1712" i="12"/>
  <c r="AF1712" i="12" s="1"/>
  <c r="AF1485" i="12"/>
  <c r="H1390" i="12"/>
  <c r="AF1390" i="12" s="1"/>
  <c r="AF1519" i="12"/>
  <c r="AF1549" i="12"/>
  <c r="AF1389" i="12"/>
  <c r="AF1517" i="12"/>
  <c r="H1367" i="12"/>
  <c r="AF1367" i="12" s="1"/>
  <c r="H1438" i="12"/>
  <c r="AF1438" i="12" s="1"/>
  <c r="AF1510" i="12"/>
  <c r="H1709" i="12"/>
  <c r="AF1709" i="12" s="1"/>
  <c r="H1541" i="12"/>
  <c r="AF1541" i="12" s="1"/>
  <c r="H1710" i="12"/>
  <c r="AF1710" i="12" s="1"/>
  <c r="H1568" i="12"/>
  <c r="AF1568" i="12" s="1"/>
  <c r="H1516" i="12"/>
  <c r="AF1516" i="12" s="1"/>
  <c r="H1699" i="12"/>
  <c r="AF1699" i="12" s="1"/>
  <c r="H1801" i="12"/>
  <c r="AF1801" i="12" s="1"/>
  <c r="H1423" i="12"/>
  <c r="AF1423" i="12" s="1"/>
  <c r="AF1479" i="12"/>
  <c r="H1601" i="12"/>
  <c r="AF1601" i="12" s="1"/>
  <c r="H1493" i="12"/>
  <c r="AF1493" i="12" s="1"/>
  <c r="H1608" i="12"/>
  <c r="AF1608" i="12" s="1"/>
  <c r="H1606" i="12"/>
  <c r="AF1606" i="12" s="1"/>
  <c r="H1527" i="12"/>
  <c r="AF1527" i="12" s="1"/>
  <c r="H1657" i="12"/>
  <c r="AF1657" i="12" s="1"/>
  <c r="H1607" i="12"/>
  <c r="AF1607" i="12" s="1"/>
  <c r="H1596" i="12"/>
  <c r="AF1596" i="12" s="1"/>
  <c r="H1526" i="12"/>
  <c r="AF1526" i="12" s="1"/>
  <c r="H1634" i="12"/>
  <c r="AF1634" i="12" s="1"/>
  <c r="AF1331" i="12"/>
  <c r="H1325" i="12"/>
  <c r="AF1325" i="12" s="1"/>
  <c r="H1309" i="12"/>
  <c r="AF1309" i="12" s="1"/>
  <c r="H1286" i="12"/>
  <c r="AF1286" i="12" s="1"/>
  <c r="H1421" i="12"/>
  <c r="AF1421" i="12" s="1"/>
  <c r="H1484" i="12"/>
  <c r="AF1484" i="12" s="1"/>
  <c r="AF1469" i="12"/>
  <c r="H1426" i="12"/>
  <c r="AF1426" i="12" s="1"/>
  <c r="H1418" i="12"/>
  <c r="AF1418" i="12" s="1"/>
  <c r="AF1713" i="12"/>
  <c r="H1612" i="12"/>
  <c r="AF1612" i="12" s="1"/>
  <c r="H1506" i="12"/>
  <c r="AF1506" i="12" s="1"/>
  <c r="H1603" i="12"/>
  <c r="AF1603" i="12" s="1"/>
  <c r="H1536" i="12"/>
  <c r="AF1536" i="12" s="1"/>
  <c r="H1592" i="12"/>
  <c r="AF1592" i="12" s="1"/>
  <c r="H1667" i="12"/>
  <c r="AF1667" i="12" s="1"/>
  <c r="H1683" i="12"/>
  <c r="AF1683" i="12" s="1"/>
  <c r="H1540" i="12"/>
  <c r="AF1540" i="12" s="1"/>
  <c r="H1408" i="12"/>
  <c r="AF1408" i="12" s="1"/>
  <c r="H1578" i="12"/>
  <c r="AF1578" i="12" s="1"/>
  <c r="AF1496" i="12"/>
  <c r="AF1477" i="12"/>
  <c r="H1586" i="12"/>
  <c r="AF1586" i="12" s="1"/>
  <c r="H1677" i="12"/>
  <c r="AF1677" i="12" s="1"/>
  <c r="H1524" i="12"/>
  <c r="AF1524" i="12" s="1"/>
  <c r="H1697" i="12"/>
  <c r="AF1697" i="12" s="1"/>
  <c r="H1548" i="12"/>
  <c r="AF1548" i="12" s="1"/>
  <c r="H1555" i="12"/>
  <c r="AF1555" i="12" s="1"/>
  <c r="H1534" i="12"/>
  <c r="AF1534" i="12" s="1"/>
  <c r="H1604" i="12"/>
  <c r="AF1604" i="12" s="1"/>
  <c r="H1617" i="12"/>
  <c r="AF1617" i="12" s="1"/>
  <c r="H1703" i="12"/>
  <c r="AF1703" i="12" s="1"/>
  <c r="AF1564" i="12"/>
  <c r="H1528" i="12"/>
  <c r="AF1528" i="12" s="1"/>
  <c r="AF1378" i="12"/>
  <c r="H1520" i="12"/>
  <c r="AF1520" i="12" s="1"/>
  <c r="H1693" i="12"/>
  <c r="AF1693" i="12" s="1"/>
  <c r="H1590" i="12"/>
  <c r="AF1590" i="12" s="1"/>
  <c r="H1538" i="12"/>
  <c r="AF1538" i="12" s="1"/>
  <c r="H1722" i="12"/>
  <c r="AF1722" i="12" s="1"/>
  <c r="AF1475" i="12"/>
  <c r="H1500" i="12"/>
  <c r="AF1500" i="12" s="1"/>
  <c r="H1553" i="12"/>
  <c r="AF1553" i="12" s="1"/>
  <c r="H1598" i="12"/>
  <c r="AF1598" i="12" s="1"/>
  <c r="H1641" i="12"/>
  <c r="AF1641" i="12" s="1"/>
  <c r="H1577" i="12"/>
  <c r="AF1577" i="12" s="1"/>
  <c r="H1597" i="12"/>
  <c r="AF1597" i="12" s="1"/>
  <c r="H1565" i="12"/>
  <c r="AF1565" i="12" s="1"/>
  <c r="H1557" i="12"/>
  <c r="AF1557" i="12" s="1"/>
  <c r="H1583" i="12"/>
  <c r="AF1583" i="12" s="1"/>
  <c r="H1552" i="12"/>
  <c r="AF1552" i="12" s="1"/>
  <c r="H1672" i="12"/>
  <c r="AF1672" i="12" s="1"/>
  <c r="H1295" i="12"/>
  <c r="AF1295" i="12" s="1"/>
  <c r="AF1265" i="12"/>
  <c r="AF1323" i="12"/>
  <c r="H1320" i="12"/>
  <c r="AF1320" i="12" s="1"/>
  <c r="H1324" i="12"/>
  <c r="AF1324" i="12" s="1"/>
  <c r="H1311" i="12"/>
  <c r="AF1311" i="12" s="1"/>
  <c r="H1453" i="12"/>
  <c r="AF1453" i="12" s="1"/>
  <c r="H1542" i="12"/>
  <c r="AF1542" i="12" s="1"/>
  <c r="H1505" i="12"/>
  <c r="AF1505" i="12" s="1"/>
  <c r="AF1449" i="12"/>
  <c r="H1489" i="12"/>
  <c r="AF1489" i="12" s="1"/>
  <c r="H1401" i="12"/>
  <c r="AF1401" i="12" s="1"/>
  <c r="H1554" i="12"/>
  <c r="AF1554" i="12" s="1"/>
  <c r="H1574" i="12"/>
  <c r="AF1574" i="12" s="1"/>
  <c r="H1559" i="12"/>
  <c r="AF1559" i="12" s="1"/>
  <c r="H1530" i="12"/>
  <c r="AF1530" i="12" s="1"/>
  <c r="H1631" i="12"/>
  <c r="AF1631" i="12" s="1"/>
  <c r="AF1441" i="12"/>
  <c r="H1514" i="12"/>
  <c r="AF1514" i="12" s="1"/>
  <c r="H1566" i="12"/>
  <c r="AF1566" i="12" s="1"/>
  <c r="H1714" i="12"/>
  <c r="AF1714" i="12" s="1"/>
  <c r="H1508" i="12"/>
  <c r="AF1508" i="12" s="1"/>
  <c r="H1513" i="12"/>
  <c r="AF1513" i="12" s="1"/>
  <c r="H1585" i="12"/>
  <c r="AF1585" i="12" s="1"/>
  <c r="H1511" i="12"/>
  <c r="AF1511" i="12" s="1"/>
  <c r="H1701" i="12"/>
  <c r="AF1701" i="12" s="1"/>
  <c r="H1679" i="12"/>
  <c r="AF1679" i="12" s="1"/>
  <c r="AF1474" i="12"/>
  <c r="AF1395" i="12"/>
  <c r="H1502" i="12"/>
  <c r="AF1502" i="12" s="1"/>
  <c r="H1594" i="12"/>
  <c r="AF1594" i="12" s="1"/>
  <c r="H1512" i="12"/>
  <c r="AF1512" i="12" s="1"/>
  <c r="H1593" i="12"/>
  <c r="AF1593" i="12" s="1"/>
  <c r="H1633" i="12"/>
  <c r="AF1633" i="12" s="1"/>
  <c r="H1627" i="12"/>
  <c r="AF1627" i="12" s="1"/>
  <c r="H1707" i="12"/>
  <c r="AF1707" i="12" s="1"/>
  <c r="AF1454" i="12"/>
  <c r="H1495" i="12"/>
  <c r="AF1495" i="12" s="1"/>
  <c r="H1411" i="12"/>
  <c r="AF1411" i="12" s="1"/>
  <c r="H1573" i="12"/>
  <c r="AF1573" i="12" s="1"/>
  <c r="H1509" i="12"/>
  <c r="AF1509" i="12" s="1"/>
  <c r="H1491" i="12"/>
  <c r="AF1491" i="12" s="1"/>
  <c r="H1665" i="12"/>
  <c r="AF1665" i="12" s="1"/>
  <c r="H1584" i="12"/>
  <c r="AF1584" i="12" s="1"/>
  <c r="H1497" i="12"/>
  <c r="AF1497" i="12" s="1"/>
  <c r="H1668" i="12"/>
  <c r="AF1668" i="12" s="1"/>
  <c r="H1654" i="12"/>
  <c r="AF1654" i="12" s="1"/>
  <c r="H1618" i="12"/>
  <c r="AF1618" i="12" s="1"/>
  <c r="H1622" i="12"/>
  <c r="AF1622" i="12" s="1"/>
  <c r="H1602" i="12"/>
  <c r="AF1602" i="12" s="1"/>
  <c r="AF1482" i="12"/>
  <c r="H1569" i="12"/>
  <c r="AF1569" i="12" s="1"/>
  <c r="H1410" i="12"/>
  <c r="AF1410" i="12" s="1"/>
  <c r="H1588" i="12"/>
  <c r="AF1588" i="12" s="1"/>
  <c r="AF1430" i="12"/>
  <c r="H1533" i="12"/>
  <c r="AF1533" i="12" s="1"/>
  <c r="H1560" i="12"/>
  <c r="AF1560" i="12" s="1"/>
  <c r="H1610" i="12"/>
  <c r="AF1610" i="12" s="1"/>
  <c r="H1605" i="12"/>
  <c r="AF1605" i="12" s="1"/>
  <c r="H1515" i="12"/>
  <c r="AF1515" i="12" s="1"/>
  <c r="H1680" i="12"/>
  <c r="AF1680" i="12" s="1"/>
  <c r="H1645" i="12"/>
  <c r="AF1645" i="12" s="1"/>
  <c r="H1529" i="12"/>
  <c r="AF1529" i="12" s="1"/>
  <c r="H1661" i="12"/>
  <c r="AF1661" i="12" s="1"/>
  <c r="H1494" i="12"/>
  <c r="AF1494" i="12" s="1"/>
  <c r="H1595" i="12"/>
  <c r="AF1595" i="12" s="1"/>
  <c r="AF1379" i="12"/>
  <c r="AF1499" i="12"/>
  <c r="H1640" i="12"/>
  <c r="AF1640" i="12" s="1"/>
  <c r="H1572" i="12"/>
  <c r="AF1572" i="12" s="1"/>
  <c r="H1587" i="12"/>
  <c r="AF1587" i="12" s="1"/>
  <c r="H1715" i="12"/>
  <c r="AF1715" i="12" s="1"/>
  <c r="H1652" i="12"/>
  <c r="AF1652" i="12" s="1"/>
  <c r="H1567" i="12"/>
  <c r="AF1567" i="12" s="1"/>
  <c r="H1576" i="12"/>
  <c r="AF1576" i="12" s="1"/>
  <c r="AF1478" i="12"/>
  <c r="AF1570" i="12"/>
  <c r="H1589" i="12"/>
  <c r="AF1589" i="12" s="1"/>
  <c r="H1504" i="12"/>
  <c r="AF1504" i="12" s="1"/>
  <c r="H1498" i="12"/>
  <c r="AF1498" i="12" s="1"/>
  <c r="H1647" i="12"/>
  <c r="AF1647" i="12" s="1"/>
  <c r="H1537" i="12"/>
  <c r="AF1537" i="12" s="1"/>
  <c r="H1636" i="12"/>
  <c r="AF1636" i="12" s="1"/>
  <c r="H1387" i="12"/>
  <c r="AF1387" i="12" s="1"/>
  <c r="H1456" i="12"/>
  <c r="AF1456" i="12" s="1"/>
  <c r="H1535" i="12"/>
  <c r="AF1535" i="12" s="1"/>
  <c r="H1694" i="12"/>
  <c r="AF1694" i="12" s="1"/>
  <c r="H1700" i="12"/>
  <c r="AF1700" i="12" s="1"/>
  <c r="H1625" i="12"/>
  <c r="AF1625" i="12" s="1"/>
  <c r="H1523" i="12"/>
  <c r="AF1523" i="12" s="1"/>
  <c r="H1706" i="12"/>
  <c r="AF1706" i="12" s="1"/>
  <c r="H1671" i="12"/>
  <c r="AF1671" i="12" s="1"/>
  <c r="AF1616" i="12"/>
  <c r="H1690" i="12"/>
  <c r="AF1690" i="12" s="1"/>
  <c r="H1909" i="12"/>
  <c r="AF1909" i="12" s="1"/>
  <c r="H1806" i="12"/>
  <c r="AF1806" i="12" s="1"/>
  <c r="H1796" i="12"/>
  <c r="AF1796" i="12" s="1"/>
  <c r="H1704" i="12"/>
  <c r="AF1704" i="12" s="1"/>
  <c r="H1773" i="12"/>
  <c r="AF1773" i="12" s="1"/>
  <c r="H1664" i="12"/>
  <c r="AF1664" i="12" s="1"/>
  <c r="H1705" i="12"/>
  <c r="AF1705" i="12" s="1"/>
  <c r="H1755" i="12"/>
  <c r="AF1755" i="12" s="1"/>
  <c r="H1876" i="12"/>
  <c r="AF1876" i="12" s="1"/>
  <c r="AF1630" i="12"/>
  <c r="AF1691" i="12"/>
  <c r="H1822" i="12"/>
  <c r="AF1822" i="12" s="1"/>
  <c r="AF1623" i="12"/>
  <c r="H1653" i="12"/>
  <c r="AF1653" i="12" s="1"/>
  <c r="H1767" i="12"/>
  <c r="AF1767" i="12" s="1"/>
  <c r="H1770" i="12"/>
  <c r="AF1770" i="12" s="1"/>
  <c r="H1809" i="12"/>
  <c r="AF1809" i="12" s="1"/>
  <c r="H1847" i="12"/>
  <c r="AF1847" i="12" s="1"/>
  <c r="H1897" i="12"/>
  <c r="AF1897" i="12" s="1"/>
  <c r="AF1650" i="12"/>
  <c r="AF1629" i="12"/>
  <c r="AF1628" i="12"/>
  <c r="H1611" i="12"/>
  <c r="AF1611" i="12" s="1"/>
  <c r="H1803" i="12"/>
  <c r="AF1803" i="12" s="1"/>
  <c r="H1906" i="12"/>
  <c r="AF1906" i="12" s="1"/>
  <c r="AF1539" i="12"/>
  <c r="H1663" i="12"/>
  <c r="AF1663" i="12" s="1"/>
  <c r="H1658" i="12"/>
  <c r="AF1658" i="12" s="1"/>
  <c r="H1816" i="12"/>
  <c r="AF1816" i="12" s="1"/>
  <c r="H1834" i="12"/>
  <c r="AF1834" i="12" s="1"/>
  <c r="H1619" i="12"/>
  <c r="AF1619" i="12" s="1"/>
  <c r="AF1717" i="12"/>
  <c r="AF1760" i="12"/>
  <c r="H1639" i="12"/>
  <c r="AF1639" i="12" s="1"/>
  <c r="H1681" i="12"/>
  <c r="AF1681" i="12" s="1"/>
  <c r="AF1649" i="12"/>
  <c r="AF1790" i="12"/>
  <c r="AF1660" i="12"/>
  <c r="AF1751" i="12"/>
  <c r="H1674" i="12"/>
  <c r="AF1674" i="12" s="1"/>
  <c r="H1726" i="12"/>
  <c r="AF1726" i="12" s="1"/>
  <c r="H1808" i="12"/>
  <c r="AF1808" i="12" s="1"/>
  <c r="AF1804" i="12"/>
  <c r="AF1655" i="12"/>
  <c r="H1646" i="12"/>
  <c r="AF1646" i="12" s="1"/>
  <c r="H1635" i="12"/>
  <c r="AF1635" i="12" s="1"/>
  <c r="H1698" i="12"/>
  <c r="AF1698" i="12" s="1"/>
  <c r="H1772" i="12"/>
  <c r="AF1772" i="12" s="1"/>
  <c r="H1799" i="12"/>
  <c r="AF1799" i="12" s="1"/>
  <c r="H1818" i="12"/>
  <c r="AF1818" i="12" s="1"/>
  <c r="H1638" i="12"/>
  <c r="AF1638" i="12" s="1"/>
  <c r="AF1718" i="12"/>
  <c r="AF1686" i="12"/>
  <c r="H1813" i="12"/>
  <c r="AF1813" i="12" s="1"/>
  <c r="H1648" i="12"/>
  <c r="AF1648" i="12" s="1"/>
  <c r="H1819" i="12"/>
  <c r="AF1819" i="12" s="1"/>
  <c r="H1782" i="12"/>
  <c r="AF1782" i="12" s="1"/>
  <c r="H1708" i="12"/>
  <c r="AF1708" i="12" s="1"/>
  <c r="H1831" i="12"/>
  <c r="AF1831" i="12" s="1"/>
  <c r="H1719" i="12"/>
  <c r="AF1719" i="12" s="1"/>
  <c r="AF1768" i="12"/>
  <c r="H1613" i="12"/>
  <c r="AF1613" i="12" s="1"/>
  <c r="H1815" i="12"/>
  <c r="AF1815" i="12" s="1"/>
  <c r="H1753" i="12"/>
  <c r="AF1753" i="12" s="1"/>
  <c r="H1795" i="12"/>
  <c r="AF1795" i="12" s="1"/>
  <c r="H1685" i="12"/>
  <c r="AF1685" i="12" s="1"/>
  <c r="H1758" i="12"/>
  <c r="AF1758" i="12" s="1"/>
  <c r="H1800" i="12"/>
  <c r="AF1800" i="12" s="1"/>
  <c r="H1762" i="12"/>
  <c r="AF1762" i="12" s="1"/>
  <c r="H1777" i="12"/>
  <c r="AF1777" i="12" s="1"/>
  <c r="H1840" i="12"/>
  <c r="AF1840" i="12" s="1"/>
  <c r="AF1662" i="12"/>
  <c r="AF1748" i="12"/>
  <c r="H1780" i="12"/>
  <c r="AF1780" i="12" s="1"/>
  <c r="H1688" i="12"/>
  <c r="AF1688" i="12" s="1"/>
  <c r="H1744" i="12"/>
  <c r="AF1744" i="12" s="1"/>
  <c r="AF1802" i="12"/>
  <c r="AF1682" i="12"/>
  <c r="H1643" i="12"/>
  <c r="AF1643" i="12" s="1"/>
  <c r="H1811" i="12"/>
  <c r="AF1811" i="12" s="1"/>
  <c r="H1832" i="12"/>
  <c r="AF1832" i="12" s="1"/>
  <c r="H1826" i="12"/>
  <c r="AF1826" i="12" s="1"/>
  <c r="H1696" i="12"/>
  <c r="AF1696" i="12" s="1"/>
  <c r="H1659" i="12"/>
  <c r="AF1659" i="12" s="1"/>
  <c r="H1781" i="12"/>
  <c r="AF1781" i="12" s="1"/>
  <c r="H1728" i="12"/>
  <c r="AF1728" i="12" s="1"/>
  <c r="H1859" i="12"/>
  <c r="AF1859" i="12" s="1"/>
  <c r="H1873" i="12"/>
  <c r="AF1873" i="12" s="1"/>
  <c r="AF1621" i="12"/>
  <c r="AF1695" i="12"/>
  <c r="H1624" i="12"/>
  <c r="AF1624" i="12" s="1"/>
  <c r="AF1812" i="12"/>
  <c r="H1814" i="12"/>
  <c r="AF1814" i="12" s="1"/>
  <c r="H1757" i="12"/>
  <c r="AF1757" i="12" s="1"/>
  <c r="H1779" i="12"/>
  <c r="AF1779" i="12" s="1"/>
  <c r="H1844" i="12"/>
  <c r="AF1844" i="12" s="1"/>
  <c r="H1676" i="12"/>
  <c r="AF1676" i="12" s="1"/>
  <c r="H1775" i="12"/>
  <c r="AF1775" i="12" s="1"/>
  <c r="H1644" i="12"/>
  <c r="AF1644" i="12" s="1"/>
  <c r="AF1793" i="12"/>
  <c r="H1626" i="12"/>
  <c r="AF1626" i="12" s="1"/>
  <c r="H1720" i="12"/>
  <c r="AF1720" i="12" s="1"/>
  <c r="H1745" i="12"/>
  <c r="AF1745" i="12" s="1"/>
  <c r="H1730" i="12"/>
  <c r="AF1730" i="12" s="1"/>
  <c r="H1759" i="12"/>
  <c r="AF1759" i="12" s="1"/>
  <c r="H1741" i="12"/>
  <c r="AF1741" i="12" s="1"/>
  <c r="H1838" i="12"/>
  <c r="AF1838" i="12" s="1"/>
  <c r="H1885" i="12"/>
  <c r="AF1885" i="12" s="1"/>
  <c r="H1765" i="12"/>
  <c r="AF1765" i="12" s="1"/>
  <c r="H2039" i="12"/>
  <c r="AF2039" i="12" s="1"/>
  <c r="H1930" i="12"/>
  <c r="AF1930" i="12" s="1"/>
  <c r="H1771" i="12"/>
  <c r="AF1771" i="12" s="1"/>
  <c r="H1919" i="12"/>
  <c r="AF1919" i="12" s="1"/>
  <c r="H1883" i="12"/>
  <c r="AF1883" i="12" s="1"/>
  <c r="AF1729" i="12"/>
  <c r="H1916" i="12"/>
  <c r="AF1916" i="12" s="1"/>
  <c r="H1738" i="12"/>
  <c r="AF1738" i="12" s="1"/>
  <c r="H1846" i="12"/>
  <c r="AF1846" i="12" s="1"/>
  <c r="H1893" i="12"/>
  <c r="AF1893" i="12" s="1"/>
  <c r="H1861" i="12"/>
  <c r="AF1861" i="12" s="1"/>
  <c r="H1980" i="12"/>
  <c r="AF1980" i="12" s="1"/>
  <c r="H1749" i="12"/>
  <c r="AF1749" i="12" s="1"/>
  <c r="H1632" i="12"/>
  <c r="AF1632" i="12" s="1"/>
  <c r="H1756" i="12"/>
  <c r="AF1756" i="12" s="1"/>
  <c r="H1921" i="12"/>
  <c r="AF1921" i="12" s="1"/>
  <c r="H1776" i="12"/>
  <c r="AF1776" i="12" s="1"/>
  <c r="H1915" i="12"/>
  <c r="AF1915" i="12" s="1"/>
  <c r="H1732" i="12"/>
  <c r="AF1732" i="12" s="1"/>
  <c r="H1731" i="12"/>
  <c r="AF1731" i="12" s="1"/>
  <c r="H1763" i="12"/>
  <c r="AF1763" i="12" s="1"/>
  <c r="H1894" i="12"/>
  <c r="AF1894" i="12" s="1"/>
  <c r="AF1865" i="12"/>
  <c r="H1860" i="12"/>
  <c r="AF1860" i="12" s="1"/>
  <c r="H1651" i="12"/>
  <c r="AF1651" i="12" s="1"/>
  <c r="H1740" i="12"/>
  <c r="AF1740" i="12" s="1"/>
  <c r="H1817" i="12"/>
  <c r="AF1817" i="12" s="1"/>
  <c r="H1764" i="12"/>
  <c r="AF1764" i="12" s="1"/>
  <c r="H1743" i="12"/>
  <c r="AF1743" i="12" s="1"/>
  <c r="H1841" i="12"/>
  <c r="AF1841" i="12" s="1"/>
  <c r="H1754" i="12"/>
  <c r="AF1754" i="12" s="1"/>
  <c r="H1810" i="12"/>
  <c r="AF1810" i="12" s="1"/>
  <c r="AF1866" i="12"/>
  <c r="H1874" i="12"/>
  <c r="AF1874" i="12" s="1"/>
  <c r="H1899" i="12"/>
  <c r="AF1899" i="12" s="1"/>
  <c r="H1869" i="12"/>
  <c r="AF1869" i="12" s="1"/>
  <c r="AF1778" i="12"/>
  <c r="H1727" i="12"/>
  <c r="AF1727" i="12" s="1"/>
  <c r="AF1788" i="12"/>
  <c r="H1918" i="12"/>
  <c r="AF1918" i="12" s="1"/>
  <c r="H1830" i="12"/>
  <c r="AF1830" i="12" s="1"/>
  <c r="H1825" i="12"/>
  <c r="AF1825" i="12" s="1"/>
  <c r="AF1880" i="12"/>
  <c r="H1820" i="12"/>
  <c r="AF1820" i="12" s="1"/>
  <c r="H1737" i="12"/>
  <c r="AF1737" i="12" s="1"/>
  <c r="H1850" i="12"/>
  <c r="AF1850" i="12" s="1"/>
  <c r="H1761" i="12"/>
  <c r="AF1761" i="12" s="1"/>
  <c r="H1858" i="12"/>
  <c r="AF1858" i="12" s="1"/>
  <c r="H1747" i="12"/>
  <c r="AF1747" i="12" s="1"/>
  <c r="H1752" i="12"/>
  <c r="AF1752" i="12" s="1"/>
  <c r="AF1824" i="12"/>
  <c r="H1927" i="12"/>
  <c r="AF1927" i="12" s="1"/>
  <c r="H1723" i="12"/>
  <c r="AF1723" i="12" s="1"/>
  <c r="H1837" i="12"/>
  <c r="AF1837" i="12" s="1"/>
  <c r="H1787" i="12"/>
  <c r="AF1787" i="12" s="1"/>
  <c r="H1786" i="12"/>
  <c r="AF1786" i="12" s="1"/>
  <c r="H2023" i="12"/>
  <c r="AF2023" i="12" s="1"/>
  <c r="H1900" i="12"/>
  <c r="AF1900" i="12" s="1"/>
  <c r="H1666" i="12"/>
  <c r="AF1666" i="12" s="1"/>
  <c r="H1736" i="12"/>
  <c r="AF1736" i="12" s="1"/>
  <c r="AF1920" i="12"/>
  <c r="AF1870" i="12"/>
  <c r="H1854" i="12"/>
  <c r="AF1854" i="12" s="1"/>
  <c r="H1896" i="12"/>
  <c r="AF1896" i="12" s="1"/>
  <c r="AF1887" i="12"/>
  <c r="H1914" i="12"/>
  <c r="AF1914" i="12" s="1"/>
  <c r="H1892" i="12"/>
  <c r="AF1892" i="12" s="1"/>
  <c r="H1750" i="12"/>
  <c r="AF1750" i="12" s="1"/>
  <c r="H1807" i="12"/>
  <c r="AF1807" i="12" s="1"/>
  <c r="H1979" i="12"/>
  <c r="AF1979" i="12" s="1"/>
  <c r="H1862" i="12"/>
  <c r="AF1862" i="12" s="1"/>
  <c r="H1877" i="12"/>
  <c r="AF1877" i="12" s="1"/>
  <c r="H1922" i="12"/>
  <c r="AF1922" i="12" s="1"/>
  <c r="H1769" i="12"/>
  <c r="AF1769" i="12" s="1"/>
  <c r="H1792" i="12"/>
  <c r="AF1792" i="12" s="1"/>
  <c r="H1739" i="12"/>
  <c r="AF1739" i="12" s="1"/>
  <c r="H1794" i="12"/>
  <c r="AF1794" i="12" s="1"/>
  <c r="AF1827" i="12"/>
  <c r="H1864" i="12"/>
  <c r="AF1864" i="12" s="1"/>
  <c r="H1733" i="12"/>
  <c r="AF1733" i="12" s="1"/>
  <c r="H1789" i="12"/>
  <c r="AF1789" i="12" s="1"/>
  <c r="H1784" i="12"/>
  <c r="AF1784" i="12" s="1"/>
  <c r="AF1878" i="12"/>
  <c r="H1829" i="12"/>
  <c r="AF1829" i="12" s="1"/>
  <c r="H1721" i="12"/>
  <c r="AF1721" i="12" s="1"/>
  <c r="H1791" i="12"/>
  <c r="AF1791" i="12" s="1"/>
  <c r="H1901" i="12"/>
  <c r="AF1901" i="12" s="1"/>
  <c r="AF1746" i="12"/>
  <c r="AF1935" i="12"/>
  <c r="H2035" i="12"/>
  <c r="AF2035" i="12" s="1"/>
  <c r="H1863" i="12"/>
  <c r="AF1863" i="12" s="1"/>
  <c r="H2008" i="12"/>
  <c r="AF2008" i="12" s="1"/>
  <c r="H1890" i="12"/>
  <c r="AF1890" i="12" s="1"/>
  <c r="H1845" i="12"/>
  <c r="AF1845" i="12" s="1"/>
  <c r="H2031" i="12"/>
  <c r="AF2031" i="12" s="1"/>
  <c r="H1967" i="12"/>
  <c r="AF1967" i="12" s="1"/>
  <c r="H1944" i="12"/>
  <c r="AF1944" i="12" s="1"/>
  <c r="H1875" i="12"/>
  <c r="AF1875" i="12" s="1"/>
  <c r="AF1797" i="12"/>
  <c r="AF1823" i="12"/>
  <c r="AF1848" i="12"/>
  <c r="AF1857" i="12"/>
  <c r="H1987" i="12"/>
  <c r="AF1987" i="12" s="1"/>
  <c r="H2002" i="12"/>
  <c r="AF2002" i="12" s="1"/>
  <c r="H1867" i="12"/>
  <c r="AF1867" i="12" s="1"/>
  <c r="H1947" i="12"/>
  <c r="AF1947" i="12" s="1"/>
  <c r="AF1925" i="12"/>
  <c r="H2014" i="12"/>
  <c r="AF2014" i="12" s="1"/>
  <c r="H1852" i="12"/>
  <c r="AF1852" i="12" s="1"/>
  <c r="H1872" i="12"/>
  <c r="AF1872" i="12" s="1"/>
  <c r="H2051" i="12"/>
  <c r="AF2051" i="12" s="1"/>
  <c r="H1908" i="12"/>
  <c r="AF1908" i="12" s="1"/>
  <c r="H1891" i="12"/>
  <c r="AF1891" i="12" s="1"/>
  <c r="AF1851" i="12"/>
  <c r="AF1994" i="12"/>
  <c r="AF1946" i="12"/>
  <c r="AF1856" i="12"/>
  <c r="H2033" i="12"/>
  <c r="AF2033" i="12" s="1"/>
  <c r="H2036" i="12"/>
  <c r="AF2036" i="12" s="1"/>
  <c r="H1968" i="12"/>
  <c r="AF1968" i="12" s="1"/>
  <c r="H2004" i="12"/>
  <c r="AF2004" i="12" s="1"/>
  <c r="AF1725" i="12"/>
  <c r="AF1926" i="12"/>
  <c r="H1960" i="12"/>
  <c r="AF1960" i="12" s="1"/>
  <c r="H1907" i="12"/>
  <c r="AF1907" i="12" s="1"/>
  <c r="AF1774" i="12"/>
  <c r="AF1912" i="12"/>
  <c r="H1888" i="12"/>
  <c r="AF1888" i="12" s="1"/>
  <c r="AF2046" i="12"/>
  <c r="AF1972" i="12"/>
  <c r="H1948" i="12"/>
  <c r="AF1948" i="12" s="1"/>
  <c r="H1902" i="12"/>
  <c r="AF1902" i="12" s="1"/>
  <c r="H1990" i="12"/>
  <c r="AF1990" i="12" s="1"/>
  <c r="H2028" i="12"/>
  <c r="AF2028" i="12" s="1"/>
  <c r="H1943" i="12"/>
  <c r="AF1943" i="12" s="1"/>
  <c r="AF2037" i="12"/>
  <c r="AF2026" i="12"/>
  <c r="H2049" i="12"/>
  <c r="AF2049" i="12" s="1"/>
  <c r="H1933" i="12"/>
  <c r="AF1933" i="12" s="1"/>
  <c r="H2011" i="12"/>
  <c r="AF2011" i="12" s="1"/>
  <c r="H1835" i="12"/>
  <c r="AF1835" i="12" s="1"/>
  <c r="H2048" i="12"/>
  <c r="AF2048" i="12" s="1"/>
  <c r="H1884" i="12"/>
  <c r="AF1884" i="12" s="1"/>
  <c r="H1977" i="12"/>
  <c r="AF1977" i="12" s="1"/>
  <c r="H1959" i="12"/>
  <c r="AF1959" i="12" s="1"/>
  <c r="H1996" i="12"/>
  <c r="AF1996" i="12" s="1"/>
  <c r="H1889" i="12"/>
  <c r="AF1889" i="12" s="1"/>
  <c r="H1964" i="12"/>
  <c r="AF1964" i="12" s="1"/>
  <c r="H1995" i="12"/>
  <c r="AF1995" i="12" s="1"/>
  <c r="H1932" i="12"/>
  <c r="AF1932" i="12" s="1"/>
  <c r="H1911" i="12"/>
  <c r="AF1911" i="12" s="1"/>
  <c r="H2009" i="12"/>
  <c r="AF2009" i="12" s="1"/>
  <c r="H2007" i="12"/>
  <c r="AF2007" i="12" s="1"/>
  <c r="H1905" i="12"/>
  <c r="AF1905" i="12" s="1"/>
  <c r="AF1962" i="12"/>
  <c r="H1961" i="12"/>
  <c r="AF1961" i="12" s="1"/>
  <c r="H2001" i="12"/>
  <c r="AF2001" i="12" s="1"/>
  <c r="H1895" i="12"/>
  <c r="AF1895" i="12" s="1"/>
  <c r="H1952" i="12"/>
  <c r="AF1952" i="12" s="1"/>
  <c r="H2013" i="12"/>
  <c r="AF2013" i="12" s="1"/>
  <c r="AF1886" i="12"/>
  <c r="H1956" i="12"/>
  <c r="AF1956" i="12" s="1"/>
  <c r="H2103" i="12"/>
  <c r="AF2103" i="12" s="1"/>
  <c r="H1898" i="12"/>
  <c r="AF1898" i="12" s="1"/>
  <c r="H1913" i="12"/>
  <c r="AF1913" i="12" s="1"/>
  <c r="AF1871" i="12"/>
  <c r="H1929" i="12"/>
  <c r="AF1929" i="12" s="1"/>
  <c r="H2025" i="12"/>
  <c r="AF2025" i="12" s="1"/>
  <c r="H1938" i="12"/>
  <c r="AF1938" i="12" s="1"/>
  <c r="AF1953" i="12"/>
  <c r="AF1881" i="12"/>
  <c r="AF1984" i="12"/>
  <c r="H1934" i="12"/>
  <c r="AF1934" i="12" s="1"/>
  <c r="H2071" i="12"/>
  <c r="AF2071" i="12" s="1"/>
  <c r="H2003" i="12"/>
  <c r="AF2003" i="12" s="1"/>
  <c r="AF2126" i="12"/>
  <c r="H2032" i="12"/>
  <c r="AF2032" i="12" s="1"/>
  <c r="AF2017" i="12"/>
  <c r="AF1941" i="12"/>
  <c r="H2030" i="12"/>
  <c r="AF2030" i="12" s="1"/>
  <c r="H2110" i="12"/>
  <c r="AF2110" i="12" s="1"/>
  <c r="H2098" i="12"/>
  <c r="AF2098" i="12" s="1"/>
  <c r="H2145" i="12"/>
  <c r="AF2145" i="12" s="1"/>
  <c r="H2089" i="12"/>
  <c r="AF2089" i="12" s="1"/>
  <c r="H1997" i="12"/>
  <c r="AF1997" i="12" s="1"/>
  <c r="H2040" i="12"/>
  <c r="AF2040" i="12" s="1"/>
  <c r="AF1839" i="12"/>
  <c r="H1931" i="12"/>
  <c r="AF1931" i="12" s="1"/>
  <c r="H1992" i="12"/>
  <c r="AF1992" i="12" s="1"/>
  <c r="H2156" i="12"/>
  <c r="AF2156" i="12" s="1"/>
  <c r="H2152" i="12"/>
  <c r="AF2152" i="12" s="1"/>
  <c r="AF1945" i="12"/>
  <c r="H2015" i="12"/>
  <c r="AF2015" i="12" s="1"/>
  <c r="H2063" i="12"/>
  <c r="AF2063" i="12" s="1"/>
  <c r="AF2024" i="12"/>
  <c r="H2066" i="12"/>
  <c r="AF2066" i="12" s="1"/>
  <c r="AF2019" i="12"/>
  <c r="H1999" i="12"/>
  <c r="AF1999" i="12" s="1"/>
  <c r="H1836" i="12"/>
  <c r="AF1836" i="12" s="1"/>
  <c r="AF1937" i="12"/>
  <c r="AF1973" i="12"/>
  <c r="AF2132" i="12"/>
  <c r="H2116" i="12"/>
  <c r="AF2116" i="12" s="1"/>
  <c r="AF1910" i="12"/>
  <c r="H2058" i="12"/>
  <c r="AF2058" i="12" s="1"/>
  <c r="H2113" i="12"/>
  <c r="AF2113" i="12" s="1"/>
  <c r="H2083" i="12"/>
  <c r="AF2083" i="12" s="1"/>
  <c r="AF1936" i="12"/>
  <c r="H1969" i="12"/>
  <c r="AF1969" i="12" s="1"/>
  <c r="H1949" i="12"/>
  <c r="AF1949" i="12" s="1"/>
  <c r="AF2018" i="12"/>
  <c r="AF2053" i="12"/>
  <c r="H2140" i="12"/>
  <c r="AF2140" i="12" s="1"/>
  <c r="AF2120" i="12"/>
  <c r="H2076" i="12"/>
  <c r="AF2076" i="12" s="1"/>
  <c r="H1833" i="12"/>
  <c r="AF1833" i="12" s="1"/>
  <c r="H1965" i="12"/>
  <c r="AF1965" i="12" s="1"/>
  <c r="H1985" i="12"/>
  <c r="AF1985" i="12" s="1"/>
  <c r="H2064" i="12"/>
  <c r="AF2064" i="12" s="1"/>
  <c r="AF2005" i="12"/>
  <c r="AF1971" i="12"/>
  <c r="H1954" i="12"/>
  <c r="AF1954" i="12" s="1"/>
  <c r="H2092" i="12"/>
  <c r="AF2092" i="12" s="1"/>
  <c r="H1868" i="12"/>
  <c r="AF1868" i="12" s="1"/>
  <c r="H2022" i="12"/>
  <c r="AF2022" i="12" s="1"/>
  <c r="AF2078" i="12"/>
  <c r="AF1950" i="12"/>
  <c r="AF1963" i="12"/>
  <c r="AF2086" i="12"/>
  <c r="H2147" i="12"/>
  <c r="AF2147" i="12" s="1"/>
  <c r="AF2041" i="12"/>
  <c r="AF1974" i="12"/>
  <c r="H1988" i="12"/>
  <c r="AF1988" i="12" s="1"/>
  <c r="H2027" i="12"/>
  <c r="AF2027" i="12" s="1"/>
  <c r="AF2000" i="12"/>
  <c r="H1855" i="12"/>
  <c r="AF1855" i="12" s="1"/>
  <c r="AF1849" i="12"/>
  <c r="H1955" i="12"/>
  <c r="AF1955" i="12" s="1"/>
  <c r="H2020" i="12"/>
  <c r="AF2020" i="12" s="1"/>
  <c r="H2118" i="12"/>
  <c r="AF2118" i="12" s="1"/>
  <c r="H1998" i="12"/>
  <c r="AF1998" i="12" s="1"/>
  <c r="H2115" i="12"/>
  <c r="AF2115" i="12" s="1"/>
  <c r="H2010" i="12"/>
  <c r="AF2010" i="12" s="1"/>
  <c r="AF2138" i="12"/>
  <c r="H2134" i="12"/>
  <c r="AF2134" i="12" s="1"/>
  <c r="AF1966" i="12"/>
  <c r="AF2034" i="12"/>
  <c r="H2131" i="12"/>
  <c r="AF2131" i="12" s="1"/>
  <c r="H2006" i="12"/>
  <c r="AF2006" i="12" s="1"/>
  <c r="H2104" i="12"/>
  <c r="AF2104" i="12" s="1"/>
  <c r="H2016" i="12"/>
  <c r="AF2016" i="12" s="1"/>
  <c r="H1982" i="12"/>
  <c r="AF1982" i="12" s="1"/>
  <c r="H2059" i="12"/>
  <c r="AF2059" i="12" s="1"/>
  <c r="AF2042" i="12"/>
  <c r="H2047" i="12"/>
  <c r="AF2047" i="12" s="1"/>
  <c r="AF2055" i="12"/>
  <c r="H2081" i="12"/>
  <c r="AF2081" i="12" s="1"/>
  <c r="H2094" i="12"/>
  <c r="AF2094" i="12" s="1"/>
  <c r="H2079" i="12"/>
  <c r="AF2079" i="12" s="1"/>
  <c r="H2087" i="12"/>
  <c r="AF2087" i="12" s="1"/>
  <c r="H2137" i="12"/>
  <c r="AF2137" i="12" s="1"/>
  <c r="H2136" i="12"/>
  <c r="AF2136" i="12" s="1"/>
  <c r="AF2129" i="12"/>
  <c r="H2142" i="12"/>
  <c r="AF2142" i="12" s="1"/>
  <c r="H2151" i="12"/>
  <c r="AF2151" i="12" s="1"/>
  <c r="H2112" i="12"/>
  <c r="AF2112" i="12" s="1"/>
  <c r="H2073" i="12"/>
  <c r="AF2073" i="12" s="1"/>
  <c r="H2146" i="12"/>
  <c r="AF2146" i="12" s="1"/>
  <c r="AF2121" i="12"/>
  <c r="H2045" i="12"/>
  <c r="AF2045" i="12" s="1"/>
  <c r="H2062" i="12"/>
  <c r="AF2062" i="12" s="1"/>
  <c r="H2263" i="12"/>
  <c r="AF2263" i="12" s="1"/>
  <c r="H2056" i="12"/>
  <c r="AF2056" i="12" s="1"/>
  <c r="H2101" i="12"/>
  <c r="AF2101" i="12" s="1"/>
  <c r="H2185" i="12"/>
  <c r="AF2185" i="12" s="1"/>
  <c r="AF1957" i="12"/>
  <c r="H2057" i="12"/>
  <c r="AF2057" i="12" s="1"/>
  <c r="H2068" i="12"/>
  <c r="AF2068" i="12" s="1"/>
  <c r="H2220" i="12"/>
  <c r="AF2220" i="12" s="1"/>
  <c r="H2163" i="12"/>
  <c r="AF2163" i="12" s="1"/>
  <c r="H2244" i="12"/>
  <c r="AF2244" i="12" s="1"/>
  <c r="AF2144" i="12"/>
  <c r="AF2088" i="12"/>
  <c r="H2091" i="12"/>
  <c r="AF2091" i="12" s="1"/>
  <c r="AF1981" i="12"/>
  <c r="H2105" i="12"/>
  <c r="AF2105" i="12" s="1"/>
  <c r="H2067" i="12"/>
  <c r="AF2067" i="12" s="1"/>
  <c r="H2150" i="12"/>
  <c r="AF2150" i="12" s="1"/>
  <c r="H2158" i="12"/>
  <c r="AF2158" i="12" s="1"/>
  <c r="AF2155" i="12"/>
  <c r="AF2052" i="12"/>
  <c r="H2054" i="12"/>
  <c r="AF2054" i="12" s="1"/>
  <c r="H2229" i="12"/>
  <c r="AF2229" i="12" s="1"/>
  <c r="AF1986" i="12"/>
  <c r="AF2111" i="12"/>
  <c r="H2135" i="12"/>
  <c r="AF2135" i="12" s="1"/>
  <c r="H2154" i="12"/>
  <c r="AF2154" i="12" s="1"/>
  <c r="H2153" i="12"/>
  <c r="AF2153" i="12" s="1"/>
  <c r="H2139" i="12"/>
  <c r="AF2139" i="12" s="1"/>
  <c r="H2247" i="12"/>
  <c r="AF2247" i="12" s="1"/>
  <c r="H2196" i="12"/>
  <c r="AF2196" i="12" s="1"/>
  <c r="H2090" i="12"/>
  <c r="AF2090" i="12" s="1"/>
  <c r="H2143" i="12"/>
  <c r="AF2143" i="12" s="1"/>
  <c r="H2273" i="12"/>
  <c r="AF2273" i="12" s="1"/>
  <c r="AF2029" i="12"/>
  <c r="AF2114" i="12"/>
  <c r="H2107" i="12"/>
  <c r="AF2107" i="12" s="1"/>
  <c r="H2259" i="12"/>
  <c r="AF2259" i="12" s="1"/>
  <c r="H2061" i="12"/>
  <c r="AF2061" i="12" s="1"/>
  <c r="H2149" i="12"/>
  <c r="AF2149" i="12" s="1"/>
  <c r="H2278" i="12"/>
  <c r="AF2278" i="12" s="1"/>
  <c r="H2130" i="12"/>
  <c r="AF2130" i="12" s="1"/>
  <c r="H2237" i="12"/>
  <c r="AF2237" i="12" s="1"/>
  <c r="H2224" i="12"/>
  <c r="AF2224" i="12" s="1"/>
  <c r="H2209" i="12"/>
  <c r="AF2209" i="12" s="1"/>
  <c r="AF1976" i="12"/>
  <c r="AF2157" i="12"/>
  <c r="AF2162" i="12"/>
  <c r="H2128" i="12"/>
  <c r="AF2128" i="12" s="1"/>
  <c r="H2077" i="12"/>
  <c r="AF2077" i="12" s="1"/>
  <c r="H2281" i="12"/>
  <c r="AF2281" i="12" s="1"/>
  <c r="AF1951" i="12"/>
  <c r="AF2021" i="12"/>
  <c r="H2074" i="12"/>
  <c r="AF2074" i="12" s="1"/>
  <c r="H2172" i="12"/>
  <c r="AF2172" i="12" s="1"/>
  <c r="H2043" i="12"/>
  <c r="AF2043" i="12" s="1"/>
  <c r="H2102" i="12"/>
  <c r="AF2102" i="12" s="1"/>
  <c r="H2097" i="12"/>
  <c r="AF2097" i="12" s="1"/>
  <c r="AF2050" i="12"/>
  <c r="H1978" i="12"/>
  <c r="AF1978" i="12" s="1"/>
  <c r="H2167" i="12"/>
  <c r="AF2167" i="12" s="1"/>
  <c r="H2159" i="12"/>
  <c r="AF2159" i="12" s="1"/>
  <c r="H2267" i="12"/>
  <c r="AF2267" i="12" s="1"/>
  <c r="H2178" i="12"/>
  <c r="AF2178" i="12" s="1"/>
  <c r="H2218" i="12"/>
  <c r="AF2218" i="12" s="1"/>
  <c r="H2175" i="12"/>
  <c r="AF2175" i="12" s="1"/>
  <c r="H2161" i="12"/>
  <c r="AF2161" i="12" s="1"/>
  <c r="H2201" i="12"/>
  <c r="AF2201" i="12" s="1"/>
  <c r="H2317" i="12"/>
  <c r="AF2317" i="12" s="1"/>
  <c r="H2180" i="12"/>
  <c r="AF2180" i="12" s="1"/>
  <c r="AF2082" i="12"/>
  <c r="H2226" i="12"/>
  <c r="AF2226" i="12" s="1"/>
  <c r="H2117" i="12"/>
  <c r="AF2117" i="12" s="1"/>
  <c r="H2189" i="12"/>
  <c r="AF2189" i="12" s="1"/>
  <c r="H2222" i="12"/>
  <c r="AF2222" i="12" s="1"/>
  <c r="H2228" i="12"/>
  <c r="AF2228" i="12" s="1"/>
  <c r="H2171" i="12"/>
  <c r="AF2171" i="12" s="1"/>
  <c r="H2236" i="12"/>
  <c r="AF2236" i="12" s="1"/>
  <c r="AF2072" i="12"/>
  <c r="AF2239" i="12"/>
  <c r="AF2075" i="12"/>
  <c r="AF2165" i="12"/>
  <c r="H2212" i="12"/>
  <c r="AF2212" i="12" s="1"/>
  <c r="H2272" i="12"/>
  <c r="AF2272" i="12" s="1"/>
  <c r="AF2164" i="12"/>
  <c r="H2264" i="12"/>
  <c r="AF2264" i="12" s="1"/>
  <c r="H2235" i="12"/>
  <c r="AF2235" i="12" s="1"/>
  <c r="H2230" i="12"/>
  <c r="AF2230" i="12" s="1"/>
  <c r="H2208" i="12"/>
  <c r="AF2208" i="12" s="1"/>
  <c r="H2400" i="12"/>
  <c r="AF2400" i="12" s="1"/>
  <c r="H2168" i="12"/>
  <c r="AF2168" i="12" s="1"/>
  <c r="H2194" i="12"/>
  <c r="AF2194" i="12" s="1"/>
  <c r="H2251" i="12"/>
  <c r="AF2251" i="12" s="1"/>
  <c r="H2300" i="12"/>
  <c r="AF2300" i="12" s="1"/>
  <c r="H2211" i="12"/>
  <c r="AF2211" i="12" s="1"/>
  <c r="H2174" i="12"/>
  <c r="AF2174" i="12" s="1"/>
  <c r="AF2274" i="12"/>
  <c r="H2304" i="12"/>
  <c r="AF2304" i="12" s="1"/>
  <c r="H2314" i="12"/>
  <c r="AF2314" i="12" s="1"/>
  <c r="H2404" i="12"/>
  <c r="AF2404" i="12" s="1"/>
  <c r="H2187" i="12"/>
  <c r="AF2187" i="12" s="1"/>
  <c r="H2269" i="12"/>
  <c r="AF2269" i="12" s="1"/>
  <c r="AF2200" i="12"/>
  <c r="H2213" i="12"/>
  <c r="AF2213" i="12" s="1"/>
  <c r="H2345" i="12"/>
  <c r="AF2345" i="12" s="1"/>
  <c r="H2323" i="12"/>
  <c r="AF2323" i="12" s="1"/>
  <c r="H2133" i="12"/>
  <c r="AF2133" i="12" s="1"/>
  <c r="H2100" i="12"/>
  <c r="AF2100" i="12" s="1"/>
  <c r="H2257" i="12"/>
  <c r="AF2257" i="12" s="1"/>
  <c r="H2108" i="12"/>
  <c r="AF2108" i="12" s="1"/>
  <c r="H2338" i="12"/>
  <c r="AF2338" i="12" s="1"/>
  <c r="H2340" i="12"/>
  <c r="AF2340" i="12" s="1"/>
  <c r="H2294" i="12"/>
  <c r="AF2294" i="12" s="1"/>
  <c r="AF2207" i="12"/>
  <c r="H2206" i="12"/>
  <c r="AF2206" i="12" s="1"/>
  <c r="H2122" i="12"/>
  <c r="AF2122" i="12" s="1"/>
  <c r="H2275" i="12"/>
  <c r="AF2275" i="12" s="1"/>
  <c r="H2170" i="12"/>
  <c r="AF2170" i="12" s="1"/>
  <c r="H2240" i="12"/>
  <c r="AF2240" i="12" s="1"/>
  <c r="H2375" i="12"/>
  <c r="AF2375" i="12" s="1"/>
  <c r="H2339" i="12"/>
  <c r="AF2339" i="12" s="1"/>
  <c r="H2119" i="12"/>
  <c r="AF2119" i="12" s="1"/>
  <c r="H2252" i="12"/>
  <c r="AF2252" i="12" s="1"/>
  <c r="H2215" i="12"/>
  <c r="AF2215" i="12" s="1"/>
  <c r="H2271" i="12"/>
  <c r="AF2271" i="12" s="1"/>
  <c r="AF2214" i="12"/>
  <c r="H2210" i="12"/>
  <c r="AF2210" i="12" s="1"/>
  <c r="H2193" i="12"/>
  <c r="AF2193" i="12" s="1"/>
  <c r="AF2262" i="12"/>
  <c r="H2204" i="12"/>
  <c r="AF2204" i="12" s="1"/>
  <c r="H2221" i="12"/>
  <c r="AF2221" i="12" s="1"/>
  <c r="AF2232" i="12"/>
  <c r="H2216" i="12"/>
  <c r="AF2216" i="12" s="1"/>
  <c r="H2099" i="12"/>
  <c r="AF2099" i="12" s="1"/>
  <c r="H2355" i="12"/>
  <c r="AF2355" i="12" s="1"/>
  <c r="H2190" i="12"/>
  <c r="AF2190" i="12" s="1"/>
  <c r="H2255" i="12"/>
  <c r="AF2255" i="12" s="1"/>
  <c r="H2336" i="12"/>
  <c r="AF2336" i="12" s="1"/>
  <c r="H2106" i="12"/>
  <c r="AF2106" i="12" s="1"/>
  <c r="H2186" i="12"/>
  <c r="AF2186" i="12" s="1"/>
  <c r="AF2268" i="12"/>
  <c r="H2065" i="12"/>
  <c r="AF2065" i="12" s="1"/>
  <c r="H2205" i="12"/>
  <c r="AF2205" i="12" s="1"/>
  <c r="H2195" i="12"/>
  <c r="AF2195" i="12" s="1"/>
  <c r="H2265" i="12"/>
  <c r="AF2265" i="12" s="1"/>
  <c r="H2301" i="12"/>
  <c r="AF2301" i="12" s="1"/>
  <c r="H2394" i="12"/>
  <c r="AF2394" i="12" s="1"/>
  <c r="AF2080" i="12"/>
  <c r="AF2093" i="12"/>
  <c r="H2258" i="12"/>
  <c r="AF2258" i="12" s="1"/>
  <c r="H2291" i="12"/>
  <c r="AF2291" i="12" s="1"/>
  <c r="H2242" i="12"/>
  <c r="AF2242" i="12" s="1"/>
  <c r="H2179" i="12"/>
  <c r="AF2179" i="12" s="1"/>
  <c r="H2173" i="12"/>
  <c r="AF2173" i="12" s="1"/>
  <c r="H2197" i="12"/>
  <c r="AF2197" i="12" s="1"/>
  <c r="H2177" i="12"/>
  <c r="AF2177" i="12" s="1"/>
  <c r="AF2202" i="12"/>
  <c r="H2277" i="12"/>
  <c r="AF2277" i="12" s="1"/>
  <c r="H2127" i="12"/>
  <c r="AF2127" i="12" s="1"/>
  <c r="H2183" i="12"/>
  <c r="AF2183" i="12" s="1"/>
  <c r="AF2198" i="12"/>
  <c r="H2246" i="12"/>
  <c r="AF2246" i="12" s="1"/>
  <c r="H2238" i="12"/>
  <c r="AF2238" i="12" s="1"/>
  <c r="H2084" i="12"/>
  <c r="AF2084" i="12" s="1"/>
  <c r="H2166" i="12"/>
  <c r="AF2166" i="12" s="1"/>
  <c r="H2191" i="12"/>
  <c r="AF2191" i="12" s="1"/>
  <c r="AF2309" i="12"/>
  <c r="H2320" i="12"/>
  <c r="AF2320" i="12" s="1"/>
  <c r="H2370" i="12"/>
  <c r="AF2370" i="12" s="1"/>
  <c r="H2312" i="12"/>
  <c r="AF2312" i="12" s="1"/>
  <c r="H2319" i="12"/>
  <c r="AF2319" i="12" s="1"/>
  <c r="H2401" i="12"/>
  <c r="AF2401" i="12" s="1"/>
  <c r="H2182" i="12"/>
  <c r="AF2182" i="12" s="1"/>
  <c r="H2371" i="12"/>
  <c r="AF2371" i="12" s="1"/>
  <c r="H2386" i="12"/>
  <c r="AF2386" i="12" s="1"/>
  <c r="AF2388" i="12"/>
  <c r="H2276" i="12"/>
  <c r="AF2276" i="12" s="1"/>
  <c r="H2342" i="12"/>
  <c r="AF2342" i="12" s="1"/>
  <c r="H2261" i="12"/>
  <c r="AF2261" i="12" s="1"/>
  <c r="AF2280" i="12"/>
  <c r="H2443" i="12"/>
  <c r="AF2443" i="12" s="1"/>
  <c r="AF2369" i="12"/>
  <c r="H2348" i="12"/>
  <c r="AF2348" i="12" s="1"/>
  <c r="H2176" i="12"/>
  <c r="AF2176" i="12" s="1"/>
  <c r="H2332" i="12"/>
  <c r="AF2332" i="12" s="1"/>
  <c r="H2290" i="12"/>
  <c r="AF2290" i="12" s="1"/>
  <c r="H2487" i="12"/>
  <c r="AF2487" i="12" s="1"/>
  <c r="H2199" i="12"/>
  <c r="AF2199" i="12" s="1"/>
  <c r="AF2397" i="12"/>
  <c r="H2352" i="12"/>
  <c r="AF2352" i="12" s="1"/>
  <c r="AF2219" i="12"/>
  <c r="H2330" i="12"/>
  <c r="AF2330" i="12" s="1"/>
  <c r="H2227" i="12"/>
  <c r="AF2227" i="12" s="1"/>
  <c r="H2382" i="12"/>
  <c r="AF2382" i="12" s="1"/>
  <c r="AF2331" i="12"/>
  <c r="H2311" i="12"/>
  <c r="AF2311" i="12" s="1"/>
  <c r="H2350" i="12"/>
  <c r="AF2350" i="12" s="1"/>
  <c r="AF2363" i="12"/>
  <c r="AF2192" i="12"/>
  <c r="H2360" i="12"/>
  <c r="AF2360" i="12" s="1"/>
  <c r="AF2233" i="12"/>
  <c r="AF2296" i="12"/>
  <c r="H2383" i="12"/>
  <c r="AF2383" i="12" s="1"/>
  <c r="AF2225" i="12"/>
  <c r="H2254" i="12"/>
  <c r="AF2254" i="12" s="1"/>
  <c r="H2234" i="12"/>
  <c r="AF2234" i="12" s="1"/>
  <c r="AF2321" i="12"/>
  <c r="AF2335" i="12"/>
  <c r="AF2359" i="12"/>
  <c r="H2376" i="12"/>
  <c r="AF2376" i="12" s="1"/>
  <c r="AF2313" i="12"/>
  <c r="H2297" i="12"/>
  <c r="AF2297" i="12" s="1"/>
  <c r="AF2315" i="12"/>
  <c r="AF2337" i="12"/>
  <c r="AF2316" i="12"/>
  <c r="AF2169" i="12"/>
  <c r="H2392" i="12"/>
  <c r="AF2392" i="12" s="1"/>
  <c r="H2217" i="12"/>
  <c r="AF2217" i="12" s="1"/>
  <c r="H2307" i="12"/>
  <c r="AF2307" i="12" s="1"/>
  <c r="H2353" i="12"/>
  <c r="AF2353" i="12" s="1"/>
  <c r="H2328" i="12"/>
  <c r="AF2328" i="12" s="1"/>
  <c r="AF2347" i="12"/>
  <c r="H2358" i="12"/>
  <c r="AF2358" i="12" s="1"/>
  <c r="H2384" i="12"/>
  <c r="AF2384" i="12" s="1"/>
  <c r="H2310" i="12"/>
  <c r="AF2310" i="12" s="1"/>
  <c r="H2341" i="12"/>
  <c r="AF2341" i="12" s="1"/>
  <c r="H2250" i="12"/>
  <c r="AF2250" i="12" s="1"/>
  <c r="H2343" i="12"/>
  <c r="AF2343" i="12" s="1"/>
  <c r="AF2344" i="12"/>
  <c r="H2326" i="12"/>
  <c r="AF2326" i="12" s="1"/>
  <c r="H2249" i="12"/>
  <c r="AF2249" i="12" s="1"/>
  <c r="H2357" i="12"/>
  <c r="AF2357" i="12" s="1"/>
  <c r="H2379" i="12"/>
  <c r="AF2379" i="12" s="1"/>
  <c r="AF2248" i="12"/>
  <c r="AF2285" i="12"/>
  <c r="AF2354" i="12"/>
  <c r="H2367" i="12"/>
  <c r="AF2367" i="12" s="1"/>
  <c r="H2293" i="12"/>
  <c r="AF2293" i="12" s="1"/>
  <c r="H2365" i="12"/>
  <c r="AF2365" i="12" s="1"/>
  <c r="AF2203" i="12"/>
  <c r="H2253" i="12"/>
  <c r="AF2253" i="12" s="1"/>
  <c r="H2396" i="12"/>
  <c r="AF2396" i="12" s="1"/>
  <c r="H2395" i="12"/>
  <c r="AF2395" i="12" s="1"/>
  <c r="H2284" i="12"/>
  <c r="AF2284" i="12" s="1"/>
  <c r="H2184" i="12"/>
  <c r="AF2184" i="12" s="1"/>
  <c r="H2432" i="12"/>
  <c r="AF2432" i="12" s="1"/>
  <c r="AF2299" i="12"/>
  <c r="H2356" i="12"/>
  <c r="AF2356" i="12" s="1"/>
  <c r="AF2260" i="12"/>
  <c r="H2362" i="12"/>
  <c r="AF2362" i="12" s="1"/>
  <c r="AF2351" i="12"/>
  <c r="H2373" i="12"/>
  <c r="AF2373" i="12" s="1"/>
  <c r="H2364" i="12"/>
  <c r="AF2364" i="12" s="1"/>
  <c r="H2308" i="12"/>
  <c r="AF2308" i="12" s="1"/>
  <c r="H2520" i="12"/>
  <c r="AF2520" i="12" s="1"/>
  <c r="H2378" i="12"/>
  <c r="AF2378" i="12" s="1"/>
  <c r="AF2305" i="12"/>
  <c r="H2390" i="12"/>
  <c r="AF2390" i="12" s="1"/>
  <c r="H2188" i="12"/>
  <c r="AF2188" i="12" s="1"/>
  <c r="H2399" i="12"/>
  <c r="AF2399" i="12" s="1"/>
  <c r="H2279" i="12"/>
  <c r="AF2279" i="12" s="1"/>
  <c r="AF2387" i="12"/>
  <c r="AF2324" i="12"/>
  <c r="H2493" i="12"/>
  <c r="AF2493" i="12" s="1"/>
  <c r="H2478" i="12"/>
  <c r="AF2478" i="12" s="1"/>
  <c r="H2508" i="12"/>
  <c r="AF2508" i="12" s="1"/>
  <c r="H2454" i="12"/>
  <c r="AF2454" i="12" s="1"/>
  <c r="H2498" i="12"/>
  <c r="AF2498" i="12" s="1"/>
  <c r="H2469" i="12"/>
  <c r="AF2469" i="12" s="1"/>
  <c r="H2494" i="12"/>
  <c r="AF2494" i="12" s="1"/>
  <c r="AF2372" i="12"/>
  <c r="AF2329" i="12"/>
  <c r="H2491" i="12"/>
  <c r="AF2491" i="12" s="1"/>
  <c r="AF2488" i="12"/>
  <c r="H2412" i="12"/>
  <c r="AF2412" i="12" s="1"/>
  <c r="H2467" i="12"/>
  <c r="AF2467" i="12" s="1"/>
  <c r="H2389" i="12"/>
  <c r="AF2389" i="12" s="1"/>
  <c r="H2302" i="12"/>
  <c r="AF2302" i="12" s="1"/>
  <c r="H2476" i="12"/>
  <c r="AF2476" i="12" s="1"/>
  <c r="H2517" i="12"/>
  <c r="AF2517" i="12" s="1"/>
  <c r="H2418" i="12"/>
  <c r="AF2418" i="12" s="1"/>
  <c r="AF2327" i="12"/>
  <c r="AF2474" i="12"/>
  <c r="H2445" i="12"/>
  <c r="AF2445" i="12" s="1"/>
  <c r="H2421" i="12"/>
  <c r="AF2421" i="12" s="1"/>
  <c r="H2426" i="12"/>
  <c r="AF2426" i="12" s="1"/>
  <c r="AF2416" i="12"/>
  <c r="H2461" i="12"/>
  <c r="AF2461" i="12" s="1"/>
  <c r="H2429" i="12"/>
  <c r="AF2429" i="12" s="1"/>
  <c r="H2414" i="12"/>
  <c r="AF2414" i="12" s="1"/>
  <c r="H2455" i="12"/>
  <c r="AF2455" i="12" s="1"/>
  <c r="H2485" i="12"/>
  <c r="AF2485" i="12" s="1"/>
  <c r="H2334" i="12"/>
  <c r="AF2334" i="12" s="1"/>
  <c r="H2514" i="12"/>
  <c r="AF2514" i="12" s="1"/>
  <c r="H2497" i="12"/>
  <c r="AF2497" i="12" s="1"/>
  <c r="H2477" i="12"/>
  <c r="AF2477" i="12" s="1"/>
  <c r="H2435" i="12"/>
  <c r="AF2435" i="12" s="1"/>
  <c r="H2424" i="12"/>
  <c r="AF2424" i="12" s="1"/>
  <c r="H2381" i="12"/>
  <c r="AF2381" i="12" s="1"/>
  <c r="AF2441" i="12"/>
  <c r="H2282" i="12"/>
  <c r="AF2282" i="12" s="1"/>
  <c r="H2506" i="12"/>
  <c r="AF2506" i="12" s="1"/>
  <c r="H2423" i="12"/>
  <c r="AF2423" i="12" s="1"/>
  <c r="H2295" i="12"/>
  <c r="AF2295" i="12" s="1"/>
  <c r="H2377" i="12"/>
  <c r="AF2377" i="12" s="1"/>
  <c r="AF2515" i="12"/>
  <c r="H2471" i="12"/>
  <c r="AF2471" i="12" s="1"/>
  <c r="H2518" i="12"/>
  <c r="AF2518" i="12" s="1"/>
  <c r="AF2408" i="12"/>
  <c r="H2468" i="12"/>
  <c r="AF2468" i="12" s="1"/>
  <c r="H2548" i="12"/>
  <c r="AF2548" i="12" s="1"/>
  <c r="H2333" i="12"/>
  <c r="AF2333" i="12" s="1"/>
  <c r="H2437" i="12"/>
  <c r="AF2437" i="12" s="1"/>
  <c r="H2503" i="12"/>
  <c r="AF2503" i="12" s="1"/>
  <c r="AF2484" i="12"/>
  <c r="H2510" i="12"/>
  <c r="AF2510" i="12" s="1"/>
  <c r="AF2393" i="12"/>
  <c r="H2409" i="12"/>
  <c r="AF2409" i="12" s="1"/>
  <c r="AF2486" i="12"/>
  <c r="H2420" i="12"/>
  <c r="AF2420" i="12" s="1"/>
  <c r="H2460" i="12"/>
  <c r="AF2460" i="12" s="1"/>
  <c r="H2430" i="12"/>
  <c r="AF2430" i="12" s="1"/>
  <c r="H2504" i="12"/>
  <c r="AF2504" i="12" s="1"/>
  <c r="H2446" i="12"/>
  <c r="AF2446" i="12" s="1"/>
  <c r="H2452" i="12"/>
  <c r="AF2452" i="12" s="1"/>
  <c r="H2410" i="12"/>
  <c r="AF2410" i="12" s="1"/>
  <c r="H2402" i="12"/>
  <c r="AF2402" i="12" s="1"/>
  <c r="AF2456" i="12"/>
  <c r="H2502" i="12"/>
  <c r="AF2502" i="12" s="1"/>
  <c r="AF2451" i="12"/>
  <c r="AF2480" i="12"/>
  <c r="H2447" i="12"/>
  <c r="AF2447" i="12" s="1"/>
  <c r="H2407" i="12"/>
  <c r="AF2407" i="12" s="1"/>
  <c r="H2533" i="12"/>
  <c r="AF2533" i="12" s="1"/>
  <c r="H2495" i="12"/>
  <c r="AF2495" i="12" s="1"/>
  <c r="H2448" i="12"/>
  <c r="AF2448" i="12" s="1"/>
  <c r="H2419" i="12"/>
  <c r="AF2419" i="12" s="1"/>
  <c r="H2440" i="12"/>
  <c r="AF2440" i="12" s="1"/>
  <c r="H2482" i="12"/>
  <c r="AF2482" i="12" s="1"/>
  <c r="AF2505" i="12"/>
  <c r="AF2413" i="12"/>
  <c r="H2459" i="12"/>
  <c r="AF2459" i="12" s="1"/>
  <c r="H2453" i="12"/>
  <c r="AF2453" i="12" s="1"/>
  <c r="AF2483" i="12"/>
  <c r="H2624" i="12"/>
  <c r="AF2624" i="12" s="1"/>
  <c r="H2433" i="12"/>
  <c r="AF2433" i="12" s="1"/>
  <c r="H2619" i="12"/>
  <c r="AF2619" i="12" s="1"/>
  <c r="H2318" i="12"/>
  <c r="AF2318" i="12" s="1"/>
  <c r="AF2475" i="12"/>
  <c r="H2561" i="12"/>
  <c r="AF2561" i="12" s="1"/>
  <c r="AF2403" i="12"/>
  <c r="AF2457" i="12"/>
  <c r="H2555" i="12"/>
  <c r="AF2555" i="12" s="1"/>
  <c r="H2463" i="12"/>
  <c r="AF2463" i="12" s="1"/>
  <c r="H2425" i="12"/>
  <c r="AF2425" i="12" s="1"/>
  <c r="H2434" i="12"/>
  <c r="AF2434" i="12" s="1"/>
  <c r="H2635" i="12"/>
  <c r="AF2635" i="12" s="1"/>
  <c r="H2592" i="12"/>
  <c r="AF2592" i="12" s="1"/>
  <c r="AF2496" i="12"/>
  <c r="H2633" i="12"/>
  <c r="AF2633" i="12" s="1"/>
  <c r="H2620" i="12"/>
  <c r="AF2620" i="12" s="1"/>
  <c r="H2489" i="12"/>
  <c r="AF2489" i="12" s="1"/>
  <c r="H2531" i="12"/>
  <c r="AF2531" i="12" s="1"/>
  <c r="H2567" i="12"/>
  <c r="AF2567" i="12" s="1"/>
  <c r="AF2625" i="12"/>
  <c r="AF2492" i="12"/>
  <c r="H2572" i="12"/>
  <c r="AF2572" i="12" s="1"/>
  <c r="AF2563" i="12"/>
  <c r="H2542" i="12"/>
  <c r="AF2542" i="12" s="1"/>
  <c r="H2615" i="12"/>
  <c r="AF2615" i="12" s="1"/>
  <c r="AF2406" i="12"/>
  <c r="AF2385" i="12"/>
  <c r="AF2411" i="12"/>
  <c r="H2537" i="12"/>
  <c r="AF2537" i="12" s="1"/>
  <c r="H2583" i="12"/>
  <c r="AF2583" i="12" s="1"/>
  <c r="H2509" i="12"/>
  <c r="AF2509" i="12" s="1"/>
  <c r="H2570" i="12"/>
  <c r="AF2570" i="12" s="1"/>
  <c r="H2605" i="12"/>
  <c r="AF2605" i="12" s="1"/>
  <c r="H2574" i="12"/>
  <c r="AF2574" i="12" s="1"/>
  <c r="H2534" i="12"/>
  <c r="AF2534" i="12" s="1"/>
  <c r="AF2541" i="12"/>
  <c r="H2539" i="12"/>
  <c r="AF2539" i="12" s="1"/>
  <c r="AF2629" i="12"/>
  <c r="H2428" i="12"/>
  <c r="AF2428" i="12" s="1"/>
  <c r="H2544" i="12"/>
  <c r="AF2544" i="12" s="1"/>
  <c r="AF2306" i="12"/>
  <c r="H2513" i="12"/>
  <c r="AF2513" i="12" s="1"/>
  <c r="H2427" i="12"/>
  <c r="AF2427" i="12" s="1"/>
  <c r="H2546" i="12"/>
  <c r="AF2546" i="12" s="1"/>
  <c r="H2462" i="12"/>
  <c r="AF2462" i="12" s="1"/>
  <c r="H2602" i="12"/>
  <c r="AF2602" i="12" s="1"/>
  <c r="H2380" i="12"/>
  <c r="AF2380" i="12" s="1"/>
  <c r="H2298" i="12"/>
  <c r="AF2298" i="12" s="1"/>
  <c r="H2638" i="12"/>
  <c r="AF2638" i="12" s="1"/>
  <c r="H2580" i="12"/>
  <c r="AF2580" i="12" s="1"/>
  <c r="AF2473" i="12"/>
  <c r="AF2417" i="12"/>
  <c r="AF2516" i="12"/>
  <c r="AF2442" i="12"/>
  <c r="H2545" i="12"/>
  <c r="AF2545" i="12" s="1"/>
  <c r="H2600" i="12"/>
  <c r="AF2600" i="12" s="1"/>
  <c r="H2610" i="12"/>
  <c r="AF2610" i="12" s="1"/>
  <c r="H2554" i="12"/>
  <c r="AF2554" i="12" s="1"/>
  <c r="H2550" i="12"/>
  <c r="AF2550" i="12" s="1"/>
  <c r="AF2501" i="12"/>
  <c r="AF2465" i="12"/>
  <c r="H2522" i="12"/>
  <c r="AF2522" i="12" s="1"/>
  <c r="H2543" i="12"/>
  <c r="AF2543" i="12" s="1"/>
  <c r="AF2565" i="12"/>
  <c r="AF2599" i="12"/>
  <c r="H2398" i="12"/>
  <c r="AF2398" i="12" s="1"/>
  <c r="H2562" i="12"/>
  <c r="AF2562" i="12" s="1"/>
  <c r="H2626" i="12"/>
  <c r="AF2626" i="12" s="1"/>
  <c r="AF2527" i="12"/>
  <c r="AF2614" i="12"/>
  <c r="H2571" i="12"/>
  <c r="AF2571" i="12" s="1"/>
  <c r="AF2436" i="12"/>
  <c r="AF2559" i="12"/>
  <c r="AF2549" i="12"/>
  <c r="H2540" i="12"/>
  <c r="AF2540" i="12" s="1"/>
  <c r="H2606" i="12"/>
  <c r="AF2606" i="12" s="1"/>
  <c r="H2591" i="12"/>
  <c r="AF2591" i="12" s="1"/>
  <c r="H2618" i="12"/>
  <c r="AF2618" i="12" s="1"/>
  <c r="AF2637" i="12"/>
  <c r="H2714" i="12"/>
  <c r="AF2714" i="12" s="1"/>
  <c r="H2612" i="12"/>
  <c r="AF2612" i="12" s="1"/>
  <c r="H2560" i="12"/>
  <c r="AF2560" i="12" s="1"/>
  <c r="H2507" i="12"/>
  <c r="AF2507" i="12" s="1"/>
  <c r="AF2585" i="12"/>
  <c r="AF2500" i="12"/>
  <c r="H2622" i="12"/>
  <c r="AF2622" i="12" s="1"/>
  <c r="AF2553" i="12"/>
  <c r="H2627" i="12"/>
  <c r="AF2627" i="12" s="1"/>
  <c r="H2613" i="12"/>
  <c r="AF2613" i="12" s="1"/>
  <c r="H2713" i="12"/>
  <c r="AF2713" i="12" s="1"/>
  <c r="AF2547" i="12"/>
  <c r="H2577" i="12"/>
  <c r="AF2577" i="12" s="1"/>
  <c r="H2663" i="12"/>
  <c r="AF2663" i="12" s="1"/>
  <c r="H2761" i="12"/>
  <c r="AF2761" i="12" s="1"/>
  <c r="AF2609" i="12"/>
  <c r="H2557" i="12"/>
  <c r="AF2557" i="12" s="1"/>
  <c r="H2566" i="12"/>
  <c r="AF2566" i="12" s="1"/>
  <c r="H2587" i="12"/>
  <c r="AF2587" i="12" s="1"/>
  <c r="AF2636" i="12"/>
  <c r="H2676" i="12"/>
  <c r="AF2676" i="12" s="1"/>
  <c r="AF2586" i="12"/>
  <c r="AF2616" i="12"/>
  <c r="AF2535" i="12"/>
  <c r="H2528" i="12"/>
  <c r="AF2528" i="12" s="1"/>
  <c r="H2568" i="12"/>
  <c r="AF2568" i="12" s="1"/>
  <c r="AF2551" i="12"/>
  <c r="H2621" i="12"/>
  <c r="AF2621" i="12" s="1"/>
  <c r="H2431" i="12"/>
  <c r="AF2431" i="12" s="1"/>
  <c r="H2526" i="12"/>
  <c r="AF2526" i="12" s="1"/>
  <c r="H2595" i="12"/>
  <c r="AF2595" i="12" s="1"/>
  <c r="H2756" i="12"/>
  <c r="AF2756" i="12" s="1"/>
  <c r="H2675" i="12"/>
  <c r="AF2675" i="12" s="1"/>
  <c r="AF2532" i="12"/>
  <c r="H2450" i="12"/>
  <c r="AF2450" i="12" s="1"/>
  <c r="H2640" i="12"/>
  <c r="AF2640" i="12" s="1"/>
  <c r="H2623" i="12"/>
  <c r="AF2623" i="12" s="1"/>
  <c r="AF2569" i="12"/>
  <c r="H2573" i="12"/>
  <c r="AF2573" i="12" s="1"/>
  <c r="AF2556" i="12"/>
  <c r="AF2611" i="12"/>
  <c r="AF2593" i="12"/>
  <c r="AF2628" i="12"/>
  <c r="H2558" i="12"/>
  <c r="AF2558" i="12" s="1"/>
  <c r="H2682" i="12"/>
  <c r="AF2682" i="12" s="1"/>
  <c r="H2677" i="12"/>
  <c r="AF2677" i="12" s="1"/>
  <c r="H2464" i="12"/>
  <c r="AF2464" i="12" s="1"/>
  <c r="H2596" i="12"/>
  <c r="AF2596" i="12" s="1"/>
  <c r="H2588" i="12"/>
  <c r="AF2588" i="12" s="1"/>
  <c r="H2678" i="12"/>
  <c r="AF2678" i="12" s="1"/>
  <c r="H2686" i="12"/>
  <c r="AF2686" i="12" s="1"/>
  <c r="AF2584" i="12"/>
  <c r="H2422" i="12"/>
  <c r="AF2422" i="12" s="1"/>
  <c r="H2449" i="12"/>
  <c r="AF2449" i="12" s="1"/>
  <c r="H2538" i="12"/>
  <c r="AF2538" i="12" s="1"/>
  <c r="AF2552" i="12"/>
  <c r="H2536" i="12"/>
  <c r="AF2536" i="12" s="1"/>
  <c r="H2712" i="12"/>
  <c r="AF2712" i="12" s="1"/>
  <c r="H2733" i="12"/>
  <c r="AF2733" i="12" s="1"/>
  <c r="H2722" i="12"/>
  <c r="AF2722" i="12" s="1"/>
  <c r="H2523" i="12"/>
  <c r="AF2523" i="12" s="1"/>
  <c r="AF2594" i="12"/>
  <c r="AF2530" i="12"/>
  <c r="H2529" i="12"/>
  <c r="AF2529" i="12" s="1"/>
  <c r="H2737" i="12"/>
  <c r="AF2737" i="12" s="1"/>
  <c r="AF2740" i="12"/>
  <c r="H2716" i="12"/>
  <c r="AF2716" i="12" s="1"/>
  <c r="H2753" i="12"/>
  <c r="AF2753" i="12" s="1"/>
  <c r="H2725" i="12"/>
  <c r="AF2725" i="12" s="1"/>
  <c r="H2645" i="12"/>
  <c r="AF2645" i="12" s="1"/>
  <c r="H2732" i="12"/>
  <c r="AF2732" i="12" s="1"/>
  <c r="H2576" i="12"/>
  <c r="AF2576" i="12" s="1"/>
  <c r="H2743" i="12"/>
  <c r="AF2743" i="12" s="1"/>
  <c r="AF2683" i="12"/>
  <c r="AF2704" i="12"/>
  <c r="AF2738" i="12"/>
  <c r="AF2730" i="12"/>
  <c r="H2672" i="12"/>
  <c r="AF2672" i="12" s="1"/>
  <c r="H2708" i="12"/>
  <c r="AF2708" i="12" s="1"/>
  <c r="H2646" i="12"/>
  <c r="AF2646" i="12" s="1"/>
  <c r="H2656" i="12"/>
  <c r="AF2656" i="12" s="1"/>
  <c r="AF2690" i="12"/>
  <c r="AF2642" i="12"/>
  <c r="H2695" i="12"/>
  <c r="AF2695" i="12" s="1"/>
  <c r="H2660" i="12"/>
  <c r="AF2660" i="12" s="1"/>
  <c r="H2649" i="12"/>
  <c r="AF2649" i="12" s="1"/>
  <c r="H2564" i="12"/>
  <c r="AF2564" i="12" s="1"/>
  <c r="H2696" i="12"/>
  <c r="AF2696" i="12" s="1"/>
  <c r="AF2724" i="12"/>
  <c r="AF2578" i="12"/>
  <c r="AF2662" i="12"/>
  <c r="H2723" i="12"/>
  <c r="AF2723" i="12" s="1"/>
  <c r="H2659" i="12"/>
  <c r="AF2659" i="12" s="1"/>
  <c r="AF2679" i="12"/>
  <c r="H2742" i="12"/>
  <c r="AF2742" i="12" s="1"/>
  <c r="H2598" i="12"/>
  <c r="AF2598" i="12" s="1"/>
  <c r="H2748" i="12"/>
  <c r="AF2748" i="12" s="1"/>
  <c r="H2734" i="12"/>
  <c r="AF2734" i="12" s="1"/>
  <c r="H2694" i="12"/>
  <c r="AF2694" i="12" s="1"/>
  <c r="H2673" i="12"/>
  <c r="AF2673" i="12" s="1"/>
  <c r="H2754" i="12"/>
  <c r="AF2754" i="12" s="1"/>
  <c r="H2634" i="12"/>
  <c r="AF2634" i="12" s="1"/>
  <c r="H2693" i="12"/>
  <c r="AF2693" i="12" s="1"/>
  <c r="AF2744" i="12"/>
  <c r="AF2729" i="12"/>
  <c r="H2667" i="12"/>
  <c r="AF2667" i="12" s="1"/>
  <c r="H2665" i="12"/>
  <c r="AF2665" i="12" s="1"/>
  <c r="H2739" i="12"/>
  <c r="AF2739" i="12" s="1"/>
  <c r="H2863" i="12"/>
  <c r="AF2863" i="12" s="1"/>
  <c r="H2731" i="12"/>
  <c r="AF2731" i="12" s="1"/>
  <c r="AF2741" i="12"/>
  <c r="H2711" i="12"/>
  <c r="AF2711" i="12" s="1"/>
  <c r="H2631" i="12"/>
  <c r="AF2631" i="12" s="1"/>
  <c r="H2751" i="12"/>
  <c r="AF2751" i="12" s="1"/>
  <c r="H2703" i="12"/>
  <c r="AF2703" i="12" s="1"/>
  <c r="AF2687" i="12"/>
  <c r="H2752" i="12"/>
  <c r="AF2752" i="12" s="1"/>
  <c r="H2759" i="12"/>
  <c r="AF2759" i="12" s="1"/>
  <c r="H2749" i="12"/>
  <c r="AF2749" i="12" s="1"/>
  <c r="H2648" i="12"/>
  <c r="AF2648" i="12" s="1"/>
  <c r="H2575" i="12"/>
  <c r="AF2575" i="12" s="1"/>
  <c r="H2698" i="12"/>
  <c r="AF2698" i="12" s="1"/>
  <c r="H2706" i="12"/>
  <c r="AF2706" i="12" s="1"/>
  <c r="AF2720" i="12"/>
  <c r="H2719" i="12"/>
  <c r="AF2719" i="12" s="1"/>
  <c r="H2709" i="12"/>
  <c r="AF2709" i="12" s="1"/>
  <c r="H2688" i="12"/>
  <c r="AF2688" i="12" s="1"/>
  <c r="H2849" i="12"/>
  <c r="AF2849" i="12" s="1"/>
  <c r="AF2590" i="12"/>
  <c r="H2750" i="12"/>
  <c r="AF2750" i="12" s="1"/>
  <c r="H2745" i="12"/>
  <c r="AF2745" i="12" s="1"/>
  <c r="H2727" i="12"/>
  <c r="AF2727" i="12" s="1"/>
  <c r="H2652" i="12"/>
  <c r="AF2652" i="12" s="1"/>
  <c r="H2691" i="12"/>
  <c r="AF2691" i="12" s="1"/>
  <c r="AF2721" i="12"/>
  <c r="AF2680" i="12"/>
  <c r="H2685" i="12"/>
  <c r="AF2685" i="12" s="1"/>
  <c r="H2692" i="12"/>
  <c r="AF2692" i="12" s="1"/>
  <c r="H2710" i="12"/>
  <c r="AF2710" i="12" s="1"/>
  <c r="H2670" i="12"/>
  <c r="AF2670" i="12" s="1"/>
  <c r="AF2664" i="12"/>
  <c r="AF2700" i="12"/>
  <c r="AF2715" i="12"/>
  <c r="H2639" i="12"/>
  <c r="AF2639" i="12" s="1"/>
  <c r="H2707" i="12"/>
  <c r="AF2707" i="12" s="1"/>
  <c r="H2674" i="12"/>
  <c r="AF2674" i="12" s="1"/>
  <c r="H2755" i="12"/>
  <c r="AF2755" i="12" s="1"/>
  <c r="H2701" i="12"/>
  <c r="AF2701" i="12" s="1"/>
  <c r="H2717" i="12"/>
  <c r="AF2717" i="12" s="1"/>
  <c r="H2780" i="12"/>
  <c r="AF2780" i="12" s="1"/>
  <c r="H2681" i="12"/>
  <c r="AF2681" i="12" s="1"/>
  <c r="H2607" i="12"/>
  <c r="AF2607" i="12" s="1"/>
  <c r="AF2643" i="12"/>
  <c r="H2671" i="12"/>
  <c r="AF2671" i="12" s="1"/>
  <c r="H2728" i="12"/>
  <c r="AF2728" i="12" s="1"/>
  <c r="H2651" i="12"/>
  <c r="AF2651" i="12" s="1"/>
  <c r="AF2699" i="12"/>
  <c r="AF2658" i="12"/>
  <c r="H2702" i="12"/>
  <c r="AF2702" i="12" s="1"/>
  <c r="H2650" i="12"/>
  <c r="AF2650" i="12" s="1"/>
  <c r="H2644" i="12"/>
  <c r="AF2644" i="12" s="1"/>
  <c r="H2655" i="12"/>
  <c r="AF2655" i="12" s="1"/>
  <c r="H2793" i="12"/>
  <c r="AF2793" i="12" s="1"/>
  <c r="H2782" i="12"/>
  <c r="AF2782" i="12" s="1"/>
  <c r="H2770" i="12"/>
  <c r="AF2770" i="12" s="1"/>
  <c r="H2854" i="12"/>
  <c r="AF2854" i="12" s="1"/>
  <c r="H2669" i="12"/>
  <c r="AF2669" i="12" s="1"/>
  <c r="AF2647" i="12"/>
  <c r="H2872" i="12"/>
  <c r="AF2872" i="12" s="1"/>
  <c r="H2832" i="12"/>
  <c r="AF2832" i="12" s="1"/>
  <c r="H2842" i="12"/>
  <c r="AF2842" i="12" s="1"/>
  <c r="H2760" i="12"/>
  <c r="AF2760" i="12" s="1"/>
  <c r="H2836" i="12"/>
  <c r="AF2836" i="12" s="1"/>
  <c r="AF2736" i="12"/>
  <c r="AF2864" i="12"/>
  <c r="H2809" i="12"/>
  <c r="AF2809" i="12" s="1"/>
  <c r="H2870" i="12"/>
  <c r="AF2870" i="12" s="1"/>
  <c r="H2801" i="12"/>
  <c r="AF2801" i="12" s="1"/>
  <c r="H2795" i="12"/>
  <c r="AF2795" i="12" s="1"/>
  <c r="H2821" i="12"/>
  <c r="AF2821" i="12" s="1"/>
  <c r="H2762" i="12"/>
  <c r="AF2762" i="12" s="1"/>
  <c r="H2875" i="12"/>
  <c r="AF2875" i="12" s="1"/>
  <c r="H2833" i="12"/>
  <c r="AF2833" i="12" s="1"/>
  <c r="H2831" i="12"/>
  <c r="AF2831" i="12" s="1"/>
  <c r="H2767" i="12"/>
  <c r="AF2767" i="12" s="1"/>
  <c r="H2846" i="12"/>
  <c r="AF2846" i="12" s="1"/>
  <c r="H2792" i="12"/>
  <c r="AF2792" i="12" s="1"/>
  <c r="AF2868" i="12"/>
  <c r="H2778" i="12"/>
  <c r="AF2778" i="12" s="1"/>
  <c r="H2820" i="12"/>
  <c r="AF2820" i="12" s="1"/>
  <c r="H2805" i="12"/>
  <c r="AF2805" i="12" s="1"/>
  <c r="H2746" i="12"/>
  <c r="AF2746" i="12" s="1"/>
  <c r="H2838" i="12"/>
  <c r="AF2838" i="12" s="1"/>
  <c r="H2818" i="12"/>
  <c r="AF2818" i="12" s="1"/>
  <c r="H2858" i="12"/>
  <c r="AF2858" i="12" s="1"/>
  <c r="AF2697" i="12"/>
  <c r="H2859" i="12"/>
  <c r="AF2859" i="12" s="1"/>
  <c r="H2815" i="12"/>
  <c r="AF2815" i="12" s="1"/>
  <c r="H2878" i="12"/>
  <c r="AF2878" i="12" s="1"/>
  <c r="H2834" i="12"/>
  <c r="AF2834" i="12" s="1"/>
  <c r="AF2799" i="12"/>
  <c r="H2785" i="12"/>
  <c r="AF2785" i="12" s="1"/>
  <c r="H2763" i="12"/>
  <c r="AF2763" i="12" s="1"/>
  <c r="H2653" i="12"/>
  <c r="AF2653" i="12" s="1"/>
  <c r="H2786" i="12"/>
  <c r="AF2786" i="12" s="1"/>
  <c r="H2840" i="12"/>
  <c r="AF2840" i="12" s="1"/>
  <c r="H2843" i="12"/>
  <c r="AF2843" i="12" s="1"/>
  <c r="H2800" i="12"/>
  <c r="AF2800" i="12" s="1"/>
  <c r="H2807" i="12"/>
  <c r="AF2807" i="12" s="1"/>
  <c r="H2874" i="12"/>
  <c r="AF2874" i="12" s="1"/>
  <c r="AF2684" i="12"/>
  <c r="H2835" i="12"/>
  <c r="AF2835" i="12" s="1"/>
  <c r="H2847" i="12"/>
  <c r="AF2847" i="12" s="1"/>
  <c r="H2790" i="12"/>
  <c r="AF2790" i="12" s="1"/>
  <c r="H2812" i="12"/>
  <c r="AF2812" i="12" s="1"/>
  <c r="H2869" i="12"/>
  <c r="AF2869" i="12" s="1"/>
  <c r="H2853" i="12"/>
  <c r="AF2853" i="12" s="1"/>
  <c r="H2824" i="12"/>
  <c r="AF2824" i="12" s="1"/>
  <c r="H2873" i="12"/>
  <c r="AF2873" i="12" s="1"/>
  <c r="H2798" i="12"/>
  <c r="AF2798" i="12" s="1"/>
  <c r="H2867" i="12"/>
  <c r="AF2867" i="12" s="1"/>
  <c r="AF2771" i="12"/>
  <c r="H2810" i="12"/>
  <c r="AF2810" i="12" s="1"/>
  <c r="H2773" i="12"/>
  <c r="AF2773" i="12" s="1"/>
  <c r="H2784" i="12"/>
  <c r="AF2784" i="12" s="1"/>
  <c r="H2705" i="12"/>
  <c r="AF2705" i="12" s="1"/>
  <c r="H2823" i="12"/>
  <c r="AF2823" i="12" s="1"/>
  <c r="H2850" i="12"/>
  <c r="AF2850" i="12" s="1"/>
  <c r="H2861" i="12"/>
  <c r="AF2861" i="12" s="1"/>
  <c r="AF2772" i="12"/>
  <c r="H2804" i="12"/>
  <c r="AF2804" i="12" s="1"/>
  <c r="H2802" i="12"/>
  <c r="AF2802" i="12" s="1"/>
  <c r="H2877" i="12"/>
  <c r="AF2877" i="12" s="1"/>
  <c r="AF2747" i="12"/>
  <c r="H2844" i="12"/>
  <c r="AF2844" i="12" s="1"/>
  <c r="H2826" i="12"/>
  <c r="AF2826" i="12" s="1"/>
  <c r="H2841" i="12"/>
  <c r="AF2841" i="12" s="1"/>
  <c r="H2865" i="12"/>
  <c r="AF2865" i="12" s="1"/>
  <c r="H2881" i="12"/>
  <c r="AF2881" i="12" s="1"/>
  <c r="H2806" i="12"/>
  <c r="AF2806" i="12" s="1"/>
  <c r="H2796" i="12"/>
  <c r="AF2796" i="12" s="1"/>
  <c r="H2822" i="12"/>
  <c r="AF2822" i="12" s="1"/>
  <c r="AF2828" i="12"/>
  <c r="H2776" i="12"/>
  <c r="AF2776" i="12" s="1"/>
  <c r="H2852" i="12"/>
  <c r="AF2852" i="12" s="1"/>
  <c r="H2845" i="12"/>
  <c r="AF2845" i="12" s="1"/>
  <c r="AF2882" i="12"/>
  <c r="H2791" i="12"/>
  <c r="AF2791" i="12" s="1"/>
  <c r="AF2871" i="12"/>
  <c r="H2900" i="12"/>
  <c r="AF2900" i="12" s="1"/>
  <c r="H3079" i="12"/>
  <c r="AF3079" i="12" s="1"/>
  <c r="H2905" i="12"/>
  <c r="AF2905" i="12" s="1"/>
  <c r="H2829" i="12"/>
  <c r="AF2829" i="12" s="1"/>
  <c r="H2913" i="12"/>
  <c r="AF2913" i="12" s="1"/>
  <c r="H2914" i="12"/>
  <c r="AF2914" i="12" s="1"/>
  <c r="H2825" i="12"/>
  <c r="AF2825" i="12" s="1"/>
  <c r="H2814" i="12"/>
  <c r="AF2814" i="12" s="1"/>
  <c r="H2876" i="12"/>
  <c r="AF2876" i="12" s="1"/>
  <c r="H2855" i="12"/>
  <c r="AF2855" i="12" s="1"/>
  <c r="H2970" i="12"/>
  <c r="AF2970" i="12" s="1"/>
  <c r="H2929" i="12"/>
  <c r="AF2929" i="12" s="1"/>
  <c r="AF2813" i="12"/>
  <c r="AF2827" i="12"/>
  <c r="H2839" i="12"/>
  <c r="AF2839" i="12" s="1"/>
  <c r="H3070" i="12"/>
  <c r="AF3070" i="12" s="1"/>
  <c r="AF3041" i="12"/>
  <c r="H2965" i="12"/>
  <c r="AF2965" i="12" s="1"/>
  <c r="H3046" i="12"/>
  <c r="AF3046" i="12" s="1"/>
  <c r="H3000" i="12"/>
  <c r="AF3000" i="12" s="1"/>
  <c r="H2837" i="12"/>
  <c r="AF2837" i="12" s="1"/>
  <c r="H2808" i="12"/>
  <c r="AF2808" i="12" s="1"/>
  <c r="H3054" i="12"/>
  <c r="AF3054" i="12" s="1"/>
  <c r="H2894" i="12"/>
  <c r="AF2894" i="12" s="1"/>
  <c r="H2879" i="12"/>
  <c r="AF2879" i="12" s="1"/>
  <c r="H2996" i="12"/>
  <c r="AF2996" i="12" s="1"/>
  <c r="H2909" i="12"/>
  <c r="AF2909" i="12" s="1"/>
  <c r="AF2857" i="12"/>
  <c r="H2781" i="12"/>
  <c r="AF2781" i="12" s="1"/>
  <c r="H2860" i="12"/>
  <c r="AF2860" i="12" s="1"/>
  <c r="H2958" i="12"/>
  <c r="AF2958" i="12" s="1"/>
  <c r="H2926" i="12"/>
  <c r="AF2926" i="12" s="1"/>
  <c r="AF2816" i="12"/>
  <c r="AF2803" i="12"/>
  <c r="H2768" i="12"/>
  <c r="AF2768" i="12" s="1"/>
  <c r="H2884" i="12"/>
  <c r="AF2884" i="12" s="1"/>
  <c r="H2898" i="12"/>
  <c r="AF2898" i="12" s="1"/>
  <c r="H3012" i="12"/>
  <c r="AF3012" i="12" s="1"/>
  <c r="H2856" i="12"/>
  <c r="AF2856" i="12" s="1"/>
  <c r="AF2972" i="12"/>
  <c r="H3083" i="12"/>
  <c r="AF3083" i="12" s="1"/>
  <c r="AF2783" i="12"/>
  <c r="H2848" i="12"/>
  <c r="AF2848" i="12" s="1"/>
  <c r="H2830" i="12"/>
  <c r="AF2830" i="12" s="1"/>
  <c r="AF2758" i="12"/>
  <c r="H2942" i="12"/>
  <c r="AF2942" i="12" s="1"/>
  <c r="AF2777" i="12"/>
  <c r="H2797" i="12"/>
  <c r="AF2797" i="12" s="1"/>
  <c r="AF3047" i="12"/>
  <c r="H2939" i="12"/>
  <c r="AF2939" i="12" s="1"/>
  <c r="H3114" i="12"/>
  <c r="AF3114" i="12" s="1"/>
  <c r="H2999" i="12"/>
  <c r="AF2999" i="12" s="1"/>
  <c r="H2880" i="12"/>
  <c r="AF2880" i="12" s="1"/>
  <c r="H2904" i="12"/>
  <c r="AF2904" i="12" s="1"/>
  <c r="AF3100" i="12"/>
  <c r="AF2922" i="12"/>
  <c r="H2936" i="12"/>
  <c r="AF2936" i="12" s="1"/>
  <c r="AF3057" i="12"/>
  <c r="H3018" i="12"/>
  <c r="AF3018" i="12" s="1"/>
  <c r="H2925" i="12"/>
  <c r="AF2925" i="12" s="1"/>
  <c r="H2947" i="12"/>
  <c r="AF2947" i="12" s="1"/>
  <c r="H3115" i="12"/>
  <c r="AF3115" i="12" s="1"/>
  <c r="AF2945" i="12"/>
  <c r="AF2990" i="12"/>
  <c r="AF3095" i="12"/>
  <c r="H3094" i="12"/>
  <c r="AF3094" i="12" s="1"/>
  <c r="H3090" i="12"/>
  <c r="AF3090" i="12" s="1"/>
  <c r="AF3021" i="12"/>
  <c r="H3003" i="12"/>
  <c r="AF3003" i="12" s="1"/>
  <c r="H3074" i="12"/>
  <c r="AF3074" i="12" s="1"/>
  <c r="H2943" i="12"/>
  <c r="AF2943" i="12" s="1"/>
  <c r="H3099" i="12"/>
  <c r="AF3099" i="12" s="1"/>
  <c r="H3008" i="12"/>
  <c r="AF3008" i="12" s="1"/>
  <c r="H2954" i="12"/>
  <c r="AF2954" i="12" s="1"/>
  <c r="H3138" i="12"/>
  <c r="AF3138" i="12" s="1"/>
  <c r="H2993" i="12"/>
  <c r="AF2993" i="12" s="1"/>
  <c r="AF3062" i="12"/>
  <c r="AF3029" i="12"/>
  <c r="H3078" i="12"/>
  <c r="AF3078" i="12" s="1"/>
  <c r="H3030" i="12"/>
  <c r="AF3030" i="12" s="1"/>
  <c r="AF3044" i="12"/>
  <c r="AF3019" i="12"/>
  <c r="H2976" i="12"/>
  <c r="AF2976" i="12" s="1"/>
  <c r="H3103" i="12"/>
  <c r="AF3103" i="12" s="1"/>
  <c r="H3091" i="12"/>
  <c r="AF3091" i="12" s="1"/>
  <c r="H2980" i="12"/>
  <c r="AF2980" i="12" s="1"/>
  <c r="H3096" i="12"/>
  <c r="AF3096" i="12" s="1"/>
  <c r="AF2989" i="12"/>
  <c r="AF2952" i="12"/>
  <c r="AF2932" i="12"/>
  <c r="H2937" i="12"/>
  <c r="AF2937" i="12" s="1"/>
  <c r="AF2946" i="12"/>
  <c r="AF3108" i="12"/>
  <c r="AF3025" i="12"/>
  <c r="AF2930" i="12"/>
  <c r="H3073" i="12"/>
  <c r="AF3073" i="12" s="1"/>
  <c r="H3098" i="12"/>
  <c r="AF3098" i="12" s="1"/>
  <c r="AF2901" i="12"/>
  <c r="AF3050" i="12"/>
  <c r="AF2967" i="12"/>
  <c r="H2949" i="12"/>
  <c r="AF2949" i="12" s="1"/>
  <c r="H3068" i="12"/>
  <c r="AF3068" i="12" s="1"/>
  <c r="H2968" i="12"/>
  <c r="AF2968" i="12" s="1"/>
  <c r="H3069" i="12"/>
  <c r="AF3069" i="12" s="1"/>
  <c r="H2921" i="12"/>
  <c r="AF2921" i="12" s="1"/>
  <c r="H2948" i="12"/>
  <c r="AF2948" i="12" s="1"/>
  <c r="H3109" i="12"/>
  <c r="AF3109" i="12" s="1"/>
  <c r="AF3107" i="12"/>
  <c r="H2890" i="12"/>
  <c r="AF2890" i="12" s="1"/>
  <c r="AF3060" i="12"/>
  <c r="AF3011" i="12"/>
  <c r="H2956" i="12"/>
  <c r="AF2956" i="12" s="1"/>
  <c r="AF2896" i="12"/>
  <c r="AF3023" i="12"/>
  <c r="AF2963" i="12"/>
  <c r="H2994" i="12"/>
  <c r="AF2994" i="12" s="1"/>
  <c r="H2961" i="12"/>
  <c r="AF2961" i="12" s="1"/>
  <c r="H3110" i="12"/>
  <c r="AF3110" i="12" s="1"/>
  <c r="H2897" i="12"/>
  <c r="AF2897" i="12" s="1"/>
  <c r="H3080" i="12"/>
  <c r="AF3080" i="12" s="1"/>
  <c r="H3075" i="12"/>
  <c r="AF3075" i="12" s="1"/>
  <c r="H3052" i="12"/>
  <c r="AF3052" i="12" s="1"/>
  <c r="H2992" i="12"/>
  <c r="AF2992" i="12" s="1"/>
  <c r="H2986" i="12"/>
  <c r="AF2986" i="12" s="1"/>
  <c r="AF2941" i="12"/>
  <c r="AF3125" i="12"/>
  <c r="H2908" i="12"/>
  <c r="AF2908" i="12" s="1"/>
  <c r="AF2889" i="12"/>
  <c r="H3058" i="12"/>
  <c r="AF3058" i="12" s="1"/>
  <c r="H2960" i="12"/>
  <c r="AF2960" i="12" s="1"/>
  <c r="H3010" i="12"/>
  <c r="AF3010" i="12" s="1"/>
  <c r="H2923" i="12"/>
  <c r="AF2923" i="12" s="1"/>
  <c r="H3117" i="12"/>
  <c r="AF3117" i="12" s="1"/>
  <c r="H2977" i="12"/>
  <c r="AF2977" i="12" s="1"/>
  <c r="AF3065" i="12"/>
  <c r="H2978" i="12"/>
  <c r="AF2978" i="12" s="1"/>
  <c r="H2975" i="12"/>
  <c r="AF2975" i="12" s="1"/>
  <c r="AF2883" i="12"/>
  <c r="AF3104" i="12"/>
  <c r="H2991" i="12"/>
  <c r="AF2991" i="12" s="1"/>
  <c r="H2916" i="12"/>
  <c r="AF2916" i="12" s="1"/>
  <c r="H3042" i="12"/>
  <c r="AF3042" i="12" s="1"/>
  <c r="H2974" i="12"/>
  <c r="AF2974" i="12" s="1"/>
  <c r="H3105" i="12"/>
  <c r="AF3105" i="12" s="1"/>
  <c r="H2912" i="12"/>
  <c r="AF2912" i="12" s="1"/>
  <c r="H3038" i="12"/>
  <c r="AF3038" i="12" s="1"/>
  <c r="H3086" i="12"/>
  <c r="AF3086" i="12" s="1"/>
  <c r="AF3026" i="12"/>
  <c r="H3007" i="12"/>
  <c r="AF3007" i="12" s="1"/>
  <c r="H3009" i="12"/>
  <c r="AF3009" i="12" s="1"/>
  <c r="H2981" i="12"/>
  <c r="AF2981" i="12" s="1"/>
  <c r="H3097" i="12"/>
  <c r="AF3097" i="12" s="1"/>
  <c r="H2979" i="12"/>
  <c r="AF2979" i="12" s="1"/>
  <c r="AF3101" i="12"/>
  <c r="AF2973" i="12"/>
  <c r="AF2910" i="12"/>
  <c r="H2935" i="12"/>
  <c r="AF2935" i="12" s="1"/>
  <c r="H2987" i="12"/>
  <c r="AF2987" i="12" s="1"/>
  <c r="H2891" i="12"/>
  <c r="AF2891" i="12" s="1"/>
  <c r="AF3067" i="12"/>
  <c r="AF2917" i="12"/>
  <c r="H2918" i="12"/>
  <c r="AF2918" i="12" s="1"/>
  <c r="H3045" i="12"/>
  <c r="AF3045" i="12" s="1"/>
  <c r="H2971" i="12"/>
  <c r="AF2971" i="12" s="1"/>
  <c r="H3017" i="12"/>
  <c r="AF3017" i="12" s="1"/>
  <c r="H3002" i="12"/>
  <c r="AF3002" i="12" s="1"/>
  <c r="H3027" i="12"/>
  <c r="AF3027" i="12" s="1"/>
  <c r="H3092" i="12"/>
  <c r="AF3092" i="12" s="1"/>
  <c r="H3014" i="12"/>
  <c r="AF3014" i="12" s="1"/>
  <c r="AF3102" i="12"/>
  <c r="H3160" i="12"/>
  <c r="AF3160" i="12" s="1"/>
  <c r="H2938" i="12"/>
  <c r="AF2938" i="12" s="1"/>
  <c r="H3001" i="12"/>
  <c r="AF3001" i="12" s="1"/>
  <c r="H2931" i="12"/>
  <c r="AF2931" i="12" s="1"/>
  <c r="H2985" i="12"/>
  <c r="AF2985" i="12" s="1"/>
  <c r="AF2962" i="12"/>
  <c r="AF3082" i="12"/>
  <c r="AF2944" i="12"/>
  <c r="AF3077" i="12"/>
  <c r="H2957" i="12"/>
  <c r="AF2957" i="12" s="1"/>
  <c r="AF3048" i="12"/>
  <c r="H3085" i="12"/>
  <c r="AF3085" i="12" s="1"/>
  <c r="AF2928" i="12"/>
  <c r="H3043" i="12"/>
  <c r="AF3043" i="12" s="1"/>
  <c r="H3037" i="12"/>
  <c r="AF3037" i="12" s="1"/>
  <c r="H2940" i="12"/>
  <c r="AF2940" i="12" s="1"/>
  <c r="H2888" i="12"/>
  <c r="AF2888" i="12" s="1"/>
  <c r="H3051" i="12"/>
  <c r="AF3051" i="12" s="1"/>
  <c r="H3039" i="12"/>
  <c r="AF3039" i="12" s="1"/>
  <c r="H3116" i="12"/>
  <c r="AF3116" i="12" s="1"/>
  <c r="AF3028" i="12"/>
  <c r="H3071" i="12"/>
  <c r="AF3071" i="12" s="1"/>
  <c r="H3089" i="12"/>
  <c r="AF3089" i="12" s="1"/>
  <c r="H3049" i="12"/>
  <c r="AF3049" i="12" s="1"/>
  <c r="H3005" i="12"/>
  <c r="AF3005" i="12" s="1"/>
  <c r="H3066" i="12"/>
  <c r="AF3066" i="12" s="1"/>
  <c r="AF3053" i="12"/>
  <c r="AF3061" i="12"/>
  <c r="H2903" i="12"/>
  <c r="AF2903" i="12" s="1"/>
  <c r="H3081" i="12"/>
  <c r="AF3081" i="12" s="1"/>
  <c r="H3036" i="12"/>
  <c r="AF3036" i="12" s="1"/>
  <c r="H3016" i="12"/>
  <c r="AF3016" i="12" s="1"/>
  <c r="AF2886" i="12"/>
  <c r="AF2953" i="12"/>
  <c r="H3034" i="12"/>
  <c r="AF3034" i="12" s="1"/>
  <c r="AF2915" i="12"/>
  <c r="H3106" i="12"/>
  <c r="AF3106" i="12" s="1"/>
  <c r="H2885" i="12"/>
  <c r="AF2885" i="12" s="1"/>
  <c r="AF2895" i="12"/>
  <c r="H2982" i="12"/>
  <c r="AF2982" i="12" s="1"/>
  <c r="H3031" i="12"/>
  <c r="AF3031" i="12" s="1"/>
  <c r="H2924" i="12"/>
  <c r="AF2924" i="12" s="1"/>
  <c r="H2919" i="12"/>
  <c r="AF2919" i="12" s="1"/>
  <c r="H3076" i="12"/>
  <c r="AF3076" i="12" s="1"/>
  <c r="H3006" i="12"/>
  <c r="AF3006" i="12" s="1"/>
  <c r="AF3013" i="12"/>
  <c r="H3072" i="12"/>
  <c r="AF3072" i="12" s="1"/>
  <c r="H2911" i="12"/>
  <c r="AF2911" i="12" s="1"/>
  <c r="H2966" i="12"/>
  <c r="AF2966" i="12" s="1"/>
  <c r="H2964" i="12"/>
  <c r="AF2964" i="12" s="1"/>
  <c r="AF3055" i="12"/>
  <c r="H2920" i="12"/>
  <c r="AF2920" i="12" s="1"/>
  <c r="H3111" i="12"/>
  <c r="AF3111" i="12" s="1"/>
  <c r="H2984" i="12"/>
  <c r="AF2984" i="12" s="1"/>
  <c r="H3059" i="12"/>
  <c r="AF3059" i="12" s="1"/>
  <c r="AF2951" i="12"/>
  <c r="H3020" i="12"/>
  <c r="AF3020" i="12" s="1"/>
  <c r="H3164" i="12"/>
  <c r="AF3164" i="12" s="1"/>
  <c r="H3349" i="12"/>
  <c r="AF3349" i="12" s="1"/>
  <c r="H3145" i="12"/>
  <c r="AF3145" i="12" s="1"/>
  <c r="AF3035" i="12"/>
  <c r="H3139" i="12"/>
  <c r="AF3139" i="12" s="1"/>
  <c r="H3406" i="12"/>
  <c r="AF3406" i="12" s="1"/>
  <c r="H3133" i="12"/>
  <c r="AF3133" i="12" s="1"/>
  <c r="H3287" i="12"/>
  <c r="AF3287" i="12" s="1"/>
  <c r="H3231" i="12"/>
  <c r="AF3231" i="12" s="1"/>
  <c r="H3327" i="12"/>
  <c r="AF3327" i="12" s="1"/>
  <c r="H3333" i="12"/>
  <c r="AF3333" i="12" s="1"/>
  <c r="H3136" i="12"/>
  <c r="AF3136" i="12" s="1"/>
  <c r="H3341" i="12"/>
  <c r="AF3341" i="12" s="1"/>
  <c r="H3142" i="12"/>
  <c r="AF3142" i="12" s="1"/>
  <c r="AF2969" i="12"/>
  <c r="AF3173" i="12"/>
  <c r="H3249" i="12"/>
  <c r="AF3249" i="12" s="1"/>
  <c r="H3033" i="12"/>
  <c r="AF3033" i="12" s="1"/>
  <c r="H3313" i="12"/>
  <c r="AF3313" i="12" s="1"/>
  <c r="H3218" i="12"/>
  <c r="AF3218" i="12" s="1"/>
  <c r="H3248" i="12"/>
  <c r="AF3248" i="12" s="1"/>
  <c r="H3290" i="12"/>
  <c r="AF3290" i="12" s="1"/>
  <c r="AF3169" i="12"/>
  <c r="H3152" i="12"/>
  <c r="AF3152" i="12" s="1"/>
  <c r="H3246" i="12"/>
  <c r="AF3246" i="12" s="1"/>
  <c r="H3177" i="12"/>
  <c r="AF3177" i="12" s="1"/>
  <c r="H3157" i="12"/>
  <c r="AF3157" i="12" s="1"/>
  <c r="H2893" i="12"/>
  <c r="AF2893" i="12" s="1"/>
  <c r="AF3087" i="12"/>
  <c r="H3126" i="12"/>
  <c r="AF3126" i="12" s="1"/>
  <c r="H3199" i="12"/>
  <c r="AF3199" i="12" s="1"/>
  <c r="AF3198" i="12"/>
  <c r="H3283" i="12"/>
  <c r="AF3283" i="12" s="1"/>
  <c r="H3129" i="12"/>
  <c r="AF3129" i="12" s="1"/>
  <c r="H3130" i="12"/>
  <c r="AF3130" i="12" s="1"/>
  <c r="H3204" i="12"/>
  <c r="AF3204" i="12" s="1"/>
  <c r="H3134" i="12"/>
  <c r="AF3134" i="12" s="1"/>
  <c r="H3191" i="12"/>
  <c r="AF3191" i="12" s="1"/>
  <c r="H2934" i="12"/>
  <c r="AF2934" i="12" s="1"/>
  <c r="H3237" i="12"/>
  <c r="AF3237" i="12" s="1"/>
  <c r="H3285" i="12"/>
  <c r="AF3285" i="12" s="1"/>
  <c r="H3302" i="12"/>
  <c r="AF3302" i="12" s="1"/>
  <c r="H3189" i="12"/>
  <c r="AF3189" i="12" s="1"/>
  <c r="H3220" i="12"/>
  <c r="AF3220" i="12" s="1"/>
  <c r="H3056" i="12"/>
  <c r="AF3056" i="12" s="1"/>
  <c r="H3032" i="12"/>
  <c r="AF3032" i="12" s="1"/>
  <c r="H3135" i="12"/>
  <c r="AF3135" i="12" s="1"/>
  <c r="AF3183" i="12"/>
  <c r="H3312" i="12"/>
  <c r="AF3312" i="12" s="1"/>
  <c r="H3328" i="12"/>
  <c r="AF3328" i="12" s="1"/>
  <c r="H3300" i="12"/>
  <c r="AF3300" i="12" s="1"/>
  <c r="H3155" i="12"/>
  <c r="AF3155" i="12" s="1"/>
  <c r="AF3004" i="12"/>
  <c r="H3182" i="12"/>
  <c r="AF3182" i="12" s="1"/>
  <c r="H3137" i="12"/>
  <c r="AF3137" i="12" s="1"/>
  <c r="H3212" i="12"/>
  <c r="AF3212" i="12" s="1"/>
  <c r="H3146" i="12"/>
  <c r="AF3146" i="12" s="1"/>
  <c r="H3122" i="12"/>
  <c r="AF3122" i="12" s="1"/>
  <c r="AF3217" i="12"/>
  <c r="H3247" i="12"/>
  <c r="AF3247" i="12" s="1"/>
  <c r="H3276" i="12"/>
  <c r="AF3276" i="12" s="1"/>
  <c r="H3143" i="12"/>
  <c r="AF3143" i="12" s="1"/>
  <c r="H3202" i="12"/>
  <c r="AF3202" i="12" s="1"/>
  <c r="H3132" i="12"/>
  <c r="AF3132" i="12" s="1"/>
  <c r="H3211" i="12"/>
  <c r="AF3211" i="12" s="1"/>
  <c r="H3324" i="12"/>
  <c r="AF3324" i="12" s="1"/>
  <c r="H3295" i="12"/>
  <c r="AF3295" i="12" s="1"/>
  <c r="H3356" i="12"/>
  <c r="AF3356" i="12" s="1"/>
  <c r="H3319" i="12"/>
  <c r="AF3319" i="12" s="1"/>
  <c r="AF3156" i="12"/>
  <c r="H3292" i="12"/>
  <c r="AF3292" i="12" s="1"/>
  <c r="H3365" i="12"/>
  <c r="AF3365" i="12" s="1"/>
  <c r="H3124" i="12"/>
  <c r="AF3124" i="12" s="1"/>
  <c r="H3273" i="12"/>
  <c r="AF3273" i="12" s="1"/>
  <c r="H3305" i="12"/>
  <c r="AF3305" i="12" s="1"/>
  <c r="H3258" i="12"/>
  <c r="AF3258" i="12" s="1"/>
  <c r="H3344" i="12"/>
  <c r="AF3344" i="12" s="1"/>
  <c r="H3159" i="12"/>
  <c r="AF3159" i="12" s="1"/>
  <c r="H3170" i="12"/>
  <c r="AF3170" i="12" s="1"/>
  <c r="H3239" i="12"/>
  <c r="AF3239" i="12" s="1"/>
  <c r="H3162" i="12"/>
  <c r="AF3162" i="12" s="1"/>
  <c r="H3297" i="12"/>
  <c r="AF3297" i="12" s="1"/>
  <c r="H3232" i="12"/>
  <c r="AF3232" i="12" s="1"/>
  <c r="H3227" i="12"/>
  <c r="AF3227" i="12" s="1"/>
  <c r="AF3329" i="12"/>
  <c r="H3147" i="12"/>
  <c r="AF3147" i="12" s="1"/>
  <c r="AF3286" i="12"/>
  <c r="H3194" i="12"/>
  <c r="AF3194" i="12" s="1"/>
  <c r="H3409" i="12"/>
  <c r="AF3409" i="12" s="1"/>
  <c r="H3209" i="12"/>
  <c r="AF3209" i="12" s="1"/>
  <c r="H3256" i="12"/>
  <c r="AF3256" i="12" s="1"/>
  <c r="H3335" i="12"/>
  <c r="AF3335" i="12" s="1"/>
  <c r="H3176" i="12"/>
  <c r="AF3176" i="12" s="1"/>
  <c r="H3197" i="12"/>
  <c r="AF3197" i="12" s="1"/>
  <c r="H3318" i="12"/>
  <c r="AF3318" i="12" s="1"/>
  <c r="H3226" i="12"/>
  <c r="AF3226" i="12" s="1"/>
  <c r="H3178" i="12"/>
  <c r="AF3178" i="12" s="1"/>
  <c r="H3243" i="12"/>
  <c r="AF3243" i="12" s="1"/>
  <c r="H3172" i="12"/>
  <c r="AF3172" i="12" s="1"/>
  <c r="AF3196" i="12"/>
  <c r="AF3291" i="12"/>
  <c r="AF3144" i="12"/>
  <c r="H3275" i="12"/>
  <c r="AF3275" i="12" s="1"/>
  <c r="H3345" i="12"/>
  <c r="AF3345" i="12" s="1"/>
  <c r="H3252" i="12"/>
  <c r="AF3252" i="12" s="1"/>
  <c r="H3153" i="12"/>
  <c r="AF3153" i="12" s="1"/>
  <c r="H3270" i="12"/>
  <c r="AF3270" i="12" s="1"/>
  <c r="H3303" i="12"/>
  <c r="AF3303" i="12" s="1"/>
  <c r="H3314" i="12"/>
  <c r="AF3314" i="12" s="1"/>
  <c r="H3262" i="12"/>
  <c r="AF3262" i="12" s="1"/>
  <c r="H3150" i="12"/>
  <c r="AF3150" i="12" s="1"/>
  <c r="H3316" i="12"/>
  <c r="AF3316" i="12" s="1"/>
  <c r="H3120" i="12"/>
  <c r="AF3120" i="12" s="1"/>
  <c r="H3264" i="12"/>
  <c r="AF3264" i="12" s="1"/>
  <c r="H3213" i="12"/>
  <c r="AF3213" i="12" s="1"/>
  <c r="H3141" i="12"/>
  <c r="AF3141" i="12" s="1"/>
  <c r="H3317" i="12"/>
  <c r="AF3317" i="12" s="1"/>
  <c r="H3174" i="12"/>
  <c r="AF3174" i="12" s="1"/>
  <c r="H3280" i="12"/>
  <c r="AF3280" i="12" s="1"/>
  <c r="H3193" i="12"/>
  <c r="AF3193" i="12" s="1"/>
  <c r="H3175" i="12"/>
  <c r="AF3175" i="12" s="1"/>
  <c r="AF3123" i="12"/>
  <c r="H3205" i="12"/>
  <c r="AF3205" i="12" s="1"/>
  <c r="H3353" i="12"/>
  <c r="AF3353" i="12" s="1"/>
  <c r="H3240" i="12"/>
  <c r="AF3240" i="12" s="1"/>
  <c r="H3208" i="12"/>
  <c r="AF3208" i="12" s="1"/>
  <c r="AF3179" i="12"/>
  <c r="AF3321" i="12"/>
  <c r="AF3180" i="12"/>
  <c r="AF3354" i="12"/>
  <c r="AF3306" i="12"/>
  <c r="H3268" i="12"/>
  <c r="AF3268" i="12" s="1"/>
  <c r="H3320" i="12"/>
  <c r="AF3320" i="12" s="1"/>
  <c r="H3161" i="12"/>
  <c r="AF3161" i="12" s="1"/>
  <c r="H3357" i="12"/>
  <c r="AF3357" i="12" s="1"/>
  <c r="H3131" i="12"/>
  <c r="AF3131" i="12" s="1"/>
  <c r="H3299" i="12"/>
  <c r="AF3299" i="12" s="1"/>
  <c r="H3284" i="12"/>
  <c r="AF3284" i="12" s="1"/>
  <c r="AF3158" i="12"/>
  <c r="H3255" i="12"/>
  <c r="AF3255" i="12" s="1"/>
  <c r="H3346" i="12"/>
  <c r="AF3346" i="12" s="1"/>
  <c r="H3168" i="12"/>
  <c r="AF3168" i="12" s="1"/>
  <c r="H3339" i="12"/>
  <c r="AF3339" i="12" s="1"/>
  <c r="AF3250" i="12"/>
  <c r="H3171" i="12"/>
  <c r="AF3171" i="12" s="1"/>
  <c r="AF3219" i="12"/>
  <c r="H3355" i="12"/>
  <c r="AF3355" i="12" s="1"/>
  <c r="H3203" i="12"/>
  <c r="AF3203" i="12" s="1"/>
  <c r="H3154" i="12"/>
  <c r="AF3154" i="12" s="1"/>
  <c r="H3322" i="12"/>
  <c r="AF3322" i="12" s="1"/>
  <c r="AF3325" i="12"/>
  <c r="H3224" i="12"/>
  <c r="AF3224" i="12" s="1"/>
  <c r="AF3257" i="12"/>
  <c r="AF3336" i="12"/>
  <c r="H3184" i="12"/>
  <c r="AF3184" i="12" s="1"/>
  <c r="H3310" i="12"/>
  <c r="AF3310" i="12" s="1"/>
  <c r="H3167" i="12"/>
  <c r="AF3167" i="12" s="1"/>
  <c r="AF3274" i="12"/>
  <c r="H3367" i="12"/>
  <c r="AF3367" i="12" s="1"/>
  <c r="H3223" i="12"/>
  <c r="AF3223" i="12" s="1"/>
  <c r="H3282" i="12"/>
  <c r="AF3282" i="12" s="1"/>
  <c r="H3228" i="12"/>
  <c r="AF3228" i="12" s="1"/>
  <c r="H3293" i="12"/>
  <c r="AF3293" i="12" s="1"/>
  <c r="H3338" i="12"/>
  <c r="AF3338" i="12" s="1"/>
  <c r="H3331" i="12"/>
  <c r="AF3331" i="12" s="1"/>
  <c r="H3266" i="12"/>
  <c r="AF3266" i="12" s="1"/>
  <c r="H3334" i="12"/>
  <c r="AF3334" i="12" s="1"/>
  <c r="AF3288" i="12"/>
  <c r="AF3351" i="12"/>
  <c r="H3207" i="12"/>
  <c r="AF3207" i="12" s="1"/>
  <c r="AF3121" i="12"/>
  <c r="H3186" i="12"/>
  <c r="AF3186" i="12" s="1"/>
  <c r="AF3263" i="12"/>
  <c r="H3296" i="12"/>
  <c r="AF3296" i="12" s="1"/>
  <c r="H3128" i="12"/>
  <c r="AF3128" i="12" s="1"/>
  <c r="H3181" i="12"/>
  <c r="AF3181" i="12" s="1"/>
  <c r="H3315" i="12"/>
  <c r="AF3315" i="12" s="1"/>
  <c r="H3185" i="12"/>
  <c r="AF3185" i="12" s="1"/>
  <c r="H3298" i="12"/>
  <c r="AF3298" i="12" s="1"/>
  <c r="AF3229" i="12"/>
  <c r="H3307" i="12"/>
  <c r="AF3307" i="12" s="1"/>
  <c r="H3119" i="12"/>
  <c r="AF3119" i="12" s="1"/>
  <c r="H3140" i="12"/>
  <c r="AF3140" i="12" s="1"/>
  <c r="AF3254" i="12"/>
  <c r="H3230" i="12"/>
  <c r="AF3230" i="12" s="1"/>
  <c r="H3278" i="12"/>
  <c r="AF3278" i="12" s="1"/>
  <c r="AF3301" i="12"/>
  <c r="H3388" i="12"/>
  <c r="AF3388" i="12" s="1"/>
  <c r="H3225" i="12"/>
  <c r="AF3225" i="12" s="1"/>
  <c r="H3308" i="12"/>
  <c r="AF3308" i="12" s="1"/>
  <c r="H3277" i="12"/>
  <c r="AF3277" i="12" s="1"/>
  <c r="H3235" i="12"/>
  <c r="AF3235" i="12" s="1"/>
  <c r="H3340" i="12"/>
  <c r="AF3340" i="12" s="1"/>
  <c r="H3222" i="12"/>
  <c r="AF3222" i="12" s="1"/>
  <c r="H3201" i="12"/>
  <c r="AF3201" i="12" s="1"/>
  <c r="H3165" i="12"/>
  <c r="AF3165" i="12" s="1"/>
  <c r="H3200" i="12"/>
  <c r="AF3200" i="12" s="1"/>
  <c r="H3234" i="12"/>
  <c r="AF3234" i="12" s="1"/>
  <c r="H3311" i="12"/>
  <c r="AF3311" i="12" s="1"/>
  <c r="AF3326" i="12"/>
  <c r="H3271" i="12"/>
  <c r="AF3271" i="12" s="1"/>
  <c r="AF3269" i="12"/>
  <c r="AF3210" i="12"/>
  <c r="H3221" i="12"/>
  <c r="AF3221" i="12" s="1"/>
  <c r="H3265" i="12"/>
  <c r="AF3265" i="12" s="1"/>
  <c r="AF3195" i="12"/>
  <c r="H3361" i="12"/>
  <c r="AF3361" i="12" s="1"/>
  <c r="H3309" i="12"/>
  <c r="AF3309" i="12" s="1"/>
  <c r="H3241" i="12"/>
  <c r="AF3241" i="12" s="1"/>
  <c r="H3332" i="12"/>
  <c r="AF3332" i="12" s="1"/>
  <c r="H3272" i="12"/>
  <c r="AF3272" i="12" s="1"/>
  <c r="H3289" i="12"/>
  <c r="AF3289" i="12" s="1"/>
  <c r="H3375" i="12"/>
  <c r="AF3375" i="12" s="1"/>
  <c r="H3343" i="12"/>
  <c r="AF3343" i="12" s="1"/>
  <c r="AF3216" i="12"/>
  <c r="AF3330" i="12"/>
  <c r="AF3360" i="12"/>
  <c r="H3214" i="12"/>
  <c r="AF3214" i="12" s="1"/>
  <c r="H3244" i="12"/>
  <c r="AF3244" i="12" s="1"/>
  <c r="AF3251" i="12"/>
  <c r="H3281" i="12"/>
  <c r="AF3281" i="12" s="1"/>
  <c r="AF3260" i="12"/>
  <c r="H3233" i="12"/>
  <c r="AF3233" i="12" s="1"/>
  <c r="AF3294" i="12"/>
  <c r="AF3238" i="12"/>
  <c r="H3358" i="12"/>
  <c r="AF3358" i="12" s="1"/>
  <c r="H3418" i="12"/>
  <c r="AF3418" i="12" s="1"/>
  <c r="H3253" i="12"/>
  <c r="AF3253" i="12" s="1"/>
  <c r="H3449" i="12"/>
  <c r="AF3449" i="12" s="1"/>
  <c r="AF3166" i="12"/>
  <c r="H3206" i="12"/>
  <c r="AF3206" i="12" s="1"/>
  <c r="H3456" i="12"/>
  <c r="AF3456" i="12" s="1"/>
  <c r="AF3151" i="12"/>
  <c r="AF3323" i="12"/>
  <c r="H3560" i="12"/>
  <c r="AF3560" i="12" s="1"/>
  <c r="H3370" i="12"/>
  <c r="AF3370" i="12" s="1"/>
  <c r="AF3497" i="12"/>
  <c r="H3490" i="12"/>
  <c r="AF3490" i="12" s="1"/>
  <c r="H3427" i="12"/>
  <c r="AF3427" i="12" s="1"/>
  <c r="H3496" i="12"/>
  <c r="AF3496" i="12" s="1"/>
  <c r="H3474" i="12"/>
  <c r="AF3474" i="12" s="1"/>
  <c r="H3544" i="12"/>
  <c r="AF3544" i="12" s="1"/>
  <c r="H3382" i="12"/>
  <c r="AF3382" i="12" s="1"/>
  <c r="H3507" i="12"/>
  <c r="AF3507" i="12" s="1"/>
  <c r="H3386" i="12"/>
  <c r="AF3386" i="12" s="1"/>
  <c r="H3501" i="12"/>
  <c r="AF3501" i="12" s="1"/>
  <c r="H3561" i="12"/>
  <c r="AF3561" i="12" s="1"/>
  <c r="H3448" i="12"/>
  <c r="AF3448" i="12" s="1"/>
  <c r="AF3502" i="12"/>
  <c r="H3440" i="12"/>
  <c r="AF3440" i="12" s="1"/>
  <c r="H3405" i="12"/>
  <c r="AF3405" i="12" s="1"/>
  <c r="AF3499" i="12"/>
  <c r="H3563" i="12"/>
  <c r="AF3563" i="12" s="1"/>
  <c r="H3444" i="12"/>
  <c r="AF3444" i="12" s="1"/>
  <c r="H3511" i="12"/>
  <c r="AF3511" i="12" s="1"/>
  <c r="H3519" i="12"/>
  <c r="AF3519" i="12" s="1"/>
  <c r="H3437" i="12"/>
  <c r="AF3437" i="12" s="1"/>
  <c r="H3587" i="12"/>
  <c r="AF3587" i="12" s="1"/>
  <c r="H3534" i="12"/>
  <c r="AF3534" i="12" s="1"/>
  <c r="H3417" i="12"/>
  <c r="AF3417" i="12" s="1"/>
  <c r="H3457" i="12"/>
  <c r="AF3457" i="12" s="1"/>
  <c r="H3379" i="12"/>
  <c r="AF3379" i="12" s="1"/>
  <c r="H3631" i="12"/>
  <c r="AF3631" i="12" s="1"/>
  <c r="H3459" i="12"/>
  <c r="AF3459" i="12" s="1"/>
  <c r="H3514" i="12"/>
  <c r="AF3514" i="12" s="1"/>
  <c r="H3570" i="12"/>
  <c r="AF3570" i="12" s="1"/>
  <c r="H3503" i="12"/>
  <c r="AF3503" i="12" s="1"/>
  <c r="H3515" i="12"/>
  <c r="AF3515" i="12" s="1"/>
  <c r="H3569" i="12"/>
  <c r="AF3569" i="12" s="1"/>
  <c r="AF3510" i="12"/>
  <c r="H3550" i="12"/>
  <c r="AF3550" i="12" s="1"/>
  <c r="H3371" i="12"/>
  <c r="AF3371" i="12" s="1"/>
  <c r="H3438" i="12"/>
  <c r="AF3438" i="12" s="1"/>
  <c r="H3525" i="12"/>
  <c r="AF3525" i="12" s="1"/>
  <c r="H3458" i="12"/>
  <c r="AF3458" i="12" s="1"/>
  <c r="AF3450" i="12"/>
  <c r="AF3516" i="12"/>
  <c r="H3415" i="12"/>
  <c r="AF3415" i="12" s="1"/>
  <c r="AF3469" i="12"/>
  <c r="H3401" i="12"/>
  <c r="AF3401" i="12" s="1"/>
  <c r="H3506" i="12"/>
  <c r="AF3506" i="12" s="1"/>
  <c r="H3612" i="12"/>
  <c r="AF3612" i="12" s="1"/>
  <c r="H3407" i="12"/>
  <c r="AF3407" i="12" s="1"/>
  <c r="H3586" i="12"/>
  <c r="AF3586" i="12" s="1"/>
  <c r="H3583" i="12"/>
  <c r="AF3583" i="12" s="1"/>
  <c r="AF3431" i="12"/>
  <c r="H3536" i="12"/>
  <c r="AF3536" i="12" s="1"/>
  <c r="H3599" i="12"/>
  <c r="AF3599" i="12" s="1"/>
  <c r="H3492" i="12"/>
  <c r="AF3492" i="12" s="1"/>
  <c r="H3435" i="12"/>
  <c r="AF3435" i="12" s="1"/>
  <c r="H3543" i="12"/>
  <c r="AF3543" i="12" s="1"/>
  <c r="H3557" i="12"/>
  <c r="AF3557" i="12" s="1"/>
  <c r="H3363" i="12"/>
  <c r="AF3363" i="12" s="1"/>
  <c r="H3571" i="12"/>
  <c r="AF3571" i="12" s="1"/>
  <c r="H3369" i="12"/>
  <c r="AF3369" i="12" s="1"/>
  <c r="AF3489" i="12"/>
  <c r="H3396" i="12"/>
  <c r="AF3396" i="12" s="1"/>
  <c r="H3487" i="12"/>
  <c r="AF3487" i="12" s="1"/>
  <c r="H3641" i="12"/>
  <c r="AF3641" i="12" s="1"/>
  <c r="AF3368" i="12"/>
  <c r="H3493" i="12"/>
  <c r="AF3493" i="12" s="1"/>
  <c r="H3513" i="12"/>
  <c r="AF3513" i="12" s="1"/>
  <c r="H3548" i="12"/>
  <c r="AF3548" i="12" s="1"/>
  <c r="AF3420" i="12"/>
  <c r="H3399" i="12"/>
  <c r="AF3399" i="12" s="1"/>
  <c r="H3498" i="12"/>
  <c r="AF3498" i="12" s="1"/>
  <c r="H3527" i="12"/>
  <c r="AF3527" i="12" s="1"/>
  <c r="AF3559" i="12"/>
  <c r="H3462" i="12"/>
  <c r="AF3462" i="12" s="1"/>
  <c r="AF3461" i="12"/>
  <c r="AF3454" i="12"/>
  <c r="H3547" i="12"/>
  <c r="AF3547" i="12" s="1"/>
  <c r="AF3481" i="12"/>
  <c r="AF3646" i="12"/>
  <c r="H3377" i="12"/>
  <c r="AF3377" i="12" s="1"/>
  <c r="H3579" i="12"/>
  <c r="AF3579" i="12" s="1"/>
  <c r="H3546" i="12"/>
  <c r="AF3546" i="12" s="1"/>
  <c r="H3464" i="12"/>
  <c r="AF3464" i="12" s="1"/>
  <c r="H3526" i="12"/>
  <c r="AF3526" i="12" s="1"/>
  <c r="AF3484" i="12"/>
  <c r="H3530" i="12"/>
  <c r="AF3530" i="12" s="1"/>
  <c r="H3421" i="12"/>
  <c r="AF3421" i="12" s="1"/>
  <c r="AF3374" i="12"/>
  <c r="H3447" i="12"/>
  <c r="AF3447" i="12" s="1"/>
  <c r="H3428" i="12"/>
  <c r="AF3428" i="12" s="1"/>
  <c r="H3400" i="12"/>
  <c r="AF3400" i="12" s="1"/>
  <c r="H3582" i="12"/>
  <c r="AF3582" i="12" s="1"/>
  <c r="AF3483" i="12"/>
  <c r="H3588" i="12"/>
  <c r="AF3588" i="12" s="1"/>
  <c r="H3538" i="12"/>
  <c r="AF3538" i="12" s="1"/>
  <c r="H3424" i="12"/>
  <c r="AF3424" i="12" s="1"/>
  <c r="AF3640" i="12"/>
  <c r="AF3478" i="12"/>
  <c r="H3604" i="12"/>
  <c r="AF3604" i="12" s="1"/>
  <c r="H3475" i="12"/>
  <c r="AF3475" i="12" s="1"/>
  <c r="H3625" i="12"/>
  <c r="AF3625" i="12" s="1"/>
  <c r="H3523" i="12"/>
  <c r="AF3523" i="12" s="1"/>
  <c r="AF3630" i="12"/>
  <c r="H3578" i="12"/>
  <c r="AF3578" i="12" s="1"/>
  <c r="H3562" i="12"/>
  <c r="AF3562" i="12" s="1"/>
  <c r="H3553" i="12"/>
  <c r="AF3553" i="12" s="1"/>
  <c r="H3372" i="12"/>
  <c r="AF3372" i="12" s="1"/>
  <c r="AF3549" i="12"/>
  <c r="H3551" i="12"/>
  <c r="AF3551" i="12" s="1"/>
  <c r="AF3633" i="12"/>
  <c r="AF3395" i="12"/>
  <c r="H3432" i="12"/>
  <c r="AF3432" i="12" s="1"/>
  <c r="AF3576" i="12"/>
  <c r="H3607" i="12"/>
  <c r="AF3607" i="12" s="1"/>
  <c r="H3505" i="12"/>
  <c r="AF3505" i="12" s="1"/>
  <c r="H3572" i="12"/>
  <c r="AF3572" i="12" s="1"/>
  <c r="H3430" i="12"/>
  <c r="AF3430" i="12" s="1"/>
  <c r="H3394" i="12"/>
  <c r="AF3394" i="12" s="1"/>
  <c r="AF3387" i="12"/>
  <c r="H3567" i="12"/>
  <c r="AF3567" i="12" s="1"/>
  <c r="H3494" i="12"/>
  <c r="AF3494" i="12" s="1"/>
  <c r="AF3441" i="12"/>
  <c r="H3545" i="12"/>
  <c r="AF3545" i="12" s="1"/>
  <c r="H3384" i="12"/>
  <c r="AF3384" i="12" s="1"/>
  <c r="H3554" i="12"/>
  <c r="AF3554" i="12" s="1"/>
  <c r="H3517" i="12"/>
  <c r="AF3517" i="12" s="1"/>
  <c r="H3558" i="12"/>
  <c r="AF3558" i="12" s="1"/>
  <c r="AF3392" i="12"/>
  <c r="H3520" i="12"/>
  <c r="AF3520" i="12" s="1"/>
  <c r="H3537" i="12"/>
  <c r="AF3537" i="12" s="1"/>
  <c r="AF3436" i="12"/>
  <c r="H3486" i="12"/>
  <c r="AF3486" i="12" s="1"/>
  <c r="H3622" i="12"/>
  <c r="AF3622" i="12" s="1"/>
  <c r="AF3594" i="12"/>
  <c r="H3556" i="12"/>
  <c r="AF3556" i="12" s="1"/>
  <c r="H3529" i="12"/>
  <c r="AF3529" i="12" s="1"/>
  <c r="H3366" i="12"/>
  <c r="AF3366" i="12" s="1"/>
  <c r="AF3528" i="12"/>
  <c r="H3477" i="12"/>
  <c r="AF3477" i="12" s="1"/>
  <c r="H3380" i="12"/>
  <c r="AF3380" i="12" s="1"/>
  <c r="H3451" i="12"/>
  <c r="AF3451" i="12" s="1"/>
  <c r="AF3621" i="12"/>
  <c r="H3425" i="12"/>
  <c r="AF3425" i="12" s="1"/>
  <c r="H3471" i="12"/>
  <c r="AF3471" i="12" s="1"/>
  <c r="AF3542" i="12"/>
  <c r="AF3414" i="12"/>
  <c r="AF3433" i="12"/>
  <c r="H3533" i="12"/>
  <c r="AF3533" i="12" s="1"/>
  <c r="H3584" i="12"/>
  <c r="AF3584" i="12" s="1"/>
  <c r="H3482" i="12"/>
  <c r="AF3482" i="12" s="1"/>
  <c r="AF3364" i="12"/>
  <c r="H3426" i="12"/>
  <c r="AF3426" i="12" s="1"/>
  <c r="H3568" i="12"/>
  <c r="AF3568" i="12" s="1"/>
  <c r="AF3597" i="12"/>
  <c r="H3508" i="12"/>
  <c r="AF3508" i="12" s="1"/>
  <c r="H3485" i="12"/>
  <c r="AF3485" i="12" s="1"/>
  <c r="H3453" i="12"/>
  <c r="AF3453" i="12" s="1"/>
  <c r="H3460" i="12"/>
  <c r="AF3460" i="12" s="1"/>
  <c r="H3419" i="12"/>
  <c r="AF3419" i="12" s="1"/>
  <c r="H3466" i="12"/>
  <c r="AF3466" i="12" s="1"/>
  <c r="H3566" i="12"/>
  <c r="AF3566" i="12" s="1"/>
  <c r="H3383" i="12"/>
  <c r="AF3383" i="12" s="1"/>
  <c r="AF3397" i="12"/>
  <c r="H3591" i="12"/>
  <c r="AF3591" i="12" s="1"/>
  <c r="H3573" i="12"/>
  <c r="AF3573" i="12" s="1"/>
  <c r="AF3391" i="12"/>
  <c r="H3535" i="12"/>
  <c r="AF3535" i="12" s="1"/>
  <c r="H3445" i="12"/>
  <c r="AF3445" i="12" s="1"/>
  <c r="H3500" i="12"/>
  <c r="AF3500" i="12" s="1"/>
  <c r="H3636" i="12"/>
  <c r="AF3636" i="12" s="1"/>
  <c r="AF3617" i="12"/>
  <c r="AF3541" i="12"/>
  <c r="H3629" i="12"/>
  <c r="AF3629" i="12" s="1"/>
  <c r="H3413" i="12"/>
  <c r="AF3413" i="12" s="1"/>
  <c r="H3539" i="12"/>
  <c r="AF3539" i="12" s="1"/>
  <c r="H3390" i="12"/>
  <c r="AF3390" i="12" s="1"/>
  <c r="H3518" i="12"/>
  <c r="AF3518" i="12" s="1"/>
  <c r="H3412" i="12"/>
  <c r="AF3412" i="12" s="1"/>
  <c r="AF3408" i="12"/>
  <c r="AF3452" i="12"/>
  <c r="H3575" i="12"/>
  <c r="AF3575" i="12" s="1"/>
  <c r="H3590" i="12"/>
  <c r="AF3590" i="12" s="1"/>
  <c r="H3423" i="12"/>
  <c r="AF3423" i="12" s="1"/>
  <c r="H3376" i="12"/>
  <c r="AF3376" i="12" s="1"/>
  <c r="H3488" i="12"/>
  <c r="AF3488" i="12" s="1"/>
  <c r="H3564" i="12"/>
  <c r="AF3564" i="12" s="1"/>
  <c r="AF3455" i="12"/>
  <c r="H3479" i="12"/>
  <c r="AF3479" i="12" s="1"/>
  <c r="H3403" i="12"/>
  <c r="AF3403" i="12" s="1"/>
  <c r="H3509" i="12"/>
  <c r="AF3509" i="12" s="1"/>
  <c r="AF3476" i="12"/>
  <c r="AF3504" i="12"/>
  <c r="H3422" i="12"/>
  <c r="AF3422" i="12" s="1"/>
  <c r="AF3362" i="12"/>
  <c r="H3540" i="12"/>
  <c r="AF3540" i="12" s="1"/>
  <c r="AF3381" i="12"/>
  <c r="H3552" i="12"/>
  <c r="AF3552" i="12" s="1"/>
  <c r="H3470" i="12"/>
  <c r="AF3470" i="12" s="1"/>
  <c r="H3639" i="12"/>
  <c r="AF3639" i="12" s="1"/>
  <c r="H3468" i="12"/>
  <c r="AF3468" i="12" s="1"/>
  <c r="H3389" i="12"/>
  <c r="AF3389" i="12" s="1"/>
  <c r="H3574" i="12"/>
  <c r="AF3574" i="12" s="1"/>
  <c r="H3473" i="12"/>
  <c r="AF3473" i="12" s="1"/>
  <c r="AF3637" i="12"/>
  <c r="H3393" i="12"/>
  <c r="AF3393" i="12" s="1"/>
  <c r="H3416" i="12"/>
  <c r="AF3416" i="12" s="1"/>
  <c r="H3512" i="12"/>
  <c r="AF3512" i="12" s="1"/>
  <c r="H3398" i="12"/>
  <c r="AF3398" i="12" s="1"/>
  <c r="H3442" i="12"/>
  <c r="AF3442" i="12" s="1"/>
  <c r="H3524" i="12"/>
  <c r="AF3524" i="12" s="1"/>
  <c r="H3585" i="12"/>
  <c r="AF3585" i="12" s="1"/>
  <c r="H3491" i="12"/>
  <c r="AF3491" i="12" s="1"/>
  <c r="H3581" i="12"/>
  <c r="AF3581" i="12" s="1"/>
  <c r="AF3446" i="12"/>
  <c r="H3611" i="12"/>
  <c r="AF3611" i="12" s="1"/>
  <c r="H3602" i="12"/>
  <c r="AF3602" i="12" s="1"/>
  <c r="H3744" i="12"/>
  <c r="AF3744" i="12" s="1"/>
  <c r="H3429" i="12"/>
  <c r="AF3429" i="12" s="1"/>
  <c r="H3708" i="12"/>
  <c r="AF3708" i="12" s="1"/>
  <c r="H3495" i="12"/>
  <c r="AF3495" i="12" s="1"/>
  <c r="H3555" i="12"/>
  <c r="AF3555" i="12" s="1"/>
  <c r="H3606" i="12"/>
  <c r="AF3606" i="12" s="1"/>
  <c r="H3732" i="12"/>
  <c r="AF3732" i="12" s="1"/>
  <c r="H3626" i="12"/>
  <c r="AF3626" i="12" s="1"/>
  <c r="H3532" i="12"/>
  <c r="AF3532" i="12" s="1"/>
  <c r="H3531" i="12"/>
  <c r="AF3531" i="12" s="1"/>
  <c r="AF3593" i="12"/>
  <c r="AF3768" i="12"/>
  <c r="H3796" i="12"/>
  <c r="AF3796" i="12" s="1"/>
  <c r="H3614" i="12"/>
  <c r="AF3614" i="12" s="1"/>
  <c r="H3706" i="12"/>
  <c r="AF3706" i="12" s="1"/>
  <c r="H3795" i="12"/>
  <c r="AF3795" i="12" s="1"/>
  <c r="H3404" i="12"/>
  <c r="AF3404" i="12" s="1"/>
  <c r="AF3373" i="12"/>
  <c r="H3623" i="12"/>
  <c r="AF3623" i="12" s="1"/>
  <c r="H3844" i="12"/>
  <c r="AF3844" i="12" s="1"/>
  <c r="H3742" i="12"/>
  <c r="AF3742" i="12" s="1"/>
  <c r="H3695" i="12"/>
  <c r="AF3695" i="12" s="1"/>
  <c r="H3759" i="12"/>
  <c r="AF3759" i="12" s="1"/>
  <c r="H3628" i="12"/>
  <c r="AF3628" i="12" s="1"/>
  <c r="H3665" i="12"/>
  <c r="AF3665" i="12" s="1"/>
  <c r="H3711" i="12"/>
  <c r="AF3711" i="12" s="1"/>
  <c r="H3402" i="12"/>
  <c r="AF3402" i="12" s="1"/>
  <c r="H3592" i="12"/>
  <c r="AF3592" i="12" s="1"/>
  <c r="H3730" i="12"/>
  <c r="AF3730" i="12" s="1"/>
  <c r="H3812" i="12"/>
  <c r="AF3812" i="12" s="1"/>
  <c r="H3808" i="12"/>
  <c r="AF3808" i="12" s="1"/>
  <c r="AF3764" i="12"/>
  <c r="H3853" i="12"/>
  <c r="AF3853" i="12" s="1"/>
  <c r="H3672" i="12"/>
  <c r="AF3672" i="12" s="1"/>
  <c r="H3677" i="12"/>
  <c r="AF3677" i="12" s="1"/>
  <c r="H3805" i="12"/>
  <c r="AF3805" i="12" s="1"/>
  <c r="H3693" i="12"/>
  <c r="AF3693" i="12" s="1"/>
  <c r="AF3653" i="12"/>
  <c r="H3777" i="12"/>
  <c r="AF3777" i="12" s="1"/>
  <c r="AF3863" i="12"/>
  <c r="H3601" i="12"/>
  <c r="AF3601" i="12" s="1"/>
  <c r="H3827" i="12"/>
  <c r="AF3827" i="12" s="1"/>
  <c r="H3660" i="12"/>
  <c r="AF3660" i="12" s="1"/>
  <c r="H3826" i="12"/>
  <c r="AF3826" i="12" s="1"/>
  <c r="H3609" i="12"/>
  <c r="AF3609" i="12" s="1"/>
  <c r="AF3664" i="12"/>
  <c r="H3726" i="12"/>
  <c r="AF3726" i="12" s="1"/>
  <c r="AF3781" i="12"/>
  <c r="H3687" i="12"/>
  <c r="AF3687" i="12" s="1"/>
  <c r="H3683" i="12"/>
  <c r="AF3683" i="12" s="1"/>
  <c r="AF3739" i="12"/>
  <c r="H3721" i="12"/>
  <c r="AF3721" i="12" s="1"/>
  <c r="H3634" i="12"/>
  <c r="AF3634" i="12" s="1"/>
  <c r="AF3619" i="12"/>
  <c r="H3674" i="12"/>
  <c r="AF3674" i="12" s="1"/>
  <c r="H3791" i="12"/>
  <c r="AF3791" i="12" s="1"/>
  <c r="H3806" i="12"/>
  <c r="AF3806" i="12" s="1"/>
  <c r="H3648" i="12"/>
  <c r="AF3648" i="12" s="1"/>
  <c r="H3778" i="12"/>
  <c r="AF3778" i="12" s="1"/>
  <c r="H3713" i="12"/>
  <c r="AF3713" i="12" s="1"/>
  <c r="H3800" i="12"/>
  <c r="AF3800" i="12" s="1"/>
  <c r="H3598" i="12"/>
  <c r="AF3598" i="12" s="1"/>
  <c r="H3700" i="12"/>
  <c r="AF3700" i="12" s="1"/>
  <c r="H3774" i="12"/>
  <c r="AF3774" i="12" s="1"/>
  <c r="H3684" i="12"/>
  <c r="AF3684" i="12" s="1"/>
  <c r="AF3786" i="12"/>
  <c r="H3823" i="12"/>
  <c r="AF3823" i="12" s="1"/>
  <c r="H3620" i="12"/>
  <c r="AF3620" i="12" s="1"/>
  <c r="H3758" i="12"/>
  <c r="AF3758" i="12" s="1"/>
  <c r="H3785" i="12"/>
  <c r="AF3785" i="12" s="1"/>
  <c r="H3872" i="12"/>
  <c r="AF3872" i="12" s="1"/>
  <c r="H3828" i="12"/>
  <c r="AF3828" i="12" s="1"/>
  <c r="H3724" i="12"/>
  <c r="AF3724" i="12" s="1"/>
  <c r="H3846" i="12"/>
  <c r="AF3846" i="12" s="1"/>
  <c r="AF3645" i="12"/>
  <c r="AF3669" i="12"/>
  <c r="H3741" i="12"/>
  <c r="AF3741" i="12" s="1"/>
  <c r="AF3773" i="12"/>
  <c r="H3692" i="12"/>
  <c r="AF3692" i="12" s="1"/>
  <c r="H3783" i="12"/>
  <c r="AF3783" i="12" s="1"/>
  <c r="H3882" i="12"/>
  <c r="AF3882" i="12" s="1"/>
  <c r="H3818" i="12"/>
  <c r="AF3818" i="12" s="1"/>
  <c r="H3869" i="12"/>
  <c r="AF3869" i="12" s="1"/>
  <c r="AF3656" i="12"/>
  <c r="H3811" i="12"/>
  <c r="AF3811" i="12" s="1"/>
  <c r="H3715" i="12"/>
  <c r="AF3715" i="12" s="1"/>
  <c r="AF3861" i="12"/>
  <c r="AF3705" i="12"/>
  <c r="H3618" i="12"/>
  <c r="AF3618" i="12" s="1"/>
  <c r="H3729" i="12"/>
  <c r="AF3729" i="12" s="1"/>
  <c r="H3654" i="12"/>
  <c r="AF3654" i="12" s="1"/>
  <c r="H3737" i="12"/>
  <c r="AF3737" i="12" s="1"/>
  <c r="H3643" i="12"/>
  <c r="AF3643" i="12" s="1"/>
  <c r="AF3689" i="12"/>
  <c r="H3675" i="12"/>
  <c r="AF3675" i="12" s="1"/>
  <c r="H3688" i="12"/>
  <c r="AF3688" i="12" s="1"/>
  <c r="H3860" i="12"/>
  <c r="AF3860" i="12" s="1"/>
  <c r="H3635" i="12"/>
  <c r="AF3635" i="12" s="1"/>
  <c r="H3757" i="12"/>
  <c r="AF3757" i="12" s="1"/>
  <c r="H3793" i="12"/>
  <c r="AF3793" i="12" s="1"/>
  <c r="H3879" i="12"/>
  <c r="AF3879" i="12" s="1"/>
  <c r="AF3723" i="12"/>
  <c r="H3816" i="12"/>
  <c r="AF3816" i="12" s="1"/>
  <c r="AF3767" i="12"/>
  <c r="H3644" i="12"/>
  <c r="AF3644" i="12" s="1"/>
  <c r="AF3678" i="12"/>
  <c r="H3743" i="12"/>
  <c r="AF3743" i="12" s="1"/>
  <c r="H3747" i="12"/>
  <c r="AF3747" i="12" s="1"/>
  <c r="H3834" i="12"/>
  <c r="AF3834" i="12" s="1"/>
  <c r="AF3857" i="12"/>
  <c r="H3755" i="12"/>
  <c r="AF3755" i="12" s="1"/>
  <c r="H3717" i="12"/>
  <c r="AF3717" i="12" s="1"/>
  <c r="H3847" i="12"/>
  <c r="AF3847" i="12" s="1"/>
  <c r="AF3782" i="12"/>
  <c r="AF3832" i="12"/>
  <c r="H3663" i="12"/>
  <c r="AF3663" i="12" s="1"/>
  <c r="AF3776" i="12"/>
  <c r="AF3746" i="12"/>
  <c r="H3642" i="12"/>
  <c r="AF3642" i="12" s="1"/>
  <c r="H3803" i="12"/>
  <c r="AF3803" i="12" s="1"/>
  <c r="H3753" i="12"/>
  <c r="AF3753" i="12" s="1"/>
  <c r="H3819" i="12"/>
  <c r="AF3819" i="12" s="1"/>
  <c r="H3814" i="12"/>
  <c r="AF3814" i="12" s="1"/>
  <c r="H3610" i="12"/>
  <c r="AF3610" i="12" s="1"/>
  <c r="AF3798" i="12"/>
  <c r="H3666" i="12"/>
  <c r="AF3666" i="12" s="1"/>
  <c r="H3685" i="12"/>
  <c r="AF3685" i="12" s="1"/>
  <c r="AF3760" i="12"/>
  <c r="AF3605" i="12"/>
  <c r="H3632" i="12"/>
  <c r="AF3632" i="12" s="1"/>
  <c r="AF3740" i="12"/>
  <c r="AF3836" i="12"/>
  <c r="H3668" i="12"/>
  <c r="AF3668" i="12" s="1"/>
  <c r="H3801" i="12"/>
  <c r="AF3801" i="12" s="1"/>
  <c r="H3734" i="12"/>
  <c r="AF3734" i="12" s="1"/>
  <c r="H3725" i="12"/>
  <c r="AF3725" i="12" s="1"/>
  <c r="H3765" i="12"/>
  <c r="AF3765" i="12" s="1"/>
  <c r="AF3657" i="12"/>
  <c r="AF3719" i="12"/>
  <c r="H3638" i="12"/>
  <c r="AF3638" i="12" s="1"/>
  <c r="H3787" i="12"/>
  <c r="AF3787" i="12" s="1"/>
  <c r="AF3864" i="12"/>
  <c r="H3658" i="12"/>
  <c r="AF3658" i="12" s="1"/>
  <c r="H3771" i="12"/>
  <c r="AF3771" i="12" s="1"/>
  <c r="H3761" i="12"/>
  <c r="AF3761" i="12" s="1"/>
  <c r="AF3789" i="12"/>
  <c r="H3794" i="12"/>
  <c r="AF3794" i="12" s="1"/>
  <c r="H3775" i="12"/>
  <c r="AF3775" i="12" s="1"/>
  <c r="H3679" i="12"/>
  <c r="AF3679" i="12" s="1"/>
  <c r="H3673" i="12"/>
  <c r="AF3673" i="12" s="1"/>
  <c r="AF3616" i="12"/>
  <c r="AF3595" i="12"/>
  <c r="H3842" i="12"/>
  <c r="AF3842" i="12" s="1"/>
  <c r="H3876" i="12"/>
  <c r="AF3876" i="12" s="1"/>
  <c r="AF3704" i="12"/>
  <c r="AF3697" i="12"/>
  <c r="H3738" i="12"/>
  <c r="AF3738" i="12" s="1"/>
  <c r="H3649" i="12"/>
  <c r="AF3649" i="12" s="1"/>
  <c r="H3694" i="12"/>
  <c r="AF3694" i="12" s="1"/>
  <c r="H3667" i="12"/>
  <c r="AF3667" i="12" s="1"/>
  <c r="AF3874" i="12"/>
  <c r="AF3702" i="12"/>
  <c r="H3714" i="12"/>
  <c r="AF3714" i="12" s="1"/>
  <c r="H3770" i="12"/>
  <c r="AF3770" i="12" s="1"/>
  <c r="H3799" i="12"/>
  <c r="AF3799" i="12" s="1"/>
  <c r="H3820" i="12"/>
  <c r="AF3820" i="12" s="1"/>
  <c r="H3807" i="12"/>
  <c r="AF3807" i="12" s="1"/>
  <c r="AF3690" i="12"/>
  <c r="H3815" i="12"/>
  <c r="AF3815" i="12" s="1"/>
  <c r="H3810" i="12"/>
  <c r="AF3810" i="12" s="1"/>
  <c r="H3627" i="12"/>
  <c r="AF3627" i="12" s="1"/>
  <c r="AF3817" i="12"/>
  <c r="AF3720" i="12"/>
  <c r="AF3731" i="12"/>
  <c r="H3756" i="12"/>
  <c r="AF3756" i="12" s="1"/>
  <c r="AF3650" i="12"/>
  <c r="H3733" i="12"/>
  <c r="AF3733" i="12" s="1"/>
  <c r="H3850" i="12"/>
  <c r="AF3850" i="12" s="1"/>
  <c r="AF3696" i="12"/>
  <c r="AF3681" i="12"/>
  <c r="AF3728" i="12"/>
  <c r="H3712" i="12"/>
  <c r="AF3712" i="12" s="1"/>
  <c r="H3754" i="12"/>
  <c r="AF3754" i="12" s="1"/>
  <c r="H3762" i="12"/>
  <c r="AF3762" i="12" s="1"/>
  <c r="H3804" i="12"/>
  <c r="AF3804" i="12" s="1"/>
  <c r="H3855" i="12"/>
  <c r="AF3855" i="12" s="1"/>
  <c r="H3718" i="12"/>
  <c r="AF3718" i="12" s="1"/>
  <c r="H3596" i="12"/>
  <c r="AF3596" i="12" s="1"/>
  <c r="H3866" i="12"/>
  <c r="AF3866" i="12" s="1"/>
  <c r="AF3662" i="12"/>
  <c r="H3727" i="12"/>
  <c r="AF3727" i="12" s="1"/>
  <c r="H3831" i="12"/>
  <c r="AF3831" i="12" s="1"/>
  <c r="H3716" i="12"/>
  <c r="AF3716" i="12" s="1"/>
  <c r="H3600" i="12"/>
  <c r="AF3600" i="12" s="1"/>
  <c r="H3671" i="12"/>
  <c r="AF3671" i="12" s="1"/>
  <c r="H3710" i="12"/>
  <c r="AF3710" i="12" s="1"/>
  <c r="H3752" i="12"/>
  <c r="AF3752" i="12" s="1"/>
  <c r="H3655" i="12"/>
  <c r="AF3655" i="12" s="1"/>
  <c r="H3651" i="12"/>
  <c r="AF3651" i="12" s="1"/>
  <c r="H3686" i="12"/>
  <c r="AF3686" i="12" s="1"/>
  <c r="H3772" i="12"/>
  <c r="AF3772" i="12" s="1"/>
  <c r="H3624" i="12"/>
  <c r="AF3624" i="12" s="1"/>
  <c r="H3790" i="12"/>
  <c r="AF3790" i="12" s="1"/>
  <c r="H3763" i="12"/>
  <c r="AF3763" i="12" s="1"/>
  <c r="H3825" i="12"/>
  <c r="AF3825" i="12" s="1"/>
  <c r="H3707" i="12"/>
  <c r="AF3707" i="12" s="1"/>
  <c r="H3745" i="12"/>
  <c r="AF3745" i="12" s="1"/>
  <c r="AF3659" i="12"/>
  <c r="H3784" i="12"/>
  <c r="AF3784" i="12" s="1"/>
  <c r="H3647" i="12"/>
  <c r="AF3647" i="12" s="1"/>
  <c r="H3821" i="12"/>
  <c r="AF3821" i="12" s="1"/>
  <c r="H3698" i="12"/>
  <c r="AF3698" i="12" s="1"/>
  <c r="H3780" i="12"/>
  <c r="AF3780" i="12" s="1"/>
  <c r="AF3797" i="12"/>
  <c r="H3676" i="12"/>
  <c r="AF3676" i="12" s="1"/>
  <c r="H3839" i="12"/>
  <c r="AF3839" i="12" s="1"/>
  <c r="H3769" i="12"/>
  <c r="AF3769" i="12" s="1"/>
  <c r="H3868" i="12"/>
  <c r="AF3868" i="12" s="1"/>
  <c r="H3896" i="12"/>
  <c r="AF3896" i="12" s="1"/>
  <c r="H3703" i="12"/>
  <c r="AF3703" i="12" s="1"/>
  <c r="H3924" i="12"/>
  <c r="AF3924" i="12" s="1"/>
  <c r="H3910" i="12"/>
  <c r="AF3910" i="12" s="1"/>
  <c r="AF3670" i="12"/>
  <c r="H3851" i="12"/>
  <c r="AF3851" i="12" s="1"/>
  <c r="H3907" i="12"/>
  <c r="AF3907" i="12" s="1"/>
  <c r="H3898" i="12"/>
  <c r="AF3898" i="12" s="1"/>
  <c r="H3884" i="12"/>
  <c r="AF3884" i="12" s="1"/>
  <c r="H3918" i="12"/>
  <c r="AF3918" i="12" s="1"/>
  <c r="AF3848" i="12"/>
  <c r="H3889" i="12"/>
  <c r="AF3889" i="12" s="1"/>
  <c r="H3932" i="12"/>
  <c r="AF3932" i="12" s="1"/>
  <c r="H3835" i="12"/>
  <c r="AF3835" i="12" s="1"/>
  <c r="H3766" i="12"/>
  <c r="AF3766" i="12" s="1"/>
  <c r="H3838" i="12"/>
  <c r="AF3838" i="12" s="1"/>
  <c r="AF3829" i="12"/>
  <c r="H3903" i="12"/>
  <c r="AF3903" i="12" s="1"/>
  <c r="H3852" i="12"/>
  <c r="AF3852" i="12" s="1"/>
  <c r="H3809" i="12"/>
  <c r="AF3809" i="12" s="1"/>
  <c r="H3840" i="12"/>
  <c r="AF3840" i="12" s="1"/>
  <c r="H3841" i="12"/>
  <c r="AF3841" i="12" s="1"/>
  <c r="H3900" i="12"/>
  <c r="AF3900" i="12" s="1"/>
  <c r="H3881" i="12"/>
  <c r="AF3881" i="12" s="1"/>
  <c r="H3928" i="12"/>
  <c r="AF3928" i="12" s="1"/>
  <c r="AF3856" i="12"/>
  <c r="AF3912" i="12"/>
  <c r="H3871" i="12"/>
  <c r="AF3871" i="12" s="1"/>
  <c r="H3915" i="12"/>
  <c r="AF3915" i="12" s="1"/>
  <c r="H3849" i="12"/>
  <c r="AF3849" i="12" s="1"/>
  <c r="H3904" i="12"/>
  <c r="AF3904" i="12" s="1"/>
  <c r="H3885" i="12"/>
  <c r="AF3885" i="12" s="1"/>
  <c r="H3883" i="12"/>
  <c r="AF3883" i="12" s="1"/>
  <c r="H3833" i="12"/>
  <c r="AF3833" i="12" s="1"/>
  <c r="H3934" i="12"/>
  <c r="AF3934" i="12" s="1"/>
  <c r="H3890" i="12"/>
  <c r="AF3890" i="12" s="1"/>
  <c r="H3920" i="12"/>
  <c r="AF3920" i="12" s="1"/>
  <c r="H3870" i="12"/>
  <c r="AF3870" i="12" s="1"/>
  <c r="H3914" i="12"/>
  <c r="AF3914" i="12" s="1"/>
  <c r="H3911" i="12"/>
  <c r="AF3911" i="12" s="1"/>
  <c r="AF3923" i="12"/>
  <c r="AF3845" i="12"/>
  <c r="H3887" i="12"/>
  <c r="AF3887" i="12" s="1"/>
  <c r="H3893" i="12"/>
  <c r="AF3893" i="12" s="1"/>
  <c r="H3921" i="12"/>
  <c r="AF3921" i="12" s="1"/>
  <c r="H3909" i="12"/>
  <c r="AF3909" i="12" s="1"/>
  <c r="H3925" i="12"/>
  <c r="AF3925" i="12" s="1"/>
  <c r="H3837" i="12"/>
  <c r="AF3837" i="12" s="1"/>
  <c r="H3897" i="12"/>
  <c r="AF3897" i="12" s="1"/>
  <c r="H3899" i="12"/>
  <c r="AF3899" i="12" s="1"/>
  <c r="H3892" i="12"/>
  <c r="AF3892" i="12" s="1"/>
  <c r="H3865" i="12"/>
  <c r="AF3865" i="12" s="1"/>
  <c r="H3933" i="12"/>
  <c r="AF3933" i="12" s="1"/>
  <c r="H3854" i="12"/>
  <c r="AF3854" i="12" s="1"/>
  <c r="H3877" i="12"/>
  <c r="AF3877" i="12" s="1"/>
  <c r="H3830" i="12"/>
  <c r="AF3830" i="12" s="1"/>
  <c r="H3886" i="12"/>
  <c r="AF3886" i="12" s="1"/>
  <c r="H3878" i="12"/>
  <c r="AF3878" i="12" s="1"/>
  <c r="H3858" i="12"/>
  <c r="AF3858" i="12" s="1"/>
  <c r="H3927" i="12"/>
  <c r="AF3927" i="12" s="1"/>
  <c r="H3843" i="12"/>
  <c r="AF3843" i="12" s="1"/>
  <c r="H3894" i="12"/>
  <c r="AF3894" i="12" s="1"/>
  <c r="AF3895" i="12"/>
  <c r="H3930" i="12"/>
  <c r="AF3930" i="12" s="1"/>
  <c r="H3906" i="12"/>
  <c r="AF3906" i="12" s="1"/>
  <c r="H3929" i="12"/>
  <c r="AF3929" i="12" s="1"/>
  <c r="H3916" i="12"/>
  <c r="AF3916" i="12" s="1"/>
  <c r="AF3931" i="12"/>
  <c r="H3922" i="12"/>
  <c r="AF3922" i="12" s="1"/>
  <c r="H3862" i="12"/>
  <c r="AF3862" i="12" s="1"/>
  <c r="H3917" i="12"/>
  <c r="AF3917" i="12" s="1"/>
  <c r="H3908" i="12"/>
  <c r="AF3908" i="12" s="1"/>
  <c r="AF3902" i="12"/>
  <c r="H3880" i="12"/>
  <c r="AF3880" i="12" s="1"/>
  <c r="H3901" i="12"/>
  <c r="AF3901" i="12" s="1"/>
  <c r="H3905" i="12"/>
  <c r="AF3905" i="12" s="1"/>
  <c r="H3913" i="12"/>
  <c r="AF3913" i="12" s="1"/>
  <c r="H3888" i="12"/>
  <c r="AF3888" i="12" s="1"/>
  <c r="H3919" i="12"/>
  <c r="AF3919" i="12" s="1"/>
  <c r="H3873" i="12"/>
  <c r="AF3873" i="12" s="1"/>
  <c r="AA178" i="12" l="1"/>
  <c r="Z252" i="12"/>
  <c r="AA255" i="12"/>
  <c r="AA179" i="12"/>
  <c r="S300" i="12"/>
  <c r="T300" i="12" s="1"/>
  <c r="AB300" i="12" s="1"/>
  <c r="S212" i="12"/>
  <c r="T212" i="12" s="1"/>
  <c r="AB212" i="12" s="1"/>
  <c r="S167" i="12"/>
  <c r="T167" i="12" s="1"/>
  <c r="AB167" i="12" s="1"/>
  <c r="S674" i="12"/>
  <c r="T674" i="12" s="1"/>
  <c r="AB674" i="12" s="1"/>
  <c r="S887" i="12"/>
  <c r="T887" i="12" s="1"/>
  <c r="AB887" i="12" s="1"/>
  <c r="S440" i="12"/>
  <c r="T440" i="12" s="1"/>
  <c r="AB440" i="12" s="1"/>
  <c r="S1208" i="12"/>
  <c r="T1208" i="12" s="1"/>
  <c r="AB1208" i="12" s="1"/>
  <c r="S185" i="12"/>
  <c r="T185" i="12" s="1"/>
  <c r="AB185" i="12" s="1"/>
  <c r="AC185" i="12" s="1"/>
  <c r="AD185" i="12" s="1"/>
  <c r="S1649" i="12"/>
  <c r="T1649" i="12" s="1"/>
  <c r="AB1649" i="12" s="1"/>
  <c r="AC1649" i="12" s="1"/>
  <c r="AD1649" i="12" s="1"/>
  <c r="S320" i="12"/>
  <c r="T320" i="12" s="1"/>
  <c r="AB320" i="12" s="1"/>
  <c r="S217" i="12"/>
  <c r="T217" i="12" s="1"/>
  <c r="AB217" i="12" s="1"/>
  <c r="S495" i="12"/>
  <c r="T495" i="12" s="1"/>
  <c r="AB495" i="12" s="1"/>
  <c r="S143" i="12"/>
  <c r="T143" i="12" s="1"/>
  <c r="AB143" i="12" s="1"/>
  <c r="S701" i="12"/>
  <c r="T701" i="12" s="1"/>
  <c r="AB701" i="12" s="1"/>
  <c r="S191" i="12"/>
  <c r="T191" i="12" s="1"/>
  <c r="AB191" i="12" s="1"/>
  <c r="S451" i="12"/>
  <c r="T451" i="12" s="1"/>
  <c r="AB451" i="12" s="1"/>
  <c r="S365" i="12"/>
  <c r="T365" i="12" s="1"/>
  <c r="AB365" i="12" s="1"/>
  <c r="S808" i="12"/>
  <c r="T808" i="12" s="1"/>
  <c r="AB808" i="12" s="1"/>
  <c r="S1177" i="12"/>
  <c r="T1177" i="12" s="1"/>
  <c r="AB1177" i="12" s="1"/>
  <c r="S309" i="12"/>
  <c r="T309" i="12" s="1"/>
  <c r="AB309" i="12" s="1"/>
  <c r="S547" i="12"/>
  <c r="T547" i="12" s="1"/>
  <c r="AB547" i="12" s="1"/>
  <c r="S288" i="12"/>
  <c r="T288" i="12" s="1"/>
  <c r="AB288" i="12" s="1"/>
  <c r="S535" i="12"/>
  <c r="T535" i="12" s="1"/>
  <c r="AB535" i="12" s="1"/>
  <c r="S2736" i="12"/>
  <c r="T2736" i="12" s="1"/>
  <c r="AB2736" i="12" s="1"/>
  <c r="S171" i="12"/>
  <c r="T171" i="12" s="1"/>
  <c r="AB171" i="12" s="1"/>
  <c r="AC171" i="12" s="1"/>
  <c r="AD171" i="12" s="1"/>
  <c r="S724" i="12"/>
  <c r="T724" i="12" s="1"/>
  <c r="AB724" i="12" s="1"/>
  <c r="S521" i="12"/>
  <c r="T521" i="12" s="1"/>
  <c r="AB521" i="12" s="1"/>
  <c r="S875" i="12"/>
  <c r="T875" i="12" s="1"/>
  <c r="AB875" i="12" s="1"/>
  <c r="S152" i="12"/>
  <c r="T152" i="12" s="1"/>
  <c r="AB152" i="12" s="1"/>
  <c r="S461" i="12"/>
  <c r="T461" i="12" s="1"/>
  <c r="AB461" i="12" s="1"/>
  <c r="S310" i="12"/>
  <c r="T310" i="12" s="1"/>
  <c r="AB310" i="12" s="1"/>
  <c r="S510" i="12"/>
  <c r="T510" i="12" s="1"/>
  <c r="AB510" i="12" s="1"/>
  <c r="S979" i="12"/>
  <c r="T979" i="12" s="1"/>
  <c r="AB979" i="12" s="1"/>
  <c r="AC979" i="12" s="1"/>
  <c r="AD979" i="12" s="1"/>
  <c r="S256" i="12"/>
  <c r="T256" i="12" s="1"/>
  <c r="AB256" i="12" s="1"/>
  <c r="S154" i="12"/>
  <c r="T154" i="12" s="1"/>
  <c r="AB154" i="12" s="1"/>
  <c r="S338" i="12"/>
  <c r="T338" i="12" s="1"/>
  <c r="AB338" i="12" s="1"/>
  <c r="S590" i="12"/>
  <c r="T590" i="12" s="1"/>
  <c r="AB590" i="12" s="1"/>
  <c r="S1116" i="12"/>
  <c r="T1116" i="12" s="1"/>
  <c r="AB1116" i="12" s="1"/>
  <c r="S206" i="12"/>
  <c r="T206" i="12" s="1"/>
  <c r="AB206" i="12" s="1"/>
  <c r="S250" i="12"/>
  <c r="T250" i="12" s="1"/>
  <c r="AB250" i="12" s="1"/>
  <c r="S241" i="12"/>
  <c r="T241" i="12" s="1"/>
  <c r="AB241" i="12" s="1"/>
  <c r="AC241" i="12" s="1"/>
  <c r="AD241" i="12" s="1"/>
  <c r="S396" i="12"/>
  <c r="T396" i="12" s="1"/>
  <c r="AB396" i="12" s="1"/>
  <c r="S151" i="12"/>
  <c r="T151" i="12" s="1"/>
  <c r="AB151" i="12" s="1"/>
  <c r="S459" i="12"/>
  <c r="T459" i="12" s="1"/>
  <c r="AB459" i="12" s="1"/>
  <c r="AC459" i="12" s="1"/>
  <c r="AD459" i="12" s="1"/>
  <c r="S425" i="12"/>
  <c r="T425" i="12" s="1"/>
  <c r="AB425" i="12" s="1"/>
  <c r="S453" i="12"/>
  <c r="T453" i="12" s="1"/>
  <c r="AB453" i="12" s="1"/>
  <c r="S484" i="12"/>
  <c r="T484" i="12" s="1"/>
  <c r="AB484" i="12" s="1"/>
  <c r="S303" i="12"/>
  <c r="T303" i="12" s="1"/>
  <c r="AB303" i="12" s="1"/>
  <c r="S289" i="12"/>
  <c r="T289" i="12" s="1"/>
  <c r="AB289" i="12" s="1"/>
  <c r="AC289" i="12" s="1"/>
  <c r="AD289" i="12" s="1"/>
  <c r="S503" i="12"/>
  <c r="T503" i="12" s="1"/>
  <c r="AB503" i="12" s="1"/>
  <c r="S749" i="12"/>
  <c r="T749" i="12" s="1"/>
  <c r="AB749" i="12" s="1"/>
  <c r="S558" i="12"/>
  <c r="T558" i="12" s="1"/>
  <c r="AB558" i="12" s="1"/>
  <c r="S502" i="12"/>
  <c r="T502" i="12" s="1"/>
  <c r="AB502" i="12" s="1"/>
  <c r="S856" i="12"/>
  <c r="T856" i="12" s="1"/>
  <c r="AB856" i="12" s="1"/>
  <c r="S1185" i="12"/>
  <c r="T1185" i="12" s="1"/>
  <c r="AB1185" i="12" s="1"/>
  <c r="S1067" i="12"/>
  <c r="T1067" i="12" s="1"/>
  <c r="AB1067" i="12" s="1"/>
  <c r="AC1067" i="12" s="1"/>
  <c r="AD1067" i="12" s="1"/>
  <c r="S1871" i="12"/>
  <c r="T1871" i="12" s="1"/>
  <c r="AB1871" i="12" s="1"/>
  <c r="S234" i="12"/>
  <c r="T234" i="12" s="1"/>
  <c r="AB234" i="12" s="1"/>
  <c r="S372" i="12"/>
  <c r="T372" i="12" s="1"/>
  <c r="AB372" i="12" s="1"/>
  <c r="S345" i="12"/>
  <c r="T345" i="12" s="1"/>
  <c r="AB345" i="12" s="1"/>
  <c r="S265" i="12"/>
  <c r="T265" i="12" s="1"/>
  <c r="AB265" i="12" s="1"/>
  <c r="S271" i="12"/>
  <c r="T271" i="12" s="1"/>
  <c r="AB271" i="12" s="1"/>
  <c r="S391" i="12"/>
  <c r="T391" i="12" s="1"/>
  <c r="AB391" i="12" s="1"/>
  <c r="S398" i="12"/>
  <c r="T398" i="12" s="1"/>
  <c r="AB398" i="12" s="1"/>
  <c r="S579" i="12"/>
  <c r="T579" i="12" s="1"/>
  <c r="AB579" i="12" s="1"/>
  <c r="AC579" i="12" s="1"/>
  <c r="AD579" i="12" s="1"/>
  <c r="S205" i="12"/>
  <c r="T205" i="12" s="1"/>
  <c r="AB205" i="12" s="1"/>
  <c r="S417" i="12"/>
  <c r="T417" i="12" s="1"/>
  <c r="AB417" i="12" s="1"/>
  <c r="S270" i="12"/>
  <c r="T270" i="12" s="1"/>
  <c r="AB270" i="12" s="1"/>
  <c r="AC270" i="12" s="1"/>
  <c r="AD270" i="12" s="1"/>
  <c r="S664" i="12"/>
  <c r="T664" i="12" s="1"/>
  <c r="AB664" i="12" s="1"/>
  <c r="S560" i="12"/>
  <c r="T560" i="12" s="1"/>
  <c r="AB560" i="12" s="1"/>
  <c r="S688" i="12"/>
  <c r="T688" i="12" s="1"/>
  <c r="AB688" i="12" s="1"/>
  <c r="S627" i="12"/>
  <c r="T627" i="12" s="1"/>
  <c r="AB627" i="12" s="1"/>
  <c r="S765" i="12"/>
  <c r="T765" i="12" s="1"/>
  <c r="AB765" i="12" s="1"/>
  <c r="AC765" i="12" s="1"/>
  <c r="AD765" i="12" s="1"/>
  <c r="S1017" i="12"/>
  <c r="T1017" i="12" s="1"/>
  <c r="AB1017" i="12" s="1"/>
  <c r="S1325" i="12"/>
  <c r="T1325" i="12" s="1"/>
  <c r="AB1325" i="12" s="1"/>
  <c r="S2245" i="12"/>
  <c r="T2245" i="12" s="1"/>
  <c r="AB2245" i="12" s="1"/>
  <c r="S211" i="12"/>
  <c r="T211" i="12" s="1"/>
  <c r="AB211" i="12" s="1"/>
  <c r="S226" i="12"/>
  <c r="T226" i="12" s="1"/>
  <c r="AB226" i="12" s="1"/>
  <c r="S252" i="12"/>
  <c r="T252" i="12" s="1"/>
  <c r="AB252" i="12" s="1"/>
  <c r="S248" i="12"/>
  <c r="T248" i="12" s="1"/>
  <c r="AB248" i="12" s="1"/>
  <c r="AC248" i="12" s="1"/>
  <c r="AD248" i="12" s="1"/>
  <c r="S400" i="12"/>
  <c r="T400" i="12" s="1"/>
  <c r="AB400" i="12" s="1"/>
  <c r="AC400" i="12" s="1"/>
  <c r="AD400" i="12" s="1"/>
  <c r="S261" i="12"/>
  <c r="T261" i="12" s="1"/>
  <c r="AB261" i="12" s="1"/>
  <c r="S615" i="12"/>
  <c r="T615" i="12" s="1"/>
  <c r="AB615" i="12" s="1"/>
  <c r="S409" i="12"/>
  <c r="T409" i="12" s="1"/>
  <c r="AB409" i="12" s="1"/>
  <c r="S464" i="12"/>
  <c r="T464" i="12" s="1"/>
  <c r="AB464" i="12" s="1"/>
  <c r="S305" i="12"/>
  <c r="T305" i="12" s="1"/>
  <c r="AB305" i="12" s="1"/>
  <c r="S363" i="12"/>
  <c r="T363" i="12" s="1"/>
  <c r="AB363" i="12" s="1"/>
  <c r="S578" i="12"/>
  <c r="T578" i="12" s="1"/>
  <c r="AB578" i="12" s="1"/>
  <c r="S559" i="12"/>
  <c r="T559" i="12" s="1"/>
  <c r="AB559" i="12" s="1"/>
  <c r="AC559" i="12" s="1"/>
  <c r="AD559" i="12" s="1"/>
  <c r="S619" i="12"/>
  <c r="T619" i="12" s="1"/>
  <c r="AB619" i="12" s="1"/>
  <c r="S601" i="12"/>
  <c r="T601" i="12" s="1"/>
  <c r="AB601" i="12" s="1"/>
  <c r="S869" i="12"/>
  <c r="T869" i="12" s="1"/>
  <c r="AB869" i="12" s="1"/>
  <c r="AC869" i="12" s="1"/>
  <c r="AD869" i="12" s="1"/>
  <c r="S824" i="12"/>
  <c r="T824" i="12" s="1"/>
  <c r="AB824" i="12" s="1"/>
  <c r="S845" i="12"/>
  <c r="T845" i="12" s="1"/>
  <c r="AB845" i="12" s="1"/>
  <c r="S1462" i="12"/>
  <c r="T1462" i="12" s="1"/>
  <c r="AB1462" i="12" s="1"/>
  <c r="S210" i="12"/>
  <c r="T210" i="12" s="1"/>
  <c r="AB210" i="12" s="1"/>
  <c r="S243" i="12"/>
  <c r="T243" i="12" s="1"/>
  <c r="AB243" i="12" s="1"/>
  <c r="AC243" i="12" s="1"/>
  <c r="AD243" i="12" s="1"/>
  <c r="S199" i="12"/>
  <c r="T199" i="12" s="1"/>
  <c r="AB199" i="12" s="1"/>
  <c r="S251" i="12"/>
  <c r="T251" i="12" s="1"/>
  <c r="AB251" i="12" s="1"/>
  <c r="S253" i="12"/>
  <c r="T253" i="12" s="1"/>
  <c r="AB253" i="12" s="1"/>
  <c r="S209" i="12"/>
  <c r="T209" i="12" s="1"/>
  <c r="AB209" i="12" s="1"/>
  <c r="S230" i="12"/>
  <c r="T230" i="12" s="1"/>
  <c r="AB230" i="12" s="1"/>
  <c r="S422" i="12"/>
  <c r="T422" i="12" s="1"/>
  <c r="AB422" i="12" s="1"/>
  <c r="S383" i="12"/>
  <c r="T383" i="12" s="1"/>
  <c r="AB383" i="12" s="1"/>
  <c r="AC383" i="12" s="1"/>
  <c r="AD383" i="12" s="1"/>
  <c r="S306" i="12"/>
  <c r="T306" i="12" s="1"/>
  <c r="AB306" i="12" s="1"/>
  <c r="AC306" i="12" s="1"/>
  <c r="AD306" i="12" s="1"/>
  <c r="S327" i="12"/>
  <c r="T327" i="12" s="1"/>
  <c r="AB327" i="12" s="1"/>
  <c r="S831" i="12"/>
  <c r="T831" i="12" s="1"/>
  <c r="AB831" i="12" s="1"/>
  <c r="S682" i="12"/>
  <c r="T682" i="12" s="1"/>
  <c r="AB682" i="12" s="1"/>
  <c r="S625" i="12"/>
  <c r="T625" i="12" s="1"/>
  <c r="AB625" i="12" s="1"/>
  <c r="S609" i="12"/>
  <c r="T609" i="12" s="1"/>
  <c r="AB609" i="12" s="1"/>
  <c r="S697" i="12"/>
  <c r="T697" i="12" s="1"/>
  <c r="AB697" i="12" s="1"/>
  <c r="S853" i="12"/>
  <c r="T853" i="12" s="1"/>
  <c r="AB853" i="12" s="1"/>
  <c r="S1375" i="12"/>
  <c r="T1375" i="12" s="1"/>
  <c r="AB1375" i="12" s="1"/>
  <c r="AC1375" i="12" s="1"/>
  <c r="AD1375" i="12" s="1"/>
  <c r="S1286" i="12"/>
  <c r="T1286" i="12" s="1"/>
  <c r="AB1286" i="12" s="1"/>
  <c r="S262" i="12"/>
  <c r="T262" i="12" s="1"/>
  <c r="AB262" i="12" s="1"/>
  <c r="S144" i="12"/>
  <c r="T144" i="12" s="1"/>
  <c r="AB144" i="12" s="1"/>
  <c r="S164" i="12"/>
  <c r="T164" i="12" s="1"/>
  <c r="AB164" i="12" s="1"/>
  <c r="S198" i="12"/>
  <c r="T198" i="12" s="1"/>
  <c r="AB198" i="12" s="1"/>
  <c r="S412" i="12"/>
  <c r="T412" i="12" s="1"/>
  <c r="AB412" i="12" s="1"/>
  <c r="S404" i="12"/>
  <c r="T404" i="12" s="1"/>
  <c r="AB404" i="12" s="1"/>
  <c r="S462" i="12"/>
  <c r="T462" i="12" s="1"/>
  <c r="AB462" i="12" s="1"/>
  <c r="AC462" i="12" s="1"/>
  <c r="AD462" i="12" s="1"/>
  <c r="S319" i="12"/>
  <c r="T319" i="12" s="1"/>
  <c r="AB319" i="12" s="1"/>
  <c r="S146" i="12"/>
  <c r="T146" i="12" s="1"/>
  <c r="AB146" i="12" s="1"/>
  <c r="S281" i="12"/>
  <c r="T281" i="12" s="1"/>
  <c r="AB281" i="12" s="1"/>
  <c r="S438" i="12"/>
  <c r="T438" i="12" s="1"/>
  <c r="AB438" i="12" s="1"/>
  <c r="S607" i="12"/>
  <c r="T607" i="12" s="1"/>
  <c r="AB607" i="12" s="1"/>
  <c r="S528" i="12"/>
  <c r="T528" i="12" s="1"/>
  <c r="AB528" i="12" s="1"/>
  <c r="S342" i="12"/>
  <c r="T342" i="12" s="1"/>
  <c r="AB342" i="12" s="1"/>
  <c r="AC342" i="12" s="1"/>
  <c r="AD342" i="12" s="1"/>
  <c r="S470" i="12"/>
  <c r="T470" i="12" s="1"/>
  <c r="AB470" i="12" s="1"/>
  <c r="AC470" i="12" s="1"/>
  <c r="AD470" i="12" s="1"/>
  <c r="S901" i="12"/>
  <c r="T901" i="12" s="1"/>
  <c r="AB901" i="12" s="1"/>
  <c r="S867" i="12"/>
  <c r="T867" i="12" s="1"/>
  <c r="AB867" i="12" s="1"/>
  <c r="S910" i="12"/>
  <c r="T910" i="12" s="1"/>
  <c r="AB910" i="12" s="1"/>
  <c r="S1547" i="12"/>
  <c r="T1547" i="12" s="1"/>
  <c r="AB1547" i="12" s="1"/>
  <c r="S264" i="12"/>
  <c r="T264" i="12" s="1"/>
  <c r="AB264" i="12" s="1"/>
  <c r="S429" i="12"/>
  <c r="T429" i="12" s="1"/>
  <c r="AB429" i="12" s="1"/>
  <c r="S221" i="12"/>
  <c r="T221" i="12" s="1"/>
  <c r="AB221" i="12" s="1"/>
  <c r="S240" i="12"/>
  <c r="T240" i="12" s="1"/>
  <c r="AB240" i="12" s="1"/>
  <c r="AC240" i="12" s="1"/>
  <c r="AD240" i="12" s="1"/>
  <c r="S178" i="12"/>
  <c r="T178" i="12" s="1"/>
  <c r="AB178" i="12" s="1"/>
  <c r="S675" i="12"/>
  <c r="T675" i="12" s="1"/>
  <c r="AB675" i="12" s="1"/>
  <c r="S480" i="12"/>
  <c r="T480" i="12" s="1"/>
  <c r="AB480" i="12" s="1"/>
  <c r="S280" i="12"/>
  <c r="T280" i="12" s="1"/>
  <c r="AB280" i="12" s="1"/>
  <c r="S273" i="12"/>
  <c r="T273" i="12" s="1"/>
  <c r="AB273" i="12" s="1"/>
  <c r="S539" i="12"/>
  <c r="T539" i="12" s="1"/>
  <c r="AB539" i="12" s="1"/>
  <c r="S571" i="12"/>
  <c r="T571" i="12" s="1"/>
  <c r="AB571" i="12" s="1"/>
  <c r="S693" i="12"/>
  <c r="T693" i="12" s="1"/>
  <c r="AB693" i="12" s="1"/>
  <c r="AC693" i="12" s="1"/>
  <c r="AD693" i="12" s="1"/>
  <c r="S1007" i="12"/>
  <c r="T1007" i="12" s="1"/>
  <c r="AB1007" i="12" s="1"/>
  <c r="S460" i="12"/>
  <c r="T460" i="12" s="1"/>
  <c r="AB460" i="12" s="1"/>
  <c r="S509" i="12"/>
  <c r="T509" i="12" s="1"/>
  <c r="AB509" i="12" s="1"/>
  <c r="S788" i="12"/>
  <c r="T788" i="12" s="1"/>
  <c r="AB788" i="12" s="1"/>
  <c r="S974" i="12"/>
  <c r="T974" i="12" s="1"/>
  <c r="AB974" i="12" s="1"/>
  <c r="S992" i="12"/>
  <c r="T992" i="12" s="1"/>
  <c r="AB992" i="12" s="1"/>
  <c r="S1508" i="12"/>
  <c r="T1508" i="12" s="1"/>
  <c r="AB1508" i="12" s="1"/>
  <c r="AC1508" i="12" s="1"/>
  <c r="AD1508" i="12" s="1"/>
  <c r="S213" i="12"/>
  <c r="T213" i="12" s="1"/>
  <c r="AB213" i="12" s="1"/>
  <c r="AC213" i="12" s="1"/>
  <c r="AD213" i="12" s="1"/>
  <c r="S175" i="12"/>
  <c r="T175" i="12" s="1"/>
  <c r="AB175" i="12" s="1"/>
  <c r="S246" i="12"/>
  <c r="T246" i="12" s="1"/>
  <c r="AB246" i="12" s="1"/>
  <c r="S308" i="12"/>
  <c r="T308" i="12" s="1"/>
  <c r="AB308" i="12" s="1"/>
  <c r="S174" i="12"/>
  <c r="T174" i="12" s="1"/>
  <c r="AB174" i="12" s="1"/>
  <c r="S298" i="12"/>
  <c r="T298" i="12" s="1"/>
  <c r="AB298" i="12" s="1"/>
  <c r="S160" i="12"/>
  <c r="T160" i="12" s="1"/>
  <c r="AB160" i="12" s="1"/>
  <c r="S864" i="12"/>
  <c r="T864" i="12" s="1"/>
  <c r="AB864" i="12" s="1"/>
  <c r="S334" i="12"/>
  <c r="T334" i="12" s="1"/>
  <c r="AB334" i="12" s="1"/>
  <c r="AC334" i="12" s="1"/>
  <c r="AD334" i="12" s="1"/>
  <c r="S222" i="12"/>
  <c r="T222" i="12" s="1"/>
  <c r="AB222" i="12" s="1"/>
  <c r="S351" i="12"/>
  <c r="T351" i="12" s="1"/>
  <c r="AB351" i="12" s="1"/>
  <c r="S481" i="12"/>
  <c r="T481" i="12" s="1"/>
  <c r="AB481" i="12" s="1"/>
  <c r="AC481" i="12" s="1"/>
  <c r="AD481" i="12" s="1"/>
  <c r="S413" i="12"/>
  <c r="T413" i="12" s="1"/>
  <c r="AB413" i="12" s="1"/>
  <c r="S370" i="12"/>
  <c r="T370" i="12" s="1"/>
  <c r="AB370" i="12" s="1"/>
  <c r="S329" i="12"/>
  <c r="T329" i="12" s="1"/>
  <c r="AB329" i="12" s="1"/>
  <c r="S356" i="12"/>
  <c r="T356" i="12" s="1"/>
  <c r="AB356" i="12" s="1"/>
  <c r="S267" i="12"/>
  <c r="T267" i="12" s="1"/>
  <c r="AB267" i="12" s="1"/>
  <c r="AC267" i="12" s="1"/>
  <c r="AD267" i="12" s="1"/>
  <c r="S165" i="12"/>
  <c r="T165" i="12" s="1"/>
  <c r="AB165" i="12" s="1"/>
  <c r="S427" i="12"/>
  <c r="T427" i="12" s="1"/>
  <c r="AB427" i="12" s="1"/>
  <c r="S431" i="12"/>
  <c r="T431" i="12" s="1"/>
  <c r="AB431" i="12" s="1"/>
  <c r="S317" i="12"/>
  <c r="T317" i="12" s="1"/>
  <c r="AB317" i="12" s="1"/>
  <c r="S318" i="12"/>
  <c r="T318" i="12" s="1"/>
  <c r="AB318" i="12" s="1"/>
  <c r="S685" i="12"/>
  <c r="T685" i="12" s="1"/>
  <c r="AB685" i="12" s="1"/>
  <c r="S652" i="12"/>
  <c r="T652" i="12" s="1"/>
  <c r="AB652" i="12" s="1"/>
  <c r="AC652" i="12" s="1"/>
  <c r="AD652" i="12" s="1"/>
  <c r="S575" i="12"/>
  <c r="T575" i="12" s="1"/>
  <c r="AB575" i="12" s="1"/>
  <c r="AC575" i="12" s="1"/>
  <c r="AD575" i="12" s="1"/>
  <c r="S768" i="12"/>
  <c r="T768" i="12" s="1"/>
  <c r="AB768" i="12" s="1"/>
  <c r="S793" i="12"/>
  <c r="T793" i="12" s="1"/>
  <c r="AB793" i="12" s="1"/>
  <c r="S744" i="12"/>
  <c r="T744" i="12" s="1"/>
  <c r="AB744" i="12" s="1"/>
  <c r="S670" i="12"/>
  <c r="T670" i="12" s="1"/>
  <c r="AB670" i="12" s="1"/>
  <c r="S769" i="12"/>
  <c r="T769" i="12" s="1"/>
  <c r="AB769" i="12" s="1"/>
  <c r="S616" i="12"/>
  <c r="T616" i="12" s="1"/>
  <c r="AB616" i="12" s="1"/>
  <c r="S594" i="12"/>
  <c r="T594" i="12" s="1"/>
  <c r="AB594" i="12" s="1"/>
  <c r="S739" i="12"/>
  <c r="T739" i="12" s="1"/>
  <c r="AB739" i="12" s="1"/>
  <c r="AC739" i="12" s="1"/>
  <c r="AD739" i="12" s="1"/>
  <c r="S665" i="12"/>
  <c r="T665" i="12" s="1"/>
  <c r="AB665" i="12" s="1"/>
  <c r="S957" i="12"/>
  <c r="T957" i="12" s="1"/>
  <c r="AB957" i="12" s="1"/>
  <c r="S987" i="12"/>
  <c r="T987" i="12" s="1"/>
  <c r="AB987" i="12" s="1"/>
  <c r="S836" i="12"/>
  <c r="T836" i="12" s="1"/>
  <c r="AB836" i="12" s="1"/>
  <c r="S1307" i="12"/>
  <c r="T1307" i="12" s="1"/>
  <c r="AB1307" i="12" s="1"/>
  <c r="S1392" i="12"/>
  <c r="T1392" i="12" s="1"/>
  <c r="AB1392" i="12" s="1"/>
  <c r="S1454" i="12"/>
  <c r="T1454" i="12" s="1"/>
  <c r="AB1454" i="12" s="1"/>
  <c r="S1915" i="12"/>
  <c r="T1915" i="12" s="1"/>
  <c r="AB1915" i="12" s="1"/>
  <c r="AC1915" i="12" s="1"/>
  <c r="AD1915" i="12" s="1"/>
  <c r="S192" i="12"/>
  <c r="T192" i="12" s="1"/>
  <c r="AB192" i="12" s="1"/>
  <c r="S435" i="12"/>
  <c r="T435" i="12" s="1"/>
  <c r="AB435" i="12" s="1"/>
  <c r="S156" i="12"/>
  <c r="T156" i="12" s="1"/>
  <c r="AB156" i="12" s="1"/>
  <c r="S195" i="12"/>
  <c r="T195" i="12" s="1"/>
  <c r="AB195" i="12" s="1"/>
  <c r="S604" i="12"/>
  <c r="T604" i="12" s="1"/>
  <c r="AB604" i="12" s="1"/>
  <c r="S176" i="12"/>
  <c r="T176" i="12" s="1"/>
  <c r="AB176" i="12" s="1"/>
  <c r="S436" i="12"/>
  <c r="T436" i="12" s="1"/>
  <c r="AB436" i="12" s="1"/>
  <c r="AC436" i="12" s="1"/>
  <c r="AD436" i="12" s="1"/>
  <c r="S153" i="12"/>
  <c r="T153" i="12" s="1"/>
  <c r="AB153" i="12" s="1"/>
  <c r="AC153" i="12" s="1"/>
  <c r="AD153" i="12" s="1"/>
  <c r="S157" i="12"/>
  <c r="T157" i="12" s="1"/>
  <c r="AB157" i="12" s="1"/>
  <c r="S520" i="12"/>
  <c r="T520" i="12" s="1"/>
  <c r="AB520" i="12" s="1"/>
  <c r="S458" i="12"/>
  <c r="T458" i="12" s="1"/>
  <c r="AB458" i="12" s="1"/>
  <c r="S382" i="12"/>
  <c r="T382" i="12" s="1"/>
  <c r="AB382" i="12" s="1"/>
  <c r="S301" i="12"/>
  <c r="T301" i="12" s="1"/>
  <c r="AB301" i="12" s="1"/>
  <c r="S379" i="12"/>
  <c r="T379" i="12" s="1"/>
  <c r="AB379" i="12" s="1"/>
  <c r="S603" i="12"/>
  <c r="T603" i="12" s="1"/>
  <c r="AB603" i="12" s="1"/>
  <c r="S410" i="12"/>
  <c r="T410" i="12" s="1"/>
  <c r="AB410" i="12" s="1"/>
  <c r="AC410" i="12" s="1"/>
  <c r="AD410" i="12" s="1"/>
  <c r="S485" i="12"/>
  <c r="T485" i="12" s="1"/>
  <c r="AB485" i="12" s="1"/>
  <c r="S532" i="12"/>
  <c r="T532" i="12" s="1"/>
  <c r="AB532" i="12" s="1"/>
  <c r="S166" i="12"/>
  <c r="T166" i="12" s="1"/>
  <c r="AB166" i="12" s="1"/>
  <c r="AC166" i="12" s="1"/>
  <c r="AD166" i="12" s="1"/>
  <c r="S386" i="12"/>
  <c r="T386" i="12" s="1"/>
  <c r="AB386" i="12" s="1"/>
  <c r="S420" i="12"/>
  <c r="T420" i="12" s="1"/>
  <c r="AB420" i="12" s="1"/>
  <c r="S608" i="12"/>
  <c r="T608" i="12" s="1"/>
  <c r="AB608" i="12" s="1"/>
  <c r="S437" i="12"/>
  <c r="T437" i="12" s="1"/>
  <c r="AB437" i="12" s="1"/>
  <c r="S522" i="12"/>
  <c r="T522" i="12" s="1"/>
  <c r="AB522" i="12" s="1"/>
  <c r="AC522" i="12" s="1"/>
  <c r="AD522" i="12" s="1"/>
  <c r="S284" i="12"/>
  <c r="T284" i="12" s="1"/>
  <c r="AB284" i="12" s="1"/>
  <c r="S671" i="12"/>
  <c r="T671" i="12" s="1"/>
  <c r="AB671" i="12" s="1"/>
  <c r="S307" i="12"/>
  <c r="T307" i="12" s="1"/>
  <c r="AB307" i="12" s="1"/>
  <c r="S375" i="12"/>
  <c r="T375" i="12" s="1"/>
  <c r="AB375" i="12" s="1"/>
  <c r="S418" i="12"/>
  <c r="T418" i="12" s="1"/>
  <c r="AB418" i="12" s="1"/>
  <c r="S809" i="12"/>
  <c r="T809" i="12" s="1"/>
  <c r="AB809" i="12" s="1"/>
  <c r="S735" i="12"/>
  <c r="T735" i="12" s="1"/>
  <c r="AB735" i="12" s="1"/>
  <c r="S891" i="12"/>
  <c r="T891" i="12" s="1"/>
  <c r="AB891" i="12" s="1"/>
  <c r="AC891" i="12" s="1"/>
  <c r="AD891" i="12" s="1"/>
  <c r="S846" i="12"/>
  <c r="T846" i="12" s="1"/>
  <c r="AB846" i="12" s="1"/>
  <c r="S895" i="12"/>
  <c r="T895" i="12" s="1"/>
  <c r="AB895" i="12" s="1"/>
  <c r="S955" i="12"/>
  <c r="T955" i="12" s="1"/>
  <c r="AB955" i="12" s="1"/>
  <c r="S977" i="12"/>
  <c r="T977" i="12" s="1"/>
  <c r="AB977" i="12" s="1"/>
  <c r="S994" i="12"/>
  <c r="T994" i="12" s="1"/>
  <c r="AB994" i="12" s="1"/>
  <c r="S1237" i="12"/>
  <c r="T1237" i="12" s="1"/>
  <c r="AB1237" i="12" s="1"/>
  <c r="S1261" i="12"/>
  <c r="T1261" i="12" s="1"/>
  <c r="AB1261" i="12" s="1"/>
  <c r="S1651" i="12"/>
  <c r="T1651" i="12" s="1"/>
  <c r="AB1651" i="12" s="1"/>
  <c r="AC1651" i="12" s="1"/>
  <c r="AD1651" i="12" s="1"/>
  <c r="S189" i="12"/>
  <c r="T189" i="12" s="1"/>
  <c r="AB189" i="12" s="1"/>
  <c r="S173" i="12"/>
  <c r="T173" i="12" s="1"/>
  <c r="AB173" i="12" s="1"/>
  <c r="S161" i="12"/>
  <c r="T161" i="12" s="1"/>
  <c r="AB161" i="12" s="1"/>
  <c r="S488" i="12"/>
  <c r="T488" i="12" s="1"/>
  <c r="AB488" i="12" s="1"/>
  <c r="S381" i="12"/>
  <c r="T381" i="12" s="1"/>
  <c r="AB381" i="12" s="1"/>
  <c r="S228" i="12"/>
  <c r="T228" i="12" s="1"/>
  <c r="AB228" i="12" s="1"/>
  <c r="S184" i="12"/>
  <c r="T184" i="12" s="1"/>
  <c r="AB184" i="12" s="1"/>
  <c r="S324" i="12"/>
  <c r="T324" i="12" s="1"/>
  <c r="AB324" i="12" s="1"/>
  <c r="AC324" i="12" s="1"/>
  <c r="AD324" i="12" s="1"/>
  <c r="S245" i="12"/>
  <c r="T245" i="12" s="1"/>
  <c r="AB245" i="12" s="1"/>
  <c r="S216" i="12"/>
  <c r="T216" i="12" s="1"/>
  <c r="AB216" i="12" s="1"/>
  <c r="S346" i="12"/>
  <c r="T346" i="12" s="1"/>
  <c r="AB346" i="12" s="1"/>
  <c r="S364" i="12"/>
  <c r="T364" i="12" s="1"/>
  <c r="AB364" i="12" s="1"/>
  <c r="S341" i="12"/>
  <c r="T341" i="12" s="1"/>
  <c r="AB341" i="12" s="1"/>
  <c r="S407" i="12"/>
  <c r="T407" i="12" s="1"/>
  <c r="AB407" i="12" s="1"/>
  <c r="S290" i="12"/>
  <c r="T290" i="12" s="1"/>
  <c r="AB290" i="12" s="1"/>
  <c r="S360" i="12"/>
  <c r="T360" i="12" s="1"/>
  <c r="AB360" i="12" s="1"/>
  <c r="S445" i="12"/>
  <c r="T445" i="12" s="1"/>
  <c r="AB445" i="12" s="1"/>
  <c r="S441" i="12"/>
  <c r="T441" i="12" s="1"/>
  <c r="AB441" i="12" s="1"/>
  <c r="S224" i="12"/>
  <c r="T224" i="12" s="1"/>
  <c r="AB224" i="12" s="1"/>
  <c r="S567" i="12"/>
  <c r="T567" i="12" s="1"/>
  <c r="AB567" i="12" s="1"/>
  <c r="S617" i="12"/>
  <c r="T617" i="12" s="1"/>
  <c r="AB617" i="12" s="1"/>
  <c r="S340" i="12"/>
  <c r="T340" i="12" s="1"/>
  <c r="AB340" i="12" s="1"/>
  <c r="S656" i="12"/>
  <c r="T656" i="12" s="1"/>
  <c r="AB656" i="12" s="1"/>
  <c r="S593" i="12"/>
  <c r="T593" i="12" s="1"/>
  <c r="AB593" i="12" s="1"/>
  <c r="AC593" i="12" s="1"/>
  <c r="AD593" i="12" s="1"/>
  <c r="S852" i="12"/>
  <c r="T852" i="12" s="1"/>
  <c r="AB852" i="12" s="1"/>
  <c r="S580" i="12"/>
  <c r="T580" i="12" s="1"/>
  <c r="AB580" i="12" s="1"/>
  <c r="S595" i="12"/>
  <c r="T595" i="12" s="1"/>
  <c r="AB595" i="12" s="1"/>
  <c r="AC595" i="12" s="1"/>
  <c r="AD595" i="12" s="1"/>
  <c r="S542" i="12"/>
  <c r="T542" i="12" s="1"/>
  <c r="AB542" i="12" s="1"/>
  <c r="S282" i="12"/>
  <c r="T282" i="12" s="1"/>
  <c r="AB282" i="12" s="1"/>
  <c r="S646" i="12"/>
  <c r="T646" i="12" s="1"/>
  <c r="AB646" i="12" s="1"/>
  <c r="S742" i="12"/>
  <c r="T742" i="12" s="1"/>
  <c r="AB742" i="12" s="1"/>
  <c r="S518" i="12"/>
  <c r="T518" i="12" s="1"/>
  <c r="AB518" i="12" s="1"/>
  <c r="AC518" i="12" s="1"/>
  <c r="AD518" i="12" s="1"/>
  <c r="S844" i="12"/>
  <c r="T844" i="12" s="1"/>
  <c r="AB844" i="12" s="1"/>
  <c r="S799" i="12"/>
  <c r="T799" i="12" s="1"/>
  <c r="AB799" i="12" s="1"/>
  <c r="S980" i="12"/>
  <c r="T980" i="12" s="1"/>
  <c r="AB980" i="12" s="1"/>
  <c r="S813" i="12"/>
  <c r="T813" i="12" s="1"/>
  <c r="AB813" i="12" s="1"/>
  <c r="S1099" i="12"/>
  <c r="T1099" i="12" s="1"/>
  <c r="AB1099" i="12" s="1"/>
  <c r="S1186" i="12"/>
  <c r="T1186" i="12" s="1"/>
  <c r="AB1186" i="12" s="1"/>
  <c r="S1263" i="12"/>
  <c r="T1263" i="12" s="1"/>
  <c r="AB1263" i="12" s="1"/>
  <c r="S1628" i="12"/>
  <c r="T1628" i="12" s="1"/>
  <c r="AB1628" i="12" s="1"/>
  <c r="AC1628" i="12" s="1"/>
  <c r="AD1628" i="12" s="1"/>
  <c r="S315" i="12"/>
  <c r="T315" i="12" s="1"/>
  <c r="AB315" i="12" s="1"/>
  <c r="S204" i="12"/>
  <c r="T204" i="12" s="1"/>
  <c r="AB204" i="12" s="1"/>
  <c r="S135" i="12"/>
  <c r="T135" i="12" s="1"/>
  <c r="AB135" i="12" s="1"/>
  <c r="S388" i="12"/>
  <c r="T388" i="12" s="1"/>
  <c r="AB388" i="12" s="1"/>
  <c r="S162" i="12"/>
  <c r="T162" i="12" s="1"/>
  <c r="AB162" i="12" s="1"/>
  <c r="S145" i="12"/>
  <c r="T145" i="12" s="1"/>
  <c r="AB145" i="12" s="1"/>
  <c r="S168" i="12"/>
  <c r="T168" i="12" s="1"/>
  <c r="AB168" i="12" s="1"/>
  <c r="S236" i="12"/>
  <c r="T236" i="12" s="1"/>
  <c r="AB236" i="12" s="1"/>
  <c r="AC236" i="12" s="1"/>
  <c r="AD236" i="12" s="1"/>
  <c r="S200" i="12"/>
  <c r="T200" i="12" s="1"/>
  <c r="AB200" i="12" s="1"/>
  <c r="S378" i="12"/>
  <c r="T378" i="12" s="1"/>
  <c r="AB378" i="12" s="1"/>
  <c r="S392" i="12"/>
  <c r="T392" i="12" s="1"/>
  <c r="AB392" i="12" s="1"/>
  <c r="AC392" i="12" s="1"/>
  <c r="AD392" i="12" s="1"/>
  <c r="S357" i="12"/>
  <c r="T357" i="12" s="1"/>
  <c r="AB357" i="12" s="1"/>
  <c r="S448" i="12"/>
  <c r="T448" i="12" s="1"/>
  <c r="AB448" i="12" s="1"/>
  <c r="S433" i="12"/>
  <c r="T433" i="12" s="1"/>
  <c r="AB433" i="12" s="1"/>
  <c r="S467" i="12"/>
  <c r="T467" i="12" s="1"/>
  <c r="AB467" i="12" s="1"/>
  <c r="S367" i="12"/>
  <c r="T367" i="12" s="1"/>
  <c r="AB367" i="12" s="1"/>
  <c r="AC367" i="12" s="1"/>
  <c r="AD367" i="12" s="1"/>
  <c r="S599" i="12"/>
  <c r="T599" i="12" s="1"/>
  <c r="AB599" i="12" s="1"/>
  <c r="S471" i="12"/>
  <c r="T471" i="12" s="1"/>
  <c r="AB471" i="12" s="1"/>
  <c r="S141" i="12"/>
  <c r="T141" i="12" s="1"/>
  <c r="AB141" i="12" s="1"/>
  <c r="S371" i="12"/>
  <c r="T371" i="12" s="1"/>
  <c r="AB371" i="12" s="1"/>
  <c r="S249" i="12"/>
  <c r="T249" i="12" s="1"/>
  <c r="AB249" i="12" s="1"/>
  <c r="S576" i="12"/>
  <c r="T576" i="12" s="1"/>
  <c r="AB576" i="12" s="1"/>
  <c r="S900" i="12"/>
  <c r="T900" i="12" s="1"/>
  <c r="AB900" i="12" s="1"/>
  <c r="AC900" i="12" s="1"/>
  <c r="AD900" i="12" s="1"/>
  <c r="S885" i="12"/>
  <c r="T885" i="12" s="1"/>
  <c r="AB885" i="12" s="1"/>
  <c r="AC885" i="12" s="1"/>
  <c r="AD885" i="12" s="1"/>
  <c r="S657" i="12"/>
  <c r="T657" i="12" s="1"/>
  <c r="AB657" i="12" s="1"/>
  <c r="S708" i="12"/>
  <c r="T708" i="12" s="1"/>
  <c r="AB708" i="12" s="1"/>
  <c r="S876" i="12"/>
  <c r="T876" i="12" s="1"/>
  <c r="AB876" i="12" s="1"/>
  <c r="S499" i="12"/>
  <c r="T499" i="12" s="1"/>
  <c r="AB499" i="12" s="1"/>
  <c r="S686" i="12"/>
  <c r="T686" i="12" s="1"/>
  <c r="AB686" i="12" s="1"/>
  <c r="S588" i="12"/>
  <c r="T588" i="12" s="1"/>
  <c r="AB588" i="12" s="1"/>
  <c r="S718" i="12"/>
  <c r="T718" i="12" s="1"/>
  <c r="AB718" i="12" s="1"/>
  <c r="S680" i="12"/>
  <c r="T680" i="12" s="1"/>
  <c r="AB680" i="12" s="1"/>
  <c r="AC680" i="12" s="1"/>
  <c r="AD680" i="12" s="1"/>
  <c r="S726" i="12"/>
  <c r="T726" i="12" s="1"/>
  <c r="AB726" i="12" s="1"/>
  <c r="S850" i="12"/>
  <c r="T850" i="12" s="1"/>
  <c r="AB850" i="12" s="1"/>
  <c r="S877" i="12"/>
  <c r="T877" i="12" s="1"/>
  <c r="AB877" i="12" s="1"/>
  <c r="AC877" i="12" s="1"/>
  <c r="AD877" i="12" s="1"/>
  <c r="S969" i="12"/>
  <c r="T969" i="12" s="1"/>
  <c r="AB969" i="12" s="1"/>
  <c r="S1126" i="12"/>
  <c r="T1126" i="12" s="1"/>
  <c r="AB1126" i="12" s="1"/>
  <c r="S1027" i="12"/>
  <c r="T1027" i="12" s="1"/>
  <c r="AB1027" i="12" s="1"/>
  <c r="S1574" i="12"/>
  <c r="T1574" i="12" s="1"/>
  <c r="AB1574" i="12" s="1"/>
  <c r="S1761" i="12"/>
  <c r="T1761" i="12" s="1"/>
  <c r="AB1761" i="12" s="1"/>
  <c r="AC1761" i="12" s="1"/>
  <c r="AD1761" i="12" s="1"/>
  <c r="S529" i="12"/>
  <c r="T529" i="12" s="1"/>
  <c r="AB529" i="12" s="1"/>
  <c r="S921" i="12"/>
  <c r="T921" i="12" s="1"/>
  <c r="AB921" i="12" s="1"/>
  <c r="S497" i="12"/>
  <c r="T497" i="12" s="1"/>
  <c r="AB497" i="12" s="1"/>
  <c r="S574" i="12"/>
  <c r="T574" i="12" s="1"/>
  <c r="AB574" i="12" s="1"/>
  <c r="S874" i="12"/>
  <c r="T874" i="12" s="1"/>
  <c r="AB874" i="12" s="1"/>
  <c r="S946" i="12"/>
  <c r="T946" i="12" s="1"/>
  <c r="AB946" i="12" s="1"/>
  <c r="S704" i="12"/>
  <c r="T704" i="12" s="1"/>
  <c r="AB704" i="12" s="1"/>
  <c r="AC704" i="12" s="1"/>
  <c r="AD704" i="12" s="1"/>
  <c r="S1051" i="12"/>
  <c r="T1051" i="12" s="1"/>
  <c r="AB1051" i="12" s="1"/>
  <c r="AC1051" i="12" s="1"/>
  <c r="AD1051" i="12" s="1"/>
  <c r="S1215" i="12"/>
  <c r="T1215" i="12" s="1"/>
  <c r="AB1215" i="12" s="1"/>
  <c r="S1049" i="12"/>
  <c r="T1049" i="12" s="1"/>
  <c r="AB1049" i="12" s="1"/>
  <c r="S1543" i="12"/>
  <c r="T1543" i="12" s="1"/>
  <c r="AB1543" i="12" s="1"/>
  <c r="S1895" i="12"/>
  <c r="T1895" i="12" s="1"/>
  <c r="AB1895" i="12" s="1"/>
  <c r="S562" i="12"/>
  <c r="T562" i="12" s="1"/>
  <c r="AB562" i="12" s="1"/>
  <c r="S1308" i="12"/>
  <c r="T1308" i="12" s="1"/>
  <c r="AB1308" i="12" s="1"/>
  <c r="S1361" i="12"/>
  <c r="T1361" i="12" s="1"/>
  <c r="AB1361" i="12" s="1"/>
  <c r="S1348" i="12"/>
  <c r="T1348" i="12" s="1"/>
  <c r="AB1348" i="12" s="1"/>
  <c r="AC1348" i="12" s="1"/>
  <c r="AD1348" i="12" s="1"/>
  <c r="S2378" i="12"/>
  <c r="T2378" i="12" s="1"/>
  <c r="AB2378" i="12" s="1"/>
  <c r="S2315" i="12"/>
  <c r="T2315" i="12" s="1"/>
  <c r="AB2315" i="12" s="1"/>
  <c r="S1292" i="12"/>
  <c r="T1292" i="12" s="1"/>
  <c r="AB1292" i="12" s="1"/>
  <c r="AC1292" i="12" s="1"/>
  <c r="AD1292" i="12" s="1"/>
  <c r="S1716" i="12"/>
  <c r="T1716" i="12" s="1"/>
  <c r="AB1716" i="12" s="1"/>
  <c r="S676" i="12"/>
  <c r="T676" i="12" s="1"/>
  <c r="AB676" i="12" s="1"/>
  <c r="S924" i="12"/>
  <c r="T924" i="12" s="1"/>
  <c r="AB924" i="12" s="1"/>
  <c r="S988" i="12"/>
  <c r="T988" i="12" s="1"/>
  <c r="AB988" i="12" s="1"/>
  <c r="S1370" i="12"/>
  <c r="T1370" i="12" s="1"/>
  <c r="AB1370" i="12" s="1"/>
  <c r="AC1370" i="12" s="1"/>
  <c r="AD1370" i="12" s="1"/>
  <c r="S1315" i="12"/>
  <c r="T1315" i="12" s="1"/>
  <c r="AB1315" i="12" s="1"/>
  <c r="S1887" i="12"/>
  <c r="T1887" i="12" s="1"/>
  <c r="AB1887" i="12" s="1"/>
  <c r="S935" i="12"/>
  <c r="T935" i="12" s="1"/>
  <c r="AB935" i="12" s="1"/>
  <c r="S917" i="12"/>
  <c r="T917" i="12" s="1"/>
  <c r="AB917" i="12" s="1"/>
  <c r="S496" i="12"/>
  <c r="T496" i="12" s="1"/>
  <c r="AB496" i="12" s="1"/>
  <c r="S862" i="12"/>
  <c r="T862" i="12" s="1"/>
  <c r="AB862" i="12" s="1"/>
  <c r="S620" i="12"/>
  <c r="T620" i="12" s="1"/>
  <c r="AB620" i="12" s="1"/>
  <c r="AC620" i="12" s="1"/>
  <c r="AD620" i="12" s="1"/>
  <c r="S981" i="12"/>
  <c r="T981" i="12" s="1"/>
  <c r="AB981" i="12" s="1"/>
  <c r="AC981" i="12" s="1"/>
  <c r="AD981" i="12" s="1"/>
  <c r="S834" i="12"/>
  <c r="T834" i="12" s="1"/>
  <c r="AB834" i="12" s="1"/>
  <c r="S1137" i="12"/>
  <c r="T1137" i="12" s="1"/>
  <c r="AB1137" i="12" s="1"/>
  <c r="S1143" i="12"/>
  <c r="T1143" i="12" s="1"/>
  <c r="AB1143" i="12" s="1"/>
  <c r="S1495" i="12"/>
  <c r="T1495" i="12" s="1"/>
  <c r="AB1495" i="12" s="1"/>
  <c r="S498" i="12"/>
  <c r="T498" i="12" s="1"/>
  <c r="AB498" i="12" s="1"/>
  <c r="S642" i="12"/>
  <c r="T642" i="12" s="1"/>
  <c r="AB642" i="12" s="1"/>
  <c r="S715" i="12"/>
  <c r="T715" i="12" s="1"/>
  <c r="AB715" i="12" s="1"/>
  <c r="S581" i="12"/>
  <c r="T581" i="12" s="1"/>
  <c r="AB581" i="12" s="1"/>
  <c r="AC581" i="12" s="1"/>
  <c r="AD581" i="12" s="1"/>
  <c r="S912" i="12"/>
  <c r="T912" i="12" s="1"/>
  <c r="AB912" i="12" s="1"/>
  <c r="S1244" i="12"/>
  <c r="T1244" i="12" s="1"/>
  <c r="AB1244" i="12" s="1"/>
  <c r="S1255" i="12"/>
  <c r="T1255" i="12" s="1"/>
  <c r="AB1255" i="12" s="1"/>
  <c r="AC1255" i="12" s="1"/>
  <c r="AD1255" i="12" s="1"/>
  <c r="S1406" i="12"/>
  <c r="T1406" i="12" s="1"/>
  <c r="AB1406" i="12" s="1"/>
  <c r="S1635" i="12"/>
  <c r="T1635" i="12" s="1"/>
  <c r="AB1635" i="12" s="1"/>
  <c r="S583" i="12"/>
  <c r="T583" i="12" s="1"/>
  <c r="AB583" i="12" s="1"/>
  <c r="S611" i="12"/>
  <c r="T611" i="12" s="1"/>
  <c r="AB611" i="12" s="1"/>
  <c r="S668" i="12"/>
  <c r="T668" i="12" s="1"/>
  <c r="AB668" i="12" s="1"/>
  <c r="AC668" i="12" s="1"/>
  <c r="AD668" i="12" s="1"/>
  <c r="S848" i="12"/>
  <c r="T848" i="12" s="1"/>
  <c r="AB848" i="12" s="1"/>
  <c r="S632" i="12"/>
  <c r="T632" i="12" s="1"/>
  <c r="AB632" i="12" s="1"/>
  <c r="S925" i="12"/>
  <c r="T925" i="12" s="1"/>
  <c r="AB925" i="12" s="1"/>
  <c r="S931" i="12"/>
  <c r="T931" i="12" s="1"/>
  <c r="AB931" i="12" s="1"/>
  <c r="S1096" i="12"/>
  <c r="T1096" i="12" s="1"/>
  <c r="AB1096" i="12" s="1"/>
  <c r="S1354" i="12"/>
  <c r="T1354" i="12" s="1"/>
  <c r="AB1354" i="12" s="1"/>
  <c r="S1870" i="12"/>
  <c r="T1870" i="12" s="1"/>
  <c r="AB1870" i="12" s="1"/>
  <c r="AC1870" i="12" s="1"/>
  <c r="AD1870" i="12" s="1"/>
  <c r="S223" i="12"/>
  <c r="T223" i="12" s="1"/>
  <c r="AB223" i="12" s="1"/>
  <c r="AC223" i="12" s="1"/>
  <c r="AD223" i="12" s="1"/>
  <c r="S385" i="12"/>
  <c r="T385" i="12" s="1"/>
  <c r="AB385" i="12" s="1"/>
  <c r="S169" i="12"/>
  <c r="T169" i="12" s="1"/>
  <c r="AB169" i="12" s="1"/>
  <c r="S202" i="12"/>
  <c r="T202" i="12" s="1"/>
  <c r="AB202" i="12" s="1"/>
  <c r="S322" i="12"/>
  <c r="T322" i="12" s="1"/>
  <c r="AB322" i="12" s="1"/>
  <c r="S215" i="12"/>
  <c r="T215" i="12" s="1"/>
  <c r="AB215" i="12" s="1"/>
  <c r="S362" i="12"/>
  <c r="T362" i="12" s="1"/>
  <c r="AB362" i="12" s="1"/>
  <c r="S278" i="12"/>
  <c r="T278" i="12" s="1"/>
  <c r="AB278" i="12" s="1"/>
  <c r="S614" i="12"/>
  <c r="T614" i="12" s="1"/>
  <c r="AB614" i="12" s="1"/>
  <c r="AC614" i="12" s="1"/>
  <c r="AD614" i="12" s="1"/>
  <c r="S244" i="12"/>
  <c r="T244" i="12" s="1"/>
  <c r="AB244" i="12" s="1"/>
  <c r="S457" i="12"/>
  <c r="T457" i="12" s="1"/>
  <c r="AB457" i="12" s="1"/>
  <c r="S416" i="12"/>
  <c r="T416" i="12" s="1"/>
  <c r="AB416" i="12" s="1"/>
  <c r="AC416" i="12" s="1"/>
  <c r="AD416" i="12" s="1"/>
  <c r="S283" i="12"/>
  <c r="T283" i="12" s="1"/>
  <c r="AB283" i="12" s="1"/>
  <c r="S299" i="12"/>
  <c r="T299" i="12" s="1"/>
  <c r="AB299" i="12" s="1"/>
  <c r="S634" i="12"/>
  <c r="T634" i="12" s="1"/>
  <c r="AB634" i="12" s="1"/>
  <c r="S493" i="12"/>
  <c r="T493" i="12" s="1"/>
  <c r="AB493" i="12" s="1"/>
  <c r="AC493" i="12" s="1"/>
  <c r="AD493" i="12" s="1"/>
  <c r="S347" i="12"/>
  <c r="T347" i="12" s="1"/>
  <c r="AB347" i="12" s="1"/>
  <c r="AC347" i="12" s="1"/>
  <c r="AD347" i="12" s="1"/>
  <c r="S291" i="12"/>
  <c r="T291" i="12" s="1"/>
  <c r="AB291" i="12" s="1"/>
  <c r="S186" i="12"/>
  <c r="T186" i="12" s="1"/>
  <c r="AB186" i="12" s="1"/>
  <c r="S469" i="12"/>
  <c r="T469" i="12" s="1"/>
  <c r="AB469" i="12" s="1"/>
  <c r="S751" i="12"/>
  <c r="T751" i="12" s="1"/>
  <c r="AB751" i="12" s="1"/>
  <c r="S659" i="12"/>
  <c r="T659" i="12" s="1"/>
  <c r="AB659" i="12" s="1"/>
  <c r="S552" i="12"/>
  <c r="T552" i="12" s="1"/>
  <c r="AB552" i="12" s="1"/>
  <c r="S839" i="12"/>
  <c r="T839" i="12" s="1"/>
  <c r="AB839" i="12" s="1"/>
  <c r="AC839" i="12" s="1"/>
  <c r="AD839" i="12" s="1"/>
  <c r="S336" i="12"/>
  <c r="T336" i="12" s="1"/>
  <c r="AB336" i="12" s="1"/>
  <c r="AC336" i="12" s="1"/>
  <c r="AD336" i="12" s="1"/>
  <c r="S508" i="12"/>
  <c r="T508" i="12" s="1"/>
  <c r="AB508" i="12" s="1"/>
  <c r="S399" i="12"/>
  <c r="T399" i="12" s="1"/>
  <c r="AB399" i="12" s="1"/>
  <c r="S565" i="12"/>
  <c r="T565" i="12" s="1"/>
  <c r="AB565" i="12" s="1"/>
  <c r="S564" i="12"/>
  <c r="T564" i="12" s="1"/>
  <c r="AB564" i="12" s="1"/>
  <c r="S557" i="12"/>
  <c r="T557" i="12" s="1"/>
  <c r="AB557" i="12" s="1"/>
  <c r="S513" i="12"/>
  <c r="T513" i="12" s="1"/>
  <c r="AB513" i="12" s="1"/>
  <c r="S817" i="12"/>
  <c r="T817" i="12" s="1"/>
  <c r="AB817" i="12" s="1"/>
  <c r="AC817" i="12" s="1"/>
  <c r="AD817" i="12" s="1"/>
  <c r="S794" i="12"/>
  <c r="T794" i="12" s="1"/>
  <c r="AB794" i="12" s="1"/>
  <c r="AC794" i="12" s="1"/>
  <c r="AD794" i="12" s="1"/>
  <c r="S690" i="12"/>
  <c r="T690" i="12" s="1"/>
  <c r="AB690" i="12" s="1"/>
  <c r="S728" i="12"/>
  <c r="T728" i="12" s="1"/>
  <c r="AB728" i="12" s="1"/>
  <c r="S907" i="12"/>
  <c r="T907" i="12" s="1"/>
  <c r="AB907" i="12" s="1"/>
  <c r="AC907" i="12" s="1"/>
  <c r="AD907" i="12" s="1"/>
  <c r="S1142" i="12"/>
  <c r="T1142" i="12" s="1"/>
  <c r="AB1142" i="12" s="1"/>
  <c r="S1139" i="12"/>
  <c r="T1139" i="12" s="1"/>
  <c r="AB1139" i="12" s="1"/>
  <c r="S958" i="12"/>
  <c r="T958" i="12" s="1"/>
  <c r="AB958" i="12" s="1"/>
  <c r="S878" i="12"/>
  <c r="T878" i="12" s="1"/>
  <c r="AB878" i="12" s="1"/>
  <c r="S1070" i="12"/>
  <c r="T1070" i="12" s="1"/>
  <c r="AB1070" i="12" s="1"/>
  <c r="S1311" i="12"/>
  <c r="T1311" i="12" s="1"/>
  <c r="AB1311" i="12" s="1"/>
  <c r="S1228" i="12"/>
  <c r="T1228" i="12" s="1"/>
  <c r="AB1228" i="12" s="1"/>
  <c r="S1482" i="12"/>
  <c r="T1482" i="12" s="1"/>
  <c r="AB1482" i="12" s="1"/>
  <c r="S1660" i="12"/>
  <c r="T1660" i="12" s="1"/>
  <c r="AB1660" i="12" s="1"/>
  <c r="S1736" i="12"/>
  <c r="T1736" i="12" s="1"/>
  <c r="AB1736" i="12" s="1"/>
  <c r="S2137" i="12"/>
  <c r="T2137" i="12" s="1"/>
  <c r="AB2137" i="12" s="1"/>
  <c r="S328" i="12"/>
  <c r="T328" i="12" s="1"/>
  <c r="AB328" i="12" s="1"/>
  <c r="AC328" i="12" s="1"/>
  <c r="AD328" i="12" s="1"/>
  <c r="S339" i="12"/>
  <c r="T339" i="12" s="1"/>
  <c r="AB339" i="12" s="1"/>
  <c r="AC339" i="12" s="1"/>
  <c r="AD339" i="12" s="1"/>
  <c r="S207" i="12"/>
  <c r="T207" i="12" s="1"/>
  <c r="AB207" i="12" s="1"/>
  <c r="S316" i="12"/>
  <c r="T316" i="12" s="1"/>
  <c r="AB316" i="12" s="1"/>
  <c r="S179" i="12"/>
  <c r="T179" i="12" s="1"/>
  <c r="AB179" i="12" s="1"/>
  <c r="S180" i="12"/>
  <c r="T180" i="12" s="1"/>
  <c r="AB180" i="12" s="1"/>
  <c r="S237" i="12"/>
  <c r="T237" i="12" s="1"/>
  <c r="AB237" i="12" s="1"/>
  <c r="S238" i="12"/>
  <c r="T238" i="12" s="1"/>
  <c r="AB238" i="12" s="1"/>
  <c r="S208" i="12"/>
  <c r="T208" i="12" s="1"/>
  <c r="AB208" i="12" s="1"/>
  <c r="S181" i="12"/>
  <c r="T181" i="12" s="1"/>
  <c r="AB181" i="12" s="1"/>
  <c r="AC181" i="12" s="1"/>
  <c r="AD181" i="12" s="1"/>
  <c r="S442" i="12"/>
  <c r="T442" i="12" s="1"/>
  <c r="AB442" i="12" s="1"/>
  <c r="S343" i="12"/>
  <c r="T343" i="12" s="1"/>
  <c r="AB343" i="12" s="1"/>
  <c r="S478" i="12"/>
  <c r="T478" i="12" s="1"/>
  <c r="AB478" i="12" s="1"/>
  <c r="AC478" i="12" s="1"/>
  <c r="AD478" i="12" s="1"/>
  <c r="S553" i="12"/>
  <c r="T553" i="12" s="1"/>
  <c r="AB553" i="12" s="1"/>
  <c r="S366" i="12"/>
  <c r="T366" i="12" s="1"/>
  <c r="AB366" i="12" s="1"/>
  <c r="S138" i="12"/>
  <c r="T138" i="12" s="1"/>
  <c r="AB138" i="12" s="1"/>
  <c r="S492" i="12"/>
  <c r="T492" i="12" s="1"/>
  <c r="AB492" i="12" s="1"/>
  <c r="S394" i="12"/>
  <c r="T394" i="12" s="1"/>
  <c r="AB394" i="12" s="1"/>
  <c r="AC394" i="12" s="1"/>
  <c r="AD394" i="12" s="1"/>
  <c r="S242" i="12"/>
  <c r="T242" i="12" s="1"/>
  <c r="AB242" i="12" s="1"/>
  <c r="S465" i="12"/>
  <c r="T465" i="12" s="1"/>
  <c r="AB465" i="12" s="1"/>
  <c r="S452" i="12"/>
  <c r="T452" i="12" s="1"/>
  <c r="AB452" i="12" s="1"/>
  <c r="S294" i="12"/>
  <c r="T294" i="12" s="1"/>
  <c r="AB294" i="12" s="1"/>
  <c r="S598" i="12"/>
  <c r="T598" i="12" s="1"/>
  <c r="AB598" i="12" s="1"/>
  <c r="S702" i="12"/>
  <c r="T702" i="12" s="1"/>
  <c r="AB702" i="12" s="1"/>
  <c r="S293" i="12"/>
  <c r="T293" i="12" s="1"/>
  <c r="AB293" i="12" s="1"/>
  <c r="AC293" i="12" s="1"/>
  <c r="AD293" i="12" s="1"/>
  <c r="S639" i="12"/>
  <c r="T639" i="12" s="1"/>
  <c r="AB639" i="12" s="1"/>
  <c r="AC639" i="12" s="1"/>
  <c r="AD639" i="12" s="1"/>
  <c r="S472" i="12"/>
  <c r="T472" i="12" s="1"/>
  <c r="AB472" i="12" s="1"/>
  <c r="S545" i="12"/>
  <c r="T545" i="12" s="1"/>
  <c r="AB545" i="12" s="1"/>
  <c r="S333" i="12"/>
  <c r="T333" i="12" s="1"/>
  <c r="AB333" i="12" s="1"/>
  <c r="S551" i="12"/>
  <c r="T551" i="12" s="1"/>
  <c r="AB551" i="12" s="1"/>
  <c r="S655" i="12"/>
  <c r="T655" i="12" s="1"/>
  <c r="AB655" i="12" s="1"/>
  <c r="S919" i="12"/>
  <c r="T919" i="12" s="1"/>
  <c r="AB919" i="12" s="1"/>
  <c r="S918" i="12"/>
  <c r="T918" i="12" s="1"/>
  <c r="AB918" i="12" s="1"/>
  <c r="S587" i="12"/>
  <c r="T587" i="12" s="1"/>
  <c r="AB587" i="12" s="1"/>
  <c r="AC587" i="12" s="1"/>
  <c r="AD587" i="12" s="1"/>
  <c r="S762" i="12"/>
  <c r="T762" i="12" s="1"/>
  <c r="AB762" i="12" s="1"/>
  <c r="S821" i="12"/>
  <c r="T821" i="12" s="1"/>
  <c r="AB821" i="12" s="1"/>
  <c r="S1119" i="12"/>
  <c r="T1119" i="12" s="1"/>
  <c r="AB1119" i="12" s="1"/>
  <c r="AC1119" i="12" s="1"/>
  <c r="AD1119" i="12" s="1"/>
  <c r="S995" i="12"/>
  <c r="T995" i="12" s="1"/>
  <c r="AB995" i="12" s="1"/>
  <c r="S897" i="12"/>
  <c r="T897" i="12" s="1"/>
  <c r="AB897" i="12" s="1"/>
  <c r="S748" i="12"/>
  <c r="T748" i="12" s="1"/>
  <c r="AB748" i="12" s="1"/>
  <c r="S1218" i="12"/>
  <c r="T1218" i="12" s="1"/>
  <c r="AB1218" i="12" s="1"/>
  <c r="S1250" i="12"/>
  <c r="T1250" i="12" s="1"/>
  <c r="AB1250" i="12" s="1"/>
  <c r="AC1250" i="12" s="1"/>
  <c r="AD1250" i="12" s="1"/>
  <c r="S1340" i="12"/>
  <c r="T1340" i="12" s="1"/>
  <c r="AB1340" i="12" s="1"/>
  <c r="S1260" i="12"/>
  <c r="T1260" i="12" s="1"/>
  <c r="AB1260" i="12" s="1"/>
  <c r="S1493" i="12"/>
  <c r="T1493" i="12" s="1"/>
  <c r="AB1493" i="12" s="1"/>
  <c r="S1753" i="12"/>
  <c r="T1753" i="12" s="1"/>
  <c r="AB1753" i="12" s="1"/>
  <c r="S2138" i="12"/>
  <c r="T2138" i="12" s="1"/>
  <c r="AB2138" i="12" s="1"/>
  <c r="S406" i="12"/>
  <c r="T406" i="12" s="1"/>
  <c r="AB406" i="12" s="1"/>
  <c r="S266" i="12"/>
  <c r="T266" i="12" s="1"/>
  <c r="AB266" i="12" s="1"/>
  <c r="AC266" i="12" s="1"/>
  <c r="AD266" i="12" s="1"/>
  <c r="S233" i="12"/>
  <c r="T233" i="12" s="1"/>
  <c r="AB233" i="12" s="1"/>
  <c r="AC233" i="12" s="1"/>
  <c r="AD233" i="12" s="1"/>
  <c r="S268" i="12"/>
  <c r="T268" i="12" s="1"/>
  <c r="AB268" i="12" s="1"/>
  <c r="S227" i="12"/>
  <c r="T227" i="12" s="1"/>
  <c r="AB227" i="12" s="1"/>
  <c r="S163" i="12"/>
  <c r="T163" i="12" s="1"/>
  <c r="AB163" i="12" s="1"/>
  <c r="S137" i="12"/>
  <c r="T137" i="12" s="1"/>
  <c r="AB137" i="12" s="1"/>
  <c r="S142" i="12"/>
  <c r="T142" i="12" s="1"/>
  <c r="AB142" i="12" s="1"/>
  <c r="S477" i="12"/>
  <c r="T477" i="12" s="1"/>
  <c r="AB477" i="12" s="1"/>
  <c r="S247" i="12"/>
  <c r="T247" i="12" s="1"/>
  <c r="AB247" i="12" s="1"/>
  <c r="S707" i="12"/>
  <c r="T707" i="12" s="1"/>
  <c r="AB707" i="12" s="1"/>
  <c r="AC707" i="12" s="1"/>
  <c r="AD707" i="12" s="1"/>
  <c r="S531" i="12"/>
  <c r="T531" i="12" s="1"/>
  <c r="AB531" i="12" s="1"/>
  <c r="S373" i="12"/>
  <c r="T373" i="12" s="1"/>
  <c r="AB373" i="12" s="1"/>
  <c r="S443" i="12"/>
  <c r="T443" i="12" s="1"/>
  <c r="AB443" i="12" s="1"/>
  <c r="AC443" i="12" s="1"/>
  <c r="AD443" i="12" s="1"/>
  <c r="S325" i="12"/>
  <c r="T325" i="12" s="1"/>
  <c r="AB325" i="12" s="1"/>
  <c r="S369" i="12"/>
  <c r="T369" i="12" s="1"/>
  <c r="AB369" i="12" s="1"/>
  <c r="S543" i="12"/>
  <c r="T543" i="12" s="1"/>
  <c r="AB543" i="12" s="1"/>
  <c r="S483" i="12"/>
  <c r="T483" i="12" s="1"/>
  <c r="AB483" i="12" s="1"/>
  <c r="S466" i="12"/>
  <c r="T466" i="12" s="1"/>
  <c r="AB466" i="12" s="1"/>
  <c r="AC466" i="12" s="1"/>
  <c r="AD466" i="12" s="1"/>
  <c r="S387" i="12"/>
  <c r="T387" i="12" s="1"/>
  <c r="AB387" i="12" s="1"/>
  <c r="S311" i="12"/>
  <c r="T311" i="12" s="1"/>
  <c r="AB311" i="12" s="1"/>
  <c r="S767" i="12"/>
  <c r="T767" i="12" s="1"/>
  <c r="AB767" i="12" s="1"/>
  <c r="S582" i="12"/>
  <c r="T582" i="12" s="1"/>
  <c r="AB582" i="12" s="1"/>
  <c r="S476" i="12"/>
  <c r="T476" i="12" s="1"/>
  <c r="AB476" i="12" s="1"/>
  <c r="S626" i="12"/>
  <c r="T626" i="12" s="1"/>
  <c r="AB626" i="12" s="1"/>
  <c r="S621" i="12"/>
  <c r="T621" i="12" s="1"/>
  <c r="AB621" i="12" s="1"/>
  <c r="AC621" i="12" s="1"/>
  <c r="AD621" i="12" s="1"/>
  <c r="S658" i="12"/>
  <c r="T658" i="12" s="1"/>
  <c r="AB658" i="12" s="1"/>
  <c r="AC658" i="12" s="1"/>
  <c r="AD658" i="12" s="1"/>
  <c r="S321" i="12"/>
  <c r="T321" i="12" s="1"/>
  <c r="AB321" i="12" s="1"/>
  <c r="S302" i="12"/>
  <c r="T302" i="12" s="1"/>
  <c r="AB302" i="12" s="1"/>
  <c r="S602" i="12"/>
  <c r="T602" i="12" s="1"/>
  <c r="AB602" i="12" s="1"/>
  <c r="S666" i="12"/>
  <c r="T666" i="12" s="1"/>
  <c r="AB666" i="12" s="1"/>
  <c r="S927" i="12"/>
  <c r="T927" i="12" s="1"/>
  <c r="AB927" i="12" s="1"/>
  <c r="S854" i="12"/>
  <c r="T854" i="12" s="1"/>
  <c r="AB854" i="12" s="1"/>
  <c r="S776" i="12"/>
  <c r="T776" i="12" s="1"/>
  <c r="AB776" i="12" s="1"/>
  <c r="AC776" i="12" s="1"/>
  <c r="AD776" i="12" s="1"/>
  <c r="S548" i="12"/>
  <c r="T548" i="12" s="1"/>
  <c r="AB548" i="12" s="1"/>
  <c r="AC548" i="12" s="1"/>
  <c r="AD548" i="12" s="1"/>
  <c r="S961" i="12"/>
  <c r="T961" i="12" s="1"/>
  <c r="AB961" i="12" s="1"/>
  <c r="S1072" i="12"/>
  <c r="T1072" i="12" s="1"/>
  <c r="AB1072" i="12" s="1"/>
  <c r="S743" i="12"/>
  <c r="T743" i="12" s="1"/>
  <c r="AB743" i="12" s="1"/>
  <c r="AC743" i="12" s="1"/>
  <c r="AD743" i="12" s="1"/>
  <c r="S1014" i="12"/>
  <c r="T1014" i="12" s="1"/>
  <c r="AB1014" i="12" s="1"/>
  <c r="S999" i="12"/>
  <c r="T999" i="12" s="1"/>
  <c r="AB999" i="12" s="1"/>
  <c r="S1145" i="12"/>
  <c r="T1145" i="12" s="1"/>
  <c r="AB1145" i="12" s="1"/>
  <c r="S1192" i="12"/>
  <c r="T1192" i="12" s="1"/>
  <c r="AB1192" i="12" s="1"/>
  <c r="S1388" i="12"/>
  <c r="T1388" i="12" s="1"/>
  <c r="AB1388" i="12" s="1"/>
  <c r="AC1388" i="12" s="1"/>
  <c r="AD1388" i="12" s="1"/>
  <c r="S1399" i="12"/>
  <c r="T1399" i="12" s="1"/>
  <c r="AB1399" i="12" s="1"/>
  <c r="S1549" i="12"/>
  <c r="T1549" i="12" s="1"/>
  <c r="AB1549" i="12" s="1"/>
  <c r="S1926" i="12"/>
  <c r="T1926" i="12" s="1"/>
  <c r="AB1926" i="12" s="1"/>
  <c r="S2641" i="12"/>
  <c r="T2641" i="12" s="1"/>
  <c r="AB2641" i="12" s="1"/>
  <c r="S219" i="12"/>
  <c r="T219" i="12" s="1"/>
  <c r="AB219" i="12" s="1"/>
  <c r="S196" i="12"/>
  <c r="T196" i="12" s="1"/>
  <c r="AB196" i="12" s="1"/>
  <c r="S331" i="12"/>
  <c r="T331" i="12" s="1"/>
  <c r="AB331" i="12" s="1"/>
  <c r="AC331" i="12" s="1"/>
  <c r="AD331" i="12" s="1"/>
  <c r="S194" i="12"/>
  <c r="T194" i="12" s="1"/>
  <c r="AB194" i="12" s="1"/>
  <c r="AC194" i="12" s="1"/>
  <c r="AD194" i="12" s="1"/>
  <c r="S149" i="12"/>
  <c r="T149" i="12" s="1"/>
  <c r="AB149" i="12" s="1"/>
  <c r="S258" i="12"/>
  <c r="T258" i="12" s="1"/>
  <c r="AB258" i="12" s="1"/>
  <c r="S348" i="12"/>
  <c r="T348" i="12" s="1"/>
  <c r="AB348" i="12" s="1"/>
  <c r="S150" i="12"/>
  <c r="T150" i="12" s="1"/>
  <c r="AB150" i="12" s="1"/>
  <c r="S507" i="12"/>
  <c r="T507" i="12" s="1"/>
  <c r="AB507" i="12" s="1"/>
  <c r="S296" i="12"/>
  <c r="T296" i="12" s="1"/>
  <c r="AB296" i="12" s="1"/>
  <c r="S259" i="12"/>
  <c r="T259" i="12" s="1"/>
  <c r="AB259" i="12" s="1"/>
  <c r="S384" i="12"/>
  <c r="T384" i="12" s="1"/>
  <c r="AB384" i="12" s="1"/>
  <c r="AC384" i="12" s="1"/>
  <c r="AD384" i="12" s="1"/>
  <c r="S260" i="12"/>
  <c r="T260" i="12" s="1"/>
  <c r="AB260" i="12" s="1"/>
  <c r="S415" i="12"/>
  <c r="T415" i="12" s="1"/>
  <c r="AB415" i="12" s="1"/>
  <c r="S439" i="12"/>
  <c r="T439" i="12" s="1"/>
  <c r="AB439" i="12" s="1"/>
  <c r="AC439" i="12" s="1"/>
  <c r="AD439" i="12" s="1"/>
  <c r="S511" i="12"/>
  <c r="T511" i="12" s="1"/>
  <c r="AB511" i="12" s="1"/>
  <c r="S515" i="12"/>
  <c r="T515" i="12" s="1"/>
  <c r="AB515" i="12" s="1"/>
  <c r="S353" i="12"/>
  <c r="T353" i="12" s="1"/>
  <c r="AB353" i="12" s="1"/>
  <c r="S605" i="12"/>
  <c r="T605" i="12" s="1"/>
  <c r="AB605" i="12" s="1"/>
  <c r="S717" i="12"/>
  <c r="T717" i="12" s="1"/>
  <c r="AB717" i="12" s="1"/>
  <c r="AC717" i="12" s="1"/>
  <c r="AD717" i="12" s="1"/>
  <c r="S428" i="12"/>
  <c r="T428" i="12" s="1"/>
  <c r="AB428" i="12" s="1"/>
  <c r="S220" i="12"/>
  <c r="T220" i="12" s="1"/>
  <c r="AB220" i="12" s="1"/>
  <c r="S649" i="12"/>
  <c r="T649" i="12" s="1"/>
  <c r="AB649" i="12" s="1"/>
  <c r="S549" i="12"/>
  <c r="T549" i="12" s="1"/>
  <c r="AB549" i="12" s="1"/>
  <c r="S424" i="12"/>
  <c r="T424" i="12" s="1"/>
  <c r="AB424" i="12" s="1"/>
  <c r="S651" i="12"/>
  <c r="T651" i="12" s="1"/>
  <c r="AB651" i="12" s="1"/>
  <c r="S679" i="12"/>
  <c r="T679" i="12" s="1"/>
  <c r="AB679" i="12" s="1"/>
  <c r="AC679" i="12" s="1"/>
  <c r="AD679" i="12" s="1"/>
  <c r="S556" i="12"/>
  <c r="T556" i="12" s="1"/>
  <c r="AB556" i="12" s="1"/>
  <c r="AC556" i="12" s="1"/>
  <c r="AD556" i="12" s="1"/>
  <c r="S504" i="12"/>
  <c r="T504" i="12" s="1"/>
  <c r="AB504" i="12" s="1"/>
  <c r="S523" i="12"/>
  <c r="T523" i="12" s="1"/>
  <c r="AB523" i="12" s="1"/>
  <c r="S612" i="12"/>
  <c r="T612" i="12" s="1"/>
  <c r="AB612" i="12" s="1"/>
  <c r="S694" i="12"/>
  <c r="T694" i="12" s="1"/>
  <c r="AB694" i="12" s="1"/>
  <c r="S926" i="12"/>
  <c r="T926" i="12" s="1"/>
  <c r="AB926" i="12" s="1"/>
  <c r="S561" i="12"/>
  <c r="T561" i="12" s="1"/>
  <c r="AB561" i="12" s="1"/>
  <c r="S512" i="12"/>
  <c r="T512" i="12" s="1"/>
  <c r="AB512" i="12" s="1"/>
  <c r="AC512" i="12" s="1"/>
  <c r="AD512" i="12" s="1"/>
  <c r="S757" i="12"/>
  <c r="T757" i="12" s="1"/>
  <c r="AB757" i="12" s="1"/>
  <c r="AC757" i="12" s="1"/>
  <c r="AD757" i="12" s="1"/>
  <c r="S1155" i="12"/>
  <c r="T1155" i="12" s="1"/>
  <c r="AB1155" i="12" s="1"/>
  <c r="S733" i="12"/>
  <c r="T733" i="12" s="1"/>
  <c r="AB733" i="12" s="1"/>
  <c r="S778" i="12"/>
  <c r="T778" i="12" s="1"/>
  <c r="AB778" i="12" s="1"/>
  <c r="AC778" i="12" s="1"/>
  <c r="AD778" i="12" s="1"/>
  <c r="S890" i="12"/>
  <c r="T890" i="12" s="1"/>
  <c r="AB890" i="12" s="1"/>
  <c r="S990" i="12"/>
  <c r="T990" i="12" s="1"/>
  <c r="AB990" i="12" s="1"/>
  <c r="S1347" i="12"/>
  <c r="T1347" i="12" s="1"/>
  <c r="AB1347" i="12" s="1"/>
  <c r="S1151" i="12"/>
  <c r="T1151" i="12" s="1"/>
  <c r="AB1151" i="12" s="1"/>
  <c r="S1191" i="12"/>
  <c r="T1191" i="12" s="1"/>
  <c r="AB1191" i="12" s="1"/>
  <c r="S1239" i="12"/>
  <c r="T1239" i="12" s="1"/>
  <c r="AB1239" i="12" s="1"/>
  <c r="S1587" i="12"/>
  <c r="T1587" i="12" s="1"/>
  <c r="AB1587" i="12" s="1"/>
  <c r="S1952" i="12"/>
  <c r="T1952" i="12" s="1"/>
  <c r="AB1952" i="12" s="1"/>
  <c r="S3094" i="12"/>
  <c r="T3094" i="12" s="1"/>
  <c r="AB3094" i="12" s="1"/>
  <c r="S134" i="12"/>
  <c r="T134" i="12" s="1"/>
  <c r="AB134" i="12" s="1"/>
  <c r="S136" i="12"/>
  <c r="T136" i="12" s="1"/>
  <c r="AB136" i="12" s="1"/>
  <c r="S401" i="12"/>
  <c r="T401" i="12" s="1"/>
  <c r="AB401" i="12" s="1"/>
  <c r="AC401" i="12" s="1"/>
  <c r="AD401" i="12" s="1"/>
  <c r="S231" i="12"/>
  <c r="T231" i="12" s="1"/>
  <c r="AB231" i="12" s="1"/>
  <c r="AC231" i="12" s="1"/>
  <c r="AD231" i="12" s="1"/>
  <c r="S133" i="12"/>
  <c r="T133" i="12" s="1"/>
  <c r="AB133" i="12" s="1"/>
  <c r="AC133" i="12" s="1"/>
  <c r="AD133" i="12" s="1"/>
  <c r="S187" i="12"/>
  <c r="T187" i="12" s="1"/>
  <c r="AB187" i="12" s="1"/>
  <c r="S225" i="12"/>
  <c r="T225" i="12" s="1"/>
  <c r="AB225" i="12" s="1"/>
  <c r="S263" i="12"/>
  <c r="T263" i="12" s="1"/>
  <c r="AB263" i="12" s="1"/>
  <c r="S158" i="12"/>
  <c r="T158" i="12" s="1"/>
  <c r="AB158" i="12" s="1"/>
  <c r="S421" i="12"/>
  <c r="T421" i="12" s="1"/>
  <c r="AB421" i="12" s="1"/>
  <c r="S255" i="12"/>
  <c r="T255" i="12" s="1"/>
  <c r="AB255" i="12" s="1"/>
  <c r="S389" i="12"/>
  <c r="T389" i="12" s="1"/>
  <c r="AB389" i="12" s="1"/>
  <c r="AC389" i="12" s="1"/>
  <c r="AD389" i="12" s="1"/>
  <c r="S350" i="12"/>
  <c r="T350" i="12" s="1"/>
  <c r="AB350" i="12" s="1"/>
  <c r="S337" i="12"/>
  <c r="T337" i="12" s="1"/>
  <c r="AB337" i="12" s="1"/>
  <c r="S326" i="12"/>
  <c r="T326" i="12" s="1"/>
  <c r="AB326" i="12" s="1"/>
  <c r="AC326" i="12" s="1"/>
  <c r="AD326" i="12" s="1"/>
  <c r="S482" i="12"/>
  <c r="T482" i="12" s="1"/>
  <c r="AB482" i="12" s="1"/>
  <c r="S454" i="12"/>
  <c r="T454" i="12" s="1"/>
  <c r="AB454" i="12" s="1"/>
  <c r="S550" i="12"/>
  <c r="T550" i="12" s="1"/>
  <c r="AB550" i="12" s="1"/>
  <c r="S759" i="12"/>
  <c r="T759" i="12" s="1"/>
  <c r="AB759" i="12" s="1"/>
  <c r="AC759" i="12" s="1"/>
  <c r="AD759" i="12" s="1"/>
  <c r="S139" i="12"/>
  <c r="T139" i="12" s="1"/>
  <c r="AB139" i="12" s="1"/>
  <c r="AC139" i="12" s="1"/>
  <c r="AD139" i="12" s="1"/>
  <c r="S335" i="12"/>
  <c r="T335" i="12" s="1"/>
  <c r="AB335" i="12" s="1"/>
  <c r="S426" i="12"/>
  <c r="T426" i="12" s="1"/>
  <c r="AB426" i="12" s="1"/>
  <c r="S631" i="12"/>
  <c r="T631" i="12" s="1"/>
  <c r="AB631" i="12" s="1"/>
  <c r="S450" i="12"/>
  <c r="T450" i="12" s="1"/>
  <c r="AB450" i="12" s="1"/>
  <c r="S777" i="12"/>
  <c r="T777" i="12" s="1"/>
  <c r="AB777" i="12" s="1"/>
  <c r="S698" i="12"/>
  <c r="T698" i="12" s="1"/>
  <c r="AB698" i="12" s="1"/>
  <c r="S681" i="12"/>
  <c r="T681" i="12" s="1"/>
  <c r="AB681" i="12" s="1"/>
  <c r="AC681" i="12" s="1"/>
  <c r="AD681" i="12" s="1"/>
  <c r="S592" i="12"/>
  <c r="T592" i="12" s="1"/>
  <c r="AB592" i="12" s="1"/>
  <c r="AC592" i="12" s="1"/>
  <c r="AD592" i="12" s="1"/>
  <c r="S517" i="12"/>
  <c r="T517" i="12" s="1"/>
  <c r="AB517" i="12" s="1"/>
  <c r="S506" i="12"/>
  <c r="T506" i="12" s="1"/>
  <c r="AB506" i="12" s="1"/>
  <c r="S585" i="12"/>
  <c r="T585" i="12" s="1"/>
  <c r="AB585" i="12" s="1"/>
  <c r="S648" i="12"/>
  <c r="T648" i="12" s="1"/>
  <c r="AB648" i="12" s="1"/>
  <c r="S763" i="12"/>
  <c r="T763" i="12" s="1"/>
  <c r="AB763" i="12" s="1"/>
  <c r="S683" i="12"/>
  <c r="T683" i="12" s="1"/>
  <c r="AB683" i="12" s="1"/>
  <c r="S589" i="12"/>
  <c r="T589" i="12" s="1"/>
  <c r="AB589" i="12" s="1"/>
  <c r="AC589" i="12" s="1"/>
  <c r="AD589" i="12" s="1"/>
  <c r="S663" i="12"/>
  <c r="T663" i="12" s="1"/>
  <c r="AB663" i="12" s="1"/>
  <c r="AC663" i="12" s="1"/>
  <c r="AD663" i="12" s="1"/>
  <c r="S932" i="12"/>
  <c r="T932" i="12" s="1"/>
  <c r="AB932" i="12" s="1"/>
  <c r="S771" i="12"/>
  <c r="T771" i="12" s="1"/>
  <c r="AB771" i="12" s="1"/>
  <c r="S781" i="12"/>
  <c r="T781" i="12" s="1"/>
  <c r="AB781" i="12" s="1"/>
  <c r="AC781" i="12" s="1"/>
  <c r="AD781" i="12" s="1"/>
  <c r="S1006" i="12"/>
  <c r="T1006" i="12" s="1"/>
  <c r="AB1006" i="12" s="1"/>
  <c r="S1316" i="12"/>
  <c r="T1316" i="12" s="1"/>
  <c r="AB1316" i="12" s="1"/>
  <c r="S1211" i="12"/>
  <c r="T1211" i="12" s="1"/>
  <c r="AB1211" i="12" s="1"/>
  <c r="S1123" i="12"/>
  <c r="T1123" i="12" s="1"/>
  <c r="AB1123" i="12" s="1"/>
  <c r="S1268" i="12"/>
  <c r="T1268" i="12" s="1"/>
  <c r="AB1268" i="12" s="1"/>
  <c r="AC1268" i="12" s="1"/>
  <c r="AD1268" i="12" s="1"/>
  <c r="S1638" i="12"/>
  <c r="T1638" i="12" s="1"/>
  <c r="AB1638" i="12" s="1"/>
  <c r="S1430" i="12"/>
  <c r="T1430" i="12" s="1"/>
  <c r="AB1430" i="12" s="1"/>
  <c r="S1923" i="12"/>
  <c r="T1923" i="12" s="1"/>
  <c r="AB1923" i="12" s="1"/>
  <c r="S229" i="12"/>
  <c r="T229" i="12" s="1"/>
  <c r="AB229" i="12" s="1"/>
  <c r="S269" i="12"/>
  <c r="T269" i="12" s="1"/>
  <c r="AB269" i="12" s="1"/>
  <c r="S232" i="12"/>
  <c r="T232" i="12" s="1"/>
  <c r="AB232" i="12" s="1"/>
  <c r="S491" i="12"/>
  <c r="T491" i="12" s="1"/>
  <c r="AB491" i="12" s="1"/>
  <c r="AC491" i="12" s="1"/>
  <c r="AD491" i="12" s="1"/>
  <c r="S177" i="12"/>
  <c r="T177" i="12" s="1"/>
  <c r="AB177" i="12" s="1"/>
  <c r="AC177" i="12" s="1"/>
  <c r="AD177" i="12" s="1"/>
  <c r="S274" i="12"/>
  <c r="T274" i="12" s="1"/>
  <c r="AB274" i="12" s="1"/>
  <c r="S358" i="12"/>
  <c r="T358" i="12" s="1"/>
  <c r="AB358" i="12" s="1"/>
  <c r="S525" i="12"/>
  <c r="T525" i="12" s="1"/>
  <c r="AB525" i="12" s="1"/>
  <c r="S203" i="12"/>
  <c r="T203" i="12" s="1"/>
  <c r="AB203" i="12" s="1"/>
  <c r="S193" i="12"/>
  <c r="T193" i="12" s="1"/>
  <c r="AB193" i="12" s="1"/>
  <c r="S170" i="12"/>
  <c r="T170" i="12" s="1"/>
  <c r="AB170" i="12" s="1"/>
  <c r="S344" i="12"/>
  <c r="T344" i="12" s="1"/>
  <c r="AB344" i="12" s="1"/>
  <c r="S368" i="12"/>
  <c r="T368" i="12" s="1"/>
  <c r="AB368" i="12" s="1"/>
  <c r="AC368" i="12" s="1"/>
  <c r="AD368" i="12" s="1"/>
  <c r="S330" i="12"/>
  <c r="T330" i="12" s="1"/>
  <c r="AB330" i="12" s="1"/>
  <c r="S272" i="12"/>
  <c r="T272" i="12" s="1"/>
  <c r="AB272" i="12" s="1"/>
  <c r="S527" i="12"/>
  <c r="T527" i="12" s="1"/>
  <c r="AB527" i="12" s="1"/>
  <c r="AC527" i="12" s="1"/>
  <c r="AD527" i="12" s="1"/>
  <c r="S277" i="12"/>
  <c r="T277" i="12" s="1"/>
  <c r="AB277" i="12" s="1"/>
  <c r="S377" i="12"/>
  <c r="T377" i="12" s="1"/>
  <c r="AB377" i="12" s="1"/>
  <c r="S432" i="12"/>
  <c r="T432" i="12" s="1"/>
  <c r="AB432" i="12" s="1"/>
  <c r="S354" i="12"/>
  <c r="T354" i="12" s="1"/>
  <c r="AB354" i="12" s="1"/>
  <c r="AC354" i="12" s="1"/>
  <c r="AD354" i="12" s="1"/>
  <c r="S434" i="12"/>
  <c r="T434" i="12" s="1"/>
  <c r="AB434" i="12" s="1"/>
  <c r="AC434" i="12" s="1"/>
  <c r="AD434" i="12" s="1"/>
  <c r="S304" i="12"/>
  <c r="T304" i="12" s="1"/>
  <c r="AB304" i="12" s="1"/>
  <c r="S661" i="12"/>
  <c r="T661" i="12" s="1"/>
  <c r="AB661" i="12" s="1"/>
  <c r="S447" i="12"/>
  <c r="T447" i="12" s="1"/>
  <c r="AB447" i="12" s="1"/>
  <c r="S596" i="12"/>
  <c r="T596" i="12" s="1"/>
  <c r="AB596" i="12" s="1"/>
  <c r="S568" i="12"/>
  <c r="T568" i="12" s="1"/>
  <c r="AB568" i="12" s="1"/>
  <c r="S526" i="12"/>
  <c r="T526" i="12" s="1"/>
  <c r="AB526" i="12" s="1"/>
  <c r="S699" i="12"/>
  <c r="T699" i="12" s="1"/>
  <c r="AB699" i="12" s="1"/>
  <c r="AC699" i="12" s="1"/>
  <c r="AD699" i="12" s="1"/>
  <c r="S684" i="12"/>
  <c r="T684" i="12" s="1"/>
  <c r="AB684" i="12" s="1"/>
  <c r="AC684" i="12" s="1"/>
  <c r="AD684" i="12" s="1"/>
  <c r="S573" i="12"/>
  <c r="T573" i="12" s="1"/>
  <c r="AB573" i="12" s="1"/>
  <c r="S554" i="12"/>
  <c r="T554" i="12" s="1"/>
  <c r="AB554" i="12" s="1"/>
  <c r="S898" i="12"/>
  <c r="T898" i="12" s="1"/>
  <c r="AB898" i="12" s="1"/>
  <c r="S537" i="12"/>
  <c r="T537" i="12" s="1"/>
  <c r="AB537" i="12" s="1"/>
  <c r="S669" i="12"/>
  <c r="T669" i="12" s="1"/>
  <c r="AB669" i="12" s="1"/>
  <c r="S1071" i="12"/>
  <c r="T1071" i="12" s="1"/>
  <c r="AB1071" i="12" s="1"/>
  <c r="S746" i="12"/>
  <c r="T746" i="12" s="1"/>
  <c r="AB746" i="12" s="1"/>
  <c r="AC746" i="12" s="1"/>
  <c r="AD746" i="12" s="1"/>
  <c r="S1048" i="12"/>
  <c r="T1048" i="12" s="1"/>
  <c r="AB1048" i="12" s="1"/>
  <c r="AC1048" i="12" s="1"/>
  <c r="AD1048" i="12" s="1"/>
  <c r="S1021" i="12"/>
  <c r="T1021" i="12" s="1"/>
  <c r="AB1021" i="12" s="1"/>
  <c r="S1001" i="12"/>
  <c r="T1001" i="12" s="1"/>
  <c r="AB1001" i="12" s="1"/>
  <c r="S723" i="12"/>
  <c r="T723" i="12" s="1"/>
  <c r="AB723" i="12" s="1"/>
  <c r="S1034" i="12"/>
  <c r="T1034" i="12" s="1"/>
  <c r="AB1034" i="12" s="1"/>
  <c r="S1332" i="12"/>
  <c r="T1332" i="12" s="1"/>
  <c r="AB1332" i="12" s="1"/>
  <c r="S1111" i="12"/>
  <c r="T1111" i="12" s="1"/>
  <c r="AB1111" i="12" s="1"/>
  <c r="S1494" i="12"/>
  <c r="T1494" i="12" s="1"/>
  <c r="AB1494" i="12" s="1"/>
  <c r="S1540" i="12"/>
  <c r="T1540" i="12" s="1"/>
  <c r="AB1540" i="12" s="1"/>
  <c r="AC1540" i="12" s="1"/>
  <c r="AD1540" i="12" s="1"/>
  <c r="S1625" i="12"/>
  <c r="T1625" i="12" s="1"/>
  <c r="AB1625" i="12" s="1"/>
  <c r="S1728" i="12"/>
  <c r="T1728" i="12" s="1"/>
  <c r="AB1728" i="12" s="1"/>
  <c r="S832" i="12"/>
  <c r="T832" i="12" s="1"/>
  <c r="AB832" i="12" s="1"/>
  <c r="S796" i="12"/>
  <c r="T796" i="12" s="1"/>
  <c r="AB796" i="12" s="1"/>
  <c r="S1046" i="12"/>
  <c r="T1046" i="12" s="1"/>
  <c r="AB1046" i="12" s="1"/>
  <c r="S1190" i="12"/>
  <c r="T1190" i="12" s="1"/>
  <c r="AB1190" i="12" s="1"/>
  <c r="S1020" i="12"/>
  <c r="T1020" i="12" s="1"/>
  <c r="AB1020" i="12" s="1"/>
  <c r="AC1020" i="12" s="1"/>
  <c r="AD1020" i="12" s="1"/>
  <c r="S1277" i="12"/>
  <c r="T1277" i="12" s="1"/>
  <c r="AB1277" i="12" s="1"/>
  <c r="AC1277" i="12" s="1"/>
  <c r="AD1277" i="12" s="1"/>
  <c r="S1578" i="12"/>
  <c r="T1578" i="12" s="1"/>
  <c r="AB1578" i="12" s="1"/>
  <c r="S1774" i="12"/>
  <c r="T1774" i="12" s="1"/>
  <c r="AB1774" i="12" s="1"/>
  <c r="S1914" i="12"/>
  <c r="T1914" i="12" s="1"/>
  <c r="AB1914" i="12" s="1"/>
  <c r="S155" i="12"/>
  <c r="T155" i="12" s="1"/>
  <c r="AB155" i="12" s="1"/>
  <c r="S183" i="12"/>
  <c r="T183" i="12" s="1"/>
  <c r="AB183" i="12" s="1"/>
  <c r="S218" i="12"/>
  <c r="T218" i="12" s="1"/>
  <c r="AB218" i="12" s="1"/>
  <c r="S140" i="12"/>
  <c r="T140" i="12" s="1"/>
  <c r="AB140" i="12" s="1"/>
  <c r="S159" i="12"/>
  <c r="T159" i="12" s="1"/>
  <c r="AB159" i="12" s="1"/>
  <c r="AC159" i="12" s="1"/>
  <c r="AD159" i="12" s="1"/>
  <c r="S148" i="12"/>
  <c r="T148" i="12" s="1"/>
  <c r="AB148" i="12" s="1"/>
  <c r="S214" i="12"/>
  <c r="T214" i="12" s="1"/>
  <c r="AB214" i="12" s="1"/>
  <c r="S355" i="12"/>
  <c r="T355" i="12" s="1"/>
  <c r="AB355" i="12" s="1"/>
  <c r="S235" i="12"/>
  <c r="T235" i="12" s="1"/>
  <c r="AB235" i="12" s="1"/>
  <c r="S287" i="12"/>
  <c r="T287" i="12" s="1"/>
  <c r="AB287" i="12" s="1"/>
  <c r="S446" i="12"/>
  <c r="T446" i="12" s="1"/>
  <c r="AB446" i="12" s="1"/>
  <c r="S403" i="12"/>
  <c r="T403" i="12" s="1"/>
  <c r="AB403" i="12" s="1"/>
  <c r="S444" i="12"/>
  <c r="T444" i="12" s="1"/>
  <c r="AB444" i="12" s="1"/>
  <c r="AC444" i="12" s="1"/>
  <c r="AD444" i="12" s="1"/>
  <c r="S490" i="12"/>
  <c r="T490" i="12" s="1"/>
  <c r="AB490" i="12" s="1"/>
  <c r="S489" i="12"/>
  <c r="T489" i="12" s="1"/>
  <c r="AB489" i="12" s="1"/>
  <c r="S295" i="12"/>
  <c r="T295" i="12" s="1"/>
  <c r="AB295" i="12" s="1"/>
  <c r="S474" i="12"/>
  <c r="T474" i="12" s="1"/>
  <c r="AB474" i="12" s="1"/>
  <c r="S312" i="12"/>
  <c r="T312" i="12" s="1"/>
  <c r="AB312" i="12" s="1"/>
  <c r="S486" i="12"/>
  <c r="T486" i="12" s="1"/>
  <c r="AB486" i="12" s="1"/>
  <c r="S376" i="12"/>
  <c r="T376" i="12" s="1"/>
  <c r="AB376" i="12" s="1"/>
  <c r="AC376" i="12" s="1"/>
  <c r="AD376" i="12" s="1"/>
  <c r="S390" i="12"/>
  <c r="T390" i="12" s="1"/>
  <c r="AB390" i="12" s="1"/>
  <c r="AC390" i="12" s="1"/>
  <c r="AD390" i="12" s="1"/>
  <c r="S359" i="12"/>
  <c r="T359" i="12" s="1"/>
  <c r="AB359" i="12" s="1"/>
  <c r="S524" i="12"/>
  <c r="T524" i="12" s="1"/>
  <c r="AB524" i="12" s="1"/>
  <c r="S672" i="12"/>
  <c r="T672" i="12" s="1"/>
  <c r="AB672" i="12" s="1"/>
  <c r="S734" i="12"/>
  <c r="T734" i="12" s="1"/>
  <c r="AB734" i="12" s="1"/>
  <c r="S279" i="12"/>
  <c r="T279" i="12" s="1"/>
  <c r="AB279" i="12" s="1"/>
  <c r="S332" i="12"/>
  <c r="T332" i="12" s="1"/>
  <c r="AB332" i="12" s="1"/>
  <c r="S828" i="12"/>
  <c r="T828" i="12" s="1"/>
  <c r="AB828" i="12" s="1"/>
  <c r="AC828" i="12" s="1"/>
  <c r="AD828" i="12" s="1"/>
  <c r="S703" i="12"/>
  <c r="T703" i="12" s="1"/>
  <c r="AB703" i="12" s="1"/>
  <c r="AC703" i="12" s="1"/>
  <c r="AD703" i="12" s="1"/>
  <c r="S361" i="12"/>
  <c r="T361" i="12" s="1"/>
  <c r="AB361" i="12" s="1"/>
  <c r="S275" i="12"/>
  <c r="T275" i="12" s="1"/>
  <c r="AB275" i="12" s="1"/>
  <c r="S600" i="12"/>
  <c r="T600" i="12" s="1"/>
  <c r="AB600" i="12" s="1"/>
  <c r="AC600" i="12" s="1"/>
  <c r="AD600" i="12" s="1"/>
  <c r="S805" i="12"/>
  <c r="T805" i="12" s="1"/>
  <c r="AB805" i="12" s="1"/>
  <c r="S940" i="12"/>
  <c r="T940" i="12" s="1"/>
  <c r="AB940" i="12" s="1"/>
  <c r="S807" i="12"/>
  <c r="T807" i="12" s="1"/>
  <c r="AB807" i="12" s="1"/>
  <c r="S804" i="12"/>
  <c r="T804" i="12" s="1"/>
  <c r="AB804" i="12" s="1"/>
  <c r="S962" i="12"/>
  <c r="T962" i="12" s="1"/>
  <c r="AB962" i="12" s="1"/>
  <c r="AC962" i="12" s="1"/>
  <c r="AD962" i="12" s="1"/>
  <c r="S1204" i="12"/>
  <c r="T1204" i="12" s="1"/>
  <c r="AB1204" i="12" s="1"/>
  <c r="S964" i="12"/>
  <c r="T964" i="12" s="1"/>
  <c r="AB964" i="12" s="1"/>
  <c r="S1092" i="12"/>
  <c r="T1092" i="12" s="1"/>
  <c r="AB1092" i="12" s="1"/>
  <c r="S1058" i="12"/>
  <c r="T1058" i="12" s="1"/>
  <c r="AB1058" i="12" s="1"/>
  <c r="S1223" i="12"/>
  <c r="T1223" i="12" s="1"/>
  <c r="AB1223" i="12" s="1"/>
  <c r="S1200" i="12"/>
  <c r="T1200" i="12" s="1"/>
  <c r="AB1200" i="12" s="1"/>
  <c r="S1374" i="12"/>
  <c r="T1374" i="12" s="1"/>
  <c r="AB1374" i="12" s="1"/>
  <c r="AC1374" i="12" s="1"/>
  <c r="AD1374" i="12" s="1"/>
  <c r="S1641" i="12"/>
  <c r="T1641" i="12" s="1"/>
  <c r="AB1641" i="12" s="1"/>
  <c r="AC1641" i="12" s="1"/>
  <c r="AD1641" i="12" s="1"/>
  <c r="S1623" i="12"/>
  <c r="T1623" i="12" s="1"/>
  <c r="AB1623" i="12" s="1"/>
  <c r="S2064" i="12"/>
  <c r="T2064" i="12" s="1"/>
  <c r="AB2064" i="12" s="1"/>
  <c r="S473" i="12"/>
  <c r="T473" i="12" s="1"/>
  <c r="AB473" i="12" s="1"/>
  <c r="S201" i="12"/>
  <c r="T201" i="12" s="1"/>
  <c r="AB201" i="12" s="1"/>
  <c r="S188" i="12"/>
  <c r="T188" i="12" s="1"/>
  <c r="AB188" i="12" s="1"/>
  <c r="S182" i="12"/>
  <c r="T182" i="12" s="1"/>
  <c r="AB182" i="12" s="1"/>
  <c r="S323" i="12"/>
  <c r="T323" i="12" s="1"/>
  <c r="AB323" i="12" s="1"/>
  <c r="S257" i="12"/>
  <c r="T257" i="12" s="1"/>
  <c r="AB257" i="12" s="1"/>
  <c r="AC257" i="12" s="1"/>
  <c r="AD257" i="12" s="1"/>
  <c r="S239" i="12"/>
  <c r="T239" i="12" s="1"/>
  <c r="AB239" i="12" s="1"/>
  <c r="S197" i="12"/>
  <c r="T197" i="12" s="1"/>
  <c r="AB197" i="12" s="1"/>
  <c r="S172" i="12"/>
  <c r="T172" i="12" s="1"/>
  <c r="AB172" i="12" s="1"/>
  <c r="AC172" i="12" s="1"/>
  <c r="AD172" i="12" s="1"/>
  <c r="S254" i="12"/>
  <c r="T254" i="12" s="1"/>
  <c r="AB254" i="12" s="1"/>
  <c r="S455" i="12"/>
  <c r="T455" i="12" s="1"/>
  <c r="AB455" i="12" s="1"/>
  <c r="S423" i="12"/>
  <c r="T423" i="12" s="1"/>
  <c r="AB423" i="12" s="1"/>
  <c r="S393" i="12"/>
  <c r="T393" i="12" s="1"/>
  <c r="AB393" i="12" s="1"/>
  <c r="AC393" i="12" s="1"/>
  <c r="AD393" i="12" s="1"/>
  <c r="S190" i="12"/>
  <c r="T190" i="12" s="1"/>
  <c r="AB190" i="12" s="1"/>
  <c r="AC190" i="12" s="1"/>
  <c r="AD190" i="12" s="1"/>
  <c r="S397" i="12"/>
  <c r="T397" i="12" s="1"/>
  <c r="AB397" i="12" s="1"/>
  <c r="S147" i="12"/>
  <c r="T147" i="12" s="1"/>
  <c r="AB147" i="12" s="1"/>
  <c r="S505" i="12"/>
  <c r="T505" i="12" s="1"/>
  <c r="AB505" i="12" s="1"/>
  <c r="S479" i="12"/>
  <c r="T479" i="12" s="1"/>
  <c r="AB479" i="12" s="1"/>
  <c r="S577" i="12"/>
  <c r="T577" i="12" s="1"/>
  <c r="AB577" i="12" s="1"/>
  <c r="S534" i="12"/>
  <c r="T534" i="12" s="1"/>
  <c r="AB534" i="12" s="1"/>
  <c r="S468" i="12"/>
  <c r="T468" i="12" s="1"/>
  <c r="AB468" i="12" s="1"/>
  <c r="S313" i="12"/>
  <c r="T313" i="12" s="1"/>
  <c r="AB313" i="12" s="1"/>
  <c r="AC313" i="12" s="1"/>
  <c r="AD313" i="12" s="1"/>
  <c r="S519" i="12"/>
  <c r="T519" i="12" s="1"/>
  <c r="AB519" i="12" s="1"/>
  <c r="S622" i="12"/>
  <c r="T622" i="12" s="1"/>
  <c r="AB622" i="12" s="1"/>
  <c r="S544" i="12"/>
  <c r="T544" i="12" s="1"/>
  <c r="AB544" i="12" s="1"/>
  <c r="S647" i="12"/>
  <c r="T647" i="12" s="1"/>
  <c r="AB647" i="12" s="1"/>
  <c r="S374" i="12"/>
  <c r="T374" i="12" s="1"/>
  <c r="AB374" i="12" s="1"/>
  <c r="S725" i="12"/>
  <c r="T725" i="12" s="1"/>
  <c r="AB725" i="12" s="1"/>
  <c r="S764" i="12"/>
  <c r="T764" i="12" s="1"/>
  <c r="AB764" i="12" s="1"/>
  <c r="AC764" i="12" s="1"/>
  <c r="AD764" i="12" s="1"/>
  <c r="S563" i="12"/>
  <c r="T563" i="12" s="1"/>
  <c r="AB563" i="12" s="1"/>
  <c r="AC563" i="12" s="1"/>
  <c r="AD563" i="12" s="1"/>
  <c r="S349" i="12"/>
  <c r="T349" i="12" s="1"/>
  <c r="AB349" i="12" s="1"/>
  <c r="S540" i="12"/>
  <c r="T540" i="12" s="1"/>
  <c r="AB540" i="12" s="1"/>
  <c r="S840" i="12"/>
  <c r="T840" i="12" s="1"/>
  <c r="AB840" i="12" s="1"/>
  <c r="AC840" i="12" s="1"/>
  <c r="AD840" i="12" s="1"/>
  <c r="S833" i="12"/>
  <c r="T833" i="12" s="1"/>
  <c r="AB833" i="12" s="1"/>
  <c r="S849" i="12"/>
  <c r="T849" i="12" s="1"/>
  <c r="AB849" i="12" s="1"/>
  <c r="S1091" i="12"/>
  <c r="T1091" i="12" s="1"/>
  <c r="AB1091" i="12" s="1"/>
  <c r="S1041" i="12"/>
  <c r="T1041" i="12" s="1"/>
  <c r="AB1041" i="12" s="1"/>
  <c r="S1037" i="12"/>
  <c r="T1037" i="12" s="1"/>
  <c r="AB1037" i="12" s="1"/>
  <c r="S1054" i="12"/>
  <c r="T1054" i="12" s="1"/>
  <c r="AB1054" i="12" s="1"/>
  <c r="S963" i="12"/>
  <c r="T963" i="12" s="1"/>
  <c r="AB963" i="12" s="1"/>
  <c r="S1134" i="12"/>
  <c r="T1134" i="12" s="1"/>
  <c r="AB1134" i="12" s="1"/>
  <c r="S1136" i="12"/>
  <c r="T1136" i="12" s="1"/>
  <c r="AB1136" i="12" s="1"/>
  <c r="S1127" i="12"/>
  <c r="T1127" i="12" s="1"/>
  <c r="AB1127" i="12" s="1"/>
  <c r="S1273" i="12"/>
  <c r="T1273" i="12" s="1"/>
  <c r="AB1273" i="12" s="1"/>
  <c r="S1565" i="12"/>
  <c r="T1565" i="12" s="1"/>
  <c r="AB1565" i="12" s="1"/>
  <c r="AC1565" i="12" s="1"/>
  <c r="AD1565" i="12" s="1"/>
  <c r="S1737" i="12"/>
  <c r="T1737" i="12" s="1"/>
  <c r="AB1737" i="12" s="1"/>
  <c r="AC1737" i="12" s="1"/>
  <c r="AD1737" i="12" s="1"/>
  <c r="S1875" i="12"/>
  <c r="T1875" i="12" s="1"/>
  <c r="AB1875" i="12" s="1"/>
  <c r="S487" i="12"/>
  <c r="T487" i="12" s="1"/>
  <c r="AB487" i="12" s="1"/>
  <c r="S624" i="12"/>
  <c r="T624" i="12" s="1"/>
  <c r="AB624" i="12" s="1"/>
  <c r="S538" i="12"/>
  <c r="T538" i="12" s="1"/>
  <c r="AB538" i="12" s="1"/>
  <c r="S597" i="12"/>
  <c r="T597" i="12" s="1"/>
  <c r="AB597" i="12" s="1"/>
  <c r="S696" i="12"/>
  <c r="T696" i="12" s="1"/>
  <c r="AB696" i="12" s="1"/>
  <c r="S843" i="12"/>
  <c r="T843" i="12" s="1"/>
  <c r="AB843" i="12" s="1"/>
  <c r="S956" i="12"/>
  <c r="T956" i="12" s="1"/>
  <c r="AB956" i="12" s="1"/>
  <c r="AC956" i="12" s="1"/>
  <c r="AD956" i="12" s="1"/>
  <c r="S730" i="12"/>
  <c r="T730" i="12" s="1"/>
  <c r="AB730" i="12" s="1"/>
  <c r="S667" i="12"/>
  <c r="T667" i="12" s="1"/>
  <c r="AB667" i="12" s="1"/>
  <c r="S591" i="12"/>
  <c r="T591" i="12" s="1"/>
  <c r="AB591" i="12" s="1"/>
  <c r="AC591" i="12" s="1"/>
  <c r="AD591" i="12" s="1"/>
  <c r="S747" i="12"/>
  <c r="T747" i="12" s="1"/>
  <c r="AB747" i="12" s="1"/>
  <c r="S906" i="12"/>
  <c r="T906" i="12" s="1"/>
  <c r="AB906" i="12" s="1"/>
  <c r="S837" i="12"/>
  <c r="T837" i="12" s="1"/>
  <c r="AB837" i="12" s="1"/>
  <c r="S1124" i="12"/>
  <c r="T1124" i="12" s="1"/>
  <c r="AB1124" i="12" s="1"/>
  <c r="S1011" i="12"/>
  <c r="T1011" i="12" s="1"/>
  <c r="AB1011" i="12" s="1"/>
  <c r="AC1011" i="12" s="1"/>
  <c r="AD1011" i="12" s="1"/>
  <c r="S941" i="12"/>
  <c r="T941" i="12" s="1"/>
  <c r="AB941" i="12" s="1"/>
  <c r="S815" i="12"/>
  <c r="T815" i="12" s="1"/>
  <c r="AB815" i="12" s="1"/>
  <c r="S1160" i="12"/>
  <c r="T1160" i="12" s="1"/>
  <c r="AB1160" i="12" s="1"/>
  <c r="S783" i="12"/>
  <c r="T783" i="12" s="1"/>
  <c r="AB783" i="12" s="1"/>
  <c r="S1209" i="12"/>
  <c r="T1209" i="12" s="1"/>
  <c r="AB1209" i="12" s="1"/>
  <c r="S1000" i="12"/>
  <c r="T1000" i="12" s="1"/>
  <c r="AB1000" i="12" s="1"/>
  <c r="S1158" i="12"/>
  <c r="T1158" i="12" s="1"/>
  <c r="AB1158" i="12" s="1"/>
  <c r="AC1158" i="12" s="1"/>
  <c r="AD1158" i="12" s="1"/>
  <c r="S1019" i="12"/>
  <c r="T1019" i="12" s="1"/>
  <c r="AB1019" i="12" s="1"/>
  <c r="AC1019" i="12" s="1"/>
  <c r="AD1019" i="12" s="1"/>
  <c r="S1422" i="12"/>
  <c r="T1422" i="12" s="1"/>
  <c r="AB1422" i="12" s="1"/>
  <c r="S1159" i="12"/>
  <c r="T1159" i="12" s="1"/>
  <c r="AB1159" i="12" s="1"/>
  <c r="S1078" i="12"/>
  <c r="T1078" i="12" s="1"/>
  <c r="AB1078" i="12" s="1"/>
  <c r="S1296" i="12"/>
  <c r="T1296" i="12" s="1"/>
  <c r="AB1296" i="12" s="1"/>
  <c r="S1293" i="12"/>
  <c r="T1293" i="12" s="1"/>
  <c r="AB1293" i="12" s="1"/>
  <c r="S1299" i="12"/>
  <c r="T1299" i="12" s="1"/>
  <c r="AB1299" i="12" s="1"/>
  <c r="S1490" i="12"/>
  <c r="T1490" i="12" s="1"/>
  <c r="AB1490" i="12" s="1"/>
  <c r="AC1490" i="12" s="1"/>
  <c r="AD1490" i="12" s="1"/>
  <c r="S1243" i="12"/>
  <c r="T1243" i="12" s="1"/>
  <c r="AB1243" i="12" s="1"/>
  <c r="AC1243" i="12" s="1"/>
  <c r="AD1243" i="12" s="1"/>
  <c r="S1396" i="12"/>
  <c r="T1396" i="12" s="1"/>
  <c r="AB1396" i="12" s="1"/>
  <c r="S1517" i="12"/>
  <c r="T1517" i="12" s="1"/>
  <c r="AB1517" i="12" s="1"/>
  <c r="S1505" i="12"/>
  <c r="T1505" i="12" s="1"/>
  <c r="AB1505" i="12" s="1"/>
  <c r="AC1505" i="12" s="1"/>
  <c r="AD1505" i="12" s="1"/>
  <c r="S1463" i="12"/>
  <c r="T1463" i="12" s="1"/>
  <c r="AB1463" i="12" s="1"/>
  <c r="S1812" i="12"/>
  <c r="T1812" i="12" s="1"/>
  <c r="AB1812" i="12" s="1"/>
  <c r="S1936" i="12"/>
  <c r="T1936" i="12" s="1"/>
  <c r="AB1936" i="12" s="1"/>
  <c r="S1905" i="12"/>
  <c r="T1905" i="12" s="1"/>
  <c r="AB1905" i="12" s="1"/>
  <c r="S1882" i="12"/>
  <c r="T1882" i="12" s="1"/>
  <c r="AB1882" i="12" s="1"/>
  <c r="AC1882" i="12" s="1"/>
  <c r="AD1882" i="12" s="1"/>
  <c r="S2152" i="12"/>
  <c r="T2152" i="12" s="1"/>
  <c r="AB2152" i="12" s="1"/>
  <c r="S2755" i="12"/>
  <c r="T2755" i="12" s="1"/>
  <c r="AB2755" i="12" s="1"/>
  <c r="S1068" i="12"/>
  <c r="T1068" i="12" s="1"/>
  <c r="AB1068" i="12" s="1"/>
  <c r="S1320" i="12"/>
  <c r="T1320" i="12" s="1"/>
  <c r="AB1320" i="12" s="1"/>
  <c r="S1334" i="12"/>
  <c r="T1334" i="12" s="1"/>
  <c r="AB1334" i="12" s="1"/>
  <c r="S1410" i="12"/>
  <c r="T1410" i="12" s="1"/>
  <c r="AB1410" i="12" s="1"/>
  <c r="S1470" i="12"/>
  <c r="T1470" i="12" s="1"/>
  <c r="AB1470" i="12" s="1"/>
  <c r="AC1470" i="12" s="1"/>
  <c r="AD1470" i="12" s="1"/>
  <c r="S1556" i="12"/>
  <c r="T1556" i="12" s="1"/>
  <c r="AB1556" i="12" s="1"/>
  <c r="AC1556" i="12" s="1"/>
  <c r="AD1556" i="12" s="1"/>
  <c r="S1532" i="12"/>
  <c r="T1532" i="12" s="1"/>
  <c r="AB1532" i="12" s="1"/>
  <c r="S1461" i="12"/>
  <c r="T1461" i="12" s="1"/>
  <c r="AB1461" i="12" s="1"/>
  <c r="S1678" i="12"/>
  <c r="T1678" i="12" s="1"/>
  <c r="AB1678" i="12" s="1"/>
  <c r="S1806" i="12"/>
  <c r="T1806" i="12" s="1"/>
  <c r="AB1806" i="12" s="1"/>
  <c r="S1819" i="12"/>
  <c r="T1819" i="12" s="1"/>
  <c r="AB1819" i="12" s="1"/>
  <c r="S1908" i="12"/>
  <c r="T1908" i="12" s="1"/>
  <c r="AB1908" i="12" s="1"/>
  <c r="S1943" i="12"/>
  <c r="T1943" i="12" s="1"/>
  <c r="AB1943" i="12" s="1"/>
  <c r="S2156" i="12"/>
  <c r="T2156" i="12" s="1"/>
  <c r="AB2156" i="12" s="1"/>
  <c r="AC2156" i="12" s="1"/>
  <c r="AD2156" i="12" s="1"/>
  <c r="S3647" i="12"/>
  <c r="T3647" i="12" s="1"/>
  <c r="AB3647" i="12" s="1"/>
  <c r="S3007" i="12"/>
  <c r="T3007" i="12" s="1"/>
  <c r="AB3007" i="12" s="1"/>
  <c r="S2715" i="12"/>
  <c r="T2715" i="12" s="1"/>
  <c r="AB2715" i="12" s="1"/>
  <c r="AC2715" i="12" s="1"/>
  <c r="AD2715" i="12" s="1"/>
  <c r="S2379" i="12"/>
  <c r="T2379" i="12" s="1"/>
  <c r="AB2379" i="12" s="1"/>
  <c r="S2316" i="12"/>
  <c r="T2316" i="12" s="1"/>
  <c r="AB2316" i="12" s="1"/>
  <c r="S2243" i="12"/>
  <c r="T2243" i="12" s="1"/>
  <c r="AB2243" i="12" s="1"/>
  <c r="S2199" i="12"/>
  <c r="T2199" i="12" s="1"/>
  <c r="AB2199" i="12" s="1"/>
  <c r="AC2199" i="12" s="1"/>
  <c r="AD2199" i="12" s="1"/>
  <c r="S1992" i="12"/>
  <c r="T1992" i="12" s="1"/>
  <c r="AB1992" i="12" s="1"/>
  <c r="AC1992" i="12" s="1"/>
  <c r="AD1992" i="12" s="1"/>
  <c r="S1993" i="12"/>
  <c r="T1993" i="12" s="1"/>
  <c r="AB1993" i="12" s="1"/>
  <c r="S1977" i="12"/>
  <c r="T1977" i="12" s="1"/>
  <c r="AB1977" i="12" s="1"/>
  <c r="S2013" i="12"/>
  <c r="T2013" i="12" s="1"/>
  <c r="AB2013" i="12" s="1"/>
  <c r="S1765" i="12"/>
  <c r="T1765" i="12" s="1"/>
  <c r="AB1765" i="12" s="1"/>
  <c r="S1612" i="12"/>
  <c r="T1612" i="12" s="1"/>
  <c r="AB1612" i="12" s="1"/>
  <c r="S1781" i="12"/>
  <c r="T1781" i="12" s="1"/>
  <c r="AB1781" i="12" s="1"/>
  <c r="S1983" i="12"/>
  <c r="T1983" i="12" s="1"/>
  <c r="AB1983" i="12" s="1"/>
  <c r="AC1983" i="12" s="1"/>
  <c r="AD1983" i="12" s="1"/>
  <c r="S1792" i="12"/>
  <c r="T1792" i="12" s="1"/>
  <c r="AB1792" i="12" s="1"/>
  <c r="AC1792" i="12" s="1"/>
  <c r="AD1792" i="12" s="1"/>
  <c r="S1859" i="12"/>
  <c r="T1859" i="12" s="1"/>
  <c r="AB1859" i="12" s="1"/>
  <c r="S1727" i="12"/>
  <c r="T1727" i="12" s="1"/>
  <c r="AB1727" i="12" s="1"/>
  <c r="S1913" i="12"/>
  <c r="T1913" i="12" s="1"/>
  <c r="AB1913" i="12" s="1"/>
  <c r="S1710" i="12"/>
  <c r="T1710" i="12" s="1"/>
  <c r="AB1710" i="12" s="1"/>
  <c r="S1711" i="12"/>
  <c r="T1711" i="12" s="1"/>
  <c r="AB1711" i="12" s="1"/>
  <c r="S1644" i="12"/>
  <c r="T1644" i="12" s="1"/>
  <c r="AB1644" i="12" s="1"/>
  <c r="S1762" i="12"/>
  <c r="T1762" i="12" s="1"/>
  <c r="AB1762" i="12" s="1"/>
  <c r="S1606" i="12"/>
  <c r="T1606" i="12" s="1"/>
  <c r="AB1606" i="12" s="1"/>
  <c r="AC1606" i="12" s="1"/>
  <c r="AD1606" i="12" s="1"/>
  <c r="S1709" i="12"/>
  <c r="T1709" i="12" s="1"/>
  <c r="AB1709" i="12" s="1"/>
  <c r="S1803" i="12"/>
  <c r="T1803" i="12" s="1"/>
  <c r="AB1803" i="12" s="1"/>
  <c r="S1717" i="12"/>
  <c r="T1717" i="12" s="1"/>
  <c r="AB1717" i="12" s="1"/>
  <c r="AC1717" i="12" s="1"/>
  <c r="AD1717" i="12" s="1"/>
  <c r="S1616" i="12"/>
  <c r="T1616" i="12" s="1"/>
  <c r="AB1616" i="12" s="1"/>
  <c r="S1450" i="12"/>
  <c r="T1450" i="12" s="1"/>
  <c r="AB1450" i="12" s="1"/>
  <c r="S1594" i="12"/>
  <c r="T1594" i="12" s="1"/>
  <c r="AB1594" i="12" s="1"/>
  <c r="S1504" i="12"/>
  <c r="T1504" i="12" s="1"/>
  <c r="AB1504" i="12" s="1"/>
  <c r="S1580" i="12"/>
  <c r="T1580" i="12" s="1"/>
  <c r="AB1580" i="12" s="1"/>
  <c r="AC1580" i="12" s="1"/>
  <c r="AD1580" i="12" s="1"/>
  <c r="S1615" i="12"/>
  <c r="T1615" i="12" s="1"/>
  <c r="AB1615" i="12" s="1"/>
  <c r="S1533" i="12"/>
  <c r="T1533" i="12" s="1"/>
  <c r="AB1533" i="12" s="1"/>
  <c r="S1525" i="12"/>
  <c r="T1525" i="12" s="1"/>
  <c r="AB1525" i="12" s="1"/>
  <c r="S1457" i="12"/>
  <c r="T1457" i="12" s="1"/>
  <c r="AB1457" i="12" s="1"/>
  <c r="S1557" i="12"/>
  <c r="T1557" i="12" s="1"/>
  <c r="AB1557" i="12" s="1"/>
  <c r="S1449" i="12"/>
  <c r="T1449" i="12" s="1"/>
  <c r="AB1449" i="12" s="1"/>
  <c r="S1393" i="12"/>
  <c r="T1393" i="12" s="1"/>
  <c r="AB1393" i="12" s="1"/>
  <c r="AC1393" i="12" s="1"/>
  <c r="AD1393" i="12" s="1"/>
  <c r="S1232" i="12"/>
  <c r="T1232" i="12" s="1"/>
  <c r="AB1232" i="12" s="1"/>
  <c r="AC1232" i="12" s="1"/>
  <c r="AD1232" i="12" s="1"/>
  <c r="S1227" i="12"/>
  <c r="T1227" i="12" s="1"/>
  <c r="AB1227" i="12" s="1"/>
  <c r="S1473" i="12"/>
  <c r="T1473" i="12" s="1"/>
  <c r="AB1473" i="12" s="1"/>
  <c r="S1326" i="12"/>
  <c r="T1326" i="12" s="1"/>
  <c r="AB1326" i="12" s="1"/>
  <c r="S1383" i="12"/>
  <c r="T1383" i="12" s="1"/>
  <c r="AB1383" i="12" s="1"/>
  <c r="S1236" i="12"/>
  <c r="T1236" i="12" s="1"/>
  <c r="AB1236" i="12" s="1"/>
  <c r="S1480" i="12"/>
  <c r="T1480" i="12" s="1"/>
  <c r="AB1480" i="12" s="1"/>
  <c r="S1421" i="12"/>
  <c r="T1421" i="12" s="1"/>
  <c r="AB1421" i="12" s="1"/>
  <c r="S1380" i="12"/>
  <c r="T1380" i="12" s="1"/>
  <c r="AB1380" i="12" s="1"/>
  <c r="AC1380" i="12" s="1"/>
  <c r="AD1380" i="12" s="1"/>
  <c r="S1411" i="12"/>
  <c r="T1411" i="12" s="1"/>
  <c r="AB1411" i="12" s="1"/>
  <c r="S1024" i="12"/>
  <c r="T1024" i="12" s="1"/>
  <c r="AB1024" i="12" s="1"/>
  <c r="S1358" i="12"/>
  <c r="T1358" i="12" s="1"/>
  <c r="AB1358" i="12" s="1"/>
  <c r="AC1358" i="12" s="1"/>
  <c r="AD1358" i="12" s="1"/>
  <c r="S1129" i="12"/>
  <c r="T1129" i="12" s="1"/>
  <c r="AB1129" i="12" s="1"/>
  <c r="S1149" i="12"/>
  <c r="T1149" i="12" s="1"/>
  <c r="AB1149" i="12" s="1"/>
  <c r="S1343" i="12"/>
  <c r="T1343" i="12" s="1"/>
  <c r="AB1343" i="12" s="1"/>
  <c r="S951" i="12"/>
  <c r="T951" i="12" s="1"/>
  <c r="AB951" i="12" s="1"/>
  <c r="S1118" i="12"/>
  <c r="T1118" i="12" s="1"/>
  <c r="AB1118" i="12" s="1"/>
  <c r="AC1118" i="12" s="1"/>
  <c r="AD1118" i="12" s="1"/>
  <c r="S1238" i="12"/>
  <c r="T1238" i="12" s="1"/>
  <c r="AB1238" i="12" s="1"/>
  <c r="S959" i="12"/>
  <c r="T959" i="12" s="1"/>
  <c r="AB959" i="12" s="1"/>
  <c r="S1256" i="12"/>
  <c r="T1256" i="12" s="1"/>
  <c r="AB1256" i="12" s="1"/>
  <c r="S1060" i="12"/>
  <c r="T1060" i="12" s="1"/>
  <c r="AB1060" i="12" s="1"/>
  <c r="S1300" i="12"/>
  <c r="T1300" i="12" s="1"/>
  <c r="AB1300" i="12" s="1"/>
  <c r="S1385" i="12"/>
  <c r="T1385" i="12" s="1"/>
  <c r="AB1385" i="12" s="1"/>
  <c r="S943" i="12"/>
  <c r="T943" i="12" s="1"/>
  <c r="AB943" i="12" s="1"/>
  <c r="AC943" i="12" s="1"/>
  <c r="AD943" i="12" s="1"/>
  <c r="S922" i="12"/>
  <c r="T922" i="12" s="1"/>
  <c r="AB922" i="12" s="1"/>
  <c r="AC922" i="12" s="1"/>
  <c r="AD922" i="12" s="1"/>
  <c r="S1102" i="12"/>
  <c r="T1102" i="12" s="1"/>
  <c r="AB1102" i="12" s="1"/>
  <c r="S1056" i="12"/>
  <c r="T1056" i="12" s="1"/>
  <c r="AB1056" i="12" s="1"/>
  <c r="S1106" i="12"/>
  <c r="T1106" i="12" s="1"/>
  <c r="AB1106" i="12" s="1"/>
  <c r="S972" i="12"/>
  <c r="T972" i="12" s="1"/>
  <c r="AB972" i="12" s="1"/>
  <c r="S1087" i="12"/>
  <c r="T1087" i="12" s="1"/>
  <c r="AB1087" i="12" s="1"/>
  <c r="S1117" i="12"/>
  <c r="T1117" i="12" s="1"/>
  <c r="AB1117" i="12" s="1"/>
  <c r="S996" i="12"/>
  <c r="T996" i="12" s="1"/>
  <c r="AB996" i="12" s="1"/>
  <c r="AC996" i="12" s="1"/>
  <c r="AD996" i="12" s="1"/>
  <c r="S1035" i="12"/>
  <c r="T1035" i="12" s="1"/>
  <c r="AB1035" i="12" s="1"/>
  <c r="AC1035" i="12" s="1"/>
  <c r="AD1035" i="12" s="1"/>
  <c r="S1013" i="12"/>
  <c r="T1013" i="12" s="1"/>
  <c r="AB1013" i="12" s="1"/>
  <c r="S861" i="12"/>
  <c r="T861" i="12" s="1"/>
  <c r="AB861" i="12" s="1"/>
  <c r="S750" i="12"/>
  <c r="T750" i="12" s="1"/>
  <c r="AB750" i="12" s="1"/>
  <c r="AC750" i="12" s="1"/>
  <c r="AD750" i="12" s="1"/>
  <c r="S711" i="12"/>
  <c r="T711" i="12" s="1"/>
  <c r="AB711" i="12" s="1"/>
  <c r="S514" i="12"/>
  <c r="T514" i="12" s="1"/>
  <c r="AB514" i="12" s="1"/>
  <c r="S896" i="12"/>
  <c r="T896" i="12" s="1"/>
  <c r="AB896" i="12" s="1"/>
  <c r="S755" i="12"/>
  <c r="T755" i="12" s="1"/>
  <c r="AB755" i="12" s="1"/>
  <c r="S754" i="12"/>
  <c r="T754" i="12" s="1"/>
  <c r="AB754" i="12" s="1"/>
  <c r="AC754" i="12" s="1"/>
  <c r="AD754" i="12" s="1"/>
  <c r="S814" i="12"/>
  <c r="T814" i="12" s="1"/>
  <c r="AB814" i="12" s="1"/>
  <c r="S801" i="12"/>
  <c r="T801" i="12" s="1"/>
  <c r="AB801" i="12" s="1"/>
  <c r="S555" i="12"/>
  <c r="T555" i="12" s="1"/>
  <c r="AB555" i="12" s="1"/>
  <c r="S533" i="12"/>
  <c r="T533" i="12" s="1"/>
  <c r="AB533" i="12" s="1"/>
  <c r="S810" i="12"/>
  <c r="T810" i="12" s="1"/>
  <c r="AB810" i="12" s="1"/>
  <c r="S673" i="12"/>
  <c r="T673" i="12" s="1"/>
  <c r="AB673" i="12" s="1"/>
  <c r="S3074" i="12"/>
  <c r="T3074" i="12" s="1"/>
  <c r="AB3074" i="12" s="1"/>
  <c r="AC3074" i="12" s="1"/>
  <c r="AD3074" i="12" s="1"/>
  <c r="S2731" i="12"/>
  <c r="T2731" i="12" s="1"/>
  <c r="AB2731" i="12" s="1"/>
  <c r="AC2731" i="12" s="1"/>
  <c r="AD2731" i="12" s="1"/>
  <c r="S2282" i="12"/>
  <c r="T2282" i="12" s="1"/>
  <c r="AB2282" i="12" s="1"/>
  <c r="S2448" i="12"/>
  <c r="T2448" i="12" s="1"/>
  <c r="AB2448" i="12" s="1"/>
  <c r="S2252" i="12"/>
  <c r="T2252" i="12" s="1"/>
  <c r="AB2252" i="12" s="1"/>
  <c r="S2109" i="12"/>
  <c r="T2109" i="12" s="1"/>
  <c r="AB2109" i="12" s="1"/>
  <c r="S2136" i="12"/>
  <c r="T2136" i="12" s="1"/>
  <c r="AB2136" i="12" s="1"/>
  <c r="S2031" i="12"/>
  <c r="T2031" i="12" s="1"/>
  <c r="AB2031" i="12" s="1"/>
  <c r="S1988" i="12"/>
  <c r="T1988" i="12" s="1"/>
  <c r="AB1988" i="12" s="1"/>
  <c r="S1949" i="12"/>
  <c r="T1949" i="12" s="1"/>
  <c r="AB1949" i="12" s="1"/>
  <c r="AC1949" i="12" s="1"/>
  <c r="AD1949" i="12" s="1"/>
  <c r="S1878" i="12"/>
  <c r="T1878" i="12" s="1"/>
  <c r="AB1878" i="12" s="1"/>
  <c r="S1611" i="12"/>
  <c r="T1611" i="12" s="1"/>
  <c r="AB1611" i="12" s="1"/>
  <c r="S1763" i="12"/>
  <c r="T1763" i="12" s="1"/>
  <c r="AB1763" i="12" s="1"/>
  <c r="AC1763" i="12" s="1"/>
  <c r="AD1763" i="12" s="1"/>
  <c r="S1836" i="12"/>
  <c r="T1836" i="12" s="1"/>
  <c r="AB1836" i="12" s="1"/>
  <c r="S1886" i="12"/>
  <c r="T1886" i="12" s="1"/>
  <c r="AB1886" i="12" s="1"/>
  <c r="S1851" i="12"/>
  <c r="T1851" i="12" s="1"/>
  <c r="AB1851" i="12" s="1"/>
  <c r="S1779" i="12"/>
  <c r="T1779" i="12" s="1"/>
  <c r="AB1779" i="12" s="1"/>
  <c r="AC1779" i="12" s="1"/>
  <c r="AD1779" i="12" s="1"/>
  <c r="S1865" i="12"/>
  <c r="T1865" i="12" s="1"/>
  <c r="AB1865" i="12" s="1"/>
  <c r="AC1865" i="12" s="1"/>
  <c r="AD1865" i="12" s="1"/>
  <c r="S1805" i="12"/>
  <c r="T1805" i="12" s="1"/>
  <c r="AB1805" i="12" s="1"/>
  <c r="S1784" i="12"/>
  <c r="T1784" i="12" s="1"/>
  <c r="AB1784" i="12" s="1"/>
  <c r="S1786" i="12"/>
  <c r="T1786" i="12" s="1"/>
  <c r="AB1786" i="12" s="1"/>
  <c r="S1813" i="12"/>
  <c r="T1813" i="12" s="1"/>
  <c r="AB1813" i="12" s="1"/>
  <c r="S1824" i="12"/>
  <c r="T1824" i="12" s="1"/>
  <c r="AB1824" i="12" s="1"/>
  <c r="S1614" i="12"/>
  <c r="T1614" i="12" s="1"/>
  <c r="AB1614" i="12" s="1"/>
  <c r="S3038" i="12"/>
  <c r="T3038" i="12" s="1"/>
  <c r="AB3038" i="12" s="1"/>
  <c r="AC3038" i="12" s="1"/>
  <c r="AD3038" i="12" s="1"/>
  <c r="S2602" i="12"/>
  <c r="T2602" i="12" s="1"/>
  <c r="AB2602" i="12" s="1"/>
  <c r="S2516" i="12"/>
  <c r="T2516" i="12" s="1"/>
  <c r="AB2516" i="12" s="1"/>
  <c r="S2300" i="12"/>
  <c r="T2300" i="12" s="1"/>
  <c r="AB2300" i="12" s="1"/>
  <c r="S2188" i="12"/>
  <c r="T2188" i="12" s="1"/>
  <c r="AB2188" i="12" s="1"/>
  <c r="S2033" i="12"/>
  <c r="T2033" i="12" s="1"/>
  <c r="AB2033" i="12" s="1"/>
  <c r="S1982" i="12"/>
  <c r="T1982" i="12" s="1"/>
  <c r="AB1982" i="12" s="1"/>
  <c r="S1986" i="12"/>
  <c r="T1986" i="12" s="1"/>
  <c r="AB1986" i="12" s="1"/>
  <c r="S2049" i="12"/>
  <c r="T2049" i="12" s="1"/>
  <c r="AB2049" i="12" s="1"/>
  <c r="AC2049" i="12" s="1"/>
  <c r="AD2049" i="12" s="1"/>
  <c r="S1917" i="12"/>
  <c r="T1917" i="12" s="1"/>
  <c r="AB1917" i="12" s="1"/>
  <c r="AC1917" i="12" s="1"/>
  <c r="AD1917" i="12" s="1"/>
  <c r="S1742" i="12"/>
  <c r="T1742" i="12" s="1"/>
  <c r="AB1742" i="12" s="1"/>
  <c r="S1770" i="12"/>
  <c r="T1770" i="12" s="1"/>
  <c r="AB1770" i="12" s="1"/>
  <c r="S2052" i="12"/>
  <c r="T2052" i="12" s="1"/>
  <c r="AB2052" i="12" s="1"/>
  <c r="S1828" i="12"/>
  <c r="T1828" i="12" s="1"/>
  <c r="AB1828" i="12" s="1"/>
  <c r="S1759" i="12"/>
  <c r="T1759" i="12" s="1"/>
  <c r="AB1759" i="12" s="1"/>
  <c r="S1766" i="12"/>
  <c r="T1766" i="12" s="1"/>
  <c r="AB1766" i="12" s="1"/>
  <c r="S1674" i="12"/>
  <c r="T1674" i="12" s="1"/>
  <c r="AB1674" i="12" s="1"/>
  <c r="S1668" i="12"/>
  <c r="T1668" i="12" s="1"/>
  <c r="AB1668" i="12" s="1"/>
  <c r="AC1668" i="12" s="1"/>
  <c r="AD1668" i="12" s="1"/>
  <c r="S1743" i="12"/>
  <c r="T1743" i="12" s="1"/>
  <c r="AB1743" i="12" s="1"/>
  <c r="S1814" i="12"/>
  <c r="T1814" i="12" s="1"/>
  <c r="AB1814" i="12" s="1"/>
  <c r="S1804" i="12"/>
  <c r="T1804" i="12" s="1"/>
  <c r="AB1804" i="12" s="1"/>
  <c r="S1731" i="12"/>
  <c r="T1731" i="12" s="1"/>
  <c r="AB1731" i="12" s="1"/>
  <c r="S1632" i="12"/>
  <c r="T1632" i="12" s="1"/>
  <c r="AB1632" i="12" s="1"/>
  <c r="S1647" i="12"/>
  <c r="T1647" i="12" s="1"/>
  <c r="AB1647" i="12" s="1"/>
  <c r="S1513" i="12"/>
  <c r="T1513" i="12" s="1"/>
  <c r="AB1513" i="12" s="1"/>
  <c r="AC1513" i="12" s="1"/>
  <c r="AD1513" i="12" s="1"/>
  <c r="S1656" i="12"/>
  <c r="T1656" i="12" s="1"/>
  <c r="AB1656" i="12" s="1"/>
  <c r="AC1656" i="12" s="1"/>
  <c r="AD1656" i="12" s="1"/>
  <c r="S1696" i="12"/>
  <c r="T1696" i="12" s="1"/>
  <c r="AB1696" i="12" s="1"/>
  <c r="S1469" i="12"/>
  <c r="T1469" i="12" s="1"/>
  <c r="AB1469" i="12" s="1"/>
  <c r="S1700" i="12"/>
  <c r="T1700" i="12" s="1"/>
  <c r="AB1700" i="12" s="1"/>
  <c r="S1466" i="12"/>
  <c r="T1466" i="12" s="1"/>
  <c r="AB1466" i="12" s="1"/>
  <c r="S1524" i="12"/>
  <c r="T1524" i="12" s="1"/>
  <c r="AB1524" i="12" s="1"/>
  <c r="S1579" i="12"/>
  <c r="T1579" i="12" s="1"/>
  <c r="AB1579" i="12" s="1"/>
  <c r="S1637" i="12"/>
  <c r="T1637" i="12" s="1"/>
  <c r="AB1637" i="12" s="1"/>
  <c r="S1697" i="12"/>
  <c r="T1697" i="12" s="1"/>
  <c r="AB1697" i="12" s="1"/>
  <c r="AC1697" i="12" s="1"/>
  <c r="AD1697" i="12" s="1"/>
  <c r="S1427" i="12"/>
  <c r="T1427" i="12" s="1"/>
  <c r="AB1427" i="12" s="1"/>
  <c r="S1426" i="12"/>
  <c r="T1426" i="12" s="1"/>
  <c r="AB1426" i="12" s="1"/>
  <c r="S1335" i="12"/>
  <c r="T1335" i="12" s="1"/>
  <c r="AB1335" i="12" s="1"/>
  <c r="AC1335" i="12" s="1"/>
  <c r="AD1335" i="12" s="1"/>
  <c r="S1324" i="12"/>
  <c r="T1324" i="12" s="1"/>
  <c r="AB1324" i="12" s="1"/>
  <c r="S1333" i="12"/>
  <c r="T1333" i="12" s="1"/>
  <c r="AB1333" i="12" s="1"/>
  <c r="S1459" i="12"/>
  <c r="T1459" i="12" s="1"/>
  <c r="AB1459" i="12" s="1"/>
  <c r="S1477" i="12"/>
  <c r="T1477" i="12" s="1"/>
  <c r="AB1477" i="12" s="1"/>
  <c r="AC1477" i="12" s="1"/>
  <c r="AD1477" i="12" s="1"/>
  <c r="S1259" i="12"/>
  <c r="T1259" i="12" s="1"/>
  <c r="AB1259" i="12" s="1"/>
  <c r="AC1259" i="12" s="1"/>
  <c r="AD1259" i="12" s="1"/>
  <c r="S1428" i="12"/>
  <c r="T1428" i="12" s="1"/>
  <c r="AB1428" i="12" s="1"/>
  <c r="S1371" i="12"/>
  <c r="T1371" i="12" s="1"/>
  <c r="AB1371" i="12" s="1"/>
  <c r="S1306" i="12"/>
  <c r="T1306" i="12" s="1"/>
  <c r="AB1306" i="12" s="1"/>
  <c r="S1258" i="12"/>
  <c r="T1258" i="12" s="1"/>
  <c r="AB1258" i="12" s="1"/>
  <c r="S1337" i="12"/>
  <c r="T1337" i="12" s="1"/>
  <c r="AB1337" i="12" s="1"/>
  <c r="S1384" i="12"/>
  <c r="T1384" i="12" s="1"/>
  <c r="AB1384" i="12" s="1"/>
  <c r="S1166" i="12"/>
  <c r="T1166" i="12" s="1"/>
  <c r="AB1166" i="12" s="1"/>
  <c r="AC1166" i="12" s="1"/>
  <c r="AD1166" i="12" s="1"/>
  <c r="S1154" i="12"/>
  <c r="T1154" i="12" s="1"/>
  <c r="AB1154" i="12" s="1"/>
  <c r="AC1154" i="12" s="1"/>
  <c r="AD1154" i="12" s="1"/>
  <c r="S1062" i="12"/>
  <c r="T1062" i="12" s="1"/>
  <c r="AB1062" i="12" s="1"/>
  <c r="S1025" i="12"/>
  <c r="T1025" i="12" s="1"/>
  <c r="AB1025" i="12" s="1"/>
  <c r="S1053" i="12"/>
  <c r="T1053" i="12" s="1"/>
  <c r="AB1053" i="12" s="1"/>
  <c r="S1093" i="12"/>
  <c r="T1093" i="12" s="1"/>
  <c r="AB1093" i="12" s="1"/>
  <c r="S1433" i="12"/>
  <c r="T1433" i="12" s="1"/>
  <c r="AB1433" i="12" s="1"/>
  <c r="S1105" i="12"/>
  <c r="T1105" i="12" s="1"/>
  <c r="AB1105" i="12" s="1"/>
  <c r="S1409" i="12"/>
  <c r="T1409" i="12" s="1"/>
  <c r="AB1409" i="12" s="1"/>
  <c r="AC1409" i="12" s="1"/>
  <c r="AD1409" i="12" s="1"/>
  <c r="S1135" i="12"/>
  <c r="T1135" i="12" s="1"/>
  <c r="AB1135" i="12" s="1"/>
  <c r="AC1135" i="12" s="1"/>
  <c r="AD1135" i="12" s="1"/>
  <c r="S1065" i="12"/>
  <c r="T1065" i="12" s="1"/>
  <c r="AB1065" i="12" s="1"/>
  <c r="S1202" i="12"/>
  <c r="T1202" i="12" s="1"/>
  <c r="AB1202" i="12" s="1"/>
  <c r="S1130" i="12"/>
  <c r="T1130" i="12" s="1"/>
  <c r="AB1130" i="12" s="1"/>
  <c r="AC1130" i="12" s="1"/>
  <c r="AD1130" i="12" s="1"/>
  <c r="S1055" i="12"/>
  <c r="T1055" i="12" s="1"/>
  <c r="AB1055" i="12" s="1"/>
  <c r="S945" i="12"/>
  <c r="T945" i="12" s="1"/>
  <c r="AB945" i="12" s="1"/>
  <c r="S939" i="12"/>
  <c r="T939" i="12" s="1"/>
  <c r="AB939" i="12" s="1"/>
  <c r="S736" i="12"/>
  <c r="T736" i="12" s="1"/>
  <c r="AB736" i="12" s="1"/>
  <c r="S1002" i="12"/>
  <c r="T1002" i="12" s="1"/>
  <c r="AB1002" i="12" s="1"/>
  <c r="AC1002" i="12" s="1"/>
  <c r="AD1002" i="12" s="1"/>
  <c r="S1023" i="12"/>
  <c r="T1023" i="12" s="1"/>
  <c r="AB1023" i="12" s="1"/>
  <c r="S944" i="12"/>
  <c r="T944" i="12" s="1"/>
  <c r="AB944" i="12" s="1"/>
  <c r="S1115" i="12"/>
  <c r="T1115" i="12" s="1"/>
  <c r="AB1115" i="12" s="1"/>
  <c r="S792" i="12"/>
  <c r="T792" i="12" s="1"/>
  <c r="AB792" i="12" s="1"/>
  <c r="S1112" i="12"/>
  <c r="T1112" i="12" s="1"/>
  <c r="AB1112" i="12" s="1"/>
  <c r="S1226" i="12"/>
  <c r="T1226" i="12" s="1"/>
  <c r="AB1226" i="12" s="1"/>
  <c r="S948" i="12"/>
  <c r="T948" i="12" s="1"/>
  <c r="AB948" i="12" s="1"/>
  <c r="AC948" i="12" s="1"/>
  <c r="AD948" i="12" s="1"/>
  <c r="S915" i="12"/>
  <c r="T915" i="12" s="1"/>
  <c r="AB915" i="12" s="1"/>
  <c r="AC915" i="12" s="1"/>
  <c r="AD915" i="12" s="1"/>
  <c r="S905" i="12"/>
  <c r="T905" i="12" s="1"/>
  <c r="AB905" i="12" s="1"/>
  <c r="S882" i="12"/>
  <c r="T882" i="12" s="1"/>
  <c r="AB882" i="12" s="1"/>
  <c r="S937" i="12"/>
  <c r="T937" i="12" s="1"/>
  <c r="AB937" i="12" s="1"/>
  <c r="S753" i="12"/>
  <c r="T753" i="12" s="1"/>
  <c r="AB753" i="12" s="1"/>
  <c r="S1086" i="12"/>
  <c r="T1086" i="12" s="1"/>
  <c r="AB1086" i="12" s="1"/>
  <c r="S883" i="12"/>
  <c r="T883" i="12" s="1"/>
  <c r="AB883" i="12" s="1"/>
  <c r="S911" i="12"/>
  <c r="T911" i="12" s="1"/>
  <c r="AB911" i="12" s="1"/>
  <c r="S993" i="12"/>
  <c r="T993" i="12" s="1"/>
  <c r="AB993" i="12" s="1"/>
  <c r="S643" i="12"/>
  <c r="T643" i="12" s="1"/>
  <c r="AB643" i="12" s="1"/>
  <c r="S816" i="12"/>
  <c r="T816" i="12" s="1"/>
  <c r="AB816" i="12" s="1"/>
  <c r="S819" i="12"/>
  <c r="T819" i="12" s="1"/>
  <c r="AB819" i="12" s="1"/>
  <c r="AC819" i="12" s="1"/>
  <c r="AD819" i="12" s="1"/>
  <c r="S3071" i="12"/>
  <c r="T3071" i="12" s="1"/>
  <c r="AB3071" i="12" s="1"/>
  <c r="S2617" i="12"/>
  <c r="T2617" i="12" s="1"/>
  <c r="AB2617" i="12" s="1"/>
  <c r="S2435" i="12"/>
  <c r="T2435" i="12" s="1"/>
  <c r="AB2435" i="12" s="1"/>
  <c r="S2328" i="12"/>
  <c r="T2328" i="12" s="1"/>
  <c r="AB2328" i="12" s="1"/>
  <c r="AC2328" i="12" s="1"/>
  <c r="AD2328" i="12" s="1"/>
  <c r="S2213" i="12"/>
  <c r="T2213" i="12" s="1"/>
  <c r="AB2213" i="12" s="1"/>
  <c r="AC2213" i="12" s="1"/>
  <c r="AD2213" i="12" s="1"/>
  <c r="S2100" i="12"/>
  <c r="T2100" i="12" s="1"/>
  <c r="AB2100" i="12" s="1"/>
  <c r="S1976" i="12"/>
  <c r="T1976" i="12" s="1"/>
  <c r="AB1976" i="12" s="1"/>
  <c r="S1856" i="12"/>
  <c r="T1856" i="12" s="1"/>
  <c r="AB1856" i="12" s="1"/>
  <c r="S2039" i="12"/>
  <c r="T2039" i="12" s="1"/>
  <c r="AB2039" i="12" s="1"/>
  <c r="S1881" i="12"/>
  <c r="T1881" i="12" s="1"/>
  <c r="AB1881" i="12" s="1"/>
  <c r="S1669" i="12"/>
  <c r="T1669" i="12" s="1"/>
  <c r="AB1669" i="12" s="1"/>
  <c r="S2048" i="12"/>
  <c r="T2048" i="12" s="1"/>
  <c r="AB2048" i="12" s="1"/>
  <c r="AC2048" i="12" s="1"/>
  <c r="AD2048" i="12" s="1"/>
  <c r="S1855" i="12"/>
  <c r="T1855" i="12" s="1"/>
  <c r="AB1855" i="12" s="1"/>
  <c r="AC1855" i="12" s="1"/>
  <c r="AD1855" i="12" s="1"/>
  <c r="S1744" i="12"/>
  <c r="T1744" i="12" s="1"/>
  <c r="AB1744" i="12" s="1"/>
  <c r="S1890" i="12"/>
  <c r="T1890" i="12" s="1"/>
  <c r="AB1890" i="12" s="1"/>
  <c r="S1771" i="12"/>
  <c r="T1771" i="12" s="1"/>
  <c r="AB1771" i="12" s="1"/>
  <c r="S1754" i="12"/>
  <c r="T1754" i="12" s="1"/>
  <c r="AB1754" i="12" s="1"/>
  <c r="S1790" i="12"/>
  <c r="T1790" i="12" s="1"/>
  <c r="AB1790" i="12" s="1"/>
  <c r="S1787" i="12"/>
  <c r="T1787" i="12" s="1"/>
  <c r="AB1787" i="12" s="1"/>
  <c r="S1617" i="12"/>
  <c r="T1617" i="12" s="1"/>
  <c r="AB1617" i="12" s="1"/>
  <c r="AC1617" i="12" s="1"/>
  <c r="AD1617" i="12" s="1"/>
  <c r="S1677" i="12"/>
  <c r="T1677" i="12" s="1"/>
  <c r="AB1677" i="12" s="1"/>
  <c r="AC1677" i="12" s="1"/>
  <c r="AD1677" i="12" s="1"/>
  <c r="S1833" i="12"/>
  <c r="T1833" i="12" s="1"/>
  <c r="AB1833" i="12" s="1"/>
  <c r="S1734" i="12"/>
  <c r="T1734" i="12" s="1"/>
  <c r="AB1734" i="12" s="1"/>
  <c r="S1526" i="12"/>
  <c r="T1526" i="12" s="1"/>
  <c r="AB1526" i="12" s="1"/>
  <c r="AC1526" i="12" s="1"/>
  <c r="AD1526" i="12" s="1"/>
  <c r="S1662" i="12"/>
  <c r="T1662" i="12" s="1"/>
  <c r="AB1662" i="12" s="1"/>
  <c r="S1646" i="12"/>
  <c r="T1646" i="12" s="1"/>
  <c r="AB1646" i="12" s="1"/>
  <c r="S1631" i="12"/>
  <c r="T1631" i="12" s="1"/>
  <c r="AB1631" i="12" s="1"/>
  <c r="S1867" i="12"/>
  <c r="T1867" i="12" s="1"/>
  <c r="AB1867" i="12" s="1"/>
  <c r="S1613" i="12"/>
  <c r="T1613" i="12" s="1"/>
  <c r="AB1613" i="12" s="1"/>
  <c r="AC1613" i="12" s="1"/>
  <c r="AD1613" i="12" s="1"/>
  <c r="S1512" i="12"/>
  <c r="T1512" i="12" s="1"/>
  <c r="AB1512" i="12" s="1"/>
  <c r="S1654" i="12"/>
  <c r="T1654" i="12" s="1"/>
  <c r="AB1654" i="12" s="1"/>
  <c r="S1683" i="12"/>
  <c r="T1683" i="12" s="1"/>
  <c r="AB1683" i="12" s="1"/>
  <c r="S1577" i="12"/>
  <c r="T1577" i="12" s="1"/>
  <c r="AB1577" i="12" s="1"/>
  <c r="S1402" i="12"/>
  <c r="T1402" i="12" s="1"/>
  <c r="AB1402" i="12" s="1"/>
  <c r="S1567" i="12"/>
  <c r="T1567" i="12" s="1"/>
  <c r="AB1567" i="12" s="1"/>
  <c r="S1445" i="12"/>
  <c r="T1445" i="12" s="1"/>
  <c r="AB1445" i="12" s="1"/>
  <c r="AC1445" i="12" s="1"/>
  <c r="AD1445" i="12" s="1"/>
  <c r="S1562" i="12"/>
  <c r="T1562" i="12" s="1"/>
  <c r="AB1562" i="12" s="1"/>
  <c r="AC1562" i="12" s="1"/>
  <c r="AD1562" i="12" s="1"/>
  <c r="S1265" i="12"/>
  <c r="T1265" i="12" s="1"/>
  <c r="AB1265" i="12" s="1"/>
  <c r="S1496" i="12"/>
  <c r="T1496" i="12" s="1"/>
  <c r="AB1496" i="12" s="1"/>
  <c r="S1291" i="12"/>
  <c r="T1291" i="12" s="1"/>
  <c r="AB1291" i="12" s="1"/>
  <c r="S1270" i="12"/>
  <c r="T1270" i="12" s="1"/>
  <c r="AB1270" i="12" s="1"/>
  <c r="S1331" i="12"/>
  <c r="T1331" i="12" s="1"/>
  <c r="AB1331" i="12" s="1"/>
  <c r="S1401" i="12"/>
  <c r="T1401" i="12" s="1"/>
  <c r="AB1401" i="12" s="1"/>
  <c r="S1464" i="12"/>
  <c r="T1464" i="12" s="1"/>
  <c r="AB1464" i="12" s="1"/>
  <c r="S1280" i="12"/>
  <c r="T1280" i="12" s="1"/>
  <c r="AB1280" i="12" s="1"/>
  <c r="AC1280" i="12" s="1"/>
  <c r="AD1280" i="12" s="1"/>
  <c r="S1400" i="12"/>
  <c r="T1400" i="12" s="1"/>
  <c r="AB1400" i="12" s="1"/>
  <c r="S1344" i="12"/>
  <c r="T1344" i="12" s="1"/>
  <c r="AB1344" i="12" s="1"/>
  <c r="S1362" i="12"/>
  <c r="T1362" i="12" s="1"/>
  <c r="AB1362" i="12" s="1"/>
  <c r="AC1362" i="12" s="1"/>
  <c r="AD1362" i="12" s="1"/>
  <c r="S1301" i="12"/>
  <c r="T1301" i="12" s="1"/>
  <c r="AB1301" i="12" s="1"/>
  <c r="S1262" i="12"/>
  <c r="T1262" i="12" s="1"/>
  <c r="AB1262" i="12" s="1"/>
  <c r="S1234" i="12"/>
  <c r="T1234" i="12" s="1"/>
  <c r="AB1234" i="12" s="1"/>
  <c r="S1081" i="12"/>
  <c r="T1081" i="12" s="1"/>
  <c r="AB1081" i="12" s="1"/>
  <c r="AC1081" i="12" s="1"/>
  <c r="AD1081" i="12" s="1"/>
  <c r="S1338" i="12"/>
  <c r="T1338" i="12" s="1"/>
  <c r="AB1338" i="12" s="1"/>
  <c r="AC1338" i="12" s="1"/>
  <c r="AD1338" i="12" s="1"/>
  <c r="S960" i="12"/>
  <c r="T960" i="12" s="1"/>
  <c r="AB960" i="12" s="1"/>
  <c r="S1275" i="12"/>
  <c r="T1275" i="12" s="1"/>
  <c r="AB1275" i="12" s="1"/>
  <c r="S1213" i="12"/>
  <c r="T1213" i="12" s="1"/>
  <c r="AB1213" i="12" s="1"/>
  <c r="S1264" i="12"/>
  <c r="T1264" i="12" s="1"/>
  <c r="AB1264" i="12" s="1"/>
  <c r="S1156" i="12"/>
  <c r="T1156" i="12" s="1"/>
  <c r="AB1156" i="12" s="1"/>
  <c r="S1318" i="12"/>
  <c r="T1318" i="12" s="1"/>
  <c r="AB1318" i="12" s="1"/>
  <c r="S1052" i="12"/>
  <c r="T1052" i="12" s="1"/>
  <c r="AB1052" i="12" s="1"/>
  <c r="AC1052" i="12" s="1"/>
  <c r="AD1052" i="12" s="1"/>
  <c r="S1379" i="12"/>
  <c r="T1379" i="12" s="1"/>
  <c r="AB1379" i="12" s="1"/>
  <c r="AC1379" i="12" s="1"/>
  <c r="AD1379" i="12" s="1"/>
  <c r="S986" i="12"/>
  <c r="T986" i="12" s="1"/>
  <c r="AB986" i="12" s="1"/>
  <c r="S984" i="12"/>
  <c r="T984" i="12" s="1"/>
  <c r="AB984" i="12" s="1"/>
  <c r="S825" i="12"/>
  <c r="T825" i="12" s="1"/>
  <c r="AB825" i="12" s="1"/>
  <c r="S806" i="12"/>
  <c r="T806" i="12" s="1"/>
  <c r="AB806" i="12" s="1"/>
  <c r="S1181" i="12"/>
  <c r="T1181" i="12" s="1"/>
  <c r="AB1181" i="12" s="1"/>
  <c r="S756" i="12"/>
  <c r="T756" i="12" s="1"/>
  <c r="AB756" i="12" s="1"/>
  <c r="S966" i="12"/>
  <c r="T966" i="12" s="1"/>
  <c r="AB966" i="12" s="1"/>
  <c r="AC966" i="12" s="1"/>
  <c r="AD966" i="12" s="1"/>
  <c r="S870" i="12"/>
  <c r="T870" i="12" s="1"/>
  <c r="AB870" i="12" s="1"/>
  <c r="AC870" i="12" s="1"/>
  <c r="AD870" i="12" s="1"/>
  <c r="S780" i="12"/>
  <c r="T780" i="12" s="1"/>
  <c r="AB780" i="12" s="1"/>
  <c r="S838" i="12"/>
  <c r="T838" i="12" s="1"/>
  <c r="AB838" i="12" s="1"/>
  <c r="S1012" i="12"/>
  <c r="T1012" i="12" s="1"/>
  <c r="AB1012" i="12" s="1"/>
  <c r="AC1012" i="12" s="1"/>
  <c r="AD1012" i="12" s="1"/>
  <c r="S758" i="12"/>
  <c r="T758" i="12" s="1"/>
  <c r="AB758" i="12" s="1"/>
  <c r="S795" i="12"/>
  <c r="T795" i="12" s="1"/>
  <c r="AB795" i="12" s="1"/>
  <c r="S916" i="12"/>
  <c r="T916" i="12" s="1"/>
  <c r="AB916" i="12" s="1"/>
  <c r="S760" i="12"/>
  <c r="T760" i="12" s="1"/>
  <c r="AB760" i="12" s="1"/>
  <c r="S1103" i="12"/>
  <c r="T1103" i="12" s="1"/>
  <c r="AB1103" i="12" s="1"/>
  <c r="AC1103" i="12" s="1"/>
  <c r="AD1103" i="12" s="1"/>
  <c r="S584" i="12"/>
  <c r="T584" i="12" s="1"/>
  <c r="AB584" i="12" s="1"/>
  <c r="S835" i="12"/>
  <c r="T835" i="12" s="1"/>
  <c r="AB835" i="12" s="1"/>
  <c r="S822" i="12"/>
  <c r="T822" i="12" s="1"/>
  <c r="AB822" i="12" s="1"/>
  <c r="S773" i="12"/>
  <c r="T773" i="12" s="1"/>
  <c r="AB773" i="12" s="1"/>
  <c r="S841" i="12"/>
  <c r="T841" i="12" s="1"/>
  <c r="AB841" i="12" s="1"/>
  <c r="S727" i="12"/>
  <c r="T727" i="12" s="1"/>
  <c r="AB727" i="12" s="1"/>
  <c r="S638" i="12"/>
  <c r="T638" i="12" s="1"/>
  <c r="AB638" i="12" s="1"/>
  <c r="AC638" i="12" s="1"/>
  <c r="AD638" i="12" s="1"/>
  <c r="S731" i="12"/>
  <c r="T731" i="12" s="1"/>
  <c r="AB731" i="12" s="1"/>
  <c r="AC731" i="12" s="1"/>
  <c r="AD731" i="12" s="1"/>
  <c r="S2946" i="12"/>
  <c r="T2946" i="12" s="1"/>
  <c r="AB2946" i="12" s="1"/>
  <c r="S2562" i="12"/>
  <c r="T2562" i="12" s="1"/>
  <c r="AB2562" i="12" s="1"/>
  <c r="S2345" i="12"/>
  <c r="T2345" i="12" s="1"/>
  <c r="AB2345" i="12" s="1"/>
  <c r="S1970" i="12"/>
  <c r="T1970" i="12" s="1"/>
  <c r="AB1970" i="12" s="1"/>
  <c r="S2155" i="12"/>
  <c r="T2155" i="12" s="1"/>
  <c r="AB2155" i="12" s="1"/>
  <c r="S2090" i="12"/>
  <c r="T2090" i="12" s="1"/>
  <c r="AB2090" i="12" s="1"/>
  <c r="S2083" i="12"/>
  <c r="T2083" i="12" s="1"/>
  <c r="AB2083" i="12" s="1"/>
  <c r="S1877" i="12"/>
  <c r="T1877" i="12" s="1"/>
  <c r="AB1877" i="12" s="1"/>
  <c r="AC1877" i="12" s="1"/>
  <c r="AD1877" i="12" s="1"/>
  <c r="S1940" i="12"/>
  <c r="T1940" i="12" s="1"/>
  <c r="AB1940" i="12" s="1"/>
  <c r="S1864" i="12"/>
  <c r="T1864" i="12" s="1"/>
  <c r="AB1864" i="12" s="1"/>
  <c r="S1850" i="12"/>
  <c r="T1850" i="12" s="1"/>
  <c r="AB1850" i="12" s="1"/>
  <c r="AC1850" i="12" s="1"/>
  <c r="AD1850" i="12" s="1"/>
  <c r="S1780" i="12"/>
  <c r="T1780" i="12" s="1"/>
  <c r="AB1780" i="12" s="1"/>
  <c r="S1902" i="12"/>
  <c r="T1902" i="12" s="1"/>
  <c r="AB1902" i="12" s="1"/>
  <c r="S1659" i="12"/>
  <c r="T1659" i="12" s="1"/>
  <c r="AB1659" i="12" s="1"/>
  <c r="S1909" i="12"/>
  <c r="T1909" i="12" s="1"/>
  <c r="AB1909" i="12" s="1"/>
  <c r="S1843" i="12"/>
  <c r="T1843" i="12" s="1"/>
  <c r="AB1843" i="12" s="1"/>
  <c r="AC1843" i="12" s="1"/>
  <c r="AD1843" i="12" s="1"/>
  <c r="S1764" i="12"/>
  <c r="T1764" i="12" s="1"/>
  <c r="AB1764" i="12" s="1"/>
  <c r="S1633" i="12"/>
  <c r="T1633" i="12" s="1"/>
  <c r="AB1633" i="12" s="1"/>
  <c r="S1795" i="12"/>
  <c r="T1795" i="12" s="1"/>
  <c r="AB1795" i="12" s="1"/>
  <c r="S1693" i="12"/>
  <c r="T1693" i="12" s="1"/>
  <c r="AB1693" i="12" s="1"/>
  <c r="S1698" i="12"/>
  <c r="T1698" i="12" s="1"/>
  <c r="AB1698" i="12" s="1"/>
  <c r="S1718" i="12"/>
  <c r="T1718" i="12" s="1"/>
  <c r="AB1718" i="12" s="1"/>
  <c r="S1897" i="12"/>
  <c r="T1897" i="12" s="1"/>
  <c r="AB1897" i="12" s="1"/>
  <c r="AC1897" i="12" s="1"/>
  <c r="AD1897" i="12" s="1"/>
  <c r="S1435" i="12"/>
  <c r="T1435" i="12" s="1"/>
  <c r="AB1435" i="12" s="1"/>
  <c r="AC1435" i="12" s="1"/>
  <c r="AD1435" i="12" s="1"/>
  <c r="S1415" i="12"/>
  <c r="T1415" i="12" s="1"/>
  <c r="AB1415" i="12" s="1"/>
  <c r="S1739" i="12"/>
  <c r="T1739" i="12" s="1"/>
  <c r="AB1739" i="12" s="1"/>
  <c r="S1447" i="12"/>
  <c r="T1447" i="12" s="1"/>
  <c r="AB1447" i="12" s="1"/>
  <c r="S1645" i="12"/>
  <c r="T1645" i="12" s="1"/>
  <c r="AB1645" i="12" s="1"/>
  <c r="S1590" i="12"/>
  <c r="T1590" i="12" s="1"/>
  <c r="AB1590" i="12" s="1"/>
  <c r="S1434" i="12"/>
  <c r="T1434" i="12" s="1"/>
  <c r="AB1434" i="12" s="1"/>
  <c r="S1538" i="12"/>
  <c r="T1538" i="12" s="1"/>
  <c r="AB1538" i="12" s="1"/>
  <c r="AC1538" i="12" s="1"/>
  <c r="AD1538" i="12" s="1"/>
  <c r="S1444" i="12"/>
  <c r="T1444" i="12" s="1"/>
  <c r="AB1444" i="12" s="1"/>
  <c r="AC1444" i="12" s="1"/>
  <c r="AD1444" i="12" s="1"/>
  <c r="S1456" i="12"/>
  <c r="T1456" i="12" s="1"/>
  <c r="AB1456" i="12" s="1"/>
  <c r="S1809" i="12"/>
  <c r="T1809" i="12" s="1"/>
  <c r="AB1809" i="12" s="1"/>
  <c r="S1510" i="12"/>
  <c r="T1510" i="12" s="1"/>
  <c r="AB1510" i="12" s="1"/>
  <c r="AC1510" i="12" s="1"/>
  <c r="AD1510" i="12" s="1"/>
  <c r="S1436" i="12"/>
  <c r="T1436" i="12" s="1"/>
  <c r="AB1436" i="12" s="1"/>
  <c r="S1453" i="12"/>
  <c r="T1453" i="12" s="1"/>
  <c r="AB1453" i="12" s="1"/>
  <c r="S1498" i="12"/>
  <c r="T1498" i="12" s="1"/>
  <c r="AB1498" i="12" s="1"/>
  <c r="S1282" i="12"/>
  <c r="T1282" i="12" s="1"/>
  <c r="AB1282" i="12" s="1"/>
  <c r="S1317" i="12"/>
  <c r="T1317" i="12" s="1"/>
  <c r="AB1317" i="12" s="1"/>
  <c r="AC1317" i="12" s="1"/>
  <c r="AD1317" i="12" s="1"/>
  <c r="S1563" i="12"/>
  <c r="T1563" i="12" s="1"/>
  <c r="AB1563" i="12" s="1"/>
  <c r="S1310" i="12"/>
  <c r="T1310" i="12" s="1"/>
  <c r="AB1310" i="12" s="1"/>
  <c r="S1229" i="12"/>
  <c r="T1229" i="12" s="1"/>
  <c r="AB1229" i="12" s="1"/>
  <c r="S1349" i="12"/>
  <c r="T1349" i="12" s="1"/>
  <c r="AB1349" i="12" s="1"/>
  <c r="S1098" i="12"/>
  <c r="T1098" i="12" s="1"/>
  <c r="AB1098" i="12" s="1"/>
  <c r="S1528" i="12"/>
  <c r="T1528" i="12" s="1"/>
  <c r="AB1528" i="12" s="1"/>
  <c r="S1281" i="12"/>
  <c r="T1281" i="12" s="1"/>
  <c r="AB1281" i="12" s="1"/>
  <c r="AC1281" i="12" s="1"/>
  <c r="AD1281" i="12" s="1"/>
  <c r="S1248" i="12"/>
  <c r="T1248" i="12" s="1"/>
  <c r="AB1248" i="12" s="1"/>
  <c r="AC1248" i="12" s="1"/>
  <c r="AD1248" i="12" s="1"/>
  <c r="S1351" i="12"/>
  <c r="T1351" i="12" s="1"/>
  <c r="AB1351" i="12" s="1"/>
  <c r="S1176" i="12"/>
  <c r="T1176" i="12" s="1"/>
  <c r="AB1176" i="12" s="1"/>
  <c r="S1285" i="12"/>
  <c r="T1285" i="12" s="1"/>
  <c r="AB1285" i="12" s="1"/>
  <c r="S1205" i="12"/>
  <c r="T1205" i="12" s="1"/>
  <c r="AB1205" i="12" s="1"/>
  <c r="S1360" i="12"/>
  <c r="T1360" i="12" s="1"/>
  <c r="AB1360" i="12" s="1"/>
  <c r="S1133" i="12"/>
  <c r="T1133" i="12" s="1"/>
  <c r="AB1133" i="12" s="1"/>
  <c r="S1045" i="12"/>
  <c r="T1045" i="12" s="1"/>
  <c r="AB1045" i="12" s="1"/>
  <c r="S1077" i="12"/>
  <c r="T1077" i="12" s="1"/>
  <c r="AB1077" i="12" s="1"/>
  <c r="AC1077" i="12" s="1"/>
  <c r="AD1077" i="12" s="1"/>
  <c r="S1221" i="12"/>
  <c r="T1221" i="12" s="1"/>
  <c r="AB1221" i="12" s="1"/>
  <c r="S2779" i="12"/>
  <c r="T2779" i="12" s="1"/>
  <c r="AB2779" i="12" s="1"/>
  <c r="S2633" i="12"/>
  <c r="T2633" i="12" s="1"/>
  <c r="AB2633" i="12" s="1"/>
  <c r="AC2633" i="12" s="1"/>
  <c r="AD2633" i="12" s="1"/>
  <c r="S2239" i="12"/>
  <c r="T2239" i="12" s="1"/>
  <c r="AB2239" i="12" s="1"/>
  <c r="S2296" i="12"/>
  <c r="T2296" i="12" s="1"/>
  <c r="AB2296" i="12" s="1"/>
  <c r="S2111" i="12"/>
  <c r="T2111" i="12" s="1"/>
  <c r="AB2111" i="12" s="1"/>
  <c r="S1924" i="12"/>
  <c r="T1924" i="12" s="1"/>
  <c r="AB1924" i="12" s="1"/>
  <c r="AC1924" i="12" s="1"/>
  <c r="AD1924" i="12" s="1"/>
  <c r="S2158" i="12"/>
  <c r="T2158" i="12" s="1"/>
  <c r="AB2158" i="12" s="1"/>
  <c r="AC2158" i="12" s="1"/>
  <c r="AD2158" i="12" s="1"/>
  <c r="S2010" i="12"/>
  <c r="T2010" i="12" s="1"/>
  <c r="AB2010" i="12" s="1"/>
  <c r="S2032" i="12"/>
  <c r="T2032" i="12" s="1"/>
  <c r="AB2032" i="12" s="1"/>
  <c r="S1919" i="12"/>
  <c r="T1919" i="12" s="1"/>
  <c r="AB1919" i="12" s="1"/>
  <c r="S1862" i="12"/>
  <c r="T1862" i="12" s="1"/>
  <c r="AB1862" i="12" s="1"/>
  <c r="S1800" i="12"/>
  <c r="T1800" i="12" s="1"/>
  <c r="AB1800" i="12" s="1"/>
  <c r="S1883" i="12"/>
  <c r="T1883" i="12" s="1"/>
  <c r="AB1883" i="12" s="1"/>
  <c r="S1620" i="12"/>
  <c r="T1620" i="12" s="1"/>
  <c r="AB1620" i="12" s="1"/>
  <c r="S1751" i="12"/>
  <c r="T1751" i="12" s="1"/>
  <c r="AB1751" i="12" s="1"/>
  <c r="AC1751" i="12" s="1"/>
  <c r="AD1751" i="12" s="1"/>
  <c r="S1888" i="12"/>
  <c r="T1888" i="12" s="1"/>
  <c r="AB1888" i="12" s="1"/>
  <c r="S1832" i="12"/>
  <c r="T1832" i="12" s="1"/>
  <c r="AB1832" i="12" s="1"/>
  <c r="S1661" i="12"/>
  <c r="T1661" i="12" s="1"/>
  <c r="AB1661" i="12" s="1"/>
  <c r="S1723" i="12"/>
  <c r="T1723" i="12" s="1"/>
  <c r="AB1723" i="12" s="1"/>
  <c r="S1694" i="12"/>
  <c r="T1694" i="12" s="1"/>
  <c r="AB1694" i="12" s="1"/>
  <c r="S1713" i="12"/>
  <c r="T1713" i="12" s="1"/>
  <c r="AB1713" i="12" s="1"/>
  <c r="S1630" i="12"/>
  <c r="T1630" i="12" s="1"/>
  <c r="AB1630" i="12" s="1"/>
  <c r="AC1630" i="12" s="1"/>
  <c r="AD1630" i="12" s="1"/>
  <c r="S1679" i="12"/>
  <c r="T1679" i="12" s="1"/>
  <c r="AB1679" i="12" s="1"/>
  <c r="AC1679" i="12" s="1"/>
  <c r="AD1679" i="12" s="1"/>
  <c r="S1722" i="12"/>
  <c r="T1722" i="12" s="1"/>
  <c r="AB1722" i="12" s="1"/>
  <c r="S1582" i="12"/>
  <c r="T1582" i="12" s="1"/>
  <c r="AB1582" i="12" s="1"/>
  <c r="S1443" i="12"/>
  <c r="T1443" i="12" s="1"/>
  <c r="AB1443" i="12" s="1"/>
  <c r="AC1443" i="12" s="1"/>
  <c r="AD1443" i="12" s="1"/>
  <c r="S1476" i="12"/>
  <c r="T1476" i="12" s="1"/>
  <c r="AB1476" i="12" s="1"/>
  <c r="S1655" i="12"/>
  <c r="T1655" i="12" s="1"/>
  <c r="AB1655" i="12" s="1"/>
  <c r="S1487" i="12"/>
  <c r="T1487" i="12" s="1"/>
  <c r="AB1487" i="12" s="1"/>
  <c r="S1585" i="12"/>
  <c r="T1585" i="12" s="1"/>
  <c r="AB1585" i="12" s="1"/>
  <c r="S1572" i="12"/>
  <c r="T1572" i="12" s="1"/>
  <c r="AB1572" i="12" s="1"/>
  <c r="AC1572" i="12" s="1"/>
  <c r="AD1572" i="12" s="1"/>
  <c r="S1596" i="12"/>
  <c r="T1596" i="12" s="1"/>
  <c r="AB1596" i="12" s="1"/>
  <c r="S1811" i="12"/>
  <c r="T1811" i="12" s="1"/>
  <c r="AB1811" i="12" s="1"/>
  <c r="S1643" i="12"/>
  <c r="T1643" i="12" s="1"/>
  <c r="AB1643" i="12" s="1"/>
  <c r="S1485" i="12"/>
  <c r="T1485" i="12" s="1"/>
  <c r="AB1485" i="12" s="1"/>
  <c r="S1584" i="12"/>
  <c r="T1584" i="12" s="1"/>
  <c r="AB1584" i="12" s="1"/>
  <c r="S1387" i="12"/>
  <c r="T1387" i="12" s="1"/>
  <c r="AB1387" i="12" s="1"/>
  <c r="S1609" i="12"/>
  <c r="T1609" i="12" s="1"/>
  <c r="AB1609" i="12" s="1"/>
  <c r="AC1609" i="12" s="1"/>
  <c r="AD1609" i="12" s="1"/>
  <c r="S1330" i="12"/>
  <c r="T1330" i="12" s="1"/>
  <c r="AB1330" i="12" s="1"/>
  <c r="AC1330" i="12" s="1"/>
  <c r="AD1330" i="12" s="1"/>
  <c r="S1274" i="12"/>
  <c r="T1274" i="12" s="1"/>
  <c r="AB1274" i="12" s="1"/>
  <c r="S1440" i="12"/>
  <c r="T1440" i="12" s="1"/>
  <c r="AB1440" i="12" s="1"/>
  <c r="S1128" i="12"/>
  <c r="T1128" i="12" s="1"/>
  <c r="AB1128" i="12" s="1"/>
  <c r="S1506" i="12"/>
  <c r="T1506" i="12" s="1"/>
  <c r="AB1506" i="12" s="1"/>
  <c r="S1294" i="12"/>
  <c r="T1294" i="12" s="1"/>
  <c r="AB1294" i="12" s="1"/>
  <c r="S1269" i="12"/>
  <c r="T1269" i="12" s="1"/>
  <c r="AB1269" i="12" s="1"/>
  <c r="S1509" i="12"/>
  <c r="T1509" i="12" s="1"/>
  <c r="AB1509" i="12" s="1"/>
  <c r="S1544" i="12"/>
  <c r="T1544" i="12" s="1"/>
  <c r="AB1544" i="12" s="1"/>
  <c r="AC1544" i="12" s="1"/>
  <c r="AD1544" i="12" s="1"/>
  <c r="S1403" i="12"/>
  <c r="T1403" i="12" s="1"/>
  <c r="AB1403" i="12" s="1"/>
  <c r="S1373" i="12"/>
  <c r="T1373" i="12" s="1"/>
  <c r="AB1373" i="12" s="1"/>
  <c r="S1008" i="12"/>
  <c r="T1008" i="12" s="1"/>
  <c r="AB1008" i="12" s="1"/>
  <c r="AC1008" i="12" s="1"/>
  <c r="AD1008" i="12" s="1"/>
  <c r="S1061" i="12"/>
  <c r="T1061" i="12" s="1"/>
  <c r="AB1061" i="12" s="1"/>
  <c r="S1278" i="12"/>
  <c r="T1278" i="12" s="1"/>
  <c r="AB1278" i="12" s="1"/>
  <c r="S1284" i="12"/>
  <c r="T1284" i="12" s="1"/>
  <c r="AB1284" i="12" s="1"/>
  <c r="S1150" i="12"/>
  <c r="T1150" i="12" s="1"/>
  <c r="AB1150" i="12" s="1"/>
  <c r="AC1150" i="12" s="1"/>
  <c r="AD1150" i="12" s="1"/>
  <c r="S1288" i="12"/>
  <c r="T1288" i="12" s="1"/>
  <c r="AB1288" i="12" s="1"/>
  <c r="AC1288" i="12" s="1"/>
  <c r="AD1288" i="12" s="1"/>
  <c r="S2869" i="12"/>
  <c r="T2869" i="12" s="1"/>
  <c r="AB2869" i="12" s="1"/>
  <c r="S2598" i="12"/>
  <c r="T2598" i="12" s="1"/>
  <c r="AB2598" i="12" s="1"/>
  <c r="S2349" i="12"/>
  <c r="T2349" i="12" s="1"/>
  <c r="AB2349" i="12" s="1"/>
  <c r="S2091" i="12"/>
  <c r="T2091" i="12" s="1"/>
  <c r="AB2091" i="12" s="1"/>
  <c r="S2169" i="12"/>
  <c r="T2169" i="12" s="1"/>
  <c r="AB2169" i="12" s="1"/>
  <c r="S1979" i="12"/>
  <c r="T1979" i="12" s="1"/>
  <c r="AB1979" i="12" s="1"/>
  <c r="S1946" i="12"/>
  <c r="T1946" i="12" s="1"/>
  <c r="AB1946" i="12" s="1"/>
  <c r="AC1946" i="12" s="1"/>
  <c r="AD1946" i="12" s="1"/>
  <c r="S1921" i="12"/>
  <c r="T1921" i="12" s="1"/>
  <c r="AB1921" i="12" s="1"/>
  <c r="AC1921" i="12" s="1"/>
  <c r="AD1921" i="12" s="1"/>
  <c r="S1998" i="12"/>
  <c r="T1998" i="12" s="1"/>
  <c r="AB1998" i="12" s="1"/>
  <c r="S1830" i="12"/>
  <c r="T1830" i="12" s="1"/>
  <c r="AB1830" i="12" s="1"/>
  <c r="S1858" i="12"/>
  <c r="T1858" i="12" s="1"/>
  <c r="AB1858" i="12" s="1"/>
  <c r="S1821" i="12"/>
  <c r="T1821" i="12" s="1"/>
  <c r="AB1821" i="12" s="1"/>
  <c r="S1782" i="12"/>
  <c r="T1782" i="12" s="1"/>
  <c r="AB1782" i="12" s="1"/>
  <c r="S1963" i="12"/>
  <c r="T1963" i="12" s="1"/>
  <c r="AB1963" i="12" s="1"/>
  <c r="S1735" i="12"/>
  <c r="T1735" i="12" s="1"/>
  <c r="AB1735" i="12" s="1"/>
  <c r="AC1735" i="12" s="1"/>
  <c r="AD1735" i="12" s="1"/>
  <c r="S1845" i="12"/>
  <c r="T1845" i="12" s="1"/>
  <c r="AB1845" i="12" s="1"/>
  <c r="AC1845" i="12" s="1"/>
  <c r="AD1845" i="12" s="1"/>
  <c r="S1838" i="12"/>
  <c r="T1838" i="12" s="1"/>
  <c r="AB1838" i="12" s="1"/>
  <c r="S1872" i="12"/>
  <c r="T1872" i="12" s="1"/>
  <c r="AB1872" i="12" s="1"/>
  <c r="S1676" i="12"/>
  <c r="T1676" i="12" s="1"/>
  <c r="AB1676" i="12" s="1"/>
  <c r="AC1676" i="12" s="1"/>
  <c r="AD1676" i="12" s="1"/>
  <c r="S1933" i="12"/>
  <c r="T1933" i="12" s="1"/>
  <c r="AB1933" i="12" s="1"/>
  <c r="S1793" i="12"/>
  <c r="T1793" i="12" s="1"/>
  <c r="AB1793" i="12" s="1"/>
  <c r="S1752" i="12"/>
  <c r="T1752" i="12" s="1"/>
  <c r="AB1752" i="12" s="1"/>
  <c r="S1835" i="12"/>
  <c r="T1835" i="12" s="1"/>
  <c r="AB1835" i="12" s="1"/>
  <c r="S1672" i="12"/>
  <c r="T1672" i="12" s="1"/>
  <c r="AB1672" i="12" s="1"/>
  <c r="AC1672" i="12" s="1"/>
  <c r="AD1672" i="12" s="1"/>
  <c r="S1414" i="12"/>
  <c r="T1414" i="12" s="1"/>
  <c r="AB1414" i="12" s="1"/>
  <c r="S1599" i="12"/>
  <c r="T1599" i="12" s="1"/>
  <c r="AB1599" i="12" s="1"/>
  <c r="S1576" i="12"/>
  <c r="T1576" i="12" s="1"/>
  <c r="AB1576" i="12" s="1"/>
  <c r="S1624" i="12"/>
  <c r="T1624" i="12" s="1"/>
  <c r="AB1624" i="12" s="1"/>
  <c r="S1640" i="12"/>
  <c r="T1640" i="12" s="1"/>
  <c r="AB1640" i="12" s="1"/>
  <c r="S1603" i="12"/>
  <c r="T1603" i="12" s="1"/>
  <c r="AB1603" i="12" s="1"/>
  <c r="S1502" i="12"/>
  <c r="T1502" i="12" s="1"/>
  <c r="AB1502" i="12" s="1"/>
  <c r="AC1502" i="12" s="1"/>
  <c r="AD1502" i="12" s="1"/>
  <c r="S1417" i="12"/>
  <c r="T1417" i="12" s="1"/>
  <c r="AB1417" i="12" s="1"/>
  <c r="AC1417" i="12" s="1"/>
  <c r="AD1417" i="12" s="1"/>
  <c r="S1707" i="12"/>
  <c r="T1707" i="12" s="1"/>
  <c r="AB1707" i="12" s="1"/>
  <c r="S1605" i="12"/>
  <c r="T1605" i="12" s="1"/>
  <c r="AB1605" i="12" s="1"/>
  <c r="S1511" i="12"/>
  <c r="T1511" i="12" s="1"/>
  <c r="AB1511" i="12" s="1"/>
  <c r="S1276" i="12"/>
  <c r="T1276" i="12" s="1"/>
  <c r="AB1276" i="12" s="1"/>
  <c r="S1352" i="12"/>
  <c r="T1352" i="12" s="1"/>
  <c r="AB1352" i="12" s="1"/>
  <c r="S1600" i="12"/>
  <c r="T1600" i="12" s="1"/>
  <c r="AB1600" i="12" s="1"/>
  <c r="S1312" i="12"/>
  <c r="T1312" i="12" s="1"/>
  <c r="AB1312" i="12" s="1"/>
  <c r="S1321" i="12"/>
  <c r="T1321" i="12" s="1"/>
  <c r="AB1321" i="12" s="1"/>
  <c r="AC1321" i="12" s="1"/>
  <c r="AD1321" i="12" s="1"/>
  <c r="S1460" i="12"/>
  <c r="T1460" i="12" s="1"/>
  <c r="AB1460" i="12" s="1"/>
  <c r="S1336" i="12"/>
  <c r="T1336" i="12" s="1"/>
  <c r="AB1336" i="12" s="1"/>
  <c r="S1484" i="12"/>
  <c r="T1484" i="12" s="1"/>
  <c r="AB1484" i="12" s="1"/>
  <c r="AC1484" i="12" s="1"/>
  <c r="AD1484" i="12" s="1"/>
  <c r="S1353" i="12"/>
  <c r="T1353" i="12" s="1"/>
  <c r="AB1353" i="12" s="1"/>
  <c r="S1022" i="12"/>
  <c r="T1022" i="12" s="1"/>
  <c r="AB1022" i="12" s="1"/>
  <c r="S1245" i="12"/>
  <c r="T1245" i="12" s="1"/>
  <c r="AB1245" i="12" s="1"/>
  <c r="S1681" i="12"/>
  <c r="T1681" i="12" s="1"/>
  <c r="AB1681" i="12" s="1"/>
  <c r="AC1681" i="12" s="1"/>
  <c r="AD1681" i="12" s="1"/>
  <c r="S1304" i="12"/>
  <c r="T1304" i="12" s="1"/>
  <c r="AB1304" i="12" s="1"/>
  <c r="AC1304" i="12" s="1"/>
  <c r="AD1304" i="12" s="1"/>
  <c r="S1175" i="12"/>
  <c r="T1175" i="12" s="1"/>
  <c r="AB1175" i="12" s="1"/>
  <c r="S1147" i="12"/>
  <c r="T1147" i="12" s="1"/>
  <c r="AB1147" i="12" s="1"/>
  <c r="S1182" i="12"/>
  <c r="T1182" i="12" s="1"/>
  <c r="AB1182" i="12" s="1"/>
  <c r="S1064" i="12"/>
  <c r="T1064" i="12" s="1"/>
  <c r="AB1064" i="12" s="1"/>
  <c r="S1161" i="12"/>
  <c r="T1161" i="12" s="1"/>
  <c r="AB1161" i="12" s="1"/>
  <c r="S1016" i="12"/>
  <c r="T1016" i="12" s="1"/>
  <c r="AB1016" i="12" s="1"/>
  <c r="S1028" i="12"/>
  <c r="T1028" i="12" s="1"/>
  <c r="AB1028" i="12" s="1"/>
  <c r="AC1028" i="12" s="1"/>
  <c r="AD1028" i="12" s="1"/>
  <c r="S1224" i="12"/>
  <c r="T1224" i="12" s="1"/>
  <c r="AB1224" i="12" s="1"/>
  <c r="AC1224" i="12" s="1"/>
  <c r="AD1224" i="12" s="1"/>
  <c r="S1085" i="12"/>
  <c r="T1085" i="12" s="1"/>
  <c r="AB1085" i="12" s="1"/>
  <c r="S3932" i="12"/>
  <c r="T3932" i="12" s="1"/>
  <c r="AB3932" i="12" s="1"/>
  <c r="S2764" i="12"/>
  <c r="T2764" i="12" s="1"/>
  <c r="AB2764" i="12" s="1"/>
  <c r="S2423" i="12"/>
  <c r="T2423" i="12" s="1"/>
  <c r="AB2423" i="12" s="1"/>
  <c r="S2339" i="12"/>
  <c r="T2339" i="12" s="1"/>
  <c r="AB2339" i="12" s="1"/>
  <c r="S2105" i="12"/>
  <c r="T2105" i="12" s="1"/>
  <c r="AB2105" i="12" s="1"/>
  <c r="S2208" i="12"/>
  <c r="T2208" i="12" s="1"/>
  <c r="AB2208" i="12" s="1"/>
  <c r="AC2208" i="12" s="1"/>
  <c r="AD2208" i="12" s="1"/>
  <c r="S2150" i="12"/>
  <c r="T2150" i="12" s="1"/>
  <c r="AB2150" i="12" s="1"/>
  <c r="AC2150" i="12" s="1"/>
  <c r="AD2150" i="12" s="1"/>
  <c r="S2130" i="12"/>
  <c r="T2130" i="12" s="1"/>
  <c r="AB2130" i="12" s="1"/>
  <c r="S1898" i="12"/>
  <c r="T1898" i="12" s="1"/>
  <c r="AB1898" i="12" s="1"/>
  <c r="S2005" i="12"/>
  <c r="T2005" i="12" s="1"/>
  <c r="AB2005" i="12" s="1"/>
  <c r="S1866" i="12"/>
  <c r="T1866" i="12" s="1"/>
  <c r="AB1866" i="12" s="1"/>
  <c r="S1937" i="12"/>
  <c r="T1937" i="12" s="1"/>
  <c r="AB1937" i="12" s="1"/>
  <c r="S1791" i="12"/>
  <c r="T1791" i="12" s="1"/>
  <c r="AB1791" i="12" s="1"/>
  <c r="S1777" i="12"/>
  <c r="T1777" i="12" s="1"/>
  <c r="AB1777" i="12" s="1"/>
  <c r="S1802" i="12"/>
  <c r="T1802" i="12" s="1"/>
  <c r="AB1802" i="12" s="1"/>
  <c r="AC1802" i="12" s="1"/>
  <c r="AD1802" i="12" s="1"/>
  <c r="S1931" i="12"/>
  <c r="T1931" i="12" s="1"/>
  <c r="AB1931" i="12" s="1"/>
  <c r="S1730" i="12"/>
  <c r="T1730" i="12" s="1"/>
  <c r="AB1730" i="12" s="1"/>
  <c r="S1817" i="12"/>
  <c r="T1817" i="12" s="1"/>
  <c r="AB1817" i="12" s="1"/>
  <c r="S1747" i="12"/>
  <c r="T1747" i="12" s="1"/>
  <c r="AB1747" i="12" s="1"/>
  <c r="S1714" i="12"/>
  <c r="T1714" i="12" s="1"/>
  <c r="AB1714" i="12" s="1"/>
  <c r="S1860" i="12"/>
  <c r="T1860" i="12" s="1"/>
  <c r="AB1860" i="12" s="1"/>
  <c r="S1725" i="12"/>
  <c r="T1725" i="12" s="1"/>
  <c r="AB1725" i="12" s="1"/>
  <c r="AC1725" i="12" s="1"/>
  <c r="AD1725" i="12" s="1"/>
  <c r="S1889" i="12"/>
  <c r="T1889" i="12" s="1"/>
  <c r="AB1889" i="12" s="1"/>
  <c r="AC1889" i="12" s="1"/>
  <c r="AD1889" i="12" s="1"/>
  <c r="S1775" i="12"/>
  <c r="T1775" i="12" s="1"/>
  <c r="AB1775" i="12" s="1"/>
  <c r="S1516" i="12"/>
  <c r="T1516" i="12" s="1"/>
  <c r="AB1516" i="12" s="1"/>
  <c r="S1536" i="12"/>
  <c r="T1536" i="12" s="1"/>
  <c r="AB1536" i="12" s="1"/>
  <c r="S1488" i="12"/>
  <c r="T1488" i="12" s="1"/>
  <c r="AB1488" i="12" s="1"/>
  <c r="S1554" i="12"/>
  <c r="T1554" i="12" s="1"/>
  <c r="AB1554" i="12" s="1"/>
  <c r="S1522" i="12"/>
  <c r="T1522" i="12" s="1"/>
  <c r="AB1522" i="12" s="1"/>
  <c r="S1555" i="12"/>
  <c r="T1555" i="12" s="1"/>
  <c r="AB1555" i="12" s="1"/>
  <c r="S1568" i="12"/>
  <c r="T1568" i="12" s="1"/>
  <c r="AB1568" i="12" s="1"/>
  <c r="AC1568" i="12" s="1"/>
  <c r="AD1568" i="12" s="1"/>
  <c r="S1602" i="12"/>
  <c r="T1602" i="12" s="1"/>
  <c r="AB1602" i="12" s="1"/>
  <c r="S1545" i="12"/>
  <c r="T1545" i="12" s="1"/>
  <c r="AB1545" i="12" s="1"/>
  <c r="S1561" i="12"/>
  <c r="T1561" i="12" s="1"/>
  <c r="AB1561" i="12" s="1"/>
  <c r="AC1561" i="12" s="1"/>
  <c r="AD1561" i="12" s="1"/>
  <c r="S1586" i="12"/>
  <c r="T1586" i="12" s="1"/>
  <c r="AB1586" i="12" s="1"/>
  <c r="S1419" i="12"/>
  <c r="T1419" i="12" s="1"/>
  <c r="AB1419" i="12" s="1"/>
  <c r="S1489" i="12"/>
  <c r="T1489" i="12" s="1"/>
  <c r="AB1489" i="12" s="1"/>
  <c r="S1235" i="12"/>
  <c r="T1235" i="12" s="1"/>
  <c r="AB1235" i="12" s="1"/>
  <c r="AC1235" i="12" s="1"/>
  <c r="AD1235" i="12" s="1"/>
  <c r="S1566" i="12"/>
  <c r="T1566" i="12" s="1"/>
  <c r="AB1566" i="12" s="1"/>
  <c r="AC1566" i="12" s="1"/>
  <c r="AD1566" i="12" s="1"/>
  <c r="S1242" i="12"/>
  <c r="T1242" i="12" s="1"/>
  <c r="AB1242" i="12" s="1"/>
  <c r="S1364" i="12"/>
  <c r="T1364" i="12" s="1"/>
  <c r="AB1364" i="12" s="1"/>
  <c r="S1389" i="12"/>
  <c r="T1389" i="12" s="1"/>
  <c r="AB1389" i="12" s="1"/>
  <c r="S1314" i="12"/>
  <c r="T1314" i="12" s="1"/>
  <c r="AB1314" i="12" s="1"/>
  <c r="S1439" i="12"/>
  <c r="T1439" i="12" s="1"/>
  <c r="AB1439" i="12" s="1"/>
  <c r="S1458" i="12"/>
  <c r="T1458" i="12" s="1"/>
  <c r="AB1458" i="12" s="1"/>
  <c r="S1266" i="12"/>
  <c r="T1266" i="12" s="1"/>
  <c r="AB1266" i="12" s="1"/>
  <c r="AC1266" i="12" s="1"/>
  <c r="AD1266" i="12" s="1"/>
  <c r="S1451" i="12"/>
  <c r="T1451" i="12" s="1"/>
  <c r="AB1451" i="12" s="1"/>
  <c r="AC1451" i="12" s="1"/>
  <c r="AD1451" i="12" s="1"/>
  <c r="S1474" i="12"/>
  <c r="T1474" i="12" s="1"/>
  <c r="AB1474" i="12" s="1"/>
  <c r="S1366" i="12"/>
  <c r="T1366" i="12" s="1"/>
  <c r="AB1366" i="12" s="1"/>
  <c r="S1171" i="12"/>
  <c r="T1171" i="12" s="1"/>
  <c r="AB1171" i="12" s="1"/>
  <c r="S1169" i="12"/>
  <c r="T1169" i="12" s="1"/>
  <c r="AB1169" i="12" s="1"/>
  <c r="S1206" i="12"/>
  <c r="T1206" i="12" s="1"/>
  <c r="AB1206" i="12" s="1"/>
  <c r="S1295" i="12"/>
  <c r="T1295" i="12" s="1"/>
  <c r="AB1295" i="12" s="1"/>
  <c r="S1359" i="12"/>
  <c r="T1359" i="12" s="1"/>
  <c r="AB1359" i="12" s="1"/>
  <c r="AC1359" i="12" s="1"/>
  <c r="AD1359" i="12" s="1"/>
  <c r="S1038" i="12"/>
  <c r="T1038" i="12" s="1"/>
  <c r="AB1038" i="12" s="1"/>
  <c r="AC1038" i="12" s="1"/>
  <c r="AD1038" i="12" s="1"/>
  <c r="S1083" i="12"/>
  <c r="T1083" i="12" s="1"/>
  <c r="AB1083" i="12" s="1"/>
  <c r="S1233" i="12"/>
  <c r="T1233" i="12" s="1"/>
  <c r="AB1233" i="12" s="1"/>
  <c r="S1195" i="12"/>
  <c r="T1195" i="12" s="1"/>
  <c r="AB1195" i="12" s="1"/>
  <c r="S1066" i="12"/>
  <c r="T1066" i="12" s="1"/>
  <c r="AB1066" i="12" s="1"/>
  <c r="S1090" i="12"/>
  <c r="T1090" i="12" s="1"/>
  <c r="AB1090" i="12" s="1"/>
  <c r="S1097" i="12"/>
  <c r="T1097" i="12" s="1"/>
  <c r="AB1097" i="12" s="1"/>
  <c r="S1089" i="12"/>
  <c r="T1089" i="12" s="1"/>
  <c r="AB1089" i="12" s="1"/>
  <c r="S920" i="12"/>
  <c r="T920" i="12" s="1"/>
  <c r="AB920" i="12" s="1"/>
  <c r="AC920" i="12" s="1"/>
  <c r="AD920" i="12" s="1"/>
  <c r="S933" i="12"/>
  <c r="T933" i="12" s="1"/>
  <c r="AB933" i="12" s="1"/>
  <c r="S881" i="12"/>
  <c r="T881" i="12" s="1"/>
  <c r="AB881" i="12" s="1"/>
  <c r="S1203" i="12"/>
  <c r="T1203" i="12" s="1"/>
  <c r="AB1203" i="12" s="1"/>
  <c r="S802" i="12"/>
  <c r="T802" i="12" s="1"/>
  <c r="AB802" i="12" s="1"/>
  <c r="S827" i="12"/>
  <c r="T827" i="12" s="1"/>
  <c r="AB827" i="12" s="1"/>
  <c r="S857" i="12"/>
  <c r="T857" i="12" s="1"/>
  <c r="AB857" i="12" s="1"/>
  <c r="S942" i="12"/>
  <c r="T942" i="12" s="1"/>
  <c r="AB942" i="12" s="1"/>
  <c r="AC942" i="12" s="1"/>
  <c r="AD942" i="12" s="1"/>
  <c r="S1222" i="12"/>
  <c r="T1222" i="12" s="1"/>
  <c r="AB1222" i="12" s="1"/>
  <c r="AC1222" i="12" s="1"/>
  <c r="AD1222" i="12" s="1"/>
  <c r="S1101" i="12"/>
  <c r="T1101" i="12" s="1"/>
  <c r="AB1101" i="12" s="1"/>
  <c r="AC1101" i="12" s="1"/>
  <c r="AD1101" i="12" s="1"/>
  <c r="S1121" i="12"/>
  <c r="T1121" i="12" s="1"/>
  <c r="AB1121" i="12" s="1"/>
  <c r="S938" i="12"/>
  <c r="T938" i="12" s="1"/>
  <c r="AB938" i="12" s="1"/>
  <c r="S991" i="12"/>
  <c r="T991" i="12" s="1"/>
  <c r="AB991" i="12" s="1"/>
  <c r="S613" i="12"/>
  <c r="T613" i="12" s="1"/>
  <c r="AB613" i="12" s="1"/>
  <c r="S714" i="12"/>
  <c r="T714" i="12" s="1"/>
  <c r="AB714" i="12" s="1"/>
  <c r="S803" i="12"/>
  <c r="T803" i="12" s="1"/>
  <c r="AB803" i="12" s="1"/>
  <c r="S494" i="12"/>
  <c r="T494" i="12" s="1"/>
  <c r="AB494" i="12" s="1"/>
  <c r="AC494" i="12" s="1"/>
  <c r="AD494" i="12" s="1"/>
  <c r="S677" i="12"/>
  <c r="T677" i="12" s="1"/>
  <c r="AB677" i="12" s="1"/>
  <c r="S644" i="12"/>
  <c r="T644" i="12" s="1"/>
  <c r="AB644" i="12" s="1"/>
  <c r="S913" i="12"/>
  <c r="T913" i="12" s="1"/>
  <c r="AB913" i="12" s="1"/>
  <c r="S785" i="12"/>
  <c r="T785" i="12" s="1"/>
  <c r="AB785" i="12" s="1"/>
  <c r="S820" i="12"/>
  <c r="T820" i="12" s="1"/>
  <c r="AB820" i="12" s="1"/>
  <c r="S893" i="12"/>
  <c r="T893" i="12" s="1"/>
  <c r="AB893" i="12" s="1"/>
  <c r="S3728" i="12"/>
  <c r="T3728" i="12" s="1"/>
  <c r="AB3728" i="12" s="1"/>
  <c r="S2790" i="12"/>
  <c r="T2790" i="12" s="1"/>
  <c r="AB2790" i="12" s="1"/>
  <c r="AC2790" i="12" s="1"/>
  <c r="AD2790" i="12" s="1"/>
  <c r="S2525" i="12"/>
  <c r="T2525" i="12" s="1"/>
  <c r="AB2525" i="12" s="1"/>
  <c r="S2323" i="12"/>
  <c r="T2323" i="12" s="1"/>
  <c r="AB2323" i="12" s="1"/>
  <c r="S2214" i="12"/>
  <c r="T2214" i="12" s="1"/>
  <c r="AB2214" i="12" s="1"/>
  <c r="S2181" i="12"/>
  <c r="T2181" i="12" s="1"/>
  <c r="AB2181" i="12" s="1"/>
  <c r="S2163" i="12"/>
  <c r="T2163" i="12" s="1"/>
  <c r="AB2163" i="12" s="1"/>
  <c r="S1873" i="12"/>
  <c r="T1873" i="12" s="1"/>
  <c r="AB1873" i="12" s="1"/>
  <c r="S1903" i="12"/>
  <c r="T1903" i="12" s="1"/>
  <c r="AB1903" i="12" s="1"/>
  <c r="AC1903" i="12" s="1"/>
  <c r="AD1903" i="12" s="1"/>
  <c r="S1879" i="12"/>
  <c r="T1879" i="12" s="1"/>
  <c r="AB1879" i="12" s="1"/>
  <c r="AC1879" i="12" s="1"/>
  <c r="AD1879" i="12" s="1"/>
  <c r="S1778" i="12"/>
  <c r="T1778" i="12" s="1"/>
  <c r="AB1778" i="12" s="1"/>
  <c r="S1900" i="12"/>
  <c r="T1900" i="12" s="1"/>
  <c r="AB1900" i="12" s="1"/>
  <c r="S1776" i="12"/>
  <c r="T1776" i="12" s="1"/>
  <c r="AB1776" i="12" s="1"/>
  <c r="S1741" i="12"/>
  <c r="T1741" i="12" s="1"/>
  <c r="AB1741" i="12" s="1"/>
  <c r="S1807" i="12"/>
  <c r="T1807" i="12" s="1"/>
  <c r="AB1807" i="12" s="1"/>
  <c r="S1987" i="12"/>
  <c r="T1987" i="12" s="1"/>
  <c r="AB1987" i="12" s="1"/>
  <c r="S1768" i="12"/>
  <c r="T1768" i="12" s="1"/>
  <c r="AB1768" i="12" s="1"/>
  <c r="AC1768" i="12" s="1"/>
  <c r="AD1768" i="12" s="1"/>
  <c r="S1951" i="12"/>
  <c r="T1951" i="12" s="1"/>
  <c r="AB1951" i="12" s="1"/>
  <c r="AC1951" i="12" s="1"/>
  <c r="AD1951" i="12" s="1"/>
  <c r="S1666" i="12"/>
  <c r="T1666" i="12" s="1"/>
  <c r="AB1666" i="12" s="1"/>
  <c r="S1664" i="12"/>
  <c r="T1664" i="12" s="1"/>
  <c r="AB1664" i="12" s="1"/>
  <c r="S1852" i="12"/>
  <c r="T1852" i="12" s="1"/>
  <c r="AB1852" i="12" s="1"/>
  <c r="S1670" i="12"/>
  <c r="T1670" i="12" s="1"/>
  <c r="AB1670" i="12" s="1"/>
  <c r="S1695" i="12"/>
  <c r="T1695" i="12" s="1"/>
  <c r="AB1695" i="12" s="1"/>
  <c r="S1834" i="12"/>
  <c r="T1834" i="12" s="1"/>
  <c r="AB1834" i="12" s="1"/>
  <c r="S1560" i="12"/>
  <c r="T1560" i="12" s="1"/>
  <c r="AB1560" i="12" s="1"/>
  <c r="S1552" i="12"/>
  <c r="T1552" i="12" s="1"/>
  <c r="AB1552" i="12" s="1"/>
  <c r="AC1552" i="12" s="1"/>
  <c r="AD1552" i="12" s="1"/>
  <c r="S1521" i="12"/>
  <c r="T1521" i="12" s="1"/>
  <c r="AB1521" i="12" s="1"/>
  <c r="S1575" i="12"/>
  <c r="T1575" i="12" s="1"/>
  <c r="AB1575" i="12" s="1"/>
  <c r="S1420" i="12"/>
  <c r="T1420" i="12" s="1"/>
  <c r="AB1420" i="12" s="1"/>
  <c r="S1539" i="12"/>
  <c r="T1539" i="12" s="1"/>
  <c r="AB1539" i="12" s="1"/>
  <c r="S1381" i="12"/>
  <c r="T1381" i="12" s="1"/>
  <c r="AB1381" i="12" s="1"/>
  <c r="S1405" i="12"/>
  <c r="T1405" i="12" s="1"/>
  <c r="AB1405" i="12" s="1"/>
  <c r="S1397" i="12"/>
  <c r="T1397" i="12" s="1"/>
  <c r="AB1397" i="12" s="1"/>
  <c r="AC1397" i="12" s="1"/>
  <c r="AD1397" i="12" s="1"/>
  <c r="S1658" i="12"/>
  <c r="T1658" i="12" s="1"/>
  <c r="AB1658" i="12" s="1"/>
  <c r="AC1658" i="12" s="1"/>
  <c r="AD1658" i="12" s="1"/>
  <c r="S1627" i="12"/>
  <c r="T1627" i="12" s="1"/>
  <c r="AB1627" i="12" s="1"/>
  <c r="S1491" i="12"/>
  <c r="T1491" i="12" s="1"/>
  <c r="AB1491" i="12" s="1"/>
  <c r="S1425" i="12"/>
  <c r="T1425" i="12" s="1"/>
  <c r="AB1425" i="12" s="1"/>
  <c r="S1376" i="12"/>
  <c r="T1376" i="12" s="1"/>
  <c r="AB1376" i="12" s="1"/>
  <c r="S1551" i="12"/>
  <c r="T1551" i="12" s="1"/>
  <c r="AB1551" i="12" s="1"/>
  <c r="S1595" i="12"/>
  <c r="T1595" i="12" s="1"/>
  <c r="AB1595" i="12" s="1"/>
  <c r="S1537" i="12"/>
  <c r="T1537" i="12" s="1"/>
  <c r="AB1537" i="12" s="1"/>
  <c r="S1520" i="12"/>
  <c r="T1520" i="12" s="1"/>
  <c r="AB1520" i="12" s="1"/>
  <c r="S3542" i="12"/>
  <c r="T3542" i="12" s="1"/>
  <c r="AB3542" i="12" s="1"/>
  <c r="S2840" i="12"/>
  <c r="T2840" i="12" s="1"/>
  <c r="AB2840" i="12" s="1"/>
  <c r="S2569" i="12"/>
  <c r="T2569" i="12" s="1"/>
  <c r="AB2569" i="12" s="1"/>
  <c r="AC2569" i="12" s="1"/>
  <c r="AD2569" i="12" s="1"/>
  <c r="S2366" i="12"/>
  <c r="T2366" i="12" s="1"/>
  <c r="AB2366" i="12" s="1"/>
  <c r="S2370" i="12"/>
  <c r="T2370" i="12" s="1"/>
  <c r="AB2370" i="12" s="1"/>
  <c r="S2166" i="12"/>
  <c r="T2166" i="12" s="1"/>
  <c r="AB2166" i="12" s="1"/>
  <c r="S2131" i="12"/>
  <c r="T2131" i="12" s="1"/>
  <c r="AB2131" i="12" s="1"/>
  <c r="S1938" i="12"/>
  <c r="T1938" i="12" s="1"/>
  <c r="AB1938" i="12" s="1"/>
  <c r="AC1938" i="12" s="1"/>
  <c r="AD1938" i="12" s="1"/>
  <c r="S1827" i="12"/>
  <c r="T1827" i="12" s="1"/>
  <c r="AB1827" i="12" s="1"/>
  <c r="S2065" i="12"/>
  <c r="T2065" i="12" s="1"/>
  <c r="AB2065" i="12" s="1"/>
  <c r="S1757" i="12"/>
  <c r="T1757" i="12" s="1"/>
  <c r="AB1757" i="12" s="1"/>
  <c r="S1733" i="12"/>
  <c r="T1733" i="12" s="1"/>
  <c r="AB1733" i="12" s="1"/>
  <c r="S1950" i="12"/>
  <c r="T1950" i="12" s="1"/>
  <c r="AB1950" i="12" s="1"/>
  <c r="S1969" i="12"/>
  <c r="T1969" i="12" s="1"/>
  <c r="AB1969" i="12" s="1"/>
  <c r="S1760" i="12"/>
  <c r="T1760" i="12" s="1"/>
  <c r="AB1760" i="12" s="1"/>
  <c r="AC1760" i="12" s="1"/>
  <c r="AD1760" i="12" s="1"/>
  <c r="S1996" i="12"/>
  <c r="T1996" i="12" s="1"/>
  <c r="AB1996" i="12" s="1"/>
  <c r="AC1996" i="12" s="1"/>
  <c r="AD1996" i="12" s="1"/>
  <c r="S1837" i="12"/>
  <c r="T1837" i="12" s="1"/>
  <c r="AB1837" i="12" s="1"/>
  <c r="S1789" i="12"/>
  <c r="T1789" i="12" s="1"/>
  <c r="AB1789" i="12" s="1"/>
  <c r="S1785" i="12"/>
  <c r="T1785" i="12" s="1"/>
  <c r="AB1785" i="12" s="1"/>
  <c r="S1607" i="12"/>
  <c r="T1607" i="12" s="1"/>
  <c r="AB1607" i="12" s="1"/>
  <c r="S1745" i="12"/>
  <c r="T1745" i="12" s="1"/>
  <c r="AB1745" i="12" s="1"/>
  <c r="S1610" i="12"/>
  <c r="T1610" i="12" s="1"/>
  <c r="AB1610" i="12" s="1"/>
  <c r="S1687" i="12"/>
  <c r="T1687" i="12" s="1"/>
  <c r="AB1687" i="12" s="1"/>
  <c r="AC1687" i="12" s="1"/>
  <c r="AD1687" i="12" s="1"/>
  <c r="S1636" i="12"/>
  <c r="T1636" i="12" s="1"/>
  <c r="AB1636" i="12" s="1"/>
  <c r="AC1636" i="12" s="1"/>
  <c r="AD1636" i="12" s="1"/>
  <c r="S1622" i="12"/>
  <c r="T1622" i="12" s="1"/>
  <c r="AB1622" i="12" s="1"/>
  <c r="S1368" i="12"/>
  <c r="T1368" i="12" s="1"/>
  <c r="AB1368" i="12" s="1"/>
  <c r="S1619" i="12"/>
  <c r="T1619" i="12" s="1"/>
  <c r="AB1619" i="12" s="1"/>
  <c r="AC1619" i="12" s="1"/>
  <c r="AD1619" i="12" s="1"/>
  <c r="S1686" i="12"/>
  <c r="T1686" i="12" s="1"/>
  <c r="AB1686" i="12" s="1"/>
  <c r="S1412" i="12"/>
  <c r="T1412" i="12" s="1"/>
  <c r="AB1412" i="12" s="1"/>
  <c r="S1581" i="12"/>
  <c r="T1581" i="12" s="1"/>
  <c r="AB1581" i="12" s="1"/>
  <c r="S1514" i="12"/>
  <c r="T1514" i="12" s="1"/>
  <c r="AB1514" i="12" s="1"/>
  <c r="S1593" i="12"/>
  <c r="T1593" i="12" s="1"/>
  <c r="AB1593" i="12" s="1"/>
  <c r="AC1593" i="12" s="1"/>
  <c r="AD1593" i="12" s="1"/>
  <c r="S1527" i="12"/>
  <c r="T1527" i="12" s="1"/>
  <c r="AB1527" i="12" s="1"/>
  <c r="S1564" i="12"/>
  <c r="T1564" i="12" s="1"/>
  <c r="AB1564" i="12" s="1"/>
  <c r="S1667" i="12"/>
  <c r="T1667" i="12" s="1"/>
  <c r="AB1667" i="12" s="1"/>
  <c r="S1849" i="12"/>
  <c r="T1849" i="12" s="1"/>
  <c r="AB1849" i="12" s="1"/>
  <c r="S1404" i="12"/>
  <c r="T1404" i="12" s="1"/>
  <c r="AB1404" i="12" s="1"/>
  <c r="AC1404" i="12" s="1"/>
  <c r="AD1404" i="12" s="1"/>
  <c r="S1231" i="12"/>
  <c r="T1231" i="12" s="1"/>
  <c r="AB1231" i="12" s="1"/>
  <c r="S1257" i="12"/>
  <c r="T1257" i="12" s="1"/>
  <c r="AB1257" i="12" s="1"/>
  <c r="AC1257" i="12" s="1"/>
  <c r="AD1257" i="12" s="1"/>
  <c r="S1492" i="12"/>
  <c r="T1492" i="12" s="1"/>
  <c r="AB1492" i="12" s="1"/>
  <c r="AC1492" i="12" s="1"/>
  <c r="AD1492" i="12" s="1"/>
  <c r="S1377" i="12"/>
  <c r="T1377" i="12" s="1"/>
  <c r="AB1377" i="12" s="1"/>
  <c r="AC1377" i="12" s="1"/>
  <c r="AD1377" i="12" s="1"/>
  <c r="S1465" i="12"/>
  <c r="T1465" i="12" s="1"/>
  <c r="AB1465" i="12" s="1"/>
  <c r="S1588" i="12"/>
  <c r="T1588" i="12" s="1"/>
  <c r="AB1588" i="12" s="1"/>
  <c r="S1365" i="12"/>
  <c r="T1365" i="12" s="1"/>
  <c r="AB1365" i="12" s="1"/>
  <c r="S1378" i="12"/>
  <c r="T1378" i="12" s="1"/>
  <c r="AB1378" i="12" s="1"/>
  <c r="S1346" i="12"/>
  <c r="T1346" i="12" s="1"/>
  <c r="AB1346" i="12" s="1"/>
  <c r="S1478" i="12"/>
  <c r="T1478" i="12" s="1"/>
  <c r="AB1478" i="12" s="1"/>
  <c r="S1501" i="12"/>
  <c r="T1501" i="12" s="1"/>
  <c r="AB1501" i="12" s="1"/>
  <c r="AC1501" i="12" s="1"/>
  <c r="AD1501" i="12" s="1"/>
  <c r="S1350" i="12"/>
  <c r="T1350" i="12" s="1"/>
  <c r="AB1350" i="12" s="1"/>
  <c r="S1107" i="12"/>
  <c r="T1107" i="12" s="1"/>
  <c r="AB1107" i="12" s="1"/>
  <c r="S1075" i="12"/>
  <c r="T1075" i="12" s="1"/>
  <c r="AB1075" i="12" s="1"/>
  <c r="AC1075" i="12" s="1"/>
  <c r="AD1075" i="12" s="1"/>
  <c r="S1164" i="12"/>
  <c r="T1164" i="12" s="1"/>
  <c r="AB1164" i="12" s="1"/>
  <c r="S1030" i="12"/>
  <c r="T1030" i="12" s="1"/>
  <c r="AB1030" i="12" s="1"/>
  <c r="AC1030" i="12" s="1"/>
  <c r="AD1030" i="12" s="1"/>
  <c r="S1104" i="12"/>
  <c r="T1104" i="12" s="1"/>
  <c r="AB1104" i="12" s="1"/>
  <c r="S1120" i="12"/>
  <c r="T1120" i="12" s="1"/>
  <c r="AB1120" i="12" s="1"/>
  <c r="S1044" i="12"/>
  <c r="T1044" i="12" s="1"/>
  <c r="AB1044" i="12" s="1"/>
  <c r="AC1044" i="12" s="1"/>
  <c r="AD1044" i="12" s="1"/>
  <c r="S1032" i="12"/>
  <c r="T1032" i="12" s="1"/>
  <c r="AB1032" i="12" s="1"/>
  <c r="S1138" i="12"/>
  <c r="T1138" i="12" s="1"/>
  <c r="AB1138" i="12" s="1"/>
  <c r="S1253" i="12"/>
  <c r="T1253" i="12" s="1"/>
  <c r="AB1253" i="12" s="1"/>
  <c r="S1084" i="12"/>
  <c r="T1084" i="12" s="1"/>
  <c r="AB1084" i="12" s="1"/>
  <c r="S1167" i="12"/>
  <c r="T1167" i="12" s="1"/>
  <c r="AB1167" i="12" s="1"/>
  <c r="S1201" i="12"/>
  <c r="T1201" i="12" s="1"/>
  <c r="AB1201" i="12" s="1"/>
  <c r="S789" i="12"/>
  <c r="T789" i="12" s="1"/>
  <c r="AB789" i="12" s="1"/>
  <c r="AC789" i="12" s="1"/>
  <c r="AD789" i="12" s="1"/>
  <c r="S1114" i="12"/>
  <c r="T1114" i="12" s="1"/>
  <c r="AB1114" i="12" s="1"/>
  <c r="AC1114" i="12" s="1"/>
  <c r="AD1114" i="12" s="1"/>
  <c r="S779" i="12"/>
  <c r="T779" i="12" s="1"/>
  <c r="AB779" i="12" s="1"/>
  <c r="S982" i="12"/>
  <c r="T982" i="12" s="1"/>
  <c r="AB982" i="12" s="1"/>
  <c r="S770" i="12"/>
  <c r="T770" i="12" s="1"/>
  <c r="AB770" i="12" s="1"/>
  <c r="S934" i="12"/>
  <c r="T934" i="12" s="1"/>
  <c r="AB934" i="12" s="1"/>
  <c r="S1031" i="12"/>
  <c r="T1031" i="12" s="1"/>
  <c r="AB1031" i="12" s="1"/>
  <c r="S894" i="12"/>
  <c r="T894" i="12" s="1"/>
  <c r="AB894" i="12" s="1"/>
  <c r="S983" i="12"/>
  <c r="T983" i="12" s="1"/>
  <c r="AB983" i="12" s="1"/>
  <c r="AC983" i="12" s="1"/>
  <c r="AD983" i="12" s="1"/>
  <c r="S1178" i="12"/>
  <c r="T1178" i="12" s="1"/>
  <c r="AB1178" i="12" s="1"/>
  <c r="AC1178" i="12" s="1"/>
  <c r="AD1178" i="12" s="1"/>
  <c r="S989" i="12"/>
  <c r="T989" i="12" s="1"/>
  <c r="AB989" i="12" s="1"/>
  <c r="S928" i="12"/>
  <c r="T928" i="12" s="1"/>
  <c r="AB928" i="12" s="1"/>
  <c r="S787" i="12"/>
  <c r="T787" i="12" s="1"/>
  <c r="AB787" i="12" s="1"/>
  <c r="AC787" i="12" s="1"/>
  <c r="AD787" i="12" s="1"/>
  <c r="S706" i="12"/>
  <c r="T706" i="12" s="1"/>
  <c r="AB706" i="12" s="1"/>
  <c r="S908" i="12"/>
  <c r="T908" i="12" s="1"/>
  <c r="AB908" i="12" s="1"/>
  <c r="AC908" i="12" s="1"/>
  <c r="AD908" i="12" s="1"/>
  <c r="S761" i="12"/>
  <c r="T761" i="12" s="1"/>
  <c r="AB761" i="12" s="1"/>
  <c r="S709" i="12"/>
  <c r="T709" i="12" s="1"/>
  <c r="AB709" i="12" s="1"/>
  <c r="S971" i="12"/>
  <c r="T971" i="12" s="1"/>
  <c r="AB971" i="12" s="1"/>
  <c r="AC971" i="12" s="1"/>
  <c r="AD971" i="12" s="1"/>
  <c r="S653" i="12"/>
  <c r="T653" i="12" s="1"/>
  <c r="AB653" i="12" s="1"/>
  <c r="S719" i="12"/>
  <c r="T719" i="12" s="1"/>
  <c r="AB719" i="12" s="1"/>
  <c r="S606" i="12"/>
  <c r="T606" i="12" s="1"/>
  <c r="AB606" i="12" s="1"/>
  <c r="S713" i="12"/>
  <c r="T713" i="12" s="1"/>
  <c r="AB713" i="12" s="1"/>
  <c r="S636" i="12"/>
  <c r="T636" i="12" s="1"/>
  <c r="AB636" i="12" s="1"/>
  <c r="AC636" i="12" s="1"/>
  <c r="AD636" i="12" s="1"/>
  <c r="S3290" i="12"/>
  <c r="T3290" i="12" s="1"/>
  <c r="AB3290" i="12" s="1"/>
  <c r="S2663" i="12"/>
  <c r="T2663" i="12" s="1"/>
  <c r="AB2663" i="12" s="1"/>
  <c r="AC2663" i="12" s="1"/>
  <c r="AD2663" i="12" s="1"/>
  <c r="S2626" i="12"/>
  <c r="T2626" i="12" s="1"/>
  <c r="AB2626" i="12" s="1"/>
  <c r="AC2626" i="12" s="1"/>
  <c r="AD2626" i="12" s="1"/>
  <c r="S2250" i="12"/>
  <c r="T2250" i="12" s="1"/>
  <c r="AB2250" i="12" s="1"/>
  <c r="S2224" i="12"/>
  <c r="T2224" i="12" s="1"/>
  <c r="AB2224" i="12" s="1"/>
  <c r="S2212" i="12"/>
  <c r="T2212" i="12" s="1"/>
  <c r="AB2212" i="12" s="1"/>
  <c r="S2104" i="12"/>
  <c r="T2104" i="12" s="1"/>
  <c r="AB2104" i="12" s="1"/>
  <c r="S2045" i="12"/>
  <c r="T2045" i="12" s="1"/>
  <c r="AB2045" i="12" s="1"/>
  <c r="AC2045" i="12" s="1"/>
  <c r="AD2045" i="12" s="1"/>
  <c r="S1826" i="12"/>
  <c r="T1826" i="12" s="1"/>
  <c r="AB1826" i="12" s="1"/>
  <c r="S1844" i="12"/>
  <c r="T1844" i="12" s="1"/>
  <c r="AB1844" i="12" s="1"/>
  <c r="S1726" i="12"/>
  <c r="T1726" i="12" s="1"/>
  <c r="AB1726" i="12" s="1"/>
  <c r="AC1726" i="12" s="1"/>
  <c r="AD1726" i="12" s="1"/>
  <c r="S1874" i="12"/>
  <c r="T1874" i="12" s="1"/>
  <c r="AB1874" i="12" s="1"/>
  <c r="S2036" i="12"/>
  <c r="T2036" i="12" s="1"/>
  <c r="AB2036" i="12" s="1"/>
  <c r="S1995" i="12"/>
  <c r="T1995" i="12" s="1"/>
  <c r="AB1995" i="12" s="1"/>
  <c r="AC1995" i="12" s="1"/>
  <c r="AD1995" i="12" s="1"/>
  <c r="S1719" i="12"/>
  <c r="T1719" i="12" s="1"/>
  <c r="AB1719" i="12" s="1"/>
  <c r="S1891" i="12"/>
  <c r="T1891" i="12" s="1"/>
  <c r="AB1891" i="12" s="1"/>
  <c r="AC1891" i="12" s="1"/>
  <c r="AD1891" i="12" s="1"/>
  <c r="S1911" i="12"/>
  <c r="T1911" i="12" s="1"/>
  <c r="AB1911" i="12" s="1"/>
  <c r="S1799" i="12"/>
  <c r="T1799" i="12" s="1"/>
  <c r="AB1799" i="12" s="1"/>
  <c r="AC1799" i="12" s="1"/>
  <c r="AD1799" i="12" s="1"/>
  <c r="S1639" i="12"/>
  <c r="T1639" i="12" s="1"/>
  <c r="AB1639" i="12" s="1"/>
  <c r="AC1639" i="12" s="1"/>
  <c r="AD1639" i="12" s="1"/>
  <c r="S1684" i="12"/>
  <c r="T1684" i="12" s="1"/>
  <c r="AB1684" i="12" s="1"/>
  <c r="S1904" i="12"/>
  <c r="T1904" i="12" s="1"/>
  <c r="AB1904" i="12" s="1"/>
  <c r="S1692" i="12"/>
  <c r="T1692" i="12" s="1"/>
  <c r="AB1692" i="12" s="1"/>
  <c r="S1854" i="12"/>
  <c r="T1854" i="12" s="1"/>
  <c r="AB1854" i="12" s="1"/>
  <c r="S1621" i="12"/>
  <c r="T1621" i="12" s="1"/>
  <c r="AB1621" i="12" s="1"/>
  <c r="AC1621" i="12" s="1"/>
  <c r="AD1621" i="12" s="1"/>
  <c r="S1531" i="12"/>
  <c r="T1531" i="12" s="1"/>
  <c r="AB1531" i="12" s="1"/>
  <c r="S1431" i="12"/>
  <c r="T1431" i="12" s="1"/>
  <c r="AB1431" i="12" s="1"/>
  <c r="AC1431" i="12" s="1"/>
  <c r="AD1431" i="12" s="1"/>
  <c r="S1657" i="12"/>
  <c r="T1657" i="12" s="1"/>
  <c r="AB1657" i="12" s="1"/>
  <c r="AC1657" i="12" s="1"/>
  <c r="AD1657" i="12" s="1"/>
  <c r="S1534" i="12"/>
  <c r="T1534" i="12" s="1"/>
  <c r="AB1534" i="12" s="1"/>
  <c r="S1706" i="12"/>
  <c r="T1706" i="12" s="1"/>
  <c r="AB1706" i="12" s="1"/>
  <c r="S1673" i="12"/>
  <c r="T1673" i="12" s="1"/>
  <c r="AB1673" i="12" s="1"/>
  <c r="S1705" i="12"/>
  <c r="T1705" i="12" s="1"/>
  <c r="AB1705" i="12" s="1"/>
  <c r="S1591" i="12"/>
  <c r="T1591" i="12" s="1"/>
  <c r="AB1591" i="12" s="1"/>
  <c r="AC1591" i="12" s="1"/>
  <c r="AD1591" i="12" s="1"/>
  <c r="S1604" i="12"/>
  <c r="T1604" i="12" s="1"/>
  <c r="AB1604" i="12" s="1"/>
  <c r="S1558" i="12"/>
  <c r="T1558" i="12" s="1"/>
  <c r="AB1558" i="12" s="1"/>
  <c r="AC1558" i="12" s="1"/>
  <c r="AD1558" i="12" s="1"/>
  <c r="S1732" i="12"/>
  <c r="T1732" i="12" s="1"/>
  <c r="AB1732" i="12" s="1"/>
  <c r="AC1732" i="12" s="1"/>
  <c r="AD1732" i="12" s="1"/>
  <c r="S1500" i="12"/>
  <c r="T1500" i="12" s="1"/>
  <c r="AB1500" i="12" s="1"/>
  <c r="S1529" i="12"/>
  <c r="T1529" i="12" s="1"/>
  <c r="AB1529" i="12" s="1"/>
  <c r="S1571" i="12"/>
  <c r="T1571" i="12" s="1"/>
  <c r="AB1571" i="12" s="1"/>
  <c r="AC1571" i="12" s="1"/>
  <c r="AD1571" i="12" s="1"/>
  <c r="S1468" i="12"/>
  <c r="T1468" i="12" s="1"/>
  <c r="AB1468" i="12" s="1"/>
  <c r="S1247" i="12"/>
  <c r="T1247" i="12" s="1"/>
  <c r="AB1247" i="12" s="1"/>
  <c r="AC1247" i="12" s="1"/>
  <c r="AD1247" i="12" s="1"/>
  <c r="S1424" i="12"/>
  <c r="T1424" i="12" s="1"/>
  <c r="AB1424" i="12" s="1"/>
  <c r="S1467" i="12"/>
  <c r="T1467" i="12" s="1"/>
  <c r="AB1467" i="12" s="1"/>
  <c r="S1395" i="12"/>
  <c r="T1395" i="12" s="1"/>
  <c r="AB1395" i="12" s="1"/>
  <c r="AC1395" i="12" s="1"/>
  <c r="AD1395" i="12" s="1"/>
  <c r="S1441" i="12"/>
  <c r="T1441" i="12" s="1"/>
  <c r="AB1441" i="12" s="1"/>
  <c r="S1475" i="12"/>
  <c r="T1475" i="12" s="1"/>
  <c r="AB1475" i="12" s="1"/>
  <c r="S1386" i="12"/>
  <c r="T1386" i="12" s="1"/>
  <c r="AB1386" i="12" s="1"/>
  <c r="S1413" i="12"/>
  <c r="T1413" i="12" s="1"/>
  <c r="AB1413" i="12" s="1"/>
  <c r="S1398" i="12"/>
  <c r="T1398" i="12" s="1"/>
  <c r="AB1398" i="12" s="1"/>
  <c r="AC1398" i="12" s="1"/>
  <c r="AD1398" i="12" s="1"/>
  <c r="S1290" i="12"/>
  <c r="T1290" i="12" s="1"/>
  <c r="AB1290" i="12" s="1"/>
  <c r="S1004" i="12"/>
  <c r="T1004" i="12" s="1"/>
  <c r="AB1004" i="12" s="1"/>
  <c r="AC1004" i="12" s="1"/>
  <c r="AD1004" i="12" s="1"/>
  <c r="S1125" i="12"/>
  <c r="T1125" i="12" s="1"/>
  <c r="AB1125" i="12" s="1"/>
  <c r="AC1125" i="12" s="1"/>
  <c r="AD1125" i="12" s="1"/>
  <c r="S1194" i="12"/>
  <c r="T1194" i="12" s="1"/>
  <c r="AB1194" i="12" s="1"/>
  <c r="S1050" i="12"/>
  <c r="T1050" i="12" s="1"/>
  <c r="AB1050" i="12" s="1"/>
  <c r="S1199" i="12"/>
  <c r="T1199" i="12" s="1"/>
  <c r="AB1199" i="12" s="1"/>
  <c r="S1029" i="12"/>
  <c r="T1029" i="12" s="1"/>
  <c r="AB1029" i="12" s="1"/>
  <c r="S968" i="12"/>
  <c r="T968" i="12" s="1"/>
  <c r="AB968" i="12" s="1"/>
  <c r="S1180" i="12"/>
  <c r="T1180" i="12" s="1"/>
  <c r="AB1180" i="12" s="1"/>
  <c r="S1042" i="12"/>
  <c r="T1042" i="12" s="1"/>
  <c r="AB1042" i="12" s="1"/>
  <c r="S1132" i="12"/>
  <c r="T1132" i="12" s="1"/>
  <c r="AB1132" i="12" s="1"/>
  <c r="AC1132" i="12" s="1"/>
  <c r="AD1132" i="12" s="1"/>
  <c r="S1108" i="12"/>
  <c r="T1108" i="12" s="1"/>
  <c r="AB1108" i="12" s="1"/>
  <c r="S967" i="12"/>
  <c r="T967" i="12" s="1"/>
  <c r="AB967" i="12" s="1"/>
  <c r="S1220" i="12"/>
  <c r="T1220" i="12" s="1"/>
  <c r="AB1220" i="12" s="1"/>
  <c r="AC1220" i="12" s="1"/>
  <c r="AD1220" i="12" s="1"/>
  <c r="S903" i="12"/>
  <c r="T903" i="12" s="1"/>
  <c r="AB903" i="12" s="1"/>
  <c r="S973" i="12"/>
  <c r="T973" i="12" s="1"/>
  <c r="AB973" i="12" s="1"/>
  <c r="AC973" i="12" s="1"/>
  <c r="AD973" i="12" s="1"/>
  <c r="S1184" i="12"/>
  <c r="T1184" i="12" s="1"/>
  <c r="AB1184" i="12" s="1"/>
  <c r="S949" i="12"/>
  <c r="T949" i="12" s="1"/>
  <c r="AB949" i="12" s="1"/>
  <c r="AC949" i="12" s="1"/>
  <c r="AD949" i="12" s="1"/>
  <c r="S851" i="12"/>
  <c r="T851" i="12" s="1"/>
  <c r="AB851" i="12" s="1"/>
  <c r="AC851" i="12" s="1"/>
  <c r="AD851" i="12" s="1"/>
  <c r="S1225" i="12"/>
  <c r="T1225" i="12" s="1"/>
  <c r="AB1225" i="12" s="1"/>
  <c r="S1026" i="12"/>
  <c r="T1026" i="12" s="1"/>
  <c r="AB1026" i="12" s="1"/>
  <c r="S1003" i="12"/>
  <c r="T1003" i="12" s="1"/>
  <c r="AB1003" i="12" s="1"/>
  <c r="S923" i="12"/>
  <c r="T923" i="12" s="1"/>
  <c r="AB923" i="12" s="1"/>
  <c r="S978" i="12"/>
  <c r="T978" i="12" s="1"/>
  <c r="AB978" i="12" s="1"/>
  <c r="AC978" i="12" s="1"/>
  <c r="AD978" i="12" s="1"/>
  <c r="S872" i="12"/>
  <c r="T872" i="12" s="1"/>
  <c r="AB872" i="12" s="1"/>
  <c r="S772" i="12"/>
  <c r="T772" i="12" s="1"/>
  <c r="AB772" i="12" s="1"/>
  <c r="AC772" i="12" s="1"/>
  <c r="AD772" i="12" s="1"/>
  <c r="S811" i="12"/>
  <c r="T811" i="12" s="1"/>
  <c r="AB811" i="12" s="1"/>
  <c r="AC811" i="12" s="1"/>
  <c r="AD811" i="12" s="1"/>
  <c r="S536" i="12"/>
  <c r="T536" i="12" s="1"/>
  <c r="AB536" i="12" s="1"/>
  <c r="S3298" i="12"/>
  <c r="T3298" i="12" s="1"/>
  <c r="AB3298" i="12" s="1"/>
  <c r="S2734" i="12"/>
  <c r="T2734" i="12" s="1"/>
  <c r="AB2734" i="12" s="1"/>
  <c r="S2353" i="12"/>
  <c r="T2353" i="12" s="1"/>
  <c r="AB2353" i="12" s="1"/>
  <c r="S2325" i="12"/>
  <c r="T2325" i="12" s="1"/>
  <c r="AB2325" i="12" s="1"/>
  <c r="AC2325" i="12" s="1"/>
  <c r="AD2325" i="12" s="1"/>
  <c r="S2267" i="12"/>
  <c r="T2267" i="12" s="1"/>
  <c r="AB2267" i="12" s="1"/>
  <c r="S2132" i="12"/>
  <c r="T2132" i="12" s="1"/>
  <c r="AB2132" i="12" s="1"/>
  <c r="AC2132" i="12" s="1"/>
  <c r="AD2132" i="12" s="1"/>
  <c r="S2159" i="12"/>
  <c r="T2159" i="12" s="1"/>
  <c r="AB2159" i="12" s="1"/>
  <c r="AC2159" i="12" s="1"/>
  <c r="AD2159" i="12" s="1"/>
  <c r="S1863" i="12"/>
  <c r="T1863" i="12" s="1"/>
  <c r="AB1863" i="12" s="1"/>
  <c r="S2029" i="12"/>
  <c r="T2029" i="12" s="1"/>
  <c r="AB2029" i="12" s="1"/>
  <c r="S1893" i="12"/>
  <c r="T1893" i="12" s="1"/>
  <c r="AB1893" i="12" s="1"/>
  <c r="AC1893" i="12" s="1"/>
  <c r="AD1893" i="12" s="1"/>
  <c r="S1642" i="12"/>
  <c r="T1642" i="12" s="1"/>
  <c r="AB1642" i="12" s="1"/>
  <c r="S1820" i="12"/>
  <c r="T1820" i="12" s="1"/>
  <c r="AB1820" i="12" s="1"/>
  <c r="AC1820" i="12" s="1"/>
  <c r="AD1820" i="12" s="1"/>
  <c r="S1738" i="12"/>
  <c r="T1738" i="12" s="1"/>
  <c r="AB1738" i="12" s="1"/>
  <c r="S1794" i="12"/>
  <c r="T1794" i="12" s="1"/>
  <c r="AB1794" i="12" s="1"/>
  <c r="S1876" i="12"/>
  <c r="T1876" i="12" s="1"/>
  <c r="AB1876" i="12" s="1"/>
  <c r="AC1876" i="12" s="1"/>
  <c r="AD1876" i="12" s="1"/>
  <c r="S1928" i="12"/>
  <c r="T1928" i="12" s="1"/>
  <c r="AB1928" i="12" s="1"/>
  <c r="S1724" i="12"/>
  <c r="T1724" i="12" s="1"/>
  <c r="AB1724" i="12" s="1"/>
  <c r="S1796" i="12"/>
  <c r="T1796" i="12" s="1"/>
  <c r="AB1796" i="12" s="1"/>
  <c r="S1720" i="12"/>
  <c r="T1720" i="12" s="1"/>
  <c r="AB1720" i="12" s="1"/>
  <c r="S1831" i="12"/>
  <c r="T1831" i="12" s="1"/>
  <c r="AB1831" i="12" s="1"/>
  <c r="AC1831" i="12" s="1"/>
  <c r="AD1831" i="12" s="1"/>
  <c r="S1769" i="12"/>
  <c r="T1769" i="12" s="1"/>
  <c r="AB1769" i="12" s="1"/>
  <c r="S1816" i="12"/>
  <c r="T1816" i="12" s="1"/>
  <c r="AB1816" i="12" s="1"/>
  <c r="AC1816" i="12" s="1"/>
  <c r="AD1816" i="12" s="1"/>
  <c r="S1755" i="12"/>
  <c r="T1755" i="12" s="1"/>
  <c r="AB1755" i="12" s="1"/>
  <c r="AC1755" i="12" s="1"/>
  <c r="AD1755" i="12" s="1"/>
  <c r="S1601" i="12"/>
  <c r="T1601" i="12" s="1"/>
  <c r="AB1601" i="12" s="1"/>
  <c r="S1810" i="12"/>
  <c r="T1810" i="12" s="1"/>
  <c r="AB1810" i="12" s="1"/>
  <c r="S1650" i="12"/>
  <c r="T1650" i="12" s="1"/>
  <c r="AB1650" i="12" s="1"/>
  <c r="S1682" i="12"/>
  <c r="T1682" i="12" s="1"/>
  <c r="AB1682" i="12" s="1"/>
  <c r="S1583" i="12"/>
  <c r="T1583" i="12" s="1"/>
  <c r="AB1583" i="12" s="1"/>
  <c r="AC1583" i="12" s="1"/>
  <c r="AD1583" i="12" s="1"/>
  <c r="S1535" i="12"/>
  <c r="T1535" i="12" s="1"/>
  <c r="AB1535" i="12" s="1"/>
  <c r="S1715" i="12"/>
  <c r="T1715" i="12" s="1"/>
  <c r="AB1715" i="12" s="1"/>
  <c r="S1598" i="12"/>
  <c r="T1598" i="12" s="1"/>
  <c r="AB1598" i="12" s="1"/>
  <c r="AC1598" i="12" s="1"/>
  <c r="AD1598" i="12" s="1"/>
  <c r="S1648" i="12"/>
  <c r="T1648" i="12" s="1"/>
  <c r="AB1648" i="12" s="1"/>
  <c r="S1708" i="12"/>
  <c r="T1708" i="12" s="1"/>
  <c r="AB1708" i="12" s="1"/>
  <c r="S1429" i="12"/>
  <c r="T1429" i="12" s="1"/>
  <c r="AB1429" i="12" s="1"/>
  <c r="AC1429" i="12" s="1"/>
  <c r="AD1429" i="12" s="1"/>
  <c r="S1626" i="12"/>
  <c r="T1626" i="12" s="1"/>
  <c r="AB1626" i="12" s="1"/>
  <c r="S1546" i="12"/>
  <c r="T1546" i="12" s="1"/>
  <c r="AB1546" i="12" s="1"/>
  <c r="S1246" i="12"/>
  <c r="T1246" i="12" s="1"/>
  <c r="AB1246" i="12" s="1"/>
  <c r="S1530" i="12"/>
  <c r="T1530" i="12" s="1"/>
  <c r="AB1530" i="12" s="1"/>
  <c r="AC1530" i="12" s="1"/>
  <c r="AD1530" i="12" s="1"/>
  <c r="S1442" i="12"/>
  <c r="T1442" i="12" s="1"/>
  <c r="AB1442" i="12" s="1"/>
  <c r="AC1442" i="12" s="1"/>
  <c r="AD1442" i="12" s="1"/>
  <c r="S1418" i="12"/>
  <c r="T1418" i="12" s="1"/>
  <c r="AB1418" i="12" s="1"/>
  <c r="S1391" i="12"/>
  <c r="T1391" i="12" s="1"/>
  <c r="AB1391" i="12" s="1"/>
  <c r="S1302" i="12"/>
  <c r="T1302" i="12" s="1"/>
  <c r="AB1302" i="12" s="1"/>
  <c r="S1309" i="12"/>
  <c r="T1309" i="12" s="1"/>
  <c r="AB1309" i="12" s="1"/>
  <c r="S1279" i="12"/>
  <c r="T1279" i="12" s="1"/>
  <c r="AB1279" i="12" s="1"/>
  <c r="AC1279" i="12" s="1"/>
  <c r="AD1279" i="12" s="1"/>
  <c r="S1297" i="12"/>
  <c r="T1297" i="12" s="1"/>
  <c r="AB1297" i="12" s="1"/>
  <c r="S1341" i="12"/>
  <c r="T1341" i="12" s="1"/>
  <c r="AB1341" i="12" s="1"/>
  <c r="S1553" i="12"/>
  <c r="T1553" i="12" s="1"/>
  <c r="AB1553" i="12" s="1"/>
  <c r="AC1553" i="12" s="1"/>
  <c r="AD1553" i="12" s="1"/>
  <c r="S1481" i="12"/>
  <c r="T1481" i="12" s="1"/>
  <c r="AB1481" i="12" s="1"/>
  <c r="AC1481" i="12" s="1"/>
  <c r="AD1481" i="12" s="1"/>
  <c r="S1355" i="12"/>
  <c r="T1355" i="12" s="1"/>
  <c r="AB1355" i="12" s="1"/>
  <c r="S1289" i="12"/>
  <c r="T1289" i="12" s="1"/>
  <c r="AB1289" i="12" s="1"/>
  <c r="S1252" i="12"/>
  <c r="T1252" i="12" s="1"/>
  <c r="AB1252" i="12" s="1"/>
  <c r="S1110" i="12"/>
  <c r="T1110" i="12" s="1"/>
  <c r="AB1110" i="12" s="1"/>
  <c r="AC1110" i="12" s="1"/>
  <c r="AD1110" i="12" s="1"/>
  <c r="S1153" i="12"/>
  <c r="T1153" i="12" s="1"/>
  <c r="AB1153" i="12" s="1"/>
  <c r="S1179" i="12"/>
  <c r="T1179" i="12" s="1"/>
  <c r="AB1179" i="12" s="1"/>
  <c r="AC1179" i="12" s="1"/>
  <c r="AD1179" i="12" s="1"/>
  <c r="S1157" i="12"/>
  <c r="T1157" i="12" s="1"/>
  <c r="AB1157" i="12" s="1"/>
  <c r="AC1157" i="12" s="1"/>
  <c r="AD1157" i="12" s="1"/>
  <c r="S1448" i="12"/>
  <c r="T1448" i="12" s="1"/>
  <c r="AB1448" i="12" s="1"/>
  <c r="S1369" i="12"/>
  <c r="T1369" i="12" s="1"/>
  <c r="AB1369" i="12" s="1"/>
  <c r="S1187" i="12"/>
  <c r="T1187" i="12" s="1"/>
  <c r="AB1187" i="12" s="1"/>
  <c r="AC1187" i="12" s="1"/>
  <c r="AD1187" i="12" s="1"/>
  <c r="S1328" i="12"/>
  <c r="T1328" i="12" s="1"/>
  <c r="AB1328" i="12" s="1"/>
  <c r="S1219" i="12"/>
  <c r="T1219" i="12" s="1"/>
  <c r="AB1219" i="12" s="1"/>
  <c r="AC1219" i="12" s="1"/>
  <c r="AD1219" i="12" s="1"/>
  <c r="S1382" i="12"/>
  <c r="T1382" i="12" s="1"/>
  <c r="AB1382" i="12" s="1"/>
  <c r="S1394" i="12"/>
  <c r="T1394" i="12" s="1"/>
  <c r="AB1394" i="12" s="1"/>
  <c r="S1251" i="12"/>
  <c r="T1251" i="12" s="1"/>
  <c r="AB1251" i="12" s="1"/>
  <c r="AC1251" i="12" s="1"/>
  <c r="AD1251" i="12" s="1"/>
  <c r="S1446" i="12"/>
  <c r="T1446" i="12" s="1"/>
  <c r="AB1446" i="12" s="1"/>
  <c r="S1592" i="12"/>
  <c r="T1592" i="12" s="1"/>
  <c r="AB1592" i="12" s="1"/>
  <c r="S1542" i="12"/>
  <c r="T1542" i="12" s="1"/>
  <c r="AB1542" i="12" s="1"/>
  <c r="S1472" i="12"/>
  <c r="T1472" i="12" s="1"/>
  <c r="AB1472" i="12" s="1"/>
  <c r="S1367" i="12"/>
  <c r="T1367" i="12" s="1"/>
  <c r="AB1367" i="12" s="1"/>
  <c r="AC1367" i="12" s="1"/>
  <c r="AD1367" i="12" s="1"/>
  <c r="S1497" i="12"/>
  <c r="T1497" i="12" s="1"/>
  <c r="AB1497" i="12" s="1"/>
  <c r="S1721" i="12"/>
  <c r="T1721" i="12" s="1"/>
  <c r="AB1721" i="12" s="1"/>
  <c r="AC1721" i="12" s="1"/>
  <c r="AD1721" i="12" s="1"/>
  <c r="S1749" i="12"/>
  <c r="T1749" i="12" s="1"/>
  <c r="AB1749" i="12" s="1"/>
  <c r="AC1749" i="12" s="1"/>
  <c r="AD1749" i="12" s="1"/>
  <c r="S1758" i="12"/>
  <c r="T1758" i="12" s="1"/>
  <c r="AB1758" i="12" s="1"/>
  <c r="AC1758" i="12" s="1"/>
  <c r="AD1758" i="12" s="1"/>
  <c r="S2037" i="12"/>
  <c r="T2037" i="12" s="1"/>
  <c r="AB2037" i="12" s="1"/>
  <c r="S2187" i="12"/>
  <c r="T2187" i="12" s="1"/>
  <c r="AB2187" i="12" s="1"/>
  <c r="S3067" i="12"/>
  <c r="T3067" i="12" s="1"/>
  <c r="AB3067" i="12" s="1"/>
  <c r="S654" i="12"/>
  <c r="T654" i="12" s="1"/>
  <c r="AB654" i="12" s="1"/>
  <c r="S641" i="12"/>
  <c r="T641" i="12" s="1"/>
  <c r="AB641" i="12" s="1"/>
  <c r="S449" i="12"/>
  <c r="T449" i="12" s="1"/>
  <c r="AB449" i="12" s="1"/>
  <c r="S586" i="12"/>
  <c r="T586" i="12" s="1"/>
  <c r="AB586" i="12" s="1"/>
  <c r="AC586" i="12" s="1"/>
  <c r="AD586" i="12" s="1"/>
  <c r="S650" i="12"/>
  <c r="T650" i="12" s="1"/>
  <c r="AB650" i="12" s="1"/>
  <c r="S678" i="12"/>
  <c r="T678" i="12" s="1"/>
  <c r="AB678" i="12" s="1"/>
  <c r="S722" i="12"/>
  <c r="T722" i="12" s="1"/>
  <c r="AB722" i="12" s="1"/>
  <c r="AC722" i="12" s="1"/>
  <c r="AD722" i="12" s="1"/>
  <c r="S868" i="12"/>
  <c r="T868" i="12" s="1"/>
  <c r="AB868" i="12" s="1"/>
  <c r="S858" i="12"/>
  <c r="T858" i="12" s="1"/>
  <c r="AB858" i="12" s="1"/>
  <c r="S892" i="12"/>
  <c r="T892" i="12" s="1"/>
  <c r="AB892" i="12" s="1"/>
  <c r="S738" i="12"/>
  <c r="T738" i="12" s="1"/>
  <c r="AB738" i="12" s="1"/>
  <c r="AC738" i="12" s="1"/>
  <c r="AD738" i="12" s="1"/>
  <c r="S830" i="12"/>
  <c r="T830" i="12" s="1"/>
  <c r="AB830" i="12" s="1"/>
  <c r="AC830" i="12" s="1"/>
  <c r="AD830" i="12" s="1"/>
  <c r="S863" i="12"/>
  <c r="T863" i="12" s="1"/>
  <c r="AB863" i="12" s="1"/>
  <c r="S886" i="12"/>
  <c r="T886" i="12" s="1"/>
  <c r="AB886" i="12" s="1"/>
  <c r="S889" i="12"/>
  <c r="T889" i="12" s="1"/>
  <c r="AB889" i="12" s="1"/>
  <c r="S721" i="12"/>
  <c r="T721" i="12" s="1"/>
  <c r="AB721" i="12" s="1"/>
  <c r="S790" i="12"/>
  <c r="T790" i="12" s="1"/>
  <c r="AB790" i="12" s="1"/>
  <c r="AC790" i="12" s="1"/>
  <c r="AD790" i="12" s="1"/>
  <c r="S997" i="12"/>
  <c r="T997" i="12" s="1"/>
  <c r="AB997" i="12" s="1"/>
  <c r="S975" i="12"/>
  <c r="T975" i="12" s="1"/>
  <c r="AB975" i="12" s="1"/>
  <c r="AC975" i="12" s="1"/>
  <c r="AD975" i="12" s="1"/>
  <c r="S965" i="12"/>
  <c r="T965" i="12" s="1"/>
  <c r="AB965" i="12" s="1"/>
  <c r="AC965" i="12" s="1"/>
  <c r="AD965" i="12" s="1"/>
  <c r="S1015" i="12"/>
  <c r="T1015" i="12" s="1"/>
  <c r="AB1015" i="12" s="1"/>
  <c r="S1059" i="12"/>
  <c r="T1059" i="12" s="1"/>
  <c r="AB1059" i="12" s="1"/>
  <c r="S1313" i="12"/>
  <c r="T1313" i="12" s="1"/>
  <c r="AB1313" i="12" s="1"/>
  <c r="S1109" i="12"/>
  <c r="T1109" i="12" s="1"/>
  <c r="AB1109" i="12" s="1"/>
  <c r="S1193" i="12"/>
  <c r="T1193" i="12" s="1"/>
  <c r="AB1193" i="12" s="1"/>
  <c r="AC1193" i="12" s="1"/>
  <c r="AD1193" i="12" s="1"/>
  <c r="S1080" i="12"/>
  <c r="T1080" i="12" s="1"/>
  <c r="AB1080" i="12" s="1"/>
  <c r="S1172" i="12"/>
  <c r="T1172" i="12" s="1"/>
  <c r="AB1172" i="12" s="1"/>
  <c r="AC1172" i="12" s="1"/>
  <c r="AD1172" i="12" s="1"/>
  <c r="S1271" i="12"/>
  <c r="T1271" i="12" s="1"/>
  <c r="AB1271" i="12" s="1"/>
  <c r="AC1271" i="12" s="1"/>
  <c r="AD1271" i="12" s="1"/>
  <c r="S1541" i="12"/>
  <c r="T1541" i="12" s="1"/>
  <c r="AB1541" i="12" s="1"/>
  <c r="S1305" i="12"/>
  <c r="T1305" i="12" s="1"/>
  <c r="AB1305" i="12" s="1"/>
  <c r="S1372" i="12"/>
  <c r="T1372" i="12" s="1"/>
  <c r="AB1372" i="12" s="1"/>
  <c r="AC1372" i="12" s="1"/>
  <c r="AD1372" i="12" s="1"/>
  <c r="S1704" i="12"/>
  <c r="T1704" i="12" s="1"/>
  <c r="AB1704" i="12" s="1"/>
  <c r="S1797" i="12"/>
  <c r="T1797" i="12" s="1"/>
  <c r="AB1797" i="12" s="1"/>
  <c r="AC1797" i="12" s="1"/>
  <c r="AD1797" i="12" s="1"/>
  <c r="S1671" i="12"/>
  <c r="T1671" i="12" s="1"/>
  <c r="AB1671" i="12" s="1"/>
  <c r="S1519" i="12"/>
  <c r="T1519" i="12" s="1"/>
  <c r="AB1519" i="12" s="1"/>
  <c r="S1408" i="12"/>
  <c r="T1408" i="12" s="1"/>
  <c r="AB1408" i="12" s="1"/>
  <c r="AC1408" i="12" s="1"/>
  <c r="AD1408" i="12" s="1"/>
  <c r="S1740" i="12"/>
  <c r="T1740" i="12" s="1"/>
  <c r="AB1740" i="12" s="1"/>
  <c r="S1783" i="12"/>
  <c r="T1783" i="12" s="1"/>
  <c r="AB1783" i="12" s="1"/>
  <c r="S1729" i="12"/>
  <c r="T1729" i="12" s="1"/>
  <c r="AB1729" i="12" s="1"/>
  <c r="S1822" i="12"/>
  <c r="T1822" i="12" s="1"/>
  <c r="AB1822" i="12" s="1"/>
  <c r="S2371" i="12"/>
  <c r="T2371" i="12" s="1"/>
  <c r="AB2371" i="12" s="1"/>
  <c r="AC2371" i="12" s="1"/>
  <c r="AD2371" i="12" s="1"/>
  <c r="S3125" i="12"/>
  <c r="T3125" i="12" s="1"/>
  <c r="AB3125" i="12" s="1"/>
  <c r="S546" i="12"/>
  <c r="T546" i="12" s="1"/>
  <c r="AB546" i="12" s="1"/>
  <c r="AC546" i="12" s="1"/>
  <c r="AD546" i="12" s="1"/>
  <c r="S695" i="12"/>
  <c r="T695" i="12" s="1"/>
  <c r="AB695" i="12" s="1"/>
  <c r="AC695" i="12" s="1"/>
  <c r="AD695" i="12" s="1"/>
  <c r="S745" i="12"/>
  <c r="T745" i="12" s="1"/>
  <c r="AB745" i="12" s="1"/>
  <c r="S888" i="12"/>
  <c r="T888" i="12" s="1"/>
  <c r="AB888" i="12" s="1"/>
  <c r="S866" i="12"/>
  <c r="T866" i="12" s="1"/>
  <c r="AB866" i="12" s="1"/>
  <c r="S635" i="12"/>
  <c r="T635" i="12" s="1"/>
  <c r="AB635" i="12" s="1"/>
  <c r="S826" i="12"/>
  <c r="T826" i="12" s="1"/>
  <c r="AB826" i="12" s="1"/>
  <c r="AC826" i="12" s="1"/>
  <c r="AD826" i="12" s="1"/>
  <c r="S842" i="12"/>
  <c r="T842" i="12" s="1"/>
  <c r="AB842" i="12" s="1"/>
  <c r="S929" i="12"/>
  <c r="T929" i="12" s="1"/>
  <c r="AB929" i="12" s="1"/>
  <c r="S884" i="12"/>
  <c r="T884" i="12" s="1"/>
  <c r="AB884" i="12" s="1"/>
  <c r="S741" i="12"/>
  <c r="T741" i="12" s="1"/>
  <c r="AB741" i="12" s="1"/>
  <c r="S786" i="12"/>
  <c r="T786" i="12" s="1"/>
  <c r="AB786" i="12" s="1"/>
  <c r="S1063" i="12"/>
  <c r="T1063" i="12" s="1"/>
  <c r="AB1063" i="12" s="1"/>
  <c r="AC1063" i="12" s="1"/>
  <c r="AD1063" i="12" s="1"/>
  <c r="S930" i="12"/>
  <c r="T930" i="12" s="1"/>
  <c r="AB930" i="12" s="1"/>
  <c r="S1088" i="12"/>
  <c r="T1088" i="12" s="1"/>
  <c r="AB1088" i="12" s="1"/>
  <c r="AC1088" i="12" s="1"/>
  <c r="AD1088" i="12" s="1"/>
  <c r="S1163" i="12"/>
  <c r="T1163" i="12" s="1"/>
  <c r="AB1163" i="12" s="1"/>
  <c r="S1357" i="12"/>
  <c r="T1357" i="12" s="1"/>
  <c r="AB1357" i="12" s="1"/>
  <c r="AC1357" i="12" s="1"/>
  <c r="AD1357" i="12" s="1"/>
  <c r="S1043" i="12"/>
  <c r="T1043" i="12" s="1"/>
  <c r="AB1043" i="12" s="1"/>
  <c r="AC1043" i="12" s="1"/>
  <c r="AD1043" i="12" s="1"/>
  <c r="S1168" i="12"/>
  <c r="T1168" i="12" s="1"/>
  <c r="AB1168" i="12" s="1"/>
  <c r="S1040" i="12"/>
  <c r="T1040" i="12" s="1"/>
  <c r="AB1040" i="12" s="1"/>
  <c r="S1039" i="12"/>
  <c r="T1039" i="12" s="1"/>
  <c r="AB1039" i="12" s="1"/>
  <c r="S1009" i="12"/>
  <c r="T1009" i="12" s="1"/>
  <c r="AB1009" i="12" s="1"/>
  <c r="S1287" i="12"/>
  <c r="T1287" i="12" s="1"/>
  <c r="AB1287" i="12" s="1"/>
  <c r="S1230" i="12"/>
  <c r="T1230" i="12" s="1"/>
  <c r="AB1230" i="12" s="1"/>
  <c r="S1241" i="12"/>
  <c r="T1241" i="12" s="1"/>
  <c r="AB1241" i="12" s="1"/>
  <c r="AC1241" i="12" s="1"/>
  <c r="AD1241" i="12" s="1"/>
  <c r="S1503" i="12"/>
  <c r="T1503" i="12" s="1"/>
  <c r="AB1503" i="12" s="1"/>
  <c r="AC1503" i="12" s="1"/>
  <c r="AD1503" i="12" s="1"/>
  <c r="S1010" i="12"/>
  <c r="T1010" i="12" s="1"/>
  <c r="AB1010" i="12" s="1"/>
  <c r="S1407" i="12"/>
  <c r="T1407" i="12" s="1"/>
  <c r="AB1407" i="12" s="1"/>
  <c r="S1690" i="12"/>
  <c r="T1690" i="12" s="1"/>
  <c r="AB1690" i="12" s="1"/>
  <c r="S1653" i="12"/>
  <c r="T1653" i="12" s="1"/>
  <c r="AB1653" i="12" s="1"/>
  <c r="S1589" i="12"/>
  <c r="T1589" i="12" s="1"/>
  <c r="AB1589" i="12" s="1"/>
  <c r="S1701" i="12"/>
  <c r="T1701" i="12" s="1"/>
  <c r="AB1701" i="12" s="1"/>
  <c r="S1815" i="12"/>
  <c r="T1815" i="12" s="1"/>
  <c r="AB1815" i="12" s="1"/>
  <c r="AC1815" i="12" s="1"/>
  <c r="AD1815" i="12" s="1"/>
  <c r="S1885" i="12"/>
  <c r="T1885" i="12" s="1"/>
  <c r="AB1885" i="12" s="1"/>
  <c r="AC1885" i="12" s="1"/>
  <c r="AD1885" i="12" s="1"/>
  <c r="S1939" i="12"/>
  <c r="T1939" i="12" s="1"/>
  <c r="AB1939" i="12" s="1"/>
  <c r="S2260" i="12"/>
  <c r="T2260" i="12" s="1"/>
  <c r="AB2260" i="12" s="1"/>
  <c r="S3537" i="12"/>
  <c r="T3537" i="12" s="1"/>
  <c r="AB3537" i="12" s="1"/>
  <c r="AC3537" i="12" s="1"/>
  <c r="AD3537" i="12" s="1"/>
  <c r="S662" i="12"/>
  <c r="T662" i="12" s="1"/>
  <c r="AB662" i="12" s="1"/>
  <c r="S405" i="12"/>
  <c r="T405" i="12" s="1"/>
  <c r="AB405" i="12" s="1"/>
  <c r="AC405" i="12" s="1"/>
  <c r="AD405" i="12" s="1"/>
  <c r="S456" i="12"/>
  <c r="T456" i="12" s="1"/>
  <c r="AB456" i="12" s="1"/>
  <c r="S276" i="12"/>
  <c r="T276" i="12" s="1"/>
  <c r="AB276" i="12" s="1"/>
  <c r="S352" i="12"/>
  <c r="T352" i="12" s="1"/>
  <c r="AB352" i="12" s="1"/>
  <c r="AC352" i="12" s="1"/>
  <c r="AD352" i="12" s="1"/>
  <c r="S314" i="12"/>
  <c r="T314" i="12" s="1"/>
  <c r="AB314" i="12" s="1"/>
  <c r="S285" i="12"/>
  <c r="T285" i="12" s="1"/>
  <c r="AB285" i="12" s="1"/>
  <c r="S292" i="12"/>
  <c r="T292" i="12" s="1"/>
  <c r="AB292" i="12" s="1"/>
  <c r="S430" i="12"/>
  <c r="T430" i="12" s="1"/>
  <c r="AB430" i="12" s="1"/>
  <c r="S516" i="12"/>
  <c r="T516" i="12" s="1"/>
  <c r="AB516" i="12" s="1"/>
  <c r="AC516" i="12" s="1"/>
  <c r="AD516" i="12" s="1"/>
  <c r="S700" i="12"/>
  <c r="T700" i="12" s="1"/>
  <c r="AB700" i="12" s="1"/>
  <c r="S645" i="12"/>
  <c r="T645" i="12" s="1"/>
  <c r="AB645" i="12" s="1"/>
  <c r="AC645" i="12" s="1"/>
  <c r="AD645" i="12" s="1"/>
  <c r="S859" i="12"/>
  <c r="T859" i="12" s="1"/>
  <c r="AB859" i="12" s="1"/>
  <c r="AC859" i="12" s="1"/>
  <c r="AD859" i="12" s="1"/>
  <c r="S623" i="12"/>
  <c r="T623" i="12" s="1"/>
  <c r="AB623" i="12" s="1"/>
  <c r="S618" i="12"/>
  <c r="T618" i="12" s="1"/>
  <c r="AB618" i="12" s="1"/>
  <c r="S572" i="12"/>
  <c r="T572" i="12" s="1"/>
  <c r="AB572" i="12" s="1"/>
  <c r="S692" i="12"/>
  <c r="T692" i="12" s="1"/>
  <c r="AB692" i="12" s="1"/>
  <c r="S860" i="12"/>
  <c r="T860" i="12" s="1"/>
  <c r="AB860" i="12" s="1"/>
  <c r="S610" i="12"/>
  <c r="T610" i="12" s="1"/>
  <c r="AB610" i="12" s="1"/>
  <c r="S530" i="12"/>
  <c r="T530" i="12" s="1"/>
  <c r="AB530" i="12" s="1"/>
  <c r="S829" i="12"/>
  <c r="T829" i="12" s="1"/>
  <c r="AB829" i="12" s="1"/>
  <c r="AC829" i="12" s="1"/>
  <c r="AD829" i="12" s="1"/>
  <c r="S630" i="12"/>
  <c r="T630" i="12" s="1"/>
  <c r="AB630" i="12" s="1"/>
  <c r="S791" i="12"/>
  <c r="T791" i="12" s="1"/>
  <c r="AB791" i="12" s="1"/>
  <c r="S871" i="12"/>
  <c r="T871" i="12" s="1"/>
  <c r="AB871" i="12" s="1"/>
  <c r="S691" i="12"/>
  <c r="T691" i="12" s="1"/>
  <c r="AB691" i="12" s="1"/>
  <c r="S660" i="12"/>
  <c r="T660" i="12" s="1"/>
  <c r="AB660" i="12" s="1"/>
  <c r="S880" i="12"/>
  <c r="T880" i="12" s="1"/>
  <c r="AB880" i="12" s="1"/>
  <c r="S775" i="12"/>
  <c r="T775" i="12" s="1"/>
  <c r="AB775" i="12" s="1"/>
  <c r="AC775" i="12" s="1"/>
  <c r="AD775" i="12" s="1"/>
  <c r="S823" i="12"/>
  <c r="T823" i="12" s="1"/>
  <c r="AB823" i="12" s="1"/>
  <c r="AC823" i="12" s="1"/>
  <c r="AD823" i="12" s="1"/>
  <c r="S947" i="12"/>
  <c r="T947" i="12" s="1"/>
  <c r="AB947" i="12" s="1"/>
  <c r="S904" i="12"/>
  <c r="T904" i="12" s="1"/>
  <c r="AB904" i="12" s="1"/>
  <c r="S950" i="12"/>
  <c r="T950" i="12" s="1"/>
  <c r="AB950" i="12" s="1"/>
  <c r="S985" i="12"/>
  <c r="T985" i="12" s="1"/>
  <c r="AB985" i="12" s="1"/>
  <c r="S1196" i="12"/>
  <c r="T1196" i="12" s="1"/>
  <c r="AB1196" i="12" s="1"/>
  <c r="S1047" i="12"/>
  <c r="T1047" i="12" s="1"/>
  <c r="AB1047" i="12" s="1"/>
  <c r="S1033" i="12"/>
  <c r="T1033" i="12" s="1"/>
  <c r="AB1033" i="12" s="1"/>
  <c r="AC1033" i="12" s="1"/>
  <c r="AD1033" i="12" s="1"/>
  <c r="S1212" i="12"/>
  <c r="T1212" i="12" s="1"/>
  <c r="AB1212" i="12" s="1"/>
  <c r="AC1212" i="12" s="1"/>
  <c r="AD1212" i="12" s="1"/>
  <c r="S1073" i="12"/>
  <c r="T1073" i="12" s="1"/>
  <c r="AB1073" i="12" s="1"/>
  <c r="S1146" i="12"/>
  <c r="T1146" i="12" s="1"/>
  <c r="AB1146" i="12" s="1"/>
  <c r="S1082" i="12"/>
  <c r="T1082" i="12" s="1"/>
  <c r="AB1082" i="12" s="1"/>
  <c r="S1162" i="12"/>
  <c r="T1162" i="12" s="1"/>
  <c r="AB1162" i="12" s="1"/>
  <c r="S1327" i="12"/>
  <c r="T1327" i="12" s="1"/>
  <c r="AB1327" i="12" s="1"/>
  <c r="S1322" i="12"/>
  <c r="T1322" i="12" s="1"/>
  <c r="AB1322" i="12" s="1"/>
  <c r="S1356" i="12"/>
  <c r="T1356" i="12" s="1"/>
  <c r="AB1356" i="12" s="1"/>
  <c r="S1131" i="12"/>
  <c r="T1131" i="12" s="1"/>
  <c r="AB1131" i="12" s="1"/>
  <c r="AC1131" i="12" s="1"/>
  <c r="AD1131" i="12" s="1"/>
  <c r="S1438" i="12"/>
  <c r="T1438" i="12" s="1"/>
  <c r="AB1438" i="12" s="1"/>
  <c r="S1390" i="12"/>
  <c r="T1390" i="12" s="1"/>
  <c r="AB1390" i="12" s="1"/>
  <c r="S1608" i="12"/>
  <c r="T1608" i="12" s="1"/>
  <c r="AB1608" i="12" s="1"/>
  <c r="AC1608" i="12" s="1"/>
  <c r="AD1608" i="12" s="1"/>
  <c r="S1652" i="12"/>
  <c r="T1652" i="12" s="1"/>
  <c r="AB1652" i="12" s="1"/>
  <c r="S1507" i="12"/>
  <c r="T1507" i="12" s="1"/>
  <c r="AB1507" i="12" s="1"/>
  <c r="AC1507" i="12" s="1"/>
  <c r="AD1507" i="12" s="1"/>
  <c r="S1699" i="12"/>
  <c r="T1699" i="12" s="1"/>
  <c r="AB1699" i="12" s="1"/>
  <c r="S1894" i="12"/>
  <c r="T1894" i="12" s="1"/>
  <c r="AB1894" i="12" s="1"/>
  <c r="S2035" i="12"/>
  <c r="T2035" i="12" s="1"/>
  <c r="AB2035" i="12" s="1"/>
  <c r="AC2035" i="12" s="1"/>
  <c r="AD2035" i="12" s="1"/>
  <c r="S2047" i="12"/>
  <c r="T2047" i="12" s="1"/>
  <c r="AB2047" i="12" s="1"/>
  <c r="S2232" i="12"/>
  <c r="T2232" i="12" s="1"/>
  <c r="AB2232" i="12" s="1"/>
  <c r="S716" i="12"/>
  <c r="T716" i="12" s="1"/>
  <c r="AB716" i="12" s="1"/>
  <c r="S729" i="12"/>
  <c r="T729" i="12" s="1"/>
  <c r="AB729" i="12" s="1"/>
  <c r="S855" i="12"/>
  <c r="T855" i="12" s="1"/>
  <c r="AB855" i="12" s="1"/>
  <c r="AC855" i="12" s="1"/>
  <c r="AD855" i="12" s="1"/>
  <c r="S720" i="12"/>
  <c r="T720" i="12" s="1"/>
  <c r="AB720" i="12" s="1"/>
  <c r="S909" i="12"/>
  <c r="T909" i="12" s="1"/>
  <c r="AB909" i="12" s="1"/>
  <c r="AC909" i="12" s="1"/>
  <c r="AD909" i="12" s="1"/>
  <c r="S899" i="12"/>
  <c r="T899" i="12" s="1"/>
  <c r="AB899" i="12" s="1"/>
  <c r="AC899" i="12" s="1"/>
  <c r="AD899" i="12" s="1"/>
  <c r="S970" i="12"/>
  <c r="T970" i="12" s="1"/>
  <c r="AB970" i="12" s="1"/>
  <c r="S1198" i="12"/>
  <c r="T1198" i="12" s="1"/>
  <c r="AB1198" i="12" s="1"/>
  <c r="S732" i="12"/>
  <c r="T732" i="12" s="1"/>
  <c r="AB732" i="12" s="1"/>
  <c r="S936" i="12"/>
  <c r="T936" i="12" s="1"/>
  <c r="AB936" i="12" s="1"/>
  <c r="S1214" i="12"/>
  <c r="T1214" i="12" s="1"/>
  <c r="AB1214" i="12" s="1"/>
  <c r="AC1214" i="12" s="1"/>
  <c r="AD1214" i="12" s="1"/>
  <c r="S873" i="12"/>
  <c r="T873" i="12" s="1"/>
  <c r="AB873" i="12" s="1"/>
  <c r="S800" i="12"/>
  <c r="T800" i="12" s="1"/>
  <c r="AB800" i="12" s="1"/>
  <c r="S1173" i="12"/>
  <c r="T1173" i="12" s="1"/>
  <c r="AB1173" i="12" s="1"/>
  <c r="AC1173" i="12" s="1"/>
  <c r="AD1173" i="12" s="1"/>
  <c r="S1189" i="12"/>
  <c r="T1189" i="12" s="1"/>
  <c r="AB1189" i="12" s="1"/>
  <c r="S1148" i="12"/>
  <c r="T1148" i="12" s="1"/>
  <c r="AB1148" i="12" s="1"/>
  <c r="S1165" i="12"/>
  <c r="T1165" i="12" s="1"/>
  <c r="AB1165" i="12" s="1"/>
  <c r="AC1165" i="12" s="1"/>
  <c r="AD1165" i="12" s="1"/>
  <c r="S1094" i="12"/>
  <c r="T1094" i="12" s="1"/>
  <c r="AB1094" i="12" s="1"/>
  <c r="S1005" i="12"/>
  <c r="T1005" i="12" s="1"/>
  <c r="AB1005" i="12" s="1"/>
  <c r="AC1005" i="12" s="1"/>
  <c r="AD1005" i="12" s="1"/>
  <c r="S1144" i="12"/>
  <c r="T1144" i="12" s="1"/>
  <c r="AB1144" i="12" s="1"/>
  <c r="S1240" i="12"/>
  <c r="T1240" i="12" s="1"/>
  <c r="AB1240" i="12" s="1"/>
  <c r="AC1240" i="12" s="1"/>
  <c r="AD1240" i="12" s="1"/>
  <c r="S1339" i="12"/>
  <c r="T1339" i="12" s="1"/>
  <c r="AB1339" i="12" s="1"/>
  <c r="AC1339" i="12" s="1"/>
  <c r="AD1339" i="12" s="1"/>
  <c r="S1471" i="12"/>
  <c r="T1471" i="12" s="1"/>
  <c r="AB1471" i="12" s="1"/>
  <c r="S1345" i="12"/>
  <c r="T1345" i="12" s="1"/>
  <c r="AB1345" i="12" s="1"/>
  <c r="S1452" i="12"/>
  <c r="T1452" i="12" s="1"/>
  <c r="AB1452" i="12" s="1"/>
  <c r="S1689" i="12"/>
  <c r="T1689" i="12" s="1"/>
  <c r="AB1689" i="12" s="1"/>
  <c r="S1569" i="12"/>
  <c r="T1569" i="12" s="1"/>
  <c r="AB1569" i="12" s="1"/>
  <c r="AC1569" i="12" s="1"/>
  <c r="AD1569" i="12" s="1"/>
  <c r="S1570" i="12"/>
  <c r="T1570" i="12" s="1"/>
  <c r="AB1570" i="12" s="1"/>
  <c r="S1839" i="12"/>
  <c r="T1839" i="12" s="1"/>
  <c r="AB1839" i="12" s="1"/>
  <c r="AC1839" i="12" s="1"/>
  <c r="AD1839" i="12" s="1"/>
  <c r="S1994" i="12"/>
  <c r="T1994" i="12" s="1"/>
  <c r="AB1994" i="12" s="1"/>
  <c r="AC1994" i="12" s="1"/>
  <c r="AD1994" i="12" s="1"/>
  <c r="S1756" i="12"/>
  <c r="T1756" i="12" s="1"/>
  <c r="AB1756" i="12" s="1"/>
  <c r="S1942" i="12"/>
  <c r="T1942" i="12" s="1"/>
  <c r="AB1942" i="12" s="1"/>
  <c r="S2291" i="12"/>
  <c r="T2291" i="12" s="1"/>
  <c r="AB2291" i="12" s="1"/>
  <c r="S1069" i="12"/>
  <c r="T1069" i="12" s="1"/>
  <c r="AB1069" i="12" s="1"/>
  <c r="S1479" i="12"/>
  <c r="T1479" i="12" s="1"/>
  <c r="AB1479" i="12" s="1"/>
  <c r="AC1479" i="12" s="1"/>
  <c r="AD1479" i="12" s="1"/>
  <c r="S1283" i="12"/>
  <c r="T1283" i="12" s="1"/>
  <c r="AB1283" i="12" s="1"/>
  <c r="S1550" i="12"/>
  <c r="T1550" i="12" s="1"/>
  <c r="AB1550" i="12" s="1"/>
  <c r="S1319" i="12"/>
  <c r="T1319" i="12" s="1"/>
  <c r="AB1319" i="12" s="1"/>
  <c r="AC1319" i="12" s="1"/>
  <c r="AD1319" i="12" s="1"/>
  <c r="S1416" i="12"/>
  <c r="T1416" i="12" s="1"/>
  <c r="AB1416" i="12" s="1"/>
  <c r="S1702" i="12"/>
  <c r="T1702" i="12" s="1"/>
  <c r="AB1702" i="12" s="1"/>
  <c r="S1573" i="12"/>
  <c r="T1573" i="12" s="1"/>
  <c r="AB1573" i="12" s="1"/>
  <c r="S1629" i="12"/>
  <c r="T1629" i="12" s="1"/>
  <c r="AB1629" i="12" s="1"/>
  <c r="S1788" i="12"/>
  <c r="T1788" i="12" s="1"/>
  <c r="AB1788" i="12" s="1"/>
  <c r="AC1788" i="12" s="1"/>
  <c r="AD1788" i="12" s="1"/>
  <c r="S1703" i="12"/>
  <c r="T1703" i="12" s="1"/>
  <c r="AB1703" i="12" s="1"/>
  <c r="S1772" i="12"/>
  <c r="T1772" i="12" s="1"/>
  <c r="AB1772" i="12" s="1"/>
  <c r="S1618" i="12"/>
  <c r="T1618" i="12" s="1"/>
  <c r="AB1618" i="12" s="1"/>
  <c r="AC1618" i="12" s="1"/>
  <c r="AD1618" i="12" s="1"/>
  <c r="S2139" i="12"/>
  <c r="T2139" i="12" s="1"/>
  <c r="AB2139" i="12" s="1"/>
  <c r="S2432" i="12"/>
  <c r="T2432" i="12" s="1"/>
  <c r="AB2432" i="12" s="1"/>
  <c r="S1141" i="12"/>
  <c r="T1141" i="12" s="1"/>
  <c r="AB1141" i="12" s="1"/>
  <c r="S1432" i="12"/>
  <c r="T1432" i="12" s="1"/>
  <c r="AB1432" i="12" s="1"/>
  <c r="S976" i="12"/>
  <c r="T976" i="12" s="1"/>
  <c r="AB976" i="12" s="1"/>
  <c r="AC976" i="12" s="1"/>
  <c r="AD976" i="12" s="1"/>
  <c r="S1249" i="12"/>
  <c r="T1249" i="12" s="1"/>
  <c r="AB1249" i="12" s="1"/>
  <c r="S1210" i="12"/>
  <c r="T1210" i="12" s="1"/>
  <c r="AB1210" i="12" s="1"/>
  <c r="AC1210" i="12" s="1"/>
  <c r="AD1210" i="12" s="1"/>
  <c r="S1423" i="12"/>
  <c r="T1423" i="12" s="1"/>
  <c r="AB1423" i="12" s="1"/>
  <c r="AC1423" i="12" s="1"/>
  <c r="AD1423" i="12" s="1"/>
  <c r="S1483" i="12"/>
  <c r="T1483" i="12" s="1"/>
  <c r="AB1483" i="12" s="1"/>
  <c r="S1329" i="12"/>
  <c r="T1329" i="12" s="1"/>
  <c r="AB1329" i="12" s="1"/>
  <c r="S1455" i="12"/>
  <c r="T1455" i="12" s="1"/>
  <c r="AB1455" i="12" s="1"/>
  <c r="S1523" i="12"/>
  <c r="T1523" i="12" s="1"/>
  <c r="AB1523" i="12" s="1"/>
  <c r="S1675" i="12"/>
  <c r="T1675" i="12" s="1"/>
  <c r="AB1675" i="12" s="1"/>
  <c r="AC1675" i="12" s="1"/>
  <c r="AD1675" i="12" s="1"/>
  <c r="S1486" i="12"/>
  <c r="T1486" i="12" s="1"/>
  <c r="AB1486" i="12" s="1"/>
  <c r="S1548" i="12"/>
  <c r="T1548" i="12" s="1"/>
  <c r="AB1548" i="12" s="1"/>
  <c r="S1801" i="12"/>
  <c r="T1801" i="12" s="1"/>
  <c r="AB1801" i="12" s="1"/>
  <c r="AC1801" i="12" s="1"/>
  <c r="AD1801" i="12" s="1"/>
  <c r="S1680" i="12"/>
  <c r="T1680" i="12" s="1"/>
  <c r="AB1680" i="12" s="1"/>
  <c r="S1910" i="12"/>
  <c r="T1910" i="12" s="1"/>
  <c r="AB1910" i="12" s="1"/>
  <c r="S1880" i="12"/>
  <c r="T1880" i="12" s="1"/>
  <c r="AB1880" i="12" s="1"/>
  <c r="AC1880" i="12" s="1"/>
  <c r="AD1880" i="12" s="1"/>
  <c r="S2015" i="12"/>
  <c r="T2015" i="12" s="1"/>
  <c r="AB2015" i="12" s="1"/>
  <c r="S2504" i="12"/>
  <c r="T2504" i="12" s="1"/>
  <c r="AB2504" i="12" s="1"/>
  <c r="AC2504" i="12" s="1"/>
  <c r="AD2504" i="12" s="1"/>
  <c r="S414" i="12"/>
  <c r="T414" i="12" s="1"/>
  <c r="AB414" i="12" s="1"/>
  <c r="S784" i="12"/>
  <c r="T784" i="12" s="1"/>
  <c r="AB784" i="12" s="1"/>
  <c r="AC784" i="12" s="1"/>
  <c r="AD784" i="12" s="1"/>
  <c r="S541" i="12"/>
  <c r="T541" i="12" s="1"/>
  <c r="AB541" i="12" s="1"/>
  <c r="AC541" i="12" s="1"/>
  <c r="AD541" i="12" s="1"/>
  <c r="S914" i="12"/>
  <c r="T914" i="12" s="1"/>
  <c r="AB914" i="12" s="1"/>
  <c r="S408" i="12"/>
  <c r="T408" i="12" s="1"/>
  <c r="AB408" i="12" s="1"/>
  <c r="S633" i="12"/>
  <c r="T633" i="12" s="1"/>
  <c r="AB633" i="12" s="1"/>
  <c r="S818" i="12"/>
  <c r="T818" i="12" s="1"/>
  <c r="AB818" i="12" s="1"/>
  <c r="S847" i="12"/>
  <c r="T847" i="12" s="1"/>
  <c r="AB847" i="12" s="1"/>
  <c r="AC847" i="12" s="1"/>
  <c r="AD847" i="12" s="1"/>
  <c r="S998" i="12"/>
  <c r="T998" i="12" s="1"/>
  <c r="AB998" i="12" s="1"/>
  <c r="S710" i="12"/>
  <c r="T710" i="12" s="1"/>
  <c r="AB710" i="12" s="1"/>
  <c r="AC710" i="12" s="1"/>
  <c r="AD710" i="12" s="1"/>
  <c r="S812" i="12"/>
  <c r="T812" i="12" s="1"/>
  <c r="AB812" i="12" s="1"/>
  <c r="AC812" i="12" s="1"/>
  <c r="AD812" i="12" s="1"/>
  <c r="S902" i="12"/>
  <c r="T902" i="12" s="1"/>
  <c r="AB902" i="12" s="1"/>
  <c r="S782" i="12"/>
  <c r="T782" i="12" s="1"/>
  <c r="AB782" i="12" s="1"/>
  <c r="S865" i="12"/>
  <c r="T865" i="12" s="1"/>
  <c r="AB865" i="12" s="1"/>
  <c r="S798" i="12"/>
  <c r="T798" i="12" s="1"/>
  <c r="AB798" i="12" s="1"/>
  <c r="S1174" i="12"/>
  <c r="T1174" i="12" s="1"/>
  <c r="AB1174" i="12" s="1"/>
  <c r="AC1174" i="12" s="1"/>
  <c r="AD1174" i="12" s="1"/>
  <c r="S1188" i="12"/>
  <c r="T1188" i="12" s="1"/>
  <c r="AB1188" i="12" s="1"/>
  <c r="S797" i="12"/>
  <c r="T797" i="12" s="1"/>
  <c r="AB797" i="12" s="1"/>
  <c r="S1100" i="12"/>
  <c r="T1100" i="12" s="1"/>
  <c r="AB1100" i="12" s="1"/>
  <c r="AC1100" i="12" s="1"/>
  <c r="AD1100" i="12" s="1"/>
  <c r="S1018" i="12"/>
  <c r="T1018" i="12" s="1"/>
  <c r="AB1018" i="12" s="1"/>
  <c r="S954" i="12"/>
  <c r="T954" i="12" s="1"/>
  <c r="AB954" i="12" s="1"/>
  <c r="S1152" i="12"/>
  <c r="T1152" i="12" s="1"/>
  <c r="AB1152" i="12" s="1"/>
  <c r="AC1152" i="12" s="1"/>
  <c r="AD1152" i="12" s="1"/>
  <c r="S1298" i="12"/>
  <c r="T1298" i="12" s="1"/>
  <c r="AB1298" i="12" s="1"/>
  <c r="S1170" i="12"/>
  <c r="T1170" i="12" s="1"/>
  <c r="AB1170" i="12" s="1"/>
  <c r="S1074" i="12"/>
  <c r="T1074" i="12" s="1"/>
  <c r="AB1074" i="12" s="1"/>
  <c r="S1217" i="12"/>
  <c r="T1217" i="12" s="1"/>
  <c r="AB1217" i="12" s="1"/>
  <c r="S1267" i="12"/>
  <c r="T1267" i="12" s="1"/>
  <c r="AB1267" i="12" s="1"/>
  <c r="AC1267" i="12" s="1"/>
  <c r="AD1267" i="12" s="1"/>
  <c r="S1437" i="12"/>
  <c r="T1437" i="12" s="1"/>
  <c r="AB1437" i="12" s="1"/>
  <c r="S1342" i="12"/>
  <c r="T1342" i="12" s="1"/>
  <c r="AB1342" i="12" s="1"/>
  <c r="S1323" i="12"/>
  <c r="T1323" i="12" s="1"/>
  <c r="AB1323" i="12" s="1"/>
  <c r="S1363" i="12"/>
  <c r="T1363" i="12" s="1"/>
  <c r="AB1363" i="12" s="1"/>
  <c r="S1499" i="12"/>
  <c r="T1499" i="12" s="1"/>
  <c r="AB1499" i="12" s="1"/>
  <c r="S1515" i="12"/>
  <c r="T1515" i="12" s="1"/>
  <c r="AB1515" i="12" s="1"/>
  <c r="S1663" i="12"/>
  <c r="T1663" i="12" s="1"/>
  <c r="AB1663" i="12" s="1"/>
  <c r="AC1663" i="12" s="1"/>
  <c r="AD1663" i="12" s="1"/>
  <c r="S1665" i="12"/>
  <c r="T1665" i="12" s="1"/>
  <c r="AB1665" i="12" s="1"/>
  <c r="AC1665" i="12" s="1"/>
  <c r="AD1665" i="12" s="1"/>
  <c r="S1685" i="12"/>
  <c r="T1685" i="12" s="1"/>
  <c r="AB1685" i="12" s="1"/>
  <c r="AC1685" i="12" s="1"/>
  <c r="AD1685" i="12" s="1"/>
  <c r="S1634" i="12"/>
  <c r="T1634" i="12" s="1"/>
  <c r="AB1634" i="12" s="1"/>
  <c r="S1748" i="12"/>
  <c r="T1748" i="12" s="1"/>
  <c r="AB1748" i="12" s="1"/>
  <c r="S1808" i="12"/>
  <c r="T1808" i="12" s="1"/>
  <c r="AB1808" i="12" s="1"/>
  <c r="S1934" i="12"/>
  <c r="T1934" i="12" s="1"/>
  <c r="AB1934" i="12" s="1"/>
  <c r="AC1934" i="12" s="1"/>
  <c r="AD1934" i="12" s="1"/>
  <c r="S2473" i="12"/>
  <c r="T2473" i="12" s="1"/>
  <c r="AB2473" i="12" s="1"/>
  <c r="S463" i="12"/>
  <c r="T463" i="12" s="1"/>
  <c r="AB463" i="12" s="1"/>
  <c r="S286" i="12"/>
  <c r="T286" i="12" s="1"/>
  <c r="AB286" i="12" s="1"/>
  <c r="AC286" i="12" s="1"/>
  <c r="AD286" i="12" s="1"/>
  <c r="S380" i="12"/>
  <c r="T380" i="12" s="1"/>
  <c r="AB380" i="12" s="1"/>
  <c r="S402" i="12"/>
  <c r="T402" i="12" s="1"/>
  <c r="AB402" i="12" s="1"/>
  <c r="S411" i="12"/>
  <c r="T411" i="12" s="1"/>
  <c r="AB411" i="12" s="1"/>
  <c r="AC411" i="12" s="1"/>
  <c r="AD411" i="12" s="1"/>
  <c r="S395" i="12"/>
  <c r="T395" i="12" s="1"/>
  <c r="AB395" i="12" s="1"/>
  <c r="S500" i="12"/>
  <c r="T500" i="12" s="1"/>
  <c r="AB500" i="12" s="1"/>
  <c r="AC500" i="12" s="1"/>
  <c r="AD500" i="12" s="1"/>
  <c r="S419" i="12"/>
  <c r="T419" i="12" s="1"/>
  <c r="AB419" i="12" s="1"/>
  <c r="S629" i="12"/>
  <c r="T629" i="12" s="1"/>
  <c r="AB629" i="12" s="1"/>
  <c r="AC629" i="12" s="1"/>
  <c r="AD629" i="12" s="1"/>
  <c r="S689" i="12"/>
  <c r="T689" i="12" s="1"/>
  <c r="AB689" i="12" s="1"/>
  <c r="AC689" i="12" s="1"/>
  <c r="AD689" i="12" s="1"/>
  <c r="S628" i="12"/>
  <c r="T628" i="12" s="1"/>
  <c r="AB628" i="12" s="1"/>
  <c r="S687" i="12"/>
  <c r="T687" i="12" s="1"/>
  <c r="AB687" i="12" s="1"/>
  <c r="S569" i="12"/>
  <c r="T569" i="12" s="1"/>
  <c r="AB569" i="12" s="1"/>
  <c r="S570" i="12"/>
  <c r="T570" i="12" s="1"/>
  <c r="AB570" i="12" s="1"/>
  <c r="S566" i="12"/>
  <c r="T566" i="12" s="1"/>
  <c r="AB566" i="12" s="1"/>
  <c r="AC566" i="12" s="1"/>
  <c r="AD566" i="12" s="1"/>
  <c r="S475" i="12"/>
  <c r="T475" i="12" s="1"/>
  <c r="AB475" i="12" s="1"/>
  <c r="S774" i="12"/>
  <c r="T774" i="12" s="1"/>
  <c r="AB774" i="12" s="1"/>
  <c r="AC774" i="12" s="1"/>
  <c r="AD774" i="12" s="1"/>
  <c r="S501" i="12"/>
  <c r="T501" i="12" s="1"/>
  <c r="AB501" i="12" s="1"/>
  <c r="AC501" i="12" s="1"/>
  <c r="AD501" i="12" s="1"/>
  <c r="S297" i="12"/>
  <c r="T297" i="12" s="1"/>
  <c r="AB297" i="12" s="1"/>
  <c r="S637" i="12"/>
  <c r="T637" i="12" s="1"/>
  <c r="AB637" i="12" s="1"/>
  <c r="S712" i="12"/>
  <c r="T712" i="12" s="1"/>
  <c r="AB712" i="12" s="1"/>
  <c r="S740" i="12"/>
  <c r="T740" i="12" s="1"/>
  <c r="AB740" i="12" s="1"/>
  <c r="S752" i="12"/>
  <c r="T752" i="12" s="1"/>
  <c r="AB752" i="12" s="1"/>
  <c r="AC752" i="12" s="1"/>
  <c r="AD752" i="12" s="1"/>
  <c r="S879" i="12"/>
  <c r="T879" i="12" s="1"/>
  <c r="AB879" i="12" s="1"/>
  <c r="S640" i="12"/>
  <c r="T640" i="12" s="1"/>
  <c r="AB640" i="12" s="1"/>
  <c r="AC640" i="12" s="1"/>
  <c r="AD640" i="12" s="1"/>
  <c r="S766" i="12"/>
  <c r="T766" i="12" s="1"/>
  <c r="AB766" i="12" s="1"/>
  <c r="AC766" i="12" s="1"/>
  <c r="AD766" i="12" s="1"/>
  <c r="S737" i="12"/>
  <c r="T737" i="12" s="1"/>
  <c r="AB737" i="12" s="1"/>
  <c r="S1036" i="12"/>
  <c r="T1036" i="12" s="1"/>
  <c r="AB1036" i="12" s="1"/>
  <c r="S953" i="12"/>
  <c r="T953" i="12" s="1"/>
  <c r="AB953" i="12" s="1"/>
  <c r="AC953" i="12" s="1"/>
  <c r="AD953" i="12" s="1"/>
  <c r="S952" i="12"/>
  <c r="T952" i="12" s="1"/>
  <c r="AB952" i="12" s="1"/>
  <c r="S1197" i="12"/>
  <c r="T1197" i="12" s="1"/>
  <c r="AB1197" i="12" s="1"/>
  <c r="AC1197" i="12" s="1"/>
  <c r="AD1197" i="12" s="1"/>
  <c r="S1079" i="12"/>
  <c r="T1079" i="12" s="1"/>
  <c r="AB1079" i="12" s="1"/>
  <c r="S705" i="12"/>
  <c r="T705" i="12" s="1"/>
  <c r="AB705" i="12" s="1"/>
  <c r="S1216" i="12"/>
  <c r="T1216" i="12" s="1"/>
  <c r="AB1216" i="12" s="1"/>
  <c r="AC1216" i="12" s="1"/>
  <c r="AD1216" i="12" s="1"/>
  <c r="S1095" i="12"/>
  <c r="T1095" i="12" s="1"/>
  <c r="AB1095" i="12" s="1"/>
  <c r="S1057" i="12"/>
  <c r="T1057" i="12" s="1"/>
  <c r="AB1057" i="12" s="1"/>
  <c r="S1076" i="12"/>
  <c r="T1076" i="12" s="1"/>
  <c r="AB1076" i="12" s="1"/>
  <c r="S1207" i="12"/>
  <c r="T1207" i="12" s="1"/>
  <c r="AB1207" i="12" s="1"/>
  <c r="S1113" i="12"/>
  <c r="T1113" i="12" s="1"/>
  <c r="AB1113" i="12" s="1"/>
  <c r="S1140" i="12"/>
  <c r="T1140" i="12" s="1"/>
  <c r="AB1140" i="12" s="1"/>
  <c r="S1122" i="12"/>
  <c r="T1122" i="12" s="1"/>
  <c r="AB1122" i="12" s="1"/>
  <c r="AC1122" i="12" s="1"/>
  <c r="AD1122" i="12" s="1"/>
  <c r="S1183" i="12"/>
  <c r="T1183" i="12" s="1"/>
  <c r="AB1183" i="12" s="1"/>
  <c r="AC1183" i="12" s="1"/>
  <c r="AD1183" i="12" s="1"/>
  <c r="S1597" i="12"/>
  <c r="T1597" i="12" s="1"/>
  <c r="AB1597" i="12" s="1"/>
  <c r="S1254" i="12"/>
  <c r="T1254" i="12" s="1"/>
  <c r="AB1254" i="12" s="1"/>
  <c r="S1272" i="12"/>
  <c r="T1272" i="12" s="1"/>
  <c r="AB1272" i="12" s="1"/>
  <c r="S1303" i="12"/>
  <c r="T1303" i="12" s="1"/>
  <c r="AB1303" i="12" s="1"/>
  <c r="S1691" i="12"/>
  <c r="T1691" i="12" s="1"/>
  <c r="AB1691" i="12" s="1"/>
  <c r="S1559" i="12"/>
  <c r="T1559" i="12" s="1"/>
  <c r="AB1559" i="12" s="1"/>
  <c r="S1518" i="12"/>
  <c r="T1518" i="12" s="1"/>
  <c r="AB1518" i="12" s="1"/>
  <c r="S1712" i="12"/>
  <c r="T1712" i="12" s="1"/>
  <c r="AB1712" i="12" s="1"/>
  <c r="AC1712" i="12" s="1"/>
  <c r="AD1712" i="12" s="1"/>
  <c r="S1798" i="12"/>
  <c r="T1798" i="12" s="1"/>
  <c r="AB1798" i="12" s="1"/>
  <c r="S1688" i="12"/>
  <c r="T1688" i="12" s="1"/>
  <c r="AB1688" i="12" s="1"/>
  <c r="S1750" i="12"/>
  <c r="T1750" i="12" s="1"/>
  <c r="AB1750" i="12" s="1"/>
  <c r="AC1750" i="12" s="1"/>
  <c r="AD1750" i="12" s="1"/>
  <c r="S1746" i="12"/>
  <c r="T1746" i="12" s="1"/>
  <c r="AB1746" i="12" s="1"/>
  <c r="S1841" i="12"/>
  <c r="T1841" i="12" s="1"/>
  <c r="AB1841" i="12" s="1"/>
  <c r="S2409" i="12"/>
  <c r="T2409" i="12" s="1"/>
  <c r="AB2409" i="12" s="1"/>
  <c r="S1959" i="12"/>
  <c r="T1959" i="12" s="1"/>
  <c r="AB1959" i="12" s="1"/>
  <c r="AC1959" i="12" s="1"/>
  <c r="AD1959" i="12" s="1"/>
  <c r="S2000" i="12"/>
  <c r="T2000" i="12" s="1"/>
  <c r="AB2000" i="12" s="1"/>
  <c r="AC2000" i="12" s="1"/>
  <c r="AD2000" i="12" s="1"/>
  <c r="S2022" i="12"/>
  <c r="T2022" i="12" s="1"/>
  <c r="AB2022" i="12" s="1"/>
  <c r="S1847" i="12"/>
  <c r="T1847" i="12" s="1"/>
  <c r="AB1847" i="12" s="1"/>
  <c r="S1857" i="12"/>
  <c r="T1857" i="12" s="1"/>
  <c r="AB1857" i="12" s="1"/>
  <c r="S2044" i="12"/>
  <c r="T2044" i="12" s="1"/>
  <c r="AB2044" i="12" s="1"/>
  <c r="S1984" i="12"/>
  <c r="T1984" i="12" s="1"/>
  <c r="AB1984" i="12" s="1"/>
  <c r="AC1984" i="12" s="1"/>
  <c r="AD1984" i="12" s="1"/>
  <c r="S1869" i="12"/>
  <c r="T1869" i="12" s="1"/>
  <c r="AB1869" i="12" s="1"/>
  <c r="S1840" i="12"/>
  <c r="T1840" i="12" s="1"/>
  <c r="AB1840" i="12" s="1"/>
  <c r="AC1840" i="12" s="1"/>
  <c r="AD1840" i="12" s="1"/>
  <c r="S1823" i="12"/>
  <c r="T1823" i="12" s="1"/>
  <c r="AB1823" i="12" s="1"/>
  <c r="AC1823" i="12" s="1"/>
  <c r="AD1823" i="12" s="1"/>
  <c r="S1964" i="12"/>
  <c r="T1964" i="12" s="1"/>
  <c r="AB1964" i="12" s="1"/>
  <c r="AC1964" i="12" s="1"/>
  <c r="AD1964" i="12" s="1"/>
  <c r="S2119" i="12"/>
  <c r="T2119" i="12" s="1"/>
  <c r="AB2119" i="12" s="1"/>
  <c r="S2101" i="12"/>
  <c r="T2101" i="12" s="1"/>
  <c r="AB2101" i="12" s="1"/>
  <c r="S2095" i="12"/>
  <c r="T2095" i="12" s="1"/>
  <c r="AB2095" i="12" s="1"/>
  <c r="S2259" i="12"/>
  <c r="T2259" i="12" s="1"/>
  <c r="AB2259" i="12" s="1"/>
  <c r="S2326" i="12"/>
  <c r="T2326" i="12" s="1"/>
  <c r="AB2326" i="12" s="1"/>
  <c r="S2413" i="12"/>
  <c r="T2413" i="12" s="1"/>
  <c r="AB2413" i="12" s="1"/>
  <c r="AC2413" i="12" s="1"/>
  <c r="AD2413" i="12" s="1"/>
  <c r="S2295" i="12"/>
  <c r="T2295" i="12" s="1"/>
  <c r="AB2295" i="12" s="1"/>
  <c r="AC2295" i="12" s="1"/>
  <c r="AD2295" i="12" s="1"/>
  <c r="S2493" i="12"/>
  <c r="T2493" i="12" s="1"/>
  <c r="AB2493" i="12" s="1"/>
  <c r="S2520" i="12"/>
  <c r="T2520" i="12" s="1"/>
  <c r="AB2520" i="12" s="1"/>
  <c r="S2732" i="12"/>
  <c r="T2732" i="12" s="1"/>
  <c r="AB2732" i="12" s="1"/>
  <c r="AC2732" i="12" s="1"/>
  <c r="AD2732" i="12" s="1"/>
  <c r="S2864" i="12"/>
  <c r="T2864" i="12" s="1"/>
  <c r="AB2864" i="12" s="1"/>
  <c r="S2987" i="12"/>
  <c r="T2987" i="12" s="1"/>
  <c r="AB2987" i="12" s="1"/>
  <c r="AC2987" i="12" s="1"/>
  <c r="AD2987" i="12" s="1"/>
  <c r="S3338" i="12"/>
  <c r="T3338" i="12" s="1"/>
  <c r="AB3338" i="12" s="1"/>
  <c r="S3610" i="12"/>
  <c r="T3610" i="12" s="1"/>
  <c r="AB3610" i="12" s="1"/>
  <c r="S1899" i="12"/>
  <c r="T1899" i="12" s="1"/>
  <c r="AB1899" i="12" s="1"/>
  <c r="AC1899" i="12" s="1"/>
  <c r="AD1899" i="12" s="1"/>
  <c r="S1927" i="12"/>
  <c r="T1927" i="12" s="1"/>
  <c r="AB1927" i="12" s="1"/>
  <c r="S2099" i="12"/>
  <c r="T2099" i="12" s="1"/>
  <c r="AB2099" i="12" s="1"/>
  <c r="S1935" i="12"/>
  <c r="T1935" i="12" s="1"/>
  <c r="AB1935" i="12" s="1"/>
  <c r="S1892" i="12"/>
  <c r="T1892" i="12" s="1"/>
  <c r="AB1892" i="12" s="1"/>
  <c r="S1954" i="12"/>
  <c r="T1954" i="12" s="1"/>
  <c r="AB1954" i="12" s="1"/>
  <c r="AC1954" i="12" s="1"/>
  <c r="AD1954" i="12" s="1"/>
  <c r="S1944" i="12"/>
  <c r="T1944" i="12" s="1"/>
  <c r="AB1944" i="12" s="1"/>
  <c r="S2122" i="12"/>
  <c r="T2122" i="12" s="1"/>
  <c r="AB2122" i="12" s="1"/>
  <c r="AC2122" i="12" s="1"/>
  <c r="AD2122" i="12" s="1"/>
  <c r="S1861" i="12"/>
  <c r="T1861" i="12" s="1"/>
  <c r="AB1861" i="12" s="1"/>
  <c r="AC1861" i="12" s="1"/>
  <c r="AD1861" i="12" s="1"/>
  <c r="S2024" i="12"/>
  <c r="T2024" i="12" s="1"/>
  <c r="AB2024" i="12" s="1"/>
  <c r="AC2024" i="12" s="1"/>
  <c r="AD2024" i="12" s="1"/>
  <c r="S2082" i="12"/>
  <c r="T2082" i="12" s="1"/>
  <c r="AB2082" i="12" s="1"/>
  <c r="S2261" i="12"/>
  <c r="T2261" i="12" s="1"/>
  <c r="AB2261" i="12" s="1"/>
  <c r="S2086" i="12"/>
  <c r="T2086" i="12" s="1"/>
  <c r="AB2086" i="12" s="1"/>
  <c r="S2465" i="12"/>
  <c r="T2465" i="12" s="1"/>
  <c r="AB2465" i="12" s="1"/>
  <c r="AC2465" i="12" s="1"/>
  <c r="AD2465" i="12" s="1"/>
  <c r="S2434" i="12"/>
  <c r="T2434" i="12" s="1"/>
  <c r="AB2434" i="12" s="1"/>
  <c r="S2321" i="12"/>
  <c r="T2321" i="12" s="1"/>
  <c r="AB2321" i="12" s="1"/>
  <c r="S2404" i="12"/>
  <c r="T2404" i="12" s="1"/>
  <c r="AB2404" i="12" s="1"/>
  <c r="AC2404" i="12" s="1"/>
  <c r="AD2404" i="12" s="1"/>
  <c r="S2632" i="12"/>
  <c r="T2632" i="12" s="1"/>
  <c r="AB2632" i="12" s="1"/>
  <c r="S2777" i="12"/>
  <c r="T2777" i="12" s="1"/>
  <c r="AB2777" i="12" s="1"/>
  <c r="S3010" i="12"/>
  <c r="T3010" i="12" s="1"/>
  <c r="AB3010" i="12" s="1"/>
  <c r="AC3010" i="12" s="1"/>
  <c r="AD3010" i="12" s="1"/>
  <c r="S3121" i="12"/>
  <c r="T3121" i="12" s="1"/>
  <c r="AB3121" i="12" s="1"/>
  <c r="S3699" i="12"/>
  <c r="T3699" i="12" s="1"/>
  <c r="AB3699" i="12" s="1"/>
  <c r="S1916" i="12"/>
  <c r="T1916" i="12" s="1"/>
  <c r="AB1916" i="12" s="1"/>
  <c r="S1912" i="12"/>
  <c r="T1912" i="12" s="1"/>
  <c r="AB1912" i="12" s="1"/>
  <c r="AC1912" i="12" s="1"/>
  <c r="AD1912" i="12" s="1"/>
  <c r="S1842" i="12"/>
  <c r="T1842" i="12" s="1"/>
  <c r="AB1842" i="12" s="1"/>
  <c r="AC1842" i="12" s="1"/>
  <c r="AD1842" i="12" s="1"/>
  <c r="S1906" i="12"/>
  <c r="T1906" i="12" s="1"/>
  <c r="AB1906" i="12" s="1"/>
  <c r="S2134" i="12"/>
  <c r="T2134" i="12" s="1"/>
  <c r="AB2134" i="12" s="1"/>
  <c r="S1981" i="12"/>
  <c r="T1981" i="12" s="1"/>
  <c r="AB1981" i="12" s="1"/>
  <c r="S2075" i="12"/>
  <c r="T2075" i="12" s="1"/>
  <c r="AB2075" i="12" s="1"/>
  <c r="S2062" i="12"/>
  <c r="T2062" i="12" s="1"/>
  <c r="AB2062" i="12" s="1"/>
  <c r="AC2062" i="12" s="1"/>
  <c r="AD2062" i="12" s="1"/>
  <c r="S2249" i="12"/>
  <c r="T2249" i="12" s="1"/>
  <c r="AB2249" i="12" s="1"/>
  <c r="S2272" i="12"/>
  <c r="T2272" i="12" s="1"/>
  <c r="AB2272" i="12" s="1"/>
  <c r="AC2272" i="12" s="1"/>
  <c r="AD2272" i="12" s="1"/>
  <c r="S2330" i="12"/>
  <c r="T2330" i="12" s="1"/>
  <c r="AB2330" i="12" s="1"/>
  <c r="AC2330" i="12" s="1"/>
  <c r="AD2330" i="12" s="1"/>
  <c r="S2299" i="12"/>
  <c r="T2299" i="12" s="1"/>
  <c r="AB2299" i="12" s="1"/>
  <c r="S2464" i="12"/>
  <c r="T2464" i="12" s="1"/>
  <c r="AB2464" i="12" s="1"/>
  <c r="S2523" i="12"/>
  <c r="T2523" i="12" s="1"/>
  <c r="AB2523" i="12" s="1"/>
  <c r="S2681" i="12"/>
  <c r="T2681" i="12" s="1"/>
  <c r="AB2681" i="12" s="1"/>
  <c r="S2870" i="12"/>
  <c r="T2870" i="12" s="1"/>
  <c r="AB2870" i="12" s="1"/>
  <c r="AC2870" i="12" s="1"/>
  <c r="AD2870" i="12" s="1"/>
  <c r="S3037" i="12"/>
  <c r="T3037" i="12" s="1"/>
  <c r="AB3037" i="12" s="1"/>
  <c r="S3262" i="12"/>
  <c r="T3262" i="12" s="1"/>
  <c r="AB3262" i="12" s="1"/>
  <c r="S3798" i="12"/>
  <c r="T3798" i="12" s="1"/>
  <c r="AB3798" i="12" s="1"/>
  <c r="AC3798" i="12" s="1"/>
  <c r="AD3798" i="12" s="1"/>
  <c r="S3791" i="12"/>
  <c r="T3791" i="12" s="1"/>
  <c r="AB3791" i="12" s="1"/>
  <c r="S1932" i="12"/>
  <c r="T1932" i="12" s="1"/>
  <c r="AB1932" i="12" s="1"/>
  <c r="S1974" i="12"/>
  <c r="T1974" i="12" s="1"/>
  <c r="AB1974" i="12" s="1"/>
  <c r="AC1974" i="12" s="1"/>
  <c r="AD1974" i="12" s="1"/>
  <c r="S2053" i="12"/>
  <c r="T2053" i="12" s="1"/>
  <c r="AB2053" i="12" s="1"/>
  <c r="S1920" i="12"/>
  <c r="T1920" i="12" s="1"/>
  <c r="AB1920" i="12" s="1"/>
  <c r="AC1920" i="12" s="1"/>
  <c r="AD1920" i="12" s="1"/>
  <c r="S2041" i="12"/>
  <c r="T2041" i="12" s="1"/>
  <c r="AB2041" i="12" s="1"/>
  <c r="S2020" i="12"/>
  <c r="T2020" i="12" s="1"/>
  <c r="AB2020" i="12" s="1"/>
  <c r="S2034" i="12"/>
  <c r="T2034" i="12" s="1"/>
  <c r="AB2034" i="12" s="1"/>
  <c r="AC2034" i="12" s="1"/>
  <c r="AD2034" i="12" s="1"/>
  <c r="S2057" i="12"/>
  <c r="T2057" i="12" s="1"/>
  <c r="AB2057" i="12" s="1"/>
  <c r="S1972" i="12"/>
  <c r="T1972" i="12" s="1"/>
  <c r="AB1972" i="12" s="1"/>
  <c r="S2110" i="12"/>
  <c r="T2110" i="12" s="1"/>
  <c r="AB2110" i="12" s="1"/>
  <c r="S2154" i="12"/>
  <c r="T2154" i="12" s="1"/>
  <c r="AB2154" i="12" s="1"/>
  <c r="S2060" i="12"/>
  <c r="T2060" i="12" s="1"/>
  <c r="AB2060" i="12" s="1"/>
  <c r="S2279" i="12"/>
  <c r="T2279" i="12" s="1"/>
  <c r="AB2279" i="12" s="1"/>
  <c r="AC2279" i="12" s="1"/>
  <c r="AD2279" i="12" s="1"/>
  <c r="S2185" i="12"/>
  <c r="T2185" i="12" s="1"/>
  <c r="AB2185" i="12" s="1"/>
  <c r="AC2185" i="12" s="1"/>
  <c r="AD2185" i="12" s="1"/>
  <c r="S2331" i="12"/>
  <c r="T2331" i="12" s="1"/>
  <c r="AB2331" i="12" s="1"/>
  <c r="AC2331" i="12" s="1"/>
  <c r="AD2331" i="12" s="1"/>
  <c r="S2517" i="12"/>
  <c r="T2517" i="12" s="1"/>
  <c r="AB2517" i="12" s="1"/>
  <c r="S2411" i="12"/>
  <c r="T2411" i="12" s="1"/>
  <c r="AB2411" i="12" s="1"/>
  <c r="S2688" i="12"/>
  <c r="T2688" i="12" s="1"/>
  <c r="AB2688" i="12" s="1"/>
  <c r="S2861" i="12"/>
  <c r="T2861" i="12" s="1"/>
  <c r="AB2861" i="12" s="1"/>
  <c r="S2918" i="12"/>
  <c r="T2918" i="12" s="1"/>
  <c r="AB2918" i="12" s="1"/>
  <c r="AC2918" i="12" s="1"/>
  <c r="AD2918" i="12" s="1"/>
  <c r="S3241" i="12"/>
  <c r="T3241" i="12" s="1"/>
  <c r="AB3241" i="12" s="1"/>
  <c r="S1767" i="12"/>
  <c r="T1767" i="12" s="1"/>
  <c r="AB1767" i="12" s="1"/>
  <c r="S2030" i="12"/>
  <c r="T2030" i="12" s="1"/>
  <c r="AB2030" i="12" s="1"/>
  <c r="AC2030" i="12" s="1"/>
  <c r="AD2030" i="12" s="1"/>
  <c r="S1989" i="12"/>
  <c r="T1989" i="12" s="1"/>
  <c r="AB1989" i="12" s="1"/>
  <c r="S2006" i="12"/>
  <c r="T2006" i="12" s="1"/>
  <c r="AB2006" i="12" s="1"/>
  <c r="S1956" i="12"/>
  <c r="T1956" i="12" s="1"/>
  <c r="AB1956" i="12" s="1"/>
  <c r="AC1956" i="12" s="1"/>
  <c r="AD1956" i="12" s="1"/>
  <c r="S2040" i="12"/>
  <c r="T2040" i="12" s="1"/>
  <c r="AB2040" i="12" s="1"/>
  <c r="S1925" i="12"/>
  <c r="T1925" i="12" s="1"/>
  <c r="AB1925" i="12" s="1"/>
  <c r="AC1925" i="12" s="1"/>
  <c r="AD1925" i="12" s="1"/>
  <c r="S1930" i="12"/>
  <c r="T1930" i="12" s="1"/>
  <c r="AB1930" i="12" s="1"/>
  <c r="S2174" i="12"/>
  <c r="T2174" i="12" s="1"/>
  <c r="AB2174" i="12" s="1"/>
  <c r="AC2174" i="12" s="1"/>
  <c r="AD2174" i="12" s="1"/>
  <c r="S1957" i="12"/>
  <c r="T1957" i="12" s="1"/>
  <c r="AB1957" i="12" s="1"/>
  <c r="AC1957" i="12" s="1"/>
  <c r="AD1957" i="12" s="1"/>
  <c r="S2071" i="12"/>
  <c r="T2071" i="12" s="1"/>
  <c r="AB2071" i="12" s="1"/>
  <c r="S2178" i="12"/>
  <c r="T2178" i="12" s="1"/>
  <c r="AB2178" i="12" s="1"/>
  <c r="S2117" i="12"/>
  <c r="T2117" i="12" s="1"/>
  <c r="AB2117" i="12" s="1"/>
  <c r="S2277" i="12"/>
  <c r="T2277" i="12" s="1"/>
  <c r="AB2277" i="12" s="1"/>
  <c r="S2458" i="12"/>
  <c r="T2458" i="12" s="1"/>
  <c r="AB2458" i="12" s="1"/>
  <c r="AC2458" i="12" s="1"/>
  <c r="AD2458" i="12" s="1"/>
  <c r="S2410" i="12"/>
  <c r="T2410" i="12" s="1"/>
  <c r="AB2410" i="12" s="1"/>
  <c r="S2604" i="12"/>
  <c r="T2604" i="12" s="1"/>
  <c r="AB2604" i="12" s="1"/>
  <c r="AC2604" i="12" s="1"/>
  <c r="AD2604" i="12" s="1"/>
  <c r="S2794" i="12"/>
  <c r="T2794" i="12" s="1"/>
  <c r="AB2794" i="12" s="1"/>
  <c r="AC2794" i="12" s="1"/>
  <c r="AD2794" i="12" s="1"/>
  <c r="S2989" i="12"/>
  <c r="T2989" i="12" s="1"/>
  <c r="AB2989" i="12" s="1"/>
  <c r="S2897" i="12"/>
  <c r="T2897" i="12" s="1"/>
  <c r="AB2897" i="12" s="1"/>
  <c r="S3625" i="12"/>
  <c r="T3625" i="12" s="1"/>
  <c r="AB3625" i="12" s="1"/>
  <c r="S1773" i="12"/>
  <c r="T1773" i="12" s="1"/>
  <c r="AB1773" i="12" s="1"/>
  <c r="S1818" i="12"/>
  <c r="T1818" i="12" s="1"/>
  <c r="AB1818" i="12" s="1"/>
  <c r="AC1818" i="12" s="1"/>
  <c r="AD1818" i="12" s="1"/>
  <c r="S1846" i="12"/>
  <c r="T1846" i="12" s="1"/>
  <c r="AB1846" i="12" s="1"/>
  <c r="S1991" i="12"/>
  <c r="T1991" i="12" s="1"/>
  <c r="AB1991" i="12" s="1"/>
  <c r="AC1991" i="12" s="1"/>
  <c r="AD1991" i="12" s="1"/>
  <c r="S1922" i="12"/>
  <c r="T1922" i="12" s="1"/>
  <c r="AB1922" i="12" s="1"/>
  <c r="AC1922" i="12" s="1"/>
  <c r="AD1922" i="12" s="1"/>
  <c r="S2012" i="12"/>
  <c r="T2012" i="12" s="1"/>
  <c r="AB2012" i="12" s="1"/>
  <c r="S1968" i="12"/>
  <c r="T1968" i="12" s="1"/>
  <c r="AB1968" i="12" s="1"/>
  <c r="S1884" i="12"/>
  <c r="T1884" i="12" s="1"/>
  <c r="AB1884" i="12" s="1"/>
  <c r="AC1884" i="12" s="1"/>
  <c r="AD1884" i="12" s="1"/>
  <c r="S1853" i="12"/>
  <c r="T1853" i="12" s="1"/>
  <c r="AB1853" i="12" s="1"/>
  <c r="S2120" i="12"/>
  <c r="T2120" i="12" s="1"/>
  <c r="AB2120" i="12" s="1"/>
  <c r="AC2120" i="12" s="1"/>
  <c r="AD2120" i="12" s="1"/>
  <c r="S2043" i="12"/>
  <c r="T2043" i="12" s="1"/>
  <c r="AB2043" i="12" s="1"/>
  <c r="S2070" i="12"/>
  <c r="T2070" i="12" s="1"/>
  <c r="AB2070" i="12" s="1"/>
  <c r="S2258" i="12"/>
  <c r="T2258" i="12" s="1"/>
  <c r="AB2258" i="12" s="1"/>
  <c r="AC2258" i="12" s="1"/>
  <c r="AD2258" i="12" s="1"/>
  <c r="S2004" i="12"/>
  <c r="T2004" i="12" s="1"/>
  <c r="AB2004" i="12" s="1"/>
  <c r="S2290" i="12"/>
  <c r="T2290" i="12" s="1"/>
  <c r="AB2290" i="12" s="1"/>
  <c r="S2266" i="12"/>
  <c r="T2266" i="12" s="1"/>
  <c r="AB2266" i="12" s="1"/>
  <c r="S2406" i="12"/>
  <c r="T2406" i="12" s="1"/>
  <c r="AB2406" i="12" s="1"/>
  <c r="S2414" i="12"/>
  <c r="T2414" i="12" s="1"/>
  <c r="AB2414" i="12" s="1"/>
  <c r="AC2414" i="12" s="1"/>
  <c r="AD2414" i="12" s="1"/>
  <c r="S2478" i="12"/>
  <c r="T2478" i="12" s="1"/>
  <c r="AB2478" i="12" s="1"/>
  <c r="S2577" i="12"/>
  <c r="T2577" i="12" s="1"/>
  <c r="AB2577" i="12" s="1"/>
  <c r="AC2577" i="12" s="1"/>
  <c r="AD2577" i="12" s="1"/>
  <c r="S2721" i="12"/>
  <c r="T2721" i="12" s="1"/>
  <c r="AB2721" i="12" s="1"/>
  <c r="AC2721" i="12" s="1"/>
  <c r="AD2721" i="12" s="1"/>
  <c r="S2934" i="12"/>
  <c r="T2934" i="12" s="1"/>
  <c r="AB2934" i="12" s="1"/>
  <c r="S3334" i="12"/>
  <c r="T3334" i="12" s="1"/>
  <c r="AB3334" i="12" s="1"/>
  <c r="S3391" i="12"/>
  <c r="T3391" i="12" s="1"/>
  <c r="AB3391" i="12" s="1"/>
  <c r="S1985" i="12"/>
  <c r="T1985" i="12" s="1"/>
  <c r="AB1985" i="12" s="1"/>
  <c r="S1961" i="12"/>
  <c r="T1961" i="12" s="1"/>
  <c r="AB1961" i="12" s="1"/>
  <c r="AC1961" i="12" s="1"/>
  <c r="AD1961" i="12" s="1"/>
  <c r="S1868" i="12"/>
  <c r="T1868" i="12" s="1"/>
  <c r="AB1868" i="12" s="1"/>
  <c r="S1918" i="12"/>
  <c r="T1918" i="12" s="1"/>
  <c r="AB1918" i="12" s="1"/>
  <c r="S2063" i="12"/>
  <c r="T2063" i="12" s="1"/>
  <c r="AB2063" i="12" s="1"/>
  <c r="AC2063" i="12" s="1"/>
  <c r="AD2063" i="12" s="1"/>
  <c r="S2051" i="12"/>
  <c r="T2051" i="12" s="1"/>
  <c r="AB2051" i="12" s="1"/>
  <c r="S2096" i="12"/>
  <c r="T2096" i="12" s="1"/>
  <c r="AB2096" i="12" s="1"/>
  <c r="S2072" i="12"/>
  <c r="T2072" i="12" s="1"/>
  <c r="AB2072" i="12" s="1"/>
  <c r="AC2072" i="12" s="1"/>
  <c r="AD2072" i="12" s="1"/>
  <c r="S2254" i="12"/>
  <c r="T2254" i="12" s="1"/>
  <c r="AB2254" i="12" s="1"/>
  <c r="S2256" i="12"/>
  <c r="T2256" i="12" s="1"/>
  <c r="AB2256" i="12" s="1"/>
  <c r="AC2256" i="12" s="1"/>
  <c r="AD2256" i="12" s="1"/>
  <c r="S2342" i="12"/>
  <c r="T2342" i="12" s="1"/>
  <c r="AB2342" i="12" s="1"/>
  <c r="AC2342" i="12" s="1"/>
  <c r="AD2342" i="12" s="1"/>
  <c r="S2402" i="12"/>
  <c r="T2402" i="12" s="1"/>
  <c r="AB2402" i="12" s="1"/>
  <c r="AC2402" i="12" s="1"/>
  <c r="AD2402" i="12" s="1"/>
  <c r="S2440" i="12"/>
  <c r="T2440" i="12" s="1"/>
  <c r="AB2440" i="12" s="1"/>
  <c r="AC2440" i="12" s="1"/>
  <c r="AD2440" i="12" s="1"/>
  <c r="S2545" i="12"/>
  <c r="T2545" i="12" s="1"/>
  <c r="AB2545" i="12" s="1"/>
  <c r="S2526" i="12"/>
  <c r="T2526" i="12" s="1"/>
  <c r="AB2526" i="12" s="1"/>
  <c r="S2719" i="12"/>
  <c r="T2719" i="12" s="1"/>
  <c r="AB2719" i="12" s="1"/>
  <c r="S3036" i="12"/>
  <c r="T3036" i="12" s="1"/>
  <c r="AB3036" i="12" s="1"/>
  <c r="S2932" i="12"/>
  <c r="T2932" i="12" s="1"/>
  <c r="AB2932" i="12" s="1"/>
  <c r="AC2932" i="12" s="1"/>
  <c r="AD2932" i="12" s="1"/>
  <c r="S3536" i="12"/>
  <c r="T3536" i="12" s="1"/>
  <c r="AB3536" i="12" s="1"/>
  <c r="S2998" i="12"/>
  <c r="T2998" i="12" s="1"/>
  <c r="AB2998" i="12" s="1"/>
  <c r="AC2998" i="12" s="1"/>
  <c r="AD2998" i="12" s="1"/>
  <c r="S3600" i="12"/>
  <c r="T3600" i="12" s="1"/>
  <c r="AB3600" i="12" s="1"/>
  <c r="AC3600" i="12" s="1"/>
  <c r="AD3600" i="12" s="1"/>
  <c r="S2391" i="12"/>
  <c r="T2391" i="12" s="1"/>
  <c r="AB2391" i="12" s="1"/>
  <c r="AC2391" i="12" s="1"/>
  <c r="AD2391" i="12" s="1"/>
  <c r="S2502" i="12"/>
  <c r="T2502" i="12" s="1"/>
  <c r="AB2502" i="12" s="1"/>
  <c r="S2570" i="12"/>
  <c r="T2570" i="12" s="1"/>
  <c r="AB2570" i="12" s="1"/>
  <c r="S2639" i="12"/>
  <c r="T2639" i="12" s="1"/>
  <c r="AB2639" i="12" s="1"/>
  <c r="S2877" i="12"/>
  <c r="T2877" i="12" s="1"/>
  <c r="AB2877" i="12" s="1"/>
  <c r="S3322" i="12"/>
  <c r="T3322" i="12" s="1"/>
  <c r="AB3322" i="12" s="1"/>
  <c r="AC3322" i="12" s="1"/>
  <c r="AD3322" i="12" s="1"/>
  <c r="S3430" i="12"/>
  <c r="T3430" i="12" s="1"/>
  <c r="AB3430" i="12" s="1"/>
  <c r="AC3430" i="12" s="1"/>
  <c r="AD3430" i="12" s="1"/>
  <c r="S2151" i="12"/>
  <c r="T2151" i="12" s="1"/>
  <c r="AB2151" i="12" s="1"/>
  <c r="AC2151" i="12" s="1"/>
  <c r="AD2151" i="12" s="1"/>
  <c r="S2230" i="12"/>
  <c r="T2230" i="12" s="1"/>
  <c r="AB2230" i="12" s="1"/>
  <c r="S2223" i="12"/>
  <c r="T2223" i="12" s="1"/>
  <c r="AB2223" i="12" s="1"/>
  <c r="S2231" i="12"/>
  <c r="T2231" i="12" s="1"/>
  <c r="AB2231" i="12" s="1"/>
  <c r="AC2231" i="12" s="1"/>
  <c r="AD2231" i="12" s="1"/>
  <c r="S2361" i="12"/>
  <c r="T2361" i="12" s="1"/>
  <c r="AB2361" i="12" s="1"/>
  <c r="AC2361" i="12" s="1"/>
  <c r="AD2361" i="12" s="1"/>
  <c r="S2386" i="12"/>
  <c r="T2386" i="12" s="1"/>
  <c r="AB2386" i="12" s="1"/>
  <c r="AC2386" i="12" s="1"/>
  <c r="AD2386" i="12" s="1"/>
  <c r="S2441" i="12"/>
  <c r="T2441" i="12" s="1"/>
  <c r="AB2441" i="12" s="1"/>
  <c r="S2606" i="12"/>
  <c r="T2606" i="12" s="1"/>
  <c r="AB2606" i="12" s="1"/>
  <c r="S2875" i="12"/>
  <c r="T2875" i="12" s="1"/>
  <c r="AB2875" i="12" s="1"/>
  <c r="AC2875" i="12" s="1"/>
  <c r="AD2875" i="12" s="1"/>
  <c r="S3045" i="12"/>
  <c r="T3045" i="12" s="1"/>
  <c r="AB3045" i="12" s="1"/>
  <c r="S2925" i="12"/>
  <c r="T2925" i="12" s="1"/>
  <c r="AB2925" i="12" s="1"/>
  <c r="S3650" i="12"/>
  <c r="T3650" i="12" s="1"/>
  <c r="AB3650" i="12" s="1"/>
  <c r="S3306" i="12"/>
  <c r="T3306" i="12" s="1"/>
  <c r="AB3306" i="12" s="1"/>
  <c r="S3196" i="12"/>
  <c r="T3196" i="12" s="1"/>
  <c r="AB3196" i="12" s="1"/>
  <c r="AC3196" i="12" s="1"/>
  <c r="AD3196" i="12" s="1"/>
  <c r="S3256" i="12"/>
  <c r="T3256" i="12" s="1"/>
  <c r="AB3256" i="12" s="1"/>
  <c r="S3582" i="12"/>
  <c r="T3582" i="12" s="1"/>
  <c r="AB3582" i="12" s="1"/>
  <c r="AC3582" i="12" s="1"/>
  <c r="AD3582" i="12" s="1"/>
  <c r="S3715" i="12"/>
  <c r="T3715" i="12" s="1"/>
  <c r="AB3715" i="12" s="1"/>
  <c r="AC3715" i="12" s="1"/>
  <c r="AD3715" i="12" s="1"/>
  <c r="S3712" i="12"/>
  <c r="T3712" i="12" s="1"/>
  <c r="AB3712" i="12" s="1"/>
  <c r="S2558" i="12"/>
  <c r="T2558" i="12" s="1"/>
  <c r="AB2558" i="12" s="1"/>
  <c r="S2584" i="12"/>
  <c r="T2584" i="12" s="1"/>
  <c r="AB2584" i="12" s="1"/>
  <c r="S2507" i="12"/>
  <c r="T2507" i="12" s="1"/>
  <c r="AB2507" i="12" s="1"/>
  <c r="S2628" i="12"/>
  <c r="T2628" i="12" s="1"/>
  <c r="AB2628" i="12" s="1"/>
  <c r="AC2628" i="12" s="1"/>
  <c r="AD2628" i="12" s="1"/>
  <c r="S2618" i="12"/>
  <c r="T2618" i="12" s="1"/>
  <c r="AB2618" i="12" s="1"/>
  <c r="S2693" i="12"/>
  <c r="T2693" i="12" s="1"/>
  <c r="AB2693" i="12" s="1"/>
  <c r="S2823" i="12"/>
  <c r="T2823" i="12" s="1"/>
  <c r="AB2823" i="12" s="1"/>
  <c r="AC2823" i="12" s="1"/>
  <c r="AD2823" i="12" s="1"/>
  <c r="S2992" i="12"/>
  <c r="T2992" i="12" s="1"/>
  <c r="AB2992" i="12" s="1"/>
  <c r="S3065" i="12"/>
  <c r="T3065" i="12" s="1"/>
  <c r="AB3065" i="12" s="1"/>
  <c r="S2940" i="12"/>
  <c r="T2940" i="12" s="1"/>
  <c r="AB2940" i="12" s="1"/>
  <c r="AC2940" i="12" s="1"/>
  <c r="AD2940" i="12" s="1"/>
  <c r="S2880" i="12"/>
  <c r="T2880" i="12" s="1"/>
  <c r="AB2880" i="12" s="1"/>
  <c r="S3245" i="12"/>
  <c r="T3245" i="12" s="1"/>
  <c r="AB3245" i="12" s="1"/>
  <c r="AC3245" i="12" s="1"/>
  <c r="AD3245" i="12" s="1"/>
  <c r="S3211" i="12"/>
  <c r="T3211" i="12" s="1"/>
  <c r="AB3211" i="12" s="1"/>
  <c r="AC3211" i="12" s="1"/>
  <c r="AD3211" i="12" s="1"/>
  <c r="S3607" i="12"/>
  <c r="T3607" i="12" s="1"/>
  <c r="AB3607" i="12" s="1"/>
  <c r="AC3607" i="12" s="1"/>
  <c r="AD3607" i="12" s="1"/>
  <c r="S3426" i="12"/>
  <c r="T3426" i="12" s="1"/>
  <c r="AB3426" i="12" s="1"/>
  <c r="AC3426" i="12" s="1"/>
  <c r="AD3426" i="12" s="1"/>
  <c r="S3717" i="12"/>
  <c r="T3717" i="12" s="1"/>
  <c r="AB3717" i="12" s="1"/>
  <c r="S3913" i="12"/>
  <c r="T3913" i="12" s="1"/>
  <c r="AB3913" i="12" s="1"/>
  <c r="S3307" i="12"/>
  <c r="T3307" i="12" s="1"/>
  <c r="AB3307" i="12" s="1"/>
  <c r="S3255" i="12"/>
  <c r="T3255" i="12" s="1"/>
  <c r="AB3255" i="12" s="1"/>
  <c r="S3490" i="12"/>
  <c r="T3490" i="12" s="1"/>
  <c r="AB3490" i="12" s="1"/>
  <c r="AC3490" i="12" s="1"/>
  <c r="AD3490" i="12" s="1"/>
  <c r="S3425" i="12"/>
  <c r="T3425" i="12" s="1"/>
  <c r="AB3425" i="12" s="1"/>
  <c r="S3790" i="12"/>
  <c r="T3790" i="12" s="1"/>
  <c r="AB3790" i="12" s="1"/>
  <c r="AC3790" i="12" s="1"/>
  <c r="AD3790" i="12" s="1"/>
  <c r="S3915" i="12"/>
  <c r="T3915" i="12" s="1"/>
  <c r="AB3915" i="12" s="1"/>
  <c r="AC3915" i="12" s="1"/>
  <c r="AD3915" i="12" s="1"/>
  <c r="S3016" i="12"/>
  <c r="T3016" i="12" s="1"/>
  <c r="AB3016" i="12" s="1"/>
  <c r="S3092" i="12"/>
  <c r="T3092" i="12" s="1"/>
  <c r="AB3092" i="12" s="1"/>
  <c r="S3313" i="12"/>
  <c r="T3313" i="12" s="1"/>
  <c r="AB3313" i="12" s="1"/>
  <c r="S3342" i="12"/>
  <c r="T3342" i="12" s="1"/>
  <c r="AB3342" i="12" s="1"/>
  <c r="S3556" i="12"/>
  <c r="T3556" i="12" s="1"/>
  <c r="AB3556" i="12" s="1"/>
  <c r="S3532" i="12"/>
  <c r="T3532" i="12" s="1"/>
  <c r="AB3532" i="12" s="1"/>
  <c r="S3808" i="12"/>
  <c r="T3808" i="12" s="1"/>
  <c r="AB3808" i="12" s="1"/>
  <c r="AC3808" i="12" s="1"/>
  <c r="AD3808" i="12" s="1"/>
  <c r="S3916" i="12"/>
  <c r="T3916" i="12" s="1"/>
  <c r="AB3916" i="12" s="1"/>
  <c r="AC3916" i="12" s="1"/>
  <c r="AD3916" i="12" s="1"/>
  <c r="S2620" i="12"/>
  <c r="T2620" i="12" s="1"/>
  <c r="AB2620" i="12" s="1"/>
  <c r="S2417" i="12"/>
  <c r="T2417" i="12" s="1"/>
  <c r="AB2417" i="12" s="1"/>
  <c r="S2748" i="12"/>
  <c r="T2748" i="12" s="1"/>
  <c r="AB2748" i="12" s="1"/>
  <c r="S2599" i="12"/>
  <c r="T2599" i="12" s="1"/>
  <c r="AB2599" i="12" s="1"/>
  <c r="S2698" i="12"/>
  <c r="T2698" i="12" s="1"/>
  <c r="AB2698" i="12" s="1"/>
  <c r="S2657" i="12"/>
  <c r="T2657" i="12" s="1"/>
  <c r="AB2657" i="12" s="1"/>
  <c r="S2985" i="12"/>
  <c r="T2985" i="12" s="1"/>
  <c r="AB2985" i="12" s="1"/>
  <c r="S2836" i="12"/>
  <c r="T2836" i="12" s="1"/>
  <c r="AB2836" i="12" s="1"/>
  <c r="AC2836" i="12" s="1"/>
  <c r="AD2836" i="12" s="1"/>
  <c r="S3000" i="12"/>
  <c r="T3000" i="12" s="1"/>
  <c r="AB3000" i="12" s="1"/>
  <c r="S3029" i="12"/>
  <c r="T3029" i="12" s="1"/>
  <c r="AB3029" i="12" s="1"/>
  <c r="S3219" i="12"/>
  <c r="T3219" i="12" s="1"/>
  <c r="AB3219" i="12" s="1"/>
  <c r="S3232" i="12"/>
  <c r="T3232" i="12" s="1"/>
  <c r="AB3232" i="12" s="1"/>
  <c r="S3175" i="12"/>
  <c r="T3175" i="12" s="1"/>
  <c r="AB3175" i="12" s="1"/>
  <c r="AC3175" i="12" s="1"/>
  <c r="AD3175" i="12" s="1"/>
  <c r="S3399" i="12"/>
  <c r="T3399" i="12" s="1"/>
  <c r="AB3399" i="12" s="1"/>
  <c r="S3508" i="12"/>
  <c r="T3508" i="12" s="1"/>
  <c r="AB3508" i="12" s="1"/>
  <c r="AC3508" i="12" s="1"/>
  <c r="AD3508" i="12" s="1"/>
  <c r="S3877" i="12"/>
  <c r="T3877" i="12" s="1"/>
  <c r="AB3877" i="12" s="1"/>
  <c r="AC3877" i="12" s="1"/>
  <c r="AD3877" i="12" s="1"/>
  <c r="S2344" i="12"/>
  <c r="T2344" i="12" s="1"/>
  <c r="AB2344" i="12" s="1"/>
  <c r="AC2344" i="12" s="1"/>
  <c r="AD2344" i="12" s="1"/>
  <c r="S2600" i="12"/>
  <c r="T2600" i="12" s="1"/>
  <c r="AB2600" i="12" s="1"/>
  <c r="S2587" i="12"/>
  <c r="T2587" i="12" s="1"/>
  <c r="AB2587" i="12" s="1"/>
  <c r="S2538" i="12"/>
  <c r="T2538" i="12" s="1"/>
  <c r="AB2538" i="12" s="1"/>
  <c r="S2650" i="12"/>
  <c r="T2650" i="12" s="1"/>
  <c r="AB2650" i="12" s="1"/>
  <c r="AC2650" i="12" s="1"/>
  <c r="AD2650" i="12" s="1"/>
  <c r="S2549" i="12"/>
  <c r="T2549" i="12" s="1"/>
  <c r="AB2549" i="12" s="1"/>
  <c r="S2738" i="12"/>
  <c r="T2738" i="12" s="1"/>
  <c r="AB2738" i="12" s="1"/>
  <c r="S3035" i="12"/>
  <c r="T3035" i="12" s="1"/>
  <c r="AB3035" i="12" s="1"/>
  <c r="AC3035" i="12" s="1"/>
  <c r="AD3035" i="12" s="1"/>
  <c r="S2980" i="12"/>
  <c r="T2980" i="12" s="1"/>
  <c r="AB2980" i="12" s="1"/>
  <c r="S3046" i="12"/>
  <c r="T3046" i="12" s="1"/>
  <c r="AB3046" i="12" s="1"/>
  <c r="S3018" i="12"/>
  <c r="T3018" i="12" s="1"/>
  <c r="AB3018" i="12" s="1"/>
  <c r="AC3018" i="12" s="1"/>
  <c r="AD3018" i="12" s="1"/>
  <c r="S3329" i="12"/>
  <c r="T3329" i="12" s="1"/>
  <c r="AB3329" i="12" s="1"/>
  <c r="S3371" i="12"/>
  <c r="T3371" i="12" s="1"/>
  <c r="AB3371" i="12" s="1"/>
  <c r="AC3371" i="12" s="1"/>
  <c r="AD3371" i="12" s="1"/>
  <c r="S3389" i="12"/>
  <c r="T3389" i="12" s="1"/>
  <c r="AB3389" i="12" s="1"/>
  <c r="AC3389" i="12" s="1"/>
  <c r="AD3389" i="12" s="1"/>
  <c r="S3398" i="12"/>
  <c r="T3398" i="12" s="1"/>
  <c r="AB3398" i="12" s="1"/>
  <c r="AC3398" i="12" s="1"/>
  <c r="AD3398" i="12" s="1"/>
  <c r="S3652" i="12"/>
  <c r="T3652" i="12" s="1"/>
  <c r="AB3652" i="12" s="1"/>
  <c r="AC3652" i="12" s="1"/>
  <c r="AD3652" i="12" s="1"/>
  <c r="S2408" i="12"/>
  <c r="T2408" i="12" s="1"/>
  <c r="AB2408" i="12" s="1"/>
  <c r="S2718" i="12"/>
  <c r="T2718" i="12" s="1"/>
  <c r="AB2718" i="12" s="1"/>
  <c r="S2546" i="12"/>
  <c r="T2546" i="12" s="1"/>
  <c r="AB2546" i="12" s="1"/>
  <c r="S2707" i="12"/>
  <c r="T2707" i="12" s="1"/>
  <c r="AB2707" i="12" s="1"/>
  <c r="S2640" i="12"/>
  <c r="T2640" i="12" s="1"/>
  <c r="AB2640" i="12" s="1"/>
  <c r="AC2640" i="12" s="1"/>
  <c r="AD2640" i="12" s="1"/>
  <c r="S2914" i="12"/>
  <c r="T2914" i="12" s="1"/>
  <c r="AB2914" i="12" s="1"/>
  <c r="S2935" i="12"/>
  <c r="T2935" i="12" s="1"/>
  <c r="AB2935" i="12" s="1"/>
  <c r="AC2935" i="12" s="1"/>
  <c r="AD2935" i="12" s="1"/>
  <c r="S3078" i="12"/>
  <c r="T3078" i="12" s="1"/>
  <c r="AB3078" i="12" s="1"/>
  <c r="AC3078" i="12" s="1"/>
  <c r="AD3078" i="12" s="1"/>
  <c r="S2933" i="12"/>
  <c r="T2933" i="12" s="1"/>
  <c r="AB2933" i="12" s="1"/>
  <c r="S3418" i="12"/>
  <c r="T3418" i="12" s="1"/>
  <c r="AB3418" i="12" s="1"/>
  <c r="S3267" i="12"/>
  <c r="T3267" i="12" s="1"/>
  <c r="AB3267" i="12" s="1"/>
  <c r="S3217" i="12"/>
  <c r="T3217" i="12" s="1"/>
  <c r="AB3217" i="12" s="1"/>
  <c r="S3581" i="12"/>
  <c r="T3581" i="12" s="1"/>
  <c r="AB3581" i="12" s="1"/>
  <c r="AC3581" i="12" s="1"/>
  <c r="AD3581" i="12" s="1"/>
  <c r="S3481" i="12"/>
  <c r="T3481" i="12" s="1"/>
  <c r="AB3481" i="12" s="1"/>
  <c r="S3737" i="12"/>
  <c r="T3737" i="12" s="1"/>
  <c r="AB3737" i="12" s="1"/>
  <c r="AC3737" i="12" s="1"/>
  <c r="AD3737" i="12" s="1"/>
  <c r="S2257" i="12"/>
  <c r="T2257" i="12" s="1"/>
  <c r="AB2257" i="12" s="1"/>
  <c r="AC2257" i="12" s="1"/>
  <c r="AD2257" i="12" s="1"/>
  <c r="S2079" i="12"/>
  <c r="T2079" i="12" s="1"/>
  <c r="AB2079" i="12" s="1"/>
  <c r="S2348" i="12"/>
  <c r="T2348" i="12" s="1"/>
  <c r="AB2348" i="12" s="1"/>
  <c r="S2398" i="12"/>
  <c r="T2398" i="12" s="1"/>
  <c r="AB2398" i="12" s="1"/>
  <c r="AC2398" i="12" s="1"/>
  <c r="AD2398" i="12" s="1"/>
  <c r="S2500" i="12"/>
  <c r="T2500" i="12" s="1"/>
  <c r="AB2500" i="12" s="1"/>
  <c r="S2499" i="12"/>
  <c r="T2499" i="12" s="1"/>
  <c r="AB2499" i="12" s="1"/>
  <c r="AC2499" i="12" s="1"/>
  <c r="AD2499" i="12" s="1"/>
  <c r="S2518" i="12"/>
  <c r="T2518" i="12" s="1"/>
  <c r="AB2518" i="12" s="1"/>
  <c r="S2763" i="12"/>
  <c r="T2763" i="12" s="1"/>
  <c r="AB2763" i="12" s="1"/>
  <c r="S2550" i="12"/>
  <c r="T2550" i="12" s="1"/>
  <c r="AB2550" i="12" s="1"/>
  <c r="AC2550" i="12" s="1"/>
  <c r="AD2550" i="12" s="1"/>
  <c r="S2773" i="12"/>
  <c r="T2773" i="12" s="1"/>
  <c r="AB2773" i="12" s="1"/>
  <c r="S2521" i="12"/>
  <c r="T2521" i="12" s="1"/>
  <c r="AB2521" i="12" s="1"/>
  <c r="S2912" i="12"/>
  <c r="T2912" i="12" s="1"/>
  <c r="AB2912" i="12" s="1"/>
  <c r="S2699" i="12"/>
  <c r="T2699" i="12" s="1"/>
  <c r="AB2699" i="12" s="1"/>
  <c r="S3112" i="12"/>
  <c r="T3112" i="12" s="1"/>
  <c r="AB3112" i="12" s="1"/>
  <c r="AC3112" i="12" s="1"/>
  <c r="AD3112" i="12" s="1"/>
  <c r="S3080" i="12"/>
  <c r="T3080" i="12" s="1"/>
  <c r="AB3080" i="12" s="1"/>
  <c r="S3132" i="12"/>
  <c r="T3132" i="12" s="1"/>
  <c r="AB3132" i="12" s="1"/>
  <c r="AC3132" i="12" s="1"/>
  <c r="AD3132" i="12" s="1"/>
  <c r="S3294" i="12"/>
  <c r="T3294" i="12" s="1"/>
  <c r="AB3294" i="12" s="1"/>
  <c r="AC3294" i="12" s="1"/>
  <c r="AD3294" i="12" s="1"/>
  <c r="S3311" i="12"/>
  <c r="T3311" i="12" s="1"/>
  <c r="AB3311" i="12" s="1"/>
  <c r="S3535" i="12"/>
  <c r="T3535" i="12" s="1"/>
  <c r="AB3535" i="12" s="1"/>
  <c r="S3454" i="12"/>
  <c r="T3454" i="12" s="1"/>
  <c r="AB3454" i="12" s="1"/>
  <c r="S3888" i="12"/>
  <c r="T3888" i="12" s="1"/>
  <c r="AB3888" i="12" s="1"/>
  <c r="S3889" i="12"/>
  <c r="T3889" i="12" s="1"/>
  <c r="AB3889" i="12" s="1"/>
  <c r="AC3889" i="12" s="1"/>
  <c r="AD3889" i="12" s="1"/>
  <c r="S3770" i="12"/>
  <c r="T3770" i="12" s="1"/>
  <c r="AB3770" i="12" s="1"/>
  <c r="S3687" i="12"/>
  <c r="T3687" i="12" s="1"/>
  <c r="AB3687" i="12" s="1"/>
  <c r="S3702" i="12"/>
  <c r="T3702" i="12" s="1"/>
  <c r="AB3702" i="12" s="1"/>
  <c r="AC3702" i="12" s="1"/>
  <c r="AD3702" i="12" s="1"/>
  <c r="S3744" i="12"/>
  <c r="T3744" i="12" s="1"/>
  <c r="AB3744" i="12" s="1"/>
  <c r="S3658" i="12"/>
  <c r="T3658" i="12" s="1"/>
  <c r="AB3658" i="12" s="1"/>
  <c r="S3545" i="12"/>
  <c r="T3545" i="12" s="1"/>
  <c r="AB3545" i="12" s="1"/>
  <c r="AC3545" i="12" s="1"/>
  <c r="AD3545" i="12" s="1"/>
  <c r="S3401" i="12"/>
  <c r="T3401" i="12" s="1"/>
  <c r="AB3401" i="12" s="1"/>
  <c r="S3531" i="12"/>
  <c r="T3531" i="12" s="1"/>
  <c r="AB3531" i="12" s="1"/>
  <c r="AC3531" i="12" s="1"/>
  <c r="AD3531" i="12" s="1"/>
  <c r="S3651" i="12"/>
  <c r="T3651" i="12" s="1"/>
  <c r="AB3651" i="12" s="1"/>
  <c r="AC3651" i="12" s="1"/>
  <c r="AD3651" i="12" s="1"/>
  <c r="S3496" i="12"/>
  <c r="T3496" i="12" s="1"/>
  <c r="AB3496" i="12" s="1"/>
  <c r="AC3496" i="12" s="1"/>
  <c r="AD3496" i="12" s="1"/>
  <c r="S3487" i="12"/>
  <c r="T3487" i="12" s="1"/>
  <c r="AB3487" i="12" s="1"/>
  <c r="AC3487" i="12" s="1"/>
  <c r="AD3487" i="12" s="1"/>
  <c r="S3620" i="12"/>
  <c r="T3620" i="12" s="1"/>
  <c r="AB3620" i="12" s="1"/>
  <c r="S3520" i="12"/>
  <c r="T3520" i="12" s="1"/>
  <c r="AB3520" i="12" s="1"/>
  <c r="S3376" i="12"/>
  <c r="T3376" i="12" s="1"/>
  <c r="AB3376" i="12" s="1"/>
  <c r="S3145" i="12"/>
  <c r="T3145" i="12" s="1"/>
  <c r="AB3145" i="12" s="1"/>
  <c r="S3170" i="12"/>
  <c r="T3170" i="12" s="1"/>
  <c r="AB3170" i="12" s="1"/>
  <c r="AC3170" i="12" s="1"/>
  <c r="AD3170" i="12" s="1"/>
  <c r="S3381" i="12"/>
  <c r="T3381" i="12" s="1"/>
  <c r="AB3381" i="12" s="1"/>
  <c r="S3197" i="12"/>
  <c r="T3197" i="12" s="1"/>
  <c r="AB3197" i="12" s="1"/>
  <c r="AC3197" i="12" s="1"/>
  <c r="AD3197" i="12" s="1"/>
  <c r="S3168" i="12"/>
  <c r="T3168" i="12" s="1"/>
  <c r="AB3168" i="12" s="1"/>
  <c r="AC3168" i="12" s="1"/>
  <c r="AD3168" i="12" s="1"/>
  <c r="S3291" i="12"/>
  <c r="T3291" i="12" s="1"/>
  <c r="AB3291" i="12" s="1"/>
  <c r="S2984" i="12"/>
  <c r="T2984" i="12" s="1"/>
  <c r="AB2984" i="12" s="1"/>
  <c r="S3130" i="12"/>
  <c r="T3130" i="12" s="1"/>
  <c r="AB3130" i="12" s="1"/>
  <c r="S3041" i="12"/>
  <c r="T3041" i="12" s="1"/>
  <c r="AB3041" i="12" s="1"/>
  <c r="S2920" i="12"/>
  <c r="T2920" i="12" s="1"/>
  <c r="AB2920" i="12" s="1"/>
  <c r="S3008" i="12"/>
  <c r="T3008" i="12" s="1"/>
  <c r="AB3008" i="12" s="1"/>
  <c r="S3101" i="12"/>
  <c r="T3101" i="12" s="1"/>
  <c r="AB3101" i="12" s="1"/>
  <c r="AC3101" i="12" s="1"/>
  <c r="AD3101" i="12" s="1"/>
  <c r="S3019" i="12"/>
  <c r="T3019" i="12" s="1"/>
  <c r="AB3019" i="12" s="1"/>
  <c r="AC3019" i="12" s="1"/>
  <c r="AD3019" i="12" s="1"/>
  <c r="S3021" i="12"/>
  <c r="T3021" i="12" s="1"/>
  <c r="AB3021" i="12" s="1"/>
  <c r="S2939" i="12"/>
  <c r="T2939" i="12" s="1"/>
  <c r="AB2939" i="12" s="1"/>
  <c r="S2927" i="12"/>
  <c r="T2927" i="12" s="1"/>
  <c r="AB2927" i="12" s="1"/>
  <c r="AC2927" i="12" s="1"/>
  <c r="AD2927" i="12" s="1"/>
  <c r="S3015" i="12"/>
  <c r="T3015" i="12" s="1"/>
  <c r="AB3015" i="12" s="1"/>
  <c r="S3111" i="12"/>
  <c r="T3111" i="12" s="1"/>
  <c r="AB3111" i="12" s="1"/>
  <c r="AC3111" i="12" s="1"/>
  <c r="AD3111" i="12" s="1"/>
  <c r="S2872" i="12"/>
  <c r="T2872" i="12" s="1"/>
  <c r="AB2872" i="12" s="1"/>
  <c r="S2785" i="12"/>
  <c r="T2785" i="12" s="1"/>
  <c r="AB2785" i="12" s="1"/>
  <c r="S2828" i="12"/>
  <c r="T2828" i="12" s="1"/>
  <c r="AB2828" i="12" s="1"/>
  <c r="AC2828" i="12" s="1"/>
  <c r="AD2828" i="12" s="1"/>
  <c r="S3050" i="12"/>
  <c r="T3050" i="12" s="1"/>
  <c r="AB3050" i="12" s="1"/>
  <c r="S2668" i="12"/>
  <c r="T2668" i="12" s="1"/>
  <c r="AB2668" i="12" s="1"/>
  <c r="S2767" i="12"/>
  <c r="T2767" i="12" s="1"/>
  <c r="AB2767" i="12" s="1"/>
  <c r="S2878" i="12"/>
  <c r="T2878" i="12" s="1"/>
  <c r="AB2878" i="12" s="1"/>
  <c r="S2834" i="12"/>
  <c r="T2834" i="12" s="1"/>
  <c r="AB2834" i="12" s="1"/>
  <c r="S2810" i="12"/>
  <c r="T2810" i="12" s="1"/>
  <c r="AB2810" i="12" s="1"/>
  <c r="S2654" i="12"/>
  <c r="T2654" i="12" s="1"/>
  <c r="AB2654" i="12" s="1"/>
  <c r="AC2654" i="12" s="1"/>
  <c r="AD2654" i="12" s="1"/>
  <c r="S2733" i="12"/>
  <c r="T2733" i="12" s="1"/>
  <c r="AB2733" i="12" s="1"/>
  <c r="AC2733" i="12" s="1"/>
  <c r="AD2733" i="12" s="1"/>
  <c r="S2750" i="12"/>
  <c r="T2750" i="12" s="1"/>
  <c r="AB2750" i="12" s="1"/>
  <c r="S2555" i="12"/>
  <c r="T2555" i="12" s="1"/>
  <c r="AB2555" i="12" s="1"/>
  <c r="S2642" i="12"/>
  <c r="T2642" i="12" s="1"/>
  <c r="AB2642" i="12" s="1"/>
  <c r="S2530" i="12"/>
  <c r="T2530" i="12" s="1"/>
  <c r="AB2530" i="12" s="1"/>
  <c r="S2611" i="12"/>
  <c r="T2611" i="12" s="1"/>
  <c r="AB2611" i="12" s="1"/>
  <c r="S2576" i="12"/>
  <c r="T2576" i="12" s="1"/>
  <c r="AB2576" i="12" s="1"/>
  <c r="S2585" i="12"/>
  <c r="T2585" i="12" s="1"/>
  <c r="AB2585" i="12" s="1"/>
  <c r="S2536" i="12"/>
  <c r="T2536" i="12" s="1"/>
  <c r="AB2536" i="12" s="1"/>
  <c r="AC2536" i="12" s="1"/>
  <c r="AD2536" i="12" s="1"/>
  <c r="S2491" i="12"/>
  <c r="T2491" i="12" s="1"/>
  <c r="AB2491" i="12" s="1"/>
  <c r="S2439" i="12"/>
  <c r="T2439" i="12" s="1"/>
  <c r="AB2439" i="12" s="1"/>
  <c r="S2456" i="12"/>
  <c r="T2456" i="12" s="1"/>
  <c r="AB2456" i="12" s="1"/>
  <c r="S2461" i="12"/>
  <c r="T2461" i="12" s="1"/>
  <c r="AB2461" i="12" s="1"/>
  <c r="S2568" i="12"/>
  <c r="T2568" i="12" s="1"/>
  <c r="AB2568" i="12" s="1"/>
  <c r="AC2568" i="12" s="1"/>
  <c r="AD2568" i="12" s="1"/>
  <c r="S2457" i="12"/>
  <c r="T2457" i="12" s="1"/>
  <c r="AB2457" i="12" s="1"/>
  <c r="S2229" i="12"/>
  <c r="T2229" i="12" s="1"/>
  <c r="AB2229" i="12" s="1"/>
  <c r="AC2229" i="12" s="1"/>
  <c r="AD2229" i="12" s="1"/>
  <c r="S2294" i="12"/>
  <c r="T2294" i="12" s="1"/>
  <c r="AB2294" i="12" s="1"/>
  <c r="AC2294" i="12" s="1"/>
  <c r="AD2294" i="12" s="1"/>
  <c r="S2357" i="12"/>
  <c r="T2357" i="12" s="1"/>
  <c r="AB2357" i="12" s="1"/>
  <c r="S2301" i="12"/>
  <c r="T2301" i="12" s="1"/>
  <c r="AB2301" i="12" s="1"/>
  <c r="S2273" i="12"/>
  <c r="T2273" i="12" s="1"/>
  <c r="AB2273" i="12" s="1"/>
  <c r="S2373" i="12"/>
  <c r="T2373" i="12" s="1"/>
  <c r="AB2373" i="12" s="1"/>
  <c r="S2372" i="12"/>
  <c r="T2372" i="12" s="1"/>
  <c r="AB2372" i="12" s="1"/>
  <c r="AC2372" i="12" s="1"/>
  <c r="AD2372" i="12" s="1"/>
  <c r="S2319" i="12"/>
  <c r="T2319" i="12" s="1"/>
  <c r="AB2319" i="12" s="1"/>
  <c r="S2171" i="12"/>
  <c r="T2171" i="12" s="1"/>
  <c r="AB2171" i="12" s="1"/>
  <c r="S2192" i="12"/>
  <c r="T2192" i="12" s="1"/>
  <c r="AB2192" i="12" s="1"/>
  <c r="AC2192" i="12" s="1"/>
  <c r="AD2192" i="12" s="1"/>
  <c r="S2145" i="12"/>
  <c r="T2145" i="12" s="1"/>
  <c r="AB2145" i="12" s="1"/>
  <c r="S2179" i="12"/>
  <c r="T2179" i="12" s="1"/>
  <c r="AB2179" i="12" s="1"/>
  <c r="S2175" i="12"/>
  <c r="T2175" i="12" s="1"/>
  <c r="AB2175" i="12" s="1"/>
  <c r="S2242" i="12"/>
  <c r="T2242" i="12" s="1"/>
  <c r="AB2242" i="12" s="1"/>
  <c r="S2237" i="12"/>
  <c r="T2237" i="12" s="1"/>
  <c r="AB2237" i="12" s="1"/>
  <c r="AC2237" i="12" s="1"/>
  <c r="AD2237" i="12" s="1"/>
  <c r="S2097" i="12"/>
  <c r="T2097" i="12" s="1"/>
  <c r="AB2097" i="12" s="1"/>
  <c r="AC2097" i="12" s="1"/>
  <c r="AD2097" i="12" s="1"/>
  <c r="S2019" i="12"/>
  <c r="T2019" i="12" s="1"/>
  <c r="AB2019" i="12" s="1"/>
  <c r="AC2019" i="12" s="1"/>
  <c r="AD2019" i="12" s="1"/>
  <c r="S2125" i="12"/>
  <c r="T2125" i="12" s="1"/>
  <c r="AB2125" i="12" s="1"/>
  <c r="AC2125" i="12" s="1"/>
  <c r="AD2125" i="12" s="1"/>
  <c r="S2116" i="12"/>
  <c r="T2116" i="12" s="1"/>
  <c r="AB2116" i="12" s="1"/>
  <c r="S2143" i="12"/>
  <c r="T2143" i="12" s="1"/>
  <c r="AB2143" i="12" s="1"/>
  <c r="S2140" i="12"/>
  <c r="T2140" i="12" s="1"/>
  <c r="AB2140" i="12" s="1"/>
  <c r="AC2140" i="12" s="1"/>
  <c r="AD2140" i="12" s="1"/>
  <c r="S2162" i="12"/>
  <c r="T2162" i="12" s="1"/>
  <c r="AB2162" i="12" s="1"/>
  <c r="S2167" i="12"/>
  <c r="T2167" i="12" s="1"/>
  <c r="AB2167" i="12" s="1"/>
  <c r="AC2167" i="12" s="1"/>
  <c r="AD2167" i="12" s="1"/>
  <c r="S2018" i="12"/>
  <c r="T2018" i="12" s="1"/>
  <c r="AB2018" i="12" s="1"/>
  <c r="S2093" i="12"/>
  <c r="T2093" i="12" s="1"/>
  <c r="AB2093" i="12" s="1"/>
  <c r="S2061" i="12"/>
  <c r="T2061" i="12" s="1"/>
  <c r="AB2061" i="12" s="1"/>
  <c r="AC2061" i="12" s="1"/>
  <c r="AD2061" i="12" s="1"/>
  <c r="S1947" i="12"/>
  <c r="T1947" i="12" s="1"/>
  <c r="AB1947" i="12" s="1"/>
  <c r="S3912" i="12"/>
  <c r="T3912" i="12" s="1"/>
  <c r="AB3912" i="12" s="1"/>
  <c r="S3866" i="12"/>
  <c r="T3866" i="12" s="1"/>
  <c r="AB3866" i="12" s="1"/>
  <c r="S3662" i="12"/>
  <c r="T3662" i="12" s="1"/>
  <c r="AB3662" i="12" s="1"/>
  <c r="S3763" i="12"/>
  <c r="T3763" i="12" s="1"/>
  <c r="AB3763" i="12" s="1"/>
  <c r="AC3763" i="12" s="1"/>
  <c r="AD3763" i="12" s="1"/>
  <c r="S3654" i="12"/>
  <c r="T3654" i="12" s="1"/>
  <c r="AB3654" i="12" s="1"/>
  <c r="AC3654" i="12" s="1"/>
  <c r="AD3654" i="12" s="1"/>
  <c r="S3704" i="12"/>
  <c r="T3704" i="12" s="1"/>
  <c r="AB3704" i="12" s="1"/>
  <c r="AC3704" i="12" s="1"/>
  <c r="AD3704" i="12" s="1"/>
  <c r="S3507" i="12"/>
  <c r="T3507" i="12" s="1"/>
  <c r="AB3507" i="12" s="1"/>
  <c r="AC3507" i="12" s="1"/>
  <c r="AD3507" i="12" s="1"/>
  <c r="S3456" i="12"/>
  <c r="T3456" i="12" s="1"/>
  <c r="AB3456" i="12" s="1"/>
  <c r="AC3456" i="12" s="1"/>
  <c r="AD3456" i="12" s="1"/>
  <c r="S3558" i="12"/>
  <c r="T3558" i="12" s="1"/>
  <c r="AB3558" i="12" s="1"/>
  <c r="S3576" i="12"/>
  <c r="T3576" i="12" s="1"/>
  <c r="AB3576" i="12" s="1"/>
  <c r="S3464" i="12"/>
  <c r="T3464" i="12" s="1"/>
  <c r="AB3464" i="12" s="1"/>
  <c r="S3641" i="12"/>
  <c r="T3641" i="12" s="1"/>
  <c r="AB3641" i="12" s="1"/>
  <c r="AC3641" i="12" s="1"/>
  <c r="AD3641" i="12" s="1"/>
  <c r="S3562" i="12"/>
  <c r="T3562" i="12" s="1"/>
  <c r="AB3562" i="12" s="1"/>
  <c r="S3429" i="12"/>
  <c r="T3429" i="12" s="1"/>
  <c r="AB3429" i="12" s="1"/>
  <c r="S3360" i="12"/>
  <c r="T3360" i="12" s="1"/>
  <c r="AB3360" i="12" s="1"/>
  <c r="AC3360" i="12" s="1"/>
  <c r="AD3360" i="12" s="1"/>
  <c r="S3300" i="12"/>
  <c r="T3300" i="12" s="1"/>
  <c r="AB3300" i="12" s="1"/>
  <c r="S3210" i="12"/>
  <c r="T3210" i="12" s="1"/>
  <c r="AB3210" i="12" s="1"/>
  <c r="S3325" i="12"/>
  <c r="T3325" i="12" s="1"/>
  <c r="AB3325" i="12" s="1"/>
  <c r="AC3325" i="12" s="1"/>
  <c r="AD3325" i="12" s="1"/>
  <c r="S3393" i="12"/>
  <c r="T3393" i="12" s="1"/>
  <c r="AB3393" i="12" s="1"/>
  <c r="S3165" i="12"/>
  <c r="T3165" i="12" s="1"/>
  <c r="AB3165" i="12" s="1"/>
  <c r="S3233" i="12"/>
  <c r="T3233" i="12" s="1"/>
  <c r="AB3233" i="12" s="1"/>
  <c r="AC3233" i="12" s="1"/>
  <c r="AD3233" i="12" s="1"/>
  <c r="S3150" i="12"/>
  <c r="T3150" i="12" s="1"/>
  <c r="AB3150" i="12" s="1"/>
  <c r="AC3150" i="12" s="1"/>
  <c r="AD3150" i="12" s="1"/>
  <c r="S3352" i="12"/>
  <c r="T3352" i="12" s="1"/>
  <c r="AB3352" i="12" s="1"/>
  <c r="AC3352" i="12" s="1"/>
  <c r="AD3352" i="12" s="1"/>
  <c r="S2926" i="12"/>
  <c r="T2926" i="12" s="1"/>
  <c r="AB2926" i="12" s="1"/>
  <c r="S3083" i="12"/>
  <c r="T3083" i="12" s="1"/>
  <c r="AB3083" i="12" s="1"/>
  <c r="S3034" i="12"/>
  <c r="T3034" i="12" s="1"/>
  <c r="AB3034" i="12" s="1"/>
  <c r="S2896" i="12"/>
  <c r="T2896" i="12" s="1"/>
  <c r="AB2896" i="12" s="1"/>
  <c r="S2948" i="12"/>
  <c r="T2948" i="12" s="1"/>
  <c r="AB2948" i="12" s="1"/>
  <c r="AC2948" i="12" s="1"/>
  <c r="AD2948" i="12" s="1"/>
  <c r="S2945" i="12"/>
  <c r="T2945" i="12" s="1"/>
  <c r="AB2945" i="12" s="1"/>
  <c r="S2961" i="12"/>
  <c r="T2961" i="12" s="1"/>
  <c r="AB2961" i="12" s="1"/>
  <c r="S2801" i="12"/>
  <c r="T2801" i="12" s="1"/>
  <c r="AB2801" i="12" s="1"/>
  <c r="AC2801" i="12" s="1"/>
  <c r="AD2801" i="12" s="1"/>
  <c r="S2991" i="12"/>
  <c r="T2991" i="12" s="1"/>
  <c r="AB2991" i="12" s="1"/>
  <c r="S3069" i="12"/>
  <c r="T3069" i="12" s="1"/>
  <c r="AB3069" i="12" s="1"/>
  <c r="S2915" i="12"/>
  <c r="T2915" i="12" s="1"/>
  <c r="AB2915" i="12" s="1"/>
  <c r="S2962" i="12"/>
  <c r="T2962" i="12" s="1"/>
  <c r="AB2962" i="12" s="1"/>
  <c r="S2792" i="12"/>
  <c r="T2792" i="12" s="1"/>
  <c r="AB2792" i="12" s="1"/>
  <c r="AC2792" i="12" s="1"/>
  <c r="AD2792" i="12" s="1"/>
  <c r="S2874" i="12"/>
  <c r="T2874" i="12" s="1"/>
  <c r="AB2874" i="12" s="1"/>
  <c r="AC2874" i="12" s="1"/>
  <c r="AD2874" i="12" s="1"/>
  <c r="S2844" i="12"/>
  <c r="T2844" i="12" s="1"/>
  <c r="AB2844" i="12" s="1"/>
  <c r="AC2844" i="12" s="1"/>
  <c r="AD2844" i="12" s="1"/>
  <c r="S2800" i="12"/>
  <c r="T2800" i="12" s="1"/>
  <c r="AB2800" i="12" s="1"/>
  <c r="AC2800" i="12" s="1"/>
  <c r="AD2800" i="12" s="1"/>
  <c r="S2806" i="12"/>
  <c r="T2806" i="12" s="1"/>
  <c r="AB2806" i="12" s="1"/>
  <c r="S2860" i="12"/>
  <c r="T2860" i="12" s="1"/>
  <c r="AB2860" i="12" s="1"/>
  <c r="S2835" i="12"/>
  <c r="T2835" i="12" s="1"/>
  <c r="AB2835" i="12" s="1"/>
  <c r="AC2835" i="12" s="1"/>
  <c r="AD2835" i="12" s="1"/>
  <c r="S2659" i="12"/>
  <c r="T2659" i="12" s="1"/>
  <c r="AB2659" i="12" s="1"/>
  <c r="S2658" i="12"/>
  <c r="T2658" i="12" s="1"/>
  <c r="AB2658" i="12" s="1"/>
  <c r="AC2658" i="12" s="1"/>
  <c r="AD2658" i="12" s="1"/>
  <c r="S2592" i="12"/>
  <c r="T2592" i="12" s="1"/>
  <c r="AB2592" i="12" s="1"/>
  <c r="S2725" i="12"/>
  <c r="T2725" i="12" s="1"/>
  <c r="AB2725" i="12" s="1"/>
  <c r="S2648" i="12"/>
  <c r="T2648" i="12" s="1"/>
  <c r="AB2648" i="12" s="1"/>
  <c r="AC2648" i="12" s="1"/>
  <c r="AD2648" i="12" s="1"/>
  <c r="S2593" i="12"/>
  <c r="T2593" i="12" s="1"/>
  <c r="AB2593" i="12" s="1"/>
  <c r="S2619" i="12"/>
  <c r="T2619" i="12" s="1"/>
  <c r="AB2619" i="12" s="1"/>
  <c r="S2529" i="12"/>
  <c r="T2529" i="12" s="1"/>
  <c r="AB2529" i="12" s="1"/>
  <c r="S2565" i="12"/>
  <c r="T2565" i="12" s="1"/>
  <c r="AB2565" i="12" s="1"/>
  <c r="S2540" i="12"/>
  <c r="T2540" i="12" s="1"/>
  <c r="AB2540" i="12" s="1"/>
  <c r="AC2540" i="12" s="1"/>
  <c r="AD2540" i="12" s="1"/>
  <c r="S2508" i="12"/>
  <c r="T2508" i="12" s="1"/>
  <c r="AB2508" i="12" s="1"/>
  <c r="AC2508" i="12" s="1"/>
  <c r="AD2508" i="12" s="1"/>
  <c r="S2496" i="12"/>
  <c r="T2496" i="12" s="1"/>
  <c r="AB2496" i="12" s="1"/>
  <c r="AC2496" i="12" s="1"/>
  <c r="AD2496" i="12" s="1"/>
  <c r="S2624" i="12"/>
  <c r="T2624" i="12" s="1"/>
  <c r="AB2624" i="12" s="1"/>
  <c r="AC2624" i="12" s="1"/>
  <c r="AD2624" i="12" s="1"/>
  <c r="S2477" i="12"/>
  <c r="T2477" i="12" s="1"/>
  <c r="AB2477" i="12" s="1"/>
  <c r="AC2477" i="12" s="1"/>
  <c r="AD2477" i="12" s="1"/>
  <c r="S2613" i="12"/>
  <c r="T2613" i="12" s="1"/>
  <c r="AB2613" i="12" s="1"/>
  <c r="S2489" i="12"/>
  <c r="T2489" i="12" s="1"/>
  <c r="AB2489" i="12" s="1"/>
  <c r="S2396" i="12"/>
  <c r="T2396" i="12" s="1"/>
  <c r="AB2396" i="12" s="1"/>
  <c r="S2333" i="12"/>
  <c r="T2333" i="12" s="1"/>
  <c r="AB2333" i="12" s="1"/>
  <c r="AC2333" i="12" s="1"/>
  <c r="AD2333" i="12" s="1"/>
  <c r="S2472" i="12"/>
  <c r="T2472" i="12" s="1"/>
  <c r="AB2472" i="12" s="1"/>
  <c r="S2363" i="12"/>
  <c r="T2363" i="12" s="1"/>
  <c r="AB2363" i="12" s="1"/>
  <c r="S2200" i="12"/>
  <c r="T2200" i="12" s="1"/>
  <c r="AB2200" i="12" s="1"/>
  <c r="AC2200" i="12" s="1"/>
  <c r="AD2200" i="12" s="1"/>
  <c r="S2388" i="12"/>
  <c r="T2388" i="12" s="1"/>
  <c r="AB2388" i="12" s="1"/>
  <c r="S2346" i="12"/>
  <c r="T2346" i="12" s="1"/>
  <c r="AB2346" i="12" s="1"/>
  <c r="S2329" i="12"/>
  <c r="T2329" i="12" s="1"/>
  <c r="AB2329" i="12" s="1"/>
  <c r="AC2329" i="12" s="1"/>
  <c r="AD2329" i="12" s="1"/>
  <c r="S2303" i="12"/>
  <c r="T2303" i="12" s="1"/>
  <c r="AB2303" i="12" s="1"/>
  <c r="S2228" i="12"/>
  <c r="T2228" i="12" s="1"/>
  <c r="AB2228" i="12" s="1"/>
  <c r="AC2228" i="12" s="1"/>
  <c r="AD2228" i="12" s="1"/>
  <c r="S2106" i="12"/>
  <c r="T2106" i="12" s="1"/>
  <c r="AB2106" i="12" s="1"/>
  <c r="AC2106" i="12" s="1"/>
  <c r="AD2106" i="12" s="1"/>
  <c r="S2310" i="12"/>
  <c r="T2310" i="12" s="1"/>
  <c r="AB2310" i="12" s="1"/>
  <c r="AC2310" i="12" s="1"/>
  <c r="AD2310" i="12" s="1"/>
  <c r="S2058" i="12"/>
  <c r="T2058" i="12" s="1"/>
  <c r="AB2058" i="12" s="1"/>
  <c r="AC2058" i="12" s="1"/>
  <c r="AD2058" i="12" s="1"/>
  <c r="S2219" i="12"/>
  <c r="T2219" i="12" s="1"/>
  <c r="AB2219" i="12" s="1"/>
  <c r="S2211" i="12"/>
  <c r="T2211" i="12" s="1"/>
  <c r="AB2211" i="12" s="1"/>
  <c r="S2067" i="12"/>
  <c r="T2067" i="12" s="1"/>
  <c r="AB2067" i="12" s="1"/>
  <c r="S2127" i="12"/>
  <c r="T2127" i="12" s="1"/>
  <c r="AB2127" i="12" s="1"/>
  <c r="S2084" i="12"/>
  <c r="T2084" i="12" s="1"/>
  <c r="AB2084" i="12" s="1"/>
  <c r="AC2084" i="12" s="1"/>
  <c r="AD2084" i="12" s="1"/>
  <c r="S2121" i="12"/>
  <c r="T2121" i="12" s="1"/>
  <c r="AB2121" i="12" s="1"/>
  <c r="S2118" i="12"/>
  <c r="T2118" i="12" s="1"/>
  <c r="AB2118" i="12" s="1"/>
  <c r="AC2118" i="12" s="1"/>
  <c r="AD2118" i="12" s="1"/>
  <c r="S2098" i="12"/>
  <c r="T2098" i="12" s="1"/>
  <c r="AB2098" i="12" s="1"/>
  <c r="AC2098" i="12" s="1"/>
  <c r="AD2098" i="12" s="1"/>
  <c r="S2080" i="12"/>
  <c r="T2080" i="12" s="1"/>
  <c r="AB2080" i="12" s="1"/>
  <c r="S2124" i="12"/>
  <c r="T2124" i="12" s="1"/>
  <c r="AB2124" i="12" s="1"/>
  <c r="S1907" i="12"/>
  <c r="T1907" i="12" s="1"/>
  <c r="AB1907" i="12" s="1"/>
  <c r="S2068" i="12"/>
  <c r="T2068" i="12" s="1"/>
  <c r="AB2068" i="12" s="1"/>
  <c r="S2103" i="12"/>
  <c r="T2103" i="12" s="1"/>
  <c r="AB2103" i="12" s="1"/>
  <c r="AC2103" i="12" s="1"/>
  <c r="AD2103" i="12" s="1"/>
  <c r="S2017" i="12"/>
  <c r="T2017" i="12" s="1"/>
  <c r="AB2017" i="12" s="1"/>
  <c r="S3891" i="12"/>
  <c r="T3891" i="12" s="1"/>
  <c r="AB3891" i="12" s="1"/>
  <c r="AC3891" i="12" s="1"/>
  <c r="AD3891" i="12" s="1"/>
  <c r="S3703" i="12"/>
  <c r="T3703" i="12" s="1"/>
  <c r="AB3703" i="12" s="1"/>
  <c r="AC3703" i="12" s="1"/>
  <c r="AD3703" i="12" s="1"/>
  <c r="S3869" i="12"/>
  <c r="T3869" i="12" s="1"/>
  <c r="AB3869" i="12" s="1"/>
  <c r="S3767" i="12"/>
  <c r="T3767" i="12" s="1"/>
  <c r="AB3767" i="12" s="1"/>
  <c r="S3745" i="12"/>
  <c r="T3745" i="12" s="1"/>
  <c r="AB3745" i="12" s="1"/>
  <c r="AC3745" i="12" s="1"/>
  <c r="AD3745" i="12" s="1"/>
  <c r="S3628" i="12"/>
  <c r="T3628" i="12" s="1"/>
  <c r="AB3628" i="12" s="1"/>
  <c r="S3664" i="12"/>
  <c r="T3664" i="12" s="1"/>
  <c r="AB3664" i="12" s="1"/>
  <c r="AC3664" i="12" s="1"/>
  <c r="AD3664" i="12" s="1"/>
  <c r="S3518" i="12"/>
  <c r="T3518" i="12" s="1"/>
  <c r="AB3518" i="12" s="1"/>
  <c r="S3501" i="12"/>
  <c r="T3501" i="12" s="1"/>
  <c r="AB3501" i="12" s="1"/>
  <c r="S3638" i="12"/>
  <c r="T3638" i="12" s="1"/>
  <c r="AB3638" i="12" s="1"/>
  <c r="AC3638" i="12" s="1"/>
  <c r="AD3638" i="12" s="1"/>
  <c r="S3467" i="12"/>
  <c r="T3467" i="12" s="1"/>
  <c r="AB3467" i="12" s="1"/>
  <c r="S3433" i="12"/>
  <c r="T3433" i="12" s="1"/>
  <c r="AB3433" i="12" s="1"/>
  <c r="S3609" i="12"/>
  <c r="T3609" i="12" s="1"/>
  <c r="AB3609" i="12" s="1"/>
  <c r="S3613" i="12"/>
  <c r="T3613" i="12" s="1"/>
  <c r="AB3613" i="12" s="1"/>
  <c r="S3227" i="12"/>
  <c r="T3227" i="12" s="1"/>
  <c r="AB3227" i="12" s="1"/>
  <c r="AC3227" i="12" s="1"/>
  <c r="AD3227" i="12" s="1"/>
  <c r="S3351" i="12"/>
  <c r="T3351" i="12" s="1"/>
  <c r="AB3351" i="12" s="1"/>
  <c r="S3182" i="12"/>
  <c r="T3182" i="12" s="1"/>
  <c r="AB3182" i="12" s="1"/>
  <c r="AC3182" i="12" s="1"/>
  <c r="AD3182" i="12" s="1"/>
  <c r="S3243" i="12"/>
  <c r="T3243" i="12" s="1"/>
  <c r="AB3243" i="12" s="1"/>
  <c r="AC3243" i="12" s="1"/>
  <c r="AD3243" i="12" s="1"/>
  <c r="S3171" i="12"/>
  <c r="T3171" i="12" s="1"/>
  <c r="AB3171" i="12" s="1"/>
  <c r="S3272" i="12"/>
  <c r="T3272" i="12" s="1"/>
  <c r="AB3272" i="12" s="1"/>
  <c r="S3362" i="12"/>
  <c r="T3362" i="12" s="1"/>
  <c r="AB3362" i="12" s="1"/>
  <c r="S3223" i="12"/>
  <c r="T3223" i="12" s="1"/>
  <c r="AB3223" i="12" s="1"/>
  <c r="S2994" i="12"/>
  <c r="T2994" i="12" s="1"/>
  <c r="AB2994" i="12" s="1"/>
  <c r="AC2994" i="12" s="1"/>
  <c r="AD2994" i="12" s="1"/>
  <c r="S3051" i="12"/>
  <c r="T3051" i="12" s="1"/>
  <c r="AB3051" i="12" s="1"/>
  <c r="S3058" i="12"/>
  <c r="T3058" i="12" s="1"/>
  <c r="AB3058" i="12" s="1"/>
  <c r="S2899" i="12"/>
  <c r="T2899" i="12" s="1"/>
  <c r="AB2899" i="12" s="1"/>
  <c r="AC2899" i="12" s="1"/>
  <c r="AD2899" i="12" s="1"/>
  <c r="S3100" i="12"/>
  <c r="T3100" i="12" s="1"/>
  <c r="AB3100" i="12" s="1"/>
  <c r="S3113" i="12"/>
  <c r="T3113" i="12" s="1"/>
  <c r="AB3113" i="12" s="1"/>
  <c r="S2895" i="12"/>
  <c r="T2895" i="12" s="1"/>
  <c r="AB2895" i="12" s="1"/>
  <c r="AC2895" i="12" s="1"/>
  <c r="AD2895" i="12" s="1"/>
  <c r="S2950" i="12"/>
  <c r="T2950" i="12" s="1"/>
  <c r="AB2950" i="12" s="1"/>
  <c r="S2922" i="12"/>
  <c r="T2922" i="12" s="1"/>
  <c r="AB2922" i="12" s="1"/>
  <c r="AC2922" i="12" s="1"/>
  <c r="AD2922" i="12" s="1"/>
  <c r="S2957" i="12"/>
  <c r="T2957" i="12" s="1"/>
  <c r="AB2957" i="12" s="1"/>
  <c r="AC2957" i="12" s="1"/>
  <c r="AD2957" i="12" s="1"/>
  <c r="S3055" i="12"/>
  <c r="T3055" i="12" s="1"/>
  <c r="AB3055" i="12" s="1"/>
  <c r="AC3055" i="12" s="1"/>
  <c r="AD3055" i="12" s="1"/>
  <c r="S2971" i="12"/>
  <c r="T2971" i="12" s="1"/>
  <c r="AB2971" i="12" s="1"/>
  <c r="AC2971" i="12" s="1"/>
  <c r="AD2971" i="12" s="1"/>
  <c r="S2876" i="12"/>
  <c r="T2876" i="12" s="1"/>
  <c r="AB2876" i="12" s="1"/>
  <c r="S2964" i="12"/>
  <c r="T2964" i="12" s="1"/>
  <c r="AB2964" i="12" s="1"/>
  <c r="S2781" i="12"/>
  <c r="T2781" i="12" s="1"/>
  <c r="AB2781" i="12" s="1"/>
  <c r="S2829" i="12"/>
  <c r="T2829" i="12" s="1"/>
  <c r="AB2829" i="12" s="1"/>
  <c r="S2787" i="12"/>
  <c r="T2787" i="12" s="1"/>
  <c r="AB2787" i="12" s="1"/>
  <c r="AC2787" i="12" s="1"/>
  <c r="AD2787" i="12" s="1"/>
  <c r="S2677" i="12"/>
  <c r="T2677" i="12" s="1"/>
  <c r="AB2677" i="12" s="1"/>
  <c r="S2846" i="12"/>
  <c r="T2846" i="12" s="1"/>
  <c r="AB2846" i="12" s="1"/>
  <c r="AC2846" i="12" s="1"/>
  <c r="AD2846" i="12" s="1"/>
  <c r="S2855" i="12"/>
  <c r="T2855" i="12" s="1"/>
  <c r="AB2855" i="12" s="1"/>
  <c r="AC2855" i="12" s="1"/>
  <c r="AD2855" i="12" s="1"/>
  <c r="S2656" i="12"/>
  <c r="T2656" i="12" s="1"/>
  <c r="AB2656" i="12" s="1"/>
  <c r="S2643" i="12"/>
  <c r="T2643" i="12" s="1"/>
  <c r="AB2643" i="12" s="1"/>
  <c r="S3887" i="12"/>
  <c r="T3887" i="12" s="1"/>
  <c r="AB3887" i="12" s="1"/>
  <c r="S3760" i="12"/>
  <c r="T3760" i="12" s="1"/>
  <c r="AB3760" i="12" s="1"/>
  <c r="S3832" i="12"/>
  <c r="T3832" i="12" s="1"/>
  <c r="AB3832" i="12" s="1"/>
  <c r="S3731" i="12"/>
  <c r="T3731" i="12" s="1"/>
  <c r="AB3731" i="12" s="1"/>
  <c r="AC3731" i="12" s="1"/>
  <c r="AD3731" i="12" s="1"/>
  <c r="S3816" i="12"/>
  <c r="T3816" i="12" s="1"/>
  <c r="AB3816" i="12" s="1"/>
  <c r="AC3816" i="12" s="1"/>
  <c r="AD3816" i="12" s="1"/>
  <c r="S3615" i="12"/>
  <c r="T3615" i="12" s="1"/>
  <c r="AB3615" i="12" s="1"/>
  <c r="AC3615" i="12" s="1"/>
  <c r="AD3615" i="12" s="1"/>
  <c r="S3491" i="12"/>
  <c r="T3491" i="12" s="1"/>
  <c r="AB3491" i="12" s="1"/>
  <c r="S3584" i="12"/>
  <c r="T3584" i="12" s="1"/>
  <c r="AB3584" i="12" s="1"/>
  <c r="S3444" i="12"/>
  <c r="T3444" i="12" s="1"/>
  <c r="AB3444" i="12" s="1"/>
  <c r="S3453" i="12"/>
  <c r="T3453" i="12" s="1"/>
  <c r="AB3453" i="12" s="1"/>
  <c r="S3517" i="12"/>
  <c r="T3517" i="12" s="1"/>
  <c r="AB3517" i="12" s="1"/>
  <c r="AC3517" i="12" s="1"/>
  <c r="AD3517" i="12" s="1"/>
  <c r="S3458" i="12"/>
  <c r="T3458" i="12" s="1"/>
  <c r="AB3458" i="12" s="1"/>
  <c r="S3417" i="12"/>
  <c r="T3417" i="12" s="1"/>
  <c r="AB3417" i="12" s="1"/>
  <c r="S3525" i="12"/>
  <c r="T3525" i="12" s="1"/>
  <c r="AB3525" i="12" s="1"/>
  <c r="AC3525" i="12" s="1"/>
  <c r="AD3525" i="12" s="1"/>
  <c r="S3315" i="12"/>
  <c r="T3315" i="12" s="1"/>
  <c r="AB3315" i="12" s="1"/>
  <c r="S3331" i="12"/>
  <c r="T3331" i="12" s="1"/>
  <c r="AB3331" i="12" s="1"/>
  <c r="S3347" i="12"/>
  <c r="T3347" i="12" s="1"/>
  <c r="AB3347" i="12" s="1"/>
  <c r="S3238" i="12"/>
  <c r="T3238" i="12" s="1"/>
  <c r="AB3238" i="12" s="1"/>
  <c r="S3212" i="12"/>
  <c r="T3212" i="12" s="1"/>
  <c r="AB3212" i="12" s="1"/>
  <c r="AC3212" i="12" s="1"/>
  <c r="AD3212" i="12" s="1"/>
  <c r="S3263" i="12"/>
  <c r="T3263" i="12" s="1"/>
  <c r="AB3263" i="12" s="1"/>
  <c r="S3276" i="12"/>
  <c r="T3276" i="12" s="1"/>
  <c r="AB3276" i="12" s="1"/>
  <c r="AC3276" i="12" s="1"/>
  <c r="AD3276" i="12" s="1"/>
  <c r="S3216" i="12"/>
  <c r="T3216" i="12" s="1"/>
  <c r="AB3216" i="12" s="1"/>
  <c r="AC3216" i="12" s="1"/>
  <c r="AD3216" i="12" s="1"/>
  <c r="S3358" i="12"/>
  <c r="T3358" i="12" s="1"/>
  <c r="AB3358" i="12" s="1"/>
  <c r="S3251" i="12"/>
  <c r="T3251" i="12" s="1"/>
  <c r="AB3251" i="12" s="1"/>
  <c r="S2956" i="12"/>
  <c r="T2956" i="12" s="1"/>
  <c r="AB2956" i="12" s="1"/>
  <c r="S3061" i="12"/>
  <c r="T3061" i="12" s="1"/>
  <c r="AB3061" i="12" s="1"/>
  <c r="S2997" i="12"/>
  <c r="T2997" i="12" s="1"/>
  <c r="AB2997" i="12" s="1"/>
  <c r="AC2997" i="12" s="1"/>
  <c r="AD2997" i="12" s="1"/>
  <c r="S3056" i="12"/>
  <c r="T3056" i="12" s="1"/>
  <c r="AB3056" i="12" s="1"/>
  <c r="S3108" i="12"/>
  <c r="T3108" i="12" s="1"/>
  <c r="AB3108" i="12" s="1"/>
  <c r="S3032" i="12"/>
  <c r="T3032" i="12" s="1"/>
  <c r="AB3032" i="12" s="1"/>
  <c r="AC3032" i="12" s="1"/>
  <c r="AD3032" i="12" s="1"/>
  <c r="S2982" i="12"/>
  <c r="T2982" i="12" s="1"/>
  <c r="AB2982" i="12" s="1"/>
  <c r="S2811" i="12"/>
  <c r="T2811" i="12" s="1"/>
  <c r="AB2811" i="12" s="1"/>
  <c r="S3103" i="12"/>
  <c r="T3103" i="12" s="1"/>
  <c r="AB3103" i="12" s="1"/>
  <c r="AC3103" i="12" s="1"/>
  <c r="AD3103" i="12" s="1"/>
  <c r="S2802" i="12"/>
  <c r="T2802" i="12" s="1"/>
  <c r="AB2802" i="12" s="1"/>
  <c r="AC2802" i="12" s="1"/>
  <c r="AD2802" i="12" s="1"/>
  <c r="S2819" i="12"/>
  <c r="T2819" i="12" s="1"/>
  <c r="AB2819" i="12" s="1"/>
  <c r="AC2819" i="12" s="1"/>
  <c r="AD2819" i="12" s="1"/>
  <c r="S2936" i="12"/>
  <c r="T2936" i="12" s="1"/>
  <c r="AB2936" i="12" s="1"/>
  <c r="S2866" i="12"/>
  <c r="T2866" i="12" s="1"/>
  <c r="AB2866" i="12" s="1"/>
  <c r="AC2866" i="12" s="1"/>
  <c r="AD2866" i="12" s="1"/>
  <c r="S2770" i="12"/>
  <c r="T2770" i="12" s="1"/>
  <c r="AB2770" i="12" s="1"/>
  <c r="AC2770" i="12" s="1"/>
  <c r="AD2770" i="12" s="1"/>
  <c r="S2674" i="12"/>
  <c r="T2674" i="12" s="1"/>
  <c r="AB2674" i="12" s="1"/>
  <c r="S2722" i="12"/>
  <c r="T2722" i="12" s="1"/>
  <c r="AB2722" i="12" s="1"/>
  <c r="S2817" i="12"/>
  <c r="T2817" i="12" s="1"/>
  <c r="AB2817" i="12" s="1"/>
  <c r="S2833" i="12"/>
  <c r="T2833" i="12" s="1"/>
  <c r="AB2833" i="12" s="1"/>
  <c r="S2655" i="12"/>
  <c r="T2655" i="12" s="1"/>
  <c r="AB2655" i="12" s="1"/>
  <c r="AC2655" i="12" s="1"/>
  <c r="AD2655" i="12" s="1"/>
  <c r="S2702" i="12"/>
  <c r="T2702" i="12" s="1"/>
  <c r="AB2702" i="12" s="1"/>
  <c r="S2666" i="12"/>
  <c r="T2666" i="12" s="1"/>
  <c r="AB2666" i="12" s="1"/>
  <c r="AC2666" i="12" s="1"/>
  <c r="AD2666" i="12" s="1"/>
  <c r="S2691" i="12"/>
  <c r="T2691" i="12" s="1"/>
  <c r="AB2691" i="12" s="1"/>
  <c r="AC2691" i="12" s="1"/>
  <c r="AD2691" i="12" s="1"/>
  <c r="S2685" i="12"/>
  <c r="T2685" i="12" s="1"/>
  <c r="AB2685" i="12" s="1"/>
  <c r="AC2685" i="12" s="1"/>
  <c r="AD2685" i="12" s="1"/>
  <c r="S2539" i="12"/>
  <c r="T2539" i="12" s="1"/>
  <c r="AB2539" i="12" s="1"/>
  <c r="S2551" i="12"/>
  <c r="T2551" i="12" s="1"/>
  <c r="AB2551" i="12" s="1"/>
  <c r="S2547" i="12"/>
  <c r="T2547" i="12" s="1"/>
  <c r="AB2547" i="12" s="1"/>
  <c r="S2532" i="12"/>
  <c r="T2532" i="12" s="1"/>
  <c r="AB2532" i="12" s="1"/>
  <c r="AC2532" i="12" s="1"/>
  <c r="AD2532" i="12" s="1"/>
  <c r="S2711" i="12"/>
  <c r="T2711" i="12" s="1"/>
  <c r="AB2711" i="12" s="1"/>
  <c r="S2476" i="12"/>
  <c r="T2476" i="12" s="1"/>
  <c r="AB2476" i="12" s="1"/>
  <c r="AC2476" i="12" s="1"/>
  <c r="AD2476" i="12" s="1"/>
  <c r="S2419" i="12"/>
  <c r="T2419" i="12" s="1"/>
  <c r="AB2419" i="12" s="1"/>
  <c r="AC2419" i="12" s="1"/>
  <c r="AD2419" i="12" s="1"/>
  <c r="S2535" i="12"/>
  <c r="T2535" i="12" s="1"/>
  <c r="AB2535" i="12" s="1"/>
  <c r="S2601" i="12"/>
  <c r="T2601" i="12" s="1"/>
  <c r="AB2601" i="12" s="1"/>
  <c r="S2495" i="12"/>
  <c r="T2495" i="12" s="1"/>
  <c r="AB2495" i="12" s="1"/>
  <c r="AC2495" i="12" s="1"/>
  <c r="AD2495" i="12" s="1"/>
  <c r="S2244" i="12"/>
  <c r="T2244" i="12" s="1"/>
  <c r="AB2244" i="12" s="1"/>
  <c r="S2486" i="12"/>
  <c r="T2486" i="12" s="1"/>
  <c r="AB2486" i="12" s="1"/>
  <c r="AC2486" i="12" s="1"/>
  <c r="AD2486" i="12" s="1"/>
  <c r="S2306" i="12"/>
  <c r="T2306" i="12" s="1"/>
  <c r="AB2306" i="12" s="1"/>
  <c r="S2420" i="12"/>
  <c r="T2420" i="12" s="1"/>
  <c r="AB2420" i="12" s="1"/>
  <c r="S2318" i="12"/>
  <c r="T2318" i="12" s="1"/>
  <c r="AB2318" i="12" s="1"/>
  <c r="AC2318" i="12" s="1"/>
  <c r="AD2318" i="12" s="1"/>
  <c r="S2376" i="12"/>
  <c r="T2376" i="12" s="1"/>
  <c r="AB2376" i="12" s="1"/>
  <c r="S2384" i="12"/>
  <c r="T2384" i="12" s="1"/>
  <c r="AB2384" i="12" s="1"/>
  <c r="S2336" i="12"/>
  <c r="T2336" i="12" s="1"/>
  <c r="AB2336" i="12" s="1"/>
  <c r="S2364" i="12"/>
  <c r="T2364" i="12" s="1"/>
  <c r="AB2364" i="12" s="1"/>
  <c r="S2399" i="12"/>
  <c r="T2399" i="12" s="1"/>
  <c r="AB2399" i="12" s="1"/>
  <c r="AC2399" i="12" s="1"/>
  <c r="AD2399" i="12" s="1"/>
  <c r="S2215" i="12"/>
  <c r="T2215" i="12" s="1"/>
  <c r="AB2215" i="12" s="1"/>
  <c r="S2198" i="12"/>
  <c r="T2198" i="12" s="1"/>
  <c r="AB2198" i="12" s="1"/>
  <c r="AC2198" i="12" s="1"/>
  <c r="AD2198" i="12" s="1"/>
  <c r="S2183" i="12"/>
  <c r="T2183" i="12" s="1"/>
  <c r="AB2183" i="12" s="1"/>
  <c r="AC2183" i="12" s="1"/>
  <c r="AD2183" i="12" s="1"/>
  <c r="S2141" i="12"/>
  <c r="T2141" i="12" s="1"/>
  <c r="AB2141" i="12" s="1"/>
  <c r="S2236" i="12"/>
  <c r="T2236" i="12" s="1"/>
  <c r="AB2236" i="12" s="1"/>
  <c r="S2194" i="12"/>
  <c r="T2194" i="12" s="1"/>
  <c r="AB2194" i="12" s="1"/>
  <c r="S2177" i="12"/>
  <c r="T2177" i="12" s="1"/>
  <c r="AB2177" i="12" s="1"/>
  <c r="S2197" i="12"/>
  <c r="T2197" i="12" s="1"/>
  <c r="AB2197" i="12" s="1"/>
  <c r="AC2197" i="12" s="1"/>
  <c r="AD2197" i="12" s="1"/>
  <c r="S2280" i="12"/>
  <c r="T2280" i="12" s="1"/>
  <c r="AB2280" i="12" s="1"/>
  <c r="S2147" i="12"/>
  <c r="T2147" i="12" s="1"/>
  <c r="AB2147" i="12" s="1"/>
  <c r="S2085" i="12"/>
  <c r="T2085" i="12" s="1"/>
  <c r="AB2085" i="12" s="1"/>
  <c r="AC2085" i="12" s="1"/>
  <c r="AD2085" i="12" s="1"/>
  <c r="S2108" i="12"/>
  <c r="T2108" i="12" s="1"/>
  <c r="AB2108" i="12" s="1"/>
  <c r="S1825" i="12"/>
  <c r="T1825" i="12" s="1"/>
  <c r="AB1825" i="12" s="1"/>
  <c r="S2073" i="12"/>
  <c r="T2073" i="12" s="1"/>
  <c r="AB2073" i="12" s="1"/>
  <c r="AC2073" i="12" s="1"/>
  <c r="AD2073" i="12" s="1"/>
  <c r="S1962" i="12"/>
  <c r="T1962" i="12" s="1"/>
  <c r="AB1962" i="12" s="1"/>
  <c r="S2027" i="12"/>
  <c r="T2027" i="12" s="1"/>
  <c r="AB2027" i="12" s="1"/>
  <c r="S2078" i="12"/>
  <c r="T2078" i="12" s="1"/>
  <c r="AB2078" i="12" s="1"/>
  <c r="S1929" i="12"/>
  <c r="T1929" i="12" s="1"/>
  <c r="AB1929" i="12" s="1"/>
  <c r="AC1929" i="12" s="1"/>
  <c r="AD1929" i="12" s="1"/>
  <c r="S3890" i="12"/>
  <c r="T3890" i="12" s="1"/>
  <c r="AB3890" i="12" s="1"/>
  <c r="AC3890" i="12" s="1"/>
  <c r="AD3890" i="12" s="1"/>
  <c r="S3706" i="12"/>
  <c r="T3706" i="12" s="1"/>
  <c r="AB3706" i="12" s="1"/>
  <c r="S3757" i="12"/>
  <c r="T3757" i="12" s="1"/>
  <c r="AB3757" i="12" s="1"/>
  <c r="S3833" i="12"/>
  <c r="T3833" i="12" s="1"/>
  <c r="AB3833" i="12" s="1"/>
  <c r="S3682" i="12"/>
  <c r="T3682" i="12" s="1"/>
  <c r="AB3682" i="12" s="1"/>
  <c r="S3781" i="12"/>
  <c r="T3781" i="12" s="1"/>
  <c r="AB3781" i="12" s="1"/>
  <c r="AC3781" i="12" s="1"/>
  <c r="AD3781" i="12" s="1"/>
  <c r="S3385" i="12"/>
  <c r="T3385" i="12" s="1"/>
  <c r="AB3385" i="12" s="1"/>
  <c r="S3595" i="12"/>
  <c r="T3595" i="12" s="1"/>
  <c r="AB3595" i="12" s="1"/>
  <c r="AC3595" i="12" s="1"/>
  <c r="AD3595" i="12" s="1"/>
  <c r="S3541" i="12"/>
  <c r="T3541" i="12" s="1"/>
  <c r="AB3541" i="12" s="1"/>
  <c r="AC3541" i="12" s="1"/>
  <c r="AD3541" i="12" s="1"/>
  <c r="S3618" i="12"/>
  <c r="T3618" i="12" s="1"/>
  <c r="AB3618" i="12" s="1"/>
  <c r="S3459" i="12"/>
  <c r="T3459" i="12" s="1"/>
  <c r="AB3459" i="12" s="1"/>
  <c r="S3450" i="12"/>
  <c r="T3450" i="12" s="1"/>
  <c r="AB3450" i="12" s="1"/>
  <c r="S3434" i="12"/>
  <c r="T3434" i="12" s="1"/>
  <c r="AB3434" i="12" s="1"/>
  <c r="S3185" i="12"/>
  <c r="T3185" i="12" s="1"/>
  <c r="AB3185" i="12" s="1"/>
  <c r="AC3185" i="12" s="1"/>
  <c r="AD3185" i="12" s="1"/>
  <c r="S3413" i="12"/>
  <c r="T3413" i="12" s="1"/>
  <c r="AB3413" i="12" s="1"/>
  <c r="S3309" i="12"/>
  <c r="T3309" i="12" s="1"/>
  <c r="AB3309" i="12" s="1"/>
  <c r="AC3309" i="12" s="1"/>
  <c r="AD3309" i="12" s="1"/>
  <c r="S3356" i="12"/>
  <c r="T3356" i="12" s="1"/>
  <c r="AB3356" i="12" s="1"/>
  <c r="AC3356" i="12" s="1"/>
  <c r="AD3356" i="12" s="1"/>
  <c r="S3354" i="12"/>
  <c r="T3354" i="12" s="1"/>
  <c r="AB3354" i="12" s="1"/>
  <c r="S3380" i="12"/>
  <c r="T3380" i="12" s="1"/>
  <c r="AB3380" i="12" s="1"/>
  <c r="S3363" i="12"/>
  <c r="T3363" i="12" s="1"/>
  <c r="AB3363" i="12" s="1"/>
  <c r="S3195" i="12"/>
  <c r="T3195" i="12" s="1"/>
  <c r="AB3195" i="12" s="1"/>
  <c r="S3247" i="12"/>
  <c r="T3247" i="12" s="1"/>
  <c r="AB3247" i="12" s="1"/>
  <c r="AC3247" i="12" s="1"/>
  <c r="AD3247" i="12" s="1"/>
  <c r="S3091" i="12"/>
  <c r="T3091" i="12" s="1"/>
  <c r="AB3091" i="12" s="1"/>
  <c r="S3299" i="12"/>
  <c r="T3299" i="12" s="1"/>
  <c r="AB3299" i="12" s="1"/>
  <c r="AC3299" i="12" s="1"/>
  <c r="AD3299" i="12" s="1"/>
  <c r="S3033" i="12"/>
  <c r="T3033" i="12" s="1"/>
  <c r="AB3033" i="12" s="1"/>
  <c r="AC3033" i="12" s="1"/>
  <c r="AD3033" i="12" s="1"/>
  <c r="S3068" i="12"/>
  <c r="T3068" i="12" s="1"/>
  <c r="AB3068" i="12" s="1"/>
  <c r="S2856" i="12"/>
  <c r="T2856" i="12" s="1"/>
  <c r="AB2856" i="12" s="1"/>
  <c r="S3076" i="12"/>
  <c r="T3076" i="12" s="1"/>
  <c r="AB3076" i="12" s="1"/>
  <c r="S2990" i="12"/>
  <c r="T2990" i="12" s="1"/>
  <c r="AB2990" i="12" s="1"/>
  <c r="S3114" i="12"/>
  <c r="T3114" i="12" s="1"/>
  <c r="AB3114" i="12" s="1"/>
  <c r="AC3114" i="12" s="1"/>
  <c r="AD3114" i="12" s="1"/>
  <c r="S3077" i="12"/>
  <c r="T3077" i="12" s="1"/>
  <c r="AB3077" i="12" s="1"/>
  <c r="S3102" i="12"/>
  <c r="T3102" i="12" s="1"/>
  <c r="AB3102" i="12" s="1"/>
  <c r="AC3102" i="12" s="1"/>
  <c r="AD3102" i="12" s="1"/>
  <c r="S3120" i="12"/>
  <c r="T3120" i="12" s="1"/>
  <c r="AB3120" i="12" s="1"/>
  <c r="AC3120" i="12" s="1"/>
  <c r="AD3120" i="12" s="1"/>
  <c r="S3012" i="12"/>
  <c r="T3012" i="12" s="1"/>
  <c r="AB3012" i="12" s="1"/>
  <c r="AC3012" i="12" s="1"/>
  <c r="AD3012" i="12" s="1"/>
  <c r="S2778" i="12"/>
  <c r="T2778" i="12" s="1"/>
  <c r="AB2778" i="12" s="1"/>
  <c r="S2928" i="12"/>
  <c r="T2928" i="12" s="1"/>
  <c r="AB2928" i="12" s="1"/>
  <c r="S2841" i="12"/>
  <c r="T2841" i="12" s="1"/>
  <c r="AB2841" i="12" s="1"/>
  <c r="S2929" i="12"/>
  <c r="T2929" i="12" s="1"/>
  <c r="AB2929" i="12" s="1"/>
  <c r="S2713" i="12"/>
  <c r="T2713" i="12" s="1"/>
  <c r="AB2713" i="12" s="1"/>
  <c r="S2862" i="12"/>
  <c r="T2862" i="12" s="1"/>
  <c r="AB2862" i="12" s="1"/>
  <c r="S2857" i="12"/>
  <c r="T2857" i="12" s="1"/>
  <c r="AB2857" i="12" s="1"/>
  <c r="AC2857" i="12" s="1"/>
  <c r="AD2857" i="12" s="1"/>
  <c r="S2603" i="12"/>
  <c r="T2603" i="12" s="1"/>
  <c r="AB2603" i="12" s="1"/>
  <c r="S2753" i="12"/>
  <c r="T2753" i="12" s="1"/>
  <c r="AB2753" i="12" s="1"/>
  <c r="S2743" i="12"/>
  <c r="T2743" i="12" s="1"/>
  <c r="AB2743" i="12" s="1"/>
  <c r="AC2743" i="12" s="1"/>
  <c r="AD2743" i="12" s="1"/>
  <c r="S2751" i="12"/>
  <c r="T2751" i="12" s="1"/>
  <c r="AB2751" i="12" s="1"/>
  <c r="S2774" i="12"/>
  <c r="T2774" i="12" s="1"/>
  <c r="AB2774" i="12" s="1"/>
  <c r="AC2774" i="12" s="1"/>
  <c r="AD2774" i="12" s="1"/>
  <c r="S2653" i="12"/>
  <c r="T2653" i="12" s="1"/>
  <c r="AB2653" i="12" s="1"/>
  <c r="S2634" i="12"/>
  <c r="T2634" i="12" s="1"/>
  <c r="AB2634" i="12" s="1"/>
  <c r="AC2634" i="12" s="1"/>
  <c r="AD2634" i="12" s="1"/>
  <c r="S2729" i="12"/>
  <c r="T2729" i="12" s="1"/>
  <c r="AB2729" i="12" s="1"/>
  <c r="AC2729" i="12" s="1"/>
  <c r="AD2729" i="12" s="1"/>
  <c r="S2694" i="12"/>
  <c r="T2694" i="12" s="1"/>
  <c r="AB2694" i="12" s="1"/>
  <c r="S2524" i="12"/>
  <c r="T2524" i="12" s="1"/>
  <c r="AB2524" i="12" s="1"/>
  <c r="S2622" i="12"/>
  <c r="T2622" i="12" s="1"/>
  <c r="AB2622" i="12" s="1"/>
  <c r="S2563" i="12"/>
  <c r="T2563" i="12" s="1"/>
  <c r="AB2563" i="12" s="1"/>
  <c r="S2541" i="12"/>
  <c r="T2541" i="12" s="1"/>
  <c r="AB2541" i="12" s="1"/>
  <c r="S2412" i="12"/>
  <c r="T2412" i="12" s="1"/>
  <c r="AB2412" i="12" s="1"/>
  <c r="S2479" i="12"/>
  <c r="T2479" i="12" s="1"/>
  <c r="AB2479" i="12" s="1"/>
  <c r="S2506" i="12"/>
  <c r="T2506" i="12" s="1"/>
  <c r="AB2506" i="12" s="1"/>
  <c r="AC2506" i="12" s="1"/>
  <c r="AD2506" i="12" s="1"/>
  <c r="S2466" i="12"/>
  <c r="T2466" i="12" s="1"/>
  <c r="AB2466" i="12" s="1"/>
  <c r="S2433" i="12"/>
  <c r="T2433" i="12" s="1"/>
  <c r="AB2433" i="12" s="1"/>
  <c r="S2356" i="12"/>
  <c r="T2356" i="12" s="1"/>
  <c r="AB2356" i="12" s="1"/>
  <c r="S2485" i="12"/>
  <c r="T2485" i="12" s="1"/>
  <c r="AB2485" i="12" s="1"/>
  <c r="S2445" i="12"/>
  <c r="T2445" i="12" s="1"/>
  <c r="AB2445" i="12" s="1"/>
  <c r="AC2445" i="12" s="1"/>
  <c r="AD2445" i="12" s="1"/>
  <c r="S2312" i="12"/>
  <c r="T2312" i="12" s="1"/>
  <c r="AB2312" i="12" s="1"/>
  <c r="S2314" i="12"/>
  <c r="T2314" i="12" s="1"/>
  <c r="AB2314" i="12" s="1"/>
  <c r="AC2314" i="12" s="1"/>
  <c r="AD2314" i="12" s="1"/>
  <c r="S2351" i="12"/>
  <c r="T2351" i="12" s="1"/>
  <c r="AB2351" i="12" s="1"/>
  <c r="AC2351" i="12" s="1"/>
  <c r="AD2351" i="12" s="1"/>
  <c r="S2255" i="12"/>
  <c r="T2255" i="12" s="1"/>
  <c r="AB2255" i="12" s="1"/>
  <c r="S2327" i="12"/>
  <c r="T2327" i="12" s="1"/>
  <c r="AB2327" i="12" s="1"/>
  <c r="S2368" i="12"/>
  <c r="T2368" i="12" s="1"/>
  <c r="AB2368" i="12" s="1"/>
  <c r="AC2368" i="12" s="1"/>
  <c r="AD2368" i="12" s="1"/>
  <c r="S2240" i="12"/>
  <c r="T2240" i="12" s="1"/>
  <c r="AB2240" i="12" s="1"/>
  <c r="S2397" i="12"/>
  <c r="T2397" i="12" s="1"/>
  <c r="AB2397" i="12" s="1"/>
  <c r="AC2397" i="12" s="1"/>
  <c r="AD2397" i="12" s="1"/>
  <c r="S2289" i="12"/>
  <c r="T2289" i="12" s="1"/>
  <c r="AB2289" i="12" s="1"/>
  <c r="S2270" i="12"/>
  <c r="T2270" i="12" s="1"/>
  <c r="AB2270" i="12" s="1"/>
  <c r="S2193" i="12"/>
  <c r="T2193" i="12" s="1"/>
  <c r="AB2193" i="12" s="1"/>
  <c r="AC2193" i="12" s="1"/>
  <c r="AD2193" i="12" s="1"/>
  <c r="S2026" i="12"/>
  <c r="T2026" i="12" s="1"/>
  <c r="AB2026" i="12" s="1"/>
  <c r="S2114" i="12"/>
  <c r="T2114" i="12" s="1"/>
  <c r="AB2114" i="12" s="1"/>
  <c r="S2207" i="12"/>
  <c r="T2207" i="12" s="1"/>
  <c r="AB2207" i="12" s="1"/>
  <c r="S2107" i="12"/>
  <c r="T2107" i="12" s="1"/>
  <c r="AB2107" i="12" s="1"/>
  <c r="S1973" i="12"/>
  <c r="T1973" i="12" s="1"/>
  <c r="AB1973" i="12" s="1"/>
  <c r="AC1973" i="12" s="1"/>
  <c r="AD1973" i="12" s="1"/>
  <c r="S1955" i="12"/>
  <c r="T1955" i="12" s="1"/>
  <c r="AB1955" i="12" s="1"/>
  <c r="S2069" i="12"/>
  <c r="T2069" i="12" s="1"/>
  <c r="AB2069" i="12" s="1"/>
  <c r="AC2069" i="12" s="1"/>
  <c r="AD2069" i="12" s="1"/>
  <c r="S2133" i="12"/>
  <c r="T2133" i="12" s="1"/>
  <c r="AB2133" i="12" s="1"/>
  <c r="AC2133" i="12" s="1"/>
  <c r="AD2133" i="12" s="1"/>
  <c r="S2081" i="12"/>
  <c r="T2081" i="12" s="1"/>
  <c r="AB2081" i="12" s="1"/>
  <c r="AC2081" i="12" s="1"/>
  <c r="AD2081" i="12" s="1"/>
  <c r="S1945" i="12"/>
  <c r="T1945" i="12" s="1"/>
  <c r="AB1945" i="12" s="1"/>
  <c r="S2113" i="12"/>
  <c r="T2113" i="12" s="1"/>
  <c r="AB2113" i="12" s="1"/>
  <c r="S1829" i="12"/>
  <c r="T1829" i="12" s="1"/>
  <c r="AB1829" i="12" s="1"/>
  <c r="S3921" i="12"/>
  <c r="T3921" i="12" s="1"/>
  <c r="AB3921" i="12" s="1"/>
  <c r="AC3921" i="12" s="1"/>
  <c r="AD3921" i="12" s="1"/>
  <c r="S3681" i="12"/>
  <c r="T3681" i="12" s="1"/>
  <c r="AB3681" i="12" s="1"/>
  <c r="S3836" i="12"/>
  <c r="T3836" i="12" s="1"/>
  <c r="AB3836" i="12" s="1"/>
  <c r="S3874" i="12"/>
  <c r="T3874" i="12" s="1"/>
  <c r="AB3874" i="12" s="1"/>
  <c r="AC3874" i="12" s="1"/>
  <c r="AD3874" i="12" s="1"/>
  <c r="S3858" i="12"/>
  <c r="T3858" i="12" s="1"/>
  <c r="AB3858" i="12" s="1"/>
  <c r="S3725" i="12"/>
  <c r="T3725" i="12" s="1"/>
  <c r="AB3725" i="12" s="1"/>
  <c r="S3552" i="12"/>
  <c r="T3552" i="12" s="1"/>
  <c r="AB3552" i="12" s="1"/>
  <c r="AC3552" i="12" s="1"/>
  <c r="AD3552" i="12" s="1"/>
  <c r="S3404" i="12"/>
  <c r="T3404" i="12" s="1"/>
  <c r="AB3404" i="12" s="1"/>
  <c r="S3441" i="12"/>
  <c r="T3441" i="12" s="1"/>
  <c r="AB3441" i="12" s="1"/>
  <c r="AC3441" i="12" s="1"/>
  <c r="AD3441" i="12" s="1"/>
  <c r="S3424" i="12"/>
  <c r="T3424" i="12" s="1"/>
  <c r="AB3424" i="12" s="1"/>
  <c r="S3511" i="12"/>
  <c r="T3511" i="12" s="1"/>
  <c r="AB3511" i="12" s="1"/>
  <c r="AC3511" i="12" s="1"/>
  <c r="AD3511" i="12" s="1"/>
  <c r="S3524" i="12"/>
  <c r="T3524" i="12" s="1"/>
  <c r="AB3524" i="12" s="1"/>
  <c r="AC3524" i="12" s="1"/>
  <c r="AD3524" i="12" s="1"/>
  <c r="S3590" i="12"/>
  <c r="T3590" i="12" s="1"/>
  <c r="AB3590" i="12" s="1"/>
  <c r="S3194" i="12"/>
  <c r="T3194" i="12" s="1"/>
  <c r="AB3194" i="12" s="1"/>
  <c r="S3254" i="12"/>
  <c r="T3254" i="12" s="1"/>
  <c r="AB3254" i="12" s="1"/>
  <c r="S3377" i="12"/>
  <c r="T3377" i="12" s="1"/>
  <c r="AB3377" i="12" s="1"/>
  <c r="AC3377" i="12" s="1"/>
  <c r="AD3377" i="12" s="1"/>
  <c r="S3349" i="12"/>
  <c r="T3349" i="12" s="1"/>
  <c r="AB3349" i="12" s="1"/>
  <c r="S3183" i="12"/>
  <c r="T3183" i="12" s="1"/>
  <c r="AB3183" i="12" s="1"/>
  <c r="S3205" i="12"/>
  <c r="T3205" i="12" s="1"/>
  <c r="AB3205" i="12" s="1"/>
  <c r="S3337" i="12"/>
  <c r="T3337" i="12" s="1"/>
  <c r="AB3337" i="12" s="1"/>
  <c r="AC3337" i="12" s="1"/>
  <c r="AD3337" i="12" s="1"/>
  <c r="S3198" i="12"/>
  <c r="T3198" i="12" s="1"/>
  <c r="AB3198" i="12" s="1"/>
  <c r="S3224" i="12"/>
  <c r="T3224" i="12" s="1"/>
  <c r="AB3224" i="12" s="1"/>
  <c r="S3047" i="12"/>
  <c r="T3047" i="12" s="1"/>
  <c r="AB3047" i="12" s="1"/>
  <c r="S3097" i="12"/>
  <c r="T3097" i="12" s="1"/>
  <c r="AB3097" i="12" s="1"/>
  <c r="S2943" i="12"/>
  <c r="T2943" i="12" s="1"/>
  <c r="AB2943" i="12" s="1"/>
  <c r="AC2943" i="12" s="1"/>
  <c r="AD2943" i="12" s="1"/>
  <c r="S2988" i="12"/>
  <c r="T2988" i="12" s="1"/>
  <c r="AB2988" i="12" s="1"/>
  <c r="AC2988" i="12" s="1"/>
  <c r="AD2988" i="12" s="1"/>
  <c r="S2902" i="12"/>
  <c r="T2902" i="12" s="1"/>
  <c r="AB2902" i="12" s="1"/>
  <c r="AC2902" i="12" s="1"/>
  <c r="AD2902" i="12" s="1"/>
  <c r="S2970" i="12"/>
  <c r="T2970" i="12" s="1"/>
  <c r="AB2970" i="12" s="1"/>
  <c r="AC2970" i="12" s="1"/>
  <c r="AD2970" i="12" s="1"/>
  <c r="S2917" i="12"/>
  <c r="T2917" i="12" s="1"/>
  <c r="AB2917" i="12" s="1"/>
  <c r="S2949" i="12"/>
  <c r="T2949" i="12" s="1"/>
  <c r="AB2949" i="12" s="1"/>
  <c r="S3124" i="12"/>
  <c r="T3124" i="12" s="1"/>
  <c r="AB3124" i="12" s="1"/>
  <c r="AC3124" i="12" s="1"/>
  <c r="AD3124" i="12" s="1"/>
  <c r="S2930" i="12"/>
  <c r="T2930" i="12" s="1"/>
  <c r="AB2930" i="12" s="1"/>
  <c r="S3043" i="12"/>
  <c r="T3043" i="12" s="1"/>
  <c r="AB3043" i="12" s="1"/>
  <c r="AC3043" i="12" s="1"/>
  <c r="AD3043" i="12" s="1"/>
  <c r="S2772" i="12"/>
  <c r="T2772" i="12" s="1"/>
  <c r="AB2772" i="12" s="1"/>
  <c r="S2837" i="12"/>
  <c r="T2837" i="12" s="1"/>
  <c r="AB2837" i="12" s="1"/>
  <c r="S2825" i="12"/>
  <c r="T2825" i="12" s="1"/>
  <c r="AB2825" i="12" s="1"/>
  <c r="AC2825" i="12" s="1"/>
  <c r="AD2825" i="12" s="1"/>
  <c r="S2791" i="12"/>
  <c r="T2791" i="12" s="1"/>
  <c r="AB2791" i="12" s="1"/>
  <c r="S2735" i="12"/>
  <c r="T2735" i="12" s="1"/>
  <c r="AB2735" i="12" s="1"/>
  <c r="S2968" i="12"/>
  <c r="T2968" i="12" s="1"/>
  <c r="AB2968" i="12" s="1"/>
  <c r="S2784" i="12"/>
  <c r="T2784" i="12" s="1"/>
  <c r="AB2784" i="12" s="1"/>
  <c r="S2682" i="12"/>
  <c r="T2682" i="12" s="1"/>
  <c r="AB2682" i="12" s="1"/>
  <c r="S2670" i="12"/>
  <c r="T2670" i="12" s="1"/>
  <c r="AB2670" i="12" s="1"/>
  <c r="S2676" i="12"/>
  <c r="T2676" i="12" s="1"/>
  <c r="AB2676" i="12" s="1"/>
  <c r="AC2676" i="12" s="1"/>
  <c r="AD2676" i="12" s="1"/>
  <c r="S2675" i="12"/>
  <c r="T2675" i="12" s="1"/>
  <c r="AB2675" i="12" s="1"/>
  <c r="AC2675" i="12" s="1"/>
  <c r="AD2675" i="12" s="1"/>
  <c r="S2672" i="12"/>
  <c r="T2672" i="12" s="1"/>
  <c r="AB2672" i="12" s="1"/>
  <c r="AC2672" i="12" s="1"/>
  <c r="AD2672" i="12" s="1"/>
  <c r="S2712" i="12"/>
  <c r="T2712" i="12" s="1"/>
  <c r="AB2712" i="12" s="1"/>
  <c r="S2664" i="12"/>
  <c r="T2664" i="12" s="1"/>
  <c r="AB2664" i="12" s="1"/>
  <c r="S2717" i="12"/>
  <c r="T2717" i="12" s="1"/>
  <c r="AB2717" i="12" s="1"/>
  <c r="AC2717" i="12" s="1"/>
  <c r="AD2717" i="12" s="1"/>
  <c r="S2560" i="12"/>
  <c r="T2560" i="12" s="1"/>
  <c r="AB2560" i="12" s="1"/>
  <c r="S2612" i="12"/>
  <c r="T2612" i="12" s="1"/>
  <c r="AB2612" i="12" s="1"/>
  <c r="S2630" i="12"/>
  <c r="T2630" i="12" s="1"/>
  <c r="AB2630" i="12" s="1"/>
  <c r="AC2630" i="12" s="1"/>
  <c r="AD2630" i="12" s="1"/>
  <c r="S2531" i="12"/>
  <c r="T2531" i="12" s="1"/>
  <c r="AB2531" i="12" s="1"/>
  <c r="AC2531" i="12" s="1"/>
  <c r="AD2531" i="12" s="1"/>
  <c r="S2579" i="12"/>
  <c r="T2579" i="12" s="1"/>
  <c r="AB2579" i="12" s="1"/>
  <c r="S2534" i="12"/>
  <c r="T2534" i="12" s="1"/>
  <c r="AB2534" i="12" s="1"/>
  <c r="S2631" i="12"/>
  <c r="T2631" i="12" s="1"/>
  <c r="AB2631" i="12" s="1"/>
  <c r="S2481" i="12"/>
  <c r="T2481" i="12" s="1"/>
  <c r="AB2481" i="12" s="1"/>
  <c r="S2566" i="12"/>
  <c r="T2566" i="12" s="1"/>
  <c r="AB2566" i="12" s="1"/>
  <c r="AC2566" i="12" s="1"/>
  <c r="AD2566" i="12" s="1"/>
  <c r="S2469" i="12"/>
  <c r="T2469" i="12" s="1"/>
  <c r="AB2469" i="12" s="1"/>
  <c r="AC2469" i="12" s="1"/>
  <c r="AD2469" i="12" s="1"/>
  <c r="S2425" i="12"/>
  <c r="T2425" i="12" s="1"/>
  <c r="AB2425" i="12" s="1"/>
  <c r="AC2425" i="12" s="1"/>
  <c r="AD2425" i="12" s="1"/>
  <c r="S2369" i="12"/>
  <c r="T2369" i="12" s="1"/>
  <c r="AB2369" i="12" s="1"/>
  <c r="AC2369" i="12" s="1"/>
  <c r="AD2369" i="12" s="1"/>
  <c r="S2487" i="12"/>
  <c r="T2487" i="12" s="1"/>
  <c r="AB2487" i="12" s="1"/>
  <c r="S2527" i="12"/>
  <c r="T2527" i="12" s="1"/>
  <c r="AB2527" i="12" s="1"/>
  <c r="S2297" i="12"/>
  <c r="T2297" i="12" s="1"/>
  <c r="AB2297" i="12" s="1"/>
  <c r="S2227" i="12"/>
  <c r="T2227" i="12" s="1"/>
  <c r="AB2227" i="12" s="1"/>
  <c r="S2436" i="12"/>
  <c r="T2436" i="12" s="1"/>
  <c r="AB2436" i="12" s="1"/>
  <c r="S2307" i="12"/>
  <c r="T2307" i="12" s="1"/>
  <c r="AB2307" i="12" s="1"/>
  <c r="S2324" i="12"/>
  <c r="T2324" i="12" s="1"/>
  <c r="AB2324" i="12" s="1"/>
  <c r="AC2324" i="12" s="1"/>
  <c r="AD2324" i="12" s="1"/>
  <c r="S2365" i="12"/>
  <c r="T2365" i="12" s="1"/>
  <c r="AB2365" i="12" s="1"/>
  <c r="AC2365" i="12" s="1"/>
  <c r="AD2365" i="12" s="1"/>
  <c r="S2195" i="12"/>
  <c r="T2195" i="12" s="1"/>
  <c r="AB2195" i="12" s="1"/>
  <c r="AC2195" i="12" s="1"/>
  <c r="AD2195" i="12" s="1"/>
  <c r="S2265" i="12"/>
  <c r="T2265" i="12" s="1"/>
  <c r="AB2265" i="12" s="1"/>
  <c r="S2222" i="12"/>
  <c r="T2222" i="12" s="1"/>
  <c r="AB2222" i="12" s="1"/>
  <c r="S2341" i="12"/>
  <c r="T2341" i="12" s="1"/>
  <c r="AB2341" i="12" s="1"/>
  <c r="S2292" i="12"/>
  <c r="T2292" i="12" s="1"/>
  <c r="AB2292" i="12" s="1"/>
  <c r="AC2292" i="12" s="1"/>
  <c r="AD2292" i="12" s="1"/>
  <c r="S2161" i="12"/>
  <c r="T2161" i="12" s="1"/>
  <c r="AB2161" i="12" s="1"/>
  <c r="AC2161" i="12" s="1"/>
  <c r="AD2161" i="12" s="1"/>
  <c r="S2094" i="12"/>
  <c r="T2094" i="12" s="1"/>
  <c r="AB2094" i="12" s="1"/>
  <c r="AC2094" i="12" s="1"/>
  <c r="AD2094" i="12" s="1"/>
  <c r="S2160" i="12"/>
  <c r="T2160" i="12" s="1"/>
  <c r="AB2160" i="12" s="1"/>
  <c r="AC2160" i="12" s="1"/>
  <c r="AD2160" i="12" s="1"/>
  <c r="S2184" i="12"/>
  <c r="T2184" i="12" s="1"/>
  <c r="AB2184" i="12" s="1"/>
  <c r="S2002" i="12"/>
  <c r="T2002" i="12" s="1"/>
  <c r="AB2002" i="12" s="1"/>
  <c r="S1958" i="12"/>
  <c r="T1958" i="12" s="1"/>
  <c r="AB1958" i="12" s="1"/>
  <c r="AC1958" i="12" s="1"/>
  <c r="AD1958" i="12" s="1"/>
  <c r="S1971" i="12"/>
  <c r="T1971" i="12" s="1"/>
  <c r="AB1971" i="12" s="1"/>
  <c r="AC1971" i="12" s="1"/>
  <c r="AD1971" i="12" s="1"/>
  <c r="S2153" i="12"/>
  <c r="T2153" i="12" s="1"/>
  <c r="AB2153" i="12" s="1"/>
  <c r="AC2153" i="12" s="1"/>
  <c r="AD2153" i="12" s="1"/>
  <c r="S2135" i="12"/>
  <c r="T2135" i="12" s="1"/>
  <c r="AB2135" i="12" s="1"/>
  <c r="S2115" i="12"/>
  <c r="T2115" i="12" s="1"/>
  <c r="AB2115" i="12" s="1"/>
  <c r="AC2115" i="12" s="1"/>
  <c r="AD2115" i="12" s="1"/>
  <c r="S2038" i="12"/>
  <c r="T2038" i="12" s="1"/>
  <c r="AB2038" i="12" s="1"/>
  <c r="AC2038" i="12" s="1"/>
  <c r="AD2038" i="12" s="1"/>
  <c r="S2056" i="12"/>
  <c r="T2056" i="12" s="1"/>
  <c r="AB2056" i="12" s="1"/>
  <c r="S3881" i="12"/>
  <c r="T3881" i="12" s="1"/>
  <c r="AB3881" i="12" s="1"/>
  <c r="S3696" i="12"/>
  <c r="T3696" i="12" s="1"/>
  <c r="AB3696" i="12" s="1"/>
  <c r="S3795" i="12"/>
  <c r="T3795" i="12" s="1"/>
  <c r="AB3795" i="12" s="1"/>
  <c r="S3799" i="12"/>
  <c r="T3799" i="12" s="1"/>
  <c r="AB3799" i="12" s="1"/>
  <c r="AC3799" i="12" s="1"/>
  <c r="AD3799" i="12" s="1"/>
  <c r="S3730" i="12"/>
  <c r="T3730" i="12" s="1"/>
  <c r="AB3730" i="12" s="1"/>
  <c r="S3637" i="12"/>
  <c r="T3637" i="12" s="1"/>
  <c r="AB3637" i="12" s="1"/>
  <c r="AC3637" i="12" s="1"/>
  <c r="AD3637" i="12" s="1"/>
  <c r="S3593" i="12"/>
  <c r="T3593" i="12" s="1"/>
  <c r="AB3593" i="12" s="1"/>
  <c r="AC3593" i="12" s="1"/>
  <c r="AD3593" i="12" s="1"/>
  <c r="S3597" i="12"/>
  <c r="T3597" i="12" s="1"/>
  <c r="AB3597" i="12" s="1"/>
  <c r="AC3597" i="12" s="1"/>
  <c r="AD3597" i="12" s="1"/>
  <c r="S3572" i="12"/>
  <c r="T3572" i="12" s="1"/>
  <c r="AB3572" i="12" s="1"/>
  <c r="S3569" i="12"/>
  <c r="T3569" i="12" s="1"/>
  <c r="AB3569" i="12" s="1"/>
  <c r="S3388" i="12"/>
  <c r="T3388" i="12" s="1"/>
  <c r="AB3388" i="12" s="1"/>
  <c r="S3419" i="12"/>
  <c r="T3419" i="12" s="1"/>
  <c r="AB3419" i="12" s="1"/>
  <c r="AC3419" i="12" s="1"/>
  <c r="AD3419" i="12" s="1"/>
  <c r="S3502" i="12"/>
  <c r="T3502" i="12" s="1"/>
  <c r="AB3502" i="12" s="1"/>
  <c r="S3350" i="12"/>
  <c r="T3350" i="12" s="1"/>
  <c r="AB3350" i="12" s="1"/>
  <c r="S3264" i="12"/>
  <c r="T3264" i="12" s="1"/>
  <c r="AB3264" i="12" s="1"/>
  <c r="AC3264" i="12" s="1"/>
  <c r="AD3264" i="12" s="1"/>
  <c r="S3230" i="12"/>
  <c r="T3230" i="12" s="1"/>
  <c r="AB3230" i="12" s="1"/>
  <c r="S3131" i="12"/>
  <c r="T3131" i="12" s="1"/>
  <c r="AB3131" i="12" s="1"/>
  <c r="S3274" i="12"/>
  <c r="T3274" i="12" s="1"/>
  <c r="AB3274" i="12" s="1"/>
  <c r="AC3274" i="12" s="1"/>
  <c r="AD3274" i="12" s="1"/>
  <c r="S3203" i="12"/>
  <c r="T3203" i="12" s="1"/>
  <c r="AB3203" i="12" s="1"/>
  <c r="AC3203" i="12" s="1"/>
  <c r="AD3203" i="12" s="1"/>
  <c r="S3191" i="12"/>
  <c r="T3191" i="12" s="1"/>
  <c r="AB3191" i="12" s="1"/>
  <c r="AC3191" i="12" s="1"/>
  <c r="AD3191" i="12" s="1"/>
  <c r="S3128" i="12"/>
  <c r="T3128" i="12" s="1"/>
  <c r="AB3128" i="12" s="1"/>
  <c r="AC3128" i="12" s="1"/>
  <c r="AD3128" i="12" s="1"/>
  <c r="S3303" i="12"/>
  <c r="T3303" i="12" s="1"/>
  <c r="AB3303" i="12" s="1"/>
  <c r="AC3303" i="12" s="1"/>
  <c r="AD3303" i="12" s="1"/>
  <c r="S3011" i="12"/>
  <c r="T3011" i="12" s="1"/>
  <c r="AB3011" i="12" s="1"/>
  <c r="AC3011" i="12" s="1"/>
  <c r="AD3011" i="12" s="1"/>
  <c r="S2898" i="12"/>
  <c r="T2898" i="12" s="1"/>
  <c r="AB2898" i="12" s="1"/>
  <c r="S3030" i="12"/>
  <c r="T3030" i="12" s="1"/>
  <c r="AB3030" i="12" s="1"/>
  <c r="S2979" i="12"/>
  <c r="T2979" i="12" s="1"/>
  <c r="AB2979" i="12" s="1"/>
  <c r="S2867" i="12"/>
  <c r="T2867" i="12" s="1"/>
  <c r="AB2867" i="12" s="1"/>
  <c r="S2955" i="12"/>
  <c r="T2955" i="12" s="1"/>
  <c r="AB2955" i="12" s="1"/>
  <c r="AC2955" i="12" s="1"/>
  <c r="AD2955" i="12" s="1"/>
  <c r="S3164" i="12"/>
  <c r="T3164" i="12" s="1"/>
  <c r="AB3164" i="12" s="1"/>
  <c r="S3081" i="12"/>
  <c r="T3081" i="12" s="1"/>
  <c r="AB3081" i="12" s="1"/>
  <c r="AC3081" i="12" s="1"/>
  <c r="AD3081" i="12" s="1"/>
  <c r="S3014" i="12"/>
  <c r="T3014" i="12" s="1"/>
  <c r="AB3014" i="12" s="1"/>
  <c r="AC3014" i="12" s="1"/>
  <c r="AD3014" i="12" s="1"/>
  <c r="S2966" i="12"/>
  <c r="T2966" i="12" s="1"/>
  <c r="AB2966" i="12" s="1"/>
  <c r="AC2966" i="12" s="1"/>
  <c r="AD2966" i="12" s="1"/>
  <c r="S3001" i="12"/>
  <c r="T3001" i="12" s="1"/>
  <c r="AB3001" i="12" s="1"/>
  <c r="S3064" i="12"/>
  <c r="T3064" i="12" s="1"/>
  <c r="AB3064" i="12" s="1"/>
  <c r="S2821" i="12"/>
  <c r="T2821" i="12" s="1"/>
  <c r="AB2821" i="12" s="1"/>
  <c r="S2762" i="12"/>
  <c r="T2762" i="12" s="1"/>
  <c r="AB2762" i="12" s="1"/>
  <c r="AC2762" i="12" s="1"/>
  <c r="AD2762" i="12" s="1"/>
  <c r="S2885" i="12"/>
  <c r="T2885" i="12" s="1"/>
  <c r="AB2885" i="12" s="1"/>
  <c r="AC2885" i="12" s="1"/>
  <c r="AD2885" i="12" s="1"/>
  <c r="S2858" i="12"/>
  <c r="T2858" i="12" s="1"/>
  <c r="AB2858" i="12" s="1"/>
  <c r="AC2858" i="12" s="1"/>
  <c r="AD2858" i="12" s="1"/>
  <c r="S2768" i="12"/>
  <c r="T2768" i="12" s="1"/>
  <c r="AB2768" i="12" s="1"/>
  <c r="AC2768" i="12" s="1"/>
  <c r="AD2768" i="12" s="1"/>
  <c r="S2873" i="12"/>
  <c r="T2873" i="12" s="1"/>
  <c r="AB2873" i="12" s="1"/>
  <c r="S2679" i="12"/>
  <c r="T2679" i="12" s="1"/>
  <c r="AB2679" i="12" s="1"/>
  <c r="S2671" i="12"/>
  <c r="T2671" i="12" s="1"/>
  <c r="AB2671" i="12" s="1"/>
  <c r="AC2671" i="12" s="1"/>
  <c r="AD2671" i="12" s="1"/>
  <c r="S2742" i="12"/>
  <c r="T2742" i="12" s="1"/>
  <c r="AB2742" i="12" s="1"/>
  <c r="S2690" i="12"/>
  <c r="T2690" i="12" s="1"/>
  <c r="AB2690" i="12" s="1"/>
  <c r="AC2690" i="12" s="1"/>
  <c r="AD2690" i="12" s="1"/>
  <c r="S2741" i="12"/>
  <c r="T2741" i="12" s="1"/>
  <c r="AB2741" i="12" s="1"/>
  <c r="S2669" i="12"/>
  <c r="T2669" i="12" s="1"/>
  <c r="AB2669" i="12" s="1"/>
  <c r="S2678" i="12"/>
  <c r="T2678" i="12" s="1"/>
  <c r="AB2678" i="12" s="1"/>
  <c r="AC2678" i="12" s="1"/>
  <c r="AD2678" i="12" s="1"/>
  <c r="S2574" i="12"/>
  <c r="T2574" i="12" s="1"/>
  <c r="AB2574" i="12" s="1"/>
  <c r="S2582" i="12"/>
  <c r="T2582" i="12" s="1"/>
  <c r="AB2582" i="12" s="1"/>
  <c r="S2543" i="12"/>
  <c r="T2543" i="12" s="1"/>
  <c r="AB2543" i="12" s="1"/>
  <c r="S2480" i="12"/>
  <c r="T2480" i="12" s="1"/>
  <c r="AB2480" i="12" s="1"/>
  <c r="S2607" i="12"/>
  <c r="T2607" i="12" s="1"/>
  <c r="AB2607" i="12" s="1"/>
  <c r="S2490" i="12"/>
  <c r="T2490" i="12" s="1"/>
  <c r="AB2490" i="12" s="1"/>
  <c r="AC2490" i="12" s="1"/>
  <c r="AD2490" i="12" s="1"/>
  <c r="S2572" i="12"/>
  <c r="T2572" i="12" s="1"/>
  <c r="AB2572" i="12" s="1"/>
  <c r="AC2572" i="12" s="1"/>
  <c r="AD2572" i="12" s="1"/>
  <c r="S2621" i="12"/>
  <c r="T2621" i="12" s="1"/>
  <c r="AB2621" i="12" s="1"/>
  <c r="AC2621" i="12" s="1"/>
  <c r="AD2621" i="12" s="1"/>
  <c r="S2455" i="12"/>
  <c r="T2455" i="12" s="1"/>
  <c r="AB2455" i="12" s="1"/>
  <c r="AC2455" i="12" s="1"/>
  <c r="AD2455" i="12" s="1"/>
  <c r="S2583" i="12"/>
  <c r="T2583" i="12" s="1"/>
  <c r="AB2583" i="12" s="1"/>
  <c r="S2460" i="12"/>
  <c r="T2460" i="12" s="1"/>
  <c r="AB2460" i="12" s="1"/>
  <c r="S2446" i="12"/>
  <c r="T2446" i="12" s="1"/>
  <c r="AB2446" i="12" s="1"/>
  <c r="AC2446" i="12" s="1"/>
  <c r="AD2446" i="12" s="1"/>
  <c r="S2381" i="12"/>
  <c r="T2381" i="12" s="1"/>
  <c r="AB2381" i="12" s="1"/>
  <c r="AC2381" i="12" s="1"/>
  <c r="AD2381" i="12" s="1"/>
  <c r="S2271" i="12"/>
  <c r="T2271" i="12" s="1"/>
  <c r="AB2271" i="12" s="1"/>
  <c r="S2377" i="12"/>
  <c r="T2377" i="12" s="1"/>
  <c r="AB2377" i="12" s="1"/>
  <c r="AC2377" i="12" s="1"/>
  <c r="AD2377" i="12" s="1"/>
  <c r="S2400" i="12"/>
  <c r="T2400" i="12" s="1"/>
  <c r="AB2400" i="12" s="1"/>
  <c r="AC2400" i="12" s="1"/>
  <c r="AD2400" i="12" s="1"/>
  <c r="S2375" i="12"/>
  <c r="T2375" i="12" s="1"/>
  <c r="AB2375" i="12" s="1"/>
  <c r="S2332" i="12"/>
  <c r="T2332" i="12" s="1"/>
  <c r="AB2332" i="12" s="1"/>
  <c r="S2205" i="12"/>
  <c r="T2205" i="12" s="1"/>
  <c r="AB2205" i="12" s="1"/>
  <c r="AC2205" i="12" s="1"/>
  <c r="AD2205" i="12" s="1"/>
  <c r="S2225" i="12"/>
  <c r="T2225" i="12" s="1"/>
  <c r="AB2225" i="12" s="1"/>
  <c r="S2286" i="12"/>
  <c r="T2286" i="12" s="1"/>
  <c r="AB2286" i="12" s="1"/>
  <c r="S2218" i="12"/>
  <c r="T2218" i="12" s="1"/>
  <c r="AB2218" i="12" s="1"/>
  <c r="AC2218" i="12" s="1"/>
  <c r="AD2218" i="12" s="1"/>
  <c r="S2283" i="12"/>
  <c r="T2283" i="12" s="1"/>
  <c r="AB2283" i="12" s="1"/>
  <c r="AC2283" i="12" s="1"/>
  <c r="AD2283" i="12" s="1"/>
  <c r="S2380" i="12"/>
  <c r="T2380" i="12" s="1"/>
  <c r="AB2380" i="12" s="1"/>
  <c r="AC2380" i="12" s="1"/>
  <c r="AD2380" i="12" s="1"/>
  <c r="S2382" i="12"/>
  <c r="T2382" i="12" s="1"/>
  <c r="AB2382" i="12" s="1"/>
  <c r="AC2382" i="12" s="1"/>
  <c r="AD2382" i="12" s="1"/>
  <c r="S2269" i="12"/>
  <c r="T2269" i="12" s="1"/>
  <c r="AB2269" i="12" s="1"/>
  <c r="S2302" i="12"/>
  <c r="T2302" i="12" s="1"/>
  <c r="AB2302" i="12" s="1"/>
  <c r="S2092" i="12"/>
  <c r="T2092" i="12" s="1"/>
  <c r="AB2092" i="12" s="1"/>
  <c r="S2238" i="12"/>
  <c r="T2238" i="12" s="1"/>
  <c r="AB2238" i="12" s="1"/>
  <c r="AC2238" i="12" s="1"/>
  <c r="AD2238" i="12" s="1"/>
  <c r="S2050" i="12"/>
  <c r="T2050" i="12" s="1"/>
  <c r="AB2050" i="12" s="1"/>
  <c r="S2059" i="12"/>
  <c r="T2059" i="12" s="1"/>
  <c r="AB2059" i="12" s="1"/>
  <c r="AC2059" i="12" s="1"/>
  <c r="AD2059" i="12" s="1"/>
  <c r="S2008" i="12"/>
  <c r="T2008" i="12" s="1"/>
  <c r="AB2008" i="12" s="1"/>
  <c r="AC2008" i="12" s="1"/>
  <c r="AD2008" i="12" s="1"/>
  <c r="S1965" i="12"/>
  <c r="T1965" i="12" s="1"/>
  <c r="AB1965" i="12" s="1"/>
  <c r="S1960" i="12"/>
  <c r="T1960" i="12" s="1"/>
  <c r="AB1960" i="12" s="1"/>
  <c r="S2023" i="12"/>
  <c r="T2023" i="12" s="1"/>
  <c r="AB2023" i="12" s="1"/>
  <c r="S2046" i="12"/>
  <c r="T2046" i="12" s="1"/>
  <c r="AB2046" i="12" s="1"/>
  <c r="S1941" i="12"/>
  <c r="T1941" i="12" s="1"/>
  <c r="AB1941" i="12" s="1"/>
  <c r="AC1941" i="12" s="1"/>
  <c r="AD1941" i="12" s="1"/>
  <c r="S2009" i="12"/>
  <c r="T2009" i="12" s="1"/>
  <c r="AB2009" i="12" s="1"/>
  <c r="AC2009" i="12" s="1"/>
  <c r="AD2009" i="12" s="1"/>
  <c r="S3926" i="12"/>
  <c r="T3926" i="12" s="1"/>
  <c r="AB3926" i="12" s="1"/>
  <c r="S3837" i="12"/>
  <c r="T3837" i="12" s="1"/>
  <c r="AB3837" i="12" s="1"/>
  <c r="AC3837" i="12" s="1"/>
  <c r="AD3837" i="12" s="1"/>
  <c r="S3724" i="12"/>
  <c r="T3724" i="12" s="1"/>
  <c r="AB3724" i="12" s="1"/>
  <c r="S3601" i="12"/>
  <c r="T3601" i="12" s="1"/>
  <c r="AB3601" i="12" s="1"/>
  <c r="S3676" i="12"/>
  <c r="T3676" i="12" s="1"/>
  <c r="AB3676" i="12" s="1"/>
  <c r="AC3676" i="12" s="1"/>
  <c r="AD3676" i="12" s="1"/>
  <c r="S3796" i="12"/>
  <c r="T3796" i="12" s="1"/>
  <c r="AB3796" i="12" s="1"/>
  <c r="S3485" i="12"/>
  <c r="T3485" i="12" s="1"/>
  <c r="AB3485" i="12" s="1"/>
  <c r="AC3485" i="12" s="1"/>
  <c r="AD3485" i="12" s="1"/>
  <c r="S3457" i="12"/>
  <c r="T3457" i="12" s="1"/>
  <c r="AB3457" i="12" s="1"/>
  <c r="S3384" i="12"/>
  <c r="T3384" i="12" s="1"/>
  <c r="AB3384" i="12" s="1"/>
  <c r="S3577" i="12"/>
  <c r="T3577" i="12" s="1"/>
  <c r="AB3577" i="12" s="1"/>
  <c r="AC3577" i="12" s="1"/>
  <c r="AD3577" i="12" s="1"/>
  <c r="S3452" i="12"/>
  <c r="T3452" i="12" s="1"/>
  <c r="AB3452" i="12" s="1"/>
  <c r="S3526" i="12"/>
  <c r="T3526" i="12" s="1"/>
  <c r="AB3526" i="12" s="1"/>
  <c r="S3310" i="12"/>
  <c r="T3310" i="12" s="1"/>
  <c r="AB3310" i="12" s="1"/>
  <c r="S3269" i="12"/>
  <c r="T3269" i="12" s="1"/>
  <c r="AB3269" i="12" s="1"/>
  <c r="S3153" i="12"/>
  <c r="T3153" i="12" s="1"/>
  <c r="AB3153" i="12" s="1"/>
  <c r="AC3153" i="12" s="1"/>
  <c r="AD3153" i="12" s="1"/>
  <c r="S3163" i="12"/>
  <c r="T3163" i="12" s="1"/>
  <c r="AB3163" i="12" s="1"/>
  <c r="AC3163" i="12" s="1"/>
  <c r="AD3163" i="12" s="1"/>
  <c r="S3375" i="12"/>
  <c r="T3375" i="12" s="1"/>
  <c r="AB3375" i="12" s="1"/>
  <c r="AC3375" i="12" s="1"/>
  <c r="AD3375" i="12" s="1"/>
  <c r="S3316" i="12"/>
  <c r="T3316" i="12" s="1"/>
  <c r="AB3316" i="12" s="1"/>
  <c r="AC3316" i="12" s="1"/>
  <c r="AD3316" i="12" s="1"/>
  <c r="S3193" i="12"/>
  <c r="T3193" i="12" s="1"/>
  <c r="AB3193" i="12" s="1"/>
  <c r="S3367" i="12"/>
  <c r="T3367" i="12" s="1"/>
  <c r="AB3367" i="12" s="1"/>
  <c r="S3328" i="12"/>
  <c r="T3328" i="12" s="1"/>
  <c r="AB3328" i="12" s="1"/>
  <c r="S3095" i="12"/>
  <c r="T3095" i="12" s="1"/>
  <c r="AB3095" i="12" s="1"/>
  <c r="S3024" i="12"/>
  <c r="T3024" i="12" s="1"/>
  <c r="AB3024" i="12" s="1"/>
  <c r="AC3024" i="12" s="1"/>
  <c r="AD3024" i="12" s="1"/>
  <c r="S2923" i="12"/>
  <c r="T2923" i="12" s="1"/>
  <c r="AB2923" i="12" s="1"/>
  <c r="S3020" i="12"/>
  <c r="T3020" i="12" s="1"/>
  <c r="AB3020" i="12" s="1"/>
  <c r="S3017" i="12"/>
  <c r="T3017" i="12" s="1"/>
  <c r="AB3017" i="12" s="1"/>
  <c r="AC3017" i="12" s="1"/>
  <c r="AD3017" i="12" s="1"/>
  <c r="S3006" i="12"/>
  <c r="T3006" i="12" s="1"/>
  <c r="AB3006" i="12" s="1"/>
  <c r="S2983" i="12"/>
  <c r="T2983" i="12" s="1"/>
  <c r="AB2983" i="12" s="1"/>
  <c r="S2965" i="12"/>
  <c r="T2965" i="12" s="1"/>
  <c r="AB2965" i="12" s="1"/>
  <c r="AC2965" i="12" s="1"/>
  <c r="AD2965" i="12" s="1"/>
  <c r="S3107" i="12"/>
  <c r="T3107" i="12" s="1"/>
  <c r="AB3107" i="12" s="1"/>
  <c r="S2889" i="12"/>
  <c r="T2889" i="12" s="1"/>
  <c r="AB2889" i="12" s="1"/>
  <c r="AC2889" i="12" s="1"/>
  <c r="AD2889" i="12" s="1"/>
  <c r="S3115" i="12"/>
  <c r="T3115" i="12" s="1"/>
  <c r="AB3115" i="12" s="1"/>
  <c r="AC3115" i="12" s="1"/>
  <c r="AD3115" i="12" s="1"/>
  <c r="S3090" i="12"/>
  <c r="T3090" i="12" s="1"/>
  <c r="AB3090" i="12" s="1"/>
  <c r="AC3090" i="12" s="1"/>
  <c r="AD3090" i="12" s="1"/>
  <c r="S2938" i="12"/>
  <c r="T2938" i="12" s="1"/>
  <c r="AB2938" i="12" s="1"/>
  <c r="AC2938" i="12" s="1"/>
  <c r="AD2938" i="12" s="1"/>
  <c r="S2783" i="12"/>
  <c r="T2783" i="12" s="1"/>
  <c r="AB2783" i="12" s="1"/>
  <c r="AC2783" i="12" s="1"/>
  <c r="AD2783" i="12" s="1"/>
  <c r="S2942" i="12"/>
  <c r="T2942" i="12" s="1"/>
  <c r="AB2942" i="12" s="1"/>
  <c r="S2815" i="12"/>
  <c r="T2815" i="12" s="1"/>
  <c r="AB2815" i="12" s="1"/>
  <c r="S2771" i="12"/>
  <c r="T2771" i="12" s="1"/>
  <c r="AB2771" i="12" s="1"/>
  <c r="S2814" i="12"/>
  <c r="T2814" i="12" s="1"/>
  <c r="AB2814" i="12" s="1"/>
  <c r="AC2814" i="12" s="1"/>
  <c r="AD2814" i="12" s="1"/>
  <c r="S2805" i="12"/>
  <c r="T2805" i="12" s="1"/>
  <c r="AB2805" i="12" s="1"/>
  <c r="S2839" i="12"/>
  <c r="T2839" i="12" s="1"/>
  <c r="AB2839" i="12" s="1"/>
  <c r="AC2839" i="12" s="1"/>
  <c r="AD2839" i="12" s="1"/>
  <c r="S2649" i="12"/>
  <c r="T2649" i="12" s="1"/>
  <c r="AB2649" i="12" s="1"/>
  <c r="AC2649" i="12" s="1"/>
  <c r="AD2649" i="12" s="1"/>
  <c r="S2744" i="12"/>
  <c r="T2744" i="12" s="1"/>
  <c r="AB2744" i="12" s="1"/>
  <c r="S2705" i="12"/>
  <c r="T2705" i="12" s="1"/>
  <c r="AB2705" i="12" s="1"/>
  <c r="S2689" i="12"/>
  <c r="T2689" i="12" s="1"/>
  <c r="AB2689" i="12" s="1"/>
  <c r="S2782" i="12"/>
  <c r="T2782" i="12" s="1"/>
  <c r="AB2782" i="12" s="1"/>
  <c r="S2752" i="12"/>
  <c r="T2752" i="12" s="1"/>
  <c r="AB2752" i="12" s="1"/>
  <c r="S2501" i="12"/>
  <c r="T2501" i="12" s="1"/>
  <c r="AB2501" i="12" s="1"/>
  <c r="AC2501" i="12" s="1"/>
  <c r="AD2501" i="12" s="1"/>
  <c r="S2553" i="12"/>
  <c r="T2553" i="12" s="1"/>
  <c r="AB2553" i="12" s="1"/>
  <c r="AC2553" i="12" s="1"/>
  <c r="AD2553" i="12" s="1"/>
  <c r="S2596" i="12"/>
  <c r="T2596" i="12" s="1"/>
  <c r="AB2596" i="12" s="1"/>
  <c r="AC2596" i="12" s="1"/>
  <c r="AD2596" i="12" s="1"/>
  <c r="S2544" i="12"/>
  <c r="T2544" i="12" s="1"/>
  <c r="AB2544" i="12" s="1"/>
  <c r="S2696" i="12"/>
  <c r="T2696" i="12" s="1"/>
  <c r="AB2696" i="12" s="1"/>
  <c r="S2629" i="12"/>
  <c r="T2629" i="12" s="1"/>
  <c r="AB2629" i="12" s="1"/>
  <c r="AC2629" i="12" s="1"/>
  <c r="AD2629" i="12" s="1"/>
  <c r="S2615" i="12"/>
  <c r="T2615" i="12" s="1"/>
  <c r="AB2615" i="12" s="1"/>
  <c r="AC2615" i="12" s="1"/>
  <c r="AD2615" i="12" s="1"/>
  <c r="S2284" i="12"/>
  <c r="T2284" i="12" s="1"/>
  <c r="AB2284" i="12" s="1"/>
  <c r="AC2284" i="12" s="1"/>
  <c r="AD2284" i="12" s="1"/>
  <c r="S2594" i="12"/>
  <c r="T2594" i="12" s="1"/>
  <c r="AB2594" i="12" s="1"/>
  <c r="S2597" i="12"/>
  <c r="T2597" i="12" s="1"/>
  <c r="AB2597" i="12" s="1"/>
  <c r="AC2597" i="12" s="1"/>
  <c r="AD2597" i="12" s="1"/>
  <c r="S2512" i="12"/>
  <c r="T2512" i="12" s="1"/>
  <c r="AB2512" i="12" s="1"/>
  <c r="AC2512" i="12" s="1"/>
  <c r="AD2512" i="12" s="1"/>
  <c r="S2443" i="12"/>
  <c r="T2443" i="12" s="1"/>
  <c r="AB2443" i="12" s="1"/>
  <c r="S2449" i="12"/>
  <c r="T2449" i="12" s="1"/>
  <c r="AB2449" i="12" s="1"/>
  <c r="S2362" i="12"/>
  <c r="T2362" i="12" s="1"/>
  <c r="AB2362" i="12" s="1"/>
  <c r="S2437" i="12"/>
  <c r="T2437" i="12" s="1"/>
  <c r="AB2437" i="12" s="1"/>
  <c r="S2427" i="12"/>
  <c r="T2427" i="12" s="1"/>
  <c r="AB2427" i="12" s="1"/>
  <c r="S2354" i="12"/>
  <c r="T2354" i="12" s="1"/>
  <c r="AB2354" i="12" s="1"/>
  <c r="S2355" i="12"/>
  <c r="T2355" i="12" s="1"/>
  <c r="AB2355" i="12" s="1"/>
  <c r="AC2355" i="12" s="1"/>
  <c r="AD2355" i="12" s="1"/>
  <c r="S2313" i="12"/>
  <c r="T2313" i="12" s="1"/>
  <c r="AB2313" i="12" s="1"/>
  <c r="AC2313" i="12" s="1"/>
  <c r="AD2313" i="12" s="1"/>
  <c r="S2253" i="12"/>
  <c r="T2253" i="12" s="1"/>
  <c r="AB2253" i="12" s="1"/>
  <c r="S2209" i="12"/>
  <c r="T2209" i="12" s="1"/>
  <c r="AB2209" i="12" s="1"/>
  <c r="S2182" i="12"/>
  <c r="T2182" i="12" s="1"/>
  <c r="AB2182" i="12" s="1"/>
  <c r="S2191" i="12"/>
  <c r="T2191" i="12" s="1"/>
  <c r="AB2191" i="12" s="1"/>
  <c r="S2337" i="12"/>
  <c r="T2337" i="12" s="1"/>
  <c r="AB2337" i="12" s="1"/>
  <c r="AC2337" i="12" s="1"/>
  <c r="AD2337" i="12" s="1"/>
  <c r="S2129" i="12"/>
  <c r="T2129" i="12" s="1"/>
  <c r="AB2129" i="12" s="1"/>
  <c r="S2025" i="12"/>
  <c r="T2025" i="12" s="1"/>
  <c r="AB2025" i="12" s="1"/>
  <c r="S2172" i="12"/>
  <c r="T2172" i="12" s="1"/>
  <c r="AB2172" i="12" s="1"/>
  <c r="AC2172" i="12" s="1"/>
  <c r="AD2172" i="12" s="1"/>
  <c r="S2016" i="12"/>
  <c r="T2016" i="12" s="1"/>
  <c r="AB2016" i="12" s="1"/>
  <c r="S2234" i="12"/>
  <c r="T2234" i="12" s="1"/>
  <c r="AB2234" i="12" s="1"/>
  <c r="S1980" i="12"/>
  <c r="T1980" i="12" s="1"/>
  <c r="AB1980" i="12" s="1"/>
  <c r="AC1980" i="12" s="1"/>
  <c r="AD1980" i="12" s="1"/>
  <c r="S2021" i="12"/>
  <c r="T2021" i="12" s="1"/>
  <c r="AB2021" i="12" s="1"/>
  <c r="AC2021" i="12" s="1"/>
  <c r="AD2021" i="12" s="1"/>
  <c r="S1999" i="12"/>
  <c r="T1999" i="12" s="1"/>
  <c r="AB1999" i="12" s="1"/>
  <c r="AC1999" i="12" s="1"/>
  <c r="AD1999" i="12" s="1"/>
  <c r="S1990" i="12"/>
  <c r="T1990" i="12" s="1"/>
  <c r="AB1990" i="12" s="1"/>
  <c r="S2102" i="12"/>
  <c r="T2102" i="12" s="1"/>
  <c r="AB2102" i="12" s="1"/>
  <c r="AC2102" i="12" s="1"/>
  <c r="AD2102" i="12" s="1"/>
  <c r="S2003" i="12"/>
  <c r="T2003" i="12" s="1"/>
  <c r="AB2003" i="12" s="1"/>
  <c r="AC2003" i="12" s="1"/>
  <c r="AD2003" i="12" s="1"/>
  <c r="S2054" i="12"/>
  <c r="T2054" i="12" s="1"/>
  <c r="AB2054" i="12" s="1"/>
  <c r="S1953" i="12"/>
  <c r="T1953" i="12" s="1"/>
  <c r="AB1953" i="12" s="1"/>
  <c r="S1848" i="12"/>
  <c r="T1848" i="12" s="1"/>
  <c r="AB1848" i="12" s="1"/>
  <c r="S3880" i="12"/>
  <c r="T3880" i="12" s="1"/>
  <c r="AB3880" i="12" s="1"/>
  <c r="S3850" i="12"/>
  <c r="T3850" i="12" s="1"/>
  <c r="AB3850" i="12" s="1"/>
  <c r="AC3850" i="12" s="1"/>
  <c r="AD3850" i="12" s="1"/>
  <c r="S3623" i="12"/>
  <c r="T3623" i="12" s="1"/>
  <c r="AB3623" i="12" s="1"/>
  <c r="S3723" i="12"/>
  <c r="T3723" i="12" s="1"/>
  <c r="AB3723" i="12" s="1"/>
  <c r="S3616" i="12"/>
  <c r="T3616" i="12" s="1"/>
  <c r="AB3616" i="12" s="1"/>
  <c r="AC3616" i="12" s="1"/>
  <c r="AD3616" i="12" s="1"/>
  <c r="S3680" i="12"/>
  <c r="T3680" i="12" s="1"/>
  <c r="AB3680" i="12" s="1"/>
  <c r="S3807" i="12"/>
  <c r="T3807" i="12" s="1"/>
  <c r="AB3807" i="12" s="1"/>
  <c r="S3596" i="12"/>
  <c r="T3596" i="12" s="1"/>
  <c r="AB3596" i="12" s="1"/>
  <c r="S3439" i="12"/>
  <c r="T3439" i="12" s="1"/>
  <c r="AB3439" i="12" s="1"/>
  <c r="S3587" i="12"/>
  <c r="T3587" i="12" s="1"/>
  <c r="AB3587" i="12" s="1"/>
  <c r="AC3587" i="12" s="1"/>
  <c r="AD3587" i="12" s="1"/>
  <c r="S3379" i="12"/>
  <c r="T3379" i="12" s="1"/>
  <c r="AB3379" i="12" s="1"/>
  <c r="S3446" i="12"/>
  <c r="T3446" i="12" s="1"/>
  <c r="AB3446" i="12" s="1"/>
  <c r="AC3446" i="12" s="1"/>
  <c r="AD3446" i="12" s="1"/>
  <c r="S3394" i="12"/>
  <c r="T3394" i="12" s="1"/>
  <c r="AB3394" i="12" s="1"/>
  <c r="AC3394" i="12" s="1"/>
  <c r="AD3394" i="12" s="1"/>
  <c r="S3447" i="12"/>
  <c r="T3447" i="12" s="1"/>
  <c r="AB3447" i="12" s="1"/>
  <c r="AC3447" i="12" s="1"/>
  <c r="AD3447" i="12" s="1"/>
  <c r="S3279" i="12"/>
  <c r="T3279" i="12" s="1"/>
  <c r="AB3279" i="12" s="1"/>
  <c r="S3201" i="12"/>
  <c r="T3201" i="12" s="1"/>
  <c r="AB3201" i="12" s="1"/>
  <c r="AC3201" i="12" s="1"/>
  <c r="AD3201" i="12" s="1"/>
  <c r="S3302" i="12"/>
  <c r="T3302" i="12" s="1"/>
  <c r="AB3302" i="12" s="1"/>
  <c r="AC3302" i="12" s="1"/>
  <c r="AD3302" i="12" s="1"/>
  <c r="S3207" i="12"/>
  <c r="T3207" i="12" s="1"/>
  <c r="AB3207" i="12" s="1"/>
  <c r="AC3207" i="12" s="1"/>
  <c r="AD3207" i="12" s="1"/>
  <c r="S3242" i="12"/>
  <c r="T3242" i="12" s="1"/>
  <c r="AB3242" i="12" s="1"/>
  <c r="S3218" i="12"/>
  <c r="T3218" i="12" s="1"/>
  <c r="AB3218" i="12" s="1"/>
  <c r="S3250" i="12"/>
  <c r="T3250" i="12" s="1"/>
  <c r="AB3250" i="12" s="1"/>
  <c r="AC3250" i="12" s="1"/>
  <c r="AD3250" i="12" s="1"/>
  <c r="S3118" i="12"/>
  <c r="T3118" i="12" s="1"/>
  <c r="AB3118" i="12" s="1"/>
  <c r="S3028" i="12"/>
  <c r="T3028" i="12" s="1"/>
  <c r="AB3028" i="12" s="1"/>
  <c r="S2892" i="12"/>
  <c r="T2892" i="12" s="1"/>
  <c r="AB2892" i="12" s="1"/>
  <c r="S3070" i="12"/>
  <c r="T3070" i="12" s="1"/>
  <c r="AB3070" i="12" s="1"/>
  <c r="AC3070" i="12" s="1"/>
  <c r="AD3070" i="12" s="1"/>
  <c r="S3151" i="12"/>
  <c r="T3151" i="12" s="1"/>
  <c r="AB3151" i="12" s="1"/>
  <c r="S2909" i="12"/>
  <c r="T2909" i="12" s="1"/>
  <c r="AB2909" i="12" s="1"/>
  <c r="AC2909" i="12" s="1"/>
  <c r="AD2909" i="12" s="1"/>
  <c r="S2960" i="12"/>
  <c r="T2960" i="12" s="1"/>
  <c r="AB2960" i="12" s="1"/>
  <c r="AC2960" i="12" s="1"/>
  <c r="AD2960" i="12" s="1"/>
  <c r="S3143" i="12"/>
  <c r="T3143" i="12" s="1"/>
  <c r="AB3143" i="12" s="1"/>
  <c r="AC3143" i="12" s="1"/>
  <c r="AD3143" i="12" s="1"/>
  <c r="S2959" i="12"/>
  <c r="T2959" i="12" s="1"/>
  <c r="AB2959" i="12" s="1"/>
  <c r="AC2959" i="12" s="1"/>
  <c r="AD2959" i="12" s="1"/>
  <c r="S3082" i="12"/>
  <c r="T3082" i="12" s="1"/>
  <c r="AB3082" i="12" s="1"/>
  <c r="S3117" i="12"/>
  <c r="T3117" i="12" s="1"/>
  <c r="AB3117" i="12" s="1"/>
  <c r="S3042" i="12"/>
  <c r="T3042" i="12" s="1"/>
  <c r="AB3042" i="12" s="1"/>
  <c r="AC3042" i="12" s="1"/>
  <c r="AD3042" i="12" s="1"/>
  <c r="S2900" i="12"/>
  <c r="T2900" i="12" s="1"/>
  <c r="AB2900" i="12" s="1"/>
  <c r="AC2900" i="12" s="1"/>
  <c r="AD2900" i="12" s="1"/>
  <c r="S2813" i="12"/>
  <c r="T2813" i="12" s="1"/>
  <c r="AB2813" i="12" s="1"/>
  <c r="S2832" i="12"/>
  <c r="T2832" i="12" s="1"/>
  <c r="AB2832" i="12" s="1"/>
  <c r="S2871" i="12"/>
  <c r="T2871" i="12" s="1"/>
  <c r="AB2871" i="12" s="1"/>
  <c r="AC2871" i="12" s="1"/>
  <c r="AD2871" i="12" s="1"/>
  <c r="S2827" i="12"/>
  <c r="T2827" i="12" s="1"/>
  <c r="AB2827" i="12" s="1"/>
  <c r="S2812" i="12"/>
  <c r="T2812" i="12" s="1"/>
  <c r="AB2812" i="12" s="1"/>
  <c r="S2804" i="12"/>
  <c r="T2804" i="12" s="1"/>
  <c r="AB2804" i="12" s="1"/>
  <c r="AC2804" i="12" s="1"/>
  <c r="AD2804" i="12" s="1"/>
  <c r="S2854" i="12"/>
  <c r="T2854" i="12" s="1"/>
  <c r="AB2854" i="12" s="1"/>
  <c r="S2850" i="12"/>
  <c r="T2850" i="12" s="1"/>
  <c r="AB2850" i="12" s="1"/>
  <c r="AC2850" i="12" s="1"/>
  <c r="AD2850" i="12" s="1"/>
  <c r="S2703" i="12"/>
  <c r="T2703" i="12" s="1"/>
  <c r="AB2703" i="12" s="1"/>
  <c r="AC2703" i="12" s="1"/>
  <c r="AD2703" i="12" s="1"/>
  <c r="S2588" i="12"/>
  <c r="T2588" i="12" s="1"/>
  <c r="AB2588" i="12" s="1"/>
  <c r="AC2588" i="12" s="1"/>
  <c r="AD2588" i="12" s="1"/>
  <c r="S2816" i="12"/>
  <c r="T2816" i="12" s="1"/>
  <c r="AB2816" i="12" s="1"/>
  <c r="AC2816" i="12" s="1"/>
  <c r="AD2816" i="12" s="1"/>
  <c r="S2692" i="12"/>
  <c r="T2692" i="12" s="1"/>
  <c r="AB2692" i="12" s="1"/>
  <c r="S2661" i="12"/>
  <c r="T2661" i="12" s="1"/>
  <c r="AB2661" i="12" s="1"/>
  <c r="S2749" i="12"/>
  <c r="T2749" i="12" s="1"/>
  <c r="AB2749" i="12" s="1"/>
  <c r="S2571" i="12"/>
  <c r="T2571" i="12" s="1"/>
  <c r="AB2571" i="12" s="1"/>
  <c r="S2638" i="12"/>
  <c r="T2638" i="12" s="1"/>
  <c r="AB2638" i="12" s="1"/>
  <c r="AC2638" i="12" s="1"/>
  <c r="AD2638" i="12" s="1"/>
  <c r="S2528" i="12"/>
  <c r="T2528" i="12" s="1"/>
  <c r="AB2528" i="12" s="1"/>
  <c r="S2609" i="12"/>
  <c r="T2609" i="12" s="1"/>
  <c r="AB2609" i="12" s="1"/>
  <c r="AC2609" i="12" s="1"/>
  <c r="AD2609" i="12" s="1"/>
  <c r="S2746" i="12"/>
  <c r="T2746" i="12" s="1"/>
  <c r="AB2746" i="12" s="1"/>
  <c r="AC2746" i="12" s="1"/>
  <c r="AD2746" i="12" s="1"/>
  <c r="S2610" i="12"/>
  <c r="T2610" i="12" s="1"/>
  <c r="AB2610" i="12" s="1"/>
  <c r="AC2610" i="12" s="1"/>
  <c r="AD2610" i="12" s="1"/>
  <c r="S2646" i="12"/>
  <c r="T2646" i="12" s="1"/>
  <c r="AB2646" i="12" s="1"/>
  <c r="S2494" i="12"/>
  <c r="T2494" i="12" s="1"/>
  <c r="AB2494" i="12" s="1"/>
  <c r="S2580" i="12"/>
  <c r="T2580" i="12" s="1"/>
  <c r="AB2580" i="12" s="1"/>
  <c r="S2470" i="12"/>
  <c r="T2470" i="12" s="1"/>
  <c r="AB2470" i="12" s="1"/>
  <c r="AC2470" i="12" s="1"/>
  <c r="AD2470" i="12" s="1"/>
  <c r="S2519" i="12"/>
  <c r="T2519" i="12" s="1"/>
  <c r="AB2519" i="12" s="1"/>
  <c r="S2484" i="12"/>
  <c r="T2484" i="12" s="1"/>
  <c r="AB2484" i="12" s="1"/>
  <c r="AC2484" i="12" s="1"/>
  <c r="AD2484" i="12" s="1"/>
  <c r="S2426" i="12"/>
  <c r="T2426" i="12" s="1"/>
  <c r="AB2426" i="12" s="1"/>
  <c r="AC2426" i="12" s="1"/>
  <c r="AD2426" i="12" s="1"/>
  <c r="S2492" i="12"/>
  <c r="T2492" i="12" s="1"/>
  <c r="AB2492" i="12" s="1"/>
  <c r="S2340" i="12"/>
  <c r="T2340" i="12" s="1"/>
  <c r="AB2340" i="12" s="1"/>
  <c r="S2498" i="12"/>
  <c r="T2498" i="12" s="1"/>
  <c r="AB2498" i="12" s="1"/>
  <c r="AC2498" i="12" s="1"/>
  <c r="AD2498" i="12" s="1"/>
  <c r="S2424" i="12"/>
  <c r="T2424" i="12" s="1"/>
  <c r="AB2424" i="12" s="1"/>
  <c r="AC2424" i="12" s="1"/>
  <c r="AD2424" i="12" s="1"/>
  <c r="S2385" i="12"/>
  <c r="T2385" i="12" s="1"/>
  <c r="AB2385" i="12" s="1"/>
  <c r="AC2385" i="12" s="1"/>
  <c r="AD2385" i="12" s="1"/>
  <c r="S2293" i="12"/>
  <c r="T2293" i="12" s="1"/>
  <c r="AB2293" i="12" s="1"/>
  <c r="S2285" i="12"/>
  <c r="T2285" i="12" s="1"/>
  <c r="AB2285" i="12" s="1"/>
  <c r="S2201" i="12"/>
  <c r="T2201" i="12" s="1"/>
  <c r="AB2201" i="12" s="1"/>
  <c r="AC2201" i="12" s="1"/>
  <c r="AD2201" i="12" s="1"/>
  <c r="S2221" i="12"/>
  <c r="T2221" i="12" s="1"/>
  <c r="AB2221" i="12" s="1"/>
  <c r="S2176" i="12"/>
  <c r="T2176" i="12" s="1"/>
  <c r="AB2176" i="12" s="1"/>
  <c r="S2281" i="12"/>
  <c r="T2281" i="12" s="1"/>
  <c r="AB2281" i="12" s="1"/>
  <c r="S2126" i="12"/>
  <c r="T2126" i="12" s="1"/>
  <c r="AB2126" i="12" s="1"/>
  <c r="S2077" i="12"/>
  <c r="T2077" i="12" s="1"/>
  <c r="AB2077" i="12" s="1"/>
  <c r="AC2077" i="12" s="1"/>
  <c r="AD2077" i="12" s="1"/>
  <c r="S2275" i="12"/>
  <c r="T2275" i="12" s="1"/>
  <c r="AB2275" i="12" s="1"/>
  <c r="AC2275" i="12" s="1"/>
  <c r="AD2275" i="12" s="1"/>
  <c r="S2190" i="12"/>
  <c r="T2190" i="12" s="1"/>
  <c r="AB2190" i="12" s="1"/>
  <c r="AC2190" i="12" s="1"/>
  <c r="AD2190" i="12" s="1"/>
  <c r="S2128" i="12"/>
  <c r="T2128" i="12" s="1"/>
  <c r="AB2128" i="12" s="1"/>
  <c r="AC2128" i="12" s="1"/>
  <c r="AD2128" i="12" s="1"/>
  <c r="S2251" i="12"/>
  <c r="T2251" i="12" s="1"/>
  <c r="AB2251" i="12" s="1"/>
  <c r="S2206" i="12"/>
  <c r="T2206" i="12" s="1"/>
  <c r="AB2206" i="12" s="1"/>
  <c r="S1896" i="12"/>
  <c r="T1896" i="12" s="1"/>
  <c r="AB1896" i="12" s="1"/>
  <c r="S2112" i="12"/>
  <c r="T2112" i="12" s="1"/>
  <c r="AB2112" i="12" s="1"/>
  <c r="AC2112" i="12" s="1"/>
  <c r="AD2112" i="12" s="1"/>
  <c r="S2189" i="12"/>
  <c r="T2189" i="12" s="1"/>
  <c r="AB2189" i="12" s="1"/>
  <c r="AC2189" i="12" s="1"/>
  <c r="AD2189" i="12" s="1"/>
  <c r="S2001" i="12"/>
  <c r="T2001" i="12" s="1"/>
  <c r="AB2001" i="12" s="1"/>
  <c r="S2074" i="12"/>
  <c r="T2074" i="12" s="1"/>
  <c r="AB2074" i="12" s="1"/>
  <c r="S1978" i="12"/>
  <c r="T1978" i="12" s="1"/>
  <c r="AB1978" i="12" s="1"/>
  <c r="AC1978" i="12" s="1"/>
  <c r="AD1978" i="12" s="1"/>
  <c r="S3895" i="12"/>
  <c r="T3895" i="12" s="1"/>
  <c r="AB3895" i="12" s="1"/>
  <c r="S3718" i="12"/>
  <c r="T3718" i="12" s="1"/>
  <c r="AB3718" i="12" s="1"/>
  <c r="S3826" i="12"/>
  <c r="T3826" i="12" s="1"/>
  <c r="AB3826" i="12" s="1"/>
  <c r="AC3826" i="12" s="1"/>
  <c r="AD3826" i="12" s="1"/>
  <c r="S3801" i="12"/>
  <c r="T3801" i="12" s="1"/>
  <c r="AB3801" i="12" s="1"/>
  <c r="S3849" i="12"/>
  <c r="T3849" i="12" s="1"/>
  <c r="AB3849" i="12" s="1"/>
  <c r="AC3849" i="12" s="1"/>
  <c r="AD3849" i="12" s="1"/>
  <c r="S3817" i="12"/>
  <c r="T3817" i="12" s="1"/>
  <c r="AB3817" i="12" s="1"/>
  <c r="S3747" i="12"/>
  <c r="T3747" i="12" s="1"/>
  <c r="AB3747" i="12" s="1"/>
  <c r="AC3747" i="12" s="1"/>
  <c r="AD3747" i="12" s="1"/>
  <c r="S3599" i="12"/>
  <c r="T3599" i="12" s="1"/>
  <c r="AB3599" i="12" s="1"/>
  <c r="AC3599" i="12" s="1"/>
  <c r="AD3599" i="12" s="1"/>
  <c r="S3386" i="12"/>
  <c r="T3386" i="12" s="1"/>
  <c r="AB3386" i="12" s="1"/>
  <c r="S3633" i="12"/>
  <c r="T3633" i="12" s="1"/>
  <c r="AB3633" i="12" s="1"/>
  <c r="S3431" i="12"/>
  <c r="T3431" i="12" s="1"/>
  <c r="AB3431" i="12" s="1"/>
  <c r="S3591" i="12"/>
  <c r="T3591" i="12" s="1"/>
  <c r="AB3591" i="12" s="1"/>
  <c r="S3627" i="12"/>
  <c r="T3627" i="12" s="1"/>
  <c r="AB3627" i="12" s="1"/>
  <c r="AC3627" i="12" s="1"/>
  <c r="AD3627" i="12" s="1"/>
  <c r="S3374" i="12"/>
  <c r="T3374" i="12" s="1"/>
  <c r="AB3374" i="12" s="1"/>
  <c r="S3340" i="12"/>
  <c r="T3340" i="12" s="1"/>
  <c r="AB3340" i="12" s="1"/>
  <c r="AC3340" i="12" s="1"/>
  <c r="AD3340" i="12" s="1"/>
  <c r="S3324" i="12"/>
  <c r="T3324" i="12" s="1"/>
  <c r="AB3324" i="12" s="1"/>
  <c r="AC3324" i="12" s="1"/>
  <c r="AD3324" i="12" s="1"/>
  <c r="S3266" i="12"/>
  <c r="T3266" i="12" s="1"/>
  <c r="AB3266" i="12" s="1"/>
  <c r="AC3266" i="12" s="1"/>
  <c r="AD3266" i="12" s="1"/>
  <c r="S3231" i="12"/>
  <c r="T3231" i="12" s="1"/>
  <c r="AB3231" i="12" s="1"/>
  <c r="S3357" i="12"/>
  <c r="T3357" i="12" s="1"/>
  <c r="AB3357" i="12" s="1"/>
  <c r="S3199" i="12"/>
  <c r="T3199" i="12" s="1"/>
  <c r="AB3199" i="12" s="1"/>
  <c r="S3179" i="12"/>
  <c r="T3179" i="12" s="1"/>
  <c r="AB3179" i="12" s="1"/>
  <c r="AC3179" i="12" s="1"/>
  <c r="AD3179" i="12" s="1"/>
  <c r="S3273" i="12"/>
  <c r="T3273" i="12" s="1"/>
  <c r="AB3273" i="12" s="1"/>
  <c r="AC3273" i="12" s="1"/>
  <c r="AD3273" i="12" s="1"/>
  <c r="S3122" i="12"/>
  <c r="T3122" i="12" s="1"/>
  <c r="AB3122" i="12" s="1"/>
  <c r="AC3122" i="12" s="1"/>
  <c r="AD3122" i="12" s="1"/>
  <c r="S2944" i="12"/>
  <c r="T2944" i="12" s="1"/>
  <c r="AB2944" i="12" s="1"/>
  <c r="AC2944" i="12" s="1"/>
  <c r="AD2944" i="12" s="1"/>
  <c r="S3087" i="12"/>
  <c r="T3087" i="12" s="1"/>
  <c r="AB3087" i="12" s="1"/>
  <c r="AC3087" i="12" s="1"/>
  <c r="AD3087" i="12" s="1"/>
  <c r="S2890" i="12"/>
  <c r="T2890" i="12" s="1"/>
  <c r="AB2890" i="12" s="1"/>
  <c r="S2903" i="12"/>
  <c r="T2903" i="12" s="1"/>
  <c r="AB2903" i="12" s="1"/>
  <c r="AC2903" i="12" s="1"/>
  <c r="AD2903" i="12" s="1"/>
  <c r="S2882" i="12"/>
  <c r="T2882" i="12" s="1"/>
  <c r="AB2882" i="12" s="1"/>
  <c r="AC2882" i="12" s="1"/>
  <c r="AD2882" i="12" s="1"/>
  <c r="S2972" i="12"/>
  <c r="T2972" i="12" s="1"/>
  <c r="AB2972" i="12" s="1"/>
  <c r="S3110" i="12"/>
  <c r="T3110" i="12" s="1"/>
  <c r="AB3110" i="12" s="1"/>
  <c r="S2999" i="12"/>
  <c r="T2999" i="12" s="1"/>
  <c r="AB2999" i="12" s="1"/>
  <c r="AC2999" i="12" s="1"/>
  <c r="AD2999" i="12" s="1"/>
  <c r="S3062" i="12"/>
  <c r="T3062" i="12" s="1"/>
  <c r="AB3062" i="12" s="1"/>
  <c r="AC3062" i="12" s="1"/>
  <c r="AD3062" i="12" s="1"/>
  <c r="S2803" i="12"/>
  <c r="T2803" i="12" s="1"/>
  <c r="AB2803" i="12" s="1"/>
  <c r="S3169" i="12"/>
  <c r="T3169" i="12" s="1"/>
  <c r="AB3169" i="12" s="1"/>
  <c r="S2906" i="12"/>
  <c r="T2906" i="12" s="1"/>
  <c r="AB2906" i="12" s="1"/>
  <c r="S2868" i="12"/>
  <c r="T2868" i="12" s="1"/>
  <c r="AB2868" i="12" s="1"/>
  <c r="S2761" i="12"/>
  <c r="T2761" i="12" s="1"/>
  <c r="AB2761" i="12" s="1"/>
  <c r="AC2761" i="12" s="1"/>
  <c r="AD2761" i="12" s="1"/>
  <c r="S2859" i="12"/>
  <c r="T2859" i="12" s="1"/>
  <c r="AB2859" i="12" s="1"/>
  <c r="S2796" i="12"/>
  <c r="T2796" i="12" s="1"/>
  <c r="AB2796" i="12" s="1"/>
  <c r="AC2796" i="12" s="1"/>
  <c r="AD2796" i="12" s="1"/>
  <c r="S2845" i="12"/>
  <c r="T2845" i="12" s="1"/>
  <c r="AB2845" i="12" s="1"/>
  <c r="AC2845" i="12" s="1"/>
  <c r="AD2845" i="12" s="1"/>
  <c r="S2820" i="12"/>
  <c r="T2820" i="12" s="1"/>
  <c r="AB2820" i="12" s="1"/>
  <c r="AC2820" i="12" s="1"/>
  <c r="AD2820" i="12" s="1"/>
  <c r="S2838" i="12"/>
  <c r="T2838" i="12" s="1"/>
  <c r="AB2838" i="12" s="1"/>
  <c r="S2754" i="12"/>
  <c r="T2754" i="12" s="1"/>
  <c r="AB2754" i="12" s="1"/>
  <c r="S2589" i="12"/>
  <c r="T2589" i="12" s="1"/>
  <c r="AB2589" i="12" s="1"/>
  <c r="S2842" i="12"/>
  <c r="T2842" i="12" s="1"/>
  <c r="AB2842" i="12" s="1"/>
  <c r="AC2842" i="12" s="1"/>
  <c r="AD2842" i="12" s="1"/>
  <c r="S3893" i="12"/>
  <c r="T3893" i="12" s="1"/>
  <c r="AB3893" i="12" s="1"/>
  <c r="S3851" i="12"/>
  <c r="T3851" i="12" s="1"/>
  <c r="AB3851" i="12" s="1"/>
  <c r="S3668" i="12"/>
  <c r="T3668" i="12" s="1"/>
  <c r="AB3668" i="12" s="1"/>
  <c r="AC3668" i="12" s="1"/>
  <c r="AD3668" i="12" s="1"/>
  <c r="S3765" i="12"/>
  <c r="T3765" i="12" s="1"/>
  <c r="AB3765" i="12" s="1"/>
  <c r="S3619" i="12"/>
  <c r="T3619" i="12" s="1"/>
  <c r="AB3619" i="12" s="1"/>
  <c r="AC3619" i="12" s="1"/>
  <c r="AD3619" i="12" s="1"/>
  <c r="S3673" i="12"/>
  <c r="T3673" i="12" s="1"/>
  <c r="AB3673" i="12" s="1"/>
  <c r="AC3673" i="12" s="1"/>
  <c r="AD3673" i="12" s="1"/>
  <c r="S3845" i="12"/>
  <c r="T3845" i="12" s="1"/>
  <c r="AB3845" i="12" s="1"/>
  <c r="S3727" i="12"/>
  <c r="T3727" i="12" s="1"/>
  <c r="AB3727" i="12" s="1"/>
  <c r="AC3727" i="12" s="1"/>
  <c r="AD3727" i="12" s="1"/>
  <c r="S3483" i="12"/>
  <c r="T3483" i="12" s="1"/>
  <c r="AB3483" i="12" s="1"/>
  <c r="AC3483" i="12" s="1"/>
  <c r="AD3483" i="12" s="1"/>
  <c r="S3410" i="12"/>
  <c r="T3410" i="12" s="1"/>
  <c r="AB3410" i="12" s="1"/>
  <c r="S3482" i="12"/>
  <c r="T3482" i="12" s="1"/>
  <c r="AB3482" i="12" s="1"/>
  <c r="AC3482" i="12" s="1"/>
  <c r="AD3482" i="12" s="1"/>
  <c r="S3421" i="12"/>
  <c r="T3421" i="12" s="1"/>
  <c r="AB3421" i="12" s="1"/>
  <c r="AC3421" i="12" s="1"/>
  <c r="AD3421" i="12" s="1"/>
  <c r="S3523" i="12"/>
  <c r="T3523" i="12" s="1"/>
  <c r="AB3523" i="12" s="1"/>
  <c r="S3289" i="12"/>
  <c r="T3289" i="12" s="1"/>
  <c r="AB3289" i="12" s="1"/>
  <c r="S3162" i="12"/>
  <c r="T3162" i="12" s="1"/>
  <c r="AB3162" i="12" s="1"/>
  <c r="S3305" i="12"/>
  <c r="T3305" i="12" s="1"/>
  <c r="AB3305" i="12" s="1"/>
  <c r="AC3305" i="12" s="1"/>
  <c r="AD3305" i="12" s="1"/>
  <c r="S3166" i="12"/>
  <c r="T3166" i="12" s="1"/>
  <c r="AB3166" i="12" s="1"/>
  <c r="S3304" i="12"/>
  <c r="T3304" i="12" s="1"/>
  <c r="AB3304" i="12" s="1"/>
  <c r="AC3304" i="12" s="1"/>
  <c r="AD3304" i="12" s="1"/>
  <c r="S3292" i="12"/>
  <c r="T3292" i="12" s="1"/>
  <c r="AB3292" i="12" s="1"/>
  <c r="AC3292" i="12" s="1"/>
  <c r="AD3292" i="12" s="1"/>
  <c r="S3395" i="12"/>
  <c r="T3395" i="12" s="1"/>
  <c r="AB3395" i="12" s="1"/>
  <c r="AC3395" i="12" s="1"/>
  <c r="AD3395" i="12" s="1"/>
  <c r="S3126" i="12"/>
  <c r="T3126" i="12" s="1"/>
  <c r="AB3126" i="12" s="1"/>
  <c r="S3040" i="12"/>
  <c r="T3040" i="12" s="1"/>
  <c r="AB3040" i="12" s="1"/>
  <c r="S2967" i="12"/>
  <c r="T2967" i="12" s="1"/>
  <c r="AB2967" i="12" s="1"/>
  <c r="AC2967" i="12" s="1"/>
  <c r="AD2967" i="12" s="1"/>
  <c r="S3260" i="12"/>
  <c r="T3260" i="12" s="1"/>
  <c r="AB3260" i="12" s="1"/>
  <c r="AC3260" i="12" s="1"/>
  <c r="AD3260" i="12" s="1"/>
  <c r="S3004" i="12"/>
  <c r="T3004" i="12" s="1"/>
  <c r="AB3004" i="12" s="1"/>
  <c r="AC3004" i="12" s="1"/>
  <c r="AD3004" i="12" s="1"/>
  <c r="S3059" i="12"/>
  <c r="T3059" i="12" s="1"/>
  <c r="AB3059" i="12" s="1"/>
  <c r="AC3059" i="12" s="1"/>
  <c r="AD3059" i="12" s="1"/>
  <c r="S2978" i="12"/>
  <c r="T2978" i="12" s="1"/>
  <c r="AB2978" i="12" s="1"/>
  <c r="AC2978" i="12" s="1"/>
  <c r="AD2978" i="12" s="1"/>
  <c r="S2947" i="12"/>
  <c r="T2947" i="12" s="1"/>
  <c r="AB2947" i="12" s="1"/>
  <c r="AC2947" i="12" s="1"/>
  <c r="AD2947" i="12" s="1"/>
  <c r="S2919" i="12"/>
  <c r="T2919" i="12" s="1"/>
  <c r="AB2919" i="12" s="1"/>
  <c r="S3052" i="12"/>
  <c r="T3052" i="12" s="1"/>
  <c r="AB3052" i="12" s="1"/>
  <c r="S2951" i="12"/>
  <c r="T2951" i="12" s="1"/>
  <c r="AB2951" i="12" s="1"/>
  <c r="AC2951" i="12" s="1"/>
  <c r="AD2951" i="12" s="1"/>
  <c r="S3053" i="12"/>
  <c r="T3053" i="12" s="1"/>
  <c r="AB3053" i="12" s="1"/>
  <c r="AC3053" i="12" s="1"/>
  <c r="AD3053" i="12" s="1"/>
  <c r="S3023" i="12"/>
  <c r="T3023" i="12" s="1"/>
  <c r="AB3023" i="12" s="1"/>
  <c r="S2765" i="12"/>
  <c r="T2765" i="12" s="1"/>
  <c r="AB2765" i="12" s="1"/>
  <c r="AC2765" i="12" s="1"/>
  <c r="AD2765" i="12" s="1"/>
  <c r="S2830" i="12"/>
  <c r="T2830" i="12" s="1"/>
  <c r="AB2830" i="12" s="1"/>
  <c r="AC2830" i="12" s="1"/>
  <c r="AD2830" i="12" s="1"/>
  <c r="S2780" i="12"/>
  <c r="T2780" i="12" s="1"/>
  <c r="AB2780" i="12" s="1"/>
  <c r="S2973" i="12"/>
  <c r="T2973" i="12" s="1"/>
  <c r="AB2973" i="12" s="1"/>
  <c r="S2808" i="12"/>
  <c r="T2808" i="12" s="1"/>
  <c r="AB2808" i="12" s="1"/>
  <c r="S2786" i="12"/>
  <c r="T2786" i="12" s="1"/>
  <c r="AB2786" i="12" s="1"/>
  <c r="S2849" i="12"/>
  <c r="T2849" i="12" s="1"/>
  <c r="AB2849" i="12" s="1"/>
  <c r="AC2849" i="12" s="1"/>
  <c r="AD2849" i="12" s="1"/>
  <c r="S2799" i="12"/>
  <c r="T2799" i="12" s="1"/>
  <c r="AB2799" i="12" s="1"/>
  <c r="AC2799" i="12" s="1"/>
  <c r="AD2799" i="12" s="1"/>
  <c r="S2788" i="12"/>
  <c r="T2788" i="12" s="1"/>
  <c r="AB2788" i="12" s="1"/>
  <c r="AC2788" i="12" s="1"/>
  <c r="AD2788" i="12" s="1"/>
  <c r="S2760" i="12"/>
  <c r="T2760" i="12" s="1"/>
  <c r="AB2760" i="12" s="1"/>
  <c r="AC2760" i="12" s="1"/>
  <c r="AD2760" i="12" s="1"/>
  <c r="S2798" i="12"/>
  <c r="T2798" i="12" s="1"/>
  <c r="AB2798" i="12" s="1"/>
  <c r="S2747" i="12"/>
  <c r="T2747" i="12" s="1"/>
  <c r="AB2747" i="12" s="1"/>
  <c r="S2710" i="12"/>
  <c r="T2710" i="12" s="1"/>
  <c r="AB2710" i="12" s="1"/>
  <c r="S2847" i="12"/>
  <c r="T2847" i="12" s="1"/>
  <c r="AB2847" i="12" s="1"/>
  <c r="S2467" i="12"/>
  <c r="T2467" i="12" s="1"/>
  <c r="AB2467" i="12" s="1"/>
  <c r="S2662" i="12"/>
  <c r="T2662" i="12" s="1"/>
  <c r="AB2662" i="12" s="1"/>
  <c r="S2554" i="12"/>
  <c r="T2554" i="12" s="1"/>
  <c r="AB2554" i="12" s="1"/>
  <c r="AC2554" i="12" s="1"/>
  <c r="AD2554" i="12" s="1"/>
  <c r="S2635" i="12"/>
  <c r="T2635" i="12" s="1"/>
  <c r="AB2635" i="12" s="1"/>
  <c r="AC2635" i="12" s="1"/>
  <c r="AD2635" i="12" s="1"/>
  <c r="S2608" i="12"/>
  <c r="T2608" i="12" s="1"/>
  <c r="AB2608" i="12" s="1"/>
  <c r="S2483" i="12"/>
  <c r="T2483" i="12" s="1"/>
  <c r="AB2483" i="12" s="1"/>
  <c r="S2645" i="12"/>
  <c r="T2645" i="12" s="1"/>
  <c r="AB2645" i="12" s="1"/>
  <c r="AC2645" i="12" s="1"/>
  <c r="AD2645" i="12" s="1"/>
  <c r="S2468" i="12"/>
  <c r="T2468" i="12" s="1"/>
  <c r="AB2468" i="12" s="1"/>
  <c r="AC2468" i="12" s="1"/>
  <c r="AD2468" i="12" s="1"/>
  <c r="S2515" i="12"/>
  <c r="T2515" i="12" s="1"/>
  <c r="AB2515" i="12" s="1"/>
  <c r="AC2515" i="12" s="1"/>
  <c r="AD2515" i="12" s="1"/>
  <c r="S2561" i="12"/>
  <c r="T2561" i="12" s="1"/>
  <c r="AB2561" i="12" s="1"/>
  <c r="S2359" i="12"/>
  <c r="T2359" i="12" s="1"/>
  <c r="AB2359" i="12" s="1"/>
  <c r="AC2359" i="12" s="1"/>
  <c r="AD2359" i="12" s="1"/>
  <c r="S2317" i="12"/>
  <c r="T2317" i="12" s="1"/>
  <c r="AB2317" i="12" s="1"/>
  <c r="AC2317" i="12" s="1"/>
  <c r="AD2317" i="12" s="1"/>
  <c r="S2401" i="12"/>
  <c r="T2401" i="12" s="1"/>
  <c r="AB2401" i="12" s="1"/>
  <c r="S2451" i="12"/>
  <c r="T2451" i="12" s="1"/>
  <c r="AB2451" i="12" s="1"/>
  <c r="S2463" i="12"/>
  <c r="T2463" i="12" s="1"/>
  <c r="AB2463" i="12" s="1"/>
  <c r="S2308" i="12"/>
  <c r="T2308" i="12" s="1"/>
  <c r="AB2308" i="12" s="1"/>
  <c r="AC2308" i="12" s="1"/>
  <c r="AD2308" i="12" s="1"/>
  <c r="S2298" i="12"/>
  <c r="T2298" i="12" s="1"/>
  <c r="AB2298" i="12" s="1"/>
  <c r="AC2298" i="12" s="1"/>
  <c r="AD2298" i="12" s="1"/>
  <c r="S2360" i="12"/>
  <c r="T2360" i="12" s="1"/>
  <c r="AB2360" i="12" s="1"/>
  <c r="S2202" i="12"/>
  <c r="T2202" i="12" s="1"/>
  <c r="AB2202" i="12" s="1"/>
  <c r="AC2202" i="12" s="1"/>
  <c r="AD2202" i="12" s="1"/>
  <c r="S2347" i="12"/>
  <c r="T2347" i="12" s="1"/>
  <c r="AB2347" i="12" s="1"/>
  <c r="AC2347" i="12" s="1"/>
  <c r="AD2347" i="12" s="1"/>
  <c r="S2204" i="12"/>
  <c r="T2204" i="12" s="1"/>
  <c r="AB2204" i="12" s="1"/>
  <c r="AC2204" i="12" s="1"/>
  <c r="AD2204" i="12" s="1"/>
  <c r="S2338" i="12"/>
  <c r="T2338" i="12" s="1"/>
  <c r="AB2338" i="12" s="1"/>
  <c r="S2246" i="12"/>
  <c r="T2246" i="12" s="1"/>
  <c r="AB2246" i="12" s="1"/>
  <c r="S2392" i="12"/>
  <c r="T2392" i="12" s="1"/>
  <c r="AB2392" i="12" s="1"/>
  <c r="S2210" i="12"/>
  <c r="T2210" i="12" s="1"/>
  <c r="AB2210" i="12" s="1"/>
  <c r="S2216" i="12"/>
  <c r="T2216" i="12" s="1"/>
  <c r="AB2216" i="12" s="1"/>
  <c r="S2089" i="12"/>
  <c r="T2089" i="12" s="1"/>
  <c r="AB2089" i="12" s="1"/>
  <c r="AC2089" i="12" s="1"/>
  <c r="AD2089" i="12" s="1"/>
  <c r="S2148" i="12"/>
  <c r="T2148" i="12" s="1"/>
  <c r="AB2148" i="12" s="1"/>
  <c r="AC2148" i="12" s="1"/>
  <c r="AD2148" i="12" s="1"/>
  <c r="S2157" i="12"/>
  <c r="T2157" i="12" s="1"/>
  <c r="AB2157" i="12" s="1"/>
  <c r="S1966" i="12"/>
  <c r="T1966" i="12" s="1"/>
  <c r="AB1966" i="12" s="1"/>
  <c r="S2170" i="12"/>
  <c r="T2170" i="12" s="1"/>
  <c r="AB2170" i="12" s="1"/>
  <c r="AC2170" i="12" s="1"/>
  <c r="AD2170" i="12" s="1"/>
  <c r="S2168" i="12"/>
  <c r="T2168" i="12" s="1"/>
  <c r="AB2168" i="12" s="1"/>
  <c r="AC2168" i="12" s="1"/>
  <c r="AD2168" i="12" s="1"/>
  <c r="S1948" i="12"/>
  <c r="T1948" i="12" s="1"/>
  <c r="AB1948" i="12" s="1"/>
  <c r="AC1948" i="12" s="1"/>
  <c r="AD1948" i="12" s="1"/>
  <c r="S1967" i="12"/>
  <c r="T1967" i="12" s="1"/>
  <c r="AB1967" i="12" s="1"/>
  <c r="S2007" i="12"/>
  <c r="T2007" i="12" s="1"/>
  <c r="AB2007" i="12" s="1"/>
  <c r="S2087" i="12"/>
  <c r="T2087" i="12" s="1"/>
  <c r="AB2087" i="12" s="1"/>
  <c r="AC2087" i="12" s="1"/>
  <c r="AD2087" i="12" s="1"/>
  <c r="S2014" i="12"/>
  <c r="T2014" i="12" s="1"/>
  <c r="AB2014" i="12" s="1"/>
  <c r="S1901" i="12"/>
  <c r="T1901" i="12" s="1"/>
  <c r="AB1901" i="12" s="1"/>
  <c r="S3892" i="12"/>
  <c r="T3892" i="12" s="1"/>
  <c r="AB3892" i="12" s="1"/>
  <c r="S3843" i="12"/>
  <c r="T3843" i="12" s="1"/>
  <c r="AB3843" i="12" s="1"/>
  <c r="S3734" i="12"/>
  <c r="T3734" i="12" s="1"/>
  <c r="AB3734" i="12" s="1"/>
  <c r="AC3734" i="12" s="1"/>
  <c r="AD3734" i="12" s="1"/>
  <c r="S3721" i="12"/>
  <c r="T3721" i="12" s="1"/>
  <c r="AB3721" i="12" s="1"/>
  <c r="S3594" i="12"/>
  <c r="T3594" i="12" s="1"/>
  <c r="AB3594" i="12" s="1"/>
  <c r="AC3594" i="12" s="1"/>
  <c r="AD3594" i="12" s="1"/>
  <c r="S3629" i="12"/>
  <c r="T3629" i="12" s="1"/>
  <c r="AB3629" i="12" s="1"/>
  <c r="AC3629" i="12" s="1"/>
  <c r="AD3629" i="12" s="1"/>
  <c r="S3779" i="12"/>
  <c r="T3779" i="12" s="1"/>
  <c r="AB3779" i="12" s="1"/>
  <c r="S3553" i="12"/>
  <c r="T3553" i="12" s="1"/>
  <c r="AB3553" i="12" s="1"/>
  <c r="S3606" i="12"/>
  <c r="T3606" i="12" s="1"/>
  <c r="AB3606" i="12" s="1"/>
  <c r="S3392" i="12"/>
  <c r="T3392" i="12" s="1"/>
  <c r="AB3392" i="12" s="1"/>
  <c r="S3364" i="12"/>
  <c r="T3364" i="12" s="1"/>
  <c r="AB3364" i="12" s="1"/>
  <c r="AC3364" i="12" s="1"/>
  <c r="AD3364" i="12" s="1"/>
  <c r="S3534" i="12"/>
  <c r="T3534" i="12" s="1"/>
  <c r="AB3534" i="12" s="1"/>
  <c r="S3494" i="12"/>
  <c r="T3494" i="12" s="1"/>
  <c r="AB3494" i="12" s="1"/>
  <c r="S3477" i="12"/>
  <c r="T3477" i="12" s="1"/>
  <c r="AB3477" i="12" s="1"/>
  <c r="AC3477" i="12" s="1"/>
  <c r="AD3477" i="12" s="1"/>
  <c r="S3209" i="12"/>
  <c r="T3209" i="12" s="1"/>
  <c r="AB3209" i="12" s="1"/>
  <c r="S3208" i="12"/>
  <c r="T3208" i="12" s="1"/>
  <c r="AB3208" i="12" s="1"/>
  <c r="S3154" i="12"/>
  <c r="T3154" i="12" s="1"/>
  <c r="AB3154" i="12" s="1"/>
  <c r="AC3154" i="12" s="1"/>
  <c r="AD3154" i="12" s="1"/>
  <c r="S3409" i="12"/>
  <c r="T3409" i="12" s="1"/>
  <c r="AB3409" i="12" s="1"/>
  <c r="AC3409" i="12" s="1"/>
  <c r="AD3409" i="12" s="1"/>
  <c r="S3323" i="12"/>
  <c r="T3323" i="12" s="1"/>
  <c r="AB3323" i="12" s="1"/>
  <c r="AC3323" i="12" s="1"/>
  <c r="AD3323" i="12" s="1"/>
  <c r="S3420" i="12"/>
  <c r="T3420" i="12" s="1"/>
  <c r="AB3420" i="12" s="1"/>
  <c r="S3295" i="12"/>
  <c r="T3295" i="12" s="1"/>
  <c r="AB3295" i="12" s="1"/>
  <c r="AC3295" i="12" s="1"/>
  <c r="AD3295" i="12" s="1"/>
  <c r="S2893" i="12"/>
  <c r="T2893" i="12" s="1"/>
  <c r="AB2893" i="12" s="1"/>
  <c r="AC2893" i="12" s="1"/>
  <c r="AD2893" i="12" s="1"/>
  <c r="S3109" i="12"/>
  <c r="T3109" i="12" s="1"/>
  <c r="AB3109" i="12" s="1"/>
  <c r="AC3109" i="12" s="1"/>
  <c r="AD3109" i="12" s="1"/>
  <c r="S3188" i="12"/>
  <c r="T3188" i="12" s="1"/>
  <c r="AB3188" i="12" s="1"/>
  <c r="S2910" i="12"/>
  <c r="T2910" i="12" s="1"/>
  <c r="AB2910" i="12" s="1"/>
  <c r="S3088" i="12"/>
  <c r="T3088" i="12" s="1"/>
  <c r="AB3088" i="12" s="1"/>
  <c r="AC3088" i="12" s="1"/>
  <c r="AD3088" i="12" s="1"/>
  <c r="S3133" i="12"/>
  <c r="T3133" i="12" s="1"/>
  <c r="AB3133" i="12" s="1"/>
  <c r="AC3133" i="12" s="1"/>
  <c r="AD3133" i="12" s="1"/>
  <c r="S3106" i="12"/>
  <c r="T3106" i="12" s="1"/>
  <c r="AB3106" i="12" s="1"/>
  <c r="S2958" i="12"/>
  <c r="T2958" i="12" s="1"/>
  <c r="AB2958" i="12" s="1"/>
  <c r="AC2958" i="12" s="1"/>
  <c r="AD2958" i="12" s="1"/>
  <c r="S3098" i="12"/>
  <c r="T3098" i="12" s="1"/>
  <c r="AB3098" i="12" s="1"/>
  <c r="AC3098" i="12" s="1"/>
  <c r="AD3098" i="12" s="1"/>
  <c r="S3060" i="12"/>
  <c r="T3060" i="12" s="1"/>
  <c r="AB3060" i="12" s="1"/>
  <c r="AC3060" i="12" s="1"/>
  <c r="AD3060" i="12" s="1"/>
  <c r="S2907" i="12"/>
  <c r="T2907" i="12" s="1"/>
  <c r="AB2907" i="12" s="1"/>
  <c r="S2963" i="12"/>
  <c r="T2963" i="12" s="1"/>
  <c r="AB2963" i="12" s="1"/>
  <c r="S2795" i="12"/>
  <c r="T2795" i="12" s="1"/>
  <c r="AB2795" i="12" s="1"/>
  <c r="AC2795" i="12" s="1"/>
  <c r="AD2795" i="12" s="1"/>
  <c r="S3085" i="12"/>
  <c r="T3085" i="12" s="1"/>
  <c r="AB3085" i="12" s="1"/>
  <c r="AC3085" i="12" s="1"/>
  <c r="AD3085" i="12" s="1"/>
  <c r="S2848" i="12"/>
  <c r="T2848" i="12" s="1"/>
  <c r="AB2848" i="12" s="1"/>
  <c r="AC2848" i="12" s="1"/>
  <c r="AD2848" i="12" s="1"/>
  <c r="S3022" i="12"/>
  <c r="T3022" i="12" s="1"/>
  <c r="AB3022" i="12" s="1"/>
  <c r="AC3022" i="12" s="1"/>
  <c r="AD3022" i="12" s="1"/>
  <c r="S2831" i="12"/>
  <c r="T2831" i="12" s="1"/>
  <c r="AB2831" i="12" s="1"/>
  <c r="AC2831" i="12" s="1"/>
  <c r="AD2831" i="12" s="1"/>
  <c r="S2865" i="12"/>
  <c r="T2865" i="12" s="1"/>
  <c r="AB2865" i="12" s="1"/>
  <c r="AC2865" i="12" s="1"/>
  <c r="AD2865" i="12" s="1"/>
  <c r="S2863" i="12"/>
  <c r="T2863" i="12" s="1"/>
  <c r="AB2863" i="12" s="1"/>
  <c r="S2706" i="12"/>
  <c r="T2706" i="12" s="1"/>
  <c r="AB2706" i="12" s="1"/>
  <c r="AC2706" i="12" s="1"/>
  <c r="AD2706" i="12" s="1"/>
  <c r="S2904" i="12"/>
  <c r="T2904" i="12" s="1"/>
  <c r="AB2904" i="12" s="1"/>
  <c r="S2684" i="12"/>
  <c r="T2684" i="12" s="1"/>
  <c r="AB2684" i="12" s="1"/>
  <c r="AC2684" i="12" s="1"/>
  <c r="AD2684" i="12" s="1"/>
  <c r="S2740" i="12"/>
  <c r="T2740" i="12" s="1"/>
  <c r="AB2740" i="12" s="1"/>
  <c r="S2714" i="12"/>
  <c r="T2714" i="12" s="1"/>
  <c r="AB2714" i="12" s="1"/>
  <c r="S2695" i="12"/>
  <c r="T2695" i="12" s="1"/>
  <c r="AB2695" i="12" s="1"/>
  <c r="AC2695" i="12" s="1"/>
  <c r="AD2695" i="12" s="1"/>
  <c r="S2683" i="12"/>
  <c r="T2683" i="12" s="1"/>
  <c r="AB2683" i="12" s="1"/>
  <c r="S2575" i="12"/>
  <c r="T2575" i="12" s="1"/>
  <c r="AB2575" i="12" s="1"/>
  <c r="S2510" i="12"/>
  <c r="T2510" i="12" s="1"/>
  <c r="AB2510" i="12" s="1"/>
  <c r="S2709" i="12"/>
  <c r="T2709" i="12" s="1"/>
  <c r="AB2709" i="12" s="1"/>
  <c r="S2627" i="12"/>
  <c r="T2627" i="12" s="1"/>
  <c r="AB2627" i="12" s="1"/>
  <c r="AC2627" i="12" s="1"/>
  <c r="AD2627" i="12" s="1"/>
  <c r="S2509" i="12"/>
  <c r="T2509" i="12" s="1"/>
  <c r="AB2509" i="12" s="1"/>
  <c r="AC2509" i="12" s="1"/>
  <c r="AD2509" i="12" s="1"/>
  <c r="S2573" i="12"/>
  <c r="T2573" i="12" s="1"/>
  <c r="AB2573" i="12" s="1"/>
  <c r="AC2573" i="12" s="1"/>
  <c r="AD2573" i="12" s="1"/>
  <c r="S2450" i="12"/>
  <c r="T2450" i="12" s="1"/>
  <c r="AB2450" i="12" s="1"/>
  <c r="AC2450" i="12" s="1"/>
  <c r="AD2450" i="12" s="1"/>
  <c r="S2438" i="12"/>
  <c r="T2438" i="12" s="1"/>
  <c r="AB2438" i="12" s="1"/>
  <c r="AC2438" i="12" s="1"/>
  <c r="AD2438" i="12" s="1"/>
  <c r="S2533" i="12"/>
  <c r="T2533" i="12" s="1"/>
  <c r="AB2533" i="12" s="1"/>
  <c r="S2548" i="12"/>
  <c r="T2548" i="12" s="1"/>
  <c r="AB2548" i="12" s="1"/>
  <c r="S2416" i="12"/>
  <c r="T2416" i="12" s="1"/>
  <c r="AB2416" i="12" s="1"/>
  <c r="S2311" i="12"/>
  <c r="T2311" i="12" s="1"/>
  <c r="AB2311" i="12" s="1"/>
  <c r="S2335" i="12"/>
  <c r="T2335" i="12" s="1"/>
  <c r="AB2335" i="12" s="1"/>
  <c r="S2421" i="12"/>
  <c r="T2421" i="12" s="1"/>
  <c r="AB2421" i="12" s="1"/>
  <c r="S2428" i="12"/>
  <c r="T2428" i="12" s="1"/>
  <c r="AB2428" i="12" s="1"/>
  <c r="AC2428" i="12" s="1"/>
  <c r="AD2428" i="12" s="1"/>
  <c r="S2322" i="12"/>
  <c r="T2322" i="12" s="1"/>
  <c r="AB2322" i="12" s="1"/>
  <c r="S2387" i="12"/>
  <c r="T2387" i="12" s="1"/>
  <c r="AB2387" i="12" s="1"/>
  <c r="S2309" i="12"/>
  <c r="T2309" i="12" s="1"/>
  <c r="AB2309" i="12" s="1"/>
  <c r="AC2309" i="12" s="1"/>
  <c r="AD2309" i="12" s="1"/>
  <c r="S2405" i="12"/>
  <c r="T2405" i="12" s="1"/>
  <c r="AB2405" i="12" s="1"/>
  <c r="S2287" i="12"/>
  <c r="T2287" i="12" s="1"/>
  <c r="AB2287" i="12" s="1"/>
  <c r="AC2287" i="12" s="1"/>
  <c r="AD2287" i="12" s="1"/>
  <c r="S2220" i="12"/>
  <c r="T2220" i="12" s="1"/>
  <c r="AB2220" i="12" s="1"/>
  <c r="AC2220" i="12" s="1"/>
  <c r="AD2220" i="12" s="1"/>
  <c r="S2247" i="12"/>
  <c r="T2247" i="12" s="1"/>
  <c r="AB2247" i="12" s="1"/>
  <c r="AC2247" i="12" s="1"/>
  <c r="AD2247" i="12" s="1"/>
  <c r="S2196" i="12"/>
  <c r="T2196" i="12" s="1"/>
  <c r="AB2196" i="12" s="1"/>
  <c r="AC2196" i="12" s="1"/>
  <c r="AD2196" i="12" s="1"/>
  <c r="S2268" i="12"/>
  <c r="T2268" i="12" s="1"/>
  <c r="AB2268" i="12" s="1"/>
  <c r="AC2268" i="12" s="1"/>
  <c r="AD2268" i="12" s="1"/>
  <c r="S2248" i="12"/>
  <c r="T2248" i="12" s="1"/>
  <c r="AB2248" i="12" s="1"/>
  <c r="S2278" i="12"/>
  <c r="T2278" i="12" s="1"/>
  <c r="AB2278" i="12" s="1"/>
  <c r="S2180" i="12"/>
  <c r="T2180" i="12" s="1"/>
  <c r="AB2180" i="12" s="1"/>
  <c r="AC2180" i="12" s="1"/>
  <c r="AD2180" i="12" s="1"/>
  <c r="S2165" i="12"/>
  <c r="T2165" i="12" s="1"/>
  <c r="AB2165" i="12" s="1"/>
  <c r="AC2165" i="12" s="1"/>
  <c r="AD2165" i="12" s="1"/>
  <c r="S2028" i="12"/>
  <c r="T2028" i="12" s="1"/>
  <c r="AB2028" i="12" s="1"/>
  <c r="S2076" i="12"/>
  <c r="T2076" i="12" s="1"/>
  <c r="AB2076" i="12" s="1"/>
  <c r="AC2076" i="12" s="1"/>
  <c r="AD2076" i="12" s="1"/>
  <c r="S2276" i="12"/>
  <c r="T2276" i="12" s="1"/>
  <c r="AB2276" i="12" s="1"/>
  <c r="AC2276" i="12" s="1"/>
  <c r="AD2276" i="12" s="1"/>
  <c r="S2123" i="12"/>
  <c r="T2123" i="12" s="1"/>
  <c r="AB2123" i="12" s="1"/>
  <c r="AC2123" i="12" s="1"/>
  <c r="AD2123" i="12" s="1"/>
  <c r="S2144" i="12"/>
  <c r="T2144" i="12" s="1"/>
  <c r="AB2144" i="12" s="1"/>
  <c r="S2011" i="12"/>
  <c r="T2011" i="12" s="1"/>
  <c r="AB2011" i="12" s="1"/>
  <c r="S2164" i="12"/>
  <c r="T2164" i="12" s="1"/>
  <c r="AB2164" i="12" s="1"/>
  <c r="S2042" i="12"/>
  <c r="T2042" i="12" s="1"/>
  <c r="AB2042" i="12" s="1"/>
  <c r="AC2042" i="12" s="1"/>
  <c r="AD2042" i="12" s="1"/>
  <c r="S1975" i="12"/>
  <c r="T1975" i="12" s="1"/>
  <c r="AB1975" i="12" s="1"/>
  <c r="AC1975" i="12" s="1"/>
  <c r="AD1975" i="12" s="1"/>
  <c r="S1997" i="12"/>
  <c r="T1997" i="12" s="1"/>
  <c r="AB1997" i="12" s="1"/>
  <c r="AC1997" i="12" s="1"/>
  <c r="AD1997" i="12" s="1"/>
  <c r="S2418" i="12"/>
  <c r="T2418" i="12" s="1"/>
  <c r="AB2418" i="12" s="1"/>
  <c r="AC2418" i="12" s="1"/>
  <c r="AD2418" i="12" s="1"/>
  <c r="S2415" i="12"/>
  <c r="T2415" i="12" s="1"/>
  <c r="AB2415" i="12" s="1"/>
  <c r="AC2415" i="12" s="1"/>
  <c r="AD2415" i="12" s="1"/>
  <c r="S2637" i="12"/>
  <c r="T2637" i="12" s="1"/>
  <c r="AB2637" i="12" s="1"/>
  <c r="S2616" i="12"/>
  <c r="T2616" i="12" s="1"/>
  <c r="AB2616" i="12" s="1"/>
  <c r="AC2616" i="12" s="1"/>
  <c r="AD2616" i="12" s="1"/>
  <c r="S2564" i="12"/>
  <c r="T2564" i="12" s="1"/>
  <c r="AB2564" i="12" s="1"/>
  <c r="AC2564" i="12" s="1"/>
  <c r="AD2564" i="12" s="1"/>
  <c r="S2720" i="12"/>
  <c r="T2720" i="12" s="1"/>
  <c r="AB2720" i="12" s="1"/>
  <c r="AC2720" i="12" s="1"/>
  <c r="AD2720" i="12" s="1"/>
  <c r="S2651" i="12"/>
  <c r="T2651" i="12" s="1"/>
  <c r="AB2651" i="12" s="1"/>
  <c r="S2826" i="12"/>
  <c r="T2826" i="12" s="1"/>
  <c r="AB2826" i="12" s="1"/>
  <c r="S2843" i="12"/>
  <c r="T2843" i="12" s="1"/>
  <c r="AB2843" i="12" s="1"/>
  <c r="AC2843" i="12" s="1"/>
  <c r="AD2843" i="12" s="1"/>
  <c r="S2953" i="12"/>
  <c r="T2953" i="12" s="1"/>
  <c r="AB2953" i="12" s="1"/>
  <c r="S3002" i="12"/>
  <c r="T3002" i="12" s="1"/>
  <c r="AB3002" i="12" s="1"/>
  <c r="S2996" i="12"/>
  <c r="T2996" i="12" s="1"/>
  <c r="AB2996" i="12" s="1"/>
  <c r="S3355" i="12"/>
  <c r="T3355" i="12" s="1"/>
  <c r="AB3355" i="12" s="1"/>
  <c r="S3271" i="12"/>
  <c r="T3271" i="12" s="1"/>
  <c r="AB3271" i="12" s="1"/>
  <c r="AC3271" i="12" s="1"/>
  <c r="AD3271" i="12" s="1"/>
  <c r="S3568" i="12"/>
  <c r="T3568" i="12" s="1"/>
  <c r="AB3568" i="12" s="1"/>
  <c r="S3566" i="12"/>
  <c r="T3566" i="12" s="1"/>
  <c r="AB3566" i="12" s="1"/>
  <c r="AC3566" i="12" s="1"/>
  <c r="AD3566" i="12" s="1"/>
  <c r="S3738" i="12"/>
  <c r="T3738" i="12" s="1"/>
  <c r="AB3738" i="12" s="1"/>
  <c r="AC3738" i="12" s="1"/>
  <c r="AD3738" i="12" s="1"/>
  <c r="S2514" i="12"/>
  <c r="T2514" i="12" s="1"/>
  <c r="AB2514" i="12" s="1"/>
  <c r="S2511" i="12"/>
  <c r="T2511" i="12" s="1"/>
  <c r="AB2511" i="12" s="1"/>
  <c r="S2513" i="12"/>
  <c r="T2513" i="12" s="1"/>
  <c r="AB2513" i="12" s="1"/>
  <c r="S2625" i="12"/>
  <c r="T2625" i="12" s="1"/>
  <c r="AB2625" i="12" s="1"/>
  <c r="S2567" i="12"/>
  <c r="T2567" i="12" s="1"/>
  <c r="AB2567" i="12" s="1"/>
  <c r="AC2567" i="12" s="1"/>
  <c r="AD2567" i="12" s="1"/>
  <c r="S2700" i="12"/>
  <c r="T2700" i="12" s="1"/>
  <c r="AB2700" i="12" s="1"/>
  <c r="S2697" i="12"/>
  <c r="T2697" i="12" s="1"/>
  <c r="AB2697" i="12" s="1"/>
  <c r="S2739" i="12"/>
  <c r="T2739" i="12" s="1"/>
  <c r="AB2739" i="12" s="1"/>
  <c r="AC2739" i="12" s="1"/>
  <c r="AD2739" i="12" s="1"/>
  <c r="S2822" i="12"/>
  <c r="T2822" i="12" s="1"/>
  <c r="AB2822" i="12" s="1"/>
  <c r="S2881" i="12"/>
  <c r="T2881" i="12" s="1"/>
  <c r="AB2881" i="12" s="1"/>
  <c r="S3054" i="12"/>
  <c r="T3054" i="12" s="1"/>
  <c r="AB3054" i="12" s="1"/>
  <c r="AC3054" i="12" s="1"/>
  <c r="AD3054" i="12" s="1"/>
  <c r="S3075" i="12"/>
  <c r="T3075" i="12" s="1"/>
  <c r="AB3075" i="12" s="1"/>
  <c r="AC3075" i="12" s="1"/>
  <c r="AD3075" i="12" s="1"/>
  <c r="S3189" i="12"/>
  <c r="T3189" i="12" s="1"/>
  <c r="AB3189" i="12" s="1"/>
  <c r="AC3189" i="12" s="1"/>
  <c r="AD3189" i="12" s="1"/>
  <c r="S3345" i="12"/>
  <c r="T3345" i="12" s="1"/>
  <c r="AB3345" i="12" s="1"/>
  <c r="AC3345" i="12" s="1"/>
  <c r="AD3345" i="12" s="1"/>
  <c r="S3608" i="12"/>
  <c r="T3608" i="12" s="1"/>
  <c r="AB3608" i="12" s="1"/>
  <c r="AC3608" i="12" s="1"/>
  <c r="AD3608" i="12" s="1"/>
  <c r="S3416" i="12"/>
  <c r="T3416" i="12" s="1"/>
  <c r="AB3416" i="12" s="1"/>
  <c r="AC3416" i="12" s="1"/>
  <c r="AD3416" i="12" s="1"/>
  <c r="S3755" i="12"/>
  <c r="T3755" i="12" s="1"/>
  <c r="AB3755" i="12" s="1"/>
  <c r="AC3755" i="12" s="1"/>
  <c r="AD3755" i="12" s="1"/>
  <c r="S2454" i="12"/>
  <c r="T2454" i="12" s="1"/>
  <c r="AB2454" i="12" s="1"/>
  <c r="S2431" i="12"/>
  <c r="T2431" i="12" s="1"/>
  <c r="AB2431" i="12" s="1"/>
  <c r="S2595" i="12"/>
  <c r="T2595" i="12" s="1"/>
  <c r="AB2595" i="12" s="1"/>
  <c r="S2605" i="12"/>
  <c r="T2605" i="12" s="1"/>
  <c r="AB2605" i="12" s="1"/>
  <c r="AC2605" i="12" s="1"/>
  <c r="AD2605" i="12" s="1"/>
  <c r="S2557" i="12"/>
  <c r="T2557" i="12" s="1"/>
  <c r="AB2557" i="12" s="1"/>
  <c r="S2680" i="12"/>
  <c r="T2680" i="12" s="1"/>
  <c r="AB2680" i="12" s="1"/>
  <c r="AC2680" i="12" s="1"/>
  <c r="AD2680" i="12" s="1"/>
  <c r="S2756" i="12"/>
  <c r="T2756" i="12" s="1"/>
  <c r="AB2756" i="12" s="1"/>
  <c r="AC2756" i="12" s="1"/>
  <c r="AD2756" i="12" s="1"/>
  <c r="S2879" i="12"/>
  <c r="T2879" i="12" s="1"/>
  <c r="AB2879" i="12" s="1"/>
  <c r="AC2879" i="12" s="1"/>
  <c r="AD2879" i="12" s="1"/>
  <c r="S3119" i="12"/>
  <c r="T3119" i="12" s="1"/>
  <c r="AB3119" i="12" s="1"/>
  <c r="S3073" i="12"/>
  <c r="T3073" i="12" s="1"/>
  <c r="AB3073" i="12" s="1"/>
  <c r="S2937" i="12"/>
  <c r="T2937" i="12" s="1"/>
  <c r="AB2937" i="12" s="1"/>
  <c r="S3180" i="12"/>
  <c r="T3180" i="12" s="1"/>
  <c r="AB3180" i="12" s="1"/>
  <c r="AC3180" i="12" s="1"/>
  <c r="AD3180" i="12" s="1"/>
  <c r="S3213" i="12"/>
  <c r="T3213" i="12" s="1"/>
  <c r="AB3213" i="12" s="1"/>
  <c r="AC3213" i="12" s="1"/>
  <c r="AD3213" i="12" s="1"/>
  <c r="S3353" i="12"/>
  <c r="T3353" i="12" s="1"/>
  <c r="AB3353" i="12" s="1"/>
  <c r="AC3353" i="12" s="1"/>
  <c r="AD3353" i="12" s="1"/>
  <c r="S3579" i="12"/>
  <c r="T3579" i="12" s="1"/>
  <c r="AB3579" i="12" s="1"/>
  <c r="AC3579" i="12" s="1"/>
  <c r="AD3579" i="12" s="1"/>
  <c r="S3726" i="12"/>
  <c r="T3726" i="12" s="1"/>
  <c r="AB3726" i="12" s="1"/>
  <c r="S3800" i="12"/>
  <c r="T3800" i="12" s="1"/>
  <c r="AB3800" i="12" s="1"/>
  <c r="S2235" i="12"/>
  <c r="T2235" i="12" s="1"/>
  <c r="AB2235" i="12" s="1"/>
  <c r="AC2235" i="12" s="1"/>
  <c r="AD2235" i="12" s="1"/>
  <c r="S2264" i="12"/>
  <c r="T2264" i="12" s="1"/>
  <c r="AB2264" i="12" s="1"/>
  <c r="AC2264" i="12" s="1"/>
  <c r="AD2264" i="12" s="1"/>
  <c r="S2305" i="12"/>
  <c r="T2305" i="12" s="1"/>
  <c r="AB2305" i="12" s="1"/>
  <c r="AC2305" i="12" s="1"/>
  <c r="AD2305" i="12" s="1"/>
  <c r="S2320" i="12"/>
  <c r="T2320" i="12" s="1"/>
  <c r="AB2320" i="12" s="1"/>
  <c r="S2444" i="12"/>
  <c r="T2444" i="12" s="1"/>
  <c r="AB2444" i="12" s="1"/>
  <c r="S2537" i="12"/>
  <c r="T2537" i="12" s="1"/>
  <c r="AB2537" i="12" s="1"/>
  <c r="AC2537" i="12" s="1"/>
  <c r="AD2537" i="12" s="1"/>
  <c r="S2522" i="12"/>
  <c r="T2522" i="12" s="1"/>
  <c r="AB2522" i="12" s="1"/>
  <c r="AC2522" i="12" s="1"/>
  <c r="AD2522" i="12" s="1"/>
  <c r="S2556" i="12"/>
  <c r="T2556" i="12" s="1"/>
  <c r="AB2556" i="12" s="1"/>
  <c r="AC2556" i="12" s="1"/>
  <c r="AD2556" i="12" s="1"/>
  <c r="S2665" i="12"/>
  <c r="T2665" i="12" s="1"/>
  <c r="AB2665" i="12" s="1"/>
  <c r="S2614" i="12"/>
  <c r="T2614" i="12" s="1"/>
  <c r="AB2614" i="12" s="1"/>
  <c r="S2708" i="12"/>
  <c r="T2708" i="12" s="1"/>
  <c r="AB2708" i="12" s="1"/>
  <c r="AC2708" i="12" s="1"/>
  <c r="AD2708" i="12" s="1"/>
  <c r="S2757" i="12"/>
  <c r="T2757" i="12" s="1"/>
  <c r="AB2757" i="12" s="1"/>
  <c r="S2667" i="12"/>
  <c r="T2667" i="12" s="1"/>
  <c r="AB2667" i="12" s="1"/>
  <c r="AC2667" i="12" s="1"/>
  <c r="AD2667" i="12" s="1"/>
  <c r="S2952" i="12"/>
  <c r="T2952" i="12" s="1"/>
  <c r="AB2952" i="12" s="1"/>
  <c r="AC2952" i="12" s="1"/>
  <c r="AD2952" i="12" s="1"/>
  <c r="S3105" i="12"/>
  <c r="T3105" i="12" s="1"/>
  <c r="AB3105" i="12" s="1"/>
  <c r="S3127" i="12"/>
  <c r="T3127" i="12" s="1"/>
  <c r="AB3127" i="12" s="1"/>
  <c r="S3259" i="12"/>
  <c r="T3259" i="12" s="1"/>
  <c r="AB3259" i="12" s="1"/>
  <c r="S3265" i="12"/>
  <c r="T3265" i="12" s="1"/>
  <c r="AB3265" i="12" s="1"/>
  <c r="S3547" i="12"/>
  <c r="T3547" i="12" s="1"/>
  <c r="AB3547" i="12" s="1"/>
  <c r="S3567" i="12"/>
  <c r="T3567" i="12" s="1"/>
  <c r="AB3567" i="12" s="1"/>
  <c r="S3844" i="12"/>
  <c r="T3844" i="12" s="1"/>
  <c r="AB3844" i="12" s="1"/>
  <c r="AC3844" i="12" s="1"/>
  <c r="AD3844" i="12" s="1"/>
  <c r="S3830" i="12"/>
  <c r="T3830" i="12" s="1"/>
  <c r="AB3830" i="12" s="1"/>
  <c r="AC3830" i="12" s="1"/>
  <c r="AD3830" i="12" s="1"/>
  <c r="AC321" i="12"/>
  <c r="AD321" i="12" s="1"/>
  <c r="AA492" i="12"/>
  <c r="Z492" i="12"/>
  <c r="AC473" i="12"/>
  <c r="AD473" i="12" s="1"/>
  <c r="AA434" i="12"/>
  <c r="Z434" i="12"/>
  <c r="AA190" i="12"/>
  <c r="Z190" i="12"/>
  <c r="AA468" i="12"/>
  <c r="Z468" i="12"/>
  <c r="Z318" i="12"/>
  <c r="AA318" i="12"/>
  <c r="Z438" i="12"/>
  <c r="AA438" i="12"/>
  <c r="AA182" i="12"/>
  <c r="Z182" i="12"/>
  <c r="AA357" i="12"/>
  <c r="Z357" i="12"/>
  <c r="Z547" i="12"/>
  <c r="AA547" i="12"/>
  <c r="Z358" i="12"/>
  <c r="AA358" i="12"/>
  <c r="AA287" i="12"/>
  <c r="Z287" i="12"/>
  <c r="AC201" i="12"/>
  <c r="AD201" i="12" s="1"/>
  <c r="AC388" i="12"/>
  <c r="AD388" i="12" s="1"/>
  <c r="Z354" i="12"/>
  <c r="AA354" i="12"/>
  <c r="Z155" i="12"/>
  <c r="AA155" i="12"/>
  <c r="Z421" i="12"/>
  <c r="AA421" i="12"/>
  <c r="AA246" i="12"/>
  <c r="Z246" i="12"/>
  <c r="Z487" i="12"/>
  <c r="AA487" i="12"/>
  <c r="Z185" i="12"/>
  <c r="AA185" i="12"/>
  <c r="AA456" i="12"/>
  <c r="Z456" i="12"/>
  <c r="AA653" i="12"/>
  <c r="Z653" i="12"/>
  <c r="Z268" i="12"/>
  <c r="AA268" i="12"/>
  <c r="AA488" i="12"/>
  <c r="Z488" i="12"/>
  <c r="Z359" i="12"/>
  <c r="AA359" i="12"/>
  <c r="Z442" i="12"/>
  <c r="AA442" i="12"/>
  <c r="Z333" i="12"/>
  <c r="AA333" i="12"/>
  <c r="AA536" i="12"/>
  <c r="Z536" i="12"/>
  <c r="AA896" i="12"/>
  <c r="Z896" i="12"/>
  <c r="Z929" i="12"/>
  <c r="AA929" i="12"/>
  <c r="Z396" i="12"/>
  <c r="AA396" i="12"/>
  <c r="AA441" i="12"/>
  <c r="Z441" i="12"/>
  <c r="AA674" i="12"/>
  <c r="Z674" i="12"/>
  <c r="Z564" i="12"/>
  <c r="AA564" i="12"/>
  <c r="Z341" i="12"/>
  <c r="AA341" i="12"/>
  <c r="Z649" i="12"/>
  <c r="AA649" i="12"/>
  <c r="Z510" i="12"/>
  <c r="AA510" i="12"/>
  <c r="Z583" i="12"/>
  <c r="AA583" i="12"/>
  <c r="AA628" i="12"/>
  <c r="Z628" i="12"/>
  <c r="Z843" i="12"/>
  <c r="AA843" i="12"/>
  <c r="Z791" i="12"/>
  <c r="AA791" i="12"/>
  <c r="Z880" i="12"/>
  <c r="AA880" i="12"/>
  <c r="AA927" i="12"/>
  <c r="Z927" i="12"/>
  <c r="Z675" i="12"/>
  <c r="AA675" i="12"/>
  <c r="Z734" i="12"/>
  <c r="AA734" i="12"/>
  <c r="AA558" i="12"/>
  <c r="Z558" i="12"/>
  <c r="Z593" i="12"/>
  <c r="AA593" i="12"/>
  <c r="AA777" i="12"/>
  <c r="Z777" i="12"/>
  <c r="Z1000" i="12"/>
  <c r="AA1000" i="12"/>
  <c r="AA661" i="12"/>
  <c r="Z661" i="12"/>
  <c r="AA731" i="12"/>
  <c r="Z731" i="12"/>
  <c r="AA1055" i="12"/>
  <c r="Z1055" i="12"/>
  <c r="Z994" i="12"/>
  <c r="AA994" i="12"/>
  <c r="Z764" i="12"/>
  <c r="AA764" i="12"/>
  <c r="AA754" i="12"/>
  <c r="Z754" i="12"/>
  <c r="Z772" i="12"/>
  <c r="AA772" i="12"/>
  <c r="Z836" i="12"/>
  <c r="AA836" i="12"/>
  <c r="AA999" i="12"/>
  <c r="Z999" i="12"/>
  <c r="AA1020" i="12"/>
  <c r="Z1020" i="12"/>
  <c r="Z958" i="12"/>
  <c r="AA958" i="12"/>
  <c r="AA982" i="12"/>
  <c r="Z982" i="12"/>
  <c r="AA1122" i="12"/>
  <c r="Z1122" i="12"/>
  <c r="Z952" i="12"/>
  <c r="AA952" i="12"/>
  <c r="Z1136" i="12"/>
  <c r="AA1136" i="12"/>
  <c r="Z1139" i="12"/>
  <c r="AA1139" i="12"/>
  <c r="Z922" i="12"/>
  <c r="AA922" i="12"/>
  <c r="AA1218" i="12"/>
  <c r="Z1218" i="12"/>
  <c r="Z1024" i="12"/>
  <c r="AA1024" i="12"/>
  <c r="Z1124" i="12"/>
  <c r="AA1124" i="12"/>
  <c r="Z997" i="12"/>
  <c r="AA997" i="12"/>
  <c r="AA1196" i="12"/>
  <c r="Z1196" i="12"/>
  <c r="Z1090" i="12"/>
  <c r="AA1090" i="12"/>
  <c r="Z1081" i="12"/>
  <c r="AA1081" i="12"/>
  <c r="Z1213" i="12"/>
  <c r="AA1213" i="12"/>
  <c r="Z961" i="12"/>
  <c r="AA961" i="12"/>
  <c r="Z1154" i="12"/>
  <c r="AA1154" i="12"/>
  <c r="AA1084" i="12"/>
  <c r="Z1084" i="12"/>
  <c r="Z1484" i="12"/>
  <c r="AA1484" i="12"/>
  <c r="Z1478" i="12"/>
  <c r="AA1478" i="12"/>
  <c r="AA1489" i="12"/>
  <c r="Z1489" i="12"/>
  <c r="AA1149" i="12"/>
  <c r="Z1149" i="12"/>
  <c r="Z1433" i="12"/>
  <c r="AA1433" i="12"/>
  <c r="Z1260" i="12"/>
  <c r="AA1260" i="12"/>
  <c r="AC262" i="12"/>
  <c r="AD262" i="12" s="1"/>
  <c r="AC503" i="12"/>
  <c r="AD503" i="12" s="1"/>
  <c r="AC374" i="12"/>
  <c r="AD374" i="12" s="1"/>
  <c r="AC215" i="12"/>
  <c r="AD215" i="12" s="1"/>
  <c r="Z244" i="12"/>
  <c r="AA244" i="12"/>
  <c r="Z165" i="12"/>
  <c r="AA165" i="12"/>
  <c r="AC184" i="12"/>
  <c r="AD184" i="12" s="1"/>
  <c r="Z426" i="12"/>
  <c r="AA426" i="12"/>
  <c r="AC299" i="12"/>
  <c r="AD299" i="12" s="1"/>
  <c r="Z205" i="12"/>
  <c r="AA205" i="12"/>
  <c r="AC211" i="12"/>
  <c r="AD211" i="12" s="1"/>
  <c r="AA280" i="12"/>
  <c r="Z280" i="12"/>
  <c r="AA266" i="12"/>
  <c r="Z266" i="12"/>
  <c r="Z499" i="12"/>
  <c r="AA499" i="12"/>
  <c r="AA181" i="12"/>
  <c r="Z181" i="12"/>
  <c r="AA366" i="12"/>
  <c r="Z366" i="12"/>
  <c r="Z187" i="12"/>
  <c r="AA187" i="12"/>
  <c r="Z327" i="12"/>
  <c r="AA327" i="12"/>
  <c r="AA497" i="12"/>
  <c r="Z497" i="12"/>
  <c r="AA329" i="12"/>
  <c r="Z329" i="12"/>
  <c r="Z471" i="12"/>
  <c r="AA471" i="12"/>
  <c r="AA184" i="12"/>
  <c r="Z184" i="12"/>
  <c r="Z423" i="12"/>
  <c r="AA423" i="12"/>
  <c r="AA418" i="12"/>
  <c r="Z418" i="12"/>
  <c r="Z435" i="12"/>
  <c r="AA435" i="12"/>
  <c r="AA655" i="12"/>
  <c r="Z655" i="12"/>
  <c r="Z602" i="12"/>
  <c r="AA602" i="12"/>
  <c r="AA364" i="12"/>
  <c r="Z364" i="12"/>
  <c r="Z464" i="12"/>
  <c r="AA464" i="12"/>
  <c r="AA749" i="12"/>
  <c r="Z749" i="12"/>
  <c r="AA701" i="12"/>
  <c r="Z701" i="12"/>
  <c r="Z427" i="12"/>
  <c r="AA427" i="12"/>
  <c r="Z580" i="12"/>
  <c r="AA580" i="12"/>
  <c r="Z648" i="12"/>
  <c r="AA648" i="12"/>
  <c r="Z574" i="12"/>
  <c r="AA574" i="12"/>
  <c r="AA700" i="12"/>
  <c r="Z700" i="12"/>
  <c r="AA891" i="12"/>
  <c r="Z891" i="12"/>
  <c r="Z813" i="12"/>
  <c r="AA813" i="12"/>
  <c r="AA916" i="12"/>
  <c r="Z916" i="12"/>
  <c r="AA935" i="12"/>
  <c r="Z935" i="12"/>
  <c r="Z906" i="12"/>
  <c r="AA906" i="12"/>
  <c r="AA732" i="12"/>
  <c r="Z732" i="12"/>
  <c r="Z505" i="12"/>
  <c r="AA505" i="12"/>
  <c r="Z541" i="12"/>
  <c r="AA541" i="12"/>
  <c r="AC178" i="12"/>
  <c r="AD178" i="12" s="1"/>
  <c r="AC277" i="12"/>
  <c r="AD277" i="12" s="1"/>
  <c r="AC141" i="12"/>
  <c r="AD141" i="12" s="1"/>
  <c r="AC207" i="12"/>
  <c r="AD207" i="12" s="1"/>
  <c r="Z261" i="12"/>
  <c r="AA261" i="12"/>
  <c r="AC488" i="12"/>
  <c r="AD488" i="12" s="1"/>
  <c r="AC471" i="12"/>
  <c r="AD471" i="12" s="1"/>
  <c r="AA324" i="12"/>
  <c r="Z324" i="12"/>
  <c r="Z194" i="12"/>
  <c r="AA194" i="12"/>
  <c r="AA687" i="12"/>
  <c r="Z687" i="12"/>
  <c r="AA241" i="12"/>
  <c r="Z241" i="12"/>
  <c r="AA641" i="12"/>
  <c r="Z641" i="12"/>
  <c r="AA232" i="12"/>
  <c r="Z232" i="12"/>
  <c r="Z466" i="12"/>
  <c r="AA466" i="12"/>
  <c r="AA600" i="12"/>
  <c r="Z600" i="12"/>
  <c r="Z311" i="12"/>
  <c r="AA311" i="12"/>
  <c r="Z419" i="12"/>
  <c r="AA419" i="12"/>
  <c r="AA290" i="12"/>
  <c r="Z290" i="12"/>
  <c r="AA399" i="12"/>
  <c r="Z399" i="12"/>
  <c r="AA283" i="12"/>
  <c r="Z283" i="12"/>
  <c r="AA681" i="12"/>
  <c r="Z681" i="12"/>
  <c r="AA716" i="12"/>
  <c r="Z716" i="12"/>
  <c r="Z673" i="12"/>
  <c r="AA673" i="12"/>
  <c r="AA417" i="12"/>
  <c r="Z417" i="12"/>
  <c r="AA482" i="12"/>
  <c r="Z482" i="12"/>
  <c r="AA582" i="12"/>
  <c r="Z582" i="12"/>
  <c r="Z559" i="12"/>
  <c r="AA559" i="12"/>
  <c r="Z317" i="12"/>
  <c r="AA317" i="12"/>
  <c r="AA579" i="12"/>
  <c r="Z579" i="12"/>
  <c r="Z617" i="12"/>
  <c r="AA617" i="12"/>
  <c r="AA691" i="12"/>
  <c r="Z691" i="12"/>
  <c r="Z692" i="12"/>
  <c r="AA692" i="12"/>
  <c r="AA851" i="12"/>
  <c r="Z851" i="12"/>
  <c r="Z722" i="12"/>
  <c r="AA722" i="12"/>
  <c r="AA872" i="12"/>
  <c r="Z872" i="12"/>
  <c r="AA805" i="12"/>
  <c r="Z805" i="12"/>
  <c r="Z717" i="12"/>
  <c r="AA717" i="12"/>
  <c r="AA706" i="12"/>
  <c r="Z706" i="12"/>
  <c r="Z601" i="12"/>
  <c r="AA601" i="12"/>
  <c r="AA662" i="12"/>
  <c r="Z662" i="12"/>
  <c r="AA860" i="12"/>
  <c r="Z860" i="12"/>
  <c r="Z881" i="12"/>
  <c r="AA881" i="12"/>
  <c r="AA822" i="12"/>
  <c r="Z822" i="12"/>
  <c r="Z834" i="12"/>
  <c r="AA834" i="12"/>
  <c r="AA925" i="12"/>
  <c r="Z925" i="12"/>
  <c r="AA1013" i="12"/>
  <c r="Z1013" i="12"/>
  <c r="Z970" i="12"/>
  <c r="AA970" i="12"/>
  <c r="AA909" i="12"/>
  <c r="Z909" i="12"/>
  <c r="AA917" i="12"/>
  <c r="Z917" i="12"/>
  <c r="AA846" i="12"/>
  <c r="Z846" i="12"/>
  <c r="Z1107" i="12"/>
  <c r="AA1107" i="12"/>
  <c r="Z951" i="12"/>
  <c r="AA951" i="12"/>
  <c r="Z1175" i="12"/>
  <c r="AA1175" i="12"/>
  <c r="Z1293" i="12"/>
  <c r="AA1293" i="12"/>
  <c r="Z1117" i="12"/>
  <c r="AA1117" i="12"/>
  <c r="AA1075" i="12"/>
  <c r="Z1075" i="12"/>
  <c r="AA1193" i="12"/>
  <c r="Z1193" i="12"/>
  <c r="AA1133" i="12"/>
  <c r="Z1133" i="12"/>
  <c r="Z1089" i="12"/>
  <c r="AA1089" i="12"/>
  <c r="Z1152" i="12"/>
  <c r="AA1152" i="12"/>
  <c r="Z1125" i="12"/>
  <c r="AA1125" i="12"/>
  <c r="Z1181" i="12"/>
  <c r="AA1181" i="12"/>
  <c r="AA998" i="12"/>
  <c r="Z998" i="12"/>
  <c r="Z1346" i="12"/>
  <c r="AA1346" i="12"/>
  <c r="AA971" i="12"/>
  <c r="Z971" i="12"/>
  <c r="Z1141" i="12"/>
  <c r="AA1141" i="12"/>
  <c r="AA151" i="12"/>
  <c r="Z151" i="12"/>
  <c r="AC225" i="12"/>
  <c r="AD225" i="12" s="1"/>
  <c r="AC174" i="12"/>
  <c r="AD174" i="12" s="1"/>
  <c r="AA210" i="12"/>
  <c r="Z210" i="12"/>
  <c r="AA258" i="12"/>
  <c r="Z258" i="12"/>
  <c r="Z218" i="12"/>
  <c r="AA218" i="12"/>
  <c r="Z308" i="12"/>
  <c r="AA308" i="12"/>
  <c r="AA200" i="12"/>
  <c r="Z200" i="12"/>
  <c r="AA597" i="12"/>
  <c r="Z597" i="12"/>
  <c r="Z400" i="12"/>
  <c r="AA400" i="12"/>
  <c r="Z472" i="12"/>
  <c r="AA472" i="12"/>
  <c r="Z460" i="12"/>
  <c r="AA460" i="12"/>
  <c r="Z401" i="12"/>
  <c r="AA401" i="12"/>
  <c r="Z294" i="12"/>
  <c r="AA294" i="12"/>
  <c r="AA494" i="12"/>
  <c r="Z494" i="12"/>
  <c r="AA436" i="12"/>
  <c r="Z436" i="12"/>
  <c r="Z225" i="12"/>
  <c r="AA225" i="12"/>
  <c r="Z363" i="12"/>
  <c r="AA363" i="12"/>
  <c r="Z519" i="12"/>
  <c r="AA519" i="12"/>
  <c r="AA669" i="12"/>
  <c r="Z669" i="12"/>
  <c r="AC188" i="12"/>
  <c r="AD188" i="12" s="1"/>
  <c r="AC182" i="12"/>
  <c r="AD182" i="12" s="1"/>
  <c r="AC484" i="12"/>
  <c r="AD484" i="12" s="1"/>
  <c r="AC651" i="12"/>
  <c r="AD651" i="12" s="1"/>
  <c r="AA140" i="12"/>
  <c r="Z140" i="12"/>
  <c r="AA150" i="12"/>
  <c r="Z150" i="12"/>
  <c r="AC202" i="12"/>
  <c r="AD202" i="12" s="1"/>
  <c r="AC419" i="12"/>
  <c r="AD419" i="12" s="1"/>
  <c r="AC251" i="12"/>
  <c r="AD251" i="12" s="1"/>
  <c r="Z259" i="12"/>
  <c r="AA259" i="12"/>
  <c r="AA160" i="12"/>
  <c r="Z160" i="12"/>
  <c r="AA462" i="12"/>
  <c r="Z462" i="12"/>
  <c r="Z467" i="12"/>
  <c r="AA467" i="12"/>
  <c r="Z485" i="12"/>
  <c r="AA485" i="12"/>
  <c r="AA432" i="12"/>
  <c r="Z432" i="12"/>
  <c r="AA413" i="12"/>
  <c r="Z413" i="12"/>
  <c r="AA383" i="12"/>
  <c r="Z383" i="12"/>
  <c r="AA313" i="12"/>
  <c r="Z313" i="12"/>
  <c r="AC195" i="12"/>
  <c r="AD195" i="12" s="1"/>
  <c r="AC520" i="12"/>
  <c r="AD520" i="12" s="1"/>
  <c r="AC382" i="12"/>
  <c r="AD382" i="12" s="1"/>
  <c r="AC379" i="12"/>
  <c r="AD379" i="12" s="1"/>
  <c r="AC499" i="12"/>
  <c r="AD499" i="12" s="1"/>
  <c r="AC805" i="12"/>
  <c r="AD805" i="12" s="1"/>
  <c r="AC791" i="12"/>
  <c r="AD791" i="12" s="1"/>
  <c r="AC967" i="12"/>
  <c r="AD967" i="12" s="1"/>
  <c r="AC1180" i="12"/>
  <c r="AD1180" i="12" s="1"/>
  <c r="AC1475" i="12"/>
  <c r="AD1475" i="12" s="1"/>
  <c r="Z146" i="12"/>
  <c r="AA146" i="12"/>
  <c r="AA223" i="12"/>
  <c r="Z223" i="12"/>
  <c r="AC197" i="12"/>
  <c r="AD197" i="12" s="1"/>
  <c r="AC319" i="12"/>
  <c r="AD319" i="12" s="1"/>
  <c r="AC142" i="12"/>
  <c r="AD142" i="12" s="1"/>
  <c r="AC362" i="12"/>
  <c r="AD362" i="12" s="1"/>
  <c r="AC244" i="12"/>
  <c r="AD244" i="12" s="1"/>
  <c r="AC425" i="12"/>
  <c r="AD425" i="12" s="1"/>
  <c r="AC158" i="12"/>
  <c r="AD158" i="12" s="1"/>
  <c r="AC263" i="12"/>
  <c r="AD263" i="12" s="1"/>
  <c r="AC380" i="12"/>
  <c r="AD380" i="12" s="1"/>
  <c r="AC467" i="12"/>
  <c r="AD467" i="12" s="1"/>
  <c r="AC179" i="12"/>
  <c r="AD179" i="12" s="1"/>
  <c r="AC180" i="12"/>
  <c r="AD180" i="12" s="1"/>
  <c r="AC237" i="12"/>
  <c r="AD237" i="12" s="1"/>
  <c r="AC432" i="12"/>
  <c r="AD432" i="12" s="1"/>
  <c r="AC437" i="12"/>
  <c r="AD437" i="12" s="1"/>
  <c r="AC672" i="12"/>
  <c r="AD672" i="12" s="1"/>
  <c r="AC528" i="12"/>
  <c r="AD528" i="12" s="1"/>
  <c r="AC1031" i="12"/>
  <c r="AD1031" i="12" s="1"/>
  <c r="AC1084" i="12"/>
  <c r="AD1084" i="12" s="1"/>
  <c r="AA444" i="12"/>
  <c r="Z444" i="12"/>
  <c r="AA183" i="12"/>
  <c r="Z183" i="12"/>
  <c r="Z284" i="12"/>
  <c r="AA284" i="12"/>
  <c r="AC198" i="12"/>
  <c r="AD198" i="12" s="1"/>
  <c r="Z449" i="12"/>
  <c r="AA449" i="12"/>
  <c r="Z342" i="12"/>
  <c r="AA342" i="12"/>
  <c r="AA370" i="12"/>
  <c r="Z370" i="12"/>
  <c r="Z302" i="12"/>
  <c r="AA302" i="12"/>
  <c r="Z459" i="12"/>
  <c r="AA459" i="12"/>
  <c r="Z433" i="12"/>
  <c r="AA433" i="12"/>
  <c r="AA295" i="12"/>
  <c r="Z295" i="12"/>
  <c r="AA198" i="12"/>
  <c r="Z198" i="12"/>
  <c r="Z448" i="12"/>
  <c r="AA448" i="12"/>
  <c r="AA300" i="12"/>
  <c r="Z300" i="12"/>
  <c r="Z445" i="12"/>
  <c r="AA445" i="12"/>
  <c r="Z630" i="12"/>
  <c r="AA630" i="12"/>
  <c r="Z293" i="12"/>
  <c r="AA293" i="12"/>
  <c r="Z657" i="12"/>
  <c r="AA657" i="12"/>
  <c r="AA522" i="12"/>
  <c r="Z522" i="12"/>
  <c r="Z524" i="12"/>
  <c r="AA524" i="12"/>
  <c r="AA646" i="12"/>
  <c r="Z646" i="12"/>
  <c r="Z508" i="12"/>
  <c r="AA508" i="12"/>
  <c r="AA353" i="12"/>
  <c r="Z353" i="12"/>
  <c r="Z296" i="12"/>
  <c r="AA296" i="12"/>
  <c r="Z588" i="12"/>
  <c r="AA588" i="12"/>
  <c r="Z563" i="12"/>
  <c r="AA563" i="12"/>
  <c r="AA347" i="12"/>
  <c r="Z347" i="12"/>
  <c r="Z410" i="12"/>
  <c r="AA410" i="12"/>
  <c r="AA647" i="12"/>
  <c r="Z647" i="12"/>
  <c r="Z663" i="12"/>
  <c r="AA663" i="12"/>
  <c r="AA745" i="12"/>
  <c r="Z745" i="12"/>
  <c r="AA613" i="12"/>
  <c r="Z613" i="12"/>
  <c r="Z762" i="12"/>
  <c r="AA762" i="12"/>
  <c r="AA756" i="12"/>
  <c r="Z756" i="12"/>
  <c r="AA723" i="12"/>
  <c r="Z723" i="12"/>
  <c r="Z587" i="12"/>
  <c r="AA587" i="12"/>
  <c r="Z778" i="12"/>
  <c r="AA778" i="12"/>
  <c r="Z592" i="12"/>
  <c r="AA592" i="12"/>
  <c r="AA928" i="12"/>
  <c r="Z928" i="12"/>
  <c r="Z619" i="12"/>
  <c r="AA619" i="12"/>
  <c r="Z719" i="12"/>
  <c r="AA719" i="12"/>
  <c r="Z775" i="12"/>
  <c r="AA775" i="12"/>
  <c r="AA725" i="12"/>
  <c r="Z725" i="12"/>
  <c r="Z991" i="12"/>
  <c r="AA991" i="12"/>
  <c r="Z996" i="12"/>
  <c r="AA996" i="12"/>
  <c r="Z957" i="12"/>
  <c r="AA957" i="12"/>
  <c r="AA938" i="12"/>
  <c r="Z938" i="12"/>
  <c r="Z879" i="12"/>
  <c r="AA879" i="12"/>
  <c r="AA1214" i="12"/>
  <c r="Z1214" i="12"/>
  <c r="Z882" i="12"/>
  <c r="AA882" i="12"/>
  <c r="AA771" i="12"/>
  <c r="Z771" i="12"/>
  <c r="AA954" i="12"/>
  <c r="Z954" i="12"/>
  <c r="Z1202" i="12"/>
  <c r="AA1202" i="12"/>
  <c r="AC189" i="12"/>
  <c r="AD189" i="12" s="1"/>
  <c r="AC173" i="12"/>
  <c r="AD173" i="12" s="1"/>
  <c r="AC407" i="12"/>
  <c r="AD407" i="12" s="1"/>
  <c r="AC768" i="12"/>
  <c r="AD768" i="12" s="1"/>
  <c r="AC3888" i="12"/>
  <c r="AD3888" i="12" s="1"/>
  <c r="AA389" i="12"/>
  <c r="Z389" i="12"/>
  <c r="AC222" i="12"/>
  <c r="AD222" i="12" s="1"/>
  <c r="Z385" i="12"/>
  <c r="AA385" i="12"/>
  <c r="AC469" i="12"/>
  <c r="AD469" i="12" s="1"/>
  <c r="AC135" i="12"/>
  <c r="AD135" i="12" s="1"/>
  <c r="AC576" i="12"/>
  <c r="AD576" i="12" s="1"/>
  <c r="AC229" i="12"/>
  <c r="AD229" i="12" s="1"/>
  <c r="AC385" i="12"/>
  <c r="AD385" i="12" s="1"/>
  <c r="AC196" i="12"/>
  <c r="AD196" i="12" s="1"/>
  <c r="AA375" i="12"/>
  <c r="Z375" i="12"/>
  <c r="Z204" i="12"/>
  <c r="AA204" i="12"/>
  <c r="Z306" i="12"/>
  <c r="AA306" i="12"/>
  <c r="Z316" i="12"/>
  <c r="AA316" i="12"/>
  <c r="Z475" i="12"/>
  <c r="AA475" i="12"/>
  <c r="AA905" i="12"/>
  <c r="Z905" i="12"/>
  <c r="AA348" i="12"/>
  <c r="Z348" i="12"/>
  <c r="AA402" i="12"/>
  <c r="Z402" i="12"/>
  <c r="AA384" i="12"/>
  <c r="Z384" i="12"/>
  <c r="Z429" i="12"/>
  <c r="AA429" i="12"/>
  <c r="AA388" i="12"/>
  <c r="Z388" i="12"/>
  <c r="Z553" i="12"/>
  <c r="AA553" i="12"/>
  <c r="AA789" i="12"/>
  <c r="Z789" i="12"/>
  <c r="AA343" i="12"/>
  <c r="Z343" i="12"/>
  <c r="Z157" i="12"/>
  <c r="AA157" i="12"/>
  <c r="AC239" i="12"/>
  <c r="AD239" i="12" s="1"/>
  <c r="AA315" i="12"/>
  <c r="Z315" i="12"/>
  <c r="AC152" i="12"/>
  <c r="AD152" i="12" s="1"/>
  <c r="AC445" i="12"/>
  <c r="AD445" i="12" s="1"/>
  <c r="AC254" i="12"/>
  <c r="AD254" i="12" s="1"/>
  <c r="AC359" i="12"/>
  <c r="AD359" i="12" s="1"/>
  <c r="AC281" i="12"/>
  <c r="AD281" i="12" s="1"/>
  <c r="AC151" i="12"/>
  <c r="AD151" i="12" s="1"/>
  <c r="AA145" i="12"/>
  <c r="Z145" i="12"/>
  <c r="AC255" i="12"/>
  <c r="AD255" i="12" s="1"/>
  <c r="AC612" i="12"/>
  <c r="AD612" i="12" s="1"/>
  <c r="AC284" i="12"/>
  <c r="AD284" i="12" s="1"/>
  <c r="AC249" i="12"/>
  <c r="AD249" i="12" s="1"/>
  <c r="Z222" i="12"/>
  <c r="AA222" i="12"/>
  <c r="AC291" i="12"/>
  <c r="AD291" i="12" s="1"/>
  <c r="AC622" i="12"/>
  <c r="AD622" i="12" s="1"/>
  <c r="Z382" i="12"/>
  <c r="AA382" i="12"/>
  <c r="AA411" i="12"/>
  <c r="Z411" i="12"/>
  <c r="Z292" i="12"/>
  <c r="AA292" i="12"/>
  <c r="Z173" i="12"/>
  <c r="AA173" i="12"/>
  <c r="AA481" i="12"/>
  <c r="Z481" i="12"/>
  <c r="AA144" i="12"/>
  <c r="Z144" i="12"/>
  <c r="AA361" i="12"/>
  <c r="Z361" i="12"/>
  <c r="AA480" i="12"/>
  <c r="Z480" i="12"/>
  <c r="Z407" i="12"/>
  <c r="AA407" i="12"/>
  <c r="AA167" i="12"/>
  <c r="Z167" i="12"/>
  <c r="AA414" i="12"/>
  <c r="Z414" i="12"/>
  <c r="Z800" i="12"/>
  <c r="AA800" i="12"/>
  <c r="AA671" i="12"/>
  <c r="Z671" i="12"/>
  <c r="AA554" i="12"/>
  <c r="Z554" i="12"/>
  <c r="AA689" i="12"/>
  <c r="Z689" i="12"/>
  <c r="Z575" i="12"/>
  <c r="AA575" i="12"/>
  <c r="Z391" i="12"/>
  <c r="AA391" i="12"/>
  <c r="Z695" i="12"/>
  <c r="AA695" i="12"/>
  <c r="Z565" i="12"/>
  <c r="AA565" i="12"/>
  <c r="AA606" i="12"/>
  <c r="Z606" i="12"/>
  <c r="Z495" i="12"/>
  <c r="AA495" i="12"/>
  <c r="Z299" i="12"/>
  <c r="AA299" i="12"/>
  <c r="Z484" i="12"/>
  <c r="AA484" i="12"/>
  <c r="AA515" i="12"/>
  <c r="Z515" i="12"/>
  <c r="Z755" i="12"/>
  <c r="AA755" i="12"/>
  <c r="Z589" i="12"/>
  <c r="AA589" i="12"/>
  <c r="AA542" i="12"/>
  <c r="Z542" i="12"/>
  <c r="Z678" i="12"/>
  <c r="AA678" i="12"/>
  <c r="AA639" i="12"/>
  <c r="Z639" i="12"/>
  <c r="Z677" i="12"/>
  <c r="AA677" i="12"/>
  <c r="AA842" i="12"/>
  <c r="Z842" i="12"/>
  <c r="Z709" i="12"/>
  <c r="AA709" i="12"/>
  <c r="Z635" i="12"/>
  <c r="AA635" i="12"/>
  <c r="Z857" i="12"/>
  <c r="AA857" i="12"/>
  <c r="AA788" i="12"/>
  <c r="Z788" i="12"/>
  <c r="AA683" i="12"/>
  <c r="Z683" i="12"/>
  <c r="AA838" i="12"/>
  <c r="Z838" i="12"/>
  <c r="AA962" i="12"/>
  <c r="Z962" i="12"/>
  <c r="Z986" i="12"/>
  <c r="AA986" i="12"/>
  <c r="Z799" i="12"/>
  <c r="AA799" i="12"/>
  <c r="AA714" i="12"/>
  <c r="Z714" i="12"/>
  <c r="AA1028" i="12"/>
  <c r="Z1028" i="12"/>
  <c r="Z1059" i="12"/>
  <c r="AA1059" i="12"/>
  <c r="Z953" i="12"/>
  <c r="AA953" i="12"/>
  <c r="Z743" i="12"/>
  <c r="AA743" i="12"/>
  <c r="Z844" i="12"/>
  <c r="AA844" i="12"/>
  <c r="AA729" i="12"/>
  <c r="Z729" i="12"/>
  <c r="Z733" i="12"/>
  <c r="AA733" i="12"/>
  <c r="AA1128" i="12"/>
  <c r="Z1128" i="12"/>
  <c r="Z1194" i="12"/>
  <c r="AA1194" i="12"/>
  <c r="Z1182" i="12"/>
  <c r="AA1182" i="12"/>
  <c r="AA1239" i="12"/>
  <c r="Z1239" i="12"/>
  <c r="AC210" i="12"/>
  <c r="AD210" i="12" s="1"/>
  <c r="AC209" i="12"/>
  <c r="AD209" i="12" s="1"/>
  <c r="AC176" i="12"/>
  <c r="AD176" i="12" s="1"/>
  <c r="AC175" i="12"/>
  <c r="AD175" i="12" s="1"/>
  <c r="AA215" i="12"/>
  <c r="Z215" i="12"/>
  <c r="Z153" i="12"/>
  <c r="AA153" i="12"/>
  <c r="AA309" i="12"/>
  <c r="Z309" i="12"/>
  <c r="Z520" i="12"/>
  <c r="AA520" i="12"/>
  <c r="Z312" i="12"/>
  <c r="AA312" i="12"/>
  <c r="AA233" i="12"/>
  <c r="Z233" i="12"/>
  <c r="AA337" i="12"/>
  <c r="Z337" i="12"/>
  <c r="AA332" i="12"/>
  <c r="Z332" i="12"/>
  <c r="Z412" i="12"/>
  <c r="AA412" i="12"/>
  <c r="AA596" i="12"/>
  <c r="Z596" i="12"/>
  <c r="AA275" i="12"/>
  <c r="Z275" i="12"/>
  <c r="Z362" i="12"/>
  <c r="AA362" i="12"/>
  <c r="AA569" i="12"/>
  <c r="Z569" i="12"/>
  <c r="Z310" i="12"/>
  <c r="AA310" i="12"/>
  <c r="AA612" i="12"/>
  <c r="Z612" i="12"/>
  <c r="AA682" i="12"/>
  <c r="Z682" i="12"/>
  <c r="Z548" i="12"/>
  <c r="AA548" i="12"/>
  <c r="Z301" i="12"/>
  <c r="AA301" i="12"/>
  <c r="Z463" i="12"/>
  <c r="AA463" i="12"/>
  <c r="AA304" i="12"/>
  <c r="Z304" i="12"/>
  <c r="AA758" i="12"/>
  <c r="Z758" i="12"/>
  <c r="AA368" i="12"/>
  <c r="Z368" i="12"/>
  <c r="Z489" i="12"/>
  <c r="AA489" i="12"/>
  <c r="Z409" i="12"/>
  <c r="AA409" i="12"/>
  <c r="Z512" i="12"/>
  <c r="AA512" i="12"/>
  <c r="Z514" i="12"/>
  <c r="AA514" i="12"/>
  <c r="AA457" i="12"/>
  <c r="Z457" i="12"/>
  <c r="Z885" i="12"/>
  <c r="AA885" i="12"/>
  <c r="AA670" i="12"/>
  <c r="Z670" i="12"/>
  <c r="Z513" i="12"/>
  <c r="AA513" i="12"/>
  <c r="Z667" i="12"/>
  <c r="AA667" i="12"/>
  <c r="AA924" i="12"/>
  <c r="Z924" i="12"/>
  <c r="AA840" i="12"/>
  <c r="Z840" i="12"/>
  <c r="Z573" i="12"/>
  <c r="AA573" i="12"/>
  <c r="AA608" i="12"/>
  <c r="Z608" i="12"/>
  <c r="AA911" i="12"/>
  <c r="Z911" i="12"/>
  <c r="Z808" i="12"/>
  <c r="AA808" i="12"/>
  <c r="Z703" i="12"/>
  <c r="AA703" i="12"/>
  <c r="AA910" i="12"/>
  <c r="Z910" i="12"/>
  <c r="Z989" i="12"/>
  <c r="AA989" i="12"/>
  <c r="Z988" i="12"/>
  <c r="AA988" i="12"/>
  <c r="AA783" i="12"/>
  <c r="Z783" i="12"/>
  <c r="AA854" i="12"/>
  <c r="Z854" i="12"/>
  <c r="Z782" i="12"/>
  <c r="AA782" i="12"/>
  <c r="Z1088" i="12"/>
  <c r="AA1088" i="12"/>
  <c r="AA950" i="12"/>
  <c r="Z950" i="12"/>
  <c r="AA804" i="12"/>
  <c r="Z804" i="12"/>
  <c r="Z1002" i="12"/>
  <c r="AA1002" i="12"/>
  <c r="Z908" i="12"/>
  <c r="AA908" i="12"/>
  <c r="Z767" i="12"/>
  <c r="AA767" i="12"/>
  <c r="Z1015" i="12"/>
  <c r="AA1015" i="12"/>
  <c r="AA1129" i="12"/>
  <c r="Z1129" i="12"/>
  <c r="AA1249" i="12"/>
  <c r="Z1249" i="12"/>
  <c r="AA1285" i="12"/>
  <c r="Z1285" i="12"/>
  <c r="AA1021" i="12"/>
  <c r="Z1021" i="12"/>
  <c r="AA1142" i="12"/>
  <c r="Z1142" i="12"/>
  <c r="Z1206" i="12"/>
  <c r="AA1206" i="12"/>
  <c r="Z1051" i="12"/>
  <c r="AA1051" i="12"/>
  <c r="AA1097" i="12"/>
  <c r="Z1097" i="12"/>
  <c r="Z1160" i="12"/>
  <c r="AA1160" i="12"/>
  <c r="AA1150" i="12"/>
  <c r="Z1150" i="12"/>
  <c r="AA1011" i="12"/>
  <c r="Z1011" i="12"/>
  <c r="AA1029" i="12"/>
  <c r="Z1029" i="12"/>
  <c r="AA1155" i="12"/>
  <c r="Z1155" i="12"/>
  <c r="Z1207" i="12"/>
  <c r="AA1207" i="12"/>
  <c r="AA1406" i="12"/>
  <c r="Z1406" i="12"/>
  <c r="Z1426" i="12"/>
  <c r="AA1426" i="12"/>
  <c r="Z1520" i="12"/>
  <c r="AA1520" i="12"/>
  <c r="AA1527" i="12"/>
  <c r="Z1527" i="12"/>
  <c r="Z1583" i="12"/>
  <c r="AA1583" i="12"/>
  <c r="AA1377" i="12"/>
  <c r="Z1377" i="12"/>
  <c r="AA1290" i="12"/>
  <c r="Z1290" i="12"/>
  <c r="AA1434" i="12"/>
  <c r="Z1434" i="12"/>
  <c r="Z1259" i="12"/>
  <c r="AA1259" i="12"/>
  <c r="AA1582" i="12"/>
  <c r="Z1582" i="12"/>
  <c r="Z1560" i="12"/>
  <c r="AA1560" i="12"/>
  <c r="Z1151" i="12"/>
  <c r="AA1151" i="12"/>
  <c r="Z1474" i="12"/>
  <c r="AA1474" i="12"/>
  <c r="AA1628" i="12"/>
  <c r="Z1628" i="12"/>
  <c r="AA1667" i="12"/>
  <c r="Z1667" i="12"/>
  <c r="Z1469" i="12"/>
  <c r="AA1469" i="12"/>
  <c r="AA1673" i="12"/>
  <c r="Z1673" i="12"/>
  <c r="Z1514" i="12"/>
  <c r="AA1514" i="12"/>
  <c r="AA1375" i="12"/>
  <c r="Z1375" i="12"/>
  <c r="Z1693" i="12"/>
  <c r="AA1693" i="12"/>
  <c r="AA1525" i="12"/>
  <c r="Z1525" i="12"/>
  <c r="Z1787" i="12"/>
  <c r="AA1787" i="12"/>
  <c r="AA1458" i="12"/>
  <c r="Z1458" i="12"/>
  <c r="AA1522" i="12"/>
  <c r="Z1522" i="12"/>
  <c r="AA1658" i="12"/>
  <c r="Z1658" i="12"/>
  <c r="Z1721" i="12"/>
  <c r="AA1721" i="12"/>
  <c r="Z1625" i="12"/>
  <c r="AA1625" i="12"/>
  <c r="AA1769" i="12"/>
  <c r="Z1769" i="12"/>
  <c r="AA1685" i="12"/>
  <c r="Z1685" i="12"/>
  <c r="Z1754" i="12"/>
  <c r="AA1754" i="12"/>
  <c r="AA1677" i="12"/>
  <c r="Z1677" i="12"/>
  <c r="AA1669" i="12"/>
  <c r="Z1669" i="12"/>
  <c r="Z1934" i="12"/>
  <c r="AA1934" i="12"/>
  <c r="Z365" i="12"/>
  <c r="AA365" i="12"/>
  <c r="Z135" i="12"/>
  <c r="AA135" i="12"/>
  <c r="AC208" i="12"/>
  <c r="AD208" i="12" s="1"/>
  <c r="AC220" i="12"/>
  <c r="AD220" i="12" s="1"/>
  <c r="AC340" i="12"/>
  <c r="AD340" i="12" s="1"/>
  <c r="AC217" i="12"/>
  <c r="AD217" i="12" s="1"/>
  <c r="AC372" i="12"/>
  <c r="AD372" i="12" s="1"/>
  <c r="AC204" i="12"/>
  <c r="AD204" i="12" s="1"/>
  <c r="AA393" i="12"/>
  <c r="Z393" i="12"/>
  <c r="Z465" i="12"/>
  <c r="AA465" i="12"/>
  <c r="AA390" i="12"/>
  <c r="Z390" i="12"/>
  <c r="AA320" i="12"/>
  <c r="Z320" i="12"/>
  <c r="AA523" i="12"/>
  <c r="Z523" i="12"/>
  <c r="AA196" i="12"/>
  <c r="Z196" i="12"/>
  <c r="AA243" i="12"/>
  <c r="Z243" i="12"/>
  <c r="Z478" i="12"/>
  <c r="AA478" i="12"/>
  <c r="Z408" i="12"/>
  <c r="AA408" i="12"/>
  <c r="Z590" i="12"/>
  <c r="AA590" i="12"/>
  <c r="AA420" i="12"/>
  <c r="Z420" i="12"/>
  <c r="AA810" i="12"/>
  <c r="Z810" i="12"/>
  <c r="AA614" i="12"/>
  <c r="Z614" i="12"/>
  <c r="AA507" i="12"/>
  <c r="Z507" i="12"/>
  <c r="Z704" i="12"/>
  <c r="AA704" i="12"/>
  <c r="AA443" i="12"/>
  <c r="Z443" i="12"/>
  <c r="AA386" i="12"/>
  <c r="Z386" i="12"/>
  <c r="AA502" i="12"/>
  <c r="Z502" i="12"/>
  <c r="Z652" i="12"/>
  <c r="AA652" i="12"/>
  <c r="Z626" i="12"/>
  <c r="AA626" i="12"/>
  <c r="Z500" i="12"/>
  <c r="AA500" i="12"/>
  <c r="AA461" i="12"/>
  <c r="Z461" i="12"/>
  <c r="Z521" i="12"/>
  <c r="AA521" i="12"/>
  <c r="AA526" i="12"/>
  <c r="Z526" i="12"/>
  <c r="Z415" i="12"/>
  <c r="AA415" i="12"/>
  <c r="Z781" i="12"/>
  <c r="AA781" i="12"/>
  <c r="Z738" i="12"/>
  <c r="AA738" i="12"/>
  <c r="Z832" i="12"/>
  <c r="AA832" i="12"/>
  <c r="AA939" i="12"/>
  <c r="Z939" i="12"/>
  <c r="AA862" i="12"/>
  <c r="Z862" i="12"/>
  <c r="AA892" i="12"/>
  <c r="Z892" i="12"/>
  <c r="Z623" i="12"/>
  <c r="AA623" i="12"/>
  <c r="AA858" i="12"/>
  <c r="Z858" i="12"/>
  <c r="Z742" i="12"/>
  <c r="AA742" i="12"/>
  <c r="AA736" i="12"/>
  <c r="Z736" i="12"/>
  <c r="Z577" i="12"/>
  <c r="AA577" i="12"/>
  <c r="AA907" i="12"/>
  <c r="Z907" i="12"/>
  <c r="Z1110" i="12"/>
  <c r="AA1110" i="12"/>
  <c r="Z1066" i="12"/>
  <c r="AA1066" i="12"/>
  <c r="AA761" i="12"/>
  <c r="Z761" i="12"/>
  <c r="Z902" i="12"/>
  <c r="AA902" i="12"/>
  <c r="Z1126" i="12"/>
  <c r="AA1126" i="12"/>
  <c r="AA985" i="12"/>
  <c r="Z985" i="12"/>
  <c r="Z1219" i="12"/>
  <c r="AA1219" i="12"/>
  <c r="AA1188" i="12"/>
  <c r="Z1188" i="12"/>
  <c r="AA871" i="12"/>
  <c r="Z871" i="12"/>
  <c r="AA806" i="12"/>
  <c r="Z806" i="12"/>
  <c r="AA766" i="12"/>
  <c r="Z766" i="12"/>
  <c r="AA945" i="12"/>
  <c r="Z945" i="12"/>
  <c r="AA1047" i="12"/>
  <c r="Z1047" i="12"/>
  <c r="AA1228" i="12"/>
  <c r="Z1228" i="12"/>
  <c r="AA1161" i="12"/>
  <c r="Z1161" i="12"/>
  <c r="AA1357" i="12"/>
  <c r="Z1357" i="12"/>
  <c r="Z1156" i="12"/>
  <c r="AA1156" i="12"/>
  <c r="AA1144" i="12"/>
  <c r="Z1144" i="12"/>
  <c r="Z1344" i="12"/>
  <c r="AA1344" i="12"/>
  <c r="Z1177" i="12"/>
  <c r="AA1177" i="12"/>
  <c r="AA1165" i="12"/>
  <c r="Z1165" i="12"/>
  <c r="Z1060" i="12"/>
  <c r="AA1060" i="12"/>
  <c r="Z1455" i="12"/>
  <c r="AA1455" i="12"/>
  <c r="Z1094" i="12"/>
  <c r="AA1094" i="12"/>
  <c r="AA1212" i="12"/>
  <c r="Z1212" i="12"/>
  <c r="AA1062" i="12"/>
  <c r="Z1062" i="12"/>
  <c r="Z1231" i="12"/>
  <c r="AA1231" i="12"/>
  <c r="Z1402" i="12"/>
  <c r="AA1402" i="12"/>
  <c r="Z1388" i="12"/>
  <c r="AA1388" i="12"/>
  <c r="Z1448" i="12"/>
  <c r="AA1448" i="12"/>
  <c r="AA1409" i="12"/>
  <c r="Z1409" i="12"/>
  <c r="AA1576" i="12"/>
  <c r="Z1576" i="12"/>
  <c r="Z1353" i="12"/>
  <c r="AA1353" i="12"/>
  <c r="Z1337" i="12"/>
  <c r="AA1337" i="12"/>
  <c r="AA1311" i="12"/>
  <c r="Z1311" i="12"/>
  <c r="AA1379" i="12"/>
  <c r="Z1379" i="12"/>
  <c r="AA1546" i="12"/>
  <c r="Z1546" i="12"/>
  <c r="Z1298" i="12"/>
  <c r="AA1298" i="12"/>
  <c r="AA1575" i="12"/>
  <c r="Z1575" i="12"/>
  <c r="Z1507" i="12"/>
  <c r="AA1507" i="12"/>
  <c r="Z1554" i="12"/>
  <c r="AA1554" i="12"/>
  <c r="Z1559" i="12"/>
  <c r="AA1559" i="12"/>
  <c r="Z1606" i="12"/>
  <c r="AA1606" i="12"/>
  <c r="Z1456" i="12"/>
  <c r="AA1456" i="12"/>
  <c r="Z1418" i="12"/>
  <c r="AA1418" i="12"/>
  <c r="Z1591" i="12"/>
  <c r="AA1591" i="12"/>
  <c r="Z1513" i="12"/>
  <c r="AA1513" i="12"/>
  <c r="AA1656" i="12"/>
  <c r="Z1656" i="12"/>
  <c r="Z1674" i="12"/>
  <c r="AA1674" i="12"/>
  <c r="AA1701" i="12"/>
  <c r="Z1701" i="12"/>
  <c r="Z1668" i="12"/>
  <c r="AA1668" i="12"/>
  <c r="Z1782" i="12"/>
  <c r="AA1782" i="12"/>
  <c r="AA1651" i="12"/>
  <c r="Z1651" i="12"/>
  <c r="Z1822" i="12"/>
  <c r="AA1822" i="12"/>
  <c r="Z1608" i="12"/>
  <c r="AA1608" i="12"/>
  <c r="AA1715" i="12"/>
  <c r="Z1715" i="12"/>
  <c r="AA1764" i="12"/>
  <c r="Z1764" i="12"/>
  <c r="Z1678" i="12"/>
  <c r="AA1678" i="12"/>
  <c r="AA1845" i="12"/>
  <c r="Z1845" i="12"/>
  <c r="AA1921" i="12"/>
  <c r="Z1921" i="12"/>
  <c r="Z1884" i="12"/>
  <c r="AA1884" i="12"/>
  <c r="AA1852" i="12"/>
  <c r="Z1852" i="12"/>
  <c r="Z1925" i="12"/>
  <c r="AA1925" i="12"/>
  <c r="Z1992" i="12"/>
  <c r="AA1992" i="12"/>
  <c r="Z1767" i="12"/>
  <c r="AA1767" i="12"/>
  <c r="Z1922" i="12"/>
  <c r="AA1922" i="12"/>
  <c r="AA1919" i="12"/>
  <c r="Z1919" i="12"/>
  <c r="AA1909" i="12"/>
  <c r="Z1909" i="12"/>
  <c r="AA1858" i="12"/>
  <c r="Z1858" i="12"/>
  <c r="Z1937" i="12"/>
  <c r="AA1937" i="12"/>
  <c r="AA1731" i="12"/>
  <c r="Z1731" i="12"/>
  <c r="Z1998" i="12"/>
  <c r="AA1998" i="12"/>
  <c r="AA2099" i="12"/>
  <c r="Z2099" i="12"/>
  <c r="Z1979" i="12"/>
  <c r="AA1979" i="12"/>
  <c r="AA2059" i="12"/>
  <c r="Z2059" i="12"/>
  <c r="Z2040" i="12"/>
  <c r="AA2040" i="12"/>
  <c r="Z2113" i="12"/>
  <c r="AA2113" i="12"/>
  <c r="Z2105" i="12"/>
  <c r="AA2105" i="12"/>
  <c r="Z2120" i="12"/>
  <c r="AA2120" i="12"/>
  <c r="Z2145" i="12"/>
  <c r="AA2145" i="12"/>
  <c r="Z1988" i="12"/>
  <c r="AA1988" i="12"/>
  <c r="AA1968" i="12"/>
  <c r="Z1968" i="12"/>
  <c r="Z2254" i="12"/>
  <c r="AA2254" i="12"/>
  <c r="AA2229" i="12"/>
  <c r="Z2229" i="12"/>
  <c r="Z2297" i="12"/>
  <c r="AA2297" i="12"/>
  <c r="Z2244" i="12"/>
  <c r="AA2244" i="12"/>
  <c r="Z2371" i="12"/>
  <c r="AA2371" i="12"/>
  <c r="AA2281" i="12"/>
  <c r="Z2281" i="12"/>
  <c r="Z2083" i="12"/>
  <c r="AA2083" i="12"/>
  <c r="AA2269" i="12"/>
  <c r="Z2269" i="12"/>
  <c r="Z2218" i="12"/>
  <c r="AA2218" i="12"/>
  <c r="AA2393" i="12"/>
  <c r="Z2393" i="12"/>
  <c r="AA2479" i="12"/>
  <c r="Z2479" i="12"/>
  <c r="AA2327" i="12"/>
  <c r="Z2327" i="12"/>
  <c r="Z2340" i="12"/>
  <c r="AA2340" i="12"/>
  <c r="Z2275" i="12"/>
  <c r="AA2275" i="12"/>
  <c r="AA2386" i="12"/>
  <c r="Z2386" i="12"/>
  <c r="AA2466" i="12"/>
  <c r="Z2466" i="12"/>
  <c r="Z2427" i="12"/>
  <c r="AA2427" i="12"/>
  <c r="AA2488" i="12"/>
  <c r="Z2488" i="12"/>
  <c r="Z2468" i="12"/>
  <c r="AA2468" i="12"/>
  <c r="AA2476" i="12"/>
  <c r="Z2476" i="12"/>
  <c r="AA2557" i="12"/>
  <c r="Z2557" i="12"/>
  <c r="Z2606" i="12"/>
  <c r="AA2606" i="12"/>
  <c r="Z2510" i="12"/>
  <c r="AA2510" i="12"/>
  <c r="AA2513" i="12"/>
  <c r="Z2513" i="12"/>
  <c r="AA2554" i="12"/>
  <c r="Z2554" i="12"/>
  <c r="Z2536" i="12"/>
  <c r="AA2536" i="12"/>
  <c r="Z2712" i="12"/>
  <c r="AA2712" i="12"/>
  <c r="AA2582" i="12"/>
  <c r="Z2582" i="12"/>
  <c r="Z2670" i="12"/>
  <c r="AA2670" i="12"/>
  <c r="Z2473" i="12"/>
  <c r="AA2473" i="12"/>
  <c r="AA2663" i="12"/>
  <c r="Z2663" i="12"/>
  <c r="AA2721" i="12"/>
  <c r="Z2721" i="12"/>
  <c r="Z2697" i="12"/>
  <c r="AA2697" i="12"/>
  <c r="Z2744" i="12"/>
  <c r="AA2744" i="12"/>
  <c r="AA2683" i="12"/>
  <c r="Z2683" i="12"/>
  <c r="AA2734" i="12"/>
  <c r="Z2734" i="12"/>
  <c r="Z2711" i="12"/>
  <c r="AA2711" i="12"/>
  <c r="AA2789" i="12"/>
  <c r="Z2789" i="12"/>
  <c r="AA2842" i="12"/>
  <c r="Z2842" i="12"/>
  <c r="AA2771" i="12"/>
  <c r="Z2771" i="12"/>
  <c r="AA2855" i="12"/>
  <c r="Z2855" i="12"/>
  <c r="Z2794" i="12"/>
  <c r="AA2794" i="12"/>
  <c r="AA2869" i="12"/>
  <c r="Z2869" i="12"/>
  <c r="AA2857" i="12"/>
  <c r="Z2857" i="12"/>
  <c r="Z2778" i="12"/>
  <c r="AA2778" i="12"/>
  <c r="Z2767" i="12"/>
  <c r="AA2767" i="12"/>
  <c r="AA2910" i="12"/>
  <c r="Z2910" i="12"/>
  <c r="AA2877" i="12"/>
  <c r="Z2877" i="12"/>
  <c r="AA3111" i="12"/>
  <c r="Z3111" i="12"/>
  <c r="AA2905" i="12"/>
  <c r="Z2905" i="12"/>
  <c r="Z2917" i="12"/>
  <c r="AA2917" i="12"/>
  <c r="AA3081" i="12"/>
  <c r="Z3081" i="12"/>
  <c r="AA3075" i="12"/>
  <c r="Z3075" i="12"/>
  <c r="AA3128" i="12"/>
  <c r="Z3128" i="12"/>
  <c r="AA3036" i="12"/>
  <c r="Z3036" i="12"/>
  <c r="Z2951" i="12"/>
  <c r="AA2951" i="12"/>
  <c r="Z2957" i="12"/>
  <c r="AA2957" i="12"/>
  <c r="AA2938" i="12"/>
  <c r="Z2938" i="12"/>
  <c r="Z3251" i="12"/>
  <c r="AA3251" i="12"/>
  <c r="AA3150" i="12"/>
  <c r="Z3150" i="12"/>
  <c r="Z3238" i="12"/>
  <c r="AA3238" i="12"/>
  <c r="Z3351" i="12"/>
  <c r="AA3351" i="12"/>
  <c r="AA3275" i="12"/>
  <c r="Z3275" i="12"/>
  <c r="Z3408" i="12"/>
  <c r="AA3408" i="12"/>
  <c r="AA3199" i="12"/>
  <c r="Z3199" i="12"/>
  <c r="Z3297" i="12"/>
  <c r="AA3297" i="12"/>
  <c r="AA3339" i="12"/>
  <c r="Z3339" i="12"/>
  <c r="Z3388" i="12"/>
  <c r="AA3388" i="12"/>
  <c r="AA3249" i="12"/>
  <c r="Z3249" i="12"/>
  <c r="AA3290" i="12"/>
  <c r="Z3290" i="12"/>
  <c r="AA3316" i="12"/>
  <c r="Z3316" i="12"/>
  <c r="AA3148" i="12"/>
  <c r="Z3148" i="12"/>
  <c r="Z3234" i="12"/>
  <c r="AA3234" i="12"/>
  <c r="Z3161" i="12"/>
  <c r="AA3161" i="12"/>
  <c r="Z3270" i="12"/>
  <c r="AA3270" i="12"/>
  <c r="AA3209" i="12"/>
  <c r="Z3209" i="12"/>
  <c r="AA3603" i="12"/>
  <c r="Z3603" i="12"/>
  <c r="AA3522" i="12"/>
  <c r="Z3522" i="12"/>
  <c r="Z3536" i="12"/>
  <c r="AA3536" i="12"/>
  <c r="AA3494" i="12"/>
  <c r="Z3494" i="12"/>
  <c r="AA3406" i="12"/>
  <c r="Z3406" i="12"/>
  <c r="AA3459" i="12"/>
  <c r="Z3459" i="12"/>
  <c r="AA3441" i="12"/>
  <c r="Z3441" i="12"/>
  <c r="Z3444" i="12"/>
  <c r="AA3444" i="12"/>
  <c r="AA3553" i="12"/>
  <c r="Z3553" i="12"/>
  <c r="AA3502" i="12"/>
  <c r="Z3502" i="12"/>
  <c r="AA3367" i="12"/>
  <c r="Z3367" i="12"/>
  <c r="AA3440" i="12"/>
  <c r="Z3440" i="12"/>
  <c r="Z3547" i="12"/>
  <c r="AA3547" i="12"/>
  <c r="Z3742" i="12"/>
  <c r="AA3742" i="12"/>
  <c r="AA3791" i="12"/>
  <c r="Z3791" i="12"/>
  <c r="AA3593" i="12"/>
  <c r="Z3593" i="12"/>
  <c r="AA3702" i="12"/>
  <c r="Z3702" i="12"/>
  <c r="Z3677" i="12"/>
  <c r="AA3677" i="12"/>
  <c r="AA3674" i="12"/>
  <c r="Z3674" i="12"/>
  <c r="Z3627" i="12"/>
  <c r="AA3627" i="12"/>
  <c r="Z3864" i="12"/>
  <c r="AA3864" i="12"/>
  <c r="Z3711" i="12"/>
  <c r="AA3711" i="12"/>
  <c r="AA3699" i="12"/>
  <c r="Z3699" i="12"/>
  <c r="AA3751" i="12"/>
  <c r="Z3751" i="12"/>
  <c r="AA3814" i="12"/>
  <c r="Z3814" i="12"/>
  <c r="Z3766" i="12"/>
  <c r="AA3766" i="12"/>
  <c r="AA3654" i="12"/>
  <c r="Z3654" i="12"/>
  <c r="Z3749" i="12"/>
  <c r="AA3749" i="12"/>
  <c r="Z3662" i="12"/>
  <c r="AA3662" i="12"/>
  <c r="Z3892" i="12"/>
  <c r="AA3892" i="12"/>
  <c r="Z3827" i="12"/>
  <c r="AA3827" i="12"/>
  <c r="Z3833" i="12"/>
  <c r="AA3833" i="12"/>
  <c r="AA3900" i="12"/>
  <c r="Z3900" i="12"/>
  <c r="AA3913" i="12"/>
  <c r="Z3913" i="12"/>
  <c r="AC134" i="12"/>
  <c r="AD134" i="12" s="1"/>
  <c r="Z203" i="12"/>
  <c r="AA203" i="12"/>
  <c r="AC247" i="12"/>
  <c r="AD247" i="12" s="1"/>
  <c r="AC259" i="12"/>
  <c r="AD259" i="12" s="1"/>
  <c r="AC451" i="12"/>
  <c r="AD451" i="12" s="1"/>
  <c r="AC308" i="12"/>
  <c r="AD308" i="12" s="1"/>
  <c r="AC282" i="12"/>
  <c r="AD282" i="12" s="1"/>
  <c r="AC285" i="12"/>
  <c r="AD285" i="12" s="1"/>
  <c r="AC446" i="12"/>
  <c r="AD446" i="12" s="1"/>
  <c r="AC381" i="12"/>
  <c r="AD381" i="12" s="1"/>
  <c r="AC611" i="12"/>
  <c r="AD611" i="12" s="1"/>
  <c r="AC678" i="12"/>
  <c r="AD678" i="12" s="1"/>
  <c r="AC795" i="12"/>
  <c r="AD795" i="12" s="1"/>
  <c r="AC578" i="12"/>
  <c r="AD578" i="12" s="1"/>
  <c r="AC688" i="12"/>
  <c r="AD688" i="12" s="1"/>
  <c r="AC742" i="12"/>
  <c r="AD742" i="12" s="1"/>
  <c r="AC635" i="12"/>
  <c r="AD635" i="12" s="1"/>
  <c r="AC701" i="12"/>
  <c r="AD701" i="12" s="1"/>
  <c r="AC992" i="12"/>
  <c r="AD992" i="12" s="1"/>
  <c r="AC602" i="12"/>
  <c r="AD602" i="12" s="1"/>
  <c r="AC715" i="12"/>
  <c r="AD715" i="12" s="1"/>
  <c r="AC798" i="12"/>
  <c r="AD798" i="12" s="1"/>
  <c r="AC616" i="12"/>
  <c r="AD616" i="12" s="1"/>
  <c r="AC712" i="12"/>
  <c r="AD712" i="12" s="1"/>
  <c r="AC977" i="12"/>
  <c r="AD977" i="12" s="1"/>
  <c r="AC782" i="12"/>
  <c r="AD782" i="12" s="1"/>
  <c r="AC1221" i="12"/>
  <c r="AD1221" i="12" s="1"/>
  <c r="AC893" i="12"/>
  <c r="AD893" i="12" s="1"/>
  <c r="AC1076" i="12"/>
  <c r="AD1076" i="12" s="1"/>
  <c r="AC1189" i="12"/>
  <c r="AD1189" i="12" s="1"/>
  <c r="AC1111" i="12"/>
  <c r="AD1111" i="12" s="1"/>
  <c r="AC1153" i="12"/>
  <c r="AD1153" i="12" s="1"/>
  <c r="AC931" i="12"/>
  <c r="AD931" i="12" s="1"/>
  <c r="AC756" i="12"/>
  <c r="AD756" i="12" s="1"/>
  <c r="AC1253" i="12"/>
  <c r="AD1253" i="12" s="1"/>
  <c r="AC1231" i="12"/>
  <c r="AD1231" i="12" s="1"/>
  <c r="AC1300" i="12"/>
  <c r="AD1300" i="12" s="1"/>
  <c r="AC1284" i="12"/>
  <c r="AD1284" i="12" s="1"/>
  <c r="AC1366" i="12"/>
  <c r="AD1366" i="12" s="1"/>
  <c r="AC1463" i="12"/>
  <c r="AD1463" i="12" s="1"/>
  <c r="AC1066" i="12"/>
  <c r="AD1066" i="12" s="1"/>
  <c r="AC1427" i="12"/>
  <c r="AD1427" i="12" s="1"/>
  <c r="AC1305" i="12"/>
  <c r="AD1305" i="12" s="1"/>
  <c r="AC1524" i="12"/>
  <c r="AD1524" i="12" s="1"/>
  <c r="AC1497" i="12"/>
  <c r="AD1497" i="12" s="1"/>
  <c r="AC1346" i="12"/>
  <c r="AD1346" i="12" s="1"/>
  <c r="AC1554" i="12"/>
  <c r="AD1554" i="12" s="1"/>
  <c r="AC1425" i="12"/>
  <c r="AD1425" i="12" s="1"/>
  <c r="AC1293" i="12"/>
  <c r="AD1293" i="12" s="1"/>
  <c r="AC1728" i="12"/>
  <c r="AD1728" i="12" s="1"/>
  <c r="AC1486" i="12"/>
  <c r="AD1486" i="12" s="1"/>
  <c r="AC1645" i="12"/>
  <c r="AD1645" i="12" s="1"/>
  <c r="AC1518" i="12"/>
  <c r="AD1518" i="12" s="1"/>
  <c r="AC1555" i="12"/>
  <c r="AD1555" i="12" s="1"/>
  <c r="AC1643" i="12"/>
  <c r="AD1643" i="12" s="1"/>
  <c r="AC1664" i="12"/>
  <c r="AD1664" i="12" s="1"/>
  <c r="AC1734" i="12"/>
  <c r="AD1734" i="12" s="1"/>
  <c r="AC1824" i="12"/>
  <c r="AD1824" i="12" s="1"/>
  <c r="AC1743" i="12"/>
  <c r="AD1743" i="12" s="1"/>
  <c r="AC1905" i="12"/>
  <c r="AD1905" i="12" s="1"/>
  <c r="AC1887" i="12"/>
  <c r="AD1887" i="12" s="1"/>
  <c r="AC1933" i="12"/>
  <c r="AD1933" i="12" s="1"/>
  <c r="AC1838" i="12"/>
  <c r="AD1838" i="12" s="1"/>
  <c r="AC1952" i="12"/>
  <c r="AD1952" i="12" s="1"/>
  <c r="AC1936" i="12"/>
  <c r="AD1936" i="12" s="1"/>
  <c r="AC1981" i="12"/>
  <c r="AD1981" i="12" s="1"/>
  <c r="AC1873" i="12"/>
  <c r="AD1873" i="12" s="1"/>
  <c r="AC2101" i="12"/>
  <c r="AD2101" i="12" s="1"/>
  <c r="AC1866" i="12"/>
  <c r="AD1866" i="12" s="1"/>
  <c r="AC1918" i="12"/>
  <c r="AD1918" i="12" s="1"/>
  <c r="AC2104" i="12"/>
  <c r="AD2104" i="12" s="1"/>
  <c r="AC2056" i="12"/>
  <c r="AD2056" i="12" s="1"/>
  <c r="AC2070" i="12"/>
  <c r="AD2070" i="12" s="1"/>
  <c r="AC2249" i="12"/>
  <c r="AD2249" i="12" s="1"/>
  <c r="AC2096" i="12"/>
  <c r="AD2096" i="12" s="1"/>
  <c r="AC2163" i="12"/>
  <c r="AD2163" i="12" s="1"/>
  <c r="AC2357" i="12"/>
  <c r="AD2357" i="12" s="1"/>
  <c r="AC2345" i="12"/>
  <c r="AD2345" i="12" s="1"/>
  <c r="AC2339" i="12"/>
  <c r="AD2339" i="12" s="1"/>
  <c r="AC2441" i="12"/>
  <c r="AD2441" i="12" s="1"/>
  <c r="AC2570" i="12"/>
  <c r="AD2570" i="12" s="1"/>
  <c r="AC2679" i="12"/>
  <c r="AD2679" i="12" s="1"/>
  <c r="AC2692" i="12"/>
  <c r="AD2692" i="12" s="1"/>
  <c r="AC3001" i="12"/>
  <c r="AD3001" i="12" s="1"/>
  <c r="AC2815" i="12"/>
  <c r="AD2815" i="12" s="1"/>
  <c r="AC2982" i="12"/>
  <c r="AD2982" i="12" s="1"/>
  <c r="AC2996" i="12"/>
  <c r="AD2996" i="12" s="1"/>
  <c r="AC3028" i="12"/>
  <c r="AD3028" i="12" s="1"/>
  <c r="AC3331" i="12"/>
  <c r="AD3331" i="12" s="1"/>
  <c r="AC3145" i="12"/>
  <c r="AD3145" i="12" s="1"/>
  <c r="AC3601" i="12"/>
  <c r="AD3601" i="12" s="1"/>
  <c r="AC3385" i="12"/>
  <c r="AD3385" i="12" s="1"/>
  <c r="AC3562" i="12"/>
  <c r="AD3562" i="12" s="1"/>
  <c r="AC3558" i="12"/>
  <c r="AD3558" i="12" s="1"/>
  <c r="AC3609" i="12"/>
  <c r="AD3609" i="12" s="1"/>
  <c r="AC3832" i="12"/>
  <c r="AD3832" i="12" s="1"/>
  <c r="AA220" i="12"/>
  <c r="Z220" i="12"/>
  <c r="AC348" i="12"/>
  <c r="AD348" i="12" s="1"/>
  <c r="AA133" i="12"/>
  <c r="Z133" i="12"/>
  <c r="AC140" i="12"/>
  <c r="AD140" i="12" s="1"/>
  <c r="S2149" i="12"/>
  <c r="T2149" i="12" s="1"/>
  <c r="AB2149" i="12" s="1"/>
  <c r="S2055" i="12"/>
  <c r="T2055" i="12" s="1"/>
  <c r="AB2055" i="12" s="1"/>
  <c r="S2233" i="12"/>
  <c r="T2233" i="12" s="1"/>
  <c r="AB2233" i="12" s="1"/>
  <c r="S2226" i="12"/>
  <c r="T2226" i="12" s="1"/>
  <c r="AB2226" i="12" s="1"/>
  <c r="S2262" i="12"/>
  <c r="T2262" i="12" s="1"/>
  <c r="AB2262" i="12" s="1"/>
  <c r="S2217" i="12"/>
  <c r="T2217" i="12" s="1"/>
  <c r="AB2217" i="12" s="1"/>
  <c r="S2173" i="12"/>
  <c r="T2173" i="12" s="1"/>
  <c r="AB2173" i="12" s="1"/>
  <c r="S2263" i="12"/>
  <c r="T2263" i="12" s="1"/>
  <c r="AB2263" i="12" s="1"/>
  <c r="S2274" i="12"/>
  <c r="T2274" i="12" s="1"/>
  <c r="AB2274" i="12" s="1"/>
  <c r="S2393" i="12"/>
  <c r="T2393" i="12" s="1"/>
  <c r="AB2393" i="12" s="1"/>
  <c r="S2383" i="12"/>
  <c r="T2383" i="12" s="1"/>
  <c r="AB2383" i="12" s="1"/>
  <c r="S2334" i="12"/>
  <c r="T2334" i="12" s="1"/>
  <c r="AB2334" i="12" s="1"/>
  <c r="S2304" i="12"/>
  <c r="T2304" i="12" s="1"/>
  <c r="AB2304" i="12" s="1"/>
  <c r="S2350" i="12"/>
  <c r="T2350" i="12" s="1"/>
  <c r="AB2350" i="12" s="1"/>
  <c r="S2471" i="12"/>
  <c r="T2471" i="12" s="1"/>
  <c r="AB2471" i="12" s="1"/>
  <c r="S2453" i="12"/>
  <c r="T2453" i="12" s="1"/>
  <c r="AB2453" i="12" s="1"/>
  <c r="S2459" i="12"/>
  <c r="T2459" i="12" s="1"/>
  <c r="AB2459" i="12" s="1"/>
  <c r="S2389" i="12"/>
  <c r="T2389" i="12" s="1"/>
  <c r="AB2389" i="12" s="1"/>
  <c r="S2395" i="12"/>
  <c r="T2395" i="12" s="1"/>
  <c r="AB2395" i="12" s="1"/>
  <c r="S2390" i="12"/>
  <c r="T2390" i="12" s="1"/>
  <c r="AB2390" i="12" s="1"/>
  <c r="S2462" i="12"/>
  <c r="T2462" i="12" s="1"/>
  <c r="AB2462" i="12" s="1"/>
  <c r="S2623" i="12"/>
  <c r="T2623" i="12" s="1"/>
  <c r="AB2623" i="12" s="1"/>
  <c r="S2422" i="12"/>
  <c r="T2422" i="12" s="1"/>
  <c r="AB2422" i="12" s="1"/>
  <c r="S2591" i="12"/>
  <c r="T2591" i="12" s="1"/>
  <c r="AB2591" i="12" s="1"/>
  <c r="S2482" i="12"/>
  <c r="T2482" i="12" s="1"/>
  <c r="AB2482" i="12" s="1"/>
  <c r="S2552" i="12"/>
  <c r="T2552" i="12" s="1"/>
  <c r="AB2552" i="12" s="1"/>
  <c r="S2542" i="12"/>
  <c r="T2542" i="12" s="1"/>
  <c r="AB2542" i="12" s="1"/>
  <c r="S2673" i="12"/>
  <c r="T2673" i="12" s="1"/>
  <c r="AB2673" i="12" s="1"/>
  <c r="S2403" i="12"/>
  <c r="T2403" i="12" s="1"/>
  <c r="AB2403" i="12" s="1"/>
  <c r="S2644" i="12"/>
  <c r="T2644" i="12" s="1"/>
  <c r="AB2644" i="12" s="1"/>
  <c r="S2586" i="12"/>
  <c r="T2586" i="12" s="1"/>
  <c r="AB2586" i="12" s="1"/>
  <c r="S2737" i="12"/>
  <c r="T2737" i="12" s="1"/>
  <c r="AB2737" i="12" s="1"/>
  <c r="S2660" i="12"/>
  <c r="T2660" i="12" s="1"/>
  <c r="AB2660" i="12" s="1"/>
  <c r="S2818" i="12"/>
  <c r="T2818" i="12" s="1"/>
  <c r="AB2818" i="12" s="1"/>
  <c r="S2723" i="12"/>
  <c r="T2723" i="12" s="1"/>
  <c r="AB2723" i="12" s="1"/>
  <c r="S2686" i="12"/>
  <c r="T2686" i="12" s="1"/>
  <c r="AB2686" i="12" s="1"/>
  <c r="S2687" i="12"/>
  <c r="T2687" i="12" s="1"/>
  <c r="AB2687" i="12" s="1"/>
  <c r="S2652" i="12"/>
  <c r="T2652" i="12" s="1"/>
  <c r="AB2652" i="12" s="1"/>
  <c r="S2759" i="12"/>
  <c r="T2759" i="12" s="1"/>
  <c r="AB2759" i="12" s="1"/>
  <c r="S2888" i="12"/>
  <c r="T2888" i="12" s="1"/>
  <c r="AB2888" i="12" s="1"/>
  <c r="S2775" i="12"/>
  <c r="T2775" i="12" s="1"/>
  <c r="AB2775" i="12" s="1"/>
  <c r="S2793" i="12"/>
  <c r="T2793" i="12" s="1"/>
  <c r="AB2793" i="12" s="1"/>
  <c r="S2701" i="12"/>
  <c r="T2701" i="12" s="1"/>
  <c r="AB2701" i="12" s="1"/>
  <c r="S2887" i="12"/>
  <c r="T2887" i="12" s="1"/>
  <c r="AB2887" i="12" s="1"/>
  <c r="S2807" i="12"/>
  <c r="T2807" i="12" s="1"/>
  <c r="AB2807" i="12" s="1"/>
  <c r="S2905" i="12"/>
  <c r="T2905" i="12" s="1"/>
  <c r="AB2905" i="12" s="1"/>
  <c r="S2809" i="12"/>
  <c r="T2809" i="12" s="1"/>
  <c r="AB2809" i="12" s="1"/>
  <c r="S3096" i="12"/>
  <c r="T3096" i="12" s="1"/>
  <c r="AB3096" i="12" s="1"/>
  <c r="S3149" i="12"/>
  <c r="T3149" i="12" s="1"/>
  <c r="AB3149" i="12" s="1"/>
  <c r="S2993" i="12"/>
  <c r="T2993" i="12" s="1"/>
  <c r="AB2993" i="12" s="1"/>
  <c r="S3066" i="12"/>
  <c r="T3066" i="12" s="1"/>
  <c r="AB3066" i="12" s="1"/>
  <c r="S3057" i="12"/>
  <c r="T3057" i="12" s="1"/>
  <c r="AB3057" i="12" s="1"/>
  <c r="S2913" i="12"/>
  <c r="T2913" i="12" s="1"/>
  <c r="AB2913" i="12" s="1"/>
  <c r="S3157" i="12"/>
  <c r="T3157" i="12" s="1"/>
  <c r="AB3157" i="12" s="1"/>
  <c r="S3049" i="12"/>
  <c r="T3049" i="12" s="1"/>
  <c r="AB3049" i="12" s="1"/>
  <c r="S3048" i="12"/>
  <c r="T3048" i="12" s="1"/>
  <c r="AB3048" i="12" s="1"/>
  <c r="S3013" i="12"/>
  <c r="T3013" i="12" s="1"/>
  <c r="AB3013" i="12" s="1"/>
  <c r="S3104" i="12"/>
  <c r="T3104" i="12" s="1"/>
  <c r="AB3104" i="12" s="1"/>
  <c r="S3086" i="12"/>
  <c r="T3086" i="12" s="1"/>
  <c r="AB3086" i="12" s="1"/>
  <c r="S2883" i="12"/>
  <c r="T2883" i="12" s="1"/>
  <c r="AB2883" i="12" s="1"/>
  <c r="S3341" i="12"/>
  <c r="T3341" i="12" s="1"/>
  <c r="AB3341" i="12" s="1"/>
  <c r="S3009" i="12"/>
  <c r="T3009" i="12" s="1"/>
  <c r="AB3009" i="12" s="1"/>
  <c r="S3026" i="12"/>
  <c r="T3026" i="12" s="1"/>
  <c r="AB3026" i="12" s="1"/>
  <c r="S3152" i="12"/>
  <c r="T3152" i="12" s="1"/>
  <c r="AB3152" i="12" s="1"/>
  <c r="S3285" i="12"/>
  <c r="T3285" i="12" s="1"/>
  <c r="AB3285" i="12" s="1"/>
  <c r="S3228" i="12"/>
  <c r="T3228" i="12" s="1"/>
  <c r="AB3228" i="12" s="1"/>
  <c r="S3320" i="12"/>
  <c r="T3320" i="12" s="1"/>
  <c r="AB3320" i="12" s="1"/>
  <c r="S3202" i="12"/>
  <c r="T3202" i="12" s="1"/>
  <c r="AB3202" i="12" s="1"/>
  <c r="S3234" i="12"/>
  <c r="T3234" i="12" s="1"/>
  <c r="AB3234" i="12" s="1"/>
  <c r="S3206" i="12"/>
  <c r="T3206" i="12" s="1"/>
  <c r="AB3206" i="12" s="1"/>
  <c r="S3343" i="12"/>
  <c r="T3343" i="12" s="1"/>
  <c r="AB3343" i="12" s="1"/>
  <c r="S3296" i="12"/>
  <c r="T3296" i="12" s="1"/>
  <c r="AB3296" i="12" s="1"/>
  <c r="S3146" i="12"/>
  <c r="T3146" i="12" s="1"/>
  <c r="AB3146" i="12" s="1"/>
  <c r="S3135" i="12"/>
  <c r="T3135" i="12" s="1"/>
  <c r="AB3135" i="12" s="1"/>
  <c r="S3173" i="12"/>
  <c r="T3173" i="12" s="1"/>
  <c r="AB3173" i="12" s="1"/>
  <c r="S3284" i="12"/>
  <c r="T3284" i="12" s="1"/>
  <c r="AB3284" i="12" s="1"/>
  <c r="S3137" i="12"/>
  <c r="T3137" i="12" s="1"/>
  <c r="AB3137" i="12" s="1"/>
  <c r="S3282" i="12"/>
  <c r="T3282" i="12" s="1"/>
  <c r="AB3282" i="12" s="1"/>
  <c r="S3432" i="12"/>
  <c r="T3432" i="12" s="1"/>
  <c r="AB3432" i="12" s="1"/>
  <c r="S3586" i="12"/>
  <c r="T3586" i="12" s="1"/>
  <c r="AB3586" i="12" s="1"/>
  <c r="S3492" i="12"/>
  <c r="T3492" i="12" s="1"/>
  <c r="AB3492" i="12" s="1"/>
  <c r="S3570" i="12"/>
  <c r="T3570" i="12" s="1"/>
  <c r="AB3570" i="12" s="1"/>
  <c r="S3472" i="12"/>
  <c r="T3472" i="12" s="1"/>
  <c r="AB3472" i="12" s="1"/>
  <c r="S3634" i="12"/>
  <c r="T3634" i="12" s="1"/>
  <c r="AB3634" i="12" s="1"/>
  <c r="S3408" i="12"/>
  <c r="T3408" i="12" s="1"/>
  <c r="AB3408" i="12" s="1"/>
  <c r="S3468" i="12"/>
  <c r="T3468" i="12" s="1"/>
  <c r="AB3468" i="12" s="1"/>
  <c r="S3383" i="12"/>
  <c r="T3383" i="12" s="1"/>
  <c r="AB3383" i="12" s="1"/>
  <c r="S3493" i="12"/>
  <c r="T3493" i="12" s="1"/>
  <c r="AB3493" i="12" s="1"/>
  <c r="S3621" i="12"/>
  <c r="T3621" i="12" s="1"/>
  <c r="AB3621" i="12" s="1"/>
  <c r="S3522" i="12"/>
  <c r="T3522" i="12" s="1"/>
  <c r="AB3522" i="12" s="1"/>
  <c r="S3366" i="12"/>
  <c r="T3366" i="12" s="1"/>
  <c r="AB3366" i="12" s="1"/>
  <c r="S3648" i="12"/>
  <c r="T3648" i="12" s="1"/>
  <c r="AB3648" i="12" s="1"/>
  <c r="S3560" i="12"/>
  <c r="T3560" i="12" s="1"/>
  <c r="AB3560" i="12" s="1"/>
  <c r="S3846" i="12"/>
  <c r="T3846" i="12" s="1"/>
  <c r="AB3846" i="12" s="1"/>
  <c r="S3743" i="12"/>
  <c r="T3743" i="12" s="1"/>
  <c r="AB3743" i="12" s="1"/>
  <c r="S3788" i="12"/>
  <c r="T3788" i="12" s="1"/>
  <c r="AB3788" i="12" s="1"/>
  <c r="S3716" i="12"/>
  <c r="T3716" i="12" s="1"/>
  <c r="AB3716" i="12" s="1"/>
  <c r="S3690" i="12"/>
  <c r="T3690" i="12" s="1"/>
  <c r="AB3690" i="12" s="1"/>
  <c r="S3842" i="12"/>
  <c r="T3842" i="12" s="1"/>
  <c r="AB3842" i="12" s="1"/>
  <c r="S3749" i="12"/>
  <c r="T3749" i="12" s="1"/>
  <c r="AB3749" i="12" s="1"/>
  <c r="S3679" i="12"/>
  <c r="T3679" i="12" s="1"/>
  <c r="AB3679" i="12" s="1"/>
  <c r="S3848" i="12"/>
  <c r="T3848" i="12" s="1"/>
  <c r="AB3848" i="12" s="1"/>
  <c r="S3864" i="12"/>
  <c r="T3864" i="12" s="1"/>
  <c r="AB3864" i="12" s="1"/>
  <c r="S3804" i="12"/>
  <c r="T3804" i="12" s="1"/>
  <c r="AB3804" i="12" s="1"/>
  <c r="S3840" i="12"/>
  <c r="T3840" i="12" s="1"/>
  <c r="AB3840" i="12" s="1"/>
  <c r="S3839" i="12"/>
  <c r="T3839" i="12" s="1"/>
  <c r="AB3839" i="12" s="1"/>
  <c r="S3698" i="12"/>
  <c r="T3698" i="12" s="1"/>
  <c r="AB3698" i="12" s="1"/>
  <c r="S3860" i="12"/>
  <c r="T3860" i="12" s="1"/>
  <c r="AB3860" i="12" s="1"/>
  <c r="S3905" i="12"/>
  <c r="T3905" i="12" s="1"/>
  <c r="AB3905" i="12" s="1"/>
  <c r="S3920" i="12"/>
  <c r="T3920" i="12" s="1"/>
  <c r="AB3920" i="12" s="1"/>
  <c r="S3900" i="12"/>
  <c r="T3900" i="12" s="1"/>
  <c r="AB3900" i="12" s="1"/>
  <c r="S3933" i="12"/>
  <c r="T3933" i="12" s="1"/>
  <c r="AB3933" i="12" s="1"/>
  <c r="AA1208" i="12"/>
  <c r="Z1208" i="12"/>
  <c r="Z1040" i="12"/>
  <c r="AA1040" i="12"/>
  <c r="Z1190" i="12"/>
  <c r="AA1190" i="12"/>
  <c r="Z1187" i="12"/>
  <c r="AA1187" i="12"/>
  <c r="AA1095" i="12"/>
  <c r="Z1095" i="12"/>
  <c r="Z1056" i="12"/>
  <c r="AA1056" i="12"/>
  <c r="Z1183" i="12"/>
  <c r="AA1183" i="12"/>
  <c r="Z921" i="12"/>
  <c r="AA921" i="12"/>
  <c r="Z964" i="12"/>
  <c r="AA964" i="12"/>
  <c r="AA1078" i="12"/>
  <c r="Z1078" i="12"/>
  <c r="Z1270" i="12"/>
  <c r="AA1270" i="12"/>
  <c r="Z1446" i="12"/>
  <c r="AA1446" i="12"/>
  <c r="Z1460" i="12"/>
  <c r="AA1460" i="12"/>
  <c r="AA1601" i="12"/>
  <c r="Z1601" i="12"/>
  <c r="AA1523" i="12"/>
  <c r="Z1523" i="12"/>
  <c r="AA1421" i="12"/>
  <c r="Z1421" i="12"/>
  <c r="Z1233" i="12"/>
  <c r="AA1233" i="12"/>
  <c r="AA1403" i="12"/>
  <c r="Z1403" i="12"/>
  <c r="Z1490" i="12"/>
  <c r="AA1490" i="12"/>
  <c r="Z1100" i="12"/>
  <c r="AA1100" i="12"/>
  <c r="AA1423" i="12"/>
  <c r="Z1423" i="12"/>
  <c r="Z1457" i="12"/>
  <c r="AA1457" i="12"/>
  <c r="AA1356" i="12"/>
  <c r="Z1356" i="12"/>
  <c r="Z1341" i="12"/>
  <c r="AA1341" i="12"/>
  <c r="Z1593" i="12"/>
  <c r="AA1593" i="12"/>
  <c r="AA1566" i="12"/>
  <c r="Z1566" i="12"/>
  <c r="AA1453" i="12"/>
  <c r="Z1453" i="12"/>
  <c r="Z1711" i="12"/>
  <c r="AA1711" i="12"/>
  <c r="AA1415" i="12"/>
  <c r="Z1415" i="12"/>
  <c r="AA1462" i="12"/>
  <c r="Z1462" i="12"/>
  <c r="AA1569" i="12"/>
  <c r="Z1569" i="12"/>
  <c r="AA1533" i="12"/>
  <c r="Z1533" i="12"/>
  <c r="Z1745" i="12"/>
  <c r="AA1745" i="12"/>
  <c r="Z1398" i="12"/>
  <c r="AA1398" i="12"/>
  <c r="Z1586" i="12"/>
  <c r="AA1586" i="12"/>
  <c r="Z1498" i="12"/>
  <c r="AA1498" i="12"/>
  <c r="Z1735" i="12"/>
  <c r="AA1735" i="12"/>
  <c r="AA1815" i="12"/>
  <c r="Z1815" i="12"/>
  <c r="Z1719" i="12"/>
  <c r="AA1719" i="12"/>
  <c r="AA1792" i="12"/>
  <c r="Z1792" i="12"/>
  <c r="Z1659" i="12"/>
  <c r="AA1659" i="12"/>
  <c r="Z1759" i="12"/>
  <c r="AA1759" i="12"/>
  <c r="AA1634" i="12"/>
  <c r="Z1634" i="12"/>
  <c r="AA1895" i="12"/>
  <c r="Z1895" i="12"/>
  <c r="AA1808" i="12"/>
  <c r="Z1808" i="12"/>
  <c r="Z1790" i="12"/>
  <c r="AA1790" i="12"/>
  <c r="AA1804" i="12"/>
  <c r="Z1804" i="12"/>
  <c r="Z1913" i="12"/>
  <c r="AA1913" i="12"/>
  <c r="AA1699" i="12"/>
  <c r="Z1699" i="12"/>
  <c r="AA1911" i="12"/>
  <c r="Z1911" i="12"/>
  <c r="AA2026" i="12"/>
  <c r="Z2026" i="12"/>
  <c r="Z1872" i="12"/>
  <c r="AA1872" i="12"/>
  <c r="Z1899" i="12"/>
  <c r="AA1899" i="12"/>
  <c r="Z2031" i="12"/>
  <c r="AA2031" i="12"/>
  <c r="AA1941" i="12"/>
  <c r="Z1941" i="12"/>
  <c r="AA1857" i="12"/>
  <c r="Z1857" i="12"/>
  <c r="AA2081" i="12"/>
  <c r="Z2081" i="12"/>
  <c r="AA2108" i="12"/>
  <c r="Z2108" i="12"/>
  <c r="Z1906" i="12"/>
  <c r="AA1906" i="12"/>
  <c r="Z2156" i="12"/>
  <c r="AA2156" i="12"/>
  <c r="AA2122" i="12"/>
  <c r="Z2122" i="12"/>
  <c r="AA2106" i="12"/>
  <c r="Z2106" i="12"/>
  <c r="Z2280" i="12"/>
  <c r="AA2280" i="12"/>
  <c r="AA2272" i="12"/>
  <c r="Z2272" i="12"/>
  <c r="AA2125" i="12"/>
  <c r="Z2125" i="12"/>
  <c r="AA2119" i="12"/>
  <c r="Z2119" i="12"/>
  <c r="AA2139" i="12"/>
  <c r="Z2139" i="12"/>
  <c r="AA1999" i="12"/>
  <c r="Z1999" i="12"/>
  <c r="AA2354" i="12"/>
  <c r="Z2354" i="12"/>
  <c r="AA2169" i="12"/>
  <c r="Z2169" i="12"/>
  <c r="Z2213" i="12"/>
  <c r="AA2213" i="12"/>
  <c r="AA2179" i="12"/>
  <c r="Z2179" i="12"/>
  <c r="AA2350" i="12"/>
  <c r="Z2350" i="12"/>
  <c r="Z2259" i="12"/>
  <c r="AA2259" i="12"/>
  <c r="Z2228" i="12"/>
  <c r="AA2228" i="12"/>
  <c r="AA2432" i="12"/>
  <c r="Z2432" i="12"/>
  <c r="Z2372" i="12"/>
  <c r="AA2372" i="12"/>
  <c r="Z2469" i="12"/>
  <c r="AA2469" i="12"/>
  <c r="Z2334" i="12"/>
  <c r="AA2334" i="12"/>
  <c r="AA2368" i="12"/>
  <c r="Z2368" i="12"/>
  <c r="AA2319" i="12"/>
  <c r="Z2319" i="12"/>
  <c r="Z2470" i="12"/>
  <c r="AA2470" i="12"/>
  <c r="Z2497" i="12"/>
  <c r="AA2497" i="12"/>
  <c r="Z2511" i="12"/>
  <c r="AA2511" i="12"/>
  <c r="AA2454" i="12"/>
  <c r="Z2454" i="12"/>
  <c r="AA2452" i="12"/>
  <c r="Z2452" i="12"/>
  <c r="Z2426" i="12"/>
  <c r="AA2426" i="12"/>
  <c r="AA2565" i="12"/>
  <c r="Z2565" i="12"/>
  <c r="Z2501" i="12"/>
  <c r="AA2501" i="12"/>
  <c r="Z2558" i="12"/>
  <c r="AA2558" i="12"/>
  <c r="Z2633" i="12"/>
  <c r="AA2633" i="12"/>
  <c r="Z2597" i="12"/>
  <c r="AA2597" i="12"/>
  <c r="Z2624" i="12"/>
  <c r="AA2624" i="12"/>
  <c r="Z2621" i="12"/>
  <c r="AA2621" i="12"/>
  <c r="Z2626" i="12"/>
  <c r="AA2626" i="12"/>
  <c r="AA2755" i="12"/>
  <c r="Z2755" i="12"/>
  <c r="AA2602" i="12"/>
  <c r="Z2602" i="12"/>
  <c r="AA2801" i="12"/>
  <c r="Z2801" i="12"/>
  <c r="Z2707" i="12"/>
  <c r="AA2707" i="12"/>
  <c r="Z2720" i="12"/>
  <c r="AA2720" i="12"/>
  <c r="Z2797" i="12"/>
  <c r="AA2797" i="12"/>
  <c r="Z2780" i="12"/>
  <c r="AA2780" i="12"/>
  <c r="AA2814" i="12"/>
  <c r="Z2814" i="12"/>
  <c r="Z2667" i="12"/>
  <c r="AA2667" i="12"/>
  <c r="AA2860" i="12"/>
  <c r="Z2860" i="12"/>
  <c r="Z2807" i="12"/>
  <c r="AA2807" i="12"/>
  <c r="AA2812" i="12"/>
  <c r="Z2812" i="12"/>
  <c r="Z2824" i="12"/>
  <c r="AA2824" i="12"/>
  <c r="Z2576" i="12"/>
  <c r="AA2576" i="12"/>
  <c r="AA2852" i="12"/>
  <c r="Z2852" i="12"/>
  <c r="Z2821" i="12"/>
  <c r="AA2821" i="12"/>
  <c r="Z2858" i="12"/>
  <c r="AA2858" i="12"/>
  <c r="Z2863" i="12"/>
  <c r="AA2863" i="12"/>
  <c r="AA2966" i="12"/>
  <c r="Z2966" i="12"/>
  <c r="AA2853" i="12"/>
  <c r="Z2853" i="12"/>
  <c r="Z3008" i="12"/>
  <c r="AA3008" i="12"/>
  <c r="Z2897" i="12"/>
  <c r="AA2897" i="12"/>
  <c r="Z2998" i="12"/>
  <c r="AA2998" i="12"/>
  <c r="AA3071" i="12"/>
  <c r="Z3071" i="12"/>
  <c r="AA2909" i="12"/>
  <c r="Z2909" i="12"/>
  <c r="Z2911" i="12"/>
  <c r="AA2911" i="12"/>
  <c r="AA2949" i="12"/>
  <c r="Z2949" i="12"/>
  <c r="AA3005" i="12"/>
  <c r="Z3005" i="12"/>
  <c r="Z3092" i="12"/>
  <c r="AA3092" i="12"/>
  <c r="Z3042" i="12"/>
  <c r="AA3042" i="12"/>
  <c r="AA3285" i="12"/>
  <c r="Z3285" i="12"/>
  <c r="AA3309" i="12"/>
  <c r="Z3309" i="12"/>
  <c r="Z3342" i="12"/>
  <c r="AA3342" i="12"/>
  <c r="AA3354" i="12"/>
  <c r="Z3354" i="12"/>
  <c r="AA3134" i="12"/>
  <c r="Z3134" i="12"/>
  <c r="Z3266" i="12"/>
  <c r="AA3266" i="12"/>
  <c r="AA3205" i="12"/>
  <c r="Z3205" i="12"/>
  <c r="Z3377" i="12"/>
  <c r="AA3377" i="12"/>
  <c r="AA3124" i="12"/>
  <c r="Z3124" i="12"/>
  <c r="Z3302" i="12"/>
  <c r="AA3302" i="12"/>
  <c r="Z3409" i="12"/>
  <c r="AA3409" i="12"/>
  <c r="Z3237" i="12"/>
  <c r="AA3237" i="12"/>
  <c r="AA3196" i="12"/>
  <c r="Z3196" i="12"/>
  <c r="AA3244" i="12"/>
  <c r="Z3244" i="12"/>
  <c r="Z3389" i="12"/>
  <c r="AA3389" i="12"/>
  <c r="AA3180" i="12"/>
  <c r="Z3180" i="12"/>
  <c r="AA3236" i="12"/>
  <c r="Z3236" i="12"/>
  <c r="AA3383" i="12"/>
  <c r="Z3383" i="12"/>
  <c r="Z3382" i="12"/>
  <c r="AA3382" i="12"/>
  <c r="Z3485" i="12"/>
  <c r="AA3485" i="12"/>
  <c r="AA3451" i="12"/>
  <c r="Z3451" i="12"/>
  <c r="Z3550" i="12"/>
  <c r="AA3550" i="12"/>
  <c r="AA3516" i="12"/>
  <c r="Z3516" i="12"/>
  <c r="AA3566" i="12"/>
  <c r="Z3566" i="12"/>
  <c r="AA3560" i="12"/>
  <c r="Z3560" i="12"/>
  <c r="AA3496" i="12"/>
  <c r="Z3496" i="12"/>
  <c r="AA3439" i="12"/>
  <c r="Z3439" i="12"/>
  <c r="Z3576" i="12"/>
  <c r="AA3576" i="12"/>
  <c r="AA3559" i="12"/>
  <c r="Z3559" i="12"/>
  <c r="AA3495" i="12"/>
  <c r="Z3495" i="12"/>
  <c r="AA3585" i="12"/>
  <c r="Z3585" i="12"/>
  <c r="Z3670" i="12"/>
  <c r="AA3670" i="12"/>
  <c r="Z3468" i="12"/>
  <c r="AA3468" i="12"/>
  <c r="AA3639" i="12"/>
  <c r="Z3639" i="12"/>
  <c r="AA3690" i="12"/>
  <c r="Z3690" i="12"/>
  <c r="Z3676" i="12"/>
  <c r="AA3676" i="12"/>
  <c r="Z3657" i="12"/>
  <c r="AA3657" i="12"/>
  <c r="Z3703" i="12"/>
  <c r="AA3703" i="12"/>
  <c r="Z3759" i="12"/>
  <c r="AA3759" i="12"/>
  <c r="Z3744" i="12"/>
  <c r="AA3744" i="12"/>
  <c r="AA3852" i="12"/>
  <c r="Z3852" i="12"/>
  <c r="AA3800" i="12"/>
  <c r="Z3800" i="12"/>
  <c r="AA3828" i="12"/>
  <c r="Z3828" i="12"/>
  <c r="Z3718" i="12"/>
  <c r="AA3718" i="12"/>
  <c r="Z3854" i="12"/>
  <c r="AA3854" i="12"/>
  <c r="Z3860" i="12"/>
  <c r="AA3860" i="12"/>
  <c r="Z3768" i="12"/>
  <c r="AA3768" i="12"/>
  <c r="Z3894" i="12"/>
  <c r="AA3894" i="12"/>
  <c r="Z3830" i="12"/>
  <c r="AA3830" i="12"/>
  <c r="Z3895" i="12"/>
  <c r="AA3895" i="12"/>
  <c r="AA3834" i="12"/>
  <c r="Z3834" i="12"/>
  <c r="Z3886" i="12"/>
  <c r="AA3886" i="12"/>
  <c r="AC227" i="12"/>
  <c r="AD227" i="12" s="1"/>
  <c r="AC212" i="12"/>
  <c r="AD212" i="12" s="1"/>
  <c r="AA202" i="12"/>
  <c r="Z202" i="12"/>
  <c r="AC192" i="12"/>
  <c r="AD192" i="12" s="1"/>
  <c r="AC421" i="12"/>
  <c r="AD421" i="12" s="1"/>
  <c r="AC309" i="12"/>
  <c r="AD309" i="12" s="1"/>
  <c r="AC550" i="12"/>
  <c r="AD550" i="12" s="1"/>
  <c r="AC438" i="12"/>
  <c r="AD438" i="12" s="1"/>
  <c r="AC275" i="12"/>
  <c r="AD275" i="12" s="1"/>
  <c r="AC303" i="12"/>
  <c r="AD303" i="12" s="1"/>
  <c r="AC590" i="12"/>
  <c r="AD590" i="12" s="1"/>
  <c r="AC442" i="12"/>
  <c r="AD442" i="12" s="1"/>
  <c r="AC538" i="12"/>
  <c r="AD538" i="12" s="1"/>
  <c r="AC615" i="12"/>
  <c r="AD615" i="12" s="1"/>
  <c r="AC669" i="12"/>
  <c r="AD669" i="12" s="1"/>
  <c r="AC627" i="12"/>
  <c r="AD627" i="12" s="1"/>
  <c r="AC544" i="12"/>
  <c r="AD544" i="12" s="1"/>
  <c r="AC562" i="12"/>
  <c r="AD562" i="12" s="1"/>
  <c r="AC599" i="12"/>
  <c r="AD599" i="12" s="1"/>
  <c r="AC511" i="12"/>
  <c r="AD511" i="12" s="1"/>
  <c r="AC845" i="12"/>
  <c r="AD845" i="12" s="1"/>
  <c r="AC813" i="12"/>
  <c r="AD813" i="12" s="1"/>
  <c r="AC662" i="12"/>
  <c r="AD662" i="12" s="1"/>
  <c r="AC914" i="12"/>
  <c r="AD914" i="12" s="1"/>
  <c r="AC553" i="12"/>
  <c r="AD553" i="12" s="1"/>
  <c r="AC866" i="12"/>
  <c r="AD866" i="12" s="1"/>
  <c r="AC917" i="12"/>
  <c r="AD917" i="12" s="1"/>
  <c r="AC879" i="12"/>
  <c r="AD879" i="12" s="1"/>
  <c r="AC1041" i="12"/>
  <c r="AD1041" i="12" s="1"/>
  <c r="AC964" i="12"/>
  <c r="AD964" i="12" s="1"/>
  <c r="AC1141" i="12"/>
  <c r="AD1141" i="12" s="1"/>
  <c r="AC720" i="12"/>
  <c r="AD720" i="12" s="1"/>
  <c r="AC736" i="12"/>
  <c r="AD736" i="12" s="1"/>
  <c r="AC1169" i="12"/>
  <c r="AD1169" i="12" s="1"/>
  <c r="AC1089" i="12"/>
  <c r="AD1089" i="12" s="1"/>
  <c r="AC947" i="12"/>
  <c r="AD947" i="12" s="1"/>
  <c r="AC937" i="12"/>
  <c r="AD937" i="12" s="1"/>
  <c r="AC1080" i="12"/>
  <c r="AD1080" i="12" s="1"/>
  <c r="AC1263" i="12"/>
  <c r="AD1263" i="12" s="1"/>
  <c r="AC1249" i="12"/>
  <c r="AD1249" i="12" s="1"/>
  <c r="AC1278" i="12"/>
  <c r="AD1278" i="12" s="1"/>
  <c r="AC1226" i="12"/>
  <c r="AD1226" i="12" s="1"/>
  <c r="AC1026" i="12"/>
  <c r="AD1026" i="12" s="1"/>
  <c r="AC1360" i="12"/>
  <c r="AD1360" i="12" s="1"/>
  <c r="AC1170" i="12"/>
  <c r="AD1170" i="12" s="1"/>
  <c r="AC1013" i="12"/>
  <c r="AD1013" i="12" s="1"/>
  <c r="AC1209" i="12"/>
  <c r="AD1209" i="12" s="1"/>
  <c r="AC1102" i="12"/>
  <c r="AD1102" i="12" s="1"/>
  <c r="AC1506" i="12"/>
  <c r="AD1506" i="12" s="1"/>
  <c r="AC1604" i="12"/>
  <c r="AD1604" i="12" s="1"/>
  <c r="AC1516" i="12"/>
  <c r="AD1516" i="12" s="1"/>
  <c r="AC1412" i="12"/>
  <c r="AD1412" i="12" s="1"/>
  <c r="AC1452" i="12"/>
  <c r="AD1452" i="12" s="1"/>
  <c r="AC1428" i="12"/>
  <c r="AD1428" i="12" s="1"/>
  <c r="AC1400" i="12"/>
  <c r="AD1400" i="12" s="1"/>
  <c r="AC1285" i="12"/>
  <c r="AD1285" i="12" s="1"/>
  <c r="AC1543" i="12"/>
  <c r="AD1543" i="12" s="1"/>
  <c r="AC1521" i="12"/>
  <c r="AD1521" i="12" s="1"/>
  <c r="AC1570" i="12"/>
  <c r="AD1570" i="12" s="1"/>
  <c r="AC1537" i="12"/>
  <c r="AD1537" i="12" s="1"/>
  <c r="AC1821" i="12"/>
  <c r="AD1821" i="12" s="1"/>
  <c r="AC1698" i="12"/>
  <c r="AD1698" i="12" s="1"/>
  <c r="AC1581" i="12"/>
  <c r="AD1581" i="12" s="1"/>
  <c r="AC1549" i="12"/>
  <c r="AD1549" i="12" s="1"/>
  <c r="AC1700" i="12"/>
  <c r="AD1700" i="12" s="1"/>
  <c r="AC1695" i="12"/>
  <c r="AD1695" i="12" s="1"/>
  <c r="AC1747" i="12"/>
  <c r="AD1747" i="12" s="1"/>
  <c r="AC1869" i="12"/>
  <c r="AD1869" i="12" s="1"/>
  <c r="AC1777" i="12"/>
  <c r="AD1777" i="12" s="1"/>
  <c r="AC1990" i="12"/>
  <c r="AD1990" i="12" s="1"/>
  <c r="AC1878" i="12"/>
  <c r="AD1878" i="12" s="1"/>
  <c r="AC1847" i="12"/>
  <c r="AD1847" i="12" s="1"/>
  <c r="AC1943" i="12"/>
  <c r="AD1943" i="12" s="1"/>
  <c r="AC1832" i="12"/>
  <c r="AD1832" i="12" s="1"/>
  <c r="AC2026" i="12"/>
  <c r="AD2026" i="12" s="1"/>
  <c r="AC2018" i="12"/>
  <c r="AD2018" i="12" s="1"/>
  <c r="AC2162" i="12"/>
  <c r="AD2162" i="12" s="1"/>
  <c r="AC2136" i="12"/>
  <c r="AD2136" i="12" s="1"/>
  <c r="AC2211" i="12"/>
  <c r="AD2211" i="12" s="1"/>
  <c r="AC2144" i="12"/>
  <c r="AD2144" i="12" s="1"/>
  <c r="AC2105" i="12"/>
  <c r="AD2105" i="12" s="1"/>
  <c r="AC2306" i="12"/>
  <c r="AD2306" i="12" s="1"/>
  <c r="AC2194" i="12"/>
  <c r="AD2194" i="12" s="1"/>
  <c r="AC2291" i="12"/>
  <c r="AD2291" i="12" s="1"/>
  <c r="AC2384" i="12"/>
  <c r="AD2384" i="12" s="1"/>
  <c r="AC2417" i="12"/>
  <c r="AD2417" i="12" s="1"/>
  <c r="AC2520" i="12"/>
  <c r="AD2520" i="12" s="1"/>
  <c r="AC2346" i="12"/>
  <c r="AD2346" i="12" s="1"/>
  <c r="AC2420" i="12"/>
  <c r="AD2420" i="12" s="1"/>
  <c r="AC2617" i="12"/>
  <c r="AD2617" i="12" s="1"/>
  <c r="AC2662" i="12"/>
  <c r="AD2662" i="12" s="1"/>
  <c r="AC2535" i="12"/>
  <c r="AD2535" i="12" s="1"/>
  <c r="AC2582" i="12"/>
  <c r="AD2582" i="12" s="1"/>
  <c r="AC2719" i="12"/>
  <c r="AD2719" i="12" s="1"/>
  <c r="AC2664" i="12"/>
  <c r="AD2664" i="12" s="1"/>
  <c r="AC2738" i="12"/>
  <c r="AD2738" i="12" s="1"/>
  <c r="AC2722" i="12"/>
  <c r="AD2722" i="12" s="1"/>
  <c r="AC2785" i="12"/>
  <c r="AD2785" i="12" s="1"/>
  <c r="AC2767" i="12"/>
  <c r="AD2767" i="12" s="1"/>
  <c r="AC2803" i="12"/>
  <c r="AD2803" i="12" s="1"/>
  <c r="AC2834" i="12"/>
  <c r="AD2834" i="12" s="1"/>
  <c r="AC2896" i="12"/>
  <c r="AD2896" i="12" s="1"/>
  <c r="AC3082" i="12"/>
  <c r="AD3082" i="12" s="1"/>
  <c r="AC3164" i="12"/>
  <c r="AD3164" i="12" s="1"/>
  <c r="AC2984" i="12"/>
  <c r="AD2984" i="12" s="1"/>
  <c r="AC3021" i="12"/>
  <c r="AD3021" i="12" s="1"/>
  <c r="AC3118" i="12"/>
  <c r="AD3118" i="12" s="1"/>
  <c r="AC3307" i="12"/>
  <c r="AD3307" i="12" s="1"/>
  <c r="AC3267" i="12"/>
  <c r="AD3267" i="12" s="1"/>
  <c r="AC3208" i="12"/>
  <c r="AD3208" i="12" s="1"/>
  <c r="AC3357" i="12"/>
  <c r="AD3357" i="12" s="1"/>
  <c r="AC3536" i="12"/>
  <c r="AD3536" i="12" s="1"/>
  <c r="AC3556" i="12"/>
  <c r="AD3556" i="12" s="1"/>
  <c r="AC3613" i="12"/>
  <c r="AD3613" i="12" s="1"/>
  <c r="AC3650" i="12"/>
  <c r="AD3650" i="12" s="1"/>
  <c r="AC3687" i="12"/>
  <c r="AD3687" i="12" s="1"/>
  <c r="AC3757" i="12"/>
  <c r="AD3757" i="12" s="1"/>
  <c r="AC3658" i="12"/>
  <c r="AD3658" i="12" s="1"/>
  <c r="AC477" i="12"/>
  <c r="AD477" i="12" s="1"/>
  <c r="Z172" i="12"/>
  <c r="AA172" i="12"/>
  <c r="AA219" i="12"/>
  <c r="Z219" i="12"/>
  <c r="AC234" i="12"/>
  <c r="AD234" i="12" s="1"/>
  <c r="AC461" i="12"/>
  <c r="AD461" i="12" s="1"/>
  <c r="AC147" i="12"/>
  <c r="AD147" i="12" s="1"/>
  <c r="AA162" i="12"/>
  <c r="Z162" i="12"/>
  <c r="AC264" i="12"/>
  <c r="AD264" i="12" s="1"/>
  <c r="AC145" i="12"/>
  <c r="AD145" i="12" s="1"/>
  <c r="AA1957" i="12"/>
  <c r="Z1957" i="12"/>
  <c r="AA1789" i="12"/>
  <c r="Z1789" i="12"/>
  <c r="AA1896" i="12"/>
  <c r="Z1896" i="12"/>
  <c r="AA1923" i="12"/>
  <c r="Z1923" i="12"/>
  <c r="AA1645" i="12"/>
  <c r="Z1645" i="12"/>
  <c r="AA1821" i="12"/>
  <c r="Z1821" i="12"/>
  <c r="AA1885" i="12"/>
  <c r="Z1885" i="12"/>
  <c r="Z1751" i="12"/>
  <c r="AA1751" i="12"/>
  <c r="Z1970" i="12"/>
  <c r="AA1970" i="12"/>
  <c r="Z2000" i="12"/>
  <c r="AA2000" i="12"/>
  <c r="Z2014" i="12"/>
  <c r="AA2014" i="12"/>
  <c r="AA1948" i="12"/>
  <c r="Z1948" i="12"/>
  <c r="Z1966" i="12"/>
  <c r="AA1966" i="12"/>
  <c r="Z2112" i="12"/>
  <c r="AA2112" i="12"/>
  <c r="Z2043" i="12"/>
  <c r="AA2043" i="12"/>
  <c r="Z2114" i="12"/>
  <c r="AA2114" i="12"/>
  <c r="Z2165" i="12"/>
  <c r="AA2165" i="12"/>
  <c r="AA2067" i="12"/>
  <c r="Z2067" i="12"/>
  <c r="AA2068" i="12"/>
  <c r="Z2068" i="12"/>
  <c r="Z2163" i="12"/>
  <c r="AA2163" i="12"/>
  <c r="AA2142" i="12"/>
  <c r="Z2142" i="12"/>
  <c r="AA1951" i="12"/>
  <c r="Z1951" i="12"/>
  <c r="AA2288" i="12"/>
  <c r="Z2288" i="12"/>
  <c r="Z2004" i="12"/>
  <c r="AA2004" i="12"/>
  <c r="AA2277" i="12"/>
  <c r="Z2277" i="12"/>
  <c r="Z2240" i="12"/>
  <c r="AA2240" i="12"/>
  <c r="Z2237" i="12"/>
  <c r="AA2237" i="12"/>
  <c r="AA2181" i="12"/>
  <c r="Z2181" i="12"/>
  <c r="AA2317" i="12"/>
  <c r="Z2317" i="12"/>
  <c r="Z2212" i="12"/>
  <c r="AA2212" i="12"/>
  <c r="AA2175" i="12"/>
  <c r="Z2175" i="12"/>
  <c r="Z2411" i="12"/>
  <c r="AA2411" i="12"/>
  <c r="AA2381" i="12"/>
  <c r="Z2381" i="12"/>
  <c r="AA2215" i="12"/>
  <c r="Z2215" i="12"/>
  <c r="AA2301" i="12"/>
  <c r="Z2301" i="12"/>
  <c r="AA2199" i="12"/>
  <c r="Z2199" i="12"/>
  <c r="Z2356" i="12"/>
  <c r="AA2356" i="12"/>
  <c r="Z2437" i="12"/>
  <c r="AA2437" i="12"/>
  <c r="Z2477" i="12"/>
  <c r="AA2477" i="12"/>
  <c r="Z2413" i="12"/>
  <c r="AA2413" i="12"/>
  <c r="AA2428" i="12"/>
  <c r="Z2428" i="12"/>
  <c r="Z2410" i="12"/>
  <c r="AA2410" i="12"/>
  <c r="AA2407" i="12"/>
  <c r="Z2407" i="12"/>
  <c r="Z2605" i="12"/>
  <c r="AA2605" i="12"/>
  <c r="Z2493" i="12"/>
  <c r="AA2493" i="12"/>
  <c r="Z2415" i="12"/>
  <c r="AA2415" i="12"/>
  <c r="Z2540" i="12"/>
  <c r="AA2540" i="12"/>
  <c r="AA2577" i="12"/>
  <c r="Z2577" i="12"/>
  <c r="AA2598" i="12"/>
  <c r="Z2598" i="12"/>
  <c r="Z2634" i="12"/>
  <c r="AA2634" i="12"/>
  <c r="Z2543" i="12"/>
  <c r="AA2543" i="12"/>
  <c r="AA2669" i="12"/>
  <c r="Z2669" i="12"/>
  <c r="Z2443" i="12"/>
  <c r="AA2443" i="12"/>
  <c r="AA2754" i="12"/>
  <c r="Z2754" i="12"/>
  <c r="Z2600" i="12"/>
  <c r="AA2600" i="12"/>
  <c r="Z2678" i="12"/>
  <c r="AA2678" i="12"/>
  <c r="Z2656" i="12"/>
  <c r="AA2656" i="12"/>
  <c r="AA2757" i="12"/>
  <c r="Z2757" i="12"/>
  <c r="Z2735" i="12"/>
  <c r="AA2735" i="12"/>
  <c r="Z2687" i="12"/>
  <c r="AA2687" i="12"/>
  <c r="Z2847" i="12"/>
  <c r="AA2847" i="12"/>
  <c r="AA2843" i="12"/>
  <c r="Z2843" i="12"/>
  <c r="AA2791" i="12"/>
  <c r="Z2791" i="12"/>
  <c r="Z2896" i="12"/>
  <c r="AA2896" i="12"/>
  <c r="AA2693" i="12"/>
  <c r="Z2693" i="12"/>
  <c r="Z2978" i="12"/>
  <c r="AA2978" i="12"/>
  <c r="AA2832" i="12"/>
  <c r="Z2832" i="12"/>
  <c r="AA2848" i="12"/>
  <c r="Z2848" i="12"/>
  <c r="Z2796" i="12"/>
  <c r="AA2796" i="12"/>
  <c r="AA2945" i="12"/>
  <c r="Z2945" i="12"/>
  <c r="Z2838" i="12"/>
  <c r="AA2838" i="12"/>
  <c r="AA2946" i="12"/>
  <c r="Z2946" i="12"/>
  <c r="AA3035" i="12"/>
  <c r="Z3035" i="12"/>
  <c r="AA3057" i="12"/>
  <c r="Z3057" i="12"/>
  <c r="Z2993" i="12"/>
  <c r="AA2993" i="12"/>
  <c r="Z3133" i="12"/>
  <c r="AA3133" i="12"/>
  <c r="AA2988" i="12"/>
  <c r="Z2988" i="12"/>
  <c r="AA3114" i="12"/>
  <c r="Z3114" i="12"/>
  <c r="Z2955" i="12"/>
  <c r="AA2955" i="12"/>
  <c r="Z3162" i="12"/>
  <c r="AA3162" i="12"/>
  <c r="Z2901" i="12"/>
  <c r="AA2901" i="12"/>
  <c r="Z3046" i="12"/>
  <c r="AA3046" i="12"/>
  <c r="Z3403" i="12"/>
  <c r="AA3403" i="12"/>
  <c r="Z3338" i="12"/>
  <c r="AA3338" i="12"/>
  <c r="Z3398" i="12"/>
  <c r="AA3398" i="12"/>
  <c r="Z2941" i="12"/>
  <c r="AA2941" i="12"/>
  <c r="AA3308" i="12"/>
  <c r="Z3308" i="12"/>
  <c r="AA3269" i="12"/>
  <c r="Z3269" i="12"/>
  <c r="AA3233" i="12"/>
  <c r="Z3233" i="12"/>
  <c r="AA3267" i="12"/>
  <c r="Z3267" i="12"/>
  <c r="Z3310" i="12"/>
  <c r="AA3310" i="12"/>
  <c r="Z3329" i="12"/>
  <c r="AA3329" i="12"/>
  <c r="Z3213" i="12"/>
  <c r="AA3213" i="12"/>
  <c r="AA3185" i="12"/>
  <c r="Z3185" i="12"/>
  <c r="Z3140" i="12"/>
  <c r="AA3140" i="12"/>
  <c r="AA3340" i="12"/>
  <c r="Z3340" i="12"/>
  <c r="AA3192" i="12"/>
  <c r="Z3192" i="12"/>
  <c r="Z3223" i="12"/>
  <c r="AA3223" i="12"/>
  <c r="AA3262" i="12"/>
  <c r="Z3262" i="12"/>
  <c r="Z3427" i="12"/>
  <c r="AA3427" i="12"/>
  <c r="AA3558" i="12"/>
  <c r="Z3558" i="12"/>
  <c r="AA3454" i="12"/>
  <c r="Z3454" i="12"/>
  <c r="AA3442" i="12"/>
  <c r="Z3442" i="12"/>
  <c r="Z3423" i="12"/>
  <c r="AA3423" i="12"/>
  <c r="Z3526" i="12"/>
  <c r="AA3526" i="12"/>
  <c r="Z3537" i="12"/>
  <c r="AA3537" i="12"/>
  <c r="Z3520" i="12"/>
  <c r="AA3520" i="12"/>
  <c r="AA3554" i="12"/>
  <c r="Z3554" i="12"/>
  <c r="Z3588" i="12"/>
  <c r="AA3588" i="12"/>
  <c r="AA3574" i="12"/>
  <c r="Z3574" i="12"/>
  <c r="Z3567" i="12"/>
  <c r="AA3567" i="12"/>
  <c r="AA3501" i="12"/>
  <c r="Z3501" i="12"/>
  <c r="AA3483" i="12"/>
  <c r="Z3483" i="12"/>
  <c r="AA3428" i="12"/>
  <c r="Z3428" i="12"/>
  <c r="Z3636" i="12"/>
  <c r="AA3636" i="12"/>
  <c r="Z3825" i="12"/>
  <c r="AA3825" i="12"/>
  <c r="AA3725" i="12"/>
  <c r="Z3725" i="12"/>
  <c r="AA3760" i="12"/>
  <c r="Z3760" i="12"/>
  <c r="AA3815" i="12"/>
  <c r="Z3815" i="12"/>
  <c r="Z3698" i="12"/>
  <c r="AA3698" i="12"/>
  <c r="AA3719" i="12"/>
  <c r="Z3719" i="12"/>
  <c r="Z3673" i="12"/>
  <c r="AA3673" i="12"/>
  <c r="AA3779" i="12"/>
  <c r="Z3779" i="12"/>
  <c r="Z3767" i="12"/>
  <c r="AA3767" i="12"/>
  <c r="Z3804" i="12"/>
  <c r="AA3804" i="12"/>
  <c r="Z3869" i="12"/>
  <c r="AA3869" i="12"/>
  <c r="AA3788" i="12"/>
  <c r="Z3788" i="12"/>
  <c r="AA3811" i="12"/>
  <c r="Z3811" i="12"/>
  <c r="AA3907" i="12"/>
  <c r="Z3907" i="12"/>
  <c r="AA3911" i="12"/>
  <c r="Z3911" i="12"/>
  <c r="AA3924" i="12"/>
  <c r="Z3924" i="12"/>
  <c r="Z3888" i="12"/>
  <c r="AA3888" i="12"/>
  <c r="Z3904" i="12"/>
  <c r="AA3904" i="12"/>
  <c r="Z257" i="12"/>
  <c r="AA257" i="12"/>
  <c r="AC199" i="12"/>
  <c r="AD199" i="12" s="1"/>
  <c r="AC571" i="12"/>
  <c r="AD571" i="12" s="1"/>
  <c r="AC454" i="12"/>
  <c r="AD454" i="12" s="1"/>
  <c r="AC218" i="12"/>
  <c r="AD218" i="12" s="1"/>
  <c r="AC644" i="12"/>
  <c r="AD644" i="12" s="1"/>
  <c r="AC323" i="12"/>
  <c r="AD323" i="12" s="1"/>
  <c r="AC482" i="12"/>
  <c r="AD482" i="12" s="1"/>
  <c r="AC464" i="12"/>
  <c r="AD464" i="12" s="1"/>
  <c r="AC302" i="12"/>
  <c r="AD302" i="12" s="1"/>
  <c r="AC624" i="12"/>
  <c r="AD624" i="12" s="1"/>
  <c r="AC523" i="12"/>
  <c r="AD523" i="12" s="1"/>
  <c r="AC280" i="12"/>
  <c r="AD280" i="12" s="1"/>
  <c r="AC691" i="12"/>
  <c r="AD691" i="12" s="1"/>
  <c r="AC529" i="12"/>
  <c r="AD529" i="12" s="1"/>
  <c r="AC732" i="12"/>
  <c r="AD732" i="12" s="1"/>
  <c r="AC825" i="12"/>
  <c r="AD825" i="12" s="1"/>
  <c r="AC740" i="12"/>
  <c r="AD740" i="12" s="1"/>
  <c r="AC531" i="12"/>
  <c r="AD531" i="12" s="1"/>
  <c r="AC552" i="12"/>
  <c r="AD552" i="12" s="1"/>
  <c r="AC535" i="12"/>
  <c r="AD535" i="12" s="1"/>
  <c r="AC634" i="12"/>
  <c r="AD634" i="12" s="1"/>
  <c r="AC1204" i="12"/>
  <c r="AD1204" i="12" s="1"/>
  <c r="AC737" i="12"/>
  <c r="AD737" i="12" s="1"/>
  <c r="AC935" i="12"/>
  <c r="AD935" i="12" s="1"/>
  <c r="AC802" i="12"/>
  <c r="AD802" i="12" s="1"/>
  <c r="AC799" i="12"/>
  <c r="AD799" i="12" s="1"/>
  <c r="AC946" i="12"/>
  <c r="AD946" i="12" s="1"/>
  <c r="AC690" i="12"/>
  <c r="AD690" i="12" s="1"/>
  <c r="AC883" i="12"/>
  <c r="AD883" i="12" s="1"/>
  <c r="AC896" i="12"/>
  <c r="AD896" i="12" s="1"/>
  <c r="AC836" i="12"/>
  <c r="AD836" i="12" s="1"/>
  <c r="AC1023" i="12"/>
  <c r="AD1023" i="12" s="1"/>
  <c r="AC1327" i="12"/>
  <c r="AD1327" i="12" s="1"/>
  <c r="AC1009" i="12"/>
  <c r="AD1009" i="12" s="1"/>
  <c r="AC933" i="12"/>
  <c r="AD933" i="12" s="1"/>
  <c r="AC1029" i="12"/>
  <c r="AD1029" i="12" s="1"/>
  <c r="AC1168" i="12"/>
  <c r="AD1168" i="12" s="1"/>
  <c r="AC991" i="12"/>
  <c r="AD991" i="12" s="1"/>
  <c r="AC924" i="12"/>
  <c r="AD924" i="12" s="1"/>
  <c r="AC1087" i="12"/>
  <c r="AD1087" i="12" s="1"/>
  <c r="AC1059" i="12"/>
  <c r="AD1059" i="12" s="1"/>
  <c r="AC1094" i="12"/>
  <c r="AD1094" i="12" s="1"/>
  <c r="AC1115" i="12"/>
  <c r="AD1115" i="12" s="1"/>
  <c r="AC1482" i="12"/>
  <c r="AD1482" i="12" s="1"/>
  <c r="AC1336" i="12"/>
  <c r="AD1336" i="12" s="1"/>
  <c r="AC1252" i="12"/>
  <c r="AD1252" i="12" s="1"/>
  <c r="AC1301" i="12"/>
  <c r="AD1301" i="12" s="1"/>
  <c r="AC1108" i="12"/>
  <c r="AD1108" i="12" s="1"/>
  <c r="AC1176" i="12"/>
  <c r="AD1176" i="12" s="1"/>
  <c r="AC1289" i="12"/>
  <c r="AD1289" i="12" s="1"/>
  <c r="AC1392" i="12"/>
  <c r="AD1392" i="12" s="1"/>
  <c r="AC1523" i="12"/>
  <c r="AD1523" i="12" s="1"/>
  <c r="AC1401" i="12"/>
  <c r="AD1401" i="12" s="1"/>
  <c r="AC1488" i="12"/>
  <c r="AD1488" i="12" s="1"/>
  <c r="AC1468" i="12"/>
  <c r="AD1468" i="12" s="1"/>
  <c r="AC1290" i="12"/>
  <c r="AD1290" i="12" s="1"/>
  <c r="AC1419" i="12"/>
  <c r="AD1419" i="12" s="1"/>
  <c r="AC1462" i="12"/>
  <c r="AD1462" i="12" s="1"/>
  <c r="AC1684" i="12"/>
  <c r="AD1684" i="12" s="1"/>
  <c r="AC1594" i="12"/>
  <c r="AD1594" i="12" s="1"/>
  <c r="AC1576" i="12"/>
  <c r="AD1576" i="12" s="1"/>
  <c r="AC1822" i="12"/>
  <c r="AD1822" i="12" s="1"/>
  <c r="AC1790" i="12"/>
  <c r="AD1790" i="12" s="1"/>
  <c r="AC1599" i="12"/>
  <c r="AD1599" i="12" s="1"/>
  <c r="AC1629" i="12"/>
  <c r="AD1629" i="12" s="1"/>
  <c r="AC1669" i="12"/>
  <c r="AD1669" i="12" s="1"/>
  <c r="AC1642" i="12"/>
  <c r="AD1642" i="12" s="1"/>
  <c r="AC1942" i="12"/>
  <c r="AD1942" i="12" s="1"/>
  <c r="AC1692" i="12"/>
  <c r="AD1692" i="12" s="1"/>
  <c r="AC1968" i="12"/>
  <c r="AD1968" i="12" s="1"/>
  <c r="AC1757" i="12"/>
  <c r="AD1757" i="12" s="1"/>
  <c r="AC1868" i="12"/>
  <c r="AD1868" i="12" s="1"/>
  <c r="AC2044" i="12"/>
  <c r="AD2044" i="12" s="1"/>
  <c r="AC1895" i="12"/>
  <c r="AD1895" i="12" s="1"/>
  <c r="AC2022" i="12"/>
  <c r="AD2022" i="12" s="1"/>
  <c r="AC1836" i="12"/>
  <c r="AD1836" i="12" s="1"/>
  <c r="AC1989" i="12"/>
  <c r="AD1989" i="12" s="1"/>
  <c r="AC2124" i="12"/>
  <c r="AD2124" i="12" s="1"/>
  <c r="AC1960" i="12"/>
  <c r="AD1960" i="12" s="1"/>
  <c r="AC2002" i="12"/>
  <c r="AD2002" i="12" s="1"/>
  <c r="AC2219" i="12"/>
  <c r="AD2219" i="12" s="1"/>
  <c r="AC2250" i="12"/>
  <c r="AD2250" i="12" s="1"/>
  <c r="AC2261" i="12"/>
  <c r="AD2261" i="12" s="1"/>
  <c r="AC2248" i="12"/>
  <c r="AD2248" i="12" s="1"/>
  <c r="AC2221" i="12"/>
  <c r="AD2221" i="12" s="1"/>
  <c r="AC2353" i="12"/>
  <c r="AD2353" i="12" s="1"/>
  <c r="AC2252" i="12"/>
  <c r="AD2252" i="12" s="1"/>
  <c r="AC2240" i="12"/>
  <c r="AD2240" i="12" s="1"/>
  <c r="AC2246" i="12"/>
  <c r="AD2246" i="12" s="1"/>
  <c r="AC2511" i="12"/>
  <c r="AD2511" i="12" s="1"/>
  <c r="AC2376" i="12"/>
  <c r="AD2376" i="12" s="1"/>
  <c r="AC2370" i="12"/>
  <c r="AD2370" i="12" s="1"/>
  <c r="AC2432" i="12"/>
  <c r="AD2432" i="12" s="1"/>
  <c r="AC2534" i="12"/>
  <c r="AD2534" i="12" s="1"/>
  <c r="AC2356" i="12"/>
  <c r="AD2356" i="12" s="1"/>
  <c r="AC2494" i="12"/>
  <c r="AD2494" i="12" s="1"/>
  <c r="AC2527" i="12"/>
  <c r="AD2527" i="12" s="1"/>
  <c r="AC2593" i="12"/>
  <c r="AD2593" i="12" s="1"/>
  <c r="AC2693" i="12"/>
  <c r="AD2693" i="12" s="1"/>
  <c r="AC2647" i="12"/>
  <c r="AD2647" i="12" s="1"/>
  <c r="AC2558" i="12"/>
  <c r="AD2558" i="12" s="1"/>
  <c r="AC2740" i="12"/>
  <c r="AD2740" i="12" s="1"/>
  <c r="AC2778" i="12"/>
  <c r="AD2778" i="12" s="1"/>
  <c r="AC2735" i="12"/>
  <c r="AD2735" i="12" s="1"/>
  <c r="AC2705" i="12"/>
  <c r="AD2705" i="12" s="1"/>
  <c r="AC2946" i="12"/>
  <c r="AD2946" i="12" s="1"/>
  <c r="AC3058" i="12"/>
  <c r="AD3058" i="12" s="1"/>
  <c r="AC3131" i="12"/>
  <c r="AD3131" i="12" s="1"/>
  <c r="AC3351" i="12"/>
  <c r="AD3351" i="12" s="1"/>
  <c r="AC3272" i="12"/>
  <c r="AD3272" i="12" s="1"/>
  <c r="AC3165" i="12"/>
  <c r="AD3165" i="12" s="1"/>
  <c r="AC3291" i="12"/>
  <c r="AD3291" i="12" s="1"/>
  <c r="AC3534" i="12"/>
  <c r="AD3534" i="12" s="1"/>
  <c r="AC3418" i="12"/>
  <c r="AD3418" i="12" s="1"/>
  <c r="AC3518" i="12"/>
  <c r="AD3518" i="12" s="1"/>
  <c r="AC3817" i="12"/>
  <c r="AD3817" i="12" s="1"/>
  <c r="AC3791" i="12"/>
  <c r="AD3791" i="12" s="1"/>
  <c r="AA154" i="12"/>
  <c r="Z154" i="12"/>
  <c r="Z161" i="12"/>
  <c r="AA161" i="12"/>
  <c r="AC283" i="12"/>
  <c r="AD283" i="12" s="1"/>
  <c r="AC253" i="12"/>
  <c r="AD253" i="12" s="1"/>
  <c r="AA251" i="12"/>
  <c r="Z251" i="12"/>
  <c r="AA176" i="12"/>
  <c r="Z176" i="12"/>
  <c r="AC269" i="12"/>
  <c r="AD269" i="12" s="1"/>
  <c r="AC235" i="12"/>
  <c r="AD235" i="12" s="1"/>
  <c r="AA281" i="12"/>
  <c r="Z281" i="12"/>
  <c r="AC447" i="12"/>
  <c r="AD447" i="12" s="1"/>
  <c r="AC295" i="12"/>
  <c r="AD295" i="12" s="1"/>
  <c r="Z622" i="12"/>
  <c r="AA622" i="12"/>
  <c r="AA335" i="12"/>
  <c r="Z335" i="12"/>
  <c r="AA607" i="12"/>
  <c r="Z607" i="12"/>
  <c r="AA634" i="12"/>
  <c r="Z634" i="12"/>
  <c r="AA654" i="12"/>
  <c r="Z654" i="12"/>
  <c r="AA656" i="12"/>
  <c r="Z656" i="12"/>
  <c r="AA269" i="12"/>
  <c r="Z269" i="12"/>
  <c r="AA458" i="12"/>
  <c r="Z458" i="12"/>
  <c r="Z620" i="12"/>
  <c r="AA620" i="12"/>
  <c r="AA455" i="12"/>
  <c r="Z455" i="12"/>
  <c r="AA446" i="12"/>
  <c r="Z446" i="12"/>
  <c r="AA376" i="12"/>
  <c r="Z376" i="12"/>
  <c r="AA571" i="12"/>
  <c r="Z571" i="12"/>
  <c r="AA599" i="12"/>
  <c r="Z599" i="12"/>
  <c r="Z556" i="12"/>
  <c r="AA556" i="12"/>
  <c r="Z803" i="12"/>
  <c r="AA803" i="12"/>
  <c r="Z740" i="12"/>
  <c r="AA740" i="12"/>
  <c r="Z899" i="12"/>
  <c r="AA899" i="12"/>
  <c r="Z819" i="12"/>
  <c r="AA819" i="12"/>
  <c r="Z769" i="12"/>
  <c r="AA769" i="12"/>
  <c r="Z794" i="12"/>
  <c r="AA794" i="12"/>
  <c r="AA551" i="12"/>
  <c r="Z551" i="12"/>
  <c r="Z501" i="12"/>
  <c r="AA501" i="12"/>
  <c r="Z793" i="12"/>
  <c r="AA793" i="12"/>
  <c r="Z943" i="12"/>
  <c r="AA943" i="12"/>
  <c r="Z540" i="12"/>
  <c r="AA540" i="12"/>
  <c r="AA895" i="12"/>
  <c r="Z895" i="12"/>
  <c r="Z966" i="12"/>
  <c r="AA966" i="12"/>
  <c r="AA1167" i="12"/>
  <c r="Z1167" i="12"/>
  <c r="AA707" i="12"/>
  <c r="Z707" i="12"/>
  <c r="Z785" i="12"/>
  <c r="AA785" i="12"/>
  <c r="Z824" i="12"/>
  <c r="AA824" i="12"/>
  <c r="Z1109" i="12"/>
  <c r="AA1109" i="12"/>
  <c r="Z960" i="12"/>
  <c r="AA960" i="12"/>
  <c r="AA936" i="12"/>
  <c r="Z936" i="12"/>
  <c r="Z959" i="12"/>
  <c r="AA959" i="12"/>
  <c r="Z811" i="12"/>
  <c r="AA811" i="12"/>
  <c r="AA1184" i="12"/>
  <c r="Z1184" i="12"/>
  <c r="Z974" i="12"/>
  <c r="AA974" i="12"/>
  <c r="Z972" i="12"/>
  <c r="AA972" i="12"/>
  <c r="Z1264" i="12"/>
  <c r="AA1264" i="12"/>
  <c r="AA1168" i="12"/>
  <c r="Z1168" i="12"/>
  <c r="AA1174" i="12"/>
  <c r="Z1174" i="12"/>
  <c r="Z1023" i="12"/>
  <c r="AA1023" i="12"/>
  <c r="Z1130" i="12"/>
  <c r="AA1130" i="12"/>
  <c r="AA1339" i="12"/>
  <c r="Z1339" i="12"/>
  <c r="Z1076" i="12"/>
  <c r="AA1076" i="12"/>
  <c r="Z1309" i="12"/>
  <c r="AA1309" i="12"/>
  <c r="AA1061" i="12"/>
  <c r="Z1061" i="12"/>
  <c r="AA1209" i="12"/>
  <c r="Z1209" i="12"/>
  <c r="AA1046" i="12"/>
  <c r="Z1046" i="12"/>
  <c r="Z1092" i="12"/>
  <c r="AA1092" i="12"/>
  <c r="AA1173" i="12"/>
  <c r="Z1173" i="12"/>
  <c r="Z1334" i="12"/>
  <c r="AA1334" i="12"/>
  <c r="Z1229" i="12"/>
  <c r="AA1229" i="12"/>
  <c r="Z1419" i="12"/>
  <c r="AA1419" i="12"/>
  <c r="Z1140" i="12"/>
  <c r="AA1140" i="12"/>
  <c r="AA1485" i="12"/>
  <c r="Z1485" i="12"/>
  <c r="AA1355" i="12"/>
  <c r="Z1355" i="12"/>
  <c r="AA1430" i="12"/>
  <c r="Z1430" i="12"/>
  <c r="AA1450" i="12"/>
  <c r="Z1450" i="12"/>
  <c r="AA1358" i="12"/>
  <c r="Z1358" i="12"/>
  <c r="AA1347" i="12"/>
  <c r="Z1347" i="12"/>
  <c r="Z1372" i="12"/>
  <c r="AA1372" i="12"/>
  <c r="Z1303" i="12"/>
  <c r="AA1303" i="12"/>
  <c r="Z1394" i="12"/>
  <c r="AA1394" i="12"/>
  <c r="AA1509" i="12"/>
  <c r="Z1509" i="12"/>
  <c r="AA1543" i="12"/>
  <c r="Z1543" i="12"/>
  <c r="AA1461" i="12"/>
  <c r="Z1461" i="12"/>
  <c r="Z1599" i="12"/>
  <c r="AA1599" i="12"/>
  <c r="AA1391" i="12"/>
  <c r="Z1391" i="12"/>
  <c r="Z1475" i="12"/>
  <c r="AA1475" i="12"/>
  <c r="Z1595" i="12"/>
  <c r="AA1595" i="12"/>
  <c r="Z1642" i="12"/>
  <c r="AA1642" i="12"/>
  <c r="AA1483" i="12"/>
  <c r="Z1483" i="12"/>
  <c r="AA1429" i="12"/>
  <c r="Z1429" i="12"/>
  <c r="Z1676" i="12"/>
  <c r="AA1676" i="12"/>
  <c r="Z1810" i="12"/>
  <c r="AA1810" i="12"/>
  <c r="AA1768" i="12"/>
  <c r="Z1768" i="12"/>
  <c r="AA1850" i="12"/>
  <c r="Z1850" i="12"/>
  <c r="Z1772" i="12"/>
  <c r="AA1772" i="12"/>
  <c r="Z1670" i="12"/>
  <c r="AA1670" i="12"/>
  <c r="Z1633" i="12"/>
  <c r="AA1633" i="12"/>
  <c r="Z1780" i="12"/>
  <c r="AA1780" i="12"/>
  <c r="AA1797" i="12"/>
  <c r="Z1797" i="12"/>
  <c r="Z1936" i="12"/>
  <c r="AA1936" i="12"/>
  <c r="Z1945" i="12"/>
  <c r="AA1945" i="12"/>
  <c r="AA1876" i="12"/>
  <c r="Z1876" i="12"/>
  <c r="AA1824" i="12"/>
  <c r="Z1824" i="12"/>
  <c r="AA1887" i="12"/>
  <c r="Z1887" i="12"/>
  <c r="Z1736" i="12"/>
  <c r="AA1736" i="12"/>
  <c r="AA1942" i="12"/>
  <c r="Z1942" i="12"/>
  <c r="AA1836" i="12"/>
  <c r="Z1836" i="12"/>
  <c r="AA1859" i="12"/>
  <c r="Z1859" i="12"/>
  <c r="Z1843" i="12"/>
  <c r="AA1843" i="12"/>
  <c r="Z1961" i="12"/>
  <c r="AA1961" i="12"/>
  <c r="Z2041" i="12"/>
  <c r="AA2041" i="12"/>
  <c r="Z1939" i="12"/>
  <c r="AA1939" i="12"/>
  <c r="AA2053" i="12"/>
  <c r="Z2053" i="12"/>
  <c r="Z1924" i="12"/>
  <c r="AA1924" i="12"/>
  <c r="AA2127" i="12"/>
  <c r="Z2127" i="12"/>
  <c r="AA2073" i="12"/>
  <c r="Z2073" i="12"/>
  <c r="AA2098" i="12"/>
  <c r="Z2098" i="12"/>
  <c r="AA2102" i="12"/>
  <c r="Z2102" i="12"/>
  <c r="AA2132" i="12"/>
  <c r="Z2132" i="12"/>
  <c r="Z1952" i="12"/>
  <c r="AA1952" i="12"/>
  <c r="AA2121" i="12"/>
  <c r="Z2121" i="12"/>
  <c r="AA2168" i="12"/>
  <c r="Z2168" i="12"/>
  <c r="AA2137" i="12"/>
  <c r="Z2137" i="12"/>
  <c r="Z2222" i="12"/>
  <c r="AA2222" i="12"/>
  <c r="AA2360" i="12"/>
  <c r="Z2360" i="12"/>
  <c r="AA2255" i="12"/>
  <c r="Z2255" i="12"/>
  <c r="AA2239" i="12"/>
  <c r="Z2239" i="12"/>
  <c r="Z2292" i="12"/>
  <c r="AA2292" i="12"/>
  <c r="Z2210" i="12"/>
  <c r="AA2210" i="12"/>
  <c r="AA2201" i="12"/>
  <c r="Z2201" i="12"/>
  <c r="AA2348" i="12"/>
  <c r="Z2348" i="12"/>
  <c r="Z2310" i="12"/>
  <c r="AA2310" i="12"/>
  <c r="AA2355" i="12"/>
  <c r="Z2355" i="12"/>
  <c r="Z2326" i="12"/>
  <c r="AA2326" i="12"/>
  <c r="AA2362" i="12"/>
  <c r="Z2362" i="12"/>
  <c r="Z2351" i="12"/>
  <c r="AA2351" i="12"/>
  <c r="Z2343" i="12"/>
  <c r="AA2343" i="12"/>
  <c r="AA2457" i="12"/>
  <c r="Z2457" i="12"/>
  <c r="AA2408" i="12"/>
  <c r="Z2408" i="12"/>
  <c r="AA2467" i="12"/>
  <c r="Z2467" i="12"/>
  <c r="Z2486" i="12"/>
  <c r="AA2486" i="12"/>
  <c r="Z2424" i="12"/>
  <c r="AA2424" i="12"/>
  <c r="AA2369" i="12"/>
  <c r="Z2369" i="12"/>
  <c r="AA2525" i="12"/>
  <c r="Z2525" i="12"/>
  <c r="AA2617" i="12"/>
  <c r="Z2617" i="12"/>
  <c r="AA2556" i="12"/>
  <c r="Z2556" i="12"/>
  <c r="Z2570" i="12"/>
  <c r="AA2570" i="12"/>
  <c r="AA2614" i="12"/>
  <c r="Z2614" i="12"/>
  <c r="AA2575" i="12"/>
  <c r="Z2575" i="12"/>
  <c r="AA2615" i="12"/>
  <c r="Z2615" i="12"/>
  <c r="Z2640" i="12"/>
  <c r="AA2640" i="12"/>
  <c r="AA2583" i="12"/>
  <c r="Z2583" i="12"/>
  <c r="Z2586" i="12"/>
  <c r="AA2586" i="12"/>
  <c r="AA2646" i="12"/>
  <c r="Z2646" i="12"/>
  <c r="AA2725" i="12"/>
  <c r="Z2725" i="12"/>
  <c r="Z2684" i="12"/>
  <c r="AA2684" i="12"/>
  <c r="Z2716" i="12"/>
  <c r="AA2716" i="12"/>
  <c r="Z2692" i="12"/>
  <c r="AA2692" i="12"/>
  <c r="Z2710" i="12"/>
  <c r="AA2710" i="12"/>
  <c r="AA2654" i="12"/>
  <c r="Z2654" i="12"/>
  <c r="Z2879" i="12"/>
  <c r="AA2879" i="12"/>
  <c r="Z2829" i="12"/>
  <c r="AA2829" i="12"/>
  <c r="Z2880" i="12"/>
  <c r="AA2880" i="12"/>
  <c r="Z2872" i="12"/>
  <c r="AA2872" i="12"/>
  <c r="Z2657" i="12"/>
  <c r="AA2657" i="12"/>
  <c r="Z3052" i="12"/>
  <c r="AA3052" i="12"/>
  <c r="Z3018" i="12"/>
  <c r="AA3018" i="12"/>
  <c r="AA3093" i="12"/>
  <c r="Z3093" i="12"/>
  <c r="AA2839" i="12"/>
  <c r="Z2839" i="12"/>
  <c r="AA3034" i="12"/>
  <c r="Z3034" i="12"/>
  <c r="Z2777" i="12"/>
  <c r="AA2777" i="12"/>
  <c r="Z3021" i="12"/>
  <c r="AA3021" i="12"/>
  <c r="Z3033" i="12"/>
  <c r="AA3033" i="12"/>
  <c r="AA3090" i="12"/>
  <c r="Z3090" i="12"/>
  <c r="AA2902" i="12"/>
  <c r="Z2902" i="12"/>
  <c r="Z3141" i="12"/>
  <c r="AA3141" i="12"/>
  <c r="AA3073" i="12"/>
  <c r="Z3073" i="12"/>
  <c r="AA2932" i="12"/>
  <c r="Z2932" i="12"/>
  <c r="Z3067" i="12"/>
  <c r="AA3067" i="12"/>
  <c r="AA2960" i="12"/>
  <c r="Z2960" i="12"/>
  <c r="AA3056" i="12"/>
  <c r="Z3056" i="12"/>
  <c r="AA3029" i="12"/>
  <c r="Z3029" i="12"/>
  <c r="AA2943" i="12"/>
  <c r="Z2943" i="12"/>
  <c r="AA3110" i="12"/>
  <c r="Z3110" i="12"/>
  <c r="AA3177" i="12"/>
  <c r="Z3177" i="12"/>
  <c r="AA3050" i="12"/>
  <c r="Z3050" i="12"/>
  <c r="Z3263" i="12"/>
  <c r="AA3263" i="12"/>
  <c r="AA3258" i="12"/>
  <c r="Z3258" i="12"/>
  <c r="Z3305" i="12"/>
  <c r="AA3305" i="12"/>
  <c r="AA3304" i="12"/>
  <c r="Z3304" i="12"/>
  <c r="AA3143" i="12"/>
  <c r="Z3143" i="12"/>
  <c r="AA3157" i="12"/>
  <c r="Z3157" i="12"/>
  <c r="Z3243" i="12"/>
  <c r="AA3243" i="12"/>
  <c r="Z3325" i="12"/>
  <c r="AA3325" i="12"/>
  <c r="AA3334" i="12"/>
  <c r="Z3334" i="12"/>
  <c r="Z3130" i="12"/>
  <c r="AA3130" i="12"/>
  <c r="Z3396" i="12"/>
  <c r="AA3396" i="12"/>
  <c r="Z3156" i="12"/>
  <c r="AA3156" i="12"/>
  <c r="AA3582" i="12"/>
  <c r="Z3582" i="12"/>
  <c r="AA3653" i="12"/>
  <c r="Z3653" i="12"/>
  <c r="AA3217" i="12"/>
  <c r="Z3217" i="12"/>
  <c r="Z3476" i="12"/>
  <c r="AA3476" i="12"/>
  <c r="AA3478" i="12"/>
  <c r="Z3478" i="12"/>
  <c r="Z3535" i="12"/>
  <c r="AA3535" i="12"/>
  <c r="AA3541" i="12"/>
  <c r="Z3541" i="12"/>
  <c r="Z3473" i="12"/>
  <c r="AA3473" i="12"/>
  <c r="Z3412" i="12"/>
  <c r="AA3412" i="12"/>
  <c r="AA3575" i="12"/>
  <c r="Z3575" i="12"/>
  <c r="Z3646" i="12"/>
  <c r="AA3646" i="12"/>
  <c r="Z3488" i="12"/>
  <c r="AA3488" i="12"/>
  <c r="AA3580" i="12"/>
  <c r="Z3580" i="12"/>
  <c r="AA3573" i="12"/>
  <c r="Z3573" i="12"/>
  <c r="Z3386" i="12"/>
  <c r="AA3386" i="12"/>
  <c r="Z3591" i="12"/>
  <c r="AA3591" i="12"/>
  <c r="Z3602" i="12"/>
  <c r="AA3602" i="12"/>
  <c r="Z3722" i="12"/>
  <c r="AA3722" i="12"/>
  <c r="AA3615" i="12"/>
  <c r="Z3615" i="12"/>
  <c r="AA3842" i="12"/>
  <c r="Z3842" i="12"/>
  <c r="AA3784" i="12"/>
  <c r="Z3784" i="12"/>
  <c r="Z3638" i="12"/>
  <c r="AA3638" i="12"/>
  <c r="AA3789" i="12"/>
  <c r="Z3789" i="12"/>
  <c r="Z3862" i="12"/>
  <c r="AA3862" i="12"/>
  <c r="Z3695" i="12"/>
  <c r="AA3695" i="12"/>
  <c r="Z3717" i="12"/>
  <c r="AA3717" i="12"/>
  <c r="Z3625" i="12"/>
  <c r="AA3625" i="12"/>
  <c r="Z3730" i="12"/>
  <c r="AA3730" i="12"/>
  <c r="Z3870" i="12"/>
  <c r="AA3870" i="12"/>
  <c r="Z3776" i="12"/>
  <c r="AA3776" i="12"/>
  <c r="Z3732" i="12"/>
  <c r="AA3732" i="12"/>
  <c r="AA3781" i="12"/>
  <c r="Z3781" i="12"/>
  <c r="AA3883" i="12"/>
  <c r="Z3883" i="12"/>
  <c r="Z3928" i="12"/>
  <c r="AA3928" i="12"/>
  <c r="Z3891" i="12"/>
  <c r="AA3891" i="12"/>
  <c r="AA262" i="12"/>
  <c r="Z262" i="12"/>
  <c r="AA263" i="12"/>
  <c r="Z263" i="12"/>
  <c r="AC465" i="12"/>
  <c r="AD465" i="12" s="1"/>
  <c r="AC332" i="12"/>
  <c r="AD332" i="12" s="1"/>
  <c r="AC489" i="12"/>
  <c r="AD489" i="12" s="1"/>
  <c r="AC557" i="12"/>
  <c r="AD557" i="12" s="1"/>
  <c r="AC355" i="12"/>
  <c r="AD355" i="12" s="1"/>
  <c r="AC609" i="12"/>
  <c r="AD609" i="12" s="1"/>
  <c r="AC276" i="12"/>
  <c r="AD276" i="12" s="1"/>
  <c r="AC268" i="12"/>
  <c r="AD268" i="12" s="1"/>
  <c r="AC377" i="12"/>
  <c r="AD377" i="12" s="1"/>
  <c r="AC338" i="12"/>
  <c r="AD338" i="12" s="1"/>
  <c r="AC685" i="12"/>
  <c r="AD685" i="12" s="1"/>
  <c r="AC632" i="12"/>
  <c r="AD632" i="12" s="1"/>
  <c r="AC564" i="12"/>
  <c r="AD564" i="12" s="1"/>
  <c r="AC583" i="12"/>
  <c r="AD583" i="12" s="1"/>
  <c r="AC509" i="12"/>
  <c r="AD509" i="12" s="1"/>
  <c r="AC744" i="12"/>
  <c r="AD744" i="12" s="1"/>
  <c r="AC708" i="12"/>
  <c r="AD708" i="12" s="1"/>
  <c r="AC596" i="12"/>
  <c r="AD596" i="12" s="1"/>
  <c r="AC577" i="12"/>
  <c r="AD577" i="12" s="1"/>
  <c r="AC745" i="12"/>
  <c r="AD745" i="12" s="1"/>
  <c r="AC534" i="12"/>
  <c r="AD534" i="12" s="1"/>
  <c r="AC1236" i="12"/>
  <c r="AD1236" i="12" s="1"/>
  <c r="AC887" i="12"/>
  <c r="AD887" i="12" s="1"/>
  <c r="AC793" i="12"/>
  <c r="AD793" i="12" s="1"/>
  <c r="AC824" i="12"/>
  <c r="AD824" i="12" s="1"/>
  <c r="AC898" i="12"/>
  <c r="AD898" i="12" s="1"/>
  <c r="AC865" i="12"/>
  <c r="AD865" i="12" s="1"/>
  <c r="AC755" i="12"/>
  <c r="AD755" i="12" s="1"/>
  <c r="AC955" i="12"/>
  <c r="AD955" i="12" s="1"/>
  <c r="AC970" i="12"/>
  <c r="AD970" i="12" s="1"/>
  <c r="AC1145" i="12"/>
  <c r="AD1145" i="12" s="1"/>
  <c r="AC932" i="12"/>
  <c r="AD932" i="12" s="1"/>
  <c r="AC952" i="12"/>
  <c r="AD952" i="12" s="1"/>
  <c r="AC1039" i="12"/>
  <c r="AD1039" i="12" s="1"/>
  <c r="AC1062" i="12"/>
  <c r="AD1062" i="12" s="1"/>
  <c r="AC1149" i="12"/>
  <c r="AD1149" i="12" s="1"/>
  <c r="AC1142" i="12"/>
  <c r="AD1142" i="12" s="1"/>
  <c r="AC1091" i="12"/>
  <c r="AD1091" i="12" s="1"/>
  <c r="AC1265" i="12"/>
  <c r="AD1265" i="12" s="1"/>
  <c r="AC1298" i="12"/>
  <c r="AD1298" i="12" s="1"/>
  <c r="AC1345" i="12"/>
  <c r="AD1345" i="12" s="1"/>
  <c r="AC1164" i="12"/>
  <c r="AD1164" i="12" s="1"/>
  <c r="AC1361" i="12"/>
  <c r="AD1361" i="12" s="1"/>
  <c r="AC1449" i="12"/>
  <c r="AD1449" i="12" s="1"/>
  <c r="AC1515" i="12"/>
  <c r="AD1515" i="12" s="1"/>
  <c r="AC1494" i="12"/>
  <c r="AD1494" i="12" s="1"/>
  <c r="AC1441" i="12"/>
  <c r="AD1441" i="12" s="1"/>
  <c r="AC1517" i="12"/>
  <c r="AD1517" i="12" s="1"/>
  <c r="AC1307" i="12"/>
  <c r="AD1307" i="12" s="1"/>
  <c r="AC1282" i="12"/>
  <c r="AD1282" i="12" s="1"/>
  <c r="AC1390" i="12"/>
  <c r="AD1390" i="12" s="1"/>
  <c r="AC1453" i="12"/>
  <c r="AD1453" i="12" s="1"/>
  <c r="AC1748" i="12"/>
  <c r="AD1748" i="12" s="1"/>
  <c r="AC1707" i="12"/>
  <c r="AD1707" i="12" s="1"/>
  <c r="AC1535" i="12"/>
  <c r="AD1535" i="12" s="1"/>
  <c r="AC1702" i="12"/>
  <c r="AD1702" i="12" s="1"/>
  <c r="AC1514" i="12"/>
  <c r="AD1514" i="12" s="1"/>
  <c r="AC1648" i="12"/>
  <c r="AD1648" i="12" s="1"/>
  <c r="AC1686" i="12"/>
  <c r="AD1686" i="12" s="1"/>
  <c r="AC1810" i="12"/>
  <c r="AD1810" i="12" s="1"/>
  <c r="AC1774" i="12"/>
  <c r="AD1774" i="12" s="1"/>
  <c r="AC1739" i="12"/>
  <c r="AD1739" i="12" s="1"/>
  <c r="AC1633" i="12"/>
  <c r="AD1633" i="12" s="1"/>
  <c r="AC1722" i="12"/>
  <c r="AD1722" i="12" s="1"/>
  <c r="AC1701" i="12"/>
  <c r="AD1701" i="12" s="1"/>
  <c r="AC1906" i="12"/>
  <c r="AD1906" i="12" s="1"/>
  <c r="AC2036" i="12"/>
  <c r="AD2036" i="12" s="1"/>
  <c r="AC1795" i="12"/>
  <c r="AD1795" i="12" s="1"/>
  <c r="AC1864" i="12"/>
  <c r="AD1864" i="12" s="1"/>
  <c r="AC1837" i="12"/>
  <c r="AD1837" i="12" s="1"/>
  <c r="AC1860" i="12"/>
  <c r="AD1860" i="12" s="1"/>
  <c r="AC1976" i="12"/>
  <c r="AD1976" i="12" s="1"/>
  <c r="AC2054" i="12"/>
  <c r="AD2054" i="12" s="1"/>
  <c r="AC2040" i="12"/>
  <c r="AD2040" i="12" s="1"/>
  <c r="AC2031" i="12"/>
  <c r="AD2031" i="12" s="1"/>
  <c r="AC1862" i="12"/>
  <c r="AD1862" i="12" s="1"/>
  <c r="AC2095" i="12"/>
  <c r="AD2095" i="12" s="1"/>
  <c r="AC2067" i="12"/>
  <c r="AD2067" i="12" s="1"/>
  <c r="AC2178" i="12"/>
  <c r="AD2178" i="12" s="1"/>
  <c r="AC2278" i="12"/>
  <c r="AD2278" i="12" s="1"/>
  <c r="AC2320" i="12"/>
  <c r="AD2320" i="12" s="1"/>
  <c r="AC2232" i="12"/>
  <c r="AD2232" i="12" s="1"/>
  <c r="AC2362" i="12"/>
  <c r="AD2362" i="12" s="1"/>
  <c r="AC2487" i="12"/>
  <c r="AD2487" i="12" s="1"/>
  <c r="AC2463" i="12"/>
  <c r="AD2463" i="12" s="1"/>
  <c r="AC2613" i="12"/>
  <c r="AD2613" i="12" s="1"/>
  <c r="AC2541" i="12"/>
  <c r="AD2541" i="12" s="1"/>
  <c r="AC2651" i="12"/>
  <c r="AD2651" i="12" s="1"/>
  <c r="AC2539" i="12"/>
  <c r="AD2539" i="12" s="1"/>
  <c r="AC2525" i="12"/>
  <c r="AD2525" i="12" s="1"/>
  <c r="AC2669" i="12"/>
  <c r="AD2669" i="12" s="1"/>
  <c r="AC2877" i="12"/>
  <c r="AD2877" i="12" s="1"/>
  <c r="AC2841" i="12"/>
  <c r="AD2841" i="12" s="1"/>
  <c r="AC3036" i="12"/>
  <c r="AD3036" i="12" s="1"/>
  <c r="AC2925" i="12"/>
  <c r="AD2925" i="12" s="1"/>
  <c r="AC2983" i="12"/>
  <c r="AD2983" i="12" s="1"/>
  <c r="AC3056" i="12"/>
  <c r="AD3056" i="12" s="1"/>
  <c r="AC3034" i="12"/>
  <c r="AD3034" i="12" s="1"/>
  <c r="AC2942" i="12"/>
  <c r="AD2942" i="12" s="1"/>
  <c r="AC3016" i="12"/>
  <c r="AD3016" i="12" s="1"/>
  <c r="AC2906" i="12"/>
  <c r="AD2906" i="12" s="1"/>
  <c r="AC3110" i="12"/>
  <c r="AD3110" i="12" s="1"/>
  <c r="AC3051" i="12"/>
  <c r="AD3051" i="12" s="1"/>
  <c r="AC3306" i="12"/>
  <c r="AD3306" i="12" s="1"/>
  <c r="AC3290" i="12"/>
  <c r="AD3290" i="12" s="1"/>
  <c r="AC3219" i="12"/>
  <c r="AD3219" i="12" s="1"/>
  <c r="AC3429" i="12"/>
  <c r="AD3429" i="12" s="1"/>
  <c r="AC3454" i="12"/>
  <c r="AD3454" i="12" s="1"/>
  <c r="AC3567" i="12"/>
  <c r="AD3567" i="12" s="1"/>
  <c r="AC3434" i="12"/>
  <c r="AD3434" i="12" s="1"/>
  <c r="AC3362" i="12"/>
  <c r="AD3362" i="12" s="1"/>
  <c r="AC3553" i="12"/>
  <c r="AD3553" i="12" s="1"/>
  <c r="AC3770" i="12"/>
  <c r="AD3770" i="12" s="1"/>
  <c r="AA230" i="12"/>
  <c r="Z230" i="12"/>
  <c r="AC150" i="12"/>
  <c r="AD150" i="12" s="1"/>
  <c r="AC356" i="12"/>
  <c r="AD356" i="12" s="1"/>
  <c r="AC298" i="12"/>
  <c r="AD298" i="12" s="1"/>
  <c r="Z217" i="12"/>
  <c r="AA217" i="12"/>
  <c r="AC187" i="12"/>
  <c r="AD187" i="12" s="1"/>
  <c r="S3495" i="12"/>
  <c r="T3495" i="12" s="1"/>
  <c r="AB3495" i="12" s="1"/>
  <c r="S3474" i="12"/>
  <c r="T3474" i="12" s="1"/>
  <c r="AB3474" i="12" s="1"/>
  <c r="S3500" i="12"/>
  <c r="T3500" i="12" s="1"/>
  <c r="AB3500" i="12" s="1"/>
  <c r="S3720" i="12"/>
  <c r="T3720" i="12" s="1"/>
  <c r="AB3720" i="12" s="1"/>
  <c r="S3786" i="12"/>
  <c r="T3786" i="12" s="1"/>
  <c r="AB3786" i="12" s="1"/>
  <c r="S3803" i="12"/>
  <c r="T3803" i="12" s="1"/>
  <c r="AB3803" i="12" s="1"/>
  <c r="S3761" i="12"/>
  <c r="T3761" i="12" s="1"/>
  <c r="AB3761" i="12" s="1"/>
  <c r="S3878" i="12"/>
  <c r="T3878" i="12" s="1"/>
  <c r="AB3878" i="12" s="1"/>
  <c r="S3742" i="12"/>
  <c r="T3742" i="12" s="1"/>
  <c r="AB3742" i="12" s="1"/>
  <c r="S3697" i="12"/>
  <c r="T3697" i="12" s="1"/>
  <c r="AB3697" i="12" s="1"/>
  <c r="S3784" i="12"/>
  <c r="T3784" i="12" s="1"/>
  <c r="AB3784" i="12" s="1"/>
  <c r="S3733" i="12"/>
  <c r="T3733" i="12" s="1"/>
  <c r="AB3733" i="12" s="1"/>
  <c r="S3667" i="12"/>
  <c r="T3667" i="12" s="1"/>
  <c r="AB3667" i="12" s="1"/>
  <c r="S3820" i="12"/>
  <c r="T3820" i="12" s="1"/>
  <c r="AB3820" i="12" s="1"/>
  <c r="S3752" i="12"/>
  <c r="T3752" i="12" s="1"/>
  <c r="AB3752" i="12" s="1"/>
  <c r="S3886" i="12"/>
  <c r="T3886" i="12" s="1"/>
  <c r="AB3886" i="12" s="1"/>
  <c r="S3656" i="12"/>
  <c r="T3656" i="12" s="1"/>
  <c r="AB3656" i="12" s="1"/>
  <c r="S3917" i="12"/>
  <c r="T3917" i="12" s="1"/>
  <c r="AB3917" i="12" s="1"/>
  <c r="S3918" i="12"/>
  <c r="T3918" i="12" s="1"/>
  <c r="AB3918" i="12" s="1"/>
  <c r="S3924" i="12"/>
  <c r="T3924" i="12" s="1"/>
  <c r="AB3924" i="12" s="1"/>
  <c r="S3903" i="12"/>
  <c r="T3903" i="12" s="1"/>
  <c r="AB3903" i="12" s="1"/>
  <c r="Z1401" i="12"/>
  <c r="AA1401" i="12"/>
  <c r="AA1350" i="12"/>
  <c r="Z1350" i="12"/>
  <c r="AA1266" i="12"/>
  <c r="Z1266" i="12"/>
  <c r="Z1230" i="12"/>
  <c r="AA1230" i="12"/>
  <c r="Z1381" i="12"/>
  <c r="AA1381" i="12"/>
  <c r="AA1400" i="12"/>
  <c r="Z1400" i="12"/>
  <c r="AA1295" i="12"/>
  <c r="Z1295" i="12"/>
  <c r="AA1495" i="12"/>
  <c r="Z1495" i="12"/>
  <c r="AA1752" i="12"/>
  <c r="Z1752" i="12"/>
  <c r="AA1665" i="12"/>
  <c r="Z1665" i="12"/>
  <c r="Z1587" i="12"/>
  <c r="AA1587" i="12"/>
  <c r="Z1610" i="12"/>
  <c r="AA1610" i="12"/>
  <c r="AA1572" i="12"/>
  <c r="Z1572" i="12"/>
  <c r="Z1681" i="12"/>
  <c r="AA1681" i="12"/>
  <c r="Z1585" i="12"/>
  <c r="AA1585" i="12"/>
  <c r="Z1556" i="12"/>
  <c r="AA1556" i="12"/>
  <c r="Z1603" i="12"/>
  <c r="AA1603" i="12"/>
  <c r="Z1648" i="12"/>
  <c r="AA1648" i="12"/>
  <c r="Z1770" i="12"/>
  <c r="AA1770" i="12"/>
  <c r="AA1734" i="12"/>
  <c r="Z1734" i="12"/>
  <c r="Z1806" i="12"/>
  <c r="AA1806" i="12"/>
  <c r="AA1776" i="12"/>
  <c r="Z1776" i="12"/>
  <c r="Z1644" i="12"/>
  <c r="AA1644" i="12"/>
  <c r="AA1756" i="12"/>
  <c r="Z1756" i="12"/>
  <c r="AA1690" i="12"/>
  <c r="Z1690" i="12"/>
  <c r="AA1684" i="12"/>
  <c r="Z1684" i="12"/>
  <c r="Z1917" i="12"/>
  <c r="AA1917" i="12"/>
  <c r="Z1724" i="12"/>
  <c r="AA1724" i="12"/>
  <c r="AA1874" i="12"/>
  <c r="Z1874" i="12"/>
  <c r="Z1903" i="12"/>
  <c r="AA1903" i="12"/>
  <c r="AA1889" i="12"/>
  <c r="Z1889" i="12"/>
  <c r="Z1747" i="12"/>
  <c r="AA1747" i="12"/>
  <c r="Z1910" i="12"/>
  <c r="AA1910" i="12"/>
  <c r="Z1963" i="12"/>
  <c r="AA1963" i="12"/>
  <c r="AA1877" i="12"/>
  <c r="Z1877" i="12"/>
  <c r="Z1947" i="12"/>
  <c r="AA1947" i="12"/>
  <c r="AA1944" i="12"/>
  <c r="Z1944" i="12"/>
  <c r="AA1935" i="12"/>
  <c r="Z1935" i="12"/>
  <c r="Z1953" i="12"/>
  <c r="AA1953" i="12"/>
  <c r="AA2147" i="12"/>
  <c r="Z2147" i="12"/>
  <c r="Z2047" i="12"/>
  <c r="AA2047" i="12"/>
  <c r="AA2143" i="12"/>
  <c r="Z2143" i="12"/>
  <c r="Z1962" i="12"/>
  <c r="AA1962" i="12"/>
  <c r="AA1971" i="12"/>
  <c r="Z1971" i="12"/>
  <c r="AA2266" i="12"/>
  <c r="Z2266" i="12"/>
  <c r="AA1987" i="12"/>
  <c r="Z1987" i="12"/>
  <c r="AA2028" i="12"/>
  <c r="Z2028" i="12"/>
  <c r="AA2149" i="12"/>
  <c r="Z2149" i="12"/>
  <c r="AA2136" i="12"/>
  <c r="Z2136" i="12"/>
  <c r="Z2134" i="12"/>
  <c r="AA2134" i="12"/>
  <c r="AA2115" i="12"/>
  <c r="Z2115" i="12"/>
  <c r="AA2250" i="12"/>
  <c r="Z2250" i="12"/>
  <c r="Z2190" i="12"/>
  <c r="AA2190" i="12"/>
  <c r="Z2352" i="12"/>
  <c r="AA2352" i="12"/>
  <c r="Z2306" i="12"/>
  <c r="AA2306" i="12"/>
  <c r="AA2256" i="12"/>
  <c r="Z2256" i="12"/>
  <c r="Z2161" i="12"/>
  <c r="AA2161" i="12"/>
  <c r="Z2219" i="12"/>
  <c r="AA2219" i="12"/>
  <c r="Z2187" i="12"/>
  <c r="AA2187" i="12"/>
  <c r="Z2464" i="12"/>
  <c r="AA2464" i="12"/>
  <c r="AA2391" i="12"/>
  <c r="Z2391" i="12"/>
  <c r="Z2313" i="12"/>
  <c r="AA2313" i="12"/>
  <c r="AA2249" i="12"/>
  <c r="Z2249" i="12"/>
  <c r="AA2481" i="12"/>
  <c r="Z2481" i="12"/>
  <c r="AA2446" i="12"/>
  <c r="Z2446" i="12"/>
  <c r="AA2462" i="12"/>
  <c r="Z2462" i="12"/>
  <c r="AA2400" i="12"/>
  <c r="Z2400" i="12"/>
  <c r="Z2438" i="12"/>
  <c r="AA2438" i="12"/>
  <c r="Z2422" i="12"/>
  <c r="AA2422" i="12"/>
  <c r="AA2485" i="12"/>
  <c r="Z2485" i="12"/>
  <c r="Z2611" i="12"/>
  <c r="AA2611" i="12"/>
  <c r="AA2578" i="12"/>
  <c r="Z2578" i="12"/>
  <c r="Z2608" i="12"/>
  <c r="AA2608" i="12"/>
  <c r="Z2524" i="12"/>
  <c r="AA2524" i="12"/>
  <c r="AA2555" i="12"/>
  <c r="Z2555" i="12"/>
  <c r="AA2589" i="12"/>
  <c r="Z2589" i="12"/>
  <c r="Z2551" i="12"/>
  <c r="AA2551" i="12"/>
  <c r="AA2512" i="12"/>
  <c r="Z2512" i="12"/>
  <c r="AA2695" i="12"/>
  <c r="Z2695" i="12"/>
  <c r="AA2632" i="12"/>
  <c r="Z2632" i="12"/>
  <c r="AA2671" i="12"/>
  <c r="Z2671" i="12"/>
  <c r="AA2717" i="12"/>
  <c r="Z2717" i="12"/>
  <c r="AA2731" i="12"/>
  <c r="Z2731" i="12"/>
  <c r="AA2642" i="12"/>
  <c r="Z2642" i="12"/>
  <c r="Z2737" i="12"/>
  <c r="AA2737" i="12"/>
  <c r="Z2593" i="12"/>
  <c r="AA2593" i="12"/>
  <c r="AA2769" i="12"/>
  <c r="Z2769" i="12"/>
  <c r="AA2772" i="12"/>
  <c r="Z2772" i="12"/>
  <c r="Z2702" i="12"/>
  <c r="AA2702" i="12"/>
  <c r="Z2784" i="12"/>
  <c r="AA2784" i="12"/>
  <c r="Z2811" i="12"/>
  <c r="AA2811" i="12"/>
  <c r="Z2808" i="12"/>
  <c r="AA2808" i="12"/>
  <c r="AA2981" i="12"/>
  <c r="Z2981" i="12"/>
  <c r="AA3113" i="12"/>
  <c r="Z3113" i="12"/>
  <c r="Z2968" i="12"/>
  <c r="AA2968" i="12"/>
  <c r="AA2958" i="12"/>
  <c r="Z2958" i="12"/>
  <c r="Z3006" i="12"/>
  <c r="AA3006" i="12"/>
  <c r="AA2954" i="12"/>
  <c r="Z2954" i="12"/>
  <c r="Z3083" i="12"/>
  <c r="AA3083" i="12"/>
  <c r="AA3064" i="12"/>
  <c r="Z3064" i="12"/>
  <c r="AA3127" i="12"/>
  <c r="Z3127" i="12"/>
  <c r="Z2937" i="12"/>
  <c r="AA2937" i="12"/>
  <c r="AA3068" i="12"/>
  <c r="Z3068" i="12"/>
  <c r="Z2994" i="12"/>
  <c r="AA2994" i="12"/>
  <c r="Z2898" i="12"/>
  <c r="AA2898" i="12"/>
  <c r="AA2893" i="12"/>
  <c r="Z2893" i="12"/>
  <c r="Z2926" i="12"/>
  <c r="AA2926" i="12"/>
  <c r="AA3146" i="12"/>
  <c r="Z3146" i="12"/>
  <c r="AA3256" i="12"/>
  <c r="Z3256" i="12"/>
  <c r="Z2928" i="12"/>
  <c r="AA2928" i="12"/>
  <c r="AA2939" i="12"/>
  <c r="Z2939" i="12"/>
  <c r="Z3224" i="12"/>
  <c r="AA3224" i="12"/>
  <c r="AA3074" i="12"/>
  <c r="Z3074" i="12"/>
  <c r="AA3300" i="12"/>
  <c r="Z3300" i="12"/>
  <c r="Z3181" i="12"/>
  <c r="AA3181" i="12"/>
  <c r="AA3212" i="12"/>
  <c r="Z3212" i="12"/>
  <c r="AA3183" i="12"/>
  <c r="Z3183" i="12"/>
  <c r="Z3326" i="12"/>
  <c r="AA3326" i="12"/>
  <c r="Z3343" i="12"/>
  <c r="AA3343" i="12"/>
  <c r="Z3323" i="12"/>
  <c r="AA3323" i="12"/>
  <c r="AA3288" i="12"/>
  <c r="Z3288" i="12"/>
  <c r="Z3299" i="12"/>
  <c r="AA3299" i="12"/>
  <c r="AA3200" i="12"/>
  <c r="Z3200" i="12"/>
  <c r="AA3400" i="12"/>
  <c r="Z3400" i="12"/>
  <c r="Z3402" i="12"/>
  <c r="AA3402" i="12"/>
  <c r="Z3349" i="12"/>
  <c r="AA3349" i="12"/>
  <c r="Z3462" i="12"/>
  <c r="AA3462" i="12"/>
  <c r="Z3360" i="12"/>
  <c r="AA3360" i="12"/>
  <c r="Z3518" i="12"/>
  <c r="AA3518" i="12"/>
  <c r="AA3592" i="12"/>
  <c r="Z3592" i="12"/>
  <c r="AA3517" i="12"/>
  <c r="Z3517" i="12"/>
  <c r="Z3525" i="12"/>
  <c r="AA3525" i="12"/>
  <c r="Z3498" i="12"/>
  <c r="AA3498" i="12"/>
  <c r="AA3450" i="12"/>
  <c r="Z3450" i="12"/>
  <c r="Z3446" i="12"/>
  <c r="AA3446" i="12"/>
  <c r="AA3414" i="12"/>
  <c r="Z3414" i="12"/>
  <c r="Z3633" i="12"/>
  <c r="AA3633" i="12"/>
  <c r="Z3569" i="12"/>
  <c r="AA3569" i="12"/>
  <c r="Z3381" i="12"/>
  <c r="AA3381" i="12"/>
  <c r="Z3598" i="12"/>
  <c r="AA3598" i="12"/>
  <c r="Z3500" i="12"/>
  <c r="AA3500" i="12"/>
  <c r="AA3822" i="12"/>
  <c r="Z3822" i="12"/>
  <c r="AA3821" i="12"/>
  <c r="Z3821" i="12"/>
  <c r="AA3795" i="12"/>
  <c r="Z3795" i="12"/>
  <c r="AA3741" i="12"/>
  <c r="Z3741" i="12"/>
  <c r="Z3620" i="12"/>
  <c r="AA3620" i="12"/>
  <c r="AA3631" i="12"/>
  <c r="Z3631" i="12"/>
  <c r="AA3663" i="12"/>
  <c r="Z3663" i="12"/>
  <c r="Z3840" i="12"/>
  <c r="AA3840" i="12"/>
  <c r="Z3819" i="12"/>
  <c r="AA3819" i="12"/>
  <c r="Z3630" i="12"/>
  <c r="AA3630" i="12"/>
  <c r="AA3783" i="12"/>
  <c r="Z3783" i="12"/>
  <c r="Z3782" i="12"/>
  <c r="AA3782" i="12"/>
  <c r="Z3710" i="12"/>
  <c r="AA3710" i="12"/>
  <c r="AA3605" i="12"/>
  <c r="Z3605" i="12"/>
  <c r="AA3859" i="12"/>
  <c r="Z3859" i="12"/>
  <c r="AA3865" i="12"/>
  <c r="Z3865" i="12"/>
  <c r="AA3934" i="12"/>
  <c r="Z3934" i="12"/>
  <c r="Z3926" i="12"/>
  <c r="AA3926" i="12"/>
  <c r="AA3912" i="12"/>
  <c r="Z3912" i="12"/>
  <c r="AC250" i="12"/>
  <c r="AD250" i="12" s="1"/>
  <c r="Z191" i="12"/>
  <c r="AA191" i="12"/>
  <c r="AA422" i="12"/>
  <c r="Z422" i="12"/>
  <c r="Z249" i="12"/>
  <c r="AA249" i="12"/>
  <c r="AC458" i="12"/>
  <c r="AD458" i="12" s="1"/>
  <c r="AC664" i="12"/>
  <c r="AD664" i="12" s="1"/>
  <c r="AC549" i="12"/>
  <c r="AD549" i="12" s="1"/>
  <c r="AC650" i="12"/>
  <c r="AD650" i="12" s="1"/>
  <c r="AC414" i="12"/>
  <c r="AD414" i="12" s="1"/>
  <c r="AC424" i="12"/>
  <c r="AD424" i="12" s="1"/>
  <c r="AC386" i="12"/>
  <c r="AD386" i="12" s="1"/>
  <c r="AC294" i="12"/>
  <c r="AD294" i="12" s="1"/>
  <c r="AC423" i="12"/>
  <c r="AD423" i="12" s="1"/>
  <c r="AC417" i="12"/>
  <c r="AD417" i="12" s="1"/>
  <c r="AC862" i="12"/>
  <c r="AD862" i="12" s="1"/>
  <c r="AC597" i="12"/>
  <c r="AD597" i="12" s="1"/>
  <c r="AC892" i="12"/>
  <c r="AD892" i="12" s="1"/>
  <c r="AC542" i="12"/>
  <c r="AD542" i="12" s="1"/>
  <c r="AC818" i="12"/>
  <c r="AD818" i="12" s="1"/>
  <c r="AC747" i="12"/>
  <c r="AD747" i="12" s="1"/>
  <c r="AC897" i="12"/>
  <c r="AD897" i="12" s="1"/>
  <c r="AC711" i="12"/>
  <c r="AD711" i="12" s="1"/>
  <c r="AC1095" i="12"/>
  <c r="AD1095" i="12" s="1"/>
  <c r="AC696" i="12"/>
  <c r="AD696" i="12" s="1"/>
  <c r="AC822" i="12"/>
  <c r="AD822" i="12" s="1"/>
  <c r="AC853" i="12"/>
  <c r="AD853" i="12" s="1"/>
  <c r="AC748" i="12"/>
  <c r="AD748" i="12" s="1"/>
  <c r="AC714" i="12"/>
  <c r="AD714" i="12" s="1"/>
  <c r="AC895" i="12"/>
  <c r="AD895" i="12" s="1"/>
  <c r="AC726" i="12"/>
  <c r="AD726" i="12" s="1"/>
  <c r="AC941" i="12"/>
  <c r="AD941" i="12" s="1"/>
  <c r="AC721" i="12"/>
  <c r="AD721" i="12" s="1"/>
  <c r="AC969" i="12"/>
  <c r="AD969" i="12" s="1"/>
  <c r="AC961" i="12"/>
  <c r="AD961" i="12" s="1"/>
  <c r="AC1027" i="12"/>
  <c r="AD1027" i="12" s="1"/>
  <c r="AC786" i="12"/>
  <c r="AD786" i="12" s="1"/>
  <c r="AC986" i="12"/>
  <c r="AD986" i="12" s="1"/>
  <c r="AC926" i="12"/>
  <c r="AD926" i="12" s="1"/>
  <c r="AC934" i="12"/>
  <c r="AD934" i="12" s="1"/>
  <c r="AC1171" i="12"/>
  <c r="AD1171" i="12" s="1"/>
  <c r="AC1138" i="12"/>
  <c r="AD1138" i="12" s="1"/>
  <c r="AC1112" i="12"/>
  <c r="AD1112" i="12" s="1"/>
  <c r="AC1085" i="12"/>
  <c r="AD1085" i="12" s="1"/>
  <c r="AC1148" i="12"/>
  <c r="AD1148" i="12" s="1"/>
  <c r="AC1369" i="12"/>
  <c r="AD1369" i="12" s="1"/>
  <c r="AC1227" i="12"/>
  <c r="AD1227" i="12" s="1"/>
  <c r="AC1024" i="12"/>
  <c r="AD1024" i="12" s="1"/>
  <c r="AC1233" i="12"/>
  <c r="AD1233" i="12" s="1"/>
  <c r="AC1238" i="12"/>
  <c r="AD1238" i="12" s="1"/>
  <c r="AC1134" i="12"/>
  <c r="AD1134" i="12" s="1"/>
  <c r="AC1353" i="12"/>
  <c r="AD1353" i="12" s="1"/>
  <c r="AC1411" i="12"/>
  <c r="AD1411" i="12" s="1"/>
  <c r="AC1430" i="12"/>
  <c r="AD1430" i="12" s="1"/>
  <c r="AC1520" i="12"/>
  <c r="AD1520" i="12" s="1"/>
  <c r="AC1433" i="12"/>
  <c r="AD1433" i="12" s="1"/>
  <c r="AC1294" i="12"/>
  <c r="AD1294" i="12" s="1"/>
  <c r="AC1418" i="12"/>
  <c r="AD1418" i="12" s="1"/>
  <c r="AC1460" i="12"/>
  <c r="AD1460" i="12" s="1"/>
  <c r="AC1487" i="12"/>
  <c r="AD1487" i="12" s="1"/>
  <c r="AC1770" i="12"/>
  <c r="AD1770" i="12" s="1"/>
  <c r="AC1703" i="12"/>
  <c r="AD1703" i="12" s="1"/>
  <c r="AC1635" i="12"/>
  <c r="AD1635" i="12" s="1"/>
  <c r="AC1647" i="12"/>
  <c r="AD1647" i="12" s="1"/>
  <c r="AC1585" i="12"/>
  <c r="AD1585" i="12" s="1"/>
  <c r="AC1666" i="12"/>
  <c r="AD1666" i="12" s="1"/>
  <c r="AC1808" i="12"/>
  <c r="AD1808" i="12" s="1"/>
  <c r="AC1650" i="12"/>
  <c r="AD1650" i="12" s="1"/>
  <c r="AC1780" i="12"/>
  <c r="AD1780" i="12" s="1"/>
  <c r="AC1914" i="12"/>
  <c r="AD1914" i="12" s="1"/>
  <c r="AC1786" i="12"/>
  <c r="AD1786" i="12" s="1"/>
  <c r="AC1729" i="12"/>
  <c r="AD1729" i="12" s="1"/>
  <c r="AC1736" i="12"/>
  <c r="AD1736" i="12" s="1"/>
  <c r="AC1798" i="12"/>
  <c r="AD1798" i="12" s="1"/>
  <c r="AC1950" i="12"/>
  <c r="AD1950" i="12" s="1"/>
  <c r="AC1919" i="12"/>
  <c r="AD1919" i="12" s="1"/>
  <c r="AC1759" i="12"/>
  <c r="AD1759" i="12" s="1"/>
  <c r="AC1787" i="12"/>
  <c r="AD1787" i="12" s="1"/>
  <c r="AC2033" i="12"/>
  <c r="AD2033" i="12" s="1"/>
  <c r="AC1987" i="12"/>
  <c r="AD1987" i="12" s="1"/>
  <c r="AC1947" i="12"/>
  <c r="AD1947" i="12" s="1"/>
  <c r="AC2110" i="12"/>
  <c r="AD2110" i="12" s="1"/>
  <c r="AC2117" i="12"/>
  <c r="AD2117" i="12" s="1"/>
  <c r="AC2139" i="12"/>
  <c r="AD2139" i="12" s="1"/>
  <c r="AC1969" i="12"/>
  <c r="AD1969" i="12" s="1"/>
  <c r="AC2182" i="12"/>
  <c r="AD2182" i="12" s="1"/>
  <c r="AC2083" i="12"/>
  <c r="AD2083" i="12" s="1"/>
  <c r="AC2171" i="12"/>
  <c r="AD2171" i="12" s="1"/>
  <c r="AC2222" i="12"/>
  <c r="AD2222" i="12" s="1"/>
  <c r="AC2260" i="12"/>
  <c r="AD2260" i="12" s="1"/>
  <c r="AC2388" i="12"/>
  <c r="AD2388" i="12" s="1"/>
  <c r="AC2340" i="12"/>
  <c r="AD2340" i="12" s="1"/>
  <c r="AC2437" i="12"/>
  <c r="AD2437" i="12" s="1"/>
  <c r="AC2412" i="12"/>
  <c r="AD2412" i="12" s="1"/>
  <c r="AC2608" i="12"/>
  <c r="AD2608" i="12" s="1"/>
  <c r="AC2599" i="12"/>
  <c r="AD2599" i="12" s="1"/>
  <c r="AC2641" i="12"/>
  <c r="AD2641" i="12" s="1"/>
  <c r="AC2755" i="12"/>
  <c r="AD2755" i="12" s="1"/>
  <c r="AC2817" i="12"/>
  <c r="AD2817" i="12" s="1"/>
  <c r="AC2863" i="12"/>
  <c r="AD2863" i="12" s="1"/>
  <c r="AC2646" i="12"/>
  <c r="AD2646" i="12" s="1"/>
  <c r="AC2791" i="12"/>
  <c r="AD2791" i="12" s="1"/>
  <c r="AC2872" i="12"/>
  <c r="AD2872" i="12" s="1"/>
  <c r="AC2869" i="12"/>
  <c r="AD2869" i="12" s="1"/>
  <c r="AC2821" i="12"/>
  <c r="AD2821" i="12" s="1"/>
  <c r="AC2939" i="12"/>
  <c r="AD2939" i="12" s="1"/>
  <c r="AC3106" i="12"/>
  <c r="AD3106" i="12" s="1"/>
  <c r="AC3126" i="12"/>
  <c r="AD3126" i="12" s="1"/>
  <c r="AC2964" i="12"/>
  <c r="AD2964" i="12" s="1"/>
  <c r="AC3183" i="12"/>
  <c r="AD3183" i="12" s="1"/>
  <c r="AC3313" i="12"/>
  <c r="AD3313" i="12" s="1"/>
  <c r="AC3338" i="12"/>
  <c r="AD3338" i="12" s="1"/>
  <c r="AC3127" i="12"/>
  <c r="AD3127" i="12" s="1"/>
  <c r="AC3130" i="12"/>
  <c r="AD3130" i="12" s="1"/>
  <c r="AC3195" i="12"/>
  <c r="AD3195" i="12" s="1"/>
  <c r="AC3311" i="12"/>
  <c r="AD3311" i="12" s="1"/>
  <c r="AC3342" i="12"/>
  <c r="AD3342" i="12" s="1"/>
  <c r="AC3125" i="12"/>
  <c r="AD3125" i="12" s="1"/>
  <c r="AC3347" i="12"/>
  <c r="AD3347" i="12" s="1"/>
  <c r="AC3444" i="12"/>
  <c r="AD3444" i="12" s="1"/>
  <c r="AC3459" i="12"/>
  <c r="AD3459" i="12" s="1"/>
  <c r="AC3401" i="12"/>
  <c r="AD3401" i="12" s="1"/>
  <c r="AC3526" i="12"/>
  <c r="AD3526" i="12" s="1"/>
  <c r="AC3662" i="12"/>
  <c r="AD3662" i="12" s="1"/>
  <c r="AC3744" i="12"/>
  <c r="AD3744" i="12" s="1"/>
  <c r="AC3887" i="12"/>
  <c r="AD3887" i="12" s="1"/>
  <c r="AC312" i="12"/>
  <c r="AD312" i="12" s="1"/>
  <c r="Z214" i="12"/>
  <c r="AA214" i="12"/>
  <c r="AC148" i="12"/>
  <c r="AD148" i="12" s="1"/>
  <c r="AC157" i="12"/>
  <c r="AD157" i="12" s="1"/>
  <c r="AC398" i="12"/>
  <c r="AD398" i="12" s="1"/>
  <c r="AC301" i="12"/>
  <c r="AD301" i="12" s="1"/>
  <c r="AA159" i="12"/>
  <c r="Z159" i="12"/>
  <c r="AC300" i="12"/>
  <c r="AD300" i="12" s="1"/>
  <c r="Z234" i="12"/>
  <c r="AA234" i="12"/>
  <c r="Z152" i="12"/>
  <c r="AA152" i="12"/>
  <c r="AA904" i="12"/>
  <c r="Z904" i="12"/>
  <c r="Z883" i="12"/>
  <c r="AA883" i="12"/>
  <c r="Z586" i="12"/>
  <c r="AA586" i="12"/>
  <c r="AA876" i="12"/>
  <c r="Z876" i="12"/>
  <c r="Z760" i="12"/>
  <c r="AA760" i="12"/>
  <c r="Z1170" i="12"/>
  <c r="AA1170" i="12"/>
  <c r="Z992" i="12"/>
  <c r="AA992" i="12"/>
  <c r="Z877" i="12"/>
  <c r="AA877" i="12"/>
  <c r="AA770" i="12"/>
  <c r="Z770" i="12"/>
  <c r="Z890" i="12"/>
  <c r="AA890" i="12"/>
  <c r="Z1221" i="12"/>
  <c r="AA1221" i="12"/>
  <c r="AA955" i="12"/>
  <c r="Z955" i="12"/>
  <c r="Z983" i="12"/>
  <c r="AA983" i="12"/>
  <c r="Z1001" i="12"/>
  <c r="AA1001" i="12"/>
  <c r="AA1116" i="12"/>
  <c r="Z1116" i="12"/>
  <c r="AA1143" i="12"/>
  <c r="Z1143" i="12"/>
  <c r="AA981" i="12"/>
  <c r="Z981" i="12"/>
  <c r="Z1153" i="12"/>
  <c r="AA1153" i="12"/>
  <c r="Z1159" i="12"/>
  <c r="AA1159" i="12"/>
  <c r="AA1163" i="12"/>
  <c r="Z1163" i="12"/>
  <c r="Z1057" i="12"/>
  <c r="AA1057" i="12"/>
  <c r="AA1261" i="12"/>
  <c r="Z1261" i="12"/>
  <c r="Z1068" i="12"/>
  <c r="AA1068" i="12"/>
  <c r="Z1063" i="12"/>
  <c r="AA1063" i="12"/>
  <c r="AA987" i="12"/>
  <c r="Z987" i="12"/>
  <c r="Z1026" i="12"/>
  <c r="AA1026" i="12"/>
  <c r="Z1171" i="12"/>
  <c r="AA1171" i="12"/>
  <c r="Z931" i="12"/>
  <c r="AA931" i="12"/>
  <c r="AA1242" i="12"/>
  <c r="Z1242" i="12"/>
  <c r="Z1361" i="12"/>
  <c r="AA1361" i="12"/>
  <c r="Z1436" i="12"/>
  <c r="AA1436" i="12"/>
  <c r="AA1428" i="12"/>
  <c r="Z1428" i="12"/>
  <c r="Z1385" i="12"/>
  <c r="AA1385" i="12"/>
  <c r="Z1308" i="12"/>
  <c r="AA1308" i="12"/>
  <c r="Z1333" i="12"/>
  <c r="AA1333" i="12"/>
  <c r="AA1257" i="12"/>
  <c r="Z1257" i="12"/>
  <c r="Z1413" i="12"/>
  <c r="AA1413" i="12"/>
  <c r="AA1380" i="12"/>
  <c r="Z1380" i="12"/>
  <c r="Z1301" i="12"/>
  <c r="AA1301" i="12"/>
  <c r="Z1316" i="12"/>
  <c r="AA1316" i="12"/>
  <c r="AA1386" i="12"/>
  <c r="Z1386" i="12"/>
  <c r="AA1312" i="12"/>
  <c r="Z1312" i="12"/>
  <c r="AA1317" i="12"/>
  <c r="Z1317" i="12"/>
  <c r="AA1647" i="12"/>
  <c r="Z1647" i="12"/>
  <c r="AA1740" i="12"/>
  <c r="Z1740" i="12"/>
  <c r="Z1613" i="12"/>
  <c r="AA1613" i="12"/>
  <c r="Z1407" i="12"/>
  <c r="AA1407" i="12"/>
  <c r="Z1512" i="12"/>
  <c r="AA1512" i="12"/>
  <c r="Z1538" i="12"/>
  <c r="AA1538" i="12"/>
  <c r="AA1818" i="12"/>
  <c r="Z1818" i="12"/>
  <c r="AA1700" i="12"/>
  <c r="Z1700" i="12"/>
  <c r="AA1425" i="12"/>
  <c r="Z1425" i="12"/>
  <c r="Z1588" i="12"/>
  <c r="AA1588" i="12"/>
  <c r="Z1696" i="12"/>
  <c r="AA1696" i="12"/>
  <c r="AA1548" i="12"/>
  <c r="Z1548" i="12"/>
  <c r="AA1837" i="12"/>
  <c r="Z1837" i="12"/>
  <c r="Z1738" i="12"/>
  <c r="AA1738" i="12"/>
  <c r="AA1800" i="12"/>
  <c r="Z1800" i="12"/>
  <c r="Z1778" i="12"/>
  <c r="AA1778" i="12"/>
  <c r="AA1814" i="12"/>
  <c r="Z1814" i="12"/>
  <c r="AA1788" i="12"/>
  <c r="Z1788" i="12"/>
  <c r="AA1811" i="12"/>
  <c r="Z1811" i="12"/>
  <c r="Z2050" i="12"/>
  <c r="AA2050" i="12"/>
  <c r="AA1871" i="12"/>
  <c r="Z1871" i="12"/>
  <c r="Z1890" i="12"/>
  <c r="AA1890" i="12"/>
  <c r="Z1833" i="12"/>
  <c r="AA1833" i="12"/>
  <c r="AA1744" i="12"/>
  <c r="Z1744" i="12"/>
  <c r="AA1803" i="12"/>
  <c r="Z1803" i="12"/>
  <c r="AA1873" i="12"/>
  <c r="Z1873" i="12"/>
  <c r="Z1839" i="12"/>
  <c r="AA1839" i="12"/>
  <c r="Z1882" i="12"/>
  <c r="AA1882" i="12"/>
  <c r="AA2144" i="12"/>
  <c r="Z2144" i="12"/>
  <c r="Z1750" i="12"/>
  <c r="AA1750" i="12"/>
  <c r="AA1950" i="12"/>
  <c r="Z1950" i="12"/>
  <c r="Z1920" i="12"/>
  <c r="AA1920" i="12"/>
  <c r="AA2006" i="12"/>
  <c r="Z2006" i="12"/>
  <c r="Z2141" i="12"/>
  <c r="AA2141" i="12"/>
  <c r="AA2095" i="12"/>
  <c r="Z2095" i="12"/>
  <c r="Z1918" i="12"/>
  <c r="AA1918" i="12"/>
  <c r="AA2162" i="12"/>
  <c r="Z2162" i="12"/>
  <c r="AA2214" i="12"/>
  <c r="Z2214" i="12"/>
  <c r="Z2116" i="12"/>
  <c r="AA2116" i="12"/>
  <c r="Z2107" i="12"/>
  <c r="AA2107" i="12"/>
  <c r="Z2123" i="12"/>
  <c r="AA2123" i="12"/>
  <c r="AA2135" i="12"/>
  <c r="Z2135" i="12"/>
  <c r="Z2056" i="12"/>
  <c r="AA2056" i="12"/>
  <c r="AA2176" i="12"/>
  <c r="Z2176" i="12"/>
  <c r="AA2194" i="12"/>
  <c r="Z2194" i="12"/>
  <c r="Z2078" i="12"/>
  <c r="AA2078" i="12"/>
  <c r="Z2154" i="12"/>
  <c r="AA2154" i="12"/>
  <c r="Z2335" i="12"/>
  <c r="AA2335" i="12"/>
  <c r="Z2192" i="12"/>
  <c r="AA2192" i="12"/>
  <c r="AA2383" i="12"/>
  <c r="Z2383" i="12"/>
  <c r="AA2376" i="12"/>
  <c r="Z2376" i="12"/>
  <c r="AA2508" i="12"/>
  <c r="Z2508" i="12"/>
  <c r="Z2390" i="12"/>
  <c r="AA2390" i="12"/>
  <c r="AA2399" i="12"/>
  <c r="Z2399" i="12"/>
  <c r="Z2480" i="12"/>
  <c r="AA2480" i="12"/>
  <c r="Z2456" i="12"/>
  <c r="AA2456" i="12"/>
  <c r="AA2518" i="12"/>
  <c r="Z2518" i="12"/>
  <c r="AA2520" i="12"/>
  <c r="Z2520" i="12"/>
  <c r="AA2430" i="12"/>
  <c r="Z2430" i="12"/>
  <c r="Z2384" i="12"/>
  <c r="AA2384" i="12"/>
  <c r="Z2207" i="12"/>
  <c r="AA2207" i="12"/>
  <c r="AA2507" i="12"/>
  <c r="Z2507" i="12"/>
  <c r="Z2417" i="12"/>
  <c r="AA2417" i="12"/>
  <c r="AA2538" i="12"/>
  <c r="Z2538" i="12"/>
  <c r="AA2630" i="12"/>
  <c r="Z2630" i="12"/>
  <c r="AA2552" i="12"/>
  <c r="Z2552" i="12"/>
  <c r="Z2571" i="12"/>
  <c r="AA2571" i="12"/>
  <c r="Z2627" i="12"/>
  <c r="AA2627" i="12"/>
  <c r="AA2590" i="12"/>
  <c r="Z2590" i="12"/>
  <c r="Z2594" i="12"/>
  <c r="AA2594" i="12"/>
  <c r="AA2572" i="12"/>
  <c r="Z2572" i="12"/>
  <c r="AA2604" i="12"/>
  <c r="Z2604" i="12"/>
  <c r="AA2761" i="12"/>
  <c r="Z2761" i="12"/>
  <c r="AA2714" i="12"/>
  <c r="Z2714" i="12"/>
  <c r="Z2698" i="12"/>
  <c r="AA2698" i="12"/>
  <c r="AA2688" i="12"/>
  <c r="Z2688" i="12"/>
  <c r="AA2653" i="12"/>
  <c r="Z2653" i="12"/>
  <c r="Z2701" i="12"/>
  <c r="AA2701" i="12"/>
  <c r="AA2738" i="12"/>
  <c r="Z2738" i="12"/>
  <c r="AA2649" i="12"/>
  <c r="Z2649" i="12"/>
  <c r="Z2815" i="12"/>
  <c r="AA2815" i="12"/>
  <c r="Z2677" i="12"/>
  <c r="AA2677" i="12"/>
  <c r="Z2788" i="12"/>
  <c r="AA2788" i="12"/>
  <c r="AA2835" i="12"/>
  <c r="Z2835" i="12"/>
  <c r="Z2793" i="12"/>
  <c r="AA2793" i="12"/>
  <c r="AA3017" i="12"/>
  <c r="Z3017" i="12"/>
  <c r="Z2827" i="12"/>
  <c r="AA2827" i="12"/>
  <c r="AA3118" i="12"/>
  <c r="Z3118" i="12"/>
  <c r="AA2997" i="12"/>
  <c r="Z2997" i="12"/>
  <c r="Z2986" i="12"/>
  <c r="AA2986" i="12"/>
  <c r="Z3011" i="12"/>
  <c r="AA3011" i="12"/>
  <c r="Z3031" i="12"/>
  <c r="AA3031" i="12"/>
  <c r="AA3102" i="12"/>
  <c r="Z3102" i="12"/>
  <c r="Z2944" i="12"/>
  <c r="AA2944" i="12"/>
  <c r="Z3048" i="12"/>
  <c r="AA3048" i="12"/>
  <c r="AA3063" i="12"/>
  <c r="Z3063" i="12"/>
  <c r="AA3058" i="12"/>
  <c r="Z3058" i="12"/>
  <c r="AA3037" i="12"/>
  <c r="Z3037" i="12"/>
  <c r="AA3051" i="12"/>
  <c r="Z3051" i="12"/>
  <c r="Z2976" i="12"/>
  <c r="AA2976" i="12"/>
  <c r="AA3039" i="12"/>
  <c r="Z3039" i="12"/>
  <c r="AA3195" i="12"/>
  <c r="Z3195" i="12"/>
  <c r="Z3023" i="12"/>
  <c r="AA3023" i="12"/>
  <c r="AA2915" i="12"/>
  <c r="Z2915" i="12"/>
  <c r="AA3228" i="12"/>
  <c r="Z3228" i="12"/>
  <c r="AA3007" i="12"/>
  <c r="Z3007" i="12"/>
  <c r="AA3173" i="12"/>
  <c r="Z3173" i="12"/>
  <c r="Z3152" i="12"/>
  <c r="AA3152" i="12"/>
  <c r="AA3179" i="12"/>
  <c r="Z3179" i="12"/>
  <c r="Z3286" i="12"/>
  <c r="AA3286" i="12"/>
  <c r="Z3123" i="12"/>
  <c r="AA3123" i="12"/>
  <c r="Z3418" i="12"/>
  <c r="AA3418" i="12"/>
  <c r="Z3355" i="12"/>
  <c r="AA3355" i="12"/>
  <c r="Z3281" i="12"/>
  <c r="AA3281" i="12"/>
  <c r="AA3255" i="12"/>
  <c r="Z3255" i="12"/>
  <c r="Z3242" i="12"/>
  <c r="AA3242" i="12"/>
  <c r="AA3303" i="12"/>
  <c r="Z3303" i="12"/>
  <c r="AA3318" i="12"/>
  <c r="Z3318" i="12"/>
  <c r="Z3154" i="12"/>
  <c r="AA3154" i="12"/>
  <c r="Z3513" i="12"/>
  <c r="AA3513" i="12"/>
  <c r="AA3392" i="12"/>
  <c r="Z3392" i="12"/>
  <c r="Z3539" i="12"/>
  <c r="AA3539" i="12"/>
  <c r="AA3430" i="12"/>
  <c r="Z3430" i="12"/>
  <c r="AA3369" i="12"/>
  <c r="Z3369" i="12"/>
  <c r="AA3530" i="12"/>
  <c r="Z3530" i="12"/>
  <c r="Z3589" i="12"/>
  <c r="AA3589" i="12"/>
  <c r="Z3532" i="12"/>
  <c r="AA3532" i="12"/>
  <c r="Z3397" i="12"/>
  <c r="AA3397" i="12"/>
  <c r="Z3597" i="12"/>
  <c r="AA3597" i="12"/>
  <c r="AA3491" i="12"/>
  <c r="Z3491" i="12"/>
  <c r="Z3431" i="12"/>
  <c r="AA3431" i="12"/>
  <c r="AA3470" i="12"/>
  <c r="Z3470" i="12"/>
  <c r="Z3797" i="12"/>
  <c r="AA3797" i="12"/>
  <c r="Z3763" i="12"/>
  <c r="AA3763" i="12"/>
  <c r="Z3623" i="12"/>
  <c r="AA3623" i="12"/>
  <c r="Z3664" i="12"/>
  <c r="AA3664" i="12"/>
  <c r="AA3608" i="12"/>
  <c r="Z3608" i="12"/>
  <c r="AA3877" i="12"/>
  <c r="Z3877" i="12"/>
  <c r="Z3680" i="12"/>
  <c r="AA3680" i="12"/>
  <c r="AA3758" i="12"/>
  <c r="Z3758" i="12"/>
  <c r="AA3666" i="12"/>
  <c r="Z3666" i="12"/>
  <c r="Z3691" i="12"/>
  <c r="AA3691" i="12"/>
  <c r="Z3875" i="12"/>
  <c r="AA3875" i="12"/>
  <c r="Z3773" i="12"/>
  <c r="AA3773" i="12"/>
  <c r="AA3832" i="12"/>
  <c r="Z3832" i="12"/>
  <c r="Z3610" i="12"/>
  <c r="AA3610" i="12"/>
  <c r="Z3847" i="12"/>
  <c r="AA3847" i="12"/>
  <c r="AA3704" i="12"/>
  <c r="Z3704" i="12"/>
  <c r="Z3884" i="12"/>
  <c r="AA3884" i="12"/>
  <c r="Z3914" i="12"/>
  <c r="AA3914" i="12"/>
  <c r="AA3848" i="12"/>
  <c r="Z3848" i="12"/>
  <c r="AA3908" i="12"/>
  <c r="Z3908" i="12"/>
  <c r="Z3878" i="12"/>
  <c r="AA3878" i="12"/>
  <c r="AC365" i="12"/>
  <c r="AD365" i="12" s="1"/>
  <c r="AC617" i="12"/>
  <c r="AD617" i="12" s="1"/>
  <c r="AC515" i="12"/>
  <c r="AD515" i="12" s="1"/>
  <c r="AC353" i="12"/>
  <c r="AD353" i="12" s="1"/>
  <c r="AC519" i="12"/>
  <c r="AD519" i="12" s="1"/>
  <c r="AC647" i="12"/>
  <c r="AD647" i="12" s="1"/>
  <c r="AC288" i="12"/>
  <c r="AD288" i="12" s="1"/>
  <c r="AC449" i="12"/>
  <c r="AD449" i="12" s="1"/>
  <c r="AC507" i="12"/>
  <c r="AD507" i="12" s="1"/>
  <c r="AC369" i="12"/>
  <c r="AD369" i="12" s="1"/>
  <c r="AC524" i="12"/>
  <c r="AD524" i="12" s="1"/>
  <c r="AC719" i="12"/>
  <c r="AD719" i="12" s="1"/>
  <c r="AC903" i="12"/>
  <c r="AD903" i="12" s="1"/>
  <c r="AC514" i="12"/>
  <c r="AD514" i="12" s="1"/>
  <c r="AC806" i="12"/>
  <c r="AD806" i="12" s="1"/>
  <c r="AC618" i="12"/>
  <c r="AD618" i="12" s="1"/>
  <c r="AC936" i="12"/>
  <c r="AD936" i="12" s="1"/>
  <c r="AC751" i="12"/>
  <c r="AD751" i="12" s="1"/>
  <c r="AC709" i="12"/>
  <c r="AD709" i="12" s="1"/>
  <c r="AC749" i="12"/>
  <c r="AD749" i="12" s="1"/>
  <c r="AC850" i="12"/>
  <c r="AD850" i="12" s="1"/>
  <c r="AC724" i="12"/>
  <c r="AD724" i="12" s="1"/>
  <c r="AC875" i="12"/>
  <c r="AD875" i="12" s="1"/>
  <c r="AC763" i="12"/>
  <c r="AD763" i="12" s="1"/>
  <c r="AC867" i="12"/>
  <c r="AD867" i="12" s="1"/>
  <c r="AC814" i="12"/>
  <c r="AD814" i="12" s="1"/>
  <c r="AC846" i="12"/>
  <c r="AD846" i="12" s="1"/>
  <c r="AC944" i="12"/>
  <c r="AD944" i="12" s="1"/>
  <c r="AC1049" i="12"/>
  <c r="AD1049" i="12" s="1"/>
  <c r="AC1022" i="12"/>
  <c r="AD1022" i="12" s="1"/>
  <c r="AC954" i="12"/>
  <c r="AD954" i="12" s="1"/>
  <c r="AC968" i="12"/>
  <c r="AD968" i="12" s="1"/>
  <c r="AC1046" i="12"/>
  <c r="AD1046" i="12" s="1"/>
  <c r="AC1070" i="12"/>
  <c r="AD1070" i="12" s="1"/>
  <c r="AC1123" i="12"/>
  <c r="AD1123" i="12" s="1"/>
  <c r="AC1223" i="12"/>
  <c r="AD1223" i="12" s="1"/>
  <c r="AC1146" i="12"/>
  <c r="AD1146" i="12" s="1"/>
  <c r="AC1074" i="12"/>
  <c r="AD1074" i="12" s="1"/>
  <c r="AC1175" i="12"/>
  <c r="AD1175" i="12" s="1"/>
  <c r="AC1260" i="12"/>
  <c r="AD1260" i="12" s="1"/>
  <c r="AC1299" i="12"/>
  <c r="AD1299" i="12" s="1"/>
  <c r="AC1273" i="12"/>
  <c r="AD1273" i="12" s="1"/>
  <c r="AC1414" i="12"/>
  <c r="AD1414" i="12" s="1"/>
  <c r="AC1396" i="12"/>
  <c r="AD1396" i="12" s="1"/>
  <c r="AC1450" i="12"/>
  <c r="AD1450" i="12" s="1"/>
  <c r="AC1432" i="12"/>
  <c r="AD1432" i="12" s="1"/>
  <c r="AC1331" i="12"/>
  <c r="AD1331" i="12" s="1"/>
  <c r="AC1578" i="12"/>
  <c r="AD1578" i="12" s="1"/>
  <c r="AC1333" i="12"/>
  <c r="AD1333" i="12" s="1"/>
  <c r="AC1597" i="12"/>
  <c r="AD1597" i="12" s="1"/>
  <c r="AC1731" i="12"/>
  <c r="AD1731" i="12" s="1"/>
  <c r="AC1670" i="12"/>
  <c r="AD1670" i="12" s="1"/>
  <c r="AC1704" i="12"/>
  <c r="AD1704" i="12" s="1"/>
  <c r="AC1500" i="12"/>
  <c r="AD1500" i="12" s="1"/>
  <c r="AC1504" i="12"/>
  <c r="AD1504" i="12" s="1"/>
  <c r="AC1575" i="12"/>
  <c r="AD1575" i="12" s="1"/>
  <c r="AC1615" i="12"/>
  <c r="AD1615" i="12" s="1"/>
  <c r="AC1439" i="12"/>
  <c r="AD1439" i="12" s="1"/>
  <c r="AC1709" i="12"/>
  <c r="AD1709" i="12" s="1"/>
  <c r="AC1653" i="12"/>
  <c r="AD1653" i="12" s="1"/>
  <c r="AC1807" i="12"/>
  <c r="AD1807" i="12" s="1"/>
  <c r="AC1730" i="12"/>
  <c r="AD1730" i="12" s="1"/>
  <c r="AC1491" i="12"/>
  <c r="AD1491" i="12" s="1"/>
  <c r="AC1752" i="12"/>
  <c r="AD1752" i="12" s="1"/>
  <c r="AC1805" i="12"/>
  <c r="AD1805" i="12" s="1"/>
  <c r="AC1769" i="12"/>
  <c r="AD1769" i="12" s="1"/>
  <c r="AC1908" i="12"/>
  <c r="AD1908" i="12" s="1"/>
  <c r="AC1776" i="12"/>
  <c r="AD1776" i="12" s="1"/>
  <c r="AC1796" i="12"/>
  <c r="AD1796" i="12" s="1"/>
  <c r="AC2015" i="12"/>
  <c r="AD2015" i="12" s="1"/>
  <c r="AC1888" i="12"/>
  <c r="AD1888" i="12" s="1"/>
  <c r="AC1940" i="12"/>
  <c r="AD1940" i="12" s="1"/>
  <c r="AC1928" i="12"/>
  <c r="AD1928" i="12" s="1"/>
  <c r="AC1848" i="12"/>
  <c r="AD1848" i="12" s="1"/>
  <c r="AC2050" i="12"/>
  <c r="AD2050" i="12" s="1"/>
  <c r="AC2051" i="12"/>
  <c r="AD2051" i="12" s="1"/>
  <c r="AC1932" i="12"/>
  <c r="AD1932" i="12" s="1"/>
  <c r="AC2074" i="12"/>
  <c r="AD2074" i="12" s="1"/>
  <c r="AC2065" i="12"/>
  <c r="AD2065" i="12" s="1"/>
  <c r="AC2131" i="12"/>
  <c r="AD2131" i="12" s="1"/>
  <c r="AC2143" i="12"/>
  <c r="AD2143" i="12" s="1"/>
  <c r="AC2130" i="12"/>
  <c r="AD2130" i="12" s="1"/>
  <c r="AC2023" i="12"/>
  <c r="AD2023" i="12" s="1"/>
  <c r="AC2191" i="12"/>
  <c r="AD2191" i="12" s="1"/>
  <c r="AC2227" i="12"/>
  <c r="AD2227" i="12" s="1"/>
  <c r="AC2236" i="12"/>
  <c r="AD2236" i="12" s="1"/>
  <c r="AC2225" i="12"/>
  <c r="AD2225" i="12" s="1"/>
  <c r="AC2290" i="12"/>
  <c r="AD2290" i="12" s="1"/>
  <c r="AC2129" i="12"/>
  <c r="AD2129" i="12" s="1"/>
  <c r="AC2316" i="12"/>
  <c r="AD2316" i="12" s="1"/>
  <c r="AC2315" i="12"/>
  <c r="AD2315" i="12" s="1"/>
  <c r="AC2348" i="12"/>
  <c r="AD2348" i="12" s="1"/>
  <c r="AC2443" i="12"/>
  <c r="AD2443" i="12" s="1"/>
  <c r="AC2483" i="12"/>
  <c r="AD2483" i="12" s="1"/>
  <c r="AC2637" i="12"/>
  <c r="AD2637" i="12" s="1"/>
  <c r="AC2521" i="12"/>
  <c r="AD2521" i="12" s="1"/>
  <c r="AC2600" i="12"/>
  <c r="AD2600" i="12" s="1"/>
  <c r="AC2598" i="12"/>
  <c r="AD2598" i="12" s="1"/>
  <c r="AC2829" i="12"/>
  <c r="AD2829" i="12" s="1"/>
  <c r="AC2741" i="12"/>
  <c r="AD2741" i="12" s="1"/>
  <c r="AC2699" i="12"/>
  <c r="AD2699" i="12" s="1"/>
  <c r="AC2607" i="12"/>
  <c r="AD2607" i="12" s="1"/>
  <c r="AC2533" i="12"/>
  <c r="AD2533" i="12" s="1"/>
  <c r="AC2665" i="12"/>
  <c r="AD2665" i="12" s="1"/>
  <c r="AC2688" i="12"/>
  <c r="AD2688" i="12" s="1"/>
  <c r="AC2718" i="12"/>
  <c r="AD2718" i="12" s="1"/>
  <c r="AC2861" i="12"/>
  <c r="AD2861" i="12" s="1"/>
  <c r="AC2805" i="12"/>
  <c r="AD2805" i="12" s="1"/>
  <c r="AC2771" i="12"/>
  <c r="AD2771" i="12" s="1"/>
  <c r="AC2777" i="12"/>
  <c r="AD2777" i="12" s="1"/>
  <c r="AC3064" i="12"/>
  <c r="AD3064" i="12" s="1"/>
  <c r="AC3097" i="12"/>
  <c r="AD3097" i="12" s="1"/>
  <c r="AC2915" i="12"/>
  <c r="AD2915" i="12" s="1"/>
  <c r="AC2992" i="12"/>
  <c r="AD2992" i="12" s="1"/>
  <c r="AC3029" i="12"/>
  <c r="AD3029" i="12" s="1"/>
  <c r="AC3046" i="12"/>
  <c r="AD3046" i="12" s="1"/>
  <c r="AC2912" i="12"/>
  <c r="AD2912" i="12" s="1"/>
  <c r="AC3350" i="12"/>
  <c r="AD3350" i="12" s="1"/>
  <c r="AC3210" i="12"/>
  <c r="AD3210" i="12" s="1"/>
  <c r="AC3453" i="12"/>
  <c r="AD3453" i="12" s="1"/>
  <c r="AC3596" i="12"/>
  <c r="AD3596" i="12" s="1"/>
  <c r="AC3833" i="12"/>
  <c r="AD3833" i="12" s="1"/>
  <c r="AC3681" i="12"/>
  <c r="AD3681" i="12" s="1"/>
  <c r="AA479" i="12"/>
  <c r="Z479" i="12"/>
  <c r="AC457" i="12"/>
  <c r="AD457" i="12" s="1"/>
  <c r="AA248" i="12"/>
  <c r="Z248" i="12"/>
  <c r="AC463" i="12"/>
  <c r="AD463" i="12" s="1"/>
  <c r="AC164" i="12"/>
  <c r="AD164" i="12" s="1"/>
  <c r="AC169" i="12"/>
  <c r="AD169" i="12" s="1"/>
  <c r="Z250" i="12"/>
  <c r="AA250" i="12"/>
  <c r="Z195" i="12"/>
  <c r="AA195" i="12"/>
  <c r="AC375" i="12"/>
  <c r="AD375" i="12" s="1"/>
  <c r="S3655" i="12"/>
  <c r="T3655" i="12" s="1"/>
  <c r="AB3655" i="12" s="1"/>
  <c r="S3838" i="12"/>
  <c r="T3838" i="12" s="1"/>
  <c r="AB3838" i="12" s="1"/>
  <c r="S3670" i="12"/>
  <c r="T3670" i="12" s="1"/>
  <c r="AB3670" i="12" s="1"/>
  <c r="S3872" i="12"/>
  <c r="T3872" i="12" s="1"/>
  <c r="AB3872" i="12" s="1"/>
  <c r="S3827" i="12"/>
  <c r="T3827" i="12" s="1"/>
  <c r="AB3827" i="12" s="1"/>
  <c r="S3689" i="12"/>
  <c r="T3689" i="12" s="1"/>
  <c r="AB3689" i="12" s="1"/>
  <c r="S3782" i="12"/>
  <c r="T3782" i="12" s="1"/>
  <c r="AB3782" i="12" s="1"/>
  <c r="S3775" i="12"/>
  <c r="T3775" i="12" s="1"/>
  <c r="AB3775" i="12" s="1"/>
  <c r="S3852" i="12"/>
  <c r="T3852" i="12" s="1"/>
  <c r="AB3852" i="12" s="1"/>
  <c r="S3931" i="12"/>
  <c r="T3931" i="12" s="1"/>
  <c r="AB3931" i="12" s="1"/>
  <c r="S3879" i="12"/>
  <c r="T3879" i="12" s="1"/>
  <c r="AB3879" i="12" s="1"/>
  <c r="Z1166" i="12"/>
  <c r="AA1166" i="12"/>
  <c r="AA1102" i="12"/>
  <c r="Z1102" i="12"/>
  <c r="Z1038" i="12"/>
  <c r="AA1038" i="12"/>
  <c r="Z1349" i="12"/>
  <c r="AA1349" i="12"/>
  <c r="Z1254" i="12"/>
  <c r="AA1254" i="12"/>
  <c r="AA1445" i="12"/>
  <c r="Z1445" i="12"/>
  <c r="Z1203" i="12"/>
  <c r="AA1203" i="12"/>
  <c r="Z1079" i="12"/>
  <c r="AA1079" i="12"/>
  <c r="AA1335" i="12"/>
  <c r="Z1335" i="12"/>
  <c r="Z1307" i="12"/>
  <c r="AA1307" i="12"/>
  <c r="AA1373" i="12"/>
  <c r="Z1373" i="12"/>
  <c r="Z1360" i="12"/>
  <c r="AA1360" i="12"/>
  <c r="AA1470" i="12"/>
  <c r="Z1470" i="12"/>
  <c r="AA1321" i="12"/>
  <c r="Z1321" i="12"/>
  <c r="Z1472" i="12"/>
  <c r="AA1472" i="12"/>
  <c r="Z1443" i="12"/>
  <c r="AA1443" i="12"/>
  <c r="AA1438" i="12"/>
  <c r="Z1438" i="12"/>
  <c r="Z1422" i="12"/>
  <c r="AA1422" i="12"/>
  <c r="AA1774" i="12"/>
  <c r="Z1774" i="12"/>
  <c r="Z1534" i="12"/>
  <c r="AA1534" i="12"/>
  <c r="AA1414" i="12"/>
  <c r="Z1414" i="12"/>
  <c r="Z1622" i="12"/>
  <c r="AA1622" i="12"/>
  <c r="AA1497" i="12"/>
  <c r="Z1497" i="12"/>
  <c r="AA1510" i="12"/>
  <c r="Z1510" i="12"/>
  <c r="AA1618" i="12"/>
  <c r="Z1618" i="12"/>
  <c r="AA1609" i="12"/>
  <c r="Z1609" i="12"/>
  <c r="AA1541" i="12"/>
  <c r="Z1541" i="12"/>
  <c r="Z1640" i="12"/>
  <c r="AA1640" i="12"/>
  <c r="Z1565" i="12"/>
  <c r="AA1565" i="12"/>
  <c r="Z1675" i="12"/>
  <c r="AA1675" i="12"/>
  <c r="Z1795" i="12"/>
  <c r="AA1795" i="12"/>
  <c r="Z1771" i="12"/>
  <c r="AA1771" i="12"/>
  <c r="AA1793" i="12"/>
  <c r="Z1793" i="12"/>
  <c r="Z1714" i="12"/>
  <c r="AA1714" i="12"/>
  <c r="AA1798" i="12"/>
  <c r="Z1798" i="12"/>
  <c r="Z1775" i="12"/>
  <c r="AA1775" i="12"/>
  <c r="Z1892" i="12"/>
  <c r="AA1892" i="12"/>
  <c r="Z1781" i="12"/>
  <c r="AA1781" i="12"/>
  <c r="AA1831" i="12"/>
  <c r="Z1831" i="12"/>
  <c r="AA1855" i="12"/>
  <c r="Z1855" i="12"/>
  <c r="Z1894" i="12"/>
  <c r="AA1894" i="12"/>
  <c r="Z1765" i="12"/>
  <c r="AA1765" i="12"/>
  <c r="AA1958" i="12"/>
  <c r="Z1958" i="12"/>
  <c r="Z1954" i="12"/>
  <c r="AA1954" i="12"/>
  <c r="Z1989" i="12"/>
  <c r="AA1989" i="12"/>
  <c r="Z2072" i="12"/>
  <c r="AA2072" i="12"/>
  <c r="Z2027" i="12"/>
  <c r="AA2027" i="12"/>
  <c r="Z2033" i="12"/>
  <c r="AA2033" i="12"/>
  <c r="AA1912" i="12"/>
  <c r="Z1912" i="12"/>
  <c r="AA2111" i="12"/>
  <c r="Z2111" i="12"/>
  <c r="Z2051" i="12"/>
  <c r="AA2051" i="12"/>
  <c r="AA2118" i="12"/>
  <c r="Z2118" i="12"/>
  <c r="Z2020" i="12"/>
  <c r="AA2020" i="12"/>
  <c r="AA2100" i="12"/>
  <c r="Z2100" i="12"/>
  <c r="AA2170" i="12"/>
  <c r="Z2170" i="12"/>
  <c r="Z2287" i="12"/>
  <c r="AA2287" i="12"/>
  <c r="Z1978" i="12"/>
  <c r="AA1978" i="12"/>
  <c r="AA2186" i="12"/>
  <c r="Z2186" i="12"/>
  <c r="AA2202" i="12"/>
  <c r="Z2202" i="12"/>
  <c r="Z2089" i="12"/>
  <c r="AA2089" i="12"/>
  <c r="AA2260" i="12"/>
  <c r="Z2260" i="12"/>
  <c r="Z2191" i="12"/>
  <c r="AA2191" i="12"/>
  <c r="AA2385" i="12"/>
  <c r="Z2385" i="12"/>
  <c r="AA2167" i="12"/>
  <c r="Z2167" i="12"/>
  <c r="Z2252" i="12"/>
  <c r="AA2252" i="12"/>
  <c r="AA2264" i="12"/>
  <c r="Z2264" i="12"/>
  <c r="AA2294" i="12"/>
  <c r="Z2294" i="12"/>
  <c r="Z2220" i="12"/>
  <c r="AA2220" i="12"/>
  <c r="Z2517" i="12"/>
  <c r="AA2517" i="12"/>
  <c r="Z2271" i="12"/>
  <c r="AA2271" i="12"/>
  <c r="AA2307" i="12"/>
  <c r="Z2307" i="12"/>
  <c r="AA2357" i="12"/>
  <c r="Z2357" i="12"/>
  <c r="Z2433" i="12"/>
  <c r="AA2433" i="12"/>
  <c r="AA2324" i="12"/>
  <c r="Z2324" i="12"/>
  <c r="Z2599" i="12"/>
  <c r="AA2599" i="12"/>
  <c r="AA2291" i="12"/>
  <c r="Z2291" i="12"/>
  <c r="AA2353" i="12"/>
  <c r="Z2353" i="12"/>
  <c r="AA2230" i="12"/>
  <c r="Z2230" i="12"/>
  <c r="AA2445" i="12"/>
  <c r="Z2445" i="12"/>
  <c r="AA2444" i="12"/>
  <c r="Z2444" i="12"/>
  <c r="Z2542" i="12"/>
  <c r="AA2542" i="12"/>
  <c r="Z2527" i="12"/>
  <c r="AA2527" i="12"/>
  <c r="AA2420" i="12"/>
  <c r="Z2420" i="12"/>
  <c r="Z2622" i="12"/>
  <c r="AA2622" i="12"/>
  <c r="AA2579" i="12"/>
  <c r="Z2579" i="12"/>
  <c r="AA2531" i="12"/>
  <c r="Z2531" i="12"/>
  <c r="Z2603" i="12"/>
  <c r="AA2603" i="12"/>
  <c r="Z2658" i="12"/>
  <c r="AA2658" i="12"/>
  <c r="AA2496" i="12"/>
  <c r="Z2496" i="12"/>
  <c r="AA2729" i="12"/>
  <c r="Z2729" i="12"/>
  <c r="AA2718" i="12"/>
  <c r="Z2718" i="12"/>
  <c r="Z2659" i="12"/>
  <c r="AA2659" i="12"/>
  <c r="Z2641" i="12"/>
  <c r="AA2641" i="12"/>
  <c r="AA2647" i="12"/>
  <c r="Z2647" i="12"/>
  <c r="AA2588" i="12"/>
  <c r="Z2588" i="12"/>
  <c r="Z2833" i="12"/>
  <c r="AA2833" i="12"/>
  <c r="AA2856" i="12"/>
  <c r="Z2856" i="12"/>
  <c r="AA2747" i="12"/>
  <c r="Z2747" i="12"/>
  <c r="Z2874" i="12"/>
  <c r="AA2874" i="12"/>
  <c r="Z2764" i="12"/>
  <c r="AA2764" i="12"/>
  <c r="Z2805" i="12"/>
  <c r="AA2805" i="12"/>
  <c r="AA2802" i="12"/>
  <c r="Z2802" i="12"/>
  <c r="Z3101" i="12"/>
  <c r="AA3101" i="12"/>
  <c r="Z2766" i="12"/>
  <c r="AA2766" i="12"/>
  <c r="AA2826" i="12"/>
  <c r="Z2826" i="12"/>
  <c r="AA3012" i="12"/>
  <c r="Z3012" i="12"/>
  <c r="AA3155" i="12"/>
  <c r="Z3155" i="12"/>
  <c r="AA3107" i="12"/>
  <c r="Z3107" i="12"/>
  <c r="Z2934" i="12"/>
  <c r="AA2934" i="12"/>
  <c r="AA3086" i="12"/>
  <c r="Z3086" i="12"/>
  <c r="AA3082" i="12"/>
  <c r="Z3082" i="12"/>
  <c r="Z3059" i="12"/>
  <c r="AA3059" i="12"/>
  <c r="AA2907" i="12"/>
  <c r="Z2907" i="12"/>
  <c r="AA3089" i="12"/>
  <c r="Z3089" i="12"/>
  <c r="Z3163" i="12"/>
  <c r="AA3163" i="12"/>
  <c r="AA3069" i="12"/>
  <c r="Z3069" i="12"/>
  <c r="Z2984" i="12"/>
  <c r="AA2984" i="12"/>
  <c r="AA3100" i="12"/>
  <c r="Z3100" i="12"/>
  <c r="AA3333" i="12"/>
  <c r="Z3333" i="12"/>
  <c r="AA3015" i="12"/>
  <c r="Z3015" i="12"/>
  <c r="AA3131" i="12"/>
  <c r="Z3131" i="12"/>
  <c r="Z3261" i="12"/>
  <c r="AA3261" i="12"/>
  <c r="AA3094" i="12"/>
  <c r="Z3094" i="12"/>
  <c r="Z3144" i="12"/>
  <c r="AA3144" i="12"/>
  <c r="AA3197" i="12"/>
  <c r="Z3197" i="12"/>
  <c r="AA3278" i="12"/>
  <c r="Z3278" i="12"/>
  <c r="Z3184" i="12"/>
  <c r="AA3184" i="12"/>
  <c r="AA3356" i="12"/>
  <c r="Z3356" i="12"/>
  <c r="AA3317" i="12"/>
  <c r="Z3317" i="12"/>
  <c r="Z3404" i="12"/>
  <c r="AA3404" i="12"/>
  <c r="Z3225" i="12"/>
  <c r="AA3225" i="12"/>
  <c r="AA3250" i="12"/>
  <c r="Z3250" i="12"/>
  <c r="AA3327" i="12"/>
  <c r="Z3327" i="12"/>
  <c r="AA3364" i="12"/>
  <c r="Z3364" i="12"/>
  <c r="Z3332" i="12"/>
  <c r="AA3332" i="12"/>
  <c r="AA3295" i="12"/>
  <c r="Z3295" i="12"/>
  <c r="Z3549" i="12"/>
  <c r="AA3549" i="12"/>
  <c r="Z3528" i="12"/>
  <c r="AA3528" i="12"/>
  <c r="AA3449" i="12"/>
  <c r="Z3449" i="12"/>
  <c r="AA3456" i="12"/>
  <c r="Z3456" i="12"/>
  <c r="Z3438" i="12"/>
  <c r="AA3438" i="12"/>
  <c r="AA3586" i="12"/>
  <c r="Z3586" i="12"/>
  <c r="AA3371" i="12"/>
  <c r="Z3371" i="12"/>
  <c r="Z3531" i="12"/>
  <c r="AA3531" i="12"/>
  <c r="AA3493" i="12"/>
  <c r="Z3493" i="12"/>
  <c r="Z3533" i="12"/>
  <c r="AA3533" i="12"/>
  <c r="AA3429" i="12"/>
  <c r="Z3429" i="12"/>
  <c r="Z3613" i="12"/>
  <c r="AA3613" i="12"/>
  <c r="Z3556" i="12"/>
  <c r="AA3556" i="12"/>
  <c r="Z3641" i="12"/>
  <c r="AA3641" i="12"/>
  <c r="AA3365" i="12"/>
  <c r="Z3365" i="12"/>
  <c r="Z3601" i="12"/>
  <c r="AA3601" i="12"/>
  <c r="Z3845" i="12"/>
  <c r="AA3845" i="12"/>
  <c r="AA3678" i="12"/>
  <c r="Z3678" i="12"/>
  <c r="AA3836" i="12"/>
  <c r="Z3836" i="12"/>
  <c r="Z3747" i="12"/>
  <c r="AA3747" i="12"/>
  <c r="AA3801" i="12"/>
  <c r="Z3801" i="12"/>
  <c r="AA3810" i="12"/>
  <c r="Z3810" i="12"/>
  <c r="Z3734" i="12"/>
  <c r="AA3734" i="12"/>
  <c r="AA3809" i="12"/>
  <c r="Z3809" i="12"/>
  <c r="AA3838" i="12"/>
  <c r="Z3838" i="12"/>
  <c r="Z3762" i="12"/>
  <c r="AA3762" i="12"/>
  <c r="Z3887" i="12"/>
  <c r="AA3887" i="12"/>
  <c r="Z3707" i="12"/>
  <c r="AA3707" i="12"/>
  <c r="AA3910" i="12"/>
  <c r="Z3910" i="12"/>
  <c r="Z3918" i="12"/>
  <c r="AA3918" i="12"/>
  <c r="Z3906" i="12"/>
  <c r="AA3906" i="12"/>
  <c r="Z3885" i="12"/>
  <c r="AA3885" i="12"/>
  <c r="Z3889" i="12"/>
  <c r="AA3889" i="12"/>
  <c r="AA3916" i="12"/>
  <c r="Z3916" i="12"/>
  <c r="AC200" i="12"/>
  <c r="AD200" i="12" s="1"/>
  <c r="AA189" i="12"/>
  <c r="Z189" i="12"/>
  <c r="AC490" i="12"/>
  <c r="AD490" i="12" s="1"/>
  <c r="AC378" i="12"/>
  <c r="AD378" i="12" s="1"/>
  <c r="AC245" i="12"/>
  <c r="AD245" i="12" s="1"/>
  <c r="AC396" i="12"/>
  <c r="AD396" i="12" s="1"/>
  <c r="AC406" i="12"/>
  <c r="AD406" i="12" s="1"/>
  <c r="AC363" i="12"/>
  <c r="AD363" i="12" s="1"/>
  <c r="AC474" i="12"/>
  <c r="AD474" i="12" s="1"/>
  <c r="AC366" i="12"/>
  <c r="AD366" i="12" s="1"/>
  <c r="AC307" i="12"/>
  <c r="AD307" i="12" s="1"/>
  <c r="AC305" i="12"/>
  <c r="AD305" i="12" s="1"/>
  <c r="AC329" i="12"/>
  <c r="AD329" i="12" s="1"/>
  <c r="AC856" i="12"/>
  <c r="AD856" i="12" s="1"/>
  <c r="AC536" i="12"/>
  <c r="AD536" i="12" s="1"/>
  <c r="AC762" i="12"/>
  <c r="AD762" i="12" s="1"/>
  <c r="AC980" i="12"/>
  <c r="AD980" i="12" s="1"/>
  <c r="AC337" i="12"/>
  <c r="AD337" i="12" s="1"/>
  <c r="AC530" i="12"/>
  <c r="AD530" i="12" s="1"/>
  <c r="AC533" i="12"/>
  <c r="AD533" i="12" s="1"/>
  <c r="AC972" i="12"/>
  <c r="AD972" i="12" s="1"/>
  <c r="AC287" i="12"/>
  <c r="AD287" i="12" s="1"/>
  <c r="AC666" i="12"/>
  <c r="AD666" i="12" s="1"/>
  <c r="AC649" i="12"/>
  <c r="AD649" i="12" s="1"/>
  <c r="AC588" i="12"/>
  <c r="AD588" i="12" s="1"/>
  <c r="AC974" i="12"/>
  <c r="AD974" i="12" s="1"/>
  <c r="AC1057" i="12"/>
  <c r="AD1057" i="12" s="1"/>
  <c r="AC832" i="12"/>
  <c r="AD832" i="12" s="1"/>
  <c r="AC770" i="12"/>
  <c r="AD770" i="12" s="1"/>
  <c r="AC788" i="12"/>
  <c r="AD788" i="12" s="1"/>
  <c r="AC939" i="12"/>
  <c r="AD939" i="12" s="1"/>
  <c r="AC929" i="12"/>
  <c r="AD929" i="12" s="1"/>
  <c r="AC1025" i="12"/>
  <c r="AD1025" i="12" s="1"/>
  <c r="AC808" i="12"/>
  <c r="AD808" i="12" s="1"/>
  <c r="AC1069" i="12"/>
  <c r="AD1069" i="12" s="1"/>
  <c r="AC1160" i="12"/>
  <c r="AD1160" i="12" s="1"/>
  <c r="AC1096" i="12"/>
  <c r="AD1096" i="12" s="1"/>
  <c r="AC1208" i="12"/>
  <c r="AD1208" i="12" s="1"/>
  <c r="AC1015" i="12"/>
  <c r="AD1015" i="12" s="1"/>
  <c r="AC1140" i="12"/>
  <c r="AD1140" i="12" s="1"/>
  <c r="AC1116" i="12"/>
  <c r="AD1116" i="12" s="1"/>
  <c r="AC1133" i="12"/>
  <c r="AD1133" i="12" s="1"/>
  <c r="AC1190" i="12"/>
  <c r="AD1190" i="12" s="1"/>
  <c r="AC1050" i="12"/>
  <c r="AD1050" i="12" s="1"/>
  <c r="AC1225" i="12"/>
  <c r="AD1225" i="12" s="1"/>
  <c r="AC1064" i="12"/>
  <c r="AD1064" i="12" s="1"/>
  <c r="AC1286" i="12"/>
  <c r="AD1286" i="12" s="1"/>
  <c r="AC1296" i="12"/>
  <c r="AD1296" i="12" s="1"/>
  <c r="AC1522" i="12"/>
  <c r="AD1522" i="12" s="1"/>
  <c r="AC1234" i="12"/>
  <c r="AD1234" i="12" s="1"/>
  <c r="AC1413" i="12"/>
  <c r="AD1413" i="12" s="1"/>
  <c r="AC1533" i="12"/>
  <c r="AD1533" i="12" s="1"/>
  <c r="AC1527" i="12"/>
  <c r="AD1527" i="12" s="1"/>
  <c r="AC1456" i="12"/>
  <c r="AD1456" i="12" s="1"/>
  <c r="AC1386" i="12"/>
  <c r="AD1386" i="12" s="1"/>
  <c r="AC1436" i="12"/>
  <c r="AD1436" i="12" s="1"/>
  <c r="AC1534" i="12"/>
  <c r="AD1534" i="12" s="1"/>
  <c r="AC1448" i="12"/>
  <c r="AD1448" i="12" s="1"/>
  <c r="AC1627" i="12"/>
  <c r="AD1627" i="12" s="1"/>
  <c r="AC1705" i="12"/>
  <c r="AD1705" i="12" s="1"/>
  <c r="AC1691" i="12"/>
  <c r="AD1691" i="12" s="1"/>
  <c r="AC1674" i="12"/>
  <c r="AD1674" i="12" s="1"/>
  <c r="AC1638" i="12"/>
  <c r="AD1638" i="12" s="1"/>
  <c r="AC1546" i="12"/>
  <c r="AD1546" i="12" s="1"/>
  <c r="AC1711" i="12"/>
  <c r="AD1711" i="12" s="1"/>
  <c r="AC1771" i="12"/>
  <c r="AD1771" i="12" s="1"/>
  <c r="AC1775" i="12"/>
  <c r="AD1775" i="12" s="1"/>
  <c r="AC1716" i="12"/>
  <c r="AD1716" i="12" s="1"/>
  <c r="AC1883" i="12"/>
  <c r="AD1883" i="12" s="1"/>
  <c r="AC1814" i="12"/>
  <c r="AD1814" i="12" s="1"/>
  <c r="AC1746" i="12"/>
  <c r="AD1746" i="12" s="1"/>
  <c r="AC1927" i="12"/>
  <c r="AD1927" i="12" s="1"/>
  <c r="AC1988" i="12"/>
  <c r="AD1988" i="12" s="1"/>
  <c r="AC2075" i="12"/>
  <c r="AD2075" i="12" s="1"/>
  <c r="AC2082" i="12"/>
  <c r="AD2082" i="12" s="1"/>
  <c r="AC2134" i="12"/>
  <c r="AD2134" i="12" s="1"/>
  <c r="AC2068" i="12"/>
  <c r="AD2068" i="12" s="1"/>
  <c r="AC2277" i="12"/>
  <c r="AD2277" i="12" s="1"/>
  <c r="AC2188" i="12"/>
  <c r="AD2188" i="12" s="1"/>
  <c r="AC2273" i="12"/>
  <c r="AD2273" i="12" s="1"/>
  <c r="AC2360" i="12"/>
  <c r="AD2360" i="12" s="1"/>
  <c r="AC2184" i="12"/>
  <c r="AD2184" i="12" s="1"/>
  <c r="AC2406" i="12"/>
  <c r="AD2406" i="12" s="1"/>
  <c r="AC2435" i="12"/>
  <c r="AD2435" i="12" s="1"/>
  <c r="AC2464" i="12"/>
  <c r="AD2464" i="12" s="1"/>
  <c r="AC2451" i="12"/>
  <c r="AD2451" i="12" s="1"/>
  <c r="AC2518" i="12"/>
  <c r="AD2518" i="12" s="1"/>
  <c r="AC2575" i="12"/>
  <c r="AD2575" i="12" s="1"/>
  <c r="AC2460" i="12"/>
  <c r="AD2460" i="12" s="1"/>
  <c r="AC2543" i="12"/>
  <c r="AD2543" i="12" s="1"/>
  <c r="AC2579" i="12"/>
  <c r="AD2579" i="12" s="1"/>
  <c r="AC2571" i="12"/>
  <c r="AD2571" i="12" s="1"/>
  <c r="AC2580" i="12"/>
  <c r="AD2580" i="12" s="1"/>
  <c r="AC2707" i="12"/>
  <c r="AD2707" i="12" s="1"/>
  <c r="AC2747" i="12"/>
  <c r="AD2747" i="12" s="1"/>
  <c r="AC2736" i="12"/>
  <c r="AD2736" i="12" s="1"/>
  <c r="AC2779" i="12"/>
  <c r="AD2779" i="12" s="1"/>
  <c r="AC2808" i="12"/>
  <c r="AD2808" i="12" s="1"/>
  <c r="AC2827" i="12"/>
  <c r="AD2827" i="12" s="1"/>
  <c r="AC2838" i="12"/>
  <c r="AD2838" i="12" s="1"/>
  <c r="AC2990" i="12"/>
  <c r="AD2990" i="12" s="1"/>
  <c r="AC3000" i="12"/>
  <c r="AD3000" i="12" s="1"/>
  <c r="AC3100" i="12"/>
  <c r="AD3100" i="12" s="1"/>
  <c r="AC2945" i="12"/>
  <c r="AD2945" i="12" s="1"/>
  <c r="AC3269" i="12"/>
  <c r="AD3269" i="12" s="1"/>
  <c r="AC2919" i="12"/>
  <c r="AD2919" i="12" s="1"/>
  <c r="AC3199" i="12"/>
  <c r="AD3199" i="12" s="1"/>
  <c r="AC3502" i="12"/>
  <c r="AD3502" i="12" s="1"/>
  <c r="AC3623" i="12"/>
  <c r="AD3623" i="12" s="1"/>
  <c r="AC3767" i="12"/>
  <c r="AD3767" i="12" s="1"/>
  <c r="AC3807" i="12"/>
  <c r="AD3807" i="12" s="1"/>
  <c r="AC420" i="12"/>
  <c r="AD420" i="12" s="1"/>
  <c r="Z180" i="12"/>
  <c r="AA180" i="12"/>
  <c r="AC154" i="12"/>
  <c r="AD154" i="12" s="1"/>
  <c r="AC413" i="12"/>
  <c r="AD413" i="12" s="1"/>
  <c r="AA137" i="12"/>
  <c r="Z137" i="12"/>
  <c r="AC433" i="12"/>
  <c r="AD433" i="12" s="1"/>
  <c r="AA237" i="12"/>
  <c r="Z237" i="12"/>
  <c r="AC186" i="12"/>
  <c r="AD186" i="12" s="1"/>
  <c r="Z254" i="12"/>
  <c r="AA254" i="12"/>
  <c r="AC162" i="12"/>
  <c r="AD162" i="12" s="1"/>
  <c r="AC138" i="12"/>
  <c r="AD138" i="12" s="1"/>
  <c r="Z699" i="12"/>
  <c r="AA699" i="12"/>
  <c r="Z591" i="12"/>
  <c r="AA591" i="12"/>
  <c r="AA694" i="12"/>
  <c r="Z694" i="12"/>
  <c r="Z330" i="12"/>
  <c r="AA330" i="12"/>
  <c r="AA531" i="12"/>
  <c r="Z531" i="12"/>
  <c r="Z684" i="12"/>
  <c r="AA684" i="12"/>
  <c r="Z518" i="12"/>
  <c r="AA518" i="12"/>
  <c r="Z576" i="12"/>
  <c r="AA576" i="12"/>
  <c r="Z611" i="12"/>
  <c r="AA611" i="12"/>
  <c r="Z537" i="12"/>
  <c r="AA537" i="12"/>
  <c r="AA562" i="12"/>
  <c r="Z562" i="12"/>
  <c r="AA818" i="12"/>
  <c r="Z818" i="12"/>
  <c r="AA728" i="12"/>
  <c r="Z728" i="12"/>
  <c r="Z874" i="12"/>
  <c r="AA874" i="12"/>
  <c r="Z727" i="12"/>
  <c r="AA727" i="12"/>
  <c r="AA918" i="12"/>
  <c r="Z918" i="12"/>
  <c r="Z747" i="12"/>
  <c r="AA747" i="12"/>
  <c r="AA666" i="12"/>
  <c r="Z666" i="12"/>
  <c r="Z680" i="12"/>
  <c r="AA680" i="12"/>
  <c r="AA859" i="12"/>
  <c r="Z859" i="12"/>
  <c r="Z875" i="12"/>
  <c r="AA875" i="12"/>
  <c r="AA604" i="12"/>
  <c r="Z604" i="12"/>
  <c r="AA884" i="12"/>
  <c r="Z884" i="12"/>
  <c r="AA839" i="12"/>
  <c r="Z839" i="12"/>
  <c r="AA1135" i="12"/>
  <c r="Z1135" i="12"/>
  <c r="Z1003" i="12"/>
  <c r="AA1003" i="12"/>
  <c r="Z848" i="12"/>
  <c r="AA848" i="12"/>
  <c r="AA787" i="12"/>
  <c r="Z787" i="12"/>
  <c r="AA888" i="12"/>
  <c r="Z888" i="12"/>
  <c r="AA1091" i="12"/>
  <c r="Z1091" i="12"/>
  <c r="AA969" i="12"/>
  <c r="Z969" i="12"/>
  <c r="Z1103" i="12"/>
  <c r="AA1103" i="12"/>
  <c r="Z1101" i="12"/>
  <c r="AA1101" i="12"/>
  <c r="AA984" i="12"/>
  <c r="Z984" i="12"/>
  <c r="Z1134" i="12"/>
  <c r="AA1134" i="12"/>
  <c r="Z1042" i="12"/>
  <c r="AA1042" i="12"/>
  <c r="Z1010" i="12"/>
  <c r="AA1010" i="12"/>
  <c r="Z1137" i="12"/>
  <c r="AA1137" i="12"/>
  <c r="Z1210" i="12"/>
  <c r="AA1210" i="12"/>
  <c r="AA1279" i="12"/>
  <c r="Z1279" i="12"/>
  <c r="AA1033" i="12"/>
  <c r="Z1033" i="12"/>
  <c r="AA956" i="12"/>
  <c r="Z956" i="12"/>
  <c r="AA1053" i="12"/>
  <c r="Z1053" i="12"/>
  <c r="AA1108" i="12"/>
  <c r="Z1108" i="12"/>
  <c r="AA1052" i="12"/>
  <c r="Z1052" i="12"/>
  <c r="AA1069" i="12"/>
  <c r="Z1069" i="12"/>
  <c r="AA1067" i="12"/>
  <c r="Z1067" i="12"/>
  <c r="AA1073" i="12"/>
  <c r="Z1073" i="12"/>
  <c r="AA1322" i="12"/>
  <c r="Z1322" i="12"/>
  <c r="AA1313" i="12"/>
  <c r="Z1313" i="12"/>
  <c r="AA1491" i="12"/>
  <c r="Z1491" i="12"/>
  <c r="AA1354" i="12"/>
  <c r="Z1354" i="12"/>
  <c r="AA1121" i="12"/>
  <c r="Z1121" i="12"/>
  <c r="Z1447" i="12"/>
  <c r="AA1447" i="12"/>
  <c r="Z1336" i="12"/>
  <c r="AA1336" i="12"/>
  <c r="AA1305" i="12"/>
  <c r="Z1305" i="12"/>
  <c r="Z1332" i="12"/>
  <c r="AA1332" i="12"/>
  <c r="Z1466" i="12"/>
  <c r="AA1466" i="12"/>
  <c r="Z1390" i="12"/>
  <c r="AA1390" i="12"/>
  <c r="Z1274" i="12"/>
  <c r="AA1274" i="12"/>
  <c r="Z1387" i="12"/>
  <c r="AA1387" i="12"/>
  <c r="Z1467" i="12"/>
  <c r="AA1467" i="12"/>
  <c r="AA1439" i="12"/>
  <c r="Z1439" i="12"/>
  <c r="Z1652" i="12"/>
  <c r="AA1652" i="12"/>
  <c r="AA1570" i="12"/>
  <c r="Z1570" i="12"/>
  <c r="AA1471" i="12"/>
  <c r="Z1471" i="12"/>
  <c r="Z1653" i="12"/>
  <c r="AA1653" i="12"/>
  <c r="Z1620" i="12"/>
  <c r="AA1620" i="12"/>
  <c r="AA1516" i="12"/>
  <c r="Z1516" i="12"/>
  <c r="Z1786" i="12"/>
  <c r="AA1786" i="12"/>
  <c r="Z1679" i="12"/>
  <c r="AA1679" i="12"/>
  <c r="Z1494" i="12"/>
  <c r="AA1494" i="12"/>
  <c r="AA1737" i="12"/>
  <c r="Z1737" i="12"/>
  <c r="Z1621" i="12"/>
  <c r="AA1621" i="12"/>
  <c r="Z1796" i="12"/>
  <c r="AA1796" i="12"/>
  <c r="Z1840" i="12"/>
  <c r="AA1840" i="12"/>
  <c r="Z1753" i="12"/>
  <c r="AA1753" i="12"/>
  <c r="AA1691" i="12"/>
  <c r="Z1691" i="12"/>
  <c r="Z1662" i="12"/>
  <c r="AA1662" i="12"/>
  <c r="AA1689" i="12"/>
  <c r="Z1689" i="12"/>
  <c r="AA1863" i="12"/>
  <c r="Z1863" i="12"/>
  <c r="AA2009" i="12"/>
  <c r="Z2009" i="12"/>
  <c r="Z1718" i="12"/>
  <c r="AA1718" i="12"/>
  <c r="AA1762" i="12"/>
  <c r="Z1762" i="12"/>
  <c r="AA1974" i="12"/>
  <c r="Z1974" i="12"/>
  <c r="AA1893" i="12"/>
  <c r="Z1893" i="12"/>
  <c r="AA1847" i="12"/>
  <c r="Z1847" i="12"/>
  <c r="Z1965" i="12"/>
  <c r="AA1965" i="12"/>
  <c r="AA1986" i="12"/>
  <c r="Z1986" i="12"/>
  <c r="AA1846" i="12"/>
  <c r="Z1846" i="12"/>
  <c r="Z2001" i="12"/>
  <c r="AA2001" i="12"/>
  <c r="AA2013" i="12"/>
  <c r="Z2013" i="12"/>
  <c r="AA1741" i="12"/>
  <c r="Z1741" i="12"/>
  <c r="Z2155" i="12"/>
  <c r="AA2155" i="12"/>
  <c r="Z2077" i="12"/>
  <c r="AA2077" i="12"/>
  <c r="AA2094" i="12"/>
  <c r="Z2094" i="12"/>
  <c r="AA2085" i="12"/>
  <c r="Z2085" i="12"/>
  <c r="AA2023" i="12"/>
  <c r="Z2023" i="12"/>
  <c r="AA2092" i="12"/>
  <c r="Z2092" i="12"/>
  <c r="AA2226" i="12"/>
  <c r="Z2226" i="12"/>
  <c r="AA2188" i="12"/>
  <c r="Z2188" i="12"/>
  <c r="AA2011" i="12"/>
  <c r="Z2011" i="12"/>
  <c r="AA2082" i="12"/>
  <c r="Z2082" i="12"/>
  <c r="AA2054" i="12"/>
  <c r="Z2054" i="12"/>
  <c r="AA2126" i="12"/>
  <c r="Z2126" i="12"/>
  <c r="Z2177" i="12"/>
  <c r="AA2177" i="12"/>
  <c r="AA2184" i="12"/>
  <c r="Z2184" i="12"/>
  <c r="Z2336" i="12"/>
  <c r="AA2336" i="12"/>
  <c r="Z2286" i="12"/>
  <c r="AA2286" i="12"/>
  <c r="AA2233" i="12"/>
  <c r="Z2233" i="12"/>
  <c r="Z2257" i="12"/>
  <c r="AA2257" i="12"/>
  <c r="Z2373" i="12"/>
  <c r="AA2373" i="12"/>
  <c r="Z2394" i="12"/>
  <c r="AA2394" i="12"/>
  <c r="AA2205" i="12"/>
  <c r="Z2205" i="12"/>
  <c r="AA2337" i="12"/>
  <c r="Z2337" i="12"/>
  <c r="Z2484" i="12"/>
  <c r="AA2484" i="12"/>
  <c r="AA2245" i="12"/>
  <c r="Z2245" i="12"/>
  <c r="AA2308" i="12"/>
  <c r="Z2308" i="12"/>
  <c r="Z2299" i="12"/>
  <c r="AA2299" i="12"/>
  <c r="AA2535" i="12"/>
  <c r="Z2535" i="12"/>
  <c r="Z2323" i="12"/>
  <c r="AA2323" i="12"/>
  <c r="AA2338" i="12"/>
  <c r="Z2338" i="12"/>
  <c r="Z2500" i="12"/>
  <c r="AA2500" i="12"/>
  <c r="AA2298" i="12"/>
  <c r="Z2298" i="12"/>
  <c r="AA2349" i="12"/>
  <c r="Z2349" i="12"/>
  <c r="Z2516" i="12"/>
  <c r="AA2516" i="12"/>
  <c r="AA2320" i="12"/>
  <c r="Z2320" i="12"/>
  <c r="AA2465" i="12"/>
  <c r="Z2465" i="12"/>
  <c r="Z2609" i="12"/>
  <c r="AA2609" i="12"/>
  <c r="Z2592" i="12"/>
  <c r="AA2592" i="12"/>
  <c r="AA2742" i="12"/>
  <c r="Z2742" i="12"/>
  <c r="AA2628" i="12"/>
  <c r="Z2628" i="12"/>
  <c r="AA2759" i="12"/>
  <c r="Z2759" i="12"/>
  <c r="Z2561" i="12"/>
  <c r="AA2561" i="12"/>
  <c r="Z2685" i="12"/>
  <c r="AA2685" i="12"/>
  <c r="Z2650" i="12"/>
  <c r="AA2650" i="12"/>
  <c r="Z2728" i="12"/>
  <c r="AA2728" i="12"/>
  <c r="Z2770" i="12"/>
  <c r="AA2770" i="12"/>
  <c r="Z2682" i="12"/>
  <c r="AA2682" i="12"/>
  <c r="AA2722" i="12"/>
  <c r="Z2722" i="12"/>
  <c r="AA2779" i="12"/>
  <c r="Z2779" i="12"/>
  <c r="AA2823" i="12"/>
  <c r="Z2823" i="12"/>
  <c r="AA2709" i="12"/>
  <c r="Z2709" i="12"/>
  <c r="AA2875" i="12"/>
  <c r="Z2875" i="12"/>
  <c r="AA2862" i="12"/>
  <c r="Z2862" i="12"/>
  <c r="Z2774" i="12"/>
  <c r="AA2774" i="12"/>
  <c r="Z2873" i="12"/>
  <c r="AA2873" i="12"/>
  <c r="Z3060" i="12"/>
  <c r="AA3060" i="12"/>
  <c r="Z2782" i="12"/>
  <c r="AA2782" i="12"/>
  <c r="Z2763" i="12"/>
  <c r="AA2763" i="12"/>
  <c r="Z3104" i="12"/>
  <c r="AA3104" i="12"/>
  <c r="Z2849" i="12"/>
  <c r="AA2849" i="12"/>
  <c r="Z2999" i="12"/>
  <c r="AA2999" i="12"/>
  <c r="AA3117" i="12"/>
  <c r="Z3117" i="12"/>
  <c r="Z3105" i="12"/>
  <c r="AA3105" i="12"/>
  <c r="Z3004" i="12"/>
  <c r="AA3004" i="12"/>
  <c r="AA2982" i="12"/>
  <c r="Z2982" i="12"/>
  <c r="Z3080" i="12"/>
  <c r="AA3080" i="12"/>
  <c r="Z2891" i="12"/>
  <c r="AA2891" i="12"/>
  <c r="AA2983" i="12"/>
  <c r="Z2983" i="12"/>
  <c r="AA3084" i="12"/>
  <c r="Z3084" i="12"/>
  <c r="Z2967" i="12"/>
  <c r="AA2967" i="12"/>
  <c r="AA2970" i="12"/>
  <c r="Z2970" i="12"/>
  <c r="AA3132" i="12"/>
  <c r="Z3132" i="12"/>
  <c r="Z3122" i="12"/>
  <c r="AA3122" i="12"/>
  <c r="Z3247" i="12"/>
  <c r="AA3247" i="12"/>
  <c r="Z3119" i="12"/>
  <c r="AA3119" i="12"/>
  <c r="Z3248" i="12"/>
  <c r="AA3248" i="12"/>
  <c r="Z3218" i="12"/>
  <c r="AA3218" i="12"/>
  <c r="Z3252" i="12"/>
  <c r="AA3252" i="12"/>
  <c r="Z3190" i="12"/>
  <c r="AA3190" i="12"/>
  <c r="Z3276" i="12"/>
  <c r="AA3276" i="12"/>
  <c r="AA3306" i="12"/>
  <c r="Z3306" i="12"/>
  <c r="AA3352" i="12"/>
  <c r="Z3352" i="12"/>
  <c r="AA3219" i="12"/>
  <c r="Z3219" i="12"/>
  <c r="AA3372" i="12"/>
  <c r="Z3372" i="12"/>
  <c r="Z3437" i="12"/>
  <c r="AA3437" i="12"/>
  <c r="AA3271" i="12"/>
  <c r="Z3271" i="12"/>
  <c r="AA3142" i="12"/>
  <c r="Z3142" i="12"/>
  <c r="AA3175" i="12"/>
  <c r="Z3175" i="12"/>
  <c r="AA3319" i="12"/>
  <c r="Z3319" i="12"/>
  <c r="AA3405" i="12"/>
  <c r="Z3405" i="12"/>
  <c r="AA3562" i="12"/>
  <c r="Z3562" i="12"/>
  <c r="Z3492" i="12"/>
  <c r="AA3492" i="12"/>
  <c r="AA3519" i="12"/>
  <c r="Z3519" i="12"/>
  <c r="AA3420" i="12"/>
  <c r="Z3420" i="12"/>
  <c r="AA3421" i="12"/>
  <c r="Z3421" i="12"/>
  <c r="AA3482" i="12"/>
  <c r="Z3482" i="12"/>
  <c r="AA3368" i="12"/>
  <c r="Z3368" i="12"/>
  <c r="AA3506" i="12"/>
  <c r="Z3506" i="12"/>
  <c r="Z3614" i="12"/>
  <c r="AA3614" i="12"/>
  <c r="AA3508" i="12"/>
  <c r="Z3508" i="12"/>
  <c r="AA3434" i="12"/>
  <c r="Z3434" i="12"/>
  <c r="Z3523" i="12"/>
  <c r="AA3523" i="12"/>
  <c r="Z3672" i="12"/>
  <c r="AA3672" i="12"/>
  <c r="AA3527" i="12"/>
  <c r="Z3527" i="12"/>
  <c r="Z3658" i="12"/>
  <c r="AA3658" i="12"/>
  <c r="Z3609" i="12"/>
  <c r="AA3609" i="12"/>
  <c r="Z3761" i="12"/>
  <c r="AA3761" i="12"/>
  <c r="Z3686" i="12"/>
  <c r="AA3686" i="12"/>
  <c r="Z3818" i="12"/>
  <c r="AA3818" i="12"/>
  <c r="Z3857" i="12"/>
  <c r="AA3857" i="12"/>
  <c r="Z3855" i="12"/>
  <c r="AA3855" i="12"/>
  <c r="Z3705" i="12"/>
  <c r="AA3705" i="12"/>
  <c r="Z3774" i="12"/>
  <c r="AA3774" i="12"/>
  <c r="Z3684" i="12"/>
  <c r="AA3684" i="12"/>
  <c r="AA3733" i="12"/>
  <c r="Z3733" i="12"/>
  <c r="AA3723" i="12"/>
  <c r="Z3723" i="12"/>
  <c r="Z3668" i="12"/>
  <c r="AA3668" i="12"/>
  <c r="AA3868" i="12"/>
  <c r="Z3868" i="12"/>
  <c r="AA3915" i="12"/>
  <c r="Z3915" i="12"/>
  <c r="AA3909" i="12"/>
  <c r="Z3909" i="12"/>
  <c r="Z3917" i="12"/>
  <c r="AA3917" i="12"/>
  <c r="Z3849" i="12"/>
  <c r="AA3849" i="12"/>
  <c r="AA3896" i="12"/>
  <c r="Z3896" i="12"/>
  <c r="AA231" i="12"/>
  <c r="Z231" i="12"/>
  <c r="AC232" i="12"/>
  <c r="AD232" i="12" s="1"/>
  <c r="Z298" i="12"/>
  <c r="AA298" i="12"/>
  <c r="AC395" i="12"/>
  <c r="AD395" i="12" s="1"/>
  <c r="AC487" i="12"/>
  <c r="AD487" i="12" s="1"/>
  <c r="AC603" i="12"/>
  <c r="AD603" i="12" s="1"/>
  <c r="AC316" i="12"/>
  <c r="AD316" i="12" s="1"/>
  <c r="AC351" i="12"/>
  <c r="AD351" i="12" s="1"/>
  <c r="AC694" i="12"/>
  <c r="AD694" i="12" s="1"/>
  <c r="AC370" i="12"/>
  <c r="AD370" i="12" s="1"/>
  <c r="AC358" i="12"/>
  <c r="AD358" i="12" s="1"/>
  <c r="AC364" i="12"/>
  <c r="AD364" i="12" s="1"/>
  <c r="AC580" i="12"/>
  <c r="AD580" i="12" s="1"/>
  <c r="AC655" i="12"/>
  <c r="AD655" i="12" s="1"/>
  <c r="AC560" i="12"/>
  <c r="AD560" i="12" s="1"/>
  <c r="AC272" i="12"/>
  <c r="AD272" i="12" s="1"/>
  <c r="AC582" i="12"/>
  <c r="AD582" i="12" s="1"/>
  <c r="AC837" i="12"/>
  <c r="AD837" i="12" s="1"/>
  <c r="AC661" i="12"/>
  <c r="AD661" i="12" s="1"/>
  <c r="AC665" i="12"/>
  <c r="AD665" i="12" s="1"/>
  <c r="AC923" i="12"/>
  <c r="AD923" i="12" s="1"/>
  <c r="AC728" i="12"/>
  <c r="AD728" i="12" s="1"/>
  <c r="AC871" i="12"/>
  <c r="AD871" i="12" s="1"/>
  <c r="AC880" i="12"/>
  <c r="AD880" i="12" s="1"/>
  <c r="AC985" i="12"/>
  <c r="AD985" i="12" s="1"/>
  <c r="AC894" i="12"/>
  <c r="AD894" i="12" s="1"/>
  <c r="AC807" i="12"/>
  <c r="AD807" i="12" s="1"/>
  <c r="AC994" i="12"/>
  <c r="AD994" i="12" s="1"/>
  <c r="AC1207" i="12"/>
  <c r="AD1207" i="12" s="1"/>
  <c r="AC1104" i="12"/>
  <c r="AD1104" i="12" s="1"/>
  <c r="AC960" i="12"/>
  <c r="AD960" i="12" s="1"/>
  <c r="AC1206" i="12"/>
  <c r="AD1206" i="12" s="1"/>
  <c r="AC878" i="12"/>
  <c r="AD878" i="12" s="1"/>
  <c r="AC1162" i="12"/>
  <c r="AD1162" i="12" s="1"/>
  <c r="AC982" i="12"/>
  <c r="AD982" i="12" s="1"/>
  <c r="AC997" i="12"/>
  <c r="AD997" i="12" s="1"/>
  <c r="AC1230" i="12"/>
  <c r="AD1230" i="12" s="1"/>
  <c r="AC1097" i="12"/>
  <c r="AD1097" i="12" s="1"/>
  <c r="AC843" i="12"/>
  <c r="AD843" i="12" s="1"/>
  <c r="AC1185" i="12"/>
  <c r="AD1185" i="12" s="1"/>
  <c r="AC1199" i="12"/>
  <c r="AD1199" i="12" s="1"/>
  <c r="AC1072" i="12"/>
  <c r="AD1072" i="12" s="1"/>
  <c r="AC1350" i="12"/>
  <c r="AD1350" i="12" s="1"/>
  <c r="AC1407" i="12"/>
  <c r="AD1407" i="12" s="1"/>
  <c r="AC1275" i="12"/>
  <c r="AD1275" i="12" s="1"/>
  <c r="AC1328" i="12"/>
  <c r="AD1328" i="12" s="1"/>
  <c r="AC1262" i="12"/>
  <c r="AD1262" i="12" s="1"/>
  <c r="AC1509" i="12"/>
  <c r="AD1509" i="12" s="1"/>
  <c r="AC1310" i="12"/>
  <c r="AD1310" i="12" s="1"/>
  <c r="AC1592" i="12"/>
  <c r="AD1592" i="12" s="1"/>
  <c r="AC1387" i="12"/>
  <c r="AD1387" i="12" s="1"/>
  <c r="AC1421" i="12"/>
  <c r="AD1421" i="12" s="1"/>
  <c r="AC1229" i="12"/>
  <c r="AD1229" i="12" s="1"/>
  <c r="AC1637" i="12"/>
  <c r="AD1637" i="12" s="1"/>
  <c r="AC1391" i="12"/>
  <c r="AD1391" i="12" s="1"/>
  <c r="AC1586" i="12"/>
  <c r="AD1586" i="12" s="1"/>
  <c r="AC1584" i="12"/>
  <c r="AD1584" i="12" s="1"/>
  <c r="AC1673" i="12"/>
  <c r="AD1673" i="12" s="1"/>
  <c r="AC1589" i="12"/>
  <c r="AD1589" i="12" s="1"/>
  <c r="AC1602" i="12"/>
  <c r="AD1602" i="12" s="1"/>
  <c r="AC1595" i="12"/>
  <c r="AD1595" i="12" s="1"/>
  <c r="AC1708" i="12"/>
  <c r="AD1708" i="12" s="1"/>
  <c r="AC1600" i="12"/>
  <c r="AD1600" i="12" s="1"/>
  <c r="AC1590" i="12"/>
  <c r="AD1590" i="12" s="1"/>
  <c r="AC1791" i="12"/>
  <c r="AD1791" i="12" s="1"/>
  <c r="AC1744" i="12"/>
  <c r="AD1744" i="12" s="1"/>
  <c r="AC1825" i="12"/>
  <c r="AD1825" i="12" s="1"/>
  <c r="AC1742" i="12"/>
  <c r="AD1742" i="12" s="1"/>
  <c r="AC1738" i="12"/>
  <c r="AD1738" i="12" s="1"/>
  <c r="AC1694" i="12"/>
  <c r="AD1694" i="12" s="1"/>
  <c r="AC1901" i="12"/>
  <c r="AD1901" i="12" s="1"/>
  <c r="AC2043" i="12"/>
  <c r="AD2043" i="12" s="1"/>
  <c r="AC1867" i="12"/>
  <c r="AD1867" i="12" s="1"/>
  <c r="AC1923" i="12"/>
  <c r="AD1923" i="12" s="1"/>
  <c r="AC1857" i="12"/>
  <c r="AD1857" i="12" s="1"/>
  <c r="AC2029" i="12"/>
  <c r="AD2029" i="12" s="1"/>
  <c r="AC2012" i="12"/>
  <c r="AD2012" i="12" s="1"/>
  <c r="AC2064" i="12"/>
  <c r="AD2064" i="12" s="1"/>
  <c r="AC2071" i="12"/>
  <c r="AD2071" i="12" s="1"/>
  <c r="AC2090" i="12"/>
  <c r="AD2090" i="12" s="1"/>
  <c r="AC2289" i="12"/>
  <c r="AD2289" i="12" s="1"/>
  <c r="AC2113" i="12"/>
  <c r="AD2113" i="12" s="1"/>
  <c r="AC2259" i="12"/>
  <c r="AD2259" i="12" s="1"/>
  <c r="AC2301" i="12"/>
  <c r="AD2301" i="12" s="1"/>
  <c r="AC2326" i="12"/>
  <c r="AD2326" i="12" s="1"/>
  <c r="AC2243" i="12"/>
  <c r="AD2243" i="12" s="1"/>
  <c r="AC2302" i="12"/>
  <c r="AD2302" i="12" s="1"/>
  <c r="AC2366" i="12"/>
  <c r="AD2366" i="12" s="1"/>
  <c r="AC2513" i="12"/>
  <c r="AD2513" i="12" s="1"/>
  <c r="AC2523" i="12"/>
  <c r="AD2523" i="12" s="1"/>
  <c r="AC2427" i="12"/>
  <c r="AD2427" i="12" s="1"/>
  <c r="AC2436" i="12"/>
  <c r="AD2436" i="12" s="1"/>
  <c r="AC2620" i="12"/>
  <c r="AD2620" i="12" s="1"/>
  <c r="AC2562" i="12"/>
  <c r="AD2562" i="12" s="1"/>
  <c r="AC2563" i="12"/>
  <c r="AD2563" i="12" s="1"/>
  <c r="AC2639" i="12"/>
  <c r="AD2639" i="12" s="1"/>
  <c r="AC2625" i="12"/>
  <c r="AD2625" i="12" s="1"/>
  <c r="AC2603" i="12"/>
  <c r="AD2603" i="12" s="1"/>
  <c r="AC2668" i="12"/>
  <c r="AD2668" i="12" s="1"/>
  <c r="AC2748" i="12"/>
  <c r="AD2748" i="12" s="1"/>
  <c r="AC2862" i="12"/>
  <c r="AD2862" i="12" s="1"/>
  <c r="AC2878" i="12"/>
  <c r="AD2878" i="12" s="1"/>
  <c r="AC2972" i="12"/>
  <c r="AD2972" i="12" s="1"/>
  <c r="AC3015" i="12"/>
  <c r="AD3015" i="12" s="1"/>
  <c r="AC2968" i="12"/>
  <c r="AD2968" i="12" s="1"/>
  <c r="AC2880" i="12"/>
  <c r="AD2880" i="12" s="1"/>
  <c r="AC2781" i="12"/>
  <c r="AD2781" i="12" s="1"/>
  <c r="AC2956" i="12"/>
  <c r="AD2956" i="12" s="1"/>
  <c r="AC3119" i="12"/>
  <c r="AD3119" i="12" s="1"/>
  <c r="AC3095" i="12"/>
  <c r="AD3095" i="12" s="1"/>
  <c r="AC2950" i="12"/>
  <c r="AD2950" i="12" s="1"/>
  <c r="AC3083" i="12"/>
  <c r="AD3083" i="12" s="1"/>
  <c r="AC3223" i="12"/>
  <c r="AD3223" i="12" s="1"/>
  <c r="AC3399" i="12"/>
  <c r="AD3399" i="12" s="1"/>
  <c r="AC3169" i="12"/>
  <c r="AD3169" i="12" s="1"/>
  <c r="AC3386" i="12"/>
  <c r="AD3386" i="12" s="1"/>
  <c r="AC3467" i="12"/>
  <c r="AD3467" i="12" s="1"/>
  <c r="AC3376" i="12"/>
  <c r="AD3376" i="12" s="1"/>
  <c r="AC3591" i="12"/>
  <c r="AD3591" i="12" s="1"/>
  <c r="AC3576" i="12"/>
  <c r="AD3576" i="12" s="1"/>
  <c r="AC3724" i="12"/>
  <c r="AD3724" i="12" s="1"/>
  <c r="AC3699" i="12"/>
  <c r="AD3699" i="12" s="1"/>
  <c r="AC3869" i="12"/>
  <c r="AD3869" i="12" s="1"/>
  <c r="AC3795" i="12"/>
  <c r="AD3795" i="12" s="1"/>
  <c r="AC3843" i="12"/>
  <c r="AD3843" i="12" s="1"/>
  <c r="AC3717" i="12"/>
  <c r="AD3717" i="12" s="1"/>
  <c r="Z356" i="12"/>
  <c r="AA356" i="12"/>
  <c r="AC341" i="12"/>
  <c r="AD341" i="12" s="1"/>
  <c r="AC163" i="12"/>
  <c r="AD163" i="12" s="1"/>
  <c r="AC242" i="12"/>
  <c r="AD242" i="12" s="1"/>
  <c r="AA141" i="12"/>
  <c r="Z141" i="12"/>
  <c r="AC430" i="12"/>
  <c r="AD430" i="12" s="1"/>
  <c r="AC137" i="12"/>
  <c r="AD137" i="12" s="1"/>
  <c r="S3449" i="12"/>
  <c r="T3449" i="12" s="1"/>
  <c r="AB3449" i="12" s="1"/>
  <c r="S3550" i="12"/>
  <c r="T3550" i="12" s="1"/>
  <c r="AB3550" i="12" s="1"/>
  <c r="S3455" i="12"/>
  <c r="T3455" i="12" s="1"/>
  <c r="AB3455" i="12" s="1"/>
  <c r="S3460" i="12"/>
  <c r="T3460" i="12" s="1"/>
  <c r="AB3460" i="12" s="1"/>
  <c r="S3640" i="12"/>
  <c r="T3640" i="12" s="1"/>
  <c r="AB3640" i="12" s="1"/>
  <c r="S3565" i="12"/>
  <c r="T3565" i="12" s="1"/>
  <c r="AB3565" i="12" s="1"/>
  <c r="S3617" i="12"/>
  <c r="T3617" i="12" s="1"/>
  <c r="AB3617" i="12" s="1"/>
  <c r="S3776" i="12"/>
  <c r="T3776" i="12" s="1"/>
  <c r="AB3776" i="12" s="1"/>
  <c r="S3758" i="12"/>
  <c r="T3758" i="12" s="1"/>
  <c r="AB3758" i="12" s="1"/>
  <c r="S3659" i="12"/>
  <c r="T3659" i="12" s="1"/>
  <c r="AB3659" i="12" s="1"/>
  <c r="S3746" i="12"/>
  <c r="T3746" i="12" s="1"/>
  <c r="AB3746" i="12" s="1"/>
  <c r="S3635" i="12"/>
  <c r="T3635" i="12" s="1"/>
  <c r="AB3635" i="12" s="1"/>
  <c r="S3612" i="12"/>
  <c r="T3612" i="12" s="1"/>
  <c r="AB3612" i="12" s="1"/>
  <c r="S3713" i="12"/>
  <c r="T3713" i="12" s="1"/>
  <c r="AB3713" i="12" s="1"/>
  <c r="S3685" i="12"/>
  <c r="T3685" i="12" s="1"/>
  <c r="AB3685" i="12" s="1"/>
  <c r="S3871" i="12"/>
  <c r="T3871" i="12" s="1"/>
  <c r="AB3871" i="12" s="1"/>
  <c r="S3753" i="12"/>
  <c r="T3753" i="12" s="1"/>
  <c r="AB3753" i="12" s="1"/>
  <c r="S3787" i="12"/>
  <c r="T3787" i="12" s="1"/>
  <c r="AB3787" i="12" s="1"/>
  <c r="S3825" i="12"/>
  <c r="T3825" i="12" s="1"/>
  <c r="AB3825" i="12" s="1"/>
  <c r="S3622" i="12"/>
  <c r="T3622" i="12" s="1"/>
  <c r="AB3622" i="12" s="1"/>
  <c r="S3792" i="12"/>
  <c r="T3792" i="12" s="1"/>
  <c r="AB3792" i="12" s="1"/>
  <c r="S3748" i="12"/>
  <c r="T3748" i="12" s="1"/>
  <c r="AB3748" i="12" s="1"/>
  <c r="S3705" i="12"/>
  <c r="T3705" i="12" s="1"/>
  <c r="AB3705" i="12" s="1"/>
  <c r="S3927" i="12"/>
  <c r="T3927" i="12" s="1"/>
  <c r="AB3927" i="12" s="1"/>
  <c r="S3870" i="12"/>
  <c r="T3870" i="12" s="1"/>
  <c r="AB3870" i="12" s="1"/>
  <c r="S3923" i="12"/>
  <c r="T3923" i="12" s="1"/>
  <c r="AB3923" i="12" s="1"/>
  <c r="AA286" i="12"/>
  <c r="Z286" i="12"/>
  <c r="Z276" i="12"/>
  <c r="AA276" i="12"/>
  <c r="AA351" i="12"/>
  <c r="Z351" i="12"/>
  <c r="AA585" i="12"/>
  <c r="Z585" i="12"/>
  <c r="Z624" i="12"/>
  <c r="AA624" i="12"/>
  <c r="AA528" i="12"/>
  <c r="Z528" i="12"/>
  <c r="AA557" i="12"/>
  <c r="Z557" i="12"/>
  <c r="AA633" i="12"/>
  <c r="Z633" i="12"/>
  <c r="AA493" i="12"/>
  <c r="Z493" i="12"/>
  <c r="Z594" i="12"/>
  <c r="AA594" i="12"/>
  <c r="Z693" i="12"/>
  <c r="AA693" i="12"/>
  <c r="AA272" i="12"/>
  <c r="Z272" i="12"/>
  <c r="AA744" i="12"/>
  <c r="Z744" i="12"/>
  <c r="Z650" i="12"/>
  <c r="AA650" i="12"/>
  <c r="AA561" i="12"/>
  <c r="Z561" i="12"/>
  <c r="AA746" i="12"/>
  <c r="Z746" i="12"/>
  <c r="Z855" i="12"/>
  <c r="AA855" i="12"/>
  <c r="AA850" i="12"/>
  <c r="Z850" i="12"/>
  <c r="AA759" i="12"/>
  <c r="Z759" i="12"/>
  <c r="Z889" i="12"/>
  <c r="AA889" i="12"/>
  <c r="Z796" i="12"/>
  <c r="AA796" i="12"/>
  <c r="Z1083" i="12"/>
  <c r="AA1083" i="12"/>
  <c r="Z835" i="12"/>
  <c r="AA835" i="12"/>
  <c r="AA887" i="12"/>
  <c r="Z887" i="12"/>
  <c r="Z715" i="12"/>
  <c r="AA715" i="12"/>
  <c r="Z795" i="12"/>
  <c r="AA795" i="12"/>
  <c r="AA712" i="12"/>
  <c r="Z712" i="12"/>
  <c r="Z718" i="12"/>
  <c r="AA718" i="12"/>
  <c r="Z867" i="12"/>
  <c r="AA867" i="12"/>
  <c r="Z1041" i="12"/>
  <c r="AA1041" i="12"/>
  <c r="Z1049" i="12"/>
  <c r="AA1049" i="12"/>
  <c r="Z784" i="12"/>
  <c r="AA784" i="12"/>
  <c r="AA768" i="12"/>
  <c r="Z768" i="12"/>
  <c r="AA993" i="12"/>
  <c r="Z993" i="12"/>
  <c r="AA861" i="12"/>
  <c r="Z861" i="12"/>
  <c r="Z968" i="12"/>
  <c r="AA968" i="12"/>
  <c r="AA831" i="12"/>
  <c r="Z831" i="12"/>
  <c r="AA1164" i="12"/>
  <c r="Z1164" i="12"/>
  <c r="Z1019" i="12"/>
  <c r="AA1019" i="12"/>
  <c r="Z1043" i="12"/>
  <c r="AA1043" i="12"/>
  <c r="Z1340" i="12"/>
  <c r="AA1340" i="12"/>
  <c r="AA1179" i="12"/>
  <c r="Z1179" i="12"/>
  <c r="AA1211" i="12"/>
  <c r="Z1211" i="12"/>
  <c r="Z1319" i="12"/>
  <c r="AA1319" i="12"/>
  <c r="Z1037" i="12"/>
  <c r="AA1037" i="12"/>
  <c r="Z1324" i="12"/>
  <c r="AA1324" i="12"/>
  <c r="Z932" i="12"/>
  <c r="AA932" i="12"/>
  <c r="Z1058" i="12"/>
  <c r="AA1058" i="12"/>
  <c r="Z1225" i="12"/>
  <c r="AA1225" i="12"/>
  <c r="Z1115" i="12"/>
  <c r="AA1115" i="12"/>
  <c r="Z1191" i="12"/>
  <c r="AA1191" i="12"/>
  <c r="Z1201" i="12"/>
  <c r="AA1201" i="12"/>
  <c r="Z1036" i="12"/>
  <c r="AA1036" i="12"/>
  <c r="Z1132" i="12"/>
  <c r="AA1132" i="12"/>
  <c r="AA1327" i="12"/>
  <c r="Z1327" i="12"/>
  <c r="Z1592" i="12"/>
  <c r="AA1592" i="12"/>
  <c r="AA1247" i="12"/>
  <c r="Z1247" i="12"/>
  <c r="Z1440" i="12"/>
  <c r="AA1440" i="12"/>
  <c r="Z1476" i="12"/>
  <c r="AA1476" i="12"/>
  <c r="AA1310" i="12"/>
  <c r="Z1310" i="12"/>
  <c r="AA1370" i="12"/>
  <c r="Z1370" i="12"/>
  <c r="Z1378" i="12"/>
  <c r="AA1378" i="12"/>
  <c r="Z1454" i="12"/>
  <c r="AA1454" i="12"/>
  <c r="Z1437" i="12"/>
  <c r="AA1437" i="12"/>
  <c r="AA1235" i="12"/>
  <c r="Z1235" i="12"/>
  <c r="AA1389" i="12"/>
  <c r="Z1389" i="12"/>
  <c r="Z1473" i="12"/>
  <c r="AA1473" i="12"/>
  <c r="Z1481" i="12"/>
  <c r="AA1481" i="12"/>
  <c r="AA1631" i="12"/>
  <c r="Z1631" i="12"/>
  <c r="AA1589" i="12"/>
  <c r="Z1589" i="12"/>
  <c r="Z1532" i="12"/>
  <c r="AA1532" i="12"/>
  <c r="Z1632" i="12"/>
  <c r="AA1632" i="12"/>
  <c r="AA1697" i="12"/>
  <c r="Z1697" i="12"/>
  <c r="AA1420" i="12"/>
  <c r="Z1420" i="12"/>
  <c r="AA1511" i="12"/>
  <c r="Z1511" i="12"/>
  <c r="Z1600" i="12"/>
  <c r="AA1600" i="12"/>
  <c r="Z1395" i="12"/>
  <c r="AA1395" i="12"/>
  <c r="AA1722" i="12"/>
  <c r="Z1722" i="12"/>
  <c r="AA1594" i="12"/>
  <c r="Z1594" i="12"/>
  <c r="AA1760" i="12"/>
  <c r="Z1760" i="12"/>
  <c r="Z1816" i="12"/>
  <c r="AA1816" i="12"/>
  <c r="AA1688" i="12"/>
  <c r="Z1688" i="12"/>
  <c r="Z1698" i="12"/>
  <c r="AA1698" i="12"/>
  <c r="Z1729" i="12"/>
  <c r="AA1729" i="12"/>
  <c r="AA1619" i="12"/>
  <c r="Z1619" i="12"/>
  <c r="Z1723" i="12"/>
  <c r="AA1723" i="12"/>
  <c r="AA1956" i="12"/>
  <c r="Z1956" i="12"/>
  <c r="Z1717" i="12"/>
  <c r="AA1717" i="12"/>
  <c r="Z1612" i="12"/>
  <c r="AA1612" i="12"/>
  <c r="AA1705" i="12"/>
  <c r="Z1705" i="12"/>
  <c r="Z1763" i="12"/>
  <c r="AA1763" i="12"/>
  <c r="AA1943" i="12"/>
  <c r="Z1943" i="12"/>
  <c r="AA1996" i="12"/>
  <c r="Z1996" i="12"/>
  <c r="Z1933" i="12"/>
  <c r="AA1933" i="12"/>
  <c r="AA2002" i="12"/>
  <c r="Z2002" i="12"/>
  <c r="Z1866" i="12"/>
  <c r="AA1866" i="12"/>
  <c r="AA1861" i="12"/>
  <c r="Z1861" i="12"/>
  <c r="Z1902" i="12"/>
  <c r="AA1902" i="12"/>
  <c r="AA1946" i="12"/>
  <c r="Z1946" i="12"/>
  <c r="Z2130" i="12"/>
  <c r="AA2130" i="12"/>
  <c r="AA2066" i="12"/>
  <c r="Z2066" i="12"/>
  <c r="Z1981" i="12"/>
  <c r="AA1981" i="12"/>
  <c r="Z2070" i="12"/>
  <c r="AA2070" i="12"/>
  <c r="AA2042" i="12"/>
  <c r="Z2042" i="12"/>
  <c r="Z2038" i="12"/>
  <c r="AA2038" i="12"/>
  <c r="Z2174" i="12"/>
  <c r="AA2174" i="12"/>
  <c r="AA2148" i="12"/>
  <c r="Z2148" i="12"/>
  <c r="Z2061" i="12"/>
  <c r="AA2061" i="12"/>
  <c r="Z2060" i="12"/>
  <c r="AA2060" i="12"/>
  <c r="Z2090" i="12"/>
  <c r="AA2090" i="12"/>
  <c r="AA2180" i="12"/>
  <c r="Z2180" i="12"/>
  <c r="AA2151" i="12"/>
  <c r="Z2151" i="12"/>
  <c r="Z2203" i="12"/>
  <c r="AA2203" i="12"/>
  <c r="Z2261" i="12"/>
  <c r="AA2261" i="12"/>
  <c r="AA2279" i="12"/>
  <c r="Z2279" i="12"/>
  <c r="AA2325" i="12"/>
  <c r="Z2325" i="12"/>
  <c r="AA2231" i="12"/>
  <c r="Z2231" i="12"/>
  <c r="Z2361" i="12"/>
  <c r="AA2361" i="12"/>
  <c r="Z2374" i="12"/>
  <c r="AA2374" i="12"/>
  <c r="Z2382" i="12"/>
  <c r="AA2382" i="12"/>
  <c r="Z2273" i="12"/>
  <c r="AA2273" i="12"/>
  <c r="Z2367" i="12"/>
  <c r="AA2367" i="12"/>
  <c r="AA2314" i="12"/>
  <c r="Z2314" i="12"/>
  <c r="Z2330" i="12"/>
  <c r="AA2330" i="12"/>
  <c r="AA2262" i="12"/>
  <c r="Z2262" i="12"/>
  <c r="AA2495" i="12"/>
  <c r="Z2495" i="12"/>
  <c r="Z2421" i="12"/>
  <c r="AA2421" i="12"/>
  <c r="Z2504" i="12"/>
  <c r="AA2504" i="12"/>
  <c r="AA2378" i="12"/>
  <c r="Z2378" i="12"/>
  <c r="AA2441" i="12"/>
  <c r="Z2441" i="12"/>
  <c r="AA2620" i="12"/>
  <c r="Z2620" i="12"/>
  <c r="AA2405" i="12"/>
  <c r="Z2405" i="12"/>
  <c r="Z2487" i="12"/>
  <c r="AA2487" i="12"/>
  <c r="Z2564" i="12"/>
  <c r="AA2564" i="12"/>
  <c r="Z2601" i="12"/>
  <c r="AA2601" i="12"/>
  <c r="AA2587" i="12"/>
  <c r="Z2587" i="12"/>
  <c r="Z2613" i="12"/>
  <c r="AA2613" i="12"/>
  <c r="Z2625" i="12"/>
  <c r="AA2625" i="12"/>
  <c r="AA2574" i="12"/>
  <c r="Z2574" i="12"/>
  <c r="Z2758" i="12"/>
  <c r="AA2758" i="12"/>
  <c r="Z2745" i="12"/>
  <c r="AA2745" i="12"/>
  <c r="AA2723" i="12"/>
  <c r="Z2723" i="12"/>
  <c r="Z2751" i="12"/>
  <c r="AA2751" i="12"/>
  <c r="AA2644" i="12"/>
  <c r="Z2644" i="12"/>
  <c r="Z2837" i="12"/>
  <c r="AA2837" i="12"/>
  <c r="AA2661" i="12"/>
  <c r="Z2661" i="12"/>
  <c r="AA2868" i="12"/>
  <c r="Z2868" i="12"/>
  <c r="Z2690" i="12"/>
  <c r="AA2690" i="12"/>
  <c r="Z2765" i="12"/>
  <c r="AA2765" i="12"/>
  <c r="AA2786" i="12"/>
  <c r="Z2786" i="12"/>
  <c r="Z2762" i="12"/>
  <c r="AA2762" i="12"/>
  <c r="AA2820" i="12"/>
  <c r="Z2820" i="12"/>
  <c r="AA2800" i="12"/>
  <c r="Z2800" i="12"/>
  <c r="Z2851" i="12"/>
  <c r="AA2851" i="12"/>
  <c r="Z2919" i="12"/>
  <c r="AA2919" i="12"/>
  <c r="AA2889" i="12"/>
  <c r="Z2889" i="12"/>
  <c r="Z2810" i="12"/>
  <c r="AA2810" i="12"/>
  <c r="AA3170" i="12"/>
  <c r="Z3170" i="12"/>
  <c r="AA2971" i="12"/>
  <c r="Z2971" i="12"/>
  <c r="AA3065" i="12"/>
  <c r="Z3065" i="12"/>
  <c r="AA3038" i="12"/>
  <c r="Z3038" i="12"/>
  <c r="AA2924" i="12"/>
  <c r="Z2924" i="12"/>
  <c r="Z2947" i="12"/>
  <c r="AA2947" i="12"/>
  <c r="AA3239" i="12"/>
  <c r="Z3239" i="12"/>
  <c r="AA2942" i="12"/>
  <c r="Z2942" i="12"/>
  <c r="Z2885" i="12"/>
  <c r="AA2885" i="12"/>
  <c r="AA3047" i="12"/>
  <c r="Z3047" i="12"/>
  <c r="AA2916" i="12"/>
  <c r="Z2916" i="12"/>
  <c r="AA3138" i="12"/>
  <c r="Z3138" i="12"/>
  <c r="Z3222" i="12"/>
  <c r="AA3222" i="12"/>
  <c r="AA3291" i="12"/>
  <c r="Z3291" i="12"/>
  <c r="AA3136" i="12"/>
  <c r="Z3136" i="12"/>
  <c r="Z3215" i="12"/>
  <c r="AA3215" i="12"/>
  <c r="Z3292" i="12"/>
  <c r="AA3292" i="12"/>
  <c r="AA3137" i="12"/>
  <c r="Z3137" i="12"/>
  <c r="Z3312" i="12"/>
  <c r="AA3312" i="12"/>
  <c r="AA3164" i="12"/>
  <c r="Z3164" i="12"/>
  <c r="Z3259" i="12"/>
  <c r="AA3259" i="12"/>
  <c r="AA3168" i="12"/>
  <c r="Z3168" i="12"/>
  <c r="AA3172" i="12"/>
  <c r="Z3172" i="12"/>
  <c r="AA3314" i="12"/>
  <c r="Z3314" i="12"/>
  <c r="Z3307" i="12"/>
  <c r="AA3307" i="12"/>
  <c r="Z3390" i="12"/>
  <c r="AA3390" i="12"/>
  <c r="AA3186" i="12"/>
  <c r="Z3186" i="12"/>
  <c r="AA3274" i="12"/>
  <c r="Z3274" i="12"/>
  <c r="Z3393" i="12"/>
  <c r="AA3393" i="12"/>
  <c r="AA3572" i="12"/>
  <c r="Z3572" i="12"/>
  <c r="Z3507" i="12"/>
  <c r="AA3507" i="12"/>
  <c r="Z3413" i="12"/>
  <c r="AA3413" i="12"/>
  <c r="Z3524" i="12"/>
  <c r="AA3524" i="12"/>
  <c r="AA3571" i="12"/>
  <c r="Z3571" i="12"/>
  <c r="Z3426" i="12"/>
  <c r="AA3426" i="12"/>
  <c r="Z3634" i="12"/>
  <c r="AA3634" i="12"/>
  <c r="AA3415" i="12"/>
  <c r="Z3415" i="12"/>
  <c r="AA3448" i="12"/>
  <c r="Z3448" i="12"/>
  <c r="Z3514" i="12"/>
  <c r="AA3514" i="12"/>
  <c r="Z3583" i="12"/>
  <c r="AA3583" i="12"/>
  <c r="AA3395" i="12"/>
  <c r="Z3395" i="12"/>
  <c r="AA3466" i="12"/>
  <c r="Z3466" i="12"/>
  <c r="Z3651" i="12"/>
  <c r="AA3651" i="12"/>
  <c r="Z3555" i="12"/>
  <c r="AA3555" i="12"/>
  <c r="AA3708" i="12"/>
  <c r="Z3708" i="12"/>
  <c r="Z3612" i="12"/>
  <c r="AA3612" i="12"/>
  <c r="Z3785" i="12"/>
  <c r="AA3785" i="12"/>
  <c r="Z3796" i="12"/>
  <c r="AA3796" i="12"/>
  <c r="AA3790" i="12"/>
  <c r="Z3790" i="12"/>
  <c r="Z3687" i="12"/>
  <c r="AA3687" i="12"/>
  <c r="Z3594" i="12"/>
  <c r="AA3594" i="12"/>
  <c r="AA3629" i="12"/>
  <c r="Z3629" i="12"/>
  <c r="AA3644" i="12"/>
  <c r="Z3644" i="12"/>
  <c r="AA3743" i="12"/>
  <c r="Z3743" i="12"/>
  <c r="Z3640" i="12"/>
  <c r="AA3640" i="12"/>
  <c r="Z3728" i="12"/>
  <c r="AA3728" i="12"/>
  <c r="AA3643" i="12"/>
  <c r="Z3643" i="12"/>
  <c r="AA3879" i="12"/>
  <c r="Z3879" i="12"/>
  <c r="AA3929" i="12"/>
  <c r="Z3929" i="12"/>
  <c r="AA3843" i="12"/>
  <c r="Z3843" i="12"/>
  <c r="Z3856" i="12"/>
  <c r="AA3856" i="12"/>
  <c r="AA3890" i="12"/>
  <c r="Z3890" i="12"/>
  <c r="Z3925" i="12"/>
  <c r="AA3925" i="12"/>
  <c r="AC193" i="12"/>
  <c r="AD193" i="12" s="1"/>
  <c r="AC265" i="12"/>
  <c r="AD265" i="12" s="1"/>
  <c r="AC349" i="12"/>
  <c r="AD349" i="12" s="1"/>
  <c r="AC346" i="12"/>
  <c r="AD346" i="12" s="1"/>
  <c r="AC279" i="12"/>
  <c r="AD279" i="12" s="1"/>
  <c r="AC648" i="12"/>
  <c r="AD648" i="12" s="1"/>
  <c r="AC360" i="12"/>
  <c r="AD360" i="12" s="1"/>
  <c r="AC344" i="12"/>
  <c r="AD344" i="12" s="1"/>
  <c r="AC350" i="12"/>
  <c r="AD350" i="12" s="1"/>
  <c r="AC475" i="12"/>
  <c r="AD475" i="12" s="1"/>
  <c r="AC273" i="12"/>
  <c r="AD273" i="12" s="1"/>
  <c r="AC686" i="12"/>
  <c r="AD686" i="12" s="1"/>
  <c r="AC274" i="12"/>
  <c r="AD274" i="12" s="1"/>
  <c r="AC543" i="12"/>
  <c r="AD543" i="12" s="1"/>
  <c r="AC568" i="12"/>
  <c r="AD568" i="12" s="1"/>
  <c r="AC835" i="12"/>
  <c r="AD835" i="12" s="1"/>
  <c r="AC630" i="12"/>
  <c r="AD630" i="12" s="1"/>
  <c r="AC408" i="12"/>
  <c r="AD408" i="12" s="1"/>
  <c r="AC619" i="12"/>
  <c r="AD619" i="12" s="1"/>
  <c r="AC608" i="12"/>
  <c r="AD608" i="12" s="1"/>
  <c r="AC498" i="12"/>
  <c r="AD498" i="12" s="1"/>
  <c r="AC702" i="12"/>
  <c r="AD702" i="12" s="1"/>
  <c r="AC796" i="12"/>
  <c r="AD796" i="12" s="1"/>
  <c r="AC901" i="12"/>
  <c r="AD901" i="12" s="1"/>
  <c r="AC773" i="12"/>
  <c r="AD773" i="12" s="1"/>
  <c r="AC930" i="12"/>
  <c r="AD930" i="12" s="1"/>
  <c r="AC727" i="12"/>
  <c r="AD727" i="12" s="1"/>
  <c r="AC804" i="12"/>
  <c r="AD804" i="12" s="1"/>
  <c r="AC831" i="12"/>
  <c r="AD831" i="12" s="1"/>
  <c r="AC841" i="12"/>
  <c r="AD841" i="12" s="1"/>
  <c r="AC706" i="12"/>
  <c r="AD706" i="12" s="1"/>
  <c r="AC928" i="12"/>
  <c r="AD928" i="12" s="1"/>
  <c r="AC1016" i="12"/>
  <c r="AD1016" i="12" s="1"/>
  <c r="AC1144" i="12"/>
  <c r="AD1144" i="12" s="1"/>
  <c r="AC1001" i="12"/>
  <c r="AD1001" i="12" s="1"/>
  <c r="AC1186" i="12"/>
  <c r="AD1186" i="12" s="1"/>
  <c r="AC1073" i="12"/>
  <c r="AD1073" i="12" s="1"/>
  <c r="AC1155" i="12"/>
  <c r="AD1155" i="12" s="1"/>
  <c r="AC1082" i="12"/>
  <c r="AD1082" i="12" s="1"/>
  <c r="AC783" i="12"/>
  <c r="AD783" i="12" s="1"/>
  <c r="AC1194" i="12"/>
  <c r="AD1194" i="12" s="1"/>
  <c r="AC1291" i="12"/>
  <c r="AD1291" i="12" s="1"/>
  <c r="AC1129" i="12"/>
  <c r="AD1129" i="12" s="1"/>
  <c r="AC1034" i="12"/>
  <c r="AD1034" i="12" s="1"/>
  <c r="AC1159" i="12"/>
  <c r="AD1159" i="12" s="1"/>
  <c r="AC1215" i="12"/>
  <c r="AD1215" i="12" s="1"/>
  <c r="AC1302" i="12"/>
  <c r="AD1302" i="12" s="1"/>
  <c r="AC1324" i="12"/>
  <c r="AD1324" i="12" s="1"/>
  <c r="AC1313" i="12"/>
  <c r="AD1313" i="12" s="1"/>
  <c r="AC1465" i="12"/>
  <c r="AD1465" i="12" s="1"/>
  <c r="AC1385" i="12"/>
  <c r="AD1385" i="12" s="1"/>
  <c r="AC1309" i="12"/>
  <c r="AD1309" i="12" s="1"/>
  <c r="AC1371" i="12"/>
  <c r="AD1371" i="12" s="1"/>
  <c r="AC1261" i="12"/>
  <c r="AD1261" i="12" s="1"/>
  <c r="AC1272" i="12"/>
  <c r="AD1272" i="12" s="1"/>
  <c r="AC1406" i="12"/>
  <c r="AD1406" i="12" s="1"/>
  <c r="AC1434" i="12"/>
  <c r="AD1434" i="12" s="1"/>
  <c r="AC1466" i="12"/>
  <c r="AD1466" i="12" s="1"/>
  <c r="AC1467" i="12"/>
  <c r="AD1467" i="12" s="1"/>
  <c r="AC1496" i="12"/>
  <c r="AD1496" i="12" s="1"/>
  <c r="AC1536" i="12"/>
  <c r="AD1536" i="12" s="1"/>
  <c r="AC1655" i="12"/>
  <c r="AD1655" i="12" s="1"/>
  <c r="AC1817" i="12"/>
  <c r="AD1817" i="12" s="1"/>
  <c r="AC1625" i="12"/>
  <c r="AD1625" i="12" s="1"/>
  <c r="AC1587" i="12"/>
  <c r="AD1587" i="12" s="1"/>
  <c r="AC1525" i="12"/>
  <c r="AD1525" i="12" s="1"/>
  <c r="AC1714" i="12"/>
  <c r="AD1714" i="12" s="1"/>
  <c r="AC1614" i="12"/>
  <c r="AD1614" i="12" s="1"/>
  <c r="AC1573" i="12"/>
  <c r="AD1573" i="12" s="1"/>
  <c r="AC1662" i="12"/>
  <c r="AD1662" i="12" s="1"/>
  <c r="AC1833" i="12"/>
  <c r="AD1833" i="12" s="1"/>
  <c r="AC1785" i="12"/>
  <c r="AD1785" i="12" s="1"/>
  <c r="AC1813" i="12"/>
  <c r="AD1813" i="12" s="1"/>
  <c r="AC1800" i="12"/>
  <c r="AD1800" i="12" s="1"/>
  <c r="AC1783" i="12"/>
  <c r="AD1783" i="12" s="1"/>
  <c r="AC1910" i="12"/>
  <c r="AD1910" i="12" s="1"/>
  <c r="AC1904" i="12"/>
  <c r="AD1904" i="12" s="1"/>
  <c r="AC1913" i="12"/>
  <c r="AD1913" i="12" s="1"/>
  <c r="AC1966" i="12"/>
  <c r="AD1966" i="12" s="1"/>
  <c r="AC2155" i="12"/>
  <c r="AD2155" i="12" s="1"/>
  <c r="AC2092" i="12"/>
  <c r="AD2092" i="12" s="1"/>
  <c r="AC2109" i="12"/>
  <c r="AD2109" i="12" s="1"/>
  <c r="AC2166" i="12"/>
  <c r="AD2166" i="12" s="1"/>
  <c r="AC2053" i="12"/>
  <c r="AD2053" i="12" s="1"/>
  <c r="AC2207" i="12"/>
  <c r="AD2207" i="12" s="1"/>
  <c r="AC2254" i="12"/>
  <c r="AD2254" i="12" s="1"/>
  <c r="AC2206" i="12"/>
  <c r="AD2206" i="12" s="1"/>
  <c r="AC2215" i="12"/>
  <c r="AD2215" i="12" s="1"/>
  <c r="AC2187" i="12"/>
  <c r="AD2187" i="12" s="1"/>
  <c r="AC2181" i="12"/>
  <c r="AD2181" i="12" s="1"/>
  <c r="AC2265" i="12"/>
  <c r="AD2265" i="12" s="1"/>
  <c r="AC2336" i="12"/>
  <c r="AD2336" i="12" s="1"/>
  <c r="AC2387" i="12"/>
  <c r="AD2387" i="12" s="1"/>
  <c r="AC2409" i="12"/>
  <c r="AD2409" i="12" s="1"/>
  <c r="AC2363" i="12"/>
  <c r="AD2363" i="12" s="1"/>
  <c r="AC2510" i="12"/>
  <c r="AD2510" i="12" s="1"/>
  <c r="AC2411" i="12"/>
  <c r="AD2411" i="12" s="1"/>
  <c r="AC2461" i="12"/>
  <c r="AD2461" i="12" s="1"/>
  <c r="AC2401" i="12"/>
  <c r="AD2401" i="12" s="1"/>
  <c r="AC2560" i="12"/>
  <c r="AD2560" i="12" s="1"/>
  <c r="AC2584" i="12"/>
  <c r="AD2584" i="12" s="1"/>
  <c r="AC2595" i="12"/>
  <c r="AD2595" i="12" s="1"/>
  <c r="AC2612" i="12"/>
  <c r="AD2612" i="12" s="1"/>
  <c r="AC2674" i="12"/>
  <c r="AD2674" i="12" s="1"/>
  <c r="AC2725" i="12"/>
  <c r="AD2725" i="12" s="1"/>
  <c r="AC2643" i="12"/>
  <c r="AD2643" i="12" s="1"/>
  <c r="AC2526" i="12"/>
  <c r="AD2526" i="12" s="1"/>
  <c r="AC2683" i="12"/>
  <c r="AD2683" i="12" s="1"/>
  <c r="AC2763" i="12"/>
  <c r="AD2763" i="12" s="1"/>
  <c r="AC2920" i="12"/>
  <c r="AD2920" i="12" s="1"/>
  <c r="AC2840" i="12"/>
  <c r="AD2840" i="12" s="1"/>
  <c r="AC2917" i="12"/>
  <c r="AD2917" i="12" s="1"/>
  <c r="AC2773" i="12"/>
  <c r="AD2773" i="12" s="1"/>
  <c r="AC3008" i="12"/>
  <c r="AD3008" i="12" s="1"/>
  <c r="AC3092" i="12"/>
  <c r="AD3092" i="12" s="1"/>
  <c r="AC2782" i="12"/>
  <c r="AD2782" i="12" s="1"/>
  <c r="AC2904" i="12"/>
  <c r="AD2904" i="12" s="1"/>
  <c r="AC3076" i="12"/>
  <c r="AD3076" i="12" s="1"/>
  <c r="AC3045" i="12"/>
  <c r="AD3045" i="12" s="1"/>
  <c r="AC3020" i="12"/>
  <c r="AD3020" i="12" s="1"/>
  <c r="AC3188" i="12"/>
  <c r="AD3188" i="12" s="1"/>
  <c r="AC3209" i="12"/>
  <c r="AD3209" i="12" s="1"/>
  <c r="AC3238" i="12"/>
  <c r="AD3238" i="12" s="1"/>
  <c r="AC3205" i="12"/>
  <c r="AD3205" i="12" s="1"/>
  <c r="AC3162" i="12"/>
  <c r="AD3162" i="12" s="1"/>
  <c r="AC3413" i="12"/>
  <c r="AD3413" i="12" s="1"/>
  <c r="AC3520" i="12"/>
  <c r="AD3520" i="12" s="1"/>
  <c r="AC3433" i="12"/>
  <c r="AD3433" i="12" s="1"/>
  <c r="AC3425" i="12"/>
  <c r="AD3425" i="12" s="1"/>
  <c r="AC3450" i="12"/>
  <c r="AD3450" i="12" s="1"/>
  <c r="AC3494" i="12"/>
  <c r="AD3494" i="12" s="1"/>
  <c r="AC3706" i="12"/>
  <c r="AD3706" i="12" s="1"/>
  <c r="AC3800" i="12"/>
  <c r="AD3800" i="12" s="1"/>
  <c r="AC3845" i="12"/>
  <c r="AD3845" i="12" s="1"/>
  <c r="AC3723" i="12"/>
  <c r="AD3723" i="12" s="1"/>
  <c r="Z177" i="12"/>
  <c r="AA177" i="12"/>
  <c r="Z277" i="12"/>
  <c r="AA277" i="12"/>
  <c r="Z314" i="12"/>
  <c r="AA314" i="12"/>
  <c r="Z238" i="12"/>
  <c r="AA238" i="12"/>
  <c r="AC219" i="12"/>
  <c r="AD219" i="12" s="1"/>
  <c r="AC450" i="12"/>
  <c r="AD450" i="12" s="1"/>
  <c r="Z228" i="12"/>
  <c r="AA228" i="12"/>
  <c r="Z164" i="12"/>
  <c r="AA164" i="12"/>
  <c r="AC226" i="12"/>
  <c r="AD226" i="12" s="1"/>
  <c r="S3129" i="12"/>
  <c r="T3129" i="12" s="1"/>
  <c r="AB3129" i="12" s="1"/>
  <c r="S3339" i="12"/>
  <c r="T3339" i="12" s="1"/>
  <c r="AB3339" i="12" s="1"/>
  <c r="S3270" i="12"/>
  <c r="T3270" i="12" s="1"/>
  <c r="AB3270" i="12" s="1"/>
  <c r="S3280" i="12"/>
  <c r="T3280" i="12" s="1"/>
  <c r="AB3280" i="12" s="1"/>
  <c r="S3275" i="12"/>
  <c r="T3275" i="12" s="1"/>
  <c r="AB3275" i="12" s="1"/>
  <c r="S3123" i="12"/>
  <c r="T3123" i="12" s="1"/>
  <c r="AB3123" i="12" s="1"/>
  <c r="S3390" i="12"/>
  <c r="T3390" i="12" s="1"/>
  <c r="AB3390" i="12" s="1"/>
  <c r="S3248" i="12"/>
  <c r="T3248" i="12" s="1"/>
  <c r="AB3248" i="12" s="1"/>
  <c r="S3244" i="12"/>
  <c r="T3244" i="12" s="1"/>
  <c r="AB3244" i="12" s="1"/>
  <c r="S3268" i="12"/>
  <c r="T3268" i="12" s="1"/>
  <c r="AB3268" i="12" s="1"/>
  <c r="S3235" i="12"/>
  <c r="T3235" i="12" s="1"/>
  <c r="AB3235" i="12" s="1"/>
  <c r="S3330" i="12"/>
  <c r="T3330" i="12" s="1"/>
  <c r="AB3330" i="12" s="1"/>
  <c r="S3437" i="12"/>
  <c r="T3437" i="12" s="1"/>
  <c r="AB3437" i="12" s="1"/>
  <c r="S3486" i="12"/>
  <c r="T3486" i="12" s="1"/>
  <c r="AB3486" i="12" s="1"/>
  <c r="S3373" i="12"/>
  <c r="T3373" i="12" s="1"/>
  <c r="AB3373" i="12" s="1"/>
  <c r="S3372" i="12"/>
  <c r="T3372" i="12" s="1"/>
  <c r="AB3372" i="12" s="1"/>
  <c r="S3546" i="12"/>
  <c r="T3546" i="12" s="1"/>
  <c r="AB3546" i="12" s="1"/>
  <c r="S3489" i="12"/>
  <c r="T3489" i="12" s="1"/>
  <c r="AB3489" i="12" s="1"/>
  <c r="S3382" i="12"/>
  <c r="T3382" i="12" s="1"/>
  <c r="AB3382" i="12" s="1"/>
  <c r="S3506" i="12"/>
  <c r="T3506" i="12" s="1"/>
  <c r="AB3506" i="12" s="1"/>
  <c r="S3479" i="12"/>
  <c r="T3479" i="12" s="1"/>
  <c r="AB3479" i="12" s="1"/>
  <c r="S3461" i="12"/>
  <c r="T3461" i="12" s="1"/>
  <c r="AB3461" i="12" s="1"/>
  <c r="S3527" i="12"/>
  <c r="T3527" i="12" s="1"/>
  <c r="AB3527" i="12" s="1"/>
  <c r="S3646" i="12"/>
  <c r="T3646" i="12" s="1"/>
  <c r="AB3646" i="12" s="1"/>
  <c r="S3644" i="12"/>
  <c r="T3644" i="12" s="1"/>
  <c r="AB3644" i="12" s="1"/>
  <c r="S3436" i="12"/>
  <c r="T3436" i="12" s="1"/>
  <c r="AB3436" i="12" s="1"/>
  <c r="S3583" i="12"/>
  <c r="T3583" i="12" s="1"/>
  <c r="AB3583" i="12" s="1"/>
  <c r="S3539" i="12"/>
  <c r="T3539" i="12" s="1"/>
  <c r="AB3539" i="12" s="1"/>
  <c r="S3834" i="12"/>
  <c r="T3834" i="12" s="1"/>
  <c r="AB3834" i="12" s="1"/>
  <c r="S3809" i="12"/>
  <c r="T3809" i="12" s="1"/>
  <c r="AB3809" i="12" s="1"/>
  <c r="S3736" i="12"/>
  <c r="T3736" i="12" s="1"/>
  <c r="AB3736" i="12" s="1"/>
  <c r="S3669" i="12"/>
  <c r="T3669" i="12" s="1"/>
  <c r="AB3669" i="12" s="1"/>
  <c r="S3709" i="12"/>
  <c r="T3709" i="12" s="1"/>
  <c r="AB3709" i="12" s="1"/>
  <c r="S3875" i="12"/>
  <c r="T3875" i="12" s="1"/>
  <c r="AB3875" i="12" s="1"/>
  <c r="S3711" i="12"/>
  <c r="T3711" i="12" s="1"/>
  <c r="AB3711" i="12" s="1"/>
  <c r="S3785" i="12"/>
  <c r="T3785" i="12" s="1"/>
  <c r="AB3785" i="12" s="1"/>
  <c r="S3739" i="12"/>
  <c r="T3739" i="12" s="1"/>
  <c r="AB3739" i="12" s="1"/>
  <c r="S3666" i="12"/>
  <c r="T3666" i="12" s="1"/>
  <c r="AB3666" i="12" s="1"/>
  <c r="S3684" i="12"/>
  <c r="T3684" i="12" s="1"/>
  <c r="AB3684" i="12" s="1"/>
  <c r="S3751" i="12"/>
  <c r="T3751" i="12" s="1"/>
  <c r="AB3751" i="12" s="1"/>
  <c r="S3814" i="12"/>
  <c r="T3814" i="12" s="1"/>
  <c r="AB3814" i="12" s="1"/>
  <c r="S3691" i="12"/>
  <c r="T3691" i="12" s="1"/>
  <c r="AB3691" i="12" s="1"/>
  <c r="S3663" i="12"/>
  <c r="T3663" i="12" s="1"/>
  <c r="AB3663" i="12" s="1"/>
  <c r="S3710" i="12"/>
  <c r="T3710" i="12" s="1"/>
  <c r="AB3710" i="12" s="1"/>
  <c r="S3922" i="12"/>
  <c r="T3922" i="12" s="1"/>
  <c r="AB3922" i="12" s="1"/>
  <c r="S3876" i="12"/>
  <c r="T3876" i="12" s="1"/>
  <c r="AB3876" i="12" s="1"/>
  <c r="S3896" i="12"/>
  <c r="T3896" i="12" s="1"/>
  <c r="AB3896" i="12" s="1"/>
  <c r="AC206" i="12"/>
  <c r="AD206" i="12" s="1"/>
  <c r="AC510" i="12"/>
  <c r="AD510" i="12" s="1"/>
  <c r="Z282" i="12"/>
  <c r="AA282" i="12"/>
  <c r="AC216" i="12"/>
  <c r="AD216" i="12" s="1"/>
  <c r="AC565" i="12"/>
  <c r="AD565" i="12" s="1"/>
  <c r="AC146" i="12"/>
  <c r="AD146" i="12" s="1"/>
  <c r="AA208" i="12"/>
  <c r="Z208" i="12"/>
  <c r="Z447" i="12"/>
  <c r="AA447" i="12"/>
  <c r="Z394" i="12"/>
  <c r="AA394" i="12"/>
  <c r="AA490" i="12"/>
  <c r="Z490" i="12"/>
  <c r="Z406" i="12"/>
  <c r="AA406" i="12"/>
  <c r="Z483" i="12"/>
  <c r="AA483" i="12"/>
  <c r="Z279" i="12"/>
  <c r="AA279" i="12"/>
  <c r="AA346" i="12"/>
  <c r="Z346" i="12"/>
  <c r="AA321" i="12"/>
  <c r="Z321" i="12"/>
  <c r="Z645" i="12"/>
  <c r="AA645" i="12"/>
  <c r="Z278" i="12"/>
  <c r="AA278" i="12"/>
  <c r="AA517" i="12"/>
  <c r="Z517" i="12"/>
  <c r="AA534" i="12"/>
  <c r="Z534" i="12"/>
  <c r="Z529" i="12"/>
  <c r="AA529" i="12"/>
  <c r="AA552" i="12"/>
  <c r="Z552" i="12"/>
  <c r="Z690" i="12"/>
  <c r="AA690" i="12"/>
  <c r="AA668" i="12"/>
  <c r="Z668" i="12"/>
  <c r="AA629" i="12"/>
  <c r="Z629" i="12"/>
  <c r="AA474" i="12"/>
  <c r="Z474" i="12"/>
  <c r="AA603" i="12"/>
  <c r="Z603" i="12"/>
  <c r="AA550" i="12"/>
  <c r="Z550" i="12"/>
  <c r="AA632" i="12"/>
  <c r="Z632" i="12"/>
  <c r="AA802" i="12"/>
  <c r="Z802" i="12"/>
  <c r="Z581" i="12"/>
  <c r="AA581" i="12"/>
  <c r="AA605" i="12"/>
  <c r="Z605" i="12"/>
  <c r="Z763" i="12"/>
  <c r="AA763" i="12"/>
  <c r="Z780" i="12"/>
  <c r="AA780" i="12"/>
  <c r="Z726" i="12"/>
  <c r="AA726" i="12"/>
  <c r="Z847" i="12"/>
  <c r="AA847" i="12"/>
  <c r="Z708" i="12"/>
  <c r="AA708" i="12"/>
  <c r="Z903" i="12"/>
  <c r="AA903" i="12"/>
  <c r="Z720" i="12"/>
  <c r="AA720" i="12"/>
  <c r="Z815" i="12"/>
  <c r="AA815" i="12"/>
  <c r="AA773" i="12"/>
  <c r="Z773" i="12"/>
  <c r="Z821" i="12"/>
  <c r="AA821" i="12"/>
  <c r="AA530" i="12"/>
  <c r="Z530" i="12"/>
  <c r="Z897" i="12"/>
  <c r="AA897" i="12"/>
  <c r="Z973" i="12"/>
  <c r="AA973" i="12"/>
  <c r="AA798" i="12"/>
  <c r="Z798" i="12"/>
  <c r="Z915" i="12"/>
  <c r="AA915" i="12"/>
  <c r="AA849" i="12"/>
  <c r="Z849" i="12"/>
  <c r="AA833" i="12"/>
  <c r="Z833" i="12"/>
  <c r="AA926" i="12"/>
  <c r="Z926" i="12"/>
  <c r="Z886" i="12"/>
  <c r="AA886" i="12"/>
  <c r="Z1200" i="12"/>
  <c r="AA1200" i="12"/>
  <c r="Z947" i="12"/>
  <c r="AA947" i="12"/>
  <c r="Z814" i="12"/>
  <c r="AA814" i="12"/>
  <c r="Z863" i="12"/>
  <c r="AA863" i="12"/>
  <c r="Z1195" i="12"/>
  <c r="AA1195" i="12"/>
  <c r="AA1112" i="12"/>
  <c r="Z1112" i="12"/>
  <c r="AA1009" i="12"/>
  <c r="Z1009" i="12"/>
  <c r="AA1204" i="12"/>
  <c r="Z1204" i="12"/>
  <c r="Z1297" i="12"/>
  <c r="AA1297" i="12"/>
  <c r="AA1220" i="12"/>
  <c r="Z1220" i="12"/>
  <c r="AA1359" i="12"/>
  <c r="Z1359" i="12"/>
  <c r="AA1035" i="12"/>
  <c r="Z1035" i="12"/>
  <c r="AA1267" i="12"/>
  <c r="Z1267" i="12"/>
  <c r="AA1227" i="12"/>
  <c r="Z1227" i="12"/>
  <c r="Z1082" i="12"/>
  <c r="AA1082" i="12"/>
  <c r="AA1265" i="12"/>
  <c r="Z1265" i="12"/>
  <c r="AA1185" i="12"/>
  <c r="Z1185" i="12"/>
  <c r="AA1198" i="12"/>
  <c r="Z1198" i="12"/>
  <c r="Z1368" i="12"/>
  <c r="AA1368" i="12"/>
  <c r="Z1367" i="12"/>
  <c r="AA1367" i="12"/>
  <c r="AA1410" i="12"/>
  <c r="Z1410" i="12"/>
  <c r="Z1351" i="12"/>
  <c r="AA1351" i="12"/>
  <c r="Z1238" i="12"/>
  <c r="AA1238" i="12"/>
  <c r="Z1258" i="12"/>
  <c r="AA1258" i="12"/>
  <c r="Z1515" i="12"/>
  <c r="AA1515" i="12"/>
  <c r="Z1278" i="12"/>
  <c r="AA1278" i="12"/>
  <c r="AA1286" i="12"/>
  <c r="Z1286" i="12"/>
  <c r="Z1396" i="12"/>
  <c r="AA1396" i="12"/>
  <c r="Z1482" i="12"/>
  <c r="AA1482" i="12"/>
  <c r="AA1251" i="12"/>
  <c r="Z1251" i="12"/>
  <c r="AA1364" i="12"/>
  <c r="Z1364" i="12"/>
  <c r="Z1477" i="12"/>
  <c r="AA1477" i="12"/>
  <c r="Z1463" i="12"/>
  <c r="AA1463" i="12"/>
  <c r="AA1584" i="12"/>
  <c r="Z1584" i="12"/>
  <c r="AA1487" i="12"/>
  <c r="Z1487" i="12"/>
  <c r="Z1408" i="12"/>
  <c r="AA1408" i="12"/>
  <c r="Z1526" i="12"/>
  <c r="AA1526" i="12"/>
  <c r="AA1535" i="12"/>
  <c r="Z1535" i="12"/>
  <c r="AA1552" i="12"/>
  <c r="Z1552" i="12"/>
  <c r="Z1382" i="12"/>
  <c r="AA1382" i="12"/>
  <c r="AA1692" i="12"/>
  <c r="Z1692" i="12"/>
  <c r="AA1564" i="12"/>
  <c r="Z1564" i="12"/>
  <c r="Z1431" i="12"/>
  <c r="AA1431" i="12"/>
  <c r="Z1680" i="12"/>
  <c r="AA1680" i="12"/>
  <c r="Z1779" i="12"/>
  <c r="AA1779" i="12"/>
  <c r="Z1886" i="12"/>
  <c r="AA1886" i="12"/>
  <c r="Z1732" i="12"/>
  <c r="AA1732" i="12"/>
  <c r="AA1727" i="12"/>
  <c r="Z1727" i="12"/>
  <c r="Z1710" i="12"/>
  <c r="AA1710" i="12"/>
  <c r="Z1730" i="12"/>
  <c r="AA1730" i="12"/>
  <c r="AA1785" i="12"/>
  <c r="Z1785" i="12"/>
  <c r="AA2062" i="12"/>
  <c r="Z2062" i="12"/>
  <c r="Z1823" i="12"/>
  <c r="AA1823" i="12"/>
  <c r="Z1617" i="12"/>
  <c r="AA1617" i="12"/>
  <c r="AA1755" i="12"/>
  <c r="Z1755" i="12"/>
  <c r="AA1749" i="12"/>
  <c r="Z1749" i="12"/>
  <c r="AA1802" i="12"/>
  <c r="Z1802" i="12"/>
  <c r="AA1832" i="12"/>
  <c r="Z1832" i="12"/>
  <c r="AA2025" i="12"/>
  <c r="Z2025" i="12"/>
  <c r="Z1964" i="12"/>
  <c r="AA1964" i="12"/>
  <c r="Z1928" i="12"/>
  <c r="AA1928" i="12"/>
  <c r="Z2036" i="12"/>
  <c r="AA2036" i="12"/>
  <c r="Z2034" i="12"/>
  <c r="AA2034" i="12"/>
  <c r="Z1915" i="12"/>
  <c r="AA1915" i="12"/>
  <c r="Z2152" i="12"/>
  <c r="AA2152" i="12"/>
  <c r="Z2012" i="12"/>
  <c r="AA2012" i="12"/>
  <c r="Z2039" i="12"/>
  <c r="AA2039" i="12"/>
  <c r="Z2140" i="12"/>
  <c r="AA2140" i="12"/>
  <c r="Z2091" i="12"/>
  <c r="AA2091" i="12"/>
  <c r="AA2204" i="12"/>
  <c r="Z2204" i="12"/>
  <c r="Z2124" i="12"/>
  <c r="AA2124" i="12"/>
  <c r="AA1949" i="12"/>
  <c r="Z1949" i="12"/>
  <c r="AA2164" i="12"/>
  <c r="Z2164" i="12"/>
  <c r="AA2133" i="12"/>
  <c r="Z2133" i="12"/>
  <c r="Z2159" i="12"/>
  <c r="AA2159" i="12"/>
  <c r="AA2243" i="12"/>
  <c r="Z2243" i="12"/>
  <c r="Z2227" i="12"/>
  <c r="AA2227" i="12"/>
  <c r="Z2071" i="12"/>
  <c r="AA2071" i="12"/>
  <c r="AA2195" i="12"/>
  <c r="Z2195" i="12"/>
  <c r="AA2172" i="12"/>
  <c r="Z2172" i="12"/>
  <c r="Z2370" i="12"/>
  <c r="AA2370" i="12"/>
  <c r="AA2198" i="12"/>
  <c r="Z2198" i="12"/>
  <c r="Z2304" i="12"/>
  <c r="AA2304" i="12"/>
  <c r="AA2344" i="12"/>
  <c r="Z2344" i="12"/>
  <c r="Z2375" i="12"/>
  <c r="AA2375" i="12"/>
  <c r="AA2318" i="12"/>
  <c r="Z2318" i="12"/>
  <c r="Z2402" i="12"/>
  <c r="AA2402" i="12"/>
  <c r="Z2380" i="12"/>
  <c r="AA2380" i="12"/>
  <c r="Z2295" i="12"/>
  <c r="AA2295" i="12"/>
  <c r="Z2341" i="12"/>
  <c r="AA2341" i="12"/>
  <c r="Z2502" i="12"/>
  <c r="AA2502" i="12"/>
  <c r="Z2460" i="12"/>
  <c r="AA2460" i="12"/>
  <c r="Z2483" i="12"/>
  <c r="AA2483" i="12"/>
  <c r="Z2302" i="12"/>
  <c r="AA2302" i="12"/>
  <c r="AA2550" i="12"/>
  <c r="Z2550" i="12"/>
  <c r="AA2425" i="12"/>
  <c r="Z2425" i="12"/>
  <c r="AA2283" i="12"/>
  <c r="Z2283" i="12"/>
  <c r="Z2429" i="12"/>
  <c r="AA2429" i="12"/>
  <c r="AA2305" i="12"/>
  <c r="Z2305" i="12"/>
  <c r="Z2619" i="12"/>
  <c r="AA2619" i="12"/>
  <c r="AA2610" i="12"/>
  <c r="Z2610" i="12"/>
  <c r="AA2530" i="12"/>
  <c r="Z2530" i="12"/>
  <c r="AA2560" i="12"/>
  <c r="Z2560" i="12"/>
  <c r="Z2676" i="12"/>
  <c r="AA2676" i="12"/>
  <c r="AA2655" i="12"/>
  <c r="Z2655" i="12"/>
  <c r="Z2559" i="12"/>
  <c r="AA2559" i="12"/>
  <c r="Z2760" i="12"/>
  <c r="AA2760" i="12"/>
  <c r="AA2749" i="12"/>
  <c r="Z2749" i="12"/>
  <c r="AA2746" i="12"/>
  <c r="Z2746" i="12"/>
  <c r="Z2756" i="12"/>
  <c r="AA2756" i="12"/>
  <c r="AA2727" i="12"/>
  <c r="Z2727" i="12"/>
  <c r="Z2865" i="12"/>
  <c r="AA2865" i="12"/>
  <c r="Z2726" i="12"/>
  <c r="AA2726" i="12"/>
  <c r="Z2841" i="12"/>
  <c r="AA2841" i="12"/>
  <c r="Z2679" i="12"/>
  <c r="AA2679" i="12"/>
  <c r="AA2813" i="12"/>
  <c r="Z2813" i="12"/>
  <c r="Z2822" i="12"/>
  <c r="AA2822" i="12"/>
  <c r="AA2969" i="12"/>
  <c r="Z2969" i="12"/>
  <c r="AA2992" i="12"/>
  <c r="Z2992" i="12"/>
  <c r="AA3066" i="12"/>
  <c r="Z3066" i="12"/>
  <c r="Z3000" i="12"/>
  <c r="AA3000" i="12"/>
  <c r="Z2895" i="12"/>
  <c r="AA2895" i="12"/>
  <c r="Z2952" i="12"/>
  <c r="AA2952" i="12"/>
  <c r="Z2995" i="12"/>
  <c r="AA2995" i="12"/>
  <c r="AA2961" i="12"/>
  <c r="Z2961" i="12"/>
  <c r="Z3054" i="12"/>
  <c r="AA3054" i="12"/>
  <c r="Z2965" i="12"/>
  <c r="AA2965" i="12"/>
  <c r="Z3106" i="12"/>
  <c r="AA3106" i="12"/>
  <c r="Z2930" i="12"/>
  <c r="AA2930" i="12"/>
  <c r="AA3032" i="12"/>
  <c r="Z3032" i="12"/>
  <c r="AA3109" i="12"/>
  <c r="Z3109" i="12"/>
  <c r="AA3088" i="12"/>
  <c r="Z3088" i="12"/>
  <c r="Z2921" i="12"/>
  <c r="AA2921" i="12"/>
  <c r="Z3121" i="12"/>
  <c r="AA3121" i="12"/>
  <c r="AA3264" i="12"/>
  <c r="Z3264" i="12"/>
  <c r="AA2935" i="12"/>
  <c r="Z2935" i="12"/>
  <c r="AA3216" i="12"/>
  <c r="Z3216" i="12"/>
  <c r="Z3231" i="12"/>
  <c r="AA3231" i="12"/>
  <c r="AA3230" i="12"/>
  <c r="Z3230" i="12"/>
  <c r="Z3135" i="12"/>
  <c r="AA3135" i="12"/>
  <c r="AA3187" i="12"/>
  <c r="Z3187" i="12"/>
  <c r="Z3279" i="12"/>
  <c r="AA3279" i="12"/>
  <c r="AA3210" i="12"/>
  <c r="Z3210" i="12"/>
  <c r="AA3139" i="12"/>
  <c r="Z3139" i="12"/>
  <c r="AA3366" i="12"/>
  <c r="Z3366" i="12"/>
  <c r="Z3301" i="12"/>
  <c r="AA3301" i="12"/>
  <c r="AA3153" i="12"/>
  <c r="Z3153" i="12"/>
  <c r="Z3193" i="12"/>
  <c r="AA3193" i="12"/>
  <c r="AA3346" i="12"/>
  <c r="Z3346" i="12"/>
  <c r="Z3391" i="12"/>
  <c r="AA3391" i="12"/>
  <c r="Z3417" i="12"/>
  <c r="AA3417" i="12"/>
  <c r="Z3399" i="12"/>
  <c r="AA3399" i="12"/>
  <c r="Z3283" i="12"/>
  <c r="AA3283" i="12"/>
  <c r="Z3472" i="12"/>
  <c r="AA3472" i="12"/>
  <c r="Z3564" i="12"/>
  <c r="AA3564" i="12"/>
  <c r="Z3375" i="12"/>
  <c r="AA3375" i="12"/>
  <c r="Z3577" i="12"/>
  <c r="AA3577" i="12"/>
  <c r="Z3505" i="12"/>
  <c r="AA3505" i="12"/>
  <c r="AA3465" i="12"/>
  <c r="Z3465" i="12"/>
  <c r="Z3433" i="12"/>
  <c r="AA3433" i="12"/>
  <c r="Z3544" i="12"/>
  <c r="AA3544" i="12"/>
  <c r="AA3401" i="12"/>
  <c r="Z3401" i="12"/>
  <c r="AA3416" i="12"/>
  <c r="Z3416" i="12"/>
  <c r="Z3487" i="12"/>
  <c r="AA3487" i="12"/>
  <c r="Z3750" i="12"/>
  <c r="AA3750" i="12"/>
  <c r="Z3685" i="12"/>
  <c r="AA3685" i="12"/>
  <c r="Z3665" i="12"/>
  <c r="AA3665" i="12"/>
  <c r="Z3712" i="12"/>
  <c r="AA3712" i="12"/>
  <c r="Z3858" i="12"/>
  <c r="AA3858" i="12"/>
  <c r="AA3647" i="12"/>
  <c r="Z3647" i="12"/>
  <c r="AA3701" i="12"/>
  <c r="Z3701" i="12"/>
  <c r="AA3780" i="12"/>
  <c r="Z3780" i="12"/>
  <c r="AA3649" i="12"/>
  <c r="Z3649" i="12"/>
  <c r="AA3661" i="12"/>
  <c r="Z3661" i="12"/>
  <c r="Z3798" i="12"/>
  <c r="AA3798" i="12"/>
  <c r="AA3736" i="12"/>
  <c r="Z3736" i="12"/>
  <c r="AA3721" i="12"/>
  <c r="Z3721" i="12"/>
  <c r="Z3861" i="12"/>
  <c r="AA3861" i="12"/>
  <c r="AA3688" i="12"/>
  <c r="Z3688" i="12"/>
  <c r="Z3823" i="12"/>
  <c r="AA3823" i="12"/>
  <c r="Z3754" i="12"/>
  <c r="AA3754" i="12"/>
  <c r="AA3748" i="12"/>
  <c r="Z3748" i="12"/>
  <c r="AA3837" i="12"/>
  <c r="Z3837" i="12"/>
  <c r="Z3835" i="12"/>
  <c r="AA3835" i="12"/>
  <c r="AA3922" i="12"/>
  <c r="Z3922" i="12"/>
  <c r="AA221" i="12"/>
  <c r="Z221" i="12"/>
  <c r="AC428" i="12"/>
  <c r="AD428" i="12" s="1"/>
  <c r="AC333" i="12"/>
  <c r="AD333" i="12" s="1"/>
  <c r="AC335" i="12"/>
  <c r="AD335" i="12" s="1"/>
  <c r="AC570" i="12"/>
  <c r="AD570" i="12" s="1"/>
  <c r="AC820" i="12"/>
  <c r="AD820" i="12" s="1"/>
  <c r="AC573" i="12"/>
  <c r="AD573" i="12" s="1"/>
  <c r="AC322" i="12"/>
  <c r="AD322" i="12" s="1"/>
  <c r="AC387" i="12"/>
  <c r="AD387" i="12" s="1"/>
  <c r="AC642" i="12"/>
  <c r="AD642" i="12" s="1"/>
  <c r="AC777" i="12"/>
  <c r="AD777" i="12" s="1"/>
  <c r="AC429" i="12"/>
  <c r="AD429" i="12" s="1"/>
  <c r="AC330" i="12"/>
  <c r="AD330" i="12" s="1"/>
  <c r="AC545" i="12"/>
  <c r="AD545" i="12" s="1"/>
  <c r="AC558" i="12"/>
  <c r="AD558" i="12" s="1"/>
  <c r="AC526" i="12"/>
  <c r="AD526" i="12" s="1"/>
  <c r="AC659" i="12"/>
  <c r="AD659" i="12" s="1"/>
  <c r="AC815" i="12"/>
  <c r="AD815" i="12" s="1"/>
  <c r="AC767" i="12"/>
  <c r="AD767" i="12" s="1"/>
  <c r="AC1010" i="12"/>
  <c r="AD1010" i="12" s="1"/>
  <c r="AC758" i="12"/>
  <c r="AD758" i="12" s="1"/>
  <c r="AC984" i="12"/>
  <c r="AD984" i="12" s="1"/>
  <c r="AC792" i="12"/>
  <c r="AD792" i="12" s="1"/>
  <c r="AC803" i="12"/>
  <c r="AD803" i="12" s="1"/>
  <c r="AC904" i="12"/>
  <c r="AD904" i="12" s="1"/>
  <c r="AC848" i="12"/>
  <c r="AD848" i="12" s="1"/>
  <c r="AC925" i="12"/>
  <c r="AD925" i="12" s="1"/>
  <c r="AC1139" i="12"/>
  <c r="AD1139" i="12" s="1"/>
  <c r="AC1107" i="12"/>
  <c r="AD1107" i="12" s="1"/>
  <c r="AC1098" i="12"/>
  <c r="AD1098" i="12" s="1"/>
  <c r="AC1136" i="12"/>
  <c r="AD1136" i="12" s="1"/>
  <c r="AC854" i="12"/>
  <c r="AD854" i="12" s="1"/>
  <c r="AC987" i="12"/>
  <c r="AD987" i="12" s="1"/>
  <c r="AC1200" i="12"/>
  <c r="AD1200" i="12" s="1"/>
  <c r="AC1127" i="12"/>
  <c r="AD1127" i="12" s="1"/>
  <c r="AC1205" i="12"/>
  <c r="AD1205" i="12" s="1"/>
  <c r="AC730" i="12"/>
  <c r="AD730" i="12" s="1"/>
  <c r="AC1143" i="12"/>
  <c r="AD1143" i="12" s="1"/>
  <c r="AC1269" i="12"/>
  <c r="AD1269" i="12" s="1"/>
  <c r="AC1093" i="12"/>
  <c r="AD1093" i="12" s="1"/>
  <c r="AC1211" i="12"/>
  <c r="AD1211" i="12" s="1"/>
  <c r="AC1312" i="12"/>
  <c r="AD1312" i="12" s="1"/>
  <c r="AC1121" i="12"/>
  <c r="AD1121" i="12" s="1"/>
  <c r="AC1053" i="12"/>
  <c r="AD1053" i="12" s="1"/>
  <c r="AC1213" i="12"/>
  <c r="AD1213" i="12" s="1"/>
  <c r="AC1329" i="12"/>
  <c r="AD1329" i="12" s="1"/>
  <c r="AC1326" i="12"/>
  <c r="AD1326" i="12" s="1"/>
  <c r="AC1337" i="12"/>
  <c r="AD1337" i="12" s="1"/>
  <c r="AC1476" i="12"/>
  <c r="AD1476" i="12" s="1"/>
  <c r="AC1405" i="12"/>
  <c r="AD1405" i="12" s="1"/>
  <c r="AC1237" i="12"/>
  <c r="AD1237" i="12" s="1"/>
  <c r="AC1399" i="12"/>
  <c r="AD1399" i="12" s="1"/>
  <c r="AC1323" i="12"/>
  <c r="AD1323" i="12" s="1"/>
  <c r="AC1455" i="12"/>
  <c r="AD1455" i="12" s="1"/>
  <c r="AC1471" i="12"/>
  <c r="AD1471" i="12" s="1"/>
  <c r="AC1563" i="12"/>
  <c r="AD1563" i="12" s="1"/>
  <c r="AC1560" i="12"/>
  <c r="AD1560" i="12" s="1"/>
  <c r="AC1782" i="12"/>
  <c r="AD1782" i="12" s="1"/>
  <c r="AC1690" i="12"/>
  <c r="AD1690" i="12" s="1"/>
  <c r="AC1688" i="12"/>
  <c r="AD1688" i="12" s="1"/>
  <c r="AC1511" i="12"/>
  <c r="AD1511" i="12" s="1"/>
  <c r="AC1616" i="12"/>
  <c r="AD1616" i="12" s="1"/>
  <c r="AC1773" i="12"/>
  <c r="AD1773" i="12" s="1"/>
  <c r="AC1603" i="12"/>
  <c r="AD1603" i="12" s="1"/>
  <c r="AC1564" i="12"/>
  <c r="AD1564" i="12" s="1"/>
  <c r="AC1498" i="12"/>
  <c r="AD1498" i="12" s="1"/>
  <c r="AC1854" i="12"/>
  <c r="AD1854" i="12" s="1"/>
  <c r="AC1828" i="12"/>
  <c r="AD1828" i="12" s="1"/>
  <c r="AC1926" i="12"/>
  <c r="AD1926" i="12" s="1"/>
  <c r="AC1830" i="12"/>
  <c r="AD1830" i="12" s="1"/>
  <c r="AC1886" i="12"/>
  <c r="AD1886" i="12" s="1"/>
  <c r="AC1809" i="12"/>
  <c r="AD1809" i="12" s="1"/>
  <c r="AC1900" i="12"/>
  <c r="AD1900" i="12" s="1"/>
  <c r="AC1930" i="12"/>
  <c r="AD1930" i="12" s="1"/>
  <c r="AC1753" i="12"/>
  <c r="AD1753" i="12" s="1"/>
  <c r="AC1727" i="12"/>
  <c r="AD1727" i="12" s="1"/>
  <c r="AC1896" i="12"/>
  <c r="AD1896" i="12" s="1"/>
  <c r="AC2046" i="12"/>
  <c r="AD2046" i="12" s="1"/>
  <c r="AC1892" i="12"/>
  <c r="AD1892" i="12" s="1"/>
  <c r="AC2004" i="12"/>
  <c r="AD2004" i="12" s="1"/>
  <c r="AC1986" i="12"/>
  <c r="AD1986" i="12" s="1"/>
  <c r="AC2107" i="12"/>
  <c r="AD2107" i="12" s="1"/>
  <c r="AC2078" i="12"/>
  <c r="AD2078" i="12" s="1"/>
  <c r="AC2080" i="12"/>
  <c r="AD2080" i="12" s="1"/>
  <c r="AC2119" i="12"/>
  <c r="AD2119" i="12" s="1"/>
  <c r="AC2286" i="12"/>
  <c r="AD2286" i="12" s="1"/>
  <c r="AC2216" i="12"/>
  <c r="AD2216" i="12" s="1"/>
  <c r="AC2214" i="12"/>
  <c r="AD2214" i="12" s="1"/>
  <c r="AC2270" i="12"/>
  <c r="AD2270" i="12" s="1"/>
  <c r="AC2364" i="12"/>
  <c r="AD2364" i="12" s="1"/>
  <c r="AC2373" i="12"/>
  <c r="AD2373" i="12" s="1"/>
  <c r="AC2307" i="12"/>
  <c r="AD2307" i="12" s="1"/>
  <c r="AC2375" i="12"/>
  <c r="AD2375" i="12" s="1"/>
  <c r="AC2299" i="12"/>
  <c r="AD2299" i="12" s="1"/>
  <c r="AC2392" i="12"/>
  <c r="AD2392" i="12" s="1"/>
  <c r="AC2467" i="12"/>
  <c r="AD2467" i="12" s="1"/>
  <c r="AC2466" i="12"/>
  <c r="AD2466" i="12" s="1"/>
  <c r="AC2507" i="12"/>
  <c r="AD2507" i="12" s="1"/>
  <c r="AC2592" i="12"/>
  <c r="AD2592" i="12" s="1"/>
  <c r="AC2574" i="12"/>
  <c r="AD2574" i="12" s="1"/>
  <c r="AC2565" i="12"/>
  <c r="AD2565" i="12" s="1"/>
  <c r="AC2585" i="12"/>
  <c r="AD2585" i="12" s="1"/>
  <c r="AC2618" i="12"/>
  <c r="AD2618" i="12" s="1"/>
  <c r="AC2656" i="12"/>
  <c r="AD2656" i="12" s="1"/>
  <c r="AC2694" i="12"/>
  <c r="AD2694" i="12" s="1"/>
  <c r="AC2757" i="12"/>
  <c r="AD2757" i="12" s="1"/>
  <c r="AC2752" i="12"/>
  <c r="AD2752" i="12" s="1"/>
  <c r="AC2661" i="12"/>
  <c r="AD2661" i="12" s="1"/>
  <c r="AC2953" i="12"/>
  <c r="AD2953" i="12" s="1"/>
  <c r="AC2786" i="12"/>
  <c r="AD2786" i="12" s="1"/>
  <c r="AC2961" i="12"/>
  <c r="AD2961" i="12" s="1"/>
  <c r="AC3061" i="12"/>
  <c r="AD3061" i="12" s="1"/>
  <c r="AC2980" i="12"/>
  <c r="AD2980" i="12" s="1"/>
  <c r="AC3037" i="12"/>
  <c r="AD3037" i="12" s="1"/>
  <c r="AC2936" i="12"/>
  <c r="AD2936" i="12" s="1"/>
  <c r="AC2898" i="12"/>
  <c r="AD2898" i="12" s="1"/>
  <c r="AC3047" i="12"/>
  <c r="AD3047" i="12" s="1"/>
  <c r="AC3068" i="12"/>
  <c r="AD3068" i="12" s="1"/>
  <c r="AC3259" i="12"/>
  <c r="AD3259" i="12" s="1"/>
  <c r="AC3241" i="12"/>
  <c r="AD3241" i="12" s="1"/>
  <c r="AC3349" i="12"/>
  <c r="AD3349" i="12" s="1"/>
  <c r="AC3329" i="12"/>
  <c r="AD3329" i="12" s="1"/>
  <c r="AC3392" i="12"/>
  <c r="AD3392" i="12" s="1"/>
  <c r="AC3532" i="12"/>
  <c r="AD3532" i="12" s="1"/>
  <c r="AC3417" i="12"/>
  <c r="AD3417" i="12" s="1"/>
  <c r="AC3728" i="12"/>
  <c r="AD3728" i="12" s="1"/>
  <c r="AC3851" i="12"/>
  <c r="AD3851" i="12" s="1"/>
  <c r="AC3858" i="12"/>
  <c r="AD3858" i="12" s="1"/>
  <c r="AC3712" i="12"/>
  <c r="AD3712" i="12" s="1"/>
  <c r="AC3912" i="12"/>
  <c r="AD3912" i="12" s="1"/>
  <c r="AC3932" i="12"/>
  <c r="AD3932" i="12" s="1"/>
  <c r="AC214" i="12"/>
  <c r="AD214" i="12" s="1"/>
  <c r="Z344" i="12"/>
  <c r="AA344" i="12"/>
  <c r="AA224" i="12"/>
  <c r="Z224" i="12"/>
  <c r="Z206" i="12"/>
  <c r="AA206" i="12"/>
  <c r="AA334" i="12"/>
  <c r="Z334" i="12"/>
  <c r="AC296" i="12"/>
  <c r="AD296" i="12" s="1"/>
  <c r="S2066" i="12"/>
  <c r="T2066" i="12" s="1"/>
  <c r="AB2066" i="12" s="1"/>
  <c r="S2088" i="12"/>
  <c r="T2088" i="12" s="1"/>
  <c r="AB2088" i="12" s="1"/>
  <c r="S2142" i="12"/>
  <c r="T2142" i="12" s="1"/>
  <c r="AB2142" i="12" s="1"/>
  <c r="S2352" i="12"/>
  <c r="T2352" i="12" s="1"/>
  <c r="AB2352" i="12" s="1"/>
  <c r="S2146" i="12"/>
  <c r="T2146" i="12" s="1"/>
  <c r="AB2146" i="12" s="1"/>
  <c r="S2241" i="12"/>
  <c r="T2241" i="12" s="1"/>
  <c r="AB2241" i="12" s="1"/>
  <c r="S2203" i="12"/>
  <c r="T2203" i="12" s="1"/>
  <c r="AB2203" i="12" s="1"/>
  <c r="S2288" i="12"/>
  <c r="T2288" i="12" s="1"/>
  <c r="AB2288" i="12" s="1"/>
  <c r="S2186" i="12"/>
  <c r="T2186" i="12" s="1"/>
  <c r="AB2186" i="12" s="1"/>
  <c r="S2358" i="12"/>
  <c r="T2358" i="12" s="1"/>
  <c r="AB2358" i="12" s="1"/>
  <c r="S2394" i="12"/>
  <c r="T2394" i="12" s="1"/>
  <c r="AB2394" i="12" s="1"/>
  <c r="S2503" i="12"/>
  <c r="T2503" i="12" s="1"/>
  <c r="AB2503" i="12" s="1"/>
  <c r="S2505" i="12"/>
  <c r="T2505" i="12" s="1"/>
  <c r="AB2505" i="12" s="1"/>
  <c r="S2343" i="12"/>
  <c r="T2343" i="12" s="1"/>
  <c r="AB2343" i="12" s="1"/>
  <c r="S2374" i="12"/>
  <c r="T2374" i="12" s="1"/>
  <c r="AB2374" i="12" s="1"/>
  <c r="S2488" i="12"/>
  <c r="T2488" i="12" s="1"/>
  <c r="AB2488" i="12" s="1"/>
  <c r="S2429" i="12"/>
  <c r="T2429" i="12" s="1"/>
  <c r="AB2429" i="12" s="1"/>
  <c r="S2430" i="12"/>
  <c r="T2430" i="12" s="1"/>
  <c r="AB2430" i="12" s="1"/>
  <c r="S2452" i="12"/>
  <c r="T2452" i="12" s="1"/>
  <c r="AB2452" i="12" s="1"/>
  <c r="S2447" i="12"/>
  <c r="T2447" i="12" s="1"/>
  <c r="AB2447" i="12" s="1"/>
  <c r="S2442" i="12"/>
  <c r="T2442" i="12" s="1"/>
  <c r="AB2442" i="12" s="1"/>
  <c r="S2497" i="12"/>
  <c r="T2497" i="12" s="1"/>
  <c r="AB2497" i="12" s="1"/>
  <c r="S2636" i="12"/>
  <c r="T2636" i="12" s="1"/>
  <c r="AB2636" i="12" s="1"/>
  <c r="S2407" i="12"/>
  <c r="T2407" i="12" s="1"/>
  <c r="AB2407" i="12" s="1"/>
  <c r="S2367" i="12"/>
  <c r="T2367" i="12" s="1"/>
  <c r="AB2367" i="12" s="1"/>
  <c r="S2474" i="12"/>
  <c r="T2474" i="12" s="1"/>
  <c r="AB2474" i="12" s="1"/>
  <c r="S2475" i="12"/>
  <c r="T2475" i="12" s="1"/>
  <c r="AB2475" i="12" s="1"/>
  <c r="S2578" i="12"/>
  <c r="T2578" i="12" s="1"/>
  <c r="AB2578" i="12" s="1"/>
  <c r="S2559" i="12"/>
  <c r="T2559" i="12" s="1"/>
  <c r="AB2559" i="12" s="1"/>
  <c r="S2727" i="12"/>
  <c r="T2727" i="12" s="1"/>
  <c r="AB2727" i="12" s="1"/>
  <c r="S2590" i="12"/>
  <c r="T2590" i="12" s="1"/>
  <c r="AB2590" i="12" s="1"/>
  <c r="S2581" i="12"/>
  <c r="T2581" i="12" s="1"/>
  <c r="AB2581" i="12" s="1"/>
  <c r="S2724" i="12"/>
  <c r="T2724" i="12" s="1"/>
  <c r="AB2724" i="12" s="1"/>
  <c r="S2716" i="12"/>
  <c r="T2716" i="12" s="1"/>
  <c r="AB2716" i="12" s="1"/>
  <c r="S2704" i="12"/>
  <c r="T2704" i="12" s="1"/>
  <c r="AB2704" i="12" s="1"/>
  <c r="S2730" i="12"/>
  <c r="T2730" i="12" s="1"/>
  <c r="AB2730" i="12" s="1"/>
  <c r="S2728" i="12"/>
  <c r="T2728" i="12" s="1"/>
  <c r="AB2728" i="12" s="1"/>
  <c r="S2853" i="12"/>
  <c r="T2853" i="12" s="1"/>
  <c r="AB2853" i="12" s="1"/>
  <c r="S2776" i="12"/>
  <c r="T2776" i="12" s="1"/>
  <c r="AB2776" i="12" s="1"/>
  <c r="S2851" i="12"/>
  <c r="T2851" i="12" s="1"/>
  <c r="AB2851" i="12" s="1"/>
  <c r="S2745" i="12"/>
  <c r="T2745" i="12" s="1"/>
  <c r="AB2745" i="12" s="1"/>
  <c r="S2726" i="12"/>
  <c r="T2726" i="12" s="1"/>
  <c r="AB2726" i="12" s="1"/>
  <c r="S2789" i="12"/>
  <c r="T2789" i="12" s="1"/>
  <c r="AB2789" i="12" s="1"/>
  <c r="S2797" i="12"/>
  <c r="T2797" i="12" s="1"/>
  <c r="AB2797" i="12" s="1"/>
  <c r="S2921" i="12"/>
  <c r="T2921" i="12" s="1"/>
  <c r="AB2921" i="12" s="1"/>
  <c r="S2758" i="12"/>
  <c r="T2758" i="12" s="1"/>
  <c r="AB2758" i="12" s="1"/>
  <c r="S2769" i="12"/>
  <c r="T2769" i="12" s="1"/>
  <c r="AB2769" i="12" s="1"/>
  <c r="S2766" i="12"/>
  <c r="T2766" i="12" s="1"/>
  <c r="AB2766" i="12" s="1"/>
  <c r="S2954" i="12"/>
  <c r="T2954" i="12" s="1"/>
  <c r="AB2954" i="12" s="1"/>
  <c r="S2891" i="12"/>
  <c r="T2891" i="12" s="1"/>
  <c r="AB2891" i="12" s="1"/>
  <c r="S3039" i="12"/>
  <c r="T3039" i="12" s="1"/>
  <c r="AB3039" i="12" s="1"/>
  <c r="S2995" i="12"/>
  <c r="T2995" i="12" s="1"/>
  <c r="AB2995" i="12" s="1"/>
  <c r="S2916" i="12"/>
  <c r="T2916" i="12" s="1"/>
  <c r="AB2916" i="12" s="1"/>
  <c r="S2901" i="12"/>
  <c r="T2901" i="12" s="1"/>
  <c r="AB2901" i="12" s="1"/>
  <c r="S3160" i="12"/>
  <c r="T3160" i="12" s="1"/>
  <c r="AB3160" i="12" s="1"/>
  <c r="S2924" i="12"/>
  <c r="T2924" i="12" s="1"/>
  <c r="AB2924" i="12" s="1"/>
  <c r="S3148" i="12"/>
  <c r="T3148" i="12" s="1"/>
  <c r="AB3148" i="12" s="1"/>
  <c r="S3174" i="12"/>
  <c r="T3174" i="12" s="1"/>
  <c r="AB3174" i="12" s="1"/>
  <c r="S2931" i="12"/>
  <c r="T2931" i="12" s="1"/>
  <c r="AB2931" i="12" s="1"/>
  <c r="S3161" i="12"/>
  <c r="T3161" i="12" s="1"/>
  <c r="AB3161" i="12" s="1"/>
  <c r="S3249" i="12"/>
  <c r="T3249" i="12" s="1"/>
  <c r="AB3249" i="12" s="1"/>
  <c r="S3192" i="12"/>
  <c r="T3192" i="12" s="1"/>
  <c r="AB3192" i="12" s="1"/>
  <c r="S3116" i="12"/>
  <c r="T3116" i="12" s="1"/>
  <c r="AB3116" i="12" s="1"/>
  <c r="S3093" i="12"/>
  <c r="T3093" i="12" s="1"/>
  <c r="AB3093" i="12" s="1"/>
  <c r="S3283" i="12"/>
  <c r="T3283" i="12" s="1"/>
  <c r="AB3283" i="12" s="1"/>
  <c r="S3252" i="12"/>
  <c r="T3252" i="12" s="1"/>
  <c r="AB3252" i="12" s="1"/>
  <c r="S3172" i="12"/>
  <c r="T3172" i="12" s="1"/>
  <c r="AB3172" i="12" s="1"/>
  <c r="S3327" i="12"/>
  <c r="T3327" i="12" s="1"/>
  <c r="AB3327" i="12" s="1"/>
  <c r="S3138" i="12"/>
  <c r="T3138" i="12" s="1"/>
  <c r="AB3138" i="12" s="1"/>
  <c r="S3144" i="12"/>
  <c r="T3144" i="12" s="1"/>
  <c r="AB3144" i="12" s="1"/>
  <c r="S3278" i="12"/>
  <c r="T3278" i="12" s="1"/>
  <c r="AB3278" i="12" s="1"/>
  <c r="S3229" i="12"/>
  <c r="T3229" i="12" s="1"/>
  <c r="AB3229" i="12" s="1"/>
  <c r="S3333" i="12"/>
  <c r="T3333" i="12" s="1"/>
  <c r="AB3333" i="12" s="1"/>
  <c r="S3190" i="12"/>
  <c r="T3190" i="12" s="1"/>
  <c r="AB3190" i="12" s="1"/>
  <c r="S3319" i="12"/>
  <c r="T3319" i="12" s="1"/>
  <c r="AB3319" i="12" s="1"/>
  <c r="S3346" i="12"/>
  <c r="T3346" i="12" s="1"/>
  <c r="AB3346" i="12" s="1"/>
  <c r="S3136" i="12"/>
  <c r="T3136" i="12" s="1"/>
  <c r="AB3136" i="12" s="1"/>
  <c r="S3604" i="12"/>
  <c r="T3604" i="12" s="1"/>
  <c r="AB3604" i="12" s="1"/>
  <c r="S3575" i="12"/>
  <c r="T3575" i="12" s="1"/>
  <c r="AB3575" i="12" s="1"/>
  <c r="S3440" i="12"/>
  <c r="T3440" i="12" s="1"/>
  <c r="AB3440" i="12" s="1"/>
  <c r="S3473" i="12"/>
  <c r="T3473" i="12" s="1"/>
  <c r="AB3473" i="12" s="1"/>
  <c r="S3544" i="12"/>
  <c r="T3544" i="12" s="1"/>
  <c r="AB3544" i="12" s="1"/>
  <c r="S3462" i="12"/>
  <c r="T3462" i="12" s="1"/>
  <c r="AB3462" i="12" s="1"/>
  <c r="S3512" i="12"/>
  <c r="T3512" i="12" s="1"/>
  <c r="AB3512" i="12" s="1"/>
  <c r="S3571" i="12"/>
  <c r="T3571" i="12" s="1"/>
  <c r="AB3571" i="12" s="1"/>
  <c r="S3548" i="12"/>
  <c r="T3548" i="12" s="1"/>
  <c r="AB3548" i="12" s="1"/>
  <c r="S3406" i="12"/>
  <c r="T3406" i="12" s="1"/>
  <c r="AB3406" i="12" s="1"/>
  <c r="S3435" i="12"/>
  <c r="T3435" i="12" s="1"/>
  <c r="AB3435" i="12" s="1"/>
  <c r="S3510" i="12"/>
  <c r="T3510" i="12" s="1"/>
  <c r="AB3510" i="12" s="1"/>
  <c r="S3519" i="12"/>
  <c r="T3519" i="12" s="1"/>
  <c r="AB3519" i="12" s="1"/>
  <c r="S3549" i="12"/>
  <c r="T3549" i="12" s="1"/>
  <c r="AB3549" i="12" s="1"/>
  <c r="S3427" i="12"/>
  <c r="T3427" i="12" s="1"/>
  <c r="AB3427" i="12" s="1"/>
  <c r="S3370" i="12"/>
  <c r="T3370" i="12" s="1"/>
  <c r="AB3370" i="12" s="1"/>
  <c r="S3580" i="12"/>
  <c r="T3580" i="12" s="1"/>
  <c r="AB3580" i="12" s="1"/>
  <c r="S3835" i="12"/>
  <c r="T3835" i="12" s="1"/>
  <c r="AB3835" i="12" s="1"/>
  <c r="S3777" i="12"/>
  <c r="T3777" i="12" s="1"/>
  <c r="AB3777" i="12" s="1"/>
  <c r="S3768" i="12"/>
  <c r="T3768" i="12" s="1"/>
  <c r="AB3768" i="12" s="1"/>
  <c r="S3862" i="12"/>
  <c r="T3862" i="12" s="1"/>
  <c r="AB3862" i="12" s="1"/>
  <c r="S3750" i="12"/>
  <c r="T3750" i="12" s="1"/>
  <c r="AB3750" i="12" s="1"/>
  <c r="S3729" i="12"/>
  <c r="T3729" i="12" s="1"/>
  <c r="AB3729" i="12" s="1"/>
  <c r="S3824" i="12"/>
  <c r="T3824" i="12" s="1"/>
  <c r="AB3824" i="12" s="1"/>
  <c r="S3810" i="12"/>
  <c r="T3810" i="12" s="1"/>
  <c r="AB3810" i="12" s="1"/>
  <c r="S3686" i="12"/>
  <c r="T3686" i="12" s="1"/>
  <c r="AB3686" i="12" s="1"/>
  <c r="S3867" i="12"/>
  <c r="T3867" i="12" s="1"/>
  <c r="AB3867" i="12" s="1"/>
  <c r="S3818" i="12"/>
  <c r="T3818" i="12" s="1"/>
  <c r="AB3818" i="12" s="1"/>
  <c r="S3925" i="12"/>
  <c r="T3925" i="12" s="1"/>
  <c r="AB3925" i="12" s="1"/>
  <c r="S3735" i="12"/>
  <c r="T3735" i="12" s="1"/>
  <c r="AB3735" i="12" s="1"/>
  <c r="S3678" i="12"/>
  <c r="T3678" i="12" s="1"/>
  <c r="AB3678" i="12" s="1"/>
  <c r="S3766" i="12"/>
  <c r="T3766" i="12" s="1"/>
  <c r="AB3766" i="12" s="1"/>
  <c r="S3868" i="12"/>
  <c r="T3868" i="12" s="1"/>
  <c r="AB3868" i="12" s="1"/>
  <c r="S3928" i="12"/>
  <c r="T3928" i="12" s="1"/>
  <c r="AB3928" i="12" s="1"/>
  <c r="S3902" i="12"/>
  <c r="T3902" i="12" s="1"/>
  <c r="AB3902" i="12" s="1"/>
  <c r="Z186" i="12"/>
  <c r="AA186" i="12"/>
  <c r="AC418" i="12"/>
  <c r="AD418" i="12" s="1"/>
  <c r="Z265" i="12"/>
  <c r="AA265" i="12"/>
  <c r="AA336" i="12"/>
  <c r="Z336" i="12"/>
  <c r="AA303" i="12"/>
  <c r="Z303" i="12"/>
  <c r="AA328" i="12"/>
  <c r="Z328" i="12"/>
  <c r="AA273" i="12"/>
  <c r="Z273" i="12"/>
  <c r="Z392" i="12"/>
  <c r="AA392" i="12"/>
  <c r="Z477" i="12"/>
  <c r="AA477" i="12"/>
  <c r="AA369" i="12"/>
  <c r="Z369" i="12"/>
  <c r="AA197" i="12"/>
  <c r="Z197" i="12"/>
  <c r="AA618" i="12"/>
  <c r="Z618" i="12"/>
  <c r="Z615" i="12"/>
  <c r="AA615" i="12"/>
  <c r="Z326" i="12"/>
  <c r="AA326" i="12"/>
  <c r="Z404" i="12"/>
  <c r="AA404" i="12"/>
  <c r="AA568" i="12"/>
  <c r="Z568" i="12"/>
  <c r="Z516" i="12"/>
  <c r="AA516" i="12"/>
  <c r="AA584" i="12"/>
  <c r="Z584" i="12"/>
  <c r="AA504" i="12"/>
  <c r="Z504" i="12"/>
  <c r="Z644" i="12"/>
  <c r="AA644" i="12"/>
  <c r="AA696" i="12"/>
  <c r="Z696" i="12"/>
  <c r="Z305" i="12"/>
  <c r="AA305" i="12"/>
  <c r="Z609" i="12"/>
  <c r="AA609" i="12"/>
  <c r="Z660" i="12"/>
  <c r="AA660" i="12"/>
  <c r="Z786" i="12"/>
  <c r="AA786" i="12"/>
  <c r="Z345" i="12"/>
  <c r="AA345" i="12"/>
  <c r="AA533" i="12"/>
  <c r="Z533" i="12"/>
  <c r="Z621" i="12"/>
  <c r="AA621" i="12"/>
  <c r="AA525" i="12"/>
  <c r="Z525" i="12"/>
  <c r="AA750" i="12"/>
  <c r="Z750" i="12"/>
  <c r="Z555" i="12"/>
  <c r="AA555" i="12"/>
  <c r="Z870" i="12"/>
  <c r="AA870" i="12"/>
  <c r="Z737" i="12"/>
  <c r="AA737" i="12"/>
  <c r="Z894" i="12"/>
  <c r="AA894" i="12"/>
  <c r="AA659" i="12"/>
  <c r="Z659" i="12"/>
  <c r="Z713" i="12"/>
  <c r="AA713" i="12"/>
  <c r="AA866" i="12"/>
  <c r="Z866" i="12"/>
  <c r="AA823" i="12"/>
  <c r="Z823" i="12"/>
  <c r="Z616" i="12"/>
  <c r="AA616" i="12"/>
  <c r="Z893" i="12"/>
  <c r="AA893" i="12"/>
  <c r="AA937" i="12"/>
  <c r="Z937" i="12"/>
  <c r="Z792" i="12"/>
  <c r="AA792" i="12"/>
  <c r="AA901" i="12"/>
  <c r="Z901" i="12"/>
  <c r="Z948" i="12"/>
  <c r="AA948" i="12"/>
  <c r="Z990" i="12"/>
  <c r="AA990" i="12"/>
  <c r="Z978" i="12"/>
  <c r="AA978" i="12"/>
  <c r="Z919" i="12"/>
  <c r="AA919" i="12"/>
  <c r="Z1148" i="12"/>
  <c r="AA1148" i="12"/>
  <c r="AA868" i="12"/>
  <c r="Z868" i="12"/>
  <c r="AA702" i="12"/>
  <c r="Z702" i="12"/>
  <c r="Z923" i="12"/>
  <c r="AA923" i="12"/>
  <c r="Z1240" i="12"/>
  <c r="AA1240" i="12"/>
  <c r="AA1077" i="12"/>
  <c r="Z1077" i="12"/>
  <c r="Z1302" i="12"/>
  <c r="AA1302" i="12"/>
  <c r="Z1027" i="12"/>
  <c r="AA1027" i="12"/>
  <c r="AA1014" i="12"/>
  <c r="Z1014" i="12"/>
  <c r="Z1315" i="12"/>
  <c r="AA1315" i="12"/>
  <c r="Z1178" i="12"/>
  <c r="AA1178" i="12"/>
  <c r="AA1131" i="12"/>
  <c r="Z1131" i="12"/>
  <c r="Z1180" i="12"/>
  <c r="AA1180" i="12"/>
  <c r="AA1234" i="12"/>
  <c r="Z1234" i="12"/>
  <c r="Z1162" i="12"/>
  <c r="AA1162" i="12"/>
  <c r="Z1197" i="12"/>
  <c r="AA1197" i="12"/>
  <c r="AA1025" i="12"/>
  <c r="Z1025" i="12"/>
  <c r="AA1176" i="12"/>
  <c r="Z1176" i="12"/>
  <c r="Z1243" i="12"/>
  <c r="AA1243" i="12"/>
  <c r="AA1580" i="12"/>
  <c r="Z1580" i="12"/>
  <c r="Z1399" i="12"/>
  <c r="AA1399" i="12"/>
  <c r="Z1248" i="12"/>
  <c r="AA1248" i="12"/>
  <c r="AA1314" i="12"/>
  <c r="Z1314" i="12"/>
  <c r="AA1318" i="12"/>
  <c r="Z1318" i="12"/>
  <c r="AA1330" i="12"/>
  <c r="Z1330" i="12"/>
  <c r="AA1283" i="12"/>
  <c r="Z1283" i="12"/>
  <c r="AA1237" i="12"/>
  <c r="Z1237" i="12"/>
  <c r="Z1250" i="12"/>
  <c r="AA1250" i="12"/>
  <c r="Z1291" i="12"/>
  <c r="AA1291" i="12"/>
  <c r="AA1393" i="12"/>
  <c r="Z1393" i="12"/>
  <c r="Z1352" i="12"/>
  <c r="AA1352" i="12"/>
  <c r="AA1558" i="12"/>
  <c r="Z1558" i="12"/>
  <c r="Z1573" i="12"/>
  <c r="AA1573" i="12"/>
  <c r="AA1537" i="12"/>
  <c r="Z1537" i="12"/>
  <c r="Z1486" i="12"/>
  <c r="AA1486" i="12"/>
  <c r="AA1496" i="12"/>
  <c r="Z1496" i="12"/>
  <c r="AA1577" i="12"/>
  <c r="Z1577" i="12"/>
  <c r="Z1493" i="12"/>
  <c r="AA1493" i="12"/>
  <c r="Z1518" i="12"/>
  <c r="AA1518" i="12"/>
  <c r="AA1664" i="12"/>
  <c r="Z1664" i="12"/>
  <c r="AA1713" i="12"/>
  <c r="Z1713" i="12"/>
  <c r="Z1598" i="12"/>
  <c r="AA1598" i="12"/>
  <c r="AA1536" i="12"/>
  <c r="Z1536" i="12"/>
  <c r="Z1682" i="12"/>
  <c r="AA1682" i="12"/>
  <c r="AA1627" i="12"/>
  <c r="Z1627" i="12"/>
  <c r="Z1643" i="12"/>
  <c r="AA1643" i="12"/>
  <c r="Z1820" i="12"/>
  <c r="AA1820" i="12"/>
  <c r="AA1629" i="12"/>
  <c r="Z1629" i="12"/>
  <c r="Z1657" i="12"/>
  <c r="AA1657" i="12"/>
  <c r="Z1706" i="12"/>
  <c r="AA1706" i="12"/>
  <c r="AA1702" i="12"/>
  <c r="Z1702" i="12"/>
  <c r="Z1624" i="12"/>
  <c r="AA1624" i="12"/>
  <c r="Z1905" i="12"/>
  <c r="AA1905" i="12"/>
  <c r="AA1879" i="12"/>
  <c r="Z1879" i="12"/>
  <c r="Z1630" i="12"/>
  <c r="AA1630" i="12"/>
  <c r="Z1849" i="12"/>
  <c r="AA1849" i="12"/>
  <c r="AA1746" i="12"/>
  <c r="Z1746" i="12"/>
  <c r="Z1983" i="12"/>
  <c r="AA1983" i="12"/>
  <c r="Z1995" i="12"/>
  <c r="AA1995" i="12"/>
  <c r="Z2019" i="12"/>
  <c r="AA2019" i="12"/>
  <c r="Z2087" i="12"/>
  <c r="AA2087" i="12"/>
  <c r="Z2008" i="12"/>
  <c r="AA2008" i="12"/>
  <c r="AA1870" i="12"/>
  <c r="Z1870" i="12"/>
  <c r="Z2037" i="12"/>
  <c r="AA2037" i="12"/>
  <c r="AA1990" i="12"/>
  <c r="Z1990" i="12"/>
  <c r="Z1891" i="12"/>
  <c r="AA1891" i="12"/>
  <c r="AA1993" i="12"/>
  <c r="Z1993" i="12"/>
  <c r="Z1853" i="12"/>
  <c r="AA1853" i="12"/>
  <c r="AA2096" i="12"/>
  <c r="Z2096" i="12"/>
  <c r="AA2015" i="12"/>
  <c r="Z2015" i="12"/>
  <c r="AA2101" i="12"/>
  <c r="Z2101" i="12"/>
  <c r="AA2079" i="12"/>
  <c r="Z2079" i="12"/>
  <c r="Z2097" i="12"/>
  <c r="AA2097" i="12"/>
  <c r="AA2104" i="12"/>
  <c r="Z2104" i="12"/>
  <c r="Z2057" i="12"/>
  <c r="AA2057" i="12"/>
  <c r="Z2117" i="12"/>
  <c r="AA2117" i="12"/>
  <c r="AA2289" i="12"/>
  <c r="Z2289" i="12"/>
  <c r="Z2221" i="12"/>
  <c r="AA2221" i="12"/>
  <c r="AA2206" i="12"/>
  <c r="Z2206" i="12"/>
  <c r="AA2086" i="12"/>
  <c r="Z2086" i="12"/>
  <c r="Z2258" i="12"/>
  <c r="AA2258" i="12"/>
  <c r="AA2251" i="12"/>
  <c r="Z2251" i="12"/>
  <c r="AA2472" i="12"/>
  <c r="Z2472" i="12"/>
  <c r="AA2397" i="12"/>
  <c r="Z2397" i="12"/>
  <c r="AA2331" i="12"/>
  <c r="Z2331" i="12"/>
  <c r="AA2366" i="12"/>
  <c r="Z2366" i="12"/>
  <c r="AA2514" i="12"/>
  <c r="Z2514" i="12"/>
  <c r="AA2365" i="12"/>
  <c r="Z2365" i="12"/>
  <c r="AA2293" i="12"/>
  <c r="Z2293" i="12"/>
  <c r="AA2490" i="12"/>
  <c r="Z2490" i="12"/>
  <c r="AA2423" i="12"/>
  <c r="Z2423" i="12"/>
  <c r="AA2509" i="12"/>
  <c r="Z2509" i="12"/>
  <c r="Z2315" i="12"/>
  <c r="AA2315" i="12"/>
  <c r="AA2431" i="12"/>
  <c r="Z2431" i="12"/>
  <c r="Z2522" i="12"/>
  <c r="AA2522" i="12"/>
  <c r="AA2474" i="12"/>
  <c r="Z2474" i="12"/>
  <c r="Z2440" i="12"/>
  <c r="AA2440" i="12"/>
  <c r="AA2506" i="12"/>
  <c r="Z2506" i="12"/>
  <c r="Z2450" i="12"/>
  <c r="AA2450" i="12"/>
  <c r="AA2637" i="12"/>
  <c r="Z2637" i="12"/>
  <c r="AA2596" i="12"/>
  <c r="Z2596" i="12"/>
  <c r="AA2635" i="12"/>
  <c r="Z2635" i="12"/>
  <c r="Z2562" i="12"/>
  <c r="AA2562" i="12"/>
  <c r="Z2541" i="12"/>
  <c r="AA2541" i="12"/>
  <c r="AA2736" i="12"/>
  <c r="Z2736" i="12"/>
  <c r="AA2689" i="12"/>
  <c r="Z2689" i="12"/>
  <c r="AA2681" i="12"/>
  <c r="Z2681" i="12"/>
  <c r="AA2648" i="12"/>
  <c r="Z2648" i="12"/>
  <c r="Z2704" i="12"/>
  <c r="AA2704" i="12"/>
  <c r="AA2741" i="12"/>
  <c r="Z2741" i="12"/>
  <c r="Z2696" i="12"/>
  <c r="AA2696" i="12"/>
  <c r="Z2803" i="12"/>
  <c r="AA2803" i="12"/>
  <c r="Z2783" i="12"/>
  <c r="AA2783" i="12"/>
  <c r="AA2739" i="12"/>
  <c r="Z2739" i="12"/>
  <c r="AA2733" i="12"/>
  <c r="Z2733" i="12"/>
  <c r="Z2871" i="12"/>
  <c r="AA2871" i="12"/>
  <c r="Z2867" i="12"/>
  <c r="AA2867" i="12"/>
  <c r="AA3026" i="12"/>
  <c r="Z3026" i="12"/>
  <c r="Z2953" i="12"/>
  <c r="AA2953" i="12"/>
  <c r="AA2883" i="12"/>
  <c r="Z2883" i="12"/>
  <c r="AA3165" i="12"/>
  <c r="Z3165" i="12"/>
  <c r="AA2985" i="12"/>
  <c r="Z2985" i="12"/>
  <c r="Z3043" i="12"/>
  <c r="AA3043" i="12"/>
  <c r="Z2972" i="12"/>
  <c r="AA2972" i="12"/>
  <c r="Z3009" i="12"/>
  <c r="AA3009" i="12"/>
  <c r="AA3028" i="12"/>
  <c r="Z3028" i="12"/>
  <c r="AA3070" i="12"/>
  <c r="Z3070" i="12"/>
  <c r="Z2933" i="12"/>
  <c r="AA2933" i="12"/>
  <c r="Z2927" i="12"/>
  <c r="AA2927" i="12"/>
  <c r="Z2962" i="12"/>
  <c r="AA2962" i="12"/>
  <c r="AA2888" i="12"/>
  <c r="Z2888" i="12"/>
  <c r="AA2964" i="12"/>
  <c r="Z2964" i="12"/>
  <c r="Z2892" i="12"/>
  <c r="AA2892" i="12"/>
  <c r="AA2922" i="12"/>
  <c r="Z2922" i="12"/>
  <c r="Z3359" i="12"/>
  <c r="AA3359" i="12"/>
  <c r="Z3098" i="12"/>
  <c r="AA3098" i="12"/>
  <c r="AA3194" i="12"/>
  <c r="Z3194" i="12"/>
  <c r="Z3203" i="12"/>
  <c r="AA3203" i="12"/>
  <c r="AA3407" i="12"/>
  <c r="Z3407" i="12"/>
  <c r="AA3178" i="12"/>
  <c r="Z3178" i="12"/>
  <c r="AA3240" i="12"/>
  <c r="Z3240" i="12"/>
  <c r="AA3324" i="12"/>
  <c r="Z3324" i="12"/>
  <c r="Z3232" i="12"/>
  <c r="AA3232" i="12"/>
  <c r="AA3260" i="12"/>
  <c r="Z3260" i="12"/>
  <c r="Z3315" i="12"/>
  <c r="AA3315" i="12"/>
  <c r="AA3328" i="12"/>
  <c r="Z3328" i="12"/>
  <c r="AA3245" i="12"/>
  <c r="Z3245" i="12"/>
  <c r="Z3330" i="12"/>
  <c r="AA3330" i="12"/>
  <c r="AA3341" i="12"/>
  <c r="Z3341" i="12"/>
  <c r="AA3484" i="12"/>
  <c r="Z3484" i="12"/>
  <c r="AA3410" i="12"/>
  <c r="Z3410" i="12"/>
  <c r="AA3452" i="12"/>
  <c r="Z3452" i="12"/>
  <c r="AA3385" i="12"/>
  <c r="Z3385" i="12"/>
  <c r="AA3486" i="12"/>
  <c r="Z3486" i="12"/>
  <c r="AA3538" i="12"/>
  <c r="Z3538" i="12"/>
  <c r="Z3461" i="12"/>
  <c r="AA3461" i="12"/>
  <c r="Z3436" i="12"/>
  <c r="AA3436" i="12"/>
  <c r="Z3460" i="12"/>
  <c r="AA3460" i="12"/>
  <c r="AA3565" i="12"/>
  <c r="Z3565" i="12"/>
  <c r="AA3443" i="12"/>
  <c r="Z3443" i="12"/>
  <c r="Z3604" i="12"/>
  <c r="AA3604" i="12"/>
  <c r="Z3475" i="12"/>
  <c r="AA3475" i="12"/>
  <c r="Z3534" i="12"/>
  <c r="AA3534" i="12"/>
  <c r="Z3546" i="12"/>
  <c r="AA3546" i="12"/>
  <c r="Z3455" i="12"/>
  <c r="AA3455" i="12"/>
  <c r="Z3715" i="12"/>
  <c r="AA3715" i="12"/>
  <c r="AA3660" i="12"/>
  <c r="Z3660" i="12"/>
  <c r="AA3689" i="12"/>
  <c r="Z3689" i="12"/>
  <c r="Z3697" i="12"/>
  <c r="AA3697" i="12"/>
  <c r="AA3851" i="12"/>
  <c r="Z3851" i="12"/>
  <c r="Z3817" i="12"/>
  <c r="AA3817" i="12"/>
  <c r="Z3844" i="12"/>
  <c r="AA3844" i="12"/>
  <c r="AA3628" i="12"/>
  <c r="Z3628" i="12"/>
  <c r="Z3805" i="12"/>
  <c r="AA3805" i="12"/>
  <c r="Z3808" i="12"/>
  <c r="AA3808" i="12"/>
  <c r="AA3770" i="12"/>
  <c r="Z3770" i="12"/>
  <c r="Z3807" i="12"/>
  <c r="AA3807" i="12"/>
  <c r="Z3850" i="12"/>
  <c r="AA3850" i="12"/>
  <c r="AA3787" i="12"/>
  <c r="Z3787" i="12"/>
  <c r="AA3919" i="12"/>
  <c r="Z3919" i="12"/>
  <c r="AA3606" i="12"/>
  <c r="Z3606" i="12"/>
  <c r="Z3769" i="12"/>
  <c r="AA3769" i="12"/>
  <c r="Z3867" i="12"/>
  <c r="AA3867" i="12"/>
  <c r="Z3880" i="12"/>
  <c r="AA3880" i="12"/>
  <c r="AA3897" i="12"/>
  <c r="Z3897" i="12"/>
  <c r="AC170" i="12"/>
  <c r="AD170" i="12" s="1"/>
  <c r="AC271" i="12"/>
  <c r="AD271" i="12" s="1"/>
  <c r="AA264" i="12"/>
  <c r="Z264" i="12"/>
  <c r="AC873" i="12"/>
  <c r="AD873" i="12" s="1"/>
  <c r="AC311" i="12"/>
  <c r="AD311" i="12" s="1"/>
  <c r="AC455" i="12"/>
  <c r="AD455" i="12" s="1"/>
  <c r="AC676" i="12"/>
  <c r="AD676" i="12" s="1"/>
  <c r="AC292" i="12"/>
  <c r="AD292" i="12" s="1"/>
  <c r="AC403" i="12"/>
  <c r="AD403" i="12" s="1"/>
  <c r="AC532" i="12"/>
  <c r="AD532" i="12" s="1"/>
  <c r="AC660" i="12"/>
  <c r="AD660" i="12" s="1"/>
  <c r="AC633" i="12"/>
  <c r="AD633" i="12" s="1"/>
  <c r="AC594" i="12"/>
  <c r="AD594" i="12" s="1"/>
  <c r="AC889" i="12"/>
  <c r="AD889" i="12" s="1"/>
  <c r="AC671" i="12"/>
  <c r="AD671" i="12" s="1"/>
  <c r="AC697" i="12"/>
  <c r="AD697" i="12" s="1"/>
  <c r="AC646" i="12"/>
  <c r="AD646" i="12" s="1"/>
  <c r="AC540" i="12"/>
  <c r="AD540" i="12" s="1"/>
  <c r="AC852" i="12"/>
  <c r="AD852" i="12" s="1"/>
  <c r="AC927" i="12"/>
  <c r="AD927" i="12" s="1"/>
  <c r="AC989" i="12"/>
  <c r="AD989" i="12" s="1"/>
  <c r="AC705" i="12"/>
  <c r="AD705" i="12" s="1"/>
  <c r="AC945" i="12"/>
  <c r="AD945" i="12" s="1"/>
  <c r="AC1007" i="12"/>
  <c r="AD1007" i="12" s="1"/>
  <c r="AC753" i="12"/>
  <c r="AD753" i="12" s="1"/>
  <c r="AC872" i="12"/>
  <c r="AD872" i="12" s="1"/>
  <c r="AC821" i="12"/>
  <c r="AD821" i="12" s="1"/>
  <c r="AC890" i="12"/>
  <c r="AD890" i="12" s="1"/>
  <c r="AC761" i="12"/>
  <c r="AD761" i="12" s="1"/>
  <c r="AC905" i="12"/>
  <c r="AD905" i="12" s="1"/>
  <c r="AC963" i="12"/>
  <c r="AD963" i="12" s="1"/>
  <c r="AC1167" i="12"/>
  <c r="AD1167" i="12" s="1"/>
  <c r="AC1055" i="12"/>
  <c r="AD1055" i="12" s="1"/>
  <c r="AC1042" i="12"/>
  <c r="AD1042" i="12" s="1"/>
  <c r="AC995" i="12"/>
  <c r="AD995" i="12" s="1"/>
  <c r="AC1036" i="12"/>
  <c r="AD1036" i="12" s="1"/>
  <c r="AC957" i="12"/>
  <c r="AD957" i="12" s="1"/>
  <c r="AC1322" i="12"/>
  <c r="AD1322" i="12" s="1"/>
  <c r="AC1181" i="12"/>
  <c r="AD1181" i="12" s="1"/>
  <c r="AC1003" i="12"/>
  <c r="AD1003" i="12" s="1"/>
  <c r="AC1126" i="12"/>
  <c r="AD1126" i="12" s="1"/>
  <c r="AC1365" i="12"/>
  <c r="AD1365" i="12" s="1"/>
  <c r="AC1217" i="12"/>
  <c r="AD1217" i="12" s="1"/>
  <c r="AC1274" i="12"/>
  <c r="AD1274" i="12" s="1"/>
  <c r="AC1306" i="12"/>
  <c r="AD1306" i="12" s="1"/>
  <c r="AC1228" i="12"/>
  <c r="AD1228" i="12" s="1"/>
  <c r="AC1137" i="12"/>
  <c r="AD1137" i="12" s="1"/>
  <c r="AC1332" i="12"/>
  <c r="AD1332" i="12" s="1"/>
  <c r="AC1295" i="12"/>
  <c r="AD1295" i="12" s="1"/>
  <c r="AC1364" i="12"/>
  <c r="AD1364" i="12" s="1"/>
  <c r="AC1258" i="12"/>
  <c r="AD1258" i="12" s="1"/>
  <c r="AC1342" i="12"/>
  <c r="AD1342" i="12" s="1"/>
  <c r="AC1415" i="12"/>
  <c r="AD1415" i="12" s="1"/>
  <c r="AC1318" i="12"/>
  <c r="AD1318" i="12" s="1"/>
  <c r="AC1368" i="12"/>
  <c r="AD1368" i="12" s="1"/>
  <c r="AC1426" i="12"/>
  <c r="AD1426" i="12" s="1"/>
  <c r="AC1256" i="12"/>
  <c r="AD1256" i="12" s="1"/>
  <c r="AC1611" i="12"/>
  <c r="AD1611" i="12" s="1"/>
  <c r="AC1660" i="12"/>
  <c r="AD1660" i="12" s="1"/>
  <c r="AC1756" i="12"/>
  <c r="AD1756" i="12" s="1"/>
  <c r="AC1719" i="12"/>
  <c r="AD1719" i="12" s="1"/>
  <c r="AC1559" i="12"/>
  <c r="AD1559" i="12" s="1"/>
  <c r="AC1631" i="12"/>
  <c r="AD1631" i="12" s="1"/>
  <c r="AC1784" i="12"/>
  <c r="AD1784" i="12" s="1"/>
  <c r="AC1495" i="12"/>
  <c r="AD1495" i="12" s="1"/>
  <c r="AC1539" i="12"/>
  <c r="AD1539" i="12" s="1"/>
  <c r="AC1706" i="12"/>
  <c r="AD1706" i="12" s="1"/>
  <c r="AC1851" i="12"/>
  <c r="AD1851" i="12" s="1"/>
  <c r="AC1846" i="12"/>
  <c r="AD1846" i="12" s="1"/>
  <c r="AC1713" i="12"/>
  <c r="AD1713" i="12" s="1"/>
  <c r="AC1620" i="12"/>
  <c r="AD1620" i="12" s="1"/>
  <c r="AC1859" i="12"/>
  <c r="AD1859" i="12" s="1"/>
  <c r="AC1849" i="12"/>
  <c r="AD1849" i="12" s="1"/>
  <c r="AC2016" i="12"/>
  <c r="AD2016" i="12" s="1"/>
  <c r="AC1931" i="12"/>
  <c r="AD1931" i="12" s="1"/>
  <c r="AC1781" i="12"/>
  <c r="AD1781" i="12" s="1"/>
  <c r="AC1955" i="12"/>
  <c r="AD1955" i="12" s="1"/>
  <c r="AC2014" i="12"/>
  <c r="AD2014" i="12" s="1"/>
  <c r="AC1979" i="12"/>
  <c r="AD1979" i="12" s="1"/>
  <c r="AC1907" i="12"/>
  <c r="AD1907" i="12" s="1"/>
  <c r="AC2027" i="12"/>
  <c r="AD2027" i="12" s="1"/>
  <c r="AC2169" i="12"/>
  <c r="AD2169" i="12" s="1"/>
  <c r="AC2164" i="12"/>
  <c r="AD2164" i="12" s="1"/>
  <c r="AC2176" i="12"/>
  <c r="AD2176" i="12" s="1"/>
  <c r="AC2091" i="12"/>
  <c r="AD2091" i="12" s="1"/>
  <c r="AC2079" i="12"/>
  <c r="AD2079" i="12" s="1"/>
  <c r="AC2209" i="12"/>
  <c r="AD2209" i="12" s="1"/>
  <c r="AC2145" i="12"/>
  <c r="AD2145" i="12" s="1"/>
  <c r="AC2086" i="12"/>
  <c r="AD2086" i="12" s="1"/>
  <c r="AC2322" i="12"/>
  <c r="AD2322" i="12" s="1"/>
  <c r="AC2341" i="12"/>
  <c r="AD2341" i="12" s="1"/>
  <c r="AC2311" i="12"/>
  <c r="AD2311" i="12" s="1"/>
  <c r="AC2293" i="12"/>
  <c r="AD2293" i="12" s="1"/>
  <c r="AC2456" i="12"/>
  <c r="AD2456" i="12" s="1"/>
  <c r="AC2332" i="12"/>
  <c r="AD2332" i="12" s="1"/>
  <c r="AC2338" i="12"/>
  <c r="AD2338" i="12" s="1"/>
  <c r="AC2449" i="12"/>
  <c r="AD2449" i="12" s="1"/>
  <c r="AC2457" i="12"/>
  <c r="AD2457" i="12" s="1"/>
  <c r="AC2517" i="12"/>
  <c r="AD2517" i="12" s="1"/>
  <c r="AC2473" i="12"/>
  <c r="AD2473" i="12" s="1"/>
  <c r="AC2611" i="12"/>
  <c r="AD2611" i="12" s="1"/>
  <c r="AC2576" i="12"/>
  <c r="AD2576" i="12" s="1"/>
  <c r="AC2530" i="12"/>
  <c r="AD2530" i="12" s="1"/>
  <c r="AC2491" i="12"/>
  <c r="AD2491" i="12" s="1"/>
  <c r="AC2545" i="12"/>
  <c r="AD2545" i="12" s="1"/>
  <c r="AC2583" i="12"/>
  <c r="AD2583" i="12" s="1"/>
  <c r="AC2602" i="12"/>
  <c r="AD2602" i="12" s="1"/>
  <c r="AC2742" i="12"/>
  <c r="AD2742" i="12" s="1"/>
  <c r="AC2659" i="12"/>
  <c r="AD2659" i="12" s="1"/>
  <c r="AC2764" i="12"/>
  <c r="AD2764" i="12" s="1"/>
  <c r="AC2700" i="12"/>
  <c r="AD2700" i="12" s="1"/>
  <c r="AC2867" i="12"/>
  <c r="AD2867" i="12" s="1"/>
  <c r="AC2854" i="12"/>
  <c r="AD2854" i="12" s="1"/>
  <c r="AC2780" i="12"/>
  <c r="AD2780" i="12" s="1"/>
  <c r="AC2826" i="12"/>
  <c r="AD2826" i="12" s="1"/>
  <c r="AC3121" i="12"/>
  <c r="AD3121" i="12" s="1"/>
  <c r="AC2991" i="12"/>
  <c r="AD2991" i="12" s="1"/>
  <c r="AC3105" i="12"/>
  <c r="AD3105" i="12" s="1"/>
  <c r="AC2881" i="12"/>
  <c r="AD2881" i="12" s="1"/>
  <c r="AC3071" i="12"/>
  <c r="AD3071" i="12" s="1"/>
  <c r="AC3094" i="12"/>
  <c r="AD3094" i="12" s="1"/>
  <c r="AC3069" i="12"/>
  <c r="AD3069" i="12" s="1"/>
  <c r="AC3410" i="12"/>
  <c r="AD3410" i="12" s="1"/>
  <c r="AC3289" i="12"/>
  <c r="AD3289" i="12" s="1"/>
  <c r="AC3232" i="12"/>
  <c r="AD3232" i="12" s="1"/>
  <c r="AC3230" i="12"/>
  <c r="AD3230" i="12" s="1"/>
  <c r="AC3251" i="12"/>
  <c r="AD3251" i="12" s="1"/>
  <c r="AC3452" i="12"/>
  <c r="AD3452" i="12" s="1"/>
  <c r="AC3384" i="12"/>
  <c r="AD3384" i="12" s="1"/>
  <c r="AC3569" i="12"/>
  <c r="AD3569" i="12" s="1"/>
  <c r="AC3491" i="12"/>
  <c r="AD3491" i="12" s="1"/>
  <c r="AC3464" i="12"/>
  <c r="AD3464" i="12" s="1"/>
  <c r="AC3431" i="12"/>
  <c r="AD3431" i="12" s="1"/>
  <c r="AC3779" i="12"/>
  <c r="AD3779" i="12" s="1"/>
  <c r="AC3726" i="12"/>
  <c r="AD3726" i="12" s="1"/>
  <c r="AC3696" i="12"/>
  <c r="AD3696" i="12" s="1"/>
  <c r="AC3725" i="12"/>
  <c r="AD3725" i="12" s="1"/>
  <c r="AC3881" i="12"/>
  <c r="AD3881" i="12" s="1"/>
  <c r="AC3895" i="12"/>
  <c r="AD3895" i="12" s="1"/>
  <c r="AA270" i="12"/>
  <c r="Z270" i="12"/>
  <c r="AA340" i="12"/>
  <c r="Z340" i="12"/>
  <c r="AA211" i="12"/>
  <c r="Z211" i="12"/>
  <c r="AA136" i="12"/>
  <c r="Z136" i="12"/>
  <c r="Z451" i="12"/>
  <c r="AA451" i="12"/>
  <c r="Z213" i="12"/>
  <c r="AA213" i="12"/>
  <c r="AC325" i="12"/>
  <c r="AD325" i="12" s="1"/>
  <c r="AC165" i="12"/>
  <c r="AD165" i="12" s="1"/>
  <c r="Z307" i="12"/>
  <c r="AA307" i="12"/>
  <c r="AC149" i="12"/>
  <c r="AD149" i="12" s="1"/>
  <c r="S3221" i="12"/>
  <c r="T3221" i="12" s="1"/>
  <c r="AB3221" i="12" s="1"/>
  <c r="S3411" i="12"/>
  <c r="T3411" i="12" s="1"/>
  <c r="AB3411" i="12" s="1"/>
  <c r="S3167" i="12"/>
  <c r="T3167" i="12" s="1"/>
  <c r="AB3167" i="12" s="1"/>
  <c r="S3222" i="12"/>
  <c r="T3222" i="12" s="1"/>
  <c r="AB3222" i="12" s="1"/>
  <c r="S3158" i="12"/>
  <c r="T3158" i="12" s="1"/>
  <c r="AB3158" i="12" s="1"/>
  <c r="S3414" i="12"/>
  <c r="T3414" i="12" s="1"/>
  <c r="AB3414" i="12" s="1"/>
  <c r="S3529" i="12"/>
  <c r="T3529" i="12" s="1"/>
  <c r="AB3529" i="12" s="1"/>
  <c r="S3528" i="12"/>
  <c r="T3528" i="12" s="1"/>
  <c r="AB3528" i="12" s="1"/>
  <c r="S3515" i="12"/>
  <c r="T3515" i="12" s="1"/>
  <c r="AB3515" i="12" s="1"/>
  <c r="S3443" i="12"/>
  <c r="T3443" i="12" s="1"/>
  <c r="AB3443" i="12" s="1"/>
  <c r="S3639" i="12"/>
  <c r="T3639" i="12" s="1"/>
  <c r="AB3639" i="12" s="1"/>
  <c r="S3603" i="12"/>
  <c r="T3603" i="12" s="1"/>
  <c r="AB3603" i="12" s="1"/>
  <c r="S3448" i="12"/>
  <c r="T3448" i="12" s="1"/>
  <c r="AB3448" i="12" s="1"/>
  <c r="S3505" i="12"/>
  <c r="T3505" i="12" s="1"/>
  <c r="AB3505" i="12" s="1"/>
  <c r="S3611" i="12"/>
  <c r="T3611" i="12" s="1"/>
  <c r="AB3611" i="12" s="1"/>
  <c r="S3557" i="12"/>
  <c r="T3557" i="12" s="1"/>
  <c r="AB3557" i="12" s="1"/>
  <c r="S3451" i="12"/>
  <c r="T3451" i="12" s="1"/>
  <c r="AB3451" i="12" s="1"/>
  <c r="S3592" i="12"/>
  <c r="T3592" i="12" s="1"/>
  <c r="AB3592" i="12" s="1"/>
  <c r="S3397" i="12"/>
  <c r="T3397" i="12" s="1"/>
  <c r="AB3397" i="12" s="1"/>
  <c r="S3369" i="12"/>
  <c r="T3369" i="12" s="1"/>
  <c r="AB3369" i="12" s="1"/>
  <c r="S3533" i="12"/>
  <c r="T3533" i="12" s="1"/>
  <c r="AB3533" i="12" s="1"/>
  <c r="S3585" i="12"/>
  <c r="T3585" i="12" s="1"/>
  <c r="AB3585" i="12" s="1"/>
  <c r="S3714" i="12"/>
  <c r="T3714" i="12" s="1"/>
  <c r="AB3714" i="12" s="1"/>
  <c r="S3773" i="12"/>
  <c r="T3773" i="12" s="1"/>
  <c r="AB3773" i="12" s="1"/>
  <c r="S3700" i="12"/>
  <c r="T3700" i="12" s="1"/>
  <c r="AB3700" i="12" s="1"/>
  <c r="S3861" i="12"/>
  <c r="T3861" i="12" s="1"/>
  <c r="AB3861" i="12" s="1"/>
  <c r="S3812" i="12"/>
  <c r="T3812" i="12" s="1"/>
  <c r="AB3812" i="12" s="1"/>
  <c r="S3806" i="12"/>
  <c r="T3806" i="12" s="1"/>
  <c r="AB3806" i="12" s="1"/>
  <c r="S3692" i="12"/>
  <c r="T3692" i="12" s="1"/>
  <c r="AB3692" i="12" s="1"/>
  <c r="S3847" i="12"/>
  <c r="T3847" i="12" s="1"/>
  <c r="AB3847" i="12" s="1"/>
  <c r="S3672" i="12"/>
  <c r="T3672" i="12" s="1"/>
  <c r="AB3672" i="12" s="1"/>
  <c r="S3856" i="12"/>
  <c r="T3856" i="12" s="1"/>
  <c r="AB3856" i="12" s="1"/>
  <c r="S3783" i="12"/>
  <c r="T3783" i="12" s="1"/>
  <c r="AB3783" i="12" s="1"/>
  <c r="S3885" i="12"/>
  <c r="T3885" i="12" s="1"/>
  <c r="AB3885" i="12" s="1"/>
  <c r="S3823" i="12"/>
  <c r="T3823" i="12" s="1"/>
  <c r="AB3823" i="12" s="1"/>
  <c r="S3677" i="12"/>
  <c r="T3677" i="12" s="1"/>
  <c r="AB3677" i="12" s="1"/>
  <c r="S3778" i="12"/>
  <c r="T3778" i="12" s="1"/>
  <c r="AB3778" i="12" s="1"/>
  <c r="S3901" i="12"/>
  <c r="T3901" i="12" s="1"/>
  <c r="AB3901" i="12" s="1"/>
  <c r="S3897" i="12"/>
  <c r="T3897" i="12" s="1"/>
  <c r="AB3897" i="12" s="1"/>
  <c r="S3909" i="12"/>
  <c r="T3909" i="12" s="1"/>
  <c r="AB3909" i="12" s="1"/>
  <c r="Z1098" i="12"/>
  <c r="AA1098" i="12"/>
  <c r="Z1236" i="12"/>
  <c r="AA1236" i="12"/>
  <c r="Z1071" i="12"/>
  <c r="AA1071" i="12"/>
  <c r="AA1366" i="12"/>
  <c r="Z1366" i="12"/>
  <c r="AA1338" i="12"/>
  <c r="Z1338" i="12"/>
  <c r="Z1113" i="12"/>
  <c r="AA1113" i="12"/>
  <c r="Z1288" i="12"/>
  <c r="AA1288" i="12"/>
  <c r="AA1146" i="12"/>
  <c r="Z1146" i="12"/>
  <c r="Z1224" i="12"/>
  <c r="AA1224" i="12"/>
  <c r="AA1343" i="12"/>
  <c r="Z1343" i="12"/>
  <c r="Z1329" i="12"/>
  <c r="AA1329" i="12"/>
  <c r="AA1205" i="12"/>
  <c r="Z1205" i="12"/>
  <c r="AA1087" i="12"/>
  <c r="Z1087" i="12"/>
  <c r="AA1306" i="12"/>
  <c r="Z1306" i="12"/>
  <c r="Z1499" i="12"/>
  <c r="AA1499" i="12"/>
  <c r="AA1505" i="12"/>
  <c r="Z1505" i="12"/>
  <c r="AA1468" i="12"/>
  <c r="Z1468" i="12"/>
  <c r="Z1435" i="12"/>
  <c r="AA1435" i="12"/>
  <c r="Z1405" i="12"/>
  <c r="AA1405" i="12"/>
  <c r="Z1192" i="12"/>
  <c r="AA1192" i="12"/>
  <c r="AA1289" i="12"/>
  <c r="Z1289" i="12"/>
  <c r="Z1320" i="12"/>
  <c r="AA1320" i="12"/>
  <c r="AA1479" i="12"/>
  <c r="Z1479" i="12"/>
  <c r="Z1383" i="12"/>
  <c r="AA1383" i="12"/>
  <c r="AA1300" i="12"/>
  <c r="Z1300" i="12"/>
  <c r="Z1417" i="12"/>
  <c r="AA1417" i="12"/>
  <c r="AA1465" i="12"/>
  <c r="Z1465" i="12"/>
  <c r="AA1539" i="12"/>
  <c r="Z1539" i="12"/>
  <c r="Z1524" i="12"/>
  <c r="AA1524" i="12"/>
  <c r="Z1567" i="12"/>
  <c r="AA1567" i="12"/>
  <c r="AA1650" i="12"/>
  <c r="Z1650" i="12"/>
  <c r="Z1500" i="12"/>
  <c r="AA1500" i="12"/>
  <c r="Z1574" i="12"/>
  <c r="AA1574" i="12"/>
  <c r="AA1563" i="12"/>
  <c r="Z1563" i="12"/>
  <c r="AA1517" i="12"/>
  <c r="Z1517" i="12"/>
  <c r="Z1492" i="12"/>
  <c r="AA1492" i="12"/>
  <c r="AA1597" i="12"/>
  <c r="Z1597" i="12"/>
  <c r="AA1557" i="12"/>
  <c r="Z1557" i="12"/>
  <c r="Z1561" i="12"/>
  <c r="AA1561" i="12"/>
  <c r="Z1783" i="12"/>
  <c r="AA1783" i="12"/>
  <c r="AA1638" i="12"/>
  <c r="Z1638" i="12"/>
  <c r="Z1605" i="12"/>
  <c r="AA1605" i="12"/>
  <c r="Z1728" i="12"/>
  <c r="AA1728" i="12"/>
  <c r="Z1639" i="12"/>
  <c r="AA1639" i="12"/>
  <c r="AA1661" i="12"/>
  <c r="Z1661" i="12"/>
  <c r="AA1709" i="12"/>
  <c r="Z1709" i="12"/>
  <c r="AA1666" i="12"/>
  <c r="Z1666" i="12"/>
  <c r="AA1834" i="12"/>
  <c r="Z1834" i="12"/>
  <c r="AA1867" i="12"/>
  <c r="Z1867" i="12"/>
  <c r="Z1841" i="12"/>
  <c r="AA1841" i="12"/>
  <c r="Z1743" i="12"/>
  <c r="AA1743" i="12"/>
  <c r="AA1973" i="12"/>
  <c r="Z1973" i="12"/>
  <c r="Z1980" i="12"/>
  <c r="AA1980" i="12"/>
  <c r="Z2016" i="12"/>
  <c r="AA2016" i="12"/>
  <c r="AA2045" i="12"/>
  <c r="Z2045" i="12"/>
  <c r="Z2065" i="12"/>
  <c r="AA2065" i="12"/>
  <c r="Z1829" i="12"/>
  <c r="AA1829" i="12"/>
  <c r="Z2017" i="12"/>
  <c r="AA2017" i="12"/>
  <c r="AA2024" i="12"/>
  <c r="Z2024" i="12"/>
  <c r="Z1926" i="12"/>
  <c r="AA1926" i="12"/>
  <c r="Z1888" i="12"/>
  <c r="AA1888" i="12"/>
  <c r="Z1916" i="12"/>
  <c r="AA1916" i="12"/>
  <c r="AA1927" i="12"/>
  <c r="Z1927" i="12"/>
  <c r="Z2160" i="12"/>
  <c r="AA2160" i="12"/>
  <c r="Z2076" i="12"/>
  <c r="AA2076" i="12"/>
  <c r="Z2234" i="12"/>
  <c r="AA2234" i="12"/>
  <c r="Z2138" i="12"/>
  <c r="AA2138" i="12"/>
  <c r="Z2029" i="12"/>
  <c r="AA2029" i="12"/>
  <c r="AA2035" i="12"/>
  <c r="Z2035" i="12"/>
  <c r="AA2225" i="12"/>
  <c r="Z2225" i="12"/>
  <c r="AA2103" i="12"/>
  <c r="Z2103" i="12"/>
  <c r="Z2388" i="12"/>
  <c r="AA2388" i="12"/>
  <c r="Z2267" i="12"/>
  <c r="AA2267" i="12"/>
  <c r="Z2236" i="12"/>
  <c r="AA2236" i="12"/>
  <c r="AA2157" i="12"/>
  <c r="Z2157" i="12"/>
  <c r="AA2285" i="12"/>
  <c r="Z2285" i="12"/>
  <c r="Z2183" i="12"/>
  <c r="AA2183" i="12"/>
  <c r="Z2414" i="12"/>
  <c r="AA2414" i="12"/>
  <c r="AA2396" i="12"/>
  <c r="Z2396" i="12"/>
  <c r="AA2377" i="12"/>
  <c r="Z2377" i="12"/>
  <c r="Z2387" i="12"/>
  <c r="AA2387" i="12"/>
  <c r="AA2296" i="12"/>
  <c r="Z2296" i="12"/>
  <c r="AA2193" i="12"/>
  <c r="Z2193" i="12"/>
  <c r="Z2248" i="12"/>
  <c r="AA2248" i="12"/>
  <c r="AA2435" i="12"/>
  <c r="Z2435" i="12"/>
  <c r="AA2482" i="12"/>
  <c r="Z2482" i="12"/>
  <c r="Z2491" i="12"/>
  <c r="AA2491" i="12"/>
  <c r="Z2300" i="12"/>
  <c r="AA2300" i="12"/>
  <c r="Z2416" i="12"/>
  <c r="AA2416" i="12"/>
  <c r="AA2533" i="12"/>
  <c r="Z2533" i="12"/>
  <c r="Z2439" i="12"/>
  <c r="AA2439" i="12"/>
  <c r="Z2461" i="12"/>
  <c r="AA2461" i="12"/>
  <c r="Z2505" i="12"/>
  <c r="AA2505" i="12"/>
  <c r="AA2573" i="12"/>
  <c r="Z2573" i="12"/>
  <c r="Z2553" i="12"/>
  <c r="AA2553" i="12"/>
  <c r="AA2638" i="12"/>
  <c r="Z2638" i="12"/>
  <c r="AA2545" i="12"/>
  <c r="Z2545" i="12"/>
  <c r="AA2584" i="12"/>
  <c r="Z2584" i="12"/>
  <c r="Z2705" i="12"/>
  <c r="AA2705" i="12"/>
  <c r="Z2629" i="12"/>
  <c r="AA2629" i="12"/>
  <c r="Z2724" i="12"/>
  <c r="AA2724" i="12"/>
  <c r="AA2732" i="12"/>
  <c r="Z2732" i="12"/>
  <c r="AA2752" i="12"/>
  <c r="Z2752" i="12"/>
  <c r="Z2686" i="12"/>
  <c r="AA2686" i="12"/>
  <c r="Z2694" i="12"/>
  <c r="AA2694" i="12"/>
  <c r="AA2730" i="12"/>
  <c r="Z2730" i="12"/>
  <c r="AA2798" i="12"/>
  <c r="Z2798" i="12"/>
  <c r="Z2840" i="12"/>
  <c r="AA2840" i="12"/>
  <c r="Z2595" i="12"/>
  <c r="AA2595" i="12"/>
  <c r="AA2664" i="12"/>
  <c r="Z2664" i="12"/>
  <c r="AA2831" i="12"/>
  <c r="Z2831" i="12"/>
  <c r="Z2850" i="12"/>
  <c r="AA2850" i="12"/>
  <c r="Z3116" i="12"/>
  <c r="AA3116" i="12"/>
  <c r="Z2923" i="12"/>
  <c r="AA2923" i="12"/>
  <c r="AA3085" i="12"/>
  <c r="Z3085" i="12"/>
  <c r="AA2790" i="12"/>
  <c r="Z2790" i="12"/>
  <c r="Z2913" i="12"/>
  <c r="AA2913" i="12"/>
  <c r="Z2929" i="12"/>
  <c r="AA2929" i="12"/>
  <c r="Z2900" i="12"/>
  <c r="AA2900" i="12"/>
  <c r="AA2977" i="12"/>
  <c r="Z2977" i="12"/>
  <c r="AA2920" i="12"/>
  <c r="Z2920" i="12"/>
  <c r="Z3208" i="12"/>
  <c r="AA3208" i="12"/>
  <c r="AA2963" i="12"/>
  <c r="Z2963" i="12"/>
  <c r="Z3040" i="12"/>
  <c r="AA3040" i="12"/>
  <c r="AA3099" i="12"/>
  <c r="Z3099" i="12"/>
  <c r="Z2936" i="12"/>
  <c r="AA2936" i="12"/>
  <c r="AA2899" i="12"/>
  <c r="Z2899" i="12"/>
  <c r="AA2886" i="12"/>
  <c r="Z2886" i="12"/>
  <c r="AA3062" i="12"/>
  <c r="Z3062" i="12"/>
  <c r="AA2918" i="12"/>
  <c r="Z2918" i="12"/>
  <c r="Z2989" i="12"/>
  <c r="AA2989" i="12"/>
  <c r="AA2882" i="12"/>
  <c r="Z2882" i="12"/>
  <c r="Z3254" i="12"/>
  <c r="AA3254" i="12"/>
  <c r="AA3336" i="12"/>
  <c r="Z3336" i="12"/>
  <c r="Z3182" i="12"/>
  <c r="AA3182" i="12"/>
  <c r="Z3347" i="12"/>
  <c r="AA3347" i="12"/>
  <c r="AA3294" i="12"/>
  <c r="Z3294" i="12"/>
  <c r="AA3189" i="12"/>
  <c r="Z3189" i="12"/>
  <c r="AA3265" i="12"/>
  <c r="Z3265" i="12"/>
  <c r="AA3331" i="12"/>
  <c r="Z3331" i="12"/>
  <c r="AA3277" i="12"/>
  <c r="Z3277" i="12"/>
  <c r="AA3188" i="12"/>
  <c r="Z3188" i="12"/>
  <c r="Z3126" i="12"/>
  <c r="AA3126" i="12"/>
  <c r="AA3257" i="12"/>
  <c r="Z3257" i="12"/>
  <c r="AA3282" i="12"/>
  <c r="Z3282" i="12"/>
  <c r="AA3458" i="12"/>
  <c r="Z3458" i="12"/>
  <c r="Z3584" i="12"/>
  <c r="AA3584" i="12"/>
  <c r="Z3425" i="12"/>
  <c r="AA3425" i="12"/>
  <c r="AA3464" i="12"/>
  <c r="Z3464" i="12"/>
  <c r="Z3587" i="12"/>
  <c r="AA3587" i="12"/>
  <c r="AA3596" i="12"/>
  <c r="Z3596" i="12"/>
  <c r="AA3551" i="12"/>
  <c r="Z3551" i="12"/>
  <c r="Z3511" i="12"/>
  <c r="AA3511" i="12"/>
  <c r="AA3529" i="12"/>
  <c r="Z3529" i="12"/>
  <c r="Z3557" i="12"/>
  <c r="AA3557" i="12"/>
  <c r="Z3477" i="12"/>
  <c r="AA3477" i="12"/>
  <c r="Z3648" i="12"/>
  <c r="AA3648" i="12"/>
  <c r="AA3570" i="12"/>
  <c r="Z3570" i="12"/>
  <c r="Z3635" i="12"/>
  <c r="AA3635" i="12"/>
  <c r="AA3453" i="12"/>
  <c r="Z3453" i="12"/>
  <c r="Z3543" i="12"/>
  <c r="AA3543" i="12"/>
  <c r="Z3652" i="12"/>
  <c r="AA3652" i="12"/>
  <c r="Z3693" i="12"/>
  <c r="AA3693" i="12"/>
  <c r="Z3692" i="12"/>
  <c r="AA3692" i="12"/>
  <c r="Z3786" i="12"/>
  <c r="AA3786" i="12"/>
  <c r="AA3755" i="12"/>
  <c r="Z3755" i="12"/>
  <c r="Z3764" i="12"/>
  <c r="AA3764" i="12"/>
  <c r="AA3729" i="12"/>
  <c r="Z3729" i="12"/>
  <c r="AA3675" i="12"/>
  <c r="Z3675" i="12"/>
  <c r="AA3696" i="12"/>
  <c r="Z3696" i="12"/>
  <c r="Z3740" i="12"/>
  <c r="AA3740" i="12"/>
  <c r="Z3794" i="12"/>
  <c r="AA3794" i="12"/>
  <c r="Z3921" i="12"/>
  <c r="AA3921" i="12"/>
  <c r="AA3621" i="12"/>
  <c r="Z3621" i="12"/>
  <c r="AA3902" i="12"/>
  <c r="Z3902" i="12"/>
  <c r="Z3726" i="12"/>
  <c r="AA3726" i="12"/>
  <c r="Z3920" i="12"/>
  <c r="AA3920" i="12"/>
  <c r="Z3903" i="12"/>
  <c r="AA3903" i="12"/>
  <c r="AA3923" i="12"/>
  <c r="Z3923" i="12"/>
  <c r="AA3898" i="12"/>
  <c r="Z3898" i="12"/>
  <c r="AC238" i="12"/>
  <c r="AD238" i="12" s="1"/>
  <c r="AC460" i="12"/>
  <c r="AD460" i="12" s="1"/>
  <c r="AC156" i="12"/>
  <c r="AD156" i="12" s="1"/>
  <c r="AC415" i="12"/>
  <c r="AD415" i="12" s="1"/>
  <c r="AC456" i="12"/>
  <c r="AD456" i="12" s="1"/>
  <c r="AC555" i="12"/>
  <c r="AD555" i="12" s="1"/>
  <c r="AC513" i="12"/>
  <c r="AD513" i="12" s="1"/>
  <c r="AC357" i="12"/>
  <c r="AD357" i="12" s="1"/>
  <c r="AC343" i="12"/>
  <c r="AD343" i="12" s="1"/>
  <c r="AC304" i="12"/>
  <c r="AD304" i="12" s="1"/>
  <c r="AC537" i="12"/>
  <c r="AD537" i="12" s="1"/>
  <c r="AC485" i="12"/>
  <c r="AD485" i="12" s="1"/>
  <c r="AC623" i="12"/>
  <c r="AD623" i="12" s="1"/>
  <c r="AC881" i="12"/>
  <c r="AD881" i="12" s="1"/>
  <c r="AC521" i="12"/>
  <c r="AD521" i="12" s="1"/>
  <c r="AC525" i="12"/>
  <c r="AD525" i="12" s="1"/>
  <c r="AC610" i="12"/>
  <c r="AD610" i="12" s="1"/>
  <c r="AC584" i="12"/>
  <c r="AD584" i="12" s="1"/>
  <c r="AC607" i="12"/>
  <c r="AD607" i="12" s="1"/>
  <c r="AC539" i="12"/>
  <c r="AD539" i="12" s="1"/>
  <c r="AC844" i="12"/>
  <c r="AD844" i="12" s="1"/>
  <c r="AC677" i="12"/>
  <c r="AD677" i="12" s="1"/>
  <c r="AC698" i="12"/>
  <c r="AD698" i="12" s="1"/>
  <c r="AC625" i="12"/>
  <c r="AD625" i="12" s="1"/>
  <c r="AC958" i="12"/>
  <c r="AD958" i="12" s="1"/>
  <c r="AC771" i="12"/>
  <c r="AD771" i="12" s="1"/>
  <c r="AC769" i="12"/>
  <c r="AD769" i="12" s="1"/>
  <c r="AC882" i="12"/>
  <c r="AD882" i="12" s="1"/>
  <c r="AC990" i="12"/>
  <c r="AD990" i="12" s="1"/>
  <c r="AC906" i="12"/>
  <c r="AD906" i="12" s="1"/>
  <c r="AC950" i="12"/>
  <c r="AD950" i="12" s="1"/>
  <c r="AC888" i="12"/>
  <c r="AD888" i="12" s="1"/>
  <c r="AC780" i="12"/>
  <c r="AD780" i="12" s="1"/>
  <c r="AC1000" i="12"/>
  <c r="AD1000" i="12" s="1"/>
  <c r="AC1083" i="12"/>
  <c r="AD1083" i="12" s="1"/>
  <c r="AC1068" i="12"/>
  <c r="AD1068" i="12" s="1"/>
  <c r="AC1188" i="12"/>
  <c r="AD1188" i="12" s="1"/>
  <c r="AC1045" i="12"/>
  <c r="AD1045" i="12" s="1"/>
  <c r="AC1078" i="12"/>
  <c r="AD1078" i="12" s="1"/>
  <c r="AC863" i="12"/>
  <c r="AD863" i="12" s="1"/>
  <c r="AC1244" i="12"/>
  <c r="AD1244" i="12" s="1"/>
  <c r="AC1363" i="12"/>
  <c r="AD1363" i="12" s="1"/>
  <c r="AC1161" i="12"/>
  <c r="AD1161" i="12" s="1"/>
  <c r="AC1340" i="12"/>
  <c r="AD1340" i="12" s="1"/>
  <c r="AC1184" i="12"/>
  <c r="AD1184" i="12" s="1"/>
  <c r="AC1099" i="12"/>
  <c r="AD1099" i="12" s="1"/>
  <c r="AC1032" i="12"/>
  <c r="AD1032" i="12" s="1"/>
  <c r="AC1334" i="12"/>
  <c r="AD1334" i="12" s="1"/>
  <c r="AC1354" i="12"/>
  <c r="AD1354" i="12" s="1"/>
  <c r="AC1440" i="12"/>
  <c r="AD1440" i="12" s="1"/>
  <c r="AC1410" i="12"/>
  <c r="AD1410" i="12" s="1"/>
  <c r="AC1424" i="12"/>
  <c r="AD1424" i="12" s="1"/>
  <c r="AC1551" i="12"/>
  <c r="AD1551" i="12" s="1"/>
  <c r="AC1485" i="12"/>
  <c r="AD1485" i="12" s="1"/>
  <c r="AC1311" i="12"/>
  <c r="AD1311" i="12" s="1"/>
  <c r="AC1464" i="12"/>
  <c r="AD1464" i="12" s="1"/>
  <c r="AC1457" i="12"/>
  <c r="AD1457" i="12" s="1"/>
  <c r="AC1528" i="12"/>
  <c r="AD1528" i="12" s="1"/>
  <c r="AC1667" i="12"/>
  <c r="AD1667" i="12" s="1"/>
  <c r="AC1601" i="12"/>
  <c r="AD1601" i="12" s="1"/>
  <c r="AC1632" i="12"/>
  <c r="AD1632" i="12" s="1"/>
  <c r="AC1689" i="12"/>
  <c r="AD1689" i="12" s="1"/>
  <c r="AC1547" i="12"/>
  <c r="AD1547" i="12" s="1"/>
  <c r="AC1499" i="12"/>
  <c r="AD1499" i="12" s="1"/>
  <c r="AC1579" i="12"/>
  <c r="AD1579" i="12" s="1"/>
  <c r="AC1827" i="12"/>
  <c r="AD1827" i="12" s="1"/>
  <c r="AC1767" i="12"/>
  <c r="AD1767" i="12" s="1"/>
  <c r="AC1596" i="12"/>
  <c r="AD1596" i="12" s="1"/>
  <c r="AC1545" i="12"/>
  <c r="AD1545" i="12" s="1"/>
  <c r="AC1764" i="12"/>
  <c r="AD1764" i="12" s="1"/>
  <c r="AC1723" i="12"/>
  <c r="AD1723" i="12" s="1"/>
  <c r="AC1898" i="12"/>
  <c r="AD1898" i="12" s="1"/>
  <c r="AC1778" i="12"/>
  <c r="AD1778" i="12" s="1"/>
  <c r="AC1835" i="12"/>
  <c r="AD1835" i="12" s="1"/>
  <c r="AC1733" i="12"/>
  <c r="AD1733" i="12" s="1"/>
  <c r="AC1977" i="12"/>
  <c r="AD1977" i="12" s="1"/>
  <c r="AC1871" i="12"/>
  <c r="AD1871" i="12" s="1"/>
  <c r="AC1812" i="12"/>
  <c r="AD1812" i="12" s="1"/>
  <c r="AC1834" i="12"/>
  <c r="AD1834" i="12" s="1"/>
  <c r="AC1874" i="12"/>
  <c r="AD1874" i="12" s="1"/>
  <c r="AC2007" i="12"/>
  <c r="AD2007" i="12" s="1"/>
  <c r="AC1985" i="12"/>
  <c r="AD1985" i="12" s="1"/>
  <c r="AC1962" i="12"/>
  <c r="AD1962" i="12" s="1"/>
  <c r="AC1939" i="12"/>
  <c r="AD1939" i="12" s="1"/>
  <c r="AC2039" i="12"/>
  <c r="AD2039" i="12" s="1"/>
  <c r="AC2108" i="12"/>
  <c r="AD2108" i="12" s="1"/>
  <c r="AC2057" i="12"/>
  <c r="AD2057" i="12" s="1"/>
  <c r="AC2138" i="12"/>
  <c r="AD2138" i="12" s="1"/>
  <c r="AC2230" i="12"/>
  <c r="AD2230" i="12" s="1"/>
  <c r="AC2239" i="12"/>
  <c r="AD2239" i="12" s="1"/>
  <c r="AC2060" i="12"/>
  <c r="AD2060" i="12" s="1"/>
  <c r="AC2281" i="12"/>
  <c r="AD2281" i="12" s="1"/>
  <c r="AC2271" i="12"/>
  <c r="AD2271" i="12" s="1"/>
  <c r="AC2223" i="12"/>
  <c r="AD2223" i="12" s="1"/>
  <c r="AC2244" i="12"/>
  <c r="AD2244" i="12" s="1"/>
  <c r="AC2379" i="12"/>
  <c r="AD2379" i="12" s="1"/>
  <c r="AC2354" i="12"/>
  <c r="AD2354" i="12" s="1"/>
  <c r="AC2312" i="12"/>
  <c r="AD2312" i="12" s="1"/>
  <c r="AC2502" i="12"/>
  <c r="AD2502" i="12" s="1"/>
  <c r="AC2478" i="12"/>
  <c r="AD2478" i="12" s="1"/>
  <c r="AC2481" i="12"/>
  <c r="AD2481" i="12" s="1"/>
  <c r="AC2421" i="12"/>
  <c r="AD2421" i="12" s="1"/>
  <c r="AC2589" i="12"/>
  <c r="AD2589" i="12" s="1"/>
  <c r="AC2587" i="12"/>
  <c r="AD2587" i="12" s="1"/>
  <c r="AC2434" i="12"/>
  <c r="AD2434" i="12" s="1"/>
  <c r="AC2546" i="12"/>
  <c r="AD2546" i="12" s="1"/>
  <c r="AC2642" i="12"/>
  <c r="AD2642" i="12" s="1"/>
  <c r="AC2601" i="12"/>
  <c r="AD2601" i="12" s="1"/>
  <c r="AC2689" i="12"/>
  <c r="AD2689" i="12" s="1"/>
  <c r="AC2709" i="12"/>
  <c r="AD2709" i="12" s="1"/>
  <c r="AC2710" i="12"/>
  <c r="AD2710" i="12" s="1"/>
  <c r="AC2753" i="12"/>
  <c r="AD2753" i="12" s="1"/>
  <c r="AC2749" i="12"/>
  <c r="AD2749" i="12" s="1"/>
  <c r="AC2856" i="12"/>
  <c r="AD2856" i="12" s="1"/>
  <c r="AC2772" i="12"/>
  <c r="AD2772" i="12" s="1"/>
  <c r="AC2832" i="12"/>
  <c r="AD2832" i="12" s="1"/>
  <c r="AC2930" i="12"/>
  <c r="AD2930" i="12" s="1"/>
  <c r="AC2813" i="12"/>
  <c r="AD2813" i="12" s="1"/>
  <c r="AC2868" i="12"/>
  <c r="AD2868" i="12" s="1"/>
  <c r="AC2989" i="12"/>
  <c r="AD2989" i="12" s="1"/>
  <c r="AC3065" i="12"/>
  <c r="AD3065" i="12" s="1"/>
  <c r="AC3007" i="12"/>
  <c r="AD3007" i="12" s="1"/>
  <c r="AC3002" i="12"/>
  <c r="AD3002" i="12" s="1"/>
  <c r="AC3052" i="12"/>
  <c r="AD3052" i="12" s="1"/>
  <c r="AC3077" i="12"/>
  <c r="AD3077" i="12" s="1"/>
  <c r="AC2973" i="12"/>
  <c r="AD2973" i="12" s="1"/>
  <c r="AC3218" i="12"/>
  <c r="AD3218" i="12" s="1"/>
  <c r="AC3381" i="12"/>
  <c r="AD3381" i="12" s="1"/>
  <c r="AC3380" i="12"/>
  <c r="AD3380" i="12" s="1"/>
  <c r="AC3367" i="12"/>
  <c r="AD3367" i="12" s="1"/>
  <c r="AC3458" i="12"/>
  <c r="AD3458" i="12" s="1"/>
  <c r="AC3404" i="12"/>
  <c r="AD3404" i="12" s="1"/>
  <c r="AC3523" i="12"/>
  <c r="AD3523" i="12" s="1"/>
  <c r="AC3363" i="12"/>
  <c r="AD3363" i="12" s="1"/>
  <c r="AC3618" i="12"/>
  <c r="AD3618" i="12" s="1"/>
  <c r="AC3866" i="12"/>
  <c r="AD3866" i="12" s="1"/>
  <c r="AC3682" i="12"/>
  <c r="AD3682" i="12" s="1"/>
  <c r="AC3760" i="12"/>
  <c r="AD3760" i="12" s="1"/>
  <c r="AC3926" i="12"/>
  <c r="AD3926" i="12" s="1"/>
  <c r="AA171" i="12"/>
  <c r="Z171" i="12"/>
  <c r="Z288" i="12"/>
  <c r="AA288" i="12"/>
  <c r="AC155" i="12"/>
  <c r="AD155" i="12" s="1"/>
  <c r="Z319" i="12"/>
  <c r="AA319" i="12"/>
  <c r="AC441" i="12"/>
  <c r="AD441" i="12" s="1"/>
  <c r="AA207" i="12"/>
  <c r="Z207" i="12"/>
  <c r="AA235" i="12"/>
  <c r="Z235" i="12"/>
  <c r="AC143" i="12"/>
  <c r="AD143" i="12" s="1"/>
  <c r="Z142" i="12"/>
  <c r="AA142" i="12"/>
  <c r="AC261" i="12"/>
  <c r="AD261" i="12" s="1"/>
  <c r="AC427" i="12"/>
  <c r="AD427" i="12" s="1"/>
  <c r="AC290" i="12"/>
  <c r="AD290" i="12" s="1"/>
  <c r="AC224" i="12"/>
  <c r="AD224" i="12" s="1"/>
  <c r="Z192" i="12"/>
  <c r="AA192" i="12"/>
  <c r="Z428" i="12"/>
  <c r="AA428" i="12"/>
  <c r="AC256" i="12"/>
  <c r="AD256" i="12" s="1"/>
  <c r="AA267" i="12"/>
  <c r="Z267" i="12"/>
  <c r="AC327" i="12"/>
  <c r="AD327" i="12" s="1"/>
  <c r="Z242" i="12"/>
  <c r="AA242" i="12"/>
  <c r="AA491" i="12"/>
  <c r="Z491" i="12"/>
  <c r="AA291" i="12"/>
  <c r="Z291" i="12"/>
  <c r="Z437" i="12"/>
  <c r="AA437" i="12"/>
  <c r="Z470" i="12"/>
  <c r="AA470" i="12"/>
  <c r="Z355" i="12"/>
  <c r="AA355" i="12"/>
  <c r="AA271" i="12"/>
  <c r="Z271" i="12"/>
  <c r="Z285" i="12"/>
  <c r="AA285" i="12"/>
  <c r="Z236" i="12"/>
  <c r="AA236" i="12"/>
  <c r="Z486" i="12"/>
  <c r="AA486" i="12"/>
  <c r="Z439" i="12"/>
  <c r="AA439" i="12"/>
  <c r="AA338" i="12"/>
  <c r="Z338" i="12"/>
  <c r="Z546" i="12"/>
  <c r="AA546" i="12"/>
  <c r="Z642" i="12"/>
  <c r="AA642" i="12"/>
  <c r="AA509" i="12"/>
  <c r="Z509" i="12"/>
  <c r="AA913" i="12"/>
  <c r="Z913" i="12"/>
  <c r="AA735" i="12"/>
  <c r="Z735" i="12"/>
  <c r="Z643" i="12"/>
  <c r="AA643" i="12"/>
  <c r="Z538" i="12"/>
  <c r="AA538" i="12"/>
  <c r="AA367" i="12"/>
  <c r="Z367" i="12"/>
  <c r="Z397" i="12"/>
  <c r="AA397" i="12"/>
  <c r="AA496" i="12"/>
  <c r="Z496" i="12"/>
  <c r="AA637" i="12"/>
  <c r="Z637" i="12"/>
  <c r="AA535" i="12"/>
  <c r="Z535" i="12"/>
  <c r="Z289" i="12"/>
  <c r="AA289" i="12"/>
  <c r="AA801" i="12"/>
  <c r="Z801" i="12"/>
  <c r="AA572" i="12"/>
  <c r="Z572" i="12"/>
  <c r="AA560" i="12"/>
  <c r="Z560" i="12"/>
  <c r="Z566" i="12"/>
  <c r="AA566" i="12"/>
  <c r="AA830" i="12"/>
  <c r="Z830" i="12"/>
  <c r="AA873" i="12"/>
  <c r="Z873" i="12"/>
  <c r="Z710" i="12"/>
  <c r="AA710" i="12"/>
  <c r="Z914" i="12"/>
  <c r="AA914" i="12"/>
  <c r="Z852" i="12"/>
  <c r="AA852" i="12"/>
  <c r="Z790" i="12"/>
  <c r="AA790" i="12"/>
  <c r="Z751" i="12"/>
  <c r="AA751" i="12"/>
  <c r="Z697" i="12"/>
  <c r="AA697" i="12"/>
  <c r="Z827" i="12"/>
  <c r="AA827" i="12"/>
  <c r="AA933" i="12"/>
  <c r="Z933" i="12"/>
  <c r="Z900" i="12"/>
  <c r="AA900" i="12"/>
  <c r="AA1217" i="12"/>
  <c r="Z1217" i="12"/>
  <c r="Z975" i="12"/>
  <c r="AA975" i="12"/>
  <c r="AA1006" i="12"/>
  <c r="Z1006" i="12"/>
  <c r="AA1065" i="12"/>
  <c r="Z1065" i="12"/>
  <c r="Z864" i="12"/>
  <c r="AA864" i="12"/>
  <c r="Z1199" i="12"/>
  <c r="AA1199" i="12"/>
  <c r="Z1064" i="12"/>
  <c r="AA1064" i="12"/>
  <c r="AA853" i="12"/>
  <c r="Z853" i="12"/>
  <c r="Z1118" i="12"/>
  <c r="AA1118" i="12"/>
  <c r="AA1123" i="12"/>
  <c r="Z1123" i="12"/>
  <c r="AA1111" i="12"/>
  <c r="Z1111" i="12"/>
  <c r="Z1281" i="12"/>
  <c r="AA1281" i="12"/>
  <c r="AA1127" i="12"/>
  <c r="Z1127" i="12"/>
  <c r="Z1272" i="12"/>
  <c r="AA1272" i="12"/>
  <c r="AA1012" i="12"/>
  <c r="Z1012" i="12"/>
  <c r="AA1093" i="12"/>
  <c r="Z1093" i="12"/>
  <c r="Z1189" i="12"/>
  <c r="AA1189" i="12"/>
  <c r="AA1222" i="12"/>
  <c r="Z1222" i="12"/>
  <c r="AA1114" i="12"/>
  <c r="Z1114" i="12"/>
  <c r="AA1050" i="12"/>
  <c r="Z1050" i="12"/>
  <c r="Z1345" i="12"/>
  <c r="AA1345" i="12"/>
  <c r="AA1256" i="12"/>
  <c r="Z1256" i="12"/>
  <c r="Z1223" i="12"/>
  <c r="AA1223" i="12"/>
  <c r="AA1104" i="12"/>
  <c r="Z1104" i="12"/>
  <c r="AA1502" i="12"/>
  <c r="Z1502" i="12"/>
  <c r="Z1412" i="12"/>
  <c r="AA1412" i="12"/>
  <c r="AA1241" i="12"/>
  <c r="Z1241" i="12"/>
  <c r="AA1287" i="12"/>
  <c r="Z1287" i="12"/>
  <c r="AA1282" i="12"/>
  <c r="Z1282" i="12"/>
  <c r="Z1280" i="12"/>
  <c r="AA1280" i="12"/>
  <c r="Z1374" i="12"/>
  <c r="AA1374" i="12"/>
  <c r="AA1545" i="12"/>
  <c r="Z1545" i="12"/>
  <c r="Z1292" i="12"/>
  <c r="AA1292" i="12"/>
  <c r="AA1323" i="12"/>
  <c r="Z1323" i="12"/>
  <c r="Z1411" i="12"/>
  <c r="AA1411" i="12"/>
  <c r="AA1464" i="12"/>
  <c r="Z1464" i="12"/>
  <c r="AA1441" i="12"/>
  <c r="Z1441" i="12"/>
  <c r="Z1687" i="12"/>
  <c r="AA1687" i="12"/>
  <c r="AA1614" i="12"/>
  <c r="Z1614" i="12"/>
  <c r="Z1707" i="12"/>
  <c r="AA1707" i="12"/>
  <c r="Z1602" i="12"/>
  <c r="AA1602" i="12"/>
  <c r="Z1604" i="12"/>
  <c r="AA1604" i="12"/>
  <c r="AA1550" i="12"/>
  <c r="Z1550" i="12"/>
  <c r="AA1579" i="12"/>
  <c r="Z1579" i="12"/>
  <c r="Z1636" i="12"/>
  <c r="AA1636" i="12"/>
  <c r="AA1641" i="12"/>
  <c r="Z1641" i="12"/>
  <c r="AA1427" i="12"/>
  <c r="Z1427" i="12"/>
  <c r="Z1611" i="12"/>
  <c r="AA1611" i="12"/>
  <c r="AA1683" i="12"/>
  <c r="Z1683" i="12"/>
  <c r="AA1649" i="12"/>
  <c r="Z1649" i="12"/>
  <c r="AA1869" i="12"/>
  <c r="Z1869" i="12"/>
  <c r="Z1733" i="12"/>
  <c r="AA1733" i="12"/>
  <c r="AA1914" i="12"/>
  <c r="Z1914" i="12"/>
  <c r="Z1686" i="12"/>
  <c r="AA1686" i="12"/>
  <c r="Z1616" i="12"/>
  <c r="AA1616" i="12"/>
  <c r="AA1794" i="12"/>
  <c r="Z1794" i="12"/>
  <c r="Z1615" i="12"/>
  <c r="AA1615" i="12"/>
  <c r="Z2005" i="12"/>
  <c r="AA2005" i="12"/>
  <c r="Z1848" i="12"/>
  <c r="AA1848" i="12"/>
  <c r="AA1862" i="12"/>
  <c r="Z1862" i="12"/>
  <c r="AA1931" i="12"/>
  <c r="Z1931" i="12"/>
  <c r="AA1805" i="12"/>
  <c r="Z1805" i="12"/>
  <c r="Z1830" i="12"/>
  <c r="AA1830" i="12"/>
  <c r="AA1901" i="12"/>
  <c r="Z1901" i="12"/>
  <c r="AA1959" i="12"/>
  <c r="Z1959" i="12"/>
  <c r="AA1761" i="12"/>
  <c r="Z1761" i="12"/>
  <c r="AA1932" i="12"/>
  <c r="Z1932" i="12"/>
  <c r="AA1904" i="12"/>
  <c r="Z1904" i="12"/>
  <c r="Z1960" i="12"/>
  <c r="AA1960" i="12"/>
  <c r="Z1969" i="12"/>
  <c r="AA1969" i="12"/>
  <c r="Z1860" i="12"/>
  <c r="AA1860" i="12"/>
  <c r="AA1985" i="12"/>
  <c r="Z1985" i="12"/>
  <c r="AA1940" i="12"/>
  <c r="Z1940" i="12"/>
  <c r="AA1930" i="12"/>
  <c r="Z1930" i="12"/>
  <c r="Z2109" i="12"/>
  <c r="AA2109" i="12"/>
  <c r="Z2110" i="12"/>
  <c r="AA2110" i="12"/>
  <c r="Z2242" i="12"/>
  <c r="AA2242" i="12"/>
  <c r="AA2158" i="12"/>
  <c r="Z2158" i="12"/>
  <c r="Z2049" i="12"/>
  <c r="AA2049" i="12"/>
  <c r="Z1955" i="12"/>
  <c r="AA1955" i="12"/>
  <c r="AA2182" i="12"/>
  <c r="Z2182" i="12"/>
  <c r="AA2063" i="12"/>
  <c r="Z2063" i="12"/>
  <c r="AA2276" i="12"/>
  <c r="Z2276" i="12"/>
  <c r="AA2209" i="12"/>
  <c r="Z2209" i="12"/>
  <c r="AA2284" i="12"/>
  <c r="Z2284" i="12"/>
  <c r="Z2309" i="12"/>
  <c r="AA2309" i="12"/>
  <c r="AA2268" i="12"/>
  <c r="Z2268" i="12"/>
  <c r="AA2455" i="12"/>
  <c r="Z2455" i="12"/>
  <c r="Z2311" i="12"/>
  <c r="AA2311" i="12"/>
  <c r="AA2290" i="12"/>
  <c r="Z2290" i="12"/>
  <c r="AA2358" i="12"/>
  <c r="Z2358" i="12"/>
  <c r="Z2270" i="12"/>
  <c r="AA2270" i="12"/>
  <c r="AA2392" i="12"/>
  <c r="Z2392" i="12"/>
  <c r="AA2329" i="12"/>
  <c r="Z2329" i="12"/>
  <c r="Z2463" i="12"/>
  <c r="AA2463" i="12"/>
  <c r="AA2519" i="12"/>
  <c r="Z2519" i="12"/>
  <c r="AA2406" i="12"/>
  <c r="Z2406" i="12"/>
  <c r="AA2401" i="12"/>
  <c r="Z2401" i="12"/>
  <c r="AA2389" i="12"/>
  <c r="Z2389" i="12"/>
  <c r="Z2478" i="12"/>
  <c r="AA2478" i="12"/>
  <c r="AA2453" i="12"/>
  <c r="Z2453" i="12"/>
  <c r="AA2451" i="12"/>
  <c r="Z2451" i="12"/>
  <c r="Z2459" i="12"/>
  <c r="AA2459" i="12"/>
  <c r="Z2532" i="12"/>
  <c r="AA2532" i="12"/>
  <c r="Z2651" i="12"/>
  <c r="AA2651" i="12"/>
  <c r="AA2521" i="12"/>
  <c r="Z2521" i="12"/>
  <c r="AA2403" i="12"/>
  <c r="Z2403" i="12"/>
  <c r="Z2591" i="12"/>
  <c r="AA2591" i="12"/>
  <c r="AA2523" i="12"/>
  <c r="Z2523" i="12"/>
  <c r="AA2668" i="12"/>
  <c r="Z2668" i="12"/>
  <c r="AA2672" i="12"/>
  <c r="Z2672" i="12"/>
  <c r="AA2743" i="12"/>
  <c r="Z2743" i="12"/>
  <c r="AA2666" i="12"/>
  <c r="Z2666" i="12"/>
  <c r="AA2675" i="12"/>
  <c r="Z2675" i="12"/>
  <c r="Z2703" i="12"/>
  <c r="AA2703" i="12"/>
  <c r="AA2662" i="12"/>
  <c r="Z2662" i="12"/>
  <c r="AA2773" i="12"/>
  <c r="Z2773" i="12"/>
  <c r="Z2792" i="12"/>
  <c r="AA2792" i="12"/>
  <c r="Z2818" i="12"/>
  <c r="AA2818" i="12"/>
  <c r="Z2799" i="12"/>
  <c r="AA2799" i="12"/>
  <c r="AA2845" i="12"/>
  <c r="Z2845" i="12"/>
  <c r="AA3024" i="12"/>
  <c r="Z3024" i="12"/>
  <c r="AA2887" i="12"/>
  <c r="Z2887" i="12"/>
  <c r="Z2884" i="12"/>
  <c r="AA2884" i="12"/>
  <c r="AA2975" i="12"/>
  <c r="Z2975" i="12"/>
  <c r="Z2878" i="12"/>
  <c r="AA2878" i="12"/>
  <c r="Z2859" i="12"/>
  <c r="AA2859" i="12"/>
  <c r="Z3108" i="12"/>
  <c r="AA3108" i="12"/>
  <c r="AA3078" i="12"/>
  <c r="Z3078" i="12"/>
  <c r="AA2904" i="12"/>
  <c r="Z2904" i="12"/>
  <c r="Z2894" i="12"/>
  <c r="AA2894" i="12"/>
  <c r="Z3167" i="12"/>
  <c r="AA3167" i="12"/>
  <c r="AA3001" i="12"/>
  <c r="Z3001" i="12"/>
  <c r="AA3095" i="12"/>
  <c r="Z3095" i="12"/>
  <c r="AA3091" i="12"/>
  <c r="Z3091" i="12"/>
  <c r="AA2959" i="12"/>
  <c r="Z2959" i="12"/>
  <c r="Z3087" i="12"/>
  <c r="AA3087" i="12"/>
  <c r="Z3079" i="12"/>
  <c r="AA3079" i="12"/>
  <c r="Z3096" i="12"/>
  <c r="AA3096" i="12"/>
  <c r="Z3022" i="12"/>
  <c r="AA3022" i="12"/>
  <c r="Z2912" i="12"/>
  <c r="AA2912" i="12"/>
  <c r="AA3045" i="12"/>
  <c r="Z3045" i="12"/>
  <c r="Z3358" i="12"/>
  <c r="AA3358" i="12"/>
  <c r="AA3235" i="12"/>
  <c r="Z3235" i="12"/>
  <c r="AA3220" i="12"/>
  <c r="Z3220" i="12"/>
  <c r="Z3241" i="12"/>
  <c r="AA3241" i="12"/>
  <c r="Z3202" i="12"/>
  <c r="AA3202" i="12"/>
  <c r="Z3198" i="12"/>
  <c r="AA3198" i="12"/>
  <c r="AA3171" i="12"/>
  <c r="Z3171" i="12"/>
  <c r="Z3145" i="12"/>
  <c r="AA3145" i="12"/>
  <c r="AA3125" i="12"/>
  <c r="Z3125" i="12"/>
  <c r="AA3129" i="12"/>
  <c r="Z3129" i="12"/>
  <c r="Z3353" i="12"/>
  <c r="AA3353" i="12"/>
  <c r="Z3490" i="12"/>
  <c r="AA3490" i="12"/>
  <c r="Z3149" i="12"/>
  <c r="AA3149" i="12"/>
  <c r="Z3376" i="12"/>
  <c r="AA3376" i="12"/>
  <c r="Z3419" i="12"/>
  <c r="AA3419" i="12"/>
  <c r="Z3489" i="12"/>
  <c r="AA3489" i="12"/>
  <c r="AA3510" i="12"/>
  <c r="Z3510" i="12"/>
  <c r="AA3411" i="12"/>
  <c r="Z3411" i="12"/>
  <c r="AA3394" i="12"/>
  <c r="Z3394" i="12"/>
  <c r="Z3374" i="12"/>
  <c r="AA3374" i="12"/>
  <c r="Z3380" i="12"/>
  <c r="AA3380" i="12"/>
  <c r="Z3447" i="12"/>
  <c r="AA3447" i="12"/>
  <c r="Z3445" i="12"/>
  <c r="AA3445" i="12"/>
  <c r="AA3378" i="12"/>
  <c r="Z3378" i="12"/>
  <c r="Z3568" i="12"/>
  <c r="AA3568" i="12"/>
  <c r="AA3579" i="12"/>
  <c r="Z3579" i="12"/>
  <c r="Z3422" i="12"/>
  <c r="AA3422" i="12"/>
  <c r="Z3645" i="12"/>
  <c r="AA3645" i="12"/>
  <c r="Z3618" i="12"/>
  <c r="AA3618" i="12"/>
  <c r="AA3727" i="12"/>
  <c r="Z3727" i="12"/>
  <c r="AA3753" i="12"/>
  <c r="Z3753" i="12"/>
  <c r="AA3706" i="12"/>
  <c r="Z3706" i="12"/>
  <c r="Z3799" i="12"/>
  <c r="AA3799" i="12"/>
  <c r="AA3829" i="12"/>
  <c r="Z3829" i="12"/>
  <c r="AA3777" i="12"/>
  <c r="Z3777" i="12"/>
  <c r="Z3626" i="12"/>
  <c r="AA3626" i="12"/>
  <c r="AA3595" i="12"/>
  <c r="Z3595" i="12"/>
  <c r="Z3683" i="12"/>
  <c r="AA3683" i="12"/>
  <c r="AA3813" i="12"/>
  <c r="Z3813" i="12"/>
  <c r="AA3802" i="12"/>
  <c r="Z3802" i="12"/>
  <c r="AA3872" i="12"/>
  <c r="Z3872" i="12"/>
  <c r="AA3739" i="12"/>
  <c r="Z3739" i="12"/>
  <c r="Z3713" i="12"/>
  <c r="AA3713" i="12"/>
  <c r="AA3826" i="12"/>
  <c r="Z3826" i="12"/>
  <c r="Z3932" i="12"/>
  <c r="AA3932" i="12"/>
  <c r="Z3882" i="12"/>
  <c r="AA3882" i="12"/>
  <c r="Z3899" i="12"/>
  <c r="AA3899" i="12"/>
  <c r="Z3881" i="12"/>
  <c r="AA3881" i="12"/>
  <c r="Z134" i="12"/>
  <c r="AA134" i="12"/>
  <c r="AC258" i="12"/>
  <c r="AD258" i="12" s="1"/>
  <c r="AC317" i="12"/>
  <c r="AD317" i="12" s="1"/>
  <c r="AC397" i="12"/>
  <c r="AD397" i="12" s="1"/>
  <c r="AC373" i="12"/>
  <c r="AD373" i="12" s="1"/>
  <c r="AC1079" i="12"/>
  <c r="AD1079" i="12" s="1"/>
  <c r="AC472" i="12"/>
  <c r="AD472" i="12" s="1"/>
  <c r="AC643" i="12"/>
  <c r="AD643" i="12" s="1"/>
  <c r="AC435" i="12"/>
  <c r="AD435" i="12" s="1"/>
  <c r="AC252" i="12"/>
  <c r="AD252" i="12" s="1"/>
  <c r="AC486" i="12"/>
  <c r="AD486" i="12" s="1"/>
  <c r="AC628" i="12"/>
  <c r="AD628" i="12" s="1"/>
  <c r="AC797" i="12"/>
  <c r="AD797" i="12" s="1"/>
  <c r="AC547" i="12"/>
  <c r="AD547" i="12" s="1"/>
  <c r="AC700" i="12"/>
  <c r="AD700" i="12" s="1"/>
  <c r="AC626" i="12"/>
  <c r="AD626" i="12" s="1"/>
  <c r="AC886" i="12"/>
  <c r="AD886" i="12" s="1"/>
  <c r="AC554" i="12"/>
  <c r="AD554" i="12" s="1"/>
  <c r="AC657" i="12"/>
  <c r="AD657" i="12" s="1"/>
  <c r="AC606" i="12"/>
  <c r="AD606" i="12" s="1"/>
  <c r="AC876" i="12"/>
  <c r="AD876" i="12" s="1"/>
  <c r="AC601" i="12"/>
  <c r="AD601" i="12" s="1"/>
  <c r="AC585" i="12"/>
  <c r="AD585" i="12" s="1"/>
  <c r="AC741" i="12"/>
  <c r="AD741" i="12" s="1"/>
  <c r="AC884" i="12"/>
  <c r="AD884" i="12" s="1"/>
  <c r="AC733" i="12"/>
  <c r="AD733" i="12" s="1"/>
  <c r="AC1021" i="12"/>
  <c r="AD1021" i="12" s="1"/>
  <c r="AC725" i="12"/>
  <c r="AD725" i="12" s="1"/>
  <c r="AC800" i="12"/>
  <c r="AD800" i="12" s="1"/>
  <c r="AC1054" i="12"/>
  <c r="AD1054" i="12" s="1"/>
  <c r="AC1192" i="12"/>
  <c r="AD1192" i="12" s="1"/>
  <c r="AC1109" i="12"/>
  <c r="AD1109" i="12" s="1"/>
  <c r="AC801" i="12"/>
  <c r="AD801" i="12" s="1"/>
  <c r="AC1006" i="12"/>
  <c r="AD1006" i="12" s="1"/>
  <c r="AC1092" i="12"/>
  <c r="AD1092" i="12" s="1"/>
  <c r="AC1381" i="12"/>
  <c r="AD1381" i="12" s="1"/>
  <c r="AC1090" i="12"/>
  <c r="AD1090" i="12" s="1"/>
  <c r="AC1218" i="12"/>
  <c r="AD1218" i="12" s="1"/>
  <c r="AC1283" i="12"/>
  <c r="AD1283" i="12" s="1"/>
  <c r="AC1246" i="12"/>
  <c r="AD1246" i="12" s="1"/>
  <c r="AC1303" i="12"/>
  <c r="AD1303" i="12" s="1"/>
  <c r="AC1182" i="12"/>
  <c r="AD1182" i="12" s="1"/>
  <c r="AC1242" i="12"/>
  <c r="AD1242" i="12" s="1"/>
  <c r="AC1344" i="12"/>
  <c r="AD1344" i="12" s="1"/>
  <c r="AC1473" i="12"/>
  <c r="AD1473" i="12" s="1"/>
  <c r="AC1422" i="12"/>
  <c r="AD1422" i="12" s="1"/>
  <c r="AC1416" i="12"/>
  <c r="AD1416" i="12" s="1"/>
  <c r="AC1459" i="12"/>
  <c r="AD1459" i="12" s="1"/>
  <c r="AC1454" i="12"/>
  <c r="AD1454" i="12" s="1"/>
  <c r="AC1548" i="12"/>
  <c r="AD1548" i="12" s="1"/>
  <c r="AC1531" i="12"/>
  <c r="AD1531" i="12" s="1"/>
  <c r="AC1382" i="12"/>
  <c r="AD1382" i="12" s="1"/>
  <c r="AC1519" i="12"/>
  <c r="AD1519" i="12" s="1"/>
  <c r="AC1316" i="12"/>
  <c r="AD1316" i="12" s="1"/>
  <c r="AC1678" i="12"/>
  <c r="AD1678" i="12" s="1"/>
  <c r="AC1610" i="12"/>
  <c r="AD1610" i="12" s="1"/>
  <c r="AC1483" i="12"/>
  <c r="AD1483" i="12" s="1"/>
  <c r="AC1806" i="12"/>
  <c r="AD1806" i="12" s="1"/>
  <c r="AC1710" i="12"/>
  <c r="AD1710" i="12" s="1"/>
  <c r="AC1624" i="12"/>
  <c r="AD1624" i="12" s="1"/>
  <c r="AC1644" i="12"/>
  <c r="AD1644" i="12" s="1"/>
  <c r="AC1588" i="12"/>
  <c r="AD1588" i="12" s="1"/>
  <c r="AC1789" i="12"/>
  <c r="AD1789" i="12" s="1"/>
  <c r="AC1640" i="12"/>
  <c r="AD1640" i="12" s="1"/>
  <c r="AC1740" i="12"/>
  <c r="AD1740" i="12" s="1"/>
  <c r="AC1819" i="12"/>
  <c r="AD1819" i="12" s="1"/>
  <c r="AC1762" i="12"/>
  <c r="AD1762" i="12" s="1"/>
  <c r="AC1766" i="12"/>
  <c r="AD1766" i="12" s="1"/>
  <c r="AC1803" i="12"/>
  <c r="AD1803" i="12" s="1"/>
  <c r="AC1909" i="12"/>
  <c r="AD1909" i="12" s="1"/>
  <c r="AC1911" i="12"/>
  <c r="AD1911" i="12" s="1"/>
  <c r="AC2025" i="12"/>
  <c r="AD2025" i="12" s="1"/>
  <c r="AC1953" i="12"/>
  <c r="AD1953" i="12" s="1"/>
  <c r="AC1965" i="12"/>
  <c r="AD1965" i="12" s="1"/>
  <c r="AC1853" i="12"/>
  <c r="AD1853" i="12" s="1"/>
  <c r="AC1829" i="12"/>
  <c r="AD1829" i="12" s="1"/>
  <c r="AC2028" i="12"/>
  <c r="AD2028" i="12" s="1"/>
  <c r="AC2135" i="12"/>
  <c r="AD2135" i="12" s="1"/>
  <c r="AC2126" i="12"/>
  <c r="AD2126" i="12" s="1"/>
  <c r="AC2152" i="12"/>
  <c r="AD2152" i="12" s="1"/>
  <c r="AC2099" i="12"/>
  <c r="AD2099" i="12" s="1"/>
  <c r="AC2147" i="12"/>
  <c r="AD2147" i="12" s="1"/>
  <c r="AC2137" i="12"/>
  <c r="AD2137" i="12" s="1"/>
  <c r="AC2154" i="12"/>
  <c r="AD2154" i="12" s="1"/>
  <c r="AC2179" i="12"/>
  <c r="AD2179" i="12" s="1"/>
  <c r="AC2266" i="12"/>
  <c r="AD2266" i="12" s="1"/>
  <c r="AC2245" i="12"/>
  <c r="AD2245" i="12" s="1"/>
  <c r="AC2177" i="12"/>
  <c r="AD2177" i="12" s="1"/>
  <c r="AC2431" i="12"/>
  <c r="AD2431" i="12" s="1"/>
  <c r="AC2378" i="12"/>
  <c r="AD2378" i="12" s="1"/>
  <c r="AC2416" i="12"/>
  <c r="AD2416" i="12" s="1"/>
  <c r="AC2335" i="12"/>
  <c r="AD2335" i="12" s="1"/>
  <c r="AC2448" i="12"/>
  <c r="AD2448" i="12" s="1"/>
  <c r="AC2423" i="12"/>
  <c r="AD2423" i="12" s="1"/>
  <c r="AC2519" i="12"/>
  <c r="AD2519" i="12" s="1"/>
  <c r="AC2479" i="12"/>
  <c r="AD2479" i="12" s="1"/>
  <c r="AC2557" i="12"/>
  <c r="AD2557" i="12" s="1"/>
  <c r="AC2547" i="12"/>
  <c r="AD2547" i="12" s="1"/>
  <c r="AC2551" i="12"/>
  <c r="AD2551" i="12" s="1"/>
  <c r="AC2485" i="12"/>
  <c r="AD2485" i="12" s="1"/>
  <c r="AC2657" i="12"/>
  <c r="AD2657" i="12" s="1"/>
  <c r="AC2524" i="12"/>
  <c r="AD2524" i="12" s="1"/>
  <c r="AC2677" i="12"/>
  <c r="AD2677" i="12" s="1"/>
  <c r="AC2711" i="12"/>
  <c r="AD2711" i="12" s="1"/>
  <c r="AC2837" i="12"/>
  <c r="AD2837" i="12" s="1"/>
  <c r="AC2744" i="12"/>
  <c r="AD2744" i="12" s="1"/>
  <c r="AC2822" i="12"/>
  <c r="AD2822" i="12" s="1"/>
  <c r="AC2681" i="12"/>
  <c r="AD2681" i="12" s="1"/>
  <c r="AC2963" i="12"/>
  <c r="AD2963" i="12" s="1"/>
  <c r="AC2864" i="12"/>
  <c r="AD2864" i="12" s="1"/>
  <c r="AC2892" i="12"/>
  <c r="AD2892" i="12" s="1"/>
  <c r="AC2926" i="12"/>
  <c r="AD2926" i="12" s="1"/>
  <c r="AC3073" i="12"/>
  <c r="AD3073" i="12" s="1"/>
  <c r="AC3166" i="12"/>
  <c r="AD3166" i="12" s="1"/>
  <c r="AC3108" i="12"/>
  <c r="AD3108" i="12" s="1"/>
  <c r="AC2933" i="12"/>
  <c r="AD2933" i="12" s="1"/>
  <c r="AC3050" i="12"/>
  <c r="AD3050" i="12" s="1"/>
  <c r="AC3091" i="12"/>
  <c r="AD3091" i="12" s="1"/>
  <c r="AC3117" i="12"/>
  <c r="AD3117" i="12" s="1"/>
  <c r="AC3300" i="12"/>
  <c r="AD3300" i="12" s="1"/>
  <c r="AC3242" i="12"/>
  <c r="AD3242" i="12" s="1"/>
  <c r="AC3255" i="12"/>
  <c r="AD3255" i="12" s="1"/>
  <c r="AC3298" i="12"/>
  <c r="AD3298" i="12" s="1"/>
  <c r="AC3424" i="12"/>
  <c r="AD3424" i="12" s="1"/>
  <c r="AC3393" i="12"/>
  <c r="AD3393" i="12" s="1"/>
  <c r="AC3647" i="12"/>
  <c r="AD3647" i="12" s="1"/>
  <c r="AC3457" i="12"/>
  <c r="AD3457" i="12" s="1"/>
  <c r="AC3610" i="12"/>
  <c r="AD3610" i="12" s="1"/>
  <c r="AC3730" i="12"/>
  <c r="AD3730" i="12" s="1"/>
  <c r="AC3880" i="12"/>
  <c r="AD3880" i="12" s="1"/>
  <c r="AC3721" i="12"/>
  <c r="AD3721" i="12" s="1"/>
  <c r="AC3633" i="12"/>
  <c r="AD3633" i="12" s="1"/>
  <c r="AC3718" i="12"/>
  <c r="AD3718" i="12" s="1"/>
  <c r="Z212" i="12"/>
  <c r="AA212" i="12"/>
  <c r="AC310" i="12"/>
  <c r="AD310" i="12" s="1"/>
  <c r="Z158" i="12"/>
  <c r="AA158" i="12"/>
  <c r="AC492" i="12"/>
  <c r="AD492" i="12" s="1"/>
  <c r="AA229" i="12"/>
  <c r="Z229" i="12"/>
  <c r="AC136" i="12"/>
  <c r="AD136" i="12" s="1"/>
  <c r="Z297" i="12"/>
  <c r="AA297" i="12"/>
  <c r="AC391" i="12"/>
  <c r="AD391" i="12" s="1"/>
  <c r="S3215" i="12"/>
  <c r="T3215" i="12" s="1"/>
  <c r="AB3215" i="12" s="1"/>
  <c r="S3277" i="12"/>
  <c r="T3277" i="12" s="1"/>
  <c r="AB3277" i="12" s="1"/>
  <c r="S3237" i="12"/>
  <c r="T3237" i="12" s="1"/>
  <c r="AB3237" i="12" s="1"/>
  <c r="S3225" i="12"/>
  <c r="T3225" i="12" s="1"/>
  <c r="AB3225" i="12" s="1"/>
  <c r="S3134" i="12"/>
  <c r="T3134" i="12" s="1"/>
  <c r="AB3134" i="12" s="1"/>
  <c r="S3184" i="12"/>
  <c r="T3184" i="12" s="1"/>
  <c r="AB3184" i="12" s="1"/>
  <c r="S3293" i="12"/>
  <c r="T3293" i="12" s="1"/>
  <c r="AB3293" i="12" s="1"/>
  <c r="S3236" i="12"/>
  <c r="T3236" i="12" s="1"/>
  <c r="AB3236" i="12" s="1"/>
  <c r="S3142" i="12"/>
  <c r="T3142" i="12" s="1"/>
  <c r="AB3142" i="12" s="1"/>
  <c r="S3214" i="12"/>
  <c r="T3214" i="12" s="1"/>
  <c r="AB3214" i="12" s="1"/>
  <c r="S3318" i="12"/>
  <c r="T3318" i="12" s="1"/>
  <c r="AB3318" i="12" s="1"/>
  <c r="S3177" i="12"/>
  <c r="T3177" i="12" s="1"/>
  <c r="AB3177" i="12" s="1"/>
  <c r="S3288" i="12"/>
  <c r="T3288" i="12" s="1"/>
  <c r="AB3288" i="12" s="1"/>
  <c r="S3368" i="12"/>
  <c r="T3368" i="12" s="1"/>
  <c r="AB3368" i="12" s="1"/>
  <c r="S3504" i="12"/>
  <c r="T3504" i="12" s="1"/>
  <c r="AB3504" i="12" s="1"/>
  <c r="S3475" i="12"/>
  <c r="T3475" i="12" s="1"/>
  <c r="AB3475" i="12" s="1"/>
  <c r="S3497" i="12"/>
  <c r="T3497" i="12" s="1"/>
  <c r="AB3497" i="12" s="1"/>
  <c r="S3605" i="12"/>
  <c r="T3605" i="12" s="1"/>
  <c r="AB3605" i="12" s="1"/>
  <c r="S3551" i="12"/>
  <c r="T3551" i="12" s="1"/>
  <c r="AB3551" i="12" s="1"/>
  <c r="S3564" i="12"/>
  <c r="T3564" i="12" s="1"/>
  <c r="AB3564" i="12" s="1"/>
  <c r="S3642" i="12"/>
  <c r="T3642" i="12" s="1"/>
  <c r="AB3642" i="12" s="1"/>
  <c r="S3361" i="12"/>
  <c r="T3361" i="12" s="1"/>
  <c r="AB3361" i="12" s="1"/>
  <c r="S3578" i="12"/>
  <c r="T3578" i="12" s="1"/>
  <c r="AB3578" i="12" s="1"/>
  <c r="S3573" i="12"/>
  <c r="T3573" i="12" s="1"/>
  <c r="AB3573" i="12" s="1"/>
  <c r="S3387" i="12"/>
  <c r="T3387" i="12" s="1"/>
  <c r="AB3387" i="12" s="1"/>
  <c r="S3499" i="12"/>
  <c r="T3499" i="12" s="1"/>
  <c r="AB3499" i="12" s="1"/>
  <c r="S3359" i="12"/>
  <c r="T3359" i="12" s="1"/>
  <c r="AB3359" i="12" s="1"/>
  <c r="S3630" i="12"/>
  <c r="T3630" i="12" s="1"/>
  <c r="AB3630" i="12" s="1"/>
  <c r="S3764" i="12"/>
  <c r="T3764" i="12" s="1"/>
  <c r="AB3764" i="12" s="1"/>
  <c r="S3470" i="12"/>
  <c r="T3470" i="12" s="1"/>
  <c r="AB3470" i="12" s="1"/>
  <c r="S3759" i="12"/>
  <c r="T3759" i="12" s="1"/>
  <c r="AB3759" i="12" s="1"/>
  <c r="S3797" i="12"/>
  <c r="T3797" i="12" s="1"/>
  <c r="AB3797" i="12" s="1"/>
  <c r="S3694" i="12"/>
  <c r="T3694" i="12" s="1"/>
  <c r="AB3694" i="12" s="1"/>
  <c r="S3831" i="12"/>
  <c r="T3831" i="12" s="1"/>
  <c r="AB3831" i="12" s="1"/>
  <c r="S3695" i="12"/>
  <c r="T3695" i="12" s="1"/>
  <c r="AB3695" i="12" s="1"/>
  <c r="S3863" i="12"/>
  <c r="T3863" i="12" s="1"/>
  <c r="AB3863" i="12" s="1"/>
  <c r="S3815" i="12"/>
  <c r="T3815" i="12" s="1"/>
  <c r="AB3815" i="12" s="1"/>
  <c r="S3740" i="12"/>
  <c r="T3740" i="12" s="1"/>
  <c r="AB3740" i="12" s="1"/>
  <c r="S3853" i="12"/>
  <c r="T3853" i="12" s="1"/>
  <c r="AB3853" i="12" s="1"/>
  <c r="S3855" i="12"/>
  <c r="T3855" i="12" s="1"/>
  <c r="AB3855" i="12" s="1"/>
  <c r="S3660" i="12"/>
  <c r="T3660" i="12" s="1"/>
  <c r="AB3660" i="12" s="1"/>
  <c r="S3701" i="12"/>
  <c r="T3701" i="12" s="1"/>
  <c r="AB3701" i="12" s="1"/>
  <c r="S3708" i="12"/>
  <c r="T3708" i="12" s="1"/>
  <c r="AB3708" i="12" s="1"/>
  <c r="S3794" i="12"/>
  <c r="T3794" i="12" s="1"/>
  <c r="AB3794" i="12" s="1"/>
  <c r="S3882" i="12"/>
  <c r="T3882" i="12" s="1"/>
  <c r="AB3882" i="12" s="1"/>
  <c r="S3732" i="12"/>
  <c r="T3732" i="12" s="1"/>
  <c r="AB3732" i="12" s="1"/>
  <c r="S3910" i="12"/>
  <c r="T3910" i="12" s="1"/>
  <c r="AB3910" i="12" s="1"/>
  <c r="S3908" i="12"/>
  <c r="T3908" i="12" s="1"/>
  <c r="AB3908" i="12" s="1"/>
  <c r="S3934" i="12"/>
  <c r="T3934" i="12" s="1"/>
  <c r="AB3934" i="12" s="1"/>
  <c r="Z631" i="12"/>
  <c r="AA631" i="12"/>
  <c r="Z753" i="12"/>
  <c r="AA753" i="12"/>
  <c r="Z360" i="12"/>
  <c r="AA360" i="12"/>
  <c r="Z543" i="12"/>
  <c r="AA543" i="12"/>
  <c r="Z567" i="12"/>
  <c r="AA567" i="12"/>
  <c r="Z430" i="12"/>
  <c r="AA430" i="12"/>
  <c r="Z476" i="12"/>
  <c r="AA476" i="12"/>
  <c r="AA837" i="12"/>
  <c r="Z837" i="12"/>
  <c r="Z450" i="12"/>
  <c r="AA450" i="12"/>
  <c r="AA349" i="12"/>
  <c r="Z349" i="12"/>
  <c r="AA440" i="12"/>
  <c r="Z440" i="12"/>
  <c r="Z741" i="12"/>
  <c r="AA741" i="12"/>
  <c r="Z610" i="12"/>
  <c r="AA610" i="12"/>
  <c r="AA688" i="12"/>
  <c r="Z688" i="12"/>
  <c r="AA595" i="12"/>
  <c r="Z595" i="12"/>
  <c r="AA979" i="12"/>
  <c r="Z979" i="12"/>
  <c r="Z527" i="12"/>
  <c r="AA527" i="12"/>
  <c r="Z774" i="12"/>
  <c r="AA774" i="12"/>
  <c r="Z865" i="12"/>
  <c r="AA865" i="12"/>
  <c r="Z570" i="12"/>
  <c r="AA570" i="12"/>
  <c r="Z698" i="12"/>
  <c r="AA698" i="12"/>
  <c r="AA549" i="12"/>
  <c r="Z549" i="12"/>
  <c r="AA807" i="12"/>
  <c r="Z807" i="12"/>
  <c r="Z856" i="12"/>
  <c r="AA856" i="12"/>
  <c r="AA965" i="12"/>
  <c r="Z965" i="12"/>
  <c r="AA809" i="12"/>
  <c r="Z809" i="12"/>
  <c r="Z1045" i="12"/>
  <c r="AA1045" i="12"/>
  <c r="Z1074" i="12"/>
  <c r="AA1074" i="12"/>
  <c r="Z1138" i="12"/>
  <c r="AA1138" i="12"/>
  <c r="AA1158" i="12"/>
  <c r="Z1158" i="12"/>
  <c r="Z977" i="12"/>
  <c r="AA977" i="12"/>
  <c r="Z1008" i="12"/>
  <c r="AA1008" i="12"/>
  <c r="Z920" i="12"/>
  <c r="AA920" i="12"/>
  <c r="AA869" i="12"/>
  <c r="Z869" i="12"/>
  <c r="AA934" i="12"/>
  <c r="Z934" i="12"/>
  <c r="Z1328" i="12"/>
  <c r="AA1328" i="12"/>
  <c r="Z1086" i="12"/>
  <c r="AA1086" i="12"/>
  <c r="Z1032" i="12"/>
  <c r="AA1032" i="12"/>
  <c r="Z1294" i="12"/>
  <c r="AA1294" i="12"/>
  <c r="Z1157" i="12"/>
  <c r="AA1157" i="12"/>
  <c r="Z1022" i="12"/>
  <c r="AA1022" i="12"/>
  <c r="AA1085" i="12"/>
  <c r="Z1085" i="12"/>
  <c r="Z1169" i="12"/>
  <c r="AA1169" i="12"/>
  <c r="Z1072" i="12"/>
  <c r="AA1072" i="12"/>
  <c r="Z1268" i="12"/>
  <c r="AA1268" i="12"/>
  <c r="AA1348" i="12"/>
  <c r="Z1348" i="12"/>
  <c r="AA1018" i="12"/>
  <c r="Z1018" i="12"/>
  <c r="Z1215" i="12"/>
  <c r="AA1215" i="12"/>
  <c r="AA1216" i="12"/>
  <c r="Z1216" i="12"/>
  <c r="AA1048" i="12"/>
  <c r="Z1048" i="12"/>
  <c r="Z1555" i="12"/>
  <c r="AA1555" i="12"/>
  <c r="AA1442" i="12"/>
  <c r="Z1442" i="12"/>
  <c r="AA1296" i="12"/>
  <c r="Z1296" i="12"/>
  <c r="AA1276" i="12"/>
  <c r="Z1276" i="12"/>
  <c r="Z1459" i="12"/>
  <c r="AA1459" i="12"/>
  <c r="Z1096" i="12"/>
  <c r="AA1096" i="12"/>
  <c r="Z1262" i="12"/>
  <c r="AA1262" i="12"/>
  <c r="AA1531" i="12"/>
  <c r="Z1531" i="12"/>
  <c r="Z1299" i="12"/>
  <c r="AA1299" i="12"/>
  <c r="AA1263" i="12"/>
  <c r="Z1263" i="12"/>
  <c r="Z1501" i="12"/>
  <c r="AA1501" i="12"/>
  <c r="AA1578" i="12"/>
  <c r="Z1578" i="12"/>
  <c r="Z1444" i="12"/>
  <c r="AA1444" i="12"/>
  <c r="Z1547" i="12"/>
  <c r="AA1547" i="12"/>
  <c r="Z1553" i="12"/>
  <c r="AA1553" i="12"/>
  <c r="AA1506" i="12"/>
  <c r="Z1506" i="12"/>
  <c r="AA1551" i="12"/>
  <c r="Z1551" i="12"/>
  <c r="Z1384" i="12"/>
  <c r="AA1384" i="12"/>
  <c r="Z1544" i="12"/>
  <c r="AA1544" i="12"/>
  <c r="Z1519" i="12"/>
  <c r="AA1519" i="12"/>
  <c r="Z1671" i="12"/>
  <c r="AA1671" i="12"/>
  <c r="Z1637" i="12"/>
  <c r="AA1637" i="12"/>
  <c r="Z1529" i="12"/>
  <c r="AA1529" i="12"/>
  <c r="Z1626" i="12"/>
  <c r="AA1626" i="12"/>
  <c r="AA1635" i="12"/>
  <c r="Z1635" i="12"/>
  <c r="Z1725" i="12"/>
  <c r="AA1725" i="12"/>
  <c r="Z1864" i="12"/>
  <c r="AA1864" i="12"/>
  <c r="Z1784" i="12"/>
  <c r="AA1784" i="12"/>
  <c r="AA1865" i="12"/>
  <c r="Z1865" i="12"/>
  <c r="Z1766" i="12"/>
  <c r="AA1766" i="12"/>
  <c r="AA1900" i="12"/>
  <c r="Z1900" i="12"/>
  <c r="AA1897" i="12"/>
  <c r="Z1897" i="12"/>
  <c r="AA1826" i="12"/>
  <c r="Z1826" i="12"/>
  <c r="Z1694" i="12"/>
  <c r="AA1694" i="12"/>
  <c r="AA1898" i="12"/>
  <c r="Z1898" i="12"/>
  <c r="Z1720" i="12"/>
  <c r="AA1720" i="12"/>
  <c r="AA1851" i="12"/>
  <c r="Z1851" i="12"/>
  <c r="Z1704" i="12"/>
  <c r="AA1704" i="12"/>
  <c r="AA2058" i="12"/>
  <c r="Z2058" i="12"/>
  <c r="AA1997" i="12"/>
  <c r="Z1997" i="12"/>
  <c r="Z1748" i="12"/>
  <c r="AA1748" i="12"/>
  <c r="AA1777" i="12"/>
  <c r="Z1777" i="12"/>
  <c r="AA1875" i="12"/>
  <c r="Z1875" i="12"/>
  <c r="AA2044" i="12"/>
  <c r="Z2044" i="12"/>
  <c r="AA2018" i="12"/>
  <c r="Z2018" i="12"/>
  <c r="AA1975" i="12"/>
  <c r="Z1975" i="12"/>
  <c r="AA2046" i="12"/>
  <c r="Z2046" i="12"/>
  <c r="Z1929" i="12"/>
  <c r="AA1929" i="12"/>
  <c r="Z2007" i="12"/>
  <c r="AA2007" i="12"/>
  <c r="Z2064" i="12"/>
  <c r="AA2064" i="12"/>
  <c r="AA2274" i="12"/>
  <c r="Z2274" i="12"/>
  <c r="AA2075" i="12"/>
  <c r="Z2075" i="12"/>
  <c r="AA2278" i="12"/>
  <c r="Z2278" i="12"/>
  <c r="Z2080" i="12"/>
  <c r="AA2080" i="12"/>
  <c r="Z2166" i="12"/>
  <c r="AA2166" i="12"/>
  <c r="Z2010" i="12"/>
  <c r="AA2010" i="12"/>
  <c r="Z2303" i="12"/>
  <c r="AA2303" i="12"/>
  <c r="Z2235" i="12"/>
  <c r="AA2235" i="12"/>
  <c r="AA2196" i="12"/>
  <c r="Z2196" i="12"/>
  <c r="Z2241" i="12"/>
  <c r="AA2241" i="12"/>
  <c r="AA2217" i="12"/>
  <c r="Z2217" i="12"/>
  <c r="Z2342" i="12"/>
  <c r="AA2342" i="12"/>
  <c r="Z2208" i="12"/>
  <c r="AA2208" i="12"/>
  <c r="AA2339" i="12"/>
  <c r="Z2339" i="12"/>
  <c r="Z2359" i="12"/>
  <c r="AA2359" i="12"/>
  <c r="Z2395" i="12"/>
  <c r="AA2395" i="12"/>
  <c r="AA2246" i="12"/>
  <c r="Z2246" i="12"/>
  <c r="Z2379" i="12"/>
  <c r="AA2379" i="12"/>
  <c r="Z2363" i="12"/>
  <c r="AA2363" i="12"/>
  <c r="AA2316" i="12"/>
  <c r="Z2316" i="12"/>
  <c r="AA2489" i="12"/>
  <c r="Z2489" i="12"/>
  <c r="AA2471" i="12"/>
  <c r="Z2471" i="12"/>
  <c r="Z2499" i="12"/>
  <c r="AA2499" i="12"/>
  <c r="Z2503" i="12"/>
  <c r="AA2503" i="12"/>
  <c r="AA2312" i="12"/>
  <c r="Z2312" i="12"/>
  <c r="Z2447" i="12"/>
  <c r="AA2447" i="12"/>
  <c r="AA2529" i="12"/>
  <c r="Z2529" i="12"/>
  <c r="Z2475" i="12"/>
  <c r="AA2475" i="12"/>
  <c r="Z2404" i="12"/>
  <c r="AA2404" i="12"/>
  <c r="Z2607" i="12"/>
  <c r="AA2607" i="12"/>
  <c r="Z2534" i="12"/>
  <c r="AA2534" i="12"/>
  <c r="AA2549" i="12"/>
  <c r="Z2549" i="12"/>
  <c r="AA2546" i="12"/>
  <c r="Z2546" i="12"/>
  <c r="Z2526" i="12"/>
  <c r="AA2526" i="12"/>
  <c r="AA2566" i="12"/>
  <c r="Z2566" i="12"/>
  <c r="Z2750" i="12"/>
  <c r="AA2750" i="12"/>
  <c r="Z2660" i="12"/>
  <c r="AA2660" i="12"/>
  <c r="Z2645" i="12"/>
  <c r="AA2645" i="12"/>
  <c r="Z2568" i="12"/>
  <c r="AA2568" i="12"/>
  <c r="Z2740" i="12"/>
  <c r="AA2740" i="12"/>
  <c r="Z2706" i="12"/>
  <c r="AA2706" i="12"/>
  <c r="AA2715" i="12"/>
  <c r="Z2715" i="12"/>
  <c r="Z2781" i="12"/>
  <c r="AA2781" i="12"/>
  <c r="AA2836" i="12"/>
  <c r="Z2836" i="12"/>
  <c r="Z2828" i="12"/>
  <c r="AA2828" i="12"/>
  <c r="Z2787" i="12"/>
  <c r="AA2787" i="12"/>
  <c r="AA2864" i="12"/>
  <c r="Z2864" i="12"/>
  <c r="Z2816" i="12"/>
  <c r="AA2816" i="12"/>
  <c r="AA2991" i="12"/>
  <c r="Z2991" i="12"/>
  <c r="AA3112" i="12"/>
  <c r="Z3112" i="12"/>
  <c r="Z3030" i="12"/>
  <c r="AA3030" i="12"/>
  <c r="AA2870" i="12"/>
  <c r="Z2870" i="12"/>
  <c r="Z2819" i="12"/>
  <c r="AA2819" i="12"/>
  <c r="Z3003" i="12"/>
  <c r="AA3003" i="12"/>
  <c r="AA3115" i="12"/>
  <c r="Z3115" i="12"/>
  <c r="Z3027" i="12"/>
  <c r="AA3027" i="12"/>
  <c r="AA3014" i="12"/>
  <c r="Z3014" i="12"/>
  <c r="Z2974" i="12"/>
  <c r="AA2974" i="12"/>
  <c r="Z2881" i="12"/>
  <c r="AA2881" i="12"/>
  <c r="AA3002" i="12"/>
  <c r="Z3002" i="12"/>
  <c r="AA2980" i="12"/>
  <c r="Z2980" i="12"/>
  <c r="AA3044" i="12"/>
  <c r="Z3044" i="12"/>
  <c r="AA3010" i="12"/>
  <c r="Z3010" i="12"/>
  <c r="AA3176" i="12"/>
  <c r="Z3176" i="12"/>
  <c r="AA3103" i="12"/>
  <c r="Z3103" i="12"/>
  <c r="Z3055" i="12"/>
  <c r="AA3055" i="12"/>
  <c r="AA3053" i="12"/>
  <c r="Z3053" i="12"/>
  <c r="AA2940" i="12"/>
  <c r="Z2940" i="12"/>
  <c r="AA3207" i="12"/>
  <c r="Z3207" i="12"/>
  <c r="Z3214" i="12"/>
  <c r="AA3214" i="12"/>
  <c r="Z3311" i="12"/>
  <c r="AA3311" i="12"/>
  <c r="Z3253" i="12"/>
  <c r="AA3253" i="12"/>
  <c r="AA3166" i="12"/>
  <c r="Z3166" i="12"/>
  <c r="AA3211" i="12"/>
  <c r="Z3211" i="12"/>
  <c r="AA3201" i="12"/>
  <c r="Z3201" i="12"/>
  <c r="Z3287" i="12"/>
  <c r="AA3287" i="12"/>
  <c r="Z3361" i="12"/>
  <c r="AA3361" i="12"/>
  <c r="Z3370" i="12"/>
  <c r="AA3370" i="12"/>
  <c r="Z3344" i="12"/>
  <c r="AA3344" i="12"/>
  <c r="AA3296" i="12"/>
  <c r="Z3296" i="12"/>
  <c r="Z3227" i="12"/>
  <c r="AA3227" i="12"/>
  <c r="Z3563" i="12"/>
  <c r="AA3563" i="12"/>
  <c r="Z3545" i="12"/>
  <c r="AA3545" i="12"/>
  <c r="AA3632" i="12"/>
  <c r="Z3632" i="12"/>
  <c r="Z3474" i="12"/>
  <c r="AA3474" i="12"/>
  <c r="Z3481" i="12"/>
  <c r="AA3481" i="12"/>
  <c r="AA3611" i="12"/>
  <c r="Z3611" i="12"/>
  <c r="AA3480" i="12"/>
  <c r="Z3480" i="12"/>
  <c r="AA3384" i="12"/>
  <c r="Z3384" i="12"/>
  <c r="Z3581" i="12"/>
  <c r="AA3581" i="12"/>
  <c r="Z3457" i="12"/>
  <c r="AA3457" i="12"/>
  <c r="Z3561" i="12"/>
  <c r="AA3561" i="12"/>
  <c r="Z3637" i="12"/>
  <c r="AA3637" i="12"/>
  <c r="AA3619" i="12"/>
  <c r="Z3619" i="12"/>
  <c r="AA3656" i="12"/>
  <c r="Z3656" i="12"/>
  <c r="AA3373" i="12"/>
  <c r="Z3373" i="12"/>
  <c r="AA3624" i="12"/>
  <c r="Z3624" i="12"/>
  <c r="AA3778" i="12"/>
  <c r="Z3778" i="12"/>
  <c r="AA3659" i="12"/>
  <c r="Z3659" i="12"/>
  <c r="AA3738" i="12"/>
  <c r="Z3738" i="12"/>
  <c r="AA3792" i="12"/>
  <c r="Z3792" i="12"/>
  <c r="Z3642" i="12"/>
  <c r="AA3642" i="12"/>
  <c r="AA3655" i="12"/>
  <c r="Z3655" i="12"/>
  <c r="Z3714" i="12"/>
  <c r="AA3714" i="12"/>
  <c r="AA3839" i="12"/>
  <c r="Z3839" i="12"/>
  <c r="Z3745" i="12"/>
  <c r="AA3745" i="12"/>
  <c r="Z3873" i="12"/>
  <c r="AA3873" i="12"/>
  <c r="Z3731" i="12"/>
  <c r="AA3731" i="12"/>
  <c r="Z3756" i="12"/>
  <c r="AA3756" i="12"/>
  <c r="AA3775" i="12"/>
  <c r="Z3775" i="12"/>
  <c r="Z3599" i="12"/>
  <c r="AA3599" i="12"/>
  <c r="Z3737" i="12"/>
  <c r="AA3737" i="12"/>
  <c r="AA3863" i="12"/>
  <c r="Z3863" i="12"/>
  <c r="Z3905" i="12"/>
  <c r="AA3905" i="12"/>
  <c r="AA3933" i="12"/>
  <c r="Z3933" i="12"/>
  <c r="Z3893" i="12"/>
  <c r="AA3893" i="12"/>
  <c r="AC483" i="12"/>
  <c r="AD483" i="12" s="1"/>
  <c r="AC183" i="12"/>
  <c r="AD183" i="12" s="1"/>
  <c r="Z379" i="12"/>
  <c r="AA379" i="12"/>
  <c r="AC230" i="12"/>
  <c r="AD230" i="12" s="1"/>
  <c r="AA256" i="12"/>
  <c r="Z256" i="12"/>
  <c r="AC569" i="12"/>
  <c r="AD569" i="12" s="1"/>
  <c r="AC508" i="12"/>
  <c r="AD508" i="12" s="1"/>
  <c r="AC495" i="12"/>
  <c r="AD495" i="12" s="1"/>
  <c r="AC452" i="12"/>
  <c r="AD452" i="12" s="1"/>
  <c r="AC682" i="12"/>
  <c r="AD682" i="12" s="1"/>
  <c r="AC315" i="12"/>
  <c r="AD315" i="12" s="1"/>
  <c r="AC426" i="12"/>
  <c r="AD426" i="12" s="1"/>
  <c r="AC551" i="12"/>
  <c r="AD551" i="12" s="1"/>
  <c r="AC314" i="12"/>
  <c r="AD314" i="12" s="1"/>
  <c r="AC567" i="12"/>
  <c r="AD567" i="12" s="1"/>
  <c r="AC653" i="12"/>
  <c r="AD653" i="12" s="1"/>
  <c r="AC561" i="12"/>
  <c r="AD561" i="12" s="1"/>
  <c r="AC604" i="12"/>
  <c r="AD604" i="12" s="1"/>
  <c r="AC497" i="12"/>
  <c r="AD497" i="12" s="1"/>
  <c r="AC631" i="12"/>
  <c r="AD631" i="12" s="1"/>
  <c r="AC504" i="12"/>
  <c r="AD504" i="12" s="1"/>
  <c r="AC667" i="12"/>
  <c r="AD667" i="12" s="1"/>
  <c r="AC574" i="12"/>
  <c r="AD574" i="12" s="1"/>
  <c r="AC502" i="12"/>
  <c r="AD502" i="12" s="1"/>
  <c r="AC734" i="12"/>
  <c r="AD734" i="12" s="1"/>
  <c r="AC718" i="12"/>
  <c r="AD718" i="12" s="1"/>
  <c r="AC827" i="12"/>
  <c r="AD827" i="12" s="1"/>
  <c r="AC1018" i="12"/>
  <c r="AD1018" i="12" s="1"/>
  <c r="AC605" i="12"/>
  <c r="AD605" i="12" s="1"/>
  <c r="AC735" i="12"/>
  <c r="AD735" i="12" s="1"/>
  <c r="AC849" i="12"/>
  <c r="AD849" i="12" s="1"/>
  <c r="AC938" i="12"/>
  <c r="AD938" i="12" s="1"/>
  <c r="AC816" i="12"/>
  <c r="AD816" i="12" s="1"/>
  <c r="AC874" i="12"/>
  <c r="AD874" i="12" s="1"/>
  <c r="AC959" i="12"/>
  <c r="AD959" i="12" s="1"/>
  <c r="AC1147" i="12"/>
  <c r="AD1147" i="12" s="1"/>
  <c r="AC1128" i="12"/>
  <c r="AD1128" i="12" s="1"/>
  <c r="AC1198" i="12"/>
  <c r="AD1198" i="12" s="1"/>
  <c r="AC1017" i="12"/>
  <c r="AD1017" i="12" s="1"/>
  <c r="AC1060" i="12"/>
  <c r="AD1060" i="12" s="1"/>
  <c r="AC1058" i="12"/>
  <c r="AD1058" i="12" s="1"/>
  <c r="AC940" i="12"/>
  <c r="AD940" i="12" s="1"/>
  <c r="AC921" i="12"/>
  <c r="AD921" i="12" s="1"/>
  <c r="AC861" i="12"/>
  <c r="AD861" i="12" s="1"/>
  <c r="AC951" i="12"/>
  <c r="AD951" i="12" s="1"/>
  <c r="AC1047" i="12"/>
  <c r="AD1047" i="12" s="1"/>
  <c r="AC1349" i="12"/>
  <c r="AD1349" i="12" s="1"/>
  <c r="AC1376" i="12"/>
  <c r="AD1376" i="12" s="1"/>
  <c r="AC1320" i="12"/>
  <c r="AD1320" i="12" s="1"/>
  <c r="AC1276" i="12"/>
  <c r="AD1276" i="12" s="1"/>
  <c r="AC1201" i="12"/>
  <c r="AD1201" i="12" s="1"/>
  <c r="AC1325" i="12"/>
  <c r="AD1325" i="12" s="1"/>
  <c r="AC1163" i="12"/>
  <c r="AD1163" i="12" s="1"/>
  <c r="AC1352" i="12"/>
  <c r="AD1352" i="12" s="1"/>
  <c r="AC1314" i="12"/>
  <c r="AD1314" i="12" s="1"/>
  <c r="AC1532" i="12"/>
  <c r="AD1532" i="12" s="1"/>
  <c r="AC1383" i="12"/>
  <c r="AD1383" i="12" s="1"/>
  <c r="AC1446" i="12"/>
  <c r="AD1446" i="12" s="1"/>
  <c r="AC1264" i="12"/>
  <c r="AD1264" i="12" s="1"/>
  <c r="AC1557" i="12"/>
  <c r="AD1557" i="12" s="1"/>
  <c r="AC1550" i="12"/>
  <c r="AD1550" i="12" s="1"/>
  <c r="AC1574" i="12"/>
  <c r="AD1574" i="12" s="1"/>
  <c r="AC1622" i="12"/>
  <c r="AD1622" i="12" s="1"/>
  <c r="AC1659" i="12"/>
  <c r="AD1659" i="12" s="1"/>
  <c r="AC1654" i="12"/>
  <c r="AD1654" i="12" s="1"/>
  <c r="AC1607" i="12"/>
  <c r="AD1607" i="12" s="1"/>
  <c r="AC1696" i="12"/>
  <c r="AD1696" i="12" s="1"/>
  <c r="AC1420" i="12"/>
  <c r="AD1420" i="12" s="1"/>
  <c r="AC1542" i="12"/>
  <c r="AD1542" i="12" s="1"/>
  <c r="AC1567" i="12"/>
  <c r="AD1567" i="12" s="1"/>
  <c r="AC1652" i="12"/>
  <c r="AD1652" i="12" s="1"/>
  <c r="AC1646" i="12"/>
  <c r="AD1646" i="12" s="1"/>
  <c r="AC1754" i="12"/>
  <c r="AD1754" i="12" s="1"/>
  <c r="AC1720" i="12"/>
  <c r="AD1720" i="12" s="1"/>
  <c r="AC1841" i="12"/>
  <c r="AD1841" i="12" s="1"/>
  <c r="AC1793" i="12"/>
  <c r="AD1793" i="12" s="1"/>
  <c r="AC1972" i="12"/>
  <c r="AD1972" i="12" s="1"/>
  <c r="AC1890" i="12"/>
  <c r="AD1890" i="12" s="1"/>
  <c r="AC2001" i="12"/>
  <c r="AD2001" i="12" s="1"/>
  <c r="AC1945" i="12"/>
  <c r="AD1945" i="12" s="1"/>
  <c r="AC2111" i="12"/>
  <c r="AD2111" i="12" s="1"/>
  <c r="AC1967" i="12"/>
  <c r="AD1967" i="12" s="1"/>
  <c r="AC2047" i="12"/>
  <c r="AD2047" i="12" s="1"/>
  <c r="AC2032" i="12"/>
  <c r="AD2032" i="12" s="1"/>
  <c r="AC2010" i="12"/>
  <c r="AD2010" i="12" s="1"/>
  <c r="AC2127" i="12"/>
  <c r="AD2127" i="12" s="1"/>
  <c r="AC2116" i="12"/>
  <c r="AD2116" i="12" s="1"/>
  <c r="AC2175" i="12"/>
  <c r="AD2175" i="12" s="1"/>
  <c r="AC2282" i="12"/>
  <c r="AD2282" i="12" s="1"/>
  <c r="AC2242" i="12"/>
  <c r="AD2242" i="12" s="1"/>
  <c r="AC2349" i="12"/>
  <c r="AD2349" i="12" s="1"/>
  <c r="AC2300" i="12"/>
  <c r="AD2300" i="12" s="1"/>
  <c r="AC2296" i="12"/>
  <c r="AD2296" i="12" s="1"/>
  <c r="AC2396" i="12"/>
  <c r="AD2396" i="12" s="1"/>
  <c r="AC2303" i="12"/>
  <c r="AD2303" i="12" s="1"/>
  <c r="AC2492" i="12"/>
  <c r="AD2492" i="12" s="1"/>
  <c r="AC2500" i="12"/>
  <c r="AD2500" i="12" s="1"/>
  <c r="AC2514" i="12"/>
  <c r="AD2514" i="12" s="1"/>
  <c r="AC2493" i="12"/>
  <c r="AD2493" i="12" s="1"/>
  <c r="AC2433" i="12"/>
  <c r="AD2433" i="12" s="1"/>
  <c r="AC2489" i="12"/>
  <c r="AD2489" i="12" s="1"/>
  <c r="AC2529" i="12"/>
  <c r="AD2529" i="12" s="1"/>
  <c r="AC2544" i="12"/>
  <c r="AD2544" i="12" s="1"/>
  <c r="AC2548" i="12"/>
  <c r="AD2548" i="12" s="1"/>
  <c r="AC2619" i="12"/>
  <c r="AD2619" i="12" s="1"/>
  <c r="AC2561" i="12"/>
  <c r="AD2561" i="12" s="1"/>
  <c r="AC2754" i="12"/>
  <c r="AD2754" i="12" s="1"/>
  <c r="AC2698" i="12"/>
  <c r="AD2698" i="12" s="1"/>
  <c r="AC2670" i="12"/>
  <c r="AD2670" i="12" s="1"/>
  <c r="AC2751" i="12"/>
  <c r="AD2751" i="12" s="1"/>
  <c r="AC2713" i="12"/>
  <c r="AD2713" i="12" s="1"/>
  <c r="AC2859" i="12"/>
  <c r="AD2859" i="12" s="1"/>
  <c r="AC2876" i="12"/>
  <c r="AD2876" i="12" s="1"/>
  <c r="AC2873" i="12"/>
  <c r="AD2873" i="12" s="1"/>
  <c r="AC2812" i="12"/>
  <c r="AD2812" i="12" s="1"/>
  <c r="AC3006" i="12"/>
  <c r="AD3006" i="12" s="1"/>
  <c r="AC2928" i="12"/>
  <c r="AD2928" i="12" s="1"/>
  <c r="AC3080" i="12"/>
  <c r="AD3080" i="12" s="1"/>
  <c r="AC2985" i="12"/>
  <c r="AD2985" i="12" s="1"/>
  <c r="AC3023" i="12"/>
  <c r="AD3023" i="12" s="1"/>
  <c r="AC3030" i="12"/>
  <c r="AD3030" i="12" s="1"/>
  <c r="AC3198" i="12"/>
  <c r="AD3198" i="12" s="1"/>
  <c r="AC3358" i="12"/>
  <c r="AD3358" i="12" s="1"/>
  <c r="AC3374" i="12"/>
  <c r="AD3374" i="12" s="1"/>
  <c r="AC3310" i="12"/>
  <c r="AD3310" i="12" s="1"/>
  <c r="AC3217" i="12"/>
  <c r="AD3217" i="12" s="1"/>
  <c r="AC3231" i="12"/>
  <c r="AD3231" i="12" s="1"/>
  <c r="AC3254" i="12"/>
  <c r="AD3254" i="12" s="1"/>
  <c r="AC3193" i="12"/>
  <c r="AD3193" i="12" s="1"/>
  <c r="AC3224" i="12"/>
  <c r="AD3224" i="12" s="1"/>
  <c r="AC3568" i="12"/>
  <c r="AD3568" i="12" s="1"/>
  <c r="AC3439" i="12"/>
  <c r="AD3439" i="12" s="1"/>
  <c r="AC3620" i="12"/>
  <c r="AD3620" i="12" s="1"/>
  <c r="AC3584" i="12"/>
  <c r="AD3584" i="12" s="1"/>
  <c r="AC3542" i="12"/>
  <c r="AD3542" i="12" s="1"/>
  <c r="AC3388" i="12"/>
  <c r="AD3388" i="12" s="1"/>
  <c r="AC3680" i="12"/>
  <c r="AD3680" i="12" s="1"/>
  <c r="AC160" i="12"/>
  <c r="AD160" i="12" s="1"/>
  <c r="AA188" i="12"/>
  <c r="Z188" i="12"/>
  <c r="AA431" i="12"/>
  <c r="Z431" i="12"/>
  <c r="AA274" i="12"/>
  <c r="Z274" i="12"/>
  <c r="AC246" i="12"/>
  <c r="AD246" i="12" s="1"/>
  <c r="AA193" i="12"/>
  <c r="Z193" i="12"/>
  <c r="AC412" i="12"/>
  <c r="AD412" i="12" s="1"/>
  <c r="AA239" i="12"/>
  <c r="Z239" i="12"/>
  <c r="Z201" i="12"/>
  <c r="AA201" i="12"/>
  <c r="AC278" i="12"/>
  <c r="AD278" i="12" s="1"/>
  <c r="AC203" i="12"/>
  <c r="AD203" i="12" s="1"/>
  <c r="AC476" i="12"/>
  <c r="AD476" i="12" s="1"/>
  <c r="S3312" i="12"/>
  <c r="T3312" i="12" s="1"/>
  <c r="AB3312" i="12" s="1"/>
  <c r="S3287" i="12"/>
  <c r="T3287" i="12" s="1"/>
  <c r="AB3287" i="12" s="1"/>
  <c r="S3204" i="12"/>
  <c r="T3204" i="12" s="1"/>
  <c r="AB3204" i="12" s="1"/>
  <c r="S3156" i="12"/>
  <c r="T3156" i="12" s="1"/>
  <c r="AB3156" i="12" s="1"/>
  <c r="S3281" i="12"/>
  <c r="T3281" i="12" s="1"/>
  <c r="AB3281" i="12" s="1"/>
  <c r="S3257" i="12"/>
  <c r="T3257" i="12" s="1"/>
  <c r="AB3257" i="12" s="1"/>
  <c r="S3187" i="12"/>
  <c r="T3187" i="12" s="1"/>
  <c r="AB3187" i="12" s="1"/>
  <c r="S3186" i="12"/>
  <c r="T3186" i="12" s="1"/>
  <c r="AB3186" i="12" s="1"/>
  <c r="S3326" i="12"/>
  <c r="T3326" i="12" s="1"/>
  <c r="AB3326" i="12" s="1"/>
  <c r="S3442" i="12"/>
  <c r="T3442" i="12" s="1"/>
  <c r="AB3442" i="12" s="1"/>
  <c r="S3614" i="12"/>
  <c r="T3614" i="12" s="1"/>
  <c r="AB3614" i="12" s="1"/>
  <c r="S3286" i="12"/>
  <c r="T3286" i="12" s="1"/>
  <c r="AB3286" i="12" s="1"/>
  <c r="S3561" i="12"/>
  <c r="T3561" i="12" s="1"/>
  <c r="AB3561" i="12" s="1"/>
  <c r="S3636" i="12"/>
  <c r="T3636" i="12" s="1"/>
  <c r="AB3636" i="12" s="1"/>
  <c r="S3484" i="12"/>
  <c r="T3484" i="12" s="1"/>
  <c r="AB3484" i="12" s="1"/>
  <c r="S3602" i="12"/>
  <c r="T3602" i="12" s="1"/>
  <c r="AB3602" i="12" s="1"/>
  <c r="S3632" i="12"/>
  <c r="T3632" i="12" s="1"/>
  <c r="AB3632" i="12" s="1"/>
  <c r="S3438" i="12"/>
  <c r="T3438" i="12" s="1"/>
  <c r="AB3438" i="12" s="1"/>
  <c r="S3480" i="12"/>
  <c r="T3480" i="12" s="1"/>
  <c r="AB3480" i="12" s="1"/>
  <c r="S3543" i="12"/>
  <c r="T3543" i="12" s="1"/>
  <c r="AB3543" i="12" s="1"/>
  <c r="S3402" i="12"/>
  <c r="T3402" i="12" s="1"/>
  <c r="AB3402" i="12" s="1"/>
  <c r="S3463" i="12"/>
  <c r="T3463" i="12" s="1"/>
  <c r="AB3463" i="12" s="1"/>
  <c r="S3412" i="12"/>
  <c r="T3412" i="12" s="1"/>
  <c r="AB3412" i="12" s="1"/>
  <c r="S3631" i="12"/>
  <c r="T3631" i="12" s="1"/>
  <c r="AB3631" i="12" s="1"/>
  <c r="S3598" i="12"/>
  <c r="T3598" i="12" s="1"/>
  <c r="AB3598" i="12" s="1"/>
  <c r="S3563" i="12"/>
  <c r="T3563" i="12" s="1"/>
  <c r="AB3563" i="12" s="1"/>
  <c r="S3707" i="12"/>
  <c r="T3707" i="12" s="1"/>
  <c r="AB3707" i="12" s="1"/>
  <c r="S3498" i="12"/>
  <c r="T3498" i="12" s="1"/>
  <c r="AB3498" i="12" s="1"/>
  <c r="S3780" i="12"/>
  <c r="T3780" i="12" s="1"/>
  <c r="AB3780" i="12" s="1"/>
  <c r="S3675" i="12"/>
  <c r="T3675" i="12" s="1"/>
  <c r="AB3675" i="12" s="1"/>
  <c r="S3805" i="12"/>
  <c r="T3805" i="12" s="1"/>
  <c r="AB3805" i="12" s="1"/>
  <c r="S3813" i="12"/>
  <c r="T3813" i="12" s="1"/>
  <c r="AB3813" i="12" s="1"/>
  <c r="S3865" i="12"/>
  <c r="T3865" i="12" s="1"/>
  <c r="AB3865" i="12" s="1"/>
  <c r="S3819" i="12"/>
  <c r="T3819" i="12" s="1"/>
  <c r="AB3819" i="12" s="1"/>
  <c r="S3789" i="12"/>
  <c r="T3789" i="12" s="1"/>
  <c r="AB3789" i="12" s="1"/>
  <c r="S3769" i="12"/>
  <c r="T3769" i="12" s="1"/>
  <c r="AB3769" i="12" s="1"/>
  <c r="S3657" i="12"/>
  <c r="T3657" i="12" s="1"/>
  <c r="AB3657" i="12" s="1"/>
  <c r="S3841" i="12"/>
  <c r="T3841" i="12" s="1"/>
  <c r="AB3841" i="12" s="1"/>
  <c r="S3649" i="12"/>
  <c r="T3649" i="12" s="1"/>
  <c r="AB3649" i="12" s="1"/>
  <c r="S3821" i="12"/>
  <c r="T3821" i="12" s="1"/>
  <c r="AB3821" i="12" s="1"/>
  <c r="S3894" i="12"/>
  <c r="T3894" i="12" s="1"/>
  <c r="AB3894" i="12" s="1"/>
  <c r="S3906" i="12"/>
  <c r="T3906" i="12" s="1"/>
  <c r="AB3906" i="12" s="1"/>
  <c r="S3898" i="12"/>
  <c r="T3898" i="12" s="1"/>
  <c r="AB3898" i="12" s="1"/>
  <c r="S3930" i="12"/>
  <c r="T3930" i="12" s="1"/>
  <c r="AB3930" i="12" s="1"/>
  <c r="S3884" i="12"/>
  <c r="T3884" i="12" s="1"/>
  <c r="AB3884" i="12" s="1"/>
  <c r="AC453" i="12"/>
  <c r="AD453" i="12" s="1"/>
  <c r="AC399" i="12"/>
  <c r="AD399" i="12" s="1"/>
  <c r="Z163" i="12"/>
  <c r="AA163" i="12"/>
  <c r="AC167" i="12"/>
  <c r="AD167" i="12" s="1"/>
  <c r="AC228" i="12"/>
  <c r="AD228" i="12" s="1"/>
  <c r="Z174" i="12"/>
  <c r="AA174" i="12"/>
  <c r="Z322" i="12"/>
  <c r="AA322" i="12"/>
  <c r="AA453" i="12"/>
  <c r="Z453" i="12"/>
  <c r="AA636" i="12"/>
  <c r="Z636" i="12"/>
  <c r="AA395" i="12"/>
  <c r="Z395" i="12"/>
  <c r="Z454" i="12"/>
  <c r="AA454" i="12"/>
  <c r="AA664" i="12"/>
  <c r="Z664" i="12"/>
  <c r="Z378" i="12"/>
  <c r="AA378" i="12"/>
  <c r="AA331" i="12"/>
  <c r="Z331" i="12"/>
  <c r="AA473" i="12"/>
  <c r="Z473" i="12"/>
  <c r="AA416" i="12"/>
  <c r="Z416" i="12"/>
  <c r="Z545" i="12"/>
  <c r="AA545" i="12"/>
  <c r="AA638" i="12"/>
  <c r="Z638" i="12"/>
  <c r="Z665" i="12"/>
  <c r="AA665" i="12"/>
  <c r="Z676" i="12"/>
  <c r="AA676" i="12"/>
  <c r="Z640" i="12"/>
  <c r="AA640" i="12"/>
  <c r="AA377" i="12"/>
  <c r="Z377" i="12"/>
  <c r="AA679" i="12"/>
  <c r="Z679" i="12"/>
  <c r="AA578" i="12"/>
  <c r="Z578" i="12"/>
  <c r="AA372" i="12"/>
  <c r="Z372" i="12"/>
  <c r="Z452" i="12"/>
  <c r="AA452" i="12"/>
  <c r="Z544" i="12"/>
  <c r="AA544" i="12"/>
  <c r="Z469" i="12"/>
  <c r="AA469" i="12"/>
  <c r="Z398" i="12"/>
  <c r="AA398" i="12"/>
  <c r="AA425" i="12"/>
  <c r="Z425" i="12"/>
  <c r="Z826" i="12"/>
  <c r="AA826" i="12"/>
  <c r="AA686" i="12"/>
  <c r="Z686" i="12"/>
  <c r="AA625" i="12"/>
  <c r="Z625" i="12"/>
  <c r="AA757" i="12"/>
  <c r="Z757" i="12"/>
  <c r="AA829" i="12"/>
  <c r="Z829" i="12"/>
  <c r="Z845" i="12"/>
  <c r="AA845" i="12"/>
  <c r="Z820" i="12"/>
  <c r="AA820" i="12"/>
  <c r="AA765" i="12"/>
  <c r="Z765" i="12"/>
  <c r="Z724" i="12"/>
  <c r="AA724" i="12"/>
  <c r="Z817" i="12"/>
  <c r="AA817" i="12"/>
  <c r="AA776" i="12"/>
  <c r="Z776" i="12"/>
  <c r="Z779" i="12"/>
  <c r="AA779" i="12"/>
  <c r="AA711" i="12"/>
  <c r="Z711" i="12"/>
  <c r="Z949" i="12"/>
  <c r="AA949" i="12"/>
  <c r="AA912" i="12"/>
  <c r="Z912" i="12"/>
  <c r="AA1119" i="12"/>
  <c r="Z1119" i="12"/>
  <c r="Z946" i="12"/>
  <c r="AA946" i="12"/>
  <c r="AA1031" i="12"/>
  <c r="Z1031" i="12"/>
  <c r="AA963" i="12"/>
  <c r="Z963" i="12"/>
  <c r="Z944" i="12"/>
  <c r="AA944" i="12"/>
  <c r="AA1120" i="12"/>
  <c r="Z1120" i="12"/>
  <c r="Z1105" i="12"/>
  <c r="AA1105" i="12"/>
  <c r="AA828" i="12"/>
  <c r="Z828" i="12"/>
  <c r="Z995" i="12"/>
  <c r="AA995" i="12"/>
  <c r="Z1054" i="12"/>
  <c r="AA1054" i="12"/>
  <c r="AA1172" i="12"/>
  <c r="Z1172" i="12"/>
  <c r="Z1070" i="12"/>
  <c r="AA1070" i="12"/>
  <c r="AA1246" i="12"/>
  <c r="Z1246" i="12"/>
  <c r="Z1147" i="12"/>
  <c r="AA1147" i="12"/>
  <c r="Z1007" i="12"/>
  <c r="AA1007" i="12"/>
  <c r="AA1039" i="12"/>
  <c r="Z1039" i="12"/>
  <c r="Z1145" i="12"/>
  <c r="AA1145" i="12"/>
  <c r="AA1186" i="12"/>
  <c r="Z1186" i="12"/>
  <c r="AA1245" i="12"/>
  <c r="Z1245" i="12"/>
  <c r="AA1255" i="12"/>
  <c r="Z1255" i="12"/>
  <c r="AA930" i="12"/>
  <c r="Z930" i="12"/>
  <c r="Z1326" i="12"/>
  <c r="AA1326" i="12"/>
  <c r="AA1080" i="12"/>
  <c r="Z1080" i="12"/>
  <c r="AA1016" i="12"/>
  <c r="Z1016" i="12"/>
  <c r="Z1568" i="12"/>
  <c r="AA1568" i="12"/>
  <c r="Z1269" i="12"/>
  <c r="AA1269" i="12"/>
  <c r="Z1277" i="12"/>
  <c r="AA1277" i="12"/>
  <c r="Z1253" i="12"/>
  <c r="AA1253" i="12"/>
  <c r="Z1416" i="12"/>
  <c r="AA1416" i="12"/>
  <c r="Z1452" i="12"/>
  <c r="AA1452" i="12"/>
  <c r="Z1271" i="12"/>
  <c r="AA1271" i="12"/>
  <c r="AA1571" i="12"/>
  <c r="Z1571" i="12"/>
  <c r="AA1376" i="12"/>
  <c r="Z1376" i="12"/>
  <c r="AA1232" i="12"/>
  <c r="Z1232" i="12"/>
  <c r="AA1432" i="12"/>
  <c r="Z1432" i="12"/>
  <c r="Z1449" i="12"/>
  <c r="AA1449" i="12"/>
  <c r="Z1542" i="12"/>
  <c r="AA1542" i="12"/>
  <c r="AA1581" i="12"/>
  <c r="Z1581" i="12"/>
  <c r="AA1590" i="12"/>
  <c r="Z1590" i="12"/>
  <c r="AA1488" i="12"/>
  <c r="Z1488" i="12"/>
  <c r="AA1712" i="12"/>
  <c r="Z1712" i="12"/>
  <c r="Z1504" i="12"/>
  <c r="AA1504" i="12"/>
  <c r="Z1646" i="12"/>
  <c r="AA1646" i="12"/>
  <c r="AA1654" i="12"/>
  <c r="Z1654" i="12"/>
  <c r="AA1663" i="12"/>
  <c r="Z1663" i="12"/>
  <c r="AA1540" i="12"/>
  <c r="Z1540" i="12"/>
  <c r="AA1596" i="12"/>
  <c r="Z1596" i="12"/>
  <c r="Z1708" i="12"/>
  <c r="AA1708" i="12"/>
  <c r="AA1655" i="12"/>
  <c r="Z1655" i="12"/>
  <c r="AA1807" i="12"/>
  <c r="Z1807" i="12"/>
  <c r="Z1907" i="12"/>
  <c r="AA1907" i="12"/>
  <c r="AA1854" i="12"/>
  <c r="Z1854" i="12"/>
  <c r="AA1881" i="12"/>
  <c r="Z1881" i="12"/>
  <c r="Z1726" i="12"/>
  <c r="AA1726" i="12"/>
  <c r="Z1825" i="12"/>
  <c r="AA1825" i="12"/>
  <c r="AA1758" i="12"/>
  <c r="Z1758" i="12"/>
  <c r="Z1835" i="12"/>
  <c r="AA1835" i="12"/>
  <c r="AA1791" i="12"/>
  <c r="Z1791" i="12"/>
  <c r="Z1844" i="12"/>
  <c r="AA1844" i="12"/>
  <c r="AA1809" i="12"/>
  <c r="Z1809" i="12"/>
  <c r="Z1856" i="12"/>
  <c r="AA1856" i="12"/>
  <c r="Z1817" i="12"/>
  <c r="AA1817" i="12"/>
  <c r="AA2052" i="12"/>
  <c r="Z2052" i="12"/>
  <c r="AA1967" i="12"/>
  <c r="Z1967" i="12"/>
  <c r="Z1868" i="12"/>
  <c r="AA1868" i="12"/>
  <c r="AA1842" i="12"/>
  <c r="Z1842" i="12"/>
  <c r="Z2048" i="12"/>
  <c r="AA2048" i="12"/>
  <c r="Z1880" i="12"/>
  <c r="AA1880" i="12"/>
  <c r="AA2003" i="12"/>
  <c r="Z2003" i="12"/>
  <c r="AA2128" i="12"/>
  <c r="Z2128" i="12"/>
  <c r="Z2074" i="12"/>
  <c r="AA2074" i="12"/>
  <c r="AA2055" i="12"/>
  <c r="Z2055" i="12"/>
  <c r="Z1938" i="12"/>
  <c r="AA1938" i="12"/>
  <c r="AA1982" i="12"/>
  <c r="Z1982" i="12"/>
  <c r="AA2211" i="12"/>
  <c r="Z2211" i="12"/>
  <c r="Z2153" i="12"/>
  <c r="AA2153" i="12"/>
  <c r="Z2216" i="12"/>
  <c r="AA2216" i="12"/>
  <c r="AA2247" i="12"/>
  <c r="Z2247" i="12"/>
  <c r="AA2129" i="12"/>
  <c r="Z2129" i="12"/>
  <c r="AA2146" i="12"/>
  <c r="Z2146" i="12"/>
  <c r="AA2322" i="12"/>
  <c r="Z2322" i="12"/>
  <c r="Z2200" i="12"/>
  <c r="AA2200" i="12"/>
  <c r="AA2238" i="12"/>
  <c r="Z2238" i="12"/>
  <c r="AA2263" i="12"/>
  <c r="Z2263" i="12"/>
  <c r="AA2265" i="12"/>
  <c r="Z2265" i="12"/>
  <c r="Z2171" i="12"/>
  <c r="AA2171" i="12"/>
  <c r="Z2189" i="12"/>
  <c r="AA2189" i="12"/>
  <c r="AA2173" i="12"/>
  <c r="Z2173" i="12"/>
  <c r="AA2442" i="12"/>
  <c r="Z2442" i="12"/>
  <c r="AA2345" i="12"/>
  <c r="Z2345" i="12"/>
  <c r="Z2347" i="12"/>
  <c r="AA2347" i="12"/>
  <c r="AA2321" i="12"/>
  <c r="Z2321" i="12"/>
  <c r="Z2333" i="12"/>
  <c r="AA2333" i="12"/>
  <c r="Z2436" i="12"/>
  <c r="AA2436" i="12"/>
  <c r="Z2623" i="12"/>
  <c r="AA2623" i="12"/>
  <c r="Z2458" i="12"/>
  <c r="AA2458" i="12"/>
  <c r="AA2449" i="12"/>
  <c r="Z2449" i="12"/>
  <c r="AA2585" i="12"/>
  <c r="Z2585" i="12"/>
  <c r="AA2224" i="12"/>
  <c r="Z2224" i="12"/>
  <c r="Z2636" i="12"/>
  <c r="AA2636" i="12"/>
  <c r="Z2616" i="12"/>
  <c r="AA2616" i="12"/>
  <c r="AA2418" i="12"/>
  <c r="Z2418" i="12"/>
  <c r="Z2328" i="12"/>
  <c r="AA2328" i="12"/>
  <c r="Z2563" i="12"/>
  <c r="AA2563" i="12"/>
  <c r="AA2581" i="12"/>
  <c r="Z2581" i="12"/>
  <c r="Z2537" i="12"/>
  <c r="AA2537" i="12"/>
  <c r="AA2719" i="12"/>
  <c r="Z2719" i="12"/>
  <c r="AA2548" i="12"/>
  <c r="Z2548" i="12"/>
  <c r="Z2631" i="12"/>
  <c r="AA2631" i="12"/>
  <c r="AA2708" i="12"/>
  <c r="Z2708" i="12"/>
  <c r="AA2691" i="12"/>
  <c r="Z2691" i="12"/>
  <c r="AA2866" i="12"/>
  <c r="Z2866" i="12"/>
  <c r="AA2713" i="12"/>
  <c r="Z2713" i="12"/>
  <c r="AA2665" i="12"/>
  <c r="Z2665" i="12"/>
  <c r="Z2844" i="12"/>
  <c r="AA2844" i="12"/>
  <c r="AA2699" i="12"/>
  <c r="Z2699" i="12"/>
  <c r="Z2834" i="12"/>
  <c r="AA2834" i="12"/>
  <c r="Z2854" i="12"/>
  <c r="AA2854" i="12"/>
  <c r="AA2768" i="12"/>
  <c r="Z2768" i="12"/>
  <c r="AA2804" i="12"/>
  <c r="Z2804" i="12"/>
  <c r="AA2809" i="12"/>
  <c r="Z2809" i="12"/>
  <c r="AA2830" i="12"/>
  <c r="Z2830" i="12"/>
  <c r="AA3049" i="12"/>
  <c r="Z3049" i="12"/>
  <c r="AA2906" i="12"/>
  <c r="Z2906" i="12"/>
  <c r="Z2776" i="12"/>
  <c r="AA2776" i="12"/>
  <c r="Z2775" i="12"/>
  <c r="AA2775" i="12"/>
  <c r="AA2846" i="12"/>
  <c r="Z2846" i="12"/>
  <c r="AA2948" i="12"/>
  <c r="Z2948" i="12"/>
  <c r="AA3041" i="12"/>
  <c r="Z3041" i="12"/>
  <c r="AA3025" i="12"/>
  <c r="Z3025" i="12"/>
  <c r="AA3077" i="12"/>
  <c r="Z3077" i="12"/>
  <c r="AA2908" i="12"/>
  <c r="Z2908" i="12"/>
  <c r="AA2979" i="12"/>
  <c r="Z2979" i="12"/>
  <c r="AA3076" i="12"/>
  <c r="Z3076" i="12"/>
  <c r="Z2973" i="12"/>
  <c r="AA2973" i="12"/>
  <c r="AA3097" i="12"/>
  <c r="Z3097" i="12"/>
  <c r="AA2987" i="12"/>
  <c r="Z2987" i="12"/>
  <c r="Z3013" i="12"/>
  <c r="AA3013" i="12"/>
  <c r="Z3272" i="12"/>
  <c r="AA3272" i="12"/>
  <c r="AA3206" i="12"/>
  <c r="Z3206" i="12"/>
  <c r="Z3322" i="12"/>
  <c r="AA3322" i="12"/>
  <c r="AA2996" i="12"/>
  <c r="Z2996" i="12"/>
  <c r="AA3293" i="12"/>
  <c r="Z3293" i="12"/>
  <c r="Z3348" i="12"/>
  <c r="AA3348" i="12"/>
  <c r="Z3273" i="12"/>
  <c r="AA3273" i="12"/>
  <c r="AA3147" i="12"/>
  <c r="Z3147" i="12"/>
  <c r="Z3335" i="12"/>
  <c r="AA3335" i="12"/>
  <c r="AA3268" i="12"/>
  <c r="Z3268" i="12"/>
  <c r="AA3246" i="12"/>
  <c r="Z3246" i="12"/>
  <c r="AA3159" i="12"/>
  <c r="Z3159" i="12"/>
  <c r="AA3313" i="12"/>
  <c r="Z3313" i="12"/>
  <c r="AA3226" i="12"/>
  <c r="Z3226" i="12"/>
  <c r="AA3289" i="12"/>
  <c r="Z3289" i="12"/>
  <c r="Z3169" i="12"/>
  <c r="AA3169" i="12"/>
  <c r="AA3229" i="12"/>
  <c r="Z3229" i="12"/>
  <c r="Z3435" i="12"/>
  <c r="AA3435" i="12"/>
  <c r="Z3463" i="12"/>
  <c r="AA3463" i="12"/>
  <c r="Z3590" i="12"/>
  <c r="AA3590" i="12"/>
  <c r="AA3387" i="12"/>
  <c r="Z3387" i="12"/>
  <c r="Z3504" i="12"/>
  <c r="AA3504" i="12"/>
  <c r="Z3379" i="12"/>
  <c r="AA3379" i="12"/>
  <c r="Z3479" i="12"/>
  <c r="AA3479" i="12"/>
  <c r="Z3600" i="12"/>
  <c r="AA3600" i="12"/>
  <c r="Z3503" i="12"/>
  <c r="AA3503" i="12"/>
  <c r="Z3540" i="12"/>
  <c r="AA3540" i="12"/>
  <c r="AA3509" i="12"/>
  <c r="Z3509" i="12"/>
  <c r="AA3616" i="12"/>
  <c r="Z3616" i="12"/>
  <c r="AA3357" i="12"/>
  <c r="Z3357" i="12"/>
  <c r="AA3846" i="12"/>
  <c r="Z3846" i="12"/>
  <c r="Z3499" i="12"/>
  <c r="AA3499" i="12"/>
  <c r="Z3469" i="12"/>
  <c r="AA3469" i="12"/>
  <c r="Z3671" i="12"/>
  <c r="AA3671" i="12"/>
  <c r="Z3874" i="12"/>
  <c r="AA3874" i="12"/>
  <c r="AA3724" i="12"/>
  <c r="Z3724" i="12"/>
  <c r="AA3820" i="12"/>
  <c r="Z3820" i="12"/>
  <c r="Z3679" i="12"/>
  <c r="AA3679" i="12"/>
  <c r="Z3667" i="12"/>
  <c r="AA3667" i="12"/>
  <c r="AA3793" i="12"/>
  <c r="Z3793" i="12"/>
  <c r="AA3853" i="12"/>
  <c r="Z3853" i="12"/>
  <c r="AA3876" i="12"/>
  <c r="Z3876" i="12"/>
  <c r="Z3681" i="12"/>
  <c r="AA3681" i="12"/>
  <c r="AA3771" i="12"/>
  <c r="Z3771" i="12"/>
  <c r="Z3700" i="12"/>
  <c r="AA3700" i="12"/>
  <c r="Z3650" i="12"/>
  <c r="AA3650" i="12"/>
  <c r="AA3806" i="12"/>
  <c r="Z3806" i="12"/>
  <c r="AA3735" i="12"/>
  <c r="Z3735" i="12"/>
  <c r="AA3772" i="12"/>
  <c r="Z3772" i="12"/>
  <c r="AA3930" i="12"/>
  <c r="Z3930" i="12"/>
  <c r="AA3901" i="12"/>
  <c r="Z3901" i="12"/>
  <c r="Z3866" i="12"/>
  <c r="AA3866" i="12"/>
  <c r="Z352" i="12"/>
  <c r="AA352" i="12"/>
  <c r="AA350" i="12"/>
  <c r="Z350" i="12"/>
  <c r="AC191" i="12"/>
  <c r="AD191" i="12" s="1"/>
  <c r="AC168" i="12"/>
  <c r="AD168" i="12" s="1"/>
  <c r="AC440" i="12"/>
  <c r="AD440" i="12" s="1"/>
  <c r="AC361" i="12"/>
  <c r="AD361" i="12" s="1"/>
  <c r="AC402" i="12"/>
  <c r="AD402" i="12" s="1"/>
  <c r="AC205" i="12"/>
  <c r="AD205" i="12" s="1"/>
  <c r="AC431" i="12"/>
  <c r="AD431" i="12" s="1"/>
  <c r="AC683" i="12"/>
  <c r="AD683" i="12" s="1"/>
  <c r="AC480" i="12"/>
  <c r="AD480" i="12" s="1"/>
  <c r="AC318" i="12"/>
  <c r="AD318" i="12" s="1"/>
  <c r="AC910" i="12"/>
  <c r="AD910" i="12" s="1"/>
  <c r="AC716" i="12"/>
  <c r="AD716" i="12" s="1"/>
  <c r="AC713" i="12"/>
  <c r="AD713" i="12" s="1"/>
  <c r="AC496" i="12"/>
  <c r="AD496" i="12" s="1"/>
  <c r="AC902" i="12"/>
  <c r="AD902" i="12" s="1"/>
  <c r="AC673" i="12"/>
  <c r="AD673" i="12" s="1"/>
  <c r="AC641" i="12"/>
  <c r="AD641" i="12" s="1"/>
  <c r="AC517" i="12"/>
  <c r="AD517" i="12" s="1"/>
  <c r="AC674" i="12"/>
  <c r="AD674" i="12" s="1"/>
  <c r="AC506" i="12"/>
  <c r="AD506" i="12" s="1"/>
  <c r="AC598" i="12"/>
  <c r="AD598" i="12" s="1"/>
  <c r="AC723" i="12"/>
  <c r="AD723" i="12" s="1"/>
  <c r="AC675" i="12"/>
  <c r="AD675" i="12" s="1"/>
  <c r="AC842" i="12"/>
  <c r="AD842" i="12" s="1"/>
  <c r="AC785" i="12"/>
  <c r="AD785" i="12" s="1"/>
  <c r="AC858" i="12"/>
  <c r="AD858" i="12" s="1"/>
  <c r="AC810" i="12"/>
  <c r="AD810" i="12" s="1"/>
  <c r="AC760" i="12"/>
  <c r="AD760" i="12" s="1"/>
  <c r="AC860" i="12"/>
  <c r="AD860" i="12" s="1"/>
  <c r="AC868" i="12"/>
  <c r="AD868" i="12" s="1"/>
  <c r="AC1071" i="12"/>
  <c r="AD1071" i="12" s="1"/>
  <c r="AC1156" i="12"/>
  <c r="AD1156" i="12" s="1"/>
  <c r="AC1191" i="12"/>
  <c r="AD1191" i="12" s="1"/>
  <c r="AC1124" i="12"/>
  <c r="AD1124" i="12" s="1"/>
  <c r="AC1065" i="12"/>
  <c r="AD1065" i="12" s="1"/>
  <c r="AC838" i="12"/>
  <c r="AD838" i="12" s="1"/>
  <c r="AC988" i="12"/>
  <c r="AD988" i="12" s="1"/>
  <c r="AC833" i="12"/>
  <c r="AD833" i="12" s="1"/>
  <c r="AC1056" i="12"/>
  <c r="AD1056" i="12" s="1"/>
  <c r="AC1037" i="12"/>
  <c r="AD1037" i="12" s="1"/>
  <c r="AC1061" i="12"/>
  <c r="AD1061" i="12" s="1"/>
  <c r="AC1287" i="12"/>
  <c r="AD1287" i="12" s="1"/>
  <c r="AC1373" i="12"/>
  <c r="AD1373" i="12" s="1"/>
  <c r="AC1245" i="12"/>
  <c r="AD1245" i="12" s="1"/>
  <c r="AC1351" i="12"/>
  <c r="AD1351" i="12" s="1"/>
  <c r="AC1270" i="12"/>
  <c r="AD1270" i="12" s="1"/>
  <c r="AC1239" i="12"/>
  <c r="AD1239" i="12" s="1"/>
  <c r="AC1254" i="12"/>
  <c r="AD1254" i="12" s="1"/>
  <c r="AC1106" i="12"/>
  <c r="AD1106" i="12" s="1"/>
  <c r="AC1378" i="12"/>
  <c r="AD1378" i="12" s="1"/>
  <c r="AC1469" i="12"/>
  <c r="AD1469" i="12" s="1"/>
  <c r="AC1403" i="12"/>
  <c r="AD1403" i="12" s="1"/>
  <c r="AC1474" i="12"/>
  <c r="AD1474" i="12" s="1"/>
  <c r="AC1458" i="12"/>
  <c r="AD1458" i="12" s="1"/>
  <c r="AC1447" i="12"/>
  <c r="AD1447" i="12" s="1"/>
  <c r="AC1480" i="12"/>
  <c r="AD1480" i="12" s="1"/>
  <c r="AC1626" i="12"/>
  <c r="AD1626" i="12" s="1"/>
  <c r="AC1384" i="12"/>
  <c r="AD1384" i="12" s="1"/>
  <c r="AC1529" i="12"/>
  <c r="AD1529" i="12" s="1"/>
  <c r="AC1347" i="12"/>
  <c r="AD1347" i="12" s="1"/>
  <c r="AC1680" i="12"/>
  <c r="AD1680" i="12" s="1"/>
  <c r="AC1671" i="12"/>
  <c r="AD1671" i="12" s="1"/>
  <c r="AC1683" i="12"/>
  <c r="AD1683" i="12" s="1"/>
  <c r="AC1472" i="12"/>
  <c r="AD1472" i="12" s="1"/>
  <c r="AC1852" i="12"/>
  <c r="AD1852" i="12" s="1"/>
  <c r="AC1541" i="12"/>
  <c r="AD1541" i="12" s="1"/>
  <c r="AC1605" i="12"/>
  <c r="AD1605" i="12" s="1"/>
  <c r="AC1826" i="12"/>
  <c r="AD1826" i="12" s="1"/>
  <c r="AC1623" i="12"/>
  <c r="AD1623" i="12" s="1"/>
  <c r="AC1493" i="12"/>
  <c r="AD1493" i="12" s="1"/>
  <c r="AC1715" i="12"/>
  <c r="AD1715" i="12" s="1"/>
  <c r="AC1724" i="12"/>
  <c r="AD1724" i="12" s="1"/>
  <c r="AC1489" i="12"/>
  <c r="AD1489" i="12" s="1"/>
  <c r="AC1856" i="12"/>
  <c r="AD1856" i="12" s="1"/>
  <c r="AC1881" i="12"/>
  <c r="AD1881" i="12" s="1"/>
  <c r="AC1765" i="12"/>
  <c r="AD1765" i="12" s="1"/>
  <c r="AC1804" i="12"/>
  <c r="AD1804" i="12" s="1"/>
  <c r="AC1858" i="12"/>
  <c r="AD1858" i="12" s="1"/>
  <c r="AC1772" i="12"/>
  <c r="AD1772" i="12" s="1"/>
  <c r="AC1916" i="12"/>
  <c r="AD1916" i="12" s="1"/>
  <c r="AC1875" i="12"/>
  <c r="AD1875" i="12" s="1"/>
  <c r="AC1944" i="12"/>
  <c r="AD1944" i="12" s="1"/>
  <c r="AC1937" i="12"/>
  <c r="AD1937" i="12" s="1"/>
  <c r="AC1963" i="12"/>
  <c r="AD1963" i="12" s="1"/>
  <c r="AC1844" i="12"/>
  <c r="AD1844" i="12" s="1"/>
  <c r="AC2052" i="12"/>
  <c r="AD2052" i="12" s="1"/>
  <c r="AC1970" i="12"/>
  <c r="AD1970" i="12" s="1"/>
  <c r="AC2017" i="12"/>
  <c r="AD2017" i="12" s="1"/>
  <c r="AC1982" i="12"/>
  <c r="AD1982" i="12" s="1"/>
  <c r="AC1993" i="12"/>
  <c r="AD1993" i="12" s="1"/>
  <c r="AC2020" i="12"/>
  <c r="AD2020" i="12" s="1"/>
  <c r="AC1894" i="12"/>
  <c r="AD1894" i="12" s="1"/>
  <c r="AC2100" i="12"/>
  <c r="AD2100" i="12" s="1"/>
  <c r="AC2157" i="12"/>
  <c r="AD2157" i="12" s="1"/>
  <c r="AC2210" i="12"/>
  <c r="AD2210" i="12" s="1"/>
  <c r="AC2269" i="12"/>
  <c r="AD2269" i="12" s="1"/>
  <c r="AC2255" i="12"/>
  <c r="AD2255" i="12" s="1"/>
  <c r="AC2267" i="12"/>
  <c r="AD2267" i="12" s="1"/>
  <c r="AC2251" i="12"/>
  <c r="AD2251" i="12" s="1"/>
  <c r="AC2253" i="12"/>
  <c r="AD2253" i="12" s="1"/>
  <c r="AC2280" i="12"/>
  <c r="AD2280" i="12" s="1"/>
  <c r="AC2297" i="12"/>
  <c r="AD2297" i="12" s="1"/>
  <c r="AC2321" i="12"/>
  <c r="AD2321" i="12" s="1"/>
  <c r="AC2480" i="12"/>
  <c r="AD2480" i="12" s="1"/>
  <c r="AC2405" i="12"/>
  <c r="AD2405" i="12" s="1"/>
  <c r="AC2454" i="12"/>
  <c r="AD2454" i="12" s="1"/>
  <c r="AC2439" i="12"/>
  <c r="AD2439" i="12" s="1"/>
  <c r="AC2472" i="12"/>
  <c r="AD2472" i="12" s="1"/>
  <c r="AC2516" i="12"/>
  <c r="AD2516" i="12" s="1"/>
  <c r="AC2538" i="12"/>
  <c r="AD2538" i="12" s="1"/>
  <c r="AC2528" i="12"/>
  <c r="AD2528" i="12" s="1"/>
  <c r="AC2712" i="12"/>
  <c r="AD2712" i="12" s="1"/>
  <c r="AC2606" i="12"/>
  <c r="AD2606" i="12" s="1"/>
  <c r="AC2614" i="12"/>
  <c r="AD2614" i="12" s="1"/>
  <c r="AC2697" i="12"/>
  <c r="AD2697" i="12" s="1"/>
  <c r="AC2734" i="12"/>
  <c r="AD2734" i="12" s="1"/>
  <c r="AC2696" i="12"/>
  <c r="AD2696" i="12" s="1"/>
  <c r="AC2750" i="12"/>
  <c r="AD2750" i="12" s="1"/>
  <c r="AC2653" i="12"/>
  <c r="AD2653" i="12" s="1"/>
  <c r="AC2833" i="12"/>
  <c r="AD2833" i="12" s="1"/>
  <c r="AC2979" i="12"/>
  <c r="AD2979" i="12" s="1"/>
  <c r="AC2847" i="12"/>
  <c r="AD2847" i="12" s="1"/>
  <c r="AC2810" i="12"/>
  <c r="AD2810" i="12" s="1"/>
  <c r="AC2962" i="12"/>
  <c r="AD2962" i="12" s="1"/>
  <c r="AC2949" i="12"/>
  <c r="AD2949" i="12" s="1"/>
  <c r="AC2910" i="12"/>
  <c r="AD2910" i="12" s="1"/>
  <c r="AC3067" i="12"/>
  <c r="AD3067" i="12" s="1"/>
  <c r="AC2890" i="12"/>
  <c r="AD2890" i="12" s="1"/>
  <c r="AC2914" i="12"/>
  <c r="AD2914" i="12" s="1"/>
  <c r="AC2923" i="12"/>
  <c r="AD2923" i="12" s="1"/>
  <c r="AC2907" i="12"/>
  <c r="AD2907" i="12" s="1"/>
  <c r="AC3113" i="12"/>
  <c r="AD3113" i="12" s="1"/>
  <c r="AC3263" i="12"/>
  <c r="AD3263" i="12" s="1"/>
  <c r="AC3194" i="12"/>
  <c r="AD3194" i="12" s="1"/>
  <c r="AC3328" i="12"/>
  <c r="AD3328" i="12" s="1"/>
  <c r="AC3354" i="12"/>
  <c r="AD3354" i="12" s="1"/>
  <c r="AC3379" i="12"/>
  <c r="AD3379" i="12" s="1"/>
  <c r="AC3171" i="12"/>
  <c r="AD3171" i="12" s="1"/>
  <c r="AC3572" i="12"/>
  <c r="AD3572" i="12" s="1"/>
  <c r="AC3420" i="12"/>
  <c r="AD3420" i="12" s="1"/>
  <c r="AC3606" i="12"/>
  <c r="AD3606" i="12" s="1"/>
  <c r="AC3796" i="12"/>
  <c r="AD3796" i="12" s="1"/>
  <c r="AC3836" i="12"/>
  <c r="AD3836" i="12" s="1"/>
  <c r="AC3801" i="12"/>
  <c r="AD3801" i="12" s="1"/>
  <c r="AC3913" i="12"/>
  <c r="AD3913" i="12" s="1"/>
  <c r="AC221" i="12"/>
  <c r="AD221" i="12" s="1"/>
  <c r="AC479" i="12"/>
  <c r="AD479" i="12" s="1"/>
  <c r="AA169" i="12"/>
  <c r="Z169" i="12"/>
  <c r="S2852" i="12"/>
  <c r="T2852" i="12" s="1"/>
  <c r="AB2852" i="12" s="1"/>
  <c r="S2908" i="12"/>
  <c r="T2908" i="12" s="1"/>
  <c r="AB2908" i="12" s="1"/>
  <c r="S3005" i="12"/>
  <c r="T3005" i="12" s="1"/>
  <c r="AB3005" i="12" s="1"/>
  <c r="S2894" i="12"/>
  <c r="T2894" i="12" s="1"/>
  <c r="AB2894" i="12" s="1"/>
  <c r="S3099" i="12"/>
  <c r="T3099" i="12" s="1"/>
  <c r="AB3099" i="12" s="1"/>
  <c r="S3140" i="12"/>
  <c r="T3140" i="12" s="1"/>
  <c r="AB3140" i="12" s="1"/>
  <c r="S2886" i="12"/>
  <c r="T2886" i="12" s="1"/>
  <c r="AB2886" i="12" s="1"/>
  <c r="S2911" i="12"/>
  <c r="T2911" i="12" s="1"/>
  <c r="AB2911" i="12" s="1"/>
  <c r="S2976" i="12"/>
  <c r="T2976" i="12" s="1"/>
  <c r="AB2976" i="12" s="1"/>
  <c r="S3003" i="12"/>
  <c r="T3003" i="12" s="1"/>
  <c r="AB3003" i="12" s="1"/>
  <c r="S2975" i="12"/>
  <c r="T2975" i="12" s="1"/>
  <c r="AB2975" i="12" s="1"/>
  <c r="S3044" i="12"/>
  <c r="T3044" i="12" s="1"/>
  <c r="AB3044" i="12" s="1"/>
  <c r="S3155" i="12"/>
  <c r="T3155" i="12" s="1"/>
  <c r="AB3155" i="12" s="1"/>
  <c r="S3063" i="12"/>
  <c r="T3063" i="12" s="1"/>
  <c r="AB3063" i="12" s="1"/>
  <c r="S3200" i="12"/>
  <c r="T3200" i="12" s="1"/>
  <c r="AB3200" i="12" s="1"/>
  <c r="S3344" i="12"/>
  <c r="T3344" i="12" s="1"/>
  <c r="AB3344" i="12" s="1"/>
  <c r="S2974" i="12"/>
  <c r="T2974" i="12" s="1"/>
  <c r="AB2974" i="12" s="1"/>
  <c r="S3176" i="12"/>
  <c r="T3176" i="12" s="1"/>
  <c r="AB3176" i="12" s="1"/>
  <c r="S3332" i="12"/>
  <c r="T3332" i="12" s="1"/>
  <c r="AB3332" i="12" s="1"/>
  <c r="S3261" i="12"/>
  <c r="T3261" i="12" s="1"/>
  <c r="AB3261" i="12" s="1"/>
  <c r="S3220" i="12"/>
  <c r="T3220" i="12" s="1"/>
  <c r="AB3220" i="12" s="1"/>
  <c r="S3239" i="12"/>
  <c r="T3239" i="12" s="1"/>
  <c r="AB3239" i="12" s="1"/>
  <c r="S3314" i="12"/>
  <c r="T3314" i="12" s="1"/>
  <c r="AB3314" i="12" s="1"/>
  <c r="S3422" i="12"/>
  <c r="T3422" i="12" s="1"/>
  <c r="AB3422" i="12" s="1"/>
  <c r="S3301" i="12"/>
  <c r="T3301" i="12" s="1"/>
  <c r="AB3301" i="12" s="1"/>
  <c r="S3226" i="12"/>
  <c r="T3226" i="12" s="1"/>
  <c r="AB3226" i="12" s="1"/>
  <c r="S3321" i="12"/>
  <c r="T3321" i="12" s="1"/>
  <c r="AB3321" i="12" s="1"/>
  <c r="S3139" i="12"/>
  <c r="T3139" i="12" s="1"/>
  <c r="AB3139" i="12" s="1"/>
  <c r="S3297" i="12"/>
  <c r="T3297" i="12" s="1"/>
  <c r="AB3297" i="12" s="1"/>
  <c r="S3503" i="12"/>
  <c r="T3503" i="12" s="1"/>
  <c r="AB3503" i="12" s="1"/>
  <c r="S3466" i="12"/>
  <c r="T3466" i="12" s="1"/>
  <c r="AB3466" i="12" s="1"/>
  <c r="S3335" i="12"/>
  <c r="T3335" i="12" s="1"/>
  <c r="AB3335" i="12" s="1"/>
  <c r="S3469" i="12"/>
  <c r="T3469" i="12" s="1"/>
  <c r="AB3469" i="12" s="1"/>
  <c r="S3555" i="12"/>
  <c r="T3555" i="12" s="1"/>
  <c r="AB3555" i="12" s="1"/>
  <c r="S3589" i="12"/>
  <c r="T3589" i="12" s="1"/>
  <c r="AB3589" i="12" s="1"/>
  <c r="S3516" i="12"/>
  <c r="T3516" i="12" s="1"/>
  <c r="AB3516" i="12" s="1"/>
  <c r="S3396" i="12"/>
  <c r="T3396" i="12" s="1"/>
  <c r="AB3396" i="12" s="1"/>
  <c r="S3471" i="12"/>
  <c r="T3471" i="12" s="1"/>
  <c r="AB3471" i="12" s="1"/>
  <c r="S3530" i="12"/>
  <c r="T3530" i="12" s="1"/>
  <c r="AB3530" i="12" s="1"/>
  <c r="S3554" i="12"/>
  <c r="T3554" i="12" s="1"/>
  <c r="AB3554" i="12" s="1"/>
  <c r="S3445" i="12"/>
  <c r="T3445" i="12" s="1"/>
  <c r="AB3445" i="12" s="1"/>
  <c r="S3509" i="12"/>
  <c r="T3509" i="12" s="1"/>
  <c r="AB3509" i="12" s="1"/>
  <c r="S3465" i="12"/>
  <c r="T3465" i="12" s="1"/>
  <c r="AB3465" i="12" s="1"/>
  <c r="S3400" i="12"/>
  <c r="T3400" i="12" s="1"/>
  <c r="AB3400" i="12" s="1"/>
  <c r="S3540" i="12"/>
  <c r="T3540" i="12" s="1"/>
  <c r="AB3540" i="12" s="1"/>
  <c r="S3378" i="12"/>
  <c r="T3378" i="12" s="1"/>
  <c r="AB3378" i="12" s="1"/>
  <c r="S3771" i="12"/>
  <c r="T3771" i="12" s="1"/>
  <c r="AB3771" i="12" s="1"/>
  <c r="S3624" i="12"/>
  <c r="T3624" i="12" s="1"/>
  <c r="AB3624" i="12" s="1"/>
  <c r="S3693" i="12"/>
  <c r="T3693" i="12" s="1"/>
  <c r="AB3693" i="12" s="1"/>
  <c r="S3661" i="12"/>
  <c r="T3661" i="12" s="1"/>
  <c r="AB3661" i="12" s="1"/>
  <c r="S3762" i="12"/>
  <c r="T3762" i="12" s="1"/>
  <c r="AB3762" i="12" s="1"/>
  <c r="S3859" i="12"/>
  <c r="T3859" i="12" s="1"/>
  <c r="AB3859" i="12" s="1"/>
  <c r="S3828" i="12"/>
  <c r="T3828" i="12" s="1"/>
  <c r="AB3828" i="12" s="1"/>
  <c r="S3854" i="12"/>
  <c r="T3854" i="12" s="1"/>
  <c r="AB3854" i="12" s="1"/>
  <c r="S3722" i="12"/>
  <c r="T3722" i="12" s="1"/>
  <c r="AB3722" i="12" s="1"/>
  <c r="S3653" i="12"/>
  <c r="T3653" i="12" s="1"/>
  <c r="AB3653" i="12" s="1"/>
  <c r="S3793" i="12"/>
  <c r="T3793" i="12" s="1"/>
  <c r="AB3793" i="12" s="1"/>
  <c r="S3756" i="12"/>
  <c r="T3756" i="12" s="1"/>
  <c r="AB3756" i="12" s="1"/>
  <c r="S3741" i="12"/>
  <c r="T3741" i="12" s="1"/>
  <c r="AB3741" i="12" s="1"/>
  <c r="S3774" i="12"/>
  <c r="T3774" i="12" s="1"/>
  <c r="AB3774" i="12" s="1"/>
  <c r="S3811" i="12"/>
  <c r="T3811" i="12" s="1"/>
  <c r="AB3811" i="12" s="1"/>
  <c r="S3899" i="12"/>
  <c r="T3899" i="12" s="1"/>
  <c r="AB3899" i="12" s="1"/>
  <c r="S3929" i="12"/>
  <c r="T3929" i="12" s="1"/>
  <c r="AB3929" i="12" s="1"/>
  <c r="S3857" i="12"/>
  <c r="T3857" i="12" s="1"/>
  <c r="AB3857" i="12" s="1"/>
  <c r="S3911" i="12"/>
  <c r="T3911" i="12" s="1"/>
  <c r="AB3911" i="12" s="1"/>
  <c r="AC409" i="12"/>
  <c r="AD409" i="12" s="1"/>
  <c r="Z245" i="12"/>
  <c r="AA245" i="12"/>
  <c r="Z156" i="12"/>
  <c r="AA156" i="12"/>
  <c r="Z260" i="12"/>
  <c r="AA260" i="12"/>
  <c r="AA253" i="12"/>
  <c r="Z253" i="12"/>
  <c r="AC144" i="12"/>
  <c r="AD144" i="12" s="1"/>
  <c r="Z339" i="12"/>
  <c r="AA339" i="12"/>
  <c r="Z209" i="12"/>
  <c r="AA209" i="12"/>
  <c r="Z149" i="12"/>
  <c r="AA149" i="12"/>
  <c r="Z405" i="12"/>
  <c r="AA405" i="12"/>
  <c r="AA503" i="12"/>
  <c r="Z503" i="12"/>
  <c r="AA227" i="12"/>
  <c r="Z227" i="12"/>
  <c r="AA380" i="12"/>
  <c r="Z380" i="12"/>
  <c r="Z424" i="12"/>
  <c r="AA424" i="12"/>
  <c r="AA403" i="12"/>
  <c r="Z403" i="12"/>
  <c r="AA325" i="12"/>
  <c r="Z325" i="12"/>
  <c r="Z498" i="12"/>
  <c r="AA498" i="12"/>
  <c r="AA651" i="12"/>
  <c r="Z651" i="12"/>
  <c r="Z685" i="12"/>
  <c r="AA685" i="12"/>
  <c r="AA705" i="12"/>
  <c r="Z705" i="12"/>
  <c r="AA374" i="12"/>
  <c r="Z374" i="12"/>
  <c r="AA371" i="12"/>
  <c r="Z371" i="12"/>
  <c r="AA598" i="12"/>
  <c r="Z598" i="12"/>
  <c r="AA511" i="12"/>
  <c r="Z511" i="12"/>
  <c r="Z373" i="12"/>
  <c r="AA373" i="12"/>
  <c r="Z841" i="12"/>
  <c r="AA841" i="12"/>
  <c r="Z506" i="12"/>
  <c r="AA506" i="12"/>
  <c r="Z381" i="12"/>
  <c r="AA381" i="12"/>
  <c r="AA539" i="12"/>
  <c r="Z539" i="12"/>
  <c r="AA323" i="12"/>
  <c r="Z323" i="12"/>
  <c r="Z898" i="12"/>
  <c r="AA898" i="12"/>
  <c r="Z532" i="12"/>
  <c r="AA532" i="12"/>
  <c r="AA672" i="12"/>
  <c r="Z672" i="12"/>
  <c r="Z627" i="12"/>
  <c r="AA627" i="12"/>
  <c r="AA878" i="12"/>
  <c r="Z878" i="12"/>
  <c r="Z721" i="12"/>
  <c r="AA721" i="12"/>
  <c r="AA748" i="12"/>
  <c r="Z748" i="12"/>
  <c r="Z797" i="12"/>
  <c r="AA797" i="12"/>
  <c r="Z752" i="12"/>
  <c r="AA752" i="12"/>
  <c r="AA730" i="12"/>
  <c r="Z730" i="12"/>
  <c r="Z658" i="12"/>
  <c r="AA658" i="12"/>
  <c r="AA976" i="12"/>
  <c r="Z976" i="12"/>
  <c r="AA942" i="12"/>
  <c r="Z942" i="12"/>
  <c r="Z941" i="12"/>
  <c r="AA941" i="12"/>
  <c r="AA825" i="12"/>
  <c r="Z825" i="12"/>
  <c r="AA1106" i="12"/>
  <c r="Z1106" i="12"/>
  <c r="Z1099" i="12"/>
  <c r="AA1099" i="12"/>
  <c r="AA967" i="12"/>
  <c r="Z967" i="12"/>
  <c r="AA1004" i="12"/>
  <c r="Z1004" i="12"/>
  <c r="AA1044" i="12"/>
  <c r="Z1044" i="12"/>
  <c r="AA812" i="12"/>
  <c r="Z812" i="12"/>
  <c r="AA816" i="12"/>
  <c r="Z816" i="12"/>
  <c r="Z739" i="12"/>
  <c r="AA739" i="12"/>
  <c r="Z980" i="12"/>
  <c r="AA980" i="12"/>
  <c r="Z940" i="12"/>
  <c r="AA940" i="12"/>
  <c r="Z1284" i="12"/>
  <c r="AA1284" i="12"/>
  <c r="AA1362" i="12"/>
  <c r="Z1362" i="12"/>
  <c r="AA1304" i="12"/>
  <c r="Z1304" i="12"/>
  <c r="AA1017" i="12"/>
  <c r="Z1017" i="12"/>
  <c r="Z1034" i="12"/>
  <c r="AA1034" i="12"/>
  <c r="Z1226" i="12"/>
  <c r="AA1226" i="12"/>
  <c r="AA1030" i="12"/>
  <c r="Z1030" i="12"/>
  <c r="Z1273" i="12"/>
  <c r="AA1273" i="12"/>
  <c r="AA1365" i="12"/>
  <c r="Z1365" i="12"/>
  <c r="Z1275" i="12"/>
  <c r="AA1275" i="12"/>
  <c r="Z1005" i="12"/>
  <c r="AA1005" i="12"/>
  <c r="AA1252" i="12"/>
  <c r="Z1252" i="12"/>
  <c r="AA1331" i="12"/>
  <c r="Z1331" i="12"/>
  <c r="Z1342" i="12"/>
  <c r="AA1342" i="12"/>
  <c r="Z1451" i="12"/>
  <c r="AA1451" i="12"/>
  <c r="AA1244" i="12"/>
  <c r="Z1244" i="12"/>
  <c r="Z1508" i="12"/>
  <c r="AA1508" i="12"/>
  <c r="Z1392" i="12"/>
  <c r="AA1392" i="12"/>
  <c r="AA1528" i="12"/>
  <c r="Z1528" i="12"/>
  <c r="Z1480" i="12"/>
  <c r="AA1480" i="12"/>
  <c r="Z1363" i="12"/>
  <c r="AA1363" i="12"/>
  <c r="Z1369" i="12"/>
  <c r="AA1369" i="12"/>
  <c r="Z1325" i="12"/>
  <c r="AA1325" i="12"/>
  <c r="Z1424" i="12"/>
  <c r="AA1424" i="12"/>
  <c r="Z1521" i="12"/>
  <c r="AA1521" i="12"/>
  <c r="Z1404" i="12"/>
  <c r="AA1404" i="12"/>
  <c r="Z1397" i="12"/>
  <c r="AA1397" i="12"/>
  <c r="Z1695" i="12"/>
  <c r="AA1695" i="12"/>
  <c r="Z1562" i="12"/>
  <c r="AA1562" i="12"/>
  <c r="Z1703" i="12"/>
  <c r="AA1703" i="12"/>
  <c r="Z1739" i="12"/>
  <c r="AA1739" i="12"/>
  <c r="Z1371" i="12"/>
  <c r="AA1371" i="12"/>
  <c r="Z1623" i="12"/>
  <c r="AA1623" i="12"/>
  <c r="Z1549" i="12"/>
  <c r="AA1549" i="12"/>
  <c r="Z1716" i="12"/>
  <c r="AA1716" i="12"/>
  <c r="Z1530" i="12"/>
  <c r="AA1530" i="12"/>
  <c r="AA1503" i="12"/>
  <c r="Z1503" i="12"/>
  <c r="Z1607" i="12"/>
  <c r="AA1607" i="12"/>
  <c r="AA1799" i="12"/>
  <c r="Z1799" i="12"/>
  <c r="Z1801" i="12"/>
  <c r="AA1801" i="12"/>
  <c r="AA1660" i="12"/>
  <c r="Z1660" i="12"/>
  <c r="AA1773" i="12"/>
  <c r="Z1773" i="12"/>
  <c r="Z1672" i="12"/>
  <c r="AA1672" i="12"/>
  <c r="AA1878" i="12"/>
  <c r="Z1878" i="12"/>
  <c r="AA1828" i="12"/>
  <c r="Z1828" i="12"/>
  <c r="AA1838" i="12"/>
  <c r="Z1838" i="12"/>
  <c r="Z1757" i="12"/>
  <c r="AA1757" i="12"/>
  <c r="Z1908" i="12"/>
  <c r="AA1908" i="12"/>
  <c r="Z1813" i="12"/>
  <c r="AA1813" i="12"/>
  <c r="Z1742" i="12"/>
  <c r="AA1742" i="12"/>
  <c r="AA1819" i="12"/>
  <c r="Z1819" i="12"/>
  <c r="Z1812" i="12"/>
  <c r="AA1812" i="12"/>
  <c r="Z1976" i="12"/>
  <c r="AA1976" i="12"/>
  <c r="Z2093" i="12"/>
  <c r="AA2093" i="12"/>
  <c r="AA1977" i="12"/>
  <c r="Z1977" i="12"/>
  <c r="AA1827" i="12"/>
  <c r="Z1827" i="12"/>
  <c r="AA2021" i="12"/>
  <c r="Z2021" i="12"/>
  <c r="Z2022" i="12"/>
  <c r="AA2022" i="12"/>
  <c r="Z1994" i="12"/>
  <c r="AA1994" i="12"/>
  <c r="Z2032" i="12"/>
  <c r="AA2032" i="12"/>
  <c r="Z1883" i="12"/>
  <c r="AA1883" i="12"/>
  <c r="AA2030" i="12"/>
  <c r="Z2030" i="12"/>
  <c r="AA1984" i="12"/>
  <c r="Z1984" i="12"/>
  <c r="Z1991" i="12"/>
  <c r="AA1991" i="12"/>
  <c r="Z2253" i="12"/>
  <c r="AA2253" i="12"/>
  <c r="AA2069" i="12"/>
  <c r="Z2069" i="12"/>
  <c r="AA2088" i="12"/>
  <c r="Z2088" i="12"/>
  <c r="AA1972" i="12"/>
  <c r="Z1972" i="12"/>
  <c r="AA2131" i="12"/>
  <c r="Z2131" i="12"/>
  <c r="AA2282" i="12"/>
  <c r="Z2282" i="12"/>
  <c r="Z2150" i="12"/>
  <c r="AA2150" i="12"/>
  <c r="AA2084" i="12"/>
  <c r="Z2084" i="12"/>
  <c r="Z2232" i="12"/>
  <c r="AA2232" i="12"/>
  <c r="Z2178" i="12"/>
  <c r="AA2178" i="12"/>
  <c r="Z2185" i="12"/>
  <c r="AA2185" i="12"/>
  <c r="AA2223" i="12"/>
  <c r="Z2223" i="12"/>
  <c r="Z2197" i="12"/>
  <c r="AA2197" i="12"/>
  <c r="Z2398" i="12"/>
  <c r="AA2398" i="12"/>
  <c r="AA2494" i="12"/>
  <c r="Z2494" i="12"/>
  <c r="AA2409" i="12"/>
  <c r="Z2409" i="12"/>
  <c r="Z2332" i="12"/>
  <c r="AA2332" i="12"/>
  <c r="AA2419" i="12"/>
  <c r="Z2419" i="12"/>
  <c r="Z2346" i="12"/>
  <c r="AA2346" i="12"/>
  <c r="AA2412" i="12"/>
  <c r="Z2412" i="12"/>
  <c r="Z2492" i="12"/>
  <c r="AA2492" i="12"/>
  <c r="AA2364" i="12"/>
  <c r="Z2364" i="12"/>
  <c r="AA2434" i="12"/>
  <c r="Z2434" i="12"/>
  <c r="AA2515" i="12"/>
  <c r="Z2515" i="12"/>
  <c r="AA2448" i="12"/>
  <c r="Z2448" i="12"/>
  <c r="Z2544" i="12"/>
  <c r="AA2544" i="12"/>
  <c r="AA2528" i="12"/>
  <c r="Z2528" i="12"/>
  <c r="AA2612" i="12"/>
  <c r="Z2612" i="12"/>
  <c r="AA2498" i="12"/>
  <c r="Z2498" i="12"/>
  <c r="AA2539" i="12"/>
  <c r="Z2539" i="12"/>
  <c r="AA2580" i="12"/>
  <c r="Z2580" i="12"/>
  <c r="Z2547" i="12"/>
  <c r="AA2547" i="12"/>
  <c r="AA2569" i="12"/>
  <c r="Z2569" i="12"/>
  <c r="AA2639" i="12"/>
  <c r="Z2639" i="12"/>
  <c r="AA2618" i="12"/>
  <c r="Z2618" i="12"/>
  <c r="Z2753" i="12"/>
  <c r="AA2753" i="12"/>
  <c r="Z2700" i="12"/>
  <c r="AA2700" i="12"/>
  <c r="AA2567" i="12"/>
  <c r="Z2567" i="12"/>
  <c r="Z2652" i="12"/>
  <c r="AA2652" i="12"/>
  <c r="AA2680" i="12"/>
  <c r="Z2680" i="12"/>
  <c r="Z2673" i="12"/>
  <c r="AA2673" i="12"/>
  <c r="AA2674" i="12"/>
  <c r="Z2674" i="12"/>
  <c r="Z2643" i="12"/>
  <c r="AA2643" i="12"/>
  <c r="Z2876" i="12"/>
  <c r="AA2876" i="12"/>
  <c r="AA2861" i="12"/>
  <c r="Z2861" i="12"/>
  <c r="Z2795" i="12"/>
  <c r="AA2795" i="12"/>
  <c r="AA2817" i="12"/>
  <c r="Z2817" i="12"/>
  <c r="AA2785" i="12"/>
  <c r="Z2785" i="12"/>
  <c r="AA3061" i="12"/>
  <c r="Z3061" i="12"/>
  <c r="Z2825" i="12"/>
  <c r="AA2825" i="12"/>
  <c r="Z2748" i="12"/>
  <c r="AA2748" i="12"/>
  <c r="AA2925" i="12"/>
  <c r="Z2925" i="12"/>
  <c r="Z2806" i="12"/>
  <c r="AA2806" i="12"/>
  <c r="AA3020" i="12"/>
  <c r="Z3020" i="12"/>
  <c r="AA2914" i="12"/>
  <c r="Z2914" i="12"/>
  <c r="AA2903" i="12"/>
  <c r="Z2903" i="12"/>
  <c r="Z2890" i="12"/>
  <c r="AA2890" i="12"/>
  <c r="AA3016" i="12"/>
  <c r="Z3016" i="12"/>
  <c r="Z2950" i="12"/>
  <c r="AA2950" i="12"/>
  <c r="AA2990" i="12"/>
  <c r="Z2990" i="12"/>
  <c r="Z2931" i="12"/>
  <c r="AA2931" i="12"/>
  <c r="AA2956" i="12"/>
  <c r="Z2956" i="12"/>
  <c r="AA3019" i="12"/>
  <c r="Z3019" i="12"/>
  <c r="AA3120" i="12"/>
  <c r="Z3120" i="12"/>
  <c r="Z3160" i="12"/>
  <c r="AA3160" i="12"/>
  <c r="AA3320" i="12"/>
  <c r="Z3320" i="12"/>
  <c r="AA3072" i="12"/>
  <c r="Z3072" i="12"/>
  <c r="AA3191" i="12"/>
  <c r="Z3191" i="12"/>
  <c r="AA3221" i="12"/>
  <c r="Z3221" i="12"/>
  <c r="Z3298" i="12"/>
  <c r="AA3298" i="12"/>
  <c r="Z3337" i="12"/>
  <c r="AA3337" i="12"/>
  <c r="Z3151" i="12"/>
  <c r="AA3151" i="12"/>
  <c r="AA3158" i="12"/>
  <c r="Z3158" i="12"/>
  <c r="Z3174" i="12"/>
  <c r="AA3174" i="12"/>
  <c r="Z3280" i="12"/>
  <c r="AA3280" i="12"/>
  <c r="AA3284" i="12"/>
  <c r="Z3284" i="12"/>
  <c r="Z3321" i="12"/>
  <c r="AA3321" i="12"/>
  <c r="AA3363" i="12"/>
  <c r="Z3363" i="12"/>
  <c r="Z3345" i="12"/>
  <c r="AA3345" i="12"/>
  <c r="Z3204" i="12"/>
  <c r="AA3204" i="12"/>
  <c r="AA3350" i="12"/>
  <c r="Z3350" i="12"/>
  <c r="AA3542" i="12"/>
  <c r="Z3542" i="12"/>
  <c r="Z3548" i="12"/>
  <c r="AA3548" i="12"/>
  <c r="AA3432" i="12"/>
  <c r="Z3432" i="12"/>
  <c r="AA3617" i="12"/>
  <c r="Z3617" i="12"/>
  <c r="Z3607" i="12"/>
  <c r="AA3607" i="12"/>
  <c r="AA3471" i="12"/>
  <c r="Z3471" i="12"/>
  <c r="Z3467" i="12"/>
  <c r="AA3467" i="12"/>
  <c r="AA3552" i="12"/>
  <c r="Z3552" i="12"/>
  <c r="Z3497" i="12"/>
  <c r="AA3497" i="12"/>
  <c r="AA3515" i="12"/>
  <c r="Z3515" i="12"/>
  <c r="AA3424" i="12"/>
  <c r="Z3424" i="12"/>
  <c r="Z3578" i="12"/>
  <c r="AA3578" i="12"/>
  <c r="Z3521" i="12"/>
  <c r="AA3521" i="12"/>
  <c r="Z3841" i="12"/>
  <c r="AA3841" i="12"/>
  <c r="AA3512" i="12"/>
  <c r="Z3512" i="12"/>
  <c r="AA3362" i="12"/>
  <c r="Z3362" i="12"/>
  <c r="AA3816" i="12"/>
  <c r="Z3816" i="12"/>
  <c r="Z3682" i="12"/>
  <c r="AA3682" i="12"/>
  <c r="Z3803" i="12"/>
  <c r="AA3803" i="12"/>
  <c r="Z3694" i="12"/>
  <c r="AA3694" i="12"/>
  <c r="Z3716" i="12"/>
  <c r="AA3716" i="12"/>
  <c r="Z3765" i="12"/>
  <c r="AA3765" i="12"/>
  <c r="AA3752" i="12"/>
  <c r="Z3752" i="12"/>
  <c r="Z3669" i="12"/>
  <c r="AA3669" i="12"/>
  <c r="Z3622" i="12"/>
  <c r="AA3622" i="12"/>
  <c r="Z3720" i="12"/>
  <c r="AA3720" i="12"/>
  <c r="Z3757" i="12"/>
  <c r="AA3757" i="12"/>
  <c r="AA3746" i="12"/>
  <c r="Z3746" i="12"/>
  <c r="Z3709" i="12"/>
  <c r="AA3709" i="12"/>
  <c r="AA3812" i="12"/>
  <c r="Z3812" i="12"/>
  <c r="Z3824" i="12"/>
  <c r="AA3824" i="12"/>
  <c r="Z3831" i="12"/>
  <c r="AA3831" i="12"/>
  <c r="Z3931" i="12"/>
  <c r="AA3931" i="12"/>
  <c r="AA3927" i="12"/>
  <c r="Z3927" i="12"/>
  <c r="Z3871" i="12"/>
  <c r="AA3871" i="12"/>
  <c r="AC297" i="12"/>
  <c r="AD297" i="12" s="1"/>
  <c r="AC468" i="12"/>
  <c r="AD468" i="12" s="1"/>
  <c r="AC505" i="12"/>
  <c r="AD505" i="12" s="1"/>
  <c r="AC161" i="12"/>
  <c r="AD161" i="12" s="1"/>
  <c r="AC371" i="12"/>
  <c r="AD371" i="12" s="1"/>
  <c r="AC345" i="12"/>
  <c r="AD345" i="12" s="1"/>
  <c r="AC320" i="12"/>
  <c r="AD320" i="12" s="1"/>
  <c r="AC448" i="12"/>
  <c r="AD448" i="12" s="1"/>
  <c r="AC422" i="12"/>
  <c r="AD422" i="12" s="1"/>
  <c r="AC613" i="12"/>
  <c r="AD613" i="12" s="1"/>
  <c r="AC656" i="12"/>
  <c r="AD656" i="12" s="1"/>
  <c r="AC654" i="12"/>
  <c r="AD654" i="12" s="1"/>
  <c r="AC670" i="12"/>
  <c r="AD670" i="12" s="1"/>
  <c r="AC834" i="12"/>
  <c r="AD834" i="12" s="1"/>
  <c r="AC572" i="12"/>
  <c r="AD572" i="12" s="1"/>
  <c r="AC916" i="12"/>
  <c r="AD916" i="12" s="1"/>
  <c r="AC687" i="12"/>
  <c r="AD687" i="12" s="1"/>
  <c r="AC692" i="12"/>
  <c r="AD692" i="12" s="1"/>
  <c r="AC911" i="12"/>
  <c r="AD911" i="12" s="1"/>
  <c r="AC637" i="12"/>
  <c r="AD637" i="12" s="1"/>
  <c r="AC919" i="12"/>
  <c r="AD919" i="12" s="1"/>
  <c r="AC998" i="12"/>
  <c r="AD998" i="12" s="1"/>
  <c r="AC1014" i="12"/>
  <c r="AD1014" i="12" s="1"/>
  <c r="AC809" i="12"/>
  <c r="AD809" i="12" s="1"/>
  <c r="AC779" i="12"/>
  <c r="AD779" i="12" s="1"/>
  <c r="AC912" i="12"/>
  <c r="AD912" i="12" s="1"/>
  <c r="AC1086" i="12"/>
  <c r="AD1086" i="12" s="1"/>
  <c r="AC993" i="12"/>
  <c r="AD993" i="12" s="1"/>
  <c r="AC729" i="12"/>
  <c r="AD729" i="12" s="1"/>
  <c r="AC864" i="12"/>
  <c r="AD864" i="12" s="1"/>
  <c r="AC1120" i="12"/>
  <c r="AD1120" i="12" s="1"/>
  <c r="AC1151" i="12"/>
  <c r="AD1151" i="12" s="1"/>
  <c r="AC918" i="12"/>
  <c r="AD918" i="12" s="1"/>
  <c r="AC1105" i="12"/>
  <c r="AD1105" i="12" s="1"/>
  <c r="AC1203" i="12"/>
  <c r="AD1203" i="12" s="1"/>
  <c r="AC999" i="12"/>
  <c r="AD999" i="12" s="1"/>
  <c r="AC1195" i="12"/>
  <c r="AD1195" i="12" s="1"/>
  <c r="AC913" i="12"/>
  <c r="AD913" i="12" s="1"/>
  <c r="AC1196" i="12"/>
  <c r="AD1196" i="12" s="1"/>
  <c r="AC857" i="12"/>
  <c r="AD857" i="12" s="1"/>
  <c r="AC1117" i="12"/>
  <c r="AD1117" i="12" s="1"/>
  <c r="AC1040" i="12"/>
  <c r="AD1040" i="12" s="1"/>
  <c r="AC1297" i="12"/>
  <c r="AD1297" i="12" s="1"/>
  <c r="AC1355" i="12"/>
  <c r="AD1355" i="12" s="1"/>
  <c r="AC1177" i="12"/>
  <c r="AD1177" i="12" s="1"/>
  <c r="AC1113" i="12"/>
  <c r="AD1113" i="12" s="1"/>
  <c r="AC1308" i="12"/>
  <c r="AD1308" i="12" s="1"/>
  <c r="AC1343" i="12"/>
  <c r="AD1343" i="12" s="1"/>
  <c r="AC1315" i="12"/>
  <c r="AD1315" i="12" s="1"/>
  <c r="AC1356" i="12"/>
  <c r="AD1356" i="12" s="1"/>
  <c r="AC1202" i="12"/>
  <c r="AD1202" i="12" s="1"/>
  <c r="AC1461" i="12"/>
  <c r="AD1461" i="12" s="1"/>
  <c r="AC1438" i="12"/>
  <c r="AD1438" i="12" s="1"/>
  <c r="AC1478" i="12"/>
  <c r="AD1478" i="12" s="1"/>
  <c r="AC1402" i="12"/>
  <c r="AD1402" i="12" s="1"/>
  <c r="AC1394" i="12"/>
  <c r="AD1394" i="12" s="1"/>
  <c r="AC1582" i="12"/>
  <c r="AD1582" i="12" s="1"/>
  <c r="AC1389" i="12"/>
  <c r="AD1389" i="12" s="1"/>
  <c r="AC1341" i="12"/>
  <c r="AD1341" i="12" s="1"/>
  <c r="AC1437" i="12"/>
  <c r="AD1437" i="12" s="1"/>
  <c r="AC1661" i="12"/>
  <c r="AD1661" i="12" s="1"/>
  <c r="AC1699" i="12"/>
  <c r="AD1699" i="12" s="1"/>
  <c r="AC1512" i="12"/>
  <c r="AD1512" i="12" s="1"/>
  <c r="AC1741" i="12"/>
  <c r="AD1741" i="12" s="1"/>
  <c r="AC1682" i="12"/>
  <c r="AD1682" i="12" s="1"/>
  <c r="AC1693" i="12"/>
  <c r="AD1693" i="12" s="1"/>
  <c r="AC1718" i="12"/>
  <c r="AD1718" i="12" s="1"/>
  <c r="AC1577" i="12"/>
  <c r="AD1577" i="12" s="1"/>
  <c r="AC1634" i="12"/>
  <c r="AD1634" i="12" s="1"/>
  <c r="AC1811" i="12"/>
  <c r="AD1811" i="12" s="1"/>
  <c r="AC1935" i="12"/>
  <c r="AD1935" i="12" s="1"/>
  <c r="AC1612" i="12"/>
  <c r="AD1612" i="12" s="1"/>
  <c r="AC1794" i="12"/>
  <c r="AD1794" i="12" s="1"/>
  <c r="AC1745" i="12"/>
  <c r="AD1745" i="12" s="1"/>
  <c r="AC1872" i="12"/>
  <c r="AD1872" i="12" s="1"/>
  <c r="AC2041" i="12"/>
  <c r="AD2041" i="12" s="1"/>
  <c r="AC2013" i="12"/>
  <c r="AD2013" i="12" s="1"/>
  <c r="AC1902" i="12"/>
  <c r="AD1902" i="12" s="1"/>
  <c r="AC1863" i="12"/>
  <c r="AD1863" i="12" s="1"/>
  <c r="AC2006" i="12"/>
  <c r="AD2006" i="12" s="1"/>
  <c r="AC2121" i="12"/>
  <c r="AD2121" i="12" s="1"/>
  <c r="AC2037" i="12"/>
  <c r="AD2037" i="12" s="1"/>
  <c r="AC2005" i="12"/>
  <c r="AD2005" i="12" s="1"/>
  <c r="AC1998" i="12"/>
  <c r="AD1998" i="12" s="1"/>
  <c r="AC2011" i="12"/>
  <c r="AD2011" i="12" s="1"/>
  <c r="AC2141" i="12"/>
  <c r="AD2141" i="12" s="1"/>
  <c r="AC2093" i="12"/>
  <c r="AD2093" i="12" s="1"/>
  <c r="AC2114" i="12"/>
  <c r="AD2114" i="12" s="1"/>
  <c r="AC2224" i="12"/>
  <c r="AD2224" i="12" s="1"/>
  <c r="AC2285" i="12"/>
  <c r="AD2285" i="12" s="1"/>
  <c r="AC2234" i="12"/>
  <c r="AD2234" i="12" s="1"/>
  <c r="AC2212" i="12"/>
  <c r="AD2212" i="12" s="1"/>
  <c r="AC2319" i="12"/>
  <c r="AD2319" i="12" s="1"/>
  <c r="AC2327" i="12"/>
  <c r="AD2327" i="12" s="1"/>
  <c r="AC2323" i="12"/>
  <c r="AD2323" i="12" s="1"/>
  <c r="AC2410" i="12"/>
  <c r="AD2410" i="12" s="1"/>
  <c r="AC2408" i="12"/>
  <c r="AD2408" i="12" s="1"/>
  <c r="AC2444" i="12"/>
  <c r="AD2444" i="12" s="1"/>
  <c r="AC2549" i="12"/>
  <c r="AD2549" i="12" s="1"/>
  <c r="AC2594" i="12"/>
  <c r="AD2594" i="12" s="1"/>
  <c r="AC2622" i="12"/>
  <c r="AD2622" i="12" s="1"/>
  <c r="AC2555" i="12"/>
  <c r="AD2555" i="12" s="1"/>
  <c r="AC2631" i="12"/>
  <c r="AD2631" i="12" s="1"/>
  <c r="AC2632" i="12"/>
  <c r="AD2632" i="12" s="1"/>
  <c r="AC2806" i="12"/>
  <c r="AD2806" i="12" s="1"/>
  <c r="AC2702" i="12"/>
  <c r="AD2702" i="12" s="1"/>
  <c r="AC2682" i="12"/>
  <c r="AD2682" i="12" s="1"/>
  <c r="AC2714" i="12"/>
  <c r="AD2714" i="12" s="1"/>
  <c r="AC2798" i="12"/>
  <c r="AD2798" i="12" s="1"/>
  <c r="AC2784" i="12"/>
  <c r="AD2784" i="12" s="1"/>
  <c r="AC2811" i="12"/>
  <c r="AD2811" i="12" s="1"/>
  <c r="AC2860" i="12"/>
  <c r="AD2860" i="12" s="1"/>
  <c r="AC2897" i="12"/>
  <c r="AD2897" i="12" s="1"/>
  <c r="AC2929" i="12"/>
  <c r="AD2929" i="12" s="1"/>
  <c r="AC3040" i="12"/>
  <c r="AD3040" i="12" s="1"/>
  <c r="AC3107" i="12"/>
  <c r="AD3107" i="12" s="1"/>
  <c r="AC2937" i="12"/>
  <c r="AD2937" i="12" s="1"/>
  <c r="AC3041" i="12"/>
  <c r="AD3041" i="12" s="1"/>
  <c r="AC2934" i="12"/>
  <c r="AD2934" i="12" s="1"/>
  <c r="AC3256" i="12"/>
  <c r="AD3256" i="12" s="1"/>
  <c r="AC3262" i="12"/>
  <c r="AD3262" i="12" s="1"/>
  <c r="AC3151" i="12"/>
  <c r="AD3151" i="12" s="1"/>
  <c r="AC3265" i="12"/>
  <c r="AD3265" i="12" s="1"/>
  <c r="AC3334" i="12"/>
  <c r="AD3334" i="12" s="1"/>
  <c r="AC3391" i="12"/>
  <c r="AD3391" i="12" s="1"/>
  <c r="AC3355" i="12"/>
  <c r="AD3355" i="12" s="1"/>
  <c r="AC3279" i="12"/>
  <c r="AD3279" i="12" s="1"/>
  <c r="AC3315" i="12"/>
  <c r="AD3315" i="12" s="1"/>
  <c r="AC3590" i="12"/>
  <c r="AD3590" i="12" s="1"/>
  <c r="AC3501" i="12"/>
  <c r="AD3501" i="12" s="1"/>
  <c r="AC3535" i="12"/>
  <c r="AD3535" i="12" s="1"/>
  <c r="AC3625" i="12"/>
  <c r="AD3625" i="12" s="1"/>
  <c r="AC3547" i="12"/>
  <c r="AD3547" i="12" s="1"/>
  <c r="AC3481" i="12"/>
  <c r="AD3481" i="12" s="1"/>
  <c r="AC3628" i="12"/>
  <c r="AD3628" i="12" s="1"/>
  <c r="AC3765" i="12"/>
  <c r="AD3765" i="12" s="1"/>
  <c r="AC3893" i="12"/>
  <c r="AD3893" i="12" s="1"/>
  <c r="AC3892" i="12"/>
  <c r="AD3892" i="12" s="1"/>
  <c r="AA216" i="12"/>
  <c r="Z216" i="12"/>
  <c r="AC404" i="12"/>
  <c r="AD404" i="12" s="1"/>
  <c r="Z148" i="12"/>
  <c r="AA148" i="12"/>
  <c r="AA168" i="12"/>
  <c r="Z168" i="12"/>
  <c r="AC260" i="12"/>
  <c r="AD260" i="12" s="1"/>
  <c r="Z147" i="12"/>
  <c r="AA147" i="12"/>
  <c r="S2824" i="12"/>
  <c r="T2824" i="12" s="1"/>
  <c r="AB2824" i="12" s="1"/>
  <c r="S2977" i="12"/>
  <c r="T2977" i="12" s="1"/>
  <c r="AB2977" i="12" s="1"/>
  <c r="S3079" i="12"/>
  <c r="T3079" i="12" s="1"/>
  <c r="AB3079" i="12" s="1"/>
  <c r="S3025" i="12"/>
  <c r="T3025" i="12" s="1"/>
  <c r="AB3025" i="12" s="1"/>
  <c r="S2981" i="12"/>
  <c r="T2981" i="12" s="1"/>
  <c r="AB2981" i="12" s="1"/>
  <c r="S2884" i="12"/>
  <c r="T2884" i="12" s="1"/>
  <c r="AB2884" i="12" s="1"/>
  <c r="S3084" i="12"/>
  <c r="T3084" i="12" s="1"/>
  <c r="AB3084" i="12" s="1"/>
  <c r="S2941" i="12"/>
  <c r="T2941" i="12" s="1"/>
  <c r="AB2941" i="12" s="1"/>
  <c r="S2986" i="12"/>
  <c r="T2986" i="12" s="1"/>
  <c r="AB2986" i="12" s="1"/>
  <c r="S3031" i="12"/>
  <c r="T3031" i="12" s="1"/>
  <c r="AB3031" i="12" s="1"/>
  <c r="S3027" i="12"/>
  <c r="T3027" i="12" s="1"/>
  <c r="AB3027" i="12" s="1"/>
  <c r="S3089" i="12"/>
  <c r="T3089" i="12" s="1"/>
  <c r="AB3089" i="12" s="1"/>
  <c r="S3178" i="12"/>
  <c r="T3178" i="12" s="1"/>
  <c r="AB3178" i="12" s="1"/>
  <c r="S2969" i="12"/>
  <c r="T2969" i="12" s="1"/>
  <c r="AB2969" i="12" s="1"/>
  <c r="S3246" i="12"/>
  <c r="T3246" i="12" s="1"/>
  <c r="AB3246" i="12" s="1"/>
  <c r="S3181" i="12"/>
  <c r="T3181" i="12" s="1"/>
  <c r="AB3181" i="12" s="1"/>
  <c r="S3072" i="12"/>
  <c r="T3072" i="12" s="1"/>
  <c r="AB3072" i="12" s="1"/>
  <c r="S3147" i="12"/>
  <c r="T3147" i="12" s="1"/>
  <c r="AB3147" i="12" s="1"/>
  <c r="S3141" i="12"/>
  <c r="T3141" i="12" s="1"/>
  <c r="AB3141" i="12" s="1"/>
  <c r="S3365" i="12"/>
  <c r="T3365" i="12" s="1"/>
  <c r="AB3365" i="12" s="1"/>
  <c r="S3308" i="12"/>
  <c r="T3308" i="12" s="1"/>
  <c r="AB3308" i="12" s="1"/>
  <c r="S3317" i="12"/>
  <c r="T3317" i="12" s="1"/>
  <c r="AB3317" i="12" s="1"/>
  <c r="S3159" i="12"/>
  <c r="T3159" i="12" s="1"/>
  <c r="AB3159" i="12" s="1"/>
  <c r="S3253" i="12"/>
  <c r="T3253" i="12" s="1"/>
  <c r="AB3253" i="12" s="1"/>
  <c r="S3348" i="12"/>
  <c r="T3348" i="12" s="1"/>
  <c r="AB3348" i="12" s="1"/>
  <c r="S3336" i="12"/>
  <c r="T3336" i="12" s="1"/>
  <c r="AB3336" i="12" s="1"/>
  <c r="S3258" i="12"/>
  <c r="T3258" i="12" s="1"/>
  <c r="AB3258" i="12" s="1"/>
  <c r="S3403" i="12"/>
  <c r="T3403" i="12" s="1"/>
  <c r="AB3403" i="12" s="1"/>
  <c r="S3476" i="12"/>
  <c r="T3476" i="12" s="1"/>
  <c r="AB3476" i="12" s="1"/>
  <c r="S3240" i="12"/>
  <c r="T3240" i="12" s="1"/>
  <c r="AB3240" i="12" s="1"/>
  <c r="S3514" i="12"/>
  <c r="T3514" i="12" s="1"/>
  <c r="AB3514" i="12" s="1"/>
  <c r="S3415" i="12"/>
  <c r="T3415" i="12" s="1"/>
  <c r="AB3415" i="12" s="1"/>
  <c r="S3588" i="12"/>
  <c r="T3588" i="12" s="1"/>
  <c r="AB3588" i="12" s="1"/>
  <c r="S3538" i="12"/>
  <c r="T3538" i="12" s="1"/>
  <c r="AB3538" i="12" s="1"/>
  <c r="S3513" i="12"/>
  <c r="T3513" i="12" s="1"/>
  <c r="AB3513" i="12" s="1"/>
  <c r="S3478" i="12"/>
  <c r="T3478" i="12" s="1"/>
  <c r="AB3478" i="12" s="1"/>
  <c r="S3521" i="12"/>
  <c r="T3521" i="12" s="1"/>
  <c r="AB3521" i="12" s="1"/>
  <c r="S3574" i="12"/>
  <c r="T3574" i="12" s="1"/>
  <c r="AB3574" i="12" s="1"/>
  <c r="S3405" i="12"/>
  <c r="T3405" i="12" s="1"/>
  <c r="AB3405" i="12" s="1"/>
  <c r="S3407" i="12"/>
  <c r="T3407" i="12" s="1"/>
  <c r="AB3407" i="12" s="1"/>
  <c r="S3645" i="12"/>
  <c r="T3645" i="12" s="1"/>
  <c r="AB3645" i="12" s="1"/>
  <c r="S3559" i="12"/>
  <c r="T3559" i="12" s="1"/>
  <c r="AB3559" i="12" s="1"/>
  <c r="S3428" i="12"/>
  <c r="T3428" i="12" s="1"/>
  <c r="AB3428" i="12" s="1"/>
  <c r="S3488" i="12"/>
  <c r="T3488" i="12" s="1"/>
  <c r="AB3488" i="12" s="1"/>
  <c r="S3643" i="12"/>
  <c r="T3643" i="12" s="1"/>
  <c r="AB3643" i="12" s="1"/>
  <c r="S3423" i="12"/>
  <c r="T3423" i="12" s="1"/>
  <c r="AB3423" i="12" s="1"/>
  <c r="S3802" i="12"/>
  <c r="T3802" i="12" s="1"/>
  <c r="AB3802" i="12" s="1"/>
  <c r="S3626" i="12"/>
  <c r="T3626" i="12" s="1"/>
  <c r="AB3626" i="12" s="1"/>
  <c r="S3671" i="12"/>
  <c r="T3671" i="12" s="1"/>
  <c r="AB3671" i="12" s="1"/>
  <c r="S3683" i="12"/>
  <c r="T3683" i="12" s="1"/>
  <c r="AB3683" i="12" s="1"/>
  <c r="S3873" i="12"/>
  <c r="T3873" i="12" s="1"/>
  <c r="AB3873" i="12" s="1"/>
  <c r="S3674" i="12"/>
  <c r="T3674" i="12" s="1"/>
  <c r="AB3674" i="12" s="1"/>
  <c r="S3754" i="12"/>
  <c r="T3754" i="12" s="1"/>
  <c r="AB3754" i="12" s="1"/>
  <c r="S3665" i="12"/>
  <c r="T3665" i="12" s="1"/>
  <c r="AB3665" i="12" s="1"/>
  <c r="S3719" i="12"/>
  <c r="T3719" i="12" s="1"/>
  <c r="AB3719" i="12" s="1"/>
  <c r="S3829" i="12"/>
  <c r="T3829" i="12" s="1"/>
  <c r="AB3829" i="12" s="1"/>
  <c r="S3914" i="12"/>
  <c r="T3914" i="12" s="1"/>
  <c r="AB3914" i="12" s="1"/>
  <c r="S3772" i="12"/>
  <c r="T3772" i="12" s="1"/>
  <c r="AB3772" i="12" s="1"/>
  <c r="S3822" i="12"/>
  <c r="T3822" i="12" s="1"/>
  <c r="AB3822" i="12" s="1"/>
  <c r="S3688" i="12"/>
  <c r="T3688" i="12" s="1"/>
  <c r="AB3688" i="12" s="1"/>
  <c r="S3904" i="12"/>
  <c r="T3904" i="12" s="1"/>
  <c r="AB3904" i="12" s="1"/>
  <c r="S3907" i="12"/>
  <c r="T3907" i="12" s="1"/>
  <c r="AB3907" i="12" s="1"/>
  <c r="S3883" i="12"/>
  <c r="T3883" i="12" s="1"/>
  <c r="AB3883" i="12" s="1"/>
  <c r="S3919" i="12"/>
  <c r="T3919" i="12" s="1"/>
  <c r="AB3919" i="12" s="1"/>
  <c r="AE3535" i="12" l="1"/>
  <c r="AG3535" i="12"/>
  <c r="AE1012" i="12"/>
  <c r="AG1012" i="12"/>
  <c r="AG1478" i="12"/>
  <c r="AE1478" i="12"/>
  <c r="AE1195" i="12"/>
  <c r="AG1195" i="12"/>
  <c r="AG912" i="12"/>
  <c r="AE912" i="12"/>
  <c r="AE572" i="12"/>
  <c r="AG572" i="12"/>
  <c r="AG409" i="12"/>
  <c r="AE409" i="12"/>
  <c r="AG3067" i="12"/>
  <c r="AE3067" i="12"/>
  <c r="AE2480" i="12"/>
  <c r="AG2480" i="12"/>
  <c r="AE1982" i="12"/>
  <c r="AG1982" i="12"/>
  <c r="AG1373" i="12"/>
  <c r="AE1373" i="12"/>
  <c r="AG246" i="12"/>
  <c r="AE246" i="12"/>
  <c r="AG3652" i="12"/>
  <c r="AE3652" i="12"/>
  <c r="AG3081" i="12"/>
  <c r="AE3081" i="12"/>
  <c r="AE2649" i="12"/>
  <c r="AG2649" i="12"/>
  <c r="AG1266" i="12"/>
  <c r="AE1266" i="12"/>
  <c r="AG1198" i="12"/>
  <c r="AE1198" i="12"/>
  <c r="AE3610" i="12"/>
  <c r="AG3610" i="12"/>
  <c r="AG2744" i="12"/>
  <c r="AE2744" i="12"/>
  <c r="AG2629" i="12"/>
  <c r="AE2629" i="12"/>
  <c r="AG2431" i="12"/>
  <c r="AE2431" i="12"/>
  <c r="AG2152" i="12"/>
  <c r="AE2152" i="12"/>
  <c r="AG1182" i="12"/>
  <c r="AE1182" i="12"/>
  <c r="AG1006" i="12"/>
  <c r="AE1006" i="12"/>
  <c r="AG725" i="12"/>
  <c r="AE725" i="12"/>
  <c r="AE606" i="12"/>
  <c r="AG606" i="12"/>
  <c r="AE589" i="12"/>
  <c r="AG589" i="12"/>
  <c r="AE224" i="12"/>
  <c r="AG224" i="12"/>
  <c r="AG3381" i="12"/>
  <c r="AE3381" i="12"/>
  <c r="AG2710" i="12"/>
  <c r="AE2710" i="12"/>
  <c r="AG2379" i="12"/>
  <c r="AE2379" i="12"/>
  <c r="AE1983" i="12"/>
  <c r="AG1983" i="12"/>
  <c r="AE1579" i="12"/>
  <c r="AG1579" i="12"/>
  <c r="AG1103" i="12"/>
  <c r="AE1103" i="12"/>
  <c r="AG525" i="12"/>
  <c r="AE525" i="12"/>
  <c r="AE3895" i="12"/>
  <c r="AG3895" i="12"/>
  <c r="AE3511" i="12"/>
  <c r="AG3511" i="12"/>
  <c r="AE2943" i="12"/>
  <c r="AG2943" i="12"/>
  <c r="AG1306" i="12"/>
  <c r="AE1306" i="12"/>
  <c r="AG2794" i="12"/>
  <c r="AE2794" i="12"/>
  <c r="AG2307" i="12"/>
  <c r="AE2307" i="12"/>
  <c r="AG1828" i="12"/>
  <c r="AE1828" i="12"/>
  <c r="AE904" i="12"/>
  <c r="AG904" i="12"/>
  <c r="AE629" i="12"/>
  <c r="AG629" i="12"/>
  <c r="AG3706" i="12"/>
  <c r="AE3706" i="12"/>
  <c r="AG3045" i="12"/>
  <c r="AE3045" i="12"/>
  <c r="AE2844" i="12"/>
  <c r="AG2844" i="12"/>
  <c r="AE2526" i="12"/>
  <c r="AG2526" i="12"/>
  <c r="AG1785" i="12"/>
  <c r="AE1785" i="12"/>
  <c r="AG1619" i="12"/>
  <c r="AE1619" i="12"/>
  <c r="AE1019" i="12"/>
  <c r="AG1019" i="12"/>
  <c r="AG835" i="12"/>
  <c r="AE835" i="12"/>
  <c r="AG341" i="12"/>
  <c r="AE341" i="12"/>
  <c r="AE1595" i="12"/>
  <c r="AG1595" i="12"/>
  <c r="AG1637" i="12"/>
  <c r="AE1637" i="12"/>
  <c r="AG1222" i="12"/>
  <c r="AE1222" i="12"/>
  <c r="AG694" i="12"/>
  <c r="AE694" i="12"/>
  <c r="AG154" i="12"/>
  <c r="AE154" i="12"/>
  <c r="AE3213" i="12"/>
  <c r="AG3213" i="12"/>
  <c r="AE3087" i="12"/>
  <c r="AG3087" i="12"/>
  <c r="AG2068" i="12"/>
  <c r="AE2068" i="12"/>
  <c r="AG1771" i="12"/>
  <c r="AE1771" i="12"/>
  <c r="AG1505" i="12"/>
  <c r="AE1505" i="12"/>
  <c r="AE1479" i="12"/>
  <c r="AG1479" i="12"/>
  <c r="AE1116" i="12"/>
  <c r="AG1116" i="12"/>
  <c r="AG3651" i="12"/>
  <c r="AE3651" i="12"/>
  <c r="AG3350" i="12"/>
  <c r="AE3350" i="12"/>
  <c r="AG2915" i="12"/>
  <c r="AE2915" i="12"/>
  <c r="AG1848" i="12"/>
  <c r="AE1848" i="12"/>
  <c r="AG1802" i="12"/>
  <c r="AE1802" i="12"/>
  <c r="AG1450" i="12"/>
  <c r="AE1450" i="12"/>
  <c r="AG342" i="12"/>
  <c r="AE342" i="12"/>
  <c r="AE3010" i="12"/>
  <c r="AG3010" i="12"/>
  <c r="AE2477" i="12"/>
  <c r="AG2477" i="12"/>
  <c r="AE1964" i="12"/>
  <c r="AG1964" i="12"/>
  <c r="AG1257" i="12"/>
  <c r="AE1257" i="12"/>
  <c r="AG699" i="12"/>
  <c r="AE699" i="12"/>
  <c r="AG597" i="12"/>
  <c r="AE597" i="12"/>
  <c r="AE3219" i="12"/>
  <c r="AG3219" i="12"/>
  <c r="AG2983" i="12"/>
  <c r="AE2983" i="12"/>
  <c r="AE2720" i="12"/>
  <c r="AG2720" i="12"/>
  <c r="AE1864" i="12"/>
  <c r="AG1864" i="12"/>
  <c r="AE887" i="12"/>
  <c r="AG887" i="12"/>
  <c r="AG620" i="12"/>
  <c r="AE620" i="12"/>
  <c r="AG447" i="12"/>
  <c r="AE447" i="12"/>
  <c r="AG2874" i="12"/>
  <c r="AE2874" i="12"/>
  <c r="AE2703" i="12"/>
  <c r="AG2703" i="12"/>
  <c r="AG2469" i="12"/>
  <c r="AE2469" i="12"/>
  <c r="AE1836" i="12"/>
  <c r="AG1836" i="12"/>
  <c r="AG935" i="12"/>
  <c r="AE935" i="12"/>
  <c r="AE477" i="12"/>
  <c r="AG477" i="12"/>
  <c r="AE3180" i="12"/>
  <c r="AG3180" i="12"/>
  <c r="AE2605" i="12"/>
  <c r="AG2605" i="12"/>
  <c r="AE1360" i="12"/>
  <c r="AG1360" i="12"/>
  <c r="AG1169" i="12"/>
  <c r="AE1169" i="12"/>
  <c r="AE511" i="12"/>
  <c r="AG511" i="12"/>
  <c r="AG3597" i="12"/>
  <c r="AE3597" i="12"/>
  <c r="AE3197" i="12"/>
  <c r="AG3197" i="12"/>
  <c r="AE3043" i="12"/>
  <c r="AG3043" i="12"/>
  <c r="AE2441" i="12"/>
  <c r="AG2441" i="12"/>
  <c r="AE1824" i="12"/>
  <c r="AG1824" i="12"/>
  <c r="AE1503" i="12"/>
  <c r="AG1503" i="12"/>
  <c r="AE1284" i="12"/>
  <c r="AG1284" i="12"/>
  <c r="AG334" i="12"/>
  <c r="AE334" i="12"/>
  <c r="AG217" i="12"/>
  <c r="AE217" i="12"/>
  <c r="AG173" i="12"/>
  <c r="AE173" i="12"/>
  <c r="AE1031" i="12"/>
  <c r="AG1031" i="12"/>
  <c r="AG382" i="12"/>
  <c r="AE382" i="12"/>
  <c r="AG651" i="12"/>
  <c r="AE651" i="12"/>
  <c r="AG1865" i="12"/>
  <c r="AE1865" i="12"/>
  <c r="AE2929" i="12"/>
  <c r="AG2929" i="12"/>
  <c r="AE2093" i="12"/>
  <c r="AG2093" i="12"/>
  <c r="AG2811" i="12"/>
  <c r="AE2811" i="12"/>
  <c r="AG3893" i="12"/>
  <c r="AE3893" i="12"/>
  <c r="AG2784" i="12"/>
  <c r="AE2784" i="12"/>
  <c r="AG1995" i="12"/>
  <c r="AE1995" i="12"/>
  <c r="AE1580" i="12"/>
  <c r="AG1580" i="12"/>
  <c r="AE679" i="12"/>
  <c r="AG679" i="12"/>
  <c r="AG3194" i="12"/>
  <c r="AE3194" i="12"/>
  <c r="AG2910" i="12"/>
  <c r="AE2910" i="12"/>
  <c r="AG1474" i="12"/>
  <c r="AE1474" i="12"/>
  <c r="AE1287" i="12"/>
  <c r="AG1287" i="12"/>
  <c r="AG1124" i="12"/>
  <c r="AE1124" i="12"/>
  <c r="AE443" i="12"/>
  <c r="AG443" i="12"/>
  <c r="AG2985" i="12"/>
  <c r="AE2985" i="12"/>
  <c r="AE1793" i="12"/>
  <c r="AG1793" i="12"/>
  <c r="AE1352" i="12"/>
  <c r="AG1352" i="12"/>
  <c r="AE1128" i="12"/>
  <c r="AG1128" i="12"/>
  <c r="AG718" i="12"/>
  <c r="AE718" i="12"/>
  <c r="AG561" i="12"/>
  <c r="AE561" i="12"/>
  <c r="AE3457" i="12"/>
  <c r="AG3457" i="12"/>
  <c r="AG3242" i="12"/>
  <c r="AE3242" i="12"/>
  <c r="AG2837" i="12"/>
  <c r="AE2837" i="12"/>
  <c r="AE2177" i="12"/>
  <c r="AG2177" i="12"/>
  <c r="AE2126" i="12"/>
  <c r="AG2126" i="12"/>
  <c r="AG1303" i="12"/>
  <c r="AE1303" i="12"/>
  <c r="AG801" i="12"/>
  <c r="AE801" i="12"/>
  <c r="AG778" i="12"/>
  <c r="AE778" i="12"/>
  <c r="AE290" i="12"/>
  <c r="AG290" i="12"/>
  <c r="AE2709" i="12"/>
  <c r="AG2709" i="12"/>
  <c r="AG2059" i="12"/>
  <c r="AE2059" i="12"/>
  <c r="AE2007" i="12"/>
  <c r="AG2007" i="12"/>
  <c r="AE1499" i="12"/>
  <c r="AG1499" i="12"/>
  <c r="AG1078" i="12"/>
  <c r="AE1078" i="12"/>
  <c r="AG2332" i="12"/>
  <c r="AE2332" i="12"/>
  <c r="AE1849" i="12"/>
  <c r="AG1849" i="12"/>
  <c r="AG1756" i="12"/>
  <c r="AE1756" i="12"/>
  <c r="AE633" i="12"/>
  <c r="AG633" i="12"/>
  <c r="AG311" i="12"/>
  <c r="AE311" i="12"/>
  <c r="AE3858" i="12"/>
  <c r="AG3858" i="12"/>
  <c r="AG3201" i="12"/>
  <c r="AE3201" i="12"/>
  <c r="AG2752" i="12"/>
  <c r="AE2752" i="12"/>
  <c r="AE2373" i="12"/>
  <c r="AG2373" i="12"/>
  <c r="AG1854" i="12"/>
  <c r="AE1854" i="12"/>
  <c r="AE1053" i="12"/>
  <c r="AG1053" i="12"/>
  <c r="AE1200" i="12"/>
  <c r="AG1200" i="12"/>
  <c r="AE659" i="12"/>
  <c r="AG659" i="12"/>
  <c r="AG3076" i="12"/>
  <c r="AE3076" i="12"/>
  <c r="AG2265" i="12"/>
  <c r="AE2265" i="12"/>
  <c r="AG1815" i="12"/>
  <c r="AE1815" i="12"/>
  <c r="AE1625" i="12"/>
  <c r="AG1625" i="12"/>
  <c r="AG783" i="12"/>
  <c r="AE783" i="12"/>
  <c r="AE1144" i="12"/>
  <c r="AG1144" i="12"/>
  <c r="AE759" i="12"/>
  <c r="AG759" i="12"/>
  <c r="AG384" i="12"/>
  <c r="AE384" i="12"/>
  <c r="AE2229" i="12"/>
  <c r="AG2229" i="12"/>
  <c r="AE1602" i="12"/>
  <c r="AG1602" i="12"/>
  <c r="AG1229" i="12"/>
  <c r="AE1229" i="12"/>
  <c r="AE1100" i="12"/>
  <c r="AG1100" i="12"/>
  <c r="AG232" i="12"/>
  <c r="AE232" i="12"/>
  <c r="AG3102" i="12"/>
  <c r="AE3102" i="12"/>
  <c r="AG2123" i="12"/>
  <c r="AE2123" i="12"/>
  <c r="AG1456" i="12"/>
  <c r="AE1456" i="12"/>
  <c r="AG1140" i="12"/>
  <c r="AE1140" i="12"/>
  <c r="AG406" i="12"/>
  <c r="AE406" i="12"/>
  <c r="AE3185" i="12"/>
  <c r="AG3185" i="12"/>
  <c r="AG2637" i="12"/>
  <c r="AE2637" i="12"/>
  <c r="AE1396" i="12"/>
  <c r="AG1396" i="12"/>
  <c r="AE1048" i="12"/>
  <c r="AG1048" i="12"/>
  <c r="AG353" i="12"/>
  <c r="AE353" i="12"/>
  <c r="AE3459" i="12"/>
  <c r="AG3459" i="12"/>
  <c r="AG3130" i="12"/>
  <c r="AE3130" i="12"/>
  <c r="AG2846" i="12"/>
  <c r="AE2846" i="12"/>
  <c r="AE2355" i="12"/>
  <c r="AG2355" i="12"/>
  <c r="AG1798" i="12"/>
  <c r="AE1798" i="12"/>
  <c r="AG3600" i="12"/>
  <c r="AE3600" i="12"/>
  <c r="AG3409" i="12"/>
  <c r="AE3409" i="12"/>
  <c r="AE1517" i="12"/>
  <c r="AG1517" i="12"/>
  <c r="AG1236" i="12"/>
  <c r="AE1236" i="12"/>
  <c r="AE233" i="12"/>
  <c r="AG233" i="12"/>
  <c r="AE3291" i="12"/>
  <c r="AG3291" i="12"/>
  <c r="AG2865" i="12"/>
  <c r="AE2865" i="12"/>
  <c r="AE2558" i="12"/>
  <c r="AG2558" i="12"/>
  <c r="AG1725" i="12"/>
  <c r="AE1725" i="12"/>
  <c r="AG1108" i="12"/>
  <c r="AE1108" i="12"/>
  <c r="AG3658" i="12"/>
  <c r="AE3658" i="12"/>
  <c r="AE2802" i="12"/>
  <c r="AG2802" i="12"/>
  <c r="AE2468" i="12"/>
  <c r="AG2468" i="12"/>
  <c r="AG2218" i="12"/>
  <c r="AE2218" i="12"/>
  <c r="AG575" i="12"/>
  <c r="AE575" i="12"/>
  <c r="AE538" i="12"/>
  <c r="AG538" i="12"/>
  <c r="AG550" i="12"/>
  <c r="AE550" i="12"/>
  <c r="AE3715" i="12"/>
  <c r="AG3715" i="12"/>
  <c r="AG3421" i="12"/>
  <c r="AE3421" i="12"/>
  <c r="AG2324" i="12"/>
  <c r="AE2324" i="12"/>
  <c r="AG1981" i="12"/>
  <c r="AE1981" i="12"/>
  <c r="AG1486" i="12"/>
  <c r="AE1486" i="12"/>
  <c r="AE715" i="12"/>
  <c r="AG715" i="12"/>
  <c r="AG383" i="12"/>
  <c r="AE383" i="12"/>
  <c r="AG209" i="12"/>
  <c r="AE209" i="12"/>
  <c r="AE189" i="12"/>
  <c r="AG189" i="12"/>
  <c r="AE681" i="12"/>
  <c r="AG681" i="12"/>
  <c r="AG520" i="12"/>
  <c r="AE520" i="12"/>
  <c r="AE484" i="12"/>
  <c r="AG484" i="12"/>
  <c r="AG459" i="12"/>
  <c r="AE459" i="12"/>
  <c r="AG388" i="12"/>
  <c r="AE388" i="12"/>
  <c r="AE422" i="12"/>
  <c r="AG422" i="12"/>
  <c r="AE3625" i="12"/>
  <c r="AG3625" i="12"/>
  <c r="AG2380" i="12"/>
  <c r="AE2380" i="12"/>
  <c r="AE3508" i="12"/>
  <c r="AG3508" i="12"/>
  <c r="AG1902" i="12"/>
  <c r="AE1902" i="12"/>
  <c r="AE3315" i="12"/>
  <c r="AG3315" i="12"/>
  <c r="AE2537" i="12"/>
  <c r="AG2537" i="12"/>
  <c r="AE1912" i="12"/>
  <c r="AG1912" i="12"/>
  <c r="AG1438" i="12"/>
  <c r="AE1438" i="12"/>
  <c r="AG2934" i="12"/>
  <c r="AE2934" i="12"/>
  <c r="AG2011" i="12"/>
  <c r="AE2011" i="12"/>
  <c r="AG1634" i="12"/>
  <c r="AE1634" i="12"/>
  <c r="AG1397" i="12"/>
  <c r="AE1397" i="12"/>
  <c r="AG3263" i="12"/>
  <c r="AE3263" i="12"/>
  <c r="AG2938" i="12"/>
  <c r="AE2938" i="12"/>
  <c r="AG1191" i="12"/>
  <c r="AE1191" i="12"/>
  <c r="AG683" i="12"/>
  <c r="AE683" i="12"/>
  <c r="AE3294" i="12"/>
  <c r="AG3294" i="12"/>
  <c r="AG3080" i="12"/>
  <c r="AE3080" i="12"/>
  <c r="AE2303" i="12"/>
  <c r="AG2303" i="12"/>
  <c r="AG2172" i="12"/>
  <c r="AE2172" i="12"/>
  <c r="AE1841" i="12"/>
  <c r="AG1841" i="12"/>
  <c r="AE1348" i="12"/>
  <c r="AG1348" i="12"/>
  <c r="AG1147" i="12"/>
  <c r="AE1147" i="12"/>
  <c r="AE367" i="12"/>
  <c r="AG367" i="12"/>
  <c r="AG183" i="12"/>
  <c r="AE183" i="12"/>
  <c r="AE3647" i="12"/>
  <c r="AG3647" i="12"/>
  <c r="AG3300" i="12"/>
  <c r="AE3300" i="12"/>
  <c r="AG2245" i="12"/>
  <c r="AE2245" i="12"/>
  <c r="AE2135" i="12"/>
  <c r="AG2135" i="12"/>
  <c r="AG1640" i="12"/>
  <c r="AE1640" i="12"/>
  <c r="AE975" i="12"/>
  <c r="AG975" i="12"/>
  <c r="AG427" i="12"/>
  <c r="AE427" i="12"/>
  <c r="AE2932" i="12"/>
  <c r="AG2932" i="12"/>
  <c r="AE2057" i="12"/>
  <c r="AG2057" i="12"/>
  <c r="AE1197" i="12"/>
  <c r="AG1197" i="12"/>
  <c r="AG2671" i="12"/>
  <c r="AE2671" i="12"/>
  <c r="AE2576" i="12"/>
  <c r="AG2576" i="12"/>
  <c r="AG2456" i="12"/>
  <c r="AE2456" i="12"/>
  <c r="AG1318" i="12"/>
  <c r="AE1318" i="12"/>
  <c r="AE781" i="12"/>
  <c r="AG781" i="12"/>
  <c r="AG3851" i="12"/>
  <c r="AE3851" i="12"/>
  <c r="AE2364" i="12"/>
  <c r="AG2364" i="12"/>
  <c r="AG1753" i="12"/>
  <c r="AE1753" i="12"/>
  <c r="AG1121" i="12"/>
  <c r="AE1121" i="12"/>
  <c r="AG2902" i="12"/>
  <c r="AE2902" i="12"/>
  <c r="AE2166" i="12"/>
  <c r="AG2166" i="12"/>
  <c r="AE1913" i="12"/>
  <c r="AG1913" i="12"/>
  <c r="AE1833" i="12"/>
  <c r="AG1833" i="12"/>
  <c r="AE1608" i="12"/>
  <c r="AG1608" i="12"/>
  <c r="AE796" i="12"/>
  <c r="AG796" i="12"/>
  <c r="AE389" i="12"/>
  <c r="AG389" i="12"/>
  <c r="AG3309" i="12"/>
  <c r="AE3309" i="12"/>
  <c r="AG3119" i="12"/>
  <c r="AE3119" i="12"/>
  <c r="AG2639" i="12"/>
  <c r="AE2639" i="12"/>
  <c r="AG2276" i="12"/>
  <c r="AE2276" i="12"/>
  <c r="AG1421" i="12"/>
  <c r="AE1421" i="12"/>
  <c r="AG1104" i="12"/>
  <c r="AE1104" i="12"/>
  <c r="AE560" i="12"/>
  <c r="AG560" i="12"/>
  <c r="AE3616" i="12"/>
  <c r="AG3616" i="12"/>
  <c r="AE2838" i="12"/>
  <c r="AG2838" i="12"/>
  <c r="AG2134" i="12"/>
  <c r="AE2134" i="12"/>
  <c r="AG1527" i="12"/>
  <c r="AE1527" i="12"/>
  <c r="AG980" i="12"/>
  <c r="AE980" i="12"/>
  <c r="AE481" i="12"/>
  <c r="AG481" i="12"/>
  <c r="AG3271" i="12"/>
  <c r="AE3271" i="12"/>
  <c r="AG2490" i="12"/>
  <c r="AE2490" i="12"/>
  <c r="AE1508" i="12"/>
  <c r="AG1508" i="12"/>
  <c r="AG1146" i="12"/>
  <c r="AE1146" i="12"/>
  <c r="AE148" i="12"/>
  <c r="AG148" i="12"/>
  <c r="AG3477" i="12"/>
  <c r="AE3477" i="12"/>
  <c r="AG3127" i="12"/>
  <c r="AE3127" i="12"/>
  <c r="AG2340" i="12"/>
  <c r="AE2340" i="12"/>
  <c r="AG1148" i="12"/>
  <c r="AE1148" i="12"/>
  <c r="AE458" i="12"/>
  <c r="AG458" i="12"/>
  <c r="AG3607" i="12"/>
  <c r="AE3607" i="12"/>
  <c r="AG2095" i="12"/>
  <c r="AE2095" i="12"/>
  <c r="AG1441" i="12"/>
  <c r="AE1441" i="12"/>
  <c r="AE755" i="12"/>
  <c r="AG755" i="12"/>
  <c r="AE534" i="12"/>
  <c r="AG534" i="12"/>
  <c r="AG332" i="12"/>
  <c r="AE332" i="12"/>
  <c r="AE2577" i="12"/>
  <c r="AG2577" i="12"/>
  <c r="AG2240" i="12"/>
  <c r="AE2240" i="12"/>
  <c r="AE1468" i="12"/>
  <c r="AG1468" i="12"/>
  <c r="AE1301" i="12"/>
  <c r="AG1301" i="12"/>
  <c r="AG1059" i="12"/>
  <c r="AE1059" i="12"/>
  <c r="AG454" i="12"/>
  <c r="AE454" i="12"/>
  <c r="AG2967" i="12"/>
  <c r="AE2967" i="12"/>
  <c r="AG2738" i="12"/>
  <c r="AE2738" i="12"/>
  <c r="AG2194" i="12"/>
  <c r="AE2194" i="12"/>
  <c r="AG1847" i="12"/>
  <c r="AE1847" i="12"/>
  <c r="AG866" i="12"/>
  <c r="AE866" i="12"/>
  <c r="AE2692" i="12"/>
  <c r="AG2692" i="12"/>
  <c r="AE1936" i="12"/>
  <c r="AG1936" i="12"/>
  <c r="AG1076" i="12"/>
  <c r="AE1076" i="12"/>
  <c r="AE210" i="12"/>
  <c r="AG210" i="12"/>
  <c r="AG213" i="12"/>
  <c r="AE213" i="12"/>
  <c r="AG270" i="12"/>
  <c r="AE270" i="12"/>
  <c r="AE263" i="12"/>
  <c r="AG263" i="12"/>
  <c r="AG405" i="12"/>
  <c r="AE405" i="12"/>
  <c r="AG195" i="12"/>
  <c r="AE195" i="12"/>
  <c r="AE185" i="12"/>
  <c r="AG185" i="12"/>
  <c r="AG141" i="12"/>
  <c r="AE141" i="12"/>
  <c r="AE2952" i="12"/>
  <c r="AG2952" i="12"/>
  <c r="AG2655" i="12"/>
  <c r="AE2655" i="12"/>
  <c r="AG2189" i="12"/>
  <c r="AE2189" i="12"/>
  <c r="AG1916" i="12"/>
  <c r="AE1916" i="12"/>
  <c r="AE1156" i="12"/>
  <c r="AG1156" i="12"/>
  <c r="AE3542" i="12"/>
  <c r="AG3542" i="12"/>
  <c r="AE2918" i="12"/>
  <c r="AG2918" i="12"/>
  <c r="AE2870" i="12"/>
  <c r="AG2870" i="12"/>
  <c r="AE2175" i="12"/>
  <c r="AG2175" i="12"/>
  <c r="AE2111" i="12"/>
  <c r="AG2111" i="12"/>
  <c r="AG1370" i="12"/>
  <c r="AE1370" i="12"/>
  <c r="AG959" i="12"/>
  <c r="AE959" i="12"/>
  <c r="AG315" i="12"/>
  <c r="AE315" i="12"/>
  <c r="AE2208" i="12"/>
  <c r="AG2208" i="12"/>
  <c r="AG2028" i="12"/>
  <c r="AE2028" i="12"/>
  <c r="AE1656" i="12"/>
  <c r="AG1656" i="12"/>
  <c r="AE1109" i="12"/>
  <c r="AG1109" i="12"/>
  <c r="AG155" i="12"/>
  <c r="AE155" i="12"/>
  <c r="AG2973" i="12"/>
  <c r="AE2973" i="12"/>
  <c r="AG2813" i="12"/>
  <c r="AE2813" i="12"/>
  <c r="AE2087" i="12"/>
  <c r="AG2087" i="12"/>
  <c r="AG1250" i="12"/>
  <c r="AE1250" i="12"/>
  <c r="AG521" i="12"/>
  <c r="AE521" i="12"/>
  <c r="AE456" i="12"/>
  <c r="AG456" i="12"/>
  <c r="AG3881" i="12"/>
  <c r="AE3881" i="12"/>
  <c r="AE2780" i="12"/>
  <c r="AG2780" i="12"/>
  <c r="AE2708" i="12"/>
  <c r="AG2708" i="12"/>
  <c r="AG1217" i="12"/>
  <c r="AE1217" i="12"/>
  <c r="AG821" i="12"/>
  <c r="AE821" i="12"/>
  <c r="AG852" i="12"/>
  <c r="AE852" i="12"/>
  <c r="AE3790" i="12"/>
  <c r="AG3790" i="12"/>
  <c r="AG3037" i="12"/>
  <c r="AE3037" i="12"/>
  <c r="AE2317" i="12"/>
  <c r="AG2317" i="12"/>
  <c r="AE1690" i="12"/>
  <c r="AG1690" i="12"/>
  <c r="AG206" i="12"/>
  <c r="AE206" i="12"/>
  <c r="AG226" i="12"/>
  <c r="AE226" i="12"/>
  <c r="AG3494" i="12"/>
  <c r="AE3494" i="12"/>
  <c r="AE3276" i="12"/>
  <c r="AG3276" i="12"/>
  <c r="AG2904" i="12"/>
  <c r="AE2904" i="12"/>
  <c r="AG1240" i="12"/>
  <c r="AE1240" i="12"/>
  <c r="AE518" i="12"/>
  <c r="AG518" i="12"/>
  <c r="AG346" i="12"/>
  <c r="AE346" i="12"/>
  <c r="AG2563" i="12"/>
  <c r="AE2563" i="12"/>
  <c r="AE2259" i="12"/>
  <c r="AG2259" i="12"/>
  <c r="AG1350" i="12"/>
  <c r="AE1350" i="12"/>
  <c r="AG663" i="12"/>
  <c r="AE663" i="12"/>
  <c r="AG3524" i="12"/>
  <c r="AE3524" i="12"/>
  <c r="AG3033" i="12"/>
  <c r="AE3033" i="12"/>
  <c r="AG2827" i="12"/>
  <c r="AE2827" i="12"/>
  <c r="AE1746" i="12"/>
  <c r="AG1746" i="12"/>
  <c r="AG1627" i="12"/>
  <c r="AE1627" i="12"/>
  <c r="AG1533" i="12"/>
  <c r="AE1533" i="12"/>
  <c r="AG1063" i="12"/>
  <c r="AE1063" i="12"/>
  <c r="AE762" i="12"/>
  <c r="AG762" i="12"/>
  <c r="AG2533" i="12"/>
  <c r="AE2533" i="12"/>
  <c r="AE2483" i="12"/>
  <c r="AG2483" i="12"/>
  <c r="AG2131" i="12"/>
  <c r="AE2131" i="12"/>
  <c r="AG1500" i="12"/>
  <c r="AE1500" i="12"/>
  <c r="AE1538" i="12"/>
  <c r="AG1538" i="12"/>
  <c r="AE514" i="12"/>
  <c r="AG514" i="12"/>
  <c r="AE3444" i="12"/>
  <c r="AG3444" i="12"/>
  <c r="AG3338" i="12"/>
  <c r="AE3338" i="12"/>
  <c r="AE2731" i="12"/>
  <c r="AG2731" i="12"/>
  <c r="AG2083" i="12"/>
  <c r="AE2083" i="12"/>
  <c r="AG1987" i="12"/>
  <c r="AE1987" i="12"/>
  <c r="AE1565" i="12"/>
  <c r="AG1565" i="12"/>
  <c r="AE1460" i="12"/>
  <c r="AG1460" i="12"/>
  <c r="AE726" i="12"/>
  <c r="AG726" i="12"/>
  <c r="AG417" i="12"/>
  <c r="AE417" i="12"/>
  <c r="AE3553" i="12"/>
  <c r="AG3553" i="12"/>
  <c r="AG3036" i="12"/>
  <c r="AE3036" i="12"/>
  <c r="AG2539" i="12"/>
  <c r="AE2539" i="12"/>
  <c r="AE2125" i="12"/>
  <c r="AG2125" i="12"/>
  <c r="AG1494" i="12"/>
  <c r="AE1494" i="12"/>
  <c r="AG745" i="12"/>
  <c r="AE745" i="12"/>
  <c r="AG338" i="12"/>
  <c r="AE338" i="12"/>
  <c r="AG1330" i="12"/>
  <c r="AE1330" i="12"/>
  <c r="AG1204" i="12"/>
  <c r="AE1204" i="12"/>
  <c r="AG3267" i="12"/>
  <c r="AE3267" i="12"/>
  <c r="AG2893" i="12"/>
  <c r="AE2893" i="12"/>
  <c r="AE2306" i="12"/>
  <c r="AG2306" i="12"/>
  <c r="AE1973" i="12"/>
  <c r="AG1973" i="12"/>
  <c r="AE720" i="12"/>
  <c r="AG720" i="12"/>
  <c r="AG2765" i="12"/>
  <c r="AE2765" i="12"/>
  <c r="AG2679" i="12"/>
  <c r="AE2679" i="12"/>
  <c r="AE2056" i="12"/>
  <c r="AG2056" i="12"/>
  <c r="AE1664" i="12"/>
  <c r="AG1664" i="12"/>
  <c r="AG1524" i="12"/>
  <c r="AE1524" i="12"/>
  <c r="AG893" i="12"/>
  <c r="AE893" i="12"/>
  <c r="AE220" i="12"/>
  <c r="AG220" i="12"/>
  <c r="AG249" i="12"/>
  <c r="AE249" i="12"/>
  <c r="AG1395" i="12"/>
  <c r="AE1395" i="12"/>
  <c r="AE172" i="12"/>
  <c r="AG172" i="12"/>
  <c r="AG277" i="12"/>
  <c r="AE277" i="12"/>
  <c r="AE215" i="12"/>
  <c r="AG215" i="12"/>
  <c r="AG834" i="12"/>
  <c r="AE834" i="12"/>
  <c r="AG2760" i="12"/>
  <c r="AE2760" i="12"/>
  <c r="AG2739" i="12"/>
  <c r="AE2739" i="12"/>
  <c r="AG2410" i="12"/>
  <c r="AE2410" i="12"/>
  <c r="AG1712" i="12"/>
  <c r="AE1712" i="12"/>
  <c r="AE1358" i="12"/>
  <c r="AG1358" i="12"/>
  <c r="AG371" i="12"/>
  <c r="AE371" i="12"/>
  <c r="AG2729" i="12"/>
  <c r="AE2729" i="12"/>
  <c r="AG2528" i="12"/>
  <c r="AE2528" i="12"/>
  <c r="AE2210" i="12"/>
  <c r="AG2210" i="12"/>
  <c r="AG1772" i="12"/>
  <c r="AE1772" i="12"/>
  <c r="AE1071" i="12"/>
  <c r="AG1071" i="12"/>
  <c r="AG476" i="12"/>
  <c r="AE476" i="12"/>
  <c r="AG3584" i="12"/>
  <c r="AE3584" i="12"/>
  <c r="AG2859" i="12"/>
  <c r="AE2859" i="12"/>
  <c r="AE2062" i="12"/>
  <c r="AG2062" i="12"/>
  <c r="AG1550" i="12"/>
  <c r="AE1550" i="12"/>
  <c r="AG682" i="12"/>
  <c r="AE682" i="12"/>
  <c r="AE2677" i="12"/>
  <c r="AG2677" i="12"/>
  <c r="AE2266" i="12"/>
  <c r="AG2266" i="12"/>
  <c r="AG1842" i="12"/>
  <c r="AE1842" i="12"/>
  <c r="AG1422" i="12"/>
  <c r="AE1422" i="12"/>
  <c r="AG243" i="12"/>
  <c r="AE243" i="12"/>
  <c r="AE2930" i="12"/>
  <c r="AG2930" i="12"/>
  <c r="AE2601" i="12"/>
  <c r="AG2601" i="12"/>
  <c r="AG1874" i="12"/>
  <c r="AE1874" i="12"/>
  <c r="AG1689" i="12"/>
  <c r="AE1689" i="12"/>
  <c r="AE1485" i="12"/>
  <c r="AG1485" i="12"/>
  <c r="AE1099" i="12"/>
  <c r="AG1099" i="12"/>
  <c r="AG881" i="12"/>
  <c r="AE881" i="12"/>
  <c r="AG3725" i="12"/>
  <c r="AE3725" i="12"/>
  <c r="AE3071" i="12"/>
  <c r="AG3071" i="12"/>
  <c r="AE2695" i="12"/>
  <c r="AG2695" i="12"/>
  <c r="AG1611" i="12"/>
  <c r="AE1611" i="12"/>
  <c r="AG1365" i="12"/>
  <c r="AE1365" i="12"/>
  <c r="AG872" i="12"/>
  <c r="AE872" i="12"/>
  <c r="AE3728" i="12"/>
  <c r="AG3728" i="12"/>
  <c r="AE2694" i="12"/>
  <c r="AG2694" i="12"/>
  <c r="AG1782" i="12"/>
  <c r="AE1782" i="12"/>
  <c r="AE987" i="12"/>
  <c r="AG987" i="12"/>
  <c r="AG322" i="12"/>
  <c r="AE322" i="12"/>
  <c r="AG248" i="12"/>
  <c r="AE248" i="12"/>
  <c r="AE3162" i="12"/>
  <c r="AG3162" i="12"/>
  <c r="AE2782" i="12"/>
  <c r="AG2782" i="12"/>
  <c r="AG2187" i="12"/>
  <c r="AE2187" i="12"/>
  <c r="AG1272" i="12"/>
  <c r="AE1272" i="12"/>
  <c r="AG1215" i="12"/>
  <c r="AE1215" i="12"/>
  <c r="AG1033" i="12"/>
  <c r="AE1033" i="12"/>
  <c r="AG983" i="12"/>
  <c r="AE983" i="12"/>
  <c r="AE3717" i="12"/>
  <c r="AG3717" i="12"/>
  <c r="AG2562" i="12"/>
  <c r="AE2562" i="12"/>
  <c r="AG2113" i="12"/>
  <c r="AE2113" i="12"/>
  <c r="AE1510" i="12"/>
  <c r="AG1510" i="12"/>
  <c r="AG1178" i="12"/>
  <c r="AE1178" i="12"/>
  <c r="AG1097" i="12"/>
  <c r="AE1097" i="12"/>
  <c r="AG728" i="12"/>
  <c r="AE728" i="12"/>
  <c r="AG655" i="12"/>
  <c r="AE655" i="12"/>
  <c r="AG3395" i="12"/>
  <c r="AE3395" i="12"/>
  <c r="AE2919" i="12"/>
  <c r="AG2919" i="12"/>
  <c r="AE2808" i="12"/>
  <c r="AG2808" i="12"/>
  <c r="AE1814" i="12"/>
  <c r="AG1814" i="12"/>
  <c r="AG1413" i="12"/>
  <c r="AE1413" i="12"/>
  <c r="AE1208" i="12"/>
  <c r="AG1208" i="12"/>
  <c r="AE649" i="12"/>
  <c r="AG649" i="12"/>
  <c r="AG548" i="12"/>
  <c r="AE548" i="12"/>
  <c r="AG2607" i="12"/>
  <c r="AE2607" i="12"/>
  <c r="AE2065" i="12"/>
  <c r="AG2065" i="12"/>
  <c r="AE1704" i="12"/>
  <c r="AG1704" i="12"/>
  <c r="AG1414" i="12"/>
  <c r="AE1414" i="12"/>
  <c r="AG903" i="12"/>
  <c r="AE903" i="12"/>
  <c r="AE617" i="12"/>
  <c r="AG617" i="12"/>
  <c r="AG3496" i="12"/>
  <c r="AE3496" i="12"/>
  <c r="AE2504" i="12"/>
  <c r="AG2504" i="12"/>
  <c r="AG2182" i="12"/>
  <c r="AE2182" i="12"/>
  <c r="AG1418" i="12"/>
  <c r="AE1418" i="12"/>
  <c r="AG3295" i="12"/>
  <c r="AE3295" i="12"/>
  <c r="AG2651" i="12"/>
  <c r="AE2651" i="12"/>
  <c r="AG2320" i="12"/>
  <c r="AE2320" i="12"/>
  <c r="AE1651" i="12"/>
  <c r="AG1651" i="12"/>
  <c r="AG1393" i="12"/>
  <c r="AE1393" i="12"/>
  <c r="AE577" i="12"/>
  <c r="AG577" i="12"/>
  <c r="AE377" i="12"/>
  <c r="AG377" i="12"/>
  <c r="AG3791" i="12"/>
  <c r="AE3791" i="12"/>
  <c r="AG3165" i="12"/>
  <c r="AE3165" i="12"/>
  <c r="AG3103" i="12"/>
  <c r="AE3103" i="12"/>
  <c r="AG2866" i="12"/>
  <c r="AE2866" i="12"/>
  <c r="AG1576" i="12"/>
  <c r="AE1576" i="12"/>
  <c r="AE634" i="12"/>
  <c r="AG634" i="12"/>
  <c r="AG2115" i="12"/>
  <c r="AE2115" i="12"/>
  <c r="AE1878" i="12"/>
  <c r="AG1878" i="12"/>
  <c r="AG1516" i="12"/>
  <c r="AE1516" i="12"/>
  <c r="AG579" i="12"/>
  <c r="AE579" i="12"/>
  <c r="AG376" i="12"/>
  <c r="AE376" i="12"/>
  <c r="AE3145" i="12"/>
  <c r="AG3145" i="12"/>
  <c r="AE2843" i="12"/>
  <c r="AG2843" i="12"/>
  <c r="AG2163" i="12"/>
  <c r="AE2163" i="12"/>
  <c r="AG1643" i="12"/>
  <c r="AE1643" i="12"/>
  <c r="AG1728" i="12"/>
  <c r="AE1728" i="12"/>
  <c r="AG717" i="12"/>
  <c r="AE717" i="12"/>
  <c r="AE381" i="12"/>
  <c r="AG381" i="12"/>
  <c r="AG208" i="12"/>
  <c r="AE208" i="12"/>
  <c r="AE254" i="12"/>
  <c r="AG254" i="12"/>
  <c r="AE392" i="12"/>
  <c r="AG392" i="12"/>
  <c r="AG672" i="12"/>
  <c r="AE672" i="12"/>
  <c r="AE257" i="12"/>
  <c r="AG257" i="12"/>
  <c r="AE178" i="12"/>
  <c r="AG178" i="12"/>
  <c r="AG374" i="12"/>
  <c r="AE374" i="12"/>
  <c r="AG1661" i="12"/>
  <c r="AE1661" i="12"/>
  <c r="AG2714" i="12"/>
  <c r="AE2714" i="12"/>
  <c r="AG2297" i="12"/>
  <c r="AE2297" i="12"/>
  <c r="AG1135" i="12"/>
  <c r="AE1135" i="12"/>
  <c r="AG205" i="12"/>
  <c r="AE205" i="12"/>
  <c r="AE203" i="12"/>
  <c r="AG203" i="12"/>
  <c r="AE3620" i="12"/>
  <c r="AG3620" i="12"/>
  <c r="AE3374" i="12"/>
  <c r="AG3374" i="12"/>
  <c r="AE2675" i="12"/>
  <c r="AG2675" i="12"/>
  <c r="AG2296" i="12"/>
  <c r="AE2296" i="12"/>
  <c r="AG1557" i="12"/>
  <c r="AE1557" i="12"/>
  <c r="AE2892" i="12"/>
  <c r="AG2892" i="12"/>
  <c r="AE2706" i="12"/>
  <c r="AG2706" i="12"/>
  <c r="AG2190" i="12"/>
  <c r="AE2190" i="12"/>
  <c r="AG1909" i="12"/>
  <c r="AE1909" i="12"/>
  <c r="AG1473" i="12"/>
  <c r="AE1473" i="12"/>
  <c r="AE593" i="12"/>
  <c r="AG593" i="12"/>
  <c r="AE177" i="12"/>
  <c r="AG177" i="12"/>
  <c r="AG658" i="12"/>
  <c r="AE658" i="12"/>
  <c r="AG3364" i="12"/>
  <c r="AE3364" i="12"/>
  <c r="AG2642" i="12"/>
  <c r="AE2642" i="12"/>
  <c r="AE2271" i="12"/>
  <c r="AG2271" i="12"/>
  <c r="AG1834" i="12"/>
  <c r="AE1834" i="12"/>
  <c r="AG1184" i="12"/>
  <c r="AE1184" i="12"/>
  <c r="AG698" i="12"/>
  <c r="AE698" i="12"/>
  <c r="AE623" i="12"/>
  <c r="AG623" i="12"/>
  <c r="AG3696" i="12"/>
  <c r="AE3696" i="12"/>
  <c r="AE3452" i="12"/>
  <c r="AG3452" i="12"/>
  <c r="AG3014" i="12"/>
  <c r="AE3014" i="12"/>
  <c r="AE2440" i="12"/>
  <c r="AG2440" i="12"/>
  <c r="AE1984" i="12"/>
  <c r="AG1984" i="12"/>
  <c r="AG1477" i="12"/>
  <c r="AE1477" i="12"/>
  <c r="AE3426" i="12"/>
  <c r="AG3426" i="12"/>
  <c r="AE1560" i="12"/>
  <c r="AG1560" i="12"/>
  <c r="AG784" i="12"/>
  <c r="AE784" i="12"/>
  <c r="AE3035" i="12"/>
  <c r="AG3035" i="12"/>
  <c r="AG2674" i="12"/>
  <c r="AE2674" i="12"/>
  <c r="AG2215" i="12"/>
  <c r="AE2215" i="12"/>
  <c r="AG1562" i="12"/>
  <c r="AE1562" i="12"/>
  <c r="AG928" i="12"/>
  <c r="AE928" i="12"/>
  <c r="AG3376" i="12"/>
  <c r="AE3376" i="12"/>
  <c r="AE2620" i="12"/>
  <c r="AG2620" i="12"/>
  <c r="AG2337" i="12"/>
  <c r="AE2337" i="12"/>
  <c r="AE2289" i="12"/>
  <c r="AG2289" i="12"/>
  <c r="AG1825" i="12"/>
  <c r="AE1825" i="12"/>
  <c r="AE1118" i="12"/>
  <c r="AG1118" i="12"/>
  <c r="AG1122" i="12"/>
  <c r="AE1122" i="12"/>
  <c r="AG923" i="12"/>
  <c r="AE923" i="12"/>
  <c r="AG436" i="12"/>
  <c r="AE436" i="12"/>
  <c r="AE236" i="12"/>
  <c r="AG236" i="12"/>
  <c r="AG3430" i="12"/>
  <c r="AE3430" i="12"/>
  <c r="AE3269" i="12"/>
  <c r="AG3269" i="12"/>
  <c r="AG1889" i="12"/>
  <c r="AE1889" i="12"/>
  <c r="AE1234" i="12"/>
  <c r="AG1234" i="12"/>
  <c r="AG1096" i="12"/>
  <c r="AE1096" i="12"/>
  <c r="AE3250" i="12"/>
  <c r="AG3250" i="12"/>
  <c r="AE2777" i="12"/>
  <c r="AG2777" i="12"/>
  <c r="AG2861" i="12"/>
  <c r="AE2861" i="12"/>
  <c r="AE2699" i="12"/>
  <c r="AG2699" i="12"/>
  <c r="AG2342" i="12"/>
  <c r="AE2342" i="12"/>
  <c r="AE1888" i="12"/>
  <c r="AG1888" i="12"/>
  <c r="AG1172" i="12"/>
  <c r="AE1172" i="12"/>
  <c r="AG954" i="12"/>
  <c r="AE954" i="12"/>
  <c r="AE787" i="12"/>
  <c r="AG787" i="12"/>
  <c r="AE719" i="12"/>
  <c r="AG719" i="12"/>
  <c r="AE3347" i="12"/>
  <c r="AG3347" i="12"/>
  <c r="AG2192" i="12"/>
  <c r="AE2192" i="12"/>
  <c r="AE2180" i="12"/>
  <c r="AG2180" i="12"/>
  <c r="AG711" i="12"/>
  <c r="AE711" i="12"/>
  <c r="AG2541" i="12"/>
  <c r="AE2541" i="12"/>
  <c r="AE2397" i="12"/>
  <c r="AG2397" i="12"/>
  <c r="AG1319" i="12"/>
  <c r="AE1319" i="12"/>
  <c r="AE596" i="12"/>
  <c r="AG596" i="12"/>
  <c r="AG268" i="12"/>
  <c r="AE268" i="12"/>
  <c r="AE3817" i="12"/>
  <c r="AG3817" i="12"/>
  <c r="AG3059" i="12"/>
  <c r="AE3059" i="12"/>
  <c r="AE2705" i="12"/>
  <c r="AG2705" i="12"/>
  <c r="AG2377" i="12"/>
  <c r="AE2377" i="12"/>
  <c r="AE2353" i="12"/>
  <c r="AG2353" i="12"/>
  <c r="AE1501" i="12"/>
  <c r="AG1501" i="12"/>
  <c r="AG535" i="12"/>
  <c r="AE535" i="12"/>
  <c r="AE368" i="12"/>
  <c r="AG368" i="12"/>
  <c r="AE145" i="12"/>
  <c r="AG145" i="12"/>
  <c r="AG3536" i="12"/>
  <c r="AE3536" i="12"/>
  <c r="AG1726" i="12"/>
  <c r="AE1726" i="12"/>
  <c r="AE1604" i="12"/>
  <c r="AG1604" i="12"/>
  <c r="AE1226" i="12"/>
  <c r="AG1226" i="12"/>
  <c r="AE2966" i="12"/>
  <c r="AG2966" i="12"/>
  <c r="AE2971" i="12"/>
  <c r="AG2971" i="12"/>
  <c r="AE2283" i="12"/>
  <c r="AG2283" i="12"/>
  <c r="AE1838" i="12"/>
  <c r="AG1838" i="12"/>
  <c r="AE1636" i="12"/>
  <c r="AG1636" i="12"/>
  <c r="AG1253" i="12"/>
  <c r="AE1253" i="12"/>
  <c r="AG446" i="12"/>
  <c r="AE446" i="12"/>
  <c r="AE445" i="12"/>
  <c r="AG445" i="12"/>
  <c r="AE135" i="12"/>
  <c r="AG135" i="12"/>
  <c r="AG410" i="12"/>
  <c r="AE410" i="12"/>
  <c r="AG503" i="12"/>
  <c r="AE503" i="12"/>
  <c r="AG1105" i="12"/>
  <c r="AE1105" i="12"/>
  <c r="AE2157" i="12"/>
  <c r="AG2157" i="12"/>
  <c r="AE2631" i="12"/>
  <c r="AG2631" i="12"/>
  <c r="AG1718" i="12"/>
  <c r="AE1718" i="12"/>
  <c r="AE918" i="12"/>
  <c r="AG918" i="12"/>
  <c r="AE654" i="12"/>
  <c r="AG654" i="12"/>
  <c r="AE221" i="12"/>
  <c r="AG221" i="12"/>
  <c r="AG3541" i="12"/>
  <c r="AE3541" i="12"/>
  <c r="AG2516" i="12"/>
  <c r="AE2516" i="12"/>
  <c r="AG2368" i="12"/>
  <c r="AE2368" i="12"/>
  <c r="AE2100" i="12"/>
  <c r="AG2100" i="12"/>
  <c r="AG1378" i="12"/>
  <c r="AE1378" i="12"/>
  <c r="AE402" i="12"/>
  <c r="AG402" i="12"/>
  <c r="AG453" i="12"/>
  <c r="AE453" i="12"/>
  <c r="AE3191" i="12"/>
  <c r="AG3191" i="12"/>
  <c r="AG2544" i="12"/>
  <c r="AE2544" i="12"/>
  <c r="AG2369" i="12"/>
  <c r="AE2369" i="12"/>
  <c r="AE2001" i="12"/>
  <c r="AG2001" i="12"/>
  <c r="AG639" i="12"/>
  <c r="AE639" i="12"/>
  <c r="AG391" i="12"/>
  <c r="AE391" i="12"/>
  <c r="AG3718" i="12"/>
  <c r="AE3718" i="12"/>
  <c r="AG2524" i="12"/>
  <c r="AE2524" i="12"/>
  <c r="AG2235" i="12"/>
  <c r="AE2235" i="12"/>
  <c r="AG1853" i="12"/>
  <c r="AE1853" i="12"/>
  <c r="AE1288" i="12"/>
  <c r="AG1288" i="12"/>
  <c r="AE554" i="12"/>
  <c r="AG554" i="12"/>
  <c r="AG3264" i="12"/>
  <c r="AE3264" i="12"/>
  <c r="AG3055" i="12"/>
  <c r="AE3055" i="12"/>
  <c r="AG2281" i="12"/>
  <c r="AE2281" i="12"/>
  <c r="AG1292" i="12"/>
  <c r="AE1292" i="12"/>
  <c r="AE888" i="12"/>
  <c r="AG888" i="12"/>
  <c r="AE491" i="12"/>
  <c r="AG491" i="12"/>
  <c r="AG156" i="12"/>
  <c r="AE156" i="12"/>
  <c r="AE3251" i="12"/>
  <c r="AG3251" i="12"/>
  <c r="AG2927" i="12"/>
  <c r="AE2927" i="12"/>
  <c r="AG2473" i="12"/>
  <c r="AE2473" i="12"/>
  <c r="AG1979" i="12"/>
  <c r="AE1979" i="12"/>
  <c r="AE1620" i="12"/>
  <c r="AG1620" i="12"/>
  <c r="AG540" i="12"/>
  <c r="AE540" i="12"/>
  <c r="AG241" i="12"/>
  <c r="AE241" i="12"/>
  <c r="AG3061" i="12"/>
  <c r="AE3061" i="12"/>
  <c r="AG1564" i="12"/>
  <c r="AE1564" i="12"/>
  <c r="AG1507" i="12"/>
  <c r="AE1507" i="12"/>
  <c r="AE984" i="12"/>
  <c r="AG984" i="12"/>
  <c r="AG545" i="12"/>
  <c r="AE545" i="12"/>
  <c r="AE3483" i="12"/>
  <c r="AG3483" i="12"/>
  <c r="AG2411" i="12"/>
  <c r="AE2411" i="12"/>
  <c r="AG706" i="12"/>
  <c r="AE706" i="12"/>
  <c r="AG498" i="12"/>
  <c r="AE498" i="12"/>
  <c r="AG274" i="12"/>
  <c r="AE274" i="12"/>
  <c r="AG265" i="12"/>
  <c r="AE265" i="12"/>
  <c r="AE3467" i="12"/>
  <c r="AG3467" i="12"/>
  <c r="AE2951" i="12"/>
  <c r="AG2951" i="12"/>
  <c r="AE2436" i="12"/>
  <c r="AG2436" i="12"/>
  <c r="AG2287" i="12"/>
  <c r="AE2287" i="12"/>
  <c r="AG1768" i="12"/>
  <c r="AE1768" i="12"/>
  <c r="AG1744" i="12"/>
  <c r="AE1744" i="12"/>
  <c r="AE3502" i="12"/>
  <c r="AG3502" i="12"/>
  <c r="AE2945" i="12"/>
  <c r="AG2945" i="12"/>
  <c r="AE770" i="12"/>
  <c r="AG770" i="12"/>
  <c r="AG856" i="12"/>
  <c r="AE856" i="12"/>
  <c r="AG2398" i="12"/>
  <c r="AE2398" i="12"/>
  <c r="AG2236" i="12"/>
  <c r="AE2236" i="12"/>
  <c r="AG2863" i="12"/>
  <c r="AE2863" i="12"/>
  <c r="AE1969" i="12"/>
  <c r="AG1969" i="12"/>
  <c r="AG294" i="12"/>
  <c r="AE294" i="12"/>
  <c r="AG3593" i="12"/>
  <c r="AE3593" i="12"/>
  <c r="AE2715" i="12"/>
  <c r="AG2715" i="12"/>
  <c r="AE2205" i="12"/>
  <c r="AG2205" i="12"/>
  <c r="AG2008" i="12"/>
  <c r="AE2008" i="12"/>
  <c r="AE1707" i="12"/>
  <c r="AG1707" i="12"/>
  <c r="AG870" i="12"/>
  <c r="AE870" i="12"/>
  <c r="AG708" i="12"/>
  <c r="AE708" i="12"/>
  <c r="AG276" i="12"/>
  <c r="AE276" i="12"/>
  <c r="AE269" i="12"/>
  <c r="AG269" i="12"/>
  <c r="AE3849" i="12"/>
  <c r="AG3849" i="12"/>
  <c r="AE2382" i="12"/>
  <c r="AG2382" i="12"/>
  <c r="AE1154" i="12"/>
  <c r="AG1154" i="12"/>
  <c r="AG280" i="12"/>
  <c r="AE280" i="12"/>
  <c r="AE199" i="12"/>
  <c r="AG199" i="12"/>
  <c r="AG264" i="12"/>
  <c r="AE264" i="12"/>
  <c r="AE3299" i="12"/>
  <c r="AG3299" i="12"/>
  <c r="AG2520" i="12"/>
  <c r="AE2520" i="12"/>
  <c r="AG1747" i="12"/>
  <c r="AE1747" i="12"/>
  <c r="AG1521" i="12"/>
  <c r="AE1521" i="12"/>
  <c r="AG1278" i="12"/>
  <c r="AE1278" i="12"/>
  <c r="AE2982" i="12"/>
  <c r="AG2982" i="12"/>
  <c r="AE2761" i="12"/>
  <c r="AG2761" i="12"/>
  <c r="AG2597" i="12"/>
  <c r="AE2597" i="12"/>
  <c r="AG1166" i="12"/>
  <c r="AE1166" i="12"/>
  <c r="AE1221" i="12"/>
  <c r="AG1221" i="12"/>
  <c r="AE285" i="12"/>
  <c r="AG285" i="12"/>
  <c r="AG612" i="12"/>
  <c r="AE612" i="12"/>
  <c r="AE469" i="12"/>
  <c r="AG469" i="12"/>
  <c r="AG262" i="12"/>
  <c r="AE262" i="12"/>
  <c r="AG2538" i="12"/>
  <c r="AE2538" i="12"/>
  <c r="AE260" i="12"/>
  <c r="AG260" i="12"/>
  <c r="AE2058" i="12"/>
  <c r="AG2058" i="12"/>
  <c r="AG1338" i="12"/>
  <c r="AE1338" i="12"/>
  <c r="AG1014" i="12"/>
  <c r="AE1014" i="12"/>
  <c r="AG2937" i="12"/>
  <c r="AE2937" i="12"/>
  <c r="AE2224" i="12"/>
  <c r="AG2224" i="12"/>
  <c r="AG998" i="12"/>
  <c r="AE998" i="12"/>
  <c r="AG656" i="12"/>
  <c r="AE656" i="12"/>
  <c r="AG470" i="12"/>
  <c r="AE470" i="12"/>
  <c r="AE144" i="12"/>
  <c r="AG144" i="12"/>
  <c r="AE3913" i="12"/>
  <c r="AG3913" i="12"/>
  <c r="AG2472" i="12"/>
  <c r="AE2472" i="12"/>
  <c r="AE2280" i="12"/>
  <c r="AG2280" i="12"/>
  <c r="AG1605" i="12"/>
  <c r="AE1605" i="12"/>
  <c r="AG1384" i="12"/>
  <c r="AE1384" i="12"/>
  <c r="AE1106" i="12"/>
  <c r="AG1106" i="12"/>
  <c r="AE496" i="12"/>
  <c r="AG496" i="12"/>
  <c r="AG693" i="12"/>
  <c r="AE693" i="12"/>
  <c r="AG160" i="12"/>
  <c r="AE160" i="12"/>
  <c r="AG3358" i="12"/>
  <c r="AE3358" i="12"/>
  <c r="AG1890" i="12"/>
  <c r="AE1890" i="12"/>
  <c r="AE948" i="12"/>
  <c r="AG948" i="12"/>
  <c r="AE2970" i="12"/>
  <c r="AG2970" i="12"/>
  <c r="AE2179" i="12"/>
  <c r="AG2179" i="12"/>
  <c r="AG1316" i="12"/>
  <c r="AE1316" i="12"/>
  <c r="AG1372" i="12"/>
  <c r="AE1372" i="12"/>
  <c r="AE327" i="12"/>
  <c r="AG327" i="12"/>
  <c r="AG3523" i="12"/>
  <c r="AE3523" i="12"/>
  <c r="AE3353" i="12"/>
  <c r="AG3353" i="12"/>
  <c r="AG2842" i="12"/>
  <c r="AE2842" i="12"/>
  <c r="AG2201" i="12"/>
  <c r="AE2201" i="12"/>
  <c r="AG1424" i="12"/>
  <c r="AE1424" i="12"/>
  <c r="AE1340" i="12"/>
  <c r="AG1340" i="12"/>
  <c r="AG950" i="12"/>
  <c r="AE950" i="12"/>
  <c r="AG485" i="12"/>
  <c r="AE485" i="12"/>
  <c r="AE159" i="12"/>
  <c r="AG159" i="12"/>
  <c r="AG3179" i="12"/>
  <c r="AE3179" i="12"/>
  <c r="AE2602" i="12"/>
  <c r="AG2602" i="12"/>
  <c r="AG2257" i="12"/>
  <c r="AE2257" i="12"/>
  <c r="AG2014" i="12"/>
  <c r="AE2014" i="12"/>
  <c r="AG1713" i="12"/>
  <c r="AE1713" i="12"/>
  <c r="AE1342" i="12"/>
  <c r="AG1342" i="12"/>
  <c r="AE1224" i="12"/>
  <c r="AG1224" i="12"/>
  <c r="AG646" i="12"/>
  <c r="AE646" i="12"/>
  <c r="AE3011" i="12"/>
  <c r="AG3011" i="12"/>
  <c r="AG1603" i="12"/>
  <c r="AE1603" i="12"/>
  <c r="AG1563" i="12"/>
  <c r="AE1563" i="12"/>
  <c r="AG1136" i="12"/>
  <c r="AE1136" i="12"/>
  <c r="AE758" i="12"/>
  <c r="AG758" i="12"/>
  <c r="AG820" i="12"/>
  <c r="AE820" i="12"/>
  <c r="AG3238" i="12"/>
  <c r="AE3238" i="12"/>
  <c r="AG2510" i="12"/>
  <c r="AE2510" i="12"/>
  <c r="AG2077" i="12"/>
  <c r="AE2077" i="12"/>
  <c r="AG1910" i="12"/>
  <c r="AE1910" i="12"/>
  <c r="AE1371" i="12"/>
  <c r="AG1371" i="12"/>
  <c r="AG841" i="12"/>
  <c r="AE841" i="12"/>
  <c r="AE608" i="12"/>
  <c r="AG608" i="12"/>
  <c r="AG686" i="12"/>
  <c r="AE686" i="12"/>
  <c r="AG193" i="12"/>
  <c r="AE193" i="12"/>
  <c r="AE3781" i="12"/>
  <c r="AG3781" i="12"/>
  <c r="AE3223" i="12"/>
  <c r="AG3223" i="12"/>
  <c r="AE2366" i="12"/>
  <c r="AG2366" i="12"/>
  <c r="AG1857" i="12"/>
  <c r="AE1857" i="12"/>
  <c r="AE1310" i="12"/>
  <c r="AG1310" i="12"/>
  <c r="AE707" i="12"/>
  <c r="AG707" i="12"/>
  <c r="AE3163" i="12"/>
  <c r="AG3163" i="12"/>
  <c r="AG2256" i="12"/>
  <c r="AE2256" i="12"/>
  <c r="AG832" i="12"/>
  <c r="AE832" i="12"/>
  <c r="AG839" i="12"/>
  <c r="AE839" i="12"/>
  <c r="AE329" i="12"/>
  <c r="AG329" i="12"/>
  <c r="AG463" i="12"/>
  <c r="AE463" i="12"/>
  <c r="AE2199" i="12"/>
  <c r="AG2199" i="12"/>
  <c r="AG1730" i="12"/>
  <c r="AE1730" i="12"/>
  <c r="AE3887" i="12"/>
  <c r="AG3887" i="12"/>
  <c r="AG2817" i="12"/>
  <c r="AE2817" i="12"/>
  <c r="AE2139" i="12"/>
  <c r="AG2139" i="12"/>
  <c r="AE1433" i="12"/>
  <c r="AG1433" i="12"/>
  <c r="AE1138" i="12"/>
  <c r="AG1138" i="12"/>
  <c r="AE466" i="12"/>
  <c r="AG466" i="12"/>
  <c r="AG356" i="12"/>
  <c r="AE356" i="12"/>
  <c r="AG3306" i="12"/>
  <c r="AE3306" i="12"/>
  <c r="AG2278" i="12"/>
  <c r="AE2278" i="12"/>
  <c r="AG1810" i="12"/>
  <c r="AE1810" i="12"/>
  <c r="AG932" i="12"/>
  <c r="AE932" i="12"/>
  <c r="AG501" i="12"/>
  <c r="AE501" i="12"/>
  <c r="AE3755" i="12"/>
  <c r="AG3755" i="12"/>
  <c r="AE3272" i="12"/>
  <c r="AG3272" i="12"/>
  <c r="AG2593" i="12"/>
  <c r="AE2593" i="12"/>
  <c r="AE2221" i="12"/>
  <c r="AG2221" i="12"/>
  <c r="AG1868" i="12"/>
  <c r="AE1868" i="12"/>
  <c r="AE1692" i="12"/>
  <c r="AG1692" i="12"/>
  <c r="AE1336" i="12"/>
  <c r="AG1336" i="12"/>
  <c r="AG523" i="12"/>
  <c r="AE523" i="12"/>
  <c r="AG2947" i="12"/>
  <c r="AE2947" i="12"/>
  <c r="AG2417" i="12"/>
  <c r="AE2417" i="12"/>
  <c r="AG1695" i="12"/>
  <c r="AE1695" i="12"/>
  <c r="AE1249" i="12"/>
  <c r="AG1249" i="12"/>
  <c r="AE192" i="12"/>
  <c r="AG192" i="12"/>
  <c r="AG3331" i="12"/>
  <c r="AE3331" i="12"/>
  <c r="AG2994" i="12"/>
  <c r="AE2994" i="12"/>
  <c r="AE2385" i="12"/>
  <c r="AG2385" i="12"/>
  <c r="AG1408" i="12"/>
  <c r="AE1408" i="12"/>
  <c r="AE756" i="12"/>
  <c r="AG756" i="12"/>
  <c r="AG701" i="12"/>
  <c r="AE701" i="12"/>
  <c r="AE282" i="12"/>
  <c r="AG282" i="12"/>
  <c r="AE255" i="12"/>
  <c r="AG255" i="12"/>
  <c r="AG244" i="12"/>
  <c r="AE244" i="12"/>
  <c r="AG188" i="12"/>
  <c r="AE188" i="12"/>
  <c r="AE211" i="12"/>
  <c r="AG211" i="12"/>
  <c r="AE1297" i="12"/>
  <c r="AG1297" i="12"/>
  <c r="AG3334" i="12"/>
  <c r="AE3334" i="12"/>
  <c r="AE2202" i="12"/>
  <c r="AG2202" i="12"/>
  <c r="AG2121" i="12"/>
  <c r="AE2121" i="12"/>
  <c r="AG919" i="12"/>
  <c r="AE919" i="12"/>
  <c r="AG613" i="12"/>
  <c r="AE613" i="12"/>
  <c r="AG161" i="12"/>
  <c r="AE161" i="12"/>
  <c r="AG3801" i="12"/>
  <c r="AE3801" i="12"/>
  <c r="AE2962" i="12"/>
  <c r="AG2962" i="12"/>
  <c r="AG2750" i="12"/>
  <c r="AE2750" i="12"/>
  <c r="AG2333" i="12"/>
  <c r="AE2333" i="12"/>
  <c r="AG1056" i="12"/>
  <c r="AE1056" i="12"/>
  <c r="AE826" i="12"/>
  <c r="AG826" i="12"/>
  <c r="AG723" i="12"/>
  <c r="AE723" i="12"/>
  <c r="AG713" i="12"/>
  <c r="AE713" i="12"/>
  <c r="AE3921" i="12"/>
  <c r="AG3921" i="12"/>
  <c r="AG2835" i="12"/>
  <c r="AE2835" i="12"/>
  <c r="AE1654" i="12"/>
  <c r="AG1654" i="12"/>
  <c r="AG1446" i="12"/>
  <c r="AE1446" i="12"/>
  <c r="AG861" i="12"/>
  <c r="AE861" i="12"/>
  <c r="AG938" i="12"/>
  <c r="AE938" i="12"/>
  <c r="AE667" i="12"/>
  <c r="AG667" i="12"/>
  <c r="AG2796" i="12"/>
  <c r="AE2796" i="12"/>
  <c r="AE1644" i="12"/>
  <c r="AG1644" i="12"/>
  <c r="AG1044" i="12"/>
  <c r="AE1044" i="12"/>
  <c r="AE435" i="12"/>
  <c r="AG435" i="12"/>
  <c r="AE258" i="12"/>
  <c r="AG258" i="12"/>
  <c r="AG3926" i="12"/>
  <c r="AE3926" i="12"/>
  <c r="AE3627" i="12"/>
  <c r="AG3627" i="12"/>
  <c r="AG2839" i="12"/>
  <c r="AE2839" i="12"/>
  <c r="AE2151" i="12"/>
  <c r="AG2151" i="12"/>
  <c r="AE1444" i="12"/>
  <c r="AG1444" i="12"/>
  <c r="AE1161" i="12"/>
  <c r="AG1161" i="12"/>
  <c r="AE1088" i="12"/>
  <c r="AG1088" i="12"/>
  <c r="AE906" i="12"/>
  <c r="AG906" i="12"/>
  <c r="AG844" i="12"/>
  <c r="AE844" i="12"/>
  <c r="AE3175" i="12"/>
  <c r="AG3175" i="12"/>
  <c r="AE2858" i="12"/>
  <c r="AG2858" i="12"/>
  <c r="AG2583" i="12"/>
  <c r="AE2583" i="12"/>
  <c r="AG1946" i="12"/>
  <c r="AE1946" i="12"/>
  <c r="AG1256" i="12"/>
  <c r="AE1256" i="12"/>
  <c r="AE1258" i="12"/>
  <c r="AG1258" i="12"/>
  <c r="AG1042" i="12"/>
  <c r="AE1042" i="12"/>
  <c r="AE3532" i="12"/>
  <c r="AG3532" i="12"/>
  <c r="AE2792" i="12"/>
  <c r="AG2792" i="12"/>
  <c r="AE2214" i="12"/>
  <c r="AG2214" i="12"/>
  <c r="AE3189" i="12"/>
  <c r="AG3189" i="12"/>
  <c r="AG2363" i="12"/>
  <c r="AE2363" i="12"/>
  <c r="AE2193" i="12"/>
  <c r="AG2193" i="12"/>
  <c r="AG2155" i="12"/>
  <c r="AE2155" i="12"/>
  <c r="AG831" i="12"/>
  <c r="AE831" i="12"/>
  <c r="AE619" i="12"/>
  <c r="AG619" i="12"/>
  <c r="AG273" i="12"/>
  <c r="AE273" i="12"/>
  <c r="AG3808" i="12"/>
  <c r="AE3808" i="12"/>
  <c r="AG2302" i="12"/>
  <c r="AE2302" i="12"/>
  <c r="AG2090" i="12"/>
  <c r="AE2090" i="12"/>
  <c r="AE1923" i="12"/>
  <c r="AG1923" i="12"/>
  <c r="AG2435" i="12"/>
  <c r="AE2435" i="12"/>
  <c r="AG2400" i="12"/>
  <c r="AE2400" i="12"/>
  <c r="AE1883" i="12"/>
  <c r="AG1883" i="12"/>
  <c r="AG1522" i="12"/>
  <c r="AE1522" i="12"/>
  <c r="AE1160" i="12"/>
  <c r="AG1160" i="12"/>
  <c r="AE2899" i="12"/>
  <c r="AG2899" i="12"/>
  <c r="AG2988" i="12"/>
  <c r="AE2988" i="12"/>
  <c r="AE2227" i="12"/>
  <c r="AG2227" i="12"/>
  <c r="AG1796" i="12"/>
  <c r="AE1796" i="12"/>
  <c r="AG1123" i="12"/>
  <c r="AE1123" i="12"/>
  <c r="AG867" i="12"/>
  <c r="AE867" i="12"/>
  <c r="AG591" i="12"/>
  <c r="AE591" i="12"/>
  <c r="AE369" i="12"/>
  <c r="AG369" i="12"/>
  <c r="AG300" i="12"/>
  <c r="AE300" i="12"/>
  <c r="AG3183" i="12"/>
  <c r="AE3183" i="12"/>
  <c r="AG2795" i="12"/>
  <c r="AE2795" i="12"/>
  <c r="AG2148" i="12"/>
  <c r="AE2148" i="12"/>
  <c r="AG1914" i="12"/>
  <c r="AE1914" i="12"/>
  <c r="AE1540" i="12"/>
  <c r="AG1540" i="12"/>
  <c r="AG748" i="12"/>
  <c r="AE748" i="12"/>
  <c r="AG386" i="12"/>
  <c r="AE386" i="12"/>
  <c r="AG1686" i="12"/>
  <c r="AE1686" i="12"/>
  <c r="AE1247" i="12"/>
  <c r="AG1247" i="12"/>
  <c r="AG956" i="12"/>
  <c r="AE956" i="12"/>
  <c r="AG744" i="12"/>
  <c r="AE744" i="12"/>
  <c r="AE3133" i="12"/>
  <c r="AG3133" i="12"/>
  <c r="AE2999" i="12"/>
  <c r="AG2999" i="12"/>
  <c r="AG2573" i="12"/>
  <c r="AE2573" i="12"/>
  <c r="AG2370" i="12"/>
  <c r="AE2370" i="12"/>
  <c r="AE2248" i="12"/>
  <c r="AG2248" i="12"/>
  <c r="AE2103" i="12"/>
  <c r="AG2103" i="12"/>
  <c r="AE1942" i="12"/>
  <c r="AG1942" i="12"/>
  <c r="AE1401" i="12"/>
  <c r="AG1401" i="12"/>
  <c r="AE883" i="12"/>
  <c r="AG883" i="12"/>
  <c r="AG531" i="12"/>
  <c r="AE531" i="12"/>
  <c r="AG2896" i="12"/>
  <c r="AE2896" i="12"/>
  <c r="AE1700" i="12"/>
  <c r="AG1700" i="12"/>
  <c r="AG1263" i="12"/>
  <c r="AE1263" i="12"/>
  <c r="AE3844" i="12"/>
  <c r="AG3844" i="12"/>
  <c r="AG3060" i="12"/>
  <c r="AE3060" i="12"/>
  <c r="AE1933" i="12"/>
  <c r="AG1933" i="12"/>
  <c r="AE1293" i="12"/>
  <c r="AG1293" i="12"/>
  <c r="AG931" i="12"/>
  <c r="AE931" i="12"/>
  <c r="AG638" i="12"/>
  <c r="AE638" i="12"/>
  <c r="AE1577" i="12"/>
  <c r="AG1577" i="12"/>
  <c r="AE2653" i="12"/>
  <c r="AG2653" i="12"/>
  <c r="AG1120" i="12"/>
  <c r="AE1120" i="12"/>
  <c r="AG637" i="12"/>
  <c r="AE637" i="12"/>
  <c r="AG505" i="12"/>
  <c r="AE505" i="12"/>
  <c r="AG3836" i="12"/>
  <c r="AE3836" i="12"/>
  <c r="AG3416" i="12"/>
  <c r="AE3416" i="12"/>
  <c r="AE1893" i="12"/>
  <c r="AG1893" i="12"/>
  <c r="AE833" i="12"/>
  <c r="AG833" i="12"/>
  <c r="AG716" i="12"/>
  <c r="AE716" i="12"/>
  <c r="AE2127" i="12"/>
  <c r="AG2127" i="12"/>
  <c r="AE1754" i="12"/>
  <c r="AG1754" i="12"/>
  <c r="AG1639" i="12"/>
  <c r="AE1639" i="12"/>
  <c r="AG921" i="12"/>
  <c r="AE921" i="12"/>
  <c r="AE849" i="12"/>
  <c r="AG849" i="12"/>
  <c r="AE3633" i="12"/>
  <c r="AG3633" i="12"/>
  <c r="AE2448" i="12"/>
  <c r="AG2448" i="12"/>
  <c r="AG1953" i="12"/>
  <c r="AE1953" i="12"/>
  <c r="AG915" i="12"/>
  <c r="AE915" i="12"/>
  <c r="AE626" i="12"/>
  <c r="AG626" i="12"/>
  <c r="AG643" i="12"/>
  <c r="AE643" i="12"/>
  <c r="AG3638" i="12"/>
  <c r="AE3638" i="12"/>
  <c r="AG3052" i="12"/>
  <c r="AE3052" i="12"/>
  <c r="AE2772" i="12"/>
  <c r="AG2772" i="12"/>
  <c r="AG2108" i="12"/>
  <c r="AE2108" i="12"/>
  <c r="AE1271" i="12"/>
  <c r="AG1271" i="12"/>
  <c r="AG990" i="12"/>
  <c r="AE990" i="12"/>
  <c r="AE3230" i="12"/>
  <c r="AG3230" i="12"/>
  <c r="AE2545" i="12"/>
  <c r="AG2545" i="12"/>
  <c r="AG1955" i="12"/>
  <c r="AE1955" i="12"/>
  <c r="AG1364" i="12"/>
  <c r="AE1364" i="12"/>
  <c r="AE1055" i="12"/>
  <c r="AG1055" i="12"/>
  <c r="AG945" i="12"/>
  <c r="AE945" i="12"/>
  <c r="AG2961" i="12"/>
  <c r="AE2961" i="12"/>
  <c r="AG2216" i="12"/>
  <c r="AE2216" i="12"/>
  <c r="AE1269" i="12"/>
  <c r="AG1269" i="12"/>
  <c r="AE3433" i="12"/>
  <c r="AG3433" i="12"/>
  <c r="AE2763" i="12"/>
  <c r="AG2763" i="12"/>
  <c r="AE804" i="12"/>
  <c r="AG804" i="12"/>
  <c r="AE475" i="12"/>
  <c r="AG475" i="12"/>
  <c r="AG3795" i="12"/>
  <c r="AE3795" i="12"/>
  <c r="AE3441" i="12"/>
  <c r="AG3441" i="12"/>
  <c r="AG2756" i="12"/>
  <c r="AE2756" i="12"/>
  <c r="AE2621" i="12"/>
  <c r="AG2621" i="12"/>
  <c r="AG2309" i="12"/>
  <c r="AE2309" i="12"/>
  <c r="AG1867" i="12"/>
  <c r="AE1867" i="12"/>
  <c r="AE1617" i="12"/>
  <c r="AG1617" i="12"/>
  <c r="AG364" i="12"/>
  <c r="AE364" i="12"/>
  <c r="AG3000" i="12"/>
  <c r="AE3000" i="12"/>
  <c r="AG2820" i="12"/>
  <c r="AE2820" i="12"/>
  <c r="AE2406" i="12"/>
  <c r="AG2406" i="12"/>
  <c r="AG2273" i="12"/>
  <c r="AE2273" i="12"/>
  <c r="AG490" i="12"/>
  <c r="AE490" i="12"/>
  <c r="AE3577" i="12"/>
  <c r="AG3577" i="12"/>
  <c r="AG1597" i="12"/>
  <c r="AE1597" i="12"/>
  <c r="AG1299" i="12"/>
  <c r="AE1299" i="12"/>
  <c r="AG1070" i="12"/>
  <c r="AE1070" i="12"/>
  <c r="AG763" i="12"/>
  <c r="AE763" i="12"/>
  <c r="AG751" i="12"/>
  <c r="AE751" i="12"/>
  <c r="AG306" i="12"/>
  <c r="AE306" i="12"/>
  <c r="AG166" i="12"/>
  <c r="AE166" i="12"/>
  <c r="AG2610" i="12"/>
  <c r="AE2610" i="12"/>
  <c r="AE2412" i="12"/>
  <c r="AG2412" i="12"/>
  <c r="AE1780" i="12"/>
  <c r="AG1780" i="12"/>
  <c r="AG680" i="12"/>
  <c r="AE680" i="12"/>
  <c r="AG250" i="12"/>
  <c r="AE250" i="12"/>
  <c r="AE3434" i="12"/>
  <c r="AG3434" i="12"/>
  <c r="AE2553" i="12"/>
  <c r="AG2553" i="12"/>
  <c r="AG1145" i="12"/>
  <c r="AE1145" i="12"/>
  <c r="AG509" i="12"/>
  <c r="AE509" i="12"/>
  <c r="AG3227" i="12"/>
  <c r="AE3227" i="12"/>
  <c r="AE3111" i="12"/>
  <c r="AG3111" i="12"/>
  <c r="AE2527" i="12"/>
  <c r="AG2527" i="12"/>
  <c r="AG2261" i="12"/>
  <c r="AE2261" i="12"/>
  <c r="AE2124" i="12"/>
  <c r="AG2124" i="12"/>
  <c r="AE1642" i="12"/>
  <c r="AG1642" i="12"/>
  <c r="AE1523" i="12"/>
  <c r="AG1523" i="12"/>
  <c r="AG1110" i="12"/>
  <c r="AE1110" i="12"/>
  <c r="AE690" i="12"/>
  <c r="AG690" i="12"/>
  <c r="AG147" i="12"/>
  <c r="AE147" i="12"/>
  <c r="AE2834" i="12"/>
  <c r="AG2834" i="12"/>
  <c r="AG2630" i="12"/>
  <c r="AE2630" i="12"/>
  <c r="AE1991" i="12"/>
  <c r="AG1991" i="12"/>
  <c r="AE1957" i="12"/>
  <c r="AG1957" i="12"/>
  <c r="AE1543" i="12"/>
  <c r="AG1543" i="12"/>
  <c r="AE3088" i="12"/>
  <c r="AG3088" i="12"/>
  <c r="AG977" i="12"/>
  <c r="AE977" i="12"/>
  <c r="AE635" i="12"/>
  <c r="AG635" i="12"/>
  <c r="AE222" i="12"/>
  <c r="AG222" i="12"/>
  <c r="AG2632" i="12"/>
  <c r="AE2632" i="12"/>
  <c r="AG1461" i="12"/>
  <c r="AE1461" i="12"/>
  <c r="AE3265" i="12"/>
  <c r="AG3265" i="12"/>
  <c r="AE1794" i="12"/>
  <c r="AG1794" i="12"/>
  <c r="AG1117" i="12"/>
  <c r="AE1117" i="12"/>
  <c r="AE468" i="12"/>
  <c r="AG468" i="12"/>
  <c r="AG3171" i="12"/>
  <c r="AE3171" i="12"/>
  <c r="AG2439" i="12"/>
  <c r="AE2439" i="12"/>
  <c r="AG1852" i="12"/>
  <c r="AE1852" i="12"/>
  <c r="AE1626" i="12"/>
  <c r="AG1626" i="12"/>
  <c r="AE988" i="12"/>
  <c r="AG988" i="12"/>
  <c r="AG910" i="12"/>
  <c r="AE910" i="12"/>
  <c r="AE3224" i="12"/>
  <c r="AG3224" i="12"/>
  <c r="AE2158" i="12"/>
  <c r="AG2158" i="12"/>
  <c r="AG1823" i="12"/>
  <c r="AE1823" i="12"/>
  <c r="AG1870" i="12"/>
  <c r="AE1870" i="12"/>
  <c r="AE1598" i="12"/>
  <c r="AG1598" i="12"/>
  <c r="AE1201" i="12"/>
  <c r="AG1201" i="12"/>
  <c r="AG940" i="12"/>
  <c r="AE940" i="12"/>
  <c r="AG2335" i="12"/>
  <c r="AE2335" i="12"/>
  <c r="AG2154" i="12"/>
  <c r="AE2154" i="12"/>
  <c r="AE2025" i="12"/>
  <c r="AG2025" i="12"/>
  <c r="AE1762" i="12"/>
  <c r="AG1762" i="12"/>
  <c r="AE1382" i="12"/>
  <c r="AG1382" i="12"/>
  <c r="AG741" i="12"/>
  <c r="AE741" i="12"/>
  <c r="AE143" i="12"/>
  <c r="AG143" i="12"/>
  <c r="AG3404" i="12"/>
  <c r="AE3404" i="12"/>
  <c r="AG3002" i="12"/>
  <c r="AE3002" i="12"/>
  <c r="AG2284" i="12"/>
  <c r="AE2284" i="12"/>
  <c r="AG2060" i="12"/>
  <c r="AE2060" i="12"/>
  <c r="AG2039" i="12"/>
  <c r="AE2039" i="12"/>
  <c r="AE1871" i="12"/>
  <c r="AG1871" i="12"/>
  <c r="AG1410" i="12"/>
  <c r="AE1410" i="12"/>
  <c r="AE304" i="12"/>
  <c r="AG304" i="12"/>
  <c r="AE3779" i="12"/>
  <c r="AG3779" i="12"/>
  <c r="AE3243" i="12"/>
  <c r="AG3243" i="12"/>
  <c r="AG2341" i="12"/>
  <c r="AE2341" i="12"/>
  <c r="AG2164" i="12"/>
  <c r="AE2164" i="12"/>
  <c r="AE1003" i="12"/>
  <c r="AG1003" i="12"/>
  <c r="AG697" i="12"/>
  <c r="AE697" i="12"/>
  <c r="AG292" i="12"/>
  <c r="AE292" i="12"/>
  <c r="AE2467" i="12"/>
  <c r="AG2467" i="12"/>
  <c r="AG2004" i="12"/>
  <c r="AE2004" i="12"/>
  <c r="AG1471" i="12"/>
  <c r="AE1471" i="12"/>
  <c r="AE1235" i="12"/>
  <c r="AG1235" i="12"/>
  <c r="AG434" i="12"/>
  <c r="AE434" i="12"/>
  <c r="AG3520" i="12"/>
  <c r="AE3520" i="12"/>
  <c r="AE3022" i="12"/>
  <c r="AG3022" i="12"/>
  <c r="AE2684" i="12"/>
  <c r="AG2684" i="12"/>
  <c r="AG1792" i="12"/>
  <c r="AE1792" i="12"/>
  <c r="AG1385" i="12"/>
  <c r="AE1385" i="12"/>
  <c r="AE137" i="12"/>
  <c r="AG137" i="12"/>
  <c r="AE3062" i="12"/>
  <c r="AG3062" i="12"/>
  <c r="AG2663" i="12"/>
  <c r="AE2663" i="12"/>
  <c r="AG2243" i="12"/>
  <c r="AE2243" i="12"/>
  <c r="AG2043" i="12"/>
  <c r="AE2043" i="12"/>
  <c r="AE1262" i="12"/>
  <c r="AG1262" i="12"/>
  <c r="AG982" i="12"/>
  <c r="AE982" i="12"/>
  <c r="AE920" i="12"/>
  <c r="AG920" i="12"/>
  <c r="AG395" i="12"/>
  <c r="AE395" i="12"/>
  <c r="AG3816" i="12"/>
  <c r="AE3816" i="12"/>
  <c r="AG2188" i="12"/>
  <c r="AE2188" i="12"/>
  <c r="AE1057" i="12"/>
  <c r="AG1057" i="12"/>
  <c r="AE307" i="12"/>
  <c r="AG307" i="12"/>
  <c r="AE3581" i="12"/>
  <c r="AG3581" i="12"/>
  <c r="AE2598" i="12"/>
  <c r="AG2598" i="12"/>
  <c r="AE1653" i="12"/>
  <c r="AG1653" i="12"/>
  <c r="AE1038" i="12"/>
  <c r="AG1038" i="12"/>
  <c r="AG875" i="12"/>
  <c r="AE875" i="12"/>
  <c r="AE2572" i="12"/>
  <c r="AG2572" i="12"/>
  <c r="AE2437" i="12"/>
  <c r="AG2437" i="12"/>
  <c r="AG2222" i="12"/>
  <c r="AE2222" i="12"/>
  <c r="AE1787" i="12"/>
  <c r="AG1787" i="12"/>
  <c r="AG1647" i="12"/>
  <c r="AE1647" i="12"/>
  <c r="AG934" i="12"/>
  <c r="AE934" i="12"/>
  <c r="AG811" i="12"/>
  <c r="AE811" i="12"/>
  <c r="AE424" i="12"/>
  <c r="AG424" i="12"/>
  <c r="AG3567" i="12"/>
  <c r="AE3567" i="12"/>
  <c r="AG3207" i="12"/>
  <c r="AE3207" i="12"/>
  <c r="AE2841" i="12"/>
  <c r="AG2841" i="12"/>
  <c r="AG2501" i="12"/>
  <c r="AE2501" i="12"/>
  <c r="AG2170" i="12"/>
  <c r="AE2170" i="12"/>
  <c r="AG996" i="12"/>
  <c r="AE996" i="12"/>
  <c r="AG583" i="12"/>
  <c r="AE583" i="12"/>
  <c r="AE3641" i="12"/>
  <c r="AG3641" i="12"/>
  <c r="AG2946" i="12"/>
  <c r="AE2946" i="12"/>
  <c r="AG1669" i="12"/>
  <c r="AE1669" i="12"/>
  <c r="AG563" i="12"/>
  <c r="AE563" i="12"/>
  <c r="AG302" i="12"/>
  <c r="AE302" i="12"/>
  <c r="AE461" i="12"/>
  <c r="AG461" i="12"/>
  <c r="AE3650" i="12"/>
  <c r="AG3650" i="12"/>
  <c r="AE2535" i="12"/>
  <c r="AG2535" i="12"/>
  <c r="AE2384" i="12"/>
  <c r="AG2384" i="12"/>
  <c r="AE1285" i="12"/>
  <c r="AG1285" i="12"/>
  <c r="AE1102" i="12"/>
  <c r="AG1102" i="12"/>
  <c r="AE964" i="12"/>
  <c r="AG964" i="12"/>
  <c r="AE303" i="12"/>
  <c r="AG303" i="12"/>
  <c r="AG212" i="12"/>
  <c r="AE212" i="12"/>
  <c r="AE3352" i="12"/>
  <c r="AG3352" i="12"/>
  <c r="AE3004" i="12"/>
  <c r="AG3004" i="12"/>
  <c r="AG2073" i="12"/>
  <c r="AE2073" i="12"/>
  <c r="AE1066" i="12"/>
  <c r="AG1066" i="12"/>
  <c r="AE712" i="12"/>
  <c r="AG712" i="12"/>
  <c r="AE742" i="12"/>
  <c r="AG742" i="12"/>
  <c r="AE451" i="12"/>
  <c r="AG451" i="12"/>
  <c r="AE142" i="12"/>
  <c r="AG142" i="12"/>
  <c r="AE791" i="12"/>
  <c r="AG791" i="12"/>
  <c r="AG202" i="12"/>
  <c r="AE202" i="12"/>
  <c r="AE411" i="12"/>
  <c r="AG411" i="12"/>
  <c r="AG473" i="12"/>
  <c r="AE473" i="12"/>
  <c r="AG2734" i="12"/>
  <c r="AE2734" i="12"/>
  <c r="AG2454" i="12"/>
  <c r="AE2454" i="12"/>
  <c r="AE1881" i="12"/>
  <c r="AG1881" i="12"/>
  <c r="AG1480" i="12"/>
  <c r="AE1480" i="12"/>
  <c r="AE1219" i="12"/>
  <c r="AG1219" i="12"/>
  <c r="AG774" i="12"/>
  <c r="AE774" i="12"/>
  <c r="AE3337" i="12"/>
  <c r="AG3337" i="12"/>
  <c r="AE2790" i="12"/>
  <c r="AG2790" i="12"/>
  <c r="AE2433" i="12"/>
  <c r="AG2433" i="12"/>
  <c r="AE2242" i="12"/>
  <c r="AG2242" i="12"/>
  <c r="AE1646" i="12"/>
  <c r="AG1646" i="12"/>
  <c r="AG1276" i="12"/>
  <c r="AE1276" i="12"/>
  <c r="AE1058" i="12"/>
  <c r="AG1058" i="12"/>
  <c r="AG567" i="12"/>
  <c r="AE567" i="12"/>
  <c r="AG2963" i="12"/>
  <c r="AE2963" i="12"/>
  <c r="AG2485" i="12"/>
  <c r="AE2485" i="12"/>
  <c r="AG1710" i="12"/>
  <c r="AE1710" i="12"/>
  <c r="AE1030" i="12"/>
  <c r="AG1030" i="12"/>
  <c r="AE3760" i="12"/>
  <c r="AG3760" i="12"/>
  <c r="AE3007" i="12"/>
  <c r="AG3007" i="12"/>
  <c r="AE2330" i="12"/>
  <c r="AG2330" i="12"/>
  <c r="AG1939" i="12"/>
  <c r="AE1939" i="12"/>
  <c r="AG1977" i="12"/>
  <c r="AE1977" i="12"/>
  <c r="AE1596" i="12"/>
  <c r="AG1596" i="12"/>
  <c r="AG1404" i="12"/>
  <c r="AE1404" i="12"/>
  <c r="AE1081" i="12"/>
  <c r="AG1081" i="12"/>
  <c r="AG607" i="12"/>
  <c r="AE607" i="12"/>
  <c r="AG343" i="12"/>
  <c r="AE343" i="12"/>
  <c r="AE240" i="12"/>
  <c r="AG240" i="12"/>
  <c r="AE3517" i="12"/>
  <c r="AG3517" i="12"/>
  <c r="AG2991" i="12"/>
  <c r="AE2991" i="12"/>
  <c r="AG2764" i="12"/>
  <c r="AE2764" i="12"/>
  <c r="AG2499" i="12"/>
  <c r="AE2499" i="12"/>
  <c r="AG2322" i="12"/>
  <c r="AE2322" i="12"/>
  <c r="AG1568" i="12"/>
  <c r="AE1568" i="12"/>
  <c r="AE1417" i="12"/>
  <c r="AG1417" i="12"/>
  <c r="AG1181" i="12"/>
  <c r="AE1181" i="12"/>
  <c r="AG676" i="12"/>
  <c r="AE676" i="12"/>
  <c r="AE418" i="12"/>
  <c r="AG418" i="12"/>
  <c r="AG2618" i="12"/>
  <c r="AE2618" i="12"/>
  <c r="AG2470" i="12"/>
  <c r="AE2470" i="12"/>
  <c r="AG1941" i="12"/>
  <c r="AE1941" i="12"/>
  <c r="AG1809" i="12"/>
  <c r="AE1809" i="12"/>
  <c r="AG1455" i="12"/>
  <c r="AE1455" i="12"/>
  <c r="AE3798" i="12"/>
  <c r="AG3798" i="12"/>
  <c r="AE3594" i="12"/>
  <c r="AG3594" i="12"/>
  <c r="AG2903" i="12"/>
  <c r="AE2903" i="12"/>
  <c r="AG1996" i="12"/>
  <c r="AE1996" i="12"/>
  <c r="AE1467" i="12"/>
  <c r="AG1467" i="12"/>
  <c r="AE1465" i="12"/>
  <c r="AG1465" i="12"/>
  <c r="AG1186" i="12"/>
  <c r="AE1186" i="12"/>
  <c r="AG430" i="12"/>
  <c r="AE430" i="12"/>
  <c r="AG3083" i="12"/>
  <c r="AE3083" i="12"/>
  <c r="AG2880" i="12"/>
  <c r="AE2880" i="12"/>
  <c r="AG2161" i="12"/>
  <c r="AE2161" i="12"/>
  <c r="AE1280" i="12"/>
  <c r="AG1280" i="12"/>
  <c r="AG894" i="12"/>
  <c r="AE894" i="12"/>
  <c r="AE3767" i="12"/>
  <c r="AG3767" i="12"/>
  <c r="AE2579" i="12"/>
  <c r="AG2579" i="12"/>
  <c r="AG2097" i="12"/>
  <c r="AE2097" i="12"/>
  <c r="AE1674" i="12"/>
  <c r="AG1674" i="12"/>
  <c r="AE808" i="12"/>
  <c r="AG808" i="12"/>
  <c r="AG847" i="12"/>
  <c r="AE847" i="12"/>
  <c r="AG3545" i="12"/>
  <c r="AE3545" i="12"/>
  <c r="AG3098" i="12"/>
  <c r="AE3098" i="12"/>
  <c r="AE2316" i="12"/>
  <c r="AG2316" i="12"/>
  <c r="AG2191" i="12"/>
  <c r="AE2191" i="12"/>
  <c r="AG1932" i="12"/>
  <c r="AE1932" i="12"/>
  <c r="AG1709" i="12"/>
  <c r="AE1709" i="12"/>
  <c r="AG449" i="12"/>
  <c r="AE449" i="12"/>
  <c r="AG2964" i="12"/>
  <c r="AE2964" i="12"/>
  <c r="AE2110" i="12"/>
  <c r="AG2110" i="12"/>
  <c r="AE1233" i="12"/>
  <c r="AG1233" i="12"/>
  <c r="AG969" i="12"/>
  <c r="AE969" i="12"/>
  <c r="AG822" i="12"/>
  <c r="AE822" i="12"/>
  <c r="AE747" i="12"/>
  <c r="AG747" i="12"/>
  <c r="AE3034" i="12"/>
  <c r="AG3034" i="12"/>
  <c r="AG2877" i="12"/>
  <c r="AE2877" i="12"/>
  <c r="AG2613" i="12"/>
  <c r="AE2613" i="12"/>
  <c r="AE2391" i="12"/>
  <c r="AG2391" i="12"/>
  <c r="AE2054" i="12"/>
  <c r="AG2054" i="12"/>
  <c r="AG1514" i="12"/>
  <c r="AE1514" i="12"/>
  <c r="AG1390" i="12"/>
  <c r="AE1390" i="12"/>
  <c r="AG1158" i="12"/>
  <c r="AE1158" i="12"/>
  <c r="AG1142" i="12"/>
  <c r="AE1142" i="12"/>
  <c r="AE962" i="12"/>
  <c r="AG962" i="12"/>
  <c r="AE898" i="12"/>
  <c r="AG898" i="12"/>
  <c r="AE564" i="12"/>
  <c r="AG564" i="12"/>
  <c r="AG3518" i="12"/>
  <c r="AE3518" i="12"/>
  <c r="AE2220" i="12"/>
  <c r="AG2220" i="12"/>
  <c r="AG1797" i="12"/>
  <c r="AE1797" i="12"/>
  <c r="AG946" i="12"/>
  <c r="AE946" i="12"/>
  <c r="AE825" i="12"/>
  <c r="AG825" i="12"/>
  <c r="AG464" i="12"/>
  <c r="AE464" i="12"/>
  <c r="AG234" i="12"/>
  <c r="AE234" i="12"/>
  <c r="AG3482" i="12"/>
  <c r="AE3482" i="12"/>
  <c r="AE2662" i="12"/>
  <c r="AG2662" i="12"/>
  <c r="AE1549" i="12"/>
  <c r="AG1549" i="12"/>
  <c r="AE1400" i="12"/>
  <c r="AG1400" i="12"/>
  <c r="AE750" i="12"/>
  <c r="AG750" i="12"/>
  <c r="AG352" i="12"/>
  <c r="AE352" i="12"/>
  <c r="AG227" i="12"/>
  <c r="AE227" i="12"/>
  <c r="AG3702" i="12"/>
  <c r="AE3702" i="12"/>
  <c r="AG3112" i="12"/>
  <c r="AE3112" i="12"/>
  <c r="AG1887" i="12"/>
  <c r="AE1887" i="12"/>
  <c r="AG1554" i="12"/>
  <c r="AE1554" i="12"/>
  <c r="AG1463" i="12"/>
  <c r="AE1463" i="12"/>
  <c r="AE616" i="12"/>
  <c r="AG616" i="12"/>
  <c r="AE688" i="12"/>
  <c r="AG688" i="12"/>
  <c r="AG180" i="12"/>
  <c r="AE180" i="12"/>
  <c r="AE319" i="12"/>
  <c r="AG319" i="12"/>
  <c r="AG805" i="12"/>
  <c r="AE805" i="12"/>
  <c r="AG223" i="12"/>
  <c r="AE223" i="12"/>
  <c r="AG1343" i="12"/>
  <c r="AE1343" i="12"/>
  <c r="AG772" i="12"/>
  <c r="AE772" i="12"/>
  <c r="AE448" i="12"/>
  <c r="AG448" i="12"/>
  <c r="AE1856" i="12"/>
  <c r="AG1856" i="12"/>
  <c r="AE1270" i="12"/>
  <c r="AG1270" i="12"/>
  <c r="AE838" i="12"/>
  <c r="AG838" i="12"/>
  <c r="AG760" i="12"/>
  <c r="AE760" i="12"/>
  <c r="AG168" i="12"/>
  <c r="AE168" i="12"/>
  <c r="AG3193" i="12"/>
  <c r="AE3193" i="12"/>
  <c r="AE3030" i="12"/>
  <c r="AG3030" i="12"/>
  <c r="AE2282" i="12"/>
  <c r="AG2282" i="12"/>
  <c r="AG1652" i="12"/>
  <c r="AE1652" i="12"/>
  <c r="AE1060" i="12"/>
  <c r="AG1060" i="12"/>
  <c r="AG735" i="12"/>
  <c r="AE735" i="12"/>
  <c r="AG3108" i="12"/>
  <c r="AE3108" i="12"/>
  <c r="AG1125" i="12"/>
  <c r="AE1125" i="12"/>
  <c r="AG1079" i="12"/>
  <c r="AE1079" i="12"/>
  <c r="AE3850" i="12"/>
  <c r="AG3850" i="12"/>
  <c r="AE3114" i="12"/>
  <c r="AG3114" i="12"/>
  <c r="AE2550" i="12"/>
  <c r="AG2550" i="12"/>
  <c r="AE2312" i="12"/>
  <c r="AG2312" i="12"/>
  <c r="AE1733" i="12"/>
  <c r="AG1733" i="12"/>
  <c r="AE1440" i="12"/>
  <c r="AG1440" i="12"/>
  <c r="AE769" i="12"/>
  <c r="AG769" i="12"/>
  <c r="AG581" i="12"/>
  <c r="AE581" i="12"/>
  <c r="AE149" i="12"/>
  <c r="AG149" i="12"/>
  <c r="AE2197" i="12"/>
  <c r="AG2197" i="12"/>
  <c r="AG1851" i="12"/>
  <c r="AE1851" i="12"/>
  <c r="AE1621" i="12"/>
  <c r="AG1621" i="12"/>
  <c r="AG1332" i="12"/>
  <c r="AE1332" i="12"/>
  <c r="AE2955" i="12"/>
  <c r="AG2955" i="12"/>
  <c r="AG2953" i="12"/>
  <c r="AE2953" i="12"/>
  <c r="AE2585" i="12"/>
  <c r="AG2585" i="12"/>
  <c r="AE2314" i="12"/>
  <c r="AG2314" i="12"/>
  <c r="AG2119" i="12"/>
  <c r="AE2119" i="12"/>
  <c r="AG1892" i="12"/>
  <c r="AE1892" i="12"/>
  <c r="AG1886" i="12"/>
  <c r="AE1886" i="12"/>
  <c r="AG1139" i="12"/>
  <c r="AE1139" i="12"/>
  <c r="AE146" i="12"/>
  <c r="AG146" i="12"/>
  <c r="AG3599" i="12"/>
  <c r="AE3599" i="12"/>
  <c r="AG1921" i="12"/>
  <c r="AE1921" i="12"/>
  <c r="AG775" i="12"/>
  <c r="AE775" i="12"/>
  <c r="AG727" i="12"/>
  <c r="AE727" i="12"/>
  <c r="AG344" i="12"/>
  <c r="AE344" i="12"/>
  <c r="AE3699" i="12"/>
  <c r="AG3699" i="12"/>
  <c r="AE3247" i="12"/>
  <c r="AG3247" i="12"/>
  <c r="AE3024" i="12"/>
  <c r="AG3024" i="12"/>
  <c r="AG2523" i="12"/>
  <c r="AE2523" i="12"/>
  <c r="AE2064" i="12"/>
  <c r="AG2064" i="12"/>
  <c r="AE1584" i="12"/>
  <c r="AG1584" i="12"/>
  <c r="AG840" i="12"/>
  <c r="AE840" i="12"/>
  <c r="AG433" i="12"/>
  <c r="AE433" i="12"/>
  <c r="AE3212" i="12"/>
  <c r="AG3212" i="12"/>
  <c r="AE2831" i="12"/>
  <c r="AG2831" i="12"/>
  <c r="AE2543" i="12"/>
  <c r="AG2543" i="12"/>
  <c r="AG2476" i="12"/>
  <c r="AE2476" i="12"/>
  <c r="AG1927" i="12"/>
  <c r="AE1927" i="12"/>
  <c r="AG1436" i="12"/>
  <c r="AE1436" i="12"/>
  <c r="AG1268" i="12"/>
  <c r="AE1268" i="12"/>
  <c r="AG200" i="12"/>
  <c r="AE200" i="12"/>
  <c r="AG3398" i="12"/>
  <c r="AE3398" i="12"/>
  <c r="AG3012" i="12"/>
  <c r="AE3012" i="12"/>
  <c r="AE2347" i="12"/>
  <c r="AG2347" i="12"/>
  <c r="AE2268" i="12"/>
  <c r="AG2268" i="12"/>
  <c r="AE2051" i="12"/>
  <c r="AG2051" i="12"/>
  <c r="AG1578" i="12"/>
  <c r="AE1578" i="12"/>
  <c r="AG618" i="12"/>
  <c r="AE618" i="12"/>
  <c r="AG288" i="12"/>
  <c r="AE288" i="12"/>
  <c r="AE3662" i="12"/>
  <c r="AG3662" i="12"/>
  <c r="AG3311" i="12"/>
  <c r="AE3311" i="12"/>
  <c r="AE2869" i="12"/>
  <c r="AG2869" i="12"/>
  <c r="AE1650" i="12"/>
  <c r="AG1650" i="12"/>
  <c r="AG1024" i="12"/>
  <c r="AE1024" i="12"/>
  <c r="AE818" i="12"/>
  <c r="AG818" i="12"/>
  <c r="AG2685" i="12"/>
  <c r="AE2685" i="12"/>
  <c r="AG2344" i="12"/>
  <c r="AE2344" i="12"/>
  <c r="AG1361" i="12"/>
  <c r="AE1361" i="12"/>
  <c r="AE1149" i="12"/>
  <c r="AG1149" i="12"/>
  <c r="AG2536" i="12"/>
  <c r="AE2536" i="12"/>
  <c r="AE2042" i="12"/>
  <c r="AG2042" i="12"/>
  <c r="AE1443" i="12"/>
  <c r="AG1443" i="12"/>
  <c r="AE1150" i="12"/>
  <c r="AG1150" i="12"/>
  <c r="AG1168" i="12"/>
  <c r="AE1168" i="12"/>
  <c r="AE732" i="12"/>
  <c r="AG732" i="12"/>
  <c r="AG482" i="12"/>
  <c r="AE482" i="12"/>
  <c r="AG3613" i="12"/>
  <c r="AE3613" i="12"/>
  <c r="AG2767" i="12"/>
  <c r="AE2767" i="12"/>
  <c r="AG2617" i="12"/>
  <c r="AE2617" i="12"/>
  <c r="AG2195" i="12"/>
  <c r="AE2195" i="12"/>
  <c r="AE1992" i="12"/>
  <c r="AG1992" i="12"/>
  <c r="AE1581" i="12"/>
  <c r="AG1581" i="12"/>
  <c r="AE1232" i="12"/>
  <c r="AG1232" i="12"/>
  <c r="AG3385" i="12"/>
  <c r="AE3385" i="12"/>
  <c r="AE2357" i="12"/>
  <c r="AG2357" i="12"/>
  <c r="AE2101" i="12"/>
  <c r="AG2101" i="12"/>
  <c r="AG1552" i="12"/>
  <c r="AE1552" i="12"/>
  <c r="AE1366" i="12"/>
  <c r="AG1366" i="12"/>
  <c r="AG790" i="12"/>
  <c r="AE790" i="12"/>
  <c r="AG578" i="12"/>
  <c r="AE578" i="12"/>
  <c r="AG3888" i="12"/>
  <c r="AE3888" i="12"/>
  <c r="AG179" i="12"/>
  <c r="AE179" i="12"/>
  <c r="AG174" i="12"/>
  <c r="AE174" i="12"/>
  <c r="AE1315" i="12"/>
  <c r="AG1315" i="12"/>
  <c r="AE2923" i="12"/>
  <c r="AG2923" i="12"/>
  <c r="AG729" i="12"/>
  <c r="AE729" i="12"/>
  <c r="AE1489" i="12"/>
  <c r="AG1489" i="12"/>
  <c r="AE1351" i="12"/>
  <c r="AG1351" i="12"/>
  <c r="AE810" i="12"/>
  <c r="AG810" i="12"/>
  <c r="AG191" i="12"/>
  <c r="AE191" i="12"/>
  <c r="AE3254" i="12"/>
  <c r="AG3254" i="12"/>
  <c r="AE2889" i="12"/>
  <c r="AG2889" i="12"/>
  <c r="AG2200" i="12"/>
  <c r="AE2200" i="12"/>
  <c r="AE973" i="12"/>
  <c r="AG973" i="12"/>
  <c r="AG605" i="12"/>
  <c r="AE605" i="12"/>
  <c r="AG492" i="12"/>
  <c r="AE492" i="12"/>
  <c r="AG3166" i="12"/>
  <c r="AE3166" i="12"/>
  <c r="AE2399" i="12"/>
  <c r="AG2399" i="12"/>
  <c r="AG2137" i="12"/>
  <c r="AE2137" i="12"/>
  <c r="AG1054" i="12"/>
  <c r="AE1054" i="12"/>
  <c r="AE601" i="12"/>
  <c r="AG601" i="12"/>
  <c r="AG3745" i="12"/>
  <c r="AE3745" i="12"/>
  <c r="AE2587" i="12"/>
  <c r="AG2587" i="12"/>
  <c r="AE2354" i="12"/>
  <c r="AG2354" i="12"/>
  <c r="AG976" i="12"/>
  <c r="AE976" i="12"/>
  <c r="AE3289" i="12"/>
  <c r="AG3289" i="12"/>
  <c r="AG2086" i="12"/>
  <c r="AE2086" i="12"/>
  <c r="AE546" i="12"/>
  <c r="AG546" i="12"/>
  <c r="AG3349" i="12"/>
  <c r="AE3349" i="12"/>
  <c r="AE2998" i="12"/>
  <c r="AG2998" i="12"/>
  <c r="AE2828" i="12"/>
  <c r="AG2828" i="12"/>
  <c r="AG2569" i="12"/>
  <c r="AE2569" i="12"/>
  <c r="AE2392" i="12"/>
  <c r="AG2392" i="12"/>
  <c r="AG2046" i="12"/>
  <c r="AE2046" i="12"/>
  <c r="AG730" i="12"/>
  <c r="AE730" i="12"/>
  <c r="AG777" i="12"/>
  <c r="AE777" i="12"/>
  <c r="AE559" i="12"/>
  <c r="AG559" i="12"/>
  <c r="AG565" i="12"/>
  <c r="AE565" i="12"/>
  <c r="AG3115" i="12"/>
  <c r="AE3115" i="12"/>
  <c r="AG2666" i="12"/>
  <c r="AE2666" i="12"/>
  <c r="AE360" i="12"/>
  <c r="AG360" i="12"/>
  <c r="AG2968" i="12"/>
  <c r="AE2968" i="12"/>
  <c r="AG2515" i="12"/>
  <c r="AE2515" i="12"/>
  <c r="AE2133" i="12"/>
  <c r="AG2133" i="12"/>
  <c r="AG1586" i="12"/>
  <c r="AE1586" i="12"/>
  <c r="AG3316" i="12"/>
  <c r="AE3316" i="12"/>
  <c r="AG2819" i="12"/>
  <c r="AE2819" i="12"/>
  <c r="AG2277" i="12"/>
  <c r="AE2277" i="12"/>
  <c r="AG2030" i="12"/>
  <c r="AE2030" i="12"/>
  <c r="AE1760" i="12"/>
  <c r="AG1760" i="12"/>
  <c r="AE1025" i="12"/>
  <c r="AG1025" i="12"/>
  <c r="AG313" i="12"/>
  <c r="AE313" i="12"/>
  <c r="AE3453" i="12"/>
  <c r="AG3453" i="12"/>
  <c r="AE3046" i="12"/>
  <c r="AG3046" i="12"/>
  <c r="AG2600" i="12"/>
  <c r="AE2600" i="12"/>
  <c r="AG2129" i="12"/>
  <c r="AE2129" i="12"/>
  <c r="AE2021" i="12"/>
  <c r="AG2021" i="12"/>
  <c r="AG1769" i="12"/>
  <c r="AE1769" i="12"/>
  <c r="AE2404" i="12"/>
  <c r="AG2404" i="12"/>
  <c r="AG2308" i="12"/>
  <c r="AE2308" i="12"/>
  <c r="AG1919" i="12"/>
  <c r="AE1919" i="12"/>
  <c r="AE1635" i="12"/>
  <c r="AG1635" i="12"/>
  <c r="AG1411" i="12"/>
  <c r="AE1411" i="12"/>
  <c r="AE3490" i="12"/>
  <c r="AG3490" i="12"/>
  <c r="AG3085" i="12"/>
  <c r="AE3085" i="12"/>
  <c r="AG2650" i="12"/>
  <c r="AE2650" i="12"/>
  <c r="AG2295" i="12"/>
  <c r="AE2295" i="12"/>
  <c r="AE1164" i="12"/>
  <c r="AG1164" i="12"/>
  <c r="AG283" i="12"/>
  <c r="AE283" i="12"/>
  <c r="AE2885" i="12"/>
  <c r="AG2885" i="12"/>
  <c r="AE2494" i="12"/>
  <c r="AG2494" i="12"/>
  <c r="AG1891" i="12"/>
  <c r="AE1891" i="12"/>
  <c r="AE1629" i="12"/>
  <c r="AG1629" i="12"/>
  <c r="AG1029" i="12"/>
  <c r="AE1029" i="12"/>
  <c r="AG746" i="12"/>
  <c r="AE746" i="12"/>
  <c r="AE2509" i="12"/>
  <c r="AG2509" i="12"/>
  <c r="AE2291" i="12"/>
  <c r="AG2291" i="12"/>
  <c r="AE2211" i="12"/>
  <c r="AG2211" i="12"/>
  <c r="AG1758" i="12"/>
  <c r="AE1758" i="12"/>
  <c r="AG1428" i="12"/>
  <c r="AE1428" i="12"/>
  <c r="AE1013" i="12"/>
  <c r="AG1013" i="12"/>
  <c r="AG1101" i="12"/>
  <c r="AE1101" i="12"/>
  <c r="AE1339" i="12"/>
  <c r="AG1339" i="12"/>
  <c r="AE3601" i="12"/>
  <c r="AG3601" i="12"/>
  <c r="AG2628" i="12"/>
  <c r="AE2628" i="12"/>
  <c r="AE795" i="12"/>
  <c r="AG795" i="12"/>
  <c r="AE247" i="12"/>
  <c r="AG247" i="12"/>
  <c r="AE175" i="12"/>
  <c r="AG175" i="12"/>
  <c r="AG291" i="12"/>
  <c r="AE291" i="12"/>
  <c r="AE196" i="12"/>
  <c r="AG196" i="12"/>
  <c r="AG328" i="12"/>
  <c r="AE328" i="12"/>
  <c r="AG390" i="12"/>
  <c r="AE390" i="12"/>
  <c r="AG133" i="12"/>
  <c r="AE133" i="12"/>
  <c r="AE1582" i="12"/>
  <c r="AG1582" i="12"/>
  <c r="AG2855" i="12"/>
  <c r="AE2855" i="12"/>
  <c r="AG3501" i="12"/>
  <c r="AE3501" i="12"/>
  <c r="AE2212" i="12"/>
  <c r="AG2212" i="12"/>
  <c r="AE1935" i="12"/>
  <c r="AG1935" i="12"/>
  <c r="AE1196" i="12"/>
  <c r="AG1196" i="12"/>
  <c r="AG993" i="12"/>
  <c r="AE993" i="12"/>
  <c r="AE687" i="12"/>
  <c r="AG687" i="12"/>
  <c r="AG2847" i="12"/>
  <c r="AE2847" i="12"/>
  <c r="AG2614" i="12"/>
  <c r="AE2614" i="12"/>
  <c r="AG1937" i="12"/>
  <c r="AE1937" i="12"/>
  <c r="AG1724" i="12"/>
  <c r="AE1724" i="12"/>
  <c r="AE1251" i="12"/>
  <c r="AG1251" i="12"/>
  <c r="AE1388" i="12"/>
  <c r="AG1388" i="12"/>
  <c r="AG652" i="12"/>
  <c r="AE652" i="12"/>
  <c r="AE3168" i="12"/>
  <c r="AG3168" i="12"/>
  <c r="AE2873" i="12"/>
  <c r="AG2873" i="12"/>
  <c r="AG2754" i="12"/>
  <c r="AE2754" i="12"/>
  <c r="AE2514" i="12"/>
  <c r="AG2514" i="12"/>
  <c r="AG1320" i="12"/>
  <c r="AE1320" i="12"/>
  <c r="AG1018" i="12"/>
  <c r="AE1018" i="12"/>
  <c r="AG3018" i="12"/>
  <c r="AE3018" i="12"/>
  <c r="AG2547" i="12"/>
  <c r="AE2547" i="12"/>
  <c r="AE2416" i="12"/>
  <c r="AG2416" i="12"/>
  <c r="AG2147" i="12"/>
  <c r="AE2147" i="12"/>
  <c r="AG1806" i="12"/>
  <c r="AE1806" i="12"/>
  <c r="AG1210" i="12"/>
  <c r="AE1210" i="12"/>
  <c r="AE547" i="12"/>
  <c r="AG547" i="12"/>
  <c r="AG3682" i="12"/>
  <c r="AE3682" i="12"/>
  <c r="AE2589" i="12"/>
  <c r="AG2589" i="12"/>
  <c r="AG1083" i="12"/>
  <c r="AE1083" i="12"/>
  <c r="AG3464" i="12"/>
  <c r="AE3464" i="12"/>
  <c r="AG3121" i="12"/>
  <c r="AE3121" i="12"/>
  <c r="AG2338" i="12"/>
  <c r="AE2338" i="12"/>
  <c r="AG2016" i="12"/>
  <c r="AE2016" i="12"/>
  <c r="AG905" i="12"/>
  <c r="AE905" i="12"/>
  <c r="AG889" i="12"/>
  <c r="AE889" i="12"/>
  <c r="AG738" i="12"/>
  <c r="AE738" i="12"/>
  <c r="AG3912" i="12"/>
  <c r="AE3912" i="12"/>
  <c r="AE3241" i="12"/>
  <c r="AG3241" i="12"/>
  <c r="AE2898" i="12"/>
  <c r="AG2898" i="12"/>
  <c r="AE2565" i="12"/>
  <c r="AG2565" i="12"/>
  <c r="AG2299" i="12"/>
  <c r="AE2299" i="12"/>
  <c r="AE1511" i="12"/>
  <c r="AG1511" i="12"/>
  <c r="AG1329" i="12"/>
  <c r="AE1329" i="12"/>
  <c r="AG1205" i="12"/>
  <c r="AE1205" i="12"/>
  <c r="AE333" i="12"/>
  <c r="AG333" i="12"/>
  <c r="AG216" i="12"/>
  <c r="AE216" i="12"/>
  <c r="AE3845" i="12"/>
  <c r="AG3845" i="12"/>
  <c r="AE1248" i="12"/>
  <c r="AG1248" i="12"/>
  <c r="AE242" i="12"/>
  <c r="AG242" i="12"/>
  <c r="AE3015" i="12"/>
  <c r="AG3015" i="12"/>
  <c r="AG2418" i="12"/>
  <c r="AE2418" i="12"/>
  <c r="AG2012" i="12"/>
  <c r="AE2012" i="12"/>
  <c r="AE1275" i="12"/>
  <c r="AG1275" i="12"/>
  <c r="AG582" i="12"/>
  <c r="AE582" i="12"/>
  <c r="AG3211" i="12"/>
  <c r="AE3211" i="12"/>
  <c r="AG2783" i="12"/>
  <c r="AE2783" i="12"/>
  <c r="AE2128" i="12"/>
  <c r="AG2128" i="12"/>
  <c r="AE1630" i="12"/>
  <c r="AG1630" i="12"/>
  <c r="AG1043" i="12"/>
  <c r="AE1043" i="12"/>
  <c r="AE474" i="12"/>
  <c r="AG474" i="12"/>
  <c r="AE3763" i="12"/>
  <c r="AG3763" i="12"/>
  <c r="AE3487" i="12"/>
  <c r="AG3487" i="12"/>
  <c r="AG3029" i="12"/>
  <c r="AE3029" i="12"/>
  <c r="AE2770" i="12"/>
  <c r="AG2770" i="12"/>
  <c r="AG2521" i="12"/>
  <c r="AE2521" i="12"/>
  <c r="AE2231" i="12"/>
  <c r="AG2231" i="12"/>
  <c r="AE1615" i="12"/>
  <c r="AG1615" i="12"/>
  <c r="AG1259" i="12"/>
  <c r="AE1259" i="12"/>
  <c r="AE1049" i="12"/>
  <c r="AG1049" i="12"/>
  <c r="AG2237" i="12"/>
  <c r="AE2237" i="12"/>
  <c r="AE1947" i="12"/>
  <c r="AG1947" i="12"/>
  <c r="AG1703" i="12"/>
  <c r="AE1703" i="12"/>
  <c r="AG941" i="12"/>
  <c r="AE941" i="12"/>
  <c r="AG3615" i="12"/>
  <c r="AE3615" i="12"/>
  <c r="AG3051" i="12"/>
  <c r="AE3051" i="12"/>
  <c r="AG2487" i="12"/>
  <c r="AE2487" i="12"/>
  <c r="AG1860" i="12"/>
  <c r="AE1860" i="12"/>
  <c r="AG1307" i="12"/>
  <c r="AE1307" i="12"/>
  <c r="AG3447" i="12"/>
  <c r="AE3447" i="12"/>
  <c r="AE3131" i="12"/>
  <c r="AG3131" i="12"/>
  <c r="AG2638" i="12"/>
  <c r="AE2638" i="12"/>
  <c r="AG1628" i="12"/>
  <c r="AE1628" i="12"/>
  <c r="AE1599" i="12"/>
  <c r="AG1599" i="12"/>
  <c r="AE1462" i="12"/>
  <c r="AG1462" i="12"/>
  <c r="AG933" i="12"/>
  <c r="AE933" i="12"/>
  <c r="AG2496" i="12"/>
  <c r="AE2496" i="12"/>
  <c r="AE1777" i="12"/>
  <c r="AG1777" i="12"/>
  <c r="AG1698" i="12"/>
  <c r="AE1698" i="12"/>
  <c r="AG947" i="12"/>
  <c r="AE947" i="12"/>
  <c r="AE830" i="12"/>
  <c r="AG830" i="12"/>
  <c r="AE438" i="12"/>
  <c r="AG438" i="12"/>
  <c r="AE1905" i="12"/>
  <c r="AG1905" i="12"/>
  <c r="AE1451" i="12"/>
  <c r="AG1451" i="12"/>
  <c r="AG176" i="12"/>
  <c r="AE176" i="12"/>
  <c r="AE184" i="12"/>
  <c r="AG184" i="12"/>
  <c r="AE1998" i="12"/>
  <c r="AG1998" i="12"/>
  <c r="AG2549" i="12"/>
  <c r="AE2549" i="12"/>
  <c r="AG1308" i="12"/>
  <c r="AE1308" i="12"/>
  <c r="AG2444" i="12"/>
  <c r="AE2444" i="12"/>
  <c r="AG2141" i="12"/>
  <c r="AE2141" i="12"/>
  <c r="AG1394" i="12"/>
  <c r="AE1394" i="12"/>
  <c r="AG3590" i="12"/>
  <c r="AE3590" i="12"/>
  <c r="AG2860" i="12"/>
  <c r="AE2860" i="12"/>
  <c r="AE2234" i="12"/>
  <c r="AG2234" i="12"/>
  <c r="AE1863" i="12"/>
  <c r="AG1863" i="12"/>
  <c r="AE1402" i="12"/>
  <c r="AG1402" i="12"/>
  <c r="AG913" i="12"/>
  <c r="AE913" i="12"/>
  <c r="AG1086" i="12"/>
  <c r="AE1086" i="12"/>
  <c r="AE916" i="12"/>
  <c r="AG916" i="12"/>
  <c r="AE600" i="12"/>
  <c r="AG600" i="12"/>
  <c r="AE2606" i="12"/>
  <c r="AG2606" i="12"/>
  <c r="AE1994" i="12"/>
  <c r="AG1994" i="12"/>
  <c r="AE1245" i="12"/>
  <c r="AG1245" i="12"/>
  <c r="AG722" i="12"/>
  <c r="AE722" i="12"/>
  <c r="AG3595" i="12"/>
  <c r="AE3595" i="12"/>
  <c r="AG3023" i="12"/>
  <c r="AE3023" i="12"/>
  <c r="AG2876" i="12"/>
  <c r="AE2876" i="12"/>
  <c r="AE2561" i="12"/>
  <c r="AG2561" i="12"/>
  <c r="AG2500" i="12"/>
  <c r="AE2500" i="12"/>
  <c r="AE1542" i="12"/>
  <c r="AG1542" i="12"/>
  <c r="AE1574" i="12"/>
  <c r="AG1574" i="12"/>
  <c r="AG1376" i="12"/>
  <c r="AE1376" i="12"/>
  <c r="AE230" i="12"/>
  <c r="AG230" i="12"/>
  <c r="AE2557" i="12"/>
  <c r="AG2557" i="12"/>
  <c r="AG2378" i="12"/>
  <c r="AE2378" i="12"/>
  <c r="AG2099" i="12"/>
  <c r="AE2099" i="12"/>
  <c r="AG1911" i="12"/>
  <c r="AE1911" i="12"/>
  <c r="AG1732" i="12"/>
  <c r="AE1732" i="12"/>
  <c r="AE1454" i="12"/>
  <c r="AG1454" i="12"/>
  <c r="AE800" i="12"/>
  <c r="AG800" i="12"/>
  <c r="AG797" i="12"/>
  <c r="AE797" i="12"/>
  <c r="AE614" i="12"/>
  <c r="AG614" i="12"/>
  <c r="AG2989" i="12"/>
  <c r="AE2989" i="12"/>
  <c r="AE2421" i="12"/>
  <c r="AG2421" i="12"/>
  <c r="AG1457" i="12"/>
  <c r="AE1457" i="12"/>
  <c r="AG1334" i="12"/>
  <c r="AE1334" i="12"/>
  <c r="AG1165" i="12"/>
  <c r="AE1165" i="12"/>
  <c r="AE3491" i="12"/>
  <c r="AG3491" i="12"/>
  <c r="AE2948" i="12"/>
  <c r="AG2948" i="12"/>
  <c r="AG1228" i="12"/>
  <c r="AE1228" i="12"/>
  <c r="AE2574" i="12"/>
  <c r="AG2574" i="12"/>
  <c r="AE2375" i="12"/>
  <c r="AG2375" i="12"/>
  <c r="AE2078" i="12"/>
  <c r="AG2078" i="12"/>
  <c r="AE1926" i="12"/>
  <c r="AG1926" i="12"/>
  <c r="AE848" i="12"/>
  <c r="AG848" i="12"/>
  <c r="AG428" i="12"/>
  <c r="AE428" i="12"/>
  <c r="AE3800" i="12"/>
  <c r="AG3800" i="12"/>
  <c r="AG2053" i="12"/>
  <c r="AE2053" i="12"/>
  <c r="AE1897" i="12"/>
  <c r="AG1897" i="12"/>
  <c r="AG1813" i="12"/>
  <c r="AE1813" i="12"/>
  <c r="AG1194" i="12"/>
  <c r="AE1194" i="12"/>
  <c r="AE773" i="12"/>
  <c r="AG773" i="12"/>
  <c r="AE630" i="12"/>
  <c r="AG630" i="12"/>
  <c r="AG163" i="12"/>
  <c r="AE163" i="12"/>
  <c r="AE3182" i="12"/>
  <c r="AG3182" i="12"/>
  <c r="AE2972" i="12"/>
  <c r="AG2972" i="12"/>
  <c r="AG2603" i="12"/>
  <c r="AE2603" i="12"/>
  <c r="AG2035" i="12"/>
  <c r="AE2035" i="12"/>
  <c r="AG1708" i="12"/>
  <c r="AE1708" i="12"/>
  <c r="AG1206" i="12"/>
  <c r="AE1206" i="12"/>
  <c r="AE880" i="12"/>
  <c r="AG880" i="12"/>
  <c r="AE695" i="12"/>
  <c r="AG695" i="12"/>
  <c r="AE413" i="12"/>
  <c r="AG413" i="12"/>
  <c r="AE3345" i="12"/>
  <c r="AG3345" i="12"/>
  <c r="AE2460" i="12"/>
  <c r="AG2460" i="12"/>
  <c r="AG1775" i="12"/>
  <c r="AE1775" i="12"/>
  <c r="AG1386" i="12"/>
  <c r="AE1386" i="12"/>
  <c r="AG929" i="12"/>
  <c r="AE929" i="12"/>
  <c r="AG3681" i="12"/>
  <c r="AE3681" i="12"/>
  <c r="AE3210" i="12"/>
  <c r="AG3210" i="12"/>
  <c r="AG2992" i="12"/>
  <c r="AE2992" i="12"/>
  <c r="AG1432" i="12"/>
  <c r="AE1432" i="12"/>
  <c r="AE749" i="12"/>
  <c r="AG749" i="12"/>
  <c r="AG519" i="12"/>
  <c r="AE519" i="12"/>
  <c r="AE2615" i="12"/>
  <c r="AG2615" i="12"/>
  <c r="AG1369" i="12"/>
  <c r="AE1369" i="12"/>
  <c r="AG892" i="12"/>
  <c r="AE892" i="12"/>
  <c r="AE549" i="12"/>
  <c r="AG549" i="12"/>
  <c r="AG1978" i="12"/>
  <c r="AE1978" i="12"/>
  <c r="AG1837" i="12"/>
  <c r="AE1837" i="12"/>
  <c r="AE1633" i="12"/>
  <c r="AG1633" i="12"/>
  <c r="AE557" i="12"/>
  <c r="AG557" i="12"/>
  <c r="AG295" i="12"/>
  <c r="AE295" i="12"/>
  <c r="AG3070" i="12"/>
  <c r="AE3070" i="12"/>
  <c r="AG2849" i="12"/>
  <c r="AE2849" i="12"/>
  <c r="AG1419" i="12"/>
  <c r="AE1419" i="12"/>
  <c r="AG1067" i="12"/>
  <c r="AE1067" i="12"/>
  <c r="AG1009" i="12"/>
  <c r="AE1009" i="12"/>
  <c r="AG644" i="12"/>
  <c r="AE644" i="12"/>
  <c r="AG2081" i="12"/>
  <c r="AE2081" i="12"/>
  <c r="AG1821" i="12"/>
  <c r="AE1821" i="12"/>
  <c r="AG1089" i="12"/>
  <c r="AE1089" i="12"/>
  <c r="AG879" i="12"/>
  <c r="AE879" i="12"/>
  <c r="AE2658" i="12"/>
  <c r="AG2658" i="12"/>
  <c r="AE1743" i="12"/>
  <c r="AG1743" i="12"/>
  <c r="AE1497" i="12"/>
  <c r="AG1497" i="12"/>
  <c r="AG1362" i="12"/>
  <c r="AE1362" i="12"/>
  <c r="AG1111" i="12"/>
  <c r="AE1111" i="12"/>
  <c r="AG407" i="12"/>
  <c r="AE407" i="12"/>
  <c r="AE3892" i="12"/>
  <c r="AG3892" i="12"/>
  <c r="AC3671" i="12"/>
  <c r="AD3671" i="12" s="1"/>
  <c r="AE2327" i="12"/>
  <c r="AG2327" i="12"/>
  <c r="AC3883" i="12"/>
  <c r="AD3883" i="12" s="1"/>
  <c r="AE3107" i="12"/>
  <c r="AG3107" i="12"/>
  <c r="AG965" i="12"/>
  <c r="AE965" i="12"/>
  <c r="AC3772" i="12"/>
  <c r="AD3772" i="12" s="1"/>
  <c r="AE3279" i="12"/>
  <c r="AG3279" i="12"/>
  <c r="AG2408" i="12"/>
  <c r="AE2408" i="12"/>
  <c r="AE2013" i="12"/>
  <c r="AG2013" i="12"/>
  <c r="AG1435" i="12"/>
  <c r="AE1435" i="12"/>
  <c r="AG911" i="12"/>
  <c r="AE911" i="12"/>
  <c r="AC3407" i="12"/>
  <c r="AD3407" i="12" s="1"/>
  <c r="AE2555" i="12"/>
  <c r="AG2555" i="12"/>
  <c r="AE2238" i="12"/>
  <c r="AG2238" i="12"/>
  <c r="AG2041" i="12"/>
  <c r="AE2041" i="12"/>
  <c r="AG1389" i="12"/>
  <c r="AE1389" i="12"/>
  <c r="AG444" i="12"/>
  <c r="AE444" i="12"/>
  <c r="AC3574" i="12"/>
  <c r="AD3574" i="12" s="1"/>
  <c r="AC2884" i="12"/>
  <c r="AD2884" i="12" s="1"/>
  <c r="AE2622" i="12"/>
  <c r="AG2622" i="12"/>
  <c r="AG1872" i="12"/>
  <c r="AE1872" i="12"/>
  <c r="AG1512" i="12"/>
  <c r="AE1512" i="12"/>
  <c r="AE779" i="12"/>
  <c r="AG779" i="12"/>
  <c r="AC3828" i="12"/>
  <c r="AD3828" i="12" s="1"/>
  <c r="AC3396" i="12"/>
  <c r="AD3396" i="12" s="1"/>
  <c r="AC3220" i="12"/>
  <c r="AD3220" i="12" s="1"/>
  <c r="AC3099" i="12"/>
  <c r="AD3099" i="12" s="1"/>
  <c r="AE3531" i="12"/>
  <c r="AG3531" i="12"/>
  <c r="AE3303" i="12"/>
  <c r="AG3303" i="12"/>
  <c r="AG2325" i="12"/>
  <c r="AE2325" i="12"/>
  <c r="AG2253" i="12"/>
  <c r="AE2253" i="12"/>
  <c r="AE1970" i="12"/>
  <c r="AG1970" i="12"/>
  <c r="AE1875" i="12"/>
  <c r="AG1875" i="12"/>
  <c r="AE1526" i="12"/>
  <c r="AG1526" i="12"/>
  <c r="AE1469" i="12"/>
  <c r="AG1469" i="12"/>
  <c r="AE506" i="12"/>
  <c r="AG506" i="12"/>
  <c r="AG167" i="12"/>
  <c r="AE167" i="12"/>
  <c r="AC3769" i="12"/>
  <c r="AD3769" i="12" s="1"/>
  <c r="AC3543" i="12"/>
  <c r="AD3543" i="12" s="1"/>
  <c r="AC3156" i="12"/>
  <c r="AD3156" i="12" s="1"/>
  <c r="AE3738" i="12"/>
  <c r="AG3738" i="12"/>
  <c r="AE3439" i="12"/>
  <c r="AG3439" i="12"/>
  <c r="AE3006" i="12"/>
  <c r="AG3006" i="12"/>
  <c r="AE2690" i="12"/>
  <c r="AG2690" i="12"/>
  <c r="AG2032" i="12"/>
  <c r="AE2032" i="12"/>
  <c r="AG1720" i="12"/>
  <c r="AE1720" i="12"/>
  <c r="AG1696" i="12"/>
  <c r="AE1696" i="12"/>
  <c r="AG1383" i="12"/>
  <c r="AE1383" i="12"/>
  <c r="AG1077" i="12"/>
  <c r="AE1077" i="12"/>
  <c r="AG1047" i="12"/>
  <c r="AE1047" i="12"/>
  <c r="AG734" i="12"/>
  <c r="AE734" i="12"/>
  <c r="AG551" i="12"/>
  <c r="AE551" i="12"/>
  <c r="AE569" i="12"/>
  <c r="AG569" i="12"/>
  <c r="AC3882" i="12"/>
  <c r="AD3882" i="12" s="1"/>
  <c r="AC3764" i="12"/>
  <c r="AD3764" i="12" s="1"/>
  <c r="AC3288" i="12"/>
  <c r="AD3288" i="12" s="1"/>
  <c r="AG2864" i="12"/>
  <c r="AE2864" i="12"/>
  <c r="AG1531" i="12"/>
  <c r="AE1531" i="12"/>
  <c r="AG1283" i="12"/>
  <c r="AE1283" i="12"/>
  <c r="AE261" i="12"/>
  <c r="AG261" i="12"/>
  <c r="AG3065" i="12"/>
  <c r="AE3065" i="12"/>
  <c r="AG1985" i="12"/>
  <c r="AE1985" i="12"/>
  <c r="AE1764" i="12"/>
  <c r="AG1764" i="12"/>
  <c r="AE1311" i="12"/>
  <c r="AG1311" i="12"/>
  <c r="AE677" i="12"/>
  <c r="AG677" i="12"/>
  <c r="AE460" i="12"/>
  <c r="AG460" i="12"/>
  <c r="AC3823" i="12"/>
  <c r="AD3823" i="12" s="1"/>
  <c r="AC3397" i="12"/>
  <c r="AD3397" i="12" s="1"/>
  <c r="AC3167" i="12"/>
  <c r="AD3167" i="12" s="1"/>
  <c r="AE2721" i="12"/>
  <c r="AG2721" i="12"/>
  <c r="AC3824" i="12"/>
  <c r="AD3824" i="12" s="1"/>
  <c r="AC3571" i="12"/>
  <c r="AD3571" i="12" s="1"/>
  <c r="AC3138" i="12"/>
  <c r="AD3138" i="12" s="1"/>
  <c r="AC2916" i="12"/>
  <c r="AD2916" i="12" s="1"/>
  <c r="AC2728" i="12"/>
  <c r="AD2728" i="12" s="1"/>
  <c r="AC2442" i="12"/>
  <c r="AD2442" i="12" s="1"/>
  <c r="AC2146" i="12"/>
  <c r="AD2146" i="12" s="1"/>
  <c r="AC3666" i="12"/>
  <c r="AD3666" i="12" s="1"/>
  <c r="AC3461" i="12"/>
  <c r="AD3461" i="12" s="1"/>
  <c r="AC3123" i="12"/>
  <c r="AD3123" i="12" s="1"/>
  <c r="AE219" i="12"/>
  <c r="AG219" i="12"/>
  <c r="AG3413" i="12"/>
  <c r="AE3413" i="12"/>
  <c r="AE3092" i="12"/>
  <c r="AG3092" i="12"/>
  <c r="AG2840" i="12"/>
  <c r="AE2840" i="12"/>
  <c r="AG2560" i="12"/>
  <c r="AE2560" i="12"/>
  <c r="AG2387" i="12"/>
  <c r="AE2387" i="12"/>
  <c r="AG2092" i="12"/>
  <c r="AE2092" i="12"/>
  <c r="AE1840" i="12"/>
  <c r="AG1840" i="12"/>
  <c r="AG1800" i="12"/>
  <c r="AE1800" i="12"/>
  <c r="AG1614" i="12"/>
  <c r="AE1614" i="12"/>
  <c r="AG1655" i="12"/>
  <c r="AE1655" i="12"/>
  <c r="AG1324" i="12"/>
  <c r="AE1324" i="12"/>
  <c r="AG1291" i="12"/>
  <c r="AE1291" i="12"/>
  <c r="AE966" i="12"/>
  <c r="AG966" i="12"/>
  <c r="AE689" i="12"/>
  <c r="AG689" i="12"/>
  <c r="AE279" i="12"/>
  <c r="AG279" i="12"/>
  <c r="AC3713" i="12"/>
  <c r="AD3713" i="12" s="1"/>
  <c r="AE3843" i="12"/>
  <c r="AG3843" i="12"/>
  <c r="AE3576" i="12"/>
  <c r="AG3576" i="12"/>
  <c r="AE3340" i="12"/>
  <c r="AG3340" i="12"/>
  <c r="AG3078" i="12"/>
  <c r="AE3078" i="12"/>
  <c r="AG2787" i="12"/>
  <c r="AE2787" i="12"/>
  <c r="AG2301" i="12"/>
  <c r="AE2301" i="12"/>
  <c r="AG2071" i="12"/>
  <c r="AE2071" i="12"/>
  <c r="AE2029" i="12"/>
  <c r="AG2029" i="12"/>
  <c r="AG1694" i="12"/>
  <c r="AE1694" i="12"/>
  <c r="AE1600" i="12"/>
  <c r="AG1600" i="12"/>
  <c r="AG1387" i="12"/>
  <c r="AE1387" i="12"/>
  <c r="AE1407" i="12"/>
  <c r="AG1407" i="12"/>
  <c r="AE1183" i="12"/>
  <c r="AG1183" i="12"/>
  <c r="AE997" i="12"/>
  <c r="AG997" i="12"/>
  <c r="AG994" i="12"/>
  <c r="AE994" i="12"/>
  <c r="AE871" i="12"/>
  <c r="AG871" i="12"/>
  <c r="AE603" i="12"/>
  <c r="AG603" i="12"/>
  <c r="AE162" i="12"/>
  <c r="AG162" i="12"/>
  <c r="AG3623" i="12"/>
  <c r="AE3623" i="12"/>
  <c r="AG3273" i="12"/>
  <c r="AE3273" i="12"/>
  <c r="AG2823" i="12"/>
  <c r="AE2823" i="12"/>
  <c r="AE2571" i="12"/>
  <c r="AG2571" i="12"/>
  <c r="AG2518" i="12"/>
  <c r="AE2518" i="12"/>
  <c r="AG2298" i="12"/>
  <c r="AE2298" i="12"/>
  <c r="AG2204" i="12"/>
  <c r="AE2204" i="12"/>
  <c r="AG2075" i="12"/>
  <c r="AE2075" i="12"/>
  <c r="AG1448" i="12"/>
  <c r="AE1448" i="12"/>
  <c r="AE1286" i="12"/>
  <c r="AG1286" i="12"/>
  <c r="AG1133" i="12"/>
  <c r="AE1133" i="12"/>
  <c r="AE1069" i="12"/>
  <c r="AG1069" i="12"/>
  <c r="AG788" i="12"/>
  <c r="AE788" i="12"/>
  <c r="AE588" i="12"/>
  <c r="AG588" i="12"/>
  <c r="AG530" i="12"/>
  <c r="AE530" i="12"/>
  <c r="AG245" i="12"/>
  <c r="AE245" i="12"/>
  <c r="AC3852" i="12"/>
  <c r="AD3852" i="12" s="1"/>
  <c r="AE3233" i="12"/>
  <c r="AG3233" i="12"/>
  <c r="AG2718" i="12"/>
  <c r="AE2718" i="12"/>
  <c r="AC3697" i="12"/>
  <c r="AD3697" i="12" s="1"/>
  <c r="AG331" i="12"/>
  <c r="AE331" i="12"/>
  <c r="AG3305" i="12"/>
  <c r="AE3305" i="12"/>
  <c r="AG3053" i="12"/>
  <c r="AE3053" i="12"/>
  <c r="AE2669" i="12"/>
  <c r="AG2669" i="12"/>
  <c r="AE2362" i="12"/>
  <c r="AG2362" i="12"/>
  <c r="AG2183" i="12"/>
  <c r="AE2183" i="12"/>
  <c r="AG2067" i="12"/>
  <c r="AE2067" i="12"/>
  <c r="AE2040" i="12"/>
  <c r="AG2040" i="12"/>
  <c r="AG1906" i="12"/>
  <c r="AE1906" i="12"/>
  <c r="AE1502" i="12"/>
  <c r="AG1502" i="12"/>
  <c r="AG1423" i="12"/>
  <c r="AE1423" i="12"/>
  <c r="AG1265" i="12"/>
  <c r="AE1265" i="12"/>
  <c r="AE952" i="12"/>
  <c r="AG952" i="12"/>
  <c r="AE970" i="12"/>
  <c r="AG970" i="12"/>
  <c r="AE632" i="12"/>
  <c r="AG632" i="12"/>
  <c r="AG416" i="12"/>
  <c r="AE416" i="12"/>
  <c r="AE235" i="12"/>
  <c r="AG235" i="12"/>
  <c r="AE3889" i="12"/>
  <c r="AG3889" i="12"/>
  <c r="AG3418" i="12"/>
  <c r="AE3418" i="12"/>
  <c r="AG2922" i="12"/>
  <c r="AE2922" i="12"/>
  <c r="AE2778" i="12"/>
  <c r="AG2778" i="12"/>
  <c r="AG2693" i="12"/>
  <c r="AE2693" i="12"/>
  <c r="AG2511" i="12"/>
  <c r="AE2511" i="12"/>
  <c r="AE2019" i="12"/>
  <c r="AG2019" i="12"/>
  <c r="AG2022" i="12"/>
  <c r="AE2022" i="12"/>
  <c r="AG1922" i="12"/>
  <c r="AE1922" i="12"/>
  <c r="AE1641" i="12"/>
  <c r="AG1641" i="12"/>
  <c r="AG1880" i="12"/>
  <c r="AE1880" i="12"/>
  <c r="AG1488" i="12"/>
  <c r="AE1488" i="12"/>
  <c r="AG1176" i="12"/>
  <c r="AE1176" i="12"/>
  <c r="AG1115" i="12"/>
  <c r="AE1115" i="12"/>
  <c r="AG924" i="12"/>
  <c r="AE924" i="12"/>
  <c r="AE1023" i="12"/>
  <c r="AG1023" i="12"/>
  <c r="AE802" i="12"/>
  <c r="AG802" i="12"/>
  <c r="AG740" i="12"/>
  <c r="AE740" i="12"/>
  <c r="AE218" i="12"/>
  <c r="AG218" i="12"/>
  <c r="AE3687" i="12"/>
  <c r="AG3687" i="12"/>
  <c r="AE3389" i="12"/>
  <c r="AG3389" i="12"/>
  <c r="AE3208" i="12"/>
  <c r="AG3208" i="12"/>
  <c r="AG3164" i="12"/>
  <c r="AE3164" i="12"/>
  <c r="AE2803" i="12"/>
  <c r="AG2803" i="12"/>
  <c r="AE2582" i="12"/>
  <c r="AG2582" i="12"/>
  <c r="AE2105" i="12"/>
  <c r="AG2105" i="12"/>
  <c r="AE2018" i="12"/>
  <c r="AG2018" i="12"/>
  <c r="AE1657" i="12"/>
  <c r="AG1657" i="12"/>
  <c r="AG1799" i="12"/>
  <c r="AE1799" i="12"/>
  <c r="AE1452" i="12"/>
  <c r="AG1452" i="12"/>
  <c r="AE1209" i="12"/>
  <c r="AG1209" i="12"/>
  <c r="AG736" i="12"/>
  <c r="AE736" i="12"/>
  <c r="AG640" i="12"/>
  <c r="AE640" i="12"/>
  <c r="AE442" i="12"/>
  <c r="AG442" i="12"/>
  <c r="AG309" i="12"/>
  <c r="AE309" i="12"/>
  <c r="AC3933" i="12"/>
  <c r="AD3933" i="12" s="1"/>
  <c r="AC3788" i="12"/>
  <c r="AD3788" i="12" s="1"/>
  <c r="AC3586" i="12"/>
  <c r="AD3586" i="12" s="1"/>
  <c r="AC3152" i="12"/>
  <c r="AD3152" i="12" s="1"/>
  <c r="AC3096" i="12"/>
  <c r="AD3096" i="12" s="1"/>
  <c r="AC2737" i="12"/>
  <c r="AD2737" i="12" s="1"/>
  <c r="AC2453" i="12"/>
  <c r="AD2453" i="12" s="1"/>
  <c r="AE140" i="12"/>
  <c r="AG140" i="12"/>
  <c r="AG3832" i="12"/>
  <c r="AE3832" i="12"/>
  <c r="AG3619" i="12"/>
  <c r="AE3619" i="12"/>
  <c r="AG3203" i="12"/>
  <c r="AE3203" i="12"/>
  <c r="AG2996" i="12"/>
  <c r="AE2996" i="12"/>
  <c r="AG2815" i="12"/>
  <c r="AE2815" i="12"/>
  <c r="AG2717" i="12"/>
  <c r="AE2717" i="12"/>
  <c r="AG2556" i="12"/>
  <c r="AE2556" i="12"/>
  <c r="AG2609" i="12"/>
  <c r="AE2609" i="12"/>
  <c r="AG2361" i="12"/>
  <c r="AE2361" i="12"/>
  <c r="AG2150" i="12"/>
  <c r="AE2150" i="12"/>
  <c r="AG1866" i="12"/>
  <c r="AE1866" i="12"/>
  <c r="AE1920" i="12"/>
  <c r="AG1920" i="12"/>
  <c r="AE1734" i="12"/>
  <c r="AG1734" i="12"/>
  <c r="AG1665" i="12"/>
  <c r="AE1665" i="12"/>
  <c r="AE1425" i="12"/>
  <c r="AG1425" i="12"/>
  <c r="AE1377" i="12"/>
  <c r="AG1377" i="12"/>
  <c r="AG979" i="12"/>
  <c r="AE979" i="12"/>
  <c r="AG782" i="12"/>
  <c r="AE782" i="12"/>
  <c r="AG602" i="12"/>
  <c r="AE602" i="12"/>
  <c r="AG340" i="12"/>
  <c r="AE340" i="12"/>
  <c r="AG622" i="12"/>
  <c r="AE622" i="12"/>
  <c r="AG576" i="12"/>
  <c r="AE576" i="12"/>
  <c r="AG768" i="12"/>
  <c r="AE768" i="12"/>
  <c r="AE432" i="12"/>
  <c r="AG432" i="12"/>
  <c r="AE158" i="12"/>
  <c r="AG158" i="12"/>
  <c r="AG499" i="12"/>
  <c r="AE499" i="12"/>
  <c r="AG419" i="12"/>
  <c r="AE419" i="12"/>
  <c r="AG225" i="12"/>
  <c r="AE225" i="12"/>
  <c r="AE267" i="12"/>
  <c r="AG267" i="12"/>
  <c r="AC3246" i="12"/>
  <c r="AD3246" i="12" s="1"/>
  <c r="AG2319" i="12"/>
  <c r="AE2319" i="12"/>
  <c r="AC3476" i="12"/>
  <c r="AD3476" i="12" s="1"/>
  <c r="AE3040" i="12"/>
  <c r="AG3040" i="12"/>
  <c r="AC3336" i="12"/>
  <c r="AD3336" i="12" s="1"/>
  <c r="AE1811" i="12"/>
  <c r="AG1811" i="12"/>
  <c r="AC2941" i="12"/>
  <c r="AD2941" i="12" s="1"/>
  <c r="AE3547" i="12"/>
  <c r="AG3547" i="12"/>
  <c r="AE692" i="12"/>
  <c r="AG692" i="12"/>
  <c r="AC3665" i="12"/>
  <c r="AD3665" i="12" s="1"/>
  <c r="AC3317" i="12"/>
  <c r="AD3317" i="12" s="1"/>
  <c r="AE3391" i="12"/>
  <c r="AG3391" i="12"/>
  <c r="AE3041" i="12"/>
  <c r="AG3041" i="12"/>
  <c r="AE2702" i="12"/>
  <c r="AG2702" i="12"/>
  <c r="AG2323" i="12"/>
  <c r="AE2323" i="12"/>
  <c r="AG2285" i="12"/>
  <c r="AE2285" i="12"/>
  <c r="AE2006" i="12"/>
  <c r="AG2006" i="12"/>
  <c r="AG1355" i="12"/>
  <c r="AE1355" i="12"/>
  <c r="AC3754" i="12"/>
  <c r="AD3754" i="12" s="1"/>
  <c r="AC3521" i="12"/>
  <c r="AD3521" i="12" s="1"/>
  <c r="AC3308" i="12"/>
  <c r="AD3308" i="12" s="1"/>
  <c r="AC2981" i="12"/>
  <c r="AD2981" i="12" s="1"/>
  <c r="AC3859" i="12"/>
  <c r="AD3859" i="12" s="1"/>
  <c r="AC3516" i="12"/>
  <c r="AD3516" i="12" s="1"/>
  <c r="AC3261" i="12"/>
  <c r="AD3261" i="12" s="1"/>
  <c r="AC2894" i="12"/>
  <c r="AD2894" i="12" s="1"/>
  <c r="AC3789" i="12"/>
  <c r="AD3789" i="12" s="1"/>
  <c r="AC3480" i="12"/>
  <c r="AD3480" i="12" s="1"/>
  <c r="AC3204" i="12"/>
  <c r="AD3204" i="12" s="1"/>
  <c r="AC3794" i="12"/>
  <c r="AD3794" i="12" s="1"/>
  <c r="AC3630" i="12"/>
  <c r="AD3630" i="12" s="1"/>
  <c r="AC3177" i="12"/>
  <c r="AD3177" i="12" s="1"/>
  <c r="AC3885" i="12"/>
  <c r="AD3885" i="12" s="1"/>
  <c r="AC3592" i="12"/>
  <c r="AD3592" i="12" s="1"/>
  <c r="AC3411" i="12"/>
  <c r="AD3411" i="12" s="1"/>
  <c r="AC3729" i="12"/>
  <c r="AD3729" i="12" s="1"/>
  <c r="AC3512" i="12"/>
  <c r="AD3512" i="12" s="1"/>
  <c r="AC3327" i="12"/>
  <c r="AD3327" i="12" s="1"/>
  <c r="AC2995" i="12"/>
  <c r="AD2995" i="12" s="1"/>
  <c r="AC2730" i="12"/>
  <c r="AD2730" i="12" s="1"/>
  <c r="AC2447" i="12"/>
  <c r="AD2447" i="12" s="1"/>
  <c r="AC2352" i="12"/>
  <c r="AD2352" i="12" s="1"/>
  <c r="AC3739" i="12"/>
  <c r="AD3739" i="12" s="1"/>
  <c r="AC3479" i="12"/>
  <c r="AD3479" i="12" s="1"/>
  <c r="AC3275" i="12"/>
  <c r="AD3275" i="12" s="1"/>
  <c r="AC3612" i="12"/>
  <c r="AD3612" i="12" s="1"/>
  <c r="AC3775" i="12"/>
  <c r="AD3775" i="12" s="1"/>
  <c r="AC3742" i="12"/>
  <c r="AD3742" i="12" s="1"/>
  <c r="AC3900" i="12"/>
  <c r="AD3900" i="12" s="1"/>
  <c r="AC3743" i="12"/>
  <c r="AD3743" i="12" s="1"/>
  <c r="AC3432" i="12"/>
  <c r="AD3432" i="12" s="1"/>
  <c r="AC3026" i="12"/>
  <c r="AD3026" i="12" s="1"/>
  <c r="AC2809" i="12"/>
  <c r="AD2809" i="12" s="1"/>
  <c r="AC2586" i="12"/>
  <c r="AD2586" i="12" s="1"/>
  <c r="AC2471" i="12"/>
  <c r="AD2471" i="12" s="1"/>
  <c r="AC3025" i="12"/>
  <c r="AD3025" i="12" s="1"/>
  <c r="AE1745" i="12"/>
  <c r="AG1745" i="12"/>
  <c r="AG394" i="12"/>
  <c r="AE394" i="12"/>
  <c r="AC3762" i="12"/>
  <c r="AD3762" i="12" s="1"/>
  <c r="AC3589" i="12"/>
  <c r="AD3589" i="12" s="1"/>
  <c r="AC3332" i="12"/>
  <c r="AD3332" i="12" s="1"/>
  <c r="AC3005" i="12"/>
  <c r="AD3005" i="12" s="1"/>
  <c r="AE3796" i="12"/>
  <c r="AG3796" i="12"/>
  <c r="AE3113" i="12"/>
  <c r="AG3113" i="12"/>
  <c r="AE2696" i="12"/>
  <c r="AG2696" i="12"/>
  <c r="AG2251" i="12"/>
  <c r="AE2251" i="12"/>
  <c r="AG2122" i="12"/>
  <c r="AE2122" i="12"/>
  <c r="AE2052" i="12"/>
  <c r="AG2052" i="12"/>
  <c r="AE1472" i="12"/>
  <c r="AG1472" i="12"/>
  <c r="AE674" i="12"/>
  <c r="AG674" i="12"/>
  <c r="AC3819" i="12"/>
  <c r="AD3819" i="12" s="1"/>
  <c r="AC3438" i="12"/>
  <c r="AD3438" i="12" s="1"/>
  <c r="AC3287" i="12"/>
  <c r="AD3287" i="12" s="1"/>
  <c r="AE3747" i="12"/>
  <c r="AG3747" i="12"/>
  <c r="AG3568" i="12"/>
  <c r="AE3568" i="12"/>
  <c r="AG3310" i="12"/>
  <c r="AE3310" i="12"/>
  <c r="AE2493" i="12"/>
  <c r="AG2493" i="12"/>
  <c r="AG2300" i="12"/>
  <c r="AE2300" i="12"/>
  <c r="AE2047" i="12"/>
  <c r="AG2047" i="12"/>
  <c r="AG1915" i="12"/>
  <c r="AE1915" i="12"/>
  <c r="AG1607" i="12"/>
  <c r="AE1607" i="12"/>
  <c r="AG1532" i="12"/>
  <c r="AE1532" i="12"/>
  <c r="AG951" i="12"/>
  <c r="AE951" i="12"/>
  <c r="AG1017" i="12"/>
  <c r="AE1017" i="12"/>
  <c r="AE502" i="12"/>
  <c r="AG502" i="12"/>
  <c r="AG855" i="12"/>
  <c r="AE855" i="12"/>
  <c r="AG426" i="12"/>
  <c r="AE426" i="12"/>
  <c r="AC3708" i="12"/>
  <c r="AD3708" i="12" s="1"/>
  <c r="AC3359" i="12"/>
  <c r="AD3359" i="12" s="1"/>
  <c r="AC3318" i="12"/>
  <c r="AD3318" i="12" s="1"/>
  <c r="AG136" i="12"/>
  <c r="AE136" i="12"/>
  <c r="AG3837" i="12"/>
  <c r="AE3837" i="12"/>
  <c r="AE3393" i="12"/>
  <c r="AG3393" i="12"/>
  <c r="AE2479" i="12"/>
  <c r="AG2479" i="12"/>
  <c r="AE1803" i="12"/>
  <c r="AG1803" i="12"/>
  <c r="AE1483" i="12"/>
  <c r="AG1483" i="12"/>
  <c r="AG1548" i="12"/>
  <c r="AE1548" i="12"/>
  <c r="AG1344" i="12"/>
  <c r="AE1344" i="12"/>
  <c r="AG1218" i="12"/>
  <c r="AE1218" i="12"/>
  <c r="AG373" i="12"/>
  <c r="AE373" i="12"/>
  <c r="AE3077" i="12"/>
  <c r="AG3077" i="12"/>
  <c r="AG2413" i="12"/>
  <c r="AE2413" i="12"/>
  <c r="AE2247" i="12"/>
  <c r="AG2247" i="12"/>
  <c r="AG2069" i="12"/>
  <c r="AE2069" i="12"/>
  <c r="AG1545" i="12"/>
  <c r="AE1545" i="12"/>
  <c r="AE1632" i="12"/>
  <c r="AG1632" i="12"/>
  <c r="AE1354" i="12"/>
  <c r="AG1354" i="12"/>
  <c r="AE1045" i="12"/>
  <c r="AG1045" i="12"/>
  <c r="AE882" i="12"/>
  <c r="AG882" i="12"/>
  <c r="AE357" i="12"/>
  <c r="AG357" i="12"/>
  <c r="AE238" i="12"/>
  <c r="AG238" i="12"/>
  <c r="AC3783" i="12"/>
  <c r="AD3783" i="12" s="1"/>
  <c r="AC3451" i="12"/>
  <c r="AD3451" i="12" s="1"/>
  <c r="AC3221" i="12"/>
  <c r="AD3221" i="12" s="1"/>
  <c r="AG2826" i="12"/>
  <c r="AE2826" i="12"/>
  <c r="AG2659" i="12"/>
  <c r="AE2659" i="12"/>
  <c r="AE1959" i="12"/>
  <c r="AG1959" i="12"/>
  <c r="AE1818" i="12"/>
  <c r="AG1818" i="12"/>
  <c r="AG1495" i="12"/>
  <c r="AE1495" i="12"/>
  <c r="AG1719" i="12"/>
  <c r="AE1719" i="12"/>
  <c r="AG1002" i="12"/>
  <c r="AE1002" i="12"/>
  <c r="AE963" i="12"/>
  <c r="AG963" i="12"/>
  <c r="AC3750" i="12"/>
  <c r="AD3750" i="12" s="1"/>
  <c r="AC3462" i="12"/>
  <c r="AD3462" i="12" s="1"/>
  <c r="AC3172" i="12"/>
  <c r="AD3172" i="12" s="1"/>
  <c r="AC3039" i="12"/>
  <c r="AD3039" i="12" s="1"/>
  <c r="AC2704" i="12"/>
  <c r="AD2704" i="12" s="1"/>
  <c r="AC2452" i="12"/>
  <c r="AD2452" i="12" s="1"/>
  <c r="AC2142" i="12"/>
  <c r="AD2142" i="12" s="1"/>
  <c r="AG214" i="12"/>
  <c r="AE214" i="12"/>
  <c r="AE2270" i="12"/>
  <c r="AG2270" i="12"/>
  <c r="AE2107" i="12"/>
  <c r="AG2107" i="12"/>
  <c r="AG1431" i="12"/>
  <c r="AE1431" i="12"/>
  <c r="AG1326" i="12"/>
  <c r="AE1326" i="12"/>
  <c r="AE767" i="12"/>
  <c r="AG767" i="12"/>
  <c r="AG429" i="12"/>
  <c r="AE429" i="12"/>
  <c r="AC3785" i="12"/>
  <c r="AD3785" i="12" s="1"/>
  <c r="AC3506" i="12"/>
  <c r="AD3506" i="12" s="1"/>
  <c r="AC3280" i="12"/>
  <c r="AD3280" i="12" s="1"/>
  <c r="AG3826" i="12"/>
  <c r="AE3826" i="12"/>
  <c r="AE3425" i="12"/>
  <c r="AG3425" i="12"/>
  <c r="AG3020" i="12"/>
  <c r="AE3020" i="12"/>
  <c r="AE3008" i="12"/>
  <c r="AG3008" i="12"/>
  <c r="AG2920" i="12"/>
  <c r="AE2920" i="12"/>
  <c r="AG2643" i="12"/>
  <c r="AE2643" i="12"/>
  <c r="AG2401" i="12"/>
  <c r="AE2401" i="12"/>
  <c r="AG2336" i="12"/>
  <c r="AE2336" i="12"/>
  <c r="AE2254" i="12"/>
  <c r="AG2254" i="12"/>
  <c r="AG1714" i="12"/>
  <c r="AE1714" i="12"/>
  <c r="AG1536" i="12"/>
  <c r="AE1536" i="12"/>
  <c r="AE1261" i="12"/>
  <c r="AG1261" i="12"/>
  <c r="AE1302" i="12"/>
  <c r="AG1302" i="12"/>
  <c r="AG901" i="12"/>
  <c r="AE901" i="12"/>
  <c r="AG324" i="12"/>
  <c r="AE324" i="12"/>
  <c r="AC3635" i="12"/>
  <c r="AD3635" i="12" s="1"/>
  <c r="AE3591" i="12"/>
  <c r="AG3591" i="12"/>
  <c r="AE2781" i="12"/>
  <c r="AG2781" i="12"/>
  <c r="AE2878" i="12"/>
  <c r="AG2878" i="12"/>
  <c r="AG2625" i="12"/>
  <c r="AE2625" i="12"/>
  <c r="AG2427" i="12"/>
  <c r="AE2427" i="12"/>
  <c r="AG1738" i="12"/>
  <c r="AE1738" i="12"/>
  <c r="AG1673" i="12"/>
  <c r="AE1673" i="12"/>
  <c r="AE1592" i="12"/>
  <c r="AG1592" i="12"/>
  <c r="AG1335" i="12"/>
  <c r="AE1335" i="12"/>
  <c r="AG1185" i="12"/>
  <c r="AE1185" i="12"/>
  <c r="AE812" i="12"/>
  <c r="AG812" i="12"/>
  <c r="AG358" i="12"/>
  <c r="AE358" i="12"/>
  <c r="AE487" i="12"/>
  <c r="AG487" i="12"/>
  <c r="AG420" i="12"/>
  <c r="AE420" i="12"/>
  <c r="AG3637" i="12"/>
  <c r="AE3637" i="12"/>
  <c r="AG3260" i="12"/>
  <c r="AE3260" i="12"/>
  <c r="AG2960" i="12"/>
  <c r="AE2960" i="12"/>
  <c r="AG2648" i="12"/>
  <c r="AE2648" i="12"/>
  <c r="AE2451" i="12"/>
  <c r="AG2451" i="12"/>
  <c r="AE2184" i="12"/>
  <c r="AG2184" i="12"/>
  <c r="AG1988" i="12"/>
  <c r="AE1988" i="12"/>
  <c r="AE1513" i="12"/>
  <c r="AG1513" i="12"/>
  <c r="AG1534" i="12"/>
  <c r="AE1534" i="12"/>
  <c r="AE1064" i="12"/>
  <c r="AG1064" i="12"/>
  <c r="AE776" i="12"/>
  <c r="AG776" i="12"/>
  <c r="AG337" i="12"/>
  <c r="AE337" i="12"/>
  <c r="AG366" i="12"/>
  <c r="AE366" i="12"/>
  <c r="AG378" i="12"/>
  <c r="AE378" i="12"/>
  <c r="AC3782" i="12"/>
  <c r="AD3782" i="12" s="1"/>
  <c r="AG169" i="12"/>
  <c r="AE169" i="12"/>
  <c r="AE2688" i="12"/>
  <c r="AG2688" i="12"/>
  <c r="AE2741" i="12"/>
  <c r="AG2741" i="12"/>
  <c r="AG1670" i="12"/>
  <c r="AE1670" i="12"/>
  <c r="AG1175" i="12"/>
  <c r="AE1175" i="12"/>
  <c r="AE899" i="12"/>
  <c r="AG899" i="12"/>
  <c r="AE515" i="12"/>
  <c r="AG515" i="12"/>
  <c r="AG398" i="12"/>
  <c r="AE398" i="12"/>
  <c r="AG3125" i="12"/>
  <c r="AE3125" i="12"/>
  <c r="AE2872" i="12"/>
  <c r="AG2872" i="12"/>
  <c r="AE2624" i="12"/>
  <c r="AG2624" i="12"/>
  <c r="AE1294" i="12"/>
  <c r="AG1294" i="12"/>
  <c r="AE1380" i="12"/>
  <c r="AG1380" i="12"/>
  <c r="AE926" i="12"/>
  <c r="AG926" i="12"/>
  <c r="AC3878" i="12"/>
  <c r="AD3878" i="12" s="1"/>
  <c r="AG3429" i="12"/>
  <c r="AE3429" i="12"/>
  <c r="AE2942" i="12"/>
  <c r="AG2942" i="12"/>
  <c r="AE2879" i="12"/>
  <c r="AG2879" i="12"/>
  <c r="AE2310" i="12"/>
  <c r="AG2310" i="12"/>
  <c r="AE1801" i="12"/>
  <c r="AG1801" i="12"/>
  <c r="AG1774" i="12"/>
  <c r="AE1774" i="12"/>
  <c r="AG1530" i="12"/>
  <c r="AE1530" i="12"/>
  <c r="AG1375" i="12"/>
  <c r="AE1375" i="12"/>
  <c r="AE1193" i="12"/>
  <c r="AG1193" i="12"/>
  <c r="AG824" i="12"/>
  <c r="AE824" i="12"/>
  <c r="AC3920" i="12"/>
  <c r="AD3920" i="12" s="1"/>
  <c r="AC3846" i="12"/>
  <c r="AD3846" i="12" s="1"/>
  <c r="AC3282" i="12"/>
  <c r="AD3282" i="12" s="1"/>
  <c r="AC3009" i="12"/>
  <c r="AD3009" i="12" s="1"/>
  <c r="AC2905" i="12"/>
  <c r="AD2905" i="12" s="1"/>
  <c r="AC2644" i="12"/>
  <c r="AD2644" i="12" s="1"/>
  <c r="AC2350" i="12"/>
  <c r="AD2350" i="12" s="1"/>
  <c r="AE190" i="12"/>
  <c r="AG190" i="12"/>
  <c r="AE237" i="12"/>
  <c r="AG237" i="12"/>
  <c r="AE425" i="12"/>
  <c r="AG425" i="12"/>
  <c r="AG379" i="12"/>
  <c r="AE379" i="12"/>
  <c r="AG541" i="12"/>
  <c r="AE541" i="12"/>
  <c r="AE299" i="12"/>
  <c r="AG299" i="12"/>
  <c r="AE201" i="12"/>
  <c r="AG201" i="12"/>
  <c r="AG2594" i="12"/>
  <c r="AE2594" i="12"/>
  <c r="AE1668" i="12"/>
  <c r="AG1668" i="12"/>
  <c r="AG286" i="12"/>
  <c r="AE286" i="12"/>
  <c r="AC3873" i="12"/>
  <c r="AD3873" i="12" s="1"/>
  <c r="AC3141" i="12"/>
  <c r="AD3141" i="12" s="1"/>
  <c r="AC3661" i="12"/>
  <c r="AD3661" i="12" s="1"/>
  <c r="AC3555" i="12"/>
  <c r="AD3555" i="12" s="1"/>
  <c r="AC3176" i="12"/>
  <c r="AD3176" i="12" s="1"/>
  <c r="AC2908" i="12"/>
  <c r="AD2908" i="12" s="1"/>
  <c r="AG3676" i="12"/>
  <c r="AE3676" i="12"/>
  <c r="AG3170" i="12"/>
  <c r="AE3170" i="12"/>
  <c r="AG2979" i="12"/>
  <c r="AE2979" i="12"/>
  <c r="AE2313" i="12"/>
  <c r="AG2313" i="12"/>
  <c r="AG2267" i="12"/>
  <c r="AE2267" i="12"/>
  <c r="AG1894" i="12"/>
  <c r="AE1894" i="12"/>
  <c r="AE1749" i="12"/>
  <c r="AG1749" i="12"/>
  <c r="AG1715" i="12"/>
  <c r="AE1715" i="12"/>
  <c r="AG1683" i="12"/>
  <c r="AE1683" i="12"/>
  <c r="AG868" i="12"/>
  <c r="AE868" i="12"/>
  <c r="AE858" i="12"/>
  <c r="AG858" i="12"/>
  <c r="AG517" i="12"/>
  <c r="AE517" i="12"/>
  <c r="AG139" i="12"/>
  <c r="AE139" i="12"/>
  <c r="AE399" i="12"/>
  <c r="AG399" i="12"/>
  <c r="AC3865" i="12"/>
  <c r="AD3865" i="12" s="1"/>
  <c r="AC3632" i="12"/>
  <c r="AD3632" i="12" s="1"/>
  <c r="AC3312" i="12"/>
  <c r="AD3312" i="12" s="1"/>
  <c r="AC3701" i="12"/>
  <c r="AD3701" i="12" s="1"/>
  <c r="AC3499" i="12"/>
  <c r="AD3499" i="12" s="1"/>
  <c r="AC3214" i="12"/>
  <c r="AD3214" i="12" s="1"/>
  <c r="AG3566" i="12"/>
  <c r="AE3566" i="12"/>
  <c r="AE3117" i="12"/>
  <c r="AG3117" i="12"/>
  <c r="AG3073" i="12"/>
  <c r="AE3073" i="12"/>
  <c r="AG2681" i="12"/>
  <c r="AE2681" i="12"/>
  <c r="AE2657" i="12"/>
  <c r="AG2657" i="12"/>
  <c r="AE2519" i="12"/>
  <c r="AG2519" i="12"/>
  <c r="AG1917" i="12"/>
  <c r="AE1917" i="12"/>
  <c r="AG1766" i="12"/>
  <c r="AE1766" i="12"/>
  <c r="AE1789" i="12"/>
  <c r="AG1789" i="12"/>
  <c r="AE1610" i="12"/>
  <c r="AG1610" i="12"/>
  <c r="AG1152" i="12"/>
  <c r="AE1152" i="12"/>
  <c r="AE1090" i="12"/>
  <c r="AG1090" i="12"/>
  <c r="AG1279" i="12"/>
  <c r="AE1279" i="12"/>
  <c r="AG585" i="12"/>
  <c r="AE585" i="12"/>
  <c r="AE886" i="12"/>
  <c r="AG886" i="12"/>
  <c r="AE628" i="12"/>
  <c r="AG628" i="12"/>
  <c r="AG256" i="12"/>
  <c r="AE256" i="12"/>
  <c r="AG3734" i="12"/>
  <c r="AE3734" i="12"/>
  <c r="AG3525" i="12"/>
  <c r="AE3525" i="12"/>
  <c r="AG3380" i="12"/>
  <c r="AE3380" i="12"/>
  <c r="AG2868" i="12"/>
  <c r="AE2868" i="12"/>
  <c r="AG2856" i="12"/>
  <c r="AE2856" i="12"/>
  <c r="AE2546" i="12"/>
  <c r="AG2546" i="12"/>
  <c r="AG2481" i="12"/>
  <c r="AE2481" i="12"/>
  <c r="AG2495" i="12"/>
  <c r="AE2495" i="12"/>
  <c r="AG2045" i="12"/>
  <c r="AE2045" i="12"/>
  <c r="AE1558" i="12"/>
  <c r="AG1558" i="12"/>
  <c r="AG1551" i="12"/>
  <c r="AE1551" i="12"/>
  <c r="AG1188" i="12"/>
  <c r="AE1188" i="12"/>
  <c r="AE1000" i="12"/>
  <c r="AG1000" i="12"/>
  <c r="AE539" i="12"/>
  <c r="AG539" i="12"/>
  <c r="AG513" i="12"/>
  <c r="AE513" i="12"/>
  <c r="AC3856" i="12"/>
  <c r="AD3856" i="12" s="1"/>
  <c r="AC3557" i="12"/>
  <c r="AD3557" i="12" s="1"/>
  <c r="AG3799" i="12"/>
  <c r="AE3799" i="12"/>
  <c r="AE3569" i="12"/>
  <c r="AG3569" i="12"/>
  <c r="AE3232" i="12"/>
  <c r="AG3232" i="12"/>
  <c r="AG2881" i="12"/>
  <c r="AE2881" i="12"/>
  <c r="AG2680" i="12"/>
  <c r="AE2680" i="12"/>
  <c r="AG2491" i="12"/>
  <c r="AE2491" i="12"/>
  <c r="AG2517" i="12"/>
  <c r="AE2517" i="12"/>
  <c r="AE2293" i="12"/>
  <c r="AG2293" i="12"/>
  <c r="AE2145" i="12"/>
  <c r="AG2145" i="12"/>
  <c r="AG2169" i="12"/>
  <c r="AE2169" i="12"/>
  <c r="AE1613" i="12"/>
  <c r="AG1613" i="12"/>
  <c r="AG1368" i="12"/>
  <c r="AE1368" i="12"/>
  <c r="AE957" i="12"/>
  <c r="AG957" i="12"/>
  <c r="AG764" i="12"/>
  <c r="AE764" i="12"/>
  <c r="AE478" i="12"/>
  <c r="AG478" i="12"/>
  <c r="AE455" i="12"/>
  <c r="AG455" i="12"/>
  <c r="AC3862" i="12"/>
  <c r="AD3862" i="12" s="1"/>
  <c r="AC3544" i="12"/>
  <c r="AD3544" i="12" s="1"/>
  <c r="AC3252" i="12"/>
  <c r="AD3252" i="12" s="1"/>
  <c r="AC2891" i="12"/>
  <c r="AD2891" i="12" s="1"/>
  <c r="AC2716" i="12"/>
  <c r="AD2716" i="12" s="1"/>
  <c r="AC2430" i="12"/>
  <c r="AD2430" i="12" s="1"/>
  <c r="AC2088" i="12"/>
  <c r="AD2088" i="12" s="1"/>
  <c r="AG3932" i="12"/>
  <c r="AE3932" i="12"/>
  <c r="AG3417" i="12"/>
  <c r="AE3417" i="12"/>
  <c r="AE3356" i="12"/>
  <c r="AG3356" i="12"/>
  <c r="AE3032" i="12"/>
  <c r="AG3032" i="12"/>
  <c r="AE2786" i="12"/>
  <c r="AG2786" i="12"/>
  <c r="AG2746" i="12"/>
  <c r="AE2746" i="12"/>
  <c r="AE2592" i="12"/>
  <c r="AG2592" i="12"/>
  <c r="AG2061" i="12"/>
  <c r="AE2061" i="12"/>
  <c r="AE2072" i="12"/>
  <c r="AG2072" i="12"/>
  <c r="AE1896" i="12"/>
  <c r="AG1896" i="12"/>
  <c r="AG1323" i="12"/>
  <c r="AE1323" i="12"/>
  <c r="AE854" i="12"/>
  <c r="AG854" i="12"/>
  <c r="AG803" i="12"/>
  <c r="AE803" i="12"/>
  <c r="AG815" i="12"/>
  <c r="AE815" i="12"/>
  <c r="AG704" i="12"/>
  <c r="AE704" i="12"/>
  <c r="AG570" i="12"/>
  <c r="AE570" i="12"/>
  <c r="AG510" i="12"/>
  <c r="AE510" i="12"/>
  <c r="AC3711" i="12"/>
  <c r="AD3711" i="12" s="1"/>
  <c r="AC3382" i="12"/>
  <c r="AD3382" i="12" s="1"/>
  <c r="AC3270" i="12"/>
  <c r="AD3270" i="12" s="1"/>
  <c r="AC3746" i="12"/>
  <c r="AD3746" i="12" s="1"/>
  <c r="AC3689" i="12"/>
  <c r="AD3689" i="12" s="1"/>
  <c r="AG164" i="12"/>
  <c r="AE164" i="12"/>
  <c r="AE3833" i="12"/>
  <c r="AG3833" i="12"/>
  <c r="AE3153" i="12"/>
  <c r="AG3153" i="12"/>
  <c r="AE3097" i="12"/>
  <c r="AG3097" i="12"/>
  <c r="AE2771" i="12"/>
  <c r="AG2771" i="12"/>
  <c r="AG2857" i="12"/>
  <c r="AE2857" i="12"/>
  <c r="AG2829" i="12"/>
  <c r="AE2829" i="12"/>
  <c r="AG2140" i="12"/>
  <c r="AE2140" i="12"/>
  <c r="AG2165" i="12"/>
  <c r="AE2165" i="12"/>
  <c r="AG1928" i="12"/>
  <c r="AE1928" i="12"/>
  <c r="AE1805" i="12"/>
  <c r="AG1805" i="12"/>
  <c r="AE1731" i="12"/>
  <c r="AG1731" i="12"/>
  <c r="AG1157" i="12"/>
  <c r="AE1157" i="12"/>
  <c r="AG527" i="12"/>
  <c r="AE527" i="12"/>
  <c r="AG668" i="12"/>
  <c r="AE668" i="12"/>
  <c r="AG507" i="12"/>
  <c r="AE507" i="12"/>
  <c r="AG157" i="12"/>
  <c r="AE157" i="12"/>
  <c r="AE3526" i="12"/>
  <c r="AG3526" i="12"/>
  <c r="AG3342" i="12"/>
  <c r="AE3342" i="12"/>
  <c r="AG3313" i="12"/>
  <c r="AE3313" i="12"/>
  <c r="AG2791" i="12"/>
  <c r="AE2791" i="12"/>
  <c r="AE2627" i="12"/>
  <c r="AG2627" i="12"/>
  <c r="AG2094" i="12"/>
  <c r="AE2094" i="12"/>
  <c r="AE1681" i="12"/>
  <c r="AG1681" i="12"/>
  <c r="AG1571" i="12"/>
  <c r="AE1571" i="12"/>
  <c r="AG1119" i="12"/>
  <c r="AE1119" i="12"/>
  <c r="AG1243" i="12"/>
  <c r="AE1243" i="12"/>
  <c r="AG986" i="12"/>
  <c r="AE986" i="12"/>
  <c r="AG721" i="12"/>
  <c r="AE721" i="12"/>
  <c r="AE853" i="12"/>
  <c r="AG853" i="12"/>
  <c r="AE794" i="12"/>
  <c r="AG794" i="12"/>
  <c r="AE862" i="12"/>
  <c r="AG862" i="12"/>
  <c r="AE414" i="12"/>
  <c r="AG414" i="12"/>
  <c r="AC3761" i="12"/>
  <c r="AD3761" i="12" s="1"/>
  <c r="AG609" i="12"/>
  <c r="AE609" i="12"/>
  <c r="AE2740" i="12"/>
  <c r="AG2740" i="12"/>
  <c r="AE2534" i="12"/>
  <c r="AG2534" i="12"/>
  <c r="AE2318" i="12"/>
  <c r="AG2318" i="12"/>
  <c r="AE1895" i="12"/>
  <c r="AG1895" i="12"/>
  <c r="AG1717" i="12"/>
  <c r="AE1717" i="12"/>
  <c r="AE1684" i="12"/>
  <c r="AG1684" i="12"/>
  <c r="AG836" i="12"/>
  <c r="AE836" i="12"/>
  <c r="AG3731" i="12"/>
  <c r="AE3731" i="12"/>
  <c r="AE3082" i="12"/>
  <c r="AG3082" i="12"/>
  <c r="AE2420" i="12"/>
  <c r="AG2420" i="12"/>
  <c r="AG2144" i="12"/>
  <c r="AE2144" i="12"/>
  <c r="AE2112" i="12"/>
  <c r="AG2112" i="12"/>
  <c r="AE1869" i="12"/>
  <c r="AG1869" i="12"/>
  <c r="AG1412" i="12"/>
  <c r="AE1412" i="12"/>
  <c r="AG907" i="12"/>
  <c r="AE907" i="12"/>
  <c r="AG544" i="12"/>
  <c r="AE544" i="12"/>
  <c r="AE590" i="12"/>
  <c r="AG590" i="12"/>
  <c r="AC3905" i="12"/>
  <c r="AD3905" i="12" s="1"/>
  <c r="AC3560" i="12"/>
  <c r="AD3560" i="12" s="1"/>
  <c r="AC3137" i="12"/>
  <c r="AD3137" i="12" s="1"/>
  <c r="AC3341" i="12"/>
  <c r="AD3341" i="12" s="1"/>
  <c r="AC2807" i="12"/>
  <c r="AD2807" i="12" s="1"/>
  <c r="AC2403" i="12"/>
  <c r="AD2403" i="12" s="1"/>
  <c r="AC2304" i="12"/>
  <c r="AD2304" i="12" s="1"/>
  <c r="AE3737" i="12"/>
  <c r="AG3737" i="12"/>
  <c r="AG2944" i="12"/>
  <c r="AE2944" i="12"/>
  <c r="AE3001" i="12"/>
  <c r="AG3001" i="12"/>
  <c r="AE2676" i="12"/>
  <c r="AG2676" i="12"/>
  <c r="AG2508" i="12"/>
  <c r="AE2508" i="12"/>
  <c r="AE2063" i="12"/>
  <c r="AG2063" i="12"/>
  <c r="AG1761" i="12"/>
  <c r="AE1761" i="12"/>
  <c r="AG1305" i="12"/>
  <c r="AE1305" i="12"/>
  <c r="AG1300" i="12"/>
  <c r="AE1300" i="12"/>
  <c r="AE1114" i="12"/>
  <c r="AG1114" i="12"/>
  <c r="AE293" i="12"/>
  <c r="AG293" i="12"/>
  <c r="AG401" i="12"/>
  <c r="AE401" i="12"/>
  <c r="AE171" i="12"/>
  <c r="AG171" i="12"/>
  <c r="AG2762" i="12"/>
  <c r="AE2762" i="12"/>
  <c r="AG1202" i="12"/>
  <c r="AE1202" i="12"/>
  <c r="AC3513" i="12"/>
  <c r="AD3513" i="12" s="1"/>
  <c r="AC3079" i="12"/>
  <c r="AD3079" i="12" s="1"/>
  <c r="AC3683" i="12"/>
  <c r="AD3683" i="12" s="1"/>
  <c r="AC3538" i="12"/>
  <c r="AD3538" i="12" s="1"/>
  <c r="AC3147" i="12"/>
  <c r="AD3147" i="12" s="1"/>
  <c r="AC2977" i="12"/>
  <c r="AD2977" i="12" s="1"/>
  <c r="AC3911" i="12"/>
  <c r="AD3911" i="12" s="1"/>
  <c r="AC3693" i="12"/>
  <c r="AD3693" i="12" s="1"/>
  <c r="AC3469" i="12"/>
  <c r="AD3469" i="12" s="1"/>
  <c r="AC2974" i="12"/>
  <c r="AD2974" i="12" s="1"/>
  <c r="AC2852" i="12"/>
  <c r="AD2852" i="12" s="1"/>
  <c r="AC3813" i="12"/>
  <c r="AD3813" i="12" s="1"/>
  <c r="AC3602" i="12"/>
  <c r="AD3602" i="12" s="1"/>
  <c r="AC3660" i="12"/>
  <c r="AD3660" i="12" s="1"/>
  <c r="AC3387" i="12"/>
  <c r="AD3387" i="12" s="1"/>
  <c r="AC3142" i="12"/>
  <c r="AD3142" i="12" s="1"/>
  <c r="AC3672" i="12"/>
  <c r="AD3672" i="12" s="1"/>
  <c r="AC3611" i="12"/>
  <c r="AD3611" i="12" s="1"/>
  <c r="AC3768" i="12"/>
  <c r="AD3768" i="12" s="1"/>
  <c r="AC3473" i="12"/>
  <c r="AD3473" i="12" s="1"/>
  <c r="AC3283" i="12"/>
  <c r="AD3283" i="12" s="1"/>
  <c r="AC2954" i="12"/>
  <c r="AD2954" i="12" s="1"/>
  <c r="AC2724" i="12"/>
  <c r="AD2724" i="12" s="1"/>
  <c r="AC2429" i="12"/>
  <c r="AD2429" i="12" s="1"/>
  <c r="AC2066" i="12"/>
  <c r="AD2066" i="12" s="1"/>
  <c r="AC3875" i="12"/>
  <c r="AD3875" i="12" s="1"/>
  <c r="AC3489" i="12"/>
  <c r="AD3489" i="12" s="1"/>
  <c r="AC3339" i="12"/>
  <c r="AD3339" i="12" s="1"/>
  <c r="AC3923" i="12"/>
  <c r="AD3923" i="12" s="1"/>
  <c r="AC3659" i="12"/>
  <c r="AD3659" i="12" s="1"/>
  <c r="AC3827" i="12"/>
  <c r="AD3827" i="12" s="1"/>
  <c r="AC3803" i="12"/>
  <c r="AD3803" i="12" s="1"/>
  <c r="AE150" i="12"/>
  <c r="AG150" i="12"/>
  <c r="AE3552" i="12"/>
  <c r="AG3552" i="12"/>
  <c r="AG3322" i="12"/>
  <c r="AE3322" i="12"/>
  <c r="AE3019" i="12"/>
  <c r="AG3019" i="12"/>
  <c r="AG2895" i="12"/>
  <c r="AE2895" i="12"/>
  <c r="AG2525" i="12"/>
  <c r="AE2525" i="12"/>
  <c r="AG2386" i="12"/>
  <c r="AE2386" i="12"/>
  <c r="AE2120" i="12"/>
  <c r="AG2120" i="12"/>
  <c r="AE1976" i="12"/>
  <c r="AG1976" i="12"/>
  <c r="AE1924" i="12"/>
  <c r="AG1924" i="12"/>
  <c r="AE1535" i="12"/>
  <c r="AG1535" i="12"/>
  <c r="AG1091" i="12"/>
  <c r="AE1091" i="12"/>
  <c r="AE955" i="12"/>
  <c r="AG955" i="12"/>
  <c r="AG793" i="12"/>
  <c r="AE793" i="12"/>
  <c r="AG685" i="12"/>
  <c r="AE685" i="12"/>
  <c r="AG355" i="12"/>
  <c r="AE355" i="12"/>
  <c r="AE3534" i="12"/>
  <c r="AG3534" i="12"/>
  <c r="AE3351" i="12"/>
  <c r="AG3351" i="12"/>
  <c r="AG3058" i="12"/>
  <c r="AE3058" i="12"/>
  <c r="AE2445" i="12"/>
  <c r="AG2445" i="12"/>
  <c r="AE2246" i="12"/>
  <c r="AG2246" i="12"/>
  <c r="AE2250" i="12"/>
  <c r="AG2250" i="12"/>
  <c r="AG2044" i="12"/>
  <c r="AE2044" i="12"/>
  <c r="AG1843" i="12"/>
  <c r="AE1843" i="12"/>
  <c r="AG1593" i="12"/>
  <c r="AE1593" i="12"/>
  <c r="AE1094" i="12"/>
  <c r="AG1094" i="12"/>
  <c r="AE991" i="12"/>
  <c r="AG991" i="12"/>
  <c r="AE896" i="12"/>
  <c r="AG896" i="12"/>
  <c r="AE737" i="12"/>
  <c r="AG737" i="12"/>
  <c r="AG624" i="12"/>
  <c r="AE624" i="12"/>
  <c r="AG571" i="12"/>
  <c r="AE571" i="12"/>
  <c r="AE3124" i="12"/>
  <c r="AG3124" i="12"/>
  <c r="AE3307" i="12"/>
  <c r="AG3307" i="12"/>
  <c r="AG2785" i="12"/>
  <c r="AE2785" i="12"/>
  <c r="AG2346" i="12"/>
  <c r="AE2346" i="12"/>
  <c r="AG2305" i="12"/>
  <c r="AE2305" i="12"/>
  <c r="AE1649" i="12"/>
  <c r="AG1649" i="12"/>
  <c r="AE1721" i="12"/>
  <c r="AG1721" i="12"/>
  <c r="AE1481" i="12"/>
  <c r="AG1481" i="12"/>
  <c r="AE1170" i="12"/>
  <c r="AG1170" i="12"/>
  <c r="AG1080" i="12"/>
  <c r="AE1080" i="12"/>
  <c r="AE978" i="12"/>
  <c r="AG978" i="12"/>
  <c r="AE917" i="12"/>
  <c r="AG917" i="12"/>
  <c r="AG845" i="12"/>
  <c r="AE845" i="12"/>
  <c r="AE627" i="12"/>
  <c r="AG627" i="12"/>
  <c r="AE421" i="12"/>
  <c r="AG421" i="12"/>
  <c r="AC3860" i="12"/>
  <c r="AD3860" i="12" s="1"/>
  <c r="AC3648" i="12"/>
  <c r="AD3648" i="12" s="1"/>
  <c r="AC3284" i="12"/>
  <c r="AD3284" i="12" s="1"/>
  <c r="AC2883" i="12"/>
  <c r="AD2883" i="12" s="1"/>
  <c r="AC2887" i="12"/>
  <c r="AD2887" i="12" s="1"/>
  <c r="AC2673" i="12"/>
  <c r="AD2673" i="12" s="1"/>
  <c r="AC2334" i="12"/>
  <c r="AD2334" i="12" s="1"/>
  <c r="AE439" i="12"/>
  <c r="AG439" i="12"/>
  <c r="AE3266" i="12"/>
  <c r="AG3266" i="12"/>
  <c r="AE2768" i="12"/>
  <c r="AG2768" i="12"/>
  <c r="AG2678" i="12"/>
  <c r="AE2678" i="12"/>
  <c r="AG2570" i="12"/>
  <c r="AE2570" i="12"/>
  <c r="AG2446" i="12"/>
  <c r="AE2446" i="12"/>
  <c r="AG2168" i="12"/>
  <c r="AE2168" i="12"/>
  <c r="AG2070" i="12"/>
  <c r="AE2070" i="12"/>
  <c r="AE1876" i="12"/>
  <c r="AG1876" i="12"/>
  <c r="AG1958" i="12"/>
  <c r="AE1958" i="12"/>
  <c r="AG1346" i="12"/>
  <c r="AE1346" i="12"/>
  <c r="AG1427" i="12"/>
  <c r="AE1427" i="12"/>
  <c r="AE1231" i="12"/>
  <c r="AG1231" i="12"/>
  <c r="AG992" i="12"/>
  <c r="AE992" i="12"/>
  <c r="AG678" i="12"/>
  <c r="AE678" i="12"/>
  <c r="AE308" i="12"/>
  <c r="AG308" i="12"/>
  <c r="AG152" i="12"/>
  <c r="AE152" i="12"/>
  <c r="AG1084" i="12"/>
  <c r="AE1084" i="12"/>
  <c r="AG182" i="12"/>
  <c r="AE182" i="12"/>
  <c r="AE207" i="12"/>
  <c r="AG207" i="12"/>
  <c r="AC3478" i="12"/>
  <c r="AD3478" i="12" s="1"/>
  <c r="AG1845" i="12"/>
  <c r="AE1845" i="12"/>
  <c r="AC3624" i="12"/>
  <c r="AD3624" i="12" s="1"/>
  <c r="AC3344" i="12"/>
  <c r="AD3344" i="12" s="1"/>
  <c r="AE3606" i="12"/>
  <c r="AG3606" i="12"/>
  <c r="AE2907" i="12"/>
  <c r="AG2907" i="12"/>
  <c r="AG2833" i="12"/>
  <c r="AE2833" i="12"/>
  <c r="AG2697" i="12"/>
  <c r="AE2697" i="12"/>
  <c r="AE2321" i="12"/>
  <c r="AG2321" i="12"/>
  <c r="AE1493" i="12"/>
  <c r="AG1493" i="12"/>
  <c r="AG1254" i="12"/>
  <c r="AE1254" i="12"/>
  <c r="AE641" i="12"/>
  <c r="AG641" i="12"/>
  <c r="AC3805" i="12"/>
  <c r="AD3805" i="12" s="1"/>
  <c r="AC3484" i="12"/>
  <c r="AD3484" i="12" s="1"/>
  <c r="AG2814" i="12"/>
  <c r="AE2814" i="12"/>
  <c r="AG2634" i="12"/>
  <c r="AE2634" i="12"/>
  <c r="AE2349" i="12"/>
  <c r="AG2349" i="12"/>
  <c r="AE1967" i="12"/>
  <c r="AG1967" i="12"/>
  <c r="AE1929" i="12"/>
  <c r="AG1929" i="12"/>
  <c r="AG1556" i="12"/>
  <c r="AE1556" i="12"/>
  <c r="AG1566" i="12"/>
  <c r="AE1566" i="12"/>
  <c r="AG1484" i="12"/>
  <c r="AE1484" i="12"/>
  <c r="AG731" i="12"/>
  <c r="AE731" i="12"/>
  <c r="AE574" i="12"/>
  <c r="AG574" i="12"/>
  <c r="AG556" i="12"/>
  <c r="AE556" i="12"/>
  <c r="AC3855" i="12"/>
  <c r="AD3855" i="12" s="1"/>
  <c r="AC3573" i="12"/>
  <c r="AD3573" i="12" s="1"/>
  <c r="AC3236" i="12"/>
  <c r="AD3236" i="12" s="1"/>
  <c r="AE3721" i="12"/>
  <c r="AG3721" i="12"/>
  <c r="AG3629" i="12"/>
  <c r="AE3629" i="12"/>
  <c r="AE3091" i="12"/>
  <c r="AG3091" i="12"/>
  <c r="AE2926" i="12"/>
  <c r="AG2926" i="12"/>
  <c r="AE2822" i="12"/>
  <c r="AG2822" i="12"/>
  <c r="AG2568" i="12"/>
  <c r="AE2568" i="12"/>
  <c r="AG2425" i="12"/>
  <c r="AE2425" i="12"/>
  <c r="AG2213" i="12"/>
  <c r="AE2213" i="12"/>
  <c r="AG1956" i="12"/>
  <c r="AE1956" i="12"/>
  <c r="AG1588" i="12"/>
  <c r="AE1588" i="12"/>
  <c r="AE1687" i="12"/>
  <c r="AG1687" i="12"/>
  <c r="AG1459" i="12"/>
  <c r="AE1459" i="12"/>
  <c r="AG1242" i="12"/>
  <c r="AE1242" i="12"/>
  <c r="AG1381" i="12"/>
  <c r="AE1381" i="12"/>
  <c r="AG1187" i="12"/>
  <c r="AE1187" i="12"/>
  <c r="AG486" i="12"/>
  <c r="AE486" i="12"/>
  <c r="AG397" i="12"/>
  <c r="AE397" i="12"/>
  <c r="AE354" i="12"/>
  <c r="AG354" i="12"/>
  <c r="AG3866" i="12"/>
  <c r="AE3866" i="12"/>
  <c r="AG3458" i="12"/>
  <c r="AE3458" i="12"/>
  <c r="AG3120" i="12"/>
  <c r="AE3120" i="12"/>
  <c r="AG3074" i="12"/>
  <c r="AE3074" i="12"/>
  <c r="AG2749" i="12"/>
  <c r="AE2749" i="12"/>
  <c r="AE2434" i="12"/>
  <c r="AG2434" i="12"/>
  <c r="AG2484" i="12"/>
  <c r="AE2484" i="12"/>
  <c r="AE2239" i="12"/>
  <c r="AG2239" i="12"/>
  <c r="AG1961" i="12"/>
  <c r="AE1961" i="12"/>
  <c r="AG1835" i="12"/>
  <c r="AE1835" i="12"/>
  <c r="AG1767" i="12"/>
  <c r="AE1767" i="12"/>
  <c r="AG1601" i="12"/>
  <c r="AE1601" i="12"/>
  <c r="AG1032" i="12"/>
  <c r="AE1032" i="12"/>
  <c r="AG1363" i="12"/>
  <c r="AE1363" i="12"/>
  <c r="AG1028" i="12"/>
  <c r="AE1028" i="12"/>
  <c r="AE819" i="12"/>
  <c r="AG819" i="12"/>
  <c r="AG771" i="12"/>
  <c r="AE771" i="12"/>
  <c r="AE555" i="12"/>
  <c r="AG555" i="12"/>
  <c r="AC3847" i="12"/>
  <c r="AD3847" i="12" s="1"/>
  <c r="AC3505" i="12"/>
  <c r="AD3505" i="12" s="1"/>
  <c r="AG3726" i="12"/>
  <c r="AE3726" i="12"/>
  <c r="AG3384" i="12"/>
  <c r="AE3384" i="12"/>
  <c r="AG3105" i="12"/>
  <c r="AE3105" i="12"/>
  <c r="AE2854" i="12"/>
  <c r="AG2854" i="12"/>
  <c r="AE2626" i="12"/>
  <c r="AG2626" i="12"/>
  <c r="AG2457" i="12"/>
  <c r="AE2457" i="12"/>
  <c r="AG2196" i="12"/>
  <c r="AE2196" i="12"/>
  <c r="AE2209" i="12"/>
  <c r="AG2209" i="12"/>
  <c r="AG2167" i="12"/>
  <c r="AE2167" i="12"/>
  <c r="AG1781" i="12"/>
  <c r="AE1781" i="12"/>
  <c r="AG1784" i="12"/>
  <c r="AE1784" i="12"/>
  <c r="AG1660" i="12"/>
  <c r="AE1660" i="12"/>
  <c r="AG1429" i="12"/>
  <c r="AE1429" i="12"/>
  <c r="AG1295" i="12"/>
  <c r="AE1295" i="12"/>
  <c r="AE1126" i="12"/>
  <c r="AG1126" i="12"/>
  <c r="AG1036" i="12"/>
  <c r="AE1036" i="12"/>
  <c r="AE761" i="12"/>
  <c r="AG761" i="12"/>
  <c r="AE705" i="12"/>
  <c r="AG705" i="12"/>
  <c r="AE908" i="12"/>
  <c r="AG908" i="12"/>
  <c r="AG660" i="12"/>
  <c r="AE660" i="12"/>
  <c r="AC3902" i="12"/>
  <c r="AD3902" i="12" s="1"/>
  <c r="AC3777" i="12"/>
  <c r="AD3777" i="12" s="1"/>
  <c r="AC3440" i="12"/>
  <c r="AD3440" i="12" s="1"/>
  <c r="AC3093" i="12"/>
  <c r="AD3093" i="12" s="1"/>
  <c r="AC2766" i="12"/>
  <c r="AD2766" i="12" s="1"/>
  <c r="AC2581" i="12"/>
  <c r="AD2581" i="12" s="1"/>
  <c r="AC2488" i="12"/>
  <c r="AD2488" i="12" s="1"/>
  <c r="AG296" i="12"/>
  <c r="AE296" i="12"/>
  <c r="AE3375" i="12"/>
  <c r="AG3375" i="12"/>
  <c r="AG2936" i="12"/>
  <c r="AE2936" i="12"/>
  <c r="AG2691" i="12"/>
  <c r="AE2691" i="12"/>
  <c r="AG2531" i="12"/>
  <c r="AE2531" i="12"/>
  <c r="AG2102" i="12"/>
  <c r="AE2102" i="12"/>
  <c r="AE1727" i="12"/>
  <c r="AG1727" i="12"/>
  <c r="AG1830" i="12"/>
  <c r="AE1830" i="12"/>
  <c r="AG1773" i="12"/>
  <c r="AE1773" i="12"/>
  <c r="AG1399" i="12"/>
  <c r="AE1399" i="12"/>
  <c r="AE1213" i="12"/>
  <c r="AG1213" i="12"/>
  <c r="AE1143" i="12"/>
  <c r="AG1143" i="12"/>
  <c r="AG792" i="12"/>
  <c r="AE792" i="12"/>
  <c r="AC3709" i="12"/>
  <c r="AD3709" i="12" s="1"/>
  <c r="AC3546" i="12"/>
  <c r="AD3546" i="12" s="1"/>
  <c r="AC3129" i="12"/>
  <c r="AD3129" i="12" s="1"/>
  <c r="AG2836" i="12"/>
  <c r="AE2836" i="12"/>
  <c r="AE2725" i="12"/>
  <c r="AG2725" i="12"/>
  <c r="AE2461" i="12"/>
  <c r="AG2461" i="12"/>
  <c r="AE2372" i="12"/>
  <c r="AG2372" i="12"/>
  <c r="AE2207" i="12"/>
  <c r="AG2207" i="12"/>
  <c r="AG1904" i="12"/>
  <c r="AE1904" i="12"/>
  <c r="AE1525" i="12"/>
  <c r="AG1525" i="12"/>
  <c r="AE1496" i="12"/>
  <c r="AG1496" i="12"/>
  <c r="AG408" i="12"/>
  <c r="AE408" i="12"/>
  <c r="AC3870" i="12"/>
  <c r="AD3870" i="12" s="1"/>
  <c r="AC3758" i="12"/>
  <c r="AD3758" i="12" s="1"/>
  <c r="AG3302" i="12"/>
  <c r="AE3302" i="12"/>
  <c r="AE2950" i="12"/>
  <c r="AG2950" i="12"/>
  <c r="AG1742" i="12"/>
  <c r="AE1742" i="12"/>
  <c r="AG1162" i="12"/>
  <c r="AE1162" i="12"/>
  <c r="AE807" i="12"/>
  <c r="AG807" i="12"/>
  <c r="AE272" i="12"/>
  <c r="AG272" i="12"/>
  <c r="AE500" i="12"/>
  <c r="AG500" i="12"/>
  <c r="AG186" i="12"/>
  <c r="AE186" i="12"/>
  <c r="AG2736" i="12"/>
  <c r="AE2736" i="12"/>
  <c r="AG2616" i="12"/>
  <c r="AE2616" i="12"/>
  <c r="AE2464" i="12"/>
  <c r="AG2464" i="12"/>
  <c r="AE2294" i="12"/>
  <c r="AG2294" i="12"/>
  <c r="AG2185" i="12"/>
  <c r="AE2185" i="12"/>
  <c r="AE1691" i="12"/>
  <c r="AG1691" i="12"/>
  <c r="AC3872" i="12"/>
  <c r="AD3872" i="12" s="1"/>
  <c r="AG3596" i="12"/>
  <c r="AE3596" i="12"/>
  <c r="AG3064" i="12"/>
  <c r="AE3064" i="12"/>
  <c r="AG2805" i="12"/>
  <c r="AE2805" i="12"/>
  <c r="AE2443" i="12"/>
  <c r="AG2443" i="12"/>
  <c r="AG2290" i="12"/>
  <c r="AE2290" i="12"/>
  <c r="AG2024" i="12"/>
  <c r="AE2024" i="12"/>
  <c r="AG1940" i="12"/>
  <c r="AE1940" i="12"/>
  <c r="AE1439" i="12"/>
  <c r="AG1439" i="12"/>
  <c r="AG1074" i="12"/>
  <c r="AE1074" i="12"/>
  <c r="AE754" i="12"/>
  <c r="AG754" i="12"/>
  <c r="AE814" i="12"/>
  <c r="AG814" i="12"/>
  <c r="AE900" i="12"/>
  <c r="AG900" i="12"/>
  <c r="AG806" i="12"/>
  <c r="AE806" i="12"/>
  <c r="AG365" i="12"/>
  <c r="AE365" i="12"/>
  <c r="AE3401" i="12"/>
  <c r="AG3401" i="12"/>
  <c r="AE3360" i="12"/>
  <c r="AG3360" i="12"/>
  <c r="AG3292" i="12"/>
  <c r="AE3292" i="12"/>
  <c r="AG3109" i="12"/>
  <c r="AE3109" i="12"/>
  <c r="AE2672" i="12"/>
  <c r="AG2672" i="12"/>
  <c r="AE2755" i="12"/>
  <c r="AG2755" i="12"/>
  <c r="AG2388" i="12"/>
  <c r="AE2388" i="12"/>
  <c r="AG2171" i="12"/>
  <c r="AE2171" i="12"/>
  <c r="AE2117" i="12"/>
  <c r="AG2117" i="12"/>
  <c r="AE1971" i="12"/>
  <c r="AG1971" i="12"/>
  <c r="AE1736" i="12"/>
  <c r="AG1736" i="12"/>
  <c r="AG1808" i="12"/>
  <c r="AE1808" i="12"/>
  <c r="AG1353" i="12"/>
  <c r="AE1353" i="12"/>
  <c r="AE786" i="12"/>
  <c r="AG786" i="12"/>
  <c r="AG897" i="12"/>
  <c r="AE897" i="12"/>
  <c r="AG650" i="12"/>
  <c r="AE650" i="12"/>
  <c r="AC3903" i="12"/>
  <c r="AD3903" i="12" s="1"/>
  <c r="AC3786" i="12"/>
  <c r="AD3786" i="12" s="1"/>
  <c r="AC3698" i="12"/>
  <c r="AD3698" i="12" s="1"/>
  <c r="AC3366" i="12"/>
  <c r="AD3366" i="12" s="1"/>
  <c r="AC3173" i="12"/>
  <c r="AD3173" i="12" s="1"/>
  <c r="AC3086" i="12"/>
  <c r="AD3086" i="12" s="1"/>
  <c r="AC2701" i="12"/>
  <c r="AD2701" i="12" s="1"/>
  <c r="AC2542" i="12"/>
  <c r="AD2542" i="12" s="1"/>
  <c r="AC2383" i="12"/>
  <c r="AD2383" i="12" s="1"/>
  <c r="AC3365" i="12"/>
  <c r="AD3365" i="12" s="1"/>
  <c r="AC3072" i="12"/>
  <c r="AD3072" i="12" s="1"/>
  <c r="AC3857" i="12"/>
  <c r="AD3857" i="12" s="1"/>
  <c r="AC3335" i="12"/>
  <c r="AD3335" i="12" s="1"/>
  <c r="AG3379" i="12"/>
  <c r="AE3379" i="12"/>
  <c r="AG3132" i="12"/>
  <c r="AE3132" i="12"/>
  <c r="AG2255" i="12"/>
  <c r="AE2255" i="12"/>
  <c r="AE2020" i="12"/>
  <c r="AG2020" i="12"/>
  <c r="AG1858" i="12"/>
  <c r="AE1858" i="12"/>
  <c r="AE1671" i="12"/>
  <c r="AG1671" i="12"/>
  <c r="AE1447" i="12"/>
  <c r="AG1447" i="12"/>
  <c r="AG1367" i="12"/>
  <c r="AE1367" i="12"/>
  <c r="AG1065" i="12"/>
  <c r="AE1065" i="12"/>
  <c r="AG785" i="12"/>
  <c r="AE785" i="12"/>
  <c r="AG318" i="12"/>
  <c r="AE318" i="12"/>
  <c r="AE361" i="12"/>
  <c r="AG361" i="12"/>
  <c r="AC3919" i="12"/>
  <c r="AD3919" i="12" s="1"/>
  <c r="AC3626" i="12"/>
  <c r="AD3626" i="12" s="1"/>
  <c r="AC3415" i="12"/>
  <c r="AD3415" i="12" s="1"/>
  <c r="AC3181" i="12"/>
  <c r="AD3181" i="12" s="1"/>
  <c r="AC3929" i="12"/>
  <c r="AD3929" i="12" s="1"/>
  <c r="AC3771" i="12"/>
  <c r="AD3771" i="12" s="1"/>
  <c r="AC3466" i="12"/>
  <c r="AD3466" i="12" s="1"/>
  <c r="AC3200" i="12"/>
  <c r="AD3200" i="12" s="1"/>
  <c r="AC3675" i="12"/>
  <c r="AD3675" i="12" s="1"/>
  <c r="AC3636" i="12"/>
  <c r="AD3636" i="12" s="1"/>
  <c r="AC3853" i="12"/>
  <c r="AD3853" i="12" s="1"/>
  <c r="AC3578" i="12"/>
  <c r="AD3578" i="12" s="1"/>
  <c r="AC3293" i="12"/>
  <c r="AD3293" i="12" s="1"/>
  <c r="AC3692" i="12"/>
  <c r="AD3692" i="12" s="1"/>
  <c r="AC3448" i="12"/>
  <c r="AD3448" i="12" s="1"/>
  <c r="AC3928" i="12"/>
  <c r="AD3928" i="12" s="1"/>
  <c r="AC3835" i="12"/>
  <c r="AD3835" i="12" s="1"/>
  <c r="AC3575" i="12"/>
  <c r="AD3575" i="12" s="1"/>
  <c r="AC3116" i="12"/>
  <c r="AD3116" i="12" s="1"/>
  <c r="AC2769" i="12"/>
  <c r="AD2769" i="12" s="1"/>
  <c r="AC2590" i="12"/>
  <c r="AD2590" i="12" s="1"/>
  <c r="AC2374" i="12"/>
  <c r="AD2374" i="12" s="1"/>
  <c r="AC3669" i="12"/>
  <c r="AD3669" i="12" s="1"/>
  <c r="AC3372" i="12"/>
  <c r="AD3372" i="12" s="1"/>
  <c r="AC3927" i="12"/>
  <c r="AD3927" i="12" s="1"/>
  <c r="AC3776" i="12"/>
  <c r="AD3776" i="12" s="1"/>
  <c r="AC3670" i="12"/>
  <c r="AD3670" i="12" s="1"/>
  <c r="AC3924" i="12"/>
  <c r="AD3924" i="12" s="1"/>
  <c r="AC3720" i="12"/>
  <c r="AD3720" i="12" s="1"/>
  <c r="AC3839" i="12"/>
  <c r="AD3839" i="12" s="1"/>
  <c r="AC3522" i="12"/>
  <c r="AD3522" i="12" s="1"/>
  <c r="AC3135" i="12"/>
  <c r="AD3135" i="12" s="1"/>
  <c r="AC3104" i="12"/>
  <c r="AD3104" i="12" s="1"/>
  <c r="AC2793" i="12"/>
  <c r="AD2793" i="12" s="1"/>
  <c r="AC2552" i="12"/>
  <c r="AD2552" i="12" s="1"/>
  <c r="AC2393" i="12"/>
  <c r="AD2393" i="12" s="1"/>
  <c r="AC3802" i="12"/>
  <c r="AD3802" i="12" s="1"/>
  <c r="AC3899" i="12"/>
  <c r="AD3899" i="12" s="1"/>
  <c r="AC3378" i="12"/>
  <c r="AD3378" i="12" s="1"/>
  <c r="AC3503" i="12"/>
  <c r="AD3503" i="12" s="1"/>
  <c r="AC3063" i="12"/>
  <c r="AD3063" i="12" s="1"/>
  <c r="AG479" i="12"/>
  <c r="AE479" i="12"/>
  <c r="AG3420" i="12"/>
  <c r="AE3420" i="12"/>
  <c r="AE3354" i="12"/>
  <c r="AG3354" i="12"/>
  <c r="AG2949" i="12"/>
  <c r="AE2949" i="12"/>
  <c r="AE2428" i="12"/>
  <c r="AG2428" i="12"/>
  <c r="AE2269" i="12"/>
  <c r="AG2269" i="12"/>
  <c r="AG1993" i="12"/>
  <c r="AE1993" i="12"/>
  <c r="AE1844" i="12"/>
  <c r="AG1844" i="12"/>
  <c r="AE1804" i="12"/>
  <c r="AG1804" i="12"/>
  <c r="AG1623" i="12"/>
  <c r="AE1623" i="12"/>
  <c r="AE1680" i="12"/>
  <c r="AG1680" i="12"/>
  <c r="AE1239" i="12"/>
  <c r="AG1239" i="12"/>
  <c r="AG1061" i="12"/>
  <c r="AE1061" i="12"/>
  <c r="AG1004" i="12"/>
  <c r="AE1004" i="12"/>
  <c r="AE860" i="12"/>
  <c r="AG860" i="12"/>
  <c r="AG842" i="12"/>
  <c r="AE842" i="12"/>
  <c r="AG673" i="12"/>
  <c r="AE673" i="12"/>
  <c r="AE480" i="12"/>
  <c r="AG480" i="12"/>
  <c r="AG440" i="12"/>
  <c r="AE440" i="12"/>
  <c r="AC3884" i="12"/>
  <c r="AD3884" i="12" s="1"/>
  <c r="AC3780" i="12"/>
  <c r="AD3780" i="12" s="1"/>
  <c r="AC3561" i="12"/>
  <c r="AD3561" i="12" s="1"/>
  <c r="AG2619" i="12"/>
  <c r="AE2619" i="12"/>
  <c r="AG1948" i="12"/>
  <c r="AE1948" i="12"/>
  <c r="AE1934" i="12"/>
  <c r="AG1934" i="12"/>
  <c r="AG1314" i="12"/>
  <c r="AE1314" i="12"/>
  <c r="AG1241" i="12"/>
  <c r="AE1241" i="12"/>
  <c r="AC3740" i="12"/>
  <c r="AD3740" i="12" s="1"/>
  <c r="AC3361" i="12"/>
  <c r="AD3361" i="12" s="1"/>
  <c r="AC3184" i="12"/>
  <c r="AD3184" i="12" s="1"/>
  <c r="AG3880" i="12"/>
  <c r="AE3880" i="12"/>
  <c r="AE3424" i="12"/>
  <c r="AG3424" i="12"/>
  <c r="AE2871" i="12"/>
  <c r="AG2871" i="12"/>
  <c r="AG2423" i="12"/>
  <c r="AE2423" i="12"/>
  <c r="AG1903" i="12"/>
  <c r="AE1903" i="12"/>
  <c r="AE1678" i="12"/>
  <c r="AG1678" i="12"/>
  <c r="AE1416" i="12"/>
  <c r="AG1416" i="12"/>
  <c r="AE1011" i="12"/>
  <c r="AG1011" i="12"/>
  <c r="AE1092" i="12"/>
  <c r="AG1092" i="12"/>
  <c r="AE891" i="12"/>
  <c r="AG891" i="12"/>
  <c r="AE876" i="12"/>
  <c r="AG876" i="12"/>
  <c r="AG700" i="12"/>
  <c r="AE700" i="12"/>
  <c r="AG252" i="12"/>
  <c r="AE252" i="12"/>
  <c r="AE317" i="12"/>
  <c r="AG317" i="12"/>
  <c r="AG3618" i="12"/>
  <c r="AE3618" i="12"/>
  <c r="AG3579" i="12"/>
  <c r="AE3579" i="12"/>
  <c r="AG3216" i="12"/>
  <c r="AE3216" i="12"/>
  <c r="AE2753" i="12"/>
  <c r="AG2753" i="12"/>
  <c r="AG2645" i="12"/>
  <c r="AE2645" i="12"/>
  <c r="AG2478" i="12"/>
  <c r="AE2478" i="12"/>
  <c r="AG2244" i="12"/>
  <c r="AE2244" i="12"/>
  <c r="AG2230" i="12"/>
  <c r="AE2230" i="12"/>
  <c r="AE1778" i="12"/>
  <c r="AG1778" i="12"/>
  <c r="AG1827" i="12"/>
  <c r="AE1827" i="12"/>
  <c r="AG1667" i="12"/>
  <c r="AE1667" i="12"/>
  <c r="AE1244" i="12"/>
  <c r="AG1244" i="12"/>
  <c r="AE780" i="12"/>
  <c r="AG780" i="12"/>
  <c r="AG958" i="12"/>
  <c r="AE958" i="12"/>
  <c r="AG584" i="12"/>
  <c r="AE584" i="12"/>
  <c r="AC3806" i="12"/>
  <c r="AD3806" i="12" s="1"/>
  <c r="AC3603" i="12"/>
  <c r="AD3603" i="12" s="1"/>
  <c r="AE165" i="12"/>
  <c r="AG165" i="12"/>
  <c r="AG3410" i="12"/>
  <c r="AE3410" i="12"/>
  <c r="AE2867" i="12"/>
  <c r="AG2867" i="12"/>
  <c r="AG2604" i="12"/>
  <c r="AE2604" i="12"/>
  <c r="AE2079" i="12"/>
  <c r="AG2079" i="12"/>
  <c r="AE2027" i="12"/>
  <c r="AG2027" i="12"/>
  <c r="AG1931" i="12"/>
  <c r="AE1931" i="12"/>
  <c r="AG1951" i="12"/>
  <c r="AE1951" i="12"/>
  <c r="AG1631" i="12"/>
  <c r="AE1631" i="12"/>
  <c r="AG1470" i="12"/>
  <c r="AE1470" i="12"/>
  <c r="AG995" i="12"/>
  <c r="AE995" i="12"/>
  <c r="AG890" i="12"/>
  <c r="AE890" i="12"/>
  <c r="AG989" i="12"/>
  <c r="AE989" i="12"/>
  <c r="AE532" i="12"/>
  <c r="AG532" i="12"/>
  <c r="AG873" i="12"/>
  <c r="AE873" i="12"/>
  <c r="AC3868" i="12"/>
  <c r="AD3868" i="12" s="1"/>
  <c r="AC3580" i="12"/>
  <c r="AD3580" i="12" s="1"/>
  <c r="AC3604" i="12"/>
  <c r="AD3604" i="12" s="1"/>
  <c r="AC3192" i="12"/>
  <c r="AD3192" i="12" s="1"/>
  <c r="AC2758" i="12"/>
  <c r="AD2758" i="12" s="1"/>
  <c r="AC2727" i="12"/>
  <c r="AD2727" i="12" s="1"/>
  <c r="AC2343" i="12"/>
  <c r="AD2343" i="12" s="1"/>
  <c r="AG194" i="12"/>
  <c r="AE194" i="12"/>
  <c r="AE3712" i="12"/>
  <c r="AG3712" i="12"/>
  <c r="AE3392" i="12"/>
  <c r="AG3392" i="12"/>
  <c r="AG3394" i="12"/>
  <c r="AE3394" i="12"/>
  <c r="AG2656" i="12"/>
  <c r="AE2656" i="12"/>
  <c r="AE2507" i="12"/>
  <c r="AG2507" i="12"/>
  <c r="AE1954" i="12"/>
  <c r="AG1954" i="12"/>
  <c r="AE1616" i="12"/>
  <c r="AG1616" i="12"/>
  <c r="AG1237" i="12"/>
  <c r="AE1237" i="12"/>
  <c r="AG1098" i="12"/>
  <c r="AE1098" i="12"/>
  <c r="AG642" i="12"/>
  <c r="AE642" i="12"/>
  <c r="AG335" i="12"/>
  <c r="AE335" i="12"/>
  <c r="AC3896" i="12"/>
  <c r="AD3896" i="12" s="1"/>
  <c r="AC3736" i="12"/>
  <c r="AD3736" i="12" s="1"/>
  <c r="AC3373" i="12"/>
  <c r="AD3373" i="12" s="1"/>
  <c r="AG3205" i="12"/>
  <c r="AE3205" i="12"/>
  <c r="AG2512" i="12"/>
  <c r="AE2512" i="12"/>
  <c r="AE2132" i="12"/>
  <c r="AG2132" i="12"/>
  <c r="AE1966" i="12"/>
  <c r="AG1966" i="12"/>
  <c r="AG1925" i="12"/>
  <c r="AE1925" i="12"/>
  <c r="AG1587" i="12"/>
  <c r="AE1587" i="12"/>
  <c r="AG1309" i="12"/>
  <c r="AE1309" i="12"/>
  <c r="AG981" i="12"/>
  <c r="AE981" i="12"/>
  <c r="AG349" i="12"/>
  <c r="AE349" i="12"/>
  <c r="AC3705" i="12"/>
  <c r="AD3705" i="12" s="1"/>
  <c r="AC3617" i="12"/>
  <c r="AD3617" i="12" s="1"/>
  <c r="AE3095" i="12"/>
  <c r="AG3095" i="12"/>
  <c r="AE2862" i="12"/>
  <c r="AG2862" i="12"/>
  <c r="AG1509" i="12"/>
  <c r="AE1509" i="12"/>
  <c r="AE878" i="12"/>
  <c r="AG878" i="12"/>
  <c r="AG370" i="12"/>
  <c r="AE370" i="12"/>
  <c r="AE326" i="12"/>
  <c r="AG326" i="12"/>
  <c r="AG3890" i="12"/>
  <c r="AE3890" i="12"/>
  <c r="AE2747" i="12"/>
  <c r="AG2747" i="12"/>
  <c r="AG2360" i="12"/>
  <c r="AE2360" i="12"/>
  <c r="AE1949" i="12"/>
  <c r="AG1949" i="12"/>
  <c r="AE1711" i="12"/>
  <c r="AG1711" i="12"/>
  <c r="AE1561" i="12"/>
  <c r="AG1561" i="12"/>
  <c r="AG1277" i="12"/>
  <c r="AE1277" i="12"/>
  <c r="AG1008" i="12"/>
  <c r="AE1008" i="12"/>
  <c r="AG1015" i="12"/>
  <c r="AE1015" i="12"/>
  <c r="AE710" i="12"/>
  <c r="AG710" i="12"/>
  <c r="AG666" i="12"/>
  <c r="AE666" i="12"/>
  <c r="AC3838" i="12"/>
  <c r="AD3838" i="12" s="1"/>
  <c r="AG3608" i="12"/>
  <c r="AE3608" i="12"/>
  <c r="AE2912" i="12"/>
  <c r="AG2912" i="12"/>
  <c r="AG2959" i="12"/>
  <c r="AE2959" i="12"/>
  <c r="AG2665" i="12"/>
  <c r="AE2665" i="12"/>
  <c r="AE2633" i="12"/>
  <c r="AG2633" i="12"/>
  <c r="AG2225" i="12"/>
  <c r="AE2225" i="12"/>
  <c r="AE2074" i="12"/>
  <c r="AG2074" i="12"/>
  <c r="AE1737" i="12"/>
  <c r="AG1737" i="12"/>
  <c r="AE1333" i="12"/>
  <c r="AG1333" i="12"/>
  <c r="AG1321" i="12"/>
  <c r="AE1321" i="12"/>
  <c r="AE922" i="12"/>
  <c r="AG922" i="12"/>
  <c r="AG493" i="12"/>
  <c r="AE493" i="12"/>
  <c r="AE621" i="12"/>
  <c r="AG621" i="12"/>
  <c r="AG339" i="12"/>
  <c r="AE339" i="12"/>
  <c r="AE2939" i="12"/>
  <c r="AG2939" i="12"/>
  <c r="AG2641" i="12"/>
  <c r="AE2641" i="12"/>
  <c r="AG2118" i="12"/>
  <c r="AE2118" i="12"/>
  <c r="AG2033" i="12"/>
  <c r="AE2033" i="12"/>
  <c r="AE1729" i="12"/>
  <c r="AG1729" i="12"/>
  <c r="AE1553" i="12"/>
  <c r="AG1553" i="12"/>
  <c r="AG1520" i="12"/>
  <c r="AE1520" i="12"/>
  <c r="AG1134" i="12"/>
  <c r="AE1134" i="12"/>
  <c r="AG1085" i="12"/>
  <c r="AE1085" i="12"/>
  <c r="AE1075" i="12"/>
  <c r="AG1075" i="12"/>
  <c r="AG1035" i="12"/>
  <c r="AE1035" i="12"/>
  <c r="AE817" i="12"/>
  <c r="AG817" i="12"/>
  <c r="AE423" i="12"/>
  <c r="AG423" i="12"/>
  <c r="AC3918" i="12"/>
  <c r="AD3918" i="12" s="1"/>
  <c r="AC3500" i="12"/>
  <c r="AD3500" i="12" s="1"/>
  <c r="AG2788" i="12"/>
  <c r="AE2788" i="12"/>
  <c r="AE2463" i="12"/>
  <c r="AG2463" i="12"/>
  <c r="AG1701" i="12"/>
  <c r="AE1701" i="12"/>
  <c r="AE2997" i="12"/>
  <c r="AG2997" i="12"/>
  <c r="AG2816" i="12"/>
  <c r="AE2816" i="12"/>
  <c r="AG2198" i="12"/>
  <c r="AE2198" i="12"/>
  <c r="AE1997" i="12"/>
  <c r="AG1997" i="12"/>
  <c r="AE1675" i="12"/>
  <c r="AG1675" i="12"/>
  <c r="AG1790" i="12"/>
  <c r="AE1790" i="12"/>
  <c r="AE1398" i="12"/>
  <c r="AG1398" i="12"/>
  <c r="AE3274" i="12"/>
  <c r="AG3274" i="12"/>
  <c r="AE2722" i="12"/>
  <c r="AG2722" i="12"/>
  <c r="AG2026" i="12"/>
  <c r="AE2026" i="12"/>
  <c r="AG1899" i="12"/>
  <c r="AE1899" i="12"/>
  <c r="AG1779" i="12"/>
  <c r="AE1779" i="12"/>
  <c r="AG937" i="12"/>
  <c r="AE937" i="12"/>
  <c r="AG1141" i="12"/>
  <c r="AE1141" i="12"/>
  <c r="AE669" i="12"/>
  <c r="AG669" i="12"/>
  <c r="AC3840" i="12"/>
  <c r="AD3840" i="12" s="1"/>
  <c r="AC3621" i="12"/>
  <c r="AD3621" i="12" s="1"/>
  <c r="AC3146" i="12"/>
  <c r="AD3146" i="12" s="1"/>
  <c r="AC3013" i="12"/>
  <c r="AD3013" i="12" s="1"/>
  <c r="AC2775" i="12"/>
  <c r="AD2775" i="12" s="1"/>
  <c r="AC2482" i="12"/>
  <c r="AD2482" i="12" s="1"/>
  <c r="AC2274" i="12"/>
  <c r="AD2274" i="12" s="1"/>
  <c r="AG348" i="12"/>
  <c r="AE348" i="12"/>
  <c r="AE3485" i="12"/>
  <c r="AG3485" i="12"/>
  <c r="AG2850" i="12"/>
  <c r="AE2850" i="12"/>
  <c r="AG2875" i="12"/>
  <c r="AE2875" i="12"/>
  <c r="AE2426" i="12"/>
  <c r="AG2426" i="12"/>
  <c r="AE2003" i="12"/>
  <c r="AG2003" i="12"/>
  <c r="AG1873" i="12"/>
  <c r="AE1873" i="12"/>
  <c r="AG1820" i="12"/>
  <c r="AE1820" i="12"/>
  <c r="AG1189" i="12"/>
  <c r="AE1189" i="12"/>
  <c r="AG266" i="12"/>
  <c r="AE266" i="12"/>
  <c r="AE151" i="12"/>
  <c r="AG151" i="12"/>
  <c r="AG362" i="12"/>
  <c r="AE362" i="12"/>
  <c r="AG1475" i="12"/>
  <c r="AE1475" i="12"/>
  <c r="AG2365" i="12"/>
  <c r="AE2365" i="12"/>
  <c r="AE2798" i="12"/>
  <c r="AG2798" i="12"/>
  <c r="AE3765" i="12"/>
  <c r="AG3765" i="12"/>
  <c r="AG684" i="12"/>
  <c r="AE684" i="12"/>
  <c r="AC3907" i="12"/>
  <c r="AD3907" i="12" s="1"/>
  <c r="AC3423" i="12"/>
  <c r="AD3423" i="12" s="1"/>
  <c r="AC3240" i="12"/>
  <c r="AD3240" i="12" s="1"/>
  <c r="AC2969" i="12"/>
  <c r="AD2969" i="12" s="1"/>
  <c r="AC3811" i="12"/>
  <c r="AD3811" i="12" s="1"/>
  <c r="AC3540" i="12"/>
  <c r="AD3540" i="12" s="1"/>
  <c r="AC3297" i="12"/>
  <c r="AD3297" i="12" s="1"/>
  <c r="AC3155" i="12"/>
  <c r="AD3155" i="12" s="1"/>
  <c r="AC3930" i="12"/>
  <c r="AD3930" i="12" s="1"/>
  <c r="AC3498" i="12"/>
  <c r="AD3498" i="12" s="1"/>
  <c r="AC3286" i="12"/>
  <c r="AD3286" i="12" s="1"/>
  <c r="AC3815" i="12"/>
  <c r="AD3815" i="12" s="1"/>
  <c r="AC3642" i="12"/>
  <c r="AD3642" i="12" s="1"/>
  <c r="AC3134" i="12"/>
  <c r="AD3134" i="12" s="1"/>
  <c r="AC3812" i="12"/>
  <c r="AD3812" i="12" s="1"/>
  <c r="AC3639" i="12"/>
  <c r="AD3639" i="12" s="1"/>
  <c r="AC3766" i="12"/>
  <c r="AD3766" i="12" s="1"/>
  <c r="AC3370" i="12"/>
  <c r="AD3370" i="12" s="1"/>
  <c r="AC3136" i="12"/>
  <c r="AD3136" i="12" s="1"/>
  <c r="AC3249" i="12"/>
  <c r="AD3249" i="12" s="1"/>
  <c r="AC2921" i="12"/>
  <c r="AD2921" i="12" s="1"/>
  <c r="AC2559" i="12"/>
  <c r="AD2559" i="12" s="1"/>
  <c r="AC2505" i="12"/>
  <c r="AD2505" i="12" s="1"/>
  <c r="AC3876" i="12"/>
  <c r="AD3876" i="12" s="1"/>
  <c r="AC3809" i="12"/>
  <c r="AD3809" i="12" s="1"/>
  <c r="AC3486" i="12"/>
  <c r="AD3486" i="12" s="1"/>
  <c r="AC3748" i="12"/>
  <c r="AD3748" i="12" s="1"/>
  <c r="AC3565" i="12"/>
  <c r="AD3565" i="12" s="1"/>
  <c r="AC3655" i="12"/>
  <c r="AD3655" i="12" s="1"/>
  <c r="AC3917" i="12"/>
  <c r="AD3917" i="12" s="1"/>
  <c r="AC3474" i="12"/>
  <c r="AD3474" i="12" s="1"/>
  <c r="AC3804" i="12"/>
  <c r="AD3804" i="12" s="1"/>
  <c r="AC3493" i="12"/>
  <c r="AD3493" i="12" s="1"/>
  <c r="AC3296" i="12"/>
  <c r="AD3296" i="12" s="1"/>
  <c r="AC3048" i="12"/>
  <c r="AD3048" i="12" s="1"/>
  <c r="AC2888" i="12"/>
  <c r="AD2888" i="12" s="1"/>
  <c r="AC2591" i="12"/>
  <c r="AD2591" i="12" s="1"/>
  <c r="AC2263" i="12"/>
  <c r="AD2263" i="12" s="1"/>
  <c r="AE1180" i="12"/>
  <c r="AG1180" i="12"/>
  <c r="AC2824" i="12"/>
  <c r="AD2824" i="12" s="1"/>
  <c r="AE1755" i="12"/>
  <c r="AG1755" i="12"/>
  <c r="AC3514" i="12"/>
  <c r="AD3514" i="12" s="1"/>
  <c r="AC3904" i="12"/>
  <c r="AD3904" i="12" s="1"/>
  <c r="AC3400" i="12"/>
  <c r="AD3400" i="12" s="1"/>
  <c r="AC3044" i="12"/>
  <c r="AD3044" i="12" s="1"/>
  <c r="AE3572" i="12"/>
  <c r="AG3572" i="12"/>
  <c r="AG1765" i="12"/>
  <c r="AE1765" i="12"/>
  <c r="AG1347" i="12"/>
  <c r="AE1347" i="12"/>
  <c r="AG1458" i="12"/>
  <c r="AE1458" i="12"/>
  <c r="AG1037" i="12"/>
  <c r="AE1037" i="12"/>
  <c r="AC3707" i="12"/>
  <c r="AD3707" i="12" s="1"/>
  <c r="AC3614" i="12"/>
  <c r="AD3614" i="12" s="1"/>
  <c r="AG278" i="12"/>
  <c r="AE278" i="12"/>
  <c r="AE3388" i="12"/>
  <c r="AG3388" i="12"/>
  <c r="AE2812" i="12"/>
  <c r="AG2812" i="12"/>
  <c r="AE2713" i="12"/>
  <c r="AG2713" i="12"/>
  <c r="AE2548" i="12"/>
  <c r="AG2548" i="12"/>
  <c r="AE2492" i="12"/>
  <c r="AG2492" i="12"/>
  <c r="AE2116" i="12"/>
  <c r="AG2116" i="12"/>
  <c r="AG1945" i="12"/>
  <c r="AE1945" i="12"/>
  <c r="AG504" i="12"/>
  <c r="AE504" i="12"/>
  <c r="AE522" i="12"/>
  <c r="AG522" i="12"/>
  <c r="AC3863" i="12"/>
  <c r="AD3863" i="12" s="1"/>
  <c r="AC3564" i="12"/>
  <c r="AD3564" i="12" s="1"/>
  <c r="AC3225" i="12"/>
  <c r="AD3225" i="12" s="1"/>
  <c r="AE310" i="12"/>
  <c r="AG310" i="12"/>
  <c r="AG3730" i="12"/>
  <c r="AE3730" i="12"/>
  <c r="AG3371" i="12"/>
  <c r="AE3371" i="12"/>
  <c r="AE3050" i="12"/>
  <c r="AG3050" i="12"/>
  <c r="AG2551" i="12"/>
  <c r="AE2551" i="12"/>
  <c r="AE2076" i="12"/>
  <c r="AG2076" i="12"/>
  <c r="AE1829" i="12"/>
  <c r="AG1829" i="12"/>
  <c r="AG1882" i="12"/>
  <c r="AE1882" i="12"/>
  <c r="AG1819" i="12"/>
  <c r="AE1819" i="12"/>
  <c r="AG1624" i="12"/>
  <c r="AE1624" i="12"/>
  <c r="AE1052" i="12"/>
  <c r="AG1052" i="12"/>
  <c r="AG1192" i="12"/>
  <c r="AE1192" i="12"/>
  <c r="AG1021" i="12"/>
  <c r="AE1021" i="12"/>
  <c r="AG566" i="12"/>
  <c r="AE566" i="12"/>
  <c r="AE3916" i="12"/>
  <c r="AG3916" i="12"/>
  <c r="AE3363" i="12"/>
  <c r="AG3363" i="12"/>
  <c r="AG3537" i="12"/>
  <c r="AE3537" i="12"/>
  <c r="AE3325" i="12"/>
  <c r="AG3325" i="12"/>
  <c r="AG2502" i="12"/>
  <c r="AE2502" i="12"/>
  <c r="AG2223" i="12"/>
  <c r="AE2223" i="12"/>
  <c r="AG2138" i="12"/>
  <c r="AE2138" i="12"/>
  <c r="AG1877" i="12"/>
  <c r="AE1877" i="12"/>
  <c r="AG1528" i="12"/>
  <c r="AE1528" i="12"/>
  <c r="AE1068" i="12"/>
  <c r="AG1068" i="12"/>
  <c r="AG739" i="12"/>
  <c r="AE739" i="12"/>
  <c r="AE610" i="12"/>
  <c r="AG610" i="12"/>
  <c r="AE537" i="12"/>
  <c r="AG537" i="12"/>
  <c r="AE415" i="12"/>
  <c r="AG415" i="12"/>
  <c r="AC3861" i="12"/>
  <c r="AD3861" i="12" s="1"/>
  <c r="AC3443" i="12"/>
  <c r="AD3443" i="12" s="1"/>
  <c r="AG325" i="12"/>
  <c r="AE325" i="12"/>
  <c r="AE3069" i="12"/>
  <c r="AG3069" i="12"/>
  <c r="AG2987" i="12"/>
  <c r="AE2987" i="12"/>
  <c r="AG2530" i="12"/>
  <c r="AE2530" i="12"/>
  <c r="AG2449" i="12"/>
  <c r="AE2449" i="12"/>
  <c r="AE2311" i="12"/>
  <c r="AG2311" i="12"/>
  <c r="AE2091" i="12"/>
  <c r="AG2091" i="12"/>
  <c r="AE1907" i="12"/>
  <c r="AG1907" i="12"/>
  <c r="AE1846" i="12"/>
  <c r="AG1846" i="12"/>
  <c r="AE1672" i="12"/>
  <c r="AG1672" i="12"/>
  <c r="AE1137" i="12"/>
  <c r="AG1137" i="12"/>
  <c r="AG766" i="12"/>
  <c r="AE766" i="12"/>
  <c r="AG943" i="12"/>
  <c r="AE943" i="12"/>
  <c r="AE927" i="12"/>
  <c r="AG927" i="12"/>
  <c r="AG671" i="12"/>
  <c r="AE671" i="12"/>
  <c r="AE403" i="12"/>
  <c r="AG403" i="12"/>
  <c r="AC3678" i="12"/>
  <c r="AD3678" i="12" s="1"/>
  <c r="AC3427" i="12"/>
  <c r="AD3427" i="12" s="1"/>
  <c r="AC3346" i="12"/>
  <c r="AD3346" i="12" s="1"/>
  <c r="AC3161" i="12"/>
  <c r="AD3161" i="12" s="1"/>
  <c r="AC2797" i="12"/>
  <c r="AD2797" i="12" s="1"/>
  <c r="AC2578" i="12"/>
  <c r="AD2578" i="12" s="1"/>
  <c r="AC2503" i="12"/>
  <c r="AD2503" i="12" s="1"/>
  <c r="AE3329" i="12"/>
  <c r="AG3329" i="12"/>
  <c r="AG3068" i="12"/>
  <c r="AE3068" i="12"/>
  <c r="AE2980" i="12"/>
  <c r="AG2980" i="12"/>
  <c r="AG2661" i="12"/>
  <c r="AE2661" i="12"/>
  <c r="AG2466" i="12"/>
  <c r="AE2466" i="12"/>
  <c r="AG2286" i="12"/>
  <c r="AE2286" i="12"/>
  <c r="AG1986" i="12"/>
  <c r="AE1986" i="12"/>
  <c r="AE1930" i="12"/>
  <c r="AG1930" i="12"/>
  <c r="AG1572" i="12"/>
  <c r="AE1572" i="12"/>
  <c r="AG1405" i="12"/>
  <c r="AE1405" i="12"/>
  <c r="AG1107" i="12"/>
  <c r="AE1107" i="12"/>
  <c r="AG526" i="12"/>
  <c r="AE526" i="12"/>
  <c r="AG789" i="12"/>
  <c r="AE789" i="12"/>
  <c r="AC3922" i="12"/>
  <c r="AD3922" i="12" s="1"/>
  <c r="AC3834" i="12"/>
  <c r="AD3834" i="12" s="1"/>
  <c r="AC3437" i="12"/>
  <c r="AD3437" i="12" s="1"/>
  <c r="AG2773" i="12"/>
  <c r="AE2773" i="12"/>
  <c r="AG2612" i="12"/>
  <c r="AE2612" i="12"/>
  <c r="AG2181" i="12"/>
  <c r="AE2181" i="12"/>
  <c r="AE1466" i="12"/>
  <c r="AG1466" i="12"/>
  <c r="AE1214" i="12"/>
  <c r="AG1214" i="12"/>
  <c r="AG1082" i="12"/>
  <c r="AE1082" i="12"/>
  <c r="AG1001" i="12"/>
  <c r="AE1001" i="12"/>
  <c r="AE702" i="12"/>
  <c r="AG702" i="12"/>
  <c r="AE350" i="12"/>
  <c r="AG350" i="12"/>
  <c r="AC3792" i="12"/>
  <c r="AD3792" i="12" s="1"/>
  <c r="AC3640" i="12"/>
  <c r="AD3640" i="12" s="1"/>
  <c r="AE3869" i="12"/>
  <c r="AG3869" i="12"/>
  <c r="AG3386" i="12"/>
  <c r="AE3386" i="12"/>
  <c r="AE3323" i="12"/>
  <c r="AG3323" i="12"/>
  <c r="AE2935" i="12"/>
  <c r="AG2935" i="12"/>
  <c r="AG1663" i="12"/>
  <c r="AE1663" i="12"/>
  <c r="AG1391" i="12"/>
  <c r="AE1391" i="12"/>
  <c r="AG843" i="12"/>
  <c r="AE843" i="12"/>
  <c r="AG587" i="12"/>
  <c r="AE587" i="12"/>
  <c r="AG231" i="12"/>
  <c r="AE231" i="12"/>
  <c r="AE3807" i="12"/>
  <c r="AG3807" i="12"/>
  <c r="AE3100" i="12"/>
  <c r="AG3100" i="12"/>
  <c r="AG1609" i="12"/>
  <c r="AE1609" i="12"/>
  <c r="AE1705" i="12"/>
  <c r="AG1705" i="12"/>
  <c r="AE1225" i="12"/>
  <c r="AG1225" i="12"/>
  <c r="AG536" i="12"/>
  <c r="AE536" i="12"/>
  <c r="AG363" i="12"/>
  <c r="AE363" i="12"/>
  <c r="AG375" i="12"/>
  <c r="AE375" i="12"/>
  <c r="AG457" i="12"/>
  <c r="AE457" i="12"/>
  <c r="AG3587" i="12"/>
  <c r="AE3587" i="12"/>
  <c r="AG2909" i="12"/>
  <c r="AE2909" i="12"/>
  <c r="AG2804" i="12"/>
  <c r="AE2804" i="12"/>
  <c r="AE2774" i="12"/>
  <c r="AG2774" i="12"/>
  <c r="AG2800" i="12"/>
  <c r="AE2800" i="12"/>
  <c r="AG2348" i="12"/>
  <c r="AE2348" i="12"/>
  <c r="AG2331" i="12"/>
  <c r="AE2331" i="12"/>
  <c r="AE2023" i="12"/>
  <c r="AG2023" i="12"/>
  <c r="AG2015" i="12"/>
  <c r="AE2015" i="12"/>
  <c r="AE1752" i="12"/>
  <c r="AG1752" i="12"/>
  <c r="AE1575" i="12"/>
  <c r="AG1575" i="12"/>
  <c r="AG1273" i="12"/>
  <c r="AE1273" i="12"/>
  <c r="AG1046" i="12"/>
  <c r="AE1046" i="12"/>
  <c r="AG1022" i="12"/>
  <c r="AE1022" i="12"/>
  <c r="AG709" i="12"/>
  <c r="AE709" i="12"/>
  <c r="AG647" i="12"/>
  <c r="AE647" i="12"/>
  <c r="AE312" i="12"/>
  <c r="AG312" i="12"/>
  <c r="AG3245" i="12"/>
  <c r="AE3245" i="12"/>
  <c r="AE3054" i="12"/>
  <c r="AG3054" i="12"/>
  <c r="AG2965" i="12"/>
  <c r="AE2965" i="12"/>
  <c r="AE2646" i="12"/>
  <c r="AG2646" i="12"/>
  <c r="AE2414" i="12"/>
  <c r="AG2414" i="12"/>
  <c r="AG2275" i="12"/>
  <c r="AE2275" i="12"/>
  <c r="AG2156" i="12"/>
  <c r="AE2156" i="12"/>
  <c r="AG1786" i="12"/>
  <c r="AE1786" i="12"/>
  <c r="AG1770" i="12"/>
  <c r="AE1770" i="12"/>
  <c r="AG1430" i="12"/>
  <c r="AE1430" i="12"/>
  <c r="AG1238" i="12"/>
  <c r="AE1238" i="12"/>
  <c r="AG1112" i="12"/>
  <c r="AE1112" i="12"/>
  <c r="AG1027" i="12"/>
  <c r="AE1027" i="12"/>
  <c r="AE645" i="12"/>
  <c r="AG645" i="12"/>
  <c r="AE696" i="12"/>
  <c r="AG696" i="12"/>
  <c r="AG664" i="12"/>
  <c r="AE664" i="12"/>
  <c r="AC3656" i="12"/>
  <c r="AD3656" i="12" s="1"/>
  <c r="AC3495" i="12"/>
  <c r="AD3495" i="12" s="1"/>
  <c r="AG3727" i="12"/>
  <c r="AE3727" i="12"/>
  <c r="AE3362" i="12"/>
  <c r="AG3362" i="12"/>
  <c r="AG3290" i="12"/>
  <c r="AE3290" i="12"/>
  <c r="AG3101" i="12"/>
  <c r="AE3101" i="12"/>
  <c r="AE1722" i="12"/>
  <c r="AG1722" i="12"/>
  <c r="AG1648" i="12"/>
  <c r="AE1648" i="12"/>
  <c r="AG1748" i="12"/>
  <c r="AE1748" i="12"/>
  <c r="AG1132" i="12"/>
  <c r="AE1132" i="12"/>
  <c r="AG743" i="12"/>
  <c r="AE743" i="12"/>
  <c r="AG489" i="12"/>
  <c r="AE489" i="12"/>
  <c r="AE253" i="12"/>
  <c r="AG253" i="12"/>
  <c r="AG3304" i="12"/>
  <c r="AE3304" i="12"/>
  <c r="AG2532" i="12"/>
  <c r="AE2532" i="12"/>
  <c r="AG2432" i="12"/>
  <c r="AE2432" i="12"/>
  <c r="AE2252" i="12"/>
  <c r="AG2252" i="12"/>
  <c r="AG2219" i="12"/>
  <c r="AE2219" i="12"/>
  <c r="AE1757" i="12"/>
  <c r="AG1757" i="12"/>
  <c r="AE1252" i="12"/>
  <c r="AG1252" i="12"/>
  <c r="AE1131" i="12"/>
  <c r="AG1131" i="12"/>
  <c r="AE529" i="12"/>
  <c r="AG529" i="12"/>
  <c r="AG3122" i="12"/>
  <c r="AE3122" i="12"/>
  <c r="AG3075" i="12"/>
  <c r="AE3075" i="12"/>
  <c r="AG2136" i="12"/>
  <c r="AE2136" i="12"/>
  <c r="AG1990" i="12"/>
  <c r="AE1990" i="12"/>
  <c r="AE1359" i="12"/>
  <c r="AG1359" i="12"/>
  <c r="AE1179" i="12"/>
  <c r="AG1179" i="12"/>
  <c r="AG553" i="12"/>
  <c r="AE553" i="12"/>
  <c r="AE615" i="12"/>
  <c r="AG615" i="12"/>
  <c r="AE275" i="12"/>
  <c r="AG275" i="12"/>
  <c r="AC3864" i="12"/>
  <c r="AD3864" i="12" s="1"/>
  <c r="AC3383" i="12"/>
  <c r="AD3383" i="12" s="1"/>
  <c r="AC3343" i="12"/>
  <c r="AD3343" i="12" s="1"/>
  <c r="AC3049" i="12"/>
  <c r="AD3049" i="12" s="1"/>
  <c r="AC2759" i="12"/>
  <c r="AD2759" i="12" s="1"/>
  <c r="AC2422" i="12"/>
  <c r="AD2422" i="12" s="1"/>
  <c r="AC2173" i="12"/>
  <c r="AD2173" i="12" s="1"/>
  <c r="AE3582" i="12"/>
  <c r="AG3582" i="12"/>
  <c r="AE2522" i="12"/>
  <c r="AG2522" i="12"/>
  <c r="AG2339" i="12"/>
  <c r="AE2339" i="12"/>
  <c r="AE1850" i="12"/>
  <c r="AG1850" i="12"/>
  <c r="AG1555" i="12"/>
  <c r="AE1555" i="12"/>
  <c r="AE259" i="12"/>
  <c r="AG259" i="12"/>
  <c r="AG281" i="12"/>
  <c r="AE281" i="12"/>
  <c r="AG239" i="12"/>
  <c r="AE239" i="12"/>
  <c r="AE3151" i="12"/>
  <c r="AG3151" i="12"/>
  <c r="AE1040" i="12"/>
  <c r="AG1040" i="12"/>
  <c r="AG1697" i="12"/>
  <c r="AE1697" i="12"/>
  <c r="AC3774" i="12"/>
  <c r="AD3774" i="12" s="1"/>
  <c r="AC3139" i="12"/>
  <c r="AD3139" i="12" s="1"/>
  <c r="AE3328" i="12"/>
  <c r="AG3328" i="12"/>
  <c r="AG2914" i="12"/>
  <c r="AE2914" i="12"/>
  <c r="AG1963" i="12"/>
  <c r="AE1963" i="12"/>
  <c r="AG1826" i="12"/>
  <c r="AE1826" i="12"/>
  <c r="AE675" i="12"/>
  <c r="AG675" i="12"/>
  <c r="AG902" i="12"/>
  <c r="AE902" i="12"/>
  <c r="AC3898" i="12"/>
  <c r="AD3898" i="12" s="1"/>
  <c r="AC3688" i="12"/>
  <c r="AD3688" i="12" s="1"/>
  <c r="AC3488" i="12"/>
  <c r="AD3488" i="12" s="1"/>
  <c r="AC3403" i="12"/>
  <c r="AD3403" i="12" s="1"/>
  <c r="AC3089" i="12"/>
  <c r="AD3089" i="12" s="1"/>
  <c r="AC3741" i="12"/>
  <c r="AD3741" i="12" s="1"/>
  <c r="AC3465" i="12"/>
  <c r="AD3465" i="12" s="1"/>
  <c r="AC3321" i="12"/>
  <c r="AD3321" i="12" s="1"/>
  <c r="AC2975" i="12"/>
  <c r="AD2975" i="12" s="1"/>
  <c r="AC3906" i="12"/>
  <c r="AD3906" i="12" s="1"/>
  <c r="AC3563" i="12"/>
  <c r="AD3563" i="12" s="1"/>
  <c r="AC3442" i="12"/>
  <c r="AD3442" i="12" s="1"/>
  <c r="AC3695" i="12"/>
  <c r="AD3695" i="12" s="1"/>
  <c r="AC3551" i="12"/>
  <c r="AD3551" i="12" s="1"/>
  <c r="AC3237" i="12"/>
  <c r="AD3237" i="12" s="1"/>
  <c r="AC3700" i="12"/>
  <c r="AD3700" i="12" s="1"/>
  <c r="AC3515" i="12"/>
  <c r="AD3515" i="12" s="1"/>
  <c r="AC3735" i="12"/>
  <c r="AD3735" i="12" s="1"/>
  <c r="AC3549" i="12"/>
  <c r="AD3549" i="12" s="1"/>
  <c r="AC3319" i="12"/>
  <c r="AD3319" i="12" s="1"/>
  <c r="AC2931" i="12"/>
  <c r="AD2931" i="12" s="1"/>
  <c r="AC2789" i="12"/>
  <c r="AD2789" i="12" s="1"/>
  <c r="AC2475" i="12"/>
  <c r="AD2475" i="12" s="1"/>
  <c r="AC2394" i="12"/>
  <c r="AD2394" i="12" s="1"/>
  <c r="AC3710" i="12"/>
  <c r="AD3710" i="12" s="1"/>
  <c r="AC3539" i="12"/>
  <c r="AD3539" i="12" s="1"/>
  <c r="AC3330" i="12"/>
  <c r="AD3330" i="12" s="1"/>
  <c r="AC3622" i="12"/>
  <c r="AD3622" i="12" s="1"/>
  <c r="AC3460" i="12"/>
  <c r="AD3460" i="12" s="1"/>
  <c r="AC3886" i="12"/>
  <c r="AD3886" i="12" s="1"/>
  <c r="AC3848" i="12"/>
  <c r="AD3848" i="12" s="1"/>
  <c r="AC3468" i="12"/>
  <c r="AD3468" i="12" s="1"/>
  <c r="AC3206" i="12"/>
  <c r="AD3206" i="12" s="1"/>
  <c r="AC3157" i="12"/>
  <c r="AD3157" i="12" s="1"/>
  <c r="AC2652" i="12"/>
  <c r="AD2652" i="12" s="1"/>
  <c r="AC2623" i="12"/>
  <c r="AD2623" i="12" s="1"/>
  <c r="AC2217" i="12"/>
  <c r="AD2217" i="12" s="1"/>
  <c r="AG204" i="12"/>
  <c r="AE204" i="12"/>
  <c r="AE359" i="12"/>
  <c r="AG359" i="12"/>
  <c r="AE198" i="12"/>
  <c r="AG198" i="12"/>
  <c r="AG528" i="12"/>
  <c r="AE528" i="12"/>
  <c r="AG467" i="12"/>
  <c r="AE467" i="12"/>
  <c r="AE967" i="12"/>
  <c r="AG967" i="12"/>
  <c r="AG3017" i="12"/>
  <c r="AE3017" i="12"/>
  <c r="AG1699" i="12"/>
  <c r="AE1699" i="12"/>
  <c r="AE3628" i="12"/>
  <c r="AG3628" i="12"/>
  <c r="AC3822" i="12"/>
  <c r="AD3822" i="12" s="1"/>
  <c r="AC3428" i="12"/>
  <c r="AD3428" i="12" s="1"/>
  <c r="AC3258" i="12"/>
  <c r="AD3258" i="12" s="1"/>
  <c r="AC3027" i="12"/>
  <c r="AD3027" i="12" s="1"/>
  <c r="AE3668" i="12"/>
  <c r="AG3668" i="12"/>
  <c r="AE3256" i="12"/>
  <c r="AG3256" i="12"/>
  <c r="AG2732" i="12"/>
  <c r="AE2732" i="12"/>
  <c r="AE2153" i="12"/>
  <c r="AG2153" i="12"/>
  <c r="AE2005" i="12"/>
  <c r="AG2005" i="12"/>
  <c r="AE1693" i="12"/>
  <c r="AG1693" i="12"/>
  <c r="AE1341" i="12"/>
  <c r="AG1341" i="12"/>
  <c r="AG670" i="12"/>
  <c r="AE670" i="12"/>
  <c r="AC3756" i="12"/>
  <c r="AD3756" i="12" s="1"/>
  <c r="AC3509" i="12"/>
  <c r="AD3509" i="12" s="1"/>
  <c r="AC3226" i="12"/>
  <c r="AD3226" i="12" s="1"/>
  <c r="AC3003" i="12"/>
  <c r="AD3003" i="12" s="1"/>
  <c r="AC3894" i="12"/>
  <c r="AD3894" i="12" s="1"/>
  <c r="AC3598" i="12"/>
  <c r="AD3598" i="12" s="1"/>
  <c r="AC3326" i="12"/>
  <c r="AD3326" i="12" s="1"/>
  <c r="AE3198" i="12"/>
  <c r="AG3198" i="12"/>
  <c r="AE2751" i="12"/>
  <c r="AG2751" i="12"/>
  <c r="AE1567" i="12"/>
  <c r="AG1567" i="12"/>
  <c r="AE1304" i="12"/>
  <c r="AG1304" i="12"/>
  <c r="AG631" i="12"/>
  <c r="AE631" i="12"/>
  <c r="AE653" i="12"/>
  <c r="AG653" i="12"/>
  <c r="AG452" i="12"/>
  <c r="AE452" i="12"/>
  <c r="AG483" i="12"/>
  <c r="AE483" i="12"/>
  <c r="AC3831" i="12"/>
  <c r="AD3831" i="12" s="1"/>
  <c r="AC3605" i="12"/>
  <c r="AD3605" i="12" s="1"/>
  <c r="AC3277" i="12"/>
  <c r="AD3277" i="12" s="1"/>
  <c r="AC3909" i="12"/>
  <c r="AD3909" i="12" s="1"/>
  <c r="AC3773" i="12"/>
  <c r="AD3773" i="12" s="1"/>
  <c r="AC3528" i="12"/>
  <c r="AD3528" i="12" s="1"/>
  <c r="AC3925" i="12"/>
  <c r="AD3925" i="12" s="1"/>
  <c r="AC3519" i="12"/>
  <c r="AD3519" i="12" s="1"/>
  <c r="AC3190" i="12"/>
  <c r="AD3190" i="12" s="1"/>
  <c r="AC3174" i="12"/>
  <c r="AD3174" i="12" s="1"/>
  <c r="AC2726" i="12"/>
  <c r="AD2726" i="12" s="1"/>
  <c r="AC2474" i="12"/>
  <c r="AD2474" i="12" s="1"/>
  <c r="AC2358" i="12"/>
  <c r="AD2358" i="12" s="1"/>
  <c r="AC3663" i="12"/>
  <c r="AD3663" i="12" s="1"/>
  <c r="AC3583" i="12"/>
  <c r="AD3583" i="12" s="1"/>
  <c r="AC3235" i="12"/>
  <c r="AD3235" i="12" s="1"/>
  <c r="AE3664" i="12"/>
  <c r="AG3664" i="12"/>
  <c r="AG2825" i="12"/>
  <c r="AE2825" i="12"/>
  <c r="AE2743" i="12"/>
  <c r="AG2743" i="12"/>
  <c r="AG2596" i="12"/>
  <c r="AE2596" i="12"/>
  <c r="AG2084" i="12"/>
  <c r="AE2084" i="12"/>
  <c r="AE1861" i="12"/>
  <c r="AG1861" i="12"/>
  <c r="AE1662" i="12"/>
  <c r="AG1662" i="12"/>
  <c r="AE1434" i="12"/>
  <c r="AG1434" i="12"/>
  <c r="AE1159" i="12"/>
  <c r="AG1159" i="12"/>
  <c r="AG829" i="12"/>
  <c r="AE829" i="12"/>
  <c r="AC3825" i="12"/>
  <c r="AD3825" i="12" s="1"/>
  <c r="AC3455" i="12"/>
  <c r="AD3455" i="12" s="1"/>
  <c r="AE3399" i="12"/>
  <c r="AG3399" i="12"/>
  <c r="AE2465" i="12"/>
  <c r="AG2465" i="12"/>
  <c r="AE1791" i="12"/>
  <c r="AG1791" i="12"/>
  <c r="AE1174" i="12"/>
  <c r="AG1174" i="12"/>
  <c r="AG960" i="12"/>
  <c r="AE960" i="12"/>
  <c r="AG665" i="12"/>
  <c r="AE665" i="12"/>
  <c r="AE351" i="12"/>
  <c r="AG351" i="12"/>
  <c r="AE2707" i="12"/>
  <c r="AG2707" i="12"/>
  <c r="AG2567" i="12"/>
  <c r="AE2567" i="12"/>
  <c r="AE2328" i="12"/>
  <c r="AG2328" i="12"/>
  <c r="AG1716" i="12"/>
  <c r="AE1716" i="12"/>
  <c r="AE1544" i="12"/>
  <c r="AG1544" i="12"/>
  <c r="AG1357" i="12"/>
  <c r="AE1357" i="12"/>
  <c r="AE1050" i="12"/>
  <c r="AG1050" i="12"/>
  <c r="AG287" i="12"/>
  <c r="AE287" i="12"/>
  <c r="AC3752" i="12"/>
  <c r="AD3752" i="12" s="1"/>
  <c r="AE187" i="12"/>
  <c r="AG187" i="12"/>
  <c r="AE3110" i="12"/>
  <c r="AG3110" i="12"/>
  <c r="AE3056" i="12"/>
  <c r="AG3056" i="12"/>
  <c r="AE2424" i="12"/>
  <c r="AG2424" i="12"/>
  <c r="AE2264" i="12"/>
  <c r="AG2264" i="12"/>
  <c r="AE1862" i="12"/>
  <c r="AG1862" i="12"/>
  <c r="AE1453" i="12"/>
  <c r="AG1453" i="12"/>
  <c r="AE1317" i="12"/>
  <c r="AG1317" i="12"/>
  <c r="AE953" i="12"/>
  <c r="AG953" i="12"/>
  <c r="AG909" i="12"/>
  <c r="AE909" i="12"/>
  <c r="AE3830" i="12"/>
  <c r="AG3830" i="12"/>
  <c r="AE2106" i="12"/>
  <c r="AG2106" i="12"/>
  <c r="AE1968" i="12"/>
  <c r="AG1968" i="12"/>
  <c r="AG1822" i="12"/>
  <c r="AE1822" i="12"/>
  <c r="AE1392" i="12"/>
  <c r="AG1392" i="12"/>
  <c r="AG691" i="12"/>
  <c r="AE691" i="12"/>
  <c r="AE3456" i="12"/>
  <c r="AG3456" i="12"/>
  <c r="AG3357" i="12"/>
  <c r="AE3357" i="12"/>
  <c r="AE3118" i="12"/>
  <c r="AG3118" i="12"/>
  <c r="AE2882" i="12"/>
  <c r="AG2882" i="12"/>
  <c r="AG2450" i="12"/>
  <c r="AE2450" i="12"/>
  <c r="AE2162" i="12"/>
  <c r="AG2162" i="12"/>
  <c r="AE1832" i="12"/>
  <c r="AG1832" i="12"/>
  <c r="AE1506" i="12"/>
  <c r="AG1506" i="12"/>
  <c r="AE1026" i="12"/>
  <c r="AG1026" i="12"/>
  <c r="AE914" i="12"/>
  <c r="AG914" i="12"/>
  <c r="AE599" i="12"/>
  <c r="AG599" i="12"/>
  <c r="AC3679" i="12"/>
  <c r="AD3679" i="12" s="1"/>
  <c r="AC3408" i="12"/>
  <c r="AD3408" i="12" s="1"/>
  <c r="AC3234" i="12"/>
  <c r="AD3234" i="12" s="1"/>
  <c r="AC2913" i="12"/>
  <c r="AD2913" i="12" s="1"/>
  <c r="AC2687" i="12"/>
  <c r="AD2687" i="12" s="1"/>
  <c r="AC2462" i="12"/>
  <c r="AD2462" i="12" s="1"/>
  <c r="AC2262" i="12"/>
  <c r="AD2262" i="12" s="1"/>
  <c r="AG3609" i="12"/>
  <c r="AE3609" i="12"/>
  <c r="AG3028" i="12"/>
  <c r="AE3028" i="12"/>
  <c r="AE2640" i="12"/>
  <c r="AG2640" i="12"/>
  <c r="AG2345" i="12"/>
  <c r="AE2345" i="12"/>
  <c r="AG2096" i="12"/>
  <c r="AE2096" i="12"/>
  <c r="AE2104" i="12"/>
  <c r="AG2104" i="12"/>
  <c r="AE1518" i="12"/>
  <c r="AG1518" i="12"/>
  <c r="AE1685" i="12"/>
  <c r="AG1685" i="12"/>
  <c r="AE828" i="12"/>
  <c r="AG828" i="12"/>
  <c r="AG611" i="12"/>
  <c r="AE611" i="12"/>
  <c r="AE2733" i="12"/>
  <c r="AG2733" i="12"/>
  <c r="AG2806" i="12"/>
  <c r="AE2806" i="12"/>
  <c r="AC3643" i="12"/>
  <c r="AD3643" i="12" s="1"/>
  <c r="AE3262" i="12"/>
  <c r="AG3262" i="12"/>
  <c r="AC3559" i="12"/>
  <c r="AD3559" i="12" s="1"/>
  <c r="AG3090" i="12"/>
  <c r="AE3090" i="12"/>
  <c r="AG2114" i="12"/>
  <c r="AE2114" i="12"/>
  <c r="AE297" i="12"/>
  <c r="AG297" i="12"/>
  <c r="AC3793" i="12"/>
  <c r="AD3793" i="12" s="1"/>
  <c r="AC3301" i="12"/>
  <c r="AD3301" i="12" s="1"/>
  <c r="AE3507" i="12"/>
  <c r="AG3507" i="12"/>
  <c r="AE2890" i="12"/>
  <c r="AG2890" i="12"/>
  <c r="AG2900" i="12"/>
  <c r="AE2900" i="12"/>
  <c r="AE1529" i="12"/>
  <c r="AG1529" i="12"/>
  <c r="AC3821" i="12"/>
  <c r="AD3821" i="12" s="1"/>
  <c r="AC3186" i="12"/>
  <c r="AD3186" i="12" s="1"/>
  <c r="AG3231" i="12"/>
  <c r="AE3231" i="12"/>
  <c r="AG3154" i="12"/>
  <c r="AE3154" i="12"/>
  <c r="AG2670" i="12"/>
  <c r="AE2670" i="12"/>
  <c r="AG2529" i="12"/>
  <c r="AE2529" i="12"/>
  <c r="AE2396" i="12"/>
  <c r="AG2396" i="12"/>
  <c r="AE2371" i="12"/>
  <c r="AG2371" i="12"/>
  <c r="AE1816" i="12"/>
  <c r="AG1816" i="12"/>
  <c r="AG1659" i="12"/>
  <c r="AE1659" i="12"/>
  <c r="AE1264" i="12"/>
  <c r="AG1264" i="12"/>
  <c r="AG1163" i="12"/>
  <c r="AE1163" i="12"/>
  <c r="AG1349" i="12"/>
  <c r="AE1349" i="12"/>
  <c r="AE874" i="12"/>
  <c r="AG874" i="12"/>
  <c r="AG827" i="12"/>
  <c r="AE827" i="12"/>
  <c r="AE497" i="12"/>
  <c r="AG497" i="12"/>
  <c r="AG495" i="12"/>
  <c r="AE495" i="12"/>
  <c r="AC3934" i="12"/>
  <c r="AD3934" i="12" s="1"/>
  <c r="AC3694" i="12"/>
  <c r="AD3694" i="12" s="1"/>
  <c r="AC3497" i="12"/>
  <c r="AD3497" i="12" s="1"/>
  <c r="AC3215" i="12"/>
  <c r="AD3215" i="12" s="1"/>
  <c r="AE3298" i="12"/>
  <c r="AG3298" i="12"/>
  <c r="AE2933" i="12"/>
  <c r="AG2933" i="12"/>
  <c r="AG2830" i="12"/>
  <c r="AE2830" i="12"/>
  <c r="AG2711" i="12"/>
  <c r="AE2711" i="12"/>
  <c r="AG1831" i="12"/>
  <c r="AE1831" i="12"/>
  <c r="AE1519" i="12"/>
  <c r="AG1519" i="12"/>
  <c r="AG733" i="12"/>
  <c r="AE733" i="12"/>
  <c r="AE703" i="12"/>
  <c r="AG703" i="12"/>
  <c r="AG3367" i="12"/>
  <c r="AE3367" i="12"/>
  <c r="AE2832" i="12"/>
  <c r="AG2832" i="12"/>
  <c r="AE1812" i="12"/>
  <c r="AG1812" i="12"/>
  <c r="AG1898" i="12"/>
  <c r="AE1898" i="12"/>
  <c r="AE863" i="12"/>
  <c r="AG863" i="12"/>
  <c r="AG625" i="12"/>
  <c r="AE625" i="12"/>
  <c r="AC3897" i="12"/>
  <c r="AD3897" i="12" s="1"/>
  <c r="AC3714" i="12"/>
  <c r="AD3714" i="12" s="1"/>
  <c r="AC3529" i="12"/>
  <c r="AD3529" i="12" s="1"/>
  <c r="AE3891" i="12"/>
  <c r="AG3891" i="12"/>
  <c r="AE3431" i="12"/>
  <c r="AG3431" i="12"/>
  <c r="AE3094" i="12"/>
  <c r="AG3094" i="12"/>
  <c r="AG2700" i="12"/>
  <c r="AE2700" i="12"/>
  <c r="AG2742" i="12"/>
  <c r="AE2742" i="12"/>
  <c r="AG2176" i="12"/>
  <c r="AE2176" i="12"/>
  <c r="AE1885" i="12"/>
  <c r="AG1885" i="12"/>
  <c r="AE1445" i="12"/>
  <c r="AG1445" i="12"/>
  <c r="AE1415" i="12"/>
  <c r="AG1415" i="12"/>
  <c r="AG271" i="12"/>
  <c r="AE271" i="12"/>
  <c r="AC3818" i="12"/>
  <c r="AD3818" i="12" s="1"/>
  <c r="AC3510" i="12"/>
  <c r="AD3510" i="12" s="1"/>
  <c r="AC3333" i="12"/>
  <c r="AD3333" i="12" s="1"/>
  <c r="AC3148" i="12"/>
  <c r="AD3148" i="12" s="1"/>
  <c r="AC2745" i="12"/>
  <c r="AD2745" i="12" s="1"/>
  <c r="AC2367" i="12"/>
  <c r="AD2367" i="12" s="1"/>
  <c r="AC2186" i="12"/>
  <c r="AD2186" i="12" s="1"/>
  <c r="AE3047" i="12"/>
  <c r="AG3047" i="12"/>
  <c r="AG2419" i="12"/>
  <c r="AE2419" i="12"/>
  <c r="AE1855" i="12"/>
  <c r="AG1855" i="12"/>
  <c r="AG1374" i="12"/>
  <c r="AE1374" i="12"/>
  <c r="AE1476" i="12"/>
  <c r="AG1476" i="12"/>
  <c r="AG1312" i="12"/>
  <c r="AE1312" i="12"/>
  <c r="AG1127" i="12"/>
  <c r="AE1127" i="12"/>
  <c r="AE558" i="12"/>
  <c r="AG558" i="12"/>
  <c r="AG387" i="12"/>
  <c r="AE387" i="12"/>
  <c r="AC3691" i="12"/>
  <c r="AD3691" i="12" s="1"/>
  <c r="AC3436" i="12"/>
  <c r="AD3436" i="12" s="1"/>
  <c r="AC3268" i="12"/>
  <c r="AD3268" i="12" s="1"/>
  <c r="AE450" i="12"/>
  <c r="AG450" i="12"/>
  <c r="AG3915" i="12"/>
  <c r="AE3915" i="12"/>
  <c r="AG3446" i="12"/>
  <c r="AE3446" i="12"/>
  <c r="AE3209" i="12"/>
  <c r="AG3209" i="12"/>
  <c r="AG2595" i="12"/>
  <c r="AE2595" i="12"/>
  <c r="AG2038" i="12"/>
  <c r="AE2038" i="12"/>
  <c r="AG1379" i="12"/>
  <c r="AE1379" i="12"/>
  <c r="AG1313" i="12"/>
  <c r="AE1313" i="12"/>
  <c r="AE1034" i="12"/>
  <c r="AG1034" i="12"/>
  <c r="AE1155" i="12"/>
  <c r="AG1155" i="12"/>
  <c r="AG1016" i="12"/>
  <c r="AE1016" i="12"/>
  <c r="AE568" i="12"/>
  <c r="AG568" i="12"/>
  <c r="AC3787" i="12"/>
  <c r="AD3787" i="12" s="1"/>
  <c r="AC3550" i="12"/>
  <c r="AD3550" i="12" s="1"/>
  <c r="AG3654" i="12"/>
  <c r="AE3654" i="12"/>
  <c r="AG3169" i="12"/>
  <c r="AE3169" i="12"/>
  <c r="AE2940" i="12"/>
  <c r="AG2940" i="12"/>
  <c r="AG2748" i="12"/>
  <c r="AE2748" i="12"/>
  <c r="AE2513" i="12"/>
  <c r="AG2513" i="12"/>
  <c r="AE2351" i="12"/>
  <c r="AG2351" i="12"/>
  <c r="AE2228" i="12"/>
  <c r="AG2228" i="12"/>
  <c r="AE2159" i="12"/>
  <c r="AG2159" i="12"/>
  <c r="AE1901" i="12"/>
  <c r="AG1901" i="12"/>
  <c r="AG1677" i="12"/>
  <c r="AE1677" i="12"/>
  <c r="AE1589" i="12"/>
  <c r="AG1589" i="12"/>
  <c r="AG1328" i="12"/>
  <c r="AE1328" i="12"/>
  <c r="AG1072" i="12"/>
  <c r="AE1072" i="12"/>
  <c r="AG985" i="12"/>
  <c r="AE985" i="12"/>
  <c r="AG661" i="12"/>
  <c r="AE661" i="12"/>
  <c r="AG765" i="12"/>
  <c r="AE765" i="12"/>
  <c r="AG316" i="12"/>
  <c r="AE316" i="12"/>
  <c r="AG2990" i="12"/>
  <c r="AE2990" i="12"/>
  <c r="AE2580" i="12"/>
  <c r="AG2580" i="12"/>
  <c r="AE2082" i="12"/>
  <c r="AG2082" i="12"/>
  <c r="AE1975" i="12"/>
  <c r="AG1975" i="12"/>
  <c r="AE1839" i="12"/>
  <c r="AG1839" i="12"/>
  <c r="AG1546" i="12"/>
  <c r="AE1546" i="12"/>
  <c r="AG1606" i="12"/>
  <c r="AE1606" i="12"/>
  <c r="AE1296" i="12"/>
  <c r="AG1296" i="12"/>
  <c r="AG1220" i="12"/>
  <c r="AE1220" i="12"/>
  <c r="AG1212" i="12"/>
  <c r="AE1212" i="12"/>
  <c r="AG885" i="12"/>
  <c r="AE885" i="12"/>
  <c r="AG974" i="12"/>
  <c r="AE974" i="12"/>
  <c r="AG972" i="12"/>
  <c r="AE972" i="12"/>
  <c r="AG396" i="12"/>
  <c r="AE396" i="12"/>
  <c r="AG2315" i="12"/>
  <c r="AE2315" i="12"/>
  <c r="AG2130" i="12"/>
  <c r="AE2130" i="12"/>
  <c r="AE1491" i="12"/>
  <c r="AG1491" i="12"/>
  <c r="AG1504" i="12"/>
  <c r="AE1504" i="12"/>
  <c r="AG1331" i="12"/>
  <c r="AE1331" i="12"/>
  <c r="AE1591" i="12"/>
  <c r="AG1591" i="12"/>
  <c r="AG1223" i="12"/>
  <c r="AE1223" i="12"/>
  <c r="AE1051" i="12"/>
  <c r="AG1051" i="12"/>
  <c r="AE462" i="12"/>
  <c r="AG462" i="12"/>
  <c r="AE3195" i="12"/>
  <c r="AG3195" i="12"/>
  <c r="AE2848" i="12"/>
  <c r="AG2848" i="12"/>
  <c r="AG2599" i="12"/>
  <c r="AE2599" i="12"/>
  <c r="AG2260" i="12"/>
  <c r="AE2260" i="12"/>
  <c r="AG1759" i="12"/>
  <c r="AE1759" i="12"/>
  <c r="AG1490" i="12"/>
  <c r="AE1490" i="12"/>
  <c r="AG1487" i="12"/>
  <c r="AE1487" i="12"/>
  <c r="AG851" i="12"/>
  <c r="AE851" i="12"/>
  <c r="AC3820" i="12"/>
  <c r="AD3820" i="12" s="1"/>
  <c r="AG3770" i="12"/>
  <c r="AE3770" i="12"/>
  <c r="AG3150" i="12"/>
  <c r="AE3150" i="12"/>
  <c r="AE2906" i="12"/>
  <c r="AG2906" i="12"/>
  <c r="AE2486" i="12"/>
  <c r="AG2486" i="12"/>
  <c r="AG2279" i="12"/>
  <c r="AE2279" i="12"/>
  <c r="AE1795" i="12"/>
  <c r="AG1795" i="12"/>
  <c r="AE1938" i="12"/>
  <c r="AG1938" i="12"/>
  <c r="AG1702" i="12"/>
  <c r="AE1702" i="12"/>
  <c r="AE1515" i="12"/>
  <c r="AG1515" i="12"/>
  <c r="AE1345" i="12"/>
  <c r="AG1345" i="12"/>
  <c r="AG1062" i="12"/>
  <c r="AE1062" i="12"/>
  <c r="AG877" i="12"/>
  <c r="AE877" i="12"/>
  <c r="AE465" i="12"/>
  <c r="AG465" i="12"/>
  <c r="AG3419" i="12"/>
  <c r="AE3419" i="12"/>
  <c r="AG2957" i="12"/>
  <c r="AE2957" i="12"/>
  <c r="AG2978" i="12"/>
  <c r="AE2978" i="12"/>
  <c r="AE2654" i="12"/>
  <c r="AG2654" i="12"/>
  <c r="AE2376" i="12"/>
  <c r="AG2376" i="12"/>
  <c r="AG2002" i="12"/>
  <c r="AE2002" i="12"/>
  <c r="AE1989" i="12"/>
  <c r="AG1989" i="12"/>
  <c r="AG1879" i="12"/>
  <c r="AE1879" i="12"/>
  <c r="AE1290" i="12"/>
  <c r="AG1290" i="12"/>
  <c r="AE949" i="12"/>
  <c r="AG949" i="12"/>
  <c r="AE552" i="12"/>
  <c r="AG552" i="12"/>
  <c r="AG512" i="12"/>
  <c r="AE512" i="12"/>
  <c r="AG323" i="12"/>
  <c r="AE323" i="12"/>
  <c r="AE153" i="12"/>
  <c r="AG153" i="12"/>
  <c r="AE3703" i="12"/>
  <c r="AG3703" i="12"/>
  <c r="AG3377" i="12"/>
  <c r="AE3377" i="12"/>
  <c r="AE3128" i="12"/>
  <c r="AG3128" i="12"/>
  <c r="AE3021" i="12"/>
  <c r="AG3021" i="12"/>
  <c r="AG2664" i="12"/>
  <c r="AE2664" i="12"/>
  <c r="AG2554" i="12"/>
  <c r="AE2554" i="12"/>
  <c r="AE2359" i="12"/>
  <c r="AG2359" i="12"/>
  <c r="AG2049" i="12"/>
  <c r="AE2049" i="12"/>
  <c r="AE1884" i="12"/>
  <c r="AG1884" i="12"/>
  <c r="AE1537" i="12"/>
  <c r="AG1537" i="12"/>
  <c r="AG1255" i="12"/>
  <c r="AE1255" i="12"/>
  <c r="AG1041" i="12"/>
  <c r="AE1041" i="12"/>
  <c r="AG662" i="12"/>
  <c r="AE662" i="12"/>
  <c r="AG752" i="12"/>
  <c r="AE752" i="12"/>
  <c r="AE336" i="12"/>
  <c r="AG336" i="12"/>
  <c r="AC3749" i="12"/>
  <c r="AD3749" i="12" s="1"/>
  <c r="AC3634" i="12"/>
  <c r="AD3634" i="12" s="1"/>
  <c r="AC3202" i="12"/>
  <c r="AD3202" i="12" s="1"/>
  <c r="AC3057" i="12"/>
  <c r="AD3057" i="12" s="1"/>
  <c r="AC2686" i="12"/>
  <c r="AD2686" i="12" s="1"/>
  <c r="AC2390" i="12"/>
  <c r="AD2390" i="12" s="1"/>
  <c r="AC2226" i="12"/>
  <c r="AD2226" i="12" s="1"/>
  <c r="AG3704" i="12"/>
  <c r="AE3704" i="12"/>
  <c r="AG3558" i="12"/>
  <c r="AE3558" i="12"/>
  <c r="AG3196" i="12"/>
  <c r="AE3196" i="12"/>
  <c r="AG2958" i="12"/>
  <c r="AE2958" i="12"/>
  <c r="AE2415" i="12"/>
  <c r="AG2415" i="12"/>
  <c r="AE2249" i="12"/>
  <c r="AG2249" i="12"/>
  <c r="AG1918" i="12"/>
  <c r="AE1918" i="12"/>
  <c r="AE1952" i="12"/>
  <c r="AG1952" i="12"/>
  <c r="AG1645" i="12"/>
  <c r="AE1645" i="12"/>
  <c r="AG1492" i="12"/>
  <c r="AE1492" i="12"/>
  <c r="AE1130" i="12"/>
  <c r="AG1130" i="12"/>
  <c r="AG1267" i="12"/>
  <c r="AE1267" i="12"/>
  <c r="AG798" i="12"/>
  <c r="AE798" i="12"/>
  <c r="AE372" i="12"/>
  <c r="AG372" i="12"/>
  <c r="AG284" i="12"/>
  <c r="AE284" i="12"/>
  <c r="AE181" i="12"/>
  <c r="AG181" i="12"/>
  <c r="AG385" i="12"/>
  <c r="AE385" i="12"/>
  <c r="AG380" i="12"/>
  <c r="AE380" i="12"/>
  <c r="AG197" i="12"/>
  <c r="AE197" i="12"/>
  <c r="AE471" i="12"/>
  <c r="AG471" i="12"/>
  <c r="AE1974" i="12"/>
  <c r="AG1974" i="12"/>
  <c r="AG809" i="12"/>
  <c r="AE809" i="12"/>
  <c r="AE999" i="12"/>
  <c r="AG999" i="12"/>
  <c r="AC3031" i="12"/>
  <c r="AD3031" i="12" s="1"/>
  <c r="AE2667" i="12"/>
  <c r="AG2667" i="12"/>
  <c r="AE1682" i="12"/>
  <c r="AG1682" i="12"/>
  <c r="AC3445" i="12"/>
  <c r="AD3445" i="12" s="1"/>
  <c r="AC2976" i="12"/>
  <c r="AD2976" i="12" s="1"/>
  <c r="AE2712" i="12"/>
  <c r="AG2712" i="12"/>
  <c r="AC3631" i="12"/>
  <c r="AD3631" i="12" s="1"/>
  <c r="AC3914" i="12"/>
  <c r="AD3914" i="12" s="1"/>
  <c r="AC3645" i="12"/>
  <c r="AD3645" i="12" s="1"/>
  <c r="AC3348" i="12"/>
  <c r="AD3348" i="12" s="1"/>
  <c r="AC2986" i="12"/>
  <c r="AD2986" i="12" s="1"/>
  <c r="AC3653" i="12"/>
  <c r="AD3653" i="12" s="1"/>
  <c r="AC3554" i="12"/>
  <c r="AD3554" i="12" s="1"/>
  <c r="AC3422" i="12"/>
  <c r="AD3422" i="12" s="1"/>
  <c r="AC2911" i="12"/>
  <c r="AD2911" i="12" s="1"/>
  <c r="AC3649" i="12"/>
  <c r="AD3649" i="12" s="1"/>
  <c r="AC3412" i="12"/>
  <c r="AD3412" i="12" s="1"/>
  <c r="AC3187" i="12"/>
  <c r="AD3187" i="12" s="1"/>
  <c r="AC3908" i="12"/>
  <c r="AD3908" i="12" s="1"/>
  <c r="AC3797" i="12"/>
  <c r="AD3797" i="12" s="1"/>
  <c r="AC3475" i="12"/>
  <c r="AD3475" i="12" s="1"/>
  <c r="AC3901" i="12"/>
  <c r="AD3901" i="12" s="1"/>
  <c r="AC3585" i="12"/>
  <c r="AD3585" i="12" s="1"/>
  <c r="AC3414" i="12"/>
  <c r="AD3414" i="12" s="1"/>
  <c r="AC3867" i="12"/>
  <c r="AD3867" i="12" s="1"/>
  <c r="AC3435" i="12"/>
  <c r="AD3435" i="12" s="1"/>
  <c r="AC3229" i="12"/>
  <c r="AD3229" i="12" s="1"/>
  <c r="AC2924" i="12"/>
  <c r="AD2924" i="12" s="1"/>
  <c r="AC2851" i="12"/>
  <c r="AD2851" i="12" s="1"/>
  <c r="AC2407" i="12"/>
  <c r="AD2407" i="12" s="1"/>
  <c r="AC2288" i="12"/>
  <c r="AD2288" i="12" s="1"/>
  <c r="AC3814" i="12"/>
  <c r="AD3814" i="12" s="1"/>
  <c r="AC3644" i="12"/>
  <c r="AD3644" i="12" s="1"/>
  <c r="AC3244" i="12"/>
  <c r="AD3244" i="12" s="1"/>
  <c r="AC3753" i="12"/>
  <c r="AD3753" i="12" s="1"/>
  <c r="AC3449" i="12"/>
  <c r="AD3449" i="12" s="1"/>
  <c r="AC3667" i="12"/>
  <c r="AD3667" i="12" s="1"/>
  <c r="AC3842" i="12"/>
  <c r="AD3842" i="12" s="1"/>
  <c r="AC3472" i="12"/>
  <c r="AD3472" i="12" s="1"/>
  <c r="AC3320" i="12"/>
  <c r="AD3320" i="12" s="1"/>
  <c r="AC3066" i="12"/>
  <c r="AD3066" i="12" s="1"/>
  <c r="AC2723" i="12"/>
  <c r="AD2723" i="12" s="1"/>
  <c r="AC2395" i="12"/>
  <c r="AD2395" i="12" s="1"/>
  <c r="AC2233" i="12"/>
  <c r="AD2233" i="12" s="1"/>
  <c r="AC3674" i="12"/>
  <c r="AD3674" i="12" s="1"/>
  <c r="AG2085" i="12"/>
  <c r="AE2085" i="12"/>
  <c r="AE864" i="12"/>
  <c r="AG864" i="12"/>
  <c r="AC3178" i="12"/>
  <c r="AD3178" i="12" s="1"/>
  <c r="AG1437" i="12"/>
  <c r="AE1437" i="12"/>
  <c r="AG3481" i="12"/>
  <c r="AE3481" i="12"/>
  <c r="AE1442" i="12"/>
  <c r="AG1442" i="12"/>
  <c r="AG857" i="12"/>
  <c r="AE857" i="12"/>
  <c r="AE345" i="12"/>
  <c r="AG345" i="12"/>
  <c r="AC3253" i="12"/>
  <c r="AD3253" i="12" s="1"/>
  <c r="AE1151" i="12"/>
  <c r="AG1151" i="12"/>
  <c r="AC3722" i="12"/>
  <c r="AD3722" i="12" s="1"/>
  <c r="AC3530" i="12"/>
  <c r="AD3530" i="12" s="1"/>
  <c r="AC3314" i="12"/>
  <c r="AD3314" i="12" s="1"/>
  <c r="AC2886" i="12"/>
  <c r="AD2886" i="12" s="1"/>
  <c r="AE2810" i="12"/>
  <c r="AG2810" i="12"/>
  <c r="AG2801" i="12"/>
  <c r="AE2801" i="12"/>
  <c r="AG2540" i="12"/>
  <c r="AE2540" i="12"/>
  <c r="AG2405" i="12"/>
  <c r="AE2405" i="12"/>
  <c r="AG2017" i="12"/>
  <c r="AE2017" i="12"/>
  <c r="AG1944" i="12"/>
  <c r="AE1944" i="12"/>
  <c r="AE1541" i="12"/>
  <c r="AG1541" i="12"/>
  <c r="AG1403" i="12"/>
  <c r="AE1403" i="12"/>
  <c r="AE598" i="12"/>
  <c r="AG598" i="12"/>
  <c r="AE431" i="12"/>
  <c r="AG431" i="12"/>
  <c r="AE228" i="12"/>
  <c r="AG228" i="12"/>
  <c r="AC3841" i="12"/>
  <c r="AD3841" i="12" s="1"/>
  <c r="AC3463" i="12"/>
  <c r="AD3463" i="12" s="1"/>
  <c r="AC3257" i="12"/>
  <c r="AD3257" i="12" s="1"/>
  <c r="AG412" i="12"/>
  <c r="AE412" i="12"/>
  <c r="AE3680" i="12"/>
  <c r="AG3680" i="12"/>
  <c r="AG3217" i="12"/>
  <c r="AE3217" i="12"/>
  <c r="AG2928" i="12"/>
  <c r="AE2928" i="12"/>
  <c r="AG2698" i="12"/>
  <c r="AE2698" i="12"/>
  <c r="AE2489" i="12"/>
  <c r="AG2489" i="12"/>
  <c r="AG2258" i="12"/>
  <c r="AE2258" i="12"/>
  <c r="AE2010" i="12"/>
  <c r="AG2010" i="12"/>
  <c r="AG1972" i="12"/>
  <c r="AE1972" i="12"/>
  <c r="AE1750" i="12"/>
  <c r="AG1750" i="12"/>
  <c r="AG1420" i="12"/>
  <c r="AE1420" i="12"/>
  <c r="AE1622" i="12"/>
  <c r="AG1622" i="12"/>
  <c r="AE1325" i="12"/>
  <c r="AG1325" i="12"/>
  <c r="AG816" i="12"/>
  <c r="AE816" i="12"/>
  <c r="AG604" i="12"/>
  <c r="AE604" i="12"/>
  <c r="AE314" i="12"/>
  <c r="AG314" i="12"/>
  <c r="AG508" i="12"/>
  <c r="AE508" i="12"/>
  <c r="AC3910" i="12"/>
  <c r="AD3910" i="12" s="1"/>
  <c r="AC3759" i="12"/>
  <c r="AD3759" i="12" s="1"/>
  <c r="AC3504" i="12"/>
  <c r="AD3504" i="12" s="1"/>
  <c r="AG3877" i="12"/>
  <c r="AE3877" i="12"/>
  <c r="AG3255" i="12"/>
  <c r="AE3255" i="12"/>
  <c r="AG2402" i="12"/>
  <c r="AE2402" i="12"/>
  <c r="AE1965" i="12"/>
  <c r="AG1965" i="12"/>
  <c r="AG1740" i="12"/>
  <c r="AE1740" i="12"/>
  <c r="AG1679" i="12"/>
  <c r="AE1679" i="12"/>
  <c r="AE1246" i="12"/>
  <c r="AG1246" i="12"/>
  <c r="AE884" i="12"/>
  <c r="AG884" i="12"/>
  <c r="AE657" i="12"/>
  <c r="AG657" i="12"/>
  <c r="AE472" i="12"/>
  <c r="AG472" i="12"/>
  <c r="AG347" i="12"/>
  <c r="AE347" i="12"/>
  <c r="AG441" i="12"/>
  <c r="AE441" i="12"/>
  <c r="AE3218" i="12"/>
  <c r="AG3218" i="12"/>
  <c r="AG2689" i="12"/>
  <c r="AE2689" i="12"/>
  <c r="AG1962" i="12"/>
  <c r="AE1962" i="12"/>
  <c r="AE1999" i="12"/>
  <c r="AG1999" i="12"/>
  <c r="AE1723" i="12"/>
  <c r="AG1723" i="12"/>
  <c r="AE1547" i="12"/>
  <c r="AG1547" i="12"/>
  <c r="AE1464" i="12"/>
  <c r="AG1464" i="12"/>
  <c r="AE1005" i="12"/>
  <c r="AG1005" i="12"/>
  <c r="AE516" i="12"/>
  <c r="AG516" i="12"/>
  <c r="AC3778" i="12"/>
  <c r="AD3778" i="12" s="1"/>
  <c r="AC3533" i="12"/>
  <c r="AD3533" i="12" s="1"/>
  <c r="AC3158" i="12"/>
  <c r="AD3158" i="12" s="1"/>
  <c r="AE2611" i="12"/>
  <c r="AG2611" i="12"/>
  <c r="AE2329" i="12"/>
  <c r="AG2329" i="12"/>
  <c r="AG2089" i="12"/>
  <c r="AE2089" i="12"/>
  <c r="AG1706" i="12"/>
  <c r="AE1706" i="12"/>
  <c r="AE1409" i="12"/>
  <c r="AG1409" i="12"/>
  <c r="AE753" i="12"/>
  <c r="AG753" i="12"/>
  <c r="AG170" i="12"/>
  <c r="AE170" i="12"/>
  <c r="AC3686" i="12"/>
  <c r="AD3686" i="12" s="1"/>
  <c r="AC3406" i="12"/>
  <c r="AD3406" i="12" s="1"/>
  <c r="AC3278" i="12"/>
  <c r="AD3278" i="12" s="1"/>
  <c r="AC3160" i="12"/>
  <c r="AD3160" i="12" s="1"/>
  <c r="AC2776" i="12"/>
  <c r="AD2776" i="12" s="1"/>
  <c r="AC2636" i="12"/>
  <c r="AD2636" i="12" s="1"/>
  <c r="AC2203" i="12"/>
  <c r="AD2203" i="12" s="1"/>
  <c r="AG2080" i="12"/>
  <c r="AE2080" i="12"/>
  <c r="AG1900" i="12"/>
  <c r="AE1900" i="12"/>
  <c r="AG1763" i="12"/>
  <c r="AE1763" i="12"/>
  <c r="AG1688" i="12"/>
  <c r="AE1688" i="12"/>
  <c r="AG1337" i="12"/>
  <c r="AE1337" i="12"/>
  <c r="AE1211" i="12"/>
  <c r="AG1211" i="12"/>
  <c r="AE925" i="12"/>
  <c r="AG925" i="12"/>
  <c r="AG1010" i="12"/>
  <c r="AE1010" i="12"/>
  <c r="AC3751" i="12"/>
  <c r="AD3751" i="12" s="1"/>
  <c r="AC3646" i="12"/>
  <c r="AD3646" i="12" s="1"/>
  <c r="AC3248" i="12"/>
  <c r="AD3248" i="12" s="1"/>
  <c r="AG289" i="12"/>
  <c r="AE289" i="12"/>
  <c r="AE3723" i="12"/>
  <c r="AG3723" i="12"/>
  <c r="AG3450" i="12"/>
  <c r="AE3450" i="12"/>
  <c r="AE3324" i="12"/>
  <c r="AG3324" i="12"/>
  <c r="AE3188" i="12"/>
  <c r="AG3188" i="12"/>
  <c r="AG2917" i="12"/>
  <c r="AE2917" i="12"/>
  <c r="AG2683" i="12"/>
  <c r="AE2683" i="12"/>
  <c r="AG2584" i="12"/>
  <c r="AE2584" i="12"/>
  <c r="AG2409" i="12"/>
  <c r="AE2409" i="12"/>
  <c r="AE2206" i="12"/>
  <c r="AG2206" i="12"/>
  <c r="AE2109" i="12"/>
  <c r="AG2109" i="12"/>
  <c r="AG1783" i="12"/>
  <c r="AE1783" i="12"/>
  <c r="AE1573" i="12"/>
  <c r="AG1573" i="12"/>
  <c r="AG1817" i="12"/>
  <c r="AE1817" i="12"/>
  <c r="AG1406" i="12"/>
  <c r="AE1406" i="12"/>
  <c r="AG1129" i="12"/>
  <c r="AE1129" i="12"/>
  <c r="AE1073" i="12"/>
  <c r="AG1073" i="12"/>
  <c r="AG930" i="12"/>
  <c r="AE930" i="12"/>
  <c r="AE543" i="12"/>
  <c r="AG543" i="12"/>
  <c r="AE648" i="12"/>
  <c r="AG648" i="12"/>
  <c r="AC3871" i="12"/>
  <c r="AD3871" i="12" s="1"/>
  <c r="AG3724" i="12"/>
  <c r="AE3724" i="12"/>
  <c r="AG3143" i="12"/>
  <c r="AE3143" i="12"/>
  <c r="AG2956" i="12"/>
  <c r="AE2956" i="12"/>
  <c r="AE2845" i="12"/>
  <c r="AG2845" i="12"/>
  <c r="AE2668" i="12"/>
  <c r="AG2668" i="12"/>
  <c r="AG2498" i="12"/>
  <c r="AE2498" i="12"/>
  <c r="AG2506" i="12"/>
  <c r="AE2506" i="12"/>
  <c r="AE2326" i="12"/>
  <c r="AG2326" i="12"/>
  <c r="AG2160" i="12"/>
  <c r="AE2160" i="12"/>
  <c r="AE1735" i="12"/>
  <c r="AG1735" i="12"/>
  <c r="AG1590" i="12"/>
  <c r="AE1590" i="12"/>
  <c r="AG1676" i="12"/>
  <c r="AE1676" i="12"/>
  <c r="AE1199" i="12"/>
  <c r="AG1199" i="12"/>
  <c r="AG1230" i="12"/>
  <c r="AE1230" i="12"/>
  <c r="AG1207" i="12"/>
  <c r="AE1207" i="12"/>
  <c r="AG837" i="12"/>
  <c r="AE837" i="12"/>
  <c r="AG580" i="12"/>
  <c r="AE580" i="12"/>
  <c r="AE138" i="12"/>
  <c r="AG138" i="12"/>
  <c r="AE3874" i="12"/>
  <c r="AG3874" i="12"/>
  <c r="AE3199" i="12"/>
  <c r="AG3199" i="12"/>
  <c r="AG2779" i="12"/>
  <c r="AE2779" i="12"/>
  <c r="AE2564" i="12"/>
  <c r="AG2564" i="12"/>
  <c r="AG2575" i="12"/>
  <c r="AE2575" i="12"/>
  <c r="AG2381" i="12"/>
  <c r="AE2381" i="12"/>
  <c r="AG2098" i="12"/>
  <c r="AE2098" i="12"/>
  <c r="AG2009" i="12"/>
  <c r="AE2009" i="12"/>
  <c r="AE1638" i="12"/>
  <c r="AG1638" i="12"/>
  <c r="AG1618" i="12"/>
  <c r="AE1618" i="12"/>
  <c r="AE1216" i="12"/>
  <c r="AG1216" i="12"/>
  <c r="AE1190" i="12"/>
  <c r="AG1190" i="12"/>
  <c r="AG939" i="12"/>
  <c r="AE939" i="12"/>
  <c r="AE859" i="12"/>
  <c r="AG859" i="12"/>
  <c r="AG533" i="12"/>
  <c r="AE533" i="12"/>
  <c r="AE305" i="12"/>
  <c r="AG305" i="12"/>
  <c r="AC3879" i="12"/>
  <c r="AD3879" i="12" s="1"/>
  <c r="AG3038" i="12"/>
  <c r="AE3038" i="12"/>
  <c r="AG2799" i="12"/>
  <c r="AE2799" i="12"/>
  <c r="AG2588" i="12"/>
  <c r="AE2588" i="12"/>
  <c r="AG2143" i="12"/>
  <c r="AE2143" i="12"/>
  <c r="AE1776" i="12"/>
  <c r="AG1776" i="12"/>
  <c r="AE968" i="12"/>
  <c r="AG968" i="12"/>
  <c r="AG944" i="12"/>
  <c r="AE944" i="12"/>
  <c r="AE724" i="12"/>
  <c r="AG724" i="12"/>
  <c r="AE3744" i="12"/>
  <c r="AG3744" i="12"/>
  <c r="AG3126" i="12"/>
  <c r="AE3126" i="12"/>
  <c r="AG2821" i="12"/>
  <c r="AE2821" i="12"/>
  <c r="AE2608" i="12"/>
  <c r="AG2608" i="12"/>
  <c r="AG2635" i="12"/>
  <c r="AE2635" i="12"/>
  <c r="AE2000" i="12"/>
  <c r="AG2000" i="12"/>
  <c r="AG1666" i="12"/>
  <c r="AE1666" i="12"/>
  <c r="AG1569" i="12"/>
  <c r="AE1569" i="12"/>
  <c r="AE1171" i="12"/>
  <c r="AG1171" i="12"/>
  <c r="AG971" i="12"/>
  <c r="AE971" i="12"/>
  <c r="AG895" i="12"/>
  <c r="AE895" i="12"/>
  <c r="AE869" i="12"/>
  <c r="AG869" i="12"/>
  <c r="AE542" i="12"/>
  <c r="AG542" i="12"/>
  <c r="AC3733" i="12"/>
  <c r="AD3733" i="12" s="1"/>
  <c r="AG298" i="12"/>
  <c r="AE298" i="12"/>
  <c r="AG3454" i="12"/>
  <c r="AE3454" i="12"/>
  <c r="AE3016" i="12"/>
  <c r="AG3016" i="12"/>
  <c r="AG2925" i="12"/>
  <c r="AE2925" i="12"/>
  <c r="AE2566" i="12"/>
  <c r="AG2566" i="12"/>
  <c r="AE2455" i="12"/>
  <c r="AG2455" i="12"/>
  <c r="AG2232" i="12"/>
  <c r="AE2232" i="12"/>
  <c r="AE2178" i="12"/>
  <c r="AG2178" i="12"/>
  <c r="AG2031" i="12"/>
  <c r="AE2031" i="12"/>
  <c r="AG2036" i="12"/>
  <c r="AE2036" i="12"/>
  <c r="AG1739" i="12"/>
  <c r="AE1739" i="12"/>
  <c r="AE1583" i="12"/>
  <c r="AG1583" i="12"/>
  <c r="AE1282" i="12"/>
  <c r="AG1282" i="12"/>
  <c r="AG1449" i="12"/>
  <c r="AE1449" i="12"/>
  <c r="AG1298" i="12"/>
  <c r="AE1298" i="12"/>
  <c r="AG1039" i="12"/>
  <c r="AE1039" i="12"/>
  <c r="AG865" i="12"/>
  <c r="AE865" i="12"/>
  <c r="AG586" i="12"/>
  <c r="AE586" i="12"/>
  <c r="AG636" i="12"/>
  <c r="AE636" i="12"/>
  <c r="AE3042" i="12"/>
  <c r="AG3042" i="12"/>
  <c r="AG2735" i="12"/>
  <c r="AE2735" i="12"/>
  <c r="AE2647" i="12"/>
  <c r="AG2647" i="12"/>
  <c r="AE2356" i="12"/>
  <c r="AG2356" i="12"/>
  <c r="AE1960" i="12"/>
  <c r="AG1960" i="12"/>
  <c r="AG1594" i="12"/>
  <c r="AE1594" i="12"/>
  <c r="AE1289" i="12"/>
  <c r="AG1289" i="12"/>
  <c r="AE1482" i="12"/>
  <c r="AG1482" i="12"/>
  <c r="AE1087" i="12"/>
  <c r="AG1087" i="12"/>
  <c r="AG1327" i="12"/>
  <c r="AE1327" i="12"/>
  <c r="AG799" i="12"/>
  <c r="AE799" i="12"/>
  <c r="AG757" i="12"/>
  <c r="AE757" i="12"/>
  <c r="AE3757" i="12"/>
  <c r="AG3757" i="12"/>
  <c r="AG3556" i="12"/>
  <c r="AE3556" i="12"/>
  <c r="AE2984" i="12"/>
  <c r="AG2984" i="12"/>
  <c r="AG2719" i="12"/>
  <c r="AE2719" i="12"/>
  <c r="AE2438" i="12"/>
  <c r="AG2438" i="12"/>
  <c r="AE2272" i="12"/>
  <c r="AG2272" i="12"/>
  <c r="AE1943" i="12"/>
  <c r="AG1943" i="12"/>
  <c r="AG1980" i="12"/>
  <c r="AE1980" i="12"/>
  <c r="AG1570" i="12"/>
  <c r="AE1570" i="12"/>
  <c r="AE813" i="12"/>
  <c r="AG813" i="12"/>
  <c r="AE562" i="12"/>
  <c r="AG562" i="12"/>
  <c r="AE595" i="12"/>
  <c r="AG595" i="12"/>
  <c r="AC3690" i="12"/>
  <c r="AD3690" i="12" s="1"/>
  <c r="AC3570" i="12"/>
  <c r="AD3570" i="12" s="1"/>
  <c r="AC3228" i="12"/>
  <c r="AD3228" i="12" s="1"/>
  <c r="AC2993" i="12"/>
  <c r="AD2993" i="12" s="1"/>
  <c r="AC2818" i="12"/>
  <c r="AD2818" i="12" s="1"/>
  <c r="AC2389" i="12"/>
  <c r="AD2389" i="12" s="1"/>
  <c r="AC2055" i="12"/>
  <c r="AD2055" i="12" s="1"/>
  <c r="AG488" i="12"/>
  <c r="AE488" i="12"/>
  <c r="AG321" i="12"/>
  <c r="AE321" i="12"/>
  <c r="AC3588" i="12"/>
  <c r="AD3588" i="12" s="1"/>
  <c r="AG1356" i="12"/>
  <c r="AE1356" i="12"/>
  <c r="AG2458" i="12"/>
  <c r="AE2458" i="12"/>
  <c r="AE1612" i="12"/>
  <c r="AG1612" i="12"/>
  <c r="AE1203" i="12"/>
  <c r="AG1203" i="12"/>
  <c r="AG320" i="12"/>
  <c r="AE320" i="12"/>
  <c r="AG2897" i="12"/>
  <c r="AE2897" i="12"/>
  <c r="AG2037" i="12"/>
  <c r="AE2037" i="12"/>
  <c r="AE1113" i="12"/>
  <c r="AG1113" i="12"/>
  <c r="AC3829" i="12"/>
  <c r="AD3829" i="12" s="1"/>
  <c r="AG404" i="12"/>
  <c r="AE404" i="12"/>
  <c r="AG3355" i="12"/>
  <c r="AE3355" i="12"/>
  <c r="AG2682" i="12"/>
  <c r="AE2682" i="12"/>
  <c r="AE1741" i="12"/>
  <c r="AG1741" i="12"/>
  <c r="AG1177" i="12"/>
  <c r="AE1177" i="12"/>
  <c r="AC3719" i="12"/>
  <c r="AD3719" i="12" s="1"/>
  <c r="AC3405" i="12"/>
  <c r="AD3405" i="12" s="1"/>
  <c r="AC3159" i="12"/>
  <c r="AD3159" i="12" s="1"/>
  <c r="AC3084" i="12"/>
  <c r="AD3084" i="12" s="1"/>
  <c r="AC3854" i="12"/>
  <c r="AD3854" i="12" s="1"/>
  <c r="AC3471" i="12"/>
  <c r="AD3471" i="12" s="1"/>
  <c r="AC3239" i="12"/>
  <c r="AD3239" i="12" s="1"/>
  <c r="AC3140" i="12"/>
  <c r="AD3140" i="12" s="1"/>
  <c r="AC3657" i="12"/>
  <c r="AD3657" i="12" s="1"/>
  <c r="AC3402" i="12"/>
  <c r="AD3402" i="12" s="1"/>
  <c r="AC3281" i="12"/>
  <c r="AD3281" i="12" s="1"/>
  <c r="AC3732" i="12"/>
  <c r="AD3732" i="12" s="1"/>
  <c r="AC3470" i="12"/>
  <c r="AD3470" i="12" s="1"/>
  <c r="AC3368" i="12"/>
  <c r="AD3368" i="12" s="1"/>
  <c r="AC3677" i="12"/>
  <c r="AD3677" i="12" s="1"/>
  <c r="AC3369" i="12"/>
  <c r="AD3369" i="12" s="1"/>
  <c r="AC3222" i="12"/>
  <c r="AD3222" i="12" s="1"/>
  <c r="AE1859" i="12"/>
  <c r="AG1859" i="12"/>
  <c r="AE1539" i="12"/>
  <c r="AG1539" i="12"/>
  <c r="AE1559" i="12"/>
  <c r="AG1559" i="12"/>
  <c r="AE1426" i="12"/>
  <c r="AG1426" i="12"/>
  <c r="AG1274" i="12"/>
  <c r="AE1274" i="12"/>
  <c r="AE1322" i="12"/>
  <c r="AG1322" i="12"/>
  <c r="AG1167" i="12"/>
  <c r="AE1167" i="12"/>
  <c r="AG1007" i="12"/>
  <c r="AE1007" i="12"/>
  <c r="AE592" i="12"/>
  <c r="AG592" i="12"/>
  <c r="AG594" i="12"/>
  <c r="AE594" i="12"/>
  <c r="AG400" i="12"/>
  <c r="AE400" i="12"/>
  <c r="AG494" i="12"/>
  <c r="AE494" i="12"/>
  <c r="AG393" i="12"/>
  <c r="AE393" i="12"/>
  <c r="AC3810" i="12"/>
  <c r="AD3810" i="12" s="1"/>
  <c r="AC3548" i="12"/>
  <c r="AD3548" i="12" s="1"/>
  <c r="AC3144" i="12"/>
  <c r="AD3144" i="12" s="1"/>
  <c r="AC2901" i="12"/>
  <c r="AD2901" i="12" s="1"/>
  <c r="AC2853" i="12"/>
  <c r="AD2853" i="12" s="1"/>
  <c r="AC2497" i="12"/>
  <c r="AD2497" i="12" s="1"/>
  <c r="AC2241" i="12"/>
  <c r="AD2241" i="12" s="1"/>
  <c r="AG3259" i="12"/>
  <c r="AE3259" i="12"/>
  <c r="AG2757" i="12"/>
  <c r="AE2757" i="12"/>
  <c r="AG1788" i="12"/>
  <c r="AE1788" i="12"/>
  <c r="AE1498" i="12"/>
  <c r="AG1498" i="12"/>
  <c r="AG1658" i="12"/>
  <c r="AE1658" i="12"/>
  <c r="AG1281" i="12"/>
  <c r="AE1281" i="12"/>
  <c r="AG1093" i="12"/>
  <c r="AE1093" i="12"/>
  <c r="AE942" i="12"/>
  <c r="AG942" i="12"/>
  <c r="AG823" i="12"/>
  <c r="AE823" i="12"/>
  <c r="AE330" i="12"/>
  <c r="AG330" i="12"/>
  <c r="AG573" i="12"/>
  <c r="AE573" i="12"/>
  <c r="AC3684" i="12"/>
  <c r="AD3684" i="12" s="1"/>
  <c r="AC3527" i="12"/>
  <c r="AD3527" i="12" s="1"/>
  <c r="AC3390" i="12"/>
  <c r="AD3390" i="12" s="1"/>
  <c r="AC3685" i="12"/>
  <c r="AD3685" i="12" s="1"/>
  <c r="AC3931" i="12"/>
  <c r="AD3931" i="12" s="1"/>
  <c r="AG2050" i="12"/>
  <c r="AE2050" i="12"/>
  <c r="AE1908" i="12"/>
  <c r="AG1908" i="12"/>
  <c r="AG1807" i="12"/>
  <c r="AE1807" i="12"/>
  <c r="AG1260" i="12"/>
  <c r="AE1260" i="12"/>
  <c r="AG1173" i="12"/>
  <c r="AE1173" i="12"/>
  <c r="AG1020" i="12"/>
  <c r="AE1020" i="12"/>
  <c r="AG846" i="12"/>
  <c r="AE846" i="12"/>
  <c r="AG850" i="12"/>
  <c r="AE850" i="12"/>
  <c r="AG936" i="12"/>
  <c r="AE936" i="12"/>
  <c r="AG524" i="12"/>
  <c r="AE524" i="12"/>
  <c r="AG301" i="12"/>
  <c r="AE301" i="12"/>
  <c r="AG3673" i="12"/>
  <c r="AE3673" i="12"/>
  <c r="AG3106" i="12"/>
  <c r="AE3106" i="12"/>
  <c r="AE2292" i="12"/>
  <c r="AG2292" i="12"/>
  <c r="AG2034" i="12"/>
  <c r="AE2034" i="12"/>
  <c r="AE1950" i="12"/>
  <c r="AG1950" i="12"/>
  <c r="AE1751" i="12"/>
  <c r="AG1751" i="12"/>
  <c r="AE1585" i="12"/>
  <c r="AG1585" i="12"/>
  <c r="AG1227" i="12"/>
  <c r="AE1227" i="12"/>
  <c r="AG961" i="12"/>
  <c r="AE961" i="12"/>
  <c r="AE714" i="12"/>
  <c r="AG714" i="12"/>
  <c r="AG1095" i="12"/>
  <c r="AE1095" i="12"/>
  <c r="AC3784" i="12"/>
  <c r="AD3784" i="12" s="1"/>
  <c r="AC3716" i="12"/>
  <c r="AD3716" i="12" s="1"/>
  <c r="AC3492" i="12"/>
  <c r="AD3492" i="12" s="1"/>
  <c r="AC3285" i="12"/>
  <c r="AD3285" i="12" s="1"/>
  <c r="AC3149" i="12"/>
  <c r="AD3149" i="12" s="1"/>
  <c r="AC2660" i="12"/>
  <c r="AD2660" i="12" s="1"/>
  <c r="AC2459" i="12"/>
  <c r="AD2459" i="12" s="1"/>
  <c r="AC2149" i="12"/>
  <c r="AD2149" i="12" s="1"/>
  <c r="AE3562" i="12"/>
  <c r="AG3562" i="12"/>
  <c r="AG2174" i="12"/>
  <c r="AE2174" i="12"/>
  <c r="AG2048" i="12"/>
  <c r="AE2048" i="12"/>
  <c r="AE1153" i="12"/>
  <c r="AG1153" i="12"/>
  <c r="AE134" i="12"/>
  <c r="AG134" i="12"/>
  <c r="AE229" i="12"/>
  <c r="AG229" i="12"/>
  <c r="AG437" i="12"/>
  <c r="AE437" i="12"/>
  <c r="AG251" i="12"/>
  <c r="AE251" i="12"/>
  <c r="AH3892" i="12" l="1"/>
  <c r="AH773" i="12"/>
  <c r="AH1926" i="12"/>
  <c r="AH1542" i="12"/>
  <c r="AH1994" i="12"/>
  <c r="AH2234" i="12"/>
  <c r="AH1998" i="12"/>
  <c r="AH3131" i="12"/>
  <c r="AI3131" i="12" s="1"/>
  <c r="C809" i="13" s="1"/>
  <c r="AH2770" i="12"/>
  <c r="AJ2770" i="12" s="1"/>
  <c r="D1170" i="13" s="1"/>
  <c r="AH1248" i="12"/>
  <c r="AI1248" i="12" s="1"/>
  <c r="C2692" i="13" s="1"/>
  <c r="AH2565" i="12"/>
  <c r="AI2565" i="12" s="1"/>
  <c r="C1375" i="13" s="1"/>
  <c r="AH2494" i="12"/>
  <c r="AI2494" i="12" s="1"/>
  <c r="C1446" i="13" s="1"/>
  <c r="AH2828" i="12"/>
  <c r="AH2587" i="12"/>
  <c r="AH247" i="12"/>
  <c r="AH1851" i="12"/>
  <c r="AH1652" i="12"/>
  <c r="AH352" i="12"/>
  <c r="AH1489" i="12"/>
  <c r="AH1142" i="12"/>
  <c r="AJ1142" i="12" s="1"/>
  <c r="D2798" i="13" s="1"/>
  <c r="AH1419" i="12"/>
  <c r="AI1419" i="12" s="1"/>
  <c r="C2521" i="13" s="1"/>
  <c r="AH163" i="12"/>
  <c r="AI163" i="12" s="1"/>
  <c r="C3777" i="13" s="1"/>
  <c r="AH428" i="12"/>
  <c r="AJ428" i="12" s="1"/>
  <c r="D3512" i="13" s="1"/>
  <c r="AH1376" i="12"/>
  <c r="AI1376" i="12" s="1"/>
  <c r="C2564" i="13" s="1"/>
  <c r="AH722" i="12"/>
  <c r="AH1308" i="12"/>
  <c r="AH1628" i="12"/>
  <c r="AH3615" i="12"/>
  <c r="AH905" i="12"/>
  <c r="AH1320" i="12"/>
  <c r="AH1724" i="12"/>
  <c r="AH291" i="12"/>
  <c r="AJ291" i="12" s="1"/>
  <c r="D3649" i="13" s="1"/>
  <c r="AH3085" i="12"/>
  <c r="AI3085" i="12" s="1"/>
  <c r="C855" i="13" s="1"/>
  <c r="AH2030" i="12"/>
  <c r="AJ2030" i="12" s="1"/>
  <c r="D1910" i="13" s="1"/>
  <c r="AH976" i="12"/>
  <c r="AJ976" i="12" s="1"/>
  <c r="D2964" i="13" s="1"/>
  <c r="AH3166" i="12"/>
  <c r="AI3166" i="12" s="1"/>
  <c r="C774" i="13" s="1"/>
  <c r="AH3888" i="12"/>
  <c r="AH2344" i="12"/>
  <c r="AH288" i="12"/>
  <c r="AH200" i="12"/>
  <c r="AH433" i="12"/>
  <c r="AH344" i="12"/>
  <c r="AH1892" i="12"/>
  <c r="AH1709" i="12"/>
  <c r="AJ1709" i="12" s="1"/>
  <c r="D2231" i="13" s="1"/>
  <c r="AH3083" i="12"/>
  <c r="AI3083" i="12" s="1"/>
  <c r="C857" i="13" s="1"/>
  <c r="AH1181" i="12"/>
  <c r="AJ1181" i="12" s="1"/>
  <c r="D2759" i="13" s="1"/>
  <c r="AH996" i="12"/>
  <c r="AJ996" i="12" s="1"/>
  <c r="D2944" i="13" s="1"/>
  <c r="AH934" i="12"/>
  <c r="AI934" i="12" s="1"/>
  <c r="C3006" i="13" s="1"/>
  <c r="AH1992" i="12"/>
  <c r="AJ1992" i="12" s="1"/>
  <c r="D1948" i="13" s="1"/>
  <c r="AH1150" i="12"/>
  <c r="AH818" i="12"/>
  <c r="AH1584" i="12"/>
  <c r="AH2314" i="12"/>
  <c r="AH149" i="12"/>
  <c r="AH3850" i="12"/>
  <c r="AH3030" i="12"/>
  <c r="AH1400" i="12"/>
  <c r="AJ1400" i="12" s="1"/>
  <c r="D2540" i="13" s="1"/>
  <c r="AH1385" i="12"/>
  <c r="AJ1385" i="12" s="1"/>
  <c r="D2555" i="13" s="1"/>
  <c r="AH2004" i="12"/>
  <c r="AI2004" i="12" s="1"/>
  <c r="C1936" i="13" s="1"/>
  <c r="AH3404" i="12"/>
  <c r="AJ3404" i="12" s="1"/>
  <c r="D536" i="13" s="1"/>
  <c r="AH940" i="12"/>
  <c r="AH306" i="12"/>
  <c r="AH3021" i="12"/>
  <c r="AH949" i="12"/>
  <c r="AH1938" i="12"/>
  <c r="AJ1938" i="12" s="1"/>
  <c r="D2002" i="13" s="1"/>
  <c r="AH2273" i="12"/>
  <c r="AH879" i="12"/>
  <c r="AH2849" i="12"/>
  <c r="AH892" i="12"/>
  <c r="AJ892" i="12" s="1"/>
  <c r="D3048" i="13" s="1"/>
  <c r="AH3681" i="12"/>
  <c r="AJ3681" i="12" s="1"/>
  <c r="D259" i="13" s="1"/>
  <c r="AH1165" i="12"/>
  <c r="AI1165" i="12" s="1"/>
  <c r="C2775" i="13" s="1"/>
  <c r="AH2549" i="12"/>
  <c r="AI2549" i="12" s="1"/>
  <c r="C1391" i="13" s="1"/>
  <c r="AH947" i="12"/>
  <c r="AI947" i="12" s="1"/>
  <c r="C2993" i="13" s="1"/>
  <c r="AH2638" i="12"/>
  <c r="AH941" i="12"/>
  <c r="AH2521" i="12"/>
  <c r="AH2299" i="12"/>
  <c r="AH2016" i="12"/>
  <c r="AH864" i="12"/>
  <c r="AH2579" i="12"/>
  <c r="AH3760" i="12"/>
  <c r="AJ3760" i="12" s="1"/>
  <c r="D180" i="13" s="1"/>
  <c r="AH1646" i="12"/>
  <c r="AJ1646" i="12" s="1"/>
  <c r="D2294" i="13" s="1"/>
  <c r="AH1881" i="12"/>
  <c r="AI1881" i="12" s="1"/>
  <c r="C2059" i="13" s="1"/>
  <c r="AH451" i="12"/>
  <c r="AJ451" i="12" s="1"/>
  <c r="D3489" i="13" s="1"/>
  <c r="AH303" i="12"/>
  <c r="AH1787" i="12"/>
  <c r="AH3581" i="12"/>
  <c r="AH1262" i="12"/>
  <c r="AH2684" i="12"/>
  <c r="AI2684" i="12" s="1"/>
  <c r="C1256" i="13" s="1"/>
  <c r="AH1598" i="12"/>
  <c r="AH3441" i="12"/>
  <c r="AH1271" i="12"/>
  <c r="AI1271" i="12" s="1"/>
  <c r="C2669" i="13" s="1"/>
  <c r="AH2653" i="12"/>
  <c r="AI2653" i="12" s="1"/>
  <c r="C1287" i="13" s="1"/>
  <c r="AH2248" i="12"/>
  <c r="AI2248" i="12" s="1"/>
  <c r="C1692" i="13" s="1"/>
  <c r="AH2899" i="12"/>
  <c r="AJ2899" i="12" s="1"/>
  <c r="D1041" i="13" s="1"/>
  <c r="AH3189" i="12"/>
  <c r="AJ3189" i="12" s="1"/>
  <c r="D751" i="13" s="1"/>
  <c r="AH2151" i="12"/>
  <c r="AI2151" i="12" s="1"/>
  <c r="C1789" i="13" s="1"/>
  <c r="AH1336" i="12"/>
  <c r="AH2139" i="12"/>
  <c r="AH3781" i="12"/>
  <c r="AH159" i="12"/>
  <c r="AH285" i="12"/>
  <c r="AH2207" i="12"/>
  <c r="AH2041" i="12"/>
  <c r="AJ2041" i="12" s="1"/>
  <c r="D1899" i="13" s="1"/>
  <c r="AH1362" i="12"/>
  <c r="AI1362" i="12" s="1"/>
  <c r="C2578" i="13" s="1"/>
  <c r="AH644" i="12"/>
  <c r="AJ644" i="12" s="1"/>
  <c r="D3296" i="13" s="1"/>
  <c r="AH2603" i="12"/>
  <c r="AJ2603" i="12" s="1"/>
  <c r="D1337" i="13" s="1"/>
  <c r="AH2989" i="12"/>
  <c r="AJ2989" i="12" s="1"/>
  <c r="D951" i="13" s="1"/>
  <c r="AH2378" i="12"/>
  <c r="AH2876" i="12"/>
  <c r="AH1394" i="12"/>
  <c r="AH933" i="12"/>
  <c r="AH1860" i="12"/>
  <c r="AH3912" i="12"/>
  <c r="AH1083" i="12"/>
  <c r="AH2547" i="12"/>
  <c r="AJ2547" i="12" s="1"/>
  <c r="D1393" i="13" s="1"/>
  <c r="AH652" i="12"/>
  <c r="AJ652" i="12" s="1"/>
  <c r="D3288" i="13" s="1"/>
  <c r="AH993" i="12"/>
  <c r="AJ993" i="12" s="1"/>
  <c r="D2947" i="13" s="1"/>
  <c r="AH390" i="12"/>
  <c r="AI390" i="12" s="1"/>
  <c r="C3550" i="13" s="1"/>
  <c r="AH2308" i="12"/>
  <c r="AI2308" i="12" s="1"/>
  <c r="C1632" i="13" s="1"/>
  <c r="AH313" i="12"/>
  <c r="AI313" i="12" s="1"/>
  <c r="C3627" i="13" s="1"/>
  <c r="AH777" i="12"/>
  <c r="AH1054" i="12"/>
  <c r="AH2767" i="12"/>
  <c r="AH2536" i="12"/>
  <c r="AH251" i="12"/>
  <c r="AH1210" i="12"/>
  <c r="AH1937" i="12"/>
  <c r="AI1937" i="12" s="1"/>
  <c r="C2003" i="13" s="1"/>
  <c r="AH3501" i="12"/>
  <c r="AI3501" i="12" s="1"/>
  <c r="C439" i="13" s="1"/>
  <c r="AH1428" i="12"/>
  <c r="AI1428" i="12" s="1"/>
  <c r="C2512" i="13" s="1"/>
  <c r="AH1891" i="12"/>
  <c r="AI1891" i="12" s="1"/>
  <c r="C2049" i="13" s="1"/>
  <c r="AH2129" i="12"/>
  <c r="AJ2129" i="12" s="1"/>
  <c r="D1811" i="13" s="1"/>
  <c r="AH2277" i="12"/>
  <c r="AH2666" i="12"/>
  <c r="AH2569" i="12"/>
  <c r="AH492" i="12"/>
  <c r="AH578" i="12"/>
  <c r="AI578" i="12" s="1"/>
  <c r="C3362" i="13" s="1"/>
  <c r="AH1168" i="12"/>
  <c r="AH2685" i="12"/>
  <c r="AH618" i="12"/>
  <c r="AH1268" i="12"/>
  <c r="AI1268" i="12" s="1"/>
  <c r="C2672" i="13" s="1"/>
  <c r="AH840" i="12"/>
  <c r="AI840" i="12" s="1"/>
  <c r="C3100" i="13" s="1"/>
  <c r="AH727" i="12"/>
  <c r="AJ727" i="12" s="1"/>
  <c r="D3213" i="13" s="1"/>
  <c r="AH2119" i="12"/>
  <c r="AI2119" i="12" s="1"/>
  <c r="C1821" i="13" s="1"/>
  <c r="AH946" i="12"/>
  <c r="AJ946" i="12" s="1"/>
  <c r="D2994" i="13" s="1"/>
  <c r="AH1158" i="12"/>
  <c r="AH1932" i="12"/>
  <c r="AH2097" i="12"/>
  <c r="AH430" i="12"/>
  <c r="AH1455" i="12"/>
  <c r="AH343" i="12"/>
  <c r="AH1276" i="12"/>
  <c r="AJ1276" i="12" s="1"/>
  <c r="D2664" i="13" s="1"/>
  <c r="AH1480" i="12"/>
  <c r="AI1480" i="12" s="1"/>
  <c r="C2460" i="13" s="1"/>
  <c r="AH212" i="12"/>
  <c r="AI212" i="12" s="1"/>
  <c r="C3728" i="13" s="1"/>
  <c r="AH2170" i="12"/>
  <c r="AI2170" i="12" s="1"/>
  <c r="C1770" i="13" s="1"/>
  <c r="AH1647" i="12"/>
  <c r="AJ1647" i="12" s="1"/>
  <c r="D2293" i="13" s="1"/>
  <c r="AH982" i="12"/>
  <c r="AH1792" i="12"/>
  <c r="AH1461" i="12"/>
  <c r="AH751" i="12"/>
  <c r="AH2756" i="12"/>
  <c r="AI2756" i="12" s="1"/>
  <c r="C1184" i="13" s="1"/>
  <c r="AH2216" i="12"/>
  <c r="AH990" i="12"/>
  <c r="AH915" i="12"/>
  <c r="AH1120" i="12"/>
  <c r="AI1120" i="12" s="1"/>
  <c r="C2820" i="13" s="1"/>
  <c r="AH3183" i="12"/>
  <c r="AJ3183" i="12" s="1"/>
  <c r="D757" i="13" s="1"/>
  <c r="AH2988" i="12"/>
  <c r="AJ2988" i="12" s="1"/>
  <c r="D952" i="13" s="1"/>
  <c r="AH2090" i="12"/>
  <c r="AJ2090" i="12" s="1"/>
  <c r="D1850" i="13" s="1"/>
  <c r="AH2363" i="12"/>
  <c r="AJ2363" i="12" s="1"/>
  <c r="D1577" i="13" s="1"/>
  <c r="AH1946" i="12"/>
  <c r="AH3801" i="12"/>
  <c r="AH523" i="12"/>
  <c r="AH501" i="12"/>
  <c r="AH839" i="12"/>
  <c r="AH2077" i="12"/>
  <c r="AH3179" i="12"/>
  <c r="AJ3179" i="12" s="1"/>
  <c r="D761" i="13" s="1"/>
  <c r="AH1890" i="12"/>
  <c r="AJ1890" i="12" s="1"/>
  <c r="D2050" i="13" s="1"/>
  <c r="AH2937" i="12"/>
  <c r="AI2937" i="12" s="1"/>
  <c r="C1003" i="13" s="1"/>
  <c r="AH612" i="12"/>
  <c r="AJ612" i="12" s="1"/>
  <c r="D3328" i="13" s="1"/>
  <c r="AH1521" i="12"/>
  <c r="AJ1521" i="12" s="1"/>
  <c r="D2419" i="13" s="1"/>
  <c r="AH856" i="12"/>
  <c r="AH545" i="12"/>
  <c r="AH1979" i="12"/>
  <c r="AH2281" i="12"/>
  <c r="AH407" i="12"/>
  <c r="AI407" i="12" s="1"/>
  <c r="C3533" i="13" s="1"/>
  <c r="AH1821" i="12"/>
  <c r="AH295" i="12"/>
  <c r="AH1386" i="12"/>
  <c r="AI1386" i="12" s="1"/>
  <c r="C2554" i="13" s="1"/>
  <c r="AH1708" i="12"/>
  <c r="AJ1708" i="12" s="1"/>
  <c r="D2232" i="13" s="1"/>
  <c r="AH1194" i="12"/>
  <c r="AJ1194" i="12" s="1"/>
  <c r="D2746" i="13" s="1"/>
  <c r="AH1457" i="12"/>
  <c r="AJ1457" i="12" s="1"/>
  <c r="D2483" i="13" s="1"/>
  <c r="AH1911" i="12"/>
  <c r="AJ1911" i="12" s="1"/>
  <c r="D2029" i="13" s="1"/>
  <c r="AH2500" i="12"/>
  <c r="AI2500" i="12" s="1"/>
  <c r="C1440" i="13" s="1"/>
  <c r="AH2860" i="12"/>
  <c r="AH3447" i="12"/>
  <c r="AH3029" i="12"/>
  <c r="AH3211" i="12"/>
  <c r="AH3121" i="12"/>
  <c r="AH2147" i="12"/>
  <c r="AH2847" i="12"/>
  <c r="AI2847" i="12" s="1"/>
  <c r="C1093" i="13" s="1"/>
  <c r="AH3316" i="12"/>
  <c r="AJ3316" i="12" s="1"/>
  <c r="D624" i="13" s="1"/>
  <c r="AH565" i="12"/>
  <c r="AJ565" i="12" s="1"/>
  <c r="D3375" i="13" s="1"/>
  <c r="AH3745" i="12"/>
  <c r="AI3745" i="12" s="1"/>
  <c r="C195" i="13" s="1"/>
  <c r="AH3108" i="12"/>
  <c r="AI3108" i="12" s="1"/>
  <c r="C832" i="13" s="1"/>
  <c r="AH760" i="12"/>
  <c r="AH805" i="12"/>
  <c r="AH3112" i="12"/>
  <c r="AH3482" i="12"/>
  <c r="AH3545" i="12"/>
  <c r="AH1996" i="12"/>
  <c r="AH2618" i="12"/>
  <c r="AH2764" i="12"/>
  <c r="AI2764" i="12" s="1"/>
  <c r="C1176" i="13" s="1"/>
  <c r="AH2485" i="12"/>
  <c r="AJ2485" i="12" s="1"/>
  <c r="D1455" i="13" s="1"/>
  <c r="AH473" i="12"/>
  <c r="AJ473" i="12" s="1"/>
  <c r="D3467" i="13" s="1"/>
  <c r="AH2946" i="12"/>
  <c r="AI2946" i="12" s="1"/>
  <c r="C994" i="13" s="1"/>
  <c r="AH3567" i="12"/>
  <c r="AJ3567" i="12" s="1"/>
  <c r="D373" i="13" s="1"/>
  <c r="AH2188" i="12"/>
  <c r="AI2188" i="12" s="1"/>
  <c r="C1752" i="13" s="1"/>
  <c r="AH2663" i="12"/>
  <c r="AH434" i="12"/>
  <c r="AH2164" i="12"/>
  <c r="AH2060" i="12"/>
  <c r="AH977" i="12"/>
  <c r="AH3227" i="12"/>
  <c r="AH1597" i="12"/>
  <c r="AJ1597" i="12" s="1"/>
  <c r="D2343" i="13" s="1"/>
  <c r="AH1364" i="12"/>
  <c r="AJ1364" i="12" s="1"/>
  <c r="D2576" i="13" s="1"/>
  <c r="AH3052" i="12"/>
  <c r="AJ3052" i="12" s="1"/>
  <c r="D888" i="13" s="1"/>
  <c r="AH3416" i="12"/>
  <c r="AJ3416" i="12" s="1"/>
  <c r="D524" i="13" s="1"/>
  <c r="AH931" i="12"/>
  <c r="AI931" i="12" s="1"/>
  <c r="C3009" i="13" s="1"/>
  <c r="AH531" i="12"/>
  <c r="AH867" i="12"/>
  <c r="AH844" i="12"/>
  <c r="AH3926" i="12"/>
  <c r="AH861" i="12"/>
  <c r="AI861" i="12" s="1"/>
  <c r="C3079" i="13" s="1"/>
  <c r="AH1056" i="12"/>
  <c r="AH2121" i="12"/>
  <c r="AH3306" i="12"/>
  <c r="AH1730" i="12"/>
  <c r="AI1730" i="12" s="1"/>
  <c r="C2210" i="13" s="1"/>
  <c r="AH1713" i="12"/>
  <c r="AJ1713" i="12" s="1"/>
  <c r="D2227" i="13" s="1"/>
  <c r="AH1316" i="12"/>
  <c r="AJ1316" i="12" s="1"/>
  <c r="D2624" i="13" s="1"/>
  <c r="AH470" i="12"/>
  <c r="AJ470" i="12" s="1"/>
  <c r="D3470" i="13" s="1"/>
  <c r="AH2597" i="12"/>
  <c r="AH264" i="12"/>
  <c r="AH708" i="12"/>
  <c r="AH1744" i="12"/>
  <c r="AH498" i="12"/>
  <c r="AH3061" i="12"/>
  <c r="AH156" i="12"/>
  <c r="AH2369" i="12"/>
  <c r="AI2369" i="12" s="1"/>
  <c r="C1571" i="13" s="1"/>
  <c r="AH2516" i="12"/>
  <c r="AI2516" i="12" s="1"/>
  <c r="C1424" i="13" s="1"/>
  <c r="AH1105" i="12"/>
  <c r="AI1105" i="12" s="1"/>
  <c r="C2835" i="13" s="1"/>
  <c r="AH2192" i="12"/>
  <c r="AJ2192" i="12" s="1"/>
  <c r="D1748" i="13" s="1"/>
  <c r="AH3430" i="12"/>
  <c r="AJ3430" i="12" s="1"/>
  <c r="D510" i="13" s="1"/>
  <c r="AH2337" i="12"/>
  <c r="AH784" i="12"/>
  <c r="AH3696" i="12"/>
  <c r="AH658" i="12"/>
  <c r="AH1557" i="12"/>
  <c r="AH2297" i="12"/>
  <c r="AH320" i="12"/>
  <c r="AH3450" i="12"/>
  <c r="AI3450" i="12" s="1"/>
  <c r="C490" i="13" s="1"/>
  <c r="AH2034" i="12"/>
  <c r="AJ2034" i="12" s="1"/>
  <c r="D1906" i="13" s="1"/>
  <c r="AH846" i="12"/>
  <c r="AJ846" i="12" s="1"/>
  <c r="D3094" i="13" s="1"/>
  <c r="AH1017" i="12"/>
  <c r="AI1017" i="12" s="1"/>
  <c r="C2923" i="13" s="1"/>
  <c r="AH3310" i="12"/>
  <c r="AI3310" i="12" s="1"/>
  <c r="C630" i="13" s="1"/>
  <c r="AH798" i="12"/>
  <c r="AJ798" i="12" s="1"/>
  <c r="D3142" i="13" s="1"/>
  <c r="AH3718" i="12"/>
  <c r="AH954" i="12"/>
  <c r="AH1096" i="12"/>
  <c r="AH1122" i="12"/>
  <c r="AH1562" i="12"/>
  <c r="AH1834" i="12"/>
  <c r="AH1909" i="12"/>
  <c r="AI1909" i="12" s="1"/>
  <c r="C2031" i="13" s="1"/>
  <c r="AH1728" i="12"/>
  <c r="AJ1728" i="12" s="1"/>
  <c r="D2212" i="13" s="1"/>
  <c r="AH2182" i="12"/>
  <c r="AJ2182" i="12" s="1"/>
  <c r="D1758" i="13" s="1"/>
  <c r="AH2607" i="12"/>
  <c r="AJ2607" i="12" s="1"/>
  <c r="D1333" i="13" s="1"/>
  <c r="AH3395" i="12"/>
  <c r="AI3395" i="12" s="1"/>
  <c r="C545" i="13" s="1"/>
  <c r="AH248" i="12"/>
  <c r="AH1611" i="12"/>
  <c r="AH1874" i="12"/>
  <c r="AH682" i="12"/>
  <c r="AH2760" i="12"/>
  <c r="AI2760" i="12" s="1"/>
  <c r="C1180" i="13" s="1"/>
  <c r="AH893" i="12"/>
  <c r="AH1987" i="12"/>
  <c r="AH2131" i="12"/>
  <c r="AJ2131" i="12" s="1"/>
  <c r="D1809" i="13" s="1"/>
  <c r="AH2827" i="12"/>
  <c r="AJ2827" i="12" s="1"/>
  <c r="D1113" i="13" s="1"/>
  <c r="AH3881" i="12"/>
  <c r="AJ3881" i="12" s="1"/>
  <c r="D59" i="13" s="1"/>
  <c r="AH2967" i="12"/>
  <c r="AJ2967" i="12" s="1"/>
  <c r="D973" i="13" s="1"/>
  <c r="AH3127" i="12"/>
  <c r="AI3127" i="12" s="1"/>
  <c r="C813" i="13" s="1"/>
  <c r="AH980" i="12"/>
  <c r="AJ980" i="12" s="1"/>
  <c r="D2960" i="13" s="1"/>
  <c r="AH2276" i="12"/>
  <c r="AH1318" i="12"/>
  <c r="AH1147" i="12"/>
  <c r="AH729" i="12"/>
  <c r="AH2195" i="12"/>
  <c r="AH1024" i="12"/>
  <c r="AH1927" i="12"/>
  <c r="AJ1927" i="12" s="1"/>
  <c r="D2013" i="13" s="1"/>
  <c r="AH1921" i="12"/>
  <c r="AI1921" i="12" s="1"/>
  <c r="C2019" i="13" s="1"/>
  <c r="AH581" i="12"/>
  <c r="AI581" i="12" s="1"/>
  <c r="C3359" i="13" s="1"/>
  <c r="AH1079" i="12"/>
  <c r="AJ1079" i="12" s="1"/>
  <c r="D2861" i="13" s="1"/>
  <c r="AH3193" i="12"/>
  <c r="AJ3193" i="12" s="1"/>
  <c r="D747" i="13" s="1"/>
  <c r="AH1343" i="12"/>
  <c r="AH1554" i="12"/>
  <c r="AH1514" i="12"/>
  <c r="AH969" i="12"/>
  <c r="AH1941" i="12"/>
  <c r="AJ1941" i="12" s="1"/>
  <c r="D1999" i="13" s="1"/>
  <c r="AH2322" i="12"/>
  <c r="AH2454" i="12"/>
  <c r="AH563" i="12"/>
  <c r="AJ563" i="12" s="1"/>
  <c r="D3377" i="13" s="1"/>
  <c r="AH2222" i="12"/>
  <c r="AJ2222" i="12" s="1"/>
  <c r="D1718" i="13" s="1"/>
  <c r="AH2043" i="12"/>
  <c r="AI2043" i="12" s="1"/>
  <c r="C1897" i="13" s="1"/>
  <c r="AH697" i="12"/>
  <c r="AI697" i="12" s="1"/>
  <c r="C3243" i="13" s="1"/>
  <c r="AH1870" i="12"/>
  <c r="AI1870" i="12" s="1"/>
  <c r="C2070" i="13" s="1"/>
  <c r="AH2439" i="12"/>
  <c r="AJ2439" i="12" s="1"/>
  <c r="D1501" i="13" s="1"/>
  <c r="AH680" i="12"/>
  <c r="AH1070" i="12"/>
  <c r="AH3000" i="12"/>
  <c r="AH3795" i="12"/>
  <c r="AH945" i="12"/>
  <c r="AH2108" i="12"/>
  <c r="AH2370" i="12"/>
  <c r="AJ2370" i="12" s="1"/>
  <c r="D1570" i="13" s="1"/>
  <c r="AH386" i="12"/>
  <c r="AJ386" i="12" s="1"/>
  <c r="D3554" i="13" s="1"/>
  <c r="AH3808" i="12"/>
  <c r="AI3808" i="12" s="1"/>
  <c r="C132" i="13" s="1"/>
  <c r="AH2839" i="12"/>
  <c r="AJ2839" i="12" s="1"/>
  <c r="D1101" i="13" s="1"/>
  <c r="AH723" i="12"/>
  <c r="AI723" i="12" s="1"/>
  <c r="C3217" i="13" s="1"/>
  <c r="AH613" i="12"/>
  <c r="AH244" i="12"/>
  <c r="AH3331" i="12"/>
  <c r="AH1810" i="12"/>
  <c r="AH2817" i="12"/>
  <c r="AJ2817" i="12" s="1"/>
  <c r="D1123" i="13" s="1"/>
  <c r="AH2866" i="12"/>
  <c r="AH2320" i="12"/>
  <c r="AH895" i="12"/>
  <c r="AJ895" i="12" s="1"/>
  <c r="D3045" i="13" s="1"/>
  <c r="AH2821" i="12"/>
  <c r="AJ2821" i="12" s="1"/>
  <c r="D1119" i="13" s="1"/>
  <c r="AH2588" i="12"/>
  <c r="AI2588" i="12" s="1"/>
  <c r="C1352" i="13" s="1"/>
  <c r="AH637" i="12"/>
  <c r="AI637" i="12" s="1"/>
  <c r="C3303" i="13" s="1"/>
  <c r="AH3060" i="12"/>
  <c r="AJ3060" i="12" s="1"/>
  <c r="D880" i="13" s="1"/>
  <c r="AH956" i="12"/>
  <c r="AH2795" i="12"/>
  <c r="AH1256" i="12"/>
  <c r="AH1044" i="12"/>
  <c r="AH2835" i="12"/>
  <c r="AH1193" i="12"/>
  <c r="AH1693" i="12"/>
  <c r="AH2256" i="12"/>
  <c r="AI2256" i="12" s="1"/>
  <c r="C1684" i="13" s="1"/>
  <c r="AH193" i="12"/>
  <c r="AI193" i="12" s="1"/>
  <c r="C3747" i="13" s="1"/>
  <c r="AH3238" i="12"/>
  <c r="AI3238" i="12" s="1"/>
  <c r="C702" i="13" s="1"/>
  <c r="AH485" i="12"/>
  <c r="AI485" i="12" s="1"/>
  <c r="C3455" i="13" s="1"/>
  <c r="AH160" i="12"/>
  <c r="AI160" i="12" s="1"/>
  <c r="C3780" i="13" s="1"/>
  <c r="AH2003" i="12"/>
  <c r="AH1020" i="12"/>
  <c r="AH1073" i="12"/>
  <c r="AH1111" i="12"/>
  <c r="AH2081" i="12"/>
  <c r="AI2081" i="12" s="1"/>
  <c r="C1859" i="13" s="1"/>
  <c r="AH519" i="12"/>
  <c r="AH1775" i="12"/>
  <c r="AH2035" i="12"/>
  <c r="AJ2035" i="12" s="1"/>
  <c r="D1905" i="13" s="1"/>
  <c r="AH1813" i="12"/>
  <c r="AJ1813" i="12" s="1"/>
  <c r="D2127" i="13" s="1"/>
  <c r="AH2099" i="12"/>
  <c r="AJ2099" i="12" s="1"/>
  <c r="D1841" i="13" s="1"/>
  <c r="AH3590" i="12"/>
  <c r="AI3590" i="12" s="1"/>
  <c r="C350" i="13" s="1"/>
  <c r="AH176" i="12"/>
  <c r="AI176" i="12" s="1"/>
  <c r="C3764" i="13" s="1"/>
  <c r="AH2496" i="12"/>
  <c r="AI2496" i="12" s="1"/>
  <c r="C1444" i="13" s="1"/>
  <c r="AH1307" i="12"/>
  <c r="AH2237" i="12"/>
  <c r="AH582" i="12"/>
  <c r="AH216" i="12"/>
  <c r="AH3464" i="12"/>
  <c r="AH133" i="12"/>
  <c r="AH2628" i="12"/>
  <c r="AJ2628" i="12" s="1"/>
  <c r="D1312" i="13" s="1"/>
  <c r="AH283" i="12"/>
  <c r="AI283" i="12" s="1"/>
  <c r="C3657" i="13" s="1"/>
  <c r="AH1919" i="12"/>
  <c r="AI1919" i="12" s="1"/>
  <c r="C2021" i="13" s="1"/>
  <c r="AH1586" i="12"/>
  <c r="AJ1586" i="12" s="1"/>
  <c r="D2354" i="13" s="1"/>
  <c r="AH1267" i="12"/>
  <c r="AJ1267" i="12" s="1"/>
  <c r="D2673" i="13" s="1"/>
  <c r="AH2958" i="12"/>
  <c r="AH1202" i="12"/>
  <c r="AI1202" i="12" s="1"/>
  <c r="C2738" i="13" s="1"/>
  <c r="AH1761" i="12"/>
  <c r="AH897" i="12"/>
  <c r="AH2388" i="12"/>
  <c r="AI2388" i="12" s="1"/>
  <c r="C1552" i="13" s="1"/>
  <c r="AH806" i="12"/>
  <c r="AH2290" i="12"/>
  <c r="AH385" i="12"/>
  <c r="AI385" i="12" s="1"/>
  <c r="C3555" i="13" s="1"/>
  <c r="AH1645" i="12"/>
  <c r="AH3704" i="12"/>
  <c r="AJ3704" i="12" s="1"/>
  <c r="D236" i="13" s="1"/>
  <c r="AH1490" i="12"/>
  <c r="AI1490" i="12" s="1"/>
  <c r="C2450" i="13" s="1"/>
  <c r="AH1223" i="12"/>
  <c r="AJ1223" i="12" s="1"/>
  <c r="D2717" i="13" s="1"/>
  <c r="AH972" i="12"/>
  <c r="AJ972" i="12" s="1"/>
  <c r="D2968" i="13" s="1"/>
  <c r="AH985" i="12"/>
  <c r="AH1016" i="12"/>
  <c r="AH3446" i="12"/>
  <c r="AH2084" i="12"/>
  <c r="AH678" i="12"/>
  <c r="AJ678" i="12" s="1"/>
  <c r="D3262" i="13" s="1"/>
  <c r="AH2168" i="12"/>
  <c r="AH803" i="12"/>
  <c r="AJ803" i="12" s="1"/>
  <c r="D3137" i="13" s="1"/>
  <c r="AH1338" i="12"/>
  <c r="AJ1338" i="12" s="1"/>
  <c r="D2602" i="13" s="1"/>
  <c r="AH2520" i="12"/>
  <c r="AJ2520" i="12" s="1"/>
  <c r="D1420" i="13" s="1"/>
  <c r="AH3593" i="12"/>
  <c r="AJ3593" i="12" s="1"/>
  <c r="D347" i="13" s="1"/>
  <c r="AH265" i="12"/>
  <c r="AJ265" i="12" s="1"/>
  <c r="D3675" i="13" s="1"/>
  <c r="AH1507" i="12"/>
  <c r="AH2927" i="12"/>
  <c r="AH3264" i="12"/>
  <c r="AH639" i="12"/>
  <c r="AH1253" i="12"/>
  <c r="AJ1253" i="12" s="1"/>
  <c r="D2687" i="13" s="1"/>
  <c r="AH1726" i="12"/>
  <c r="AH711" i="12"/>
  <c r="AH1889" i="12"/>
  <c r="AJ1889" i="12" s="1"/>
  <c r="D2051" i="13" s="1"/>
  <c r="AH1825" i="12"/>
  <c r="AI1825" i="12" s="1"/>
  <c r="C2115" i="13" s="1"/>
  <c r="AH2674" i="12"/>
  <c r="AI2674" i="12" s="1"/>
  <c r="C1266" i="13" s="1"/>
  <c r="AH3014" i="12"/>
  <c r="AJ3014" i="12" s="1"/>
  <c r="D926" i="13" s="1"/>
  <c r="AH2642" i="12"/>
  <c r="AJ2642" i="12" s="1"/>
  <c r="D1298" i="13" s="1"/>
  <c r="AH205" i="12"/>
  <c r="AI205" i="12" s="1"/>
  <c r="C3735" i="13" s="1"/>
  <c r="AH672" i="12"/>
  <c r="AH2163" i="12"/>
  <c r="AH1393" i="12"/>
  <c r="AH2698" i="12"/>
  <c r="AH1162" i="12"/>
  <c r="AH3349" i="12"/>
  <c r="AH2200" i="12"/>
  <c r="AJ2200" i="12" s="1"/>
  <c r="D1740" i="13" s="1"/>
  <c r="AH1552" i="12"/>
  <c r="AJ1552" i="12" s="1"/>
  <c r="D2388" i="13" s="1"/>
  <c r="AH2617" i="12"/>
  <c r="AI2617" i="12" s="1"/>
  <c r="C1323" i="13" s="1"/>
  <c r="AH1925" i="12"/>
  <c r="AJ1925" i="12" s="1"/>
  <c r="D2015" i="13" s="1"/>
  <c r="AH764" i="12"/>
  <c r="AJ764" i="12" s="1"/>
  <c r="D3176" i="13" s="1"/>
  <c r="AH2491" i="12"/>
  <c r="AH1427" i="12"/>
  <c r="AI1427" i="12" s="1"/>
  <c r="C2513" i="13" s="1"/>
  <c r="AH2678" i="12"/>
  <c r="AH903" i="12"/>
  <c r="AH1413" i="12"/>
  <c r="AI1413" i="12" s="1"/>
  <c r="C2527" i="13" s="1"/>
  <c r="AH1178" i="12"/>
  <c r="AH1272" i="12"/>
  <c r="AH881" i="12"/>
  <c r="AJ881" i="12" s="1"/>
  <c r="D3059" i="13" s="1"/>
  <c r="AH1422" i="12"/>
  <c r="AI1422" i="12" s="1"/>
  <c r="C2518" i="13" s="1"/>
  <c r="AH3584" i="12"/>
  <c r="AI3584" i="12" s="1"/>
  <c r="C356" i="13" s="1"/>
  <c r="AH2679" i="12"/>
  <c r="AJ2679" i="12" s="1"/>
  <c r="D1261" i="13" s="1"/>
  <c r="AH1330" i="12"/>
  <c r="AJ1330" i="12" s="1"/>
  <c r="D2610" i="13" s="1"/>
  <c r="AH417" i="12"/>
  <c r="AJ417" i="12" s="1"/>
  <c r="D3523" i="13" s="1"/>
  <c r="AH1063" i="12"/>
  <c r="AH1350" i="12"/>
  <c r="AH3494" i="12"/>
  <c r="AH821" i="12"/>
  <c r="AH1302" i="12"/>
  <c r="AI1302" i="12" s="1"/>
  <c r="C2638" i="13" s="1"/>
  <c r="AH182" i="12"/>
  <c r="AH1346" i="12"/>
  <c r="AH524" i="12"/>
  <c r="AJ524" i="12" s="1"/>
  <c r="D3416" i="13" s="1"/>
  <c r="AH1408" i="12"/>
  <c r="AJ1408" i="12" s="1"/>
  <c r="D2532" i="13" s="1"/>
  <c r="AH2947" i="12"/>
  <c r="AJ2947" i="12" s="1"/>
  <c r="D993" i="13" s="1"/>
  <c r="AH1910" i="12"/>
  <c r="AJ1910" i="12" s="1"/>
  <c r="D2030" i="13" s="1"/>
  <c r="AH1603" i="12"/>
  <c r="AH2842" i="12"/>
  <c r="AH1605" i="12"/>
  <c r="AH1191" i="12"/>
  <c r="AH388" i="12"/>
  <c r="AI388" i="12" s="1"/>
  <c r="C3552" i="13" s="1"/>
  <c r="AH575" i="12"/>
  <c r="AH2865" i="12"/>
  <c r="AH1229" i="12"/>
  <c r="AI1229" i="12" s="1"/>
  <c r="C2711" i="13" s="1"/>
  <c r="AH1815" i="12"/>
  <c r="AI1815" i="12" s="1"/>
  <c r="C2125" i="13" s="1"/>
  <c r="AH2752" i="12"/>
  <c r="AI2752" i="12" s="1"/>
  <c r="C1188" i="13" s="1"/>
  <c r="AH1078" i="12"/>
  <c r="AI1078" i="12" s="1"/>
  <c r="C2862" i="13" s="1"/>
  <c r="AH1303" i="12"/>
  <c r="AI1303" i="12" s="1"/>
  <c r="C2637" i="13" s="1"/>
  <c r="AH2910" i="12"/>
  <c r="AJ2910" i="12" s="1"/>
  <c r="D1030" i="13" s="1"/>
  <c r="AH2476" i="12"/>
  <c r="AH2523" i="12"/>
  <c r="AH3599" i="12"/>
  <c r="AH2953" i="12"/>
  <c r="AH315" i="12"/>
  <c r="AH405" i="12"/>
  <c r="AH866" i="12"/>
  <c r="AH1095" i="12"/>
  <c r="AI1095" i="12" s="1"/>
  <c r="C2845" i="13" s="1"/>
  <c r="AH1125" i="12"/>
  <c r="AI1125" i="12" s="1"/>
  <c r="C2815" i="13" s="1"/>
  <c r="AH168" i="12"/>
  <c r="AI168" i="12" s="1"/>
  <c r="C3772" i="13" s="1"/>
  <c r="AH223" i="12"/>
  <c r="AJ223" i="12" s="1"/>
  <c r="D3717" i="13" s="1"/>
  <c r="AH1887" i="12"/>
  <c r="AH3518" i="12"/>
  <c r="AJ3518" i="12" s="1"/>
  <c r="D422" i="13" s="1"/>
  <c r="AH3098" i="12"/>
  <c r="AH894" i="12"/>
  <c r="AH2470" i="12"/>
  <c r="AI2470" i="12" s="1"/>
  <c r="C1470" i="13" s="1"/>
  <c r="AH2499" i="12"/>
  <c r="AH1404" i="12"/>
  <c r="AH1710" i="12"/>
  <c r="AI1710" i="12" s="1"/>
  <c r="C2230" i="13" s="1"/>
  <c r="AH2734" i="12"/>
  <c r="AI2734" i="12" s="1"/>
  <c r="C1206" i="13" s="1"/>
  <c r="AH1669" i="12"/>
  <c r="AJ1669" i="12" s="1"/>
  <c r="D2271" i="13" s="1"/>
  <c r="AH3207" i="12"/>
  <c r="AI3207" i="12" s="1"/>
  <c r="C733" i="13" s="1"/>
  <c r="AH2243" i="12"/>
  <c r="AJ2243" i="12" s="1"/>
  <c r="D1697" i="13" s="1"/>
  <c r="AH3520" i="12"/>
  <c r="AJ3520" i="12" s="1"/>
  <c r="D420" i="13" s="1"/>
  <c r="AH2039" i="12"/>
  <c r="AH1823" i="12"/>
  <c r="AH3171" i="12"/>
  <c r="AH147" i="12"/>
  <c r="AH1299" i="12"/>
  <c r="AJ1299" i="12" s="1"/>
  <c r="D2641" i="13" s="1"/>
  <c r="AH364" i="12"/>
  <c r="AH638" i="12"/>
  <c r="AJ638" i="12" s="1"/>
  <c r="D3302" i="13" s="1"/>
  <c r="AH2896" i="12"/>
  <c r="AJ2896" i="12" s="1"/>
  <c r="D1044" i="13" s="1"/>
  <c r="AH2573" i="12"/>
  <c r="AI2573" i="12" s="1"/>
  <c r="C1367" i="13" s="1"/>
  <c r="AH748" i="12"/>
  <c r="AI748" i="12" s="1"/>
  <c r="C3192" i="13" s="1"/>
  <c r="AH591" i="12"/>
  <c r="AI591" i="12" s="1"/>
  <c r="C3349" i="13" s="1"/>
  <c r="AH1522" i="12"/>
  <c r="AH273" i="12"/>
  <c r="AH938" i="12"/>
  <c r="AH919" i="12"/>
  <c r="AH1278" i="12"/>
  <c r="AJ1278" i="12" s="1"/>
  <c r="D2662" i="13" s="1"/>
  <c r="AH2008" i="12"/>
  <c r="AH2398" i="12"/>
  <c r="AH3496" i="12"/>
  <c r="AJ3496" i="12" s="1"/>
  <c r="D444" i="13" s="1"/>
  <c r="AH1292" i="12"/>
  <c r="AJ1292" i="12" s="1"/>
  <c r="D2648" i="13" s="1"/>
  <c r="AH2524" i="12"/>
  <c r="AI2524" i="12" s="1"/>
  <c r="C1416" i="13" s="1"/>
  <c r="AH453" i="12"/>
  <c r="AI453" i="12" s="1"/>
  <c r="C3487" i="13" s="1"/>
  <c r="AH1319" i="12"/>
  <c r="AJ1319" i="12" s="1"/>
  <c r="D2621" i="13" s="1"/>
  <c r="AH1868" i="12"/>
  <c r="AJ1868" i="12" s="1"/>
  <c r="D2072" i="13" s="1"/>
  <c r="AH2278" i="12"/>
  <c r="AH686" i="12"/>
  <c r="AH820" i="12"/>
  <c r="AH950" i="12"/>
  <c r="AH1372" i="12"/>
  <c r="AH693" i="12"/>
  <c r="AH1166" i="12"/>
  <c r="AJ1166" i="12" s="1"/>
  <c r="D2774" i="13" s="1"/>
  <c r="AH276" i="12"/>
  <c r="AJ276" i="12" s="1"/>
  <c r="D3664" i="13" s="1"/>
  <c r="AH294" i="12"/>
  <c r="AJ294" i="12" s="1"/>
  <c r="D3646" i="13" s="1"/>
  <c r="AH274" i="12"/>
  <c r="AI274" i="12" s="1"/>
  <c r="C3666" i="13" s="1"/>
  <c r="AH1564" i="12"/>
  <c r="AJ1564" i="12" s="1"/>
  <c r="D2376" i="13" s="1"/>
  <c r="AH3607" i="12"/>
  <c r="AH923" i="12"/>
  <c r="AJ923" i="12" s="1"/>
  <c r="D3017" i="13" s="1"/>
  <c r="AH928" i="12"/>
  <c r="AH1477" i="12"/>
  <c r="AH1184" i="12"/>
  <c r="AI1184" i="12" s="1"/>
  <c r="C2756" i="13" s="1"/>
  <c r="AH3791" i="12"/>
  <c r="AH1418" i="12"/>
  <c r="AH334" i="12"/>
  <c r="AI334" i="12" s="1"/>
  <c r="C3606" i="13" s="1"/>
  <c r="AH728" i="12"/>
  <c r="AJ728" i="12" s="1"/>
  <c r="D3212" i="13" s="1"/>
  <c r="AH1033" i="12"/>
  <c r="AJ1033" i="12" s="1"/>
  <c r="D2907" i="13" s="1"/>
  <c r="AH2368" i="12"/>
  <c r="AI2368" i="12" s="1"/>
  <c r="C1572" i="13" s="1"/>
  <c r="AH2469" i="12"/>
  <c r="AI2469" i="12" s="1"/>
  <c r="C1471" i="13" s="1"/>
  <c r="AH2983" i="12"/>
  <c r="AJ2983" i="12" s="1"/>
  <c r="D957" i="13" s="1"/>
  <c r="AH342" i="12"/>
  <c r="AH1222" i="12"/>
  <c r="AH2794" i="12"/>
  <c r="AH1006" i="12"/>
  <c r="AH1266" i="12"/>
  <c r="AJ1266" i="12" s="1"/>
  <c r="D2674" i="13" s="1"/>
  <c r="AH3067" i="12"/>
  <c r="AH1753" i="12"/>
  <c r="AI1753" i="12" s="1"/>
  <c r="C2187" i="13" s="1"/>
  <c r="AH3300" i="12"/>
  <c r="AI3300" i="12" s="1"/>
  <c r="C640" i="13" s="1"/>
  <c r="AH2209" i="12"/>
  <c r="AI2209" i="12" s="1"/>
  <c r="C1731" i="13" s="1"/>
  <c r="AH1752" i="12"/>
  <c r="AJ1752" i="12" s="1"/>
  <c r="D2188" i="13" s="1"/>
  <c r="AH2935" i="12"/>
  <c r="AI2935" i="12" s="1"/>
  <c r="C1005" i="13" s="1"/>
  <c r="AH2577" i="12"/>
  <c r="AH1608" i="12"/>
  <c r="AH2932" i="12"/>
  <c r="AH3294" i="12"/>
  <c r="AH3625" i="12"/>
  <c r="AI3625" i="12" s="1"/>
  <c r="C315" i="13" s="1"/>
  <c r="AH3536" i="12"/>
  <c r="AH3059" i="12"/>
  <c r="AH2342" i="12"/>
  <c r="AI2342" i="12" s="1"/>
  <c r="C1598" i="13" s="1"/>
  <c r="AH3364" i="12"/>
  <c r="AJ3364" i="12" s="1"/>
  <c r="D576" i="13" s="1"/>
  <c r="AH1135" i="12"/>
  <c r="AI1135" i="12" s="1"/>
  <c r="C2805" i="13" s="1"/>
  <c r="AH1576" i="12"/>
  <c r="AJ1576" i="12" s="1"/>
  <c r="D2364" i="13" s="1"/>
  <c r="AH1634" i="12"/>
  <c r="AJ1634" i="12" s="1"/>
  <c r="D2306" i="13" s="1"/>
  <c r="AH3421" i="12"/>
  <c r="AI3421" i="12" s="1"/>
  <c r="C519" i="13" s="1"/>
  <c r="AH3658" i="12"/>
  <c r="AH3377" i="12"/>
  <c r="AH1879" i="12"/>
  <c r="AH2279" i="12"/>
  <c r="AH1458" i="12"/>
  <c r="AH2697" i="12"/>
  <c r="AH3417" i="12"/>
  <c r="AI3417" i="12" s="1"/>
  <c r="C523" i="13" s="1"/>
  <c r="AH1607" i="12"/>
  <c r="AI1607" i="12" s="1"/>
  <c r="C2333" i="13" s="1"/>
  <c r="AH1435" i="12"/>
  <c r="AI1435" i="12" s="1"/>
  <c r="C2505" i="13" s="1"/>
  <c r="AH284" i="12"/>
  <c r="AJ284" i="12" s="1"/>
  <c r="D3656" i="13" s="1"/>
  <c r="AH1918" i="12"/>
  <c r="AJ1918" i="12" s="1"/>
  <c r="D2022" i="13" s="1"/>
  <c r="AH2596" i="12"/>
  <c r="AH1084" i="12"/>
  <c r="AI1084" i="12" s="1"/>
  <c r="C2856" i="13" s="1"/>
  <c r="AH1958" i="12"/>
  <c r="AH2319" i="12"/>
  <c r="AH1347" i="12"/>
  <c r="AJ1347" i="12" s="1"/>
  <c r="D2593" i="13" s="1"/>
  <c r="AH2833" i="12"/>
  <c r="AH510" i="12"/>
  <c r="AH3932" i="12"/>
  <c r="AJ3932" i="12" s="1"/>
  <c r="D8" i="13" s="1"/>
  <c r="AH3849" i="12"/>
  <c r="AI3849" i="12" s="1"/>
  <c r="C91" i="13" s="1"/>
  <c r="AH2715" i="12"/>
  <c r="AI2715" i="12" s="1"/>
  <c r="C1225" i="13" s="1"/>
  <c r="AH770" i="12"/>
  <c r="AI770" i="12" s="1"/>
  <c r="C3170" i="13" s="1"/>
  <c r="AH3467" i="12"/>
  <c r="AI3467" i="12" s="1"/>
  <c r="C473" i="13" s="1"/>
  <c r="AH984" i="12"/>
  <c r="AJ984" i="12" s="1"/>
  <c r="D2956" i="13" s="1"/>
  <c r="AH1604" i="12"/>
  <c r="AH1234" i="12"/>
  <c r="AH1118" i="12"/>
  <c r="AH2440" i="12"/>
  <c r="AH2271" i="12"/>
  <c r="AI2271" i="12" s="1"/>
  <c r="C1669" i="13" s="1"/>
  <c r="AH203" i="12"/>
  <c r="AH257" i="12"/>
  <c r="AI257" i="12" s="1"/>
  <c r="C3683" i="13" s="1"/>
  <c r="AH577" i="12"/>
  <c r="AJ577" i="12" s="1"/>
  <c r="D3363" i="13" s="1"/>
  <c r="AH2504" i="12"/>
  <c r="AJ2504" i="12" s="1"/>
  <c r="D1436" i="13" s="1"/>
  <c r="AH2695" i="12"/>
  <c r="AI2695" i="12" s="1"/>
  <c r="C1245" i="13" s="1"/>
  <c r="AH2601" i="12"/>
  <c r="AJ2601" i="12" s="1"/>
  <c r="D1339" i="13" s="1"/>
  <c r="AH2483" i="12"/>
  <c r="AH456" i="12"/>
  <c r="AH1656" i="12"/>
  <c r="AH2870" i="12"/>
  <c r="AH2729" i="12"/>
  <c r="AI2729" i="12" s="1"/>
  <c r="C1211" i="13" s="1"/>
  <c r="AH3267" i="12"/>
  <c r="AH3036" i="12"/>
  <c r="AH2533" i="12"/>
  <c r="AH3524" i="12"/>
  <c r="AI3524" i="12" s="1"/>
  <c r="C416" i="13" s="1"/>
  <c r="AH2904" i="12"/>
  <c r="AI2904" i="12" s="1"/>
  <c r="C1036" i="13" s="1"/>
  <c r="AH521" i="12"/>
  <c r="AJ521" i="12" s="1"/>
  <c r="D3419" i="13" s="1"/>
  <c r="AH2028" i="12"/>
  <c r="AI2028" i="12" s="1"/>
  <c r="C1912" i="13" s="1"/>
  <c r="AH1059" i="12"/>
  <c r="AJ1059" i="12" s="1"/>
  <c r="D2881" i="13" s="1"/>
  <c r="AH1441" i="12"/>
  <c r="AH2134" i="12"/>
  <c r="AH3119" i="12"/>
  <c r="AH2902" i="12"/>
  <c r="AH3263" i="12"/>
  <c r="AH1981" i="12"/>
  <c r="AH981" i="12"/>
  <c r="AJ981" i="12" s="1"/>
  <c r="D2959" i="13" s="1"/>
  <c r="AH2196" i="12"/>
  <c r="AJ2196" i="12" s="1"/>
  <c r="D1744" i="13" s="1"/>
  <c r="AH731" i="12"/>
  <c r="AI731" i="12" s="1"/>
  <c r="C3209" i="13" s="1"/>
  <c r="AH2814" i="12"/>
  <c r="AI2814" i="12" s="1"/>
  <c r="C1126" i="13" s="1"/>
  <c r="AH2420" i="12"/>
  <c r="AJ2420" i="12" s="1"/>
  <c r="D1520" i="13" s="1"/>
  <c r="AH2534" i="12"/>
  <c r="AH426" i="12"/>
  <c r="AI426" i="12" s="1"/>
  <c r="C3514" i="13" s="1"/>
  <c r="AH1655" i="12"/>
  <c r="AH1699" i="12"/>
  <c r="AH704" i="12"/>
  <c r="AJ704" i="12" s="1"/>
  <c r="D3236" i="13" s="1"/>
  <c r="AH1614" i="12"/>
  <c r="AH3413" i="12"/>
  <c r="AH353" i="12"/>
  <c r="AJ353" i="12" s="1"/>
  <c r="D3587" i="13" s="1"/>
  <c r="AH2123" i="12"/>
  <c r="AJ2123" i="12" s="1"/>
  <c r="D1817" i="13" s="1"/>
  <c r="AH3242" i="12"/>
  <c r="AJ3242" i="12" s="1"/>
  <c r="D698" i="13" s="1"/>
  <c r="AH1995" i="12"/>
  <c r="AI1995" i="12" s="1"/>
  <c r="C1945" i="13" s="1"/>
  <c r="AH382" i="12"/>
  <c r="AI382" i="12" s="1"/>
  <c r="C3558" i="13" s="1"/>
  <c r="AH620" i="12"/>
  <c r="AJ620" i="12" s="1"/>
  <c r="D3320" i="13" s="1"/>
  <c r="AH1257" i="12"/>
  <c r="AH2915" i="12"/>
  <c r="AH835" i="12"/>
  <c r="AH387" i="12"/>
  <c r="AH3017" i="12"/>
  <c r="AJ3017" i="12" s="1"/>
  <c r="D923" i="13" s="1"/>
  <c r="AH1997" i="12"/>
  <c r="AH815" i="12"/>
  <c r="AJ815" i="12" s="1"/>
  <c r="D3125" i="13" s="1"/>
  <c r="AH2746" i="12"/>
  <c r="AJ2746" i="12" s="1"/>
  <c r="D1194" i="13" s="1"/>
  <c r="AH961" i="12"/>
  <c r="AJ961" i="12" s="1"/>
  <c r="D2979" i="13" s="1"/>
  <c r="AH3673" i="12"/>
  <c r="AI3673" i="12" s="1"/>
  <c r="C267" i="13" s="1"/>
  <c r="AH1260" i="12"/>
  <c r="AI1260" i="12" s="1"/>
  <c r="C2680" i="13" s="1"/>
  <c r="AH3199" i="12"/>
  <c r="AH2845" i="12"/>
  <c r="AH347" i="12"/>
  <c r="AH2402" i="12"/>
  <c r="AH1816" i="12"/>
  <c r="AI1816" i="12" s="1"/>
  <c r="C2124" i="13" s="1"/>
  <c r="AH1305" i="12"/>
  <c r="AH1077" i="12"/>
  <c r="AH467" i="12"/>
  <c r="AI467" i="12" s="1"/>
  <c r="C3473" i="13" s="1"/>
  <c r="AH951" i="12"/>
  <c r="AI951" i="12" s="1"/>
  <c r="C2989" i="13" s="1"/>
  <c r="AH3568" i="12"/>
  <c r="AJ3568" i="12" s="1"/>
  <c r="D372" i="13" s="1"/>
  <c r="AH2089" i="12"/>
  <c r="AJ2089" i="12" s="1"/>
  <c r="D1851" i="13" s="1"/>
  <c r="AH1312" i="12"/>
  <c r="AI1312" i="12" s="1"/>
  <c r="C2628" i="13" s="1"/>
  <c r="AH2803" i="12"/>
  <c r="AI2803" i="12" s="1"/>
  <c r="C1137" i="13" s="1"/>
  <c r="AH1023" i="12"/>
  <c r="AH235" i="12"/>
  <c r="AH2387" i="12"/>
  <c r="AH134" i="12"/>
  <c r="AH1327" i="12"/>
  <c r="AH2735" i="12"/>
  <c r="AH462" i="12"/>
  <c r="AJ462" i="12" s="1"/>
  <c r="D3478" i="13" s="1"/>
  <c r="AH2159" i="12"/>
  <c r="AI2159" i="12" s="1"/>
  <c r="C1781" i="13" s="1"/>
  <c r="AH2595" i="12"/>
  <c r="AI2595" i="12" s="1"/>
  <c r="C1345" i="13" s="1"/>
  <c r="AH2176" i="12"/>
  <c r="AI2176" i="12" s="1"/>
  <c r="C1764" i="13" s="1"/>
  <c r="AH2612" i="12"/>
  <c r="AI2612" i="12" s="1"/>
  <c r="C1328" i="13" s="1"/>
  <c r="AH1553" i="12"/>
  <c r="AH1277" i="12"/>
  <c r="AI1277" i="12" s="1"/>
  <c r="C2663" i="13" s="1"/>
  <c r="AH370" i="12"/>
  <c r="AH2771" i="12"/>
  <c r="AH373" i="12"/>
  <c r="AI373" i="12" s="1"/>
  <c r="C3567" i="13" s="1"/>
  <c r="AH3837" i="12"/>
  <c r="AH1311" i="12"/>
  <c r="AH850" i="12"/>
  <c r="AI850" i="12" s="1"/>
  <c r="C3090" i="13" s="1"/>
  <c r="AH404" i="12"/>
  <c r="AI404" i="12" s="1"/>
  <c r="C3536" i="13" s="1"/>
  <c r="AH170" i="12"/>
  <c r="AJ170" i="12" s="1"/>
  <c r="D3770" i="13" s="1"/>
  <c r="AH508" i="12"/>
  <c r="AJ508" i="12" s="1"/>
  <c r="D3432" i="13" s="1"/>
  <c r="AH1972" i="12"/>
  <c r="AI1972" i="12" s="1"/>
  <c r="C1968" i="13" s="1"/>
  <c r="AH412" i="12"/>
  <c r="AJ412" i="12" s="1"/>
  <c r="D3528" i="13" s="1"/>
  <c r="AH1127" i="12"/>
  <c r="AH1037" i="12"/>
  <c r="AH1742" i="12"/>
  <c r="AH1254" i="12"/>
  <c r="AH1368" i="12"/>
  <c r="AI1368" i="12" s="1"/>
  <c r="C2572" i="13" s="1"/>
  <c r="AH2881" i="12"/>
  <c r="AH1324" i="12"/>
  <c r="AJ1324" i="12" s="1"/>
  <c r="D2616" i="13" s="1"/>
  <c r="AH2840" i="12"/>
  <c r="AI2840" i="12" s="1"/>
  <c r="C1100" i="13" s="1"/>
  <c r="AH1356" i="12"/>
  <c r="AJ1356" i="12" s="1"/>
  <c r="D2584" i="13" s="1"/>
  <c r="AH2085" i="12"/>
  <c r="AJ2085" i="12" s="1"/>
  <c r="D1855" i="13" s="1"/>
  <c r="AH2742" i="12"/>
  <c r="AI2742" i="12" s="1"/>
  <c r="C1198" i="13" s="1"/>
  <c r="AH2773" i="12"/>
  <c r="AH1624" i="12"/>
  <c r="AH3730" i="12"/>
  <c r="AH2032" i="12"/>
  <c r="AH755" i="12"/>
  <c r="AI755" i="12" s="1"/>
  <c r="C3185" i="13" s="1"/>
  <c r="AH2166" i="12"/>
  <c r="AH1348" i="12"/>
  <c r="AH2537" i="12"/>
  <c r="AI2537" i="12" s="1"/>
  <c r="C1403" i="13" s="1"/>
  <c r="AH3291" i="12"/>
  <c r="AJ3291" i="12" s="1"/>
  <c r="D649" i="13" s="1"/>
  <c r="AH1662" i="12"/>
  <c r="AI1662" i="12" s="1"/>
  <c r="C2278" i="13" s="1"/>
  <c r="AH739" i="12"/>
  <c r="AJ739" i="12" s="1"/>
  <c r="D3201" i="13" s="1"/>
  <c r="AH3537" i="12"/>
  <c r="AI3537" i="12" s="1"/>
  <c r="C403" i="13" s="1"/>
  <c r="AH1819" i="12"/>
  <c r="AJ1819" i="12" s="1"/>
  <c r="D2121" i="13" s="1"/>
  <c r="AH642" i="12"/>
  <c r="AH1781" i="12"/>
  <c r="AH3384" i="12"/>
  <c r="AH1090" i="12"/>
  <c r="AH487" i="12"/>
  <c r="AH1344" i="12"/>
  <c r="AH3113" i="12"/>
  <c r="AJ3113" i="12" s="1"/>
  <c r="D827" i="13" s="1"/>
  <c r="AH551" i="12"/>
  <c r="AI551" i="12" s="1"/>
  <c r="C3389" i="13" s="1"/>
  <c r="AH1097" i="12"/>
  <c r="AJ1097" i="12" s="1"/>
  <c r="D2843" i="13" s="1"/>
  <c r="AH1215" i="12"/>
  <c r="AJ1215" i="12" s="1"/>
  <c r="D2725" i="13" s="1"/>
  <c r="AH1782" i="12"/>
  <c r="AJ1782" i="12" s="1"/>
  <c r="D2158" i="13" s="1"/>
  <c r="AH3725" i="12"/>
  <c r="AH243" i="12"/>
  <c r="AJ243" i="12" s="1"/>
  <c r="D3697" i="13" s="1"/>
  <c r="AH2859" i="12"/>
  <c r="AH371" i="12"/>
  <c r="AH277" i="12"/>
  <c r="AJ277" i="12" s="1"/>
  <c r="D3663" i="13" s="1"/>
  <c r="AH1204" i="12"/>
  <c r="AH3338" i="12"/>
  <c r="AH663" i="12"/>
  <c r="AI663" i="12" s="1"/>
  <c r="C3277" i="13" s="1"/>
  <c r="AH2037" i="12"/>
  <c r="AJ2037" i="12" s="1"/>
  <c r="D1903" i="13" s="1"/>
  <c r="AH321" i="12"/>
  <c r="AI321" i="12" s="1"/>
  <c r="C3619" i="13" s="1"/>
  <c r="AH372" i="12"/>
  <c r="AJ372" i="12" s="1"/>
  <c r="D3568" i="13" s="1"/>
  <c r="AH2249" i="12"/>
  <c r="AI2249" i="12" s="1"/>
  <c r="C1691" i="13" s="1"/>
  <c r="AH3915" i="12"/>
  <c r="AJ3915" i="12" s="1"/>
  <c r="D25" i="13" s="1"/>
  <c r="AH743" i="12"/>
  <c r="AH3727" i="12"/>
  <c r="AH1430" i="12"/>
  <c r="AH2804" i="12"/>
  <c r="AH1882" i="12"/>
  <c r="AI1882" i="12" s="1"/>
  <c r="C2058" i="13" s="1"/>
  <c r="AH1098" i="12"/>
  <c r="AH2167" i="12"/>
  <c r="AJ2167" i="12" s="1"/>
  <c r="D1773" i="13" s="1"/>
  <c r="AH3726" i="12"/>
  <c r="AJ3726" i="12" s="1"/>
  <c r="D214" i="13" s="1"/>
  <c r="AH1431" i="12"/>
  <c r="AI1431" i="12" s="1"/>
  <c r="C2509" i="13" s="1"/>
  <c r="AH1545" i="12"/>
  <c r="AI1545" i="12" s="1"/>
  <c r="C2395" i="13" s="1"/>
  <c r="AH1548" i="12"/>
  <c r="AI1548" i="12" s="1"/>
  <c r="C2392" i="13" s="1"/>
  <c r="AH3547" i="12"/>
  <c r="AH1482" i="12"/>
  <c r="AH271" i="12"/>
  <c r="AH1082" i="12"/>
  <c r="AH666" i="12"/>
  <c r="AJ666" i="12" s="1"/>
  <c r="D3274" i="13" s="1"/>
  <c r="AH2360" i="12"/>
  <c r="AH2634" i="12"/>
  <c r="AH1047" i="12"/>
  <c r="AH1547" i="12"/>
  <c r="AI1547" i="12" s="1"/>
  <c r="C2393" i="13" s="1"/>
  <c r="AH472" i="12"/>
  <c r="AJ472" i="12" s="1"/>
  <c r="D3468" i="13" s="1"/>
  <c r="AH2928" i="12"/>
  <c r="AJ2928" i="12" s="1"/>
  <c r="D1012" i="13" s="1"/>
  <c r="AH197" i="12"/>
  <c r="AJ197" i="12" s="1"/>
  <c r="D3743" i="13" s="1"/>
  <c r="AH3196" i="12"/>
  <c r="AJ3196" i="12" s="1"/>
  <c r="D744" i="13" s="1"/>
  <c r="AH1163" i="12"/>
  <c r="AH3154" i="12"/>
  <c r="AH528" i="12"/>
  <c r="AH2252" i="12"/>
  <c r="AH2512" i="12"/>
  <c r="AH1940" i="12"/>
  <c r="AH2762" i="12"/>
  <c r="AJ2762" i="12" s="1"/>
  <c r="D1178" i="13" s="1"/>
  <c r="AH2517" i="12"/>
  <c r="AI2517" i="12" s="1"/>
  <c r="C1423" i="13" s="1"/>
  <c r="AH2092" i="12"/>
  <c r="AI2092" i="12" s="1"/>
  <c r="C1848" i="13" s="1"/>
  <c r="AH2253" i="12"/>
  <c r="AJ2253" i="12" s="1"/>
  <c r="D1687" i="13" s="1"/>
  <c r="AH3744" i="12"/>
  <c r="AJ3744" i="12" s="1"/>
  <c r="D196" i="13" s="1"/>
  <c r="AH595" i="12"/>
  <c r="AH2138" i="12"/>
  <c r="AI2138" i="12" s="1"/>
  <c r="C1802" i="13" s="1"/>
  <c r="AH1021" i="12"/>
  <c r="AH2551" i="12"/>
  <c r="AH1015" i="12"/>
  <c r="AJ1015" i="12" s="1"/>
  <c r="D2925" i="13" s="1"/>
  <c r="AH3890" i="12"/>
  <c r="AH1295" i="12"/>
  <c r="AH2457" i="12"/>
  <c r="AJ2457" i="12" s="1"/>
  <c r="D1483" i="13" s="1"/>
  <c r="AH1484" i="12"/>
  <c r="AJ1484" i="12" s="1"/>
  <c r="D2456" i="13" s="1"/>
  <c r="AH1396" i="12"/>
  <c r="AI1396" i="12" s="1"/>
  <c r="C2544" i="13" s="1"/>
  <c r="AH1849" i="12"/>
  <c r="AI1849" i="12" s="1"/>
  <c r="C2091" i="13" s="1"/>
  <c r="AH1287" i="12"/>
  <c r="AI1287" i="12" s="1"/>
  <c r="C2653" i="13" s="1"/>
  <c r="AH3197" i="12"/>
  <c r="AJ3197" i="12" s="1"/>
  <c r="D743" i="13" s="1"/>
  <c r="AH1864" i="12"/>
  <c r="AH2477" i="12"/>
  <c r="AH606" i="12"/>
  <c r="AH3610" i="12"/>
  <c r="AH1982" i="12"/>
  <c r="AI1982" i="12" s="1"/>
  <c r="C1958" i="13" s="1"/>
  <c r="AH1012" i="12"/>
  <c r="AH1171" i="12"/>
  <c r="AH3016" i="12"/>
  <c r="AI3016" i="12" s="1"/>
  <c r="C924" i="13" s="1"/>
  <c r="AH1230" i="12"/>
  <c r="AJ1230" i="12" s="1"/>
  <c r="D2710" i="13" s="1"/>
  <c r="AH2498" i="12"/>
  <c r="AJ2498" i="12" s="1"/>
  <c r="D1442" i="13" s="1"/>
  <c r="AH828" i="12"/>
  <c r="AI828" i="12" s="1"/>
  <c r="C3112" i="13" s="1"/>
  <c r="AH1945" i="12"/>
  <c r="AH1429" i="12"/>
  <c r="AH911" i="12"/>
  <c r="AH1602" i="12"/>
  <c r="AH1499" i="12"/>
  <c r="AI1499" i="12" s="1"/>
  <c r="C2441" i="13" s="1"/>
  <c r="AH2126" i="12"/>
  <c r="AH1352" i="12"/>
  <c r="AH2929" i="12"/>
  <c r="AJ2929" i="12" s="1"/>
  <c r="D1011" i="13" s="1"/>
  <c r="AH1284" i="12"/>
  <c r="AI1284" i="12" s="1"/>
  <c r="C2656" i="13" s="1"/>
  <c r="AH2703" i="12"/>
  <c r="AJ2703" i="12" s="1"/>
  <c r="D1237" i="13" s="1"/>
  <c r="AH3219" i="12"/>
  <c r="AJ3219" i="12" s="1"/>
  <c r="D721" i="13" s="1"/>
  <c r="AH2844" i="12"/>
  <c r="AI2844" i="12" s="1"/>
  <c r="C1096" i="13" s="1"/>
  <c r="AH3130" i="12"/>
  <c r="AJ3130" i="12" s="1"/>
  <c r="D810" i="13" s="1"/>
  <c r="AH1140" i="12"/>
  <c r="AH3076" i="12"/>
  <c r="AH1865" i="12"/>
  <c r="AH2874" i="12"/>
  <c r="AH597" i="12"/>
  <c r="AH1802" i="12"/>
  <c r="AH1771" i="12"/>
  <c r="AI1771" i="12" s="1"/>
  <c r="C2169" i="13" s="1"/>
  <c r="AH3045" i="12"/>
  <c r="AJ3045" i="12" s="1"/>
  <c r="D895" i="13" s="1"/>
  <c r="AH2710" i="12"/>
  <c r="AJ2710" i="12" s="1"/>
  <c r="D1230" i="13" s="1"/>
  <c r="AH2152" i="12"/>
  <c r="AI2152" i="12" s="1"/>
  <c r="C1788" i="13" s="1"/>
  <c r="AH852" i="12"/>
  <c r="AJ852" i="12" s="1"/>
  <c r="D3088" i="13" s="1"/>
  <c r="AH1250" i="12"/>
  <c r="AH195" i="12"/>
  <c r="AJ195" i="12" s="1"/>
  <c r="D3745" i="13" s="1"/>
  <c r="AH3511" i="12"/>
  <c r="AH936" i="12"/>
  <c r="AH2050" i="12"/>
  <c r="AI2050" i="12" s="1"/>
  <c r="C1890" i="13" s="1"/>
  <c r="AH1379" i="12"/>
  <c r="AH2900" i="12"/>
  <c r="AH829" i="12"/>
  <c r="AJ829" i="12" s="1"/>
  <c r="D3111" i="13" s="1"/>
  <c r="AH2825" i="12"/>
  <c r="AI2825" i="12" s="1"/>
  <c r="C1115" i="13" s="1"/>
  <c r="AH483" i="12"/>
  <c r="AI483" i="12" s="1"/>
  <c r="C3457" i="13" s="1"/>
  <c r="AH204" i="12"/>
  <c r="AJ204" i="12" s="1"/>
  <c r="D3736" i="13" s="1"/>
  <c r="AH2181" i="12"/>
  <c r="AI2181" i="12" s="1"/>
  <c r="C1759" i="13" s="1"/>
  <c r="AH1877" i="12"/>
  <c r="AJ1877" i="12" s="1"/>
  <c r="D2063" i="13" s="1"/>
  <c r="AH566" i="12"/>
  <c r="AH1509" i="12"/>
  <c r="AH1587" i="12"/>
  <c r="AH335" i="12"/>
  <c r="AH3394" i="12"/>
  <c r="AJ3394" i="12" s="1"/>
  <c r="D546" i="13" s="1"/>
  <c r="AH3292" i="12"/>
  <c r="AH1074" i="12"/>
  <c r="AJ1074" i="12" s="1"/>
  <c r="D2866" i="13" s="1"/>
  <c r="AH3596" i="12"/>
  <c r="AI3596" i="12" s="1"/>
  <c r="C344" i="13" s="1"/>
  <c r="AH186" i="12"/>
  <c r="AI186" i="12" s="1"/>
  <c r="C3754" i="13" s="1"/>
  <c r="AH1473" i="12"/>
  <c r="AJ1473" i="12" s="1"/>
  <c r="D2467" i="13" s="1"/>
  <c r="AH374" i="12"/>
  <c r="AJ374" i="12" s="1"/>
  <c r="D3566" i="13" s="1"/>
  <c r="AH717" i="12"/>
  <c r="AH1516" i="12"/>
  <c r="AH2562" i="12"/>
  <c r="AH1836" i="12"/>
  <c r="AH2720" i="12"/>
  <c r="AI2720" i="12" s="1"/>
  <c r="C1220" i="13" s="1"/>
  <c r="AH3010" i="12"/>
  <c r="AH1579" i="12"/>
  <c r="AH2480" i="12"/>
  <c r="AJ2480" i="12" s="1"/>
  <c r="D1460" i="13" s="1"/>
  <c r="AH3535" i="12"/>
  <c r="AI3535" i="12" s="1"/>
  <c r="C405" i="13" s="1"/>
  <c r="AH3355" i="12"/>
  <c r="AJ3355" i="12" s="1"/>
  <c r="D585" i="13" s="1"/>
  <c r="AH799" i="12"/>
  <c r="AI799" i="12" s="1"/>
  <c r="C3141" i="13" s="1"/>
  <c r="AH1449" i="12"/>
  <c r="AJ1449" i="12" s="1"/>
  <c r="D2491" i="13" s="1"/>
  <c r="AH2143" i="12"/>
  <c r="AJ2143" i="12" s="1"/>
  <c r="D1797" i="13" s="1"/>
  <c r="AH939" i="12"/>
  <c r="AH2575" i="12"/>
  <c r="AH1207" i="12"/>
  <c r="AH2506" i="12"/>
  <c r="AH1783" i="12"/>
  <c r="AH441" i="12"/>
  <c r="AH2017" i="12"/>
  <c r="AI2017" i="12" s="1"/>
  <c r="C1923" i="13" s="1"/>
  <c r="AH1255" i="12"/>
  <c r="AJ1255" i="12" s="1"/>
  <c r="D2685" i="13" s="1"/>
  <c r="AH3419" i="12"/>
  <c r="AI3419" i="12" s="1"/>
  <c r="C521" i="13" s="1"/>
  <c r="AH1487" i="12"/>
  <c r="AI1487" i="12" s="1"/>
  <c r="C2453" i="13" s="1"/>
  <c r="AH396" i="12"/>
  <c r="AI396" i="12" s="1"/>
  <c r="C3544" i="13" s="1"/>
  <c r="AH1663" i="12"/>
  <c r="AH943" i="12"/>
  <c r="AI943" i="12" s="1"/>
  <c r="C2997" i="13" s="1"/>
  <c r="AH2449" i="12"/>
  <c r="AH684" i="12"/>
  <c r="AH1189" i="12"/>
  <c r="AJ1189" i="12" s="1"/>
  <c r="D2751" i="13" s="1"/>
  <c r="AH348" i="12"/>
  <c r="AH1141" i="12"/>
  <c r="AH1790" i="12"/>
  <c r="AH2788" i="12"/>
  <c r="AI2788" i="12" s="1"/>
  <c r="C1152" i="13" s="1"/>
  <c r="AH1134" i="12"/>
  <c r="AJ1134" i="12" s="1"/>
  <c r="D2806" i="13" s="1"/>
  <c r="AH339" i="12"/>
  <c r="AI339" i="12" s="1"/>
  <c r="C3601" i="13" s="1"/>
  <c r="AH2225" i="12"/>
  <c r="AJ2225" i="12" s="1"/>
  <c r="D1715" i="13" s="1"/>
  <c r="AH1314" i="12"/>
  <c r="AI1314" i="12" s="1"/>
  <c r="C2626" i="13" s="1"/>
  <c r="AH1623" i="12"/>
  <c r="AH3420" i="12"/>
  <c r="AH2102" i="12"/>
  <c r="AH1767" i="12"/>
  <c r="AH3120" i="12"/>
  <c r="AI3120" i="12" s="1"/>
  <c r="C820" i="13" s="1"/>
  <c r="AH1242" i="12"/>
  <c r="AH571" i="12"/>
  <c r="AJ571" i="12" s="1"/>
  <c r="D3369" i="13" s="1"/>
  <c r="AH2044" i="12"/>
  <c r="AI2044" i="12" s="1"/>
  <c r="C1896" i="13" s="1"/>
  <c r="AH685" i="12"/>
  <c r="AJ685" i="12" s="1"/>
  <c r="D3255" i="13" s="1"/>
  <c r="AH2386" i="12"/>
  <c r="AI2386" i="12" s="1"/>
  <c r="C1554" i="13" s="1"/>
  <c r="AH544" i="12"/>
  <c r="AJ544" i="12" s="1"/>
  <c r="D3396" i="13" s="1"/>
  <c r="AH3731" i="12"/>
  <c r="AH609" i="12"/>
  <c r="AH1243" i="12"/>
  <c r="AH3342" i="12"/>
  <c r="AH2856" i="12"/>
  <c r="AJ2856" i="12" s="1"/>
  <c r="D1084" i="13" s="1"/>
  <c r="AH585" i="12"/>
  <c r="AH1683" i="12"/>
  <c r="AH3676" i="12"/>
  <c r="AJ3676" i="12" s="1"/>
  <c r="D264" i="13" s="1"/>
  <c r="AH1530" i="12"/>
  <c r="AI1530" i="12" s="1"/>
  <c r="C2410" i="13" s="1"/>
  <c r="AH366" i="12"/>
  <c r="AI366" i="12" s="1"/>
  <c r="C3574" i="13" s="1"/>
  <c r="AH1536" i="12"/>
  <c r="AI1536" i="12" s="1"/>
  <c r="C2404" i="13" s="1"/>
  <c r="AH3020" i="12"/>
  <c r="AJ3020" i="12" s="1"/>
  <c r="D920" i="13" s="1"/>
  <c r="AH2826" i="12"/>
  <c r="AI2826" i="12" s="1"/>
  <c r="C1114" i="13" s="1"/>
  <c r="AH1115" i="12"/>
  <c r="AH2511" i="12"/>
  <c r="AH2067" i="12"/>
  <c r="AH3273" i="12"/>
  <c r="AH3078" i="12"/>
  <c r="AH1283" i="12"/>
  <c r="AH2649" i="12"/>
  <c r="AI2649" i="12" s="1"/>
  <c r="C1291" i="13" s="1"/>
  <c r="AH2095" i="12"/>
  <c r="AI2095" i="12" s="1"/>
  <c r="C1845" i="13" s="1"/>
  <c r="AH1146" i="12"/>
  <c r="AJ1146" i="12" s="1"/>
  <c r="D2794" i="13" s="1"/>
  <c r="AH3309" i="12"/>
  <c r="AI3309" i="12" s="1"/>
  <c r="C631" i="13" s="1"/>
  <c r="AH1121" i="12"/>
  <c r="AJ1121" i="12" s="1"/>
  <c r="D2819" i="13" s="1"/>
  <c r="AH2671" i="12"/>
  <c r="AH2245" i="12"/>
  <c r="AJ2245" i="12" s="1"/>
  <c r="D1695" i="13" s="1"/>
  <c r="AH2172" i="12"/>
  <c r="AH1397" i="12"/>
  <c r="AH1902" i="12"/>
  <c r="AJ1902" i="12" s="1"/>
  <c r="D2038" i="13" s="1"/>
  <c r="AH520" i="12"/>
  <c r="AH2324" i="12"/>
  <c r="AH1236" i="12"/>
  <c r="AJ1236" i="12" s="1"/>
  <c r="D2704" i="13" s="1"/>
  <c r="AH1195" i="12"/>
  <c r="AJ1195" i="12" s="1"/>
  <c r="D2745" i="13" s="1"/>
  <c r="AH1814" i="12"/>
  <c r="AJ1814" i="12" s="1"/>
  <c r="D2126" i="13" s="1"/>
  <c r="AH1510" i="12"/>
  <c r="AJ1510" i="12" s="1"/>
  <c r="D2430" i="13" s="1"/>
  <c r="AH3728" i="12"/>
  <c r="AJ3728" i="12" s="1"/>
  <c r="D212" i="13" s="1"/>
  <c r="AH1099" i="12"/>
  <c r="AJ1099" i="12" s="1"/>
  <c r="D2841" i="13" s="1"/>
  <c r="AH726" i="12"/>
  <c r="AH514" i="12"/>
  <c r="AH2259" i="12"/>
  <c r="AH263" i="12"/>
  <c r="AH458" i="12"/>
  <c r="AJ458" i="12" s="1"/>
  <c r="D3482" i="13" s="1"/>
  <c r="AH560" i="12"/>
  <c r="AH796" i="12"/>
  <c r="AI796" i="12" s="1"/>
  <c r="C3144" i="13" s="1"/>
  <c r="AH2364" i="12"/>
  <c r="AJ2364" i="12" s="1"/>
  <c r="D1576" i="13" s="1"/>
  <c r="AH2057" i="12"/>
  <c r="AI2057" i="12" s="1"/>
  <c r="C1883" i="13" s="1"/>
  <c r="AH1365" i="12"/>
  <c r="AI1365" i="12" s="1"/>
  <c r="C2575" i="13" s="1"/>
  <c r="AH1689" i="12"/>
  <c r="AJ1689" i="12" s="1"/>
  <c r="D2251" i="13" s="1"/>
  <c r="AH1772" i="12"/>
  <c r="AH2739" i="12"/>
  <c r="AH1494" i="12"/>
  <c r="AH1500" i="12"/>
  <c r="AH346" i="12"/>
  <c r="AI346" i="12" s="1"/>
  <c r="C3594" i="13" s="1"/>
  <c r="AH927" i="12"/>
  <c r="AH1420" i="12"/>
  <c r="AH3217" i="12"/>
  <c r="AJ3217" i="12" s="1"/>
  <c r="D723" i="13" s="1"/>
  <c r="AH380" i="12"/>
  <c r="AI380" i="12" s="1"/>
  <c r="C3560" i="13" s="1"/>
  <c r="AH1492" i="12"/>
  <c r="AJ1492" i="12" s="1"/>
  <c r="D2448" i="13" s="1"/>
  <c r="AH3558" i="12"/>
  <c r="AI3558" i="12" s="1"/>
  <c r="C382" i="13" s="1"/>
  <c r="AH1313" i="12"/>
  <c r="AI1313" i="12" s="1"/>
  <c r="C2627" i="13" s="1"/>
  <c r="AH1374" i="12"/>
  <c r="AJ1374" i="12" s="1"/>
  <c r="D2566" i="13" s="1"/>
  <c r="AH2700" i="12"/>
  <c r="AH1528" i="12"/>
  <c r="AH1765" i="12"/>
  <c r="AH1309" i="12"/>
  <c r="AH2656" i="12"/>
  <c r="AH1808" i="12"/>
  <c r="AH3109" i="12"/>
  <c r="AJ3109" i="12" s="1"/>
  <c r="D831" i="13" s="1"/>
  <c r="AH3064" i="12"/>
  <c r="AJ3064" i="12" s="1"/>
  <c r="D876" i="13" s="1"/>
  <c r="AH2736" i="12"/>
  <c r="AI2736" i="12" s="1"/>
  <c r="C1204" i="13" s="1"/>
  <c r="AH3302" i="12"/>
  <c r="AJ3302" i="12" s="1"/>
  <c r="D638" i="13" s="1"/>
  <c r="AH660" i="12"/>
  <c r="AI660" i="12" s="1"/>
  <c r="C3280" i="13" s="1"/>
  <c r="AH1660" i="12"/>
  <c r="AH2311" i="12"/>
  <c r="AI2311" i="12" s="1"/>
  <c r="C1629" i="13" s="1"/>
  <c r="AH1680" i="12"/>
  <c r="AH3354" i="12"/>
  <c r="AH1456" i="12"/>
  <c r="AJ1456" i="12" s="1"/>
  <c r="D2484" i="13" s="1"/>
  <c r="AH384" i="12"/>
  <c r="AH311" i="12"/>
  <c r="AH2059" i="12"/>
  <c r="AJ2059" i="12" s="1"/>
  <c r="D1881" i="13" s="1"/>
  <c r="AH2837" i="12"/>
  <c r="AJ2837" i="12" s="1"/>
  <c r="D1103" i="13" s="1"/>
  <c r="AH2985" i="12"/>
  <c r="AI2985" i="12" s="1"/>
  <c r="C955" i="13" s="1"/>
  <c r="AH651" i="12"/>
  <c r="AI651" i="12" s="1"/>
  <c r="C3289" i="13" s="1"/>
  <c r="AH1566" i="12"/>
  <c r="AI1566" i="12" s="1"/>
  <c r="C2374" i="13" s="1"/>
  <c r="AH152" i="12"/>
  <c r="AJ152" i="12" s="1"/>
  <c r="D3788" i="13" s="1"/>
  <c r="AH2508" i="12"/>
  <c r="AH3799" i="12"/>
  <c r="AH214" i="12"/>
  <c r="AH855" i="12"/>
  <c r="AH2300" i="12"/>
  <c r="AJ2300" i="12" s="1"/>
  <c r="D1640" i="13" s="1"/>
  <c r="AH1800" i="12"/>
  <c r="AH1696" i="12"/>
  <c r="AI1696" i="12" s="1"/>
  <c r="C2244" i="13" s="1"/>
  <c r="AH2325" i="12"/>
  <c r="AJ2325" i="12" s="1"/>
  <c r="D1615" i="13" s="1"/>
  <c r="AH1009" i="12"/>
  <c r="AJ1009" i="12" s="1"/>
  <c r="D2931" i="13" s="1"/>
  <c r="AH1837" i="12"/>
  <c r="AJ1837" i="12" s="1"/>
  <c r="D2103" i="13" s="1"/>
  <c r="AH1432" i="12"/>
  <c r="AJ1432" i="12" s="1"/>
  <c r="D2508" i="13" s="1"/>
  <c r="AH2053" i="12"/>
  <c r="AH1228" i="12"/>
  <c r="AH3023" i="12"/>
  <c r="AH1086" i="12"/>
  <c r="AH2141" i="12"/>
  <c r="AJ2141" i="12" s="1"/>
  <c r="D1799" i="13" s="1"/>
  <c r="AH2487" i="12"/>
  <c r="AH1259" i="12"/>
  <c r="AH2012" i="12"/>
  <c r="AI2012" i="12" s="1"/>
  <c r="C1928" i="13" s="1"/>
  <c r="AH1205" i="12"/>
  <c r="AI1205" i="12" s="1"/>
  <c r="C2735" i="13" s="1"/>
  <c r="AH738" i="12"/>
  <c r="AI738" i="12" s="1"/>
  <c r="C3202" i="13" s="1"/>
  <c r="AH3018" i="12"/>
  <c r="AI3018" i="12" s="1"/>
  <c r="C922" i="13" s="1"/>
  <c r="AH328" i="12"/>
  <c r="AI328" i="12" s="1"/>
  <c r="C3612" i="13" s="1"/>
  <c r="AH746" i="12"/>
  <c r="AI746" i="12" s="1"/>
  <c r="C3194" i="13" s="1"/>
  <c r="AH2295" i="12"/>
  <c r="AH2515" i="12"/>
  <c r="AH730" i="12"/>
  <c r="AH2086" i="12"/>
  <c r="AH2137" i="12"/>
  <c r="AH174" i="12"/>
  <c r="AH3613" i="12"/>
  <c r="AI3613" i="12" s="1"/>
  <c r="C327" i="13" s="1"/>
  <c r="AH3311" i="12"/>
  <c r="AI3311" i="12" s="1"/>
  <c r="C629" i="13" s="1"/>
  <c r="AH3012" i="12"/>
  <c r="AJ3012" i="12" s="1"/>
  <c r="D928" i="13" s="1"/>
  <c r="AH1139" i="12"/>
  <c r="AI1139" i="12" s="1"/>
  <c r="C2801" i="13" s="1"/>
  <c r="AH1332" i="12"/>
  <c r="AJ1332" i="12" s="1"/>
  <c r="D2608" i="13" s="1"/>
  <c r="AH735" i="12"/>
  <c r="AH3702" i="12"/>
  <c r="AJ3702" i="12" s="1"/>
  <c r="D238" i="13" s="1"/>
  <c r="AH234" i="12"/>
  <c r="AH2613" i="12"/>
  <c r="AH2964" i="12"/>
  <c r="AI2964" i="12" s="1"/>
  <c r="C976" i="13" s="1"/>
  <c r="AH847" i="12"/>
  <c r="AH2161" i="12"/>
  <c r="AH2903" i="12"/>
  <c r="AJ2903" i="12" s="1"/>
  <c r="D1037" i="13" s="1"/>
  <c r="AH2991" i="12"/>
  <c r="AI2991" i="12" s="1"/>
  <c r="C949" i="13" s="1"/>
  <c r="AH1977" i="12"/>
  <c r="AJ1977" i="12" s="1"/>
  <c r="D1963" i="13" s="1"/>
  <c r="AH2963" i="12"/>
  <c r="AJ2963" i="12" s="1"/>
  <c r="D977" i="13" s="1"/>
  <c r="AH2073" i="12"/>
  <c r="AI2073" i="12" s="1"/>
  <c r="C1867" i="13" s="1"/>
  <c r="AH875" i="12"/>
  <c r="AI875" i="12" s="1"/>
  <c r="C3065" i="13" s="1"/>
  <c r="AH3816" i="12"/>
  <c r="AH2341" i="12"/>
  <c r="AH2284" i="12"/>
  <c r="AH2154" i="12"/>
  <c r="AH1117" i="12"/>
  <c r="AI1117" i="12" s="1"/>
  <c r="C2823" i="13" s="1"/>
  <c r="AH1110" i="12"/>
  <c r="AH509" i="12"/>
  <c r="AJ509" i="12" s="1"/>
  <c r="D3431" i="13" s="1"/>
  <c r="AH2610" i="12"/>
  <c r="AJ2610" i="12" s="1"/>
  <c r="D1330" i="13" s="1"/>
  <c r="AH1867" i="12"/>
  <c r="AJ1867" i="12" s="1"/>
  <c r="D2073" i="13" s="1"/>
  <c r="AH1955" i="12"/>
  <c r="AJ1955" i="12" s="1"/>
  <c r="D1985" i="13" s="1"/>
  <c r="AH3638" i="12"/>
  <c r="AI3638" i="12" s="1"/>
  <c r="C302" i="13" s="1"/>
  <c r="AH921" i="12"/>
  <c r="AH3836" i="12"/>
  <c r="AH1914" i="12"/>
  <c r="AH1123" i="12"/>
  <c r="AH2400" i="12"/>
  <c r="AI2400" i="12" s="1"/>
  <c r="C1540" i="13" s="1"/>
  <c r="AH831" i="12"/>
  <c r="AH1042" i="12"/>
  <c r="AH1446" i="12"/>
  <c r="AJ1446" i="12" s="1"/>
  <c r="D2494" i="13" s="1"/>
  <c r="AH2333" i="12"/>
  <c r="AJ2333" i="12" s="1"/>
  <c r="D1607" i="13" s="1"/>
  <c r="AH701" i="12"/>
  <c r="AI701" i="12" s="1"/>
  <c r="C3239" i="13" s="1"/>
  <c r="AH1695" i="12"/>
  <c r="AJ1695" i="12" s="1"/>
  <c r="D2245" i="13" s="1"/>
  <c r="AH2593" i="12"/>
  <c r="AJ2593" i="12" s="1"/>
  <c r="D1347" i="13" s="1"/>
  <c r="AH356" i="12"/>
  <c r="AI356" i="12" s="1"/>
  <c r="C3584" i="13" s="1"/>
  <c r="AH841" i="12"/>
  <c r="AH1136" i="12"/>
  <c r="AH2014" i="12"/>
  <c r="AH1424" i="12"/>
  <c r="AH1124" i="12"/>
  <c r="AH2784" i="12"/>
  <c r="AH3350" i="12"/>
  <c r="AI3350" i="12" s="1"/>
  <c r="C590" i="13" s="1"/>
  <c r="AH525" i="12"/>
  <c r="AJ525" i="12" s="1"/>
  <c r="D3415" i="13" s="1"/>
  <c r="AH2744" i="12"/>
  <c r="AJ2744" i="12" s="1"/>
  <c r="D1196" i="13" s="1"/>
  <c r="AH1373" i="12"/>
  <c r="AI1373" i="12" s="1"/>
  <c r="C2567" i="13" s="1"/>
  <c r="AH1478" i="12"/>
  <c r="AI1478" i="12" s="1"/>
  <c r="C2462" i="13" s="1"/>
  <c r="AH1784" i="12"/>
  <c r="AH3105" i="12"/>
  <c r="AI3105" i="12" s="1"/>
  <c r="C835" i="13" s="1"/>
  <c r="AH1556" i="12"/>
  <c r="AH2070" i="12"/>
  <c r="AH917" i="12"/>
  <c r="AJ917" i="12" s="1"/>
  <c r="D3023" i="13" s="1"/>
  <c r="AH991" i="12"/>
  <c r="AH1535" i="12"/>
  <c r="AH401" i="12"/>
  <c r="AJ401" i="12" s="1"/>
  <c r="D3539" i="13" s="1"/>
  <c r="AH2413" i="12"/>
  <c r="AJ2413" i="12" s="1"/>
  <c r="D1527" i="13" s="1"/>
  <c r="AH1720" i="12"/>
  <c r="AJ1720" i="12" s="1"/>
  <c r="D2220" i="13" s="1"/>
  <c r="AH167" i="12"/>
  <c r="AI167" i="12" s="1"/>
  <c r="C3773" i="13" s="1"/>
  <c r="AH1067" i="12"/>
  <c r="AI1067" i="12" s="1"/>
  <c r="C2873" i="13" s="1"/>
  <c r="AH1978" i="12"/>
  <c r="AJ1978" i="12" s="1"/>
  <c r="D1962" i="13" s="1"/>
  <c r="AH2992" i="12"/>
  <c r="AH797" i="12"/>
  <c r="AH3595" i="12"/>
  <c r="AH913" i="12"/>
  <c r="AH2444" i="12"/>
  <c r="AI2444" i="12" s="1"/>
  <c r="C1496" i="13" s="1"/>
  <c r="AH3051" i="12"/>
  <c r="AH1043" i="12"/>
  <c r="AH2418" i="12"/>
  <c r="AJ2418" i="12" s="1"/>
  <c r="D1522" i="13" s="1"/>
  <c r="AH1329" i="12"/>
  <c r="AI1329" i="12" s="1"/>
  <c r="C2611" i="13" s="1"/>
  <c r="AH889" i="12"/>
  <c r="AJ889" i="12" s="1"/>
  <c r="D3051" i="13" s="1"/>
  <c r="AH3682" i="12"/>
  <c r="AJ3682" i="12" s="1"/>
  <c r="D258" i="13" s="1"/>
  <c r="AH1018" i="12"/>
  <c r="AH1101" i="12"/>
  <c r="AH1029" i="12"/>
  <c r="AH2650" i="12"/>
  <c r="AH1769" i="12"/>
  <c r="AI1769" i="12" s="1"/>
  <c r="C2171" i="13" s="1"/>
  <c r="AH2968" i="12"/>
  <c r="AH2046" i="12"/>
  <c r="AH191" i="12"/>
  <c r="AJ191" i="12" s="1"/>
  <c r="D3749" i="13" s="1"/>
  <c r="AH179" i="12"/>
  <c r="AJ179" i="12" s="1"/>
  <c r="D3761" i="13" s="1"/>
  <c r="AH3385" i="12"/>
  <c r="AJ3385" i="12" s="1"/>
  <c r="D555" i="13" s="1"/>
  <c r="AH482" i="12"/>
  <c r="AI482" i="12" s="1"/>
  <c r="C3458" i="13" s="1"/>
  <c r="AH1361" i="12"/>
  <c r="AJ1361" i="12" s="1"/>
  <c r="D2579" i="13" s="1"/>
  <c r="AH3398" i="12"/>
  <c r="AJ3398" i="12" s="1"/>
  <c r="D542" i="13" s="1"/>
  <c r="AH1886" i="12"/>
  <c r="AH180" i="12"/>
  <c r="AH227" i="12"/>
  <c r="AH464" i="12"/>
  <c r="AH2877" i="12"/>
  <c r="AH449" i="12"/>
  <c r="AH2880" i="12"/>
  <c r="AI2880" i="12" s="1"/>
  <c r="C1060" i="13" s="1"/>
  <c r="AH676" i="12"/>
  <c r="AJ676" i="12" s="1"/>
  <c r="D3264" i="13" s="1"/>
  <c r="AH1939" i="12"/>
  <c r="AI1939" i="12" s="1"/>
  <c r="C2001" i="13" s="1"/>
  <c r="AH567" i="12"/>
  <c r="AI567" i="12" s="1"/>
  <c r="C3373" i="13" s="1"/>
  <c r="AH774" i="12"/>
  <c r="AJ774" i="12" s="1"/>
  <c r="D3166" i="13" s="1"/>
  <c r="AH202" i="12"/>
  <c r="AH583" i="12"/>
  <c r="AI583" i="12" s="1"/>
  <c r="C3357" i="13" s="1"/>
  <c r="AH811" i="12"/>
  <c r="AH395" i="12"/>
  <c r="AH1471" i="12"/>
  <c r="AI1471" i="12" s="1"/>
  <c r="C2469" i="13" s="1"/>
  <c r="AH3002" i="12"/>
  <c r="AH2335" i="12"/>
  <c r="AH910" i="12"/>
  <c r="AI910" i="12" s="1"/>
  <c r="C3030" i="13" s="1"/>
  <c r="AH1145" i="12"/>
  <c r="AJ1145" i="12" s="1"/>
  <c r="D2795" i="13" s="1"/>
  <c r="AH166" i="12"/>
  <c r="AJ166" i="12" s="1"/>
  <c r="D3774" i="13" s="1"/>
  <c r="AH490" i="12"/>
  <c r="AI490" i="12" s="1"/>
  <c r="C3450" i="13" s="1"/>
  <c r="AH2309" i="12"/>
  <c r="AI2309" i="12" s="1"/>
  <c r="C1631" i="13" s="1"/>
  <c r="AH643" i="12"/>
  <c r="AJ643" i="12" s="1"/>
  <c r="D3297" i="13" s="1"/>
  <c r="AH1639" i="12"/>
  <c r="AH505" i="12"/>
  <c r="AH744" i="12"/>
  <c r="AH2148" i="12"/>
  <c r="AH1796" i="12"/>
  <c r="AJ1796" i="12" s="1"/>
  <c r="D2144" i="13" s="1"/>
  <c r="AH2435" i="12"/>
  <c r="AH2155" i="12"/>
  <c r="AJ2155" i="12" s="1"/>
  <c r="D1785" i="13" s="1"/>
  <c r="AH2750" i="12"/>
  <c r="AJ2750" i="12" s="1"/>
  <c r="D1190" i="13" s="1"/>
  <c r="AH3334" i="12"/>
  <c r="AJ3334" i="12" s="1"/>
  <c r="D606" i="13" s="1"/>
  <c r="AH2417" i="12"/>
  <c r="AI2417" i="12" s="1"/>
  <c r="C1523" i="13" s="1"/>
  <c r="AH463" i="12"/>
  <c r="AJ463" i="12" s="1"/>
  <c r="D3477" i="13" s="1"/>
  <c r="AH1857" i="12"/>
  <c r="AH1563" i="12"/>
  <c r="AH2257" i="12"/>
  <c r="AH2201" i="12"/>
  <c r="AH1384" i="12"/>
  <c r="AI1384" i="12" s="1"/>
  <c r="C2556" i="13" s="1"/>
  <c r="AH998" i="12"/>
  <c r="AH262" i="12"/>
  <c r="AH155" i="12"/>
  <c r="AJ155" i="12" s="1"/>
  <c r="D3785" i="13" s="1"/>
  <c r="AH2655" i="12"/>
  <c r="AJ2655" i="12" s="1"/>
  <c r="D1285" i="13" s="1"/>
  <c r="AH213" i="12"/>
  <c r="AJ213" i="12" s="1"/>
  <c r="D3727" i="13" s="1"/>
  <c r="AH2738" i="12"/>
  <c r="AJ2738" i="12" s="1"/>
  <c r="D1202" i="13" s="1"/>
  <c r="AH332" i="12"/>
  <c r="AI332" i="12" s="1"/>
  <c r="C3608" i="13" s="1"/>
  <c r="AH2340" i="12"/>
  <c r="AJ2340" i="12" s="1"/>
  <c r="D1600" i="13" s="1"/>
  <c r="AH1421" i="12"/>
  <c r="AH427" i="12"/>
  <c r="AH683" i="12"/>
  <c r="AH1438" i="12"/>
  <c r="AH1546" i="12"/>
  <c r="AI1546" i="12" s="1"/>
  <c r="C2394" i="13" s="1"/>
  <c r="AH661" i="12"/>
  <c r="AH3367" i="12"/>
  <c r="AI3367" i="12" s="1"/>
  <c r="C573" i="13" s="1"/>
  <c r="AH1349" i="12"/>
  <c r="AJ1349" i="12" s="1"/>
  <c r="D2591" i="13" s="1"/>
  <c r="AH2670" i="12"/>
  <c r="AJ2670" i="12" s="1"/>
  <c r="D1270" i="13" s="1"/>
  <c r="AH2806" i="12"/>
  <c r="AJ2806" i="12" s="1"/>
  <c r="D1134" i="13" s="1"/>
  <c r="AH2345" i="12"/>
  <c r="AJ2345" i="12" s="1"/>
  <c r="D1595" i="13" s="1"/>
  <c r="AH2914" i="12"/>
  <c r="AH281" i="12"/>
  <c r="AI281" i="12" s="1"/>
  <c r="C3659" i="13" s="1"/>
  <c r="AH489" i="12"/>
  <c r="AH1238" i="12"/>
  <c r="AH2965" i="12"/>
  <c r="AJ2965" i="12" s="1"/>
  <c r="D975" i="13" s="1"/>
  <c r="AH1273" i="12"/>
  <c r="AH1391" i="12"/>
  <c r="AH415" i="12"/>
  <c r="AI415" i="12" s="1"/>
  <c r="C3525" i="13" s="1"/>
  <c r="AH3050" i="12"/>
  <c r="AI3050" i="12" s="1"/>
  <c r="C890" i="13" s="1"/>
  <c r="AH266" i="12"/>
  <c r="AJ266" i="12" s="1"/>
  <c r="D3674" i="13" s="1"/>
  <c r="AH1085" i="12"/>
  <c r="AJ1085" i="12" s="1"/>
  <c r="D2855" i="13" s="1"/>
  <c r="AH873" i="12"/>
  <c r="AI873" i="12" s="1"/>
  <c r="C3067" i="13" s="1"/>
  <c r="AH1931" i="12"/>
  <c r="AI1931" i="12" s="1"/>
  <c r="C2009" i="13" s="1"/>
  <c r="AH2230" i="12"/>
  <c r="AH1967" i="12"/>
  <c r="AH1493" i="12"/>
  <c r="AH1843" i="12"/>
  <c r="AH355" i="12"/>
  <c r="AI355" i="12" s="1"/>
  <c r="C3585" i="13" s="1"/>
  <c r="AH1114" i="12"/>
  <c r="AH986" i="12"/>
  <c r="AI986" i="12" s="1"/>
  <c r="C2954" i="13" s="1"/>
  <c r="AH3313" i="12"/>
  <c r="AI3313" i="12" s="1"/>
  <c r="C627" i="13" s="1"/>
  <c r="AH1917" i="12"/>
  <c r="AI1917" i="12" s="1"/>
  <c r="C2023" i="13" s="1"/>
  <c r="AH868" i="12"/>
  <c r="AJ868" i="12" s="1"/>
  <c r="D3072" i="13" s="1"/>
  <c r="AH3170" i="12"/>
  <c r="AJ3170" i="12" s="1"/>
  <c r="D770" i="13" s="1"/>
  <c r="AH1375" i="12"/>
  <c r="AH378" i="12"/>
  <c r="AJ378" i="12" s="1"/>
  <c r="D3562" i="13" s="1"/>
  <c r="AH358" i="12"/>
  <c r="AH2625" i="12"/>
  <c r="AH2659" i="12"/>
  <c r="AJ2659" i="12" s="1"/>
  <c r="D1281" i="13" s="1"/>
  <c r="AH2251" i="12"/>
  <c r="AH1355" i="12"/>
  <c r="AH576" i="12"/>
  <c r="AI576" i="12" s="1"/>
  <c r="C3364" i="13" s="1"/>
  <c r="AH1665" i="12"/>
  <c r="AJ1665" i="12" s="1"/>
  <c r="D2275" i="13" s="1"/>
  <c r="AH2717" i="12"/>
  <c r="AI2717" i="12" s="1"/>
  <c r="C1223" i="13" s="1"/>
  <c r="AH3164" i="12"/>
  <c r="AJ3164" i="12" s="1"/>
  <c r="D776" i="13" s="1"/>
  <c r="AH924" i="12"/>
  <c r="AJ924" i="12" s="1"/>
  <c r="D3016" i="13" s="1"/>
  <c r="AH416" i="12"/>
  <c r="AI416" i="12" s="1"/>
  <c r="C3524" i="13" s="1"/>
  <c r="AH1133" i="12"/>
  <c r="AH2823" i="12"/>
  <c r="AH2787" i="12"/>
  <c r="AH3106" i="12"/>
  <c r="AH1173" i="12"/>
  <c r="AH2458" i="12"/>
  <c r="AH1706" i="12"/>
  <c r="AJ1706" i="12" s="1"/>
  <c r="D2234" i="13" s="1"/>
  <c r="AH604" i="12"/>
  <c r="AI604" i="12" s="1"/>
  <c r="C3336" i="13" s="1"/>
  <c r="AH2258" i="12"/>
  <c r="AI2258" i="12" s="1"/>
  <c r="C1682" i="13" s="1"/>
  <c r="AH631" i="12"/>
  <c r="AI631" i="12" s="1"/>
  <c r="C3309" i="13" s="1"/>
  <c r="AH2502" i="12"/>
  <c r="AJ2502" i="12" s="1"/>
  <c r="D1438" i="13" s="1"/>
  <c r="AH3371" i="12"/>
  <c r="AH1237" i="12"/>
  <c r="AJ1237" i="12" s="1"/>
  <c r="D2703" i="13" s="1"/>
  <c r="AH194" i="12"/>
  <c r="AH650" i="12"/>
  <c r="AH2171" i="12"/>
  <c r="AI2171" i="12" s="1"/>
  <c r="C1769" i="13" s="1"/>
  <c r="AH365" i="12"/>
  <c r="AH2024" i="12"/>
  <c r="AH2185" i="12"/>
  <c r="AI2185" i="12" s="1"/>
  <c r="C1755" i="13" s="1"/>
  <c r="AH556" i="12"/>
  <c r="AI556" i="12" s="1"/>
  <c r="C3384" i="13" s="1"/>
  <c r="AH2570" i="12"/>
  <c r="AI2570" i="12" s="1"/>
  <c r="C1370" i="13" s="1"/>
  <c r="AH1300" i="12"/>
  <c r="AJ1300" i="12" s="1"/>
  <c r="D2640" i="13" s="1"/>
  <c r="AH570" i="12"/>
  <c r="AJ570" i="12" s="1"/>
  <c r="D3370" i="13" s="1"/>
  <c r="AH2061" i="12"/>
  <c r="AI2061" i="12" s="1"/>
  <c r="C1879" i="13" s="1"/>
  <c r="AH2680" i="12"/>
  <c r="AH1326" i="12"/>
  <c r="AH1218" i="12"/>
  <c r="AH136" i="12"/>
  <c r="AH1532" i="12"/>
  <c r="AI1532" i="12" s="1"/>
  <c r="C2408" i="13" s="1"/>
  <c r="AH2718" i="12"/>
  <c r="AH1291" i="12"/>
  <c r="AI1291" i="12" s="1"/>
  <c r="C2649" i="13" s="1"/>
  <c r="AH2560" i="12"/>
  <c r="AJ2560" i="12" s="1"/>
  <c r="D1380" i="13" s="1"/>
  <c r="AH734" i="12"/>
  <c r="AI734" i="12" s="1"/>
  <c r="C3206" i="13" s="1"/>
  <c r="AH444" i="12"/>
  <c r="AJ444" i="12" s="1"/>
  <c r="D3496" i="13" s="1"/>
  <c r="AH1151" i="12"/>
  <c r="AI1151" i="12" s="1"/>
  <c r="C2789" i="13" s="1"/>
  <c r="AH3118" i="12"/>
  <c r="AH3056" i="12"/>
  <c r="AJ3056" i="12" s="1"/>
  <c r="D884" i="13" s="1"/>
  <c r="AH532" i="12"/>
  <c r="AH2027" i="12"/>
  <c r="AH267" i="12"/>
  <c r="AI267" i="12" s="1"/>
  <c r="C3673" i="13" s="1"/>
  <c r="AH1734" i="12"/>
  <c r="AH599" i="12"/>
  <c r="AH3830" i="12"/>
  <c r="AJ3830" i="12" s="1"/>
  <c r="D110" i="13" s="1"/>
  <c r="AH1791" i="12"/>
  <c r="AJ1791" i="12" s="1"/>
  <c r="D2149" i="13" s="1"/>
  <c r="AH437" i="12"/>
  <c r="AJ437" i="12" s="1"/>
  <c r="D3503" i="13" s="1"/>
  <c r="AH2757" i="12"/>
  <c r="AI2757" i="12" s="1"/>
  <c r="C1183" i="13" s="1"/>
  <c r="AH393" i="12"/>
  <c r="AI393" i="12" s="1"/>
  <c r="C3547" i="13" s="1"/>
  <c r="AH1274" i="12"/>
  <c r="AI1274" i="12" s="1"/>
  <c r="C2666" i="13" s="1"/>
  <c r="AH2925" i="12"/>
  <c r="AH971" i="12"/>
  <c r="AH3126" i="12"/>
  <c r="AJ3126" i="12" s="1"/>
  <c r="D814" i="13" s="1"/>
  <c r="AH2799" i="12"/>
  <c r="AH2779" i="12"/>
  <c r="AI2779" i="12" s="1"/>
  <c r="C1161" i="13" s="1"/>
  <c r="AH930" i="12"/>
  <c r="AH1337" i="12"/>
  <c r="AI1337" i="12" s="1"/>
  <c r="C2603" i="13" s="1"/>
  <c r="AH2489" i="12"/>
  <c r="AJ2489" i="12" s="1"/>
  <c r="D1451" i="13" s="1"/>
  <c r="AH2540" i="12"/>
  <c r="AI2540" i="12" s="1"/>
  <c r="C1400" i="13" s="1"/>
  <c r="AH877" i="12"/>
  <c r="AI877" i="12" s="1"/>
  <c r="C3063" i="13" s="1"/>
  <c r="AH1759" i="12"/>
  <c r="AJ1759" i="12" s="1"/>
  <c r="D2181" i="13" s="1"/>
  <c r="AH974" i="12"/>
  <c r="AH1072" i="12"/>
  <c r="AI1072" i="12" s="1"/>
  <c r="C2868" i="13" s="1"/>
  <c r="AH733" i="12"/>
  <c r="AH3231" i="12"/>
  <c r="AH611" i="12"/>
  <c r="AI611" i="12" s="1"/>
  <c r="C3329" i="13" s="1"/>
  <c r="AH3028" i="12"/>
  <c r="AJ3028" i="12" s="1"/>
  <c r="D912" i="13" s="1"/>
  <c r="AH3357" i="12"/>
  <c r="AH909" i="12"/>
  <c r="AI909" i="12" s="1"/>
  <c r="C3031" i="13" s="1"/>
  <c r="AH670" i="12"/>
  <c r="AI670" i="12" s="1"/>
  <c r="C3270" i="13" s="1"/>
  <c r="AH1555" i="12"/>
  <c r="AI1555" i="12" s="1"/>
  <c r="C2385" i="13" s="1"/>
  <c r="AH1990" i="12"/>
  <c r="AJ1990" i="12" s="1"/>
  <c r="D1950" i="13" s="1"/>
  <c r="AH2219" i="12"/>
  <c r="AI2219" i="12" s="1"/>
  <c r="C1721" i="13" s="1"/>
  <c r="AH1132" i="12"/>
  <c r="AI1132" i="12" s="1"/>
  <c r="C2808" i="13" s="1"/>
  <c r="AH2286" i="12"/>
  <c r="AH766" i="12"/>
  <c r="AH2530" i="12"/>
  <c r="AH1820" i="12"/>
  <c r="AH937" i="12"/>
  <c r="AJ937" i="12" s="1"/>
  <c r="D3003" i="13" s="1"/>
  <c r="AH1520" i="12"/>
  <c r="AH1616" i="12"/>
  <c r="AJ1616" i="12" s="1"/>
  <c r="D2324" i="13" s="1"/>
  <c r="AH989" i="12"/>
  <c r="AI989" i="12" s="1"/>
  <c r="C2951" i="13" s="1"/>
  <c r="AH958" i="12"/>
  <c r="AI958" i="12" s="1"/>
  <c r="C2982" i="13" s="1"/>
  <c r="AH2478" i="12"/>
  <c r="AJ2478" i="12" s="1"/>
  <c r="D1462" i="13" s="1"/>
  <c r="AH700" i="12"/>
  <c r="AI700" i="12" s="1"/>
  <c r="C3240" i="13" s="1"/>
  <c r="AH2423" i="12"/>
  <c r="AH673" i="12"/>
  <c r="AJ673" i="12" s="1"/>
  <c r="D3267" i="13" s="1"/>
  <c r="AH479" i="12"/>
  <c r="AH1858" i="12"/>
  <c r="AH1904" i="12"/>
  <c r="AJ1904" i="12" s="1"/>
  <c r="D2036" i="13" s="1"/>
  <c r="AH1835" i="12"/>
  <c r="AH3458" i="12"/>
  <c r="AH1459" i="12"/>
  <c r="AJ1459" i="12" s="1"/>
  <c r="D2481" i="13" s="1"/>
  <c r="AH624" i="12"/>
  <c r="AI624" i="12" s="1"/>
  <c r="C3316" i="13" s="1"/>
  <c r="AH793" i="12"/>
  <c r="AJ793" i="12" s="1"/>
  <c r="D3147" i="13" s="1"/>
  <c r="AH2525" i="12"/>
  <c r="AI2525" i="12" s="1"/>
  <c r="C1415" i="13" s="1"/>
  <c r="AH907" i="12"/>
  <c r="AJ907" i="12" s="1"/>
  <c r="D3033" i="13" s="1"/>
  <c r="AH836" i="12"/>
  <c r="AJ836" i="12" s="1"/>
  <c r="D3104" i="13" s="1"/>
  <c r="AH1119" i="12"/>
  <c r="AH1928" i="12"/>
  <c r="AH1188" i="12"/>
  <c r="AI1188" i="12" s="1"/>
  <c r="C2752" i="13" s="1"/>
  <c r="AH2868" i="12"/>
  <c r="AJ2868" i="12" s="1"/>
  <c r="D1072" i="13" s="1"/>
  <c r="AH1279" i="12"/>
  <c r="AJ1279" i="12" s="1"/>
  <c r="D2661" i="13" s="1"/>
  <c r="AH1774" i="12"/>
  <c r="AH1175" i="12"/>
  <c r="AJ1175" i="12" s="1"/>
  <c r="D2765" i="13" s="1"/>
  <c r="AH337" i="12"/>
  <c r="AJ337" i="12" s="1"/>
  <c r="D3603" i="13" s="1"/>
  <c r="AH2648" i="12"/>
  <c r="AJ2648" i="12" s="1"/>
  <c r="D1292" i="13" s="1"/>
  <c r="AH1185" i="12"/>
  <c r="AI1185" i="12" s="1"/>
  <c r="C2755" i="13" s="1"/>
  <c r="AH1714" i="12"/>
  <c r="AJ1714" i="12" s="1"/>
  <c r="D2226" i="13" s="1"/>
  <c r="AH225" i="12"/>
  <c r="AH340" i="12"/>
  <c r="AJ340" i="12" s="1"/>
  <c r="D3600" i="13" s="1"/>
  <c r="AH2996" i="12"/>
  <c r="AH1799" i="12"/>
  <c r="AH1176" i="12"/>
  <c r="AJ1176" i="12" s="1"/>
  <c r="D2764" i="13" s="1"/>
  <c r="AH2693" i="12"/>
  <c r="AH2183" i="12"/>
  <c r="AH1448" i="12"/>
  <c r="AI1448" i="12" s="1"/>
  <c r="C2492" i="13" s="1"/>
  <c r="AH3623" i="12"/>
  <c r="AI3623" i="12" s="1"/>
  <c r="C317" i="13" s="1"/>
  <c r="AH1387" i="12"/>
  <c r="AI1387" i="12" s="1"/>
  <c r="C2553" i="13" s="1"/>
  <c r="AH1531" i="12"/>
  <c r="AJ1531" i="12" s="1"/>
  <c r="D2409" i="13" s="1"/>
  <c r="AH572" i="12"/>
  <c r="AI572" i="12" s="1"/>
  <c r="C3368" i="13" s="1"/>
  <c r="AH447" i="12"/>
  <c r="AJ447" i="12" s="1"/>
  <c r="D3493" i="13" s="1"/>
  <c r="AH699" i="12"/>
  <c r="AH1848" i="12"/>
  <c r="AH2068" i="12"/>
  <c r="AH341" i="12"/>
  <c r="AH823" i="12"/>
  <c r="AI823" i="12" s="1"/>
  <c r="C3117" i="13" s="1"/>
  <c r="AH3259" i="12"/>
  <c r="AH494" i="12"/>
  <c r="AJ494" i="12" s="1"/>
  <c r="D3446" i="13" s="1"/>
  <c r="AH2329" i="12"/>
  <c r="AJ2329" i="12" s="1"/>
  <c r="D1611" i="13" s="1"/>
  <c r="AH3877" i="12"/>
  <c r="AJ3877" i="12" s="1"/>
  <c r="D63" i="13" s="1"/>
  <c r="AH2801" i="12"/>
  <c r="AJ2801" i="12" s="1"/>
  <c r="D1139" i="13" s="1"/>
  <c r="AH2049" i="12"/>
  <c r="AI2049" i="12" s="1"/>
  <c r="C1891" i="13" s="1"/>
  <c r="AH2002" i="12"/>
  <c r="AH1062" i="12"/>
  <c r="AI1062" i="12" s="1"/>
  <c r="C2878" i="13" s="1"/>
  <c r="AH2260" i="12"/>
  <c r="AH1331" i="12"/>
  <c r="AH885" i="12"/>
  <c r="AI885" i="12" s="1"/>
  <c r="C3055" i="13" s="1"/>
  <c r="AH1328" i="12"/>
  <c r="AJ1328" i="12" s="1"/>
  <c r="D2612" i="13" s="1"/>
  <c r="AH2748" i="12"/>
  <c r="AH625" i="12"/>
  <c r="AI625" i="12" s="1"/>
  <c r="C3315" i="13" s="1"/>
  <c r="AH1659" i="12"/>
  <c r="AJ1659" i="12" s="1"/>
  <c r="D2281" i="13" s="1"/>
  <c r="AH2567" i="12"/>
  <c r="AJ2567" i="12" s="1"/>
  <c r="D1373" i="13" s="1"/>
  <c r="AH664" i="12"/>
  <c r="AI664" i="12" s="1"/>
  <c r="C3276" i="13" s="1"/>
  <c r="AH1786" i="12"/>
  <c r="AI1786" i="12" s="1"/>
  <c r="C2154" i="13" s="1"/>
  <c r="AH2015" i="12"/>
  <c r="AI2015" i="12" s="1"/>
  <c r="C1925" i="13" s="1"/>
  <c r="AH3587" i="12"/>
  <c r="AH789" i="12"/>
  <c r="AH2466" i="12"/>
  <c r="AH2987" i="12"/>
  <c r="AH1873" i="12"/>
  <c r="AJ1873" i="12" s="1"/>
  <c r="D2067" i="13" s="1"/>
  <c r="AH326" i="12"/>
  <c r="AH890" i="12"/>
  <c r="AH2604" i="12"/>
  <c r="AI2604" i="12" s="1"/>
  <c r="C1336" i="13" s="1"/>
  <c r="AH2645" i="12"/>
  <c r="AI2645" i="12" s="1"/>
  <c r="C1295" i="13" s="1"/>
  <c r="AH1948" i="12"/>
  <c r="AJ1948" i="12" s="1"/>
  <c r="D1992" i="13" s="1"/>
  <c r="AH842" i="12"/>
  <c r="AI842" i="12" s="1"/>
  <c r="C3098" i="13" s="1"/>
  <c r="AH2691" i="12"/>
  <c r="AH771" i="12"/>
  <c r="AJ771" i="12" s="1"/>
  <c r="D3169" i="13" s="1"/>
  <c r="AH1961" i="12"/>
  <c r="AH3866" i="12"/>
  <c r="AH2895" i="12"/>
  <c r="AJ2895" i="12" s="1"/>
  <c r="D1045" i="13" s="1"/>
  <c r="AH1412" i="12"/>
  <c r="AH1571" i="12"/>
  <c r="AH157" i="12"/>
  <c r="AJ157" i="12" s="1"/>
  <c r="D3783" i="13" s="1"/>
  <c r="AH2165" i="12"/>
  <c r="AI2165" i="12" s="1"/>
  <c r="C1775" i="13" s="1"/>
  <c r="AH164" i="12"/>
  <c r="AJ164" i="12" s="1"/>
  <c r="D3776" i="13" s="1"/>
  <c r="AH1670" i="12"/>
  <c r="AJ1670" i="12" s="1"/>
  <c r="D2270" i="13" s="1"/>
  <c r="AH2960" i="12"/>
  <c r="AJ2960" i="12" s="1"/>
  <c r="D980" i="13" s="1"/>
  <c r="AH1335" i="12"/>
  <c r="AI1335" i="12" s="1"/>
  <c r="C2605" i="13" s="1"/>
  <c r="AH3826" i="12"/>
  <c r="AH1002" i="12"/>
  <c r="AH2323" i="12"/>
  <c r="AH419" i="12"/>
  <c r="AH602" i="12"/>
  <c r="AJ602" i="12" s="1"/>
  <c r="D3338" i="13" s="1"/>
  <c r="AH1866" i="12"/>
  <c r="AH3203" i="12"/>
  <c r="AJ3203" i="12" s="1"/>
  <c r="D737" i="13" s="1"/>
  <c r="AH1488" i="12"/>
  <c r="AJ1488" i="12" s="1"/>
  <c r="D2452" i="13" s="1"/>
  <c r="AH245" i="12"/>
  <c r="AI245" i="12" s="1"/>
  <c r="C3695" i="13" s="1"/>
  <c r="AH2075" i="12"/>
  <c r="AI2075" i="12" s="1"/>
  <c r="C1865" i="13" s="1"/>
  <c r="AH2864" i="12"/>
  <c r="AJ2864" i="12" s="1"/>
  <c r="D1076" i="13" s="1"/>
  <c r="AH1970" i="12"/>
  <c r="AH2629" i="12"/>
  <c r="AJ2629" i="12" s="1"/>
  <c r="D1311" i="13" s="1"/>
  <c r="AH246" i="12"/>
  <c r="AH400" i="12"/>
  <c r="AH586" i="12"/>
  <c r="AI586" i="12" s="1"/>
  <c r="C3354" i="13" s="1"/>
  <c r="AH2036" i="12"/>
  <c r="AH3454" i="12"/>
  <c r="AH1569" i="12"/>
  <c r="AJ1569" i="12" s="1"/>
  <c r="D2371" i="13" s="1"/>
  <c r="AH1590" i="12"/>
  <c r="AI1590" i="12" s="1"/>
  <c r="C2350" i="13" s="1"/>
  <c r="AH2956" i="12"/>
  <c r="AJ2956" i="12" s="1"/>
  <c r="D984" i="13" s="1"/>
  <c r="AH1129" i="12"/>
  <c r="AJ1129" i="12" s="1"/>
  <c r="D2811" i="13" s="1"/>
  <c r="AH2584" i="12"/>
  <c r="AJ2584" i="12" s="1"/>
  <c r="D1356" i="13" s="1"/>
  <c r="AH1763" i="12"/>
  <c r="AI1763" i="12" s="1"/>
  <c r="C2177" i="13" s="1"/>
  <c r="AH857" i="12"/>
  <c r="AH323" i="12"/>
  <c r="AH3150" i="12"/>
  <c r="AH2599" i="12"/>
  <c r="AH1504" i="12"/>
  <c r="AI1504" i="12" s="1"/>
  <c r="C2436" i="13" s="1"/>
  <c r="AH1212" i="12"/>
  <c r="AH1831" i="12"/>
  <c r="AI1831" i="12" s="1"/>
  <c r="C2109" i="13" s="1"/>
  <c r="AH3090" i="12"/>
  <c r="AJ3090" i="12" s="1"/>
  <c r="D850" i="13" s="1"/>
  <c r="AH691" i="12"/>
  <c r="AI691" i="12" s="1"/>
  <c r="C3249" i="13" s="1"/>
  <c r="AH198" i="12"/>
  <c r="AJ198" i="12" s="1"/>
  <c r="D3742" i="13" s="1"/>
  <c r="AH3075" i="12"/>
  <c r="AJ3075" i="12" s="1"/>
  <c r="D865" i="13" s="1"/>
  <c r="AH2432" i="12"/>
  <c r="AH1648" i="12"/>
  <c r="AI1648" i="12" s="1"/>
  <c r="C2292" i="13" s="1"/>
  <c r="AH2156" i="12"/>
  <c r="AH647" i="12"/>
  <c r="AH457" i="12"/>
  <c r="AI457" i="12" s="1"/>
  <c r="C3483" i="13" s="1"/>
  <c r="AH3386" i="12"/>
  <c r="AH526" i="12"/>
  <c r="AH2661" i="12"/>
  <c r="AI2661" i="12" s="1"/>
  <c r="C1279" i="13" s="1"/>
  <c r="AH1899" i="12"/>
  <c r="AJ1899" i="12" s="1"/>
  <c r="D2041" i="13" s="1"/>
  <c r="AH2198" i="12"/>
  <c r="AJ2198" i="12" s="1"/>
  <c r="D1742" i="13" s="1"/>
  <c r="AH2959" i="12"/>
  <c r="AI2959" i="12" s="1"/>
  <c r="C981" i="13" s="1"/>
  <c r="AH995" i="12"/>
  <c r="AJ995" i="12" s="1"/>
  <c r="D2945" i="13" s="1"/>
  <c r="AH2619" i="12"/>
  <c r="AI2619" i="12" s="1"/>
  <c r="C1321" i="13" s="1"/>
  <c r="AH1993" i="12"/>
  <c r="AH318" i="12"/>
  <c r="AH2255" i="12"/>
  <c r="AH2672" i="12"/>
  <c r="AH814" i="12"/>
  <c r="AI814" i="12" s="1"/>
  <c r="C3126" i="13" s="1"/>
  <c r="AH2950" i="12"/>
  <c r="AH2936" i="12"/>
  <c r="AJ2936" i="12" s="1"/>
  <c r="D1004" i="13" s="1"/>
  <c r="AH1588" i="12"/>
  <c r="AI1588" i="12" s="1"/>
  <c r="C2352" i="13" s="1"/>
  <c r="AH3629" i="12"/>
  <c r="AI3629" i="12" s="1"/>
  <c r="C311" i="13" s="1"/>
  <c r="AH845" i="12"/>
  <c r="AJ845" i="12" s="1"/>
  <c r="D3095" i="13" s="1"/>
  <c r="AH2305" i="12"/>
  <c r="AJ2305" i="12" s="1"/>
  <c r="D1635" i="13" s="1"/>
  <c r="AH1091" i="12"/>
  <c r="AJ1091" i="12" s="1"/>
  <c r="D2849" i="13" s="1"/>
  <c r="AH1717" i="12"/>
  <c r="AJ1717" i="12" s="1"/>
  <c r="D2223" i="13" s="1"/>
  <c r="AH507" i="12"/>
  <c r="AH2140" i="12"/>
  <c r="AH3569" i="12"/>
  <c r="AJ3569" i="12" s="1"/>
  <c r="D371" i="13" s="1"/>
  <c r="AH3525" i="12"/>
  <c r="AH1152" i="12"/>
  <c r="AH3073" i="12"/>
  <c r="AI3073" i="12" s="1"/>
  <c r="C867" i="13" s="1"/>
  <c r="AH1894" i="12"/>
  <c r="AJ1894" i="12" s="1"/>
  <c r="D2046" i="13" s="1"/>
  <c r="AH541" i="12"/>
  <c r="AI541" i="12" s="1"/>
  <c r="C3399" i="13" s="1"/>
  <c r="AH3260" i="12"/>
  <c r="AI3260" i="12" s="1"/>
  <c r="C680" i="13" s="1"/>
  <c r="AH2336" i="12"/>
  <c r="AI2336" i="12" s="1"/>
  <c r="C1604" i="13" s="1"/>
  <c r="AH1483" i="12"/>
  <c r="AI1483" i="12" s="1"/>
  <c r="C2457" i="13" s="1"/>
  <c r="AH499" i="12"/>
  <c r="AH782" i="12"/>
  <c r="AH2150" i="12"/>
  <c r="AH3619" i="12"/>
  <c r="AH309" i="12"/>
  <c r="AJ309" i="12" s="1"/>
  <c r="D3631" i="13" s="1"/>
  <c r="AH1880" i="12"/>
  <c r="AH2922" i="12"/>
  <c r="AJ2922" i="12" s="1"/>
  <c r="D1018" i="13" s="1"/>
  <c r="AH1265" i="12"/>
  <c r="AJ1265" i="12" s="1"/>
  <c r="D2675" i="13" s="1"/>
  <c r="AH530" i="12"/>
  <c r="AI530" i="12" s="1"/>
  <c r="C3410" i="13" s="1"/>
  <c r="AH2204" i="12"/>
  <c r="AI2204" i="12" s="1"/>
  <c r="C1736" i="13" s="1"/>
  <c r="AH1694" i="12"/>
  <c r="AI1694" i="12" s="1"/>
  <c r="C2246" i="13" s="1"/>
  <c r="AH1512" i="12"/>
  <c r="AH965" i="12"/>
  <c r="AJ965" i="12" s="1"/>
  <c r="D2975" i="13" s="1"/>
  <c r="AH656" i="12"/>
  <c r="AH2538" i="12"/>
  <c r="AH870" i="12"/>
  <c r="AJ870" i="12" s="1"/>
  <c r="D3070" i="13" s="1"/>
  <c r="AH2863" i="12"/>
  <c r="AH1768" i="12"/>
  <c r="AH706" i="12"/>
  <c r="AJ706" i="12" s="1"/>
  <c r="D3234" i="13" s="1"/>
  <c r="AH241" i="12"/>
  <c r="AI241" i="12" s="1"/>
  <c r="C3699" i="13" s="1"/>
  <c r="AH1853" i="12"/>
  <c r="AI1853" i="12" s="1"/>
  <c r="C2087" i="13" s="1"/>
  <c r="AH2544" i="12"/>
  <c r="AJ2544" i="12" s="1"/>
  <c r="D1396" i="13" s="1"/>
  <c r="AH3541" i="12"/>
  <c r="AJ3541" i="12" s="1"/>
  <c r="D399" i="13" s="1"/>
  <c r="AH503" i="12"/>
  <c r="AI503" i="12" s="1"/>
  <c r="C3437" i="13" s="1"/>
  <c r="AH268" i="12"/>
  <c r="AH2861" i="12"/>
  <c r="AH2296" i="12"/>
  <c r="AH2714" i="12"/>
  <c r="AH1093" i="12"/>
  <c r="AJ1093" i="12" s="1"/>
  <c r="D2847" i="13" s="1"/>
  <c r="AH594" i="12"/>
  <c r="AH3556" i="12"/>
  <c r="AJ3556" i="12" s="1"/>
  <c r="D384" i="13" s="1"/>
  <c r="AH1594" i="12"/>
  <c r="AJ1594" i="12" s="1"/>
  <c r="D2346" i="13" s="1"/>
  <c r="AH865" i="12"/>
  <c r="AJ865" i="12" s="1"/>
  <c r="D3075" i="13" s="1"/>
  <c r="AH2031" i="12"/>
  <c r="AI2031" i="12" s="1"/>
  <c r="C1909" i="13" s="1"/>
  <c r="AH298" i="12"/>
  <c r="AJ298" i="12" s="1"/>
  <c r="D3642" i="13" s="1"/>
  <c r="AH1666" i="12"/>
  <c r="AH944" i="12"/>
  <c r="AI944" i="12" s="1"/>
  <c r="C2996" i="13" s="1"/>
  <c r="AH2009" i="12"/>
  <c r="AH3143" i="12"/>
  <c r="AH1406" i="12"/>
  <c r="AI1406" i="12" s="1"/>
  <c r="C2534" i="13" s="1"/>
  <c r="AH2683" i="12"/>
  <c r="AH1900" i="12"/>
  <c r="AH1962" i="12"/>
  <c r="AJ1962" i="12" s="1"/>
  <c r="D1978" i="13" s="1"/>
  <c r="AH1403" i="12"/>
  <c r="AJ1403" i="12" s="1"/>
  <c r="D2537" i="13" s="1"/>
  <c r="AH752" i="12"/>
  <c r="AJ752" i="12" s="1"/>
  <c r="D3188" i="13" s="1"/>
  <c r="AH2554" i="12"/>
  <c r="AI2554" i="12" s="1"/>
  <c r="C1386" i="13" s="1"/>
  <c r="AH512" i="12"/>
  <c r="AJ512" i="12" s="1"/>
  <c r="D3428" i="13" s="1"/>
  <c r="AH3770" i="12"/>
  <c r="AI3770" i="12" s="1"/>
  <c r="C170" i="13" s="1"/>
  <c r="AH1220" i="12"/>
  <c r="AH2990" i="12"/>
  <c r="AH1677" i="12"/>
  <c r="AH3169" i="12"/>
  <c r="AH287" i="12"/>
  <c r="AJ287" i="12" s="1"/>
  <c r="D3653" i="13" s="1"/>
  <c r="AH3122" i="12"/>
  <c r="AH2532" i="12"/>
  <c r="AJ2532" i="12" s="1"/>
  <c r="D1408" i="13" s="1"/>
  <c r="AH2275" i="12"/>
  <c r="AJ2275" i="12" s="1"/>
  <c r="D1665" i="13" s="1"/>
  <c r="AH709" i="12"/>
  <c r="AI709" i="12" s="1"/>
  <c r="C3231" i="13" s="1"/>
  <c r="AH2331" i="12"/>
  <c r="AJ2331" i="12" s="1"/>
  <c r="D1609" i="13" s="1"/>
  <c r="AH375" i="12"/>
  <c r="AI375" i="12" s="1"/>
  <c r="C3565" i="13" s="1"/>
  <c r="AH231" i="12"/>
  <c r="AH1107" i="12"/>
  <c r="AI1107" i="12" s="1"/>
  <c r="C2833" i="13" s="1"/>
  <c r="AH325" i="12"/>
  <c r="AH1475" i="12"/>
  <c r="AI1475" i="12" s="1"/>
  <c r="C2465" i="13" s="1"/>
  <c r="AH2026" i="12"/>
  <c r="AI2026" i="12" s="1"/>
  <c r="C1914" i="13" s="1"/>
  <c r="AH2816" i="12"/>
  <c r="AH2033" i="12"/>
  <c r="AH1321" i="12"/>
  <c r="AI1321" i="12" s="1"/>
  <c r="C2619" i="13" s="1"/>
  <c r="AH1470" i="12"/>
  <c r="AJ1470" i="12" s="1"/>
  <c r="D2470" i="13" s="1"/>
  <c r="AH3410" i="12"/>
  <c r="AI3410" i="12" s="1"/>
  <c r="C530" i="13" s="1"/>
  <c r="AH1667" i="12"/>
  <c r="AI1667" i="12" s="1"/>
  <c r="C2273" i="13" s="1"/>
  <c r="AH3216" i="12"/>
  <c r="AJ3216" i="12" s="1"/>
  <c r="D724" i="13" s="1"/>
  <c r="AH3880" i="12"/>
  <c r="AI3880" i="12" s="1"/>
  <c r="C60" i="13" s="1"/>
  <c r="AH1004" i="12"/>
  <c r="AH785" i="12"/>
  <c r="AH3132" i="12"/>
  <c r="AH1399" i="12"/>
  <c r="AH1028" i="12"/>
  <c r="AJ1028" i="12" s="1"/>
  <c r="D2912" i="13" s="1"/>
  <c r="AH2484" i="12"/>
  <c r="AH397" i="12"/>
  <c r="AH1956" i="12"/>
  <c r="AJ1956" i="12" s="1"/>
  <c r="D1984" i="13" s="1"/>
  <c r="AH2094" i="12"/>
  <c r="AI2094" i="12" s="1"/>
  <c r="C1846" i="13" s="1"/>
  <c r="AH668" i="12"/>
  <c r="AJ668" i="12" s="1"/>
  <c r="D3272" i="13" s="1"/>
  <c r="AH2829" i="12"/>
  <c r="AI2829" i="12" s="1"/>
  <c r="C1111" i="13" s="1"/>
  <c r="AH2045" i="12"/>
  <c r="AH3734" i="12"/>
  <c r="AI3734" i="12" s="1"/>
  <c r="C206" i="13" s="1"/>
  <c r="AH139" i="12"/>
  <c r="AH2267" i="12"/>
  <c r="AH379" i="12"/>
  <c r="AI379" i="12" s="1"/>
  <c r="C3561" i="13" s="1"/>
  <c r="AH1534" i="12"/>
  <c r="AH3637" i="12"/>
  <c r="AH1673" i="12"/>
  <c r="AH324" i="12"/>
  <c r="AI324" i="12" s="1"/>
  <c r="C3616" i="13" s="1"/>
  <c r="AH2401" i="12"/>
  <c r="AJ2401" i="12" s="1"/>
  <c r="D1539" i="13" s="1"/>
  <c r="AH1495" i="12"/>
  <c r="AI1495" i="12" s="1"/>
  <c r="C2445" i="13" s="1"/>
  <c r="AH979" i="12"/>
  <c r="AI979" i="12" s="1"/>
  <c r="C2961" i="13" s="1"/>
  <c r="AH2361" i="12"/>
  <c r="AJ2361" i="12" s="1"/>
  <c r="D1579" i="13" s="1"/>
  <c r="AH3832" i="12"/>
  <c r="AH740" i="12"/>
  <c r="AH3418" i="12"/>
  <c r="AH1423" i="12"/>
  <c r="AH3053" i="12"/>
  <c r="AI3053" i="12" s="1"/>
  <c r="C887" i="13" s="1"/>
  <c r="AH2298" i="12"/>
  <c r="AJ2298" i="12" s="1"/>
  <c r="D1642" i="13" s="1"/>
  <c r="AH1872" i="12"/>
  <c r="AI1872" i="12" s="1"/>
  <c r="C2068" i="13" s="1"/>
  <c r="AH3647" i="12"/>
  <c r="AI3647" i="12" s="1"/>
  <c r="C293" i="13" s="1"/>
  <c r="AH189" i="12"/>
  <c r="AJ189" i="12" s="1"/>
  <c r="D3751" i="13" s="1"/>
  <c r="AH3715" i="12"/>
  <c r="AI3715" i="12" s="1"/>
  <c r="C225" i="13" s="1"/>
  <c r="AH1048" i="12"/>
  <c r="AI1048" i="12" s="1"/>
  <c r="C2892" i="13" s="1"/>
  <c r="AH1144" i="12"/>
  <c r="AH1053" i="12"/>
  <c r="AI1053" i="12" s="1"/>
  <c r="C2887" i="13" s="1"/>
  <c r="AH290" i="12"/>
  <c r="AH3457" i="12"/>
  <c r="AH280" i="12"/>
  <c r="AI280" i="12" s="1"/>
  <c r="C3660" i="13" s="1"/>
  <c r="AH2236" i="12"/>
  <c r="AH2287" i="12"/>
  <c r="AH2411" i="12"/>
  <c r="AI2411" i="12" s="1"/>
  <c r="C1529" i="13" s="1"/>
  <c r="AH540" i="12"/>
  <c r="AI540" i="12" s="1"/>
  <c r="C3400" i="13" s="1"/>
  <c r="AH2235" i="12"/>
  <c r="AJ2235" i="12" s="1"/>
  <c r="D1705" i="13" s="1"/>
  <c r="AH410" i="12"/>
  <c r="AJ410" i="12" s="1"/>
  <c r="D3530" i="13" s="1"/>
  <c r="AH535" i="12"/>
  <c r="AJ535" i="12" s="1"/>
  <c r="D3405" i="13" s="1"/>
  <c r="AH436" i="12"/>
  <c r="AJ436" i="12" s="1"/>
  <c r="D3504" i="13" s="1"/>
  <c r="AH3376" i="12"/>
  <c r="AH698" i="12"/>
  <c r="AH1661" i="12"/>
  <c r="AH579" i="12"/>
  <c r="AH3165" i="12"/>
  <c r="AJ3165" i="12" s="1"/>
  <c r="D775" i="13" s="1"/>
  <c r="AH3295" i="12"/>
  <c r="AH2113" i="12"/>
  <c r="AH872" i="12"/>
  <c r="AI872" i="12" s="1"/>
  <c r="C3068" i="13" s="1"/>
  <c r="AH2410" i="12"/>
  <c r="AJ2410" i="12" s="1"/>
  <c r="D1530" i="13" s="1"/>
  <c r="AH249" i="12"/>
  <c r="AJ249" i="12" s="1"/>
  <c r="D3691" i="13" s="1"/>
  <c r="AH745" i="12"/>
  <c r="AJ745" i="12" s="1"/>
  <c r="D3195" i="13" s="1"/>
  <c r="AH1627" i="12"/>
  <c r="AH2563" i="12"/>
  <c r="AJ2563" i="12" s="1"/>
  <c r="D1377" i="13" s="1"/>
  <c r="AH206" i="12"/>
  <c r="AH2973" i="12"/>
  <c r="AH2048" i="12"/>
  <c r="AI2048" i="12" s="1"/>
  <c r="C1892" i="13" s="1"/>
  <c r="AH1281" i="12"/>
  <c r="AJ1281" i="12" s="1"/>
  <c r="D2659" i="13" s="1"/>
  <c r="AH1570" i="12"/>
  <c r="AH1039" i="12"/>
  <c r="AJ1039" i="12" s="1"/>
  <c r="D2901" i="13" s="1"/>
  <c r="AH533" i="12"/>
  <c r="AI533" i="12" s="1"/>
  <c r="C3407" i="13" s="1"/>
  <c r="AH2098" i="12"/>
  <c r="AJ2098" i="12" s="1"/>
  <c r="D1842" i="13" s="1"/>
  <c r="AH580" i="12"/>
  <c r="AJ580" i="12" s="1"/>
  <c r="D3360" i="13" s="1"/>
  <c r="AH2160" i="12"/>
  <c r="AI2160" i="12" s="1"/>
  <c r="C1780" i="13" s="1"/>
  <c r="AH3724" i="12"/>
  <c r="AJ3724" i="12" s="1"/>
  <c r="D216" i="13" s="1"/>
  <c r="AH1817" i="12"/>
  <c r="AH2917" i="12"/>
  <c r="AH2080" i="12"/>
  <c r="AJ2080" i="12" s="1"/>
  <c r="D1860" i="13" s="1"/>
  <c r="AH2689" i="12"/>
  <c r="AH1679" i="12"/>
  <c r="AI1679" i="12" s="1"/>
  <c r="C2261" i="13" s="1"/>
  <c r="AH3481" i="12"/>
  <c r="AH662" i="12"/>
  <c r="AJ662" i="12" s="1"/>
  <c r="D3278" i="13" s="1"/>
  <c r="AH2664" i="12"/>
  <c r="AI2664" i="12" s="1"/>
  <c r="C1276" i="13" s="1"/>
  <c r="AH2978" i="12"/>
  <c r="AJ2978" i="12" s="1"/>
  <c r="D962" i="13" s="1"/>
  <c r="AH1702" i="12"/>
  <c r="AJ1702" i="12" s="1"/>
  <c r="D2238" i="13" s="1"/>
  <c r="AH2130" i="12"/>
  <c r="AI2130" i="12" s="1"/>
  <c r="C1810" i="13" s="1"/>
  <c r="AH316" i="12"/>
  <c r="AI316" i="12" s="1"/>
  <c r="C3624" i="13" s="1"/>
  <c r="AH3654" i="12"/>
  <c r="AJ3654" i="12" s="1"/>
  <c r="D286" i="13" s="1"/>
  <c r="AH3094" i="12"/>
  <c r="AH2830" i="12"/>
  <c r="AI2830" i="12" s="1"/>
  <c r="C1110" i="13" s="1"/>
  <c r="AH827" i="12"/>
  <c r="AI827" i="12" s="1"/>
  <c r="C3113" i="13" s="1"/>
  <c r="AH1822" i="12"/>
  <c r="AH665" i="12"/>
  <c r="AH1826" i="12"/>
  <c r="AJ1826" i="12" s="1"/>
  <c r="D2114" i="13" s="1"/>
  <c r="AH3304" i="12"/>
  <c r="AI3304" i="12" s="1"/>
  <c r="C636" i="13" s="1"/>
  <c r="AH3101" i="12"/>
  <c r="AJ3101" i="12" s="1"/>
  <c r="D839" i="13" s="1"/>
  <c r="AH1027" i="12"/>
  <c r="AI1027" i="12" s="1"/>
  <c r="C2913" i="13" s="1"/>
  <c r="AH1022" i="12"/>
  <c r="AI1022" i="12" s="1"/>
  <c r="C2918" i="13" s="1"/>
  <c r="AH2348" i="12"/>
  <c r="AJ2348" i="12" s="1"/>
  <c r="D1592" i="13" s="1"/>
  <c r="AH363" i="12"/>
  <c r="AH587" i="12"/>
  <c r="AH1405" i="12"/>
  <c r="AH3068" i="12"/>
  <c r="AH362" i="12"/>
  <c r="AJ362" i="12" s="1"/>
  <c r="D3578" i="13" s="1"/>
  <c r="AH2875" i="12"/>
  <c r="AH1035" i="12"/>
  <c r="AJ1035" i="12" s="1"/>
  <c r="D2905" i="13" s="1"/>
  <c r="AH2118" i="12"/>
  <c r="AJ2118" i="12" s="1"/>
  <c r="D1822" i="13" s="1"/>
  <c r="AH3608" i="12"/>
  <c r="AJ3608" i="12" s="1"/>
  <c r="D332" i="13" s="1"/>
  <c r="AH1631" i="12"/>
  <c r="AI1631" i="12" s="1"/>
  <c r="C2309" i="13" s="1"/>
  <c r="AH1827" i="12"/>
  <c r="AI1827" i="12" s="1"/>
  <c r="C2113" i="13" s="1"/>
  <c r="AH3579" i="12"/>
  <c r="AH1061" i="12"/>
  <c r="AI1061" i="12" s="1"/>
  <c r="C2879" i="13" s="1"/>
  <c r="AH1065" i="12"/>
  <c r="AI1065" i="12" s="1"/>
  <c r="C2875" i="13" s="1"/>
  <c r="AH3379" i="12"/>
  <c r="AI3379" i="12" s="1"/>
  <c r="C561" i="13" s="1"/>
  <c r="AH1773" i="12"/>
  <c r="AI1773" i="12" s="1"/>
  <c r="C2167" i="13" s="1"/>
  <c r="AH296" i="12"/>
  <c r="AH1363" i="12"/>
  <c r="AH486" i="12"/>
  <c r="AJ486" i="12" s="1"/>
  <c r="D3454" i="13" s="1"/>
  <c r="AH2213" i="12"/>
  <c r="AJ2213" i="12" s="1"/>
  <c r="D1727" i="13" s="1"/>
  <c r="AH2785" i="12"/>
  <c r="AI2785" i="12" s="1"/>
  <c r="C1155" i="13" s="1"/>
  <c r="AH2144" i="12"/>
  <c r="AI2144" i="12" s="1"/>
  <c r="C1796" i="13" s="1"/>
  <c r="AH527" i="12"/>
  <c r="AJ527" i="12" s="1"/>
  <c r="D3413" i="13" s="1"/>
  <c r="AH2857" i="12"/>
  <c r="AJ2857" i="12" s="1"/>
  <c r="D1083" i="13" s="1"/>
  <c r="AH3356" i="12"/>
  <c r="AJ3356" i="12" s="1"/>
  <c r="D584" i="13" s="1"/>
  <c r="AH2495" i="12"/>
  <c r="AH256" i="12"/>
  <c r="AI256" i="12" s="1"/>
  <c r="C3684" i="13" s="1"/>
  <c r="AH3566" i="12"/>
  <c r="AH517" i="12"/>
  <c r="AJ517" i="12" s="1"/>
  <c r="D3423" i="13" s="1"/>
  <c r="AH824" i="12"/>
  <c r="AI824" i="12" s="1"/>
  <c r="C3116" i="13" s="1"/>
  <c r="AH3125" i="12"/>
  <c r="AJ3125" i="12" s="1"/>
  <c r="D815" i="13" s="1"/>
  <c r="AH169" i="12"/>
  <c r="AJ169" i="12" s="1"/>
  <c r="D3771" i="13" s="1"/>
  <c r="AH420" i="12"/>
  <c r="AJ420" i="12" s="1"/>
  <c r="D3520" i="13" s="1"/>
  <c r="AH1738" i="12"/>
  <c r="AJ1738" i="12" s="1"/>
  <c r="D2202" i="13" s="1"/>
  <c r="AH901" i="12"/>
  <c r="AJ901" i="12" s="1"/>
  <c r="D3039" i="13" s="1"/>
  <c r="AH2643" i="12"/>
  <c r="AI2643" i="12" s="1"/>
  <c r="C1297" i="13" s="1"/>
  <c r="AH2609" i="12"/>
  <c r="AJ2609" i="12" s="1"/>
  <c r="D1331" i="13" s="1"/>
  <c r="AH640" i="12"/>
  <c r="AI640" i="12" s="1"/>
  <c r="C3300" i="13" s="1"/>
  <c r="AH1922" i="12"/>
  <c r="AJ1922" i="12" s="1"/>
  <c r="D2018" i="13" s="1"/>
  <c r="AH3305" i="12"/>
  <c r="AJ3305" i="12" s="1"/>
  <c r="D635" i="13" s="1"/>
  <c r="AH279" i="12"/>
  <c r="AJ279" i="12" s="1"/>
  <c r="D3661" i="13" s="1"/>
  <c r="AH1840" i="12"/>
  <c r="AJ1840" i="12" s="1"/>
  <c r="D2100" i="13" s="1"/>
  <c r="AH1985" i="12"/>
  <c r="AI1985" i="12" s="1"/>
  <c r="C1955" i="13" s="1"/>
  <c r="AH383" i="12"/>
  <c r="AJ383" i="12" s="1"/>
  <c r="D3557" i="13" s="1"/>
  <c r="AH1798" i="12"/>
  <c r="AI1798" i="12" s="1"/>
  <c r="C2142" i="13" s="1"/>
  <c r="AH2637" i="12"/>
  <c r="AI2637" i="12" s="1"/>
  <c r="C1303" i="13" s="1"/>
  <c r="AH2332" i="12"/>
  <c r="AJ2332" i="12" s="1"/>
  <c r="D1608" i="13" s="1"/>
  <c r="AH801" i="12"/>
  <c r="AJ801" i="12" s="1"/>
  <c r="D3139" i="13" s="1"/>
  <c r="AH718" i="12"/>
  <c r="AH694" i="12"/>
  <c r="AI694" i="12" s="1"/>
  <c r="C3246" i="13" s="1"/>
  <c r="AH2174" i="12"/>
  <c r="AH1658" i="12"/>
  <c r="AH1007" i="12"/>
  <c r="AI1007" i="12" s="1"/>
  <c r="C2933" i="13" s="1"/>
  <c r="AH2682" i="12"/>
  <c r="AH1980" i="12"/>
  <c r="AH757" i="12"/>
  <c r="AJ757" i="12" s="1"/>
  <c r="D3183" i="13" s="1"/>
  <c r="AH1298" i="12"/>
  <c r="AJ1298" i="12" s="1"/>
  <c r="D2642" i="13" s="1"/>
  <c r="AH2232" i="12"/>
  <c r="AJ2232" i="12" s="1"/>
  <c r="D1708" i="13" s="1"/>
  <c r="AH2635" i="12"/>
  <c r="AI2635" i="12" s="1"/>
  <c r="C1305" i="13" s="1"/>
  <c r="AH2381" i="12"/>
  <c r="AI2381" i="12" s="1"/>
  <c r="C1559" i="13" s="1"/>
  <c r="AH837" i="12"/>
  <c r="AJ837" i="12" s="1"/>
  <c r="D3103" i="13" s="1"/>
  <c r="AH1010" i="12"/>
  <c r="AH1740" i="12"/>
  <c r="AH1944" i="12"/>
  <c r="AJ1944" i="12" s="1"/>
  <c r="D1996" i="13" s="1"/>
  <c r="AH1437" i="12"/>
  <c r="AH2529" i="12"/>
  <c r="AJ2529" i="12" s="1"/>
  <c r="D1411" i="13" s="1"/>
  <c r="AH2096" i="12"/>
  <c r="AJ2096" i="12" s="1"/>
  <c r="D1844" i="13" s="1"/>
  <c r="AH2450" i="12"/>
  <c r="AI2450" i="12" s="1"/>
  <c r="C1490" i="13" s="1"/>
  <c r="AH1357" i="12"/>
  <c r="AI1357" i="12" s="1"/>
  <c r="C2583" i="13" s="1"/>
  <c r="AH960" i="12"/>
  <c r="AJ960" i="12" s="1"/>
  <c r="D2980" i="13" s="1"/>
  <c r="AH2732" i="12"/>
  <c r="AJ2732" i="12" s="1"/>
  <c r="D1208" i="13" s="1"/>
  <c r="AH1963" i="12"/>
  <c r="AJ1963" i="12" s="1"/>
  <c r="D1977" i="13" s="1"/>
  <c r="AH239" i="12"/>
  <c r="AH553" i="12"/>
  <c r="AJ553" i="12" s="1"/>
  <c r="D3387" i="13" s="1"/>
  <c r="AH3290" i="12"/>
  <c r="AH1112" i="12"/>
  <c r="AH1046" i="12"/>
  <c r="AJ1046" i="12" s="1"/>
  <c r="D2894" i="13" s="1"/>
  <c r="AH2800" i="12"/>
  <c r="AH536" i="12"/>
  <c r="AI536" i="12" s="1"/>
  <c r="C3404" i="13" s="1"/>
  <c r="AH843" i="12"/>
  <c r="AJ843" i="12" s="1"/>
  <c r="D3097" i="13" s="1"/>
  <c r="AH1572" i="12"/>
  <c r="AJ1572" i="12" s="1"/>
  <c r="D2368" i="13" s="1"/>
  <c r="AH671" i="12"/>
  <c r="AJ671" i="12" s="1"/>
  <c r="D3269" i="13" s="1"/>
  <c r="AH2850" i="12"/>
  <c r="AJ2850" i="12" s="1"/>
  <c r="D1090" i="13" s="1"/>
  <c r="AH1701" i="12"/>
  <c r="AH2641" i="12"/>
  <c r="AJ2641" i="12" s="1"/>
  <c r="D1299" i="13" s="1"/>
  <c r="AH1951" i="12"/>
  <c r="AH3618" i="12"/>
  <c r="AH2949" i="12"/>
  <c r="AI2949" i="12" s="1"/>
  <c r="C991" i="13" s="1"/>
  <c r="AH408" i="12"/>
  <c r="AH2836" i="12"/>
  <c r="AI2836" i="12" s="1"/>
  <c r="C1104" i="13" s="1"/>
  <c r="AH1830" i="12"/>
  <c r="AI1830" i="12" s="1"/>
  <c r="C2110" i="13" s="1"/>
  <c r="AH1032" i="12"/>
  <c r="AJ1032" i="12" s="1"/>
  <c r="D2908" i="13" s="1"/>
  <c r="AH2749" i="12"/>
  <c r="AI2749" i="12" s="1"/>
  <c r="C1191" i="13" s="1"/>
  <c r="AH1187" i="12"/>
  <c r="AJ1187" i="12" s="1"/>
  <c r="D2753" i="13" s="1"/>
  <c r="AH2425" i="12"/>
  <c r="AI2425" i="12" s="1"/>
  <c r="C1515" i="13" s="1"/>
  <c r="AH1080" i="12"/>
  <c r="AI1080" i="12" s="1"/>
  <c r="C2860" i="13" s="1"/>
  <c r="AH1593" i="12"/>
  <c r="AH513" i="12"/>
  <c r="AJ513" i="12" s="1"/>
  <c r="D3427" i="13" s="1"/>
  <c r="AH2481" i="12"/>
  <c r="AH1766" i="12"/>
  <c r="AH2979" i="12"/>
  <c r="AI2979" i="12" s="1"/>
  <c r="C961" i="13" s="1"/>
  <c r="AH286" i="12"/>
  <c r="AH2122" i="12"/>
  <c r="AJ2122" i="12" s="1"/>
  <c r="D1818" i="13" s="1"/>
  <c r="AH394" i="12"/>
  <c r="AI394" i="12" s="1"/>
  <c r="C3546" i="13" s="1"/>
  <c r="AH768" i="12"/>
  <c r="AJ768" i="12" s="1"/>
  <c r="D3172" i="13" s="1"/>
  <c r="AH2556" i="12"/>
  <c r="AJ2556" i="12" s="1"/>
  <c r="D1384" i="13" s="1"/>
  <c r="AH2301" i="12"/>
  <c r="AI2301" i="12" s="1"/>
  <c r="C1639" i="13" s="1"/>
  <c r="AH3065" i="12"/>
  <c r="AE3422" i="12"/>
  <c r="AG3422" i="12"/>
  <c r="AG2390" i="12"/>
  <c r="AE2390" i="12"/>
  <c r="AE3925" i="12"/>
  <c r="AG3925" i="12"/>
  <c r="AE3894" i="12"/>
  <c r="AG3894" i="12"/>
  <c r="AE3330" i="12"/>
  <c r="AG3330" i="12"/>
  <c r="AG3642" i="12"/>
  <c r="AE3642" i="12"/>
  <c r="AE2552" i="12"/>
  <c r="AG2552" i="12"/>
  <c r="AE3857" i="12"/>
  <c r="AG3857" i="12"/>
  <c r="AE2883" i="12"/>
  <c r="AG2883" i="12"/>
  <c r="AE2724" i="12"/>
  <c r="AG2724" i="12"/>
  <c r="AG3905" i="12"/>
  <c r="AE3905" i="12"/>
  <c r="AE3754" i="12"/>
  <c r="AG3754" i="12"/>
  <c r="AE2389" i="12"/>
  <c r="AG2389" i="12"/>
  <c r="AG3653" i="12"/>
  <c r="AE3653" i="12"/>
  <c r="AE3178" i="12"/>
  <c r="AG3178" i="12"/>
  <c r="AE3472" i="12"/>
  <c r="AG3472" i="12"/>
  <c r="AG2686" i="12"/>
  <c r="AE2686" i="12"/>
  <c r="AE3787" i="12"/>
  <c r="AG3787" i="12"/>
  <c r="AE3003" i="12"/>
  <c r="AG3003" i="12"/>
  <c r="AE3539" i="12"/>
  <c r="AG3539" i="12"/>
  <c r="AE3700" i="12"/>
  <c r="AG3700" i="12"/>
  <c r="AG2422" i="12"/>
  <c r="AE2422" i="12"/>
  <c r="AG2793" i="12"/>
  <c r="AE2793" i="12"/>
  <c r="AG3372" i="12"/>
  <c r="AE3372" i="12"/>
  <c r="AE3072" i="12"/>
  <c r="AG3072" i="12"/>
  <c r="AG3129" i="12"/>
  <c r="AE3129" i="12"/>
  <c r="AE2581" i="12"/>
  <c r="AG2581" i="12"/>
  <c r="AE3803" i="12"/>
  <c r="AG3803" i="12"/>
  <c r="AE3602" i="12"/>
  <c r="AG3602" i="12"/>
  <c r="AE3775" i="12"/>
  <c r="AG3775" i="12"/>
  <c r="AE3480" i="12"/>
  <c r="AG3480" i="12"/>
  <c r="AE2737" i="12"/>
  <c r="AG2737" i="12"/>
  <c r="AE3697" i="12"/>
  <c r="AG3697" i="12"/>
  <c r="AE3574" i="12"/>
  <c r="AG3574" i="12"/>
  <c r="AE3671" i="12"/>
  <c r="AG3671" i="12"/>
  <c r="AE3814" i="12"/>
  <c r="AG3814" i="12"/>
  <c r="AE3684" i="12"/>
  <c r="AG3684" i="12"/>
  <c r="AE3471" i="12"/>
  <c r="AG3471" i="12"/>
  <c r="AE3842" i="12"/>
  <c r="AG3842" i="12"/>
  <c r="AE3057" i="12"/>
  <c r="AG3057" i="12"/>
  <c r="AE2186" i="12"/>
  <c r="AG2186" i="12"/>
  <c r="AG3301" i="12"/>
  <c r="AE3301" i="12"/>
  <c r="AG3226" i="12"/>
  <c r="AE3226" i="12"/>
  <c r="AE2652" i="12"/>
  <c r="AG2652" i="12"/>
  <c r="AG3104" i="12"/>
  <c r="AE3104" i="12"/>
  <c r="AG3293" i="12"/>
  <c r="AE3293" i="12"/>
  <c r="AE3415" i="12"/>
  <c r="AG3415" i="12"/>
  <c r="AG3505" i="12"/>
  <c r="AE3505" i="12"/>
  <c r="AE3827" i="12"/>
  <c r="AG3827" i="12"/>
  <c r="AE3813" i="12"/>
  <c r="AG3813" i="12"/>
  <c r="AG2088" i="12"/>
  <c r="AE2088" i="12"/>
  <c r="AE3172" i="12"/>
  <c r="AG3172" i="12"/>
  <c r="AG3612" i="12"/>
  <c r="AE3612" i="12"/>
  <c r="AG3246" i="12"/>
  <c r="AE3246" i="12"/>
  <c r="AE3096" i="12"/>
  <c r="AG3096" i="12"/>
  <c r="AE3229" i="12"/>
  <c r="AG3229" i="12"/>
  <c r="AE3509" i="12"/>
  <c r="AG3509" i="12"/>
  <c r="AE2578" i="12"/>
  <c r="AG2578" i="12"/>
  <c r="AG3804" i="12"/>
  <c r="AE3804" i="12"/>
  <c r="AG3286" i="12"/>
  <c r="AE3286" i="12"/>
  <c r="AG3578" i="12"/>
  <c r="AE3578" i="12"/>
  <c r="AG3648" i="12"/>
  <c r="AE3648" i="12"/>
  <c r="AE3283" i="12"/>
  <c r="AG3283" i="12"/>
  <c r="AE2852" i="12"/>
  <c r="AG2852" i="12"/>
  <c r="AG3701" i="12"/>
  <c r="AE3701" i="12"/>
  <c r="AG2350" i="12"/>
  <c r="AE2350" i="12"/>
  <c r="AE3462" i="12"/>
  <c r="AG3462" i="12"/>
  <c r="AE3025" i="12"/>
  <c r="AG3025" i="12"/>
  <c r="AE3663" i="12"/>
  <c r="AG3663" i="12"/>
  <c r="AE3756" i="12"/>
  <c r="AG3756" i="12"/>
  <c r="AE3551" i="12"/>
  <c r="AG3551" i="12"/>
  <c r="AE3834" i="12"/>
  <c r="AG3834" i="12"/>
  <c r="AE3474" i="12"/>
  <c r="AG3474" i="12"/>
  <c r="AG2921" i="12"/>
  <c r="AE2921" i="12"/>
  <c r="AG3498" i="12"/>
  <c r="AE3498" i="12"/>
  <c r="AE2374" i="12"/>
  <c r="AG2374" i="12"/>
  <c r="AE3709" i="12"/>
  <c r="AG3709" i="12"/>
  <c r="AG3860" i="12"/>
  <c r="AE3860" i="12"/>
  <c r="AE2974" i="12"/>
  <c r="AG2974" i="12"/>
  <c r="AG2644" i="12"/>
  <c r="AE2644" i="12"/>
  <c r="AG3750" i="12"/>
  <c r="AE3750" i="12"/>
  <c r="AE3318" i="12"/>
  <c r="AG3318" i="12"/>
  <c r="AE3677" i="12"/>
  <c r="AG3677" i="12"/>
  <c r="AG3829" i="12"/>
  <c r="AE3829" i="12"/>
  <c r="AE3449" i="12"/>
  <c r="AG3449" i="12"/>
  <c r="AE3695" i="12"/>
  <c r="AG3695" i="12"/>
  <c r="AE3495" i="12"/>
  <c r="AG3495" i="12"/>
  <c r="AG3917" i="12"/>
  <c r="AE3917" i="12"/>
  <c r="AE3249" i="12"/>
  <c r="AG3249" i="12"/>
  <c r="AE2590" i="12"/>
  <c r="AG2590" i="12"/>
  <c r="AG2908" i="12"/>
  <c r="AE2908" i="12"/>
  <c r="AG3586" i="12"/>
  <c r="AE3586" i="12"/>
  <c r="AG2497" i="12"/>
  <c r="AE2497" i="12"/>
  <c r="AE3841" i="12"/>
  <c r="AG3841" i="12"/>
  <c r="AG3631" i="12"/>
  <c r="AE3631" i="12"/>
  <c r="AG3897" i="12"/>
  <c r="AE3897" i="12"/>
  <c r="AE3442" i="12"/>
  <c r="AG3442" i="12"/>
  <c r="AE3688" i="12"/>
  <c r="AG3688" i="12"/>
  <c r="AE3656" i="12"/>
  <c r="AG3656" i="12"/>
  <c r="AG3136" i="12"/>
  <c r="AE3136" i="12"/>
  <c r="AE2727" i="12"/>
  <c r="AG2727" i="12"/>
  <c r="AE2769" i="12"/>
  <c r="AG2769" i="12"/>
  <c r="AG3636" i="12"/>
  <c r="AE3636" i="12"/>
  <c r="AG3632" i="12"/>
  <c r="AE3632" i="12"/>
  <c r="AE3438" i="12"/>
  <c r="AG3438" i="12"/>
  <c r="AG3788" i="12"/>
  <c r="AE3788" i="12"/>
  <c r="AE3852" i="12"/>
  <c r="AG3852" i="12"/>
  <c r="AG3828" i="12"/>
  <c r="AE3828" i="12"/>
  <c r="AG3690" i="12"/>
  <c r="AE3690" i="12"/>
  <c r="AE3753" i="12"/>
  <c r="AG3753" i="12"/>
  <c r="AE3694" i="12"/>
  <c r="AG3694" i="12"/>
  <c r="AE3186" i="12"/>
  <c r="AG3186" i="12"/>
  <c r="AE2474" i="12"/>
  <c r="AG2474" i="12"/>
  <c r="AG3258" i="12"/>
  <c r="AE3258" i="12"/>
  <c r="AE3563" i="12"/>
  <c r="AG3563" i="12"/>
  <c r="AG2824" i="12"/>
  <c r="AE2824" i="12"/>
  <c r="AE3063" i="12"/>
  <c r="AG3063" i="12"/>
  <c r="AG3009" i="12"/>
  <c r="AE3009" i="12"/>
  <c r="AG3708" i="12"/>
  <c r="AE3708" i="12"/>
  <c r="AE3854" i="12"/>
  <c r="AG3854" i="12"/>
  <c r="AG3159" i="12"/>
  <c r="AE3159" i="12"/>
  <c r="AE3674" i="12"/>
  <c r="AG3674" i="12"/>
  <c r="AE2475" i="12"/>
  <c r="AG2475" i="12"/>
  <c r="AG3732" i="12"/>
  <c r="AE3732" i="12"/>
  <c r="AE3149" i="12"/>
  <c r="AG3149" i="12"/>
  <c r="AG3649" i="12"/>
  <c r="AE3649" i="12"/>
  <c r="AG3934" i="12"/>
  <c r="AE3934" i="12"/>
  <c r="AE3346" i="12"/>
  <c r="AG3346" i="12"/>
  <c r="AG3373" i="12"/>
  <c r="AE3373" i="12"/>
  <c r="AG2701" i="12"/>
  <c r="AE2701" i="12"/>
  <c r="AE3777" i="12"/>
  <c r="AG3777" i="12"/>
  <c r="AE3555" i="12"/>
  <c r="AG3555" i="12"/>
  <c r="AE3282" i="12"/>
  <c r="AG3282" i="12"/>
  <c r="AE3516" i="12"/>
  <c r="AG3516" i="12"/>
  <c r="AE3156" i="12"/>
  <c r="AG3156" i="12"/>
  <c r="AE3772" i="12"/>
  <c r="AG3772" i="12"/>
  <c r="AE2149" i="12"/>
  <c r="AG2149" i="12"/>
  <c r="AE3470" i="12"/>
  <c r="AG3470" i="12"/>
  <c r="AE3343" i="12"/>
  <c r="AG3343" i="12"/>
  <c r="AE2241" i="12"/>
  <c r="AG2241" i="12"/>
  <c r="AE2976" i="12"/>
  <c r="AG2976" i="12"/>
  <c r="AG2262" i="12"/>
  <c r="AE2262" i="12"/>
  <c r="AE3455" i="12"/>
  <c r="AG3455" i="12"/>
  <c r="AE3297" i="12"/>
  <c r="AG3297" i="12"/>
  <c r="AE2775" i="12"/>
  <c r="AG2775" i="12"/>
  <c r="AE3736" i="12"/>
  <c r="AG3736" i="12"/>
  <c r="AE3720" i="12"/>
  <c r="AG3720" i="12"/>
  <c r="AE3086" i="12"/>
  <c r="AG3086" i="12"/>
  <c r="AG3902" i="12"/>
  <c r="AE3902" i="12"/>
  <c r="AG3252" i="12"/>
  <c r="AE3252" i="12"/>
  <c r="AE3783" i="12"/>
  <c r="AG3783" i="12"/>
  <c r="AE2352" i="12"/>
  <c r="AG2352" i="12"/>
  <c r="AG3138" i="12"/>
  <c r="AE3138" i="12"/>
  <c r="AG3288" i="12"/>
  <c r="AE3288" i="12"/>
  <c r="AE3158" i="12"/>
  <c r="AG3158" i="12"/>
  <c r="AG3445" i="12"/>
  <c r="AE3445" i="12"/>
  <c r="AG2462" i="12"/>
  <c r="AE2462" i="12"/>
  <c r="AE2975" i="12"/>
  <c r="AG2975" i="12"/>
  <c r="AE3564" i="12"/>
  <c r="AG3564" i="12"/>
  <c r="AG2263" i="12"/>
  <c r="AE2263" i="12"/>
  <c r="AE3748" i="12"/>
  <c r="AG3748" i="12"/>
  <c r="AE3540" i="12"/>
  <c r="AG3540" i="12"/>
  <c r="AE3013" i="12"/>
  <c r="AG3013" i="12"/>
  <c r="AG3924" i="12"/>
  <c r="AE3924" i="12"/>
  <c r="AG3173" i="12"/>
  <c r="AE3173" i="12"/>
  <c r="AG3672" i="12"/>
  <c r="AE3672" i="12"/>
  <c r="AE3544" i="12"/>
  <c r="AG3544" i="12"/>
  <c r="AG3026" i="12"/>
  <c r="AE3026" i="12"/>
  <c r="AG2447" i="12"/>
  <c r="AE2447" i="12"/>
  <c r="AG3177" i="12"/>
  <c r="AE3177" i="12"/>
  <c r="AG3571" i="12"/>
  <c r="AE3571" i="12"/>
  <c r="AE2687" i="12"/>
  <c r="AG2687" i="12"/>
  <c r="AG3831" i="12"/>
  <c r="AE3831" i="12"/>
  <c r="AG3863" i="12"/>
  <c r="AE3863" i="12"/>
  <c r="AE2591" i="12"/>
  <c r="AG2591" i="12"/>
  <c r="AE3486" i="12"/>
  <c r="AG3486" i="12"/>
  <c r="AG3811" i="12"/>
  <c r="AE3811" i="12"/>
  <c r="AG3835" i="12"/>
  <c r="AE3835" i="12"/>
  <c r="AG3862" i="12"/>
  <c r="AE3862" i="12"/>
  <c r="AE3332" i="12"/>
  <c r="AG3332" i="12"/>
  <c r="AG3432" i="12"/>
  <c r="AE3432" i="12"/>
  <c r="AE2730" i="12"/>
  <c r="AG2730" i="12"/>
  <c r="AG3336" i="12"/>
  <c r="AE3336" i="12"/>
  <c r="AG3713" i="12"/>
  <c r="AE3713" i="12"/>
  <c r="AG3769" i="12"/>
  <c r="AE3769" i="12"/>
  <c r="AE2055" i="12"/>
  <c r="AG2055" i="12"/>
  <c r="AG2288" i="12"/>
  <c r="AE2288" i="12"/>
  <c r="AE3554" i="12"/>
  <c r="AG3554" i="12"/>
  <c r="AE2969" i="12"/>
  <c r="AG2969" i="12"/>
  <c r="AG3758" i="12"/>
  <c r="AE3758" i="12"/>
  <c r="AE2334" i="12"/>
  <c r="AG2334" i="12"/>
  <c r="AE2142" i="12"/>
  <c r="AG2142" i="12"/>
  <c r="AG3589" i="12"/>
  <c r="AE3589" i="12"/>
  <c r="AE3743" i="12"/>
  <c r="AG3743" i="12"/>
  <c r="AE3123" i="12"/>
  <c r="AG3123" i="12"/>
  <c r="AG3549" i="12"/>
  <c r="AE3549" i="12"/>
  <c r="AE3443" i="12"/>
  <c r="AG3443" i="12"/>
  <c r="AG3812" i="12"/>
  <c r="AE3812" i="12"/>
  <c r="AG3184" i="12"/>
  <c r="AE3184" i="12"/>
  <c r="AE2673" i="12"/>
  <c r="AG2673" i="12"/>
  <c r="AE3147" i="12"/>
  <c r="AG3147" i="12"/>
  <c r="AE3270" i="12"/>
  <c r="AG3270" i="12"/>
  <c r="AE3785" i="12"/>
  <c r="AG3785" i="12"/>
  <c r="AE2452" i="12"/>
  <c r="AG2452" i="12"/>
  <c r="AE3492" i="12"/>
  <c r="AG3492" i="12"/>
  <c r="AE3759" i="12"/>
  <c r="AG3759" i="12"/>
  <c r="AG3234" i="12"/>
  <c r="AE3234" i="12"/>
  <c r="AE3735" i="12"/>
  <c r="AG3735" i="12"/>
  <c r="AE3044" i="12"/>
  <c r="AG3044" i="12"/>
  <c r="AE3048" i="12"/>
  <c r="AG3048" i="12"/>
  <c r="AG3361" i="12"/>
  <c r="AE3361" i="12"/>
  <c r="AE3802" i="12"/>
  <c r="AG3802" i="12"/>
  <c r="AG3382" i="12"/>
  <c r="AE3382" i="12"/>
  <c r="AE3856" i="12"/>
  <c r="AG3856" i="12"/>
  <c r="AE3818" i="12"/>
  <c r="AG3818" i="12"/>
  <c r="AG3685" i="12"/>
  <c r="AE3685" i="12"/>
  <c r="AE3390" i="12"/>
  <c r="AG3390" i="12"/>
  <c r="AG2203" i="12"/>
  <c r="AE2203" i="12"/>
  <c r="AE3031" i="12"/>
  <c r="AG3031" i="12"/>
  <c r="AE3622" i="12"/>
  <c r="AG3622" i="12"/>
  <c r="AG3741" i="12"/>
  <c r="AE3741" i="12"/>
  <c r="AE3792" i="12"/>
  <c r="AG3792" i="12"/>
  <c r="AG3838" i="12"/>
  <c r="AE3838" i="12"/>
  <c r="AG2393" i="12"/>
  <c r="AE2393" i="12"/>
  <c r="AG3929" i="12"/>
  <c r="AE3929" i="12"/>
  <c r="AE3335" i="12"/>
  <c r="AG3335" i="12"/>
  <c r="AE3786" i="12"/>
  <c r="AG3786" i="12"/>
  <c r="AE3573" i="12"/>
  <c r="AG3573" i="12"/>
  <c r="AG2429" i="12"/>
  <c r="AE2429" i="12"/>
  <c r="AG3711" i="12"/>
  <c r="AE3711" i="12"/>
  <c r="AG3521" i="12"/>
  <c r="AE3521" i="12"/>
  <c r="AG3285" i="12"/>
  <c r="AE3285" i="12"/>
  <c r="AJ936" i="12"/>
  <c r="D3004" i="13" s="1"/>
  <c r="AI936" i="12"/>
  <c r="C3004" i="13" s="1"/>
  <c r="AG3368" i="12"/>
  <c r="AE3368" i="12"/>
  <c r="AE2886" i="12"/>
  <c r="AG2886" i="12"/>
  <c r="AE3749" i="12"/>
  <c r="AG3749" i="12"/>
  <c r="AI1328" i="12"/>
  <c r="C2612" i="13" s="1"/>
  <c r="AE2853" i="12"/>
  <c r="AG2853" i="12"/>
  <c r="AG3281" i="12"/>
  <c r="AE3281" i="12"/>
  <c r="AE2660" i="12"/>
  <c r="AG2660" i="12"/>
  <c r="AG3657" i="12"/>
  <c r="AE3657" i="12"/>
  <c r="AG3719" i="12"/>
  <c r="AE3719" i="12"/>
  <c r="AJ930" i="12"/>
  <c r="D3010" i="13" s="1"/>
  <c r="AI930" i="12"/>
  <c r="C3010" i="13" s="1"/>
  <c r="AI347" i="12"/>
  <c r="C3593" i="13" s="1"/>
  <c r="AJ347" i="12"/>
  <c r="D3593" i="13" s="1"/>
  <c r="AE3722" i="12"/>
  <c r="AG3722" i="12"/>
  <c r="AG3320" i="12"/>
  <c r="AE3320" i="12"/>
  <c r="AJ1379" i="12"/>
  <c r="D2561" i="13" s="1"/>
  <c r="AI1379" i="12"/>
  <c r="C2561" i="13" s="1"/>
  <c r="AE3510" i="12"/>
  <c r="AG3510" i="12"/>
  <c r="AI3028" i="12"/>
  <c r="C912" i="13" s="1"/>
  <c r="AE3679" i="12"/>
  <c r="AG3679" i="12"/>
  <c r="AE3235" i="12"/>
  <c r="AG3235" i="12"/>
  <c r="AE3519" i="12"/>
  <c r="AG3519" i="12"/>
  <c r="AG3326" i="12"/>
  <c r="AE3326" i="12"/>
  <c r="AI528" i="12"/>
  <c r="C3412" i="13" s="1"/>
  <c r="AJ528" i="12"/>
  <c r="D3412" i="13" s="1"/>
  <c r="AE3710" i="12"/>
  <c r="AG3710" i="12"/>
  <c r="AE3515" i="12"/>
  <c r="AG3515" i="12"/>
  <c r="AG3898" i="12"/>
  <c r="AE3898" i="12"/>
  <c r="AE3774" i="12"/>
  <c r="AG3774" i="12"/>
  <c r="AJ1430" i="12"/>
  <c r="D2510" i="13" s="1"/>
  <c r="AI1430" i="12"/>
  <c r="C2510" i="13" s="1"/>
  <c r="AI2804" i="12"/>
  <c r="C1136" i="13" s="1"/>
  <c r="AJ2804" i="12"/>
  <c r="D1136" i="13" s="1"/>
  <c r="AI1663" i="12"/>
  <c r="C2277" i="13" s="1"/>
  <c r="AJ1663" i="12"/>
  <c r="D2277" i="13" s="1"/>
  <c r="AE3437" i="12"/>
  <c r="AG3437" i="12"/>
  <c r="AG2503" i="12"/>
  <c r="AE2503" i="12"/>
  <c r="AG3861" i="12"/>
  <c r="AE3861" i="12"/>
  <c r="AI1021" i="12"/>
  <c r="C2919" i="13" s="1"/>
  <c r="AJ1021" i="12"/>
  <c r="D2919" i="13" s="1"/>
  <c r="AI2551" i="12"/>
  <c r="C1389" i="13" s="1"/>
  <c r="AJ2551" i="12"/>
  <c r="D1389" i="13" s="1"/>
  <c r="AG2559" i="12"/>
  <c r="AE2559" i="12"/>
  <c r="AG3134" i="12"/>
  <c r="AE3134" i="12"/>
  <c r="AG2482" i="12"/>
  <c r="AE2482" i="12"/>
  <c r="AE3500" i="12"/>
  <c r="AG3500" i="12"/>
  <c r="AI1520" i="12"/>
  <c r="C2420" i="13" s="1"/>
  <c r="AJ1520" i="12"/>
  <c r="D2420" i="13" s="1"/>
  <c r="AJ3890" i="12"/>
  <c r="D50" i="13" s="1"/>
  <c r="AI3890" i="12"/>
  <c r="C50" i="13" s="1"/>
  <c r="AG3705" i="12"/>
  <c r="AE3705" i="12"/>
  <c r="AI2512" i="12"/>
  <c r="C1428" i="13" s="1"/>
  <c r="AJ2512" i="12"/>
  <c r="D1428" i="13" s="1"/>
  <c r="AJ194" i="12"/>
  <c r="D3746" i="13" s="1"/>
  <c r="AI194" i="12"/>
  <c r="C3746" i="13" s="1"/>
  <c r="AE3806" i="12"/>
  <c r="AG3806" i="12"/>
  <c r="AJ2230" i="12"/>
  <c r="D1710" i="13" s="1"/>
  <c r="AI2230" i="12"/>
  <c r="C1710" i="13" s="1"/>
  <c r="AG3740" i="12"/>
  <c r="AE3740" i="12"/>
  <c r="AE3884" i="12"/>
  <c r="AG3884" i="12"/>
  <c r="AJ1742" i="12"/>
  <c r="D2198" i="13" s="1"/>
  <c r="AI1742" i="12"/>
  <c r="C2198" i="13" s="1"/>
  <c r="AJ2102" i="12"/>
  <c r="D1838" i="13" s="1"/>
  <c r="AI2102" i="12"/>
  <c r="C1838" i="13" s="1"/>
  <c r="AE2766" i="12"/>
  <c r="AG2766" i="12"/>
  <c r="AJ1254" i="12"/>
  <c r="D2686" i="13" s="1"/>
  <c r="AI1254" i="12"/>
  <c r="C2686" i="13" s="1"/>
  <c r="AE3624" i="12"/>
  <c r="AG3624" i="12"/>
  <c r="AJ2168" i="12"/>
  <c r="D1772" i="13" s="1"/>
  <c r="AI2168" i="12"/>
  <c r="C1772" i="13" s="1"/>
  <c r="AE3339" i="12"/>
  <c r="AG3339" i="12"/>
  <c r="AE3473" i="12"/>
  <c r="AG3473" i="12"/>
  <c r="AE3538" i="12"/>
  <c r="AG3538" i="12"/>
  <c r="AE3560" i="12"/>
  <c r="AG3560" i="12"/>
  <c r="AJ1188" i="12"/>
  <c r="D2752" i="13" s="1"/>
  <c r="AE3312" i="12"/>
  <c r="AG3312" i="12"/>
  <c r="AI1683" i="12"/>
  <c r="C2257" i="13" s="1"/>
  <c r="AJ1683" i="12"/>
  <c r="D2257" i="13" s="1"/>
  <c r="AI1002" i="12"/>
  <c r="C2938" i="13" s="1"/>
  <c r="AJ1002" i="12"/>
  <c r="D2938" i="13" s="1"/>
  <c r="AG3451" i="12"/>
  <c r="AE3451" i="12"/>
  <c r="AE3359" i="12"/>
  <c r="AG3359" i="12"/>
  <c r="AE3287" i="12"/>
  <c r="AG3287" i="12"/>
  <c r="AE3900" i="12"/>
  <c r="AG3900" i="12"/>
  <c r="AE3885" i="12"/>
  <c r="AG3885" i="12"/>
  <c r="AE3261" i="12"/>
  <c r="AG3261" i="12"/>
  <c r="AI2298" i="12"/>
  <c r="C1642" i="13" s="1"/>
  <c r="AI1800" i="12"/>
  <c r="C2140" i="13" s="1"/>
  <c r="AJ1800" i="12"/>
  <c r="D2140" i="13" s="1"/>
  <c r="AI1077" i="12"/>
  <c r="C2863" i="13" s="1"/>
  <c r="AJ1077" i="12"/>
  <c r="D2863" i="13" s="1"/>
  <c r="AG3396" i="12"/>
  <c r="AE3396" i="12"/>
  <c r="AI879" i="12"/>
  <c r="C3061" i="13" s="1"/>
  <c r="AJ879" i="12"/>
  <c r="D3061" i="13" s="1"/>
  <c r="AJ2849" i="12"/>
  <c r="D1091" i="13" s="1"/>
  <c r="AI2849" i="12"/>
  <c r="C1091" i="13" s="1"/>
  <c r="AI892" i="12"/>
  <c r="C3048" i="13" s="1"/>
  <c r="AI2638" i="12"/>
  <c r="C1302" i="13" s="1"/>
  <c r="AJ2638" i="12"/>
  <c r="D1302" i="13" s="1"/>
  <c r="AJ941" i="12"/>
  <c r="D2999" i="13" s="1"/>
  <c r="AI941" i="12"/>
  <c r="C2999" i="13" s="1"/>
  <c r="AJ2521" i="12"/>
  <c r="D1419" i="13" s="1"/>
  <c r="AI2521" i="12"/>
  <c r="C1419" i="13" s="1"/>
  <c r="AI2299" i="12"/>
  <c r="C1641" i="13" s="1"/>
  <c r="AJ2299" i="12"/>
  <c r="D1641" i="13" s="1"/>
  <c r="AJ2016" i="12"/>
  <c r="D1924" i="13" s="1"/>
  <c r="AI2016" i="12"/>
  <c r="C1924" i="13" s="1"/>
  <c r="AI1210" i="12"/>
  <c r="C2730" i="13" s="1"/>
  <c r="AJ1210" i="12"/>
  <c r="D2730" i="13" s="1"/>
  <c r="AJ2277" i="12"/>
  <c r="D1663" i="13" s="1"/>
  <c r="AI2277" i="12"/>
  <c r="C1663" i="13" s="1"/>
  <c r="AJ2666" i="12"/>
  <c r="D1274" i="13" s="1"/>
  <c r="AI2666" i="12"/>
  <c r="C1274" i="13" s="1"/>
  <c r="AI2569" i="12"/>
  <c r="C1371" i="13" s="1"/>
  <c r="AJ2569" i="12"/>
  <c r="D1371" i="13" s="1"/>
  <c r="AJ492" i="12"/>
  <c r="D3448" i="13" s="1"/>
  <c r="AI492" i="12"/>
  <c r="C3448" i="13" s="1"/>
  <c r="AJ1168" i="12"/>
  <c r="D2772" i="13" s="1"/>
  <c r="AI1168" i="12"/>
  <c r="C2772" i="13" s="1"/>
  <c r="AI2685" i="12"/>
  <c r="C1255" i="13" s="1"/>
  <c r="AJ2685" i="12"/>
  <c r="D1255" i="13" s="1"/>
  <c r="AI618" i="12"/>
  <c r="C3322" i="13" s="1"/>
  <c r="AJ618" i="12"/>
  <c r="D3322" i="13" s="1"/>
  <c r="AJ1268" i="12"/>
  <c r="D2672" i="13" s="1"/>
  <c r="AJ1158" i="12"/>
  <c r="D2782" i="13" s="1"/>
  <c r="AI1158" i="12"/>
  <c r="C2782" i="13" s="1"/>
  <c r="AI1932" i="12"/>
  <c r="C2008" i="13" s="1"/>
  <c r="AJ1932" i="12"/>
  <c r="D2008" i="13" s="1"/>
  <c r="AI2097" i="12"/>
  <c r="C1843" i="13" s="1"/>
  <c r="AJ2097" i="12"/>
  <c r="D1843" i="13" s="1"/>
  <c r="AI430" i="12"/>
  <c r="C3510" i="13" s="1"/>
  <c r="AJ430" i="12"/>
  <c r="D3510" i="13" s="1"/>
  <c r="AI1455" i="12"/>
  <c r="C2485" i="13" s="1"/>
  <c r="AJ1455" i="12"/>
  <c r="D2485" i="13" s="1"/>
  <c r="AJ343" i="12"/>
  <c r="D3597" i="13" s="1"/>
  <c r="AI343" i="12"/>
  <c r="C3597" i="13" s="1"/>
  <c r="AJ982" i="12"/>
  <c r="D2958" i="13" s="1"/>
  <c r="AI982" i="12"/>
  <c r="C2958" i="13" s="1"/>
  <c r="AJ1792" i="12"/>
  <c r="D2148" i="13" s="1"/>
  <c r="AI1792" i="12"/>
  <c r="C2148" i="13" s="1"/>
  <c r="AI1461" i="12"/>
  <c r="C2479" i="13" s="1"/>
  <c r="AJ1461" i="12"/>
  <c r="D2479" i="13" s="1"/>
  <c r="AJ751" i="12"/>
  <c r="D3189" i="13" s="1"/>
  <c r="AI751" i="12"/>
  <c r="C3189" i="13" s="1"/>
  <c r="AJ2216" i="12"/>
  <c r="D1724" i="13" s="1"/>
  <c r="AI2216" i="12"/>
  <c r="C1724" i="13" s="1"/>
  <c r="AJ990" i="12"/>
  <c r="D2950" i="13" s="1"/>
  <c r="AI990" i="12"/>
  <c r="C2950" i="13" s="1"/>
  <c r="AI915" i="12"/>
  <c r="C3025" i="13" s="1"/>
  <c r="AJ915" i="12"/>
  <c r="D3025" i="13" s="1"/>
  <c r="AJ1120" i="12"/>
  <c r="D2820" i="13" s="1"/>
  <c r="AI1946" i="12"/>
  <c r="C1994" i="13" s="1"/>
  <c r="AJ1946" i="12"/>
  <c r="D1994" i="13" s="1"/>
  <c r="AJ3801" i="12"/>
  <c r="D139" i="13" s="1"/>
  <c r="AI3801" i="12"/>
  <c r="C139" i="13" s="1"/>
  <c r="AJ523" i="12"/>
  <c r="D3417" i="13" s="1"/>
  <c r="AI523" i="12"/>
  <c r="C3417" i="13" s="1"/>
  <c r="AJ501" i="12"/>
  <c r="D3439" i="13" s="1"/>
  <c r="AI501" i="12"/>
  <c r="C3439" i="13" s="1"/>
  <c r="AJ839" i="12"/>
  <c r="D3101" i="13" s="1"/>
  <c r="AI839" i="12"/>
  <c r="C3101" i="13" s="1"/>
  <c r="AI2077" i="12"/>
  <c r="C1863" i="13" s="1"/>
  <c r="AJ2077" i="12"/>
  <c r="D1863" i="13" s="1"/>
  <c r="AJ856" i="12"/>
  <c r="D3084" i="13" s="1"/>
  <c r="AI856" i="12"/>
  <c r="C3084" i="13" s="1"/>
  <c r="AI545" i="12"/>
  <c r="C3395" i="13" s="1"/>
  <c r="AJ545" i="12"/>
  <c r="D3395" i="13" s="1"/>
  <c r="AJ1979" i="12"/>
  <c r="D1961" i="13" s="1"/>
  <c r="AI1979" i="12"/>
  <c r="C1961" i="13" s="1"/>
  <c r="AJ2281" i="12"/>
  <c r="D1659" i="13" s="1"/>
  <c r="AI2281" i="12"/>
  <c r="C1659" i="13" s="1"/>
  <c r="AJ3718" i="12"/>
  <c r="D222" i="13" s="1"/>
  <c r="AI3718" i="12"/>
  <c r="C222" i="13" s="1"/>
  <c r="AI954" i="12"/>
  <c r="C2986" i="13" s="1"/>
  <c r="AJ954" i="12"/>
  <c r="D2986" i="13" s="1"/>
  <c r="AJ1096" i="12"/>
  <c r="D2844" i="13" s="1"/>
  <c r="AI1096" i="12"/>
  <c r="C2844" i="13" s="1"/>
  <c r="AI1122" i="12"/>
  <c r="C2818" i="13" s="1"/>
  <c r="AJ1122" i="12"/>
  <c r="D2818" i="13" s="1"/>
  <c r="AJ1562" i="12"/>
  <c r="D2378" i="13" s="1"/>
  <c r="AI1562" i="12"/>
  <c r="C2378" i="13" s="1"/>
  <c r="AJ1834" i="12"/>
  <c r="D2106" i="13" s="1"/>
  <c r="AI1834" i="12"/>
  <c r="C2106" i="13" s="1"/>
  <c r="AJ248" i="12"/>
  <c r="D3692" i="13" s="1"/>
  <c r="AI248" i="12"/>
  <c r="C3692" i="13" s="1"/>
  <c r="AJ1611" i="12"/>
  <c r="D2329" i="13" s="1"/>
  <c r="AI1611" i="12"/>
  <c r="C2329" i="13" s="1"/>
  <c r="AI1874" i="12"/>
  <c r="C2066" i="13" s="1"/>
  <c r="AJ1874" i="12"/>
  <c r="D2066" i="13" s="1"/>
  <c r="AI682" i="12"/>
  <c r="C3258" i="13" s="1"/>
  <c r="AJ682" i="12"/>
  <c r="D3258" i="13" s="1"/>
  <c r="AJ893" i="12"/>
  <c r="D3047" i="13" s="1"/>
  <c r="AI893" i="12"/>
  <c r="C3047" i="13" s="1"/>
  <c r="AJ1987" i="12"/>
  <c r="D1953" i="13" s="1"/>
  <c r="AI1987" i="12"/>
  <c r="C1953" i="13" s="1"/>
  <c r="AI2131" i="12"/>
  <c r="C1809" i="13" s="1"/>
  <c r="AI2827" i="12"/>
  <c r="C1113" i="13" s="1"/>
  <c r="AJ2276" i="12"/>
  <c r="D1664" i="13" s="1"/>
  <c r="AI2276" i="12"/>
  <c r="C1664" i="13" s="1"/>
  <c r="AJ1318" i="12"/>
  <c r="D2622" i="13" s="1"/>
  <c r="AI1318" i="12"/>
  <c r="C2622" i="13" s="1"/>
  <c r="AI1147" i="12"/>
  <c r="C2793" i="13" s="1"/>
  <c r="AJ1147" i="12"/>
  <c r="D2793" i="13" s="1"/>
  <c r="AJ1191" i="12"/>
  <c r="D2749" i="13" s="1"/>
  <c r="AI1191" i="12"/>
  <c r="C2749" i="13" s="1"/>
  <c r="AI575" i="12"/>
  <c r="C3365" i="13" s="1"/>
  <c r="AJ575" i="12"/>
  <c r="D3365" i="13" s="1"/>
  <c r="AJ2865" i="12"/>
  <c r="D1075" i="13" s="1"/>
  <c r="AI2865" i="12"/>
  <c r="C1075" i="13" s="1"/>
  <c r="AJ342" i="12"/>
  <c r="D3598" i="13" s="1"/>
  <c r="AI342" i="12"/>
  <c r="C3598" i="13" s="1"/>
  <c r="AI1222" i="12"/>
  <c r="C2718" i="13" s="1"/>
  <c r="AJ1222" i="12"/>
  <c r="D2718" i="13" s="1"/>
  <c r="AJ2794" i="12"/>
  <c r="D1146" i="13" s="1"/>
  <c r="AI2794" i="12"/>
  <c r="C1146" i="13" s="1"/>
  <c r="AI1006" i="12"/>
  <c r="C2934" i="13" s="1"/>
  <c r="AJ1006" i="12"/>
  <c r="D2934" i="13" s="1"/>
  <c r="AJ3067" i="12"/>
  <c r="D873" i="13" s="1"/>
  <c r="AI3067" i="12"/>
  <c r="C873" i="13" s="1"/>
  <c r="AJ2036" i="12"/>
  <c r="D1904" i="13" s="1"/>
  <c r="AI2036" i="12"/>
  <c r="C1904" i="13" s="1"/>
  <c r="AJ3259" i="12"/>
  <c r="D681" i="13" s="1"/>
  <c r="AI3259" i="12"/>
  <c r="C681" i="13" s="1"/>
  <c r="AE2993" i="12"/>
  <c r="AG2993" i="12"/>
  <c r="AH3562" i="12"/>
  <c r="AE3222" i="12"/>
  <c r="AG3222" i="12"/>
  <c r="AI2925" i="12"/>
  <c r="C1015" i="13" s="1"/>
  <c r="AJ2925" i="12"/>
  <c r="D1015" i="13" s="1"/>
  <c r="AI2799" i="12"/>
  <c r="C1141" i="13" s="1"/>
  <c r="AJ2799" i="12"/>
  <c r="D1141" i="13" s="1"/>
  <c r="AE3160" i="12"/>
  <c r="AG3160" i="12"/>
  <c r="AE3463" i="12"/>
  <c r="AG3463" i="12"/>
  <c r="AE3414" i="12"/>
  <c r="AG3414" i="12"/>
  <c r="AG3914" i="12"/>
  <c r="AE3914" i="12"/>
  <c r="AE3820" i="12"/>
  <c r="AG3820" i="12"/>
  <c r="AG3436" i="12"/>
  <c r="AE3436" i="12"/>
  <c r="AI2700" i="12"/>
  <c r="C1240" i="13" s="1"/>
  <c r="AJ2700" i="12"/>
  <c r="D1240" i="13" s="1"/>
  <c r="AG3206" i="12"/>
  <c r="AE3206" i="12"/>
  <c r="AH229" i="12"/>
  <c r="AH1498" i="12"/>
  <c r="AH2438" i="12"/>
  <c r="AH1087" i="12"/>
  <c r="AH3042" i="12"/>
  <c r="AH1583" i="12"/>
  <c r="AH1216" i="12"/>
  <c r="AH1199" i="12"/>
  <c r="AH2668" i="12"/>
  <c r="AH2206" i="12"/>
  <c r="AH3723" i="12"/>
  <c r="AH1464" i="12"/>
  <c r="AH999" i="12"/>
  <c r="AH552" i="12"/>
  <c r="AH3195" i="12"/>
  <c r="AH1296" i="12"/>
  <c r="AH1901" i="12"/>
  <c r="AH1855" i="12"/>
  <c r="AH863" i="12"/>
  <c r="AH297" i="12"/>
  <c r="AH2882" i="12"/>
  <c r="AH2106" i="12"/>
  <c r="AH2424" i="12"/>
  <c r="AH1544" i="12"/>
  <c r="AH1174" i="12"/>
  <c r="AH1434" i="12"/>
  <c r="AH1341" i="12"/>
  <c r="AH1850" i="12"/>
  <c r="AH3054" i="12"/>
  <c r="AH1575" i="12"/>
  <c r="AH1705" i="12"/>
  <c r="AH702" i="12"/>
  <c r="AH1930" i="12"/>
  <c r="AH2091" i="12"/>
  <c r="AH522" i="12"/>
  <c r="AH3388" i="12"/>
  <c r="AH3572" i="12"/>
  <c r="AH2798" i="12"/>
  <c r="AH1675" i="12"/>
  <c r="AH621" i="12"/>
  <c r="AH2633" i="12"/>
  <c r="AH317" i="12"/>
  <c r="AH1678" i="12"/>
  <c r="AH1239" i="12"/>
  <c r="AH786" i="12"/>
  <c r="AH2755" i="12"/>
  <c r="AH900" i="12"/>
  <c r="AH2443" i="12"/>
  <c r="AH2464" i="12"/>
  <c r="AH761" i="12"/>
  <c r="AH1929" i="12"/>
  <c r="AH896" i="12"/>
  <c r="AH2445" i="12"/>
  <c r="AH3019" i="12"/>
  <c r="AH293" i="12"/>
  <c r="AH3001" i="12"/>
  <c r="AH2318" i="12"/>
  <c r="AH853" i="12"/>
  <c r="AH2627" i="12"/>
  <c r="AH854" i="12"/>
  <c r="AH3032" i="12"/>
  <c r="AH1613" i="12"/>
  <c r="AH3232" i="12"/>
  <c r="AH2657" i="12"/>
  <c r="AH1668" i="12"/>
  <c r="AH190" i="12"/>
  <c r="AH2942" i="12"/>
  <c r="AH1513" i="12"/>
  <c r="AH2696" i="12"/>
  <c r="AH1745" i="12"/>
  <c r="AH2006" i="12"/>
  <c r="AH692" i="12"/>
  <c r="AH2582" i="12"/>
  <c r="AH802" i="12"/>
  <c r="AH3889" i="12"/>
  <c r="AH1502" i="12"/>
  <c r="AH588" i="12"/>
  <c r="AH871" i="12"/>
  <c r="AH2029" i="12"/>
  <c r="AH219" i="12"/>
  <c r="AH677" i="12"/>
  <c r="AH3738" i="12"/>
  <c r="AH1875" i="12"/>
  <c r="AH2013" i="12"/>
  <c r="AH880" i="12"/>
  <c r="AH630" i="12"/>
  <c r="AH848" i="12"/>
  <c r="AH1454" i="12"/>
  <c r="AH1574" i="12"/>
  <c r="AH1245" i="12"/>
  <c r="AH1863" i="12"/>
  <c r="AH2128" i="12"/>
  <c r="AH242" i="12"/>
  <c r="AH2514" i="12"/>
  <c r="AH175" i="12"/>
  <c r="AH3490" i="12"/>
  <c r="AH2354" i="12"/>
  <c r="AH1351" i="12"/>
  <c r="AH1581" i="12"/>
  <c r="AH2197" i="12"/>
  <c r="AH3114" i="12"/>
  <c r="AH2282" i="12"/>
  <c r="AH448" i="12"/>
  <c r="AH616" i="12"/>
  <c r="AH750" i="12"/>
  <c r="AH747" i="12"/>
  <c r="AH1417" i="12"/>
  <c r="AH3007" i="12"/>
  <c r="AH142" i="12"/>
  <c r="AH461" i="12"/>
  <c r="AH2598" i="12"/>
  <c r="AH2467" i="12"/>
  <c r="AH304" i="12"/>
  <c r="AH143" i="12"/>
  <c r="AH1201" i="12"/>
  <c r="AH1626" i="12"/>
  <c r="AH1991" i="12"/>
  <c r="AH2124" i="12"/>
  <c r="AH3434" i="12"/>
  <c r="AH2406" i="12"/>
  <c r="AH2127" i="12"/>
  <c r="AH3844" i="12"/>
  <c r="AH2103" i="12"/>
  <c r="AH1247" i="12"/>
  <c r="AH1444" i="12"/>
  <c r="AH1644" i="12"/>
  <c r="AH3921" i="12"/>
  <c r="AH211" i="12"/>
  <c r="AH2385" i="12"/>
  <c r="AH1433" i="12"/>
  <c r="AH3223" i="12"/>
  <c r="AH3011" i="12"/>
  <c r="AH3353" i="12"/>
  <c r="AH2280" i="12"/>
  <c r="AH2382" i="12"/>
  <c r="AH2205" i="12"/>
  <c r="AH2951" i="12"/>
  <c r="AH402" i="12"/>
  <c r="AH918" i="12"/>
  <c r="AH445" i="12"/>
  <c r="AH1226" i="12"/>
  <c r="AH2353" i="12"/>
  <c r="AH2397" i="12"/>
  <c r="AH1984" i="12"/>
  <c r="AH3620" i="12"/>
  <c r="AH178" i="12"/>
  <c r="AH1878" i="12"/>
  <c r="AH377" i="12"/>
  <c r="AH3717" i="12"/>
  <c r="AH2210" i="12"/>
  <c r="AH2306" i="12"/>
  <c r="AH2125" i="12"/>
  <c r="AH518" i="12"/>
  <c r="AH2317" i="12"/>
  <c r="AH1109" i="12"/>
  <c r="AH2175" i="12"/>
  <c r="AH2952" i="12"/>
  <c r="AH210" i="12"/>
  <c r="AH534" i="12"/>
  <c r="AH1913" i="12"/>
  <c r="AH975" i="12"/>
  <c r="AH1912" i="12"/>
  <c r="AH715" i="12"/>
  <c r="AH2355" i="12"/>
  <c r="AH3185" i="12"/>
  <c r="AH1128" i="12"/>
  <c r="AH2093" i="12"/>
  <c r="AH511" i="12"/>
  <c r="AH1479" i="12"/>
  <c r="AH2526" i="12"/>
  <c r="AH1983" i="12"/>
  <c r="AE3810" i="12"/>
  <c r="AG3810" i="12"/>
  <c r="AJ2458" i="12"/>
  <c r="D1482" i="13" s="1"/>
  <c r="AI2458" i="12"/>
  <c r="C1482" i="13" s="1"/>
  <c r="AE3871" i="12"/>
  <c r="AG3871" i="12"/>
  <c r="AE3778" i="12"/>
  <c r="AG3778" i="12"/>
  <c r="AI2260" i="12"/>
  <c r="C1680" i="13" s="1"/>
  <c r="AJ2260" i="12"/>
  <c r="D1680" i="13" s="1"/>
  <c r="AH1559" i="12"/>
  <c r="AG3144" i="12"/>
  <c r="AE3144" i="12"/>
  <c r="AI971" i="12"/>
  <c r="C2969" i="13" s="1"/>
  <c r="AJ971" i="12"/>
  <c r="D2969" i="13" s="1"/>
  <c r="AJ2402" i="12"/>
  <c r="D1538" i="13" s="1"/>
  <c r="AI2402" i="12"/>
  <c r="C1538" i="13" s="1"/>
  <c r="AH1227" i="12"/>
  <c r="AH301" i="12"/>
  <c r="AH1807" i="12"/>
  <c r="AH573" i="12"/>
  <c r="AH1788" i="12"/>
  <c r="AH1167" i="12"/>
  <c r="AH1177" i="12"/>
  <c r="AH2897" i="12"/>
  <c r="AH488" i="12"/>
  <c r="AH2719" i="12"/>
  <c r="AH636" i="12"/>
  <c r="AH1739" i="12"/>
  <c r="AH3038" i="12"/>
  <c r="AH1618" i="12"/>
  <c r="AH1676" i="12"/>
  <c r="AH2409" i="12"/>
  <c r="AH289" i="12"/>
  <c r="AH1688" i="12"/>
  <c r="AH3255" i="12"/>
  <c r="AH816" i="12"/>
  <c r="AH2405" i="12"/>
  <c r="AH809" i="12"/>
  <c r="AH1041" i="12"/>
  <c r="AH2957" i="12"/>
  <c r="AH851" i="12"/>
  <c r="AH2315" i="12"/>
  <c r="AH1606" i="12"/>
  <c r="AH765" i="12"/>
  <c r="AH2038" i="12"/>
  <c r="AH2419" i="12"/>
  <c r="AH1898" i="12"/>
  <c r="AH2711" i="12"/>
  <c r="AH495" i="12"/>
  <c r="AH2114" i="12"/>
  <c r="AH3609" i="12"/>
  <c r="AH1716" i="12"/>
  <c r="AH452" i="12"/>
  <c r="AH902" i="12"/>
  <c r="AH1697" i="12"/>
  <c r="AH2339" i="12"/>
  <c r="AH2136" i="12"/>
  <c r="AH1748" i="12"/>
  <c r="AH1770" i="12"/>
  <c r="AH3245" i="12"/>
  <c r="AH2909" i="12"/>
  <c r="AH1609" i="12"/>
  <c r="AH1001" i="12"/>
  <c r="AH1986" i="12"/>
  <c r="AH2223" i="12"/>
  <c r="AH1192" i="12"/>
  <c r="AH504" i="12"/>
  <c r="AH278" i="12"/>
  <c r="AH2365" i="12"/>
  <c r="AH1779" i="12"/>
  <c r="AH493" i="12"/>
  <c r="AH2665" i="12"/>
  <c r="AH1008" i="12"/>
  <c r="AH349" i="12"/>
  <c r="AH3205" i="12"/>
  <c r="AH584" i="12"/>
  <c r="AH2244" i="12"/>
  <c r="AH252" i="12"/>
  <c r="AH1903" i="12"/>
  <c r="AH1241" i="12"/>
  <c r="AH440" i="12"/>
  <c r="AH1367" i="12"/>
  <c r="AH1353" i="12"/>
  <c r="AH2805" i="12"/>
  <c r="AH2616" i="12"/>
  <c r="AH792" i="12"/>
  <c r="AH2531" i="12"/>
  <c r="AH1036" i="12"/>
  <c r="AH1601" i="12"/>
  <c r="AH3074" i="12"/>
  <c r="AH1381" i="12"/>
  <c r="AH2568" i="12"/>
  <c r="AH1845" i="12"/>
  <c r="AH992" i="12"/>
  <c r="AH2446" i="12"/>
  <c r="AH2346" i="12"/>
  <c r="AH3058" i="12"/>
  <c r="AH3322" i="12"/>
  <c r="AH2944" i="12"/>
  <c r="AH721" i="12"/>
  <c r="AH2791" i="12"/>
  <c r="AH1157" i="12"/>
  <c r="AH1323" i="12"/>
  <c r="AH2169" i="12"/>
  <c r="AH1551" i="12"/>
  <c r="AH3380" i="12"/>
  <c r="AH2681" i="12"/>
  <c r="AH1715" i="12"/>
  <c r="AH2594" i="12"/>
  <c r="AH3429" i="12"/>
  <c r="AH398" i="12"/>
  <c r="AH1988" i="12"/>
  <c r="AH2427" i="12"/>
  <c r="AH2920" i="12"/>
  <c r="AH429" i="12"/>
  <c r="AH1719" i="12"/>
  <c r="AH2069" i="12"/>
  <c r="AH1915" i="12"/>
  <c r="AH2285" i="12"/>
  <c r="AH622" i="12"/>
  <c r="AH2815" i="12"/>
  <c r="AH736" i="12"/>
  <c r="AH2022" i="12"/>
  <c r="AH1906" i="12"/>
  <c r="AH331" i="12"/>
  <c r="AH788" i="12"/>
  <c r="AH2518" i="12"/>
  <c r="AH994" i="12"/>
  <c r="AH2071" i="12"/>
  <c r="AH1383" i="12"/>
  <c r="AH1389" i="12"/>
  <c r="AH2408" i="12"/>
  <c r="AH1089" i="12"/>
  <c r="AH3070" i="12"/>
  <c r="AH1369" i="12"/>
  <c r="AH929" i="12"/>
  <c r="AH1206" i="12"/>
  <c r="AH1334" i="12"/>
  <c r="AH1732" i="12"/>
  <c r="AH1698" i="12"/>
  <c r="AH1703" i="12"/>
  <c r="AH2783" i="12"/>
  <c r="AH2338" i="12"/>
  <c r="AH1806" i="12"/>
  <c r="AH2754" i="12"/>
  <c r="AH2614" i="12"/>
  <c r="AH2855" i="12"/>
  <c r="AH1758" i="12"/>
  <c r="AH1411" i="12"/>
  <c r="AH2600" i="12"/>
  <c r="AH2819" i="12"/>
  <c r="AH3115" i="12"/>
  <c r="AH605" i="12"/>
  <c r="AH790" i="12"/>
  <c r="AH1578" i="12"/>
  <c r="AH1436" i="12"/>
  <c r="AH775" i="12"/>
  <c r="AH772" i="12"/>
  <c r="AH1463" i="12"/>
  <c r="AH1797" i="12"/>
  <c r="AH1390" i="12"/>
  <c r="AH822" i="12"/>
  <c r="AH2191" i="12"/>
  <c r="AH1186" i="12"/>
  <c r="AH1809" i="12"/>
  <c r="AH1568" i="12"/>
  <c r="AH607" i="12"/>
  <c r="AH302" i="12"/>
  <c r="AH2501" i="12"/>
  <c r="AH292" i="12"/>
  <c r="AH1410" i="12"/>
  <c r="AH741" i="12"/>
  <c r="AH1852" i="12"/>
  <c r="AH2632" i="12"/>
  <c r="AH2630" i="12"/>
  <c r="AH2261" i="12"/>
  <c r="AH250" i="12"/>
  <c r="AH763" i="12"/>
  <c r="AH2820" i="12"/>
  <c r="AH2961" i="12"/>
  <c r="AH1953" i="12"/>
  <c r="AH716" i="12"/>
  <c r="AH1263" i="12"/>
  <c r="AH1686" i="12"/>
  <c r="AH300" i="12"/>
  <c r="AH2302" i="12"/>
  <c r="AH2583" i="12"/>
  <c r="AH2796" i="12"/>
  <c r="AH713" i="12"/>
  <c r="AH161" i="12"/>
  <c r="AH188" i="12"/>
  <c r="AH2994" i="12"/>
  <c r="AH932" i="12"/>
  <c r="AH832" i="12"/>
  <c r="AH2510" i="12"/>
  <c r="AH646" i="12"/>
  <c r="AH3523" i="12"/>
  <c r="AH3358" i="12"/>
  <c r="AH2472" i="12"/>
  <c r="AH1014" i="12"/>
  <c r="AH1747" i="12"/>
  <c r="AH2473" i="12"/>
  <c r="AH3055" i="12"/>
  <c r="AH391" i="12"/>
  <c r="AH1378" i="12"/>
  <c r="AH1718" i="12"/>
  <c r="AH446" i="12"/>
  <c r="AH2377" i="12"/>
  <c r="AH2541" i="12"/>
  <c r="AH1172" i="12"/>
  <c r="AH2215" i="12"/>
  <c r="AH2190" i="12"/>
  <c r="AH1643" i="12"/>
  <c r="AH2115" i="12"/>
  <c r="AH548" i="12"/>
  <c r="AH655" i="12"/>
  <c r="AH983" i="12"/>
  <c r="AH322" i="12"/>
  <c r="AH1550" i="12"/>
  <c r="AH2528" i="12"/>
  <c r="AH834" i="12"/>
  <c r="AH1524" i="12"/>
  <c r="AH2893" i="12"/>
  <c r="AH2539" i="12"/>
  <c r="AH2083" i="12"/>
  <c r="AH3033" i="12"/>
  <c r="AH1240" i="12"/>
  <c r="AH3037" i="12"/>
  <c r="AH141" i="12"/>
  <c r="AH1076" i="12"/>
  <c r="AH454" i="12"/>
  <c r="AH3477" i="12"/>
  <c r="AH1527" i="12"/>
  <c r="AH2639" i="12"/>
  <c r="AH2456" i="12"/>
  <c r="AH1640" i="12"/>
  <c r="AH2938" i="12"/>
  <c r="AH459" i="12"/>
  <c r="AH1486" i="12"/>
  <c r="AH2218" i="12"/>
  <c r="AH2846" i="12"/>
  <c r="AH406" i="12"/>
  <c r="AH2265" i="12"/>
  <c r="AH3201" i="12"/>
  <c r="AH3194" i="12"/>
  <c r="AH1169" i="12"/>
  <c r="AH1450" i="12"/>
  <c r="AH1505" i="12"/>
  <c r="AH1637" i="12"/>
  <c r="AH1306" i="12"/>
  <c r="AH2379" i="12"/>
  <c r="AH1182" i="12"/>
  <c r="AH409" i="12"/>
  <c r="AG3548" i="12"/>
  <c r="AE3548" i="12"/>
  <c r="AE3369" i="12"/>
  <c r="AG3369" i="12"/>
  <c r="AG3140" i="12"/>
  <c r="AE3140" i="12"/>
  <c r="AI595" i="12"/>
  <c r="C3345" i="13" s="1"/>
  <c r="AJ595" i="12"/>
  <c r="D3345" i="13" s="1"/>
  <c r="AJ1482" i="12"/>
  <c r="D2458" i="13" s="1"/>
  <c r="AI1482" i="12"/>
  <c r="C2458" i="13" s="1"/>
  <c r="AI1171" i="12"/>
  <c r="C2769" i="13" s="1"/>
  <c r="AJ1171" i="12"/>
  <c r="D2769" i="13" s="1"/>
  <c r="AJ3199" i="12"/>
  <c r="D741" i="13" s="1"/>
  <c r="AI3199" i="12"/>
  <c r="C741" i="13" s="1"/>
  <c r="AI2845" i="12"/>
  <c r="C1095" i="13" s="1"/>
  <c r="AJ2845" i="12"/>
  <c r="D1095" i="13" s="1"/>
  <c r="AI1073" i="12"/>
  <c r="C2867" i="13" s="1"/>
  <c r="AJ1073" i="12"/>
  <c r="D2867" i="13" s="1"/>
  <c r="AG3278" i="12"/>
  <c r="AE3278" i="12"/>
  <c r="AJ864" i="12"/>
  <c r="D3076" i="13" s="1"/>
  <c r="AI864" i="12"/>
  <c r="C3076" i="13" s="1"/>
  <c r="AG3585" i="12"/>
  <c r="AE3585" i="12"/>
  <c r="AG2911" i="12"/>
  <c r="AE2911" i="12"/>
  <c r="AI3021" i="12"/>
  <c r="C919" i="13" s="1"/>
  <c r="AJ3021" i="12"/>
  <c r="D919" i="13" s="1"/>
  <c r="AJ949" i="12"/>
  <c r="D2991" i="13" s="1"/>
  <c r="AI949" i="12"/>
  <c r="C2991" i="13" s="1"/>
  <c r="AI1938" i="12"/>
  <c r="C2002" i="13" s="1"/>
  <c r="AE3550" i="12"/>
  <c r="AG3550" i="12"/>
  <c r="AE3691" i="12"/>
  <c r="AG3691" i="12"/>
  <c r="AJ3094" i="12"/>
  <c r="D846" i="13" s="1"/>
  <c r="AI3094" i="12"/>
  <c r="C846" i="13" s="1"/>
  <c r="AE3821" i="12"/>
  <c r="AG3821" i="12"/>
  <c r="AI599" i="12"/>
  <c r="C3341" i="13" s="1"/>
  <c r="AJ599" i="12"/>
  <c r="D3341" i="13" s="1"/>
  <c r="AJ3118" i="12"/>
  <c r="D822" i="13" s="1"/>
  <c r="AI3118" i="12"/>
  <c r="C822" i="13" s="1"/>
  <c r="AE3583" i="12"/>
  <c r="AG3583" i="12"/>
  <c r="AG3598" i="12"/>
  <c r="AE3598" i="12"/>
  <c r="AJ1693" i="12"/>
  <c r="D2247" i="13" s="1"/>
  <c r="AI1693" i="12"/>
  <c r="C2247" i="13" s="1"/>
  <c r="AG3428" i="12"/>
  <c r="AE3428" i="12"/>
  <c r="AG3468" i="12"/>
  <c r="AE3468" i="12"/>
  <c r="AG2394" i="12"/>
  <c r="AE2394" i="12"/>
  <c r="AE3321" i="12"/>
  <c r="AG3321" i="12"/>
  <c r="AE3383" i="12"/>
  <c r="AG3383" i="12"/>
  <c r="AJ2252" i="12"/>
  <c r="D1688" i="13" s="1"/>
  <c r="AI2252" i="12"/>
  <c r="C1688" i="13" s="1"/>
  <c r="AI927" i="12"/>
  <c r="C3013" i="13" s="1"/>
  <c r="AJ927" i="12"/>
  <c r="D3013" i="13" s="1"/>
  <c r="AE3655" i="12"/>
  <c r="AG3655" i="12"/>
  <c r="AI2003" i="12"/>
  <c r="C1937" i="13" s="1"/>
  <c r="AJ2003" i="12"/>
  <c r="D1937" i="13" s="1"/>
  <c r="AI1997" i="12"/>
  <c r="C1943" i="13" s="1"/>
  <c r="AJ1997" i="12"/>
  <c r="D1943" i="13" s="1"/>
  <c r="AG3918" i="12"/>
  <c r="AE3918" i="12"/>
  <c r="AI1553" i="12"/>
  <c r="C2387" i="13" s="1"/>
  <c r="AJ1553" i="12"/>
  <c r="D2387" i="13" s="1"/>
  <c r="AI326" i="12"/>
  <c r="C3614" i="13" s="1"/>
  <c r="AJ326" i="12"/>
  <c r="D3614" i="13" s="1"/>
  <c r="AE2343" i="12"/>
  <c r="AG2343" i="12"/>
  <c r="AJ532" i="12"/>
  <c r="D3408" i="13" s="1"/>
  <c r="AI532" i="12"/>
  <c r="C3408" i="13" s="1"/>
  <c r="AJ2027" i="12"/>
  <c r="D1913" i="13" s="1"/>
  <c r="AI2027" i="12"/>
  <c r="C1913" i="13" s="1"/>
  <c r="AI1680" i="12"/>
  <c r="C2260" i="13" s="1"/>
  <c r="AJ1680" i="12"/>
  <c r="D2260" i="13" s="1"/>
  <c r="AI3354" i="12"/>
  <c r="C586" i="13" s="1"/>
  <c r="AJ3354" i="12"/>
  <c r="D586" i="13" s="1"/>
  <c r="AG3181" i="12"/>
  <c r="AE3181" i="12"/>
  <c r="AJ2672" i="12"/>
  <c r="D1268" i="13" s="1"/>
  <c r="AI2672" i="12"/>
  <c r="C1268" i="13" s="1"/>
  <c r="AJ2950" i="12"/>
  <c r="D990" i="13" s="1"/>
  <c r="AI2950" i="12"/>
  <c r="C990" i="13" s="1"/>
  <c r="AI2207" i="12"/>
  <c r="C1733" i="13" s="1"/>
  <c r="AJ2207" i="12"/>
  <c r="D1733" i="13" s="1"/>
  <c r="AG3093" i="12"/>
  <c r="AE3093" i="12"/>
  <c r="AG3855" i="12"/>
  <c r="AE3855" i="12"/>
  <c r="AI1967" i="12"/>
  <c r="C1973" i="13" s="1"/>
  <c r="AJ1967" i="12"/>
  <c r="D1973" i="13" s="1"/>
  <c r="AJ1493" i="12"/>
  <c r="D2447" i="13" s="1"/>
  <c r="AI1493" i="12"/>
  <c r="C2447" i="13" s="1"/>
  <c r="AE2887" i="12"/>
  <c r="AG2887" i="12"/>
  <c r="AI991" i="12"/>
  <c r="C2949" i="13" s="1"/>
  <c r="AJ991" i="12"/>
  <c r="D2949" i="13" s="1"/>
  <c r="AJ1535" i="12"/>
  <c r="D2405" i="13" s="1"/>
  <c r="AI1535" i="12"/>
  <c r="C2405" i="13" s="1"/>
  <c r="AE3489" i="12"/>
  <c r="AG3489" i="12"/>
  <c r="AG3768" i="12"/>
  <c r="AE3768" i="12"/>
  <c r="AG3683" i="12"/>
  <c r="AE3683" i="12"/>
  <c r="AI1114" i="12"/>
  <c r="C2826" i="13" s="1"/>
  <c r="AJ1114" i="12"/>
  <c r="D2826" i="13" s="1"/>
  <c r="AI2534" i="12"/>
  <c r="C1406" i="13" s="1"/>
  <c r="AJ2534" i="12"/>
  <c r="D1406" i="13" s="1"/>
  <c r="AI2771" i="12"/>
  <c r="C1169" i="13" s="1"/>
  <c r="AJ2771" i="12"/>
  <c r="D1169" i="13" s="1"/>
  <c r="AJ1090" i="12"/>
  <c r="D2850" i="13" s="1"/>
  <c r="AI1090" i="12"/>
  <c r="C2850" i="13" s="1"/>
  <c r="AI1193" i="12"/>
  <c r="C2747" i="13" s="1"/>
  <c r="AJ1193" i="12"/>
  <c r="D2747" i="13" s="1"/>
  <c r="AE3782" i="12"/>
  <c r="AG3782" i="12"/>
  <c r="AJ487" i="12"/>
  <c r="D3453" i="13" s="1"/>
  <c r="AI487" i="12"/>
  <c r="C3453" i="13" s="1"/>
  <c r="AI3113" i="12"/>
  <c r="C827" i="13" s="1"/>
  <c r="AE3742" i="12"/>
  <c r="AG3742" i="12"/>
  <c r="AI3547" i="12"/>
  <c r="C393" i="13" s="1"/>
  <c r="AJ3547" i="12"/>
  <c r="D393" i="13" s="1"/>
  <c r="AI1734" i="12"/>
  <c r="C2206" i="13" s="1"/>
  <c r="AJ1734" i="12"/>
  <c r="D2206" i="13" s="1"/>
  <c r="AJ1023" i="12"/>
  <c r="D2917" i="13" s="1"/>
  <c r="AI1023" i="12"/>
  <c r="C2917" i="13" s="1"/>
  <c r="AI235" i="12"/>
  <c r="C3705" i="13" s="1"/>
  <c r="AJ235" i="12"/>
  <c r="D3705" i="13" s="1"/>
  <c r="AI279" i="12"/>
  <c r="C3661" i="13" s="1"/>
  <c r="AI1311" i="12"/>
  <c r="C2629" i="13" s="1"/>
  <c r="AJ1311" i="12"/>
  <c r="D2629" i="13" s="1"/>
  <c r="AJ1970" i="12"/>
  <c r="D1970" i="13" s="1"/>
  <c r="AI1970" i="12"/>
  <c r="C1970" i="13" s="1"/>
  <c r="AI3892" i="12"/>
  <c r="C48" i="13" s="1"/>
  <c r="AJ3892" i="12"/>
  <c r="D48" i="13" s="1"/>
  <c r="AJ773" i="12"/>
  <c r="D3167" i="13" s="1"/>
  <c r="AI773" i="12"/>
  <c r="C3167" i="13" s="1"/>
  <c r="AJ1926" i="12"/>
  <c r="D2014" i="13" s="1"/>
  <c r="AI1926" i="12"/>
  <c r="C2014" i="13" s="1"/>
  <c r="AI1542" i="12"/>
  <c r="C2398" i="13" s="1"/>
  <c r="AJ1542" i="12"/>
  <c r="D2398" i="13" s="1"/>
  <c r="AJ1994" i="12"/>
  <c r="D1946" i="13" s="1"/>
  <c r="AI1994" i="12"/>
  <c r="C1946" i="13" s="1"/>
  <c r="AI2234" i="12"/>
  <c r="C1706" i="13" s="1"/>
  <c r="AJ2234" i="12"/>
  <c r="D1706" i="13" s="1"/>
  <c r="AJ1998" i="12"/>
  <c r="D1942" i="13" s="1"/>
  <c r="AI1998" i="12"/>
  <c r="C1942" i="13" s="1"/>
  <c r="AJ247" i="12"/>
  <c r="D3693" i="13" s="1"/>
  <c r="AI247" i="12"/>
  <c r="C3693" i="13" s="1"/>
  <c r="AI2828" i="12"/>
  <c r="C1112" i="13" s="1"/>
  <c r="AJ2828" i="12"/>
  <c r="D1112" i="13" s="1"/>
  <c r="AJ2587" i="12"/>
  <c r="D1353" i="13" s="1"/>
  <c r="AI2587" i="12"/>
  <c r="C1353" i="13" s="1"/>
  <c r="AJ1489" i="12"/>
  <c r="D2451" i="13" s="1"/>
  <c r="AI1489" i="12"/>
  <c r="C2451" i="13" s="1"/>
  <c r="AI1992" i="12"/>
  <c r="C1948" i="13" s="1"/>
  <c r="AI1150" i="12"/>
  <c r="C2790" i="13" s="1"/>
  <c r="AJ1150" i="12"/>
  <c r="D2790" i="13" s="1"/>
  <c r="AJ818" i="12"/>
  <c r="D3122" i="13" s="1"/>
  <c r="AI818" i="12"/>
  <c r="C3122" i="13" s="1"/>
  <c r="AJ1584" i="12"/>
  <c r="D2356" i="13" s="1"/>
  <c r="AI1584" i="12"/>
  <c r="C2356" i="13" s="1"/>
  <c r="AJ2314" i="12"/>
  <c r="D1626" i="13" s="1"/>
  <c r="AI2314" i="12"/>
  <c r="C1626" i="13" s="1"/>
  <c r="AI149" i="12"/>
  <c r="C3791" i="13" s="1"/>
  <c r="AJ149" i="12"/>
  <c r="D3791" i="13" s="1"/>
  <c r="AI3850" i="12"/>
  <c r="C90" i="13" s="1"/>
  <c r="AJ3850" i="12"/>
  <c r="D90" i="13" s="1"/>
  <c r="AI3030" i="12"/>
  <c r="C910" i="13" s="1"/>
  <c r="AJ3030" i="12"/>
  <c r="D910" i="13" s="1"/>
  <c r="AJ2579" i="12"/>
  <c r="D1361" i="13" s="1"/>
  <c r="AI2579" i="12"/>
  <c r="C1361" i="13" s="1"/>
  <c r="AJ303" i="12"/>
  <c r="D3637" i="13" s="1"/>
  <c r="AI303" i="12"/>
  <c r="C3637" i="13" s="1"/>
  <c r="AI1787" i="12"/>
  <c r="C2153" i="13" s="1"/>
  <c r="AJ1787" i="12"/>
  <c r="D2153" i="13" s="1"/>
  <c r="AJ3581" i="12"/>
  <c r="D359" i="13" s="1"/>
  <c r="AI3581" i="12"/>
  <c r="C359" i="13" s="1"/>
  <c r="AI1262" i="12"/>
  <c r="C2678" i="13" s="1"/>
  <c r="AJ1262" i="12"/>
  <c r="D2678" i="13" s="1"/>
  <c r="AI1598" i="12"/>
  <c r="C2342" i="13" s="1"/>
  <c r="AJ1598" i="12"/>
  <c r="D2342" i="13" s="1"/>
  <c r="AJ3441" i="12"/>
  <c r="D499" i="13" s="1"/>
  <c r="AI3441" i="12"/>
  <c r="C499" i="13" s="1"/>
  <c r="AJ2653" i="12"/>
  <c r="D1287" i="13" s="1"/>
  <c r="AJ1336" i="12"/>
  <c r="D2604" i="13" s="1"/>
  <c r="AI1336" i="12"/>
  <c r="C2604" i="13" s="1"/>
  <c r="AI2139" i="12"/>
  <c r="C1801" i="13" s="1"/>
  <c r="AJ2139" i="12"/>
  <c r="D1801" i="13" s="1"/>
  <c r="AI3781" i="12"/>
  <c r="C159" i="13" s="1"/>
  <c r="AJ3781" i="12"/>
  <c r="D159" i="13" s="1"/>
  <c r="AJ159" i="12"/>
  <c r="D3781" i="13" s="1"/>
  <c r="AI159" i="12"/>
  <c r="C3781" i="13" s="1"/>
  <c r="AJ285" i="12"/>
  <c r="D3655" i="13" s="1"/>
  <c r="AI285" i="12"/>
  <c r="C3655" i="13" s="1"/>
  <c r="AJ3849" i="12"/>
  <c r="D91" i="13" s="1"/>
  <c r="AJ1604" i="12"/>
  <c r="D2336" i="13" s="1"/>
  <c r="AI1604" i="12"/>
  <c r="C2336" i="13" s="1"/>
  <c r="AI1234" i="12"/>
  <c r="C2706" i="13" s="1"/>
  <c r="AJ1234" i="12"/>
  <c r="D2706" i="13" s="1"/>
  <c r="AI1118" i="12"/>
  <c r="C2822" i="13" s="1"/>
  <c r="AJ1118" i="12"/>
  <c r="D2822" i="13" s="1"/>
  <c r="AJ2440" i="12"/>
  <c r="D1500" i="13" s="1"/>
  <c r="AI2440" i="12"/>
  <c r="C1500" i="13" s="1"/>
  <c r="AI203" i="12"/>
  <c r="C3737" i="13" s="1"/>
  <c r="AJ203" i="12"/>
  <c r="D3737" i="13" s="1"/>
  <c r="AJ2483" i="12"/>
  <c r="D1457" i="13" s="1"/>
  <c r="AI2483" i="12"/>
  <c r="C1457" i="13" s="1"/>
  <c r="AJ456" i="12"/>
  <c r="D3484" i="13" s="1"/>
  <c r="AI456" i="12"/>
  <c r="C3484" i="13" s="1"/>
  <c r="AJ1656" i="12"/>
  <c r="D2284" i="13" s="1"/>
  <c r="AI1656" i="12"/>
  <c r="C2284" i="13" s="1"/>
  <c r="AJ2870" i="12"/>
  <c r="D1070" i="13" s="1"/>
  <c r="AI2870" i="12"/>
  <c r="C1070" i="13" s="1"/>
  <c r="AI2166" i="12"/>
  <c r="C1774" i="13" s="1"/>
  <c r="AJ2166" i="12"/>
  <c r="D1774" i="13" s="1"/>
  <c r="AI1348" i="12"/>
  <c r="C2592" i="13" s="1"/>
  <c r="AJ1348" i="12"/>
  <c r="D2592" i="13" s="1"/>
  <c r="AJ2537" i="12"/>
  <c r="D1403" i="13" s="1"/>
  <c r="AI3291" i="12"/>
  <c r="C649" i="13" s="1"/>
  <c r="AJ1602" i="12"/>
  <c r="D2338" i="13" s="1"/>
  <c r="AI1602" i="12"/>
  <c r="C2338" i="13" s="1"/>
  <c r="AJ2126" i="12"/>
  <c r="D1814" i="13" s="1"/>
  <c r="AI2126" i="12"/>
  <c r="C1814" i="13" s="1"/>
  <c r="AJ1352" i="12"/>
  <c r="D2588" i="13" s="1"/>
  <c r="AI1352" i="12"/>
  <c r="C2588" i="13" s="1"/>
  <c r="AJ2649" i="12"/>
  <c r="D1291" i="13" s="1"/>
  <c r="AE3248" i="12"/>
  <c r="AG3248" i="12"/>
  <c r="AG2407" i="12"/>
  <c r="AE2407" i="12"/>
  <c r="AG3901" i="12"/>
  <c r="AE3901" i="12"/>
  <c r="AJ661" i="12"/>
  <c r="D3279" i="13" s="1"/>
  <c r="AI661" i="12"/>
  <c r="C3279" i="13" s="1"/>
  <c r="AJ387" i="12"/>
  <c r="D3553" i="13" s="1"/>
  <c r="AI387" i="12"/>
  <c r="C3553" i="13" s="1"/>
  <c r="AJ271" i="12"/>
  <c r="D3669" i="13" s="1"/>
  <c r="AI271" i="12"/>
  <c r="C3669" i="13" s="1"/>
  <c r="AI3357" i="12"/>
  <c r="C583" i="13" s="1"/>
  <c r="AJ3357" i="12"/>
  <c r="D583" i="13" s="1"/>
  <c r="AJ909" i="12"/>
  <c r="D3031" i="13" s="1"/>
  <c r="AG3528" i="12"/>
  <c r="AE3528" i="12"/>
  <c r="AE3822" i="12"/>
  <c r="AG3822" i="12"/>
  <c r="AG3848" i="12"/>
  <c r="AE3848" i="12"/>
  <c r="AE3237" i="12"/>
  <c r="AG3237" i="12"/>
  <c r="AG3465" i="12"/>
  <c r="AE3465" i="12"/>
  <c r="AG3864" i="12"/>
  <c r="AE3864" i="12"/>
  <c r="AI2432" i="12"/>
  <c r="C1508" i="13" s="1"/>
  <c r="AJ2432" i="12"/>
  <c r="D1508" i="13" s="1"/>
  <c r="AI3587" i="12"/>
  <c r="C353" i="13" s="1"/>
  <c r="AJ3587" i="12"/>
  <c r="D353" i="13" s="1"/>
  <c r="AJ1082" i="12"/>
  <c r="D2858" i="13" s="1"/>
  <c r="AI1082" i="12"/>
  <c r="C2858" i="13" s="1"/>
  <c r="AG3922" i="12"/>
  <c r="AE3922" i="12"/>
  <c r="AJ2286" i="12"/>
  <c r="D1654" i="13" s="1"/>
  <c r="AI2286" i="12"/>
  <c r="C1654" i="13" s="1"/>
  <c r="AE2797" i="12"/>
  <c r="AG2797" i="12"/>
  <c r="AJ2449" i="12"/>
  <c r="D1491" i="13" s="1"/>
  <c r="AI2449" i="12"/>
  <c r="C1491" i="13" s="1"/>
  <c r="AJ3371" i="12"/>
  <c r="D569" i="13" s="1"/>
  <c r="AI3371" i="12"/>
  <c r="C569" i="13" s="1"/>
  <c r="AJ1945" i="12"/>
  <c r="D1995" i="13" s="1"/>
  <c r="AI1945" i="12"/>
  <c r="C1995" i="13" s="1"/>
  <c r="AG3614" i="12"/>
  <c r="AE3614" i="12"/>
  <c r="AE3400" i="12"/>
  <c r="AG3400" i="12"/>
  <c r="AG2888" i="12"/>
  <c r="AE2888" i="12"/>
  <c r="AG3565" i="12"/>
  <c r="AE3565" i="12"/>
  <c r="AG3815" i="12"/>
  <c r="AE3815" i="12"/>
  <c r="AJ1475" i="12"/>
  <c r="D2465" i="13" s="1"/>
  <c r="AJ370" i="12"/>
  <c r="D3570" i="13" s="1"/>
  <c r="AI370" i="12"/>
  <c r="C3570" i="13" s="1"/>
  <c r="AJ2423" i="12"/>
  <c r="D1517" i="13" s="1"/>
  <c r="AI2423" i="12"/>
  <c r="C1517" i="13" s="1"/>
  <c r="AI1623" i="12"/>
  <c r="C2317" i="13" s="1"/>
  <c r="AJ1623" i="12"/>
  <c r="D2317" i="13" s="1"/>
  <c r="AI3420" i="12"/>
  <c r="C520" i="13" s="1"/>
  <c r="AJ3420" i="12"/>
  <c r="D520" i="13" s="1"/>
  <c r="AG3670" i="12"/>
  <c r="AE3670" i="12"/>
  <c r="AG3116" i="12"/>
  <c r="AE3116" i="12"/>
  <c r="AG3853" i="12"/>
  <c r="AE3853" i="12"/>
  <c r="AG3366" i="12"/>
  <c r="AE3366" i="12"/>
  <c r="AI1808" i="12"/>
  <c r="C2132" i="13" s="1"/>
  <c r="AJ1808" i="12"/>
  <c r="D2132" i="13" s="1"/>
  <c r="AI2691" i="12"/>
  <c r="C1249" i="13" s="1"/>
  <c r="AJ2691" i="12"/>
  <c r="D1249" i="13" s="1"/>
  <c r="AG3440" i="12"/>
  <c r="AE3440" i="12"/>
  <c r="AG3847" i="12"/>
  <c r="AE3847" i="12"/>
  <c r="AI1767" i="12"/>
  <c r="C2173" i="13" s="1"/>
  <c r="AJ1767" i="12"/>
  <c r="D2173" i="13" s="1"/>
  <c r="AJ3120" i="12"/>
  <c r="D820" i="13" s="1"/>
  <c r="AJ1242" i="12"/>
  <c r="D2698" i="13" s="1"/>
  <c r="AI1242" i="12"/>
  <c r="C2698" i="13" s="1"/>
  <c r="AG3478" i="12"/>
  <c r="AE3478" i="12"/>
  <c r="AE3875" i="12"/>
  <c r="AG3875" i="12"/>
  <c r="AE3611" i="12"/>
  <c r="AG3611" i="12"/>
  <c r="AG3079" i="12"/>
  <c r="AE3079" i="12"/>
  <c r="AJ3417" i="12"/>
  <c r="D523" i="13" s="1"/>
  <c r="AI3799" i="12"/>
  <c r="C141" i="13" s="1"/>
  <c r="AJ3799" i="12"/>
  <c r="D141" i="13" s="1"/>
  <c r="AI3525" i="12"/>
  <c r="C415" i="13" s="1"/>
  <c r="AJ3525" i="12"/>
  <c r="D415" i="13" s="1"/>
  <c r="AJ1152" i="12"/>
  <c r="D2788" i="13" s="1"/>
  <c r="AI1152" i="12"/>
  <c r="C2788" i="13" s="1"/>
  <c r="AG3865" i="12"/>
  <c r="AE3865" i="12"/>
  <c r="AE3176" i="12"/>
  <c r="AG3176" i="12"/>
  <c r="AJ1375" i="12"/>
  <c r="D2565" i="13" s="1"/>
  <c r="AI1375" i="12"/>
  <c r="C2565" i="13" s="1"/>
  <c r="AG3878" i="12"/>
  <c r="AE3878" i="12"/>
  <c r="AI378" i="12"/>
  <c r="C3562" i="13" s="1"/>
  <c r="AI358" i="12"/>
  <c r="C3582" i="13" s="1"/>
  <c r="AJ358" i="12"/>
  <c r="D3582" i="13" s="1"/>
  <c r="AJ2625" i="12"/>
  <c r="D1315" i="13" s="1"/>
  <c r="AI2625" i="12"/>
  <c r="C1315" i="13" s="1"/>
  <c r="AG2704" i="12"/>
  <c r="AE2704" i="12"/>
  <c r="AG3819" i="12"/>
  <c r="AE3819" i="12"/>
  <c r="AG2471" i="12"/>
  <c r="AE2471" i="12"/>
  <c r="AG2995" i="12"/>
  <c r="AE2995" i="12"/>
  <c r="AE3630" i="12"/>
  <c r="AG3630" i="12"/>
  <c r="AE3859" i="12"/>
  <c r="AG3859" i="12"/>
  <c r="AI2323" i="12"/>
  <c r="C1617" i="13" s="1"/>
  <c r="AJ2323" i="12"/>
  <c r="D1617" i="13" s="1"/>
  <c r="AG2941" i="12"/>
  <c r="AE2941" i="12"/>
  <c r="AI225" i="12"/>
  <c r="C3715" i="13" s="1"/>
  <c r="AJ225" i="12"/>
  <c r="D3715" i="13" s="1"/>
  <c r="AI2996" i="12"/>
  <c r="C944" i="13" s="1"/>
  <c r="AJ2996" i="12"/>
  <c r="D944" i="13" s="1"/>
  <c r="AG3152" i="12"/>
  <c r="AE3152" i="12"/>
  <c r="AG3461" i="12"/>
  <c r="AE3461" i="12"/>
  <c r="AG3824" i="12"/>
  <c r="AE3824" i="12"/>
  <c r="AG3764" i="12"/>
  <c r="AE3764" i="12"/>
  <c r="AE3543" i="12"/>
  <c r="AG3543" i="12"/>
  <c r="AI2041" i="12"/>
  <c r="C1899" i="13" s="1"/>
  <c r="AJ1821" i="12"/>
  <c r="D2119" i="13" s="1"/>
  <c r="AI1821" i="12"/>
  <c r="C2119" i="13" s="1"/>
  <c r="AJ295" i="12"/>
  <c r="D3645" i="13" s="1"/>
  <c r="AI295" i="12"/>
  <c r="C3645" i="13" s="1"/>
  <c r="AJ2860" i="12"/>
  <c r="D1080" i="13" s="1"/>
  <c r="AI2860" i="12"/>
  <c r="C1080" i="13" s="1"/>
  <c r="AI3447" i="12"/>
  <c r="C493" i="13" s="1"/>
  <c r="AJ3447" i="12"/>
  <c r="D493" i="13" s="1"/>
  <c r="AJ3029" i="12"/>
  <c r="D911" i="13" s="1"/>
  <c r="AI3029" i="12"/>
  <c r="C911" i="13" s="1"/>
  <c r="AJ3211" i="12"/>
  <c r="D729" i="13" s="1"/>
  <c r="AI3211" i="12"/>
  <c r="C729" i="13" s="1"/>
  <c r="AI3121" i="12"/>
  <c r="C819" i="13" s="1"/>
  <c r="AJ3121" i="12"/>
  <c r="D819" i="13" s="1"/>
  <c r="AJ2147" i="12"/>
  <c r="D1793" i="13" s="1"/>
  <c r="AI2147" i="12"/>
  <c r="C1793" i="13" s="1"/>
  <c r="AJ2847" i="12"/>
  <c r="D1093" i="13" s="1"/>
  <c r="AJ729" i="12"/>
  <c r="D3211" i="13" s="1"/>
  <c r="AI729" i="12"/>
  <c r="C3211" i="13" s="1"/>
  <c r="AI2195" i="12"/>
  <c r="C1745" i="13" s="1"/>
  <c r="AJ2195" i="12"/>
  <c r="D1745" i="13" s="1"/>
  <c r="AJ1024" i="12"/>
  <c r="D2916" i="13" s="1"/>
  <c r="AI1024" i="12"/>
  <c r="C2916" i="13" s="1"/>
  <c r="AI1927" i="12"/>
  <c r="C2013" i="13" s="1"/>
  <c r="AI1343" i="12"/>
  <c r="C2597" i="13" s="1"/>
  <c r="AJ1343" i="12"/>
  <c r="D2597" i="13" s="1"/>
  <c r="AI1554" i="12"/>
  <c r="C2386" i="13" s="1"/>
  <c r="AJ1554" i="12"/>
  <c r="D2386" i="13" s="1"/>
  <c r="AJ1514" i="12"/>
  <c r="D2426" i="13" s="1"/>
  <c r="AI1514" i="12"/>
  <c r="C2426" i="13" s="1"/>
  <c r="AJ969" i="12"/>
  <c r="D2971" i="13" s="1"/>
  <c r="AI969" i="12"/>
  <c r="C2971" i="13" s="1"/>
  <c r="AI1941" i="12"/>
  <c r="C1999" i="13" s="1"/>
  <c r="AI2322" i="12"/>
  <c r="C1618" i="13" s="1"/>
  <c r="AJ2322" i="12"/>
  <c r="D1618" i="13" s="1"/>
  <c r="AJ2454" i="12"/>
  <c r="D1486" i="13" s="1"/>
  <c r="AI2454" i="12"/>
  <c r="C1486" i="13" s="1"/>
  <c r="AI680" i="12"/>
  <c r="C3260" i="13" s="1"/>
  <c r="AJ680" i="12"/>
  <c r="D3260" i="13" s="1"/>
  <c r="AI1070" i="12"/>
  <c r="C2870" i="13" s="1"/>
  <c r="AJ1070" i="12"/>
  <c r="D2870" i="13" s="1"/>
  <c r="AI3000" i="12"/>
  <c r="C940" i="13" s="1"/>
  <c r="AJ3000" i="12"/>
  <c r="D940" i="13" s="1"/>
  <c r="AJ3795" i="12"/>
  <c r="D145" i="13" s="1"/>
  <c r="AI3795" i="12"/>
  <c r="C145" i="13" s="1"/>
  <c r="AJ945" i="12"/>
  <c r="D2995" i="13" s="1"/>
  <c r="AI945" i="12"/>
  <c r="C2995" i="13" s="1"/>
  <c r="AI2108" i="12"/>
  <c r="C1832" i="13" s="1"/>
  <c r="AJ2108" i="12"/>
  <c r="D1832" i="13" s="1"/>
  <c r="AI2370" i="12"/>
  <c r="C1570" i="13" s="1"/>
  <c r="AJ613" i="12"/>
  <c r="D3327" i="13" s="1"/>
  <c r="AI613" i="12"/>
  <c r="C3327" i="13" s="1"/>
  <c r="AI244" i="12"/>
  <c r="C3696" i="13" s="1"/>
  <c r="AJ244" i="12"/>
  <c r="D3696" i="13" s="1"/>
  <c r="AI3331" i="12"/>
  <c r="C609" i="13" s="1"/>
  <c r="AJ3331" i="12"/>
  <c r="D609" i="13" s="1"/>
  <c r="AI1810" i="12"/>
  <c r="C2130" i="13" s="1"/>
  <c r="AJ1810" i="12"/>
  <c r="D2130" i="13" s="1"/>
  <c r="AJ1507" i="12"/>
  <c r="D2433" i="13" s="1"/>
  <c r="AI1507" i="12"/>
  <c r="C2433" i="13" s="1"/>
  <c r="AJ2927" i="12"/>
  <c r="D1013" i="13" s="1"/>
  <c r="AI2927" i="12"/>
  <c r="C1013" i="13" s="1"/>
  <c r="AJ3264" i="12"/>
  <c r="D676" i="13" s="1"/>
  <c r="AI3264" i="12"/>
  <c r="C676" i="13" s="1"/>
  <c r="AI639" i="12"/>
  <c r="C3301" i="13" s="1"/>
  <c r="AJ639" i="12"/>
  <c r="D3301" i="13" s="1"/>
  <c r="AI1726" i="12"/>
  <c r="C2214" i="13" s="1"/>
  <c r="AJ1726" i="12"/>
  <c r="D2214" i="13" s="1"/>
  <c r="AJ711" i="12"/>
  <c r="D3229" i="13" s="1"/>
  <c r="AI711" i="12"/>
  <c r="C3229" i="13" s="1"/>
  <c r="AI672" i="12"/>
  <c r="C3268" i="13" s="1"/>
  <c r="AJ672" i="12"/>
  <c r="D3268" i="13" s="1"/>
  <c r="AI2163" i="12"/>
  <c r="C1777" i="13" s="1"/>
  <c r="AJ2163" i="12"/>
  <c r="D1777" i="13" s="1"/>
  <c r="AJ1393" i="12"/>
  <c r="D2547" i="13" s="1"/>
  <c r="AI1393" i="12"/>
  <c r="C2547" i="13" s="1"/>
  <c r="AI3267" i="12"/>
  <c r="C673" i="13" s="1"/>
  <c r="AJ3267" i="12"/>
  <c r="D673" i="13" s="1"/>
  <c r="AJ3036" i="12"/>
  <c r="D904" i="13" s="1"/>
  <c r="AI3036" i="12"/>
  <c r="C904" i="13" s="1"/>
  <c r="AJ2533" i="12"/>
  <c r="D1407" i="13" s="1"/>
  <c r="AI2533" i="12"/>
  <c r="C1407" i="13" s="1"/>
  <c r="AJ1441" i="12"/>
  <c r="D2499" i="13" s="1"/>
  <c r="AI1441" i="12"/>
  <c r="C2499" i="13" s="1"/>
  <c r="AJ2134" i="12"/>
  <c r="D1806" i="13" s="1"/>
  <c r="AI2134" i="12"/>
  <c r="C1806" i="13" s="1"/>
  <c r="AJ3119" i="12"/>
  <c r="D821" i="13" s="1"/>
  <c r="AI3119" i="12"/>
  <c r="C821" i="13" s="1"/>
  <c r="AI2902" i="12"/>
  <c r="C1038" i="13" s="1"/>
  <c r="AJ2902" i="12"/>
  <c r="D1038" i="13" s="1"/>
  <c r="AI3263" i="12"/>
  <c r="C677" i="13" s="1"/>
  <c r="AJ3263" i="12"/>
  <c r="D677" i="13" s="1"/>
  <c r="AI1981" i="12"/>
  <c r="C1959" i="13" s="1"/>
  <c r="AJ1981" i="12"/>
  <c r="D1959" i="13" s="1"/>
  <c r="AI1140" i="12"/>
  <c r="C2800" i="13" s="1"/>
  <c r="AJ1140" i="12"/>
  <c r="D2800" i="13" s="1"/>
  <c r="AI3076" i="12"/>
  <c r="C864" i="13" s="1"/>
  <c r="AJ3076" i="12"/>
  <c r="D864" i="13" s="1"/>
  <c r="AI1865" i="12"/>
  <c r="C2075" i="13" s="1"/>
  <c r="AJ1865" i="12"/>
  <c r="D2075" i="13" s="1"/>
  <c r="AI2874" i="12"/>
  <c r="C1066" i="13" s="1"/>
  <c r="AJ2874" i="12"/>
  <c r="D1066" i="13" s="1"/>
  <c r="AI597" i="12"/>
  <c r="C3343" i="13" s="1"/>
  <c r="AJ597" i="12"/>
  <c r="D3343" i="13" s="1"/>
  <c r="AI1802" i="12"/>
  <c r="C2138" i="13" s="1"/>
  <c r="AJ1802" i="12"/>
  <c r="D2138" i="13" s="1"/>
  <c r="AH3081" i="12"/>
  <c r="AE3406" i="12"/>
  <c r="AG3406" i="12"/>
  <c r="AI2698" i="12"/>
  <c r="C1242" i="13" s="1"/>
  <c r="AJ2698" i="12"/>
  <c r="D1242" i="13" s="1"/>
  <c r="AE3253" i="12"/>
  <c r="AG3253" i="12"/>
  <c r="AH1153" i="12"/>
  <c r="AH1585" i="12"/>
  <c r="AH1908" i="12"/>
  <c r="AH330" i="12"/>
  <c r="AH1322" i="12"/>
  <c r="AH1741" i="12"/>
  <c r="AH562" i="12"/>
  <c r="AH2984" i="12"/>
  <c r="AH1289" i="12"/>
  <c r="AH724" i="12"/>
  <c r="AH1638" i="12"/>
  <c r="AH3874" i="12"/>
  <c r="AH2611" i="12"/>
  <c r="AH1723" i="12"/>
  <c r="AH657" i="12"/>
  <c r="AH1325" i="12"/>
  <c r="AH228" i="12"/>
  <c r="AH2712" i="12"/>
  <c r="AH1974" i="12"/>
  <c r="AH2415" i="12"/>
  <c r="AH3128" i="12"/>
  <c r="AH1290" i="12"/>
  <c r="AH1795" i="12"/>
  <c r="AH1051" i="12"/>
  <c r="AH2228" i="12"/>
  <c r="AH3047" i="12"/>
  <c r="AH3431" i="12"/>
  <c r="AH1812" i="12"/>
  <c r="AH497" i="12"/>
  <c r="AH2371" i="12"/>
  <c r="AH1529" i="12"/>
  <c r="AH1685" i="12"/>
  <c r="AH914" i="12"/>
  <c r="AH3110" i="12"/>
  <c r="AH2328" i="12"/>
  <c r="AH2465" i="12"/>
  <c r="AH1861" i="12"/>
  <c r="AH653" i="12"/>
  <c r="AH2005" i="12"/>
  <c r="AH359" i="12"/>
  <c r="AH675" i="12"/>
  <c r="AH1040" i="12"/>
  <c r="AH2522" i="12"/>
  <c r="AH312" i="12"/>
  <c r="AH3100" i="12"/>
  <c r="AH3323" i="12"/>
  <c r="AH537" i="12"/>
  <c r="AH1052" i="12"/>
  <c r="AH2426" i="12"/>
  <c r="AH423" i="12"/>
  <c r="AH1729" i="12"/>
  <c r="AH922" i="12"/>
  <c r="AH1954" i="12"/>
  <c r="AH2079" i="12"/>
  <c r="AH480" i="12"/>
  <c r="AH1447" i="12"/>
  <c r="AH754" i="12"/>
  <c r="AH2372" i="12"/>
  <c r="AH1143" i="12"/>
  <c r="AH1126" i="12"/>
  <c r="AH2822" i="12"/>
  <c r="AH2349" i="12"/>
  <c r="AH2321" i="12"/>
  <c r="AH1231" i="12"/>
  <c r="AH978" i="12"/>
  <c r="AH1094" i="12"/>
  <c r="AH3351" i="12"/>
  <c r="AH1924" i="12"/>
  <c r="AH3552" i="12"/>
  <c r="AH3737" i="12"/>
  <c r="AH590" i="12"/>
  <c r="AH3082" i="12"/>
  <c r="AH2740" i="12"/>
  <c r="AH1731" i="12"/>
  <c r="AH3097" i="12"/>
  <c r="AH1896" i="12"/>
  <c r="AH2145" i="12"/>
  <c r="AH1558" i="12"/>
  <c r="AH1749" i="12"/>
  <c r="AH201" i="12"/>
  <c r="AH515" i="12"/>
  <c r="AH2184" i="12"/>
  <c r="AH1261" i="12"/>
  <c r="AH3008" i="12"/>
  <c r="AH767" i="12"/>
  <c r="AH238" i="12"/>
  <c r="AH2247" i="12"/>
  <c r="AH1803" i="12"/>
  <c r="AH2047" i="12"/>
  <c r="AH3796" i="12"/>
  <c r="AH1920" i="12"/>
  <c r="AH1209" i="12"/>
  <c r="AH2019" i="12"/>
  <c r="AH2040" i="12"/>
  <c r="AH1069" i="12"/>
  <c r="AH2571" i="12"/>
  <c r="AH997" i="12"/>
  <c r="AH689" i="12"/>
  <c r="AH1764" i="12"/>
  <c r="AH779" i="12"/>
  <c r="AH3279" i="12"/>
  <c r="AH2615" i="12"/>
  <c r="AH2078" i="12"/>
  <c r="AH2606" i="12"/>
  <c r="AH184" i="12"/>
  <c r="AH1777" i="12"/>
  <c r="AH1947" i="12"/>
  <c r="AH3845" i="12"/>
  <c r="AH2898" i="12"/>
  <c r="AH2873" i="12"/>
  <c r="AH1582" i="12"/>
  <c r="AH795" i="12"/>
  <c r="AH2211" i="12"/>
  <c r="AH2885" i="12"/>
  <c r="AH1635" i="12"/>
  <c r="AH3046" i="12"/>
  <c r="AH2998" i="12"/>
  <c r="AH973" i="12"/>
  <c r="AH1366" i="12"/>
  <c r="AH1443" i="12"/>
  <c r="AH2051" i="12"/>
  <c r="AH2064" i="12"/>
  <c r="AH2585" i="12"/>
  <c r="AH1549" i="12"/>
  <c r="AH2220" i="12"/>
  <c r="AH2316" i="12"/>
  <c r="AH3767" i="12"/>
  <c r="AH1465" i="12"/>
  <c r="AH1081" i="12"/>
  <c r="AH1030" i="12"/>
  <c r="AH2242" i="12"/>
  <c r="AH742" i="12"/>
  <c r="AH964" i="12"/>
  <c r="AH2841" i="12"/>
  <c r="AH307" i="12"/>
  <c r="AH3022" i="12"/>
  <c r="AH1871" i="12"/>
  <c r="AH1382" i="12"/>
  <c r="AH222" i="12"/>
  <c r="AH2834" i="12"/>
  <c r="AH2527" i="12"/>
  <c r="AH2448" i="12"/>
  <c r="AH833" i="12"/>
  <c r="AH1577" i="12"/>
  <c r="AH1700" i="12"/>
  <c r="AH369" i="12"/>
  <c r="AH1160" i="12"/>
  <c r="AH2214" i="12"/>
  <c r="AH2858" i="12"/>
  <c r="AH667" i="12"/>
  <c r="AH1692" i="12"/>
  <c r="AH1224" i="12"/>
  <c r="AH327" i="12"/>
  <c r="AH3913" i="12"/>
  <c r="AH1221" i="12"/>
  <c r="AH269" i="12"/>
  <c r="AH2945" i="12"/>
  <c r="AH2100" i="12"/>
  <c r="AH2631" i="12"/>
  <c r="AH2705" i="12"/>
  <c r="AH1888" i="12"/>
  <c r="AH2706" i="12"/>
  <c r="AH634" i="12"/>
  <c r="AH649" i="12"/>
  <c r="AH987" i="12"/>
  <c r="AH3071" i="12"/>
  <c r="AH2930" i="12"/>
  <c r="AH2062" i="12"/>
  <c r="AH215" i="12"/>
  <c r="AH1664" i="12"/>
  <c r="AH2731" i="12"/>
  <c r="AH3790" i="12"/>
  <c r="AH2918" i="12"/>
  <c r="AH185" i="12"/>
  <c r="AH1936" i="12"/>
  <c r="AH148" i="12"/>
  <c r="AH2576" i="12"/>
  <c r="AH2135" i="12"/>
  <c r="AH1841" i="12"/>
  <c r="AH3315" i="12"/>
  <c r="AH484" i="12"/>
  <c r="AH2468" i="12"/>
  <c r="AH233" i="12"/>
  <c r="AH2229" i="12"/>
  <c r="AH3858" i="12"/>
  <c r="AH2007" i="12"/>
  <c r="AH2177" i="12"/>
  <c r="AH1793" i="12"/>
  <c r="AH679" i="12"/>
  <c r="AH1503" i="12"/>
  <c r="AH1360" i="12"/>
  <c r="AH1595" i="12"/>
  <c r="AH2943" i="12"/>
  <c r="AG3879" i="12"/>
  <c r="AE3879" i="12"/>
  <c r="AJ2009" i="12"/>
  <c r="D1931" i="13" s="1"/>
  <c r="AI2009" i="12"/>
  <c r="C1931" i="13" s="1"/>
  <c r="AJ2683" i="12"/>
  <c r="D1257" i="13" s="1"/>
  <c r="AI2683" i="12"/>
  <c r="C1257" i="13" s="1"/>
  <c r="AG3646" i="12"/>
  <c r="AE3646" i="12"/>
  <c r="AE3686" i="12"/>
  <c r="AG3686" i="12"/>
  <c r="AG3504" i="12"/>
  <c r="AE3504" i="12"/>
  <c r="AG2851" i="12"/>
  <c r="AE2851" i="12"/>
  <c r="AG3475" i="12"/>
  <c r="AE3475" i="12"/>
  <c r="AE3202" i="12"/>
  <c r="AG3202" i="12"/>
  <c r="AI3377" i="12"/>
  <c r="C563" i="13" s="1"/>
  <c r="AJ3377" i="12"/>
  <c r="D563" i="13" s="1"/>
  <c r="AI972" i="12"/>
  <c r="C2968" i="13" s="1"/>
  <c r="AJ2084" i="12"/>
  <c r="D1856" i="13" s="1"/>
  <c r="AI2084" i="12"/>
  <c r="C1856" i="13" s="1"/>
  <c r="AG2358" i="12"/>
  <c r="AE2358" i="12"/>
  <c r="AG3773" i="12"/>
  <c r="AE3773" i="12"/>
  <c r="AG3886" i="12"/>
  <c r="AE3886" i="12"/>
  <c r="AG2789" i="12"/>
  <c r="AE2789" i="12"/>
  <c r="AJ3122" i="12"/>
  <c r="D818" i="13" s="1"/>
  <c r="AI3122" i="12"/>
  <c r="C818" i="13" s="1"/>
  <c r="AI2156" i="12"/>
  <c r="C1784" i="13" s="1"/>
  <c r="AJ2156" i="12"/>
  <c r="D1784" i="13" s="1"/>
  <c r="AI647" i="12"/>
  <c r="C3293" i="13" s="1"/>
  <c r="AJ647" i="12"/>
  <c r="D3293" i="13" s="1"/>
  <c r="AI3386" i="12"/>
  <c r="C554" i="13" s="1"/>
  <c r="AJ3386" i="12"/>
  <c r="D554" i="13" s="1"/>
  <c r="AI789" i="12"/>
  <c r="C3151" i="13" s="1"/>
  <c r="AJ789" i="12"/>
  <c r="D3151" i="13" s="1"/>
  <c r="AJ2466" i="12"/>
  <c r="D1474" i="13" s="1"/>
  <c r="AI2466" i="12"/>
  <c r="C1474" i="13" s="1"/>
  <c r="AG3161" i="12"/>
  <c r="AE3161" i="12"/>
  <c r="AJ766" i="12"/>
  <c r="D3174" i="13" s="1"/>
  <c r="AI766" i="12"/>
  <c r="C3174" i="13" s="1"/>
  <c r="AJ2530" i="12"/>
  <c r="D1410" i="13" s="1"/>
  <c r="AI2530" i="12"/>
  <c r="C1410" i="13" s="1"/>
  <c r="AI1624" i="12"/>
  <c r="C2316" i="13" s="1"/>
  <c r="AJ1624" i="12"/>
  <c r="D2316" i="13" s="1"/>
  <c r="AJ3730" i="12"/>
  <c r="D210" i="13" s="1"/>
  <c r="AI3730" i="12"/>
  <c r="C210" i="13" s="1"/>
  <c r="AE3707" i="12"/>
  <c r="AG3707" i="12"/>
  <c r="AG3904" i="12"/>
  <c r="AE3904" i="12"/>
  <c r="AE3240" i="12"/>
  <c r="AG3240" i="12"/>
  <c r="AJ2875" i="12"/>
  <c r="D1065" i="13" s="1"/>
  <c r="AI2875" i="12"/>
  <c r="C1065" i="13" s="1"/>
  <c r="AG3146" i="12"/>
  <c r="AE3146" i="12"/>
  <c r="AJ2816" i="12"/>
  <c r="D1124" i="13" s="1"/>
  <c r="AI2816" i="12"/>
  <c r="C1124" i="13" s="1"/>
  <c r="AJ2033" i="12"/>
  <c r="D1907" i="13" s="1"/>
  <c r="AI2033" i="12"/>
  <c r="C1907" i="13" s="1"/>
  <c r="AJ1309" i="12"/>
  <c r="D2631" i="13" s="1"/>
  <c r="AI1309" i="12"/>
  <c r="C2631" i="13" s="1"/>
  <c r="AE2758" i="12"/>
  <c r="AG2758" i="12"/>
  <c r="AJ890" i="12"/>
  <c r="D3050" i="13" s="1"/>
  <c r="AI890" i="12"/>
  <c r="C3050" i="13" s="1"/>
  <c r="AI673" i="12"/>
  <c r="C3267" i="13" s="1"/>
  <c r="AJ479" i="12"/>
  <c r="D3461" i="13" s="1"/>
  <c r="AI479" i="12"/>
  <c r="C3461" i="13" s="1"/>
  <c r="AE3776" i="12"/>
  <c r="AG3776" i="12"/>
  <c r="AG3575" i="12"/>
  <c r="AE3575" i="12"/>
  <c r="AG3626" i="12"/>
  <c r="AE3626" i="12"/>
  <c r="AE3698" i="12"/>
  <c r="AG3698" i="12"/>
  <c r="AJ3292" i="12"/>
  <c r="D648" i="13" s="1"/>
  <c r="AI3292" i="12"/>
  <c r="C648" i="13" s="1"/>
  <c r="AJ1295" i="12"/>
  <c r="D2645" i="13" s="1"/>
  <c r="AI1295" i="12"/>
  <c r="C2645" i="13" s="1"/>
  <c r="AI2457" i="12"/>
  <c r="C1483" i="13" s="1"/>
  <c r="AI1835" i="12"/>
  <c r="C2105" i="13" s="1"/>
  <c r="AJ1835" i="12"/>
  <c r="D2105" i="13" s="1"/>
  <c r="AI3458" i="12"/>
  <c r="C482" i="13" s="1"/>
  <c r="AJ3458" i="12"/>
  <c r="D482" i="13" s="1"/>
  <c r="AJ2634" i="12"/>
  <c r="D1306" i="13" s="1"/>
  <c r="AI2634" i="12"/>
  <c r="C1306" i="13" s="1"/>
  <c r="AJ2697" i="12"/>
  <c r="D1243" i="13" s="1"/>
  <c r="AI2697" i="12"/>
  <c r="C1243" i="13" s="1"/>
  <c r="AI2678" i="12"/>
  <c r="C1262" i="13" s="1"/>
  <c r="AJ2678" i="12"/>
  <c r="D1262" i="13" s="1"/>
  <c r="AG3284" i="12"/>
  <c r="AE3284" i="12"/>
  <c r="AJ1593" i="12"/>
  <c r="D2347" i="13" s="1"/>
  <c r="AI1593" i="12"/>
  <c r="C2347" i="13" s="1"/>
  <c r="AG2066" i="12"/>
  <c r="AE2066" i="12"/>
  <c r="AG3469" i="12"/>
  <c r="AE3469" i="12"/>
  <c r="AG3513" i="12"/>
  <c r="AE3513" i="12"/>
  <c r="AI1305" i="12"/>
  <c r="C2635" i="13" s="1"/>
  <c r="AJ1305" i="12"/>
  <c r="D2635" i="13" s="1"/>
  <c r="AE2304" i="12"/>
  <c r="AG2304" i="12"/>
  <c r="AJ3731" i="12"/>
  <c r="D209" i="13" s="1"/>
  <c r="AI3731" i="12"/>
  <c r="C209" i="13" s="1"/>
  <c r="AJ609" i="12"/>
  <c r="D3331" i="13" s="1"/>
  <c r="AI609" i="12"/>
  <c r="C3331" i="13" s="1"/>
  <c r="AI1243" i="12"/>
  <c r="C2697" i="13" s="1"/>
  <c r="AJ1243" i="12"/>
  <c r="D2697" i="13" s="1"/>
  <c r="AJ3342" i="12"/>
  <c r="D598" i="13" s="1"/>
  <c r="AI3342" i="12"/>
  <c r="C598" i="13" s="1"/>
  <c r="AJ510" i="12"/>
  <c r="D3430" i="13" s="1"/>
  <c r="AI510" i="12"/>
  <c r="C3430" i="13" s="1"/>
  <c r="AE3557" i="12"/>
  <c r="AG3557" i="12"/>
  <c r="AJ2045" i="12"/>
  <c r="D1895" i="13" s="1"/>
  <c r="AI2045" i="12"/>
  <c r="C1895" i="13" s="1"/>
  <c r="AI1894" i="12"/>
  <c r="C2046" i="13" s="1"/>
  <c r="AG2905" i="12"/>
  <c r="AE2905" i="12"/>
  <c r="AJ1530" i="12"/>
  <c r="D2410" i="13" s="1"/>
  <c r="AJ1326" i="12"/>
  <c r="D2614" i="13" s="1"/>
  <c r="AI1326" i="12"/>
  <c r="C2614" i="13" s="1"/>
  <c r="AE3039" i="12"/>
  <c r="AG3039" i="12"/>
  <c r="AI2413" i="12"/>
  <c r="C1527" i="13" s="1"/>
  <c r="AJ855" i="12"/>
  <c r="D3085" i="13" s="1"/>
  <c r="AI855" i="12"/>
  <c r="C3085" i="13" s="1"/>
  <c r="AI2300" i="12"/>
  <c r="C1640" i="13" s="1"/>
  <c r="AG3005" i="12"/>
  <c r="AE3005" i="12"/>
  <c r="AG2586" i="12"/>
  <c r="AE2586" i="12"/>
  <c r="AE3327" i="12"/>
  <c r="AG3327" i="12"/>
  <c r="AG3794" i="12"/>
  <c r="AE3794" i="12"/>
  <c r="AG2981" i="12"/>
  <c r="AE2981" i="12"/>
  <c r="AJ419" i="12"/>
  <c r="D3521" i="13" s="1"/>
  <c r="AI419" i="12"/>
  <c r="C3521" i="13" s="1"/>
  <c r="AJ1866" i="12"/>
  <c r="D2074" i="13" s="1"/>
  <c r="AI1866" i="12"/>
  <c r="C2074" i="13" s="1"/>
  <c r="AI1115" i="12"/>
  <c r="C2825" i="13" s="1"/>
  <c r="AJ1115" i="12"/>
  <c r="D2825" i="13" s="1"/>
  <c r="AI2511" i="12"/>
  <c r="C1429" i="13" s="1"/>
  <c r="AJ2511" i="12"/>
  <c r="D1429" i="13" s="1"/>
  <c r="AI2067" i="12"/>
  <c r="C1873" i="13" s="1"/>
  <c r="AJ2067" i="12"/>
  <c r="D1873" i="13" s="1"/>
  <c r="AI2718" i="12"/>
  <c r="C1222" i="13" s="1"/>
  <c r="AJ2718" i="12"/>
  <c r="D1222" i="13" s="1"/>
  <c r="AJ1133" i="12"/>
  <c r="D2807" i="13" s="1"/>
  <c r="AI1133" i="12"/>
  <c r="C2807" i="13" s="1"/>
  <c r="AJ2823" i="12"/>
  <c r="D1117" i="13" s="1"/>
  <c r="AI2823" i="12"/>
  <c r="C1117" i="13" s="1"/>
  <c r="AJ2787" i="12"/>
  <c r="D1153" i="13" s="1"/>
  <c r="AI2787" i="12"/>
  <c r="C1153" i="13" s="1"/>
  <c r="AI2387" i="12"/>
  <c r="C1553" i="13" s="1"/>
  <c r="AJ2387" i="12"/>
  <c r="D1553" i="13" s="1"/>
  <c r="AG3666" i="12"/>
  <c r="AE3666" i="12"/>
  <c r="AG3882" i="12"/>
  <c r="AE3882" i="12"/>
  <c r="AJ1512" i="12"/>
  <c r="D2428" i="13" s="1"/>
  <c r="AI1512" i="12"/>
  <c r="C2428" i="13" s="1"/>
  <c r="AI1111" i="12"/>
  <c r="C2829" i="13" s="1"/>
  <c r="AJ1111" i="12"/>
  <c r="D2829" i="13" s="1"/>
  <c r="AJ2081" i="12"/>
  <c r="D1859" i="13" s="1"/>
  <c r="AJ519" i="12"/>
  <c r="D3421" i="13" s="1"/>
  <c r="AI519" i="12"/>
  <c r="C3421" i="13" s="1"/>
  <c r="AI1775" i="12"/>
  <c r="C2165" i="13" s="1"/>
  <c r="AJ1775" i="12"/>
  <c r="D2165" i="13" s="1"/>
  <c r="AI1307" i="12"/>
  <c r="C2633" i="13" s="1"/>
  <c r="AJ1307" i="12"/>
  <c r="D2633" i="13" s="1"/>
  <c r="AJ2237" i="12"/>
  <c r="D1703" i="13" s="1"/>
  <c r="AI2237" i="12"/>
  <c r="C1703" i="13" s="1"/>
  <c r="AJ582" i="12"/>
  <c r="D3358" i="13" s="1"/>
  <c r="AI582" i="12"/>
  <c r="C3358" i="13" s="1"/>
  <c r="AJ216" i="12"/>
  <c r="D3724" i="13" s="1"/>
  <c r="AI216" i="12"/>
  <c r="C3724" i="13" s="1"/>
  <c r="AJ3464" i="12"/>
  <c r="D476" i="13" s="1"/>
  <c r="AI3464" i="12"/>
  <c r="C476" i="13" s="1"/>
  <c r="AJ133" i="12"/>
  <c r="D3807" i="13" s="1"/>
  <c r="AI133" i="12"/>
  <c r="C3807" i="13" s="1"/>
  <c r="AI2628" i="12"/>
  <c r="C1312" i="13" s="1"/>
  <c r="AJ283" i="12"/>
  <c r="D3657" i="13" s="1"/>
  <c r="AJ3349" i="12"/>
  <c r="D591" i="13" s="1"/>
  <c r="AI3349" i="12"/>
  <c r="C591" i="13" s="1"/>
  <c r="AI2476" i="12"/>
  <c r="C1464" i="13" s="1"/>
  <c r="AJ2476" i="12"/>
  <c r="D1464" i="13" s="1"/>
  <c r="AJ2523" i="12"/>
  <c r="D1417" i="13" s="1"/>
  <c r="AI2523" i="12"/>
  <c r="C1417" i="13" s="1"/>
  <c r="AJ3599" i="12"/>
  <c r="D341" i="13" s="1"/>
  <c r="AI3599" i="12"/>
  <c r="C341" i="13" s="1"/>
  <c r="AJ2953" i="12"/>
  <c r="D987" i="13" s="1"/>
  <c r="AI2953" i="12"/>
  <c r="C987" i="13" s="1"/>
  <c r="AI1887" i="12"/>
  <c r="C2053" i="13" s="1"/>
  <c r="AJ1887" i="12"/>
  <c r="D2053" i="13" s="1"/>
  <c r="AI3518" i="12"/>
  <c r="C422" i="13" s="1"/>
  <c r="AI3098" i="12"/>
  <c r="C842" i="13" s="1"/>
  <c r="AJ3098" i="12"/>
  <c r="D842" i="13" s="1"/>
  <c r="AJ894" i="12"/>
  <c r="D3046" i="13" s="1"/>
  <c r="AI894" i="12"/>
  <c r="C3046" i="13" s="1"/>
  <c r="AI2499" i="12"/>
  <c r="C1441" i="13" s="1"/>
  <c r="AJ2499" i="12"/>
  <c r="D1441" i="13" s="1"/>
  <c r="AJ1404" i="12"/>
  <c r="D2536" i="13" s="1"/>
  <c r="AI1404" i="12"/>
  <c r="C2536" i="13" s="1"/>
  <c r="AJ1710" i="12"/>
  <c r="D2230" i="13" s="1"/>
  <c r="AJ2734" i="12"/>
  <c r="D1206" i="13" s="1"/>
  <c r="AJ2039" i="12"/>
  <c r="D1901" i="13" s="1"/>
  <c r="AI2039" i="12"/>
  <c r="C1901" i="13" s="1"/>
  <c r="AJ1823" i="12"/>
  <c r="D2117" i="13" s="1"/>
  <c r="AI1823" i="12"/>
  <c r="C2117" i="13" s="1"/>
  <c r="AJ3171" i="12"/>
  <c r="D769" i="13" s="1"/>
  <c r="AI3171" i="12"/>
  <c r="C769" i="13" s="1"/>
  <c r="AI147" i="12"/>
  <c r="C3793" i="13" s="1"/>
  <c r="AJ147" i="12"/>
  <c r="D3793" i="13" s="1"/>
  <c r="AI364" i="12"/>
  <c r="C3576" i="13" s="1"/>
  <c r="AJ364" i="12"/>
  <c r="D3576" i="13" s="1"/>
  <c r="AI1522" i="12"/>
  <c r="C2418" i="13" s="1"/>
  <c r="AJ1522" i="12"/>
  <c r="D2418" i="13" s="1"/>
  <c r="AI273" i="12"/>
  <c r="C3667" i="13" s="1"/>
  <c r="AJ273" i="12"/>
  <c r="D3667" i="13" s="1"/>
  <c r="AI938" i="12"/>
  <c r="C3002" i="13" s="1"/>
  <c r="AJ938" i="12"/>
  <c r="D3002" i="13" s="1"/>
  <c r="AJ919" i="12"/>
  <c r="D3021" i="13" s="1"/>
  <c r="AI919" i="12"/>
  <c r="C3021" i="13" s="1"/>
  <c r="AJ2278" i="12"/>
  <c r="D1662" i="13" s="1"/>
  <c r="AI2278" i="12"/>
  <c r="C1662" i="13" s="1"/>
  <c r="AJ686" i="12"/>
  <c r="D3254" i="13" s="1"/>
  <c r="AI686" i="12"/>
  <c r="C3254" i="13" s="1"/>
  <c r="AI820" i="12"/>
  <c r="C3120" i="13" s="1"/>
  <c r="AJ820" i="12"/>
  <c r="D3120" i="13" s="1"/>
  <c r="AJ950" i="12"/>
  <c r="D2990" i="13" s="1"/>
  <c r="AI950" i="12"/>
  <c r="C2990" i="13" s="1"/>
  <c r="AJ1372" i="12"/>
  <c r="D2568" i="13" s="1"/>
  <c r="AI1372" i="12"/>
  <c r="C2568" i="13" s="1"/>
  <c r="AI693" i="12"/>
  <c r="C3247" i="13" s="1"/>
  <c r="AJ693" i="12"/>
  <c r="D3247" i="13" s="1"/>
  <c r="AJ3536" i="12"/>
  <c r="D404" i="13" s="1"/>
  <c r="AI3536" i="12"/>
  <c r="C404" i="13" s="1"/>
  <c r="AJ3059" i="12"/>
  <c r="D881" i="13" s="1"/>
  <c r="AI3059" i="12"/>
  <c r="C881" i="13" s="1"/>
  <c r="AI3725" i="12"/>
  <c r="C215" i="13" s="1"/>
  <c r="AJ3725" i="12"/>
  <c r="D215" i="13" s="1"/>
  <c r="AI243" i="12"/>
  <c r="C3697" i="13" s="1"/>
  <c r="AI2859" i="12"/>
  <c r="C1081" i="13" s="1"/>
  <c r="AJ2859" i="12"/>
  <c r="D1081" i="13" s="1"/>
  <c r="AJ371" i="12"/>
  <c r="D3569" i="13" s="1"/>
  <c r="AI371" i="12"/>
  <c r="C3569" i="13" s="1"/>
  <c r="AJ1204" i="12"/>
  <c r="D2736" i="13" s="1"/>
  <c r="AI1204" i="12"/>
  <c r="C2736" i="13" s="1"/>
  <c r="AI3338" i="12"/>
  <c r="C602" i="13" s="1"/>
  <c r="AJ3338" i="12"/>
  <c r="D602" i="13" s="1"/>
  <c r="AJ663" i="12"/>
  <c r="D3277" i="13" s="1"/>
  <c r="AI1250" i="12"/>
  <c r="C2690" i="13" s="1"/>
  <c r="AJ1250" i="12"/>
  <c r="D2690" i="13" s="1"/>
  <c r="AI2671" i="12"/>
  <c r="C1269" i="13" s="1"/>
  <c r="AJ2671" i="12"/>
  <c r="D1269" i="13" s="1"/>
  <c r="AI2172" i="12"/>
  <c r="C1768" i="13" s="1"/>
  <c r="AJ2172" i="12"/>
  <c r="D1768" i="13" s="1"/>
  <c r="AJ1397" i="12"/>
  <c r="D2543" i="13" s="1"/>
  <c r="AI1397" i="12"/>
  <c r="C2543" i="13" s="1"/>
  <c r="AI520" i="12"/>
  <c r="C3420" i="13" s="1"/>
  <c r="AJ520" i="12"/>
  <c r="D3420" i="13" s="1"/>
  <c r="AI2324" i="12"/>
  <c r="C1616" i="13" s="1"/>
  <c r="AJ2324" i="12"/>
  <c r="D1616" i="13" s="1"/>
  <c r="AJ384" i="12"/>
  <c r="D3556" i="13" s="1"/>
  <c r="AI384" i="12"/>
  <c r="C3556" i="13" s="1"/>
  <c r="AI311" i="12"/>
  <c r="C3629" i="13" s="1"/>
  <c r="AJ311" i="12"/>
  <c r="D3629" i="13" s="1"/>
  <c r="AI2059" i="12"/>
  <c r="C1881" i="13" s="1"/>
  <c r="AJ699" i="12"/>
  <c r="D3241" i="13" s="1"/>
  <c r="AI699" i="12"/>
  <c r="C3241" i="13" s="1"/>
  <c r="AJ1848" i="12"/>
  <c r="D2092" i="13" s="1"/>
  <c r="AI1848" i="12"/>
  <c r="C2092" i="13" s="1"/>
  <c r="AJ2068" i="12"/>
  <c r="D1872" i="13" s="1"/>
  <c r="AI2068" i="12"/>
  <c r="C1872" i="13" s="1"/>
  <c r="AI341" i="12"/>
  <c r="C3599" i="13" s="1"/>
  <c r="AJ341" i="12"/>
  <c r="D3599" i="13" s="1"/>
  <c r="AH3706" i="12"/>
  <c r="AH3381" i="12"/>
  <c r="AH2431" i="12"/>
  <c r="AH3652" i="12"/>
  <c r="AH912" i="12"/>
  <c r="AI1900" i="12"/>
  <c r="C2040" i="13" s="1"/>
  <c r="AJ1900" i="12"/>
  <c r="D2040" i="13" s="1"/>
  <c r="AE3667" i="12"/>
  <c r="AG3667" i="12"/>
  <c r="AI2958" i="12"/>
  <c r="C982" i="13" s="1"/>
  <c r="AJ2958" i="12"/>
  <c r="D982" i="13" s="1"/>
  <c r="AI1879" i="12"/>
  <c r="C2061" i="13" s="1"/>
  <c r="AJ1879" i="12"/>
  <c r="D2061" i="13" s="1"/>
  <c r="AI2279" i="12"/>
  <c r="C1661" i="13" s="1"/>
  <c r="AJ2279" i="12"/>
  <c r="D1661" i="13" s="1"/>
  <c r="AJ985" i="12"/>
  <c r="D2955" i="13" s="1"/>
  <c r="AI985" i="12"/>
  <c r="C2955" i="13" s="1"/>
  <c r="AJ2900" i="12"/>
  <c r="D1040" i="13" s="1"/>
  <c r="AI2900" i="12"/>
  <c r="C1040" i="13" s="1"/>
  <c r="AE3559" i="12"/>
  <c r="AG3559" i="12"/>
  <c r="AH1751" i="12"/>
  <c r="AH1203" i="12"/>
  <c r="AH813" i="12"/>
  <c r="AH305" i="12"/>
  <c r="AH138" i="12"/>
  <c r="AH1735" i="12"/>
  <c r="AH1999" i="12"/>
  <c r="AH884" i="12"/>
  <c r="AH1622" i="12"/>
  <c r="AH431" i="12"/>
  <c r="AH345" i="12"/>
  <c r="AH471" i="12"/>
  <c r="AH1537" i="12"/>
  <c r="AH465" i="12"/>
  <c r="AH1839" i="12"/>
  <c r="AH2351" i="12"/>
  <c r="AH568" i="12"/>
  <c r="AH3209" i="12"/>
  <c r="AH558" i="12"/>
  <c r="AH1415" i="12"/>
  <c r="AH3891" i="12"/>
  <c r="AH2832" i="12"/>
  <c r="AH2933" i="12"/>
  <c r="AH2396" i="12"/>
  <c r="AH1518" i="12"/>
  <c r="AH1026" i="12"/>
  <c r="AH3456" i="12"/>
  <c r="AH953" i="12"/>
  <c r="AH187" i="12"/>
  <c r="AH3399" i="12"/>
  <c r="AH2153" i="12"/>
  <c r="AH3628" i="12"/>
  <c r="AH3151" i="12"/>
  <c r="AH3582" i="12"/>
  <c r="AH275" i="12"/>
  <c r="AH1722" i="12"/>
  <c r="AH696" i="12"/>
  <c r="AH2023" i="12"/>
  <c r="AH3807" i="12"/>
  <c r="AH1214" i="12"/>
  <c r="AH610" i="12"/>
  <c r="AH3325" i="12"/>
  <c r="AH2116" i="12"/>
  <c r="AH817" i="12"/>
  <c r="AH2912" i="12"/>
  <c r="AH1561" i="12"/>
  <c r="AH878" i="12"/>
  <c r="AH2507" i="12"/>
  <c r="AH780" i="12"/>
  <c r="AH876" i="12"/>
  <c r="AH2871" i="12"/>
  <c r="AH1934" i="12"/>
  <c r="AH1804" i="12"/>
  <c r="AH1671" i="12"/>
  <c r="AH1736" i="12"/>
  <c r="AH2461" i="12"/>
  <c r="AH1213" i="12"/>
  <c r="AH555" i="12"/>
  <c r="AH2926" i="12"/>
  <c r="AH574" i="12"/>
  <c r="AH207" i="12"/>
  <c r="AH3307" i="12"/>
  <c r="AH3534" i="12"/>
  <c r="AH1976" i="12"/>
  <c r="AH150" i="12"/>
  <c r="AH1805" i="12"/>
  <c r="AH3153" i="12"/>
  <c r="AH2072" i="12"/>
  <c r="AH455" i="12"/>
  <c r="AH2293" i="12"/>
  <c r="AH1610" i="12"/>
  <c r="AH3117" i="12"/>
  <c r="AH399" i="12"/>
  <c r="AH299" i="12"/>
  <c r="AH926" i="12"/>
  <c r="AH899" i="12"/>
  <c r="AH2451" i="12"/>
  <c r="AH812" i="12"/>
  <c r="AH2878" i="12"/>
  <c r="AH1818" i="12"/>
  <c r="AH357" i="12"/>
  <c r="AH2479" i="12"/>
  <c r="AH674" i="12"/>
  <c r="AH2702" i="12"/>
  <c r="AH1811" i="12"/>
  <c r="AH1452" i="12"/>
  <c r="AH3208" i="12"/>
  <c r="AH632" i="12"/>
  <c r="AH1183" i="12"/>
  <c r="AH966" i="12"/>
  <c r="AH2721" i="12"/>
  <c r="AH2238" i="12"/>
  <c r="AH557" i="12"/>
  <c r="AH2375" i="12"/>
  <c r="AH2421" i="12"/>
  <c r="AH2561" i="12"/>
  <c r="AH600" i="12"/>
  <c r="AH3487" i="12"/>
  <c r="AH3241" i="12"/>
  <c r="AH2416" i="12"/>
  <c r="AH3168" i="12"/>
  <c r="AH687" i="12"/>
  <c r="AH2291" i="12"/>
  <c r="AH3453" i="12"/>
  <c r="AH559" i="12"/>
  <c r="AH601" i="12"/>
  <c r="AH2923" i="12"/>
  <c r="AH2042" i="12"/>
  <c r="AH1650" i="12"/>
  <c r="AH2268" i="12"/>
  <c r="AH769" i="12"/>
  <c r="AH2662" i="12"/>
  <c r="AH2054" i="12"/>
  <c r="AH1233" i="12"/>
  <c r="AH1467" i="12"/>
  <c r="AH2433" i="12"/>
  <c r="AH712" i="12"/>
  <c r="AH1102" i="12"/>
  <c r="AH2437" i="12"/>
  <c r="AH1057" i="12"/>
  <c r="AH1003" i="12"/>
  <c r="AH1762" i="12"/>
  <c r="AH635" i="12"/>
  <c r="AH3111" i="12"/>
  <c r="AH1780" i="12"/>
  <c r="AH475" i="12"/>
  <c r="AH1055" i="12"/>
  <c r="AH2772" i="12"/>
  <c r="AH3633" i="12"/>
  <c r="AH1893" i="12"/>
  <c r="AH2792" i="12"/>
  <c r="AH3175" i="12"/>
  <c r="AH3627" i="12"/>
  <c r="AH826" i="12"/>
  <c r="AH255" i="12"/>
  <c r="AH192" i="12"/>
  <c r="AH3887" i="12"/>
  <c r="AH3163" i="12"/>
  <c r="AH1342" i="12"/>
  <c r="AH144" i="12"/>
  <c r="AH2058" i="12"/>
  <c r="AH3299" i="12"/>
  <c r="AH3502" i="12"/>
  <c r="AH3251" i="12"/>
  <c r="AH554" i="12"/>
  <c r="AH2001" i="12"/>
  <c r="AH2157" i="12"/>
  <c r="AH1636" i="12"/>
  <c r="AH2180" i="12"/>
  <c r="AH3269" i="12"/>
  <c r="AH2289" i="12"/>
  <c r="AH3035" i="12"/>
  <c r="AH3452" i="12"/>
  <c r="AH2892" i="12"/>
  <c r="AH392" i="12"/>
  <c r="AH2843" i="12"/>
  <c r="AH1651" i="12"/>
  <c r="AH617" i="12"/>
  <c r="AH1208" i="12"/>
  <c r="AH2056" i="12"/>
  <c r="AH3553" i="12"/>
  <c r="AH762" i="12"/>
  <c r="AH3276" i="12"/>
  <c r="AH2208" i="12"/>
  <c r="AH3542" i="12"/>
  <c r="AH2692" i="12"/>
  <c r="AH1301" i="12"/>
  <c r="AH2838" i="12"/>
  <c r="AH2802" i="12"/>
  <c r="AH3459" i="12"/>
  <c r="AH659" i="12"/>
  <c r="AH1580" i="12"/>
  <c r="AH1824" i="12"/>
  <c r="AH2605" i="12"/>
  <c r="AI3511" i="12"/>
  <c r="C429" i="13" s="1"/>
  <c r="AJ3511" i="12"/>
  <c r="D429" i="13" s="1"/>
  <c r="AJ320" i="12"/>
  <c r="D3620" i="13" s="1"/>
  <c r="AI320" i="12"/>
  <c r="C3620" i="13" s="1"/>
  <c r="AJ1570" i="12"/>
  <c r="D2370" i="13" s="1"/>
  <c r="AI1570" i="12"/>
  <c r="C2370" i="13" s="1"/>
  <c r="AE3733" i="12"/>
  <c r="AG3733" i="12"/>
  <c r="AI1817" i="12"/>
  <c r="C2123" i="13" s="1"/>
  <c r="AJ1817" i="12"/>
  <c r="D2123" i="13" s="1"/>
  <c r="AJ857" i="12"/>
  <c r="D3083" i="13" s="1"/>
  <c r="AI857" i="12"/>
  <c r="C3083" i="13" s="1"/>
  <c r="AE2233" i="12"/>
  <c r="AG2233" i="12"/>
  <c r="AG2924" i="12"/>
  <c r="AE2924" i="12"/>
  <c r="AE3634" i="12"/>
  <c r="AG3634" i="12"/>
  <c r="AJ974" i="12"/>
  <c r="D2966" i="13" s="1"/>
  <c r="AI974" i="12"/>
  <c r="C2966" i="13" s="1"/>
  <c r="AJ3446" i="12"/>
  <c r="D494" i="13" s="1"/>
  <c r="AI3446" i="12"/>
  <c r="C494" i="13" s="1"/>
  <c r="AG2367" i="12"/>
  <c r="AE2367" i="12"/>
  <c r="AJ3367" i="12"/>
  <c r="D573" i="13" s="1"/>
  <c r="AE3752" i="12"/>
  <c r="AG3752" i="12"/>
  <c r="AJ2596" i="12"/>
  <c r="D1344" i="13" s="1"/>
  <c r="AI2596" i="12"/>
  <c r="C1344" i="13" s="1"/>
  <c r="AE2217" i="12"/>
  <c r="AG2217" i="12"/>
  <c r="AI231" i="12"/>
  <c r="C3709" i="13" s="1"/>
  <c r="AJ231" i="12"/>
  <c r="D3709" i="13" s="1"/>
  <c r="AI526" i="12"/>
  <c r="C3414" i="13" s="1"/>
  <c r="AJ526" i="12"/>
  <c r="D3414" i="13" s="1"/>
  <c r="AJ2987" i="12"/>
  <c r="D953" i="13" s="1"/>
  <c r="AI2987" i="12"/>
  <c r="C953" i="13" s="1"/>
  <c r="AI1037" i="12"/>
  <c r="C2903" i="13" s="1"/>
  <c r="AJ1037" i="12"/>
  <c r="D2903" i="13" s="1"/>
  <c r="AE3514" i="12"/>
  <c r="AG3514" i="12"/>
  <c r="AE3296" i="12"/>
  <c r="AG3296" i="12"/>
  <c r="AE3370" i="12"/>
  <c r="AG3370" i="12"/>
  <c r="AE3423" i="12"/>
  <c r="AG3423" i="12"/>
  <c r="AE3621" i="12"/>
  <c r="AG3621" i="12"/>
  <c r="AJ1509" i="12"/>
  <c r="D2431" i="13" s="1"/>
  <c r="AI1509" i="12"/>
  <c r="C2431" i="13" s="1"/>
  <c r="AJ1587" i="12"/>
  <c r="D2353" i="13" s="1"/>
  <c r="AI1587" i="12"/>
  <c r="C2353" i="13" s="1"/>
  <c r="AE3896" i="12"/>
  <c r="AG3896" i="12"/>
  <c r="AI2656" i="12"/>
  <c r="C1284" i="13" s="1"/>
  <c r="AJ2656" i="12"/>
  <c r="D1284" i="13" s="1"/>
  <c r="AE3192" i="12"/>
  <c r="AG3192" i="12"/>
  <c r="AG3927" i="12"/>
  <c r="AE3927" i="12"/>
  <c r="AG3675" i="12"/>
  <c r="AE3675" i="12"/>
  <c r="AG3919" i="12"/>
  <c r="AE3919" i="12"/>
  <c r="AJ1858" i="12"/>
  <c r="D2082" i="13" s="1"/>
  <c r="AI1858" i="12"/>
  <c r="C2082" i="13" s="1"/>
  <c r="AG3365" i="12"/>
  <c r="AE3365" i="12"/>
  <c r="AG3872" i="12"/>
  <c r="AE3872" i="12"/>
  <c r="AG3870" i="12"/>
  <c r="AE3870" i="12"/>
  <c r="AI1399" i="12"/>
  <c r="C2541" i="13" s="1"/>
  <c r="AJ1399" i="12"/>
  <c r="D2541" i="13" s="1"/>
  <c r="AI1429" i="12"/>
  <c r="C2511" i="13" s="1"/>
  <c r="AJ1429" i="12"/>
  <c r="D2511" i="13" s="1"/>
  <c r="AJ1961" i="12"/>
  <c r="D1979" i="13" s="1"/>
  <c r="AI1961" i="12"/>
  <c r="C1979" i="13" s="1"/>
  <c r="AI3866" i="12"/>
  <c r="C74" i="13" s="1"/>
  <c r="AJ3866" i="12"/>
  <c r="D74" i="13" s="1"/>
  <c r="AJ2833" i="12"/>
  <c r="D1107" i="13" s="1"/>
  <c r="AI2833" i="12"/>
  <c r="C1107" i="13" s="1"/>
  <c r="AJ182" i="12"/>
  <c r="D3758" i="13" s="1"/>
  <c r="AI182" i="12"/>
  <c r="C3758" i="13" s="1"/>
  <c r="AJ1346" i="12"/>
  <c r="D2594" i="13" s="1"/>
  <c r="AI1346" i="12"/>
  <c r="C2594" i="13" s="1"/>
  <c r="AI1843" i="12"/>
  <c r="C2097" i="13" s="1"/>
  <c r="AJ1843" i="12"/>
  <c r="D2097" i="13" s="1"/>
  <c r="AE3142" i="12"/>
  <c r="AG3142" i="12"/>
  <c r="AG3693" i="12"/>
  <c r="AE3693" i="12"/>
  <c r="AI1761" i="12"/>
  <c r="C2179" i="13" s="1"/>
  <c r="AJ1761" i="12"/>
  <c r="D2179" i="13" s="1"/>
  <c r="AG2403" i="12"/>
  <c r="AE2403" i="12"/>
  <c r="AG3761" i="12"/>
  <c r="AE3761" i="12"/>
  <c r="AJ1119" i="12"/>
  <c r="D2821" i="13" s="1"/>
  <c r="AI1119" i="12"/>
  <c r="C2821" i="13" s="1"/>
  <c r="AI1928" i="12"/>
  <c r="C2012" i="13" s="1"/>
  <c r="AJ1928" i="12"/>
  <c r="D2012" i="13" s="1"/>
  <c r="AJ2495" i="12"/>
  <c r="D1445" i="13" s="1"/>
  <c r="AI2495" i="12"/>
  <c r="C1445" i="13" s="1"/>
  <c r="AJ256" i="12"/>
  <c r="D3684" i="13" s="1"/>
  <c r="AI3566" i="12"/>
  <c r="C374" i="13" s="1"/>
  <c r="AJ3566" i="12"/>
  <c r="D374" i="13" s="1"/>
  <c r="AI139" i="12"/>
  <c r="C3801" i="13" s="1"/>
  <c r="AJ139" i="12"/>
  <c r="D3801" i="13" s="1"/>
  <c r="AI2267" i="12"/>
  <c r="C1673" i="13" s="1"/>
  <c r="AJ2267" i="12"/>
  <c r="D1673" i="13" s="1"/>
  <c r="AG3661" i="12"/>
  <c r="AE3661" i="12"/>
  <c r="AJ1774" i="12"/>
  <c r="D2166" i="13" s="1"/>
  <c r="AI1774" i="12"/>
  <c r="C2166" i="13" s="1"/>
  <c r="AG2809" i="12"/>
  <c r="AE2809" i="12"/>
  <c r="AE3275" i="12"/>
  <c r="AG3275" i="12"/>
  <c r="AE3512" i="12"/>
  <c r="AG3512" i="12"/>
  <c r="AE3204" i="12"/>
  <c r="AG3204" i="12"/>
  <c r="AE3308" i="12"/>
  <c r="AG3308" i="12"/>
  <c r="AJ499" i="12"/>
  <c r="D3441" i="13" s="1"/>
  <c r="AI499" i="12"/>
  <c r="C3441" i="13" s="1"/>
  <c r="AJ782" i="12"/>
  <c r="D3158" i="13" s="1"/>
  <c r="AI782" i="12"/>
  <c r="C3158" i="13" s="1"/>
  <c r="AI2150" i="12"/>
  <c r="C1790" i="13" s="1"/>
  <c r="AJ2150" i="12"/>
  <c r="D1790" i="13" s="1"/>
  <c r="AJ3619" i="12"/>
  <c r="D321" i="13" s="1"/>
  <c r="AI3619" i="12"/>
  <c r="C321" i="13" s="1"/>
  <c r="AI1799" i="12"/>
  <c r="C2141" i="13" s="1"/>
  <c r="AJ1799" i="12"/>
  <c r="D2141" i="13" s="1"/>
  <c r="AI2693" i="12"/>
  <c r="C1247" i="13" s="1"/>
  <c r="AJ2693" i="12"/>
  <c r="D1247" i="13" s="1"/>
  <c r="AJ2183" i="12"/>
  <c r="D1757" i="13" s="1"/>
  <c r="AI2183" i="12"/>
  <c r="C1757" i="13" s="1"/>
  <c r="AI3273" i="12"/>
  <c r="C667" i="13" s="1"/>
  <c r="AJ3273" i="12"/>
  <c r="D667" i="13" s="1"/>
  <c r="AJ3078" i="12"/>
  <c r="D862" i="13" s="1"/>
  <c r="AI3078" i="12"/>
  <c r="C862" i="13" s="1"/>
  <c r="AG2146" i="12"/>
  <c r="AE2146" i="12"/>
  <c r="AG3167" i="12"/>
  <c r="AE3167" i="12"/>
  <c r="AJ3065" i="12"/>
  <c r="D875" i="13" s="1"/>
  <c r="AI3065" i="12"/>
  <c r="C875" i="13" s="1"/>
  <c r="AJ2032" i="12"/>
  <c r="D1908" i="13" s="1"/>
  <c r="AI2032" i="12"/>
  <c r="C1908" i="13" s="1"/>
  <c r="AI2378" i="12"/>
  <c r="C1562" i="13" s="1"/>
  <c r="AJ2378" i="12"/>
  <c r="D1562" i="13" s="1"/>
  <c r="AJ2876" i="12"/>
  <c r="D1064" i="13" s="1"/>
  <c r="AI2876" i="12"/>
  <c r="C1064" i="13" s="1"/>
  <c r="AJ1394" i="12"/>
  <c r="D2546" i="13" s="1"/>
  <c r="AI1394" i="12"/>
  <c r="C2546" i="13" s="1"/>
  <c r="AI933" i="12"/>
  <c r="C3007" i="13" s="1"/>
  <c r="AJ933" i="12"/>
  <c r="D3007" i="13" s="1"/>
  <c r="AI1860" i="12"/>
  <c r="C2080" i="13" s="1"/>
  <c r="AJ1860" i="12"/>
  <c r="D2080" i="13" s="1"/>
  <c r="AJ3912" i="12"/>
  <c r="D28" i="13" s="1"/>
  <c r="AI3912" i="12"/>
  <c r="C28" i="13" s="1"/>
  <c r="AI1083" i="12"/>
  <c r="C2857" i="13" s="1"/>
  <c r="AJ1083" i="12"/>
  <c r="D2857" i="13" s="1"/>
  <c r="AI2547" i="12"/>
  <c r="C1393" i="13" s="1"/>
  <c r="AJ313" i="12"/>
  <c r="D3627" i="13" s="1"/>
  <c r="AJ777" i="12"/>
  <c r="D3163" i="13" s="1"/>
  <c r="AI777" i="12"/>
  <c r="C3163" i="13" s="1"/>
  <c r="AJ1054" i="12"/>
  <c r="D2886" i="13" s="1"/>
  <c r="AI1054" i="12"/>
  <c r="C2886" i="13" s="1"/>
  <c r="AJ2767" i="12"/>
  <c r="D1173" i="13" s="1"/>
  <c r="AI2767" i="12"/>
  <c r="C1173" i="13" s="1"/>
  <c r="AJ2536" i="12"/>
  <c r="D1404" i="13" s="1"/>
  <c r="AI2536" i="12"/>
  <c r="C1404" i="13" s="1"/>
  <c r="AJ760" i="12"/>
  <c r="D3180" i="13" s="1"/>
  <c r="AI760" i="12"/>
  <c r="C3180" i="13" s="1"/>
  <c r="AJ805" i="12"/>
  <c r="D3135" i="13" s="1"/>
  <c r="AI805" i="12"/>
  <c r="C3135" i="13" s="1"/>
  <c r="AI3112" i="12"/>
  <c r="C828" i="13" s="1"/>
  <c r="AJ3112" i="12"/>
  <c r="D828" i="13" s="1"/>
  <c r="AI3482" i="12"/>
  <c r="C458" i="13" s="1"/>
  <c r="AJ3482" i="12"/>
  <c r="D458" i="13" s="1"/>
  <c r="AJ3545" i="12"/>
  <c r="D395" i="13" s="1"/>
  <c r="AI3545" i="12"/>
  <c r="C395" i="13" s="1"/>
  <c r="AI1996" i="12"/>
  <c r="C1944" i="13" s="1"/>
  <c r="AJ1996" i="12"/>
  <c r="D1944" i="13" s="1"/>
  <c r="AJ2618" i="12"/>
  <c r="D1322" i="13" s="1"/>
  <c r="AI2618" i="12"/>
  <c r="C1322" i="13" s="1"/>
  <c r="AJ2764" i="12"/>
  <c r="D1176" i="13" s="1"/>
  <c r="AI2485" i="12"/>
  <c r="C1455" i="13" s="1"/>
  <c r="AI2663" i="12"/>
  <c r="C1277" i="13" s="1"/>
  <c r="AJ2663" i="12"/>
  <c r="D1277" i="13" s="1"/>
  <c r="AI434" i="12"/>
  <c r="C3506" i="13" s="1"/>
  <c r="AJ434" i="12"/>
  <c r="D3506" i="13" s="1"/>
  <c r="AI2164" i="12"/>
  <c r="C1776" i="13" s="1"/>
  <c r="AJ2164" i="12"/>
  <c r="D1776" i="13" s="1"/>
  <c r="AI2060" i="12"/>
  <c r="C1880" i="13" s="1"/>
  <c r="AJ2060" i="12"/>
  <c r="D1880" i="13" s="1"/>
  <c r="AI977" i="12"/>
  <c r="C2963" i="13" s="1"/>
  <c r="AJ977" i="12"/>
  <c r="D2963" i="13" s="1"/>
  <c r="AI3227" i="12"/>
  <c r="C713" i="13" s="1"/>
  <c r="AJ3227" i="12"/>
  <c r="D713" i="13" s="1"/>
  <c r="AI531" i="12"/>
  <c r="C3409" i="13" s="1"/>
  <c r="AJ531" i="12"/>
  <c r="D3409" i="13" s="1"/>
  <c r="AJ867" i="12"/>
  <c r="D3073" i="13" s="1"/>
  <c r="AI867" i="12"/>
  <c r="C3073" i="13" s="1"/>
  <c r="AJ844" i="12"/>
  <c r="D3096" i="13" s="1"/>
  <c r="AI844" i="12"/>
  <c r="C3096" i="13" s="1"/>
  <c r="AJ3926" i="12"/>
  <c r="D14" i="13" s="1"/>
  <c r="AI3926" i="12"/>
  <c r="C14" i="13" s="1"/>
  <c r="AJ1056" i="12"/>
  <c r="D2884" i="13" s="1"/>
  <c r="AI1056" i="12"/>
  <c r="C2884" i="13" s="1"/>
  <c r="AI2121" i="12"/>
  <c r="C1819" i="13" s="1"/>
  <c r="AJ2121" i="12"/>
  <c r="D1819" i="13" s="1"/>
  <c r="AJ3306" i="12"/>
  <c r="D634" i="13" s="1"/>
  <c r="AI3306" i="12"/>
  <c r="C634" i="13" s="1"/>
  <c r="AI2597" i="12"/>
  <c r="C1343" i="13" s="1"/>
  <c r="AJ2597" i="12"/>
  <c r="D1343" i="13" s="1"/>
  <c r="AI264" i="12"/>
  <c r="C3676" i="13" s="1"/>
  <c r="AJ264" i="12"/>
  <c r="D3676" i="13" s="1"/>
  <c r="AI708" i="12"/>
  <c r="C3232" i="13" s="1"/>
  <c r="AJ708" i="12"/>
  <c r="D3232" i="13" s="1"/>
  <c r="AI1744" i="12"/>
  <c r="C2196" i="13" s="1"/>
  <c r="AJ1744" i="12"/>
  <c r="D2196" i="13" s="1"/>
  <c r="AJ498" i="12"/>
  <c r="D3442" i="13" s="1"/>
  <c r="AI498" i="12"/>
  <c r="C3442" i="13" s="1"/>
  <c r="AJ3061" i="12"/>
  <c r="D879" i="13" s="1"/>
  <c r="AI3061" i="12"/>
  <c r="C879" i="13" s="1"/>
  <c r="AI156" i="12"/>
  <c r="C3784" i="13" s="1"/>
  <c r="AJ156" i="12"/>
  <c r="D3784" i="13" s="1"/>
  <c r="AJ2369" i="12"/>
  <c r="D1571" i="13" s="1"/>
  <c r="AJ2337" i="12"/>
  <c r="D1603" i="13" s="1"/>
  <c r="AI2337" i="12"/>
  <c r="C1603" i="13" s="1"/>
  <c r="AJ784" i="12"/>
  <c r="D3156" i="13" s="1"/>
  <c r="AI784" i="12"/>
  <c r="C3156" i="13" s="1"/>
  <c r="AI3696" i="12"/>
  <c r="C244" i="13" s="1"/>
  <c r="AJ3696" i="12"/>
  <c r="D244" i="13" s="1"/>
  <c r="AI658" i="12"/>
  <c r="C3282" i="13" s="1"/>
  <c r="AJ658" i="12"/>
  <c r="D3282" i="13" s="1"/>
  <c r="AJ1557" i="12"/>
  <c r="D2383" i="13" s="1"/>
  <c r="AI1557" i="12"/>
  <c r="C2383" i="13" s="1"/>
  <c r="AI2297" i="12"/>
  <c r="C1643" i="13" s="1"/>
  <c r="AJ2297" i="12"/>
  <c r="D1643" i="13" s="1"/>
  <c r="AI2866" i="12"/>
  <c r="C1074" i="13" s="1"/>
  <c r="AJ2866" i="12"/>
  <c r="D1074" i="13" s="1"/>
  <c r="AI2320" i="12"/>
  <c r="C1620" i="13" s="1"/>
  <c r="AJ2320" i="12"/>
  <c r="D1620" i="13" s="1"/>
  <c r="AJ903" i="12"/>
  <c r="D3037" i="13" s="1"/>
  <c r="AI903" i="12"/>
  <c r="C3037" i="13" s="1"/>
  <c r="AI1178" i="12"/>
  <c r="C2762" i="13" s="1"/>
  <c r="AJ1178" i="12"/>
  <c r="D2762" i="13" s="1"/>
  <c r="AJ1272" i="12"/>
  <c r="D2668" i="13" s="1"/>
  <c r="AI1272" i="12"/>
  <c r="C2668" i="13" s="1"/>
  <c r="AI417" i="12"/>
  <c r="C3523" i="13" s="1"/>
  <c r="AJ1063" i="12"/>
  <c r="D2877" i="13" s="1"/>
  <c r="AI1063" i="12"/>
  <c r="C2877" i="13" s="1"/>
  <c r="AI1350" i="12"/>
  <c r="C2590" i="13" s="1"/>
  <c r="AJ1350" i="12"/>
  <c r="D2590" i="13" s="1"/>
  <c r="AJ3494" i="12"/>
  <c r="D446" i="13" s="1"/>
  <c r="AI3494" i="12"/>
  <c r="C446" i="13" s="1"/>
  <c r="AJ821" i="12"/>
  <c r="D3119" i="13" s="1"/>
  <c r="AI821" i="12"/>
  <c r="C3119" i="13" s="1"/>
  <c r="AJ315" i="12"/>
  <c r="D3625" i="13" s="1"/>
  <c r="AI315" i="12"/>
  <c r="C3625" i="13" s="1"/>
  <c r="AJ405" i="12"/>
  <c r="D3535" i="13" s="1"/>
  <c r="AI405" i="12"/>
  <c r="C3535" i="13" s="1"/>
  <c r="AI866" i="12"/>
  <c r="C3074" i="13" s="1"/>
  <c r="AJ866" i="12"/>
  <c r="D3074" i="13" s="1"/>
  <c r="AI3607" i="12"/>
  <c r="C333" i="13" s="1"/>
  <c r="AJ3607" i="12"/>
  <c r="D333" i="13" s="1"/>
  <c r="AJ3658" i="12"/>
  <c r="D282" i="13" s="1"/>
  <c r="AI3658" i="12"/>
  <c r="C282" i="13" s="1"/>
  <c r="AI353" i="12"/>
  <c r="C3587" i="13" s="1"/>
  <c r="AI2123" i="12"/>
  <c r="C1817" i="13" s="1"/>
  <c r="AJ1257" i="12"/>
  <c r="D2683" i="13" s="1"/>
  <c r="AI1257" i="12"/>
  <c r="C2683" i="13" s="1"/>
  <c r="AJ2915" i="12"/>
  <c r="D1025" i="13" s="1"/>
  <c r="AI2915" i="12"/>
  <c r="C1025" i="13" s="1"/>
  <c r="AI835" i="12"/>
  <c r="C3105" i="13" s="1"/>
  <c r="AJ835" i="12"/>
  <c r="D3105" i="13" s="1"/>
  <c r="AI2629" i="12"/>
  <c r="C1311" i="13" s="1"/>
  <c r="AJ246" i="12"/>
  <c r="D3694" i="13" s="1"/>
  <c r="AI246" i="12"/>
  <c r="C3694" i="13" s="1"/>
  <c r="AI1666" i="12"/>
  <c r="C2274" i="13" s="1"/>
  <c r="AJ1666" i="12"/>
  <c r="D2274" i="13" s="1"/>
  <c r="AE3931" i="12"/>
  <c r="AG3931" i="12"/>
  <c r="AG2818" i="12"/>
  <c r="AE2818" i="12"/>
  <c r="AI1039" i="12"/>
  <c r="C2901" i="13" s="1"/>
  <c r="AJ2917" i="12"/>
  <c r="D1023" i="13" s="1"/>
  <c r="AI2917" i="12"/>
  <c r="C1023" i="13" s="1"/>
  <c r="AE3751" i="12"/>
  <c r="AG3751" i="12"/>
  <c r="AG3533" i="12"/>
  <c r="AE3533" i="12"/>
  <c r="AI1420" i="12"/>
  <c r="C2520" i="13" s="1"/>
  <c r="AJ1420" i="12"/>
  <c r="D2520" i="13" s="1"/>
  <c r="AE3797" i="12"/>
  <c r="AG3797" i="12"/>
  <c r="AI3196" i="12"/>
  <c r="C744" i="13" s="1"/>
  <c r="AI1016" i="12"/>
  <c r="C2924" i="13" s="1"/>
  <c r="AJ1016" i="12"/>
  <c r="D2924" i="13" s="1"/>
  <c r="AJ1127" i="12"/>
  <c r="D2813" i="13" s="1"/>
  <c r="AI1127" i="12"/>
  <c r="C2813" i="13" s="1"/>
  <c r="AE3529" i="12"/>
  <c r="AG3529" i="12"/>
  <c r="AG3909" i="12"/>
  <c r="AE3909" i="12"/>
  <c r="AI1699" i="12"/>
  <c r="C2241" i="13" s="1"/>
  <c r="AJ1699" i="12"/>
  <c r="D2241" i="13" s="1"/>
  <c r="AE3460" i="12"/>
  <c r="AG3460" i="12"/>
  <c r="AG2931" i="12"/>
  <c r="AE2931" i="12"/>
  <c r="AG3089" i="12"/>
  <c r="AE3089" i="12"/>
  <c r="AI239" i="12"/>
  <c r="C3701" i="13" s="1"/>
  <c r="AJ239" i="12"/>
  <c r="D3701" i="13" s="1"/>
  <c r="AG2173" i="12"/>
  <c r="AE2173" i="12"/>
  <c r="AH1950" i="12"/>
  <c r="AH942" i="12"/>
  <c r="AH1426" i="12"/>
  <c r="AH1612" i="12"/>
  <c r="AH3757" i="12"/>
  <c r="AH1960" i="12"/>
  <c r="AH2178" i="12"/>
  <c r="AH2000" i="12"/>
  <c r="AH968" i="12"/>
  <c r="AH1246" i="12"/>
  <c r="AH598" i="12"/>
  <c r="AH2810" i="12"/>
  <c r="AH1130" i="12"/>
  <c r="AH1884" i="12"/>
  <c r="AH3703" i="12"/>
  <c r="AH1989" i="12"/>
  <c r="AH2486" i="12"/>
  <c r="AH1591" i="12"/>
  <c r="AH1975" i="12"/>
  <c r="AH2513" i="12"/>
  <c r="AH1445" i="12"/>
  <c r="AH3298" i="12"/>
  <c r="AH874" i="12"/>
  <c r="AH2890" i="12"/>
  <c r="AH3262" i="12"/>
  <c r="AH2104" i="12"/>
  <c r="AH1506" i="12"/>
  <c r="AH1317" i="12"/>
  <c r="AH2707" i="12"/>
  <c r="AH1304" i="12"/>
  <c r="AH615" i="12"/>
  <c r="AH529" i="12"/>
  <c r="AH645" i="12"/>
  <c r="AH3869" i="12"/>
  <c r="AH1466" i="12"/>
  <c r="AH1137" i="12"/>
  <c r="AH310" i="12"/>
  <c r="AH2492" i="12"/>
  <c r="AH151" i="12"/>
  <c r="AH2722" i="12"/>
  <c r="AH2997" i="12"/>
  <c r="AH1333" i="12"/>
  <c r="AH1711" i="12"/>
  <c r="AH2867" i="12"/>
  <c r="AH1244" i="12"/>
  <c r="AH2753" i="12"/>
  <c r="AH891" i="12"/>
  <c r="AH3424" i="12"/>
  <c r="AH1844" i="12"/>
  <c r="AH1971" i="12"/>
  <c r="AH3360" i="12"/>
  <c r="AH1439" i="12"/>
  <c r="AH500" i="12"/>
  <c r="AH2725" i="12"/>
  <c r="AH3375" i="12"/>
  <c r="AH2626" i="12"/>
  <c r="AH1687" i="12"/>
  <c r="AH3091" i="12"/>
  <c r="AH2768" i="12"/>
  <c r="AH1170" i="12"/>
  <c r="AH3124" i="12"/>
  <c r="AH2120" i="12"/>
  <c r="AH3526" i="12"/>
  <c r="AH3833" i="12"/>
  <c r="AH478" i="12"/>
  <c r="AH1789" i="12"/>
  <c r="AH1380" i="12"/>
  <c r="AH2781" i="12"/>
  <c r="AH3425" i="12"/>
  <c r="AH1959" i="12"/>
  <c r="AH882" i="12"/>
  <c r="AH3077" i="12"/>
  <c r="AH3393" i="12"/>
  <c r="AH502" i="12"/>
  <c r="AH2493" i="12"/>
  <c r="AH1472" i="12"/>
  <c r="AH3041" i="12"/>
  <c r="AH3389" i="12"/>
  <c r="AH970" i="12"/>
  <c r="AH3233" i="12"/>
  <c r="AH1286" i="12"/>
  <c r="AH1407" i="12"/>
  <c r="AH569" i="12"/>
  <c r="AH3303" i="12"/>
  <c r="AH2555" i="12"/>
  <c r="AH1633" i="12"/>
  <c r="AH749" i="12"/>
  <c r="AH2460" i="12"/>
  <c r="AH1897" i="12"/>
  <c r="AH2574" i="12"/>
  <c r="AH916" i="12"/>
  <c r="AH1451" i="12"/>
  <c r="AH1049" i="12"/>
  <c r="AH3763" i="12"/>
  <c r="AH1275" i="12"/>
  <c r="AH333" i="12"/>
  <c r="AH3601" i="12"/>
  <c r="AH2509" i="12"/>
  <c r="AH1164" i="12"/>
  <c r="AH2133" i="12"/>
  <c r="AH546" i="12"/>
  <c r="AH2889" i="12"/>
  <c r="AH1315" i="12"/>
  <c r="AH2101" i="12"/>
  <c r="AH2869" i="12"/>
  <c r="AH2347" i="12"/>
  <c r="AH2543" i="12"/>
  <c r="AH3024" i="12"/>
  <c r="AH146" i="12"/>
  <c r="AH2955" i="12"/>
  <c r="AH1440" i="12"/>
  <c r="AH564" i="12"/>
  <c r="AH2391" i="12"/>
  <c r="AH2110" i="12"/>
  <c r="AH1280" i="12"/>
  <c r="AH1596" i="12"/>
  <c r="AH2790" i="12"/>
  <c r="AH1066" i="12"/>
  <c r="AH1285" i="12"/>
  <c r="AH2572" i="12"/>
  <c r="AH2025" i="12"/>
  <c r="AH2158" i="12"/>
  <c r="AH468" i="12"/>
  <c r="AH690" i="12"/>
  <c r="AH2412" i="12"/>
  <c r="AH1617" i="12"/>
  <c r="AH804" i="12"/>
  <c r="AH849" i="12"/>
  <c r="AH2999" i="12"/>
  <c r="AH1540" i="12"/>
  <c r="AH1883" i="12"/>
  <c r="AH619" i="12"/>
  <c r="AH3532" i="12"/>
  <c r="AH282" i="12"/>
  <c r="AH1249" i="12"/>
  <c r="AH2221" i="12"/>
  <c r="AH707" i="12"/>
  <c r="AH608" i="12"/>
  <c r="AH758" i="12"/>
  <c r="AH1340" i="12"/>
  <c r="AH496" i="12"/>
  <c r="AH260" i="12"/>
  <c r="AH1969" i="12"/>
  <c r="AH1288" i="12"/>
  <c r="AH1838" i="12"/>
  <c r="AH145" i="12"/>
  <c r="AH3817" i="12"/>
  <c r="AH2699" i="12"/>
  <c r="AH254" i="12"/>
  <c r="AH3145" i="12"/>
  <c r="AH2694" i="12"/>
  <c r="AH1358" i="12"/>
  <c r="AH172" i="12"/>
  <c r="AH3444" i="12"/>
  <c r="AH2087" i="12"/>
  <c r="AH1156" i="12"/>
  <c r="AH1468" i="12"/>
  <c r="AH1508" i="12"/>
  <c r="AH3616" i="12"/>
  <c r="AH389" i="12"/>
  <c r="AH1197" i="12"/>
  <c r="AH2303" i="12"/>
  <c r="AH3508" i="12"/>
  <c r="AH681" i="12"/>
  <c r="AH1517" i="12"/>
  <c r="AH759" i="12"/>
  <c r="AH1200" i="12"/>
  <c r="AH633" i="12"/>
  <c r="AH2709" i="12"/>
  <c r="AH443" i="12"/>
  <c r="AH2441" i="12"/>
  <c r="AH3180" i="12"/>
  <c r="AH3087" i="12"/>
  <c r="AH629" i="12"/>
  <c r="AH3895" i="12"/>
  <c r="AH224" i="12"/>
  <c r="AI1195" i="12"/>
  <c r="C2745" i="13" s="1"/>
  <c r="AJ3143" i="12"/>
  <c r="D797" i="13" s="1"/>
  <c r="AI3143" i="12"/>
  <c r="C797" i="13" s="1"/>
  <c r="AI400" i="12"/>
  <c r="C3540" i="13" s="1"/>
  <c r="AJ400" i="12"/>
  <c r="D3540" i="13" s="1"/>
  <c r="AJ2689" i="12"/>
  <c r="D1251" i="13" s="1"/>
  <c r="AI2689" i="12"/>
  <c r="C1251" i="13" s="1"/>
  <c r="AJ380" i="12"/>
  <c r="D3560" i="13" s="1"/>
  <c r="AI2002" i="12"/>
  <c r="C1938" i="13" s="1"/>
  <c r="AJ2002" i="12"/>
  <c r="D1938" i="13" s="1"/>
  <c r="AG2745" i="12"/>
  <c r="AE2745" i="12"/>
  <c r="AG3714" i="12"/>
  <c r="AE3714" i="12"/>
  <c r="AG3215" i="12"/>
  <c r="AE3215" i="12"/>
  <c r="AG3643" i="12"/>
  <c r="AE3643" i="12"/>
  <c r="AI2096" i="12"/>
  <c r="C1844" i="13" s="1"/>
  <c r="AG2913" i="12"/>
  <c r="AE2913" i="12"/>
  <c r="AG3825" i="12"/>
  <c r="AE3825" i="12"/>
  <c r="AG2726" i="12"/>
  <c r="AE2726" i="12"/>
  <c r="AG3277" i="12"/>
  <c r="AE3277" i="12"/>
  <c r="AE2623" i="12"/>
  <c r="AG2623" i="12"/>
  <c r="AG3319" i="12"/>
  <c r="AE3319" i="12"/>
  <c r="AG3403" i="12"/>
  <c r="AE3403" i="12"/>
  <c r="AJ2914" i="12"/>
  <c r="D1026" i="13" s="1"/>
  <c r="AI2914" i="12"/>
  <c r="C1026" i="13" s="1"/>
  <c r="AI553" i="12"/>
  <c r="C3387" i="13" s="1"/>
  <c r="AJ3290" i="12"/>
  <c r="D650" i="13" s="1"/>
  <c r="AI3290" i="12"/>
  <c r="C650" i="13" s="1"/>
  <c r="AI363" i="12"/>
  <c r="C3577" i="13" s="1"/>
  <c r="AJ363" i="12"/>
  <c r="D3577" i="13" s="1"/>
  <c r="AI587" i="12"/>
  <c r="C3353" i="13" s="1"/>
  <c r="AJ587" i="12"/>
  <c r="D3353" i="13" s="1"/>
  <c r="AE3640" i="12"/>
  <c r="AG3640" i="12"/>
  <c r="AG3427" i="12"/>
  <c r="AE3427" i="12"/>
  <c r="AE3225" i="12"/>
  <c r="AG3225" i="12"/>
  <c r="AI1458" i="12"/>
  <c r="C2482" i="13" s="1"/>
  <c r="AJ1458" i="12"/>
  <c r="D2482" i="13" s="1"/>
  <c r="AE3493" i="12"/>
  <c r="AG3493" i="12"/>
  <c r="AG3809" i="12"/>
  <c r="AE3809" i="12"/>
  <c r="AE3766" i="12"/>
  <c r="AG3766" i="12"/>
  <c r="AG3930" i="12"/>
  <c r="AE3930" i="12"/>
  <c r="AG3907" i="12"/>
  <c r="AE3907" i="12"/>
  <c r="AG3840" i="12"/>
  <c r="AE3840" i="12"/>
  <c r="AJ1701" i="12"/>
  <c r="D2239" i="13" s="1"/>
  <c r="AI1701" i="12"/>
  <c r="C2239" i="13" s="1"/>
  <c r="AI2641" i="12"/>
  <c r="C1299" i="13" s="1"/>
  <c r="AJ335" i="12"/>
  <c r="D3605" i="13" s="1"/>
  <c r="AI335" i="12"/>
  <c r="C3605" i="13" s="1"/>
  <c r="AG3604" i="12"/>
  <c r="AE3604" i="12"/>
  <c r="AJ1993" i="12"/>
  <c r="D1947" i="13" s="1"/>
  <c r="AI1993" i="12"/>
  <c r="C1947" i="13" s="1"/>
  <c r="AG3503" i="12"/>
  <c r="AE3503" i="12"/>
  <c r="AG3135" i="12"/>
  <c r="AE3135" i="12"/>
  <c r="AG3928" i="12"/>
  <c r="AE3928" i="12"/>
  <c r="AG3200" i="12"/>
  <c r="AE3200" i="12"/>
  <c r="AE2383" i="12"/>
  <c r="AG2383" i="12"/>
  <c r="AG3903" i="12"/>
  <c r="AE3903" i="12"/>
  <c r="AJ1940" i="12"/>
  <c r="D2000" i="13" s="1"/>
  <c r="AI1940" i="12"/>
  <c r="C2000" i="13" s="1"/>
  <c r="AJ408" i="12"/>
  <c r="D3532" i="13" s="1"/>
  <c r="AI408" i="12"/>
  <c r="C3532" i="13" s="1"/>
  <c r="AJ296" i="12"/>
  <c r="D3644" i="13" s="1"/>
  <c r="AI296" i="12"/>
  <c r="C3644" i="13" s="1"/>
  <c r="AI1660" i="12"/>
  <c r="C2280" i="13" s="1"/>
  <c r="AJ1660" i="12"/>
  <c r="D2280" i="13" s="1"/>
  <c r="AI1484" i="12"/>
  <c r="C2456" i="13" s="1"/>
  <c r="AE3484" i="12"/>
  <c r="AG3484" i="12"/>
  <c r="AJ1958" i="12"/>
  <c r="D1982" i="13" s="1"/>
  <c r="AI1958" i="12"/>
  <c r="C1982" i="13" s="1"/>
  <c r="AE3387" i="12"/>
  <c r="AG3387" i="12"/>
  <c r="AE3911" i="12"/>
  <c r="AG3911" i="12"/>
  <c r="AG2807" i="12"/>
  <c r="AE2807" i="12"/>
  <c r="AI1412" i="12"/>
  <c r="C2528" i="13" s="1"/>
  <c r="AJ1412" i="12"/>
  <c r="D2528" i="13" s="1"/>
  <c r="AI1571" i="12"/>
  <c r="C2369" i="13" s="1"/>
  <c r="AJ1571" i="12"/>
  <c r="D2369" i="13" s="1"/>
  <c r="AI157" i="12"/>
  <c r="C3783" i="13" s="1"/>
  <c r="AE2430" i="12"/>
  <c r="AG2430" i="12"/>
  <c r="AJ2491" i="12"/>
  <c r="D1449" i="13" s="1"/>
  <c r="AI2491" i="12"/>
  <c r="C1449" i="13" s="1"/>
  <c r="AJ2481" i="12"/>
  <c r="D1459" i="13" s="1"/>
  <c r="AI2481" i="12"/>
  <c r="C1459" i="13" s="1"/>
  <c r="AI1766" i="12"/>
  <c r="C2174" i="13" s="1"/>
  <c r="AJ1766" i="12"/>
  <c r="D2174" i="13" s="1"/>
  <c r="AG3214" i="12"/>
  <c r="AE3214" i="12"/>
  <c r="AI517" i="12"/>
  <c r="C3423" i="13" s="1"/>
  <c r="AG3141" i="12"/>
  <c r="AE3141" i="12"/>
  <c r="AJ3826" i="12"/>
  <c r="D114" i="13" s="1"/>
  <c r="AI3826" i="12"/>
  <c r="C114" i="13" s="1"/>
  <c r="AI3837" i="12"/>
  <c r="C103" i="13" s="1"/>
  <c r="AJ3837" i="12"/>
  <c r="D103" i="13" s="1"/>
  <c r="AE3479" i="12"/>
  <c r="AG3479" i="12"/>
  <c r="AG3729" i="12"/>
  <c r="AE3729" i="12"/>
  <c r="AI3832" i="12"/>
  <c r="C108" i="13" s="1"/>
  <c r="AJ3832" i="12"/>
  <c r="D108" i="13" s="1"/>
  <c r="AE3933" i="12"/>
  <c r="AG3933" i="12"/>
  <c r="AJ1448" i="12"/>
  <c r="D2492" i="13" s="1"/>
  <c r="AJ3623" i="12"/>
  <c r="D317" i="13" s="1"/>
  <c r="AG2442" i="12"/>
  <c r="AE2442" i="12"/>
  <c r="AG3397" i="12"/>
  <c r="AE3397" i="12"/>
  <c r="AE3407" i="12"/>
  <c r="AG3407" i="12"/>
  <c r="AI2053" i="12"/>
  <c r="C1887" i="13" s="1"/>
  <c r="AJ2053" i="12"/>
  <c r="D1887" i="13" s="1"/>
  <c r="AI1228" i="12"/>
  <c r="C2712" i="13" s="1"/>
  <c r="AJ1228" i="12"/>
  <c r="D2712" i="13" s="1"/>
  <c r="AJ3023" i="12"/>
  <c r="D917" i="13" s="1"/>
  <c r="AI3023" i="12"/>
  <c r="C917" i="13" s="1"/>
  <c r="AJ1086" i="12"/>
  <c r="D2854" i="13" s="1"/>
  <c r="AI1086" i="12"/>
  <c r="C2854" i="13" s="1"/>
  <c r="AI2487" i="12"/>
  <c r="C1453" i="13" s="1"/>
  <c r="AJ2487" i="12"/>
  <c r="D1453" i="13" s="1"/>
  <c r="AJ1259" i="12"/>
  <c r="D2681" i="13" s="1"/>
  <c r="AI1259" i="12"/>
  <c r="C2681" i="13" s="1"/>
  <c r="AJ2295" i="12"/>
  <c r="D1645" i="13" s="1"/>
  <c r="AI2295" i="12"/>
  <c r="C1645" i="13" s="1"/>
  <c r="AI2515" i="12"/>
  <c r="C1425" i="13" s="1"/>
  <c r="AJ2515" i="12"/>
  <c r="D1425" i="13" s="1"/>
  <c r="AI730" i="12"/>
  <c r="C3210" i="13" s="1"/>
  <c r="AJ730" i="12"/>
  <c r="D3210" i="13" s="1"/>
  <c r="AJ2086" i="12"/>
  <c r="D1854" i="13" s="1"/>
  <c r="AI2086" i="12"/>
  <c r="C1854" i="13" s="1"/>
  <c r="AI2137" i="12"/>
  <c r="C1803" i="13" s="1"/>
  <c r="AJ2137" i="12"/>
  <c r="D1803" i="13" s="1"/>
  <c r="AI174" i="12"/>
  <c r="C3766" i="13" s="1"/>
  <c r="AJ174" i="12"/>
  <c r="D3766" i="13" s="1"/>
  <c r="AJ3613" i="12"/>
  <c r="D327" i="13" s="1"/>
  <c r="AJ735" i="12"/>
  <c r="D3205" i="13" s="1"/>
  <c r="AI735" i="12"/>
  <c r="C3205" i="13" s="1"/>
  <c r="AI234" i="12"/>
  <c r="C3706" i="13" s="1"/>
  <c r="AJ234" i="12"/>
  <c r="D3706" i="13" s="1"/>
  <c r="AJ2613" i="12"/>
  <c r="D1327" i="13" s="1"/>
  <c r="AI2613" i="12"/>
  <c r="C1327" i="13" s="1"/>
  <c r="AJ847" i="12"/>
  <c r="D3093" i="13" s="1"/>
  <c r="AI847" i="12"/>
  <c r="C3093" i="13" s="1"/>
  <c r="AI2161" i="12"/>
  <c r="C1779" i="13" s="1"/>
  <c r="AJ2161" i="12"/>
  <c r="D1779" i="13" s="1"/>
  <c r="AI3816" i="12"/>
  <c r="C124" i="13" s="1"/>
  <c r="AJ3816" i="12"/>
  <c r="D124" i="13" s="1"/>
  <c r="AI2341" i="12"/>
  <c r="C1599" i="13" s="1"/>
  <c r="AJ2341" i="12"/>
  <c r="D1599" i="13" s="1"/>
  <c r="AI2284" i="12"/>
  <c r="C1656" i="13" s="1"/>
  <c r="AJ2284" i="12"/>
  <c r="D1656" i="13" s="1"/>
  <c r="AJ2154" i="12"/>
  <c r="D1786" i="13" s="1"/>
  <c r="AI2154" i="12"/>
  <c r="C1786" i="13" s="1"/>
  <c r="AI1110" i="12"/>
  <c r="C2830" i="13" s="1"/>
  <c r="AJ1110" i="12"/>
  <c r="D2830" i="13" s="1"/>
  <c r="AI509" i="12"/>
  <c r="C3431" i="13" s="1"/>
  <c r="AJ921" i="12"/>
  <c r="D3019" i="13" s="1"/>
  <c r="AI921" i="12"/>
  <c r="C3019" i="13" s="1"/>
  <c r="AI3836" i="12"/>
  <c r="C104" i="13" s="1"/>
  <c r="AJ3836" i="12"/>
  <c r="D104" i="13" s="1"/>
  <c r="AJ1914" i="12"/>
  <c r="D2026" i="13" s="1"/>
  <c r="AI1914" i="12"/>
  <c r="C2026" i="13" s="1"/>
  <c r="AJ1123" i="12"/>
  <c r="D2817" i="13" s="1"/>
  <c r="AI1123" i="12"/>
  <c r="C2817" i="13" s="1"/>
  <c r="AI831" i="12"/>
  <c r="C3109" i="13" s="1"/>
  <c r="AJ831" i="12"/>
  <c r="D3109" i="13" s="1"/>
  <c r="AI1042" i="12"/>
  <c r="C2898" i="13" s="1"/>
  <c r="AJ1042" i="12"/>
  <c r="D2898" i="13" s="1"/>
  <c r="AJ841" i="12"/>
  <c r="D3099" i="13" s="1"/>
  <c r="AI841" i="12"/>
  <c r="C3099" i="13" s="1"/>
  <c r="AI1136" i="12"/>
  <c r="C2804" i="13" s="1"/>
  <c r="AJ1136" i="12"/>
  <c r="D2804" i="13" s="1"/>
  <c r="AI2014" i="12"/>
  <c r="C1926" i="13" s="1"/>
  <c r="AJ2014" i="12"/>
  <c r="D1926" i="13" s="1"/>
  <c r="AI1424" i="12"/>
  <c r="C2516" i="13" s="1"/>
  <c r="AJ1424" i="12"/>
  <c r="D2516" i="13" s="1"/>
  <c r="AI656" i="12"/>
  <c r="C3284" i="13" s="1"/>
  <c r="AJ656" i="12"/>
  <c r="D3284" i="13" s="1"/>
  <c r="AI2538" i="12"/>
  <c r="C1402" i="13" s="1"/>
  <c r="AJ2538" i="12"/>
  <c r="D1402" i="13" s="1"/>
  <c r="AI2863" i="12"/>
  <c r="C1077" i="13" s="1"/>
  <c r="AJ2863" i="12"/>
  <c r="D1077" i="13" s="1"/>
  <c r="AJ1768" i="12"/>
  <c r="D2172" i="13" s="1"/>
  <c r="AI1768" i="12"/>
  <c r="C2172" i="13" s="1"/>
  <c r="AI706" i="12"/>
  <c r="C3234" i="13" s="1"/>
  <c r="AJ268" i="12"/>
  <c r="D3672" i="13" s="1"/>
  <c r="AI268" i="12"/>
  <c r="C3672" i="13" s="1"/>
  <c r="AJ2861" i="12"/>
  <c r="D1079" i="13" s="1"/>
  <c r="AI2861" i="12"/>
  <c r="C1079" i="13" s="1"/>
  <c r="AJ2296" i="12"/>
  <c r="D1644" i="13" s="1"/>
  <c r="AI2296" i="12"/>
  <c r="C1644" i="13" s="1"/>
  <c r="AJ2714" i="12"/>
  <c r="D1226" i="13" s="1"/>
  <c r="AI2714" i="12"/>
  <c r="C1226" i="13" s="1"/>
  <c r="AH208" i="12"/>
  <c r="AH376" i="12"/>
  <c r="AH3103" i="12"/>
  <c r="AH2651" i="12"/>
  <c r="AH1414" i="12"/>
  <c r="AH2187" i="12"/>
  <c r="AH1842" i="12"/>
  <c r="AH476" i="12"/>
  <c r="AH1712" i="12"/>
  <c r="AH1395" i="12"/>
  <c r="AH2765" i="12"/>
  <c r="AH338" i="12"/>
  <c r="AH1533" i="12"/>
  <c r="AH226" i="12"/>
  <c r="AH1217" i="12"/>
  <c r="AH2813" i="12"/>
  <c r="AH959" i="12"/>
  <c r="AH1916" i="12"/>
  <c r="AH1847" i="12"/>
  <c r="AH2240" i="12"/>
  <c r="AH2490" i="12"/>
  <c r="AH3080" i="12"/>
  <c r="AH2011" i="12"/>
  <c r="AH2380" i="12"/>
  <c r="AH1108" i="12"/>
  <c r="AH3409" i="12"/>
  <c r="AH3102" i="12"/>
  <c r="AH1756" i="12"/>
  <c r="AI1124" i="12"/>
  <c r="C2816" i="13" s="1"/>
  <c r="AJ1124" i="12"/>
  <c r="D2816" i="13" s="1"/>
  <c r="AJ2784" i="12"/>
  <c r="D1156" i="13" s="1"/>
  <c r="AI2784" i="12"/>
  <c r="C1156" i="13" s="1"/>
  <c r="AJ3350" i="12"/>
  <c r="D590" i="13" s="1"/>
  <c r="AH2356" i="12"/>
  <c r="AH542" i="12"/>
  <c r="AH1776" i="12"/>
  <c r="AH859" i="12"/>
  <c r="AH2326" i="12"/>
  <c r="AH1573" i="12"/>
  <c r="AH3188" i="12"/>
  <c r="AH753" i="12"/>
  <c r="AH1750" i="12"/>
  <c r="AH3680" i="12"/>
  <c r="AH1442" i="12"/>
  <c r="AH1682" i="12"/>
  <c r="AH153" i="12"/>
  <c r="AH2906" i="12"/>
  <c r="AH2082" i="12"/>
  <c r="AH1155" i="12"/>
  <c r="AH1885" i="12"/>
  <c r="AH703" i="12"/>
  <c r="AH3507" i="12"/>
  <c r="AH1832" i="12"/>
  <c r="AH1392" i="12"/>
  <c r="AH1453" i="12"/>
  <c r="AH351" i="12"/>
  <c r="AH2743" i="12"/>
  <c r="AH1567" i="12"/>
  <c r="AH3256" i="12"/>
  <c r="AH1131" i="12"/>
  <c r="AH253" i="12"/>
  <c r="AH2414" i="12"/>
  <c r="AH2980" i="12"/>
  <c r="AH1672" i="12"/>
  <c r="AH3069" i="12"/>
  <c r="AH1068" i="12"/>
  <c r="AH3363" i="12"/>
  <c r="AH2548" i="12"/>
  <c r="AH1755" i="12"/>
  <c r="AH3485" i="12"/>
  <c r="AH3274" i="12"/>
  <c r="AH1075" i="12"/>
  <c r="AH1737" i="12"/>
  <c r="AH1949" i="12"/>
  <c r="AH2862" i="12"/>
  <c r="AH1092" i="12"/>
  <c r="AH860" i="12"/>
  <c r="AH361" i="12"/>
  <c r="AH2020" i="12"/>
  <c r="AH2117" i="12"/>
  <c r="AH3401" i="12"/>
  <c r="AH1691" i="12"/>
  <c r="AH272" i="12"/>
  <c r="AH2854" i="12"/>
  <c r="AH819" i="12"/>
  <c r="AH2239" i="12"/>
  <c r="AH354" i="12"/>
  <c r="AH2907" i="12"/>
  <c r="AH3266" i="12"/>
  <c r="AH1481" i="12"/>
  <c r="AH2063" i="12"/>
  <c r="AH1684" i="12"/>
  <c r="AH414" i="12"/>
  <c r="AH2592" i="12"/>
  <c r="AH628" i="12"/>
  <c r="AH2313" i="12"/>
  <c r="AH1801" i="12"/>
  <c r="AH1294" i="12"/>
  <c r="AH776" i="12"/>
  <c r="AH3591" i="12"/>
  <c r="AH2254" i="12"/>
  <c r="AH2107" i="12"/>
  <c r="AH1045" i="12"/>
  <c r="AH2052" i="12"/>
  <c r="AH3391" i="12"/>
  <c r="AH3040" i="12"/>
  <c r="AH158" i="12"/>
  <c r="AH1657" i="12"/>
  <c r="AH3687" i="12"/>
  <c r="AH2778" i="12"/>
  <c r="AH952" i="12"/>
  <c r="AH2362" i="12"/>
  <c r="AH3340" i="12"/>
  <c r="AH261" i="12"/>
  <c r="AH2690" i="12"/>
  <c r="AH506" i="12"/>
  <c r="AH3531" i="12"/>
  <c r="AH2622" i="12"/>
  <c r="AH3107" i="12"/>
  <c r="AH1497" i="12"/>
  <c r="AH3345" i="12"/>
  <c r="AH2972" i="12"/>
  <c r="AH614" i="12"/>
  <c r="AH2557" i="12"/>
  <c r="AH1905" i="12"/>
  <c r="AH1462" i="12"/>
  <c r="AH474" i="12"/>
  <c r="AH2589" i="12"/>
  <c r="AH1388" i="12"/>
  <c r="AH1196" i="12"/>
  <c r="AH1339" i="12"/>
  <c r="AH2404" i="12"/>
  <c r="AH1025" i="12"/>
  <c r="AH3254" i="12"/>
  <c r="AH2357" i="12"/>
  <c r="AH1149" i="12"/>
  <c r="AH2831" i="12"/>
  <c r="AH3247" i="12"/>
  <c r="AH1733" i="12"/>
  <c r="AH838" i="12"/>
  <c r="AH319" i="12"/>
  <c r="AH898" i="12"/>
  <c r="AH418" i="12"/>
  <c r="AH3337" i="12"/>
  <c r="AH411" i="12"/>
  <c r="AH2384" i="12"/>
  <c r="AH3641" i="12"/>
  <c r="AH424" i="12"/>
  <c r="AH3062" i="12"/>
  <c r="AH1235" i="12"/>
  <c r="AH3224" i="12"/>
  <c r="AH3088" i="12"/>
  <c r="AH3577" i="12"/>
  <c r="AH2763" i="12"/>
  <c r="AH1293" i="12"/>
  <c r="AH883" i="12"/>
  <c r="AH3133" i="12"/>
  <c r="AH906" i="12"/>
  <c r="AH258" i="12"/>
  <c r="AH2202" i="12"/>
  <c r="AH2199" i="12"/>
  <c r="AH1310" i="12"/>
  <c r="AH2179" i="12"/>
  <c r="AH1106" i="12"/>
  <c r="AH2761" i="12"/>
  <c r="AH199" i="12"/>
  <c r="AH491" i="12"/>
  <c r="AH2283" i="12"/>
  <c r="AH368" i="12"/>
  <c r="AH3347" i="12"/>
  <c r="AH236" i="12"/>
  <c r="AH2620" i="12"/>
  <c r="AH1560" i="12"/>
  <c r="AH623" i="12"/>
  <c r="AH177" i="12"/>
  <c r="AI726" i="12"/>
  <c r="C3214" i="13" s="1"/>
  <c r="AJ726" i="12"/>
  <c r="D3214" i="13" s="1"/>
  <c r="AI514" i="12"/>
  <c r="C3426" i="13" s="1"/>
  <c r="AJ514" i="12"/>
  <c r="D3426" i="13" s="1"/>
  <c r="AI2259" i="12"/>
  <c r="C1681" i="13" s="1"/>
  <c r="AJ2259" i="12"/>
  <c r="D1681" i="13" s="1"/>
  <c r="AI263" i="12"/>
  <c r="C3677" i="13" s="1"/>
  <c r="AJ263" i="12"/>
  <c r="D3677" i="13" s="1"/>
  <c r="AJ560" i="12"/>
  <c r="D3380" i="13" s="1"/>
  <c r="AI560" i="12"/>
  <c r="C3380" i="13" s="1"/>
  <c r="AJ1144" i="12"/>
  <c r="D2796" i="13" s="1"/>
  <c r="AI1144" i="12"/>
  <c r="C2796" i="13" s="1"/>
  <c r="AJ290" i="12"/>
  <c r="D3650" i="13" s="1"/>
  <c r="AI290" i="12"/>
  <c r="C3650" i="13" s="1"/>
  <c r="AJ3457" i="12"/>
  <c r="D483" i="13" s="1"/>
  <c r="AI3457" i="12"/>
  <c r="C483" i="13" s="1"/>
  <c r="AH1031" i="12"/>
  <c r="AH3043" i="12"/>
  <c r="AH477" i="12"/>
  <c r="AH887" i="12"/>
  <c r="AH1964" i="12"/>
  <c r="AH3213" i="12"/>
  <c r="AH1019" i="12"/>
  <c r="AH904" i="12"/>
  <c r="AH589" i="12"/>
  <c r="AE3716" i="12"/>
  <c r="AG3716" i="12"/>
  <c r="AG3784" i="12"/>
  <c r="AE3784" i="12"/>
  <c r="AI594" i="12"/>
  <c r="C3346" i="13" s="1"/>
  <c r="AJ594" i="12"/>
  <c r="D3346" i="13" s="1"/>
  <c r="AE3228" i="12"/>
  <c r="AG3228" i="12"/>
  <c r="AJ939" i="12"/>
  <c r="D3001" i="13" s="1"/>
  <c r="AI939" i="12"/>
  <c r="C3001" i="13" s="1"/>
  <c r="AI2575" i="12"/>
  <c r="C1365" i="13" s="1"/>
  <c r="AJ2575" i="12"/>
  <c r="D1365" i="13" s="1"/>
  <c r="AI1207" i="12"/>
  <c r="C2733" i="13" s="1"/>
  <c r="AJ1207" i="12"/>
  <c r="D2733" i="13" s="1"/>
  <c r="AI2506" i="12"/>
  <c r="C1434" i="13" s="1"/>
  <c r="AJ2506" i="12"/>
  <c r="D1434" i="13" s="1"/>
  <c r="AE2636" i="12"/>
  <c r="AG2636" i="12"/>
  <c r="AI1740" i="12"/>
  <c r="C2200" i="13" s="1"/>
  <c r="AJ1740" i="12"/>
  <c r="D2200" i="13" s="1"/>
  <c r="AG3314" i="12"/>
  <c r="AE3314" i="12"/>
  <c r="AI3481" i="12"/>
  <c r="C459" i="13" s="1"/>
  <c r="AJ3481" i="12"/>
  <c r="D459" i="13" s="1"/>
  <c r="AE2723" i="12"/>
  <c r="AG2723" i="12"/>
  <c r="AG3244" i="12"/>
  <c r="AE3244" i="12"/>
  <c r="AG3435" i="12"/>
  <c r="AE3435" i="12"/>
  <c r="AE3187" i="12"/>
  <c r="AG3187" i="12"/>
  <c r="AE3348" i="12"/>
  <c r="AG3348" i="12"/>
  <c r="AJ385" i="12"/>
  <c r="D3555" i="13" s="1"/>
  <c r="AJ1645" i="12"/>
  <c r="D2295" i="13" s="1"/>
  <c r="AI1645" i="12"/>
  <c r="C2295" i="13" s="1"/>
  <c r="AJ323" i="12"/>
  <c r="D3617" i="13" s="1"/>
  <c r="AI323" i="12"/>
  <c r="C3617" i="13" s="1"/>
  <c r="AJ3150" i="12"/>
  <c r="D790" i="13" s="1"/>
  <c r="AI3150" i="12"/>
  <c r="C790" i="13" s="1"/>
  <c r="AI2599" i="12"/>
  <c r="C1341" i="13" s="1"/>
  <c r="AJ2599" i="12"/>
  <c r="D1341" i="13" s="1"/>
  <c r="AJ1504" i="12"/>
  <c r="D2436" i="13" s="1"/>
  <c r="AJ1212" i="12"/>
  <c r="D2728" i="13" s="1"/>
  <c r="AI1212" i="12"/>
  <c r="C2728" i="13" s="1"/>
  <c r="AG3148" i="12"/>
  <c r="AE3148" i="12"/>
  <c r="AJ733" i="12"/>
  <c r="D3207" i="13" s="1"/>
  <c r="AI733" i="12"/>
  <c r="C3207" i="13" s="1"/>
  <c r="AG3497" i="12"/>
  <c r="AE3497" i="12"/>
  <c r="AI1163" i="12"/>
  <c r="C2777" i="13" s="1"/>
  <c r="AJ1163" i="12"/>
  <c r="D2777" i="13" s="1"/>
  <c r="AI3154" i="12"/>
  <c r="C786" i="13" s="1"/>
  <c r="AJ3154" i="12"/>
  <c r="D786" i="13" s="1"/>
  <c r="AI1822" i="12"/>
  <c r="C2118" i="13" s="1"/>
  <c r="AJ1822" i="12"/>
  <c r="D2118" i="13" s="1"/>
  <c r="AI665" i="12"/>
  <c r="C3275" i="13" s="1"/>
  <c r="AJ665" i="12"/>
  <c r="D3275" i="13" s="1"/>
  <c r="AJ2825" i="12"/>
  <c r="D1115" i="13" s="1"/>
  <c r="AG3174" i="12"/>
  <c r="AE3174" i="12"/>
  <c r="AG3605" i="12"/>
  <c r="AE3605" i="12"/>
  <c r="AG3488" i="12"/>
  <c r="AE3488" i="12"/>
  <c r="AE2759" i="12"/>
  <c r="AG2759" i="12"/>
  <c r="AI489" i="12"/>
  <c r="C3451" i="13" s="1"/>
  <c r="AJ489" i="12"/>
  <c r="D3451" i="13" s="1"/>
  <c r="AJ1112" i="12"/>
  <c r="D2828" i="13" s="1"/>
  <c r="AI1112" i="12"/>
  <c r="C2828" i="13" s="1"/>
  <c r="AI1046" i="12"/>
  <c r="C2894" i="13" s="1"/>
  <c r="AJ2800" i="12"/>
  <c r="D1140" i="13" s="1"/>
  <c r="AI2800" i="12"/>
  <c r="C1140" i="13" s="1"/>
  <c r="AJ1405" i="12"/>
  <c r="D2535" i="13" s="1"/>
  <c r="AI1405" i="12"/>
  <c r="C2535" i="13" s="1"/>
  <c r="AI3068" i="12"/>
  <c r="C872" i="13" s="1"/>
  <c r="AJ3068" i="12"/>
  <c r="D872" i="13" s="1"/>
  <c r="AE3678" i="12"/>
  <c r="AG3678" i="12"/>
  <c r="AI325" i="12"/>
  <c r="C3615" i="13" s="1"/>
  <c r="AJ325" i="12"/>
  <c r="D3615" i="13" s="1"/>
  <c r="AI1528" i="12"/>
  <c r="C2412" i="13" s="1"/>
  <c r="AJ1528" i="12"/>
  <c r="D2412" i="13" s="1"/>
  <c r="AE3876" i="12"/>
  <c r="AG3876" i="12"/>
  <c r="AG3639" i="12"/>
  <c r="AE3639" i="12"/>
  <c r="AE3155" i="12"/>
  <c r="AG3155" i="12"/>
  <c r="AI684" i="12"/>
  <c r="C3256" i="13" s="1"/>
  <c r="AJ684" i="12"/>
  <c r="D3256" i="13" s="1"/>
  <c r="AI348" i="12"/>
  <c r="C3592" i="13" s="1"/>
  <c r="AJ348" i="12"/>
  <c r="D3592" i="13" s="1"/>
  <c r="AJ2360" i="12"/>
  <c r="D1580" i="13" s="1"/>
  <c r="AI2360" i="12"/>
  <c r="C1580" i="13" s="1"/>
  <c r="AI642" i="12"/>
  <c r="C3298" i="13" s="1"/>
  <c r="AJ642" i="12"/>
  <c r="D3298" i="13" s="1"/>
  <c r="AE3580" i="12"/>
  <c r="AG3580" i="12"/>
  <c r="AJ3579" i="12"/>
  <c r="D361" i="13" s="1"/>
  <c r="AI3579" i="12"/>
  <c r="C361" i="13" s="1"/>
  <c r="AG3561" i="12"/>
  <c r="AE3561" i="12"/>
  <c r="AI1004" i="12"/>
  <c r="C2936" i="13" s="1"/>
  <c r="AJ1004" i="12"/>
  <c r="D2936" i="13" s="1"/>
  <c r="AG3378" i="12"/>
  <c r="AE3378" i="12"/>
  <c r="AG3522" i="12"/>
  <c r="AE3522" i="12"/>
  <c r="AG3669" i="12"/>
  <c r="AE3669" i="12"/>
  <c r="AG3448" i="12"/>
  <c r="AE3448" i="12"/>
  <c r="AE3466" i="12"/>
  <c r="AG3466" i="12"/>
  <c r="AI318" i="12"/>
  <c r="C3622" i="13" s="1"/>
  <c r="AJ318" i="12"/>
  <c r="D3622" i="13" s="1"/>
  <c r="AJ2255" i="12"/>
  <c r="D1685" i="13" s="1"/>
  <c r="AI2255" i="12"/>
  <c r="C1685" i="13" s="1"/>
  <c r="AG2542" i="12"/>
  <c r="AE2542" i="12"/>
  <c r="AI650" i="12"/>
  <c r="C3290" i="13" s="1"/>
  <c r="AJ650" i="12"/>
  <c r="D3290" i="13" s="1"/>
  <c r="AI365" i="12"/>
  <c r="C3575" i="13" s="1"/>
  <c r="AJ365" i="12"/>
  <c r="D3575" i="13" s="1"/>
  <c r="AI2024" i="12"/>
  <c r="C1916" i="13" s="1"/>
  <c r="AJ2024" i="12"/>
  <c r="D1916" i="13" s="1"/>
  <c r="AG2488" i="12"/>
  <c r="AE2488" i="12"/>
  <c r="AI1784" i="12"/>
  <c r="C2156" i="13" s="1"/>
  <c r="AJ1784" i="12"/>
  <c r="D2156" i="13" s="1"/>
  <c r="AI2484" i="12"/>
  <c r="C1456" i="13" s="1"/>
  <c r="AJ2484" i="12"/>
  <c r="D1456" i="13" s="1"/>
  <c r="AJ397" i="12"/>
  <c r="D3543" i="13" s="1"/>
  <c r="AI397" i="12"/>
  <c r="C3543" i="13" s="1"/>
  <c r="AG3805" i="12"/>
  <c r="AE3805" i="12"/>
  <c r="AG3659" i="12"/>
  <c r="AE3659" i="12"/>
  <c r="AE2954" i="12"/>
  <c r="AG2954" i="12"/>
  <c r="AE3660" i="12"/>
  <c r="AG3660" i="12"/>
  <c r="AE2977" i="12"/>
  <c r="AG2977" i="12"/>
  <c r="AJ2508" i="12"/>
  <c r="D1432" i="13" s="1"/>
  <c r="AI2508" i="12"/>
  <c r="C1432" i="13" s="1"/>
  <c r="AG3341" i="12"/>
  <c r="AE3341" i="12"/>
  <c r="AI507" i="12"/>
  <c r="C3433" i="13" s="1"/>
  <c r="AJ507" i="12"/>
  <c r="D3433" i="13" s="1"/>
  <c r="AI2140" i="12"/>
  <c r="C1800" i="13" s="1"/>
  <c r="AJ2140" i="12"/>
  <c r="D1800" i="13" s="1"/>
  <c r="AG3689" i="12"/>
  <c r="AE3689" i="12"/>
  <c r="AE2716" i="12"/>
  <c r="AG2716" i="12"/>
  <c r="AJ2680" i="12"/>
  <c r="D1260" i="13" s="1"/>
  <c r="AI2680" i="12"/>
  <c r="C1260" i="13" s="1"/>
  <c r="AG3499" i="12"/>
  <c r="AE3499" i="12"/>
  <c r="AE3873" i="12"/>
  <c r="AG3873" i="12"/>
  <c r="AG3846" i="12"/>
  <c r="AE3846" i="12"/>
  <c r="AE3635" i="12"/>
  <c r="AG3635" i="12"/>
  <c r="AG3280" i="12"/>
  <c r="AE3280" i="12"/>
  <c r="AJ1218" i="12"/>
  <c r="D2722" i="13" s="1"/>
  <c r="AI1218" i="12"/>
  <c r="C2722" i="13" s="1"/>
  <c r="AI136" i="12"/>
  <c r="C3804" i="13" s="1"/>
  <c r="AJ136" i="12"/>
  <c r="D3804" i="13" s="1"/>
  <c r="AG3762" i="12"/>
  <c r="AE3762" i="12"/>
  <c r="AG3739" i="12"/>
  <c r="AE3739" i="12"/>
  <c r="AG3411" i="12"/>
  <c r="AE3411" i="12"/>
  <c r="AG3789" i="12"/>
  <c r="AE3789" i="12"/>
  <c r="AE3317" i="12"/>
  <c r="AG3317" i="12"/>
  <c r="AE3476" i="12"/>
  <c r="AG3476" i="12"/>
  <c r="AI309" i="12"/>
  <c r="C3631" i="13" s="1"/>
  <c r="AJ1880" i="12"/>
  <c r="D2060" i="13" s="1"/>
  <c r="AI1880" i="12"/>
  <c r="C2060" i="13" s="1"/>
  <c r="AI2922" i="12"/>
  <c r="C1018" i="13" s="1"/>
  <c r="AJ1655" i="12"/>
  <c r="D2285" i="13" s="1"/>
  <c r="AI1655" i="12"/>
  <c r="C2285" i="13" s="1"/>
  <c r="AE2728" i="12"/>
  <c r="AG2728" i="12"/>
  <c r="AE3823" i="12"/>
  <c r="AG3823" i="12"/>
  <c r="AJ1283" i="12"/>
  <c r="D2657" i="13" s="1"/>
  <c r="AI1283" i="12"/>
  <c r="C2657" i="13" s="1"/>
  <c r="AG3099" i="12"/>
  <c r="AE3099" i="12"/>
  <c r="AG2884" i="12"/>
  <c r="AE2884" i="12"/>
  <c r="AJ911" i="12"/>
  <c r="D3029" i="13" s="1"/>
  <c r="AI911" i="12"/>
  <c r="C3029" i="13" s="1"/>
  <c r="AG3883" i="12"/>
  <c r="AE3883" i="12"/>
  <c r="AI1978" i="12"/>
  <c r="C1962" i="13" s="1"/>
  <c r="AJ2992" i="12"/>
  <c r="D948" i="13" s="1"/>
  <c r="AI2992" i="12"/>
  <c r="C948" i="13" s="1"/>
  <c r="AI797" i="12"/>
  <c r="C3143" i="13" s="1"/>
  <c r="AJ797" i="12"/>
  <c r="D3143" i="13" s="1"/>
  <c r="AI3595" i="12"/>
  <c r="C345" i="13" s="1"/>
  <c r="AJ3595" i="12"/>
  <c r="D345" i="13" s="1"/>
  <c r="AJ913" i="12"/>
  <c r="D3027" i="13" s="1"/>
  <c r="AI913" i="12"/>
  <c r="C3027" i="13" s="1"/>
  <c r="AI3051" i="12"/>
  <c r="C889" i="13" s="1"/>
  <c r="AJ3051" i="12"/>
  <c r="D889" i="13" s="1"/>
  <c r="AJ1043" i="12"/>
  <c r="D2897" i="13" s="1"/>
  <c r="AI1043" i="12"/>
  <c r="C2897" i="13" s="1"/>
  <c r="AI1018" i="12"/>
  <c r="C2922" i="13" s="1"/>
  <c r="AJ1018" i="12"/>
  <c r="D2922" i="13" s="1"/>
  <c r="AI1101" i="12"/>
  <c r="C2839" i="13" s="1"/>
  <c r="AJ1101" i="12"/>
  <c r="D2839" i="13" s="1"/>
  <c r="AJ1029" i="12"/>
  <c r="D2911" i="13" s="1"/>
  <c r="AI1029" i="12"/>
  <c r="C2911" i="13" s="1"/>
  <c r="AI2650" i="12"/>
  <c r="C1290" i="13" s="1"/>
  <c r="AJ2650" i="12"/>
  <c r="D1290" i="13" s="1"/>
  <c r="AJ1769" i="12"/>
  <c r="D2171" i="13" s="1"/>
  <c r="AJ2968" i="12"/>
  <c r="D972" i="13" s="1"/>
  <c r="AI2968" i="12"/>
  <c r="C972" i="13" s="1"/>
  <c r="AJ2046" i="12"/>
  <c r="D1894" i="13" s="1"/>
  <c r="AI2046" i="12"/>
  <c r="C1894" i="13" s="1"/>
  <c r="AI1886" i="12"/>
  <c r="C2054" i="13" s="1"/>
  <c r="AJ1886" i="12"/>
  <c r="D2054" i="13" s="1"/>
  <c r="AI180" i="12"/>
  <c r="C3760" i="13" s="1"/>
  <c r="AJ180" i="12"/>
  <c r="D3760" i="13" s="1"/>
  <c r="AI227" i="12"/>
  <c r="C3713" i="13" s="1"/>
  <c r="AJ227" i="12"/>
  <c r="D3713" i="13" s="1"/>
  <c r="AJ464" i="12"/>
  <c r="D3476" i="13" s="1"/>
  <c r="AI464" i="12"/>
  <c r="C3476" i="13" s="1"/>
  <c r="AI2877" i="12"/>
  <c r="C1063" i="13" s="1"/>
  <c r="AJ2877" i="12"/>
  <c r="D1063" i="13" s="1"/>
  <c r="AJ449" i="12"/>
  <c r="D3491" i="13" s="1"/>
  <c r="AI449" i="12"/>
  <c r="C3491" i="13" s="1"/>
  <c r="AJ2880" i="12"/>
  <c r="D1060" i="13" s="1"/>
  <c r="AI202" i="12"/>
  <c r="C3738" i="13" s="1"/>
  <c r="AJ202" i="12"/>
  <c r="D3738" i="13" s="1"/>
  <c r="AJ811" i="12"/>
  <c r="D3129" i="13" s="1"/>
  <c r="AI811" i="12"/>
  <c r="C3129" i="13" s="1"/>
  <c r="AI395" i="12"/>
  <c r="C3545" i="13" s="1"/>
  <c r="AJ395" i="12"/>
  <c r="D3545" i="13" s="1"/>
  <c r="AJ1471" i="12"/>
  <c r="D2469" i="13" s="1"/>
  <c r="AJ3002" i="12"/>
  <c r="D938" i="13" s="1"/>
  <c r="AI3002" i="12"/>
  <c r="C938" i="13" s="1"/>
  <c r="AI2335" i="12"/>
  <c r="C1605" i="13" s="1"/>
  <c r="AJ2335" i="12"/>
  <c r="D1605" i="13" s="1"/>
  <c r="AI1639" i="12"/>
  <c r="C2301" i="13" s="1"/>
  <c r="AJ1639" i="12"/>
  <c r="D2301" i="13" s="1"/>
  <c r="AI505" i="12"/>
  <c r="C3435" i="13" s="1"/>
  <c r="AJ505" i="12"/>
  <c r="D3435" i="13" s="1"/>
  <c r="AI744" i="12"/>
  <c r="C3196" i="13" s="1"/>
  <c r="AJ744" i="12"/>
  <c r="D3196" i="13" s="1"/>
  <c r="AJ2148" i="12"/>
  <c r="D1792" i="13" s="1"/>
  <c r="AI2148" i="12"/>
  <c r="C1792" i="13" s="1"/>
  <c r="AI2435" i="12"/>
  <c r="C1505" i="13" s="1"/>
  <c r="AJ2435" i="12"/>
  <c r="D1505" i="13" s="1"/>
  <c r="AI2155" i="12"/>
  <c r="C1785" i="13" s="1"/>
  <c r="AJ1857" i="12"/>
  <c r="D2083" i="13" s="1"/>
  <c r="AI1857" i="12"/>
  <c r="C2083" i="13" s="1"/>
  <c r="AI1563" i="12"/>
  <c r="C2377" i="13" s="1"/>
  <c r="AJ1563" i="12"/>
  <c r="D2377" i="13" s="1"/>
  <c r="AI2257" i="12"/>
  <c r="C1683" i="13" s="1"/>
  <c r="AJ2257" i="12"/>
  <c r="D1683" i="13" s="1"/>
  <c r="AJ2201" i="12"/>
  <c r="D1739" i="13" s="1"/>
  <c r="AI2201" i="12"/>
  <c r="C1739" i="13" s="1"/>
  <c r="AI998" i="12"/>
  <c r="C2942" i="13" s="1"/>
  <c r="AJ998" i="12"/>
  <c r="D2942" i="13" s="1"/>
  <c r="AI262" i="12"/>
  <c r="C3678" i="13" s="1"/>
  <c r="AJ262" i="12"/>
  <c r="D3678" i="13" s="1"/>
  <c r="AI2236" i="12"/>
  <c r="C1704" i="13" s="1"/>
  <c r="AJ2236" i="12"/>
  <c r="D1704" i="13" s="1"/>
  <c r="AI2287" i="12"/>
  <c r="C1653" i="13" s="1"/>
  <c r="AJ2287" i="12"/>
  <c r="D1653" i="13" s="1"/>
  <c r="AJ2411" i="12"/>
  <c r="D1529" i="13" s="1"/>
  <c r="AJ540" i="12"/>
  <c r="D3400" i="13" s="1"/>
  <c r="AJ3376" i="12"/>
  <c r="D564" i="13" s="1"/>
  <c r="AI3376" i="12"/>
  <c r="C564" i="13" s="1"/>
  <c r="AI698" i="12"/>
  <c r="C3242" i="13" s="1"/>
  <c r="AJ698" i="12"/>
  <c r="D3242" i="13" s="1"/>
  <c r="AI1661" i="12"/>
  <c r="C2279" i="13" s="1"/>
  <c r="AJ1661" i="12"/>
  <c r="D2279" i="13" s="1"/>
  <c r="AI579" i="12"/>
  <c r="C3361" i="13" s="1"/>
  <c r="AJ579" i="12"/>
  <c r="D3361" i="13" s="1"/>
  <c r="AJ3295" i="12"/>
  <c r="D645" i="13" s="1"/>
  <c r="AI3295" i="12"/>
  <c r="C645" i="13" s="1"/>
  <c r="AI2113" i="12"/>
  <c r="C1827" i="13" s="1"/>
  <c r="AJ2113" i="12"/>
  <c r="D1827" i="13" s="1"/>
  <c r="AI1627" i="12"/>
  <c r="C2313" i="13" s="1"/>
  <c r="AJ1627" i="12"/>
  <c r="D2313" i="13" s="1"/>
  <c r="AI2563" i="12"/>
  <c r="C1377" i="13" s="1"/>
  <c r="AI206" i="12"/>
  <c r="C3734" i="13" s="1"/>
  <c r="AJ206" i="12"/>
  <c r="D3734" i="13" s="1"/>
  <c r="AJ2973" i="12"/>
  <c r="D967" i="13" s="1"/>
  <c r="AI2973" i="12"/>
  <c r="C967" i="13" s="1"/>
  <c r="AH1370" i="12"/>
  <c r="AH2189" i="12"/>
  <c r="AH270" i="12"/>
  <c r="AH2194" i="12"/>
  <c r="AH1148" i="12"/>
  <c r="AH3271" i="12"/>
  <c r="AH1104" i="12"/>
  <c r="AH3851" i="12"/>
  <c r="AH183" i="12"/>
  <c r="AH2934" i="12"/>
  <c r="AH209" i="12"/>
  <c r="AH550" i="12"/>
  <c r="AH1725" i="12"/>
  <c r="AH3600" i="12"/>
  <c r="AH232" i="12"/>
  <c r="AH783" i="12"/>
  <c r="AH1854" i="12"/>
  <c r="AH778" i="12"/>
  <c r="AH561" i="12"/>
  <c r="AH3893" i="12"/>
  <c r="AH173" i="12"/>
  <c r="AH935" i="12"/>
  <c r="AH3651" i="12"/>
  <c r="AH154" i="12"/>
  <c r="AH1619" i="12"/>
  <c r="AH1828" i="12"/>
  <c r="AH1103" i="12"/>
  <c r="AE3239" i="12"/>
  <c r="AG3239" i="12"/>
  <c r="AJ2682" i="12"/>
  <c r="D1258" i="13" s="1"/>
  <c r="AI2682" i="12"/>
  <c r="C1258" i="13" s="1"/>
  <c r="AI2174" i="12"/>
  <c r="C1766" i="13" s="1"/>
  <c r="AJ2174" i="12"/>
  <c r="D1766" i="13" s="1"/>
  <c r="AJ1980" i="12"/>
  <c r="D1960" i="13" s="1"/>
  <c r="AI1980" i="12"/>
  <c r="C1960" i="13" s="1"/>
  <c r="AE3908" i="12"/>
  <c r="AG3908" i="12"/>
  <c r="AJ1331" i="12"/>
  <c r="D2609" i="13" s="1"/>
  <c r="AI1331" i="12"/>
  <c r="C2609" i="13" s="1"/>
  <c r="AI1783" i="12"/>
  <c r="C2157" i="13" s="1"/>
  <c r="AJ1783" i="12"/>
  <c r="D2157" i="13" s="1"/>
  <c r="AH2292" i="12"/>
  <c r="AH1539" i="12"/>
  <c r="AH1943" i="12"/>
  <c r="AH2647" i="12"/>
  <c r="AH2455" i="12"/>
  <c r="AH869" i="12"/>
  <c r="AH2608" i="12"/>
  <c r="AH648" i="12"/>
  <c r="AH3324" i="12"/>
  <c r="AH925" i="12"/>
  <c r="AH1409" i="12"/>
  <c r="AH516" i="12"/>
  <c r="AH3218" i="12"/>
  <c r="AH1541" i="12"/>
  <c r="AH2667" i="12"/>
  <c r="AH336" i="12"/>
  <c r="AH2359" i="12"/>
  <c r="AH2376" i="12"/>
  <c r="AH1345" i="12"/>
  <c r="AH2580" i="12"/>
  <c r="AH1589" i="12"/>
  <c r="AH2940" i="12"/>
  <c r="AH1034" i="12"/>
  <c r="AH450" i="12"/>
  <c r="AH1476" i="12"/>
  <c r="AH2162" i="12"/>
  <c r="AH1862" i="12"/>
  <c r="AH1050" i="12"/>
  <c r="AH2751" i="12"/>
  <c r="AH3668" i="12"/>
  <c r="AH967" i="12"/>
  <c r="AH3328" i="12"/>
  <c r="AH259" i="12"/>
  <c r="AH1179" i="12"/>
  <c r="AH1252" i="12"/>
  <c r="AH3362" i="12"/>
  <c r="AH2646" i="12"/>
  <c r="AH1846" i="12"/>
  <c r="AH3916" i="12"/>
  <c r="AH1829" i="12"/>
  <c r="AH2713" i="12"/>
  <c r="AH669" i="12"/>
  <c r="AH1398" i="12"/>
  <c r="AH2463" i="12"/>
  <c r="AH2939" i="12"/>
  <c r="AH2074" i="12"/>
  <c r="AH3095" i="12"/>
  <c r="AH1966" i="12"/>
  <c r="AH3392" i="12"/>
  <c r="AH165" i="12"/>
  <c r="AH1011" i="12"/>
  <c r="AH2269" i="12"/>
  <c r="AH807" i="12"/>
  <c r="AH1496" i="12"/>
  <c r="AH908" i="12"/>
  <c r="AH3721" i="12"/>
  <c r="AH3606" i="12"/>
  <c r="AH1876" i="12"/>
  <c r="AH439" i="12"/>
  <c r="AH421" i="12"/>
  <c r="AH1721" i="12"/>
  <c r="AH2250" i="12"/>
  <c r="AH171" i="12"/>
  <c r="AH1869" i="12"/>
  <c r="AH862" i="12"/>
  <c r="AH1681" i="12"/>
  <c r="AH957" i="12"/>
  <c r="AH539" i="12"/>
  <c r="AH2546" i="12"/>
  <c r="AH886" i="12"/>
  <c r="AH858" i="12"/>
  <c r="AH425" i="12"/>
  <c r="AH2310" i="12"/>
  <c r="AH2624" i="12"/>
  <c r="AH2741" i="12"/>
  <c r="AH1064" i="12"/>
  <c r="AH1592" i="12"/>
  <c r="AH2270" i="12"/>
  <c r="AH1354" i="12"/>
  <c r="AH432" i="12"/>
  <c r="AH1377" i="12"/>
  <c r="AH140" i="12"/>
  <c r="AH2018" i="12"/>
  <c r="AH218" i="12"/>
  <c r="AH2669" i="12"/>
  <c r="AH162" i="12"/>
  <c r="AH1600" i="12"/>
  <c r="AH3576" i="12"/>
  <c r="AH3092" i="12"/>
  <c r="AH3006" i="12"/>
  <c r="AH1469" i="12"/>
  <c r="AH1743" i="12"/>
  <c r="AH413" i="12"/>
  <c r="AH3182" i="12"/>
  <c r="AH3800" i="12"/>
  <c r="AH2948" i="12"/>
  <c r="AH230" i="12"/>
  <c r="AH438" i="12"/>
  <c r="AH1599" i="12"/>
  <c r="AH1615" i="12"/>
  <c r="AH1251" i="12"/>
  <c r="AH1935" i="12"/>
  <c r="AH196" i="12"/>
  <c r="AH1760" i="12"/>
  <c r="AH3289" i="12"/>
  <c r="AH2399" i="12"/>
  <c r="AH3662" i="12"/>
  <c r="AH3212" i="12"/>
  <c r="AH3699" i="12"/>
  <c r="AH1621" i="12"/>
  <c r="AH2312" i="12"/>
  <c r="AH1060" i="12"/>
  <c r="AH1270" i="12"/>
  <c r="AH962" i="12"/>
  <c r="AH808" i="12"/>
  <c r="AH3594" i="12"/>
  <c r="AH3517" i="12"/>
  <c r="AH3004" i="12"/>
  <c r="AH2535" i="12"/>
  <c r="AH1038" i="12"/>
  <c r="AH137" i="12"/>
  <c r="AH3243" i="12"/>
  <c r="AH1794" i="12"/>
  <c r="AH1543" i="12"/>
  <c r="AH1523" i="12"/>
  <c r="AH3433" i="12"/>
  <c r="AH2545" i="12"/>
  <c r="AH1933" i="12"/>
  <c r="AH1401" i="12"/>
  <c r="AH1258" i="12"/>
  <c r="AH1088" i="12"/>
  <c r="AH435" i="12"/>
  <c r="AH1654" i="12"/>
  <c r="AH756" i="12"/>
  <c r="AH3272" i="12"/>
  <c r="AH466" i="12"/>
  <c r="AH1371" i="12"/>
  <c r="AH2970" i="12"/>
  <c r="AH2982" i="12"/>
  <c r="AH1707" i="12"/>
  <c r="AH888" i="12"/>
  <c r="AH3191" i="12"/>
  <c r="AH221" i="12"/>
  <c r="AH2971" i="12"/>
  <c r="AH596" i="12"/>
  <c r="AH719" i="12"/>
  <c r="AH2777" i="12"/>
  <c r="AH3426" i="12"/>
  <c r="AH593" i="12"/>
  <c r="AH2675" i="12"/>
  <c r="AH381" i="12"/>
  <c r="AH1704" i="12"/>
  <c r="AH2808" i="12"/>
  <c r="AH2782" i="12"/>
  <c r="AH1485" i="12"/>
  <c r="AH2266" i="12"/>
  <c r="AH1071" i="12"/>
  <c r="AH720" i="12"/>
  <c r="AH1460" i="12"/>
  <c r="AH1538" i="12"/>
  <c r="AH2708" i="12"/>
  <c r="AJ2577" i="12"/>
  <c r="D1363" i="13" s="1"/>
  <c r="AI2577" i="12"/>
  <c r="C1363" i="13" s="1"/>
  <c r="AI1608" i="12"/>
  <c r="C2332" i="13" s="1"/>
  <c r="AJ1608" i="12"/>
  <c r="D2332" i="13" s="1"/>
  <c r="AI2932" i="12"/>
  <c r="C1008" i="13" s="1"/>
  <c r="AJ2932" i="12"/>
  <c r="D1008" i="13" s="1"/>
  <c r="AI3294" i="12"/>
  <c r="C646" i="13" s="1"/>
  <c r="AJ3294" i="12"/>
  <c r="D646" i="13" s="1"/>
  <c r="AJ3625" i="12"/>
  <c r="D315" i="13" s="1"/>
  <c r="AI1864" i="12"/>
  <c r="C2076" i="13" s="1"/>
  <c r="AJ1864" i="12"/>
  <c r="D2076" i="13" s="1"/>
  <c r="AJ2477" i="12"/>
  <c r="D1463" i="13" s="1"/>
  <c r="AI2477" i="12"/>
  <c r="C1463" i="13" s="1"/>
  <c r="AI606" i="12"/>
  <c r="C3334" i="13" s="1"/>
  <c r="AJ606" i="12"/>
  <c r="D3334" i="13" s="1"/>
  <c r="AJ3610" i="12"/>
  <c r="D330" i="13" s="1"/>
  <c r="AI3610" i="12"/>
  <c r="C330" i="13" s="1"/>
  <c r="AI1012" i="12"/>
  <c r="C2928" i="13" s="1"/>
  <c r="AJ1012" i="12"/>
  <c r="D2928" i="13" s="1"/>
  <c r="AJ944" i="12"/>
  <c r="D2996" i="13" s="1"/>
  <c r="AE3084" i="12"/>
  <c r="AG3084" i="12"/>
  <c r="AI1010" i="12"/>
  <c r="C2930" i="13" s="1"/>
  <c r="AJ1010" i="12"/>
  <c r="D2930" i="13" s="1"/>
  <c r="AG2395" i="12"/>
  <c r="AE2395" i="12"/>
  <c r="AI2748" i="12"/>
  <c r="C1192" i="13" s="1"/>
  <c r="AJ2748" i="12"/>
  <c r="D1192" i="13" s="1"/>
  <c r="AJ251" i="12"/>
  <c r="D3689" i="13" s="1"/>
  <c r="AI251" i="12"/>
  <c r="C3689" i="13" s="1"/>
  <c r="AE2459" i="12"/>
  <c r="AG2459" i="12"/>
  <c r="AI3106" i="12"/>
  <c r="C834" i="13" s="1"/>
  <c r="AJ3106" i="12"/>
  <c r="D834" i="13" s="1"/>
  <c r="AJ1658" i="12"/>
  <c r="D2282" i="13" s="1"/>
  <c r="AI1658" i="12"/>
  <c r="C2282" i="13" s="1"/>
  <c r="AG3402" i="12"/>
  <c r="AE3402" i="12"/>
  <c r="AE3405" i="12"/>
  <c r="AG3405" i="12"/>
  <c r="AG3588" i="12"/>
  <c r="AE3588" i="12"/>
  <c r="AJ2735" i="12"/>
  <c r="D1205" i="13" s="1"/>
  <c r="AI2735" i="12"/>
  <c r="C1205" i="13" s="1"/>
  <c r="AE2776" i="12"/>
  <c r="AG2776" i="12"/>
  <c r="AJ441" i="12"/>
  <c r="D3499" i="13" s="1"/>
  <c r="AI441" i="12"/>
  <c r="C3499" i="13" s="1"/>
  <c r="AI1437" i="12"/>
  <c r="C2503" i="13" s="1"/>
  <c r="AJ1437" i="12"/>
  <c r="D2503" i="13" s="1"/>
  <c r="AG3066" i="12"/>
  <c r="AE3066" i="12"/>
  <c r="AE3644" i="12"/>
  <c r="AG3644" i="12"/>
  <c r="AE3867" i="12"/>
  <c r="AG3867" i="12"/>
  <c r="AE3412" i="12"/>
  <c r="AG3412" i="12"/>
  <c r="AG3645" i="12"/>
  <c r="AE3645" i="12"/>
  <c r="AG2226" i="12"/>
  <c r="AE2226" i="12"/>
  <c r="AI1220" i="12"/>
  <c r="C2720" i="13" s="1"/>
  <c r="AJ1220" i="12"/>
  <c r="D2720" i="13" s="1"/>
  <c r="AI2990" i="12"/>
  <c r="C950" i="13" s="1"/>
  <c r="AJ2990" i="12"/>
  <c r="D950" i="13" s="1"/>
  <c r="AI1677" i="12"/>
  <c r="C2263" i="13" s="1"/>
  <c r="AJ1677" i="12"/>
  <c r="D2263" i="13" s="1"/>
  <c r="AI3169" i="12"/>
  <c r="C771" i="13" s="1"/>
  <c r="AJ3169" i="12"/>
  <c r="D771" i="13" s="1"/>
  <c r="AE3268" i="12"/>
  <c r="AG3268" i="12"/>
  <c r="AE3333" i="12"/>
  <c r="AG3333" i="12"/>
  <c r="AI3231" i="12"/>
  <c r="C709" i="13" s="1"/>
  <c r="AJ3231" i="12"/>
  <c r="D709" i="13" s="1"/>
  <c r="AE3793" i="12"/>
  <c r="AG3793" i="12"/>
  <c r="AG3408" i="12"/>
  <c r="AE3408" i="12"/>
  <c r="AJ2450" i="12"/>
  <c r="D1490" i="13" s="1"/>
  <c r="AG3190" i="12"/>
  <c r="AE3190" i="12"/>
  <c r="AE3027" i="12"/>
  <c r="AG3027" i="12"/>
  <c r="AJ467" i="12"/>
  <c r="D3473" i="13" s="1"/>
  <c r="AG3157" i="12"/>
  <c r="AE3157" i="12"/>
  <c r="AE3906" i="12"/>
  <c r="AG3906" i="12"/>
  <c r="AG3139" i="12"/>
  <c r="AE3139" i="12"/>
  <c r="AE3049" i="12"/>
  <c r="AG3049" i="12"/>
  <c r="AI743" i="12"/>
  <c r="C3197" i="13" s="1"/>
  <c r="AJ743" i="12"/>
  <c r="D3197" i="13" s="1"/>
  <c r="AJ3727" i="12"/>
  <c r="D213" i="13" s="1"/>
  <c r="AI3727" i="12"/>
  <c r="C213" i="13" s="1"/>
  <c r="AI1238" i="12"/>
  <c r="C2702" i="13" s="1"/>
  <c r="AJ1238" i="12"/>
  <c r="D2702" i="13" s="1"/>
  <c r="AI1273" i="12"/>
  <c r="C2667" i="13" s="1"/>
  <c r="AJ1273" i="12"/>
  <c r="D2667" i="13" s="1"/>
  <c r="AJ1391" i="12"/>
  <c r="D2549" i="13" s="1"/>
  <c r="AI1391" i="12"/>
  <c r="C2549" i="13" s="1"/>
  <c r="AI2773" i="12"/>
  <c r="C1167" i="13" s="1"/>
  <c r="AJ2773" i="12"/>
  <c r="D1167" i="13" s="1"/>
  <c r="AI566" i="12"/>
  <c r="C3374" i="13" s="1"/>
  <c r="AJ566" i="12"/>
  <c r="D3374" i="13" s="1"/>
  <c r="AJ1765" i="12"/>
  <c r="D2175" i="13" s="1"/>
  <c r="AI1765" i="12"/>
  <c r="C2175" i="13" s="1"/>
  <c r="AG2505" i="12"/>
  <c r="AE2505" i="12"/>
  <c r="AJ1820" i="12"/>
  <c r="D2120" i="13" s="1"/>
  <c r="AI1820" i="12"/>
  <c r="C2120" i="13" s="1"/>
  <c r="AG2274" i="12"/>
  <c r="AE2274" i="12"/>
  <c r="AJ1141" i="12"/>
  <c r="D2799" i="13" s="1"/>
  <c r="AI1141" i="12"/>
  <c r="C2799" i="13" s="1"/>
  <c r="AJ1790" i="12"/>
  <c r="D2150" i="13" s="1"/>
  <c r="AI1790" i="12"/>
  <c r="C2150" i="13" s="1"/>
  <c r="AE3617" i="12"/>
  <c r="AG3617" i="12"/>
  <c r="AJ1098" i="12"/>
  <c r="D2842" i="13" s="1"/>
  <c r="AI1098" i="12"/>
  <c r="C2842" i="13" s="1"/>
  <c r="AE3868" i="12"/>
  <c r="AG3868" i="12"/>
  <c r="AI1951" i="12"/>
  <c r="C1989" i="13" s="1"/>
  <c r="AJ1951" i="12"/>
  <c r="D1989" i="13" s="1"/>
  <c r="AE3603" i="12"/>
  <c r="AG3603" i="12"/>
  <c r="AI3618" i="12"/>
  <c r="C322" i="13" s="1"/>
  <c r="AJ3618" i="12"/>
  <c r="D322" i="13" s="1"/>
  <c r="AG3780" i="12"/>
  <c r="AE3780" i="12"/>
  <c r="AJ1061" i="12"/>
  <c r="D2879" i="13" s="1"/>
  <c r="AG3899" i="12"/>
  <c r="AE3899" i="12"/>
  <c r="AG3839" i="12"/>
  <c r="AE3839" i="12"/>
  <c r="AG3692" i="12"/>
  <c r="AE3692" i="12"/>
  <c r="AE3771" i="12"/>
  <c r="AG3771" i="12"/>
  <c r="AI785" i="12"/>
  <c r="C3155" i="13" s="1"/>
  <c r="AJ785" i="12"/>
  <c r="D3155" i="13" s="1"/>
  <c r="AJ3132" i="12"/>
  <c r="D808" i="13" s="1"/>
  <c r="AI3132" i="12"/>
  <c r="C808" i="13" s="1"/>
  <c r="AJ897" i="12"/>
  <c r="D3043" i="13" s="1"/>
  <c r="AI897" i="12"/>
  <c r="C3043" i="13" s="1"/>
  <c r="AI806" i="12"/>
  <c r="C3134" i="13" s="1"/>
  <c r="AJ806" i="12"/>
  <c r="D3134" i="13" s="1"/>
  <c r="AJ2290" i="12"/>
  <c r="D1650" i="13" s="1"/>
  <c r="AI2290" i="12"/>
  <c r="C1650" i="13" s="1"/>
  <c r="AI1162" i="12"/>
  <c r="C2778" i="13" s="1"/>
  <c r="AJ1162" i="12"/>
  <c r="D2778" i="13" s="1"/>
  <c r="AE3546" i="12"/>
  <c r="AG3546" i="12"/>
  <c r="AI1781" i="12"/>
  <c r="C2159" i="13" s="1"/>
  <c r="AJ1781" i="12"/>
  <c r="D2159" i="13" s="1"/>
  <c r="AI3384" i="12"/>
  <c r="C556" i="13" s="1"/>
  <c r="AJ3384" i="12"/>
  <c r="D556" i="13" s="1"/>
  <c r="AI1363" i="12"/>
  <c r="C2577" i="13" s="1"/>
  <c r="AJ1363" i="12"/>
  <c r="D2577" i="13" s="1"/>
  <c r="AG3236" i="12"/>
  <c r="AE3236" i="12"/>
  <c r="AJ1556" i="12"/>
  <c r="D2384" i="13" s="1"/>
  <c r="AI1556" i="12"/>
  <c r="C2384" i="13" s="1"/>
  <c r="AE3344" i="12"/>
  <c r="AG3344" i="12"/>
  <c r="AJ2070" i="12"/>
  <c r="D1870" i="13" s="1"/>
  <c r="AI2070" i="12"/>
  <c r="C1870" i="13" s="1"/>
  <c r="AE3923" i="12"/>
  <c r="AG3923" i="12"/>
  <c r="AE3137" i="12"/>
  <c r="AG3137" i="12"/>
  <c r="AE3746" i="12"/>
  <c r="AG3746" i="12"/>
  <c r="AE2891" i="12"/>
  <c r="AG2891" i="12"/>
  <c r="AI2881" i="12"/>
  <c r="C1059" i="13" s="1"/>
  <c r="AJ2881" i="12"/>
  <c r="D1059" i="13" s="1"/>
  <c r="AI585" i="12"/>
  <c r="C3355" i="13" s="1"/>
  <c r="AJ585" i="12"/>
  <c r="D3355" i="13" s="1"/>
  <c r="AJ286" i="12"/>
  <c r="D3654" i="13" s="1"/>
  <c r="AI286" i="12"/>
  <c r="C3654" i="13" s="1"/>
  <c r="AG3920" i="12"/>
  <c r="AE3920" i="12"/>
  <c r="AJ1534" i="12"/>
  <c r="D2406" i="13" s="1"/>
  <c r="AI1534" i="12"/>
  <c r="C2406" i="13" s="1"/>
  <c r="AJ3637" i="12"/>
  <c r="D303" i="13" s="1"/>
  <c r="AI3637" i="12"/>
  <c r="C303" i="13" s="1"/>
  <c r="AJ1673" i="12"/>
  <c r="D2267" i="13" s="1"/>
  <c r="AI1673" i="12"/>
  <c r="C2267" i="13" s="1"/>
  <c r="AJ324" i="12"/>
  <c r="D3616" i="13" s="1"/>
  <c r="AE3506" i="12"/>
  <c r="AG3506" i="12"/>
  <c r="AJ214" i="12"/>
  <c r="D3726" i="13" s="1"/>
  <c r="AI214" i="12"/>
  <c r="C3726" i="13" s="1"/>
  <c r="AG3221" i="12"/>
  <c r="AE3221" i="12"/>
  <c r="AI1344" i="12"/>
  <c r="C2596" i="13" s="1"/>
  <c r="AJ1344" i="12"/>
  <c r="D2596" i="13" s="1"/>
  <c r="AI2251" i="12"/>
  <c r="C1689" i="13" s="1"/>
  <c r="AJ2251" i="12"/>
  <c r="D1689" i="13" s="1"/>
  <c r="AG3592" i="12"/>
  <c r="AE3592" i="12"/>
  <c r="AE2894" i="12"/>
  <c r="AG2894" i="12"/>
  <c r="AJ1355" i="12"/>
  <c r="D2585" i="13" s="1"/>
  <c r="AI1355" i="12"/>
  <c r="C2585" i="13" s="1"/>
  <c r="AG3665" i="12"/>
  <c r="AE3665" i="12"/>
  <c r="AJ2319" i="12"/>
  <c r="D1621" i="13" s="1"/>
  <c r="AI2319" i="12"/>
  <c r="C1621" i="13" s="1"/>
  <c r="AG2453" i="12"/>
  <c r="AE2453" i="12"/>
  <c r="AI740" i="12"/>
  <c r="C3200" i="13" s="1"/>
  <c r="AJ740" i="12"/>
  <c r="D3200" i="13" s="1"/>
  <c r="AI3418" i="12"/>
  <c r="C522" i="13" s="1"/>
  <c r="AJ3418" i="12"/>
  <c r="D522" i="13" s="1"/>
  <c r="AI1423" i="12"/>
  <c r="C2517" i="13" s="1"/>
  <c r="AJ1423" i="12"/>
  <c r="D2517" i="13" s="1"/>
  <c r="AJ3053" i="12"/>
  <c r="D887" i="13" s="1"/>
  <c r="AI1614" i="12"/>
  <c r="C2326" i="13" s="1"/>
  <c r="AJ1614" i="12"/>
  <c r="D2326" i="13" s="1"/>
  <c r="AI3413" i="12"/>
  <c r="C527" i="13" s="1"/>
  <c r="AJ3413" i="12"/>
  <c r="D527" i="13" s="1"/>
  <c r="AE2916" i="12"/>
  <c r="AG2916" i="12"/>
  <c r="AI1047" i="12"/>
  <c r="C2893" i="13" s="1"/>
  <c r="AJ1047" i="12"/>
  <c r="D2893" i="13" s="1"/>
  <c r="AG3220" i="12"/>
  <c r="AE3220" i="12"/>
  <c r="AI722" i="12"/>
  <c r="C3218" i="13" s="1"/>
  <c r="AJ722" i="12"/>
  <c r="D3218" i="13" s="1"/>
  <c r="AJ1308" i="12"/>
  <c r="D2632" i="13" s="1"/>
  <c r="AI1308" i="12"/>
  <c r="C2632" i="13" s="1"/>
  <c r="AJ1628" i="12"/>
  <c r="D2312" i="13" s="1"/>
  <c r="AI1628" i="12"/>
  <c r="C2312" i="13" s="1"/>
  <c r="AI3615" i="12"/>
  <c r="C325" i="13" s="1"/>
  <c r="AJ3615" i="12"/>
  <c r="D325" i="13" s="1"/>
  <c r="AJ905" i="12"/>
  <c r="D3035" i="13" s="1"/>
  <c r="AI905" i="12"/>
  <c r="C3035" i="13" s="1"/>
  <c r="AJ1320" i="12"/>
  <c r="D2620" i="13" s="1"/>
  <c r="AI1320" i="12"/>
  <c r="C2620" i="13" s="1"/>
  <c r="AJ1724" i="12"/>
  <c r="D2216" i="13" s="1"/>
  <c r="AI1724" i="12"/>
  <c r="C2216" i="13" s="1"/>
  <c r="AI291" i="12"/>
  <c r="C3649" i="13" s="1"/>
  <c r="AJ3085" i="12"/>
  <c r="D855" i="13" s="1"/>
  <c r="AJ3888" i="12"/>
  <c r="D52" i="13" s="1"/>
  <c r="AI3888" i="12"/>
  <c r="C52" i="13" s="1"/>
  <c r="AI2344" i="12"/>
  <c r="C1596" i="13" s="1"/>
  <c r="AJ2344" i="12"/>
  <c r="D1596" i="13" s="1"/>
  <c r="AJ288" i="12"/>
  <c r="D3652" i="13" s="1"/>
  <c r="AI288" i="12"/>
  <c r="C3652" i="13" s="1"/>
  <c r="AJ200" i="12"/>
  <c r="D3740" i="13" s="1"/>
  <c r="AI200" i="12"/>
  <c r="C3740" i="13" s="1"/>
  <c r="AJ433" i="12"/>
  <c r="D3507" i="13" s="1"/>
  <c r="AI433" i="12"/>
  <c r="C3507" i="13" s="1"/>
  <c r="AI344" i="12"/>
  <c r="C3596" i="13" s="1"/>
  <c r="AJ344" i="12"/>
  <c r="D3596" i="13" s="1"/>
  <c r="AJ1892" i="12"/>
  <c r="D2048" i="13" s="1"/>
  <c r="AI1892" i="12"/>
  <c r="C2048" i="13" s="1"/>
  <c r="AJ1851" i="12"/>
  <c r="D2089" i="13" s="1"/>
  <c r="AI1851" i="12"/>
  <c r="C2089" i="13" s="1"/>
  <c r="AJ1652" i="12"/>
  <c r="D2288" i="13" s="1"/>
  <c r="AI1652" i="12"/>
  <c r="C2288" i="13" s="1"/>
  <c r="AI352" i="12"/>
  <c r="C3588" i="13" s="1"/>
  <c r="AJ352" i="12"/>
  <c r="D3588" i="13" s="1"/>
  <c r="AJ940" i="12"/>
  <c r="D3000" i="13" s="1"/>
  <c r="AI940" i="12"/>
  <c r="C3000" i="13" s="1"/>
  <c r="AJ306" i="12"/>
  <c r="D3634" i="13" s="1"/>
  <c r="AI306" i="12"/>
  <c r="C3634" i="13" s="1"/>
  <c r="AI2273" i="12"/>
  <c r="C1667" i="13" s="1"/>
  <c r="AJ2273" i="12"/>
  <c r="D1667" i="13" s="1"/>
  <c r="AJ956" i="12"/>
  <c r="D2984" i="13" s="1"/>
  <c r="AI956" i="12"/>
  <c r="C2984" i="13" s="1"/>
  <c r="AJ2795" i="12"/>
  <c r="D1145" i="13" s="1"/>
  <c r="AI2795" i="12"/>
  <c r="C1145" i="13" s="1"/>
  <c r="AI1256" i="12"/>
  <c r="C2684" i="13" s="1"/>
  <c r="AJ1256" i="12"/>
  <c r="D2684" i="13" s="1"/>
  <c r="AI1044" i="12"/>
  <c r="C2896" i="13" s="1"/>
  <c r="AJ1044" i="12"/>
  <c r="D2896" i="13" s="1"/>
  <c r="AJ2835" i="12"/>
  <c r="D1105" i="13" s="1"/>
  <c r="AI2835" i="12"/>
  <c r="C1105" i="13" s="1"/>
  <c r="AI1603" i="12"/>
  <c r="C2337" i="13" s="1"/>
  <c r="AJ1603" i="12"/>
  <c r="D2337" i="13" s="1"/>
  <c r="AJ2842" i="12"/>
  <c r="D1098" i="13" s="1"/>
  <c r="AI2842" i="12"/>
  <c r="C1098" i="13" s="1"/>
  <c r="AJ1605" i="12"/>
  <c r="D2335" i="13" s="1"/>
  <c r="AI1605" i="12"/>
  <c r="C2335" i="13" s="1"/>
  <c r="AJ2008" i="12"/>
  <c r="D1932" i="13" s="1"/>
  <c r="AI2008" i="12"/>
  <c r="C1932" i="13" s="1"/>
  <c r="AI2398" i="12"/>
  <c r="C1542" i="13" s="1"/>
  <c r="AJ2398" i="12"/>
  <c r="D1542" i="13" s="1"/>
  <c r="AI1292" i="12"/>
  <c r="C2648" i="13" s="1"/>
  <c r="AJ928" i="12"/>
  <c r="D3012" i="13" s="1"/>
  <c r="AI928" i="12"/>
  <c r="C3012" i="13" s="1"/>
  <c r="AI1477" i="12"/>
  <c r="C2463" i="13" s="1"/>
  <c r="AJ1477" i="12"/>
  <c r="D2463" i="13" s="1"/>
  <c r="AJ717" i="12"/>
  <c r="D3223" i="13" s="1"/>
  <c r="AI717" i="12"/>
  <c r="C3223" i="13" s="1"/>
  <c r="AI1516" i="12"/>
  <c r="C2424" i="13" s="1"/>
  <c r="AJ1516" i="12"/>
  <c r="D2424" i="13" s="1"/>
  <c r="AJ3791" i="12"/>
  <c r="D149" i="13" s="1"/>
  <c r="AI3791" i="12"/>
  <c r="C149" i="13" s="1"/>
  <c r="AJ1418" i="12"/>
  <c r="D2522" i="13" s="1"/>
  <c r="AI1418" i="12"/>
  <c r="C2522" i="13" s="1"/>
  <c r="AJ2562" i="12"/>
  <c r="D1378" i="13" s="1"/>
  <c r="AI2562" i="12"/>
  <c r="C1378" i="13" s="1"/>
  <c r="AJ1772" i="12"/>
  <c r="D2168" i="13" s="1"/>
  <c r="AI1772" i="12"/>
  <c r="C2168" i="13" s="1"/>
  <c r="AJ2739" i="12"/>
  <c r="D1201" i="13" s="1"/>
  <c r="AI2739" i="12"/>
  <c r="C1201" i="13" s="1"/>
  <c r="AI1494" i="12"/>
  <c r="C2446" i="13" s="1"/>
  <c r="AJ1494" i="12"/>
  <c r="D2446" i="13" s="1"/>
  <c r="AI1500" i="12"/>
  <c r="C2440" i="13" s="1"/>
  <c r="AJ1500" i="12"/>
  <c r="D2440" i="13" s="1"/>
  <c r="AI155" i="12"/>
  <c r="C3785" i="13" s="1"/>
  <c r="AI2655" i="12"/>
  <c r="C1285" i="13" s="1"/>
  <c r="AI1421" i="12"/>
  <c r="C2519" i="13" s="1"/>
  <c r="AJ1421" i="12"/>
  <c r="D2519" i="13" s="1"/>
  <c r="AJ427" i="12"/>
  <c r="D3513" i="13" s="1"/>
  <c r="AI427" i="12"/>
  <c r="C3513" i="13" s="1"/>
  <c r="AJ683" i="12"/>
  <c r="D3257" i="13" s="1"/>
  <c r="AI683" i="12"/>
  <c r="C3257" i="13" s="1"/>
  <c r="AJ1438" i="12"/>
  <c r="D2502" i="13" s="1"/>
  <c r="AI1438" i="12"/>
  <c r="C2502" i="13" s="1"/>
  <c r="AI383" i="12"/>
  <c r="C3557" i="13" s="1"/>
  <c r="AI718" i="12"/>
  <c r="C3222" i="13" s="1"/>
  <c r="AJ718" i="12"/>
  <c r="D3222" i="13" s="1"/>
  <c r="AH1474" i="12"/>
  <c r="AH2811" i="12"/>
  <c r="AH217" i="12"/>
  <c r="AH3597" i="12"/>
  <c r="AH1785" i="12"/>
  <c r="AH2307" i="12"/>
  <c r="AH725" i="12"/>
  <c r="AH1198" i="12"/>
  <c r="AI134" i="12"/>
  <c r="C3806" i="13" s="1"/>
  <c r="AJ134" i="12"/>
  <c r="D3806" i="13" s="1"/>
  <c r="AJ3454" i="12"/>
  <c r="D486" i="13" s="1"/>
  <c r="AI3454" i="12"/>
  <c r="C486" i="13" s="1"/>
  <c r="AG3910" i="12"/>
  <c r="AE3910" i="12"/>
  <c r="AE2986" i="12"/>
  <c r="AG2986" i="12"/>
  <c r="AJ1020" i="12"/>
  <c r="D2920" i="13" s="1"/>
  <c r="AI1020" i="12"/>
  <c r="C2920" i="13" s="1"/>
  <c r="AJ1173" i="12"/>
  <c r="D2767" i="13" s="1"/>
  <c r="AI1173" i="12"/>
  <c r="C2767" i="13" s="1"/>
  <c r="AE3527" i="12"/>
  <c r="AG3527" i="12"/>
  <c r="AG2901" i="12"/>
  <c r="AE2901" i="12"/>
  <c r="AE3570" i="12"/>
  <c r="AG3570" i="12"/>
  <c r="AI1327" i="12"/>
  <c r="C2613" i="13" s="1"/>
  <c r="AJ1327" i="12"/>
  <c r="D2613" i="13" s="1"/>
  <c r="AJ3450" i="12"/>
  <c r="D490" i="13" s="1"/>
  <c r="AI1706" i="12"/>
  <c r="C2234" i="13" s="1"/>
  <c r="AG3257" i="12"/>
  <c r="AE3257" i="12"/>
  <c r="AG3530" i="12"/>
  <c r="AE3530" i="12"/>
  <c r="AH714" i="12"/>
  <c r="AH592" i="12"/>
  <c r="AH1859" i="12"/>
  <c r="AH1113" i="12"/>
  <c r="AH2272" i="12"/>
  <c r="AH1282" i="12"/>
  <c r="AH2566" i="12"/>
  <c r="AH1190" i="12"/>
  <c r="AH2564" i="12"/>
  <c r="AH543" i="12"/>
  <c r="AH2109" i="12"/>
  <c r="AH1211" i="12"/>
  <c r="AH1005" i="12"/>
  <c r="AH1965" i="12"/>
  <c r="AH314" i="12"/>
  <c r="AH2010" i="12"/>
  <c r="AH181" i="12"/>
  <c r="AH1952" i="12"/>
  <c r="AH2654" i="12"/>
  <c r="AH1515" i="12"/>
  <c r="AH2848" i="12"/>
  <c r="AH1491" i="12"/>
  <c r="AH1519" i="12"/>
  <c r="AH1264" i="12"/>
  <c r="AH2733" i="12"/>
  <c r="AH2640" i="12"/>
  <c r="AH1968" i="12"/>
  <c r="AH2264" i="12"/>
  <c r="AH1159" i="12"/>
  <c r="AH3664" i="12"/>
  <c r="AH3198" i="12"/>
  <c r="AH1359" i="12"/>
  <c r="AH1757" i="12"/>
  <c r="AH2774" i="12"/>
  <c r="AH1225" i="12"/>
  <c r="AH350" i="12"/>
  <c r="AH3329" i="12"/>
  <c r="AH403" i="12"/>
  <c r="AH1907" i="12"/>
  <c r="AH2076" i="12"/>
  <c r="AH2812" i="12"/>
  <c r="AH1180" i="12"/>
  <c r="AH3765" i="12"/>
  <c r="AH710" i="12"/>
  <c r="AH2747" i="12"/>
  <c r="AH2132" i="12"/>
  <c r="AH3712" i="12"/>
  <c r="AH1778" i="12"/>
  <c r="AH1416" i="12"/>
  <c r="AH2428" i="12"/>
  <c r="AH2294" i="12"/>
  <c r="AH1525" i="12"/>
  <c r="AH1727" i="12"/>
  <c r="AH705" i="12"/>
  <c r="AH2434" i="12"/>
  <c r="AH641" i="12"/>
  <c r="AH308" i="12"/>
  <c r="AH627" i="12"/>
  <c r="AH1649" i="12"/>
  <c r="AH737" i="12"/>
  <c r="AH2246" i="12"/>
  <c r="AH955" i="12"/>
  <c r="AH2676" i="12"/>
  <c r="AH2112" i="12"/>
  <c r="AH1895" i="12"/>
  <c r="AH794" i="12"/>
  <c r="AH2786" i="12"/>
  <c r="AH1000" i="12"/>
  <c r="AH2519" i="12"/>
  <c r="AH237" i="12"/>
  <c r="AH2879" i="12"/>
  <c r="AH2872" i="12"/>
  <c r="AH2688" i="12"/>
  <c r="AH963" i="12"/>
  <c r="AH1632" i="12"/>
  <c r="AH3747" i="12"/>
  <c r="AH1425" i="12"/>
  <c r="AH442" i="12"/>
  <c r="AH2105" i="12"/>
  <c r="AH1641" i="12"/>
  <c r="AH603" i="12"/>
  <c r="AH3843" i="12"/>
  <c r="AH460" i="12"/>
  <c r="AH3439" i="12"/>
  <c r="AH1526" i="12"/>
  <c r="AH2327" i="12"/>
  <c r="AH2658" i="12"/>
  <c r="AH549" i="12"/>
  <c r="AH3210" i="12"/>
  <c r="AH695" i="12"/>
  <c r="AH3491" i="12"/>
  <c r="AH800" i="12"/>
  <c r="AH1402" i="12"/>
  <c r="AH830" i="12"/>
  <c r="AH2231" i="12"/>
  <c r="AH1630" i="12"/>
  <c r="AH3015" i="12"/>
  <c r="AH1511" i="12"/>
  <c r="AH547" i="12"/>
  <c r="AH2212" i="12"/>
  <c r="AH1013" i="12"/>
  <c r="AH1629" i="12"/>
  <c r="AH2021" i="12"/>
  <c r="AH360" i="12"/>
  <c r="AH2392" i="12"/>
  <c r="AH810" i="12"/>
  <c r="AH1232" i="12"/>
  <c r="AH732" i="12"/>
  <c r="AH2550" i="12"/>
  <c r="AH1856" i="12"/>
  <c r="AH688" i="12"/>
  <c r="AH825" i="12"/>
  <c r="AH3034" i="12"/>
  <c r="AH1674" i="12"/>
  <c r="AH3798" i="12"/>
  <c r="AH240" i="12"/>
  <c r="AH2330" i="12"/>
  <c r="AH1058" i="12"/>
  <c r="AH1219" i="12"/>
  <c r="AH791" i="12"/>
  <c r="AH3352" i="12"/>
  <c r="AH3650" i="12"/>
  <c r="AH1653" i="12"/>
  <c r="AH920" i="12"/>
  <c r="AH3779" i="12"/>
  <c r="AH988" i="12"/>
  <c r="AH3265" i="12"/>
  <c r="AH1957" i="12"/>
  <c r="AH1642" i="12"/>
  <c r="AH2553" i="12"/>
  <c r="AH2621" i="12"/>
  <c r="AH1269" i="12"/>
  <c r="AH3230" i="12"/>
  <c r="AH626" i="12"/>
  <c r="AH1754" i="12"/>
  <c r="AH1942" i="12"/>
  <c r="AH2227" i="12"/>
  <c r="AH1923" i="12"/>
  <c r="AH2193" i="12"/>
  <c r="AH1161" i="12"/>
  <c r="AH2962" i="12"/>
  <c r="AH1297" i="12"/>
  <c r="AH3755" i="12"/>
  <c r="AH1138" i="12"/>
  <c r="AH329" i="12"/>
  <c r="AH2366" i="12"/>
  <c r="AH2602" i="12"/>
  <c r="AH948" i="12"/>
  <c r="AH2224" i="12"/>
  <c r="AH469" i="12"/>
  <c r="AH1154" i="12"/>
  <c r="AH2436" i="12"/>
  <c r="AH3483" i="12"/>
  <c r="AH1620" i="12"/>
  <c r="AH654" i="12"/>
  <c r="AH135" i="12"/>
  <c r="AH2966" i="12"/>
  <c r="AH1501" i="12"/>
  <c r="AH787" i="12"/>
  <c r="AH3250" i="12"/>
  <c r="AH3374" i="12"/>
  <c r="AH2065" i="12"/>
  <c r="AH2919" i="12"/>
  <c r="AH3162" i="12"/>
  <c r="AH2677" i="12"/>
  <c r="AH220" i="12"/>
  <c r="AH1973" i="12"/>
  <c r="AH1565" i="12"/>
  <c r="AH1746" i="12"/>
  <c r="AH1690" i="12"/>
  <c r="AH2780" i="12"/>
  <c r="AH2111" i="12"/>
  <c r="AH481" i="12"/>
  <c r="AH1833" i="12"/>
  <c r="AH781" i="12"/>
  <c r="AH367" i="12"/>
  <c r="AH422" i="12"/>
  <c r="AH538" i="12"/>
  <c r="AH2558" i="12"/>
  <c r="AH1100" i="12"/>
  <c r="AH1625" i="12"/>
  <c r="AH2373" i="12"/>
  <c r="AJ1836" i="12"/>
  <c r="D2104" i="13" s="1"/>
  <c r="AI1836" i="12"/>
  <c r="C2104" i="13" s="1"/>
  <c r="AJ3010" i="12"/>
  <c r="D930" i="13" s="1"/>
  <c r="AI3010" i="12"/>
  <c r="C930" i="13" s="1"/>
  <c r="AH1116" i="12"/>
  <c r="AI1579" i="12"/>
  <c r="C2361" i="13" s="1"/>
  <c r="AJ1579" i="12"/>
  <c r="D2361" i="13" s="1"/>
  <c r="AI2480" i="12"/>
  <c r="C1460" i="13" s="1"/>
  <c r="AI1035" i="12" l="1"/>
  <c r="C2905" i="13" s="1"/>
  <c r="AI2936" i="12"/>
  <c r="C1004" i="13" s="1"/>
  <c r="AJ691" i="12"/>
  <c r="D3249" i="13" s="1"/>
  <c r="AJ2092" i="12"/>
  <c r="D1848" i="13" s="1"/>
  <c r="AJ212" i="12"/>
  <c r="D3728" i="13" s="1"/>
  <c r="AI685" i="12"/>
  <c r="C3255" i="13" s="1"/>
  <c r="AI2710" i="12"/>
  <c r="C1230" i="13" s="1"/>
  <c r="AI1134" i="12"/>
  <c r="C2806" i="13" s="1"/>
  <c r="AI1281" i="12"/>
  <c r="C2659" i="13" s="1"/>
  <c r="AI1713" i="12"/>
  <c r="C2227" i="13" s="1"/>
  <c r="AI1230" i="12"/>
  <c r="C2710" i="13" s="1"/>
  <c r="AJ1396" i="12"/>
  <c r="D2544" i="13" s="1"/>
  <c r="AJ2248" i="12"/>
  <c r="D1692" i="13" s="1"/>
  <c r="AI3830" i="12"/>
  <c r="C110" i="13" s="1"/>
  <c r="AI1616" i="12"/>
  <c r="C2324" i="13" s="1"/>
  <c r="AI2963" i="12"/>
  <c r="C977" i="13" s="1"/>
  <c r="AI2603" i="12"/>
  <c r="C1337" i="13" s="1"/>
  <c r="AI1470" i="12"/>
  <c r="C2470" i="13" s="1"/>
  <c r="AI3356" i="12"/>
  <c r="C584" i="13" s="1"/>
  <c r="AJ2017" i="12"/>
  <c r="D1923" i="13" s="1"/>
  <c r="AI2034" i="12"/>
  <c r="C1906" i="13" s="1"/>
  <c r="AJ533" i="12"/>
  <c r="D3407" i="13" s="1"/>
  <c r="AI868" i="12"/>
  <c r="C3072" i="13" s="1"/>
  <c r="AJ1017" i="12"/>
  <c r="D2923" i="13" s="1"/>
  <c r="AJ2258" i="12"/>
  <c r="D1682" i="13" s="1"/>
  <c r="AJ2209" i="12"/>
  <c r="D1731" i="13" s="1"/>
  <c r="AI372" i="12"/>
  <c r="C3568" i="13" s="1"/>
  <c r="AI284" i="12"/>
  <c r="C3656" i="13" s="1"/>
  <c r="AJ2368" i="12"/>
  <c r="D1572" i="13" s="1"/>
  <c r="AJ490" i="12"/>
  <c r="D3450" i="13" s="1"/>
  <c r="AI739" i="12"/>
  <c r="C3201" i="13" s="1"/>
  <c r="AI2978" i="12"/>
  <c r="C962" i="13" s="1"/>
  <c r="AJ2152" i="12"/>
  <c r="D1788" i="13" s="1"/>
  <c r="AJ2588" i="12"/>
  <c r="D1352" i="13" s="1"/>
  <c r="AJ1435" i="12"/>
  <c r="D2505" i="13" s="1"/>
  <c r="AJ530" i="12"/>
  <c r="D3410" i="13" s="1"/>
  <c r="AI768" i="12"/>
  <c r="C3172" i="13" s="1"/>
  <c r="AJ1329" i="12"/>
  <c r="D2611" i="13" s="1"/>
  <c r="AI3704" i="12"/>
  <c r="C236" i="13" s="1"/>
  <c r="AI1009" i="12"/>
  <c r="C2931" i="13" s="1"/>
  <c r="AI1097" i="12"/>
  <c r="C2843" i="13" s="1"/>
  <c r="AI1720" i="12"/>
  <c r="C2220" i="13" s="1"/>
  <c r="AJ581" i="12"/>
  <c r="D3359" i="13" s="1"/>
  <c r="AI1194" i="12"/>
  <c r="C2746" i="13" s="1"/>
  <c r="AJ958" i="12"/>
  <c r="D2982" i="13" s="1"/>
  <c r="AI2504" i="12"/>
  <c r="C1436" i="13" s="1"/>
  <c r="AJ2715" i="12"/>
  <c r="D1225" i="13" s="1"/>
  <c r="AI961" i="12"/>
  <c r="C2979" i="13" s="1"/>
  <c r="AI164" i="12"/>
  <c r="C3776" i="13" s="1"/>
  <c r="AJ2985" i="12"/>
  <c r="D955" i="13" s="1"/>
  <c r="AJ2540" i="12"/>
  <c r="D1400" i="13" s="1"/>
  <c r="AJ2595" i="12"/>
  <c r="D1345" i="13" s="1"/>
  <c r="AJ840" i="12"/>
  <c r="D3100" i="13" s="1"/>
  <c r="AI2030" i="12"/>
  <c r="C1910" i="13" s="1"/>
  <c r="AJ1917" i="12"/>
  <c r="D2023" i="13" s="1"/>
  <c r="AI2670" i="12"/>
  <c r="C1270" i="13" s="1"/>
  <c r="AI644" i="12"/>
  <c r="C3296" i="13" s="1"/>
  <c r="AI1646" i="12"/>
  <c r="C2294" i="13" s="1"/>
  <c r="AJ321" i="12"/>
  <c r="D3619" i="13" s="1"/>
  <c r="AI3881" i="12"/>
  <c r="C59" i="13" s="1"/>
  <c r="AI1385" i="12"/>
  <c r="C2555" i="13" s="1"/>
  <c r="AJ2094" i="12"/>
  <c r="D1846" i="13" s="1"/>
  <c r="AI3334" i="12"/>
  <c r="C606" i="13" s="1"/>
  <c r="AI189" i="12"/>
  <c r="C3751" i="13" s="1"/>
  <c r="AI3052" i="12"/>
  <c r="C888" i="13" s="1"/>
  <c r="AJ709" i="12"/>
  <c r="D3231" i="13" s="1"/>
  <c r="AJ2573" i="12"/>
  <c r="D1367" i="13" s="1"/>
  <c r="AI1669" i="12"/>
  <c r="C2271" i="13" s="1"/>
  <c r="AI2520" i="12"/>
  <c r="C1420" i="13" s="1"/>
  <c r="AJ3808" i="12"/>
  <c r="D132" i="13" s="1"/>
  <c r="AJ2736" i="12"/>
  <c r="D1204" i="13" s="1"/>
  <c r="AI1298" i="12"/>
  <c r="C2642" i="13" s="1"/>
  <c r="AI1181" i="12"/>
  <c r="C2759" i="13" s="1"/>
  <c r="AI1572" i="12"/>
  <c r="C2368" i="13" s="1"/>
  <c r="AI166" i="12"/>
  <c r="C3774" i="13" s="1"/>
  <c r="AI266" i="12"/>
  <c r="C3674" i="13" s="1"/>
  <c r="AI3101" i="12"/>
  <c r="C839" i="13" s="1"/>
  <c r="AJ1431" i="12"/>
  <c r="D2509" i="13" s="1"/>
  <c r="AJ2617" i="12"/>
  <c r="D1323" i="13" s="1"/>
  <c r="AJ186" i="12"/>
  <c r="D3754" i="13" s="1"/>
  <c r="AJ483" i="12"/>
  <c r="D3457" i="13" s="1"/>
  <c r="AJ2937" i="12"/>
  <c r="D1003" i="13" s="1"/>
  <c r="AJ1939" i="12"/>
  <c r="D2001" i="13" s="1"/>
  <c r="AJ2057" i="12"/>
  <c r="D1883" i="13" s="1"/>
  <c r="AI1814" i="12"/>
  <c r="C2126" i="13" s="1"/>
  <c r="AI2744" i="12"/>
  <c r="C1196" i="13" s="1"/>
  <c r="AI1867" i="12"/>
  <c r="C2073" i="13" s="1"/>
  <c r="AI473" i="12"/>
  <c r="C3467" i="13" s="1"/>
  <c r="AI3608" i="12"/>
  <c r="C332" i="13" s="1"/>
  <c r="AI294" i="12"/>
  <c r="C3646" i="13" s="1"/>
  <c r="AI3877" i="12"/>
  <c r="C63" i="13" s="1"/>
  <c r="AJ3238" i="12"/>
  <c r="D702" i="13" s="1"/>
  <c r="AJ3419" i="12"/>
  <c r="D521" i="13" s="1"/>
  <c r="AJ1248" i="12"/>
  <c r="D2692" i="13" s="1"/>
  <c r="AI846" i="12"/>
  <c r="C3094" i="13" s="1"/>
  <c r="AI1356" i="12"/>
  <c r="C2584" i="13" s="1"/>
  <c r="AI2410" i="12"/>
  <c r="C1530" i="13" s="1"/>
  <c r="AJ245" i="12"/>
  <c r="D3695" i="13" s="1"/>
  <c r="AJ1387" i="12"/>
  <c r="D2553" i="13" s="1"/>
  <c r="AJ3629" i="12"/>
  <c r="D311" i="13" s="1"/>
  <c r="AJ3584" i="12"/>
  <c r="D356" i="13" s="1"/>
  <c r="AJ1105" i="12"/>
  <c r="D2835" i="13" s="1"/>
  <c r="AI2648" i="12"/>
  <c r="C1292" i="13" s="1"/>
  <c r="AI1146" i="12"/>
  <c r="C2794" i="13" s="1"/>
  <c r="AJ1125" i="12"/>
  <c r="D2815" i="13" s="1"/>
  <c r="AJ2043" i="12"/>
  <c r="D1897" i="13" s="1"/>
  <c r="AI565" i="12"/>
  <c r="C3375" i="13" s="1"/>
  <c r="AI2182" i="12"/>
  <c r="C1758" i="13" s="1"/>
  <c r="AI3183" i="12"/>
  <c r="C757" i="13" s="1"/>
  <c r="AJ1428" i="12"/>
  <c r="D2512" i="13" s="1"/>
  <c r="AI1977" i="12"/>
  <c r="C1963" i="13" s="1"/>
  <c r="AI3012" i="12"/>
  <c r="C928" i="13" s="1"/>
  <c r="AI3242" i="12"/>
  <c r="C698" i="13" s="1"/>
  <c r="AJ731" i="12"/>
  <c r="D3209" i="13" s="1"/>
  <c r="AJ2645" i="12"/>
  <c r="D1295" i="13" s="1"/>
  <c r="AI1033" i="12"/>
  <c r="C2907" i="13" s="1"/>
  <c r="AI865" i="12"/>
  <c r="C3075" i="13" s="1"/>
  <c r="AI1408" i="12"/>
  <c r="C2532" i="13" s="1"/>
  <c r="AJ163" i="12"/>
  <c r="D3777" i="13" s="1"/>
  <c r="AJ1555" i="12"/>
  <c r="D2385" i="13" s="1"/>
  <c r="AJ734" i="12"/>
  <c r="D3206" i="13" s="1"/>
  <c r="AI170" i="12"/>
  <c r="C3770" i="13" s="1"/>
  <c r="AI993" i="12"/>
  <c r="C2947" i="13" s="1"/>
  <c r="AJ1919" i="12"/>
  <c r="D2021" i="13" s="1"/>
  <c r="AI3681" i="12"/>
  <c r="C259" i="13" s="1"/>
  <c r="AJ576" i="12"/>
  <c r="D3364" i="13" s="1"/>
  <c r="AI1990" i="12"/>
  <c r="C1950" i="13" s="1"/>
  <c r="AJ1590" i="12"/>
  <c r="D2350" i="13" s="1"/>
  <c r="AJ1667" i="12"/>
  <c r="D2273" i="13" s="1"/>
  <c r="AI3416" i="12"/>
  <c r="C524" i="13" s="1"/>
  <c r="AI2928" i="12"/>
  <c r="C1012" i="13" s="1"/>
  <c r="AJ274" i="12"/>
  <c r="D3666" i="13" s="1"/>
  <c r="AJ1490" i="12"/>
  <c r="D2450" i="13" s="1"/>
  <c r="AJ2565" i="12"/>
  <c r="D1375" i="13" s="1"/>
  <c r="AI410" i="12"/>
  <c r="C3530" i="13" s="1"/>
  <c r="AI2806" i="12"/>
  <c r="C1134" i="13" s="1"/>
  <c r="AI2679" i="12"/>
  <c r="C1261" i="13" s="1"/>
  <c r="AI1457" i="12"/>
  <c r="C2483" i="13" s="1"/>
  <c r="AJ2204" i="12"/>
  <c r="D1736" i="13" s="1"/>
  <c r="AJ3018" i="12"/>
  <c r="D922" i="13" s="1"/>
  <c r="AI1215" i="12"/>
  <c r="C2725" i="13" s="1"/>
  <c r="AI2478" i="12"/>
  <c r="C1462" i="13" s="1"/>
  <c r="AI2738" i="12"/>
  <c r="C1202" i="13" s="1"/>
  <c r="AJ1365" i="12"/>
  <c r="D2575" i="13" s="1"/>
  <c r="AI1473" i="12"/>
  <c r="C2467" i="13" s="1"/>
  <c r="AJ482" i="12"/>
  <c r="D3458" i="13" s="1"/>
  <c r="AI3593" i="12"/>
  <c r="C347" i="13" s="1"/>
  <c r="AI2607" i="12"/>
  <c r="C1333" i="13" s="1"/>
  <c r="AJ2637" i="12"/>
  <c r="D1303" i="13" s="1"/>
  <c r="AJ3715" i="12"/>
  <c r="D225" i="13" s="1"/>
  <c r="AJ2386" i="12"/>
  <c r="D1554" i="13" s="1"/>
  <c r="AI1586" i="12"/>
  <c r="C2354" i="13" s="1"/>
  <c r="AI204" i="12"/>
  <c r="C3736" i="13" s="1"/>
  <c r="AI889" i="12"/>
  <c r="C3051" i="13" s="1"/>
  <c r="AJ1185" i="12"/>
  <c r="D2755" i="13" s="1"/>
  <c r="AI2899" i="12"/>
  <c r="C1041" i="13" s="1"/>
  <c r="AI996" i="12"/>
  <c r="C2944" i="13" s="1"/>
  <c r="AI1576" i="12"/>
  <c r="C2364" i="13" s="1"/>
  <c r="AI668" i="12"/>
  <c r="C3272" i="13" s="1"/>
  <c r="AI1085" i="12"/>
  <c r="C2855" i="13" s="1"/>
  <c r="AI1955" i="12"/>
  <c r="C1985" i="13" s="1"/>
  <c r="AI1948" i="12"/>
  <c r="C1992" i="13" s="1"/>
  <c r="AJ485" i="12"/>
  <c r="D3455" i="13" s="1"/>
  <c r="AJ1545" i="12"/>
  <c r="D2395" i="13" s="1"/>
  <c r="AI2947" i="12"/>
  <c r="C993" i="13" s="1"/>
  <c r="AJ3558" i="12"/>
  <c r="D382" i="13" s="1"/>
  <c r="AJ637" i="12"/>
  <c r="D3303" i="13" s="1"/>
  <c r="AJ697" i="12"/>
  <c r="D3243" i="13" s="1"/>
  <c r="AI1689" i="12"/>
  <c r="C2251" i="13" s="1"/>
  <c r="AI2556" i="12"/>
  <c r="C1384" i="13" s="1"/>
  <c r="AJ2160" i="12"/>
  <c r="D1780" i="13" s="1"/>
  <c r="AI1400" i="12"/>
  <c r="C2540" i="13" s="1"/>
  <c r="AJ404" i="12"/>
  <c r="D3536" i="13" s="1"/>
  <c r="AI1361" i="12"/>
  <c r="C2579" i="13" s="1"/>
  <c r="AJ3050" i="12"/>
  <c r="D890" i="13" s="1"/>
  <c r="AJ3083" i="12"/>
  <c r="D857" i="13" s="1"/>
  <c r="AI428" i="12"/>
  <c r="C3512" i="13" s="1"/>
  <c r="AI1531" i="12"/>
  <c r="C2409" i="13" s="1"/>
  <c r="AJ1631" i="12"/>
  <c r="D2309" i="13" s="1"/>
  <c r="AI829" i="12"/>
  <c r="C3111" i="13" s="1"/>
  <c r="AJ796" i="12"/>
  <c r="D3144" i="13" s="1"/>
  <c r="AI1510" i="12"/>
  <c r="C2430" i="13" s="1"/>
  <c r="AI1695" i="12"/>
  <c r="C2245" i="13" s="1"/>
  <c r="AI1670" i="12"/>
  <c r="C2270" i="13" s="1"/>
  <c r="AI571" i="12"/>
  <c r="C3369" i="13" s="1"/>
  <c r="AJ1027" i="12"/>
  <c r="D2913" i="13" s="1"/>
  <c r="AI494" i="12"/>
  <c r="C3446" i="13" s="1"/>
  <c r="AI470" i="12"/>
  <c r="C3470" i="13" s="1"/>
  <c r="AJ390" i="12"/>
  <c r="D3550" i="13" s="1"/>
  <c r="AJ3304" i="12"/>
  <c r="D636" i="13" s="1"/>
  <c r="AJ651" i="12"/>
  <c r="D3289" i="13" s="1"/>
  <c r="AI1236" i="12"/>
  <c r="C2704" i="13" s="1"/>
  <c r="AJ3309" i="12"/>
  <c r="D631" i="13" s="1"/>
  <c r="AJ168" i="12"/>
  <c r="D3772" i="13" s="1"/>
  <c r="AI1459" i="12"/>
  <c r="C2481" i="13" s="1"/>
  <c r="AI1267" i="12"/>
  <c r="C2673" i="13" s="1"/>
  <c r="AI2222" i="12"/>
  <c r="C1718" i="13" s="1"/>
  <c r="AJ556" i="12"/>
  <c r="D3384" i="13" s="1"/>
  <c r="AJ1284" i="12"/>
  <c r="D2656" i="13" s="1"/>
  <c r="AJ1271" i="12"/>
  <c r="D2669" i="13" s="1"/>
  <c r="AJ415" i="12"/>
  <c r="D3525" i="13" s="1"/>
  <c r="AI462" i="12"/>
  <c r="C3478" i="13" s="1"/>
  <c r="AI2089" i="12"/>
  <c r="C1851" i="13" s="1"/>
  <c r="AI612" i="12"/>
  <c r="C3328" i="13" s="1"/>
  <c r="AJ2170" i="12"/>
  <c r="D1770" i="13" s="1"/>
  <c r="AJ1891" i="12"/>
  <c r="D2049" i="13" s="1"/>
  <c r="AI2498" i="12"/>
  <c r="C1442" i="13" s="1"/>
  <c r="AJ339" i="12"/>
  <c r="D3601" i="13" s="1"/>
  <c r="AJ670" i="12"/>
  <c r="D3270" i="13" s="1"/>
  <c r="AI1145" i="12"/>
  <c r="C2795" i="13" s="1"/>
  <c r="AI179" i="12"/>
  <c r="C3761" i="13" s="1"/>
  <c r="AJ2525" i="12"/>
  <c r="D1415" i="13" s="1"/>
  <c r="AI508" i="12"/>
  <c r="C3432" i="13" s="1"/>
  <c r="AJ1205" i="12"/>
  <c r="D2735" i="13" s="1"/>
  <c r="AI1316" i="12"/>
  <c r="C2624" i="13" s="1"/>
  <c r="AI1364" i="12"/>
  <c r="C2576" i="13" s="1"/>
  <c r="AI3364" i="12"/>
  <c r="C576" i="13" s="1"/>
  <c r="AJ748" i="12"/>
  <c r="D3192" i="13" s="1"/>
  <c r="AJ3590" i="12"/>
  <c r="D350" i="13" s="1"/>
  <c r="AJ1321" i="12"/>
  <c r="D2619" i="13" s="1"/>
  <c r="AI2532" i="12"/>
  <c r="C1408" i="13" s="1"/>
  <c r="AJ1771" i="12"/>
  <c r="D2169" i="13" s="1"/>
  <c r="AI3014" i="12"/>
  <c r="C926" i="13" s="1"/>
  <c r="AJ723" i="12"/>
  <c r="D3217" i="13" s="1"/>
  <c r="AI2253" i="12"/>
  <c r="C1687" i="13" s="1"/>
  <c r="AJ986" i="12"/>
  <c r="D2954" i="13" s="1"/>
  <c r="AI3302" i="12"/>
  <c r="C638" i="13" s="1"/>
  <c r="AI981" i="12"/>
  <c r="C2959" i="13" s="1"/>
  <c r="AI2929" i="12"/>
  <c r="C1011" i="13" s="1"/>
  <c r="AJ2695" i="12"/>
  <c r="D1245" i="13" s="1"/>
  <c r="AI2770" i="12"/>
  <c r="C1170" i="13" s="1"/>
  <c r="AJ334" i="12"/>
  <c r="D3606" i="13" s="1"/>
  <c r="AI2122" i="12"/>
  <c r="C1818" i="13" s="1"/>
  <c r="AJ3260" i="12"/>
  <c r="D680" i="13" s="1"/>
  <c r="AI1569" i="12"/>
  <c r="C2371" i="13" s="1"/>
  <c r="AI2544" i="12"/>
  <c r="C1396" i="13" s="1"/>
  <c r="AI2333" i="12"/>
  <c r="C1607" i="13" s="1"/>
  <c r="AI2762" i="12"/>
  <c r="C1178" i="13" s="1"/>
  <c r="AJ1422" i="12"/>
  <c r="D2518" i="13" s="1"/>
  <c r="AJ1362" i="12"/>
  <c r="D2578" i="13" s="1"/>
  <c r="AI3556" i="12"/>
  <c r="C384" i="13" s="1"/>
  <c r="AI1826" i="12"/>
  <c r="C2114" i="13" s="1"/>
  <c r="AI2200" i="12"/>
  <c r="C1740" i="13" s="1"/>
  <c r="AI3203" i="12"/>
  <c r="C737" i="13" s="1"/>
  <c r="AI1074" i="12"/>
  <c r="C2866" i="13" s="1"/>
  <c r="AI2839" i="12"/>
  <c r="C1101" i="13" s="1"/>
  <c r="AI563" i="12"/>
  <c r="C3377" i="13" s="1"/>
  <c r="AJ1881" i="12"/>
  <c r="D2059" i="13" s="1"/>
  <c r="AJ1909" i="12"/>
  <c r="D2031" i="13" s="1"/>
  <c r="AI444" i="12"/>
  <c r="C3496" i="13" s="1"/>
  <c r="AI2167" i="12"/>
  <c r="C1773" i="13" s="1"/>
  <c r="AI976" i="12"/>
  <c r="C2964" i="13" s="1"/>
  <c r="AI401" i="12"/>
  <c r="C3539" i="13" s="1"/>
  <c r="AI2213" i="12"/>
  <c r="C1727" i="13" s="1"/>
  <c r="AJ625" i="12"/>
  <c r="D3315" i="13" s="1"/>
  <c r="AI2821" i="12"/>
  <c r="C1119" i="13" s="1"/>
  <c r="AI2232" i="12"/>
  <c r="C1708" i="13" s="1"/>
  <c r="AJ2757" i="12"/>
  <c r="D1183" i="13" s="1"/>
  <c r="AI249" i="12"/>
  <c r="C3691" i="13" s="1"/>
  <c r="AJ910" i="12"/>
  <c r="D3030" i="13" s="1"/>
  <c r="AI191" i="12"/>
  <c r="C3749" i="13" s="1"/>
  <c r="AJ624" i="12"/>
  <c r="D3316" i="13" s="1"/>
  <c r="AJ1830" i="12"/>
  <c r="D2110" i="13" s="1"/>
  <c r="AJ799" i="12"/>
  <c r="D3141" i="13" s="1"/>
  <c r="AJ2991" i="12"/>
  <c r="D949" i="13" s="1"/>
  <c r="AJ2012" i="12"/>
  <c r="D1928" i="13" s="1"/>
  <c r="AI1324" i="12"/>
  <c r="C2616" i="13" s="1"/>
  <c r="AJ1753" i="12"/>
  <c r="D2187" i="13" s="1"/>
  <c r="AI1597" i="12"/>
  <c r="C2343" i="13" s="1"/>
  <c r="AJ1872" i="12"/>
  <c r="D2068" i="13" s="1"/>
  <c r="AJ1291" i="12"/>
  <c r="D2649" i="13" s="1"/>
  <c r="AI1175" i="12"/>
  <c r="C2765" i="13" s="1"/>
  <c r="AJ2661" i="12"/>
  <c r="D1279" i="13" s="1"/>
  <c r="AI3217" i="12"/>
  <c r="C723" i="13" s="1"/>
  <c r="AJ631" i="12"/>
  <c r="D3309" i="13" s="1"/>
  <c r="AJ2342" i="12"/>
  <c r="D1598" i="13" s="1"/>
  <c r="AI1166" i="12"/>
  <c r="C2774" i="13" s="1"/>
  <c r="AI1813" i="12"/>
  <c r="C2127" i="13" s="1"/>
  <c r="AI3020" i="12"/>
  <c r="C920" i="13" s="1"/>
  <c r="AI521" i="12"/>
  <c r="C3419" i="13" s="1"/>
  <c r="AI728" i="12"/>
  <c r="C3212" i="13" s="1"/>
  <c r="AJ1825" i="12"/>
  <c r="D2115" i="13" s="1"/>
  <c r="AJ2256" i="12"/>
  <c r="D1684" i="13" s="1"/>
  <c r="AI1708" i="12"/>
  <c r="C2232" i="13" s="1"/>
  <c r="AI3164" i="12"/>
  <c r="C776" i="13" s="1"/>
  <c r="AJ3073" i="12"/>
  <c r="D867" i="13" s="1"/>
  <c r="AI1300" i="12"/>
  <c r="C2640" i="13" s="1"/>
  <c r="AJ3131" i="12"/>
  <c r="D809" i="13" s="1"/>
  <c r="AJ1229" i="12"/>
  <c r="D2711" i="13" s="1"/>
  <c r="AI3179" i="12"/>
  <c r="C761" i="13" s="1"/>
  <c r="AJ1937" i="12"/>
  <c r="D2003" i="13" s="1"/>
  <c r="AJ3535" i="12"/>
  <c r="D405" i="13" s="1"/>
  <c r="AJ453" i="12"/>
  <c r="D3487" i="13" s="1"/>
  <c r="AJ2004" i="12"/>
  <c r="D1936" i="13" s="1"/>
  <c r="AI1142" i="12"/>
  <c r="C2798" i="13" s="1"/>
  <c r="AJ1419" i="12"/>
  <c r="D2521" i="13" s="1"/>
  <c r="AI803" i="12"/>
  <c r="C3137" i="13" s="1"/>
  <c r="AI486" i="12"/>
  <c r="C3454" i="13" s="1"/>
  <c r="AJ567" i="12"/>
  <c r="D3373" i="13" s="1"/>
  <c r="AJ951" i="12"/>
  <c r="D2989" i="13" s="1"/>
  <c r="AI2746" i="12"/>
  <c r="C1194" i="13" s="1"/>
  <c r="AJ2176" i="12"/>
  <c r="D1764" i="13" s="1"/>
  <c r="AJ1373" i="12"/>
  <c r="D2567" i="13" s="1"/>
  <c r="AJ241" i="12"/>
  <c r="D3699" i="13" s="1"/>
  <c r="AI1446" i="12"/>
  <c r="C2494" i="13" s="1"/>
  <c r="AJ2165" i="12"/>
  <c r="D1775" i="13" s="1"/>
  <c r="AI1925" i="12"/>
  <c r="C2015" i="13" s="1"/>
  <c r="AI2331" i="12"/>
  <c r="C1609" i="13" s="1"/>
  <c r="AI580" i="12"/>
  <c r="C3360" i="13" s="1"/>
  <c r="AJ850" i="12"/>
  <c r="D3090" i="13" s="1"/>
  <c r="AI881" i="12"/>
  <c r="C3059" i="13" s="1"/>
  <c r="AI2192" i="12"/>
  <c r="C1748" i="13" s="1"/>
  <c r="AI652" i="12"/>
  <c r="C3288" i="13" s="1"/>
  <c r="AJ2814" i="12"/>
  <c r="D1126" i="13" s="1"/>
  <c r="AI2837" i="12"/>
  <c r="C1103" i="13" s="1"/>
  <c r="AJ1536" i="12"/>
  <c r="D2404" i="13" s="1"/>
  <c r="AI3932" i="12"/>
  <c r="C8" i="13" s="1"/>
  <c r="AI3109" i="12"/>
  <c r="C831" i="13" s="1"/>
  <c r="AJ257" i="12"/>
  <c r="D3683" i="13" s="1"/>
  <c r="AI1276" i="12"/>
  <c r="C2664" i="13" s="1"/>
  <c r="AI1709" i="12"/>
  <c r="C2231" i="13" s="1"/>
  <c r="AI895" i="12"/>
  <c r="C3045" i="13" s="1"/>
  <c r="AJ2788" i="12"/>
  <c r="D1152" i="13" s="1"/>
  <c r="AI960" i="12"/>
  <c r="C2980" i="13" s="1"/>
  <c r="AJ2554" i="12"/>
  <c r="D1386" i="13" s="1"/>
  <c r="AJ1849" i="12"/>
  <c r="D2091" i="13" s="1"/>
  <c r="AJ2417" i="12"/>
  <c r="D1523" i="13" s="1"/>
  <c r="AJ2075" i="12"/>
  <c r="D1865" i="13" s="1"/>
  <c r="AI815" i="12"/>
  <c r="C3125" i="13" s="1"/>
  <c r="AJ2185" i="12"/>
  <c r="D1755" i="13" s="1"/>
  <c r="AJ536" i="12"/>
  <c r="D3404" i="13" s="1"/>
  <c r="AI2903" i="12"/>
  <c r="C1037" i="13" s="1"/>
  <c r="AJ1139" i="12"/>
  <c r="D2801" i="13" s="1"/>
  <c r="AI1837" i="12"/>
  <c r="C2103" i="13" s="1"/>
  <c r="AJ1995" i="12"/>
  <c r="D1945" i="13" s="1"/>
  <c r="AJ1730" i="12"/>
  <c r="D2210" i="13" s="1"/>
  <c r="AJ2946" i="12"/>
  <c r="D994" i="13" s="1"/>
  <c r="AJ167" i="12"/>
  <c r="D3773" i="13" s="1"/>
  <c r="AJ877" i="12"/>
  <c r="D3063" i="13" s="1"/>
  <c r="AI1962" i="12"/>
  <c r="C1978" i="13" s="1"/>
  <c r="AI638" i="12"/>
  <c r="C3302" i="13" s="1"/>
  <c r="AJ3207" i="12"/>
  <c r="D733" i="13" s="1"/>
  <c r="AI2035" i="12"/>
  <c r="C1905" i="13" s="1"/>
  <c r="AI2801" i="12"/>
  <c r="C1139" i="13" s="1"/>
  <c r="AI1129" i="12"/>
  <c r="C2811" i="13" s="1"/>
  <c r="AJ3524" i="12"/>
  <c r="D416" i="13" s="1"/>
  <c r="AI3496" i="12"/>
  <c r="C444" i="13" s="1"/>
  <c r="AI1889" i="12"/>
  <c r="C2051" i="13" s="1"/>
  <c r="AI1079" i="12"/>
  <c r="C2861" i="13" s="1"/>
  <c r="AJ3745" i="12"/>
  <c r="D195" i="13" s="1"/>
  <c r="AJ1386" i="12"/>
  <c r="D2554" i="13" s="1"/>
  <c r="AJ1696" i="12"/>
  <c r="D2244" i="13" s="1"/>
  <c r="AI1899" i="12"/>
  <c r="C2041" i="13" s="1"/>
  <c r="AI2085" i="12"/>
  <c r="C1855" i="13" s="1"/>
  <c r="AI2967" i="12"/>
  <c r="C973" i="13" s="1"/>
  <c r="AI2988" i="12"/>
  <c r="C952" i="13" s="1"/>
  <c r="AJ1165" i="12"/>
  <c r="D2775" i="13" s="1"/>
  <c r="AI3676" i="12"/>
  <c r="C264" i="13" s="1"/>
  <c r="AJ3638" i="12"/>
  <c r="D302" i="13" s="1"/>
  <c r="AJ842" i="12"/>
  <c r="D3098" i="13" s="1"/>
  <c r="AI3760" i="12"/>
  <c r="C180" i="13" s="1"/>
  <c r="AI512" i="12"/>
  <c r="C3428" i="13" s="1"/>
  <c r="AJ1972" i="12"/>
  <c r="D1968" i="13" s="1"/>
  <c r="AI535" i="12"/>
  <c r="C3405" i="13" s="1"/>
  <c r="AI463" i="12"/>
  <c r="C3477" i="13" s="1"/>
  <c r="AJ1048" i="12"/>
  <c r="D2892" i="13" s="1"/>
  <c r="AI1332" i="12"/>
  <c r="C2608" i="13" s="1"/>
  <c r="AI1759" i="12"/>
  <c r="C2181" i="13" s="1"/>
  <c r="AI852" i="12"/>
  <c r="C3088" i="13" s="1"/>
  <c r="AI2601" i="12"/>
  <c r="C1339" i="13" s="1"/>
  <c r="AJ2494" i="12"/>
  <c r="D1446" i="13" s="1"/>
  <c r="AI374" i="12"/>
  <c r="C3566" i="13" s="1"/>
  <c r="AI1910" i="12"/>
  <c r="C2030" i="13" s="1"/>
  <c r="AJ1312" i="12"/>
  <c r="D2628" i="13" s="1"/>
  <c r="AI3430" i="12"/>
  <c r="C510" i="13" s="1"/>
  <c r="AI1223" i="12"/>
  <c r="C2717" i="13" s="1"/>
  <c r="AJ591" i="12"/>
  <c r="D3349" i="13" s="1"/>
  <c r="AI544" i="12"/>
  <c r="C3396" i="13" s="1"/>
  <c r="AI265" i="12"/>
  <c r="C3675" i="13" s="1"/>
  <c r="AJ3127" i="12"/>
  <c r="D813" i="13" s="1"/>
  <c r="AJ1478" i="12"/>
  <c r="D2462" i="13" s="1"/>
  <c r="AI3541" i="12"/>
  <c r="C399" i="13" s="1"/>
  <c r="AI2593" i="12"/>
  <c r="C1347" i="13" s="1"/>
  <c r="AJ1022" i="12"/>
  <c r="D2918" i="13" s="1"/>
  <c r="AI907" i="12"/>
  <c r="C3033" i="13" s="1"/>
  <c r="AI995" i="12"/>
  <c r="C2945" i="13" s="1"/>
  <c r="AI2732" i="12"/>
  <c r="C1208" i="13" s="1"/>
  <c r="AI1911" i="12"/>
  <c r="C2029" i="13" s="1"/>
  <c r="AJ1313" i="12"/>
  <c r="D2627" i="13" s="1"/>
  <c r="AI3404" i="12"/>
  <c r="C536" i="13" s="1"/>
  <c r="AJ1694" i="12"/>
  <c r="D2246" i="13" s="1"/>
  <c r="AI2225" i="12"/>
  <c r="C1715" i="13" s="1"/>
  <c r="AI774" i="12"/>
  <c r="C3166" i="13" s="1"/>
  <c r="AJ1067" i="12"/>
  <c r="D2873" i="13" s="1"/>
  <c r="AJ1566" i="12"/>
  <c r="D2374" i="13" s="1"/>
  <c r="AJ979" i="12"/>
  <c r="D2961" i="13" s="1"/>
  <c r="AI197" i="12"/>
  <c r="C3743" i="13" s="1"/>
  <c r="AI1782" i="12"/>
  <c r="C2158" i="13" s="1"/>
  <c r="AJ700" i="12"/>
  <c r="D3240" i="13" s="1"/>
  <c r="AJ1786" i="12"/>
  <c r="D2154" i="13" s="1"/>
  <c r="AJ1287" i="12"/>
  <c r="D2653" i="13" s="1"/>
  <c r="AJ2073" i="12"/>
  <c r="D1867" i="13" s="1"/>
  <c r="AI1432" i="12"/>
  <c r="C2508" i="13" s="1"/>
  <c r="AI1121" i="12"/>
  <c r="C2819" i="13" s="1"/>
  <c r="AI223" i="12"/>
  <c r="C3717" i="13" s="1"/>
  <c r="AJ3467" i="12"/>
  <c r="D473" i="13" s="1"/>
  <c r="AI2090" i="12"/>
  <c r="C1850" i="13" s="1"/>
  <c r="AI2332" i="12"/>
  <c r="C1608" i="13" s="1"/>
  <c r="AJ2612" i="12"/>
  <c r="D1328" i="13" s="1"/>
  <c r="AI2960" i="12"/>
  <c r="C980" i="13" s="1"/>
  <c r="AI1330" i="12"/>
  <c r="C2610" i="13" s="1"/>
  <c r="AJ2028" i="12"/>
  <c r="D1912" i="13" s="1"/>
  <c r="AI2642" i="12"/>
  <c r="C1298" i="13" s="1"/>
  <c r="AI451" i="12"/>
  <c r="C3489" i="13" s="1"/>
  <c r="AI745" i="12"/>
  <c r="C3195" i="13" s="1"/>
  <c r="AJ2309" i="12"/>
  <c r="D1631" i="13" s="1"/>
  <c r="AJ2336" i="12"/>
  <c r="D1604" i="13" s="1"/>
  <c r="AJ2181" i="12"/>
  <c r="D1759" i="13" s="1"/>
  <c r="AJ2308" i="12"/>
  <c r="D1632" i="13" s="1"/>
  <c r="AI2989" i="12"/>
  <c r="C951" i="13" s="1"/>
  <c r="AI570" i="12"/>
  <c r="C3370" i="13" s="1"/>
  <c r="AJ3537" i="12"/>
  <c r="D403" i="13" s="1"/>
  <c r="AJ375" i="12"/>
  <c r="D3565" i="13" s="1"/>
  <c r="AJ572" i="12"/>
  <c r="D3368" i="13" s="1"/>
  <c r="AI3193" i="12"/>
  <c r="C747" i="13" s="1"/>
  <c r="AI3075" i="12"/>
  <c r="C865" i="13" s="1"/>
  <c r="AJ3166" i="12"/>
  <c r="D774" i="13" s="1"/>
  <c r="AI3060" i="12"/>
  <c r="C880" i="13" s="1"/>
  <c r="AJ1376" i="12"/>
  <c r="D2564" i="13" s="1"/>
  <c r="AJ332" i="12"/>
  <c r="D3608" i="13" s="1"/>
  <c r="AJ2829" i="12"/>
  <c r="D1111" i="13" s="1"/>
  <c r="AI1449" i="12"/>
  <c r="C2491" i="13" s="1"/>
  <c r="AI3216" i="12"/>
  <c r="C724" i="13" s="1"/>
  <c r="AI3567" i="12"/>
  <c r="C373" i="13" s="1"/>
  <c r="AJ3108" i="12"/>
  <c r="D832" i="13" s="1"/>
  <c r="AI2243" i="12"/>
  <c r="C1697" i="13" s="1"/>
  <c r="AJ176" i="12"/>
  <c r="D3764" i="13" s="1"/>
  <c r="AJ160" i="12"/>
  <c r="D3780" i="13" s="1"/>
  <c r="AJ1870" i="12"/>
  <c r="D2070" i="13" s="1"/>
  <c r="AI3189" i="12"/>
  <c r="C751" i="13" s="1"/>
  <c r="AJ2119" i="12"/>
  <c r="D1821" i="13" s="1"/>
  <c r="AJ2549" i="12"/>
  <c r="D1391" i="13" s="1"/>
  <c r="AI3170" i="12"/>
  <c r="C770" i="13" s="1"/>
  <c r="AJ2742" i="12"/>
  <c r="D1198" i="13" s="1"/>
  <c r="AJ2049" i="12"/>
  <c r="D1891" i="13" s="1"/>
  <c r="AI3682" i="12"/>
  <c r="C258" i="13" s="1"/>
  <c r="AI2345" i="12"/>
  <c r="C1595" i="13" s="1"/>
  <c r="AI3728" i="12"/>
  <c r="C212" i="13" s="1"/>
  <c r="AJ328" i="12"/>
  <c r="D3612" i="13" s="1"/>
  <c r="AI764" i="12"/>
  <c r="C3176" i="13" s="1"/>
  <c r="AJ382" i="12"/>
  <c r="D3558" i="13" s="1"/>
  <c r="AI1634" i="12"/>
  <c r="C2306" i="13" s="1"/>
  <c r="AJ396" i="12"/>
  <c r="D3544" i="13" s="1"/>
  <c r="AJ2469" i="12"/>
  <c r="D1471" i="13" s="1"/>
  <c r="AJ3395" i="12"/>
  <c r="D545" i="13" s="1"/>
  <c r="AI1319" i="12"/>
  <c r="C2621" i="13" s="1"/>
  <c r="AJ934" i="12"/>
  <c r="D3006" i="13" s="1"/>
  <c r="AJ1827" i="12"/>
  <c r="D2113" i="13" s="1"/>
  <c r="AJ3310" i="12"/>
  <c r="D630" i="13" s="1"/>
  <c r="AJ660" i="12"/>
  <c r="D3280" i="13" s="1"/>
  <c r="AJ2635" i="12"/>
  <c r="D1305" i="13" s="1"/>
  <c r="AJ393" i="12"/>
  <c r="D3547" i="13" s="1"/>
  <c r="AJ931" i="12"/>
  <c r="D3009" i="13" s="1"/>
  <c r="AI1714" i="12"/>
  <c r="C2226" i="13" s="1"/>
  <c r="AI1564" i="12"/>
  <c r="C2376" i="13" s="1"/>
  <c r="AJ2844" i="12"/>
  <c r="D1096" i="13" s="1"/>
  <c r="AI1521" i="12"/>
  <c r="C2419" i="13" s="1"/>
  <c r="AI2502" i="12"/>
  <c r="C1438" i="13" s="1"/>
  <c r="AJ1487" i="12"/>
  <c r="D2453" i="13" s="1"/>
  <c r="AI2584" i="12"/>
  <c r="C1356" i="13" s="1"/>
  <c r="AI2420" i="12"/>
  <c r="C1520" i="13" s="1"/>
  <c r="AJ828" i="12"/>
  <c r="D3112" i="13" s="1"/>
  <c r="AI2037" i="12"/>
  <c r="C1903" i="13" s="1"/>
  <c r="AI1918" i="12"/>
  <c r="C2022" i="13" s="1"/>
  <c r="AI2129" i="12"/>
  <c r="C1811" i="13" s="1"/>
  <c r="AJ1303" i="12"/>
  <c r="D2637" i="13" s="1"/>
  <c r="AI1659" i="12"/>
  <c r="C2281" i="13" s="1"/>
  <c r="AJ1151" i="12"/>
  <c r="D2789" i="13" s="1"/>
  <c r="AI3744" i="12"/>
  <c r="C196" i="13" s="1"/>
  <c r="AJ1078" i="12"/>
  <c r="D2862" i="13" s="1"/>
  <c r="AJ2301" i="12"/>
  <c r="D1639" i="13" s="1"/>
  <c r="AJ664" i="12"/>
  <c r="D3276" i="13" s="1"/>
  <c r="AJ2935" i="12"/>
  <c r="D1005" i="13" s="1"/>
  <c r="AI1791" i="12"/>
  <c r="C2149" i="13" s="1"/>
  <c r="AI727" i="12"/>
  <c r="C3213" i="13" s="1"/>
  <c r="AI924" i="12"/>
  <c r="C3016" i="13" s="1"/>
  <c r="AJ1495" i="12"/>
  <c r="D2445" i="13" s="1"/>
  <c r="AJ2959" i="12"/>
  <c r="D981" i="13" s="1"/>
  <c r="AI3219" i="12"/>
  <c r="C721" i="13" s="1"/>
  <c r="AJ770" i="12"/>
  <c r="D3170" i="13" s="1"/>
  <c r="AJ2249" i="12"/>
  <c r="D1691" i="13" s="1"/>
  <c r="AJ1547" i="12"/>
  <c r="D2393" i="13" s="1"/>
  <c r="AJ2031" i="12"/>
  <c r="D1909" i="13" s="1"/>
  <c r="AJ1815" i="12"/>
  <c r="D2125" i="13" s="1"/>
  <c r="AI1890" i="12"/>
  <c r="C2050" i="13" s="1"/>
  <c r="AI1665" i="12"/>
  <c r="C2275" i="13" s="1"/>
  <c r="AI845" i="12"/>
  <c r="C3095" i="13" s="1"/>
  <c r="AJ1260" i="12"/>
  <c r="D2680" i="13" s="1"/>
  <c r="AI1752" i="12"/>
  <c r="C2188" i="13" s="1"/>
  <c r="AI198" i="12"/>
  <c r="C3742" i="13" s="1"/>
  <c r="AJ3673" i="12"/>
  <c r="D267" i="13" s="1"/>
  <c r="AI1647" i="12"/>
  <c r="C2293" i="13" s="1"/>
  <c r="AJ1548" i="12"/>
  <c r="D2392" i="13" s="1"/>
  <c r="AJ2381" i="12"/>
  <c r="D1559" i="13" s="1"/>
  <c r="AI1091" i="12"/>
  <c r="C2849" i="13" s="1"/>
  <c r="AI2868" i="12"/>
  <c r="C1072" i="13" s="1"/>
  <c r="AI1403" i="12"/>
  <c r="C2537" i="13" s="1"/>
  <c r="AJ1062" i="12"/>
  <c r="D2878" i="13" s="1"/>
  <c r="AI2198" i="12"/>
  <c r="C1742" i="13" s="1"/>
  <c r="AJ640" i="12"/>
  <c r="D3300" i="13" s="1"/>
  <c r="AJ2144" i="12"/>
  <c r="D1796" i="13" s="1"/>
  <c r="AJ2219" i="12"/>
  <c r="D1721" i="13" s="1"/>
  <c r="AJ2830" i="12"/>
  <c r="D1110" i="13" s="1"/>
  <c r="AJ1337" i="12"/>
  <c r="D2603" i="13" s="1"/>
  <c r="AJ873" i="12"/>
  <c r="D3067" i="13" s="1"/>
  <c r="AJ1831" i="12"/>
  <c r="D2109" i="13" s="1"/>
  <c r="AJ2836" i="12"/>
  <c r="D1104" i="13" s="1"/>
  <c r="AI1840" i="12"/>
  <c r="C2100" i="13" s="1"/>
  <c r="AI513" i="12"/>
  <c r="C3427" i="13" s="1"/>
  <c r="AJ694" i="12"/>
  <c r="D3246" i="13" s="1"/>
  <c r="AI2529" i="12"/>
  <c r="C1411" i="13" s="1"/>
  <c r="AI1738" i="12"/>
  <c r="C2202" i="13" s="1"/>
  <c r="AJ1985" i="12"/>
  <c r="D1955" i="13" s="1"/>
  <c r="AI2850" i="12"/>
  <c r="C1090" i="13" s="1"/>
  <c r="AI2080" i="12"/>
  <c r="C1860" i="13" s="1"/>
  <c r="AJ3410" i="12"/>
  <c r="D530" i="13" s="1"/>
  <c r="AJ3734" i="12"/>
  <c r="D206" i="13" s="1"/>
  <c r="AJ2570" i="12"/>
  <c r="D1370" i="13" s="1"/>
  <c r="AI3056" i="12"/>
  <c r="C884" i="13" s="1"/>
  <c r="AI1873" i="12"/>
  <c r="C2067" i="13" s="1"/>
  <c r="AI2235" i="12"/>
  <c r="C1705" i="13" s="1"/>
  <c r="AI1717" i="12"/>
  <c r="C2223" i="13" s="1"/>
  <c r="AI771" i="12"/>
  <c r="C3169" i="13" s="1"/>
  <c r="AJ2779" i="12"/>
  <c r="D1161" i="13" s="1"/>
  <c r="AJ1798" i="12"/>
  <c r="D2142" i="13" s="1"/>
  <c r="AJ1853" i="12"/>
  <c r="D2087" i="13" s="1"/>
  <c r="AJ316" i="12"/>
  <c r="D3624" i="13" s="1"/>
  <c r="AI287" i="12"/>
  <c r="C3653" i="13" s="1"/>
  <c r="AJ1546" i="12"/>
  <c r="D2394" i="13" s="1"/>
  <c r="AI1702" i="12"/>
  <c r="C2238" i="13" s="1"/>
  <c r="AJ3313" i="12"/>
  <c r="D627" i="13" s="1"/>
  <c r="AI1552" i="12"/>
  <c r="C2388" i="13" s="1"/>
  <c r="AJ2151" i="12"/>
  <c r="D1789" i="13" s="1"/>
  <c r="AI676" i="12"/>
  <c r="C3264" i="13" s="1"/>
  <c r="AI152" i="12"/>
  <c r="C3788" i="13" s="1"/>
  <c r="AI386" i="12"/>
  <c r="C3554" i="13" s="1"/>
  <c r="AJ2500" i="12"/>
  <c r="D1440" i="13" s="1"/>
  <c r="AI798" i="12"/>
  <c r="C3142" i="13" s="1"/>
  <c r="AJ388" i="12"/>
  <c r="D3552" i="13" s="1"/>
  <c r="AI1728" i="12"/>
  <c r="C2212" i="13" s="1"/>
  <c r="AJ3501" i="12"/>
  <c r="D439" i="13" s="1"/>
  <c r="AJ1384" i="12"/>
  <c r="D2556" i="13" s="1"/>
  <c r="AI2610" i="12"/>
  <c r="C1330" i="13" s="1"/>
  <c r="AI525" i="12"/>
  <c r="C3415" i="13" s="1"/>
  <c r="AI836" i="12"/>
  <c r="C3104" i="13" s="1"/>
  <c r="AI2118" i="12"/>
  <c r="C1822" i="13" s="1"/>
  <c r="AI1253" i="12"/>
  <c r="C2687" i="13" s="1"/>
  <c r="AI980" i="12"/>
  <c r="C2960" i="13" s="1"/>
  <c r="AI946" i="12"/>
  <c r="C2994" i="13" s="1"/>
  <c r="AI2864" i="12"/>
  <c r="C1076" i="13" s="1"/>
  <c r="AJ2026" i="12"/>
  <c r="D1914" i="13" s="1"/>
  <c r="AJ3016" i="12"/>
  <c r="D924" i="13" s="1"/>
  <c r="AJ1095" i="12"/>
  <c r="D2845" i="13" s="1"/>
  <c r="AI643" i="12"/>
  <c r="C3297" i="13" s="1"/>
  <c r="AJ3596" i="12"/>
  <c r="D344" i="13" s="1"/>
  <c r="AJ2756" i="12"/>
  <c r="D1184" i="13" s="1"/>
  <c r="AI2305" i="12"/>
  <c r="C1635" i="13" s="1"/>
  <c r="AI3915" i="12"/>
  <c r="C25" i="13" s="1"/>
  <c r="AI3724" i="12"/>
  <c r="C216" i="13" s="1"/>
  <c r="AI1594" i="12"/>
  <c r="C2346" i="13" s="1"/>
  <c r="AI901" i="12"/>
  <c r="C3039" i="13" s="1"/>
  <c r="AI3726" i="12"/>
  <c r="C214" i="13" s="1"/>
  <c r="AI662" i="12"/>
  <c r="C3278" i="13" s="1"/>
  <c r="AI1922" i="12"/>
  <c r="C2018" i="13" s="1"/>
  <c r="AI1279" i="12"/>
  <c r="C2661" i="13" s="1"/>
  <c r="AJ824" i="12"/>
  <c r="D3116" i="13" s="1"/>
  <c r="AI3126" i="12"/>
  <c r="C814" i="13" s="1"/>
  <c r="AJ1065" i="12"/>
  <c r="D2875" i="13" s="1"/>
  <c r="AI1187" i="12"/>
  <c r="C2753" i="13" s="1"/>
  <c r="AJ872" i="12"/>
  <c r="D3068" i="13" s="1"/>
  <c r="AI1956" i="12"/>
  <c r="C1984" i="13" s="1"/>
  <c r="AI704" i="12"/>
  <c r="C3236" i="13" s="1"/>
  <c r="AJ1413" i="12"/>
  <c r="D2527" i="13" s="1"/>
  <c r="AI577" i="12"/>
  <c r="C3363" i="13" s="1"/>
  <c r="AJ2684" i="12"/>
  <c r="D1256" i="13" s="1"/>
  <c r="AI2329" i="12"/>
  <c r="C1611" i="13" s="1"/>
  <c r="AI2340" i="12"/>
  <c r="C1600" i="13" s="1"/>
  <c r="AI2750" i="12"/>
  <c r="C1190" i="13" s="1"/>
  <c r="AI2364" i="12"/>
  <c r="C1576" i="13" s="1"/>
  <c r="AI1819" i="12"/>
  <c r="C2121" i="13" s="1"/>
  <c r="AJ827" i="12"/>
  <c r="D3113" i="13" s="1"/>
  <c r="AJ2171" i="12"/>
  <c r="D1769" i="13" s="1"/>
  <c r="AJ356" i="12"/>
  <c r="D3584" i="13" s="1"/>
  <c r="AI1488" i="12"/>
  <c r="C2452" i="13" s="1"/>
  <c r="AI1902" i="12"/>
  <c r="C2038" i="13" s="1"/>
  <c r="AJ2015" i="12"/>
  <c r="D1925" i="13" s="1"/>
  <c r="AJ2803" i="12"/>
  <c r="D1137" i="13" s="1"/>
  <c r="AI2363" i="12"/>
  <c r="C1577" i="13" s="1"/>
  <c r="AJ1480" i="12"/>
  <c r="D2460" i="13" s="1"/>
  <c r="AJ578" i="12"/>
  <c r="D3362" i="13" s="1"/>
  <c r="AJ947" i="12"/>
  <c r="D2993" i="13" s="1"/>
  <c r="AI2965" i="12"/>
  <c r="C975" i="13" s="1"/>
  <c r="AI1059" i="12"/>
  <c r="C2881" i="13" s="1"/>
  <c r="AJ193" i="12"/>
  <c r="D3747" i="13" s="1"/>
  <c r="AJ1588" i="12"/>
  <c r="D2352" i="13" s="1"/>
  <c r="AJ2760" i="12"/>
  <c r="D1180" i="13" s="1"/>
  <c r="AJ1184" i="12"/>
  <c r="D2756" i="13" s="1"/>
  <c r="AJ2388" i="12"/>
  <c r="D1552" i="13" s="1"/>
  <c r="AJ1274" i="12"/>
  <c r="D2666" i="13" s="1"/>
  <c r="AI2143" i="12"/>
  <c r="C1797" i="13" s="1"/>
  <c r="AI1347" i="12"/>
  <c r="C2593" i="13" s="1"/>
  <c r="AI870" i="12"/>
  <c r="C3070" i="13" s="1"/>
  <c r="AI1963" i="12"/>
  <c r="C1977" i="13" s="1"/>
  <c r="AJ2470" i="12"/>
  <c r="D1470" i="13" s="1"/>
  <c r="AI3130" i="12"/>
  <c r="C810" i="13" s="1"/>
  <c r="AI3316" i="12"/>
  <c r="C624" i="13" s="1"/>
  <c r="AJ407" i="12"/>
  <c r="D3533" i="13" s="1"/>
  <c r="AJ2050" i="12"/>
  <c r="D1890" i="13" s="1"/>
  <c r="AJ746" i="12"/>
  <c r="D3194" i="13" s="1"/>
  <c r="AJ373" i="12"/>
  <c r="D3567" i="13" s="1"/>
  <c r="AJ394" i="12"/>
  <c r="D3546" i="13" s="1"/>
  <c r="AI2817" i="12"/>
  <c r="C1123" i="13" s="1"/>
  <c r="AI2439" i="12"/>
  <c r="C1501" i="13" s="1"/>
  <c r="AJ1921" i="12"/>
  <c r="D2019" i="13" s="1"/>
  <c r="AJ611" i="12"/>
  <c r="D3329" i="13" s="1"/>
  <c r="AI2418" i="12"/>
  <c r="C1522" i="13" s="1"/>
  <c r="AI524" i="12"/>
  <c r="C3416" i="13" s="1"/>
  <c r="AJ2840" i="12"/>
  <c r="D1100" i="13" s="1"/>
  <c r="AI2361" i="12"/>
  <c r="C1579" i="13" s="1"/>
  <c r="AJ2044" i="12"/>
  <c r="D1896" i="13" s="1"/>
  <c r="AJ3421" i="12"/>
  <c r="D519" i="13" s="1"/>
  <c r="AI1176" i="12"/>
  <c r="C2764" i="13" s="1"/>
  <c r="AJ2496" i="12"/>
  <c r="D1444" i="13" s="1"/>
  <c r="AJ989" i="12"/>
  <c r="D2951" i="13" s="1"/>
  <c r="AI2895" i="12"/>
  <c r="C1045" i="13" s="1"/>
  <c r="AJ2826" i="12"/>
  <c r="D1114" i="13" s="1"/>
  <c r="AI1868" i="12"/>
  <c r="C2072" i="13" s="1"/>
  <c r="AI2896" i="12"/>
  <c r="C1044" i="13" s="1"/>
  <c r="AJ416" i="12"/>
  <c r="D3524" i="13" s="1"/>
  <c r="AI1189" i="12"/>
  <c r="C2751" i="13" s="1"/>
  <c r="AJ2964" i="12"/>
  <c r="D976" i="13" s="1"/>
  <c r="AJ2516" i="12"/>
  <c r="D1424" i="13" s="1"/>
  <c r="AJ861" i="12"/>
  <c r="D3079" i="13" s="1"/>
  <c r="AJ2188" i="12"/>
  <c r="D1752" i="13" s="1"/>
  <c r="AI1456" i="12"/>
  <c r="C2484" i="13" s="1"/>
  <c r="AI277" i="12"/>
  <c r="C3663" i="13" s="1"/>
  <c r="AI917" i="12"/>
  <c r="C3023" i="13" s="1"/>
  <c r="AJ3770" i="12"/>
  <c r="D170" i="13" s="1"/>
  <c r="AI3398" i="12"/>
  <c r="C542" i="13" s="1"/>
  <c r="AJ457" i="12"/>
  <c r="D3483" i="13" s="1"/>
  <c r="AI1338" i="12"/>
  <c r="C2602" i="13" s="1"/>
  <c r="AJ280" i="12"/>
  <c r="D3660" i="13" s="1"/>
  <c r="AJ3300" i="12"/>
  <c r="D640" i="13" s="1"/>
  <c r="AI2560" i="12"/>
  <c r="C1380" i="13" s="1"/>
  <c r="AI2325" i="12"/>
  <c r="C1615" i="13" s="1"/>
  <c r="AJ1763" i="12"/>
  <c r="D2177" i="13" s="1"/>
  <c r="AJ1483" i="12"/>
  <c r="D2457" i="13" s="1"/>
  <c r="AI2910" i="12"/>
  <c r="C1030" i="13" s="1"/>
  <c r="AI3305" i="12"/>
  <c r="C635" i="13" s="1"/>
  <c r="AI1015" i="12"/>
  <c r="C2925" i="13" s="1"/>
  <c r="AI1374" i="12"/>
  <c r="C2566" i="13" s="1"/>
  <c r="AJ205" i="12"/>
  <c r="D3735" i="13" s="1"/>
  <c r="AI420" i="12"/>
  <c r="C3520" i="13" s="1"/>
  <c r="AH3933" i="12"/>
  <c r="AI2857" i="12"/>
  <c r="C1083" i="13" s="1"/>
  <c r="AJ2949" i="12"/>
  <c r="D991" i="13" s="1"/>
  <c r="AH2505" i="12"/>
  <c r="AJ2505" i="12" s="1"/>
  <c r="D1435" i="13" s="1"/>
  <c r="AJ3379" i="12"/>
  <c r="D561" i="13" s="1"/>
  <c r="AH3530" i="12"/>
  <c r="AI3530" i="12" s="1"/>
  <c r="C410" i="13" s="1"/>
  <c r="AH3220" i="12"/>
  <c r="AJ3220" i="12" s="1"/>
  <c r="D720" i="13" s="1"/>
  <c r="AH3402" i="12"/>
  <c r="AJ3402" i="12" s="1"/>
  <c r="D538" i="13" s="1"/>
  <c r="AH2430" i="12"/>
  <c r="AI2430" i="12" s="1"/>
  <c r="C1510" i="13" s="1"/>
  <c r="AI213" i="12"/>
  <c r="C3727" i="13" s="1"/>
  <c r="AJ2979" i="12"/>
  <c r="D961" i="13" s="1"/>
  <c r="AI2956" i="12"/>
  <c r="C984" i="13" s="1"/>
  <c r="AI3654" i="12"/>
  <c r="C286" i="13" s="1"/>
  <c r="AI3165" i="12"/>
  <c r="C775" i="13" s="1"/>
  <c r="AJ2444" i="12"/>
  <c r="D1496" i="13" s="1"/>
  <c r="AI1299" i="12"/>
  <c r="C2641" i="13" s="1"/>
  <c r="AI602" i="12"/>
  <c r="C3338" i="13" s="1"/>
  <c r="AI1093" i="12"/>
  <c r="C2847" i="13" s="1"/>
  <c r="AJ583" i="12"/>
  <c r="D3357" i="13" s="1"/>
  <c r="AI3385" i="12"/>
  <c r="C555" i="13" s="1"/>
  <c r="AI1028" i="12"/>
  <c r="C2912" i="13" s="1"/>
  <c r="AI2245" i="12"/>
  <c r="C1695" i="13" s="1"/>
  <c r="AI2099" i="12"/>
  <c r="C1841" i="13" s="1"/>
  <c r="AI362" i="12"/>
  <c r="C3578" i="13" s="1"/>
  <c r="AI2703" i="12"/>
  <c r="C1237" i="13" s="1"/>
  <c r="AJ1662" i="12"/>
  <c r="D2278" i="13" s="1"/>
  <c r="AJ1007" i="12"/>
  <c r="D2933" i="13" s="1"/>
  <c r="AJ1357" i="12"/>
  <c r="D2583" i="13" s="1"/>
  <c r="AI1796" i="12"/>
  <c r="C2144" i="13" s="1"/>
  <c r="AI793" i="12"/>
  <c r="C3147" i="13" s="1"/>
  <c r="AH2623" i="12"/>
  <c r="AJ2623" i="12" s="1"/>
  <c r="D1317" i="13" s="1"/>
  <c r="AI2098" i="12"/>
  <c r="C1842" i="13" s="1"/>
  <c r="AI2567" i="12"/>
  <c r="C1373" i="13" s="1"/>
  <c r="AI1492" i="12"/>
  <c r="C2448" i="13" s="1"/>
  <c r="AI2401" i="12"/>
  <c r="C1539" i="13" s="1"/>
  <c r="AJ3105" i="12"/>
  <c r="D835" i="13" s="1"/>
  <c r="AJ1882" i="12"/>
  <c r="D2058" i="13" s="1"/>
  <c r="AI3017" i="12"/>
  <c r="C923" i="13" s="1"/>
  <c r="AJ2785" i="12"/>
  <c r="D1155" i="13" s="1"/>
  <c r="AJ1302" i="12"/>
  <c r="D2638" i="13" s="1"/>
  <c r="AJ814" i="12"/>
  <c r="D3126" i="13" s="1"/>
  <c r="AI1266" i="12"/>
  <c r="C2674" i="13" s="1"/>
  <c r="AJ1982" i="12"/>
  <c r="D1958" i="13" s="1"/>
  <c r="AI923" i="12"/>
  <c r="C3017" i="13" s="1"/>
  <c r="AJ1072" i="12"/>
  <c r="D2868" i="13" s="1"/>
  <c r="AJ1202" i="12"/>
  <c r="D2738" i="13" s="1"/>
  <c r="AJ2138" i="12"/>
  <c r="D1802" i="13" s="1"/>
  <c r="AJ738" i="12"/>
  <c r="D3202" i="13" s="1"/>
  <c r="AJ2674" i="12"/>
  <c r="D1266" i="13" s="1"/>
  <c r="AJ943" i="12"/>
  <c r="D2997" i="13" s="1"/>
  <c r="AJ2311" i="12"/>
  <c r="D1629" i="13" s="1"/>
  <c r="AI752" i="12"/>
  <c r="C3188" i="13" s="1"/>
  <c r="AJ1053" i="12"/>
  <c r="D2887" i="13" s="1"/>
  <c r="AJ541" i="12"/>
  <c r="D3399" i="13" s="1"/>
  <c r="AI678" i="12"/>
  <c r="C3262" i="13" s="1"/>
  <c r="AI937" i="12"/>
  <c r="C3003" i="13" s="1"/>
  <c r="AJ823" i="12"/>
  <c r="D3117" i="13" s="1"/>
  <c r="AI3702" i="12"/>
  <c r="C238" i="13" s="1"/>
  <c r="AI3394" i="12"/>
  <c r="C546" i="13" s="1"/>
  <c r="AJ1107" i="12"/>
  <c r="D2833" i="13" s="1"/>
  <c r="AJ1427" i="12"/>
  <c r="D2513" i="13" s="1"/>
  <c r="AI340" i="12"/>
  <c r="C3600" i="13" s="1"/>
  <c r="AJ1648" i="12"/>
  <c r="D2292" i="13" s="1"/>
  <c r="AJ2752" i="12"/>
  <c r="D1188" i="13" s="1"/>
  <c r="AJ1532" i="12"/>
  <c r="D2408" i="13" s="1"/>
  <c r="AI2609" i="12"/>
  <c r="C1331" i="13" s="1"/>
  <c r="AI458" i="12"/>
  <c r="C3482" i="13" s="1"/>
  <c r="AI3355" i="12"/>
  <c r="C585" i="13" s="1"/>
  <c r="AJ2717" i="12"/>
  <c r="D1223" i="13" s="1"/>
  <c r="AI1237" i="12"/>
  <c r="C2703" i="13" s="1"/>
  <c r="AJ1368" i="12"/>
  <c r="D2572" i="13" s="1"/>
  <c r="AI3568" i="12"/>
  <c r="C372" i="13" s="1"/>
  <c r="AI437" i="12"/>
  <c r="C3503" i="13" s="1"/>
  <c r="AJ1117" i="12"/>
  <c r="D2823" i="13" s="1"/>
  <c r="AJ1084" i="12"/>
  <c r="D2856" i="13" s="1"/>
  <c r="AJ281" i="12"/>
  <c r="D3659" i="13" s="1"/>
  <c r="AJ1135" i="12"/>
  <c r="D2805" i="13" s="1"/>
  <c r="AJ2904" i="12"/>
  <c r="D1036" i="13" s="1"/>
  <c r="AJ426" i="12"/>
  <c r="D3514" i="13" s="1"/>
  <c r="AJ1277" i="12"/>
  <c r="D2663" i="13" s="1"/>
  <c r="AJ2271" i="12"/>
  <c r="D1669" i="13" s="1"/>
  <c r="AJ2524" i="12"/>
  <c r="D1416" i="13" s="1"/>
  <c r="AI965" i="12"/>
  <c r="C2975" i="13" s="1"/>
  <c r="AJ355" i="12"/>
  <c r="D3585" i="13" s="1"/>
  <c r="AJ701" i="12"/>
  <c r="D3239" i="13" s="1"/>
  <c r="AI195" i="12"/>
  <c r="C3745" i="13" s="1"/>
  <c r="AJ366" i="12"/>
  <c r="D3574" i="13" s="1"/>
  <c r="AI472" i="12"/>
  <c r="C3468" i="13" s="1"/>
  <c r="AH3705" i="12"/>
  <c r="AI3705" i="12" s="1"/>
  <c r="C235" i="13" s="1"/>
  <c r="AH3134" i="12"/>
  <c r="AJ3134" i="12" s="1"/>
  <c r="D806" i="13" s="1"/>
  <c r="AH3575" i="12"/>
  <c r="AJ3575" i="12" s="1"/>
  <c r="D365" i="13" s="1"/>
  <c r="AH3805" i="12"/>
  <c r="AJ3805" i="12" s="1"/>
  <c r="D135" i="13" s="1"/>
  <c r="AH2488" i="12"/>
  <c r="AJ2488" i="12" s="1"/>
  <c r="D1452" i="13" s="1"/>
  <c r="AH3561" i="12"/>
  <c r="AJ3561" i="12" s="1"/>
  <c r="D379" i="13" s="1"/>
  <c r="AH3719" i="12"/>
  <c r="AJ3719" i="12" s="1"/>
  <c r="D221" i="13" s="1"/>
  <c r="AJ2130" i="12"/>
  <c r="D1810" i="13" s="1"/>
  <c r="AH3740" i="12"/>
  <c r="AH2789" i="12"/>
  <c r="AI2789" i="12" s="1"/>
  <c r="C1151" i="13" s="1"/>
  <c r="AH3157" i="12"/>
  <c r="AH3408" i="12"/>
  <c r="AI3408" i="12" s="1"/>
  <c r="C532" i="13" s="1"/>
  <c r="AI1032" i="12"/>
  <c r="C2908" i="13" s="1"/>
  <c r="AJ2729" i="12"/>
  <c r="D1211" i="13" s="1"/>
  <c r="AI984" i="12"/>
  <c r="C2956" i="13" s="1"/>
  <c r="AJ755" i="12"/>
  <c r="D3185" i="13" s="1"/>
  <c r="AJ1679" i="12"/>
  <c r="D2261" i="13" s="1"/>
  <c r="AI837" i="12"/>
  <c r="C3103" i="13" s="1"/>
  <c r="AI3045" i="12"/>
  <c r="C895" i="13" s="1"/>
  <c r="AI2196" i="12"/>
  <c r="C1744" i="13" s="1"/>
  <c r="AI3090" i="12"/>
  <c r="C850" i="13" s="1"/>
  <c r="AI2489" i="12"/>
  <c r="C1451" i="13" s="1"/>
  <c r="AI1099" i="12"/>
  <c r="C2841" i="13" s="1"/>
  <c r="AI2659" i="12"/>
  <c r="C1281" i="13" s="1"/>
  <c r="AI1349" i="12"/>
  <c r="C2591" i="13" s="1"/>
  <c r="AJ2720" i="12"/>
  <c r="D1220" i="13" s="1"/>
  <c r="AJ346" i="12"/>
  <c r="D3594" i="13" s="1"/>
  <c r="AI1278" i="12"/>
  <c r="C2662" i="13" s="1"/>
  <c r="AI1877" i="12"/>
  <c r="C2063" i="13" s="1"/>
  <c r="AI3197" i="12"/>
  <c r="C743" i="13" s="1"/>
  <c r="AI412" i="12"/>
  <c r="C3528" i="13" s="1"/>
  <c r="AJ1499" i="12"/>
  <c r="D2441" i="13" s="1"/>
  <c r="AJ1816" i="12"/>
  <c r="D2124" i="13" s="1"/>
  <c r="AJ2619" i="12"/>
  <c r="D1321" i="13" s="1"/>
  <c r="AJ1406" i="12"/>
  <c r="D2534" i="13" s="1"/>
  <c r="AJ1607" i="12"/>
  <c r="D2333" i="13" s="1"/>
  <c r="AI436" i="12"/>
  <c r="C3504" i="13" s="1"/>
  <c r="AI447" i="12"/>
  <c r="C3493" i="13" s="1"/>
  <c r="AI1255" i="12"/>
  <c r="C2685" i="13" s="1"/>
  <c r="AI801" i="12"/>
  <c r="C3139" i="13" s="1"/>
  <c r="AI1265" i="12"/>
  <c r="C2675" i="13" s="1"/>
  <c r="AJ1335" i="12"/>
  <c r="D2605" i="13" s="1"/>
  <c r="AJ3880" i="12"/>
  <c r="D60" i="13" s="1"/>
  <c r="AJ2604" i="12"/>
  <c r="D1336" i="13" s="1"/>
  <c r="AI337" i="12"/>
  <c r="C3603" i="13" s="1"/>
  <c r="AI2856" i="12"/>
  <c r="C1084" i="13" s="1"/>
  <c r="AI843" i="12"/>
  <c r="C3097" i="13" s="1"/>
  <c r="AJ1080" i="12"/>
  <c r="D2860" i="13" s="1"/>
  <c r="AJ267" i="12"/>
  <c r="D3673" i="13" s="1"/>
  <c r="AJ604" i="12"/>
  <c r="D3336" i="13" s="1"/>
  <c r="AI2983" i="12"/>
  <c r="C957" i="13" s="1"/>
  <c r="AI1904" i="12"/>
  <c r="C2036" i="13" s="1"/>
  <c r="AJ1931" i="12"/>
  <c r="D2009" i="13" s="1"/>
  <c r="AJ1132" i="12"/>
  <c r="D2808" i="13" s="1"/>
  <c r="AJ2400" i="12"/>
  <c r="D1540" i="13" s="1"/>
  <c r="AJ875" i="12"/>
  <c r="D3065" i="13" s="1"/>
  <c r="AJ3311" i="12"/>
  <c r="D629" i="13" s="1"/>
  <c r="AI2141" i="12"/>
  <c r="C1799" i="13" s="1"/>
  <c r="AI620" i="12"/>
  <c r="C3320" i="13" s="1"/>
  <c r="AI666" i="12"/>
  <c r="C3274" i="13" s="1"/>
  <c r="AJ885" i="12"/>
  <c r="D3055" i="13" s="1"/>
  <c r="AJ2095" i="12"/>
  <c r="D1845" i="13" s="1"/>
  <c r="AI3064" i="12"/>
  <c r="C876" i="13" s="1"/>
  <c r="AJ2159" i="12"/>
  <c r="D1781" i="13" s="1"/>
  <c r="AJ2048" i="12"/>
  <c r="D1892" i="13" s="1"/>
  <c r="AJ2517" i="12"/>
  <c r="D1423" i="13" s="1"/>
  <c r="AJ503" i="12"/>
  <c r="D3437" i="13" s="1"/>
  <c r="AI1944" i="12"/>
  <c r="C1996" i="13" s="1"/>
  <c r="AJ551" i="12"/>
  <c r="D3389" i="13" s="1"/>
  <c r="AJ379" i="12"/>
  <c r="D3561" i="13" s="1"/>
  <c r="AI2348" i="12"/>
  <c r="C1592" i="13" s="1"/>
  <c r="AI276" i="12"/>
  <c r="C3664" i="13" s="1"/>
  <c r="AI3520" i="12"/>
  <c r="C420" i="13" s="1"/>
  <c r="AJ1314" i="12"/>
  <c r="D2626" i="13" s="1"/>
  <c r="AI3569" i="12"/>
  <c r="C371" i="13" s="1"/>
  <c r="AJ3647" i="12"/>
  <c r="D293" i="13" s="1"/>
  <c r="AJ1773" i="12"/>
  <c r="D2167" i="13" s="1"/>
  <c r="AI2275" i="12"/>
  <c r="C1665" i="13" s="1"/>
  <c r="AJ586" i="12"/>
  <c r="D3354" i="13" s="1"/>
  <c r="AJ2061" i="12"/>
  <c r="D1879" i="13" s="1"/>
  <c r="AJ2749" i="12"/>
  <c r="D1191" i="13" s="1"/>
  <c r="AI298" i="12"/>
  <c r="C3642" i="13" s="1"/>
  <c r="AJ2425" i="12"/>
  <c r="D1515" i="13" s="1"/>
  <c r="AI3125" i="12"/>
  <c r="C815" i="13" s="1"/>
  <c r="AI527" i="12"/>
  <c r="C3413" i="13" s="1"/>
  <c r="AH3497" i="12"/>
  <c r="AI3497" i="12" s="1"/>
  <c r="C443" i="13" s="1"/>
  <c r="AH3786" i="12"/>
  <c r="AI3786" i="12" s="1"/>
  <c r="C154" i="13" s="1"/>
  <c r="AH3031" i="12"/>
  <c r="AJ3031" i="12" s="1"/>
  <c r="D909" i="13" s="1"/>
  <c r="AH3785" i="12"/>
  <c r="AI3785" i="12" s="1"/>
  <c r="C155" i="13" s="1"/>
  <c r="AH3123" i="12"/>
  <c r="AI3123" i="12" s="1"/>
  <c r="C817" i="13" s="1"/>
  <c r="AH3013" i="12"/>
  <c r="AI3013" i="12" s="1"/>
  <c r="C927" i="13" s="1"/>
  <c r="AH3158" i="12"/>
  <c r="AH3720" i="12"/>
  <c r="AH3343" i="12"/>
  <c r="AJ3343" i="12" s="1"/>
  <c r="D597" i="13" s="1"/>
  <c r="AH2886" i="12"/>
  <c r="AJ2886" i="12" s="1"/>
  <c r="D1054" i="13" s="1"/>
  <c r="AH3818" i="12"/>
  <c r="AJ3818" i="12" s="1"/>
  <c r="D122" i="13" s="1"/>
  <c r="AH2334" i="12"/>
  <c r="AI2334" i="12" s="1"/>
  <c r="C1606" i="13" s="1"/>
  <c r="AH2591" i="12"/>
  <c r="AI2591" i="12" s="1"/>
  <c r="C1349" i="13" s="1"/>
  <c r="AH3544" i="12"/>
  <c r="AJ3544" i="12" s="1"/>
  <c r="D396" i="13" s="1"/>
  <c r="AH3564" i="12"/>
  <c r="AJ3564" i="12" s="1"/>
  <c r="D376" i="13" s="1"/>
  <c r="AH3783" i="12"/>
  <c r="AJ3783" i="12" s="1"/>
  <c r="D157" i="13" s="1"/>
  <c r="AH3455" i="12"/>
  <c r="AJ3455" i="12" s="1"/>
  <c r="D485" i="13" s="1"/>
  <c r="AH3156" i="12"/>
  <c r="AI3156" i="12" s="1"/>
  <c r="C784" i="13" s="1"/>
  <c r="AH3694" i="12"/>
  <c r="AI3694" i="12" s="1"/>
  <c r="C246" i="13" s="1"/>
  <c r="AH3495" i="12"/>
  <c r="AH2974" i="12"/>
  <c r="AI2974" i="12" s="1"/>
  <c r="C966" i="13" s="1"/>
  <c r="AH3551" i="12"/>
  <c r="AH3283" i="12"/>
  <c r="AJ3283" i="12" s="1"/>
  <c r="D657" i="13" s="1"/>
  <c r="AH3096" i="12"/>
  <c r="AJ3096" i="12" s="1"/>
  <c r="D844" i="13" s="1"/>
  <c r="AH3415" i="12"/>
  <c r="AI3415" i="12" s="1"/>
  <c r="C525" i="13" s="1"/>
  <c r="AH3842" i="12"/>
  <c r="AJ3842" i="12" s="1"/>
  <c r="D98" i="13" s="1"/>
  <c r="AH3480" i="12"/>
  <c r="AJ3480" i="12" s="1"/>
  <c r="D460" i="13" s="1"/>
  <c r="AI671" i="12"/>
  <c r="C3269" i="13" s="1"/>
  <c r="AH3777" i="12"/>
  <c r="AJ3777" i="12" s="1"/>
  <c r="D163" i="13" s="1"/>
  <c r="AH2475" i="12"/>
  <c r="AI2475" i="12" s="1"/>
  <c r="C1465" i="13" s="1"/>
  <c r="AH3178" i="12"/>
  <c r="AJ3178" i="12" s="1"/>
  <c r="D762" i="13" s="1"/>
  <c r="AH3797" i="12"/>
  <c r="AH3667" i="12"/>
  <c r="AI3667" i="12" s="1"/>
  <c r="C273" i="13" s="1"/>
  <c r="AH2552" i="12"/>
  <c r="AJ2552" i="12" s="1"/>
  <c r="D1388" i="13" s="1"/>
  <c r="AH3563" i="12"/>
  <c r="AJ3563" i="12" s="1"/>
  <c r="D377" i="13" s="1"/>
  <c r="AH3852" i="12"/>
  <c r="AI3852" i="12" s="1"/>
  <c r="C88" i="13" s="1"/>
  <c r="AH3451" i="12"/>
  <c r="AH2453" i="12"/>
  <c r="AJ2453" i="12" s="1"/>
  <c r="D1487" i="13" s="1"/>
  <c r="AH3692" i="12"/>
  <c r="AI3692" i="12" s="1"/>
  <c r="C248" i="13" s="1"/>
  <c r="AH3739" i="12"/>
  <c r="AJ3739" i="12" s="1"/>
  <c r="D201" i="13" s="1"/>
  <c r="AH3280" i="12"/>
  <c r="AJ3280" i="12" s="1"/>
  <c r="D660" i="13" s="1"/>
  <c r="AH3522" i="12"/>
  <c r="AJ3522" i="12" s="1"/>
  <c r="D418" i="13" s="1"/>
  <c r="AH3639" i="12"/>
  <c r="AJ3639" i="12" s="1"/>
  <c r="D301" i="13" s="1"/>
  <c r="AH3488" i="12"/>
  <c r="AH3146" i="12"/>
  <c r="AJ3146" i="12" s="1"/>
  <c r="D794" i="13" s="1"/>
  <c r="AH2851" i="12"/>
  <c r="AJ2851" i="12" s="1"/>
  <c r="D1089" i="13" s="1"/>
  <c r="AH3670" i="12"/>
  <c r="AI3670" i="12" s="1"/>
  <c r="C270" i="13" s="1"/>
  <c r="AH3815" i="12"/>
  <c r="AI3815" i="12" s="1"/>
  <c r="C125" i="13" s="1"/>
  <c r="AH3848" i="12"/>
  <c r="AJ3848" i="12" s="1"/>
  <c r="D92" i="13" s="1"/>
  <c r="AH3468" i="12"/>
  <c r="AI3468" i="12" s="1"/>
  <c r="C472" i="13" s="1"/>
  <c r="AH2226" i="12"/>
  <c r="AI2226" i="12" s="1"/>
  <c r="C1714" i="13" s="1"/>
  <c r="AH3883" i="12"/>
  <c r="AJ3883" i="12" s="1"/>
  <c r="D57" i="13" s="1"/>
  <c r="AH3846" i="12"/>
  <c r="AI3846" i="12" s="1"/>
  <c r="C94" i="13" s="1"/>
  <c r="AH3784" i="12"/>
  <c r="AJ3784" i="12" s="1"/>
  <c r="D156" i="13" s="1"/>
  <c r="AH3666" i="12"/>
  <c r="AH2586" i="12"/>
  <c r="AH3904" i="12"/>
  <c r="AI3904" i="12" s="1"/>
  <c r="C36" i="13" s="1"/>
  <c r="AH3886" i="12"/>
  <c r="AJ3886" i="12" s="1"/>
  <c r="D54" i="13" s="1"/>
  <c r="AH3646" i="12"/>
  <c r="AI3646" i="12" s="1"/>
  <c r="C294" i="13" s="1"/>
  <c r="AH3847" i="12"/>
  <c r="AI3847" i="12" s="1"/>
  <c r="C93" i="13" s="1"/>
  <c r="AH3614" i="12"/>
  <c r="AH3922" i="12"/>
  <c r="AI3922" i="12" s="1"/>
  <c r="C18" i="13" s="1"/>
  <c r="AH3093" i="12"/>
  <c r="AJ3093" i="12" s="1"/>
  <c r="D847" i="13" s="1"/>
  <c r="AH3598" i="12"/>
  <c r="AI3598" i="12" s="1"/>
  <c r="C342" i="13" s="1"/>
  <c r="AH3548" i="12"/>
  <c r="AJ3548" i="12" s="1"/>
  <c r="D392" i="13" s="1"/>
  <c r="AJ2643" i="12"/>
  <c r="D1297" i="13" s="1"/>
  <c r="AH3656" i="12"/>
  <c r="AI3656" i="12" s="1"/>
  <c r="C284" i="13" s="1"/>
  <c r="AH3677" i="12"/>
  <c r="AH3462" i="12"/>
  <c r="AJ3462" i="12" s="1"/>
  <c r="D478" i="13" s="1"/>
  <c r="AH3671" i="12"/>
  <c r="AH2581" i="12"/>
  <c r="AI2581" i="12" s="1"/>
  <c r="C1359" i="13" s="1"/>
  <c r="AH3003" i="12"/>
  <c r="AJ3003" i="12" s="1"/>
  <c r="D937" i="13" s="1"/>
  <c r="AH2905" i="12"/>
  <c r="AI2905" i="12" s="1"/>
  <c r="C1035" i="13" s="1"/>
  <c r="AH2066" i="12"/>
  <c r="AJ2066" i="12" s="1"/>
  <c r="D1874" i="13" s="1"/>
  <c r="AH2358" i="12"/>
  <c r="AI2358" i="12" s="1"/>
  <c r="C1582" i="13" s="1"/>
  <c r="AH3766" i="12"/>
  <c r="AI3766" i="12" s="1"/>
  <c r="C174" i="13" s="1"/>
  <c r="AH3142" i="12"/>
  <c r="AJ3142" i="12" s="1"/>
  <c r="D798" i="13" s="1"/>
  <c r="AH3722" i="12"/>
  <c r="AI3722" i="12" s="1"/>
  <c r="C218" i="13" s="1"/>
  <c r="AH3908" i="12"/>
  <c r="AI3908" i="12" s="1"/>
  <c r="C32" i="13" s="1"/>
  <c r="AH2853" i="12"/>
  <c r="AH3214" i="12"/>
  <c r="AJ3214" i="12" s="1"/>
  <c r="D726" i="13" s="1"/>
  <c r="AH3930" i="12"/>
  <c r="AI3930" i="12" s="1"/>
  <c r="C10" i="13" s="1"/>
  <c r="AH3277" i="12"/>
  <c r="AJ3277" i="12" s="1"/>
  <c r="D663" i="13" s="1"/>
  <c r="AH2173" i="12"/>
  <c r="AI2173" i="12" s="1"/>
  <c r="C1767" i="13" s="1"/>
  <c r="AH3533" i="12"/>
  <c r="AJ3533" i="12" s="1"/>
  <c r="D407" i="13" s="1"/>
  <c r="AH2818" i="12"/>
  <c r="AJ2818" i="12" s="1"/>
  <c r="D1122" i="13" s="1"/>
  <c r="AH3693" i="12"/>
  <c r="AJ3693" i="12" s="1"/>
  <c r="D247" i="13" s="1"/>
  <c r="AH3365" i="12"/>
  <c r="AI3365" i="12" s="1"/>
  <c r="C575" i="13" s="1"/>
  <c r="AH3707" i="12"/>
  <c r="AI3707" i="12" s="1"/>
  <c r="C233" i="13" s="1"/>
  <c r="AH3202" i="12"/>
  <c r="AJ3202" i="12" s="1"/>
  <c r="D738" i="13" s="1"/>
  <c r="AH3655" i="12"/>
  <c r="AJ3655" i="12" s="1"/>
  <c r="D285" i="13" s="1"/>
  <c r="AH3383" i="12"/>
  <c r="AJ3383" i="12" s="1"/>
  <c r="D557" i="13" s="1"/>
  <c r="AH3583" i="12"/>
  <c r="AJ3583" i="12" s="1"/>
  <c r="D357" i="13" s="1"/>
  <c r="AH3821" i="12"/>
  <c r="AJ3821" i="12" s="1"/>
  <c r="D119" i="13" s="1"/>
  <c r="AH3885" i="12"/>
  <c r="AJ3885" i="12" s="1"/>
  <c r="D55" i="13" s="1"/>
  <c r="AH3929" i="12"/>
  <c r="AI3929" i="12" s="1"/>
  <c r="C11" i="13" s="1"/>
  <c r="AH3589" i="12"/>
  <c r="AJ3589" i="12" s="1"/>
  <c r="D351" i="13" s="1"/>
  <c r="AH3769" i="12"/>
  <c r="AI3769" i="12" s="1"/>
  <c r="C171" i="13" s="1"/>
  <c r="AH3811" i="12"/>
  <c r="AI3811" i="12" s="1"/>
  <c r="C129" i="13" s="1"/>
  <c r="AH2447" i="12"/>
  <c r="AJ2447" i="12" s="1"/>
  <c r="D1493" i="13" s="1"/>
  <c r="AH3138" i="12"/>
  <c r="AJ3138" i="12" s="1"/>
  <c r="D802" i="13" s="1"/>
  <c r="AH3806" i="12"/>
  <c r="AI3806" i="12" s="1"/>
  <c r="C134" i="13" s="1"/>
  <c r="AH3475" i="12"/>
  <c r="AI3475" i="12" s="1"/>
  <c r="C465" i="13" s="1"/>
  <c r="AH3879" i="12"/>
  <c r="AJ3879" i="12" s="1"/>
  <c r="D61" i="13" s="1"/>
  <c r="AH3461" i="12"/>
  <c r="AI3461" i="12" s="1"/>
  <c r="C479" i="13" s="1"/>
  <c r="AH3819" i="12"/>
  <c r="AJ3819" i="12" s="1"/>
  <c r="D121" i="13" s="1"/>
  <c r="AH3478" i="12"/>
  <c r="AI3478" i="12" s="1"/>
  <c r="C462" i="13" s="1"/>
  <c r="AH3116" i="12"/>
  <c r="AJ3116" i="12" s="1"/>
  <c r="D824" i="13" s="1"/>
  <c r="AH2394" i="12"/>
  <c r="AJ2394" i="12" s="1"/>
  <c r="D1546" i="13" s="1"/>
  <c r="AH3735" i="12"/>
  <c r="AJ3735" i="12" s="1"/>
  <c r="D205" i="13" s="1"/>
  <c r="AH2673" i="12"/>
  <c r="AI2673" i="12" s="1"/>
  <c r="C1267" i="13" s="1"/>
  <c r="AH2142" i="12"/>
  <c r="AJ2142" i="12" s="1"/>
  <c r="D1798" i="13" s="1"/>
  <c r="AH3711" i="12"/>
  <c r="AI3711" i="12" s="1"/>
  <c r="C229" i="13" s="1"/>
  <c r="AH3812" i="12"/>
  <c r="AJ3812" i="12" s="1"/>
  <c r="D128" i="13" s="1"/>
  <c r="AH3758" i="12"/>
  <c r="AI3758" i="12" s="1"/>
  <c r="C182" i="13" s="1"/>
  <c r="AH3863" i="12"/>
  <c r="AH3200" i="12"/>
  <c r="AJ3200" i="12" s="1"/>
  <c r="D740" i="13" s="1"/>
  <c r="AH3403" i="12"/>
  <c r="AH2913" i="12"/>
  <c r="AI2913" i="12" s="1"/>
  <c r="C1027" i="13" s="1"/>
  <c r="AH3167" i="12"/>
  <c r="AJ3167" i="12" s="1"/>
  <c r="D773" i="13" s="1"/>
  <c r="AH3927" i="12"/>
  <c r="AI3927" i="12" s="1"/>
  <c r="C13" i="13" s="1"/>
  <c r="AH3039" i="12"/>
  <c r="AI3039" i="12" s="1"/>
  <c r="C901" i="13" s="1"/>
  <c r="AH3698" i="12"/>
  <c r="AJ3698" i="12" s="1"/>
  <c r="D242" i="13" s="1"/>
  <c r="AH3822" i="12"/>
  <c r="AI3822" i="12" s="1"/>
  <c r="C118" i="13" s="1"/>
  <c r="AH3550" i="12"/>
  <c r="AI3550" i="12" s="1"/>
  <c r="C390" i="13" s="1"/>
  <c r="AH3144" i="12"/>
  <c r="AJ3144" i="12" s="1"/>
  <c r="D796" i="13" s="1"/>
  <c r="AH3359" i="12"/>
  <c r="AJ3359" i="12" s="1"/>
  <c r="D581" i="13" s="1"/>
  <c r="AH3774" i="12"/>
  <c r="AI3774" i="12" s="1"/>
  <c r="C166" i="13" s="1"/>
  <c r="AH3679" i="12"/>
  <c r="AJ3679" i="12" s="1"/>
  <c r="D261" i="13" s="1"/>
  <c r="AH2429" i="12"/>
  <c r="AJ2429" i="12" s="1"/>
  <c r="D1511" i="13" s="1"/>
  <c r="AH3741" i="12"/>
  <c r="AI3741" i="12" s="1"/>
  <c r="C199" i="13" s="1"/>
  <c r="AH3382" i="12"/>
  <c r="AJ3382" i="12" s="1"/>
  <c r="D558" i="13" s="1"/>
  <c r="AH3432" i="12"/>
  <c r="AI3432" i="12" s="1"/>
  <c r="C508" i="13" s="1"/>
  <c r="AH3831" i="12"/>
  <c r="AJ3831" i="12" s="1"/>
  <c r="D109" i="13" s="1"/>
  <c r="AH3173" i="12"/>
  <c r="AJ3173" i="12" s="1"/>
  <c r="D767" i="13" s="1"/>
  <c r="AH2462" i="12"/>
  <c r="AI2462" i="12" s="1"/>
  <c r="C1478" i="13" s="1"/>
  <c r="AH3902" i="12"/>
  <c r="AJ3902" i="12" s="1"/>
  <c r="D38" i="13" s="1"/>
  <c r="AH3137" i="12"/>
  <c r="AJ3137" i="12" s="1"/>
  <c r="D803" i="13" s="1"/>
  <c r="AH3617" i="12"/>
  <c r="AI3617" i="12" s="1"/>
  <c r="C323" i="13" s="1"/>
  <c r="AH3906" i="12"/>
  <c r="AH3268" i="12"/>
  <c r="AJ3268" i="12" s="1"/>
  <c r="D672" i="13" s="1"/>
  <c r="AH3405" i="12"/>
  <c r="AI3405" i="12" s="1"/>
  <c r="C535" i="13" s="1"/>
  <c r="AH3823" i="12"/>
  <c r="AJ3823" i="12" s="1"/>
  <c r="D117" i="13" s="1"/>
  <c r="AH3635" i="12"/>
  <c r="AJ3635" i="12" s="1"/>
  <c r="D305" i="13" s="1"/>
  <c r="AH2716" i="12"/>
  <c r="AI2716" i="12" s="1"/>
  <c r="C1224" i="13" s="1"/>
  <c r="AH2807" i="12"/>
  <c r="AI2807" i="12" s="1"/>
  <c r="C1133" i="13" s="1"/>
  <c r="AH3928" i="12"/>
  <c r="AI3928" i="12" s="1"/>
  <c r="C12" i="13" s="1"/>
  <c r="AH3840" i="12"/>
  <c r="AJ3840" i="12" s="1"/>
  <c r="D100" i="13" s="1"/>
  <c r="AH3319" i="12"/>
  <c r="AI3319" i="12" s="1"/>
  <c r="C621" i="13" s="1"/>
  <c r="AH2146" i="12"/>
  <c r="AI2146" i="12" s="1"/>
  <c r="C1794" i="13" s="1"/>
  <c r="AH2403" i="12"/>
  <c r="AH3573" i="12"/>
  <c r="AI3573" i="12" s="1"/>
  <c r="C367" i="13" s="1"/>
  <c r="AH3622" i="12"/>
  <c r="AJ3622" i="12" s="1"/>
  <c r="D318" i="13" s="1"/>
  <c r="AH3802" i="12"/>
  <c r="AI3802" i="12" s="1"/>
  <c r="C138" i="13" s="1"/>
  <c r="AH2452" i="12"/>
  <c r="AI2452" i="12" s="1"/>
  <c r="C1488" i="13" s="1"/>
  <c r="AH3554" i="12"/>
  <c r="AJ3554" i="12" s="1"/>
  <c r="D386" i="13" s="1"/>
  <c r="AH3332" i="12"/>
  <c r="AH2687" i="12"/>
  <c r="AJ2687" i="12" s="1"/>
  <c r="D1253" i="13" s="1"/>
  <c r="AH3086" i="12"/>
  <c r="AJ3086" i="12" s="1"/>
  <c r="D854" i="13" s="1"/>
  <c r="AH2241" i="12"/>
  <c r="AI2241" i="12" s="1"/>
  <c r="C1699" i="13" s="1"/>
  <c r="AH3555" i="12"/>
  <c r="AJ3555" i="12" s="1"/>
  <c r="D385" i="13" s="1"/>
  <c r="AH2374" i="12"/>
  <c r="AI2374" i="12" s="1"/>
  <c r="C1566" i="13" s="1"/>
  <c r="AH3025" i="12"/>
  <c r="AJ3025" i="12" s="1"/>
  <c r="D915" i="13" s="1"/>
  <c r="AH3172" i="12"/>
  <c r="AH2652" i="12"/>
  <c r="AI2652" i="12" s="1"/>
  <c r="C1288" i="13" s="1"/>
  <c r="AH3560" i="12"/>
  <c r="AH3368" i="12"/>
  <c r="AJ3368" i="12" s="1"/>
  <c r="D572" i="13" s="1"/>
  <c r="AJ2664" i="12"/>
  <c r="D1276" i="13" s="1"/>
  <c r="AI757" i="12"/>
  <c r="C3183" i="13" s="1"/>
  <c r="AH2916" i="12"/>
  <c r="AJ2916" i="12" s="1"/>
  <c r="D1024" i="13" s="1"/>
  <c r="AH2894" i="12"/>
  <c r="AJ2894" i="12" s="1"/>
  <c r="D1046" i="13" s="1"/>
  <c r="AH3506" i="12"/>
  <c r="AI3506" i="12" s="1"/>
  <c r="C434" i="13" s="1"/>
  <c r="AH3746" i="12"/>
  <c r="AJ3746" i="12" s="1"/>
  <c r="D194" i="13" s="1"/>
  <c r="AH3603" i="12"/>
  <c r="AI3603" i="12" s="1"/>
  <c r="C337" i="13" s="1"/>
  <c r="AH3412" i="12"/>
  <c r="AJ3412" i="12" s="1"/>
  <c r="D528" i="13" s="1"/>
  <c r="AH2459" i="12"/>
  <c r="AI2459" i="12" s="1"/>
  <c r="C1481" i="13" s="1"/>
  <c r="AH2343" i="12"/>
  <c r="AJ2343" i="12" s="1"/>
  <c r="D1597" i="13" s="1"/>
  <c r="AH3321" i="12"/>
  <c r="AJ3321" i="12" s="1"/>
  <c r="D619" i="13" s="1"/>
  <c r="AH3778" i="12"/>
  <c r="AI3778" i="12" s="1"/>
  <c r="C162" i="13" s="1"/>
  <c r="AH2993" i="12"/>
  <c r="AI2993" i="12" s="1"/>
  <c r="C947" i="13" s="1"/>
  <c r="AH3900" i="12"/>
  <c r="AJ3900" i="12" s="1"/>
  <c r="D40" i="13" s="1"/>
  <c r="AH2559" i="12"/>
  <c r="AI2559" i="12" s="1"/>
  <c r="C1381" i="13" s="1"/>
  <c r="AH3814" i="12"/>
  <c r="AI3814" i="12" s="1"/>
  <c r="C126" i="13" s="1"/>
  <c r="AH3803" i="12"/>
  <c r="AI3803" i="12" s="1"/>
  <c r="C137" i="13" s="1"/>
  <c r="AH3539" i="12"/>
  <c r="AI3539" i="12" s="1"/>
  <c r="C401" i="13" s="1"/>
  <c r="AH3754" i="12"/>
  <c r="AI3754" i="12" s="1"/>
  <c r="C186" i="13" s="1"/>
  <c r="AH3894" i="12"/>
  <c r="AJ3894" i="12" s="1"/>
  <c r="D46" i="13" s="1"/>
  <c r="AH3339" i="12"/>
  <c r="AH3373" i="12"/>
  <c r="AJ3373" i="12" s="1"/>
  <c r="D567" i="13" s="1"/>
  <c r="AH3159" i="12"/>
  <c r="AH3750" i="12"/>
  <c r="AI3750" i="12" s="1"/>
  <c r="C190" i="13" s="1"/>
  <c r="AH3701" i="12"/>
  <c r="AJ3701" i="12" s="1"/>
  <c r="D239" i="13" s="1"/>
  <c r="AH2686" i="12"/>
  <c r="AJ2686" i="12" s="1"/>
  <c r="D1254" i="13" s="1"/>
  <c r="AH2758" i="12"/>
  <c r="AJ2758" i="12" s="1"/>
  <c r="D1182" i="13" s="1"/>
  <c r="AH2797" i="12"/>
  <c r="AJ2797" i="12" s="1"/>
  <c r="D1143" i="13" s="1"/>
  <c r="AH3206" i="12"/>
  <c r="AJ3206" i="12" s="1"/>
  <c r="D734" i="13" s="1"/>
  <c r="AH3861" i="12"/>
  <c r="AI3861" i="12" s="1"/>
  <c r="C79" i="13" s="1"/>
  <c r="AH3486" i="12"/>
  <c r="AJ3486" i="12" s="1"/>
  <c r="D454" i="13" s="1"/>
  <c r="AH2352" i="12"/>
  <c r="AI2352" i="12" s="1"/>
  <c r="C1588" i="13" s="1"/>
  <c r="AH3297" i="12"/>
  <c r="AJ3297" i="12" s="1"/>
  <c r="D643" i="13" s="1"/>
  <c r="AH3672" i="12"/>
  <c r="AJ3672" i="12" s="1"/>
  <c r="D268" i="13" s="1"/>
  <c r="AH3884" i="12"/>
  <c r="AJ3884" i="12" s="1"/>
  <c r="D56" i="13" s="1"/>
  <c r="AH3690" i="12"/>
  <c r="AI3690" i="12" s="1"/>
  <c r="C250" i="13" s="1"/>
  <c r="AH2497" i="12"/>
  <c r="AJ2497" i="12" s="1"/>
  <c r="D1443" i="13" s="1"/>
  <c r="AH3578" i="12"/>
  <c r="AH3612" i="12"/>
  <c r="AJ3612" i="12" s="1"/>
  <c r="D328" i="13" s="1"/>
  <c r="AH3104" i="12"/>
  <c r="AI3104" i="12" s="1"/>
  <c r="C836" i="13" s="1"/>
  <c r="AI169" i="12"/>
  <c r="C3771" i="13" s="1"/>
  <c r="AH3645" i="12"/>
  <c r="AJ3645" i="12" s="1"/>
  <c r="D295" i="13" s="1"/>
  <c r="AH3689" i="12"/>
  <c r="AI3689" i="12" s="1"/>
  <c r="C251" i="13" s="1"/>
  <c r="AH3314" i="12"/>
  <c r="AJ3314" i="12" s="1"/>
  <c r="D626" i="13" s="1"/>
  <c r="AH3911" i="12"/>
  <c r="AJ3911" i="12" s="1"/>
  <c r="D29" i="13" s="1"/>
  <c r="AH3484" i="12"/>
  <c r="AI3484" i="12" s="1"/>
  <c r="C456" i="13" s="1"/>
  <c r="AH3529" i="12"/>
  <c r="AJ3529" i="12" s="1"/>
  <c r="D411" i="13" s="1"/>
  <c r="AH2233" i="12"/>
  <c r="AI2233" i="12" s="1"/>
  <c r="C1707" i="13" s="1"/>
  <c r="AH3733" i="12"/>
  <c r="AI3733" i="12" s="1"/>
  <c r="C207" i="13" s="1"/>
  <c r="AH3559" i="12"/>
  <c r="AJ3559" i="12" s="1"/>
  <c r="D381" i="13" s="1"/>
  <c r="AH3772" i="12"/>
  <c r="AJ3772" i="12" s="1"/>
  <c r="D168" i="13" s="1"/>
  <c r="AH3252" i="12"/>
  <c r="AI3252" i="12" s="1"/>
  <c r="C688" i="13" s="1"/>
  <c r="AH2262" i="12"/>
  <c r="AI2262" i="12" s="1"/>
  <c r="C1678" i="13" s="1"/>
  <c r="AH3649" i="12"/>
  <c r="AI3649" i="12" s="1"/>
  <c r="C291" i="13" s="1"/>
  <c r="AH3009" i="12"/>
  <c r="AJ3009" i="12" s="1"/>
  <c r="D931" i="13" s="1"/>
  <c r="AH3860" i="12"/>
  <c r="AI3860" i="12" s="1"/>
  <c r="C80" i="13" s="1"/>
  <c r="AH3729" i="12"/>
  <c r="AI3729" i="12" s="1"/>
  <c r="C211" i="13" s="1"/>
  <c r="AH3903" i="12"/>
  <c r="AI3903" i="12" s="1"/>
  <c r="C37" i="13" s="1"/>
  <c r="AH3809" i="12"/>
  <c r="AI3809" i="12" s="1"/>
  <c r="C131" i="13" s="1"/>
  <c r="AH3825" i="12"/>
  <c r="AJ3825" i="12" s="1"/>
  <c r="D115" i="13" s="1"/>
  <c r="AH3714" i="12"/>
  <c r="AJ3714" i="12" s="1"/>
  <c r="D226" i="13" s="1"/>
  <c r="AH3089" i="12"/>
  <c r="AJ3089" i="12" s="1"/>
  <c r="D851" i="13" s="1"/>
  <c r="AH3239" i="12"/>
  <c r="AI3239" i="12" s="1"/>
  <c r="C701" i="13" s="1"/>
  <c r="AH3479" i="12"/>
  <c r="AJ3479" i="12" s="1"/>
  <c r="D461" i="13" s="1"/>
  <c r="AH2383" i="12"/>
  <c r="AI2383" i="12" s="1"/>
  <c r="C1557" i="13" s="1"/>
  <c r="AH3493" i="12"/>
  <c r="AI3493" i="12" s="1"/>
  <c r="C447" i="13" s="1"/>
  <c r="AH3204" i="12"/>
  <c r="AJ3204" i="12" s="1"/>
  <c r="D736" i="13" s="1"/>
  <c r="AH3370" i="12"/>
  <c r="AJ3370" i="12" s="1"/>
  <c r="D570" i="13" s="1"/>
  <c r="AH3463" i="12"/>
  <c r="AH3716" i="12"/>
  <c r="AJ3716" i="12" s="1"/>
  <c r="D224" i="13" s="1"/>
  <c r="AH3346" i="12"/>
  <c r="AJ3346" i="12" s="1"/>
  <c r="D594" i="13" s="1"/>
  <c r="AH3854" i="12"/>
  <c r="AJ3854" i="12" s="1"/>
  <c r="D86" i="13" s="1"/>
  <c r="AH3186" i="12"/>
  <c r="AI3186" i="12" s="1"/>
  <c r="C754" i="13" s="1"/>
  <c r="AH3834" i="12"/>
  <c r="AI3834" i="12" s="1"/>
  <c r="C106" i="13" s="1"/>
  <c r="AH2852" i="12"/>
  <c r="AJ2852" i="12" s="1"/>
  <c r="D1088" i="13" s="1"/>
  <c r="AH3229" i="12"/>
  <c r="AJ3229" i="12" s="1"/>
  <c r="D711" i="13" s="1"/>
  <c r="AH3057" i="12"/>
  <c r="AJ3057" i="12" s="1"/>
  <c r="D883" i="13" s="1"/>
  <c r="AH2737" i="12"/>
  <c r="AJ2737" i="12" s="1"/>
  <c r="D1203" i="13" s="1"/>
  <c r="AH3472" i="12"/>
  <c r="AI3472" i="12" s="1"/>
  <c r="C468" i="13" s="1"/>
  <c r="AH3857" i="12"/>
  <c r="AI3857" i="12" s="1"/>
  <c r="C83" i="13" s="1"/>
  <c r="AH3914" i="12"/>
  <c r="AJ3914" i="12" s="1"/>
  <c r="D26" i="13" s="1"/>
  <c r="AH3648" i="12"/>
  <c r="AJ3648" i="12" s="1"/>
  <c r="D292" i="13" s="1"/>
  <c r="AH3246" i="12"/>
  <c r="AJ3246" i="12" s="1"/>
  <c r="D694" i="13" s="1"/>
  <c r="AH3293" i="12"/>
  <c r="AI3293" i="12" s="1"/>
  <c r="C647" i="13" s="1"/>
  <c r="AH2422" i="12"/>
  <c r="AJ2422" i="12" s="1"/>
  <c r="D1518" i="13" s="1"/>
  <c r="AH3653" i="12"/>
  <c r="AI3653" i="12" s="1"/>
  <c r="C287" i="13" s="1"/>
  <c r="AH3642" i="12"/>
  <c r="AJ3642" i="12" s="1"/>
  <c r="D298" i="13" s="1"/>
  <c r="AH3344" i="12"/>
  <c r="AI3344" i="12" s="1"/>
  <c r="C596" i="13" s="1"/>
  <c r="AH3546" i="12"/>
  <c r="AI3546" i="12" s="1"/>
  <c r="C394" i="13" s="1"/>
  <c r="AH3771" i="12"/>
  <c r="AJ3771" i="12" s="1"/>
  <c r="D169" i="13" s="1"/>
  <c r="AH3049" i="12"/>
  <c r="AJ3049" i="12" s="1"/>
  <c r="D891" i="13" s="1"/>
  <c r="AH3867" i="12"/>
  <c r="AI3867" i="12" s="1"/>
  <c r="C73" i="13" s="1"/>
  <c r="AH3580" i="12"/>
  <c r="AH3155" i="12"/>
  <c r="AJ3155" i="12" s="1"/>
  <c r="D785" i="13" s="1"/>
  <c r="AH2759" i="12"/>
  <c r="AH3348" i="12"/>
  <c r="AJ3348" i="12" s="1"/>
  <c r="D592" i="13" s="1"/>
  <c r="AH3761" i="12"/>
  <c r="AI3761" i="12" s="1"/>
  <c r="C179" i="13" s="1"/>
  <c r="AH3919" i="12"/>
  <c r="AI3919" i="12" s="1"/>
  <c r="C21" i="13" s="1"/>
  <c r="AH3436" i="12"/>
  <c r="AJ3436" i="12" s="1"/>
  <c r="D504" i="13" s="1"/>
  <c r="AH3236" i="12"/>
  <c r="AI3236" i="12" s="1"/>
  <c r="C704" i="13" s="1"/>
  <c r="AH3839" i="12"/>
  <c r="AJ3839" i="12" s="1"/>
  <c r="D101" i="13" s="1"/>
  <c r="AH2274" i="12"/>
  <c r="AI2274" i="12" s="1"/>
  <c r="C1666" i="13" s="1"/>
  <c r="AH3139" i="12"/>
  <c r="AI3139" i="12" s="1"/>
  <c r="C801" i="13" s="1"/>
  <c r="AH3066" i="12"/>
  <c r="AJ3066" i="12" s="1"/>
  <c r="D874" i="13" s="1"/>
  <c r="AH3588" i="12"/>
  <c r="AJ3588" i="12" s="1"/>
  <c r="D352" i="13" s="1"/>
  <c r="AH3762" i="12"/>
  <c r="AI3762" i="12" s="1"/>
  <c r="C178" i="13" s="1"/>
  <c r="AH3341" i="12"/>
  <c r="AI3341" i="12" s="1"/>
  <c r="C599" i="13" s="1"/>
  <c r="AH3378" i="12"/>
  <c r="AI3378" i="12" s="1"/>
  <c r="C562" i="13" s="1"/>
  <c r="AH3605" i="12"/>
  <c r="AJ3605" i="12" s="1"/>
  <c r="D335" i="13" s="1"/>
  <c r="AH3435" i="12"/>
  <c r="AJ3435" i="12" s="1"/>
  <c r="D505" i="13" s="1"/>
  <c r="AH3925" i="12"/>
  <c r="AI3925" i="12" s="1"/>
  <c r="C15" i="13" s="1"/>
  <c r="AH2203" i="12"/>
  <c r="AI2203" i="12" s="1"/>
  <c r="C1737" i="13" s="1"/>
  <c r="AH3835" i="12"/>
  <c r="AI3835" i="12" s="1"/>
  <c r="C105" i="13" s="1"/>
  <c r="AH3177" i="12"/>
  <c r="AI3177" i="12" s="1"/>
  <c r="C763" i="13" s="1"/>
  <c r="AH3288" i="12"/>
  <c r="AJ3288" i="12" s="1"/>
  <c r="D652" i="13" s="1"/>
  <c r="AH2701" i="12"/>
  <c r="AJ2701" i="12" s="1"/>
  <c r="D1239" i="13" s="1"/>
  <c r="AH3258" i="12"/>
  <c r="AH3788" i="12"/>
  <c r="AJ3788" i="12" s="1"/>
  <c r="D152" i="13" s="1"/>
  <c r="AH2921" i="12"/>
  <c r="AJ2921" i="12" s="1"/>
  <c r="D1019" i="13" s="1"/>
  <c r="AH2350" i="12"/>
  <c r="AI2350" i="12" s="1"/>
  <c r="C1590" i="13" s="1"/>
  <c r="AH3301" i="12"/>
  <c r="AI3301" i="12" s="1"/>
  <c r="C639" i="13" s="1"/>
  <c r="AH3129" i="12"/>
  <c r="AJ3129" i="12" s="1"/>
  <c r="D811" i="13" s="1"/>
  <c r="AH2390" i="12"/>
  <c r="AJ2390" i="12" s="1"/>
  <c r="D1550" i="13" s="1"/>
  <c r="AH2891" i="12"/>
  <c r="AI2891" i="12" s="1"/>
  <c r="C1049" i="13" s="1"/>
  <c r="AH3923" i="12"/>
  <c r="AI3923" i="12" s="1"/>
  <c r="C17" i="13" s="1"/>
  <c r="AH3793" i="12"/>
  <c r="AJ3793" i="12" s="1"/>
  <c r="D147" i="13" s="1"/>
  <c r="AI3374" i="12"/>
  <c r="C566" i="13" s="1"/>
  <c r="AJ3374" i="12"/>
  <c r="D566" i="13" s="1"/>
  <c r="AJ481" i="12"/>
  <c r="D3459" i="13" s="1"/>
  <c r="AI481" i="12"/>
  <c r="C3459" i="13" s="1"/>
  <c r="AJ1161" i="12"/>
  <c r="D2779" i="13" s="1"/>
  <c r="AI1161" i="12"/>
  <c r="C2779" i="13" s="1"/>
  <c r="AI3747" i="12"/>
  <c r="C193" i="13" s="1"/>
  <c r="AJ3747" i="12"/>
  <c r="D193" i="13" s="1"/>
  <c r="AI710" i="12"/>
  <c r="C3230" i="13" s="1"/>
  <c r="AJ710" i="12"/>
  <c r="D3230" i="13" s="1"/>
  <c r="AJ2264" i="12"/>
  <c r="D1676" i="13" s="1"/>
  <c r="AI2264" i="12"/>
  <c r="C1676" i="13" s="1"/>
  <c r="AJ1211" i="12"/>
  <c r="D2729" i="13" s="1"/>
  <c r="AI1211" i="12"/>
  <c r="C2729" i="13" s="1"/>
  <c r="AJ2811" i="12"/>
  <c r="D1129" i="13" s="1"/>
  <c r="AI2811" i="12"/>
  <c r="C1129" i="13" s="1"/>
  <c r="AI593" i="12"/>
  <c r="C3347" i="13" s="1"/>
  <c r="AJ593" i="12"/>
  <c r="D3347" i="13" s="1"/>
  <c r="AI1654" i="12"/>
  <c r="C2286" i="13" s="1"/>
  <c r="AJ1654" i="12"/>
  <c r="D2286" i="13" s="1"/>
  <c r="AJ3517" i="12"/>
  <c r="D423" i="13" s="1"/>
  <c r="AI3517" i="12"/>
  <c r="C423" i="13" s="1"/>
  <c r="AI1251" i="12"/>
  <c r="C2689" i="13" s="1"/>
  <c r="AJ1251" i="12"/>
  <c r="D2689" i="13" s="1"/>
  <c r="AI2669" i="12"/>
  <c r="C1271" i="13" s="1"/>
  <c r="AJ2669" i="12"/>
  <c r="D1271" i="13" s="1"/>
  <c r="AJ2546" i="12"/>
  <c r="D1394" i="13" s="1"/>
  <c r="AI2546" i="12"/>
  <c r="C1394" i="13" s="1"/>
  <c r="AJ807" i="12"/>
  <c r="D3133" i="13" s="1"/>
  <c r="AI807" i="12"/>
  <c r="C3133" i="13" s="1"/>
  <c r="AJ2646" i="12"/>
  <c r="D1294" i="13" s="1"/>
  <c r="AI2646" i="12"/>
  <c r="C1294" i="13" s="1"/>
  <c r="AI1589" i="12"/>
  <c r="C2351" i="13" s="1"/>
  <c r="AJ1589" i="12"/>
  <c r="D2351" i="13" s="1"/>
  <c r="AI2455" i="12"/>
  <c r="C1485" i="13" s="1"/>
  <c r="AJ2455" i="12"/>
  <c r="D1485" i="13" s="1"/>
  <c r="AI935" i="12"/>
  <c r="C3005" i="13" s="1"/>
  <c r="AJ935" i="12"/>
  <c r="D3005" i="13" s="1"/>
  <c r="AI3271" i="12"/>
  <c r="C669" i="13" s="1"/>
  <c r="AJ3271" i="12"/>
  <c r="D669" i="13" s="1"/>
  <c r="AJ2283" i="12"/>
  <c r="D1657" i="13" s="1"/>
  <c r="AI2283" i="12"/>
  <c r="C1657" i="13" s="1"/>
  <c r="AJ3088" i="12"/>
  <c r="D852" i="13" s="1"/>
  <c r="AI3088" i="12"/>
  <c r="C852" i="13" s="1"/>
  <c r="AJ1149" i="12"/>
  <c r="D2791" i="13" s="1"/>
  <c r="AI1149" i="12"/>
  <c r="C2791" i="13" s="1"/>
  <c r="AI1497" i="12"/>
  <c r="C2443" i="13" s="1"/>
  <c r="AJ1497" i="12"/>
  <c r="D2443" i="13" s="1"/>
  <c r="AI2052" i="12"/>
  <c r="C1888" i="13" s="1"/>
  <c r="AJ2052" i="12"/>
  <c r="D1888" i="13" s="1"/>
  <c r="AJ2907" i="12"/>
  <c r="D1033" i="13" s="1"/>
  <c r="AI2907" i="12"/>
  <c r="C1033" i="13" s="1"/>
  <c r="AJ1075" i="12"/>
  <c r="D2865" i="13" s="1"/>
  <c r="AI1075" i="12"/>
  <c r="C2865" i="13" s="1"/>
  <c r="AJ351" i="12"/>
  <c r="D3589" i="13" s="1"/>
  <c r="AI351" i="12"/>
  <c r="C3589" i="13" s="1"/>
  <c r="AJ3188" i="12"/>
  <c r="D752" i="13" s="1"/>
  <c r="AI3188" i="12"/>
  <c r="C752" i="13" s="1"/>
  <c r="AI1847" i="12"/>
  <c r="C2093" i="13" s="1"/>
  <c r="AJ1847" i="12"/>
  <c r="D2093" i="13" s="1"/>
  <c r="AI3103" i="12"/>
  <c r="C837" i="13" s="1"/>
  <c r="AJ3103" i="12"/>
  <c r="D837" i="13" s="1"/>
  <c r="AJ2441" i="12"/>
  <c r="D1499" i="13" s="1"/>
  <c r="AI2441" i="12"/>
  <c r="C1499" i="13" s="1"/>
  <c r="AI2087" i="12"/>
  <c r="C1853" i="13" s="1"/>
  <c r="AJ2087" i="12"/>
  <c r="D1853" i="13" s="1"/>
  <c r="AJ758" i="12"/>
  <c r="D3182" i="13" s="1"/>
  <c r="AI758" i="12"/>
  <c r="C3182" i="13" s="1"/>
  <c r="AI468" i="12"/>
  <c r="C3472" i="13" s="1"/>
  <c r="AJ468" i="12"/>
  <c r="D3472" i="13" s="1"/>
  <c r="AI2543" i="12"/>
  <c r="C1397" i="13" s="1"/>
  <c r="AJ2543" i="12"/>
  <c r="D1397" i="13" s="1"/>
  <c r="AI916" i="12"/>
  <c r="C3024" i="13" s="1"/>
  <c r="AJ916" i="12"/>
  <c r="D3024" i="13" s="1"/>
  <c r="AJ2493" i="12"/>
  <c r="D1447" i="13" s="1"/>
  <c r="AI2493" i="12"/>
  <c r="C1447" i="13" s="1"/>
  <c r="AI2768" i="12"/>
  <c r="C1172" i="13" s="1"/>
  <c r="AJ2768" i="12"/>
  <c r="D1172" i="13" s="1"/>
  <c r="AJ1711" i="12"/>
  <c r="D2229" i="13" s="1"/>
  <c r="AI1711" i="12"/>
  <c r="C2229" i="13" s="1"/>
  <c r="AJ1506" i="12"/>
  <c r="D2434" i="13" s="1"/>
  <c r="AI1506" i="12"/>
  <c r="C2434" i="13" s="1"/>
  <c r="AJ598" i="12"/>
  <c r="D3342" i="13" s="1"/>
  <c r="AI598" i="12"/>
  <c r="C3342" i="13" s="1"/>
  <c r="AI2802" i="12"/>
  <c r="C1138" i="13" s="1"/>
  <c r="AJ2802" i="12"/>
  <c r="D1138" i="13" s="1"/>
  <c r="AJ3452" i="12"/>
  <c r="D488" i="13" s="1"/>
  <c r="AI3452" i="12"/>
  <c r="C488" i="13" s="1"/>
  <c r="AI3887" i="12"/>
  <c r="C53" i="13" s="1"/>
  <c r="AJ3887" i="12"/>
  <c r="D53" i="13" s="1"/>
  <c r="AI1003" i="12"/>
  <c r="C2937" i="13" s="1"/>
  <c r="AJ1003" i="12"/>
  <c r="D2937" i="13" s="1"/>
  <c r="AJ559" i="12"/>
  <c r="D3381" i="13" s="1"/>
  <c r="AI559" i="12"/>
  <c r="C3381" i="13" s="1"/>
  <c r="AJ1183" i="12"/>
  <c r="D2757" i="13" s="1"/>
  <c r="AI1183" i="12"/>
  <c r="C2757" i="13" s="1"/>
  <c r="AJ399" i="12"/>
  <c r="D3541" i="13" s="1"/>
  <c r="AI399" i="12"/>
  <c r="C3541" i="13" s="1"/>
  <c r="AI1213" i="12"/>
  <c r="C2727" i="13" s="1"/>
  <c r="AJ1213" i="12"/>
  <c r="D2727" i="13" s="1"/>
  <c r="AI610" i="12"/>
  <c r="C3330" i="13" s="1"/>
  <c r="AJ610" i="12"/>
  <c r="D3330" i="13" s="1"/>
  <c r="AJ1518" i="12"/>
  <c r="D2422" i="13" s="1"/>
  <c r="AI1518" i="12"/>
  <c r="C2422" i="13" s="1"/>
  <c r="AJ1622" i="12"/>
  <c r="D2318" i="13" s="1"/>
  <c r="AI1622" i="12"/>
  <c r="C2318" i="13" s="1"/>
  <c r="AH3005" i="12"/>
  <c r="AH3513" i="12"/>
  <c r="AI3858" i="12"/>
  <c r="C82" i="13" s="1"/>
  <c r="AJ3858" i="12"/>
  <c r="D82" i="13" s="1"/>
  <c r="AI215" i="12"/>
  <c r="C3725" i="13" s="1"/>
  <c r="AJ215" i="12"/>
  <c r="D3725" i="13" s="1"/>
  <c r="AJ327" i="12"/>
  <c r="D3613" i="13" s="1"/>
  <c r="AI327" i="12"/>
  <c r="C3613" i="13" s="1"/>
  <c r="AJ1871" i="12"/>
  <c r="D2069" i="13" s="1"/>
  <c r="AI1871" i="12"/>
  <c r="C2069" i="13" s="1"/>
  <c r="AI2051" i="12"/>
  <c r="C1889" i="13" s="1"/>
  <c r="AJ2051" i="12"/>
  <c r="D1889" i="13" s="1"/>
  <c r="AJ184" i="12"/>
  <c r="D3756" i="13" s="1"/>
  <c r="AI184" i="12"/>
  <c r="C3756" i="13" s="1"/>
  <c r="AJ2047" i="12"/>
  <c r="D1893" i="13" s="1"/>
  <c r="AI2047" i="12"/>
  <c r="C1893" i="13" s="1"/>
  <c r="AI2740" i="12"/>
  <c r="C1200" i="13" s="1"/>
  <c r="AJ2740" i="12"/>
  <c r="D1200" i="13" s="1"/>
  <c r="AJ754" i="12"/>
  <c r="D3186" i="13" s="1"/>
  <c r="AI754" i="12"/>
  <c r="C3186" i="13" s="1"/>
  <c r="AJ675" i="12"/>
  <c r="D3265" i="13" s="1"/>
  <c r="AI675" i="12"/>
  <c r="C3265" i="13" s="1"/>
  <c r="AI2228" i="12"/>
  <c r="C1712" i="13" s="1"/>
  <c r="AJ2228" i="12"/>
  <c r="D1712" i="13" s="1"/>
  <c r="AJ1289" i="12"/>
  <c r="D2651" i="13" s="1"/>
  <c r="AI1289" i="12"/>
  <c r="C2651" i="13" s="1"/>
  <c r="AH3764" i="12"/>
  <c r="AH3152" i="12"/>
  <c r="AH2995" i="12"/>
  <c r="AH3366" i="12"/>
  <c r="AH3864" i="12"/>
  <c r="AJ409" i="12"/>
  <c r="D3531" i="13" s="1"/>
  <c r="AI409" i="12"/>
  <c r="C3531" i="13" s="1"/>
  <c r="AJ2938" i="12"/>
  <c r="D1002" i="13" s="1"/>
  <c r="AI2938" i="12"/>
  <c r="C1002" i="13" s="1"/>
  <c r="AI834" i="12"/>
  <c r="C3106" i="13" s="1"/>
  <c r="AJ834" i="12"/>
  <c r="D3106" i="13" s="1"/>
  <c r="AI1378" i="12"/>
  <c r="C2562" i="13" s="1"/>
  <c r="AJ1378" i="12"/>
  <c r="D2562" i="13" s="1"/>
  <c r="AJ713" i="12"/>
  <c r="D3227" i="13" s="1"/>
  <c r="AI713" i="12"/>
  <c r="C3227" i="13" s="1"/>
  <c r="AI1852" i="12"/>
  <c r="C2088" i="13" s="1"/>
  <c r="AJ1852" i="12"/>
  <c r="D2088" i="13" s="1"/>
  <c r="AI775" i="12"/>
  <c r="C3165" i="13" s="1"/>
  <c r="AJ775" i="12"/>
  <c r="D3165" i="13" s="1"/>
  <c r="AI1703" i="12"/>
  <c r="C2237" i="13" s="1"/>
  <c r="AJ1703" i="12"/>
  <c r="D2237" i="13" s="1"/>
  <c r="AJ331" i="12"/>
  <c r="D3609" i="13" s="1"/>
  <c r="AI331" i="12"/>
  <c r="C3609" i="13" s="1"/>
  <c r="AJ2594" i="12"/>
  <c r="D1346" i="13" s="1"/>
  <c r="AI2594" i="12"/>
  <c r="C1346" i="13" s="1"/>
  <c r="AJ1845" i="12"/>
  <c r="D2095" i="13" s="1"/>
  <c r="AI1845" i="12"/>
  <c r="C2095" i="13" s="1"/>
  <c r="AJ2244" i="12"/>
  <c r="D1696" i="13" s="1"/>
  <c r="AI2244" i="12"/>
  <c r="C1696" i="13" s="1"/>
  <c r="AI2909" i="12"/>
  <c r="C1031" i="13" s="1"/>
  <c r="AJ2909" i="12"/>
  <c r="D1031" i="13" s="1"/>
  <c r="AI2038" i="12"/>
  <c r="C1902" i="13" s="1"/>
  <c r="AJ2038" i="12"/>
  <c r="D1902" i="13" s="1"/>
  <c r="AI3038" i="12"/>
  <c r="C902" i="13" s="1"/>
  <c r="AJ3038" i="12"/>
  <c r="D902" i="13" s="1"/>
  <c r="AJ1479" i="12"/>
  <c r="D2461" i="13" s="1"/>
  <c r="AI1479" i="12"/>
  <c r="C2461" i="13" s="1"/>
  <c r="AJ518" i="12"/>
  <c r="D3422" i="13" s="1"/>
  <c r="AI518" i="12"/>
  <c r="C3422" i="13" s="1"/>
  <c r="AI2951" i="12"/>
  <c r="C989" i="13" s="1"/>
  <c r="AJ2951" i="12"/>
  <c r="D989" i="13" s="1"/>
  <c r="AJ2127" i="12"/>
  <c r="D1813" i="13" s="1"/>
  <c r="AI2127" i="12"/>
  <c r="C1813" i="13" s="1"/>
  <c r="AI750" i="12"/>
  <c r="C3190" i="13" s="1"/>
  <c r="AJ750" i="12"/>
  <c r="D3190" i="13" s="1"/>
  <c r="AI1574" i="12"/>
  <c r="C2366" i="13" s="1"/>
  <c r="AJ1574" i="12"/>
  <c r="D2366" i="13" s="1"/>
  <c r="AJ2582" i="12"/>
  <c r="D1358" i="13" s="1"/>
  <c r="AI2582" i="12"/>
  <c r="C1358" i="13" s="1"/>
  <c r="AI2318" i="12"/>
  <c r="C1622" i="13" s="1"/>
  <c r="AJ2318" i="12"/>
  <c r="D1622" i="13" s="1"/>
  <c r="AI2633" i="12"/>
  <c r="C1307" i="13" s="1"/>
  <c r="AJ2633" i="12"/>
  <c r="D1307" i="13" s="1"/>
  <c r="AJ1174" i="12"/>
  <c r="D2766" i="13" s="1"/>
  <c r="AI1174" i="12"/>
  <c r="C2766" i="13" s="1"/>
  <c r="AJ2668" i="12"/>
  <c r="D1272" i="13" s="1"/>
  <c r="AI2668" i="12"/>
  <c r="C1272" i="13" s="1"/>
  <c r="AH2482" i="12"/>
  <c r="AH3320" i="12"/>
  <c r="AH3657" i="12"/>
  <c r="AH3285" i="12"/>
  <c r="AH2393" i="12"/>
  <c r="AH3685" i="12"/>
  <c r="AH3713" i="12"/>
  <c r="AH3026" i="12"/>
  <c r="AH2263" i="12"/>
  <c r="AH3632" i="12"/>
  <c r="AH3897" i="12"/>
  <c r="AH3917" i="12"/>
  <c r="AH2644" i="12"/>
  <c r="AH3505" i="12"/>
  <c r="AH3372" i="12"/>
  <c r="AI3015" i="12"/>
  <c r="C925" i="13" s="1"/>
  <c r="AJ3015" i="12"/>
  <c r="D925" i="13" s="1"/>
  <c r="AI2966" i="12"/>
  <c r="C974" i="13" s="1"/>
  <c r="AJ2966" i="12"/>
  <c r="D974" i="13" s="1"/>
  <c r="AI135" i="12"/>
  <c r="C3805" i="13" s="1"/>
  <c r="AJ135" i="12"/>
  <c r="D3805" i="13" s="1"/>
  <c r="AI732" i="12"/>
  <c r="C3208" i="13" s="1"/>
  <c r="AJ732" i="12"/>
  <c r="D3208" i="13" s="1"/>
  <c r="AI737" i="12"/>
  <c r="C3203" i="13" s="1"/>
  <c r="AJ737" i="12"/>
  <c r="D3203" i="13" s="1"/>
  <c r="AI654" i="12"/>
  <c r="C3286" i="13" s="1"/>
  <c r="AJ654" i="12"/>
  <c r="D3286" i="13" s="1"/>
  <c r="AJ1653" i="12"/>
  <c r="D2287" i="13" s="1"/>
  <c r="AI1653" i="12"/>
  <c r="C2287" i="13" s="1"/>
  <c r="AJ3491" i="12"/>
  <c r="D449" i="13" s="1"/>
  <c r="AI3491" i="12"/>
  <c r="C449" i="13" s="1"/>
  <c r="AJ1649" i="12"/>
  <c r="D2291" i="13" s="1"/>
  <c r="AI1649" i="12"/>
  <c r="C2291" i="13" s="1"/>
  <c r="AI3765" i="12"/>
  <c r="C175" i="13" s="1"/>
  <c r="AJ3765" i="12"/>
  <c r="D175" i="13" s="1"/>
  <c r="AJ1968" i="12"/>
  <c r="D1972" i="13" s="1"/>
  <c r="AI1968" i="12"/>
  <c r="C1972" i="13" s="1"/>
  <c r="AI2109" i="12"/>
  <c r="C1831" i="13" s="1"/>
  <c r="AJ2109" i="12"/>
  <c r="D1831" i="13" s="1"/>
  <c r="AH3527" i="12"/>
  <c r="AJ1474" i="12"/>
  <c r="D2466" i="13" s="1"/>
  <c r="AI1474" i="12"/>
  <c r="C2466" i="13" s="1"/>
  <c r="AH3027" i="12"/>
  <c r="AH2776" i="12"/>
  <c r="AH3084" i="12"/>
  <c r="AI3426" i="12"/>
  <c r="C514" i="13" s="1"/>
  <c r="AJ3426" i="12"/>
  <c r="D514" i="13" s="1"/>
  <c r="AI435" i="12"/>
  <c r="C3505" i="13" s="1"/>
  <c r="AJ435" i="12"/>
  <c r="D3505" i="13" s="1"/>
  <c r="AI3594" i="12"/>
  <c r="C346" i="13" s="1"/>
  <c r="AJ3594" i="12"/>
  <c r="D346" i="13" s="1"/>
  <c r="AJ1615" i="12"/>
  <c r="D2325" i="13" s="1"/>
  <c r="AI1615" i="12"/>
  <c r="C2325" i="13" s="1"/>
  <c r="AI218" i="12"/>
  <c r="C3722" i="13" s="1"/>
  <c r="AJ218" i="12"/>
  <c r="D3722" i="13" s="1"/>
  <c r="AJ539" i="12"/>
  <c r="D3401" i="13" s="1"/>
  <c r="AI539" i="12"/>
  <c r="C3401" i="13" s="1"/>
  <c r="AJ2269" i="12"/>
  <c r="D1671" i="13" s="1"/>
  <c r="AI2269" i="12"/>
  <c r="C1671" i="13" s="1"/>
  <c r="AI3362" i="12"/>
  <c r="C578" i="13" s="1"/>
  <c r="AJ3362" i="12"/>
  <c r="D578" i="13" s="1"/>
  <c r="AI2580" i="12"/>
  <c r="C1360" i="13" s="1"/>
  <c r="AJ2580" i="12"/>
  <c r="D1360" i="13" s="1"/>
  <c r="AJ2647" i="12"/>
  <c r="D1293" i="13" s="1"/>
  <c r="AI2647" i="12"/>
  <c r="C1293" i="13" s="1"/>
  <c r="AI173" i="12"/>
  <c r="C3767" i="13" s="1"/>
  <c r="AJ173" i="12"/>
  <c r="D3767" i="13" s="1"/>
  <c r="AI1148" i="12"/>
  <c r="C2792" i="13" s="1"/>
  <c r="AJ1148" i="12"/>
  <c r="D2792" i="13" s="1"/>
  <c r="AH3317" i="12"/>
  <c r="AH3873" i="12"/>
  <c r="AH2954" i="12"/>
  <c r="AH3466" i="12"/>
  <c r="AH3678" i="12"/>
  <c r="AI491" i="12"/>
  <c r="C3449" i="13" s="1"/>
  <c r="AJ491" i="12"/>
  <c r="D3449" i="13" s="1"/>
  <c r="AJ3224" i="12"/>
  <c r="D716" i="13" s="1"/>
  <c r="AI3224" i="12"/>
  <c r="C716" i="13" s="1"/>
  <c r="AJ2357" i="12"/>
  <c r="D1583" i="13" s="1"/>
  <c r="AI2357" i="12"/>
  <c r="C1583" i="13" s="1"/>
  <c r="AJ3107" i="12"/>
  <c r="D833" i="13" s="1"/>
  <c r="AI3107" i="12"/>
  <c r="C833" i="13" s="1"/>
  <c r="AI1045" i="12"/>
  <c r="C2895" i="13" s="1"/>
  <c r="AJ1045" i="12"/>
  <c r="D2895" i="13" s="1"/>
  <c r="AJ354" i="12"/>
  <c r="D3586" i="13" s="1"/>
  <c r="AI354" i="12"/>
  <c r="C3586" i="13" s="1"/>
  <c r="AJ3274" i="12"/>
  <c r="D666" i="13" s="1"/>
  <c r="AI3274" i="12"/>
  <c r="C666" i="13" s="1"/>
  <c r="AI1453" i="12"/>
  <c r="C2487" i="13" s="1"/>
  <c r="AJ1453" i="12"/>
  <c r="D2487" i="13" s="1"/>
  <c r="AI1573" i="12"/>
  <c r="C2367" i="13" s="1"/>
  <c r="AJ1573" i="12"/>
  <c r="D2367" i="13" s="1"/>
  <c r="AI1916" i="12"/>
  <c r="C2024" i="13" s="1"/>
  <c r="AJ1916" i="12"/>
  <c r="D2024" i="13" s="1"/>
  <c r="AI376" i="12"/>
  <c r="C3564" i="13" s="1"/>
  <c r="AJ376" i="12"/>
  <c r="D3564" i="13" s="1"/>
  <c r="AI443" i="12"/>
  <c r="C3497" i="13" s="1"/>
  <c r="AJ443" i="12"/>
  <c r="D3497" i="13" s="1"/>
  <c r="AI3444" i="12"/>
  <c r="C496" i="13" s="1"/>
  <c r="AJ3444" i="12"/>
  <c r="D496" i="13" s="1"/>
  <c r="AI608" i="12"/>
  <c r="C3332" i="13" s="1"/>
  <c r="AJ608" i="12"/>
  <c r="D3332" i="13" s="1"/>
  <c r="AJ2158" i="12"/>
  <c r="D1782" i="13" s="1"/>
  <c r="AI2158" i="12"/>
  <c r="C1782" i="13" s="1"/>
  <c r="AI2347" i="12"/>
  <c r="C1593" i="13" s="1"/>
  <c r="AJ2347" i="12"/>
  <c r="D1593" i="13" s="1"/>
  <c r="AI2574" i="12"/>
  <c r="C1366" i="13" s="1"/>
  <c r="AJ2574" i="12"/>
  <c r="D1366" i="13" s="1"/>
  <c r="AI502" i="12"/>
  <c r="C3438" i="13" s="1"/>
  <c r="AJ502" i="12"/>
  <c r="D3438" i="13" s="1"/>
  <c r="AI3091" i="12"/>
  <c r="C849" i="13" s="1"/>
  <c r="AJ3091" i="12"/>
  <c r="D849" i="13" s="1"/>
  <c r="AI1333" i="12"/>
  <c r="C2607" i="13" s="1"/>
  <c r="AJ1333" i="12"/>
  <c r="D2607" i="13" s="1"/>
  <c r="AJ2104" i="12"/>
  <c r="D1836" i="13" s="1"/>
  <c r="AI2104" i="12"/>
  <c r="C1836" i="13" s="1"/>
  <c r="AJ1246" i="12"/>
  <c r="D2694" i="13" s="1"/>
  <c r="AI1246" i="12"/>
  <c r="C2694" i="13" s="1"/>
  <c r="AJ2838" i="12"/>
  <c r="D1102" i="13" s="1"/>
  <c r="AI2838" i="12"/>
  <c r="C1102" i="13" s="1"/>
  <c r="AI3035" i="12"/>
  <c r="C905" i="13" s="1"/>
  <c r="AJ3035" i="12"/>
  <c r="D905" i="13" s="1"/>
  <c r="AJ192" i="12"/>
  <c r="D3748" i="13" s="1"/>
  <c r="AI192" i="12"/>
  <c r="C3748" i="13" s="1"/>
  <c r="AI1057" i="12"/>
  <c r="C2883" i="13" s="1"/>
  <c r="AJ1057" i="12"/>
  <c r="D2883" i="13" s="1"/>
  <c r="AJ3453" i="12"/>
  <c r="D487" i="13" s="1"/>
  <c r="AI3453" i="12"/>
  <c r="C487" i="13" s="1"/>
  <c r="AI632" i="12"/>
  <c r="C3308" i="13" s="1"/>
  <c r="AJ632" i="12"/>
  <c r="D3308" i="13" s="1"/>
  <c r="AJ3117" i="12"/>
  <c r="D823" i="13" s="1"/>
  <c r="AI3117" i="12"/>
  <c r="C823" i="13" s="1"/>
  <c r="AJ2461" i="12"/>
  <c r="D1479" i="13" s="1"/>
  <c r="AI2461" i="12"/>
  <c r="C1479" i="13" s="1"/>
  <c r="AJ1214" i="12"/>
  <c r="D2726" i="13" s="1"/>
  <c r="AI1214" i="12"/>
  <c r="C2726" i="13" s="1"/>
  <c r="AJ2396" i="12"/>
  <c r="D1544" i="13" s="1"/>
  <c r="AI2396" i="12"/>
  <c r="C1544" i="13" s="1"/>
  <c r="AJ884" i="12"/>
  <c r="D3056" i="13" s="1"/>
  <c r="AI884" i="12"/>
  <c r="C3056" i="13" s="1"/>
  <c r="AI2229" i="12"/>
  <c r="C1711" i="13" s="1"/>
  <c r="AJ2229" i="12"/>
  <c r="D1711" i="13" s="1"/>
  <c r="AI2062" i="12"/>
  <c r="C1878" i="13" s="1"/>
  <c r="AJ2062" i="12"/>
  <c r="D1878" i="13" s="1"/>
  <c r="AI1224" i="12"/>
  <c r="C2716" i="13" s="1"/>
  <c r="AJ1224" i="12"/>
  <c r="D2716" i="13" s="1"/>
  <c r="AJ3022" i="12"/>
  <c r="D918" i="13" s="1"/>
  <c r="AI3022" i="12"/>
  <c r="C918" i="13" s="1"/>
  <c r="AI1443" i="12"/>
  <c r="C2497" i="13" s="1"/>
  <c r="AJ1443" i="12"/>
  <c r="D2497" i="13" s="1"/>
  <c r="AJ2606" i="12"/>
  <c r="D1334" i="13" s="1"/>
  <c r="AI2606" i="12"/>
  <c r="C1334" i="13" s="1"/>
  <c r="AI1803" i="12"/>
  <c r="C2137" i="13" s="1"/>
  <c r="AJ1803" i="12"/>
  <c r="D2137" i="13" s="1"/>
  <c r="AJ3082" i="12"/>
  <c r="D858" i="13" s="1"/>
  <c r="AI3082" i="12"/>
  <c r="C858" i="13" s="1"/>
  <c r="AJ1447" i="12"/>
  <c r="D2493" i="13" s="1"/>
  <c r="AI1447" i="12"/>
  <c r="C2493" i="13" s="1"/>
  <c r="AI359" i="12"/>
  <c r="C3581" i="13" s="1"/>
  <c r="AJ359" i="12"/>
  <c r="D3581" i="13" s="1"/>
  <c r="AJ1051" i="12"/>
  <c r="D2889" i="13" s="1"/>
  <c r="AI1051" i="12"/>
  <c r="C2889" i="13" s="1"/>
  <c r="AI2984" i="12"/>
  <c r="C956" i="13" s="1"/>
  <c r="AJ2984" i="12"/>
  <c r="D956" i="13" s="1"/>
  <c r="AJ1182" i="12"/>
  <c r="D2758" i="13" s="1"/>
  <c r="AI1182" i="12"/>
  <c r="C2758" i="13" s="1"/>
  <c r="AI1640" i="12"/>
  <c r="C2300" i="13" s="1"/>
  <c r="AJ1640" i="12"/>
  <c r="D2300" i="13" s="1"/>
  <c r="AJ2528" i="12"/>
  <c r="D1412" i="13" s="1"/>
  <c r="AI2528" i="12"/>
  <c r="C1412" i="13" s="1"/>
  <c r="AI391" i="12"/>
  <c r="C3549" i="13" s="1"/>
  <c r="AJ391" i="12"/>
  <c r="D3549" i="13" s="1"/>
  <c r="AI2796" i="12"/>
  <c r="C1144" i="13" s="1"/>
  <c r="AJ2796" i="12"/>
  <c r="D1144" i="13" s="1"/>
  <c r="AI741" i="12"/>
  <c r="C3199" i="13" s="1"/>
  <c r="AJ741" i="12"/>
  <c r="D3199" i="13" s="1"/>
  <c r="AJ1436" i="12"/>
  <c r="D2504" i="13" s="1"/>
  <c r="AI1436" i="12"/>
  <c r="C2504" i="13" s="1"/>
  <c r="AJ1698" i="12"/>
  <c r="D2242" i="13" s="1"/>
  <c r="AI1698" i="12"/>
  <c r="C2242" i="13" s="1"/>
  <c r="AJ1906" i="12"/>
  <c r="D2034" i="13" s="1"/>
  <c r="AI1906" i="12"/>
  <c r="C2034" i="13" s="1"/>
  <c r="AI1715" i="12"/>
  <c r="C2225" i="13" s="1"/>
  <c r="AJ1715" i="12"/>
  <c r="D2225" i="13" s="1"/>
  <c r="AI2568" i="12"/>
  <c r="C1372" i="13" s="1"/>
  <c r="AJ2568" i="12"/>
  <c r="D1372" i="13" s="1"/>
  <c r="AI584" i="12"/>
  <c r="C3356" i="13" s="1"/>
  <c r="AJ584" i="12"/>
  <c r="D3356" i="13" s="1"/>
  <c r="AI3245" i="12"/>
  <c r="C695" i="13" s="1"/>
  <c r="AJ3245" i="12"/>
  <c r="D695" i="13" s="1"/>
  <c r="AJ765" i="12"/>
  <c r="D3175" i="13" s="1"/>
  <c r="AI765" i="12"/>
  <c r="C3175" i="13" s="1"/>
  <c r="AI1739" i="12"/>
  <c r="C2201" i="13" s="1"/>
  <c r="AJ1739" i="12"/>
  <c r="D2201" i="13" s="1"/>
  <c r="AJ511" i="12"/>
  <c r="D3429" i="13" s="1"/>
  <c r="AI511" i="12"/>
  <c r="C3429" i="13" s="1"/>
  <c r="AJ2125" i="12"/>
  <c r="D1815" i="13" s="1"/>
  <c r="AI2125" i="12"/>
  <c r="C1815" i="13" s="1"/>
  <c r="AJ2205" i="12"/>
  <c r="D1735" i="13" s="1"/>
  <c r="AI2205" i="12"/>
  <c r="C1735" i="13" s="1"/>
  <c r="AJ2406" i="12"/>
  <c r="D1534" i="13" s="1"/>
  <c r="AI2406" i="12"/>
  <c r="C1534" i="13" s="1"/>
  <c r="AJ616" i="12"/>
  <c r="D3324" i="13" s="1"/>
  <c r="AI616" i="12"/>
  <c r="C3324" i="13" s="1"/>
  <c r="AJ1454" i="12"/>
  <c r="D2486" i="13" s="1"/>
  <c r="AI1454" i="12"/>
  <c r="C2486" i="13" s="1"/>
  <c r="AJ692" i="12"/>
  <c r="D3248" i="13" s="1"/>
  <c r="AI692" i="12"/>
  <c r="C3248" i="13" s="1"/>
  <c r="AJ3001" i="12"/>
  <c r="D939" i="13" s="1"/>
  <c r="AI3001" i="12"/>
  <c r="C939" i="13" s="1"/>
  <c r="AJ621" i="12"/>
  <c r="D3319" i="13" s="1"/>
  <c r="AI621" i="12"/>
  <c r="C3319" i="13" s="1"/>
  <c r="AJ1544" i="12"/>
  <c r="D2396" i="13" s="1"/>
  <c r="AI1544" i="12"/>
  <c r="C2396" i="13" s="1"/>
  <c r="AI1199" i="12"/>
  <c r="C2741" i="13" s="1"/>
  <c r="AJ1199" i="12"/>
  <c r="D2741" i="13" s="1"/>
  <c r="AJ422" i="12"/>
  <c r="D3518" i="13" s="1"/>
  <c r="AI422" i="12"/>
  <c r="C3518" i="13" s="1"/>
  <c r="AI1116" i="12"/>
  <c r="C2824" i="13" s="1"/>
  <c r="AJ1116" i="12"/>
  <c r="D2824" i="13" s="1"/>
  <c r="AI2111" i="12"/>
  <c r="C1829" i="13" s="1"/>
  <c r="AJ2111" i="12"/>
  <c r="D1829" i="13" s="1"/>
  <c r="AI920" i="12"/>
  <c r="C3020" i="13" s="1"/>
  <c r="AJ920" i="12"/>
  <c r="D3020" i="13" s="1"/>
  <c r="AI800" i="12"/>
  <c r="C3140" i="13" s="1"/>
  <c r="AJ800" i="12"/>
  <c r="D3140" i="13" s="1"/>
  <c r="AI2780" i="12"/>
  <c r="C1160" i="13" s="1"/>
  <c r="AJ2780" i="12"/>
  <c r="D1160" i="13" s="1"/>
  <c r="AJ2193" i="12"/>
  <c r="D1747" i="13" s="1"/>
  <c r="AI2193" i="12"/>
  <c r="C1747" i="13" s="1"/>
  <c r="AI1232" i="12"/>
  <c r="C2708" i="13" s="1"/>
  <c r="AJ1232" i="12"/>
  <c r="D2708" i="13" s="1"/>
  <c r="AJ1632" i="12"/>
  <c r="D2308" i="13" s="1"/>
  <c r="AI1632" i="12"/>
  <c r="C2308" i="13" s="1"/>
  <c r="AI1690" i="12"/>
  <c r="C2250" i="13" s="1"/>
  <c r="AJ1690" i="12"/>
  <c r="D2250" i="13" s="1"/>
  <c r="AJ1620" i="12"/>
  <c r="D2320" i="13" s="1"/>
  <c r="AI1620" i="12"/>
  <c r="C2320" i="13" s="1"/>
  <c r="AJ1923" i="12"/>
  <c r="D2017" i="13" s="1"/>
  <c r="AI1923" i="12"/>
  <c r="C2017" i="13" s="1"/>
  <c r="AI3650" i="12"/>
  <c r="C290" i="13" s="1"/>
  <c r="AJ3650" i="12"/>
  <c r="D290" i="13" s="1"/>
  <c r="AI810" i="12"/>
  <c r="C3130" i="13" s="1"/>
  <c r="AJ810" i="12"/>
  <c r="D3130" i="13" s="1"/>
  <c r="AI695" i="12"/>
  <c r="C3245" i="13" s="1"/>
  <c r="AJ695" i="12"/>
  <c r="D3245" i="13" s="1"/>
  <c r="AI963" i="12"/>
  <c r="C2977" i="13" s="1"/>
  <c r="AJ963" i="12"/>
  <c r="D2977" i="13" s="1"/>
  <c r="AJ627" i="12"/>
  <c r="D3313" i="13" s="1"/>
  <c r="AI627" i="12"/>
  <c r="C3313" i="13" s="1"/>
  <c r="AJ1180" i="12"/>
  <c r="D2760" i="13" s="1"/>
  <c r="AI1180" i="12"/>
  <c r="C2760" i="13" s="1"/>
  <c r="AJ2640" i="12"/>
  <c r="D1300" i="13" s="1"/>
  <c r="AI2640" i="12"/>
  <c r="C1300" i="13" s="1"/>
  <c r="AI543" i="12"/>
  <c r="C3397" i="13" s="1"/>
  <c r="AJ543" i="12"/>
  <c r="D3397" i="13" s="1"/>
  <c r="AI2777" i="12"/>
  <c r="C1163" i="13" s="1"/>
  <c r="AJ2777" i="12"/>
  <c r="D1163" i="13" s="1"/>
  <c r="AI1088" i="12"/>
  <c r="C2852" i="13" s="1"/>
  <c r="AJ1088" i="12"/>
  <c r="D2852" i="13" s="1"/>
  <c r="AJ808" i="12"/>
  <c r="D3132" i="13" s="1"/>
  <c r="AI808" i="12"/>
  <c r="C3132" i="13" s="1"/>
  <c r="AJ1599" i="12"/>
  <c r="D2341" i="13" s="1"/>
  <c r="AI1599" i="12"/>
  <c r="C2341" i="13" s="1"/>
  <c r="AI2018" i="12"/>
  <c r="C1922" i="13" s="1"/>
  <c r="AJ2018" i="12"/>
  <c r="D1922" i="13" s="1"/>
  <c r="AI957" i="12"/>
  <c r="C2983" i="13" s="1"/>
  <c r="AJ957" i="12"/>
  <c r="D2983" i="13" s="1"/>
  <c r="AI1011" i="12"/>
  <c r="C2929" i="13" s="1"/>
  <c r="AJ1011" i="12"/>
  <c r="D2929" i="13" s="1"/>
  <c r="AJ1252" i="12"/>
  <c r="D2688" i="13" s="1"/>
  <c r="AI1252" i="12"/>
  <c r="C2688" i="13" s="1"/>
  <c r="AJ1345" i="12"/>
  <c r="D2595" i="13" s="1"/>
  <c r="AI1345" i="12"/>
  <c r="C2595" i="13" s="1"/>
  <c r="AJ1943" i="12"/>
  <c r="D1997" i="13" s="1"/>
  <c r="AI1943" i="12"/>
  <c r="C1997" i="13" s="1"/>
  <c r="AI3893" i="12"/>
  <c r="C47" i="13" s="1"/>
  <c r="AJ3893" i="12"/>
  <c r="D47" i="13" s="1"/>
  <c r="AI2194" i="12"/>
  <c r="C1746" i="13" s="1"/>
  <c r="AJ2194" i="12"/>
  <c r="D1746" i="13" s="1"/>
  <c r="AH2884" i="12"/>
  <c r="AH3789" i="12"/>
  <c r="AH3659" i="12"/>
  <c r="AH3448" i="12"/>
  <c r="AH3148" i="12"/>
  <c r="AJ199" i="12"/>
  <c r="D3741" i="13" s="1"/>
  <c r="AI199" i="12"/>
  <c r="C3741" i="13" s="1"/>
  <c r="AI1235" i="12"/>
  <c r="C2705" i="13" s="1"/>
  <c r="AJ1235" i="12"/>
  <c r="D2705" i="13" s="1"/>
  <c r="AI3254" i="12"/>
  <c r="C686" i="13" s="1"/>
  <c r="AJ3254" i="12"/>
  <c r="D686" i="13" s="1"/>
  <c r="AJ2622" i="12"/>
  <c r="D1318" i="13" s="1"/>
  <c r="AI2622" i="12"/>
  <c r="C1318" i="13" s="1"/>
  <c r="AJ2107" i="12"/>
  <c r="D1833" i="13" s="1"/>
  <c r="AI2107" i="12"/>
  <c r="C1833" i="13" s="1"/>
  <c r="AI2239" i="12"/>
  <c r="C1701" i="13" s="1"/>
  <c r="AJ2239" i="12"/>
  <c r="D1701" i="13" s="1"/>
  <c r="AJ3485" i="12"/>
  <c r="D455" i="13" s="1"/>
  <c r="AI3485" i="12"/>
  <c r="C455" i="13" s="1"/>
  <c r="AI1392" i="12"/>
  <c r="C2548" i="13" s="1"/>
  <c r="AJ1392" i="12"/>
  <c r="D2548" i="13" s="1"/>
  <c r="AJ2326" i="12"/>
  <c r="D1614" i="13" s="1"/>
  <c r="AI2326" i="12"/>
  <c r="C1614" i="13" s="1"/>
  <c r="AJ959" i="12"/>
  <c r="D2981" i="13" s="1"/>
  <c r="AI959" i="12"/>
  <c r="C2981" i="13" s="1"/>
  <c r="AI208" i="12"/>
  <c r="C3732" i="13" s="1"/>
  <c r="AJ208" i="12"/>
  <c r="D3732" i="13" s="1"/>
  <c r="AH3387" i="12"/>
  <c r="AJ2709" i="12"/>
  <c r="D1231" i="13" s="1"/>
  <c r="AI2709" i="12"/>
  <c r="C1231" i="13" s="1"/>
  <c r="AJ172" i="12"/>
  <c r="D3768" i="13" s="1"/>
  <c r="AI172" i="12"/>
  <c r="C3768" i="13" s="1"/>
  <c r="AJ707" i="12"/>
  <c r="D3233" i="13" s="1"/>
  <c r="AI707" i="12"/>
  <c r="C3233" i="13" s="1"/>
  <c r="AI2025" i="12"/>
  <c r="C1915" i="13" s="1"/>
  <c r="AJ2025" i="12"/>
  <c r="D1915" i="13" s="1"/>
  <c r="AI2869" i="12"/>
  <c r="C1071" i="13" s="1"/>
  <c r="AJ2869" i="12"/>
  <c r="D1071" i="13" s="1"/>
  <c r="AJ1897" i="12"/>
  <c r="D2043" i="13" s="1"/>
  <c r="AI1897" i="12"/>
  <c r="C2043" i="13" s="1"/>
  <c r="AI3393" i="12"/>
  <c r="C547" i="13" s="1"/>
  <c r="AJ3393" i="12"/>
  <c r="D547" i="13" s="1"/>
  <c r="AI1687" i="12"/>
  <c r="C2253" i="13" s="1"/>
  <c r="AJ1687" i="12"/>
  <c r="D2253" i="13" s="1"/>
  <c r="AJ2997" i="12"/>
  <c r="D943" i="13" s="1"/>
  <c r="AI2997" i="12"/>
  <c r="C943" i="13" s="1"/>
  <c r="AI3262" i="12"/>
  <c r="C678" i="13" s="1"/>
  <c r="AJ3262" i="12"/>
  <c r="D678" i="13" s="1"/>
  <c r="AI968" i="12"/>
  <c r="C2972" i="13" s="1"/>
  <c r="AJ968" i="12"/>
  <c r="D2972" i="13" s="1"/>
  <c r="AH3192" i="12"/>
  <c r="AH3621" i="12"/>
  <c r="AI1301" i="12"/>
  <c r="C2639" i="13" s="1"/>
  <c r="AJ1301" i="12"/>
  <c r="D2639" i="13" s="1"/>
  <c r="AI2289" i="12"/>
  <c r="C1651" i="13" s="1"/>
  <c r="AJ2289" i="12"/>
  <c r="D1651" i="13" s="1"/>
  <c r="AJ255" i="12"/>
  <c r="D3685" i="13" s="1"/>
  <c r="AI255" i="12"/>
  <c r="C3685" i="13" s="1"/>
  <c r="AI2437" i="12"/>
  <c r="C1503" i="13" s="1"/>
  <c r="AJ2437" i="12"/>
  <c r="D1503" i="13" s="1"/>
  <c r="AI2291" i="12"/>
  <c r="C1649" i="13" s="1"/>
  <c r="AJ2291" i="12"/>
  <c r="D1649" i="13" s="1"/>
  <c r="AI3208" i="12"/>
  <c r="C732" i="13" s="1"/>
  <c r="AJ3208" i="12"/>
  <c r="D732" i="13" s="1"/>
  <c r="AI1610" i="12"/>
  <c r="C2330" i="13" s="1"/>
  <c r="AJ1610" i="12"/>
  <c r="D2330" i="13" s="1"/>
  <c r="AJ1736" i="12"/>
  <c r="D2204" i="13" s="1"/>
  <c r="AI1736" i="12"/>
  <c r="C2204" i="13" s="1"/>
  <c r="AJ3807" i="12"/>
  <c r="D133" i="13" s="1"/>
  <c r="AI3807" i="12"/>
  <c r="C133" i="13" s="1"/>
  <c r="AJ2933" i="12"/>
  <c r="D1007" i="13" s="1"/>
  <c r="AI2933" i="12"/>
  <c r="C1007" i="13" s="1"/>
  <c r="AI1999" i="12"/>
  <c r="C1941" i="13" s="1"/>
  <c r="AJ1999" i="12"/>
  <c r="D1941" i="13" s="1"/>
  <c r="AH3469" i="12"/>
  <c r="AH3773" i="12"/>
  <c r="AI233" i="12"/>
  <c r="C3707" i="13" s="1"/>
  <c r="AJ233" i="12"/>
  <c r="D3707" i="13" s="1"/>
  <c r="AI2930" i="12"/>
  <c r="C1010" i="13" s="1"/>
  <c r="AJ2930" i="12"/>
  <c r="D1010" i="13" s="1"/>
  <c r="AI1692" i="12"/>
  <c r="C2248" i="13" s="1"/>
  <c r="AJ1692" i="12"/>
  <c r="D2248" i="13" s="1"/>
  <c r="AI307" i="12"/>
  <c r="C3633" i="13" s="1"/>
  <c r="AJ307" i="12"/>
  <c r="D3633" i="13" s="1"/>
  <c r="AI1366" i="12"/>
  <c r="C2574" i="13" s="1"/>
  <c r="AJ1366" i="12"/>
  <c r="D2574" i="13" s="1"/>
  <c r="AI2078" i="12"/>
  <c r="C1862" i="13" s="1"/>
  <c r="AJ2078" i="12"/>
  <c r="D1862" i="13" s="1"/>
  <c r="AJ2247" i="12"/>
  <c r="D1693" i="13" s="1"/>
  <c r="AI2247" i="12"/>
  <c r="C1693" i="13" s="1"/>
  <c r="AJ590" i="12"/>
  <c r="D3350" i="13" s="1"/>
  <c r="AI590" i="12"/>
  <c r="C3350" i="13" s="1"/>
  <c r="AI480" i="12"/>
  <c r="C3460" i="13" s="1"/>
  <c r="AJ480" i="12"/>
  <c r="D3460" i="13" s="1"/>
  <c r="AJ2005" i="12"/>
  <c r="D1935" i="13" s="1"/>
  <c r="AI2005" i="12"/>
  <c r="C1935" i="13" s="1"/>
  <c r="AI1795" i="12"/>
  <c r="C2145" i="13" s="1"/>
  <c r="AJ1795" i="12"/>
  <c r="D2145" i="13" s="1"/>
  <c r="AI562" i="12"/>
  <c r="C3378" i="13" s="1"/>
  <c r="AJ562" i="12"/>
  <c r="D3378" i="13" s="1"/>
  <c r="AH3406" i="12"/>
  <c r="AH3824" i="12"/>
  <c r="AH2471" i="12"/>
  <c r="AH3878" i="12"/>
  <c r="AH3440" i="12"/>
  <c r="AH3853" i="12"/>
  <c r="AH3465" i="12"/>
  <c r="AI2379" i="12"/>
  <c r="C1561" i="13" s="1"/>
  <c r="AJ2379" i="12"/>
  <c r="D1561" i="13" s="1"/>
  <c r="AI2456" i="12"/>
  <c r="C1484" i="13" s="1"/>
  <c r="AJ2456" i="12"/>
  <c r="D1484" i="13" s="1"/>
  <c r="AI1550" i="12"/>
  <c r="C2390" i="13" s="1"/>
  <c r="AJ1550" i="12"/>
  <c r="D2390" i="13" s="1"/>
  <c r="AJ3055" i="12"/>
  <c r="D885" i="13" s="1"/>
  <c r="AI3055" i="12"/>
  <c r="C885" i="13" s="1"/>
  <c r="AI2583" i="12"/>
  <c r="C1357" i="13" s="1"/>
  <c r="AJ2583" i="12"/>
  <c r="D1357" i="13" s="1"/>
  <c r="AI1410" i="12"/>
  <c r="C2530" i="13" s="1"/>
  <c r="AJ1410" i="12"/>
  <c r="D2530" i="13" s="1"/>
  <c r="AJ1578" i="12"/>
  <c r="D2362" i="13" s="1"/>
  <c r="AI1578" i="12"/>
  <c r="C2362" i="13" s="1"/>
  <c r="AI1732" i="12"/>
  <c r="C2208" i="13" s="1"/>
  <c r="AJ1732" i="12"/>
  <c r="D2208" i="13" s="1"/>
  <c r="AJ2022" i="12"/>
  <c r="D1918" i="13" s="1"/>
  <c r="AI2022" i="12"/>
  <c r="C1918" i="13" s="1"/>
  <c r="AJ2681" i="12"/>
  <c r="D1259" i="13" s="1"/>
  <c r="AI2681" i="12"/>
  <c r="C1259" i="13" s="1"/>
  <c r="AI1381" i="12"/>
  <c r="C2559" i="13" s="1"/>
  <c r="AJ1381" i="12"/>
  <c r="D2559" i="13" s="1"/>
  <c r="AJ3205" i="12"/>
  <c r="D735" i="13" s="1"/>
  <c r="AI3205" i="12"/>
  <c r="C735" i="13" s="1"/>
  <c r="AJ1770" i="12"/>
  <c r="D2170" i="13" s="1"/>
  <c r="AI1770" i="12"/>
  <c r="C2170" i="13" s="1"/>
  <c r="AJ1606" i="12"/>
  <c r="D2334" i="13" s="1"/>
  <c r="AI1606" i="12"/>
  <c r="C2334" i="13" s="1"/>
  <c r="AJ636" i="12"/>
  <c r="D3304" i="13" s="1"/>
  <c r="AI636" i="12"/>
  <c r="C3304" i="13" s="1"/>
  <c r="AI2093" i="12"/>
  <c r="C1847" i="13" s="1"/>
  <c r="AJ2093" i="12"/>
  <c r="D1847" i="13" s="1"/>
  <c r="AJ2306" i="12"/>
  <c r="D1634" i="13" s="1"/>
  <c r="AI2306" i="12"/>
  <c r="C1634" i="13" s="1"/>
  <c r="AJ2382" i="12"/>
  <c r="D1558" i="13" s="1"/>
  <c r="AI2382" i="12"/>
  <c r="C1558" i="13" s="1"/>
  <c r="AJ3434" i="12"/>
  <c r="D506" i="13" s="1"/>
  <c r="AI3434" i="12"/>
  <c r="C506" i="13" s="1"/>
  <c r="AJ448" i="12"/>
  <c r="D3492" i="13" s="1"/>
  <c r="AI448" i="12"/>
  <c r="C3492" i="13" s="1"/>
  <c r="AI848" i="12"/>
  <c r="C3092" i="13" s="1"/>
  <c r="AJ848" i="12"/>
  <c r="D3092" i="13" s="1"/>
  <c r="AI2006" i="12"/>
  <c r="C1934" i="13" s="1"/>
  <c r="AJ2006" i="12"/>
  <c r="D1934" i="13" s="1"/>
  <c r="AJ293" i="12"/>
  <c r="D3647" i="13" s="1"/>
  <c r="AI293" i="12"/>
  <c r="C3647" i="13" s="1"/>
  <c r="AJ1675" i="12"/>
  <c r="D2265" i="13" s="1"/>
  <c r="AI1675" i="12"/>
  <c r="C2265" i="13" s="1"/>
  <c r="AI2424" i="12"/>
  <c r="C1516" i="13" s="1"/>
  <c r="AJ2424" i="12"/>
  <c r="D1516" i="13" s="1"/>
  <c r="AJ1216" i="12"/>
  <c r="D2724" i="13" s="1"/>
  <c r="AI1216" i="12"/>
  <c r="C2724" i="13" s="1"/>
  <c r="AH2503" i="12"/>
  <c r="AH3898" i="12"/>
  <c r="AH3521" i="12"/>
  <c r="AH3838" i="12"/>
  <c r="AH3234" i="12"/>
  <c r="AH3184" i="12"/>
  <c r="AH3336" i="12"/>
  <c r="AH3934" i="12"/>
  <c r="AH3708" i="12"/>
  <c r="AH3636" i="12"/>
  <c r="AH3631" i="12"/>
  <c r="AH2793" i="12"/>
  <c r="AI329" i="12"/>
  <c r="C3611" i="13" s="1"/>
  <c r="AJ329" i="12"/>
  <c r="D3611" i="13" s="1"/>
  <c r="AJ1746" i="12"/>
  <c r="D2194" i="13" s="1"/>
  <c r="AI1746" i="12"/>
  <c r="C2194" i="13" s="1"/>
  <c r="AJ3483" i="12"/>
  <c r="D457" i="13" s="1"/>
  <c r="AI3483" i="12"/>
  <c r="C457" i="13" s="1"/>
  <c r="AI2227" i="12"/>
  <c r="C1713" i="13" s="1"/>
  <c r="AJ2227" i="12"/>
  <c r="D1713" i="13" s="1"/>
  <c r="AI3352" i="12"/>
  <c r="C588" i="13" s="1"/>
  <c r="AJ3352" i="12"/>
  <c r="D588" i="13" s="1"/>
  <c r="AI2392" i="12"/>
  <c r="C1548" i="13" s="1"/>
  <c r="AJ2392" i="12"/>
  <c r="D1548" i="13" s="1"/>
  <c r="AJ3210" i="12"/>
  <c r="D730" i="13" s="1"/>
  <c r="AI3210" i="12"/>
  <c r="C730" i="13" s="1"/>
  <c r="AI2688" i="12"/>
  <c r="C1252" i="13" s="1"/>
  <c r="AJ2688" i="12"/>
  <c r="D1252" i="13" s="1"/>
  <c r="AI308" i="12"/>
  <c r="C3632" i="13" s="1"/>
  <c r="AJ308" i="12"/>
  <c r="D3632" i="13" s="1"/>
  <c r="AJ2812" i="12"/>
  <c r="D1128" i="13" s="1"/>
  <c r="AI2812" i="12"/>
  <c r="C1128" i="13" s="1"/>
  <c r="AI2733" i="12"/>
  <c r="C1207" i="13" s="1"/>
  <c r="AJ2733" i="12"/>
  <c r="D1207" i="13" s="1"/>
  <c r="AJ2564" i="12"/>
  <c r="D1376" i="13" s="1"/>
  <c r="AI2564" i="12"/>
  <c r="C1376" i="13" s="1"/>
  <c r="AI719" i="12"/>
  <c r="C3221" i="13" s="1"/>
  <c r="AJ719" i="12"/>
  <c r="D3221" i="13" s="1"/>
  <c r="AJ1258" i="12"/>
  <c r="D2682" i="13" s="1"/>
  <c r="AI1258" i="12"/>
  <c r="C2682" i="13" s="1"/>
  <c r="AJ962" i="12"/>
  <c r="D2978" i="13" s="1"/>
  <c r="AI962" i="12"/>
  <c r="C2978" i="13" s="1"/>
  <c r="AJ438" i="12"/>
  <c r="D3502" i="13" s="1"/>
  <c r="AI438" i="12"/>
  <c r="C3502" i="13" s="1"/>
  <c r="AJ140" i="12"/>
  <c r="D3800" i="13" s="1"/>
  <c r="AI140" i="12"/>
  <c r="C3800" i="13" s="1"/>
  <c r="AJ1681" i="12"/>
  <c r="D2259" i="13" s="1"/>
  <c r="AI1681" i="12"/>
  <c r="C2259" i="13" s="1"/>
  <c r="AI165" i="12"/>
  <c r="C3775" i="13" s="1"/>
  <c r="AJ165" i="12"/>
  <c r="D3775" i="13" s="1"/>
  <c r="AI1179" i="12"/>
  <c r="C2761" i="13" s="1"/>
  <c r="AJ1179" i="12"/>
  <c r="D2761" i="13" s="1"/>
  <c r="AI2376" i="12"/>
  <c r="C1564" i="13" s="1"/>
  <c r="AJ2376" i="12"/>
  <c r="D1564" i="13" s="1"/>
  <c r="AJ1539" i="12"/>
  <c r="D2401" i="13" s="1"/>
  <c r="AI1539" i="12"/>
  <c r="C2401" i="13" s="1"/>
  <c r="AJ561" i="12"/>
  <c r="D3379" i="13" s="1"/>
  <c r="AI561" i="12"/>
  <c r="C3379" i="13" s="1"/>
  <c r="AJ270" i="12"/>
  <c r="D3670" i="13" s="1"/>
  <c r="AI270" i="12"/>
  <c r="C3670" i="13" s="1"/>
  <c r="AI2761" i="12"/>
  <c r="C1179" i="13" s="1"/>
  <c r="AJ2761" i="12"/>
  <c r="D1179" i="13" s="1"/>
  <c r="AI3062" i="12"/>
  <c r="C878" i="13" s="1"/>
  <c r="AJ3062" i="12"/>
  <c r="D878" i="13" s="1"/>
  <c r="AI1025" i="12"/>
  <c r="C2915" i="13" s="1"/>
  <c r="AJ1025" i="12"/>
  <c r="D2915" i="13" s="1"/>
  <c r="AJ3531" i="12"/>
  <c r="D409" i="13" s="1"/>
  <c r="AI3531" i="12"/>
  <c r="C409" i="13" s="1"/>
  <c r="AI2254" i="12"/>
  <c r="C1686" i="13" s="1"/>
  <c r="AJ2254" i="12"/>
  <c r="D1686" i="13" s="1"/>
  <c r="AI819" i="12"/>
  <c r="C3121" i="13" s="1"/>
  <c r="AJ819" i="12"/>
  <c r="D3121" i="13" s="1"/>
  <c r="AJ1755" i="12"/>
  <c r="D2185" i="13" s="1"/>
  <c r="AI1755" i="12"/>
  <c r="C2185" i="13" s="1"/>
  <c r="AI1832" i="12"/>
  <c r="C2108" i="13" s="1"/>
  <c r="AJ1832" i="12"/>
  <c r="D2108" i="13" s="1"/>
  <c r="AI859" i="12"/>
  <c r="C3081" i="13" s="1"/>
  <c r="AJ859" i="12"/>
  <c r="D3081" i="13" s="1"/>
  <c r="AI2813" i="12"/>
  <c r="C1127" i="13" s="1"/>
  <c r="AJ2813" i="12"/>
  <c r="D1127" i="13" s="1"/>
  <c r="AH2726" i="12"/>
  <c r="AH3215" i="12"/>
  <c r="AI633" i="12"/>
  <c r="C3307" i="13" s="1"/>
  <c r="AJ633" i="12"/>
  <c r="D3307" i="13" s="1"/>
  <c r="AI1358" i="12"/>
  <c r="C2582" i="13" s="1"/>
  <c r="AJ1358" i="12"/>
  <c r="D2582" i="13" s="1"/>
  <c r="AI2221" i="12"/>
  <c r="C1719" i="13" s="1"/>
  <c r="AJ2221" i="12"/>
  <c r="D1719" i="13" s="1"/>
  <c r="AI2572" i="12"/>
  <c r="C1368" i="13" s="1"/>
  <c r="AJ2572" i="12"/>
  <c r="D1368" i="13" s="1"/>
  <c r="AJ2101" i="12"/>
  <c r="D1839" i="13" s="1"/>
  <c r="AI2101" i="12"/>
  <c r="C1839" i="13" s="1"/>
  <c r="AJ2460" i="12"/>
  <c r="D1480" i="13" s="1"/>
  <c r="AI2460" i="12"/>
  <c r="C1480" i="13" s="1"/>
  <c r="AI3077" i="12"/>
  <c r="C863" i="13" s="1"/>
  <c r="AJ3077" i="12"/>
  <c r="D863" i="13" s="1"/>
  <c r="AJ2626" i="12"/>
  <c r="D1314" i="13" s="1"/>
  <c r="AI2626" i="12"/>
  <c r="C1314" i="13" s="1"/>
  <c r="AI2722" i="12"/>
  <c r="C1218" i="13" s="1"/>
  <c r="AJ2722" i="12"/>
  <c r="D1218" i="13" s="1"/>
  <c r="AI2890" i="12"/>
  <c r="C1050" i="13" s="1"/>
  <c r="AJ2890" i="12"/>
  <c r="D1050" i="13" s="1"/>
  <c r="AJ2000" i="12"/>
  <c r="D1940" i="13" s="1"/>
  <c r="AI2000" i="12"/>
  <c r="C1940" i="13" s="1"/>
  <c r="AH2367" i="12"/>
  <c r="AI2692" i="12"/>
  <c r="C1248" i="13" s="1"/>
  <c r="AJ2692" i="12"/>
  <c r="D1248" i="13" s="1"/>
  <c r="AJ3269" i="12"/>
  <c r="D671" i="13" s="1"/>
  <c r="AI3269" i="12"/>
  <c r="C671" i="13" s="1"/>
  <c r="AI826" i="12"/>
  <c r="C3114" i="13" s="1"/>
  <c r="AJ826" i="12"/>
  <c r="D3114" i="13" s="1"/>
  <c r="AI1102" i="12"/>
  <c r="C2838" i="13" s="1"/>
  <c r="AJ1102" i="12"/>
  <c r="D2838" i="13" s="1"/>
  <c r="AI687" i="12"/>
  <c r="C3253" i="13" s="1"/>
  <c r="AJ687" i="12"/>
  <c r="D3253" i="13" s="1"/>
  <c r="AI1452" i="12"/>
  <c r="C2488" i="13" s="1"/>
  <c r="AJ1452" i="12"/>
  <c r="D2488" i="13" s="1"/>
  <c r="AI2293" i="12"/>
  <c r="C1647" i="13" s="1"/>
  <c r="AJ2293" i="12"/>
  <c r="D1647" i="13" s="1"/>
  <c r="AJ1671" i="12"/>
  <c r="D2269" i="13" s="1"/>
  <c r="AI1671" i="12"/>
  <c r="C2269" i="13" s="1"/>
  <c r="AI2023" i="12"/>
  <c r="C1917" i="13" s="1"/>
  <c r="AJ2023" i="12"/>
  <c r="D1917" i="13" s="1"/>
  <c r="AI2832" i="12"/>
  <c r="C1108" i="13" s="1"/>
  <c r="AJ2832" i="12"/>
  <c r="D1108" i="13" s="1"/>
  <c r="AJ1735" i="12"/>
  <c r="D2205" i="13" s="1"/>
  <c r="AI1735" i="12"/>
  <c r="C2205" i="13" s="1"/>
  <c r="AJ2468" i="12"/>
  <c r="D1472" i="13" s="1"/>
  <c r="AI2468" i="12"/>
  <c r="C1472" i="13" s="1"/>
  <c r="AJ3071" i="12"/>
  <c r="D869" i="13" s="1"/>
  <c r="AI3071" i="12"/>
  <c r="C869" i="13" s="1"/>
  <c r="AJ667" i="12"/>
  <c r="D3273" i="13" s="1"/>
  <c r="AI667" i="12"/>
  <c r="C3273" i="13" s="1"/>
  <c r="AI2841" i="12"/>
  <c r="C1099" i="13" s="1"/>
  <c r="AJ2841" i="12"/>
  <c r="D1099" i="13" s="1"/>
  <c r="AJ973" i="12"/>
  <c r="D2967" i="13" s="1"/>
  <c r="AI973" i="12"/>
  <c r="C2967" i="13" s="1"/>
  <c r="AI2615" i="12"/>
  <c r="C1325" i="13" s="1"/>
  <c r="AJ2615" i="12"/>
  <c r="D1325" i="13" s="1"/>
  <c r="AI238" i="12"/>
  <c r="C3702" i="13" s="1"/>
  <c r="AJ238" i="12"/>
  <c r="D3702" i="13" s="1"/>
  <c r="AI3737" i="12"/>
  <c r="C203" i="13" s="1"/>
  <c r="AJ3737" i="12"/>
  <c r="D203" i="13" s="1"/>
  <c r="AI2079" i="12"/>
  <c r="C1861" i="13" s="1"/>
  <c r="AJ2079" i="12"/>
  <c r="D1861" i="13" s="1"/>
  <c r="AJ653" i="12"/>
  <c r="D3287" i="13" s="1"/>
  <c r="AI653" i="12"/>
  <c r="C3287" i="13" s="1"/>
  <c r="AJ1290" i="12"/>
  <c r="D2650" i="13" s="1"/>
  <c r="AI1290" i="12"/>
  <c r="C2650" i="13" s="1"/>
  <c r="AI1741" i="12"/>
  <c r="C2199" i="13" s="1"/>
  <c r="AJ1741" i="12"/>
  <c r="D2199" i="13" s="1"/>
  <c r="AI1306" i="12"/>
  <c r="C2634" i="13" s="1"/>
  <c r="AJ1306" i="12"/>
  <c r="D2634" i="13" s="1"/>
  <c r="AI2639" i="12"/>
  <c r="C1301" i="13" s="1"/>
  <c r="AJ2639" i="12"/>
  <c r="D1301" i="13" s="1"/>
  <c r="AI322" i="12"/>
  <c r="C3618" i="13" s="1"/>
  <c r="AJ322" i="12"/>
  <c r="D3618" i="13" s="1"/>
  <c r="AJ2473" i="12"/>
  <c r="D1467" i="13" s="1"/>
  <c r="AI2473" i="12"/>
  <c r="C1467" i="13" s="1"/>
  <c r="AI2302" i="12"/>
  <c r="C1638" i="13" s="1"/>
  <c r="AJ2302" i="12"/>
  <c r="D1638" i="13" s="1"/>
  <c r="AI292" i="12"/>
  <c r="C3648" i="13" s="1"/>
  <c r="AJ292" i="12"/>
  <c r="D3648" i="13" s="1"/>
  <c r="AJ790" i="12"/>
  <c r="D3150" i="13" s="1"/>
  <c r="AI790" i="12"/>
  <c r="C3150" i="13" s="1"/>
  <c r="AJ1334" i="12"/>
  <c r="D2606" i="13" s="1"/>
  <c r="AI1334" i="12"/>
  <c r="C2606" i="13" s="1"/>
  <c r="AJ736" i="12"/>
  <c r="D3204" i="13" s="1"/>
  <c r="AI736" i="12"/>
  <c r="C3204" i="13" s="1"/>
  <c r="AJ3380" i="12"/>
  <c r="D560" i="13" s="1"/>
  <c r="AI3380" i="12"/>
  <c r="C560" i="13" s="1"/>
  <c r="AJ3074" i="12"/>
  <c r="D866" i="13" s="1"/>
  <c r="AI3074" i="12"/>
  <c r="C866" i="13" s="1"/>
  <c r="AJ349" i="12"/>
  <c r="D3591" i="13" s="1"/>
  <c r="AI349" i="12"/>
  <c r="C3591" i="13" s="1"/>
  <c r="AI1748" i="12"/>
  <c r="C2192" i="13" s="1"/>
  <c r="AJ1748" i="12"/>
  <c r="D2192" i="13" s="1"/>
  <c r="AI2315" i="12"/>
  <c r="C1625" i="13" s="1"/>
  <c r="AJ2315" i="12"/>
  <c r="D1625" i="13" s="1"/>
  <c r="AI2719" i="12"/>
  <c r="C1221" i="13" s="1"/>
  <c r="AJ2719" i="12"/>
  <c r="D1221" i="13" s="1"/>
  <c r="AJ1128" i="12"/>
  <c r="D2812" i="13" s="1"/>
  <c r="AI1128" i="12"/>
  <c r="C2812" i="13" s="1"/>
  <c r="AJ2210" i="12"/>
  <c r="D1730" i="13" s="1"/>
  <c r="AI2210" i="12"/>
  <c r="C1730" i="13" s="1"/>
  <c r="AJ2280" i="12"/>
  <c r="D1660" i="13" s="1"/>
  <c r="AI2280" i="12"/>
  <c r="C1660" i="13" s="1"/>
  <c r="AI2124" i="12"/>
  <c r="C1816" i="13" s="1"/>
  <c r="AJ2124" i="12"/>
  <c r="D1816" i="13" s="1"/>
  <c r="AJ2282" i="12"/>
  <c r="D1658" i="13" s="1"/>
  <c r="AI2282" i="12"/>
  <c r="C1658" i="13" s="1"/>
  <c r="AI630" i="12"/>
  <c r="C3310" i="13" s="1"/>
  <c r="AJ630" i="12"/>
  <c r="D3310" i="13" s="1"/>
  <c r="AJ1745" i="12"/>
  <c r="D2195" i="13" s="1"/>
  <c r="AI1745" i="12"/>
  <c r="C2195" i="13" s="1"/>
  <c r="AI3019" i="12"/>
  <c r="C921" i="13" s="1"/>
  <c r="AJ3019" i="12"/>
  <c r="D921" i="13" s="1"/>
  <c r="AI2798" i="12"/>
  <c r="C1142" i="13" s="1"/>
  <c r="AJ2798" i="12"/>
  <c r="D1142" i="13" s="1"/>
  <c r="AI2106" i="12"/>
  <c r="C1834" i="13" s="1"/>
  <c r="AJ2106" i="12"/>
  <c r="D1834" i="13" s="1"/>
  <c r="AI1583" i="12"/>
  <c r="C2357" i="13" s="1"/>
  <c r="AJ1583" i="12"/>
  <c r="D2357" i="13" s="1"/>
  <c r="AI3560" i="12"/>
  <c r="C380" i="13" s="1"/>
  <c r="AJ3560" i="12"/>
  <c r="D380" i="13" s="1"/>
  <c r="AI3495" i="12"/>
  <c r="C445" i="13" s="1"/>
  <c r="AJ3495" i="12"/>
  <c r="D445" i="13" s="1"/>
  <c r="AJ2974" i="12"/>
  <c r="D966" i="13" s="1"/>
  <c r="AJ3551" i="12"/>
  <c r="D389" i="13" s="1"/>
  <c r="AI3551" i="12"/>
  <c r="C389" i="13" s="1"/>
  <c r="AJ2436" i="12"/>
  <c r="D1504" i="13" s="1"/>
  <c r="AI2436" i="12"/>
  <c r="C1504" i="13" s="1"/>
  <c r="AI549" i="12"/>
  <c r="C3391" i="13" s="1"/>
  <c r="AJ549" i="12"/>
  <c r="D3391" i="13" s="1"/>
  <c r="AJ2872" i="12"/>
  <c r="D1068" i="13" s="1"/>
  <c r="AI2872" i="12"/>
  <c r="C1068" i="13" s="1"/>
  <c r="AI641" i="12"/>
  <c r="C3299" i="13" s="1"/>
  <c r="AJ641" i="12"/>
  <c r="D3299" i="13" s="1"/>
  <c r="AI2076" i="12"/>
  <c r="C1864" i="13" s="1"/>
  <c r="AJ2076" i="12"/>
  <c r="D1864" i="13" s="1"/>
  <c r="AI1264" i="12"/>
  <c r="C2676" i="13" s="1"/>
  <c r="AJ1264" i="12"/>
  <c r="D2676" i="13" s="1"/>
  <c r="AI1190" i="12"/>
  <c r="C2750" i="13" s="1"/>
  <c r="AJ1190" i="12"/>
  <c r="D2750" i="13" s="1"/>
  <c r="AH3592" i="12"/>
  <c r="AH3190" i="12"/>
  <c r="AI2708" i="12"/>
  <c r="C1232" i="13" s="1"/>
  <c r="AJ2708" i="12"/>
  <c r="D1232" i="13" s="1"/>
  <c r="AI596" i="12"/>
  <c r="C3344" i="13" s="1"/>
  <c r="AJ596" i="12"/>
  <c r="D3344" i="13" s="1"/>
  <c r="AI1401" i="12"/>
  <c r="C2539" i="13" s="1"/>
  <c r="AJ1401" i="12"/>
  <c r="D2539" i="13" s="1"/>
  <c r="AI1270" i="12"/>
  <c r="C2670" i="13" s="1"/>
  <c r="AJ1270" i="12"/>
  <c r="D2670" i="13" s="1"/>
  <c r="AJ230" i="12"/>
  <c r="D3710" i="13" s="1"/>
  <c r="AI230" i="12"/>
  <c r="C3710" i="13" s="1"/>
  <c r="AI1377" i="12"/>
  <c r="C2563" i="13" s="1"/>
  <c r="AJ1377" i="12"/>
  <c r="D2563" i="13" s="1"/>
  <c r="AJ862" i="12"/>
  <c r="D3078" i="13" s="1"/>
  <c r="AI862" i="12"/>
  <c r="C3078" i="13" s="1"/>
  <c r="AI3392" i="12"/>
  <c r="C548" i="13" s="1"/>
  <c r="AJ3392" i="12"/>
  <c r="D548" i="13" s="1"/>
  <c r="AI259" i="12"/>
  <c r="C3681" i="13" s="1"/>
  <c r="AJ259" i="12"/>
  <c r="D3681" i="13" s="1"/>
  <c r="AJ2359" i="12"/>
  <c r="D1581" i="13" s="1"/>
  <c r="AI2359" i="12"/>
  <c r="C1581" i="13" s="1"/>
  <c r="AI2292" i="12"/>
  <c r="C1648" i="13" s="1"/>
  <c r="AJ2292" i="12"/>
  <c r="D1648" i="13" s="1"/>
  <c r="AI778" i="12"/>
  <c r="C3162" i="13" s="1"/>
  <c r="AJ778" i="12"/>
  <c r="D3162" i="13" s="1"/>
  <c r="AI2189" i="12"/>
  <c r="C1751" i="13" s="1"/>
  <c r="AJ2189" i="12"/>
  <c r="D1751" i="13" s="1"/>
  <c r="AH3099" i="12"/>
  <c r="AH3411" i="12"/>
  <c r="AH3499" i="12"/>
  <c r="AH3669" i="12"/>
  <c r="AI1106" i="12"/>
  <c r="C2834" i="13" s="1"/>
  <c r="AJ1106" i="12"/>
  <c r="D2834" i="13" s="1"/>
  <c r="AI424" i="12"/>
  <c r="C3516" i="13" s="1"/>
  <c r="AJ424" i="12"/>
  <c r="D3516" i="13" s="1"/>
  <c r="AI2404" i="12"/>
  <c r="C1536" i="13" s="1"/>
  <c r="AJ2404" i="12"/>
  <c r="D1536" i="13" s="1"/>
  <c r="AI506" i="12"/>
  <c r="C3434" i="13" s="1"/>
  <c r="AJ506" i="12"/>
  <c r="D3434" i="13" s="1"/>
  <c r="AI3591" i="12"/>
  <c r="C349" i="13" s="1"/>
  <c r="AJ3591" i="12"/>
  <c r="D349" i="13" s="1"/>
  <c r="AI2854" i="12"/>
  <c r="C1086" i="13" s="1"/>
  <c r="AJ2854" i="12"/>
  <c r="D1086" i="13" s="1"/>
  <c r="AJ2548" i="12"/>
  <c r="D1392" i="13" s="1"/>
  <c r="AI2548" i="12"/>
  <c r="C1392" i="13" s="1"/>
  <c r="AI3507" i="12"/>
  <c r="C433" i="13" s="1"/>
  <c r="AJ3507" i="12"/>
  <c r="D433" i="13" s="1"/>
  <c r="AJ1776" i="12"/>
  <c r="D2164" i="13" s="1"/>
  <c r="AI1776" i="12"/>
  <c r="C2164" i="13" s="1"/>
  <c r="AJ1217" i="12"/>
  <c r="D2723" i="13" s="1"/>
  <c r="AI1217" i="12"/>
  <c r="C2723" i="13" s="1"/>
  <c r="AJ1200" i="12"/>
  <c r="D2740" i="13" s="1"/>
  <c r="AI1200" i="12"/>
  <c r="C2740" i="13" s="1"/>
  <c r="AJ2694" i="12"/>
  <c r="D1246" i="13" s="1"/>
  <c r="AI2694" i="12"/>
  <c r="C1246" i="13" s="1"/>
  <c r="AJ1249" i="12"/>
  <c r="D2691" i="13" s="1"/>
  <c r="AI1249" i="12"/>
  <c r="C2691" i="13" s="1"/>
  <c r="AJ1285" i="12"/>
  <c r="D2655" i="13" s="1"/>
  <c r="AI1285" i="12"/>
  <c r="C2655" i="13" s="1"/>
  <c r="AI1315" i="12"/>
  <c r="C2625" i="13" s="1"/>
  <c r="AJ1315" i="12"/>
  <c r="D2625" i="13" s="1"/>
  <c r="AJ749" i="12"/>
  <c r="D3191" i="13" s="1"/>
  <c r="AI749" i="12"/>
  <c r="C3191" i="13" s="1"/>
  <c r="AI882" i="12"/>
  <c r="C3058" i="13" s="1"/>
  <c r="AJ882" i="12"/>
  <c r="D3058" i="13" s="1"/>
  <c r="AI3375" i="12"/>
  <c r="C565" i="13" s="1"/>
  <c r="AJ3375" i="12"/>
  <c r="D565" i="13" s="1"/>
  <c r="AI151" i="12"/>
  <c r="C3789" i="13" s="1"/>
  <c r="AJ151" i="12"/>
  <c r="D3789" i="13" s="1"/>
  <c r="AJ874" i="12"/>
  <c r="D3066" i="13" s="1"/>
  <c r="AI874" i="12"/>
  <c r="C3066" i="13" s="1"/>
  <c r="AI2178" i="12"/>
  <c r="C1762" i="13" s="1"/>
  <c r="AJ2178" i="12"/>
  <c r="D1762" i="13" s="1"/>
  <c r="AJ3542" i="12"/>
  <c r="D398" i="13" s="1"/>
  <c r="AI3542" i="12"/>
  <c r="C398" i="13" s="1"/>
  <c r="AJ2180" i="12"/>
  <c r="D1760" i="13" s="1"/>
  <c r="AI2180" i="12"/>
  <c r="C1760" i="13" s="1"/>
  <c r="AJ3627" i="12"/>
  <c r="D313" i="13" s="1"/>
  <c r="AI3627" i="12"/>
  <c r="C313" i="13" s="1"/>
  <c r="AI712" i="12"/>
  <c r="C3228" i="13" s="1"/>
  <c r="AJ712" i="12"/>
  <c r="D3228" i="13" s="1"/>
  <c r="AJ3168" i="12"/>
  <c r="D772" i="13" s="1"/>
  <c r="AI3168" i="12"/>
  <c r="C772" i="13" s="1"/>
  <c r="AI1811" i="12"/>
  <c r="C2129" i="13" s="1"/>
  <c r="AJ1811" i="12"/>
  <c r="D2129" i="13" s="1"/>
  <c r="AI455" i="12"/>
  <c r="C3485" i="13" s="1"/>
  <c r="AJ455" i="12"/>
  <c r="D3485" i="13" s="1"/>
  <c r="AI1804" i="12"/>
  <c r="C2136" i="13" s="1"/>
  <c r="AJ1804" i="12"/>
  <c r="D2136" i="13" s="1"/>
  <c r="AJ696" i="12"/>
  <c r="D3244" i="13" s="1"/>
  <c r="AI696" i="12"/>
  <c r="C3244" i="13" s="1"/>
  <c r="AJ3891" i="12"/>
  <c r="D49" i="13" s="1"/>
  <c r="AI3891" i="12"/>
  <c r="C49" i="13" s="1"/>
  <c r="AJ138" i="12"/>
  <c r="D3802" i="13" s="1"/>
  <c r="AI138" i="12"/>
  <c r="C3802" i="13" s="1"/>
  <c r="AJ484" i="12"/>
  <c r="D3456" i="13" s="1"/>
  <c r="AI484" i="12"/>
  <c r="C3456" i="13" s="1"/>
  <c r="AI987" i="12"/>
  <c r="C2953" i="13" s="1"/>
  <c r="AJ987" i="12"/>
  <c r="D2953" i="13" s="1"/>
  <c r="AI2858" i="12"/>
  <c r="C1082" i="13" s="1"/>
  <c r="AJ2858" i="12"/>
  <c r="D1082" i="13" s="1"/>
  <c r="AI964" i="12"/>
  <c r="C2976" i="13" s="1"/>
  <c r="AJ964" i="12"/>
  <c r="D2976" i="13" s="1"/>
  <c r="AJ2998" i="12"/>
  <c r="D942" i="13" s="1"/>
  <c r="AI2998" i="12"/>
  <c r="C942" i="13" s="1"/>
  <c r="AJ3279" i="12"/>
  <c r="D661" i="13" s="1"/>
  <c r="AI3279" i="12"/>
  <c r="C661" i="13" s="1"/>
  <c r="AJ767" i="12"/>
  <c r="D3173" i="13" s="1"/>
  <c r="AI767" i="12"/>
  <c r="C3173" i="13" s="1"/>
  <c r="AI3552" i="12"/>
  <c r="C388" i="13" s="1"/>
  <c r="AJ3552" i="12"/>
  <c r="D388" i="13" s="1"/>
  <c r="AJ1954" i="12"/>
  <c r="D1986" i="13" s="1"/>
  <c r="AI1954" i="12"/>
  <c r="C1986" i="13" s="1"/>
  <c r="AI1861" i="12"/>
  <c r="C2079" i="13" s="1"/>
  <c r="AJ1861" i="12"/>
  <c r="D2079" i="13" s="1"/>
  <c r="AJ3128" i="12"/>
  <c r="D812" i="13" s="1"/>
  <c r="AI3128" i="12"/>
  <c r="C812" i="13" s="1"/>
  <c r="AJ1322" i="12"/>
  <c r="D2618" i="13" s="1"/>
  <c r="AI1322" i="12"/>
  <c r="C2618" i="13" s="1"/>
  <c r="AJ1637" i="12"/>
  <c r="D2303" i="13" s="1"/>
  <c r="AI1637" i="12"/>
  <c r="C2303" i="13" s="1"/>
  <c r="AI1527" i="12"/>
  <c r="C2413" i="13" s="1"/>
  <c r="AJ1527" i="12"/>
  <c r="D2413" i="13" s="1"/>
  <c r="AI983" i="12"/>
  <c r="C2957" i="13" s="1"/>
  <c r="AJ983" i="12"/>
  <c r="D2957" i="13" s="1"/>
  <c r="AI1747" i="12"/>
  <c r="C2193" i="13" s="1"/>
  <c r="AJ1747" i="12"/>
  <c r="D2193" i="13" s="1"/>
  <c r="AJ300" i="12"/>
  <c r="D3640" i="13" s="1"/>
  <c r="AI300" i="12"/>
  <c r="C3640" i="13" s="1"/>
  <c r="AJ2501" i="12"/>
  <c r="D1439" i="13" s="1"/>
  <c r="AI2501" i="12"/>
  <c r="C1439" i="13" s="1"/>
  <c r="AI605" i="12"/>
  <c r="C3335" i="13" s="1"/>
  <c r="AJ605" i="12"/>
  <c r="D3335" i="13" s="1"/>
  <c r="AI1206" i="12"/>
  <c r="C2734" i="13" s="1"/>
  <c r="AJ1206" i="12"/>
  <c r="D2734" i="13" s="1"/>
  <c r="AI2815" i="12"/>
  <c r="C1125" i="13" s="1"/>
  <c r="AJ2815" i="12"/>
  <c r="D1125" i="13" s="1"/>
  <c r="AI1551" i="12"/>
  <c r="C2389" i="13" s="1"/>
  <c r="AJ1551" i="12"/>
  <c r="D2389" i="13" s="1"/>
  <c r="AI1601" i="12"/>
  <c r="C2339" i="13" s="1"/>
  <c r="AJ1601" i="12"/>
  <c r="D2339" i="13" s="1"/>
  <c r="AI1008" i="12"/>
  <c r="C2932" i="13" s="1"/>
  <c r="AJ1008" i="12"/>
  <c r="D2932" i="13" s="1"/>
  <c r="AI2136" i="12"/>
  <c r="C1804" i="13" s="1"/>
  <c r="AJ2136" i="12"/>
  <c r="D1804" i="13" s="1"/>
  <c r="AJ851" i="12"/>
  <c r="D3089" i="13" s="1"/>
  <c r="AI851" i="12"/>
  <c r="C3089" i="13" s="1"/>
  <c r="AI488" i="12"/>
  <c r="C3452" i="13" s="1"/>
  <c r="AJ488" i="12"/>
  <c r="D3452" i="13" s="1"/>
  <c r="AJ3185" i="12"/>
  <c r="D755" i="13" s="1"/>
  <c r="AI3185" i="12"/>
  <c r="C755" i="13" s="1"/>
  <c r="AJ3717" i="12"/>
  <c r="D223" i="13" s="1"/>
  <c r="AI3717" i="12"/>
  <c r="C223" i="13" s="1"/>
  <c r="AI3353" i="12"/>
  <c r="C587" i="13" s="1"/>
  <c r="AJ3353" i="12"/>
  <c r="D587" i="13" s="1"/>
  <c r="AJ1991" i="12"/>
  <c r="D1949" i="13" s="1"/>
  <c r="AI1991" i="12"/>
  <c r="C1949" i="13" s="1"/>
  <c r="AJ3114" i="12"/>
  <c r="D826" i="13" s="1"/>
  <c r="AI3114" i="12"/>
  <c r="C826" i="13" s="1"/>
  <c r="AI880" i="12"/>
  <c r="C3060" i="13" s="1"/>
  <c r="AJ880" i="12"/>
  <c r="D3060" i="13" s="1"/>
  <c r="AJ2696" i="12"/>
  <c r="D1244" i="13" s="1"/>
  <c r="AI2696" i="12"/>
  <c r="C1244" i="13" s="1"/>
  <c r="AI2445" i="12"/>
  <c r="C1495" i="13" s="1"/>
  <c r="AJ2445" i="12"/>
  <c r="D1495" i="13" s="1"/>
  <c r="AI3572" i="12"/>
  <c r="C368" i="13" s="1"/>
  <c r="AJ3572" i="12"/>
  <c r="D368" i="13" s="1"/>
  <c r="AJ2882" i="12"/>
  <c r="D1058" i="13" s="1"/>
  <c r="AI2882" i="12"/>
  <c r="C1058" i="13" s="1"/>
  <c r="AJ3042" i="12"/>
  <c r="D898" i="13" s="1"/>
  <c r="AI3042" i="12"/>
  <c r="C898" i="13" s="1"/>
  <c r="AJ3740" i="12"/>
  <c r="D200" i="13" s="1"/>
  <c r="AI3740" i="12"/>
  <c r="C200" i="13" s="1"/>
  <c r="AJ3705" i="12"/>
  <c r="D235" i="13" s="1"/>
  <c r="AJ3863" i="12"/>
  <c r="D77" i="13" s="1"/>
  <c r="AI3863" i="12"/>
  <c r="C77" i="13" s="1"/>
  <c r="AJ1100" i="12"/>
  <c r="D2840" i="13" s="1"/>
  <c r="AI1100" i="12"/>
  <c r="C2840" i="13" s="1"/>
  <c r="AI1565" i="12"/>
  <c r="C2375" i="13" s="1"/>
  <c r="AJ1565" i="12"/>
  <c r="D2375" i="13" s="1"/>
  <c r="AJ360" i="12"/>
  <c r="D3580" i="13" s="1"/>
  <c r="AI360" i="12"/>
  <c r="C3580" i="13" s="1"/>
  <c r="AI1754" i="12"/>
  <c r="C2186" i="13" s="1"/>
  <c r="AJ1754" i="12"/>
  <c r="D2186" i="13" s="1"/>
  <c r="AI2658" i="12"/>
  <c r="C1282" i="13" s="1"/>
  <c r="AJ2658" i="12"/>
  <c r="D1282" i="13" s="1"/>
  <c r="AJ1907" i="12"/>
  <c r="D2033" i="13" s="1"/>
  <c r="AI1907" i="12"/>
  <c r="C2033" i="13" s="1"/>
  <c r="AJ1538" i="12"/>
  <c r="D2402" i="13" s="1"/>
  <c r="AI1538" i="12"/>
  <c r="C2402" i="13" s="1"/>
  <c r="AI2971" i="12"/>
  <c r="C969" i="13" s="1"/>
  <c r="AJ2971" i="12"/>
  <c r="D969" i="13" s="1"/>
  <c r="AI1933" i="12"/>
  <c r="C2007" i="13" s="1"/>
  <c r="AJ1933" i="12"/>
  <c r="D2007" i="13" s="1"/>
  <c r="AJ1060" i="12"/>
  <c r="D2880" i="13" s="1"/>
  <c r="AI1060" i="12"/>
  <c r="C2880" i="13" s="1"/>
  <c r="AI2948" i="12"/>
  <c r="C992" i="13" s="1"/>
  <c r="AJ2948" i="12"/>
  <c r="D992" i="13" s="1"/>
  <c r="AJ432" i="12"/>
  <c r="D3508" i="13" s="1"/>
  <c r="AI432" i="12"/>
  <c r="C3508" i="13" s="1"/>
  <c r="AI1869" i="12"/>
  <c r="C2071" i="13" s="1"/>
  <c r="AJ1869" i="12"/>
  <c r="D2071" i="13" s="1"/>
  <c r="AJ1966" i="12"/>
  <c r="D1974" i="13" s="1"/>
  <c r="AI1966" i="12"/>
  <c r="C1974" i="13" s="1"/>
  <c r="AJ3328" i="12"/>
  <c r="D612" i="13" s="1"/>
  <c r="AI3328" i="12"/>
  <c r="C612" i="13" s="1"/>
  <c r="AJ336" i="12"/>
  <c r="D3604" i="13" s="1"/>
  <c r="AI336" i="12"/>
  <c r="C3604" i="13" s="1"/>
  <c r="AI1854" i="12"/>
  <c r="C2086" i="13" s="1"/>
  <c r="AJ1854" i="12"/>
  <c r="D2086" i="13" s="1"/>
  <c r="AI1370" i="12"/>
  <c r="C2570" i="13" s="1"/>
  <c r="AJ1370" i="12"/>
  <c r="D2570" i="13" s="1"/>
  <c r="AI3580" i="12"/>
  <c r="C360" i="13" s="1"/>
  <c r="AJ3580" i="12"/>
  <c r="D360" i="13" s="1"/>
  <c r="AJ2759" i="12"/>
  <c r="D1181" i="13" s="1"/>
  <c r="AI2759" i="12"/>
  <c r="C1181" i="13" s="1"/>
  <c r="AI2179" i="12"/>
  <c r="C1761" i="13" s="1"/>
  <c r="AJ2179" i="12"/>
  <c r="D1761" i="13" s="1"/>
  <c r="AI3641" i="12"/>
  <c r="C299" i="13" s="1"/>
  <c r="AJ3641" i="12"/>
  <c r="D299" i="13" s="1"/>
  <c r="AJ1339" i="12"/>
  <c r="D2601" i="13" s="1"/>
  <c r="AI1339" i="12"/>
  <c r="C2601" i="13" s="1"/>
  <c r="AJ2690" i="12"/>
  <c r="D1250" i="13" s="1"/>
  <c r="AI2690" i="12"/>
  <c r="C1250" i="13" s="1"/>
  <c r="AI776" i="12"/>
  <c r="C3164" i="13" s="1"/>
  <c r="AJ776" i="12"/>
  <c r="D3164" i="13" s="1"/>
  <c r="AI272" i="12"/>
  <c r="C3668" i="13" s="1"/>
  <c r="AJ272" i="12"/>
  <c r="D3668" i="13" s="1"/>
  <c r="AI3363" i="12"/>
  <c r="C577" i="13" s="1"/>
  <c r="AJ3363" i="12"/>
  <c r="D577" i="13" s="1"/>
  <c r="AJ703" i="12"/>
  <c r="D3237" i="13" s="1"/>
  <c r="AI703" i="12"/>
  <c r="C3237" i="13" s="1"/>
  <c r="AJ542" i="12"/>
  <c r="D3398" i="13" s="1"/>
  <c r="AI542" i="12"/>
  <c r="C3398" i="13" s="1"/>
  <c r="AI226" i="12"/>
  <c r="C3714" i="13" s="1"/>
  <c r="AJ226" i="12"/>
  <c r="D3714" i="13" s="1"/>
  <c r="AJ759" i="12"/>
  <c r="D3181" i="13" s="1"/>
  <c r="AI759" i="12"/>
  <c r="C3181" i="13" s="1"/>
  <c r="AJ3145" i="12"/>
  <c r="D795" i="13" s="1"/>
  <c r="AI3145" i="12"/>
  <c r="C795" i="13" s="1"/>
  <c r="AI282" i="12"/>
  <c r="C3658" i="13" s="1"/>
  <c r="AJ282" i="12"/>
  <c r="D3658" i="13" s="1"/>
  <c r="AJ1066" i="12"/>
  <c r="D2874" i="13" s="1"/>
  <c r="AI1066" i="12"/>
  <c r="C2874" i="13" s="1"/>
  <c r="AI2889" i="12"/>
  <c r="C1051" i="13" s="1"/>
  <c r="AJ2889" i="12"/>
  <c r="D1051" i="13" s="1"/>
  <c r="AJ1633" i="12"/>
  <c r="D2307" i="13" s="1"/>
  <c r="AI1633" i="12"/>
  <c r="C2307" i="13" s="1"/>
  <c r="AJ1959" i="12"/>
  <c r="D1981" i="13" s="1"/>
  <c r="AI1959" i="12"/>
  <c r="C1981" i="13" s="1"/>
  <c r="AJ2725" i="12"/>
  <c r="D1215" i="13" s="1"/>
  <c r="AI2725" i="12"/>
  <c r="C1215" i="13" s="1"/>
  <c r="AJ2492" i="12"/>
  <c r="D1448" i="13" s="1"/>
  <c r="AI2492" i="12"/>
  <c r="C1448" i="13" s="1"/>
  <c r="AJ3298" i="12"/>
  <c r="D642" i="13" s="1"/>
  <c r="AI3298" i="12"/>
  <c r="C642" i="13" s="1"/>
  <c r="AI1960" i="12"/>
  <c r="C1980" i="13" s="1"/>
  <c r="AJ1960" i="12"/>
  <c r="D1980" i="13" s="1"/>
  <c r="AJ2208" i="12"/>
  <c r="D1732" i="13" s="1"/>
  <c r="AI2208" i="12"/>
  <c r="C1732" i="13" s="1"/>
  <c r="AJ1636" i="12"/>
  <c r="D2304" i="13" s="1"/>
  <c r="AI1636" i="12"/>
  <c r="C2304" i="13" s="1"/>
  <c r="AJ3175" i="12"/>
  <c r="D765" i="13" s="1"/>
  <c r="AI3175" i="12"/>
  <c r="C765" i="13" s="1"/>
  <c r="AJ2433" i="12"/>
  <c r="D1507" i="13" s="1"/>
  <c r="AI2433" i="12"/>
  <c r="C1507" i="13" s="1"/>
  <c r="AI2416" i="12"/>
  <c r="C1524" i="13" s="1"/>
  <c r="AJ2416" i="12"/>
  <c r="D1524" i="13" s="1"/>
  <c r="AI2702" i="12"/>
  <c r="C1238" i="13" s="1"/>
  <c r="AJ2702" i="12"/>
  <c r="D1238" i="13" s="1"/>
  <c r="AI2072" i="12"/>
  <c r="C1868" i="13" s="1"/>
  <c r="AJ2072" i="12"/>
  <c r="D1868" i="13" s="1"/>
  <c r="AJ1934" i="12"/>
  <c r="D2006" i="13" s="1"/>
  <c r="AI1934" i="12"/>
  <c r="C2006" i="13" s="1"/>
  <c r="AJ1722" i="12"/>
  <c r="D2218" i="13" s="1"/>
  <c r="AI1722" i="12"/>
  <c r="C2218" i="13" s="1"/>
  <c r="AI1415" i="12"/>
  <c r="C2525" i="13" s="1"/>
  <c r="AJ1415" i="12"/>
  <c r="D2525" i="13" s="1"/>
  <c r="AJ305" i="12"/>
  <c r="D3635" i="13" s="1"/>
  <c r="AI305" i="12"/>
  <c r="C3635" i="13" s="1"/>
  <c r="AJ3315" i="12"/>
  <c r="D625" i="13" s="1"/>
  <c r="AI3315" i="12"/>
  <c r="C625" i="13" s="1"/>
  <c r="AJ649" i="12"/>
  <c r="D3291" i="13" s="1"/>
  <c r="AI649" i="12"/>
  <c r="C3291" i="13" s="1"/>
  <c r="AJ2214" i="12"/>
  <c r="D1726" i="13" s="1"/>
  <c r="AI2214" i="12"/>
  <c r="C1726" i="13" s="1"/>
  <c r="AI742" i="12"/>
  <c r="C3198" i="13" s="1"/>
  <c r="AJ742" i="12"/>
  <c r="D3198" i="13" s="1"/>
  <c r="AI3046" i="12"/>
  <c r="C894" i="13" s="1"/>
  <c r="AJ3046" i="12"/>
  <c r="D894" i="13" s="1"/>
  <c r="AJ779" i="12"/>
  <c r="D3161" i="13" s="1"/>
  <c r="AI779" i="12"/>
  <c r="C3161" i="13" s="1"/>
  <c r="AI3008" i="12"/>
  <c r="C932" i="13" s="1"/>
  <c r="AJ3008" i="12"/>
  <c r="D932" i="13" s="1"/>
  <c r="AI1924" i="12"/>
  <c r="C2016" i="13" s="1"/>
  <c r="AJ1924" i="12"/>
  <c r="D2016" i="13" s="1"/>
  <c r="AJ922" i="12"/>
  <c r="D3018" i="13" s="1"/>
  <c r="AI922" i="12"/>
  <c r="C3018" i="13" s="1"/>
  <c r="AI2465" i="12"/>
  <c r="C1475" i="13" s="1"/>
  <c r="AJ2465" i="12"/>
  <c r="D1475" i="13" s="1"/>
  <c r="AJ2415" i="12"/>
  <c r="D1525" i="13" s="1"/>
  <c r="AI2415" i="12"/>
  <c r="C1525" i="13" s="1"/>
  <c r="AI330" i="12"/>
  <c r="C3610" i="13" s="1"/>
  <c r="AJ330" i="12"/>
  <c r="D3610" i="13" s="1"/>
  <c r="AH3237" i="12"/>
  <c r="AH2887" i="12"/>
  <c r="AI1505" i="12"/>
  <c r="C2435" i="13" s="1"/>
  <c r="AJ1505" i="12"/>
  <c r="D2435" i="13" s="1"/>
  <c r="AI3477" i="12"/>
  <c r="C463" i="13" s="1"/>
  <c r="AJ3477" i="12"/>
  <c r="D463" i="13" s="1"/>
  <c r="AJ655" i="12"/>
  <c r="D3285" i="13" s="1"/>
  <c r="AI655" i="12"/>
  <c r="C3285" i="13" s="1"/>
  <c r="AJ1014" i="12"/>
  <c r="D2926" i="13" s="1"/>
  <c r="AI1014" i="12"/>
  <c r="C2926" i="13" s="1"/>
  <c r="AJ1686" i="12"/>
  <c r="D2254" i="13" s="1"/>
  <c r="AI1686" i="12"/>
  <c r="C2254" i="13" s="1"/>
  <c r="AI302" i="12"/>
  <c r="C3638" i="13" s="1"/>
  <c r="AJ302" i="12"/>
  <c r="D3638" i="13" s="1"/>
  <c r="AJ3115" i="12"/>
  <c r="D825" i="13" s="1"/>
  <c r="AI3115" i="12"/>
  <c r="C825" i="13" s="1"/>
  <c r="AJ929" i="12"/>
  <c r="D3011" i="13" s="1"/>
  <c r="AI929" i="12"/>
  <c r="C3011" i="13" s="1"/>
  <c r="AJ622" i="12"/>
  <c r="D3318" i="13" s="1"/>
  <c r="AI622" i="12"/>
  <c r="C3318" i="13" s="1"/>
  <c r="AJ2169" i="12"/>
  <c r="D1771" i="13" s="1"/>
  <c r="AI2169" i="12"/>
  <c r="C1771" i="13" s="1"/>
  <c r="AJ1036" i="12"/>
  <c r="D2904" i="13" s="1"/>
  <c r="AI1036" i="12"/>
  <c r="C2904" i="13" s="1"/>
  <c r="AJ2665" i="12"/>
  <c r="D1275" i="13" s="1"/>
  <c r="AI2665" i="12"/>
  <c r="C1275" i="13" s="1"/>
  <c r="AI2339" i="12"/>
  <c r="C1601" i="13" s="1"/>
  <c r="AJ2339" i="12"/>
  <c r="D1601" i="13" s="1"/>
  <c r="AJ2957" i="12"/>
  <c r="D983" i="13" s="1"/>
  <c r="AI2957" i="12"/>
  <c r="C983" i="13" s="1"/>
  <c r="AI2897" i="12"/>
  <c r="C1043" i="13" s="1"/>
  <c r="AJ2897" i="12"/>
  <c r="D1043" i="13" s="1"/>
  <c r="AH3871" i="12"/>
  <c r="AI2355" i="12"/>
  <c r="C1585" i="13" s="1"/>
  <c r="AJ2355" i="12"/>
  <c r="D1585" i="13" s="1"/>
  <c r="AJ377" i="12"/>
  <c r="D3563" i="13" s="1"/>
  <c r="AI377" i="12"/>
  <c r="C3563" i="13" s="1"/>
  <c r="AJ3011" i="12"/>
  <c r="D929" i="13" s="1"/>
  <c r="AI3011" i="12"/>
  <c r="C929" i="13" s="1"/>
  <c r="AJ1626" i="12"/>
  <c r="D2314" i="13" s="1"/>
  <c r="AI1626" i="12"/>
  <c r="C2314" i="13" s="1"/>
  <c r="AJ2197" i="12"/>
  <c r="D1743" i="13" s="1"/>
  <c r="AI2197" i="12"/>
  <c r="C1743" i="13" s="1"/>
  <c r="AJ2013" i="12"/>
  <c r="D1927" i="13" s="1"/>
  <c r="AI2013" i="12"/>
  <c r="C1927" i="13" s="1"/>
  <c r="AJ1513" i="12"/>
  <c r="D2427" i="13" s="1"/>
  <c r="AI1513" i="12"/>
  <c r="C2427" i="13" s="1"/>
  <c r="AI896" i="12"/>
  <c r="C3044" i="13" s="1"/>
  <c r="AJ896" i="12"/>
  <c r="D3044" i="13" s="1"/>
  <c r="AI3388" i="12"/>
  <c r="C552" i="13" s="1"/>
  <c r="AJ3388" i="12"/>
  <c r="D552" i="13" s="1"/>
  <c r="AJ297" i="12"/>
  <c r="D3643" i="13" s="1"/>
  <c r="AI297" i="12"/>
  <c r="C3643" i="13" s="1"/>
  <c r="AI1087" i="12"/>
  <c r="C2853" i="13" s="1"/>
  <c r="AJ1087" i="12"/>
  <c r="D2853" i="13" s="1"/>
  <c r="AH3287" i="12"/>
  <c r="AH3312" i="12"/>
  <c r="AH3538" i="12"/>
  <c r="AH3624" i="12"/>
  <c r="AH2766" i="12"/>
  <c r="AH3437" i="12"/>
  <c r="AH3515" i="12"/>
  <c r="AH3792" i="12"/>
  <c r="AH3856" i="12"/>
  <c r="AH3759" i="12"/>
  <c r="AH2730" i="12"/>
  <c r="AH2975" i="12"/>
  <c r="AH3516" i="12"/>
  <c r="AH3753" i="12"/>
  <c r="AH2769" i="12"/>
  <c r="AH3841" i="12"/>
  <c r="AH3695" i="12"/>
  <c r="AH3756" i="12"/>
  <c r="AH3471" i="12"/>
  <c r="AH3775" i="12"/>
  <c r="AI1642" i="12"/>
  <c r="C2298" i="13" s="1"/>
  <c r="AJ1642" i="12"/>
  <c r="D2298" i="13" s="1"/>
  <c r="AJ791" i="12"/>
  <c r="D3149" i="13" s="1"/>
  <c r="AI791" i="12"/>
  <c r="C3149" i="13" s="1"/>
  <c r="AJ1973" i="12"/>
  <c r="D1967" i="13" s="1"/>
  <c r="AI1973" i="12"/>
  <c r="C1967" i="13" s="1"/>
  <c r="AI1219" i="12"/>
  <c r="C2721" i="13" s="1"/>
  <c r="AJ1219" i="12"/>
  <c r="D2721" i="13" s="1"/>
  <c r="AJ2879" i="12"/>
  <c r="D1061" i="13" s="1"/>
  <c r="AI2879" i="12"/>
  <c r="C1061" i="13" s="1"/>
  <c r="AJ1519" i="12"/>
  <c r="D2421" i="13" s="1"/>
  <c r="AI1519" i="12"/>
  <c r="C2421" i="13" s="1"/>
  <c r="AJ2373" i="12"/>
  <c r="D1567" i="13" s="1"/>
  <c r="AI2373" i="12"/>
  <c r="C1567" i="13" s="1"/>
  <c r="AI469" i="12"/>
  <c r="C3471" i="13" s="1"/>
  <c r="AJ469" i="12"/>
  <c r="D3471" i="13" s="1"/>
  <c r="AJ1058" i="12"/>
  <c r="D2882" i="13" s="1"/>
  <c r="AI1058" i="12"/>
  <c r="C2882" i="13" s="1"/>
  <c r="AJ2327" i="12"/>
  <c r="D1613" i="13" s="1"/>
  <c r="AI2327" i="12"/>
  <c r="C1613" i="13" s="1"/>
  <c r="AI705" i="12"/>
  <c r="C3235" i="13" s="1"/>
  <c r="AJ705" i="12"/>
  <c r="D3235" i="13" s="1"/>
  <c r="AI1491" i="12"/>
  <c r="C2449" i="13" s="1"/>
  <c r="AJ1491" i="12"/>
  <c r="D2449" i="13" s="1"/>
  <c r="AI1460" i="12"/>
  <c r="C2480" i="13" s="1"/>
  <c r="AJ1460" i="12"/>
  <c r="D2480" i="13" s="1"/>
  <c r="AI221" i="12"/>
  <c r="C3719" i="13" s="1"/>
  <c r="AJ221" i="12"/>
  <c r="D3719" i="13" s="1"/>
  <c r="AI2545" i="12"/>
  <c r="C1395" i="13" s="1"/>
  <c r="AJ2545" i="12"/>
  <c r="D1395" i="13" s="1"/>
  <c r="AJ2312" i="12"/>
  <c r="D1628" i="13" s="1"/>
  <c r="AI2312" i="12"/>
  <c r="C1628" i="13" s="1"/>
  <c r="AJ3800" i="12"/>
  <c r="D140" i="13" s="1"/>
  <c r="AI3800" i="12"/>
  <c r="C140" i="13" s="1"/>
  <c r="AJ1354" i="12"/>
  <c r="D2586" i="13" s="1"/>
  <c r="AI1354" i="12"/>
  <c r="C2586" i="13" s="1"/>
  <c r="AI171" i="12"/>
  <c r="C3769" i="13" s="1"/>
  <c r="AJ171" i="12"/>
  <c r="D3769" i="13" s="1"/>
  <c r="AJ3095" i="12"/>
  <c r="D845" i="13" s="1"/>
  <c r="AI3095" i="12"/>
  <c r="C845" i="13" s="1"/>
  <c r="AI967" i="12"/>
  <c r="C2973" i="13" s="1"/>
  <c r="AJ967" i="12"/>
  <c r="D2973" i="13" s="1"/>
  <c r="AJ2667" i="12"/>
  <c r="D1273" i="13" s="1"/>
  <c r="AI2667" i="12"/>
  <c r="C1273" i="13" s="1"/>
  <c r="AJ783" i="12"/>
  <c r="D3157" i="13" s="1"/>
  <c r="AI783" i="12"/>
  <c r="C3157" i="13" s="1"/>
  <c r="AJ3488" i="12"/>
  <c r="D452" i="13" s="1"/>
  <c r="AI3488" i="12"/>
  <c r="C452" i="13" s="1"/>
  <c r="AJ589" i="12"/>
  <c r="D3351" i="13" s="1"/>
  <c r="AI589" i="12"/>
  <c r="C3351" i="13" s="1"/>
  <c r="AJ1310" i="12"/>
  <c r="D2630" i="13" s="1"/>
  <c r="AI1310" i="12"/>
  <c r="C2630" i="13" s="1"/>
  <c r="AI2384" i="12"/>
  <c r="C1556" i="13" s="1"/>
  <c r="AJ2384" i="12"/>
  <c r="D1556" i="13" s="1"/>
  <c r="AJ1196" i="12"/>
  <c r="D2744" i="13" s="1"/>
  <c r="AI1196" i="12"/>
  <c r="C2744" i="13" s="1"/>
  <c r="AJ261" i="12"/>
  <c r="D3679" i="13" s="1"/>
  <c r="AI261" i="12"/>
  <c r="C3679" i="13" s="1"/>
  <c r="AI1294" i="12"/>
  <c r="C2646" i="13" s="1"/>
  <c r="AJ1294" i="12"/>
  <c r="D2646" i="13" s="1"/>
  <c r="AI1691" i="12"/>
  <c r="C2249" i="13" s="1"/>
  <c r="AJ1691" i="12"/>
  <c r="D2249" i="13" s="1"/>
  <c r="AJ1068" i="12"/>
  <c r="D2872" i="13" s="1"/>
  <c r="AI1068" i="12"/>
  <c r="C2872" i="13" s="1"/>
  <c r="AJ1885" i="12"/>
  <c r="D2055" i="13" s="1"/>
  <c r="AI1885" i="12"/>
  <c r="C2055" i="13" s="1"/>
  <c r="AJ2356" i="12"/>
  <c r="D1584" i="13" s="1"/>
  <c r="AI2356" i="12"/>
  <c r="C1584" i="13" s="1"/>
  <c r="AI1533" i="12"/>
  <c r="C2407" i="13" s="1"/>
  <c r="AJ1533" i="12"/>
  <c r="D2407" i="13" s="1"/>
  <c r="AH3640" i="12"/>
  <c r="AI1517" i="12"/>
  <c r="C2423" i="13" s="1"/>
  <c r="AJ1517" i="12"/>
  <c r="D2423" i="13" s="1"/>
  <c r="AJ254" i="12"/>
  <c r="D3686" i="13" s="1"/>
  <c r="AI254" i="12"/>
  <c r="C3686" i="13" s="1"/>
  <c r="AI3532" i="12"/>
  <c r="C408" i="13" s="1"/>
  <c r="AJ3532" i="12"/>
  <c r="D408" i="13" s="1"/>
  <c r="AI2790" i="12"/>
  <c r="C1150" i="13" s="1"/>
  <c r="AJ2790" i="12"/>
  <c r="D1150" i="13" s="1"/>
  <c r="AJ546" i="12"/>
  <c r="D3394" i="13" s="1"/>
  <c r="AI546" i="12"/>
  <c r="C3394" i="13" s="1"/>
  <c r="AI2555" i="12"/>
  <c r="C1385" i="13" s="1"/>
  <c r="AJ2555" i="12"/>
  <c r="D1385" i="13" s="1"/>
  <c r="AJ3425" i="12"/>
  <c r="D515" i="13" s="1"/>
  <c r="AI3425" i="12"/>
  <c r="C515" i="13" s="1"/>
  <c r="AJ500" i="12"/>
  <c r="D3440" i="13" s="1"/>
  <c r="AI500" i="12"/>
  <c r="C3440" i="13" s="1"/>
  <c r="AI310" i="12"/>
  <c r="C3630" i="13" s="1"/>
  <c r="AJ310" i="12"/>
  <c r="D3630" i="13" s="1"/>
  <c r="AJ1445" i="12"/>
  <c r="D2495" i="13" s="1"/>
  <c r="AI1445" i="12"/>
  <c r="C2495" i="13" s="1"/>
  <c r="AI3757" i="12"/>
  <c r="C183" i="13" s="1"/>
  <c r="AJ3757" i="12"/>
  <c r="D183" i="13" s="1"/>
  <c r="AH3751" i="12"/>
  <c r="AH3931" i="12"/>
  <c r="AH3308" i="12"/>
  <c r="AH3896" i="12"/>
  <c r="AH3423" i="12"/>
  <c r="AH2217" i="12"/>
  <c r="AJ3276" i="12"/>
  <c r="D664" i="13" s="1"/>
  <c r="AI3276" i="12"/>
  <c r="C664" i="13" s="1"/>
  <c r="AI2157" i="12"/>
  <c r="C1783" i="13" s="1"/>
  <c r="AJ2157" i="12"/>
  <c r="D1783" i="13" s="1"/>
  <c r="AJ2792" i="12"/>
  <c r="D1148" i="13" s="1"/>
  <c r="AI2792" i="12"/>
  <c r="C1148" i="13" s="1"/>
  <c r="AI1467" i="12"/>
  <c r="C2473" i="13" s="1"/>
  <c r="AJ1467" i="12"/>
  <c r="D2473" i="13" s="1"/>
  <c r="AJ3241" i="12"/>
  <c r="D699" i="13" s="1"/>
  <c r="AI3241" i="12"/>
  <c r="C699" i="13" s="1"/>
  <c r="AJ674" i="12"/>
  <c r="D3266" i="13" s="1"/>
  <c r="AI674" i="12"/>
  <c r="C3266" i="13" s="1"/>
  <c r="AJ3153" i="12"/>
  <c r="D787" i="13" s="1"/>
  <c r="AI3153" i="12"/>
  <c r="C787" i="13" s="1"/>
  <c r="AI2871" i="12"/>
  <c r="C1069" i="13" s="1"/>
  <c r="AJ2871" i="12"/>
  <c r="D1069" i="13" s="1"/>
  <c r="AI275" i="12"/>
  <c r="C3665" i="13" s="1"/>
  <c r="AJ275" i="12"/>
  <c r="D3665" i="13" s="1"/>
  <c r="AI558" i="12"/>
  <c r="C3382" i="13" s="1"/>
  <c r="AJ558" i="12"/>
  <c r="D3382" i="13" s="1"/>
  <c r="AJ813" i="12"/>
  <c r="D3127" i="13" s="1"/>
  <c r="AI813" i="12"/>
  <c r="C3127" i="13" s="1"/>
  <c r="AJ1841" i="12"/>
  <c r="D2099" i="13" s="1"/>
  <c r="AI1841" i="12"/>
  <c r="C2099" i="13" s="1"/>
  <c r="AI634" i="12"/>
  <c r="C3306" i="13" s="1"/>
  <c r="AJ634" i="12"/>
  <c r="D3306" i="13" s="1"/>
  <c r="AJ1160" i="12"/>
  <c r="D2780" i="13" s="1"/>
  <c r="AI1160" i="12"/>
  <c r="C2780" i="13" s="1"/>
  <c r="AI2242" i="12"/>
  <c r="C1698" i="13" s="1"/>
  <c r="AJ2242" i="12"/>
  <c r="D1698" i="13" s="1"/>
  <c r="AJ1635" i="12"/>
  <c r="D2305" i="13" s="1"/>
  <c r="AI1635" i="12"/>
  <c r="C2305" i="13" s="1"/>
  <c r="AI1764" i="12"/>
  <c r="C2176" i="13" s="1"/>
  <c r="AJ1764" i="12"/>
  <c r="D2176" i="13" s="1"/>
  <c r="AJ1261" i="12"/>
  <c r="D2679" i="13" s="1"/>
  <c r="AI1261" i="12"/>
  <c r="C2679" i="13" s="1"/>
  <c r="AI3351" i="12"/>
  <c r="C589" i="13" s="1"/>
  <c r="AJ3351" i="12"/>
  <c r="D589" i="13" s="1"/>
  <c r="AI1729" i="12"/>
  <c r="C2211" i="13" s="1"/>
  <c r="AJ1729" i="12"/>
  <c r="D2211" i="13" s="1"/>
  <c r="AJ2328" i="12"/>
  <c r="D1612" i="13" s="1"/>
  <c r="AI2328" i="12"/>
  <c r="C1612" i="13" s="1"/>
  <c r="AJ1974" i="12"/>
  <c r="D1966" i="13" s="1"/>
  <c r="AI1974" i="12"/>
  <c r="C1966" i="13" s="1"/>
  <c r="AJ1908" i="12"/>
  <c r="D2032" i="13" s="1"/>
  <c r="AI1908" i="12"/>
  <c r="C2032" i="13" s="1"/>
  <c r="AI1450" i="12"/>
  <c r="C2490" i="13" s="1"/>
  <c r="AJ1450" i="12"/>
  <c r="D2490" i="13" s="1"/>
  <c r="AI454" i="12"/>
  <c r="C3486" i="13" s="1"/>
  <c r="AJ454" i="12"/>
  <c r="D3486" i="13" s="1"/>
  <c r="AI548" i="12"/>
  <c r="C3392" i="13" s="1"/>
  <c r="AJ548" i="12"/>
  <c r="D3392" i="13" s="1"/>
  <c r="AI2472" i="12"/>
  <c r="C1468" i="13" s="1"/>
  <c r="AJ2472" i="12"/>
  <c r="D1468" i="13" s="1"/>
  <c r="AI1263" i="12"/>
  <c r="C2677" i="13" s="1"/>
  <c r="AJ1263" i="12"/>
  <c r="D2677" i="13" s="1"/>
  <c r="AI607" i="12"/>
  <c r="C3333" i="13" s="1"/>
  <c r="AJ607" i="12"/>
  <c r="D3333" i="13" s="1"/>
  <c r="AJ2819" i="12"/>
  <c r="D1121" i="13" s="1"/>
  <c r="AI2819" i="12"/>
  <c r="C1121" i="13" s="1"/>
  <c r="AI1369" i="12"/>
  <c r="C2571" i="13" s="1"/>
  <c r="AJ1369" i="12"/>
  <c r="D2571" i="13" s="1"/>
  <c r="AI2285" i="12"/>
  <c r="C1655" i="13" s="1"/>
  <c r="AJ2285" i="12"/>
  <c r="D1655" i="13" s="1"/>
  <c r="AI1323" i="12"/>
  <c r="C2617" i="13" s="1"/>
  <c r="AJ1323" i="12"/>
  <c r="D2617" i="13" s="1"/>
  <c r="AI2531" i="12"/>
  <c r="C1409" i="13" s="1"/>
  <c r="AJ2531" i="12"/>
  <c r="D1409" i="13" s="1"/>
  <c r="AJ493" i="12"/>
  <c r="D3447" i="13" s="1"/>
  <c r="AI493" i="12"/>
  <c r="C3447" i="13" s="1"/>
  <c r="AI1697" i="12"/>
  <c r="C2243" i="13" s="1"/>
  <c r="AJ1697" i="12"/>
  <c r="D2243" i="13" s="1"/>
  <c r="AI1041" i="12"/>
  <c r="C2899" i="13" s="1"/>
  <c r="AJ1041" i="12"/>
  <c r="D2899" i="13" s="1"/>
  <c r="AJ1177" i="12"/>
  <c r="D2763" i="13" s="1"/>
  <c r="AI1177" i="12"/>
  <c r="C2763" i="13" s="1"/>
  <c r="AI715" i="12"/>
  <c r="C3225" i="13" s="1"/>
  <c r="AJ715" i="12"/>
  <c r="D3225" i="13" s="1"/>
  <c r="AI1878" i="12"/>
  <c r="C2062" i="13" s="1"/>
  <c r="AJ1878" i="12"/>
  <c r="D2062" i="13" s="1"/>
  <c r="AI3223" i="12"/>
  <c r="C717" i="13" s="1"/>
  <c r="AJ3223" i="12"/>
  <c r="D717" i="13" s="1"/>
  <c r="AJ1201" i="12"/>
  <c r="D2739" i="13" s="1"/>
  <c r="AI1201" i="12"/>
  <c r="C2739" i="13" s="1"/>
  <c r="AI1581" i="12"/>
  <c r="C2359" i="13" s="1"/>
  <c r="AJ1581" i="12"/>
  <c r="D2359" i="13" s="1"/>
  <c r="AJ1875" i="12"/>
  <c r="D2065" i="13" s="1"/>
  <c r="AI1875" i="12"/>
  <c r="C2065" i="13" s="1"/>
  <c r="AI2942" i="12"/>
  <c r="C998" i="13" s="1"/>
  <c r="AJ2942" i="12"/>
  <c r="D998" i="13" s="1"/>
  <c r="AI1929" i="12"/>
  <c r="C2011" i="13" s="1"/>
  <c r="AJ1929" i="12"/>
  <c r="D2011" i="13" s="1"/>
  <c r="AJ522" i="12"/>
  <c r="D3418" i="13" s="1"/>
  <c r="AI522" i="12"/>
  <c r="C3418" i="13" s="1"/>
  <c r="AJ863" i="12"/>
  <c r="D3077" i="13" s="1"/>
  <c r="AI863" i="12"/>
  <c r="C3077" i="13" s="1"/>
  <c r="AJ2438" i="12"/>
  <c r="D1502" i="13" s="1"/>
  <c r="AI2438" i="12"/>
  <c r="C1502" i="13" s="1"/>
  <c r="AH3414" i="12"/>
  <c r="AH3222" i="12"/>
  <c r="AJ3578" i="12"/>
  <c r="D362" i="13" s="1"/>
  <c r="AI3578" i="12"/>
  <c r="C362" i="13" s="1"/>
  <c r="AJ1895" i="12"/>
  <c r="D2045" i="13" s="1"/>
  <c r="AI1895" i="12"/>
  <c r="C2045" i="13" s="1"/>
  <c r="AJ1942" i="12"/>
  <c r="D1998" i="13" s="1"/>
  <c r="AI1942" i="12"/>
  <c r="C1998" i="13" s="1"/>
  <c r="AJ1154" i="12"/>
  <c r="D2786" i="13" s="1"/>
  <c r="AI1154" i="12"/>
  <c r="C2786" i="13" s="1"/>
  <c r="AI2021" i="12"/>
  <c r="C1919" i="13" s="1"/>
  <c r="AJ2021" i="12"/>
  <c r="D1919" i="13" s="1"/>
  <c r="AI2434" i="12"/>
  <c r="C1506" i="13" s="1"/>
  <c r="AJ2434" i="12"/>
  <c r="D1506" i="13" s="1"/>
  <c r="AJ2566" i="12"/>
  <c r="D1374" i="13" s="1"/>
  <c r="AI2566" i="12"/>
  <c r="C1374" i="13" s="1"/>
  <c r="AJ220" i="12"/>
  <c r="D3720" i="13" s="1"/>
  <c r="AI220" i="12"/>
  <c r="C3720" i="13" s="1"/>
  <c r="AJ626" i="12"/>
  <c r="D3314" i="13" s="1"/>
  <c r="AI626" i="12"/>
  <c r="C3314" i="13" s="1"/>
  <c r="AJ1629" i="12"/>
  <c r="D2311" i="13" s="1"/>
  <c r="AI1629" i="12"/>
  <c r="C2311" i="13" s="1"/>
  <c r="AJ237" i="12"/>
  <c r="D3703" i="13" s="1"/>
  <c r="AI237" i="12"/>
  <c r="C3703" i="13" s="1"/>
  <c r="AJ403" i="12"/>
  <c r="D3537" i="13" s="1"/>
  <c r="AI403" i="12"/>
  <c r="C3537" i="13" s="1"/>
  <c r="AJ1282" i="12"/>
  <c r="D2658" i="13" s="1"/>
  <c r="AI1282" i="12"/>
  <c r="C2658" i="13" s="1"/>
  <c r="AI1625" i="12"/>
  <c r="C2315" i="13" s="1"/>
  <c r="AJ1625" i="12"/>
  <c r="D2315" i="13" s="1"/>
  <c r="AI2677" i="12"/>
  <c r="C1263" i="13" s="1"/>
  <c r="AJ2677" i="12"/>
  <c r="D1263" i="13" s="1"/>
  <c r="AI2224" i="12"/>
  <c r="C1716" i="13" s="1"/>
  <c r="AJ2224" i="12"/>
  <c r="D1716" i="13" s="1"/>
  <c r="AI3230" i="12"/>
  <c r="C710" i="13" s="1"/>
  <c r="AJ3230" i="12"/>
  <c r="D710" i="13" s="1"/>
  <c r="AJ2330" i="12"/>
  <c r="D1610" i="13" s="1"/>
  <c r="AI2330" i="12"/>
  <c r="C1610" i="13" s="1"/>
  <c r="AJ1013" i="12"/>
  <c r="D2927" i="13" s="1"/>
  <c r="AI1013" i="12"/>
  <c r="C2927" i="13" s="1"/>
  <c r="AJ1526" i="12"/>
  <c r="D2414" i="13" s="1"/>
  <c r="AI1526" i="12"/>
  <c r="C2414" i="13" s="1"/>
  <c r="AI2519" i="12"/>
  <c r="C1421" i="13" s="1"/>
  <c r="AJ2519" i="12"/>
  <c r="D1421" i="13" s="1"/>
  <c r="AI1727" i="12"/>
  <c r="C2213" i="13" s="1"/>
  <c r="AJ1727" i="12"/>
  <c r="D2213" i="13" s="1"/>
  <c r="AJ3329" i="12"/>
  <c r="D611" i="13" s="1"/>
  <c r="AI3329" i="12"/>
  <c r="C611" i="13" s="1"/>
  <c r="AJ2848" i="12"/>
  <c r="D1092" i="13" s="1"/>
  <c r="AI2848" i="12"/>
  <c r="C1092" i="13" s="1"/>
  <c r="AJ2272" i="12"/>
  <c r="D1668" i="13" s="1"/>
  <c r="AI2272" i="12"/>
  <c r="C1668" i="13" s="1"/>
  <c r="AH3868" i="12"/>
  <c r="AH3333" i="12"/>
  <c r="AH3644" i="12"/>
  <c r="AI720" i="12"/>
  <c r="C3220" i="13" s="1"/>
  <c r="AJ720" i="12"/>
  <c r="D3220" i="13" s="1"/>
  <c r="AJ3191" i="12"/>
  <c r="D749" i="13" s="1"/>
  <c r="AI3191" i="12"/>
  <c r="C749" i="13" s="1"/>
  <c r="AI3433" i="12"/>
  <c r="C507" i="13" s="1"/>
  <c r="AJ3433" i="12"/>
  <c r="D507" i="13" s="1"/>
  <c r="AJ1621" i="12"/>
  <c r="D2319" i="13" s="1"/>
  <c r="AI1621" i="12"/>
  <c r="C2319" i="13" s="1"/>
  <c r="AJ3182" i="12"/>
  <c r="D758" i="13" s="1"/>
  <c r="AI3182" i="12"/>
  <c r="C758" i="13" s="1"/>
  <c r="AI2270" i="12"/>
  <c r="C1670" i="13" s="1"/>
  <c r="AJ2270" i="12"/>
  <c r="D1670" i="13" s="1"/>
  <c r="AJ2250" i="12"/>
  <c r="D1690" i="13" s="1"/>
  <c r="AI2250" i="12"/>
  <c r="C1690" i="13" s="1"/>
  <c r="AI2074" i="12"/>
  <c r="C1866" i="13" s="1"/>
  <c r="AJ2074" i="12"/>
  <c r="D1866" i="13" s="1"/>
  <c r="AI3668" i="12"/>
  <c r="C272" i="13" s="1"/>
  <c r="AJ3668" i="12"/>
  <c r="D272" i="13" s="1"/>
  <c r="AJ1541" i="12"/>
  <c r="D2399" i="13" s="1"/>
  <c r="AI1541" i="12"/>
  <c r="C2399" i="13" s="1"/>
  <c r="AJ232" i="12"/>
  <c r="D3708" i="13" s="1"/>
  <c r="AI232" i="12"/>
  <c r="C3708" i="13" s="1"/>
  <c r="AH3187" i="12"/>
  <c r="AH3228" i="12"/>
  <c r="AI904" i="12"/>
  <c r="C3036" i="13" s="1"/>
  <c r="AJ904" i="12"/>
  <c r="D3036" i="13" s="1"/>
  <c r="AI2199" i="12"/>
  <c r="C1741" i="13" s="1"/>
  <c r="AJ2199" i="12"/>
  <c r="D1741" i="13" s="1"/>
  <c r="AJ411" i="12"/>
  <c r="D3529" i="13" s="1"/>
  <c r="AI411" i="12"/>
  <c r="C3529" i="13" s="1"/>
  <c r="AI1388" i="12"/>
  <c r="C2552" i="13" s="1"/>
  <c r="AJ1388" i="12"/>
  <c r="D2552" i="13" s="1"/>
  <c r="AI3340" i="12"/>
  <c r="C600" i="13" s="1"/>
  <c r="AJ3340" i="12"/>
  <c r="D600" i="13" s="1"/>
  <c r="AJ1801" i="12"/>
  <c r="D2139" i="13" s="1"/>
  <c r="AI1801" i="12"/>
  <c r="C2139" i="13" s="1"/>
  <c r="AI3401" i="12"/>
  <c r="C539" i="13" s="1"/>
  <c r="AJ3401" i="12"/>
  <c r="D539" i="13" s="1"/>
  <c r="AJ3069" i="12"/>
  <c r="D871" i="13" s="1"/>
  <c r="AI3069" i="12"/>
  <c r="C871" i="13" s="1"/>
  <c r="AJ1155" i="12"/>
  <c r="D2785" i="13" s="1"/>
  <c r="AI1155" i="12"/>
  <c r="C2785" i="13" s="1"/>
  <c r="AI1756" i="12"/>
  <c r="C2184" i="13" s="1"/>
  <c r="AJ1756" i="12"/>
  <c r="D2184" i="13" s="1"/>
  <c r="AJ338" i="12"/>
  <c r="D3602" i="13" s="1"/>
  <c r="AI338" i="12"/>
  <c r="C3602" i="13" s="1"/>
  <c r="AH2745" i="12"/>
  <c r="AJ681" i="12"/>
  <c r="D3259" i="13" s="1"/>
  <c r="AI681" i="12"/>
  <c r="C3259" i="13" s="1"/>
  <c r="AI2699" i="12"/>
  <c r="C1241" i="13" s="1"/>
  <c r="AJ2699" i="12"/>
  <c r="D1241" i="13" s="1"/>
  <c r="AI619" i="12"/>
  <c r="C3321" i="13" s="1"/>
  <c r="AJ619" i="12"/>
  <c r="D3321" i="13" s="1"/>
  <c r="AJ1596" i="12"/>
  <c r="D2344" i="13" s="1"/>
  <c r="AI1596" i="12"/>
  <c r="C2344" i="13" s="1"/>
  <c r="AJ2133" i="12"/>
  <c r="D1807" i="13" s="1"/>
  <c r="AI2133" i="12"/>
  <c r="C1807" i="13" s="1"/>
  <c r="AI3303" i="12"/>
  <c r="C637" i="13" s="1"/>
  <c r="AJ3303" i="12"/>
  <c r="D637" i="13" s="1"/>
  <c r="AI2781" i="12"/>
  <c r="C1159" i="13" s="1"/>
  <c r="AJ2781" i="12"/>
  <c r="D1159" i="13" s="1"/>
  <c r="AJ1439" i="12"/>
  <c r="D2501" i="13" s="1"/>
  <c r="AI1439" i="12"/>
  <c r="C2501" i="13" s="1"/>
  <c r="AI1137" i="12"/>
  <c r="C2803" i="13" s="1"/>
  <c r="AJ1137" i="12"/>
  <c r="D2803" i="13" s="1"/>
  <c r="AJ2513" i="12"/>
  <c r="D1427" i="13" s="1"/>
  <c r="AI2513" i="12"/>
  <c r="C1427" i="13" s="1"/>
  <c r="AI1612" i="12"/>
  <c r="C2328" i="13" s="1"/>
  <c r="AJ1612" i="12"/>
  <c r="D2328" i="13" s="1"/>
  <c r="AH2931" i="12"/>
  <c r="AH3675" i="12"/>
  <c r="AJ762" i="12"/>
  <c r="D3178" i="13" s="1"/>
  <c r="AI762" i="12"/>
  <c r="C3178" i="13" s="1"/>
  <c r="AI2001" i="12"/>
  <c r="C1939" i="13" s="1"/>
  <c r="AJ2001" i="12"/>
  <c r="D1939" i="13" s="1"/>
  <c r="AI1893" i="12"/>
  <c r="C2047" i="13" s="1"/>
  <c r="AJ1893" i="12"/>
  <c r="D2047" i="13" s="1"/>
  <c r="AJ1233" i="12"/>
  <c r="D2707" i="13" s="1"/>
  <c r="AI1233" i="12"/>
  <c r="C2707" i="13" s="1"/>
  <c r="AJ3487" i="12"/>
  <c r="D453" i="13" s="1"/>
  <c r="AI3487" i="12"/>
  <c r="C453" i="13" s="1"/>
  <c r="AI2479" i="12"/>
  <c r="C1461" i="13" s="1"/>
  <c r="AJ2479" i="12"/>
  <c r="D1461" i="13" s="1"/>
  <c r="AI1805" i="12"/>
  <c r="C2135" i="13" s="1"/>
  <c r="AJ1805" i="12"/>
  <c r="D2135" i="13" s="1"/>
  <c r="AJ876" i="12"/>
  <c r="D3064" i="13" s="1"/>
  <c r="AI876" i="12"/>
  <c r="C3064" i="13" s="1"/>
  <c r="AI3582" i="12"/>
  <c r="C358" i="13" s="1"/>
  <c r="AJ3582" i="12"/>
  <c r="D358" i="13" s="1"/>
  <c r="AJ3209" i="12"/>
  <c r="D731" i="13" s="1"/>
  <c r="AI3209" i="12"/>
  <c r="C731" i="13" s="1"/>
  <c r="AI1203" i="12"/>
  <c r="C2737" i="13" s="1"/>
  <c r="AJ1203" i="12"/>
  <c r="D2737" i="13" s="1"/>
  <c r="AJ912" i="12"/>
  <c r="D3028" i="13" s="1"/>
  <c r="AI912" i="12"/>
  <c r="C3028" i="13" s="1"/>
  <c r="AI2135" i="12"/>
  <c r="C1805" i="13" s="1"/>
  <c r="AJ2135" i="12"/>
  <c r="D1805" i="13" s="1"/>
  <c r="AI2706" i="12"/>
  <c r="C1234" i="13" s="1"/>
  <c r="AJ2706" i="12"/>
  <c r="D1234" i="13" s="1"/>
  <c r="AJ369" i="12"/>
  <c r="D3571" i="13" s="1"/>
  <c r="AI369" i="12"/>
  <c r="C3571" i="13" s="1"/>
  <c r="AI1030" i="12"/>
  <c r="C2910" i="13" s="1"/>
  <c r="AJ1030" i="12"/>
  <c r="D2910" i="13" s="1"/>
  <c r="AI2885" i="12"/>
  <c r="C1055" i="13" s="1"/>
  <c r="AJ2885" i="12"/>
  <c r="D1055" i="13" s="1"/>
  <c r="AI689" i="12"/>
  <c r="C3251" i="13" s="1"/>
  <c r="AJ689" i="12"/>
  <c r="D3251" i="13" s="1"/>
  <c r="AJ2184" i="12"/>
  <c r="D1756" i="13" s="1"/>
  <c r="AI2184" i="12"/>
  <c r="C1756" i="13" s="1"/>
  <c r="AJ1094" i="12"/>
  <c r="D2846" i="13" s="1"/>
  <c r="AI1094" i="12"/>
  <c r="C2846" i="13" s="1"/>
  <c r="AJ423" i="12"/>
  <c r="D3517" i="13" s="1"/>
  <c r="AI423" i="12"/>
  <c r="C3517" i="13" s="1"/>
  <c r="AJ3110" i="12"/>
  <c r="D830" i="13" s="1"/>
  <c r="AI3110" i="12"/>
  <c r="C830" i="13" s="1"/>
  <c r="AJ2712" i="12"/>
  <c r="D1228" i="13" s="1"/>
  <c r="AI2712" i="12"/>
  <c r="C1228" i="13" s="1"/>
  <c r="AI1585" i="12"/>
  <c r="C2355" i="13" s="1"/>
  <c r="AJ1585" i="12"/>
  <c r="D2355" i="13" s="1"/>
  <c r="AH3176" i="12"/>
  <c r="AH3782" i="12"/>
  <c r="AH3691" i="12"/>
  <c r="AJ1169" i="12"/>
  <c r="D2771" i="13" s="1"/>
  <c r="AI1169" i="12"/>
  <c r="C2771" i="13" s="1"/>
  <c r="AI1076" i="12"/>
  <c r="C2864" i="13" s="1"/>
  <c r="AJ1076" i="12"/>
  <c r="D2864" i="13" s="1"/>
  <c r="AI2115" i="12"/>
  <c r="C1825" i="13" s="1"/>
  <c r="AJ2115" i="12"/>
  <c r="D1825" i="13" s="1"/>
  <c r="AJ3358" i="12"/>
  <c r="D582" i="13" s="1"/>
  <c r="AI3358" i="12"/>
  <c r="C582" i="13" s="1"/>
  <c r="AI716" i="12"/>
  <c r="C3224" i="13" s="1"/>
  <c r="AJ716" i="12"/>
  <c r="D3224" i="13" s="1"/>
  <c r="AI1568" i="12"/>
  <c r="C2372" i="13" s="1"/>
  <c r="AJ1568" i="12"/>
  <c r="D2372" i="13" s="1"/>
  <c r="AI2600" i="12"/>
  <c r="C1340" i="13" s="1"/>
  <c r="AJ2600" i="12"/>
  <c r="D1340" i="13" s="1"/>
  <c r="AJ3070" i="12"/>
  <c r="D870" i="13" s="1"/>
  <c r="AI3070" i="12"/>
  <c r="C870" i="13" s="1"/>
  <c r="AI1915" i="12"/>
  <c r="C2025" i="13" s="1"/>
  <c r="AJ1915" i="12"/>
  <c r="D2025" i="13" s="1"/>
  <c r="AJ1157" i="12"/>
  <c r="D2783" i="13" s="1"/>
  <c r="AI1157" i="12"/>
  <c r="C2783" i="13" s="1"/>
  <c r="AJ792" i="12"/>
  <c r="D3148" i="13" s="1"/>
  <c r="AI792" i="12"/>
  <c r="C3148" i="13" s="1"/>
  <c r="AI1779" i="12"/>
  <c r="C2161" i="13" s="1"/>
  <c r="AJ1779" i="12"/>
  <c r="D2161" i="13" s="1"/>
  <c r="AJ902" i="12"/>
  <c r="D3038" i="13" s="1"/>
  <c r="AI902" i="12"/>
  <c r="C3038" i="13" s="1"/>
  <c r="AJ809" i="12"/>
  <c r="D3131" i="13" s="1"/>
  <c r="AI809" i="12"/>
  <c r="C3131" i="13" s="1"/>
  <c r="AJ1167" i="12"/>
  <c r="D2773" i="13" s="1"/>
  <c r="AI1167" i="12"/>
  <c r="C2773" i="13" s="1"/>
  <c r="AI1912" i="12"/>
  <c r="C2028" i="13" s="1"/>
  <c r="AJ1912" i="12"/>
  <c r="D2028" i="13" s="1"/>
  <c r="AJ178" i="12"/>
  <c r="D3762" i="13" s="1"/>
  <c r="AI178" i="12"/>
  <c r="C3762" i="13" s="1"/>
  <c r="AI1433" i="12"/>
  <c r="C2507" i="13" s="1"/>
  <c r="AJ1433" i="12"/>
  <c r="D2507" i="13" s="1"/>
  <c r="AI143" i="12"/>
  <c r="C3797" i="13" s="1"/>
  <c r="AJ143" i="12"/>
  <c r="D3797" i="13" s="1"/>
  <c r="AI1351" i="12"/>
  <c r="C2589" i="13" s="1"/>
  <c r="AJ1351" i="12"/>
  <c r="D2589" i="13" s="1"/>
  <c r="AJ3738" i="12"/>
  <c r="D202" i="13" s="1"/>
  <c r="AI3738" i="12"/>
  <c r="C202" i="13" s="1"/>
  <c r="AI190" i="12"/>
  <c r="C3750" i="13" s="1"/>
  <c r="AJ190" i="12"/>
  <c r="D3750" i="13" s="1"/>
  <c r="AJ761" i="12"/>
  <c r="D3179" i="13" s="1"/>
  <c r="AI761" i="12"/>
  <c r="C3179" i="13" s="1"/>
  <c r="AJ2091" i="12"/>
  <c r="D1849" i="13" s="1"/>
  <c r="AI2091" i="12"/>
  <c r="C1849" i="13" s="1"/>
  <c r="AJ1855" i="12"/>
  <c r="D2085" i="13" s="1"/>
  <c r="AI1855" i="12"/>
  <c r="C2085" i="13" s="1"/>
  <c r="AI1498" i="12"/>
  <c r="C2442" i="13" s="1"/>
  <c r="AJ1498" i="12"/>
  <c r="D2442" i="13" s="1"/>
  <c r="AH3473" i="12"/>
  <c r="AH3710" i="12"/>
  <c r="AH3510" i="12"/>
  <c r="AH2660" i="12"/>
  <c r="AH3492" i="12"/>
  <c r="AH3443" i="12"/>
  <c r="AH2969" i="12"/>
  <c r="AH2976" i="12"/>
  <c r="AH3282" i="12"/>
  <c r="AH3149" i="12"/>
  <c r="AH3063" i="12"/>
  <c r="AH2727" i="12"/>
  <c r="AH3449" i="12"/>
  <c r="AH3709" i="12"/>
  <c r="AH3663" i="12"/>
  <c r="AH3684" i="12"/>
  <c r="AH3602" i="12"/>
  <c r="AH3700" i="12"/>
  <c r="AH2389" i="12"/>
  <c r="AH3330" i="12"/>
  <c r="AJ3162" i="12"/>
  <c r="D778" i="13" s="1"/>
  <c r="AI3162" i="12"/>
  <c r="C778" i="13" s="1"/>
  <c r="AJ2212" i="12"/>
  <c r="D1728" i="13" s="1"/>
  <c r="AI2212" i="12"/>
  <c r="C1728" i="13" s="1"/>
  <c r="AI1525" i="12"/>
  <c r="C2415" i="13" s="1"/>
  <c r="AJ1525" i="12"/>
  <c r="D2415" i="13" s="1"/>
  <c r="AJ1113" i="12"/>
  <c r="D2827" i="13" s="1"/>
  <c r="AI1113" i="12"/>
  <c r="C2827" i="13" s="1"/>
  <c r="AJ1198" i="12"/>
  <c r="D2742" i="13" s="1"/>
  <c r="AI1198" i="12"/>
  <c r="C2742" i="13" s="1"/>
  <c r="AI3588" i="12"/>
  <c r="C352" i="13" s="1"/>
  <c r="AJ1071" i="12"/>
  <c r="D2869" i="13" s="1"/>
  <c r="AI1071" i="12"/>
  <c r="C2869" i="13" s="1"/>
  <c r="AJ888" i="12"/>
  <c r="D3052" i="13" s="1"/>
  <c r="AI888" i="12"/>
  <c r="C3052" i="13" s="1"/>
  <c r="AI1523" i="12"/>
  <c r="C2417" i="13" s="1"/>
  <c r="AJ1523" i="12"/>
  <c r="D2417" i="13" s="1"/>
  <c r="AJ3699" i="12"/>
  <c r="D241" i="13" s="1"/>
  <c r="AI3699" i="12"/>
  <c r="C241" i="13" s="1"/>
  <c r="AJ413" i="12"/>
  <c r="D3527" i="13" s="1"/>
  <c r="AI413" i="12"/>
  <c r="C3527" i="13" s="1"/>
  <c r="AJ1592" i="12"/>
  <c r="D2348" i="13" s="1"/>
  <c r="AI1592" i="12"/>
  <c r="C2348" i="13" s="1"/>
  <c r="AI1721" i="12"/>
  <c r="C2219" i="13" s="1"/>
  <c r="AJ1721" i="12"/>
  <c r="D2219" i="13" s="1"/>
  <c r="AI2939" i="12"/>
  <c r="C1001" i="13" s="1"/>
  <c r="AJ2939" i="12"/>
  <c r="D1001" i="13" s="1"/>
  <c r="AI2751" i="12"/>
  <c r="C1189" i="13" s="1"/>
  <c r="AJ2751" i="12"/>
  <c r="D1189" i="13" s="1"/>
  <c r="AI3218" i="12"/>
  <c r="C722" i="13" s="1"/>
  <c r="AJ3218" i="12"/>
  <c r="D722" i="13" s="1"/>
  <c r="AJ3600" i="12"/>
  <c r="D340" i="13" s="1"/>
  <c r="AI3600" i="12"/>
  <c r="C340" i="13" s="1"/>
  <c r="AI1019" i="12"/>
  <c r="C2921" i="13" s="1"/>
  <c r="AJ1019" i="12"/>
  <c r="D2921" i="13" s="1"/>
  <c r="AI2202" i="12"/>
  <c r="C1738" i="13" s="1"/>
  <c r="AJ2202" i="12"/>
  <c r="D1738" i="13" s="1"/>
  <c r="AI3337" i="12"/>
  <c r="C603" i="13" s="1"/>
  <c r="AJ3337" i="12"/>
  <c r="D603" i="13" s="1"/>
  <c r="AI2589" i="12"/>
  <c r="C1351" i="13" s="1"/>
  <c r="AJ2589" i="12"/>
  <c r="D1351" i="13" s="1"/>
  <c r="AI2362" i="12"/>
  <c r="C1578" i="13" s="1"/>
  <c r="AJ2362" i="12"/>
  <c r="D1578" i="13" s="1"/>
  <c r="AI2313" i="12"/>
  <c r="C1627" i="13" s="1"/>
  <c r="AJ2313" i="12"/>
  <c r="D1627" i="13" s="1"/>
  <c r="AJ2117" i="12"/>
  <c r="D1823" i="13" s="1"/>
  <c r="AI2117" i="12"/>
  <c r="C1823" i="13" s="1"/>
  <c r="AI1672" i="12"/>
  <c r="C2268" i="13" s="1"/>
  <c r="AJ1672" i="12"/>
  <c r="D2268" i="13" s="1"/>
  <c r="AI2082" i="12"/>
  <c r="C1858" i="13" s="1"/>
  <c r="AJ2082" i="12"/>
  <c r="D1858" i="13" s="1"/>
  <c r="AJ3102" i="12"/>
  <c r="D838" i="13" s="1"/>
  <c r="AI3102" i="12"/>
  <c r="C838" i="13" s="1"/>
  <c r="AI2765" i="12"/>
  <c r="C1175" i="13" s="1"/>
  <c r="AJ2765" i="12"/>
  <c r="D1175" i="13" s="1"/>
  <c r="AI3508" i="12"/>
  <c r="C432" i="13" s="1"/>
  <c r="AJ3508" i="12"/>
  <c r="D432" i="13" s="1"/>
  <c r="AI3817" i="12"/>
  <c r="C123" i="13" s="1"/>
  <c r="AJ3817" i="12"/>
  <c r="D123" i="13" s="1"/>
  <c r="AJ1883" i="12"/>
  <c r="D2057" i="13" s="1"/>
  <c r="AI1883" i="12"/>
  <c r="C2057" i="13" s="1"/>
  <c r="AI1280" i="12"/>
  <c r="C2660" i="13" s="1"/>
  <c r="AJ1280" i="12"/>
  <c r="D2660" i="13" s="1"/>
  <c r="AJ1164" i="12"/>
  <c r="D2776" i="13" s="1"/>
  <c r="AI1164" i="12"/>
  <c r="C2776" i="13" s="1"/>
  <c r="AJ569" i="12"/>
  <c r="D3371" i="13" s="1"/>
  <c r="AI569" i="12"/>
  <c r="C3371" i="13" s="1"/>
  <c r="AI1380" i="12"/>
  <c r="C2560" i="13" s="1"/>
  <c r="AJ1380" i="12"/>
  <c r="D2560" i="13" s="1"/>
  <c r="AI3360" i="12"/>
  <c r="C580" i="13" s="1"/>
  <c r="AJ3360" i="12"/>
  <c r="D580" i="13" s="1"/>
  <c r="AI1466" i="12"/>
  <c r="C2474" i="13" s="1"/>
  <c r="AJ1466" i="12"/>
  <c r="D2474" i="13" s="1"/>
  <c r="AJ1975" i="12"/>
  <c r="D1965" i="13" s="1"/>
  <c r="AI1975" i="12"/>
  <c r="C1965" i="13" s="1"/>
  <c r="AI1426" i="12"/>
  <c r="C2514" i="13" s="1"/>
  <c r="AJ1426" i="12"/>
  <c r="D2514" i="13" s="1"/>
  <c r="AI3553" i="12"/>
  <c r="C387" i="13" s="1"/>
  <c r="AJ3553" i="12"/>
  <c r="D387" i="13" s="1"/>
  <c r="AI554" i="12"/>
  <c r="C3386" i="13" s="1"/>
  <c r="AJ554" i="12"/>
  <c r="D3386" i="13" s="1"/>
  <c r="AJ3633" i="12"/>
  <c r="D307" i="13" s="1"/>
  <c r="AI3633" i="12"/>
  <c r="C307" i="13" s="1"/>
  <c r="AJ2054" i="12"/>
  <c r="D1886" i="13" s="1"/>
  <c r="AI2054" i="12"/>
  <c r="C1886" i="13" s="1"/>
  <c r="AI600" i="12"/>
  <c r="C3340" i="13" s="1"/>
  <c r="AJ600" i="12"/>
  <c r="D3340" i="13" s="1"/>
  <c r="AI357" i="12"/>
  <c r="C3583" i="13" s="1"/>
  <c r="AJ357" i="12"/>
  <c r="D3583" i="13" s="1"/>
  <c r="AI150" i="12"/>
  <c r="C3790" i="13" s="1"/>
  <c r="AJ150" i="12"/>
  <c r="D3790" i="13" s="1"/>
  <c r="AI780" i="12"/>
  <c r="C3160" i="13" s="1"/>
  <c r="AJ780" i="12"/>
  <c r="D3160" i="13" s="1"/>
  <c r="AJ3151" i="12"/>
  <c r="D789" i="13" s="1"/>
  <c r="AI3151" i="12"/>
  <c r="C789" i="13" s="1"/>
  <c r="AJ568" i="12"/>
  <c r="D3372" i="13" s="1"/>
  <c r="AI568" i="12"/>
  <c r="C3372" i="13" s="1"/>
  <c r="AI1751" i="12"/>
  <c r="C2189" i="13" s="1"/>
  <c r="AJ1751" i="12"/>
  <c r="D2189" i="13" s="1"/>
  <c r="AJ3652" i="12"/>
  <c r="D288" i="13" s="1"/>
  <c r="AI3652" i="12"/>
  <c r="C288" i="13" s="1"/>
  <c r="AH2981" i="12"/>
  <c r="AJ2943" i="12"/>
  <c r="D997" i="13" s="1"/>
  <c r="AI2943" i="12"/>
  <c r="C997" i="13" s="1"/>
  <c r="AJ2576" i="12"/>
  <c r="D1364" i="13" s="1"/>
  <c r="AI2576" i="12"/>
  <c r="C1364" i="13" s="1"/>
  <c r="AJ1888" i="12"/>
  <c r="D2052" i="13" s="1"/>
  <c r="AI1888" i="12"/>
  <c r="C2052" i="13" s="1"/>
  <c r="AI1700" i="12"/>
  <c r="C2240" i="13" s="1"/>
  <c r="AJ1700" i="12"/>
  <c r="D2240" i="13" s="1"/>
  <c r="AJ1081" i="12"/>
  <c r="D2859" i="13" s="1"/>
  <c r="AI1081" i="12"/>
  <c r="C2859" i="13" s="1"/>
  <c r="AJ2211" i="12"/>
  <c r="D1729" i="13" s="1"/>
  <c r="AI2211" i="12"/>
  <c r="C1729" i="13" s="1"/>
  <c r="AJ997" i="12"/>
  <c r="D2943" i="13" s="1"/>
  <c r="AI997" i="12"/>
  <c r="C2943" i="13" s="1"/>
  <c r="AI515" i="12"/>
  <c r="C3425" i="13" s="1"/>
  <c r="AJ515" i="12"/>
  <c r="D3425" i="13" s="1"/>
  <c r="AI978" i="12"/>
  <c r="C2962" i="13" s="1"/>
  <c r="AJ978" i="12"/>
  <c r="D2962" i="13" s="1"/>
  <c r="AI2426" i="12"/>
  <c r="C1514" i="13" s="1"/>
  <c r="AJ2426" i="12"/>
  <c r="D1514" i="13" s="1"/>
  <c r="AJ914" i="12"/>
  <c r="D3026" i="13" s="1"/>
  <c r="AI914" i="12"/>
  <c r="C3026" i="13" s="1"/>
  <c r="AI228" i="12"/>
  <c r="C3712" i="13" s="1"/>
  <c r="AJ228" i="12"/>
  <c r="D3712" i="13" s="1"/>
  <c r="AI1153" i="12"/>
  <c r="C2787" i="13" s="1"/>
  <c r="AJ1153" i="12"/>
  <c r="D2787" i="13" s="1"/>
  <c r="AH2941" i="12"/>
  <c r="AH3865" i="12"/>
  <c r="AH3565" i="12"/>
  <c r="AH3901" i="12"/>
  <c r="AH3683" i="12"/>
  <c r="AH3181" i="12"/>
  <c r="AH2911" i="12"/>
  <c r="AH3278" i="12"/>
  <c r="AJ3194" i="12"/>
  <c r="D746" i="13" s="1"/>
  <c r="AI3194" i="12"/>
  <c r="C746" i="13" s="1"/>
  <c r="AI141" i="12"/>
  <c r="C3799" i="13" s="1"/>
  <c r="AJ141" i="12"/>
  <c r="D3799" i="13" s="1"/>
  <c r="AJ1643" i="12"/>
  <c r="D2297" i="13" s="1"/>
  <c r="AI1643" i="12"/>
  <c r="C2297" i="13" s="1"/>
  <c r="AI3523" i="12"/>
  <c r="C417" i="13" s="1"/>
  <c r="AJ3523" i="12"/>
  <c r="D417" i="13" s="1"/>
  <c r="AI1953" i="12"/>
  <c r="C1987" i="13" s="1"/>
  <c r="AJ1953" i="12"/>
  <c r="D1987" i="13" s="1"/>
  <c r="AI1809" i="12"/>
  <c r="C2131" i="13" s="1"/>
  <c r="AJ1809" i="12"/>
  <c r="D2131" i="13" s="1"/>
  <c r="AJ1411" i="12"/>
  <c r="D2529" i="13" s="1"/>
  <c r="AI1411" i="12"/>
  <c r="C2529" i="13" s="1"/>
  <c r="AJ1089" i="12"/>
  <c r="D2851" i="13" s="1"/>
  <c r="AI1089" i="12"/>
  <c r="C2851" i="13" s="1"/>
  <c r="AJ2069" i="12"/>
  <c r="D1871" i="13" s="1"/>
  <c r="AI2069" i="12"/>
  <c r="C1871" i="13" s="1"/>
  <c r="AI2791" i="12"/>
  <c r="C1149" i="13" s="1"/>
  <c r="AJ2791" i="12"/>
  <c r="D1149" i="13" s="1"/>
  <c r="AI2616" i="12"/>
  <c r="C1324" i="13" s="1"/>
  <c r="AJ2616" i="12"/>
  <c r="D1324" i="13" s="1"/>
  <c r="AJ2365" i="12"/>
  <c r="D1575" i="13" s="1"/>
  <c r="AI2365" i="12"/>
  <c r="C1575" i="13" s="1"/>
  <c r="AJ452" i="12"/>
  <c r="D3488" i="13" s="1"/>
  <c r="AI452" i="12"/>
  <c r="C3488" i="13" s="1"/>
  <c r="AJ2405" i="12"/>
  <c r="D1535" i="13" s="1"/>
  <c r="AI2405" i="12"/>
  <c r="C1535" i="13" s="1"/>
  <c r="AJ1788" i="12"/>
  <c r="D2152" i="13" s="1"/>
  <c r="AI1788" i="12"/>
  <c r="C2152" i="13" s="1"/>
  <c r="AI975" i="12"/>
  <c r="C2965" i="13" s="1"/>
  <c r="AJ975" i="12"/>
  <c r="D2965" i="13" s="1"/>
  <c r="AI3620" i="12"/>
  <c r="C320" i="13" s="1"/>
  <c r="AJ3620" i="12"/>
  <c r="D320" i="13" s="1"/>
  <c r="AJ2385" i="12"/>
  <c r="D1555" i="13" s="1"/>
  <c r="AI2385" i="12"/>
  <c r="C1555" i="13" s="1"/>
  <c r="AI304" i="12"/>
  <c r="C3636" i="13" s="1"/>
  <c r="AJ304" i="12"/>
  <c r="D3636" i="13" s="1"/>
  <c r="AJ2354" i="12"/>
  <c r="D1586" i="13" s="1"/>
  <c r="AI2354" i="12"/>
  <c r="C1586" i="13" s="1"/>
  <c r="AJ677" i="12"/>
  <c r="D3263" i="13" s="1"/>
  <c r="AI677" i="12"/>
  <c r="C3263" i="13" s="1"/>
  <c r="AI1668" i="12"/>
  <c r="C2272" i="13" s="1"/>
  <c r="AJ1668" i="12"/>
  <c r="D2272" i="13" s="1"/>
  <c r="AI2464" i="12"/>
  <c r="C1476" i="13" s="1"/>
  <c r="AJ2464" i="12"/>
  <c r="D1476" i="13" s="1"/>
  <c r="AI1930" i="12"/>
  <c r="C2010" i="13" s="1"/>
  <c r="AJ1930" i="12"/>
  <c r="D2010" i="13" s="1"/>
  <c r="AI1901" i="12"/>
  <c r="C2039" i="13" s="1"/>
  <c r="AJ1901" i="12"/>
  <c r="D2039" i="13" s="1"/>
  <c r="AJ229" i="12"/>
  <c r="D3711" i="13" s="1"/>
  <c r="AI229" i="12"/>
  <c r="C3711" i="13" s="1"/>
  <c r="AI3463" i="12"/>
  <c r="C477" i="13" s="1"/>
  <c r="AJ3463" i="12"/>
  <c r="D477" i="13" s="1"/>
  <c r="AH3396" i="12"/>
  <c r="AH3281" i="12"/>
  <c r="AH3549" i="12"/>
  <c r="AH3924" i="12"/>
  <c r="AH3445" i="12"/>
  <c r="AH3732" i="12"/>
  <c r="AH2824" i="12"/>
  <c r="AH3828" i="12"/>
  <c r="AH3136" i="12"/>
  <c r="AH3586" i="12"/>
  <c r="AH3829" i="12"/>
  <c r="AH3286" i="12"/>
  <c r="AI948" i="12"/>
  <c r="C2992" i="13" s="1"/>
  <c r="AJ948" i="12"/>
  <c r="D2992" i="13" s="1"/>
  <c r="AI3439" i="12"/>
  <c r="C501" i="13" s="1"/>
  <c r="AJ3439" i="12"/>
  <c r="D501" i="13" s="1"/>
  <c r="AI350" i="12"/>
  <c r="C3590" i="13" s="1"/>
  <c r="AJ350" i="12"/>
  <c r="D3590" i="13" s="1"/>
  <c r="AJ2919" i="12"/>
  <c r="D1021" i="13" s="1"/>
  <c r="AI2919" i="12"/>
  <c r="C1021" i="13" s="1"/>
  <c r="AJ2621" i="12"/>
  <c r="D1319" i="13" s="1"/>
  <c r="AI2621" i="12"/>
  <c r="C1319" i="13" s="1"/>
  <c r="AJ547" i="12"/>
  <c r="D3393" i="13" s="1"/>
  <c r="AI547" i="12"/>
  <c r="C3393" i="13" s="1"/>
  <c r="AI460" i="12"/>
  <c r="C3480" i="13" s="1"/>
  <c r="AJ460" i="12"/>
  <c r="D3480" i="13" s="1"/>
  <c r="AI2786" i="12"/>
  <c r="C1154" i="13" s="1"/>
  <c r="AJ2786" i="12"/>
  <c r="D1154" i="13" s="1"/>
  <c r="AJ2294" i="12"/>
  <c r="D1646" i="13" s="1"/>
  <c r="AI2294" i="12"/>
  <c r="C1646" i="13" s="1"/>
  <c r="AI1225" i="12"/>
  <c r="C2715" i="13" s="1"/>
  <c r="AJ1225" i="12"/>
  <c r="D2715" i="13" s="1"/>
  <c r="AJ2654" i="12"/>
  <c r="D1286" i="13" s="1"/>
  <c r="AI2654" i="12"/>
  <c r="C1286" i="13" s="1"/>
  <c r="AJ1859" i="12"/>
  <c r="D2081" i="13" s="1"/>
  <c r="AI1859" i="12"/>
  <c r="C2081" i="13" s="1"/>
  <c r="AH2986" i="12"/>
  <c r="AI725" i="12"/>
  <c r="C3215" i="13" s="1"/>
  <c r="AJ725" i="12"/>
  <c r="D3215" i="13" s="1"/>
  <c r="AJ2266" i="12"/>
  <c r="D1674" i="13" s="1"/>
  <c r="AI2266" i="12"/>
  <c r="C1674" i="13" s="1"/>
  <c r="AI1707" i="12"/>
  <c r="C2233" i="13" s="1"/>
  <c r="AJ1707" i="12"/>
  <c r="D2233" i="13" s="1"/>
  <c r="AJ1543" i="12"/>
  <c r="D2397" i="13" s="1"/>
  <c r="AI1543" i="12"/>
  <c r="C2397" i="13" s="1"/>
  <c r="AJ3212" i="12"/>
  <c r="D728" i="13" s="1"/>
  <c r="AI3212" i="12"/>
  <c r="C728" i="13" s="1"/>
  <c r="AI1743" i="12"/>
  <c r="C2197" i="13" s="1"/>
  <c r="AJ1743" i="12"/>
  <c r="D2197" i="13" s="1"/>
  <c r="AJ1064" i="12"/>
  <c r="D2876" i="13" s="1"/>
  <c r="AI1064" i="12"/>
  <c r="C2876" i="13" s="1"/>
  <c r="AI421" i="12"/>
  <c r="C3519" i="13" s="1"/>
  <c r="AJ421" i="12"/>
  <c r="D3519" i="13" s="1"/>
  <c r="AJ2463" i="12"/>
  <c r="D1477" i="13" s="1"/>
  <c r="AI2463" i="12"/>
  <c r="C1477" i="13" s="1"/>
  <c r="AJ1050" i="12"/>
  <c r="D2890" i="13" s="1"/>
  <c r="AI1050" i="12"/>
  <c r="C2890" i="13" s="1"/>
  <c r="AJ516" i="12"/>
  <c r="D3424" i="13" s="1"/>
  <c r="AI516" i="12"/>
  <c r="C3424" i="13" s="1"/>
  <c r="AJ1725" i="12"/>
  <c r="D2215" i="13" s="1"/>
  <c r="AI1725" i="12"/>
  <c r="C2215" i="13" s="1"/>
  <c r="AH3876" i="12"/>
  <c r="AH2636" i="12"/>
  <c r="AI3213" i="12"/>
  <c r="C727" i="13" s="1"/>
  <c r="AJ3213" i="12"/>
  <c r="D727" i="13" s="1"/>
  <c r="AJ177" i="12"/>
  <c r="D3763" i="13" s="1"/>
  <c r="AI177" i="12"/>
  <c r="C3763" i="13" s="1"/>
  <c r="AI258" i="12"/>
  <c r="C3682" i="13" s="1"/>
  <c r="AJ258" i="12"/>
  <c r="D3682" i="13" s="1"/>
  <c r="AI418" i="12"/>
  <c r="C3522" i="13" s="1"/>
  <c r="AJ418" i="12"/>
  <c r="D3522" i="13" s="1"/>
  <c r="AJ474" i="12"/>
  <c r="D3466" i="13" s="1"/>
  <c r="AI474" i="12"/>
  <c r="C3466" i="13" s="1"/>
  <c r="AI952" i="12"/>
  <c r="C2988" i="13" s="1"/>
  <c r="AJ952" i="12"/>
  <c r="D2988" i="13" s="1"/>
  <c r="AJ628" i="12"/>
  <c r="D3312" i="13" s="1"/>
  <c r="AI628" i="12"/>
  <c r="C3312" i="13" s="1"/>
  <c r="AJ2020" i="12"/>
  <c r="D1920" i="13" s="1"/>
  <c r="AI2020" i="12"/>
  <c r="C1920" i="13" s="1"/>
  <c r="AI2980" i="12"/>
  <c r="C960" i="13" s="1"/>
  <c r="AJ2980" i="12"/>
  <c r="D960" i="13" s="1"/>
  <c r="AI2906" i="12"/>
  <c r="C1034" i="13" s="1"/>
  <c r="AJ2906" i="12"/>
  <c r="D1034" i="13" s="1"/>
  <c r="AJ3409" i="12"/>
  <c r="D531" i="13" s="1"/>
  <c r="AI3409" i="12"/>
  <c r="C531" i="13" s="1"/>
  <c r="AI1395" i="12"/>
  <c r="C2545" i="13" s="1"/>
  <c r="AJ1395" i="12"/>
  <c r="D2545" i="13" s="1"/>
  <c r="AI3403" i="12"/>
  <c r="C537" i="13" s="1"/>
  <c r="AJ3403" i="12"/>
  <c r="D537" i="13" s="1"/>
  <c r="AJ2303" i="12"/>
  <c r="D1637" i="13" s="1"/>
  <c r="AI2303" i="12"/>
  <c r="C1637" i="13" s="1"/>
  <c r="AI145" i="12"/>
  <c r="C3795" i="13" s="1"/>
  <c r="AJ145" i="12"/>
  <c r="D3795" i="13" s="1"/>
  <c r="AI1540" i="12"/>
  <c r="C2400" i="13" s="1"/>
  <c r="AJ1540" i="12"/>
  <c r="D2400" i="13" s="1"/>
  <c r="AJ2110" i="12"/>
  <c r="D1830" i="13" s="1"/>
  <c r="AI2110" i="12"/>
  <c r="C1830" i="13" s="1"/>
  <c r="AI2509" i="12"/>
  <c r="C1431" i="13" s="1"/>
  <c r="AJ2509" i="12"/>
  <c r="D1431" i="13" s="1"/>
  <c r="AJ1407" i="12"/>
  <c r="D2533" i="13" s="1"/>
  <c r="AI1407" i="12"/>
  <c r="C2533" i="13" s="1"/>
  <c r="AJ1789" i="12"/>
  <c r="D2151" i="13" s="1"/>
  <c r="AI1789" i="12"/>
  <c r="C2151" i="13" s="1"/>
  <c r="AJ1971" i="12"/>
  <c r="D1969" i="13" s="1"/>
  <c r="AI1971" i="12"/>
  <c r="C1969" i="13" s="1"/>
  <c r="AJ3869" i="12"/>
  <c r="D71" i="13" s="1"/>
  <c r="AI3869" i="12"/>
  <c r="C71" i="13" s="1"/>
  <c r="AI1591" i="12"/>
  <c r="C2349" i="13" s="1"/>
  <c r="AJ1591" i="12"/>
  <c r="D2349" i="13" s="1"/>
  <c r="AI942" i="12"/>
  <c r="C2998" i="13" s="1"/>
  <c r="AJ942" i="12"/>
  <c r="D2998" i="13" s="1"/>
  <c r="AJ2056" i="12"/>
  <c r="D1884" i="13" s="1"/>
  <c r="AI2056" i="12"/>
  <c r="C1884" i="13" s="1"/>
  <c r="AI3251" i="12"/>
  <c r="C689" i="13" s="1"/>
  <c r="AJ3251" i="12"/>
  <c r="D689" i="13" s="1"/>
  <c r="AI2772" i="12"/>
  <c r="C1168" i="13" s="1"/>
  <c r="AJ2772" i="12"/>
  <c r="D1168" i="13" s="1"/>
  <c r="AI2662" i="12"/>
  <c r="C1278" i="13" s="1"/>
  <c r="AJ2662" i="12"/>
  <c r="D1278" i="13" s="1"/>
  <c r="AJ2561" i="12"/>
  <c r="D1379" i="13" s="1"/>
  <c r="AI2561" i="12"/>
  <c r="C1379" i="13" s="1"/>
  <c r="AJ1818" i="12"/>
  <c r="D2122" i="13" s="1"/>
  <c r="AI1818" i="12"/>
  <c r="C2122" i="13" s="1"/>
  <c r="AJ1976" i="12"/>
  <c r="D1964" i="13" s="1"/>
  <c r="AI1976" i="12"/>
  <c r="C1964" i="13" s="1"/>
  <c r="AJ2507" i="12"/>
  <c r="D1433" i="13" s="1"/>
  <c r="AI2507" i="12"/>
  <c r="C1433" i="13" s="1"/>
  <c r="AJ3628" i="12"/>
  <c r="D312" i="13" s="1"/>
  <c r="AI3628" i="12"/>
  <c r="C312" i="13" s="1"/>
  <c r="AI2351" i="12"/>
  <c r="C1589" i="13" s="1"/>
  <c r="AJ2351" i="12"/>
  <c r="D1589" i="13" s="1"/>
  <c r="AJ2431" i="12"/>
  <c r="D1509" i="13" s="1"/>
  <c r="AI2431" i="12"/>
  <c r="C1509" i="13" s="1"/>
  <c r="AJ1595" i="12"/>
  <c r="D2345" i="13" s="1"/>
  <c r="AI1595" i="12"/>
  <c r="C2345" i="13" s="1"/>
  <c r="AI148" i="12"/>
  <c r="C3792" i="13" s="1"/>
  <c r="AJ148" i="12"/>
  <c r="D3792" i="13" s="1"/>
  <c r="AJ2705" i="12"/>
  <c r="D1235" i="13" s="1"/>
  <c r="AI2705" i="12"/>
  <c r="C1235" i="13" s="1"/>
  <c r="AI1577" i="12"/>
  <c r="C2363" i="13" s="1"/>
  <c r="AJ1577" i="12"/>
  <c r="D2363" i="13" s="1"/>
  <c r="AJ1465" i="12"/>
  <c r="D2475" i="13" s="1"/>
  <c r="AI1465" i="12"/>
  <c r="C2475" i="13" s="1"/>
  <c r="AJ795" i="12"/>
  <c r="D3145" i="13" s="1"/>
  <c r="AI795" i="12"/>
  <c r="C3145" i="13" s="1"/>
  <c r="AJ2571" i="12"/>
  <c r="D1369" i="13" s="1"/>
  <c r="AI2571" i="12"/>
  <c r="C1369" i="13" s="1"/>
  <c r="AI201" i="12"/>
  <c r="C3739" i="13" s="1"/>
  <c r="AJ201" i="12"/>
  <c r="D3739" i="13" s="1"/>
  <c r="AJ1231" i="12"/>
  <c r="D2709" i="13" s="1"/>
  <c r="AI1231" i="12"/>
  <c r="C2709" i="13" s="1"/>
  <c r="AJ1052" i="12"/>
  <c r="D2888" i="13" s="1"/>
  <c r="AI1052" i="12"/>
  <c r="C2888" i="13" s="1"/>
  <c r="AJ1685" i="12"/>
  <c r="D2255" i="13" s="1"/>
  <c r="AI1685" i="12"/>
  <c r="C2255" i="13" s="1"/>
  <c r="AI1325" i="12"/>
  <c r="C2615" i="13" s="1"/>
  <c r="AJ1325" i="12"/>
  <c r="D2615" i="13" s="1"/>
  <c r="AJ3550" i="12"/>
  <c r="D390" i="13" s="1"/>
  <c r="AJ3201" i="12"/>
  <c r="D739" i="13" s="1"/>
  <c r="AI3201" i="12"/>
  <c r="C739" i="13" s="1"/>
  <c r="AI3037" i="12"/>
  <c r="C903" i="13" s="1"/>
  <c r="AJ3037" i="12"/>
  <c r="D903" i="13" s="1"/>
  <c r="AI2190" i="12"/>
  <c r="C1750" i="13" s="1"/>
  <c r="AJ2190" i="12"/>
  <c r="D1750" i="13" s="1"/>
  <c r="AJ646" i="12"/>
  <c r="D3294" i="13" s="1"/>
  <c r="AI646" i="12"/>
  <c r="C3294" i="13" s="1"/>
  <c r="AI2961" i="12"/>
  <c r="C979" i="13" s="1"/>
  <c r="AJ2961" i="12"/>
  <c r="D979" i="13" s="1"/>
  <c r="AI1186" i="12"/>
  <c r="C2754" i="13" s="1"/>
  <c r="AJ1186" i="12"/>
  <c r="D2754" i="13" s="1"/>
  <c r="AJ1758" i="12"/>
  <c r="D2182" i="13" s="1"/>
  <c r="AI1758" i="12"/>
  <c r="C2182" i="13" s="1"/>
  <c r="AJ2408" i="12"/>
  <c r="D1532" i="13" s="1"/>
  <c r="AI2408" i="12"/>
  <c r="C1532" i="13" s="1"/>
  <c r="AJ1719" i="12"/>
  <c r="D2221" i="13" s="1"/>
  <c r="AI1719" i="12"/>
  <c r="C2221" i="13" s="1"/>
  <c r="AI721" i="12"/>
  <c r="C3219" i="13" s="1"/>
  <c r="AJ721" i="12"/>
  <c r="D3219" i="13" s="1"/>
  <c r="AI2805" i="12"/>
  <c r="C1135" i="13" s="1"/>
  <c r="AJ2805" i="12"/>
  <c r="D1135" i="13" s="1"/>
  <c r="AJ278" i="12"/>
  <c r="D3662" i="13" s="1"/>
  <c r="AI278" i="12"/>
  <c r="C3662" i="13" s="1"/>
  <c r="AI1716" i="12"/>
  <c r="C2224" i="13" s="1"/>
  <c r="AJ1716" i="12"/>
  <c r="D2224" i="13" s="1"/>
  <c r="AJ816" i="12"/>
  <c r="D3124" i="13" s="1"/>
  <c r="AI816" i="12"/>
  <c r="C3124" i="13" s="1"/>
  <c r="AJ573" i="12"/>
  <c r="D3367" i="13" s="1"/>
  <c r="AI573" i="12"/>
  <c r="C3367" i="13" s="1"/>
  <c r="AI1913" i="12"/>
  <c r="C2027" i="13" s="1"/>
  <c r="AJ1913" i="12"/>
  <c r="D2027" i="13" s="1"/>
  <c r="AI1984" i="12"/>
  <c r="C1956" i="13" s="1"/>
  <c r="AJ1984" i="12"/>
  <c r="D1956" i="13" s="1"/>
  <c r="AI211" i="12"/>
  <c r="C3729" i="13" s="1"/>
  <c r="AJ211" i="12"/>
  <c r="D3729" i="13" s="1"/>
  <c r="AI2467" i="12"/>
  <c r="C1473" i="13" s="1"/>
  <c r="AJ2467" i="12"/>
  <c r="D1473" i="13" s="1"/>
  <c r="AI3490" i="12"/>
  <c r="C450" i="13" s="1"/>
  <c r="AJ3490" i="12"/>
  <c r="D450" i="13" s="1"/>
  <c r="AI219" i="12"/>
  <c r="C3721" i="13" s="1"/>
  <c r="AJ219" i="12"/>
  <c r="D3721" i="13" s="1"/>
  <c r="AI2657" i="12"/>
  <c r="C1283" i="13" s="1"/>
  <c r="AJ2657" i="12"/>
  <c r="D1283" i="13" s="1"/>
  <c r="AI2443" i="12"/>
  <c r="C1497" i="13" s="1"/>
  <c r="AJ2443" i="12"/>
  <c r="D1497" i="13" s="1"/>
  <c r="AJ702" i="12"/>
  <c r="D3238" i="13" s="1"/>
  <c r="AI702" i="12"/>
  <c r="C3238" i="13" s="1"/>
  <c r="AI1296" i="12"/>
  <c r="C2644" i="13" s="1"/>
  <c r="AJ1296" i="12"/>
  <c r="D2644" i="13" s="1"/>
  <c r="AI3359" i="12"/>
  <c r="C581" i="13" s="1"/>
  <c r="AI3339" i="12"/>
  <c r="C601" i="13" s="1"/>
  <c r="AJ3339" i="12"/>
  <c r="D601" i="13" s="1"/>
  <c r="AJ3802" i="12"/>
  <c r="D138" i="13" s="1"/>
  <c r="AI3332" i="12"/>
  <c r="C608" i="13" s="1"/>
  <c r="AJ3332" i="12"/>
  <c r="D608" i="13" s="1"/>
  <c r="AJ3172" i="12"/>
  <c r="D768" i="13" s="1"/>
  <c r="AI3172" i="12"/>
  <c r="C768" i="13" s="1"/>
  <c r="AJ2652" i="12"/>
  <c r="D1288" i="13" s="1"/>
  <c r="AI3894" i="12"/>
  <c r="C46" i="13" s="1"/>
  <c r="AJ1269" i="12"/>
  <c r="D2671" i="13" s="1"/>
  <c r="AI1269" i="12"/>
  <c r="C2671" i="13" s="1"/>
  <c r="AJ240" i="12"/>
  <c r="D3700" i="13" s="1"/>
  <c r="AI240" i="12"/>
  <c r="C3700" i="13" s="1"/>
  <c r="AI1000" i="12"/>
  <c r="C2940" i="13" s="1"/>
  <c r="AJ1000" i="12"/>
  <c r="D2940" i="13" s="1"/>
  <c r="AI1515" i="12"/>
  <c r="C2425" i="13" s="1"/>
  <c r="AJ1515" i="12"/>
  <c r="D2425" i="13" s="1"/>
  <c r="AJ2558" i="12"/>
  <c r="D1382" i="13" s="1"/>
  <c r="AI2558" i="12"/>
  <c r="C1382" i="13" s="1"/>
  <c r="AJ2602" i="12"/>
  <c r="D1338" i="13" s="1"/>
  <c r="AI2602" i="12"/>
  <c r="C1338" i="13" s="1"/>
  <c r="AI3798" i="12"/>
  <c r="C142" i="13" s="1"/>
  <c r="AJ3798" i="12"/>
  <c r="D142" i="13" s="1"/>
  <c r="AI538" i="12"/>
  <c r="C3402" i="13" s="1"/>
  <c r="AJ538" i="12"/>
  <c r="D3402" i="13" s="1"/>
  <c r="AI2065" i="12"/>
  <c r="C1875" i="13" s="1"/>
  <c r="AJ2065" i="12"/>
  <c r="D1875" i="13" s="1"/>
  <c r="AI2366" i="12"/>
  <c r="C1574" i="13" s="1"/>
  <c r="AJ2366" i="12"/>
  <c r="D1574" i="13" s="1"/>
  <c r="AJ2553" i="12"/>
  <c r="D1387" i="13" s="1"/>
  <c r="AI2553" i="12"/>
  <c r="C1387" i="13" s="1"/>
  <c r="AI1674" i="12"/>
  <c r="C2266" i="13" s="1"/>
  <c r="AJ1674" i="12"/>
  <c r="D2266" i="13" s="1"/>
  <c r="AJ1511" i="12"/>
  <c r="D2429" i="13" s="1"/>
  <c r="AI1511" i="12"/>
  <c r="C2429" i="13" s="1"/>
  <c r="AJ3843" i="12"/>
  <c r="D97" i="13" s="1"/>
  <c r="AI3843" i="12"/>
  <c r="C97" i="13" s="1"/>
  <c r="AJ794" i="12"/>
  <c r="D3146" i="13" s="1"/>
  <c r="AI794" i="12"/>
  <c r="C3146" i="13" s="1"/>
  <c r="AJ2428" i="12"/>
  <c r="D1512" i="13" s="1"/>
  <c r="AI2428" i="12"/>
  <c r="C1512" i="13" s="1"/>
  <c r="AJ2774" i="12"/>
  <c r="D1166" i="13" s="1"/>
  <c r="AI2774" i="12"/>
  <c r="C1166" i="13" s="1"/>
  <c r="AI1952" i="12"/>
  <c r="C1988" i="13" s="1"/>
  <c r="AJ1952" i="12"/>
  <c r="D1988" i="13" s="1"/>
  <c r="AI592" i="12"/>
  <c r="C3348" i="13" s="1"/>
  <c r="AJ592" i="12"/>
  <c r="D3348" i="13" s="1"/>
  <c r="AH3910" i="12"/>
  <c r="AJ2307" i="12"/>
  <c r="D1633" i="13" s="1"/>
  <c r="AI2307" i="12"/>
  <c r="C1633" i="13" s="1"/>
  <c r="AH3899" i="12"/>
  <c r="AH2395" i="12"/>
  <c r="AI1485" i="12"/>
  <c r="C2455" i="13" s="1"/>
  <c r="AJ1485" i="12"/>
  <c r="D2455" i="13" s="1"/>
  <c r="AJ2982" i="12"/>
  <c r="D958" i="13" s="1"/>
  <c r="AI2982" i="12"/>
  <c r="C958" i="13" s="1"/>
  <c r="AI1794" i="12"/>
  <c r="C2146" i="13" s="1"/>
  <c r="AJ1794" i="12"/>
  <c r="D2146" i="13" s="1"/>
  <c r="AJ3662" i="12"/>
  <c r="D278" i="13" s="1"/>
  <c r="AI3662" i="12"/>
  <c r="C278" i="13" s="1"/>
  <c r="AI1469" i="12"/>
  <c r="C2471" i="13" s="1"/>
  <c r="AJ1469" i="12"/>
  <c r="D2471" i="13" s="1"/>
  <c r="AI2741" i="12"/>
  <c r="C1199" i="13" s="1"/>
  <c r="AJ2741" i="12"/>
  <c r="D1199" i="13" s="1"/>
  <c r="AI439" i="12"/>
  <c r="C3501" i="13" s="1"/>
  <c r="AJ439" i="12"/>
  <c r="D3501" i="13" s="1"/>
  <c r="AJ1398" i="12"/>
  <c r="D2542" i="13" s="1"/>
  <c r="AI1398" i="12"/>
  <c r="C2542" i="13" s="1"/>
  <c r="AI1862" i="12"/>
  <c r="C2078" i="13" s="1"/>
  <c r="AJ1862" i="12"/>
  <c r="D2078" i="13" s="1"/>
  <c r="AJ1409" i="12"/>
  <c r="D2531" i="13" s="1"/>
  <c r="AI1409" i="12"/>
  <c r="C2531" i="13" s="1"/>
  <c r="AJ550" i="12"/>
  <c r="D3390" i="13" s="1"/>
  <c r="AI550" i="12"/>
  <c r="C3390" i="13" s="1"/>
  <c r="AH2542" i="12"/>
  <c r="AH3174" i="12"/>
  <c r="AH3244" i="12"/>
  <c r="AJ1964" i="12"/>
  <c r="D1976" i="13" s="1"/>
  <c r="AI1964" i="12"/>
  <c r="C1976" i="13" s="1"/>
  <c r="AJ623" i="12"/>
  <c r="D3317" i="13" s="1"/>
  <c r="AI623" i="12"/>
  <c r="C3317" i="13" s="1"/>
  <c r="AJ906" i="12"/>
  <c r="D3034" i="13" s="1"/>
  <c r="AI906" i="12"/>
  <c r="C3034" i="13" s="1"/>
  <c r="AJ898" i="12"/>
  <c r="D3042" i="13" s="1"/>
  <c r="AI898" i="12"/>
  <c r="C3042" i="13" s="1"/>
  <c r="AI1462" i="12"/>
  <c r="C2478" i="13" s="1"/>
  <c r="AJ1462" i="12"/>
  <c r="D2478" i="13" s="1"/>
  <c r="AJ2778" i="12"/>
  <c r="D1162" i="13" s="1"/>
  <c r="AI2778" i="12"/>
  <c r="C1162" i="13" s="1"/>
  <c r="AJ2592" i="12"/>
  <c r="D1348" i="13" s="1"/>
  <c r="AI2592" i="12"/>
  <c r="C1348" i="13" s="1"/>
  <c r="AJ361" i="12"/>
  <c r="D3579" i="13" s="1"/>
  <c r="AI361" i="12"/>
  <c r="C3579" i="13" s="1"/>
  <c r="AI2414" i="12"/>
  <c r="C1526" i="13" s="1"/>
  <c r="AJ2414" i="12"/>
  <c r="D1526" i="13" s="1"/>
  <c r="AJ153" i="12"/>
  <c r="D3787" i="13" s="1"/>
  <c r="AI153" i="12"/>
  <c r="C3787" i="13" s="1"/>
  <c r="AI1108" i="12"/>
  <c r="C2832" i="13" s="1"/>
  <c r="AJ1108" i="12"/>
  <c r="D2832" i="13" s="1"/>
  <c r="AI1712" i="12"/>
  <c r="C2228" i="13" s="1"/>
  <c r="AJ1712" i="12"/>
  <c r="D2228" i="13" s="1"/>
  <c r="AH3407" i="12"/>
  <c r="AJ1197" i="12"/>
  <c r="D2743" i="13" s="1"/>
  <c r="AI1197" i="12"/>
  <c r="C2743" i="13" s="1"/>
  <c r="AJ1838" i="12"/>
  <c r="D2102" i="13" s="1"/>
  <c r="AI1838" i="12"/>
  <c r="C2102" i="13" s="1"/>
  <c r="AJ2999" i="12"/>
  <c r="D941" i="13" s="1"/>
  <c r="AI2999" i="12"/>
  <c r="C941" i="13" s="1"/>
  <c r="AJ2391" i="12"/>
  <c r="D1549" i="13" s="1"/>
  <c r="AI2391" i="12"/>
  <c r="C1549" i="13" s="1"/>
  <c r="AI3601" i="12"/>
  <c r="C339" i="13" s="1"/>
  <c r="AJ3601" i="12"/>
  <c r="D339" i="13" s="1"/>
  <c r="AJ1286" i="12"/>
  <c r="D2654" i="13" s="1"/>
  <c r="AI1286" i="12"/>
  <c r="C2654" i="13" s="1"/>
  <c r="AJ478" i="12"/>
  <c r="D3462" i="13" s="1"/>
  <c r="AI478" i="12"/>
  <c r="C3462" i="13" s="1"/>
  <c r="AJ1844" i="12"/>
  <c r="D2096" i="13" s="1"/>
  <c r="AI1844" i="12"/>
  <c r="C2096" i="13" s="1"/>
  <c r="AJ645" i="12"/>
  <c r="D3295" i="13" s="1"/>
  <c r="AI645" i="12"/>
  <c r="C3295" i="13" s="1"/>
  <c r="AJ2486" i="12"/>
  <c r="D1454" i="13" s="1"/>
  <c r="AI2486" i="12"/>
  <c r="C1454" i="13" s="1"/>
  <c r="AI1950" i="12"/>
  <c r="C1990" i="13" s="1"/>
  <c r="AJ1950" i="12"/>
  <c r="D1990" i="13" s="1"/>
  <c r="AH3460" i="12"/>
  <c r="AH3512" i="12"/>
  <c r="AH3296" i="12"/>
  <c r="AJ1208" i="12"/>
  <c r="D2732" i="13" s="1"/>
  <c r="AI1208" i="12"/>
  <c r="C2732" i="13" s="1"/>
  <c r="AJ3502" i="12"/>
  <c r="D438" i="13" s="1"/>
  <c r="AI3502" i="12"/>
  <c r="C438" i="13" s="1"/>
  <c r="AI1055" i="12"/>
  <c r="C2885" i="13" s="1"/>
  <c r="AJ1055" i="12"/>
  <c r="D2885" i="13" s="1"/>
  <c r="AJ769" i="12"/>
  <c r="D3171" i="13" s="1"/>
  <c r="AI769" i="12"/>
  <c r="C3171" i="13" s="1"/>
  <c r="AI2421" i="12"/>
  <c r="C1519" i="13" s="1"/>
  <c r="AJ2421" i="12"/>
  <c r="D1519" i="13" s="1"/>
  <c r="AI2878" i="12"/>
  <c r="C1062" i="13" s="1"/>
  <c r="AJ2878" i="12"/>
  <c r="D1062" i="13" s="1"/>
  <c r="AI3534" i="12"/>
  <c r="C406" i="13" s="1"/>
  <c r="AJ3534" i="12"/>
  <c r="D406" i="13" s="1"/>
  <c r="AJ878" i="12"/>
  <c r="D3062" i="13" s="1"/>
  <c r="AI878" i="12"/>
  <c r="C3062" i="13" s="1"/>
  <c r="AI2153" i="12"/>
  <c r="C1787" i="13" s="1"/>
  <c r="AJ2153" i="12"/>
  <c r="D1787" i="13" s="1"/>
  <c r="AI1839" i="12"/>
  <c r="C2101" i="13" s="1"/>
  <c r="AJ1839" i="12"/>
  <c r="D2101" i="13" s="1"/>
  <c r="AI3381" i="12"/>
  <c r="C559" i="13" s="1"/>
  <c r="AJ3381" i="12"/>
  <c r="D559" i="13" s="1"/>
  <c r="AH3882" i="12"/>
  <c r="AH3794" i="12"/>
  <c r="AH3284" i="12"/>
  <c r="AH3626" i="12"/>
  <c r="AH3161" i="12"/>
  <c r="AH3504" i="12"/>
  <c r="AI1360" i="12"/>
  <c r="C2580" i="13" s="1"/>
  <c r="AJ1360" i="12"/>
  <c r="D2580" i="13" s="1"/>
  <c r="AI1936" i="12"/>
  <c r="C2004" i="13" s="1"/>
  <c r="AJ1936" i="12"/>
  <c r="D2004" i="13" s="1"/>
  <c r="AJ2631" i="12"/>
  <c r="D1309" i="13" s="1"/>
  <c r="AI2631" i="12"/>
  <c r="C1309" i="13" s="1"/>
  <c r="AJ833" i="12"/>
  <c r="D3107" i="13" s="1"/>
  <c r="AI833" i="12"/>
  <c r="C3107" i="13" s="1"/>
  <c r="AJ3767" i="12"/>
  <c r="D173" i="13" s="1"/>
  <c r="AI3767" i="12"/>
  <c r="C173" i="13" s="1"/>
  <c r="AJ1582" i="12"/>
  <c r="D2358" i="13" s="1"/>
  <c r="AI1582" i="12"/>
  <c r="C2358" i="13" s="1"/>
  <c r="AJ1069" i="12"/>
  <c r="D2871" i="13" s="1"/>
  <c r="AI1069" i="12"/>
  <c r="C2871" i="13" s="1"/>
  <c r="AI1749" i="12"/>
  <c r="C2191" i="13" s="1"/>
  <c r="AJ1749" i="12"/>
  <c r="D2191" i="13" s="1"/>
  <c r="AI2321" i="12"/>
  <c r="C1619" i="13" s="1"/>
  <c r="AJ2321" i="12"/>
  <c r="D1619" i="13" s="1"/>
  <c r="AI537" i="12"/>
  <c r="C3403" i="13" s="1"/>
  <c r="AJ537" i="12"/>
  <c r="D3403" i="13" s="1"/>
  <c r="AJ1529" i="12"/>
  <c r="D2411" i="13" s="1"/>
  <c r="AI1529" i="12"/>
  <c r="C2411" i="13" s="1"/>
  <c r="AI657" i="12"/>
  <c r="C3283" i="13" s="1"/>
  <c r="AJ657" i="12"/>
  <c r="D3283" i="13" s="1"/>
  <c r="AH3253" i="12"/>
  <c r="AH2704" i="12"/>
  <c r="AH3079" i="12"/>
  <c r="AH2888" i="12"/>
  <c r="AH3528" i="12"/>
  <c r="AH2407" i="12"/>
  <c r="AH3768" i="12"/>
  <c r="AH3855" i="12"/>
  <c r="AH3918" i="12"/>
  <c r="AH3428" i="12"/>
  <c r="AH3585" i="12"/>
  <c r="AH3140" i="12"/>
  <c r="AI2265" i="12"/>
  <c r="C1675" i="13" s="1"/>
  <c r="AJ2265" i="12"/>
  <c r="D1675" i="13" s="1"/>
  <c r="AI1240" i="12"/>
  <c r="C2700" i="13" s="1"/>
  <c r="AJ1240" i="12"/>
  <c r="D2700" i="13" s="1"/>
  <c r="AI2215" i="12"/>
  <c r="C1725" i="13" s="1"/>
  <c r="AJ2215" i="12"/>
  <c r="D1725" i="13" s="1"/>
  <c r="AJ2510" i="12"/>
  <c r="D1430" i="13" s="1"/>
  <c r="AI2510" i="12"/>
  <c r="C1430" i="13" s="1"/>
  <c r="AJ2820" i="12"/>
  <c r="D1120" i="13" s="1"/>
  <c r="AI2820" i="12"/>
  <c r="C1120" i="13" s="1"/>
  <c r="AI2191" i="12"/>
  <c r="C1749" i="13" s="1"/>
  <c r="AJ2191" i="12"/>
  <c r="D1749" i="13" s="1"/>
  <c r="AI2855" i="12"/>
  <c r="C1085" i="13" s="1"/>
  <c r="AJ2855" i="12"/>
  <c r="D1085" i="13" s="1"/>
  <c r="AI1389" i="12"/>
  <c r="C2551" i="13" s="1"/>
  <c r="AJ1389" i="12"/>
  <c r="D2551" i="13" s="1"/>
  <c r="AI429" i="12"/>
  <c r="C3511" i="13" s="1"/>
  <c r="AJ429" i="12"/>
  <c r="D3511" i="13" s="1"/>
  <c r="AI2944" i="12"/>
  <c r="C996" i="13" s="1"/>
  <c r="AJ2944" i="12"/>
  <c r="D996" i="13" s="1"/>
  <c r="AI1353" i="12"/>
  <c r="C2587" i="13" s="1"/>
  <c r="AJ1353" i="12"/>
  <c r="D2587" i="13" s="1"/>
  <c r="AI504" i="12"/>
  <c r="C3436" i="13" s="1"/>
  <c r="AJ504" i="12"/>
  <c r="D3436" i="13" s="1"/>
  <c r="AJ3609" i="12"/>
  <c r="D331" i="13" s="1"/>
  <c r="AI3609" i="12"/>
  <c r="C331" i="13" s="1"/>
  <c r="AI3255" i="12"/>
  <c r="C685" i="13" s="1"/>
  <c r="AJ3255" i="12"/>
  <c r="D685" i="13" s="1"/>
  <c r="AI1807" i="12"/>
  <c r="C2133" i="13" s="1"/>
  <c r="AJ1807" i="12"/>
  <c r="D2133" i="13" s="1"/>
  <c r="AI534" i="12"/>
  <c r="C3406" i="13" s="1"/>
  <c r="AJ534" i="12"/>
  <c r="D3406" i="13" s="1"/>
  <c r="AI2397" i="12"/>
  <c r="C1543" i="13" s="1"/>
  <c r="AJ2397" i="12"/>
  <c r="D1543" i="13" s="1"/>
  <c r="AI3921" i="12"/>
  <c r="C19" i="13" s="1"/>
  <c r="AJ3921" i="12"/>
  <c r="D19" i="13" s="1"/>
  <c r="AI2598" i="12"/>
  <c r="C1342" i="13" s="1"/>
  <c r="AJ2598" i="12"/>
  <c r="D1342" i="13" s="1"/>
  <c r="AJ175" i="12"/>
  <c r="D3765" i="13" s="1"/>
  <c r="AI175" i="12"/>
  <c r="C3765" i="13" s="1"/>
  <c r="AI2029" i="12"/>
  <c r="C1911" i="13" s="1"/>
  <c r="AJ2029" i="12"/>
  <c r="D1911" i="13" s="1"/>
  <c r="AJ3232" i="12"/>
  <c r="D708" i="13" s="1"/>
  <c r="AI3232" i="12"/>
  <c r="C708" i="13" s="1"/>
  <c r="AI900" i="12"/>
  <c r="C3040" i="13" s="1"/>
  <c r="AJ900" i="12"/>
  <c r="D3040" i="13" s="1"/>
  <c r="AJ1705" i="12"/>
  <c r="D2235" i="13" s="1"/>
  <c r="AI1705" i="12"/>
  <c r="C2235" i="13" s="1"/>
  <c r="AI3195" i="12"/>
  <c r="C745" i="13" s="1"/>
  <c r="AJ3195" i="12"/>
  <c r="D745" i="13" s="1"/>
  <c r="AH3326" i="12"/>
  <c r="AH3361" i="12"/>
  <c r="AH2288" i="12"/>
  <c r="AH3862" i="12"/>
  <c r="AH3571" i="12"/>
  <c r="AH2908" i="12"/>
  <c r="AH3498" i="12"/>
  <c r="AH3804" i="12"/>
  <c r="AH2088" i="12"/>
  <c r="AH3226" i="12"/>
  <c r="AH3905" i="12"/>
  <c r="AI181" i="12"/>
  <c r="C3759" i="13" s="1"/>
  <c r="AJ181" i="12"/>
  <c r="D3759" i="13" s="1"/>
  <c r="AI1785" i="12"/>
  <c r="C2155" i="13" s="1"/>
  <c r="AJ1785" i="12"/>
  <c r="D2155" i="13" s="1"/>
  <c r="AI3906" i="12"/>
  <c r="C34" i="13" s="1"/>
  <c r="AJ3906" i="12"/>
  <c r="D34" i="13" s="1"/>
  <c r="AI3268" i="12"/>
  <c r="C672" i="13" s="1"/>
  <c r="AJ3405" i="12"/>
  <c r="D535" i="13" s="1"/>
  <c r="AJ2782" i="12"/>
  <c r="D1158" i="13" s="1"/>
  <c r="AI2782" i="12"/>
  <c r="C1158" i="13" s="1"/>
  <c r="AJ2970" i="12"/>
  <c r="D970" i="13" s="1"/>
  <c r="AI2970" i="12"/>
  <c r="C970" i="13" s="1"/>
  <c r="AI3243" i="12"/>
  <c r="C697" i="13" s="1"/>
  <c r="AJ3243" i="12"/>
  <c r="D697" i="13" s="1"/>
  <c r="AI2399" i="12"/>
  <c r="C1541" i="13" s="1"/>
  <c r="AJ2399" i="12"/>
  <c r="D1541" i="13" s="1"/>
  <c r="AJ3006" i="12"/>
  <c r="D934" i="13" s="1"/>
  <c r="AI3006" i="12"/>
  <c r="C934" i="13" s="1"/>
  <c r="AI2624" i="12"/>
  <c r="C1316" i="13" s="1"/>
  <c r="AJ2624" i="12"/>
  <c r="D1316" i="13" s="1"/>
  <c r="AJ1876" i="12"/>
  <c r="D2064" i="13" s="1"/>
  <c r="AI1876" i="12"/>
  <c r="C2064" i="13" s="1"/>
  <c r="AI669" i="12"/>
  <c r="C3271" i="13" s="1"/>
  <c r="AJ669" i="12"/>
  <c r="D3271" i="13" s="1"/>
  <c r="AI2162" i="12"/>
  <c r="C1778" i="13" s="1"/>
  <c r="AJ2162" i="12"/>
  <c r="D1778" i="13" s="1"/>
  <c r="AJ925" i="12"/>
  <c r="D3015" i="13" s="1"/>
  <c r="AI925" i="12"/>
  <c r="C3015" i="13" s="1"/>
  <c r="AJ1103" i="12"/>
  <c r="D2837" i="13" s="1"/>
  <c r="AI1103" i="12"/>
  <c r="C2837" i="13" s="1"/>
  <c r="AJ209" i="12"/>
  <c r="D3731" i="13" s="1"/>
  <c r="AI209" i="12"/>
  <c r="C3731" i="13" s="1"/>
  <c r="AI887" i="12"/>
  <c r="C3053" i="13" s="1"/>
  <c r="AJ887" i="12"/>
  <c r="D3053" i="13" s="1"/>
  <c r="AI1560" i="12"/>
  <c r="C2380" i="13" s="1"/>
  <c r="AJ1560" i="12"/>
  <c r="D2380" i="13" s="1"/>
  <c r="AI3133" i="12"/>
  <c r="C807" i="13" s="1"/>
  <c r="AJ3133" i="12"/>
  <c r="D807" i="13" s="1"/>
  <c r="AJ319" i="12"/>
  <c r="D3621" i="13" s="1"/>
  <c r="AI319" i="12"/>
  <c r="C3621" i="13" s="1"/>
  <c r="AJ1905" i="12"/>
  <c r="D2035" i="13" s="1"/>
  <c r="AI1905" i="12"/>
  <c r="C2035" i="13" s="1"/>
  <c r="AJ3687" i="12"/>
  <c r="D253" i="13" s="1"/>
  <c r="AI3687" i="12"/>
  <c r="C253" i="13" s="1"/>
  <c r="AI414" i="12"/>
  <c r="C3526" i="13" s="1"/>
  <c r="AJ414" i="12"/>
  <c r="D3526" i="13" s="1"/>
  <c r="AI860" i="12"/>
  <c r="C3080" i="13" s="1"/>
  <c r="AJ860" i="12"/>
  <c r="D3080" i="13" s="1"/>
  <c r="AJ253" i="12"/>
  <c r="D3687" i="13" s="1"/>
  <c r="AI253" i="12"/>
  <c r="C3687" i="13" s="1"/>
  <c r="AJ1682" i="12"/>
  <c r="D2258" i="13" s="1"/>
  <c r="AI1682" i="12"/>
  <c r="C2258" i="13" s="1"/>
  <c r="AI2380" i="12"/>
  <c r="C1560" i="13" s="1"/>
  <c r="AJ2380" i="12"/>
  <c r="D1560" i="13" s="1"/>
  <c r="AI476" i="12"/>
  <c r="C3464" i="13" s="1"/>
  <c r="AJ476" i="12"/>
  <c r="D3464" i="13" s="1"/>
  <c r="AI224" i="12"/>
  <c r="C3716" i="13" s="1"/>
  <c r="AJ224" i="12"/>
  <c r="D3716" i="13" s="1"/>
  <c r="AI389" i="12"/>
  <c r="C3551" i="13" s="1"/>
  <c r="AJ389" i="12"/>
  <c r="D3551" i="13" s="1"/>
  <c r="AI1288" i="12"/>
  <c r="C2652" i="13" s="1"/>
  <c r="AJ1288" i="12"/>
  <c r="D2652" i="13" s="1"/>
  <c r="AJ849" i="12"/>
  <c r="D3091" i="13" s="1"/>
  <c r="AI849" i="12"/>
  <c r="C3091" i="13" s="1"/>
  <c r="AI564" i="12"/>
  <c r="C3376" i="13" s="1"/>
  <c r="AJ564" i="12"/>
  <c r="D3376" i="13" s="1"/>
  <c r="AJ333" i="12"/>
  <c r="D3607" i="13" s="1"/>
  <c r="AI333" i="12"/>
  <c r="C3607" i="13" s="1"/>
  <c r="AI3233" i="12"/>
  <c r="C707" i="13" s="1"/>
  <c r="AJ3233" i="12"/>
  <c r="D707" i="13" s="1"/>
  <c r="AI3833" i="12"/>
  <c r="C107" i="13" s="1"/>
  <c r="AJ3833" i="12"/>
  <c r="D107" i="13" s="1"/>
  <c r="AJ3424" i="12"/>
  <c r="D516" i="13" s="1"/>
  <c r="AI3424" i="12"/>
  <c r="C516" i="13" s="1"/>
  <c r="AI529" i="12"/>
  <c r="C3411" i="13" s="1"/>
  <c r="AJ529" i="12"/>
  <c r="D3411" i="13" s="1"/>
  <c r="AI1989" i="12"/>
  <c r="C1951" i="13" s="1"/>
  <c r="AJ1989" i="12"/>
  <c r="D1951" i="13" s="1"/>
  <c r="AJ2403" i="12"/>
  <c r="D1537" i="13" s="1"/>
  <c r="AI2403" i="12"/>
  <c r="C1537" i="13" s="1"/>
  <c r="AI2605" i="12"/>
  <c r="C1335" i="13" s="1"/>
  <c r="AJ2605" i="12"/>
  <c r="D1335" i="13" s="1"/>
  <c r="AJ617" i="12"/>
  <c r="D3323" i="13" s="1"/>
  <c r="AI617" i="12"/>
  <c r="C3323" i="13" s="1"/>
  <c r="AI3299" i="12"/>
  <c r="C641" i="13" s="1"/>
  <c r="AJ3299" i="12"/>
  <c r="D641" i="13" s="1"/>
  <c r="AJ475" i="12"/>
  <c r="D3465" i="13" s="1"/>
  <c r="AI475" i="12"/>
  <c r="C3465" i="13" s="1"/>
  <c r="AI2268" i="12"/>
  <c r="C1672" i="13" s="1"/>
  <c r="AJ2268" i="12"/>
  <c r="D1672" i="13" s="1"/>
  <c r="AJ2375" i="12"/>
  <c r="D1565" i="13" s="1"/>
  <c r="AI2375" i="12"/>
  <c r="C1565" i="13" s="1"/>
  <c r="AJ812" i="12"/>
  <c r="D3128" i="13" s="1"/>
  <c r="AI812" i="12"/>
  <c r="C3128" i="13" s="1"/>
  <c r="AJ3307" i="12"/>
  <c r="D633" i="13" s="1"/>
  <c r="AI3307" i="12"/>
  <c r="C633" i="13" s="1"/>
  <c r="AI1561" i="12"/>
  <c r="C2379" i="13" s="1"/>
  <c r="AJ1561" i="12"/>
  <c r="D2379" i="13" s="1"/>
  <c r="AJ3399" i="12"/>
  <c r="D541" i="13" s="1"/>
  <c r="AI3399" i="12"/>
  <c r="C541" i="13" s="1"/>
  <c r="AI465" i="12"/>
  <c r="C3475" i="13" s="1"/>
  <c r="AJ465" i="12"/>
  <c r="D3475" i="13" s="1"/>
  <c r="AI3706" i="12"/>
  <c r="C234" i="13" s="1"/>
  <c r="AJ3706" i="12"/>
  <c r="D234" i="13" s="1"/>
  <c r="AJ1503" i="12"/>
  <c r="D2437" i="13" s="1"/>
  <c r="AI1503" i="12"/>
  <c r="C2437" i="13" s="1"/>
  <c r="AI185" i="12"/>
  <c r="C3755" i="13" s="1"/>
  <c r="AJ185" i="12"/>
  <c r="D3755" i="13" s="1"/>
  <c r="AJ2100" i="12"/>
  <c r="D1840" i="13" s="1"/>
  <c r="AI2100" i="12"/>
  <c r="C1840" i="13" s="1"/>
  <c r="AI2448" i="12"/>
  <c r="C1492" i="13" s="1"/>
  <c r="AJ2448" i="12"/>
  <c r="D1492" i="13" s="1"/>
  <c r="AI2316" i="12"/>
  <c r="C1624" i="13" s="1"/>
  <c r="AJ2316" i="12"/>
  <c r="D1624" i="13" s="1"/>
  <c r="AJ2873" i="12"/>
  <c r="D1067" i="13" s="1"/>
  <c r="AI2873" i="12"/>
  <c r="C1067" i="13" s="1"/>
  <c r="AI2040" i="12"/>
  <c r="C1900" i="13" s="1"/>
  <c r="AJ2040" i="12"/>
  <c r="D1900" i="13" s="1"/>
  <c r="AI1558" i="12"/>
  <c r="C2382" i="13" s="1"/>
  <c r="AJ1558" i="12"/>
  <c r="D2382" i="13" s="1"/>
  <c r="AI2349" i="12"/>
  <c r="C1591" i="13" s="1"/>
  <c r="AJ2349" i="12"/>
  <c r="D1591" i="13" s="1"/>
  <c r="AJ3323" i="12"/>
  <c r="D617" i="13" s="1"/>
  <c r="AI3323" i="12"/>
  <c r="C617" i="13" s="1"/>
  <c r="AJ2371" i="12"/>
  <c r="D1569" i="13" s="1"/>
  <c r="AI2371" i="12"/>
  <c r="C1569" i="13" s="1"/>
  <c r="AJ1723" i="12"/>
  <c r="D2217" i="13" s="1"/>
  <c r="AI1723" i="12"/>
  <c r="C2217" i="13" s="1"/>
  <c r="AJ3081" i="12"/>
  <c r="D859" i="13" s="1"/>
  <c r="AI3081" i="12"/>
  <c r="C859" i="13" s="1"/>
  <c r="AJ406" i="12"/>
  <c r="D3534" i="13" s="1"/>
  <c r="AI406" i="12"/>
  <c r="C3534" i="13" s="1"/>
  <c r="AI3033" i="12"/>
  <c r="C907" i="13" s="1"/>
  <c r="AJ3033" i="12"/>
  <c r="D907" i="13" s="1"/>
  <c r="AJ1172" i="12"/>
  <c r="D2768" i="13" s="1"/>
  <c r="AI1172" i="12"/>
  <c r="C2768" i="13" s="1"/>
  <c r="AI832" i="12"/>
  <c r="C3108" i="13" s="1"/>
  <c r="AJ832" i="12"/>
  <c r="D3108" i="13" s="1"/>
  <c r="AJ763" i="12"/>
  <c r="D3177" i="13" s="1"/>
  <c r="AI763" i="12"/>
  <c r="C3177" i="13" s="1"/>
  <c r="AI822" i="12"/>
  <c r="C3118" i="13" s="1"/>
  <c r="AJ822" i="12"/>
  <c r="D3118" i="13" s="1"/>
  <c r="AJ2614" i="12"/>
  <c r="D1326" i="13" s="1"/>
  <c r="AI2614" i="12"/>
  <c r="C1326" i="13" s="1"/>
  <c r="AI1383" i="12"/>
  <c r="C2557" i="13" s="1"/>
  <c r="AJ1383" i="12"/>
  <c r="D2557" i="13" s="1"/>
  <c r="AI2920" i="12"/>
  <c r="C1020" i="13" s="1"/>
  <c r="AJ2920" i="12"/>
  <c r="D1020" i="13" s="1"/>
  <c r="AJ3322" i="12"/>
  <c r="D618" i="13" s="1"/>
  <c r="AI3322" i="12"/>
  <c r="C618" i="13" s="1"/>
  <c r="AJ1367" i="12"/>
  <c r="D2573" i="13" s="1"/>
  <c r="AI1367" i="12"/>
  <c r="C2573" i="13" s="1"/>
  <c r="AJ1192" i="12"/>
  <c r="D2748" i="13" s="1"/>
  <c r="AI1192" i="12"/>
  <c r="C2748" i="13" s="1"/>
  <c r="AJ2114" i="12"/>
  <c r="D1826" i="13" s="1"/>
  <c r="AI2114" i="12"/>
  <c r="C1826" i="13" s="1"/>
  <c r="AI1688" i="12"/>
  <c r="C2252" i="13" s="1"/>
  <c r="AJ1688" i="12"/>
  <c r="D2252" i="13" s="1"/>
  <c r="AJ301" i="12"/>
  <c r="D3639" i="13" s="1"/>
  <c r="AI301" i="12"/>
  <c r="C3639" i="13" s="1"/>
  <c r="AJ210" i="12"/>
  <c r="D3730" i="13" s="1"/>
  <c r="AI210" i="12"/>
  <c r="C3730" i="13" s="1"/>
  <c r="AI2353" i="12"/>
  <c r="C1587" i="13" s="1"/>
  <c r="AJ2353" i="12"/>
  <c r="D1587" i="13" s="1"/>
  <c r="AI1644" i="12"/>
  <c r="C2296" i="13" s="1"/>
  <c r="AJ1644" i="12"/>
  <c r="D2296" i="13" s="1"/>
  <c r="AJ461" i="12"/>
  <c r="D3479" i="13" s="1"/>
  <c r="AI461" i="12"/>
  <c r="C3479" i="13" s="1"/>
  <c r="AI2514" i="12"/>
  <c r="C1426" i="13" s="1"/>
  <c r="AJ2514" i="12"/>
  <c r="D1426" i="13" s="1"/>
  <c r="AJ871" i="12"/>
  <c r="D3069" i="13" s="1"/>
  <c r="AI871" i="12"/>
  <c r="C3069" i="13" s="1"/>
  <c r="AI1613" i="12"/>
  <c r="C2327" i="13" s="1"/>
  <c r="AJ1613" i="12"/>
  <c r="D2327" i="13" s="1"/>
  <c r="AI2755" i="12"/>
  <c r="C1185" i="13" s="1"/>
  <c r="AJ2755" i="12"/>
  <c r="D1185" i="13" s="1"/>
  <c r="AI1575" i="12"/>
  <c r="C2365" i="13" s="1"/>
  <c r="AJ1575" i="12"/>
  <c r="D2365" i="13" s="1"/>
  <c r="AI552" i="12"/>
  <c r="C3388" i="13" s="1"/>
  <c r="AJ552" i="12"/>
  <c r="D3388" i="13" s="1"/>
  <c r="AJ3562" i="12"/>
  <c r="D378" i="13" s="1"/>
  <c r="AI3562" i="12"/>
  <c r="C378" i="13" s="1"/>
  <c r="AJ2853" i="12"/>
  <c r="D1087" i="13" s="1"/>
  <c r="AI2853" i="12"/>
  <c r="C1087" i="13" s="1"/>
  <c r="AI3158" i="12"/>
  <c r="C782" i="13" s="1"/>
  <c r="AJ3158" i="12"/>
  <c r="D782" i="13" s="1"/>
  <c r="AJ3720" i="12"/>
  <c r="D220" i="13" s="1"/>
  <c r="AI3720" i="12"/>
  <c r="C220" i="13" s="1"/>
  <c r="AI3677" i="12"/>
  <c r="C263" i="13" s="1"/>
  <c r="AJ3677" i="12"/>
  <c r="D263" i="13" s="1"/>
  <c r="AJ3671" i="12"/>
  <c r="D269" i="13" s="1"/>
  <c r="AI3671" i="12"/>
  <c r="C269" i="13" s="1"/>
  <c r="AJ1757" i="12"/>
  <c r="D2183" i="13" s="1"/>
  <c r="AI1757" i="12"/>
  <c r="C2183" i="13" s="1"/>
  <c r="AI3250" i="12"/>
  <c r="C690" i="13" s="1"/>
  <c r="AJ3250" i="12"/>
  <c r="D690" i="13" s="1"/>
  <c r="AJ1957" i="12"/>
  <c r="D1983" i="13" s="1"/>
  <c r="AI1957" i="12"/>
  <c r="C1983" i="13" s="1"/>
  <c r="AI1630" i="12"/>
  <c r="C2310" i="13" s="1"/>
  <c r="AJ1630" i="12"/>
  <c r="D2310" i="13" s="1"/>
  <c r="AJ2112" i="12"/>
  <c r="D1828" i="13" s="1"/>
  <c r="AI2112" i="12"/>
  <c r="C1828" i="13" s="1"/>
  <c r="AI1778" i="12"/>
  <c r="C2162" i="13" s="1"/>
  <c r="AJ1778" i="12"/>
  <c r="D2162" i="13" s="1"/>
  <c r="AJ1359" i="12"/>
  <c r="D2581" i="13" s="1"/>
  <c r="AI1359" i="12"/>
  <c r="C2581" i="13" s="1"/>
  <c r="AJ2010" i="12"/>
  <c r="D1930" i="13" s="1"/>
  <c r="AI2010" i="12"/>
  <c r="C1930" i="13" s="1"/>
  <c r="AI3157" i="12"/>
  <c r="C783" i="13" s="1"/>
  <c r="AJ3157" i="12"/>
  <c r="D783" i="13" s="1"/>
  <c r="AI2808" i="12"/>
  <c r="C1132" i="13" s="1"/>
  <c r="AJ2808" i="12"/>
  <c r="D1132" i="13" s="1"/>
  <c r="AI1371" i="12"/>
  <c r="C2569" i="13" s="1"/>
  <c r="AJ1371" i="12"/>
  <c r="D2569" i="13" s="1"/>
  <c r="AI137" i="12"/>
  <c r="C3803" i="13" s="1"/>
  <c r="AJ137" i="12"/>
  <c r="D3803" i="13" s="1"/>
  <c r="AJ3289" i="12"/>
  <c r="D651" i="13" s="1"/>
  <c r="AI3289" i="12"/>
  <c r="C651" i="13" s="1"/>
  <c r="AJ3092" i="12"/>
  <c r="D848" i="13" s="1"/>
  <c r="AI3092" i="12"/>
  <c r="C848" i="13" s="1"/>
  <c r="AI2310" i="12"/>
  <c r="C1630" i="13" s="1"/>
  <c r="AJ2310" i="12"/>
  <c r="D1630" i="13" s="1"/>
  <c r="AI3606" i="12"/>
  <c r="C334" i="13" s="1"/>
  <c r="AJ3606" i="12"/>
  <c r="D334" i="13" s="1"/>
  <c r="AJ2713" i="12"/>
  <c r="D1227" i="13" s="1"/>
  <c r="AI2713" i="12"/>
  <c r="C1227" i="13" s="1"/>
  <c r="AI1476" i="12"/>
  <c r="C2464" i="13" s="1"/>
  <c r="AJ1476" i="12"/>
  <c r="D2464" i="13" s="1"/>
  <c r="AJ3324" i="12"/>
  <c r="D616" i="13" s="1"/>
  <c r="AI3324" i="12"/>
  <c r="C616" i="13" s="1"/>
  <c r="AI1828" i="12"/>
  <c r="C2112" i="13" s="1"/>
  <c r="AJ1828" i="12"/>
  <c r="D2112" i="13" s="1"/>
  <c r="AI2934" i="12"/>
  <c r="C1006" i="13" s="1"/>
  <c r="AJ2934" i="12"/>
  <c r="D1006" i="13" s="1"/>
  <c r="AI477" i="12"/>
  <c r="C3463" i="13" s="1"/>
  <c r="AJ477" i="12"/>
  <c r="D3463" i="13" s="1"/>
  <c r="AJ2620" i="12"/>
  <c r="D1320" i="13" s="1"/>
  <c r="AI2620" i="12"/>
  <c r="C1320" i="13" s="1"/>
  <c r="AJ883" i="12"/>
  <c r="D3057" i="13" s="1"/>
  <c r="AI883" i="12"/>
  <c r="C3057" i="13" s="1"/>
  <c r="AI838" i="12"/>
  <c r="C3102" i="13" s="1"/>
  <c r="AJ838" i="12"/>
  <c r="D3102" i="13" s="1"/>
  <c r="AI2557" i="12"/>
  <c r="C1383" i="13" s="1"/>
  <c r="AJ2557" i="12"/>
  <c r="D1383" i="13" s="1"/>
  <c r="AI1657" i="12"/>
  <c r="C2283" i="13" s="1"/>
  <c r="AJ1657" i="12"/>
  <c r="D2283" i="13" s="1"/>
  <c r="AI1684" i="12"/>
  <c r="C2256" i="13" s="1"/>
  <c r="AJ1684" i="12"/>
  <c r="D2256" i="13" s="1"/>
  <c r="AJ1092" i="12"/>
  <c r="D2848" i="13" s="1"/>
  <c r="AI1092" i="12"/>
  <c r="C2848" i="13" s="1"/>
  <c r="AI1131" i="12"/>
  <c r="C2809" i="13" s="1"/>
  <c r="AJ1131" i="12"/>
  <c r="D2809" i="13" s="1"/>
  <c r="AJ1442" i="12"/>
  <c r="D2498" i="13" s="1"/>
  <c r="AI1442" i="12"/>
  <c r="C2498" i="13" s="1"/>
  <c r="AJ2011" i="12"/>
  <c r="D1929" i="13" s="1"/>
  <c r="AI2011" i="12"/>
  <c r="C1929" i="13" s="1"/>
  <c r="AJ1842" i="12"/>
  <c r="D2098" i="13" s="1"/>
  <c r="AI1842" i="12"/>
  <c r="C2098" i="13" s="1"/>
  <c r="AH3225" i="12"/>
  <c r="AJ3895" i="12"/>
  <c r="D45" i="13" s="1"/>
  <c r="AI3895" i="12"/>
  <c r="C45" i="13" s="1"/>
  <c r="AI3616" i="12"/>
  <c r="C324" i="13" s="1"/>
  <c r="AJ3616" i="12"/>
  <c r="D324" i="13" s="1"/>
  <c r="AI1969" i="12"/>
  <c r="C1971" i="13" s="1"/>
  <c r="AJ1969" i="12"/>
  <c r="D1971" i="13" s="1"/>
  <c r="AI804" i="12"/>
  <c r="C3136" i="13" s="1"/>
  <c r="AJ804" i="12"/>
  <c r="D3136" i="13" s="1"/>
  <c r="AI1440" i="12"/>
  <c r="C2500" i="13" s="1"/>
  <c r="AJ1440" i="12"/>
  <c r="D2500" i="13" s="1"/>
  <c r="AJ1275" i="12"/>
  <c r="D2665" i="13" s="1"/>
  <c r="AI1275" i="12"/>
  <c r="C2665" i="13" s="1"/>
  <c r="AJ970" i="12"/>
  <c r="D2970" i="13" s="1"/>
  <c r="AI970" i="12"/>
  <c r="C2970" i="13" s="1"/>
  <c r="AI3526" i="12"/>
  <c r="C414" i="13" s="1"/>
  <c r="AJ3526" i="12"/>
  <c r="D414" i="13" s="1"/>
  <c r="AI891" i="12"/>
  <c r="C3049" i="13" s="1"/>
  <c r="AJ891" i="12"/>
  <c r="D3049" i="13" s="1"/>
  <c r="AJ615" i="12"/>
  <c r="D3325" i="13" s="1"/>
  <c r="AI615" i="12"/>
  <c r="C3325" i="13" s="1"/>
  <c r="AI3703" i="12"/>
  <c r="C237" i="13" s="1"/>
  <c r="AJ3703" i="12"/>
  <c r="D237" i="13" s="1"/>
  <c r="AH3275" i="12"/>
  <c r="AH3514" i="12"/>
  <c r="AH3752" i="12"/>
  <c r="AH3634" i="12"/>
  <c r="AI1824" i="12"/>
  <c r="C2116" i="13" s="1"/>
  <c r="AJ1824" i="12"/>
  <c r="D2116" i="13" s="1"/>
  <c r="AI1651" i="12"/>
  <c r="C2289" i="13" s="1"/>
  <c r="AJ1651" i="12"/>
  <c r="D2289" i="13" s="1"/>
  <c r="AI2058" i="12"/>
  <c r="C1882" i="13" s="1"/>
  <c r="AJ2058" i="12"/>
  <c r="D1882" i="13" s="1"/>
  <c r="AI1780" i="12"/>
  <c r="C2160" i="13" s="1"/>
  <c r="AJ1780" i="12"/>
  <c r="D2160" i="13" s="1"/>
  <c r="AI1650" i="12"/>
  <c r="C2290" i="13" s="1"/>
  <c r="AJ1650" i="12"/>
  <c r="D2290" i="13" s="1"/>
  <c r="AJ557" i="12"/>
  <c r="D3383" i="13" s="1"/>
  <c r="AI557" i="12"/>
  <c r="C3383" i="13" s="1"/>
  <c r="AI2451" i="12"/>
  <c r="C1489" i="13" s="1"/>
  <c r="AJ2451" i="12"/>
  <c r="D1489" i="13" s="1"/>
  <c r="AI207" i="12"/>
  <c r="C3733" i="13" s="1"/>
  <c r="AJ207" i="12"/>
  <c r="D3733" i="13" s="1"/>
  <c r="AI2912" i="12"/>
  <c r="C1028" i="13" s="1"/>
  <c r="AJ2912" i="12"/>
  <c r="D1028" i="13" s="1"/>
  <c r="AJ187" i="12"/>
  <c r="D3753" i="13" s="1"/>
  <c r="AI187" i="12"/>
  <c r="C3753" i="13" s="1"/>
  <c r="AI1537" i="12"/>
  <c r="C2403" i="13" s="1"/>
  <c r="AJ1537" i="12"/>
  <c r="D2403" i="13" s="1"/>
  <c r="AJ2789" i="12"/>
  <c r="D1151" i="13" s="1"/>
  <c r="AJ679" i="12"/>
  <c r="D3261" i="13" s="1"/>
  <c r="AI679" i="12"/>
  <c r="C3261" i="13" s="1"/>
  <c r="AI2918" i="12"/>
  <c r="C1022" i="13" s="1"/>
  <c r="AJ2918" i="12"/>
  <c r="D1022" i="13" s="1"/>
  <c r="AJ2945" i="12"/>
  <c r="D995" i="13" s="1"/>
  <c r="AI2945" i="12"/>
  <c r="C995" i="13" s="1"/>
  <c r="AJ2527" i="12"/>
  <c r="D1413" i="13" s="1"/>
  <c r="AI2527" i="12"/>
  <c r="C1413" i="13" s="1"/>
  <c r="AI2220" i="12"/>
  <c r="C1720" i="13" s="1"/>
  <c r="AJ2220" i="12"/>
  <c r="D1720" i="13" s="1"/>
  <c r="AI2898" i="12"/>
  <c r="C1042" i="13" s="1"/>
  <c r="AJ2898" i="12"/>
  <c r="D1042" i="13" s="1"/>
  <c r="AI2019" i="12"/>
  <c r="C1921" i="13" s="1"/>
  <c r="AJ2019" i="12"/>
  <c r="D1921" i="13" s="1"/>
  <c r="AI2145" i="12"/>
  <c r="C1795" i="13" s="1"/>
  <c r="AJ2145" i="12"/>
  <c r="D1795" i="13" s="1"/>
  <c r="AJ2822" i="12"/>
  <c r="D1118" i="13" s="1"/>
  <c r="AI2822" i="12"/>
  <c r="C1118" i="13" s="1"/>
  <c r="AJ3100" i="12"/>
  <c r="D840" i="13" s="1"/>
  <c r="AI3100" i="12"/>
  <c r="C840" i="13" s="1"/>
  <c r="AI497" i="12"/>
  <c r="C3443" i="13" s="1"/>
  <c r="AJ497" i="12"/>
  <c r="D3443" i="13" s="1"/>
  <c r="AJ2611" i="12"/>
  <c r="D1329" i="13" s="1"/>
  <c r="AI2611" i="12"/>
  <c r="C1329" i="13" s="1"/>
  <c r="AJ2846" i="12"/>
  <c r="D1094" i="13" s="1"/>
  <c r="AI2846" i="12"/>
  <c r="C1094" i="13" s="1"/>
  <c r="AJ2083" i="12"/>
  <c r="D1857" i="13" s="1"/>
  <c r="AI2083" i="12"/>
  <c r="C1857" i="13" s="1"/>
  <c r="AI2541" i="12"/>
  <c r="C1399" i="13" s="1"/>
  <c r="AJ2541" i="12"/>
  <c r="D1399" i="13" s="1"/>
  <c r="AJ932" i="12"/>
  <c r="D3008" i="13" s="1"/>
  <c r="AI932" i="12"/>
  <c r="C3008" i="13" s="1"/>
  <c r="AI250" i="12"/>
  <c r="C3690" i="13" s="1"/>
  <c r="AJ250" i="12"/>
  <c r="D3690" i="13" s="1"/>
  <c r="AI1390" i="12"/>
  <c r="C2550" i="13" s="1"/>
  <c r="AJ1390" i="12"/>
  <c r="D2550" i="13" s="1"/>
  <c r="AJ2754" i="12"/>
  <c r="D1186" i="13" s="1"/>
  <c r="AI2754" i="12"/>
  <c r="C1186" i="13" s="1"/>
  <c r="AJ2071" i="12"/>
  <c r="D1869" i="13" s="1"/>
  <c r="AI2071" i="12"/>
  <c r="C1869" i="13" s="1"/>
  <c r="AI2427" i="12"/>
  <c r="C1513" i="13" s="1"/>
  <c r="AJ2427" i="12"/>
  <c r="D1513" i="13" s="1"/>
  <c r="AJ3058" i="12"/>
  <c r="D882" i="13" s="1"/>
  <c r="AI3058" i="12"/>
  <c r="C882" i="13" s="1"/>
  <c r="AI440" i="12"/>
  <c r="C3500" i="13" s="1"/>
  <c r="AJ440" i="12"/>
  <c r="D3500" i="13" s="1"/>
  <c r="AJ2223" i="12"/>
  <c r="D1717" i="13" s="1"/>
  <c r="AI2223" i="12"/>
  <c r="C1717" i="13" s="1"/>
  <c r="AJ495" i="12"/>
  <c r="D3445" i="13" s="1"/>
  <c r="AI495" i="12"/>
  <c r="C3445" i="13" s="1"/>
  <c r="AJ289" i="12"/>
  <c r="D3651" i="13" s="1"/>
  <c r="AI289" i="12"/>
  <c r="C3651" i="13" s="1"/>
  <c r="AI1227" i="12"/>
  <c r="C2713" i="13" s="1"/>
  <c r="AJ1227" i="12"/>
  <c r="D2713" i="13" s="1"/>
  <c r="AI2952" i="12"/>
  <c r="C988" i="13" s="1"/>
  <c r="AJ2952" i="12"/>
  <c r="D988" i="13" s="1"/>
  <c r="AI1226" i="12"/>
  <c r="C2714" i="13" s="1"/>
  <c r="AJ1226" i="12"/>
  <c r="D2714" i="13" s="1"/>
  <c r="AJ1444" i="12"/>
  <c r="D2496" i="13" s="1"/>
  <c r="AI1444" i="12"/>
  <c r="C2496" i="13" s="1"/>
  <c r="AJ142" i="12"/>
  <c r="D3798" i="13" s="1"/>
  <c r="AI142" i="12"/>
  <c r="C3798" i="13" s="1"/>
  <c r="AJ242" i="12"/>
  <c r="D3698" i="13" s="1"/>
  <c r="AI242" i="12"/>
  <c r="C3698" i="13" s="1"/>
  <c r="AI588" i="12"/>
  <c r="C3352" i="13" s="1"/>
  <c r="AJ588" i="12"/>
  <c r="D3352" i="13" s="1"/>
  <c r="AJ3032" i="12"/>
  <c r="D908" i="13" s="1"/>
  <c r="AI3032" i="12"/>
  <c r="C908" i="13" s="1"/>
  <c r="AJ786" i="12"/>
  <c r="D3154" i="13" s="1"/>
  <c r="AI786" i="12"/>
  <c r="C3154" i="13" s="1"/>
  <c r="AI3054" i="12"/>
  <c r="C886" i="13" s="1"/>
  <c r="AJ3054" i="12"/>
  <c r="D886" i="13" s="1"/>
  <c r="AJ999" i="12"/>
  <c r="D2941" i="13" s="1"/>
  <c r="AI999" i="12"/>
  <c r="C2941" i="13" s="1"/>
  <c r="AH3820" i="12"/>
  <c r="AH3160" i="12"/>
  <c r="AI3258" i="12"/>
  <c r="C682" i="13" s="1"/>
  <c r="AJ3258" i="12"/>
  <c r="D682" i="13" s="1"/>
  <c r="AI2921" i="12"/>
  <c r="C1019" i="13" s="1"/>
  <c r="AJ1416" i="12"/>
  <c r="D2524" i="13" s="1"/>
  <c r="AI1416" i="12"/>
  <c r="C2524" i="13" s="1"/>
  <c r="AI714" i="12"/>
  <c r="C3226" i="13" s="1"/>
  <c r="AJ714" i="12"/>
  <c r="D3226" i="13" s="1"/>
  <c r="AI367" i="12"/>
  <c r="C3573" i="13" s="1"/>
  <c r="AJ367" i="12"/>
  <c r="D3573" i="13" s="1"/>
  <c r="AJ1138" i="12"/>
  <c r="D2802" i="13" s="1"/>
  <c r="AI1138" i="12"/>
  <c r="C2802" i="13" s="1"/>
  <c r="AI825" i="12"/>
  <c r="C3115" i="13" s="1"/>
  <c r="AJ825" i="12"/>
  <c r="D3115" i="13" s="1"/>
  <c r="AI1641" i="12"/>
  <c r="C2299" i="13" s="1"/>
  <c r="AJ1641" i="12"/>
  <c r="D2299" i="13" s="1"/>
  <c r="AI781" i="12"/>
  <c r="C3159" i="13" s="1"/>
  <c r="AJ781" i="12"/>
  <c r="D3159" i="13" s="1"/>
  <c r="AI787" i="12"/>
  <c r="C3153" i="13" s="1"/>
  <c r="AJ787" i="12"/>
  <c r="D3153" i="13" s="1"/>
  <c r="AI3755" i="12"/>
  <c r="C185" i="13" s="1"/>
  <c r="AJ3755" i="12"/>
  <c r="D185" i="13" s="1"/>
  <c r="AJ3265" i="12"/>
  <c r="D675" i="13" s="1"/>
  <c r="AI3265" i="12"/>
  <c r="C675" i="13" s="1"/>
  <c r="AJ688" i="12"/>
  <c r="D3252" i="13" s="1"/>
  <c r="AI688" i="12"/>
  <c r="C3252" i="13" s="1"/>
  <c r="AI2231" i="12"/>
  <c r="C1709" i="13" s="1"/>
  <c r="AJ2231" i="12"/>
  <c r="D1709" i="13" s="1"/>
  <c r="AJ2105" i="12"/>
  <c r="D1835" i="13" s="1"/>
  <c r="AI2105" i="12"/>
  <c r="C1835" i="13" s="1"/>
  <c r="AI2676" i="12"/>
  <c r="C1264" i="13" s="1"/>
  <c r="AJ2676" i="12"/>
  <c r="D1264" i="13" s="1"/>
  <c r="AI3712" i="12"/>
  <c r="C228" i="13" s="1"/>
  <c r="AJ3712" i="12"/>
  <c r="D228" i="13" s="1"/>
  <c r="AJ3198" i="12"/>
  <c r="D742" i="13" s="1"/>
  <c r="AI3198" i="12"/>
  <c r="C742" i="13" s="1"/>
  <c r="AJ314" i="12"/>
  <c r="D3626" i="13" s="1"/>
  <c r="AI314" i="12"/>
  <c r="C3626" i="13" s="1"/>
  <c r="AH3570" i="12"/>
  <c r="AJ1704" i="12"/>
  <c r="D2236" i="13" s="1"/>
  <c r="AI1704" i="12"/>
  <c r="C2236" i="13" s="1"/>
  <c r="AJ466" i="12"/>
  <c r="D3474" i="13" s="1"/>
  <c r="AI466" i="12"/>
  <c r="C3474" i="13" s="1"/>
  <c r="AI1038" i="12"/>
  <c r="C2902" i="13" s="1"/>
  <c r="AJ1038" i="12"/>
  <c r="D2902" i="13" s="1"/>
  <c r="AI1760" i="12"/>
  <c r="C2180" i="13" s="1"/>
  <c r="AJ1760" i="12"/>
  <c r="D2180" i="13" s="1"/>
  <c r="AJ3576" i="12"/>
  <c r="D364" i="13" s="1"/>
  <c r="AI3576" i="12"/>
  <c r="C364" i="13" s="1"/>
  <c r="AI425" i="12"/>
  <c r="C3515" i="13" s="1"/>
  <c r="AJ425" i="12"/>
  <c r="D3515" i="13" s="1"/>
  <c r="AJ3721" i="12"/>
  <c r="D219" i="13" s="1"/>
  <c r="AI3721" i="12"/>
  <c r="C219" i="13" s="1"/>
  <c r="AI1829" i="12"/>
  <c r="C2111" i="13" s="1"/>
  <c r="AJ1829" i="12"/>
  <c r="D2111" i="13" s="1"/>
  <c r="AJ450" i="12"/>
  <c r="D3490" i="13" s="1"/>
  <c r="AI450" i="12"/>
  <c r="C3490" i="13" s="1"/>
  <c r="AJ648" i="12"/>
  <c r="D3292" i="13" s="1"/>
  <c r="AI648" i="12"/>
  <c r="C3292" i="13" s="1"/>
  <c r="AI1619" i="12"/>
  <c r="C2321" i="13" s="1"/>
  <c r="AJ1619" i="12"/>
  <c r="D2321" i="13" s="1"/>
  <c r="AJ183" i="12"/>
  <c r="D3757" i="13" s="1"/>
  <c r="AI183" i="12"/>
  <c r="C3757" i="13" s="1"/>
  <c r="AH2728" i="12"/>
  <c r="AH2977" i="12"/>
  <c r="AH2723" i="12"/>
  <c r="AJ3043" i="12"/>
  <c r="D897" i="13" s="1"/>
  <c r="AI3043" i="12"/>
  <c r="C897" i="13" s="1"/>
  <c r="AI236" i="12"/>
  <c r="C3704" i="13" s="1"/>
  <c r="AJ236" i="12"/>
  <c r="D3704" i="13" s="1"/>
  <c r="AI1293" i="12"/>
  <c r="C2647" i="13" s="1"/>
  <c r="AJ1293" i="12"/>
  <c r="D2647" i="13" s="1"/>
  <c r="AI1733" i="12"/>
  <c r="C2207" i="13" s="1"/>
  <c r="AJ1733" i="12"/>
  <c r="D2207" i="13" s="1"/>
  <c r="AI614" i="12"/>
  <c r="C3326" i="13" s="1"/>
  <c r="AJ614" i="12"/>
  <c r="D3326" i="13" s="1"/>
  <c r="AJ158" i="12"/>
  <c r="D3782" i="13" s="1"/>
  <c r="AI158" i="12"/>
  <c r="C3782" i="13" s="1"/>
  <c r="AI2063" i="12"/>
  <c r="C1877" i="13" s="1"/>
  <c r="AJ2063" i="12"/>
  <c r="D1877" i="13" s="1"/>
  <c r="AI2862" i="12"/>
  <c r="C1078" i="13" s="1"/>
  <c r="AJ2862" i="12"/>
  <c r="D1078" i="13" s="1"/>
  <c r="AJ3256" i="12"/>
  <c r="D684" i="13" s="1"/>
  <c r="AI3256" i="12"/>
  <c r="C684" i="13" s="1"/>
  <c r="AJ3680" i="12"/>
  <c r="D260" i="13" s="1"/>
  <c r="AI3680" i="12"/>
  <c r="C260" i="13" s="1"/>
  <c r="AJ3080" i="12"/>
  <c r="D860" i="13" s="1"/>
  <c r="AI3080" i="12"/>
  <c r="C860" i="13" s="1"/>
  <c r="AJ2187" i="12"/>
  <c r="D1753" i="13" s="1"/>
  <c r="AI2187" i="12"/>
  <c r="C1753" i="13" s="1"/>
  <c r="AH3397" i="12"/>
  <c r="AH3141" i="12"/>
  <c r="AH3135" i="12"/>
  <c r="AH3643" i="12"/>
  <c r="AJ629" i="12"/>
  <c r="D3311" i="13" s="1"/>
  <c r="AI629" i="12"/>
  <c r="C3311" i="13" s="1"/>
  <c r="AJ1508" i="12"/>
  <c r="D2432" i="13" s="1"/>
  <c r="AI1508" i="12"/>
  <c r="C2432" i="13" s="1"/>
  <c r="AJ260" i="12"/>
  <c r="D3680" i="13" s="1"/>
  <c r="AI260" i="12"/>
  <c r="C3680" i="13" s="1"/>
  <c r="AJ1617" i="12"/>
  <c r="D2323" i="13" s="1"/>
  <c r="AI1617" i="12"/>
  <c r="C2323" i="13" s="1"/>
  <c r="AI2955" i="12"/>
  <c r="C985" i="13" s="1"/>
  <c r="AJ2955" i="12"/>
  <c r="D985" i="13" s="1"/>
  <c r="AJ3763" i="12"/>
  <c r="D177" i="13" s="1"/>
  <c r="AI3763" i="12"/>
  <c r="C177" i="13" s="1"/>
  <c r="AI3389" i="12"/>
  <c r="C551" i="13" s="1"/>
  <c r="AJ3389" i="12"/>
  <c r="D551" i="13" s="1"/>
  <c r="AI2120" i="12"/>
  <c r="C1820" i="13" s="1"/>
  <c r="AJ2120" i="12"/>
  <c r="D1820" i="13" s="1"/>
  <c r="AJ2753" i="12"/>
  <c r="D1187" i="13" s="1"/>
  <c r="AI2753" i="12"/>
  <c r="C1187" i="13" s="1"/>
  <c r="AJ1304" i="12"/>
  <c r="D2636" i="13" s="1"/>
  <c r="AI1304" i="12"/>
  <c r="C2636" i="13" s="1"/>
  <c r="AJ1884" i="12"/>
  <c r="D2056" i="13" s="1"/>
  <c r="AI1884" i="12"/>
  <c r="C2056" i="13" s="1"/>
  <c r="AH3909" i="12"/>
  <c r="AH2809" i="12"/>
  <c r="AH3870" i="12"/>
  <c r="AH2924" i="12"/>
  <c r="AI1580" i="12"/>
  <c r="C2360" i="13" s="1"/>
  <c r="AJ1580" i="12"/>
  <c r="D2360" i="13" s="1"/>
  <c r="AJ2843" i="12"/>
  <c r="D1097" i="13" s="1"/>
  <c r="AI2843" i="12"/>
  <c r="C1097" i="13" s="1"/>
  <c r="AI144" i="12"/>
  <c r="C3796" i="13" s="1"/>
  <c r="AJ144" i="12"/>
  <c r="D3796" i="13" s="1"/>
  <c r="AJ3111" i="12"/>
  <c r="D829" i="13" s="1"/>
  <c r="AI3111" i="12"/>
  <c r="C829" i="13" s="1"/>
  <c r="AI2042" i="12"/>
  <c r="C1898" i="13" s="1"/>
  <c r="AJ2042" i="12"/>
  <c r="D1898" i="13" s="1"/>
  <c r="AI2238" i="12"/>
  <c r="C1702" i="13" s="1"/>
  <c r="AJ2238" i="12"/>
  <c r="D1702" i="13" s="1"/>
  <c r="AJ899" i="12"/>
  <c r="D3041" i="13" s="1"/>
  <c r="AI899" i="12"/>
  <c r="C3041" i="13" s="1"/>
  <c r="AI574" i="12"/>
  <c r="C3366" i="13" s="1"/>
  <c r="AJ574" i="12"/>
  <c r="D3366" i="13" s="1"/>
  <c r="AI817" i="12"/>
  <c r="C3123" i="13" s="1"/>
  <c r="AJ817" i="12"/>
  <c r="D3123" i="13" s="1"/>
  <c r="AJ953" i="12"/>
  <c r="D2987" i="13" s="1"/>
  <c r="AI953" i="12"/>
  <c r="C2987" i="13" s="1"/>
  <c r="AI471" i="12"/>
  <c r="C3469" i="13" s="1"/>
  <c r="AJ471" i="12"/>
  <c r="D3469" i="13" s="1"/>
  <c r="AH3327" i="12"/>
  <c r="AH3557" i="12"/>
  <c r="AH2304" i="12"/>
  <c r="AH3240" i="12"/>
  <c r="AH3686" i="12"/>
  <c r="AI1793" i="12"/>
  <c r="C2147" i="13" s="1"/>
  <c r="AJ1793" i="12"/>
  <c r="D2147" i="13" s="1"/>
  <c r="AJ3790" i="12"/>
  <c r="D150" i="13" s="1"/>
  <c r="AI3790" i="12"/>
  <c r="C150" i="13" s="1"/>
  <c r="AI269" i="12"/>
  <c r="C3671" i="13" s="1"/>
  <c r="AJ269" i="12"/>
  <c r="D3671" i="13" s="1"/>
  <c r="AJ2834" i="12"/>
  <c r="D1106" i="13" s="1"/>
  <c r="AI2834" i="12"/>
  <c r="C1106" i="13" s="1"/>
  <c r="AI1549" i="12"/>
  <c r="C2391" i="13" s="1"/>
  <c r="AJ1549" i="12"/>
  <c r="D2391" i="13" s="1"/>
  <c r="AI3845" i="12"/>
  <c r="C95" i="13" s="1"/>
  <c r="AJ3845" i="12"/>
  <c r="D95" i="13" s="1"/>
  <c r="AJ1209" i="12"/>
  <c r="D2731" i="13" s="1"/>
  <c r="AI1209" i="12"/>
  <c r="C2731" i="13" s="1"/>
  <c r="AJ1896" i="12"/>
  <c r="D2044" i="13" s="1"/>
  <c r="AI1896" i="12"/>
  <c r="C2044" i="13" s="1"/>
  <c r="AJ1126" i="12"/>
  <c r="D2814" i="13" s="1"/>
  <c r="AI1126" i="12"/>
  <c r="C2814" i="13" s="1"/>
  <c r="AI312" i="12"/>
  <c r="C3628" i="13" s="1"/>
  <c r="AJ312" i="12"/>
  <c r="D3628" i="13" s="1"/>
  <c r="AJ1812" i="12"/>
  <c r="D2128" i="13" s="1"/>
  <c r="AI1812" i="12"/>
  <c r="C2128" i="13" s="1"/>
  <c r="AJ3874" i="12"/>
  <c r="D66" i="13" s="1"/>
  <c r="AI3874" i="12"/>
  <c r="C66" i="13" s="1"/>
  <c r="AH3543" i="12"/>
  <c r="AH3859" i="12"/>
  <c r="AH3611" i="12"/>
  <c r="AH3400" i="12"/>
  <c r="AH3742" i="12"/>
  <c r="AH3489" i="12"/>
  <c r="AH3369" i="12"/>
  <c r="AJ2218" i="12"/>
  <c r="D1722" i="13" s="1"/>
  <c r="AI2218" i="12"/>
  <c r="C1722" i="13" s="1"/>
  <c r="AI2539" i="12"/>
  <c r="C1401" i="13" s="1"/>
  <c r="AJ2539" i="12"/>
  <c r="D1401" i="13" s="1"/>
  <c r="AJ2377" i="12"/>
  <c r="D1563" i="13" s="1"/>
  <c r="AI2377" i="12"/>
  <c r="C1563" i="13" s="1"/>
  <c r="AJ2994" i="12"/>
  <c r="D946" i="13" s="1"/>
  <c r="AI2994" i="12"/>
  <c r="C946" i="13" s="1"/>
  <c r="AJ2261" i="12"/>
  <c r="D1679" i="13" s="1"/>
  <c r="AI2261" i="12"/>
  <c r="C1679" i="13" s="1"/>
  <c r="AJ1797" i="12"/>
  <c r="D2143" i="13" s="1"/>
  <c r="AI1797" i="12"/>
  <c r="C2143" i="13" s="1"/>
  <c r="AI1806" i="12"/>
  <c r="C2134" i="13" s="1"/>
  <c r="AJ1806" i="12"/>
  <c r="D2134" i="13" s="1"/>
  <c r="AI994" i="12"/>
  <c r="C2946" i="13" s="1"/>
  <c r="AJ994" i="12"/>
  <c r="D2946" i="13" s="1"/>
  <c r="AJ1988" i="12"/>
  <c r="D1952" i="13" s="1"/>
  <c r="AI1988" i="12"/>
  <c r="C1952" i="13" s="1"/>
  <c r="AJ2346" i="12"/>
  <c r="D1594" i="13" s="1"/>
  <c r="AI2346" i="12"/>
  <c r="C1594" i="13" s="1"/>
  <c r="AJ1241" i="12"/>
  <c r="D2699" i="13" s="1"/>
  <c r="AI1241" i="12"/>
  <c r="C2699" i="13" s="1"/>
  <c r="AI1986" i="12"/>
  <c r="C1954" i="13" s="1"/>
  <c r="AJ1986" i="12"/>
  <c r="D1954" i="13" s="1"/>
  <c r="AJ2711" i="12"/>
  <c r="D1229" i="13" s="1"/>
  <c r="AI2711" i="12"/>
  <c r="C1229" i="13" s="1"/>
  <c r="AI2409" i="12"/>
  <c r="C1531" i="13" s="1"/>
  <c r="AJ2409" i="12"/>
  <c r="D1531" i="13" s="1"/>
  <c r="AH3810" i="12"/>
  <c r="AI2175" i="12"/>
  <c r="C1765" i="13" s="1"/>
  <c r="AJ2175" i="12"/>
  <c r="D1765" i="13" s="1"/>
  <c r="AI445" i="12"/>
  <c r="C3495" i="13" s="1"/>
  <c r="AJ445" i="12"/>
  <c r="D3495" i="13" s="1"/>
  <c r="AI1247" i="12"/>
  <c r="C2693" i="13" s="1"/>
  <c r="AJ1247" i="12"/>
  <c r="D2693" i="13" s="1"/>
  <c r="AI3007" i="12"/>
  <c r="C933" i="13" s="1"/>
  <c r="AJ3007" i="12"/>
  <c r="D933" i="13" s="1"/>
  <c r="AJ2128" i="12"/>
  <c r="D1812" i="13" s="1"/>
  <c r="AI2128" i="12"/>
  <c r="C1812" i="13" s="1"/>
  <c r="AJ1502" i="12"/>
  <c r="D2438" i="13" s="1"/>
  <c r="AI1502" i="12"/>
  <c r="C2438" i="13" s="1"/>
  <c r="AJ854" i="12"/>
  <c r="D3086" i="13" s="1"/>
  <c r="AI854" i="12"/>
  <c r="C3086" i="13" s="1"/>
  <c r="AI1239" i="12"/>
  <c r="C2701" i="13" s="1"/>
  <c r="AJ1239" i="12"/>
  <c r="D2701" i="13" s="1"/>
  <c r="AI1850" i="12"/>
  <c r="C2090" i="13" s="1"/>
  <c r="AJ1850" i="12"/>
  <c r="D2090" i="13" s="1"/>
  <c r="AJ1464" i="12"/>
  <c r="D2476" i="13" s="1"/>
  <c r="AI1464" i="12"/>
  <c r="C2476" i="13" s="1"/>
  <c r="AH3500" i="12"/>
  <c r="AH3519" i="12"/>
  <c r="AH3335" i="12"/>
  <c r="AH3048" i="12"/>
  <c r="AH3270" i="12"/>
  <c r="AH3743" i="12"/>
  <c r="AH2055" i="12"/>
  <c r="AH3540" i="12"/>
  <c r="AH3736" i="12"/>
  <c r="AH3470" i="12"/>
  <c r="AH3674" i="12"/>
  <c r="AH3688" i="12"/>
  <c r="AH2590" i="12"/>
  <c r="AH3318" i="12"/>
  <c r="AH2578" i="12"/>
  <c r="AH3813" i="12"/>
  <c r="AH3574" i="12"/>
  <c r="AH3787" i="12"/>
  <c r="AH2724" i="12"/>
  <c r="AJ3034" i="12"/>
  <c r="D906" i="13" s="1"/>
  <c r="AI3034" i="12"/>
  <c r="C906" i="13" s="1"/>
  <c r="AJ1833" i="12"/>
  <c r="D2107" i="13" s="1"/>
  <c r="AI1833" i="12"/>
  <c r="C2107" i="13" s="1"/>
  <c r="AJ1501" i="12"/>
  <c r="D2439" i="13" s="1"/>
  <c r="AI1501" i="12"/>
  <c r="C2439" i="13" s="1"/>
  <c r="AI1297" i="12"/>
  <c r="C2643" i="13" s="1"/>
  <c r="AJ1297" i="12"/>
  <c r="D2643" i="13" s="1"/>
  <c r="AJ988" i="12"/>
  <c r="D2952" i="13" s="1"/>
  <c r="AI988" i="12"/>
  <c r="C2952" i="13" s="1"/>
  <c r="AJ1856" i="12"/>
  <c r="D2084" i="13" s="1"/>
  <c r="AI1856" i="12"/>
  <c r="C2084" i="13" s="1"/>
  <c r="AI830" i="12"/>
  <c r="C3110" i="13" s="1"/>
  <c r="AJ830" i="12"/>
  <c r="D3110" i="13" s="1"/>
  <c r="AJ442" i="12"/>
  <c r="D3498" i="13" s="1"/>
  <c r="AI442" i="12"/>
  <c r="C3498" i="13" s="1"/>
  <c r="AJ955" i="12"/>
  <c r="D2985" i="13" s="1"/>
  <c r="AI955" i="12"/>
  <c r="C2985" i="13" s="1"/>
  <c r="AI2132" i="12"/>
  <c r="C1808" i="13" s="1"/>
  <c r="AJ2132" i="12"/>
  <c r="D1808" i="13" s="1"/>
  <c r="AI3664" i="12"/>
  <c r="C276" i="13" s="1"/>
  <c r="AJ3664" i="12"/>
  <c r="D276" i="13" s="1"/>
  <c r="AI1965" i="12"/>
  <c r="C1975" i="13" s="1"/>
  <c r="AJ1965" i="12"/>
  <c r="D1975" i="13" s="1"/>
  <c r="AH3257" i="12"/>
  <c r="AH2901" i="12"/>
  <c r="AI3597" i="12"/>
  <c r="C343" i="13" s="1"/>
  <c r="AJ3597" i="12"/>
  <c r="D343" i="13" s="1"/>
  <c r="AH3665" i="12"/>
  <c r="AH3221" i="12"/>
  <c r="AH3920" i="12"/>
  <c r="AH3780" i="12"/>
  <c r="AI381" i="12"/>
  <c r="C3559" i="13" s="1"/>
  <c r="AJ381" i="12"/>
  <c r="D3559" i="13" s="1"/>
  <c r="AJ3272" i="12"/>
  <c r="D668" i="13" s="1"/>
  <c r="AI3272" i="12"/>
  <c r="C668" i="13" s="1"/>
  <c r="AI2535" i="12"/>
  <c r="C1405" i="13" s="1"/>
  <c r="AJ2535" i="12"/>
  <c r="D1405" i="13" s="1"/>
  <c r="AJ196" i="12"/>
  <c r="D3744" i="13" s="1"/>
  <c r="AI196" i="12"/>
  <c r="C3744" i="13" s="1"/>
  <c r="AJ1600" i="12"/>
  <c r="D2340" i="13" s="1"/>
  <c r="AI1600" i="12"/>
  <c r="C2340" i="13" s="1"/>
  <c r="AJ858" i="12"/>
  <c r="D3082" i="13" s="1"/>
  <c r="AI858" i="12"/>
  <c r="C3082" i="13" s="1"/>
  <c r="AI908" i="12"/>
  <c r="C3032" i="13" s="1"/>
  <c r="AJ908" i="12"/>
  <c r="D3032" i="13" s="1"/>
  <c r="AJ3916" i="12"/>
  <c r="D24" i="13" s="1"/>
  <c r="AI3916" i="12"/>
  <c r="C24" i="13" s="1"/>
  <c r="AJ1034" i="12"/>
  <c r="D2906" i="13" s="1"/>
  <c r="AI1034" i="12"/>
  <c r="C2906" i="13" s="1"/>
  <c r="AI2608" i="12"/>
  <c r="C1332" i="13" s="1"/>
  <c r="AJ2608" i="12"/>
  <c r="D1332" i="13" s="1"/>
  <c r="AI154" i="12"/>
  <c r="C3786" i="13" s="1"/>
  <c r="AJ154" i="12"/>
  <c r="D3786" i="13" s="1"/>
  <c r="AI3851" i="12"/>
  <c r="C89" i="13" s="1"/>
  <c r="AJ3851" i="12"/>
  <c r="D89" i="13" s="1"/>
  <c r="AJ1031" i="12"/>
  <c r="D2909" i="13" s="1"/>
  <c r="AI1031" i="12"/>
  <c r="C2909" i="13" s="1"/>
  <c r="AI3347" i="12"/>
  <c r="C593" i="13" s="1"/>
  <c r="AJ3347" i="12"/>
  <c r="D593" i="13" s="1"/>
  <c r="AI2763" i="12"/>
  <c r="C1177" i="13" s="1"/>
  <c r="AJ2763" i="12"/>
  <c r="D1177" i="13" s="1"/>
  <c r="AI3247" i="12"/>
  <c r="C693" i="13" s="1"/>
  <c r="AJ3247" i="12"/>
  <c r="D693" i="13" s="1"/>
  <c r="AJ2972" i="12"/>
  <c r="D968" i="13" s="1"/>
  <c r="AI2972" i="12"/>
  <c r="C968" i="13" s="1"/>
  <c r="AI3040" i="12"/>
  <c r="C900" i="13" s="1"/>
  <c r="AJ3040" i="12"/>
  <c r="D900" i="13" s="1"/>
  <c r="AI1481" i="12"/>
  <c r="C2459" i="13" s="1"/>
  <c r="AJ1481" i="12"/>
  <c r="D2459" i="13" s="1"/>
  <c r="AJ1949" i="12"/>
  <c r="D1991" i="13" s="1"/>
  <c r="AI1949" i="12"/>
  <c r="C1991" i="13" s="1"/>
  <c r="AI1567" i="12"/>
  <c r="C2373" i="13" s="1"/>
  <c r="AJ1567" i="12"/>
  <c r="D2373" i="13" s="1"/>
  <c r="AJ1750" i="12"/>
  <c r="D2190" i="13" s="1"/>
  <c r="AI1750" i="12"/>
  <c r="C2190" i="13" s="1"/>
  <c r="AJ2490" i="12"/>
  <c r="D1450" i="13" s="1"/>
  <c r="AI2490" i="12"/>
  <c r="C1450" i="13" s="1"/>
  <c r="AJ1414" i="12"/>
  <c r="D2526" i="13" s="1"/>
  <c r="AI1414" i="12"/>
  <c r="C2526" i="13" s="1"/>
  <c r="AI3933" i="12"/>
  <c r="C7" i="13" s="1"/>
  <c r="AJ3933" i="12"/>
  <c r="D7" i="13" s="1"/>
  <c r="AJ3087" i="12"/>
  <c r="D853" i="13" s="1"/>
  <c r="AI3087" i="12"/>
  <c r="C853" i="13" s="1"/>
  <c r="AI1468" i="12"/>
  <c r="C2472" i="13" s="1"/>
  <c r="AJ1468" i="12"/>
  <c r="D2472" i="13" s="1"/>
  <c r="AI496" i="12"/>
  <c r="C3444" i="13" s="1"/>
  <c r="AJ496" i="12"/>
  <c r="D3444" i="13" s="1"/>
  <c r="AJ2412" i="12"/>
  <c r="D1528" i="13" s="1"/>
  <c r="AI2412" i="12"/>
  <c r="C1528" i="13" s="1"/>
  <c r="AI146" i="12"/>
  <c r="C3794" i="13" s="1"/>
  <c r="AJ146" i="12"/>
  <c r="D3794" i="13" s="1"/>
  <c r="AJ1049" i="12"/>
  <c r="D2891" i="13" s="1"/>
  <c r="AI1049" i="12"/>
  <c r="C2891" i="13" s="1"/>
  <c r="AI3041" i="12"/>
  <c r="C899" i="13" s="1"/>
  <c r="AJ3041" i="12"/>
  <c r="D899" i="13" s="1"/>
  <c r="AI3124" i="12"/>
  <c r="C816" i="13" s="1"/>
  <c r="AJ3124" i="12"/>
  <c r="D816" i="13" s="1"/>
  <c r="AI1244" i="12"/>
  <c r="C2696" i="13" s="1"/>
  <c r="AJ1244" i="12"/>
  <c r="D2696" i="13" s="1"/>
  <c r="AJ2707" i="12"/>
  <c r="D1233" i="13" s="1"/>
  <c r="AI2707" i="12"/>
  <c r="C1233" i="13" s="1"/>
  <c r="AI1130" i="12"/>
  <c r="C2810" i="13" s="1"/>
  <c r="AJ1130" i="12"/>
  <c r="D2810" i="13" s="1"/>
  <c r="AI3797" i="12"/>
  <c r="C143" i="13" s="1"/>
  <c r="AJ3797" i="12"/>
  <c r="D143" i="13" s="1"/>
  <c r="AI659" i="12"/>
  <c r="C3281" i="13" s="1"/>
  <c r="AJ659" i="12"/>
  <c r="D3281" i="13" s="1"/>
  <c r="AJ392" i="12"/>
  <c r="D3548" i="13" s="1"/>
  <c r="AI392" i="12"/>
  <c r="C3548" i="13" s="1"/>
  <c r="AI1342" i="12"/>
  <c r="C2598" i="13" s="1"/>
  <c r="AJ1342" i="12"/>
  <c r="D2598" i="13" s="1"/>
  <c r="AI635" i="12"/>
  <c r="C3305" i="13" s="1"/>
  <c r="AJ635" i="12"/>
  <c r="D3305" i="13" s="1"/>
  <c r="AJ2923" i="12"/>
  <c r="D1017" i="13" s="1"/>
  <c r="AI2923" i="12"/>
  <c r="C1017" i="13" s="1"/>
  <c r="AJ2721" i="12"/>
  <c r="D1219" i="13" s="1"/>
  <c r="AI2721" i="12"/>
  <c r="C1219" i="13" s="1"/>
  <c r="AI926" i="12"/>
  <c r="C3014" i="13" s="1"/>
  <c r="AJ926" i="12"/>
  <c r="D3014" i="13" s="1"/>
  <c r="AI2926" i="12"/>
  <c r="C1014" i="13" s="1"/>
  <c r="AJ2926" i="12"/>
  <c r="D1014" i="13" s="1"/>
  <c r="AI2116" i="12"/>
  <c r="C1824" i="13" s="1"/>
  <c r="AJ2116" i="12"/>
  <c r="D1824" i="13" s="1"/>
  <c r="AI3456" i="12"/>
  <c r="C484" i="13" s="1"/>
  <c r="AJ3456" i="12"/>
  <c r="D484" i="13" s="1"/>
  <c r="AI345" i="12"/>
  <c r="C3595" i="13" s="1"/>
  <c r="AJ345" i="12"/>
  <c r="D3595" i="13" s="1"/>
  <c r="AI3666" i="12"/>
  <c r="C274" i="13" s="1"/>
  <c r="AJ3666" i="12"/>
  <c r="D274" i="13" s="1"/>
  <c r="AI2586" i="12"/>
  <c r="C1354" i="13" s="1"/>
  <c r="AJ2586" i="12"/>
  <c r="D1354" i="13" s="1"/>
  <c r="AI3886" i="12"/>
  <c r="C54" i="13" s="1"/>
  <c r="AJ2177" i="12"/>
  <c r="D1763" i="13" s="1"/>
  <c r="AI2177" i="12"/>
  <c r="C1763" i="13" s="1"/>
  <c r="AJ2731" i="12"/>
  <c r="D1209" i="13" s="1"/>
  <c r="AI2731" i="12"/>
  <c r="C1209" i="13" s="1"/>
  <c r="AJ1221" i="12"/>
  <c r="D2719" i="13" s="1"/>
  <c r="AI1221" i="12"/>
  <c r="C2719" i="13" s="1"/>
  <c r="AJ222" i="12"/>
  <c r="D3718" i="13" s="1"/>
  <c r="AI222" i="12"/>
  <c r="C3718" i="13" s="1"/>
  <c r="AJ2585" i="12"/>
  <c r="D1355" i="13" s="1"/>
  <c r="AI2585" i="12"/>
  <c r="C1355" i="13" s="1"/>
  <c r="AI1947" i="12"/>
  <c r="C1993" i="13" s="1"/>
  <c r="AJ1947" i="12"/>
  <c r="D1993" i="13" s="1"/>
  <c r="AJ1920" i="12"/>
  <c r="D2020" i="13" s="1"/>
  <c r="AI1920" i="12"/>
  <c r="C2020" i="13" s="1"/>
  <c r="AI3097" i="12"/>
  <c r="C843" i="13" s="1"/>
  <c r="AJ3097" i="12"/>
  <c r="D843" i="13" s="1"/>
  <c r="AI1143" i="12"/>
  <c r="C2797" i="13" s="1"/>
  <c r="AJ1143" i="12"/>
  <c r="D2797" i="13" s="1"/>
  <c r="AJ2522" i="12"/>
  <c r="D1418" i="13" s="1"/>
  <c r="AI2522" i="12"/>
  <c r="C1418" i="13" s="1"/>
  <c r="AJ3431" i="12"/>
  <c r="D509" i="13" s="1"/>
  <c r="AI3431" i="12"/>
  <c r="C509" i="13" s="1"/>
  <c r="AI1638" i="12"/>
  <c r="C2302" i="13" s="1"/>
  <c r="AJ1638" i="12"/>
  <c r="D2302" i="13" s="1"/>
  <c r="AJ3614" i="12"/>
  <c r="D326" i="13" s="1"/>
  <c r="AI3614" i="12"/>
  <c r="C326" i="13" s="1"/>
  <c r="AJ1486" i="12"/>
  <c r="D2454" i="13" s="1"/>
  <c r="AI1486" i="12"/>
  <c r="C2454" i="13" s="1"/>
  <c r="AJ2893" i="12"/>
  <c r="D1047" i="13" s="1"/>
  <c r="AI2893" i="12"/>
  <c r="C1047" i="13" s="1"/>
  <c r="AJ446" i="12"/>
  <c r="D3494" i="13" s="1"/>
  <c r="AI446" i="12"/>
  <c r="C3494" i="13" s="1"/>
  <c r="AJ188" i="12"/>
  <c r="D3752" i="13" s="1"/>
  <c r="AI188" i="12"/>
  <c r="C3752" i="13" s="1"/>
  <c r="AI2630" i="12"/>
  <c r="C1310" i="13" s="1"/>
  <c r="AJ2630" i="12"/>
  <c r="D1310" i="13" s="1"/>
  <c r="AI1463" i="12"/>
  <c r="C2477" i="13" s="1"/>
  <c r="AJ1463" i="12"/>
  <c r="D2477" i="13" s="1"/>
  <c r="AI2338" i="12"/>
  <c r="C1602" i="13" s="1"/>
  <c r="AJ2338" i="12"/>
  <c r="D1602" i="13" s="1"/>
  <c r="AJ2518" i="12"/>
  <c r="D1422" i="13" s="1"/>
  <c r="AI2518" i="12"/>
  <c r="C1422" i="13" s="1"/>
  <c r="AJ398" i="12"/>
  <c r="D3542" i="13" s="1"/>
  <c r="AI398" i="12"/>
  <c r="C3542" i="13" s="1"/>
  <c r="AI2446" i="12"/>
  <c r="C1494" i="13" s="1"/>
  <c r="AJ2446" i="12"/>
  <c r="D1494" i="13" s="1"/>
  <c r="AJ1903" i="12"/>
  <c r="D2037" i="13" s="1"/>
  <c r="AI1903" i="12"/>
  <c r="C2037" i="13" s="1"/>
  <c r="AJ1001" i="12"/>
  <c r="D2939" i="13" s="1"/>
  <c r="AI1001" i="12"/>
  <c r="C2939" i="13" s="1"/>
  <c r="AI1898" i="12"/>
  <c r="C2042" i="13" s="1"/>
  <c r="AJ1898" i="12"/>
  <c r="D2042" i="13" s="1"/>
  <c r="AJ1676" i="12"/>
  <c r="D2264" i="13" s="1"/>
  <c r="AI1676" i="12"/>
  <c r="C2264" i="13" s="1"/>
  <c r="AJ1983" i="12"/>
  <c r="D1957" i="13" s="1"/>
  <c r="AI1983" i="12"/>
  <c r="C1957" i="13" s="1"/>
  <c r="AJ1109" i="12"/>
  <c r="D2831" i="13" s="1"/>
  <c r="AI1109" i="12"/>
  <c r="C2831" i="13" s="1"/>
  <c r="AI918" i="12"/>
  <c r="C3022" i="13" s="1"/>
  <c r="AJ918" i="12"/>
  <c r="D3022" i="13" s="1"/>
  <c r="AJ2103" i="12"/>
  <c r="D1837" i="13" s="1"/>
  <c r="AI2103" i="12"/>
  <c r="C1837" i="13" s="1"/>
  <c r="AI1417" i="12"/>
  <c r="C2523" i="13" s="1"/>
  <c r="AJ1417" i="12"/>
  <c r="D2523" i="13" s="1"/>
  <c r="AJ1863" i="12"/>
  <c r="D2077" i="13" s="1"/>
  <c r="AI1863" i="12"/>
  <c r="C2077" i="13" s="1"/>
  <c r="AJ3889" i="12"/>
  <c r="D51" i="13" s="1"/>
  <c r="AI3889" i="12"/>
  <c r="C51" i="13" s="1"/>
  <c r="AI2627" i="12"/>
  <c r="C1313" i="13" s="1"/>
  <c r="AJ2627" i="12"/>
  <c r="D1313" i="13" s="1"/>
  <c r="AI1678" i="12"/>
  <c r="C2262" i="13" s="1"/>
  <c r="AJ1678" i="12"/>
  <c r="D2262" i="13" s="1"/>
  <c r="AI1341" i="12"/>
  <c r="C2599" i="13" s="1"/>
  <c r="AJ1341" i="12"/>
  <c r="D2599" i="13" s="1"/>
  <c r="AI3723" i="12"/>
  <c r="C217" i="13" s="1"/>
  <c r="AJ3723" i="12"/>
  <c r="D217" i="13" s="1"/>
  <c r="AI3451" i="12"/>
  <c r="C489" i="13" s="1"/>
  <c r="AJ3451" i="12"/>
  <c r="D489" i="13" s="1"/>
  <c r="AI3138" i="12"/>
  <c r="C802" i="13" s="1"/>
  <c r="AI3159" i="12"/>
  <c r="C781" i="13" s="1"/>
  <c r="AJ3159" i="12"/>
  <c r="D781" i="13" s="1"/>
  <c r="AI603" i="12"/>
  <c r="C3337" i="13" s="1"/>
  <c r="AJ603" i="12"/>
  <c r="D3337" i="13" s="1"/>
  <c r="AI2962" i="12"/>
  <c r="C978" i="13" s="1"/>
  <c r="AJ2962" i="12"/>
  <c r="D978" i="13" s="1"/>
  <c r="AI3779" i="12"/>
  <c r="C161" i="13" s="1"/>
  <c r="AJ3779" i="12"/>
  <c r="D161" i="13" s="1"/>
  <c r="AJ2550" i="12"/>
  <c r="D1390" i="13" s="1"/>
  <c r="AI2550" i="12"/>
  <c r="C1390" i="13" s="1"/>
  <c r="AJ1402" i="12"/>
  <c r="D2538" i="13" s="1"/>
  <c r="AI1402" i="12"/>
  <c r="C2538" i="13" s="1"/>
  <c r="AI1425" i="12"/>
  <c r="C2515" i="13" s="1"/>
  <c r="AJ1425" i="12"/>
  <c r="D2515" i="13" s="1"/>
  <c r="AI2246" i="12"/>
  <c r="C1694" i="13" s="1"/>
  <c r="AJ2246" i="12"/>
  <c r="D1694" i="13" s="1"/>
  <c r="AI2747" i="12"/>
  <c r="C1193" i="13" s="1"/>
  <c r="AJ2747" i="12"/>
  <c r="D1193" i="13" s="1"/>
  <c r="AJ1159" i="12"/>
  <c r="D2781" i="13" s="1"/>
  <c r="AI1159" i="12"/>
  <c r="C2781" i="13" s="1"/>
  <c r="AJ1005" i="12"/>
  <c r="D2935" i="13" s="1"/>
  <c r="AI1005" i="12"/>
  <c r="C2935" i="13" s="1"/>
  <c r="AI217" i="12"/>
  <c r="C3723" i="13" s="1"/>
  <c r="AJ217" i="12"/>
  <c r="D3723" i="13" s="1"/>
  <c r="AI2675" i="12"/>
  <c r="C1265" i="13" s="1"/>
  <c r="AJ2675" i="12"/>
  <c r="D1265" i="13" s="1"/>
  <c r="AI756" i="12"/>
  <c r="C3184" i="13" s="1"/>
  <c r="AJ756" i="12"/>
  <c r="D3184" i="13" s="1"/>
  <c r="AJ3004" i="12"/>
  <c r="D936" i="13" s="1"/>
  <c r="AI3004" i="12"/>
  <c r="C936" i="13" s="1"/>
  <c r="AI1935" i="12"/>
  <c r="C2005" i="13" s="1"/>
  <c r="AJ1935" i="12"/>
  <c r="D2005" i="13" s="1"/>
  <c r="AJ162" i="12"/>
  <c r="D3778" i="13" s="1"/>
  <c r="AI162" i="12"/>
  <c r="C3778" i="13" s="1"/>
  <c r="AJ886" i="12"/>
  <c r="D3054" i="13" s="1"/>
  <c r="AI886" i="12"/>
  <c r="C3054" i="13" s="1"/>
  <c r="AI1496" i="12"/>
  <c r="C2444" i="13" s="1"/>
  <c r="AJ1496" i="12"/>
  <c r="D2444" i="13" s="1"/>
  <c r="AI1846" i="12"/>
  <c r="C2094" i="13" s="1"/>
  <c r="AJ1846" i="12"/>
  <c r="D2094" i="13" s="1"/>
  <c r="AI2940" i="12"/>
  <c r="C1000" i="13" s="1"/>
  <c r="AJ2940" i="12"/>
  <c r="D1000" i="13" s="1"/>
  <c r="AJ869" i="12"/>
  <c r="D3071" i="13" s="1"/>
  <c r="AI869" i="12"/>
  <c r="C3071" i="13" s="1"/>
  <c r="AI3651" i="12"/>
  <c r="C289" i="13" s="1"/>
  <c r="AJ3651" i="12"/>
  <c r="D289" i="13" s="1"/>
  <c r="AJ1104" i="12"/>
  <c r="D2836" i="13" s="1"/>
  <c r="AI1104" i="12"/>
  <c r="C2836" i="13" s="1"/>
  <c r="AH3476" i="12"/>
  <c r="AH3660" i="12"/>
  <c r="AI368" i="12"/>
  <c r="C3572" i="13" s="1"/>
  <c r="AJ368" i="12"/>
  <c r="D3572" i="13" s="1"/>
  <c r="AI3577" i="12"/>
  <c r="C363" i="13" s="1"/>
  <c r="AJ3577" i="12"/>
  <c r="D363" i="13" s="1"/>
  <c r="AI2831" i="12"/>
  <c r="C1109" i="13" s="1"/>
  <c r="AJ2831" i="12"/>
  <c r="D1109" i="13" s="1"/>
  <c r="AI3345" i="12"/>
  <c r="C595" i="13" s="1"/>
  <c r="AJ3345" i="12"/>
  <c r="D595" i="13" s="1"/>
  <c r="AJ3391" i="12"/>
  <c r="D549" i="13" s="1"/>
  <c r="AI3391" i="12"/>
  <c r="C549" i="13" s="1"/>
  <c r="AI3266" i="12"/>
  <c r="C674" i="13" s="1"/>
  <c r="AJ3266" i="12"/>
  <c r="D674" i="13" s="1"/>
  <c r="AJ1737" i="12"/>
  <c r="D2203" i="13" s="1"/>
  <c r="AI1737" i="12"/>
  <c r="C2203" i="13" s="1"/>
  <c r="AI2743" i="12"/>
  <c r="C1197" i="13" s="1"/>
  <c r="AJ2743" i="12"/>
  <c r="D1197" i="13" s="1"/>
  <c r="AJ753" i="12"/>
  <c r="D3187" i="13" s="1"/>
  <c r="AI753" i="12"/>
  <c r="C3187" i="13" s="1"/>
  <c r="AI2240" i="12"/>
  <c r="C1700" i="13" s="1"/>
  <c r="AJ2240" i="12"/>
  <c r="D1700" i="13" s="1"/>
  <c r="AJ2651" i="12"/>
  <c r="D1289" i="13" s="1"/>
  <c r="AI2651" i="12"/>
  <c r="C1289" i="13" s="1"/>
  <c r="AH2442" i="12"/>
  <c r="AH3503" i="12"/>
  <c r="AH3604" i="12"/>
  <c r="AH3907" i="12"/>
  <c r="AH3427" i="12"/>
  <c r="AJ3180" i="12"/>
  <c r="D760" i="13" s="1"/>
  <c r="AI3180" i="12"/>
  <c r="C760" i="13" s="1"/>
  <c r="AI1156" i="12"/>
  <c r="C2784" i="13" s="1"/>
  <c r="AJ1156" i="12"/>
  <c r="D2784" i="13" s="1"/>
  <c r="AI1340" i="12"/>
  <c r="C2600" i="13" s="1"/>
  <c r="AJ1340" i="12"/>
  <c r="D2600" i="13" s="1"/>
  <c r="AJ690" i="12"/>
  <c r="D3250" i="13" s="1"/>
  <c r="AI690" i="12"/>
  <c r="C3250" i="13" s="1"/>
  <c r="AI3024" i="12"/>
  <c r="C916" i="13" s="1"/>
  <c r="AJ3024" i="12"/>
  <c r="D916" i="13" s="1"/>
  <c r="AI1451" i="12"/>
  <c r="C2489" i="13" s="1"/>
  <c r="AJ1451" i="12"/>
  <c r="D2489" i="13" s="1"/>
  <c r="AJ1472" i="12"/>
  <c r="D2468" i="13" s="1"/>
  <c r="AI1472" i="12"/>
  <c r="C2468" i="13" s="1"/>
  <c r="AI1170" i="12"/>
  <c r="C2770" i="13" s="1"/>
  <c r="AJ1170" i="12"/>
  <c r="D2770" i="13" s="1"/>
  <c r="AJ2867" i="12"/>
  <c r="D1073" i="13" s="1"/>
  <c r="AI2867" i="12"/>
  <c r="C1073" i="13" s="1"/>
  <c r="AI1317" i="12"/>
  <c r="C2623" i="13" s="1"/>
  <c r="AJ1317" i="12"/>
  <c r="D2623" i="13" s="1"/>
  <c r="AI2810" i="12"/>
  <c r="C1130" i="13" s="1"/>
  <c r="AJ2810" i="12"/>
  <c r="D1130" i="13" s="1"/>
  <c r="AH3661" i="12"/>
  <c r="AH3872" i="12"/>
  <c r="AI3459" i="12"/>
  <c r="C481" i="13" s="1"/>
  <c r="AJ3459" i="12"/>
  <c r="D481" i="13" s="1"/>
  <c r="AJ2892" i="12"/>
  <c r="D1048" i="13" s="1"/>
  <c r="AI2892" i="12"/>
  <c r="C1048" i="13" s="1"/>
  <c r="AJ3163" i="12"/>
  <c r="D777" i="13" s="1"/>
  <c r="AI3163" i="12"/>
  <c r="C777" i="13" s="1"/>
  <c r="AJ1762" i="12"/>
  <c r="D2178" i="13" s="1"/>
  <c r="AI1762" i="12"/>
  <c r="C2178" i="13" s="1"/>
  <c r="AI601" i="12"/>
  <c r="C3339" i="13" s="1"/>
  <c r="AJ601" i="12"/>
  <c r="D3339" i="13" s="1"/>
  <c r="AI966" i="12"/>
  <c r="C2974" i="13" s="1"/>
  <c r="AJ966" i="12"/>
  <c r="D2974" i="13" s="1"/>
  <c r="AJ299" i="12"/>
  <c r="D3641" i="13" s="1"/>
  <c r="AI299" i="12"/>
  <c r="C3641" i="13" s="1"/>
  <c r="AI555" i="12"/>
  <c r="C3385" i="13" s="1"/>
  <c r="AJ555" i="12"/>
  <c r="D3385" i="13" s="1"/>
  <c r="AJ3325" i="12"/>
  <c r="D615" i="13" s="1"/>
  <c r="AI3325" i="12"/>
  <c r="C615" i="13" s="1"/>
  <c r="AI1026" i="12"/>
  <c r="C2914" i="13" s="1"/>
  <c r="AJ1026" i="12"/>
  <c r="D2914" i="13" s="1"/>
  <c r="AI431" i="12"/>
  <c r="C3509" i="13" s="1"/>
  <c r="AJ431" i="12"/>
  <c r="D3509" i="13" s="1"/>
  <c r="AH3776" i="12"/>
  <c r="AI2007" i="12"/>
  <c r="C1933" i="13" s="1"/>
  <c r="AJ2007" i="12"/>
  <c r="D1933" i="13" s="1"/>
  <c r="AJ1664" i="12"/>
  <c r="D2276" i="13" s="1"/>
  <c r="AI1664" i="12"/>
  <c r="C2276" i="13" s="1"/>
  <c r="AI3913" i="12"/>
  <c r="C27" i="13" s="1"/>
  <c r="AJ3913" i="12"/>
  <c r="D27" i="13" s="1"/>
  <c r="AI1382" i="12"/>
  <c r="C2558" i="13" s="1"/>
  <c r="AJ1382" i="12"/>
  <c r="D2558" i="13" s="1"/>
  <c r="AI2064" i="12"/>
  <c r="C1876" i="13" s="1"/>
  <c r="AJ2064" i="12"/>
  <c r="D1876" i="13" s="1"/>
  <c r="AJ1777" i="12"/>
  <c r="D2163" i="13" s="1"/>
  <c r="AI1777" i="12"/>
  <c r="C2163" i="13" s="1"/>
  <c r="AI3796" i="12"/>
  <c r="C144" i="13" s="1"/>
  <c r="AJ3796" i="12"/>
  <c r="D144" i="13" s="1"/>
  <c r="AI1731" i="12"/>
  <c r="C2209" i="13" s="1"/>
  <c r="AJ1731" i="12"/>
  <c r="D2209" i="13" s="1"/>
  <c r="AI2372" i="12"/>
  <c r="C1568" i="13" s="1"/>
  <c r="AJ2372" i="12"/>
  <c r="D1568" i="13" s="1"/>
  <c r="AJ1040" i="12"/>
  <c r="D2900" i="13" s="1"/>
  <c r="AI1040" i="12"/>
  <c r="C2900" i="13" s="1"/>
  <c r="AJ3047" i="12"/>
  <c r="D893" i="13" s="1"/>
  <c r="AI3047" i="12"/>
  <c r="C893" i="13" s="1"/>
  <c r="AI724" i="12"/>
  <c r="C3216" i="13" s="1"/>
  <c r="AJ724" i="12"/>
  <c r="D3216" i="13" s="1"/>
  <c r="AH3630" i="12"/>
  <c r="AH3875" i="12"/>
  <c r="AH3248" i="12"/>
  <c r="AI459" i="12"/>
  <c r="C3481" i="13" s="1"/>
  <c r="AJ459" i="12"/>
  <c r="D3481" i="13" s="1"/>
  <c r="AI1524" i="12"/>
  <c r="C2416" i="13" s="1"/>
  <c r="AJ1524" i="12"/>
  <c r="D2416" i="13" s="1"/>
  <c r="AJ1718" i="12"/>
  <c r="D2222" i="13" s="1"/>
  <c r="AI1718" i="12"/>
  <c r="C2222" i="13" s="1"/>
  <c r="AJ161" i="12"/>
  <c r="D3779" i="13" s="1"/>
  <c r="AI161" i="12"/>
  <c r="C3779" i="13" s="1"/>
  <c r="AJ2632" i="12"/>
  <c r="D1308" i="13" s="1"/>
  <c r="AI2632" i="12"/>
  <c r="C1308" i="13" s="1"/>
  <c r="AJ772" i="12"/>
  <c r="D3168" i="13" s="1"/>
  <c r="AI772" i="12"/>
  <c r="C3168" i="13" s="1"/>
  <c r="AI2783" i="12"/>
  <c r="C1157" i="13" s="1"/>
  <c r="AJ2783" i="12"/>
  <c r="D1157" i="13" s="1"/>
  <c r="AJ788" i="12"/>
  <c r="D3152" i="13" s="1"/>
  <c r="AI788" i="12"/>
  <c r="C3152" i="13" s="1"/>
  <c r="AI3429" i="12"/>
  <c r="C511" i="13" s="1"/>
  <c r="AJ3429" i="12"/>
  <c r="D511" i="13" s="1"/>
  <c r="AI992" i="12"/>
  <c r="C2948" i="13" s="1"/>
  <c r="AJ992" i="12"/>
  <c r="D2948" i="13" s="1"/>
  <c r="AI252" i="12"/>
  <c r="C3688" i="13" s="1"/>
  <c r="AJ252" i="12"/>
  <c r="D3688" i="13" s="1"/>
  <c r="AI1609" i="12"/>
  <c r="C2331" i="13" s="1"/>
  <c r="AJ1609" i="12"/>
  <c r="D2331" i="13" s="1"/>
  <c r="AI2419" i="12"/>
  <c r="C1521" i="13" s="1"/>
  <c r="AJ2419" i="12"/>
  <c r="D1521" i="13" s="1"/>
  <c r="AJ1618" i="12"/>
  <c r="D2322" i="13" s="1"/>
  <c r="AI1618" i="12"/>
  <c r="C2322" i="13" s="1"/>
  <c r="AI1559" i="12"/>
  <c r="C2381" i="13" s="1"/>
  <c r="AJ1559" i="12"/>
  <c r="D2381" i="13" s="1"/>
  <c r="AI2526" i="12"/>
  <c r="C1414" i="13" s="1"/>
  <c r="AJ2526" i="12"/>
  <c r="D1414" i="13" s="1"/>
  <c r="AJ2317" i="12"/>
  <c r="D1623" i="13" s="1"/>
  <c r="AI2317" i="12"/>
  <c r="C1623" i="13" s="1"/>
  <c r="AJ402" i="12"/>
  <c r="D3538" i="13" s="1"/>
  <c r="AI402" i="12"/>
  <c r="C3538" i="13" s="1"/>
  <c r="AI3844" i="12"/>
  <c r="C96" i="13" s="1"/>
  <c r="AJ3844" i="12"/>
  <c r="D96" i="13" s="1"/>
  <c r="AI747" i="12"/>
  <c r="C3193" i="13" s="1"/>
  <c r="AJ747" i="12"/>
  <c r="D3193" i="13" s="1"/>
  <c r="AI1245" i="12"/>
  <c r="C2695" i="13" s="1"/>
  <c r="AJ1245" i="12"/>
  <c r="D2695" i="13" s="1"/>
  <c r="AJ802" i="12"/>
  <c r="D3138" i="13" s="1"/>
  <c r="AI802" i="12"/>
  <c r="C3138" i="13" s="1"/>
  <c r="AI853" i="12"/>
  <c r="C3087" i="13" s="1"/>
  <c r="AJ853" i="12"/>
  <c r="D3087" i="13" s="1"/>
  <c r="AI317" i="12"/>
  <c r="C3623" i="13" s="1"/>
  <c r="AJ317" i="12"/>
  <c r="D3623" i="13" s="1"/>
  <c r="AI1434" i="12"/>
  <c r="C2506" i="13" s="1"/>
  <c r="AJ1434" i="12"/>
  <c r="D2506" i="13" s="1"/>
  <c r="AI2206" i="12"/>
  <c r="C1734" i="13" s="1"/>
  <c r="AJ2206" i="12"/>
  <c r="D1734" i="13" s="1"/>
  <c r="AH3261" i="12"/>
  <c r="AH3235" i="12"/>
  <c r="AH3749" i="12"/>
  <c r="AH3390" i="12"/>
  <c r="AH3044" i="12"/>
  <c r="AH3147" i="12"/>
  <c r="AH3748" i="12"/>
  <c r="AH2775" i="12"/>
  <c r="AH2149" i="12"/>
  <c r="AH2474" i="12"/>
  <c r="AH3438" i="12"/>
  <c r="AH3442" i="12"/>
  <c r="AH3249" i="12"/>
  <c r="AH3474" i="12"/>
  <c r="AH3509" i="12"/>
  <c r="AH3827" i="12"/>
  <c r="AH2186" i="12"/>
  <c r="AH3697" i="12"/>
  <c r="AH3072" i="12"/>
  <c r="AH2883" i="12"/>
  <c r="AH3422" i="12"/>
  <c r="AI3575" i="12" l="1"/>
  <c r="C365" i="13" s="1"/>
  <c r="AJ3239" i="12"/>
  <c r="D701" i="13" s="1"/>
  <c r="AI3544" i="12"/>
  <c r="C396" i="13" s="1"/>
  <c r="AI2758" i="12"/>
  <c r="C1182" i="13" s="1"/>
  <c r="AI3831" i="12"/>
  <c r="C109" i="13" s="1"/>
  <c r="AJ2591" i="12"/>
  <c r="D1349" i="13" s="1"/>
  <c r="AJ2807" i="12"/>
  <c r="D1133" i="13" s="1"/>
  <c r="AI2453" i="12"/>
  <c r="C1487" i="13" s="1"/>
  <c r="AJ3432" i="12"/>
  <c r="D508" i="13" s="1"/>
  <c r="AI3900" i="12"/>
  <c r="C40" i="13" s="1"/>
  <c r="AI3435" i="12"/>
  <c r="C505" i="13" s="1"/>
  <c r="AJ2559" i="12"/>
  <c r="D1381" i="13" s="1"/>
  <c r="AI3089" i="12"/>
  <c r="C851" i="13" s="1"/>
  <c r="AJ3922" i="12"/>
  <c r="D18" i="13" s="1"/>
  <c r="AJ3925" i="12"/>
  <c r="D15" i="13" s="1"/>
  <c r="AI3134" i="12"/>
  <c r="C806" i="13" s="1"/>
  <c r="AI3142" i="12"/>
  <c r="C798" i="13" s="1"/>
  <c r="AJ3766" i="12"/>
  <c r="D174" i="13" s="1"/>
  <c r="AJ3846" i="12"/>
  <c r="D94" i="13" s="1"/>
  <c r="AI3777" i="12"/>
  <c r="C163" i="13" s="1"/>
  <c r="AJ3861" i="12"/>
  <c r="D79" i="13" s="1"/>
  <c r="AI3883" i="12"/>
  <c r="C57" i="13" s="1"/>
  <c r="AJ2274" i="12"/>
  <c r="D1666" i="13" s="1"/>
  <c r="AI3793" i="12"/>
  <c r="C147" i="13" s="1"/>
  <c r="AJ3319" i="12"/>
  <c r="D621" i="13" s="1"/>
  <c r="AJ3123" i="12"/>
  <c r="D817" i="13" s="1"/>
  <c r="AI3840" i="12"/>
  <c r="C100" i="13" s="1"/>
  <c r="AJ3013" i="12"/>
  <c r="D927" i="13" s="1"/>
  <c r="AI3784" i="12"/>
  <c r="C156" i="13" s="1"/>
  <c r="AJ3806" i="12"/>
  <c r="D134" i="13" s="1"/>
  <c r="AI3486" i="12"/>
  <c r="C454" i="13" s="1"/>
  <c r="AJ2146" i="12"/>
  <c r="D1794" i="13" s="1"/>
  <c r="AI3144" i="12"/>
  <c r="C796" i="13" s="1"/>
  <c r="AJ2475" i="12"/>
  <c r="D1465" i="13" s="1"/>
  <c r="AI3009" i="12"/>
  <c r="C931" i="13" s="1"/>
  <c r="AI3719" i="12"/>
  <c r="C221" i="13" s="1"/>
  <c r="AJ2374" i="12"/>
  <c r="D1566" i="13" s="1"/>
  <c r="AI2505" i="12"/>
  <c r="C1435" i="13" s="1"/>
  <c r="AJ3475" i="12"/>
  <c r="D465" i="13" s="1"/>
  <c r="AI3373" i="12"/>
  <c r="C567" i="13" s="1"/>
  <c r="AI3788" i="12"/>
  <c r="C152" i="13" s="1"/>
  <c r="AI3462" i="12"/>
  <c r="C478" i="13" s="1"/>
  <c r="AI3200" i="12"/>
  <c r="C740" i="13" s="1"/>
  <c r="AI3297" i="12"/>
  <c r="C643" i="13" s="1"/>
  <c r="AI3146" i="12"/>
  <c r="C794" i="13" s="1"/>
  <c r="AI3383" i="12"/>
  <c r="C557" i="13" s="1"/>
  <c r="AI3155" i="12"/>
  <c r="C785" i="13" s="1"/>
  <c r="AI3714" i="12"/>
  <c r="C226" i="13" s="1"/>
  <c r="AJ3929" i="12"/>
  <c r="D11" i="13" s="1"/>
  <c r="AI2497" i="12"/>
  <c r="C1443" i="13" s="1"/>
  <c r="AJ2334" i="12"/>
  <c r="D1606" i="13" s="1"/>
  <c r="AJ3847" i="12"/>
  <c r="D93" i="13" s="1"/>
  <c r="AJ3852" i="12"/>
  <c r="D88" i="13" s="1"/>
  <c r="AI2422" i="12"/>
  <c r="C1518" i="13" s="1"/>
  <c r="AI3283" i="12"/>
  <c r="C657" i="13" s="1"/>
  <c r="AJ2913" i="12"/>
  <c r="D1027" i="13" s="1"/>
  <c r="AI3605" i="12"/>
  <c r="C335" i="13" s="1"/>
  <c r="AJ3408" i="12"/>
  <c r="D532" i="13" s="1"/>
  <c r="AI3003" i="12"/>
  <c r="C937" i="13" s="1"/>
  <c r="AI3563" i="12"/>
  <c r="C377" i="13" s="1"/>
  <c r="AI3701" i="12"/>
  <c r="C239" i="13" s="1"/>
  <c r="AI3368" i="12"/>
  <c r="C572" i="13" s="1"/>
  <c r="AI3554" i="12"/>
  <c r="C386" i="13" s="1"/>
  <c r="AI3116" i="12"/>
  <c r="C824" i="13" s="1"/>
  <c r="AJ2581" i="12"/>
  <c r="D1359" i="13" s="1"/>
  <c r="AJ2993" i="12"/>
  <c r="D947" i="13" s="1"/>
  <c r="AJ2452" i="12"/>
  <c r="D1488" i="13" s="1"/>
  <c r="AI3382" i="12"/>
  <c r="C558" i="13" s="1"/>
  <c r="AI3635" i="12"/>
  <c r="C305" i="13" s="1"/>
  <c r="AJ2173" i="12"/>
  <c r="D1767" i="13" s="1"/>
  <c r="AI3206" i="12"/>
  <c r="C734" i="13" s="1"/>
  <c r="AJ3506" i="12"/>
  <c r="D434" i="13" s="1"/>
  <c r="AI3783" i="12"/>
  <c r="C157" i="13" s="1"/>
  <c r="AI2488" i="12"/>
  <c r="C1452" i="13" s="1"/>
  <c r="AJ3822" i="12"/>
  <c r="D118" i="13" s="1"/>
  <c r="AJ2462" i="12"/>
  <c r="D1478" i="13" s="1"/>
  <c r="AJ2430" i="12"/>
  <c r="D1510" i="13" s="1"/>
  <c r="AJ3598" i="12"/>
  <c r="D342" i="13" s="1"/>
  <c r="AJ3803" i="12"/>
  <c r="D137" i="13" s="1"/>
  <c r="AI2447" i="12"/>
  <c r="C1493" i="13" s="1"/>
  <c r="AJ3785" i="12"/>
  <c r="D155" i="13" s="1"/>
  <c r="AI3839" i="12"/>
  <c r="C101" i="13" s="1"/>
  <c r="AJ2262" i="12"/>
  <c r="D1678" i="13" s="1"/>
  <c r="AJ3923" i="12"/>
  <c r="D17" i="13" s="1"/>
  <c r="AJ2241" i="12"/>
  <c r="D1699" i="13" s="1"/>
  <c r="AI3173" i="12"/>
  <c r="C767" i="13" s="1"/>
  <c r="AJ2226" i="12"/>
  <c r="D1714" i="13" s="1"/>
  <c r="AJ3692" i="12"/>
  <c r="D248" i="13" s="1"/>
  <c r="AJ2203" i="12"/>
  <c r="D1737" i="13" s="1"/>
  <c r="AI3479" i="12"/>
  <c r="C461" i="13" s="1"/>
  <c r="AJ3814" i="12"/>
  <c r="D126" i="13" s="1"/>
  <c r="AJ3177" i="12"/>
  <c r="D763" i="13" s="1"/>
  <c r="AI3343" i="12"/>
  <c r="C597" i="13" s="1"/>
  <c r="AI3280" i="12"/>
  <c r="C660" i="13" s="1"/>
  <c r="AJ3904" i="12"/>
  <c r="D36" i="13" s="1"/>
  <c r="AI3622" i="12"/>
  <c r="C318" i="13" s="1"/>
  <c r="AJ2905" i="12"/>
  <c r="D1035" i="13" s="1"/>
  <c r="AI3348" i="12"/>
  <c r="C592" i="13" s="1"/>
  <c r="AJ3761" i="12"/>
  <c r="D179" i="13" s="1"/>
  <c r="AI3879" i="12"/>
  <c r="C61" i="13" s="1"/>
  <c r="AJ3301" i="12"/>
  <c r="D639" i="13" s="1"/>
  <c r="AJ3835" i="12"/>
  <c r="D105" i="13" s="1"/>
  <c r="AJ3573" i="12"/>
  <c r="D367" i="13" s="1"/>
  <c r="AJ2383" i="12"/>
  <c r="D1557" i="13" s="1"/>
  <c r="AJ3815" i="12"/>
  <c r="D125" i="13" s="1"/>
  <c r="AI3739" i="12"/>
  <c r="C201" i="13" s="1"/>
  <c r="AJ3729" i="12"/>
  <c r="D211" i="13" s="1"/>
  <c r="AI3167" i="12"/>
  <c r="C773" i="13" s="1"/>
  <c r="AI3096" i="12"/>
  <c r="C844" i="13" s="1"/>
  <c r="AJ3365" i="12"/>
  <c r="D575" i="13" s="1"/>
  <c r="AI3561" i="12"/>
  <c r="C379" i="13" s="1"/>
  <c r="AJ3530" i="12"/>
  <c r="D410" i="13" s="1"/>
  <c r="AJ3903" i="12"/>
  <c r="D37" i="13" s="1"/>
  <c r="AI3672" i="12"/>
  <c r="C268" i="13" s="1"/>
  <c r="AJ3461" i="12"/>
  <c r="D479" i="13" s="1"/>
  <c r="AI2686" i="12"/>
  <c r="C1254" i="13" s="1"/>
  <c r="AJ3493" i="12"/>
  <c r="D447" i="13" s="1"/>
  <c r="AJ3539" i="12"/>
  <c r="D401" i="13" s="1"/>
  <c r="AI3902" i="12"/>
  <c r="C38" i="13" s="1"/>
  <c r="AJ3415" i="12"/>
  <c r="D525" i="13" s="1"/>
  <c r="AJ3927" i="12"/>
  <c r="D13" i="13" s="1"/>
  <c r="AJ3919" i="12"/>
  <c r="D21" i="13" s="1"/>
  <c r="AI3648" i="12"/>
  <c r="C292" i="13" s="1"/>
  <c r="AI3220" i="12"/>
  <c r="C720" i="13" s="1"/>
  <c r="AI3137" i="12"/>
  <c r="C803" i="13" s="1"/>
  <c r="AJ3809" i="12"/>
  <c r="D131" i="13" s="1"/>
  <c r="AJ3039" i="12"/>
  <c r="D901" i="13" s="1"/>
  <c r="AI3204" i="12"/>
  <c r="C736" i="13" s="1"/>
  <c r="AJ3769" i="12"/>
  <c r="D171" i="13" s="1"/>
  <c r="AJ3754" i="12"/>
  <c r="D186" i="13" s="1"/>
  <c r="AI2886" i="12"/>
  <c r="C1054" i="13" s="1"/>
  <c r="AI2390" i="12"/>
  <c r="C1550" i="13" s="1"/>
  <c r="AJ3786" i="12"/>
  <c r="D154" i="13" s="1"/>
  <c r="AI2623" i="12"/>
  <c r="C1317" i="13" s="1"/>
  <c r="AI3288" i="12"/>
  <c r="C652" i="13" s="1"/>
  <c r="AI3522" i="12"/>
  <c r="C418" i="13" s="1"/>
  <c r="AJ2891" i="12"/>
  <c r="D1049" i="13" s="1"/>
  <c r="AI3031" i="12"/>
  <c r="C909" i="13" s="1"/>
  <c r="AJ3928" i="12"/>
  <c r="D12" i="13" s="1"/>
  <c r="AJ3741" i="12"/>
  <c r="D199" i="13" s="1"/>
  <c r="AI3639" i="12"/>
  <c r="C301" i="13" s="1"/>
  <c r="AJ3646" i="12"/>
  <c r="D294" i="13" s="1"/>
  <c r="AI2701" i="12"/>
  <c r="C1239" i="13" s="1"/>
  <c r="AI3402" i="12"/>
  <c r="C538" i="13" s="1"/>
  <c r="AJ3656" i="12"/>
  <c r="D284" i="13" s="1"/>
  <c r="AI3698" i="12"/>
  <c r="C242" i="13" s="1"/>
  <c r="AJ3811" i="12"/>
  <c r="D129" i="13" s="1"/>
  <c r="AJ3617" i="12"/>
  <c r="D323" i="13" s="1"/>
  <c r="AI2797" i="12"/>
  <c r="C1143" i="13" s="1"/>
  <c r="AI3025" i="12"/>
  <c r="C915" i="13" s="1"/>
  <c r="AJ3758" i="12"/>
  <c r="D182" i="13" s="1"/>
  <c r="AI3825" i="12"/>
  <c r="C115" i="13" s="1"/>
  <c r="AJ3867" i="12"/>
  <c r="D73" i="13" s="1"/>
  <c r="AJ3378" i="12"/>
  <c r="D562" i="13" s="1"/>
  <c r="AJ3236" i="12"/>
  <c r="D704" i="13" s="1"/>
  <c r="AJ3778" i="12"/>
  <c r="D162" i="13" s="1"/>
  <c r="AI3655" i="12"/>
  <c r="C285" i="13" s="1"/>
  <c r="AJ3694" i="12"/>
  <c r="D246" i="13" s="1"/>
  <c r="AI2894" i="12"/>
  <c r="C1046" i="13" s="1"/>
  <c r="AJ3341" i="12"/>
  <c r="D599" i="13" s="1"/>
  <c r="AI3049" i="12"/>
  <c r="C891" i="13" s="1"/>
  <c r="AI3246" i="12"/>
  <c r="C694" i="13" s="1"/>
  <c r="AI2552" i="12"/>
  <c r="C1388" i="13" s="1"/>
  <c r="AI2916" i="12"/>
  <c r="C1024" i="13" s="1"/>
  <c r="AI3202" i="12"/>
  <c r="C738" i="13" s="1"/>
  <c r="AI3321" i="12"/>
  <c r="C619" i="13" s="1"/>
  <c r="AI2429" i="12"/>
  <c r="C1511" i="13" s="1"/>
  <c r="AI3436" i="12"/>
  <c r="C504" i="13" s="1"/>
  <c r="AI3819" i="12"/>
  <c r="C121" i="13" s="1"/>
  <c r="AI2066" i="12"/>
  <c r="C1874" i="13" s="1"/>
  <c r="AI3842" i="12"/>
  <c r="C98" i="13" s="1"/>
  <c r="AJ3156" i="12"/>
  <c r="D784" i="13" s="1"/>
  <c r="AJ3468" i="12"/>
  <c r="D472" i="13" s="1"/>
  <c r="AI3812" i="12"/>
  <c r="C128" i="13" s="1"/>
  <c r="AI3884" i="12"/>
  <c r="C56" i="13" s="1"/>
  <c r="AJ3478" i="12"/>
  <c r="D462" i="13" s="1"/>
  <c r="AI3370" i="12"/>
  <c r="C570" i="13" s="1"/>
  <c r="AJ3293" i="12"/>
  <c r="D647" i="13" s="1"/>
  <c r="AJ2358" i="12"/>
  <c r="D1582" i="13" s="1"/>
  <c r="AJ3690" i="12"/>
  <c r="D250" i="13" s="1"/>
  <c r="AI3818" i="12"/>
  <c r="C122" i="13" s="1"/>
  <c r="AJ3252" i="12"/>
  <c r="D688" i="13" s="1"/>
  <c r="AI3480" i="12"/>
  <c r="C460" i="13" s="1"/>
  <c r="AI3772" i="12"/>
  <c r="C168" i="13" s="1"/>
  <c r="AI3612" i="12"/>
  <c r="C328" i="13" s="1"/>
  <c r="AJ3649" i="12"/>
  <c r="D291" i="13" s="1"/>
  <c r="AI3642" i="12"/>
  <c r="C298" i="13" s="1"/>
  <c r="AJ3722" i="12"/>
  <c r="D218" i="13" s="1"/>
  <c r="AI2394" i="12"/>
  <c r="C1546" i="13" s="1"/>
  <c r="AJ3139" i="12"/>
  <c r="D801" i="13" s="1"/>
  <c r="AJ3603" i="12"/>
  <c r="D337" i="13" s="1"/>
  <c r="AI3746" i="12"/>
  <c r="C194" i="13" s="1"/>
  <c r="AI2687" i="12"/>
  <c r="C1253" i="13" s="1"/>
  <c r="AI2851" i="12"/>
  <c r="C1089" i="13" s="1"/>
  <c r="AI3735" i="12"/>
  <c r="C205" i="13" s="1"/>
  <c r="AJ3750" i="12"/>
  <c r="D190" i="13" s="1"/>
  <c r="AJ3344" i="12"/>
  <c r="D596" i="13" s="1"/>
  <c r="AI3178" i="12"/>
  <c r="C762" i="13" s="1"/>
  <c r="AJ3104" i="12"/>
  <c r="D836" i="13" s="1"/>
  <c r="AJ2350" i="12"/>
  <c r="D1590" i="13" s="1"/>
  <c r="AI3805" i="12"/>
  <c r="C135" i="13" s="1"/>
  <c r="AJ3860" i="12"/>
  <c r="D80" i="13" s="1"/>
  <c r="AJ3670" i="12"/>
  <c r="D270" i="13" s="1"/>
  <c r="AI3564" i="12"/>
  <c r="C376" i="13" s="1"/>
  <c r="AI3885" i="12"/>
  <c r="C55" i="13" s="1"/>
  <c r="AI3823" i="12"/>
  <c r="C117" i="13" s="1"/>
  <c r="AI3086" i="12"/>
  <c r="C854" i="13" s="1"/>
  <c r="AI3066" i="12"/>
  <c r="C874" i="13" s="1"/>
  <c r="AI3093" i="12"/>
  <c r="C847" i="13" s="1"/>
  <c r="AI3821" i="12"/>
  <c r="C119" i="13" s="1"/>
  <c r="AI2818" i="12"/>
  <c r="C1122" i="13" s="1"/>
  <c r="AI3533" i="12"/>
  <c r="C407" i="13" s="1"/>
  <c r="AJ3707" i="12"/>
  <c r="D233" i="13" s="1"/>
  <c r="AI3583" i="12"/>
  <c r="C357" i="13" s="1"/>
  <c r="AI3914" i="12"/>
  <c r="C26" i="13" s="1"/>
  <c r="AI3229" i="12"/>
  <c r="C711" i="13" s="1"/>
  <c r="AI3548" i="12"/>
  <c r="C392" i="13" s="1"/>
  <c r="AI3129" i="12"/>
  <c r="C811" i="13" s="1"/>
  <c r="AJ3497" i="12"/>
  <c r="D443" i="13" s="1"/>
  <c r="AI3214" i="12"/>
  <c r="C726" i="13" s="1"/>
  <c r="AI3589" i="12"/>
  <c r="C351" i="13" s="1"/>
  <c r="AI3679" i="12"/>
  <c r="C261" i="13" s="1"/>
  <c r="AJ3762" i="12"/>
  <c r="D178" i="13" s="1"/>
  <c r="AJ3711" i="12"/>
  <c r="D229" i="13" s="1"/>
  <c r="AI3455" i="12"/>
  <c r="C485" i="13" s="1"/>
  <c r="AJ2716" i="12"/>
  <c r="D1224" i="13" s="1"/>
  <c r="AI2343" i="12"/>
  <c r="C1597" i="13" s="1"/>
  <c r="AI3555" i="12"/>
  <c r="C385" i="13" s="1"/>
  <c r="AI3771" i="12"/>
  <c r="C169" i="13" s="1"/>
  <c r="AJ3667" i="12"/>
  <c r="D273" i="13" s="1"/>
  <c r="AI3848" i="12"/>
  <c r="C92" i="13" s="1"/>
  <c r="AI2852" i="12"/>
  <c r="C1088" i="13" s="1"/>
  <c r="AJ3653" i="12"/>
  <c r="D287" i="13" s="1"/>
  <c r="AI3346" i="12"/>
  <c r="C594" i="13" s="1"/>
  <c r="AI3412" i="12"/>
  <c r="C528" i="13" s="1"/>
  <c r="AJ3689" i="12"/>
  <c r="D251" i="13" s="1"/>
  <c r="AJ3908" i="12"/>
  <c r="D32" i="13" s="1"/>
  <c r="AJ2673" i="12"/>
  <c r="D1267" i="13" s="1"/>
  <c r="AI3854" i="12"/>
  <c r="C86" i="13" s="1"/>
  <c r="AJ3546" i="12"/>
  <c r="D394" i="13" s="1"/>
  <c r="AI2142" i="12"/>
  <c r="C1798" i="13" s="1"/>
  <c r="AJ3186" i="12"/>
  <c r="D754" i="13" s="1"/>
  <c r="AI3314" i="12"/>
  <c r="C626" i="13" s="1"/>
  <c r="AI2737" i="12"/>
  <c r="C1203" i="13" s="1"/>
  <c r="AJ3774" i="12"/>
  <c r="D166" i="13" s="1"/>
  <c r="AI3277" i="12"/>
  <c r="C663" i="13" s="1"/>
  <c r="AJ2459" i="12"/>
  <c r="D1481" i="13" s="1"/>
  <c r="AJ3857" i="12"/>
  <c r="D83" i="13" s="1"/>
  <c r="AJ2352" i="12"/>
  <c r="D1588" i="13" s="1"/>
  <c r="AI3693" i="12"/>
  <c r="C247" i="13" s="1"/>
  <c r="AJ3930" i="12"/>
  <c r="D10" i="13" s="1"/>
  <c r="AJ3472" i="12"/>
  <c r="D468" i="13" s="1"/>
  <c r="AJ3834" i="12"/>
  <c r="D106" i="13" s="1"/>
  <c r="AI3645" i="12"/>
  <c r="C295" i="13" s="1"/>
  <c r="AI3716" i="12"/>
  <c r="C224" i="13" s="1"/>
  <c r="AI3057" i="12"/>
  <c r="C883" i="13" s="1"/>
  <c r="AJ3733" i="12"/>
  <c r="D207" i="13" s="1"/>
  <c r="AI3529" i="12"/>
  <c r="C411" i="13" s="1"/>
  <c r="AJ3484" i="12"/>
  <c r="D456" i="13" s="1"/>
  <c r="AI3911" i="12"/>
  <c r="C29" i="13" s="1"/>
  <c r="AI3559" i="12"/>
  <c r="C381" i="13" s="1"/>
  <c r="AJ2233" i="12"/>
  <c r="D1707" i="13" s="1"/>
  <c r="AJ3660" i="12"/>
  <c r="D280" i="13" s="1"/>
  <c r="AI3660" i="12"/>
  <c r="C280" i="13" s="1"/>
  <c r="AJ3780" i="12"/>
  <c r="D160" i="13" s="1"/>
  <c r="AI3780" i="12"/>
  <c r="C160" i="13" s="1"/>
  <c r="AI2724" i="12"/>
  <c r="C1216" i="13" s="1"/>
  <c r="AJ2724" i="12"/>
  <c r="D1216" i="13" s="1"/>
  <c r="AI3335" i="12"/>
  <c r="C605" i="13" s="1"/>
  <c r="AJ3335" i="12"/>
  <c r="D605" i="13" s="1"/>
  <c r="AI2809" i="12"/>
  <c r="C1131" i="13" s="1"/>
  <c r="AJ2809" i="12"/>
  <c r="D1131" i="13" s="1"/>
  <c r="AI2908" i="12"/>
  <c r="C1032" i="13" s="1"/>
  <c r="AJ2908" i="12"/>
  <c r="D1032" i="13" s="1"/>
  <c r="AJ2888" i="12"/>
  <c r="D1052" i="13" s="1"/>
  <c r="AI2888" i="12"/>
  <c r="C1052" i="13" s="1"/>
  <c r="AJ3794" i="12"/>
  <c r="D146" i="13" s="1"/>
  <c r="AI3794" i="12"/>
  <c r="C146" i="13" s="1"/>
  <c r="AJ3829" i="12"/>
  <c r="D111" i="13" s="1"/>
  <c r="AI3829" i="12"/>
  <c r="C111" i="13" s="1"/>
  <c r="AI3709" i="12"/>
  <c r="C231" i="13" s="1"/>
  <c r="AJ3709" i="12"/>
  <c r="D231" i="13" s="1"/>
  <c r="AI3308" i="12"/>
  <c r="C632" i="13" s="1"/>
  <c r="AJ3308" i="12"/>
  <c r="D632" i="13" s="1"/>
  <c r="AI3841" i="12"/>
  <c r="C99" i="13" s="1"/>
  <c r="AJ3841" i="12"/>
  <c r="D99" i="13" s="1"/>
  <c r="AI3592" i="12"/>
  <c r="C348" i="13" s="1"/>
  <c r="AJ3592" i="12"/>
  <c r="D348" i="13" s="1"/>
  <c r="AI3215" i="12"/>
  <c r="C725" i="13" s="1"/>
  <c r="AJ3215" i="12"/>
  <c r="D725" i="13" s="1"/>
  <c r="AJ3372" i="12"/>
  <c r="D568" i="13" s="1"/>
  <c r="AI3372" i="12"/>
  <c r="C568" i="13" s="1"/>
  <c r="AI3513" i="12"/>
  <c r="C427" i="13" s="1"/>
  <c r="AJ3513" i="12"/>
  <c r="D427" i="13" s="1"/>
  <c r="AJ3147" i="12"/>
  <c r="D793" i="13" s="1"/>
  <c r="AI3147" i="12"/>
  <c r="C793" i="13" s="1"/>
  <c r="AJ3476" i="12"/>
  <c r="D464" i="13" s="1"/>
  <c r="AI3476" i="12"/>
  <c r="C464" i="13" s="1"/>
  <c r="AJ3920" i="12"/>
  <c r="D20" i="13" s="1"/>
  <c r="AI3920" i="12"/>
  <c r="C20" i="13" s="1"/>
  <c r="AI3787" i="12"/>
  <c r="C153" i="13" s="1"/>
  <c r="AJ3787" i="12"/>
  <c r="D153" i="13" s="1"/>
  <c r="AI3519" i="12"/>
  <c r="C421" i="13" s="1"/>
  <c r="AJ3519" i="12"/>
  <c r="D421" i="13" s="1"/>
  <c r="AI3909" i="12"/>
  <c r="C31" i="13" s="1"/>
  <c r="AJ3909" i="12"/>
  <c r="D31" i="13" s="1"/>
  <c r="AI3571" i="12"/>
  <c r="C369" i="13" s="1"/>
  <c r="AJ3571" i="12"/>
  <c r="D369" i="13" s="1"/>
  <c r="AJ3079" i="12"/>
  <c r="D861" i="13" s="1"/>
  <c r="AI3079" i="12"/>
  <c r="C861" i="13" s="1"/>
  <c r="AJ3882" i="12"/>
  <c r="D58" i="13" s="1"/>
  <c r="AI3882" i="12"/>
  <c r="C58" i="13" s="1"/>
  <c r="AI3407" i="12"/>
  <c r="C533" i="13" s="1"/>
  <c r="AJ3407" i="12"/>
  <c r="D533" i="13" s="1"/>
  <c r="AJ3586" i="12"/>
  <c r="D354" i="13" s="1"/>
  <c r="AI3586" i="12"/>
  <c r="C354" i="13" s="1"/>
  <c r="AI3278" i="12"/>
  <c r="C662" i="13" s="1"/>
  <c r="AJ3278" i="12"/>
  <c r="D662" i="13" s="1"/>
  <c r="AI3449" i="12"/>
  <c r="C491" i="13" s="1"/>
  <c r="AJ3449" i="12"/>
  <c r="D491" i="13" s="1"/>
  <c r="AJ3931" i="12"/>
  <c r="D9" i="13" s="1"/>
  <c r="AI3931" i="12"/>
  <c r="C9" i="13" s="1"/>
  <c r="AJ2769" i="12"/>
  <c r="D1171" i="13" s="1"/>
  <c r="AI2769" i="12"/>
  <c r="C1171" i="13" s="1"/>
  <c r="AI3669" i="12"/>
  <c r="C271" i="13" s="1"/>
  <c r="AJ3669" i="12"/>
  <c r="D271" i="13" s="1"/>
  <c r="AI2726" i="12"/>
  <c r="C1214" i="13" s="1"/>
  <c r="AJ2726" i="12"/>
  <c r="D1214" i="13" s="1"/>
  <c r="AJ3505" i="12"/>
  <c r="D435" i="13" s="1"/>
  <c r="AI3505" i="12"/>
  <c r="C435" i="13" s="1"/>
  <c r="AI3005" i="12"/>
  <c r="C935" i="13" s="1"/>
  <c r="AJ3005" i="12"/>
  <c r="D935" i="13" s="1"/>
  <c r="AI3748" i="12"/>
  <c r="C192" i="13" s="1"/>
  <c r="AJ3748" i="12"/>
  <c r="D192" i="13" s="1"/>
  <c r="AI3422" i="12"/>
  <c r="C518" i="13" s="1"/>
  <c r="AJ3422" i="12"/>
  <c r="D518" i="13" s="1"/>
  <c r="AI3044" i="12"/>
  <c r="C896" i="13" s="1"/>
  <c r="AJ3044" i="12"/>
  <c r="D896" i="13" s="1"/>
  <c r="AI3221" i="12"/>
  <c r="C719" i="13" s="1"/>
  <c r="AJ3221" i="12"/>
  <c r="D719" i="13" s="1"/>
  <c r="AI3574" i="12"/>
  <c r="C366" i="13" s="1"/>
  <c r="AJ3574" i="12"/>
  <c r="D366" i="13" s="1"/>
  <c r="AJ3500" i="12"/>
  <c r="D440" i="13" s="1"/>
  <c r="AI3500" i="12"/>
  <c r="C440" i="13" s="1"/>
  <c r="AI3634" i="12"/>
  <c r="C306" i="13" s="1"/>
  <c r="AJ3634" i="12"/>
  <c r="D306" i="13" s="1"/>
  <c r="AJ3862" i="12"/>
  <c r="D78" i="13" s="1"/>
  <c r="AI3862" i="12"/>
  <c r="C78" i="13" s="1"/>
  <c r="AI2704" i="12"/>
  <c r="C1236" i="13" s="1"/>
  <c r="AJ2704" i="12"/>
  <c r="D1236" i="13" s="1"/>
  <c r="AJ3136" i="12"/>
  <c r="D804" i="13" s="1"/>
  <c r="AI3136" i="12"/>
  <c r="C804" i="13" s="1"/>
  <c r="AI2911" i="12"/>
  <c r="C1029" i="13" s="1"/>
  <c r="AJ2911" i="12"/>
  <c r="D1029" i="13" s="1"/>
  <c r="AI2727" i="12"/>
  <c r="C1213" i="13" s="1"/>
  <c r="AJ2727" i="12"/>
  <c r="D1213" i="13" s="1"/>
  <c r="AJ3691" i="12"/>
  <c r="D249" i="13" s="1"/>
  <c r="AI3691" i="12"/>
  <c r="C249" i="13" s="1"/>
  <c r="AI3751" i="12"/>
  <c r="C189" i="13" s="1"/>
  <c r="AJ3751" i="12"/>
  <c r="D189" i="13" s="1"/>
  <c r="AI3753" i="12"/>
  <c r="C187" i="13" s="1"/>
  <c r="AJ3753" i="12"/>
  <c r="D187" i="13" s="1"/>
  <c r="AI3499" i="12"/>
  <c r="C441" i="13" s="1"/>
  <c r="AJ3499" i="12"/>
  <c r="D441" i="13" s="1"/>
  <c r="AI3084" i="12"/>
  <c r="C856" i="13" s="1"/>
  <c r="AJ3084" i="12"/>
  <c r="D856" i="13" s="1"/>
  <c r="AJ2644" i="12"/>
  <c r="D1296" i="13" s="1"/>
  <c r="AI2644" i="12"/>
  <c r="C1296" i="13" s="1"/>
  <c r="AJ3665" i="12"/>
  <c r="D275" i="13" s="1"/>
  <c r="AI3665" i="12"/>
  <c r="C275" i="13" s="1"/>
  <c r="AI3813" i="12"/>
  <c r="C127" i="13" s="1"/>
  <c r="AJ3813" i="12"/>
  <c r="D127" i="13" s="1"/>
  <c r="AJ3686" i="12"/>
  <c r="D254" i="13" s="1"/>
  <c r="AI3686" i="12"/>
  <c r="C254" i="13" s="1"/>
  <c r="AJ3752" i="12"/>
  <c r="D188" i="13" s="1"/>
  <c r="AI3752" i="12"/>
  <c r="C188" i="13" s="1"/>
  <c r="AI2288" i="12"/>
  <c r="C1652" i="13" s="1"/>
  <c r="AJ2288" i="12"/>
  <c r="D1652" i="13" s="1"/>
  <c r="AI3253" i="12"/>
  <c r="C687" i="13" s="1"/>
  <c r="AJ3253" i="12"/>
  <c r="D687" i="13" s="1"/>
  <c r="AJ2395" i="12"/>
  <c r="D1545" i="13" s="1"/>
  <c r="AI2395" i="12"/>
  <c r="C1545" i="13" s="1"/>
  <c r="AJ3828" i="12"/>
  <c r="D112" i="13" s="1"/>
  <c r="AI3828" i="12"/>
  <c r="C112" i="13" s="1"/>
  <c r="AJ3181" i="12"/>
  <c r="D759" i="13" s="1"/>
  <c r="AI3181" i="12"/>
  <c r="C759" i="13" s="1"/>
  <c r="AJ2981" i="12"/>
  <c r="D959" i="13" s="1"/>
  <c r="AI2981" i="12"/>
  <c r="C959" i="13" s="1"/>
  <c r="AJ3063" i="12"/>
  <c r="D877" i="13" s="1"/>
  <c r="AI3063" i="12"/>
  <c r="C877" i="13" s="1"/>
  <c r="AI3782" i="12"/>
  <c r="C158" i="13" s="1"/>
  <c r="AJ3782" i="12"/>
  <c r="D158" i="13" s="1"/>
  <c r="AJ3516" i="12"/>
  <c r="D424" i="13" s="1"/>
  <c r="AI3516" i="12"/>
  <c r="C424" i="13" s="1"/>
  <c r="AJ3411" i="12"/>
  <c r="D529" i="13" s="1"/>
  <c r="AI3411" i="12"/>
  <c r="C529" i="13" s="1"/>
  <c r="AJ3773" i="12"/>
  <c r="D167" i="13" s="1"/>
  <c r="AI3773" i="12"/>
  <c r="C167" i="13" s="1"/>
  <c r="AJ3387" i="12"/>
  <c r="D553" i="13" s="1"/>
  <c r="AI3387" i="12"/>
  <c r="C553" i="13" s="1"/>
  <c r="AI2776" i="12"/>
  <c r="C1164" i="13" s="1"/>
  <c r="AJ2776" i="12"/>
  <c r="D1164" i="13" s="1"/>
  <c r="AI3917" i="12"/>
  <c r="C23" i="13" s="1"/>
  <c r="AJ3917" i="12"/>
  <c r="D23" i="13" s="1"/>
  <c r="AJ3864" i="12"/>
  <c r="D76" i="13" s="1"/>
  <c r="AI3864" i="12"/>
  <c r="C76" i="13" s="1"/>
  <c r="AI3072" i="12"/>
  <c r="C868" i="13" s="1"/>
  <c r="AJ3072" i="12"/>
  <c r="D868" i="13" s="1"/>
  <c r="AI2578" i="12"/>
  <c r="C1362" i="13" s="1"/>
  <c r="AJ2578" i="12"/>
  <c r="D1362" i="13" s="1"/>
  <c r="AI3369" i="12"/>
  <c r="C571" i="13" s="1"/>
  <c r="AJ3369" i="12"/>
  <c r="D571" i="13" s="1"/>
  <c r="AI3240" i="12"/>
  <c r="C700" i="13" s="1"/>
  <c r="AJ3240" i="12"/>
  <c r="D700" i="13" s="1"/>
  <c r="AJ2723" i="12"/>
  <c r="D1217" i="13" s="1"/>
  <c r="AI2723" i="12"/>
  <c r="C1217" i="13" s="1"/>
  <c r="AJ3514" i="12"/>
  <c r="D426" i="13" s="1"/>
  <c r="AI3514" i="12"/>
  <c r="C426" i="13" s="1"/>
  <c r="AI3361" i="12"/>
  <c r="C579" i="13" s="1"/>
  <c r="AJ3361" i="12"/>
  <c r="D579" i="13" s="1"/>
  <c r="AJ3899" i="12"/>
  <c r="D41" i="13" s="1"/>
  <c r="AI3899" i="12"/>
  <c r="C41" i="13" s="1"/>
  <c r="AJ2824" i="12"/>
  <c r="D1116" i="13" s="1"/>
  <c r="AI2824" i="12"/>
  <c r="C1116" i="13" s="1"/>
  <c r="AJ3683" i="12"/>
  <c r="D257" i="13" s="1"/>
  <c r="AI3683" i="12"/>
  <c r="C257" i="13" s="1"/>
  <c r="AI3149" i="12"/>
  <c r="C791" i="13" s="1"/>
  <c r="AJ3149" i="12"/>
  <c r="D791" i="13" s="1"/>
  <c r="AI3176" i="12"/>
  <c r="C764" i="13" s="1"/>
  <c r="AJ3176" i="12"/>
  <c r="D764" i="13" s="1"/>
  <c r="AJ3228" i="12"/>
  <c r="D712" i="13" s="1"/>
  <c r="AI3228" i="12"/>
  <c r="C712" i="13" s="1"/>
  <c r="AI2975" i="12"/>
  <c r="C965" i="13" s="1"/>
  <c r="AJ2975" i="12"/>
  <c r="D965" i="13" s="1"/>
  <c r="AI3099" i="12"/>
  <c r="C841" i="13" s="1"/>
  <c r="AJ3099" i="12"/>
  <c r="D841" i="13" s="1"/>
  <c r="AI2793" i="12"/>
  <c r="C1147" i="13" s="1"/>
  <c r="AJ2793" i="12"/>
  <c r="D1147" i="13" s="1"/>
  <c r="AI3465" i="12"/>
  <c r="C475" i="13" s="1"/>
  <c r="AJ3465" i="12"/>
  <c r="D475" i="13" s="1"/>
  <c r="AI3469" i="12"/>
  <c r="C471" i="13" s="1"/>
  <c r="AJ3469" i="12"/>
  <c r="D471" i="13" s="1"/>
  <c r="AJ3027" i="12"/>
  <c r="D913" i="13" s="1"/>
  <c r="AI3027" i="12"/>
  <c r="C913" i="13" s="1"/>
  <c r="AI3897" i="12"/>
  <c r="C43" i="13" s="1"/>
  <c r="AJ3897" i="12"/>
  <c r="D43" i="13" s="1"/>
  <c r="AJ3366" i="12"/>
  <c r="D574" i="13" s="1"/>
  <c r="AI3366" i="12"/>
  <c r="C574" i="13" s="1"/>
  <c r="AI3318" i="12"/>
  <c r="C622" i="13" s="1"/>
  <c r="AJ3318" i="12"/>
  <c r="D622" i="13" s="1"/>
  <c r="AI3489" i="12"/>
  <c r="C451" i="13" s="1"/>
  <c r="AJ3489" i="12"/>
  <c r="D451" i="13" s="1"/>
  <c r="AI2304" i="12"/>
  <c r="C1636" i="13" s="1"/>
  <c r="AJ2304" i="12"/>
  <c r="D1636" i="13" s="1"/>
  <c r="AI2977" i="12"/>
  <c r="C963" i="13" s="1"/>
  <c r="AJ2977" i="12"/>
  <c r="D963" i="13" s="1"/>
  <c r="AI3275" i="12"/>
  <c r="C665" i="13" s="1"/>
  <c r="AJ3275" i="12"/>
  <c r="D665" i="13" s="1"/>
  <c r="AJ3326" i="12"/>
  <c r="D614" i="13" s="1"/>
  <c r="AI3326" i="12"/>
  <c r="C614" i="13" s="1"/>
  <c r="AJ3732" i="12"/>
  <c r="D208" i="13" s="1"/>
  <c r="AI3732" i="12"/>
  <c r="C208" i="13" s="1"/>
  <c r="AJ3901" i="12"/>
  <c r="D39" i="13" s="1"/>
  <c r="AI3901" i="12"/>
  <c r="C39" i="13" s="1"/>
  <c r="AI3282" i="12"/>
  <c r="C658" i="13" s="1"/>
  <c r="AJ3282" i="12"/>
  <c r="D658" i="13" s="1"/>
  <c r="AJ3675" i="12"/>
  <c r="D265" i="13" s="1"/>
  <c r="AI3675" i="12"/>
  <c r="C265" i="13" s="1"/>
  <c r="AI3187" i="12"/>
  <c r="C753" i="13" s="1"/>
  <c r="AJ3187" i="12"/>
  <c r="D753" i="13" s="1"/>
  <c r="AI2730" i="12"/>
  <c r="C1210" i="13" s="1"/>
  <c r="AJ2730" i="12"/>
  <c r="D1210" i="13" s="1"/>
  <c r="AI3631" i="12"/>
  <c r="C309" i="13" s="1"/>
  <c r="AJ3631" i="12"/>
  <c r="D309" i="13" s="1"/>
  <c r="AI3853" i="12"/>
  <c r="C87" i="13" s="1"/>
  <c r="AJ3853" i="12"/>
  <c r="D87" i="13" s="1"/>
  <c r="AI3678" i="12"/>
  <c r="C262" i="13" s="1"/>
  <c r="AJ3678" i="12"/>
  <c r="D262" i="13" s="1"/>
  <c r="AI3632" i="12"/>
  <c r="C308" i="13" s="1"/>
  <c r="AJ3632" i="12"/>
  <c r="D308" i="13" s="1"/>
  <c r="AI2995" i="12"/>
  <c r="C945" i="13" s="1"/>
  <c r="AJ2995" i="12"/>
  <c r="D945" i="13" s="1"/>
  <c r="AI3907" i="12"/>
  <c r="C33" i="13" s="1"/>
  <c r="AJ3907" i="12"/>
  <c r="D33" i="13" s="1"/>
  <c r="AJ2901" i="12"/>
  <c r="D1039" i="13" s="1"/>
  <c r="AI2901" i="12"/>
  <c r="C1039" i="13" s="1"/>
  <c r="AI2590" i="12"/>
  <c r="C1350" i="13" s="1"/>
  <c r="AJ2590" i="12"/>
  <c r="D1350" i="13" s="1"/>
  <c r="AI3742" i="12"/>
  <c r="C198" i="13" s="1"/>
  <c r="AJ3742" i="12"/>
  <c r="D198" i="13" s="1"/>
  <c r="AI3557" i="12"/>
  <c r="C383" i="13" s="1"/>
  <c r="AJ3557" i="12"/>
  <c r="D383" i="13" s="1"/>
  <c r="AJ2728" i="12"/>
  <c r="D1212" i="13" s="1"/>
  <c r="AI2728" i="12"/>
  <c r="C1212" i="13" s="1"/>
  <c r="AJ2986" i="12"/>
  <c r="D954" i="13" s="1"/>
  <c r="AI2986" i="12"/>
  <c r="C954" i="13" s="1"/>
  <c r="AJ3445" i="12"/>
  <c r="D495" i="13" s="1"/>
  <c r="AI3445" i="12"/>
  <c r="C495" i="13" s="1"/>
  <c r="AI3565" i="12"/>
  <c r="C375" i="13" s="1"/>
  <c r="AJ3565" i="12"/>
  <c r="D375" i="13" s="1"/>
  <c r="AJ2976" i="12"/>
  <c r="D964" i="13" s="1"/>
  <c r="AI2976" i="12"/>
  <c r="C964" i="13" s="1"/>
  <c r="AJ2931" i="12"/>
  <c r="D1009" i="13" s="1"/>
  <c r="AI2931" i="12"/>
  <c r="C1009" i="13" s="1"/>
  <c r="AI3759" i="12"/>
  <c r="C181" i="13" s="1"/>
  <c r="AJ3759" i="12"/>
  <c r="D181" i="13" s="1"/>
  <c r="AJ3636" i="12"/>
  <c r="D304" i="13" s="1"/>
  <c r="AI3636" i="12"/>
  <c r="C304" i="13" s="1"/>
  <c r="AI3440" i="12"/>
  <c r="C500" i="13" s="1"/>
  <c r="AJ3440" i="12"/>
  <c r="D500" i="13" s="1"/>
  <c r="AJ3466" i="12"/>
  <c r="D474" i="13" s="1"/>
  <c r="AI3466" i="12"/>
  <c r="C474" i="13" s="1"/>
  <c r="AJ2263" i="12"/>
  <c r="D1677" i="13" s="1"/>
  <c r="AI2263" i="12"/>
  <c r="C1677" i="13" s="1"/>
  <c r="AI3152" i="12"/>
  <c r="C788" i="13" s="1"/>
  <c r="AJ3152" i="12"/>
  <c r="D788" i="13" s="1"/>
  <c r="AI3235" i="12"/>
  <c r="C705" i="13" s="1"/>
  <c r="AJ3235" i="12"/>
  <c r="D705" i="13" s="1"/>
  <c r="AJ3261" i="12"/>
  <c r="D679" i="13" s="1"/>
  <c r="AI3261" i="12"/>
  <c r="C679" i="13" s="1"/>
  <c r="AI3827" i="12"/>
  <c r="C113" i="13" s="1"/>
  <c r="AJ3827" i="12"/>
  <c r="D113" i="13" s="1"/>
  <c r="AJ3604" i="12"/>
  <c r="D336" i="13" s="1"/>
  <c r="AI3604" i="12"/>
  <c r="C336" i="13" s="1"/>
  <c r="AI3257" i="12"/>
  <c r="C683" i="13" s="1"/>
  <c r="AJ3257" i="12"/>
  <c r="D683" i="13" s="1"/>
  <c r="AI3688" i="12"/>
  <c r="C252" i="13" s="1"/>
  <c r="AJ3688" i="12"/>
  <c r="D252" i="13" s="1"/>
  <c r="AI3810" i="12"/>
  <c r="C130" i="13" s="1"/>
  <c r="AJ3810" i="12"/>
  <c r="D130" i="13" s="1"/>
  <c r="AI3400" i="12"/>
  <c r="C540" i="13" s="1"/>
  <c r="AJ3400" i="12"/>
  <c r="D540" i="13" s="1"/>
  <c r="AJ3327" i="12"/>
  <c r="D613" i="13" s="1"/>
  <c r="AI3327" i="12"/>
  <c r="C613" i="13" s="1"/>
  <c r="AI3910" i="12"/>
  <c r="C30" i="13" s="1"/>
  <c r="AJ3910" i="12"/>
  <c r="D30" i="13" s="1"/>
  <c r="AI3924" i="12"/>
  <c r="C16" i="13" s="1"/>
  <c r="AJ3924" i="12"/>
  <c r="D16" i="13" s="1"/>
  <c r="AJ3865" i="12"/>
  <c r="D75" i="13" s="1"/>
  <c r="AI3865" i="12"/>
  <c r="C75" i="13" s="1"/>
  <c r="AI2969" i="12"/>
  <c r="C971" i="13" s="1"/>
  <c r="AJ2969" i="12"/>
  <c r="D971" i="13" s="1"/>
  <c r="AJ3856" i="12"/>
  <c r="D84" i="13" s="1"/>
  <c r="AI3856" i="12"/>
  <c r="C84" i="13" s="1"/>
  <c r="AI2887" i="12"/>
  <c r="C1053" i="13" s="1"/>
  <c r="AJ2887" i="12"/>
  <c r="D1053" i="13" s="1"/>
  <c r="AI3708" i="12"/>
  <c r="C232" i="13" s="1"/>
  <c r="AJ3708" i="12"/>
  <c r="D232" i="13" s="1"/>
  <c r="AI3878" i="12"/>
  <c r="C62" i="13" s="1"/>
  <c r="AJ3878" i="12"/>
  <c r="D62" i="13" s="1"/>
  <c r="AJ2954" i="12"/>
  <c r="D986" i="13" s="1"/>
  <c r="AI2954" i="12"/>
  <c r="C986" i="13" s="1"/>
  <c r="AI3527" i="12"/>
  <c r="C413" i="13" s="1"/>
  <c r="AJ3527" i="12"/>
  <c r="D413" i="13" s="1"/>
  <c r="AI3026" i="12"/>
  <c r="C914" i="13" s="1"/>
  <c r="AJ3026" i="12"/>
  <c r="D914" i="13" s="1"/>
  <c r="AJ3764" i="12"/>
  <c r="D176" i="13" s="1"/>
  <c r="AI3764" i="12"/>
  <c r="C176" i="13" s="1"/>
  <c r="AI3427" i="12"/>
  <c r="C513" i="13" s="1"/>
  <c r="AJ3427" i="12"/>
  <c r="D513" i="13" s="1"/>
  <c r="AJ3776" i="12"/>
  <c r="D164" i="13" s="1"/>
  <c r="AI3776" i="12"/>
  <c r="C164" i="13" s="1"/>
  <c r="AI3509" i="12"/>
  <c r="C431" i="13" s="1"/>
  <c r="AJ3509" i="12"/>
  <c r="D431" i="13" s="1"/>
  <c r="AI3503" i="12"/>
  <c r="C437" i="13" s="1"/>
  <c r="AJ3503" i="12"/>
  <c r="D437" i="13" s="1"/>
  <c r="AI3674" i="12"/>
  <c r="C266" i="13" s="1"/>
  <c r="AJ3674" i="12"/>
  <c r="D266" i="13" s="1"/>
  <c r="AI3611" i="12"/>
  <c r="C329" i="13" s="1"/>
  <c r="AJ3611" i="12"/>
  <c r="D329" i="13" s="1"/>
  <c r="AI3643" i="12"/>
  <c r="C297" i="13" s="1"/>
  <c r="AJ3643" i="12"/>
  <c r="D297" i="13" s="1"/>
  <c r="AJ3140" i="12"/>
  <c r="D800" i="13" s="1"/>
  <c r="AI3140" i="12"/>
  <c r="C800" i="13" s="1"/>
  <c r="AJ3296" i="12"/>
  <c r="D644" i="13" s="1"/>
  <c r="AI3296" i="12"/>
  <c r="C644" i="13" s="1"/>
  <c r="AJ3549" i="12"/>
  <c r="D391" i="13" s="1"/>
  <c r="AI3549" i="12"/>
  <c r="C391" i="13" s="1"/>
  <c r="AJ2941" i="12"/>
  <c r="D999" i="13" s="1"/>
  <c r="AI2941" i="12"/>
  <c r="C999" i="13" s="1"/>
  <c r="AJ3443" i="12"/>
  <c r="D497" i="13" s="1"/>
  <c r="AI3443" i="12"/>
  <c r="C497" i="13" s="1"/>
  <c r="AI3792" i="12"/>
  <c r="C148" i="13" s="1"/>
  <c r="AJ3792" i="12"/>
  <c r="D148" i="13" s="1"/>
  <c r="AI3871" i="12"/>
  <c r="C69" i="13" s="1"/>
  <c r="AJ3871" i="12"/>
  <c r="D69" i="13" s="1"/>
  <c r="AI3237" i="12"/>
  <c r="C703" i="13" s="1"/>
  <c r="AJ3237" i="12"/>
  <c r="D703" i="13" s="1"/>
  <c r="AI3934" i="12"/>
  <c r="C6" i="13" s="1"/>
  <c r="AJ3934" i="12"/>
  <c r="D6" i="13" s="1"/>
  <c r="AJ2471" i="12"/>
  <c r="D1469" i="13" s="1"/>
  <c r="AI2471" i="12"/>
  <c r="C1469" i="13" s="1"/>
  <c r="AJ3873" i="12"/>
  <c r="D67" i="13" s="1"/>
  <c r="AI3873" i="12"/>
  <c r="C67" i="13" s="1"/>
  <c r="AJ3713" i="12"/>
  <c r="D227" i="13" s="1"/>
  <c r="AI3713" i="12"/>
  <c r="C227" i="13" s="1"/>
  <c r="AJ3697" i="12"/>
  <c r="D243" i="13" s="1"/>
  <c r="AI3697" i="12"/>
  <c r="C243" i="13" s="1"/>
  <c r="AJ2186" i="12"/>
  <c r="D1754" i="13" s="1"/>
  <c r="AI2186" i="12"/>
  <c r="C1754" i="13" s="1"/>
  <c r="AI3474" i="12"/>
  <c r="C466" i="13" s="1"/>
  <c r="AJ3474" i="12"/>
  <c r="D466" i="13" s="1"/>
  <c r="AI2442" i="12"/>
  <c r="C1498" i="13" s="1"/>
  <c r="AJ2442" i="12"/>
  <c r="D1498" i="13" s="1"/>
  <c r="AI3470" i="12"/>
  <c r="C470" i="13" s="1"/>
  <c r="AJ3470" i="12"/>
  <c r="D470" i="13" s="1"/>
  <c r="AJ3859" i="12"/>
  <c r="D81" i="13" s="1"/>
  <c r="AI3859" i="12"/>
  <c r="C81" i="13" s="1"/>
  <c r="AI3135" i="12"/>
  <c r="C805" i="13" s="1"/>
  <c r="AJ3135" i="12"/>
  <c r="D805" i="13" s="1"/>
  <c r="AJ3585" i="12"/>
  <c r="D355" i="13" s="1"/>
  <c r="AI3585" i="12"/>
  <c r="C355" i="13" s="1"/>
  <c r="AI3512" i="12"/>
  <c r="C428" i="13" s="1"/>
  <c r="AJ3512" i="12"/>
  <c r="D428" i="13" s="1"/>
  <c r="AI3281" i="12"/>
  <c r="C659" i="13" s="1"/>
  <c r="AJ3281" i="12"/>
  <c r="D659" i="13" s="1"/>
  <c r="AI3492" i="12"/>
  <c r="C448" i="13" s="1"/>
  <c r="AJ3492" i="12"/>
  <c r="D448" i="13" s="1"/>
  <c r="AJ3640" i="12"/>
  <c r="D300" i="13" s="1"/>
  <c r="AI3640" i="12"/>
  <c r="C300" i="13" s="1"/>
  <c r="AI3515" i="12"/>
  <c r="C425" i="13" s="1"/>
  <c r="AJ3515" i="12"/>
  <c r="D425" i="13" s="1"/>
  <c r="AJ2367" i="12"/>
  <c r="D1573" i="13" s="1"/>
  <c r="AI2367" i="12"/>
  <c r="C1573" i="13" s="1"/>
  <c r="AJ3336" i="12"/>
  <c r="D604" i="13" s="1"/>
  <c r="AI3336" i="12"/>
  <c r="C604" i="13" s="1"/>
  <c r="AJ3824" i="12"/>
  <c r="D116" i="13" s="1"/>
  <c r="AI3824" i="12"/>
  <c r="C116" i="13" s="1"/>
  <c r="AI3317" i="12"/>
  <c r="C623" i="13" s="1"/>
  <c r="AJ3317" i="12"/>
  <c r="D623" i="13" s="1"/>
  <c r="AI3685" i="12"/>
  <c r="C255" i="13" s="1"/>
  <c r="AJ3685" i="12"/>
  <c r="D255" i="13" s="1"/>
  <c r="AI2883" i="12"/>
  <c r="C1057" i="13" s="1"/>
  <c r="AJ2883" i="12"/>
  <c r="D1057" i="13" s="1"/>
  <c r="AI3249" i="12"/>
  <c r="C691" i="13" s="1"/>
  <c r="AJ3249" i="12"/>
  <c r="D691" i="13" s="1"/>
  <c r="AJ3736" i="12"/>
  <c r="D204" i="13" s="1"/>
  <c r="AI3736" i="12"/>
  <c r="C204" i="13" s="1"/>
  <c r="AJ3543" i="12"/>
  <c r="D397" i="13" s="1"/>
  <c r="AI3543" i="12"/>
  <c r="C397" i="13" s="1"/>
  <c r="AI3141" i="12"/>
  <c r="C799" i="13" s="1"/>
  <c r="AJ3141" i="12"/>
  <c r="D799" i="13" s="1"/>
  <c r="AI3428" i="12"/>
  <c r="C512" i="13" s="1"/>
  <c r="AJ3428" i="12"/>
  <c r="D512" i="13" s="1"/>
  <c r="AJ3460" i="12"/>
  <c r="D480" i="13" s="1"/>
  <c r="AI3460" i="12"/>
  <c r="C480" i="13" s="1"/>
  <c r="AI3244" i="12"/>
  <c r="C696" i="13" s="1"/>
  <c r="AJ3244" i="12"/>
  <c r="D696" i="13" s="1"/>
  <c r="AJ3396" i="12"/>
  <c r="D544" i="13" s="1"/>
  <c r="AI3396" i="12"/>
  <c r="C544" i="13" s="1"/>
  <c r="AJ3330" i="12"/>
  <c r="D610" i="13" s="1"/>
  <c r="AI3330" i="12"/>
  <c r="C610" i="13" s="1"/>
  <c r="AJ2660" i="12"/>
  <c r="D1280" i="13" s="1"/>
  <c r="AI2660" i="12"/>
  <c r="C1280" i="13" s="1"/>
  <c r="AJ3437" i="12"/>
  <c r="D503" i="13" s="1"/>
  <c r="AI3437" i="12"/>
  <c r="C503" i="13" s="1"/>
  <c r="AI3184" i="12"/>
  <c r="C756" i="13" s="1"/>
  <c r="AJ3184" i="12"/>
  <c r="D756" i="13" s="1"/>
  <c r="AI3406" i="12"/>
  <c r="C534" i="13" s="1"/>
  <c r="AJ3406" i="12"/>
  <c r="D534" i="13" s="1"/>
  <c r="AI3148" i="12"/>
  <c r="C792" i="13" s="1"/>
  <c r="AJ3148" i="12"/>
  <c r="D792" i="13" s="1"/>
  <c r="AJ2393" i="12"/>
  <c r="D1547" i="13" s="1"/>
  <c r="AI2393" i="12"/>
  <c r="C1547" i="13" s="1"/>
  <c r="AJ3540" i="12"/>
  <c r="D400" i="13" s="1"/>
  <c r="AI3540" i="12"/>
  <c r="C400" i="13" s="1"/>
  <c r="AI3397" i="12"/>
  <c r="C543" i="13" s="1"/>
  <c r="AJ3397" i="12"/>
  <c r="D543" i="13" s="1"/>
  <c r="AI3905" i="12"/>
  <c r="C35" i="13" s="1"/>
  <c r="AJ3905" i="12"/>
  <c r="D35" i="13" s="1"/>
  <c r="AI3918" i="12"/>
  <c r="C22" i="13" s="1"/>
  <c r="AJ3918" i="12"/>
  <c r="D22" i="13" s="1"/>
  <c r="AJ3174" i="12"/>
  <c r="D766" i="13" s="1"/>
  <c r="AI3174" i="12"/>
  <c r="C766" i="13" s="1"/>
  <c r="AI2389" i="12"/>
  <c r="C1551" i="13" s="1"/>
  <c r="AJ2389" i="12"/>
  <c r="D1551" i="13" s="1"/>
  <c r="AJ3510" i="12"/>
  <c r="D430" i="13" s="1"/>
  <c r="AI3510" i="12"/>
  <c r="C430" i="13" s="1"/>
  <c r="AI2766" i="12"/>
  <c r="C1174" i="13" s="1"/>
  <c r="AJ2766" i="12"/>
  <c r="D1174" i="13" s="1"/>
  <c r="AI3234" i="12"/>
  <c r="C706" i="13" s="1"/>
  <c r="AJ3234" i="12"/>
  <c r="D706" i="13" s="1"/>
  <c r="AJ3621" i="12"/>
  <c r="D319" i="13" s="1"/>
  <c r="AI3621" i="12"/>
  <c r="C319" i="13" s="1"/>
  <c r="AI3448" i="12"/>
  <c r="C492" i="13" s="1"/>
  <c r="AJ3448" i="12"/>
  <c r="D492" i="13" s="1"/>
  <c r="AJ3285" i="12"/>
  <c r="D655" i="13" s="1"/>
  <c r="AI3285" i="12"/>
  <c r="C655" i="13" s="1"/>
  <c r="AJ3442" i="12"/>
  <c r="D498" i="13" s="1"/>
  <c r="AI3442" i="12"/>
  <c r="C498" i="13" s="1"/>
  <c r="AI2055" i="12"/>
  <c r="C1885" i="13" s="1"/>
  <c r="AJ2055" i="12"/>
  <c r="D1885" i="13" s="1"/>
  <c r="AI3160" i="12"/>
  <c r="C780" i="13" s="1"/>
  <c r="AJ3160" i="12"/>
  <c r="D780" i="13" s="1"/>
  <c r="AI3225" i="12"/>
  <c r="C715" i="13" s="1"/>
  <c r="AJ3225" i="12"/>
  <c r="D715" i="13" s="1"/>
  <c r="AJ3226" i="12"/>
  <c r="D714" i="13" s="1"/>
  <c r="AI3226" i="12"/>
  <c r="C714" i="13" s="1"/>
  <c r="AI3855" i="12"/>
  <c r="C85" i="13" s="1"/>
  <c r="AJ3855" i="12"/>
  <c r="D85" i="13" s="1"/>
  <c r="AI3504" i="12"/>
  <c r="C436" i="13" s="1"/>
  <c r="AJ3504" i="12"/>
  <c r="D436" i="13" s="1"/>
  <c r="AI2542" i="12"/>
  <c r="C1398" i="13" s="1"/>
  <c r="AJ2542" i="12"/>
  <c r="D1398" i="13" s="1"/>
  <c r="AJ2636" i="12"/>
  <c r="D1304" i="13" s="1"/>
  <c r="AI2636" i="12"/>
  <c r="C1304" i="13" s="1"/>
  <c r="AJ3700" i="12"/>
  <c r="D240" i="13" s="1"/>
  <c r="AI3700" i="12"/>
  <c r="C240" i="13" s="1"/>
  <c r="AJ3710" i="12"/>
  <c r="D230" i="13" s="1"/>
  <c r="AI3710" i="12"/>
  <c r="C230" i="13" s="1"/>
  <c r="AJ3644" i="12"/>
  <c r="D296" i="13" s="1"/>
  <c r="AI3644" i="12"/>
  <c r="C296" i="13" s="1"/>
  <c r="AJ3775" i="12"/>
  <c r="D165" i="13" s="1"/>
  <c r="AI3775" i="12"/>
  <c r="C165" i="13" s="1"/>
  <c r="AJ3624" i="12"/>
  <c r="D316" i="13" s="1"/>
  <c r="AI3624" i="12"/>
  <c r="C316" i="13" s="1"/>
  <c r="AI3838" i="12"/>
  <c r="C102" i="13" s="1"/>
  <c r="AJ3838" i="12"/>
  <c r="D102" i="13" s="1"/>
  <c r="AJ3192" i="12"/>
  <c r="D748" i="13" s="1"/>
  <c r="AI3192" i="12"/>
  <c r="C748" i="13" s="1"/>
  <c r="AI3659" i="12"/>
  <c r="C281" i="13" s="1"/>
  <c r="AJ3659" i="12"/>
  <c r="D281" i="13" s="1"/>
  <c r="AI3657" i="12"/>
  <c r="C283" i="13" s="1"/>
  <c r="AJ3657" i="12"/>
  <c r="D283" i="13" s="1"/>
  <c r="AI3749" i="12"/>
  <c r="C191" i="13" s="1"/>
  <c r="AJ3749" i="12"/>
  <c r="D191" i="13" s="1"/>
  <c r="AI3248" i="12"/>
  <c r="C692" i="13" s="1"/>
  <c r="AJ3248" i="12"/>
  <c r="D692" i="13" s="1"/>
  <c r="AJ3872" i="12"/>
  <c r="D68" i="13" s="1"/>
  <c r="AI3872" i="12"/>
  <c r="C68" i="13" s="1"/>
  <c r="AI3743" i="12"/>
  <c r="C197" i="13" s="1"/>
  <c r="AJ3743" i="12"/>
  <c r="D197" i="13" s="1"/>
  <c r="AJ3820" i="12"/>
  <c r="D120" i="13" s="1"/>
  <c r="AI3820" i="12"/>
  <c r="C120" i="13" s="1"/>
  <c r="AI2088" i="12"/>
  <c r="C1852" i="13" s="1"/>
  <c r="AJ2088" i="12"/>
  <c r="D1852" i="13" s="1"/>
  <c r="AI3768" i="12"/>
  <c r="C172" i="13" s="1"/>
  <c r="AJ3768" i="12"/>
  <c r="D172" i="13" s="1"/>
  <c r="AI3161" i="12"/>
  <c r="C779" i="13" s="1"/>
  <c r="AJ3161" i="12"/>
  <c r="D779" i="13" s="1"/>
  <c r="AI3876" i="12"/>
  <c r="C64" i="13" s="1"/>
  <c r="AJ3876" i="12"/>
  <c r="D64" i="13" s="1"/>
  <c r="AI3602" i="12"/>
  <c r="C338" i="13" s="1"/>
  <c r="AJ3602" i="12"/>
  <c r="D338" i="13" s="1"/>
  <c r="AJ3473" i="12"/>
  <c r="D467" i="13" s="1"/>
  <c r="AI3473" i="12"/>
  <c r="C467" i="13" s="1"/>
  <c r="AI2745" i="12"/>
  <c r="C1195" i="13" s="1"/>
  <c r="AJ2745" i="12"/>
  <c r="D1195" i="13" s="1"/>
  <c r="AI3333" i="12"/>
  <c r="C607" i="13" s="1"/>
  <c r="AJ3333" i="12"/>
  <c r="D607" i="13" s="1"/>
  <c r="AI3222" i="12"/>
  <c r="C718" i="13" s="1"/>
  <c r="AJ3222" i="12"/>
  <c r="D718" i="13" s="1"/>
  <c r="AI2217" i="12"/>
  <c r="C1723" i="13" s="1"/>
  <c r="AJ2217" i="12"/>
  <c r="D1723" i="13" s="1"/>
  <c r="AI3471" i="12"/>
  <c r="C469" i="13" s="1"/>
  <c r="AJ3471" i="12"/>
  <c r="D469" i="13" s="1"/>
  <c r="AJ3538" i="12"/>
  <c r="D402" i="13" s="1"/>
  <c r="AI3538" i="12"/>
  <c r="C402" i="13" s="1"/>
  <c r="AI3521" i="12"/>
  <c r="C419" i="13" s="1"/>
  <c r="AJ3521" i="12"/>
  <c r="D419" i="13" s="1"/>
  <c r="AJ3789" i="12"/>
  <c r="D151" i="13" s="1"/>
  <c r="AI3789" i="12"/>
  <c r="C151" i="13" s="1"/>
  <c r="AJ3320" i="12"/>
  <c r="D620" i="13" s="1"/>
  <c r="AI3320" i="12"/>
  <c r="C620" i="13" s="1"/>
  <c r="AJ3390" i="12"/>
  <c r="D550" i="13" s="1"/>
  <c r="AI3390" i="12"/>
  <c r="C550" i="13" s="1"/>
  <c r="AI3438" i="12"/>
  <c r="C502" i="13" s="1"/>
  <c r="AJ3438" i="12"/>
  <c r="D502" i="13" s="1"/>
  <c r="AI3630" i="12"/>
  <c r="C310" i="13" s="1"/>
  <c r="AJ3630" i="12"/>
  <c r="D310" i="13" s="1"/>
  <c r="AI2149" i="12"/>
  <c r="C1791" i="13" s="1"/>
  <c r="AJ2149" i="12"/>
  <c r="D1791" i="13" s="1"/>
  <c r="AI3661" i="12"/>
  <c r="C279" i="13" s="1"/>
  <c r="AJ3661" i="12"/>
  <c r="D279" i="13" s="1"/>
  <c r="AI3270" i="12"/>
  <c r="C670" i="13" s="1"/>
  <c r="AJ3270" i="12"/>
  <c r="D670" i="13" s="1"/>
  <c r="AI2924" i="12"/>
  <c r="C1016" i="13" s="1"/>
  <c r="AJ2924" i="12"/>
  <c r="D1016" i="13" s="1"/>
  <c r="AJ3804" i="12"/>
  <c r="D136" i="13" s="1"/>
  <c r="AI3804" i="12"/>
  <c r="C136" i="13" s="1"/>
  <c r="AI2407" i="12"/>
  <c r="C1533" i="13" s="1"/>
  <c r="AJ2407" i="12"/>
  <c r="D1533" i="13" s="1"/>
  <c r="AJ3626" i="12"/>
  <c r="D314" i="13" s="1"/>
  <c r="AI3626" i="12"/>
  <c r="C314" i="13" s="1"/>
  <c r="AI3684" i="12"/>
  <c r="C256" i="13" s="1"/>
  <c r="AJ3684" i="12"/>
  <c r="D256" i="13" s="1"/>
  <c r="AJ3868" i="12"/>
  <c r="D72" i="13" s="1"/>
  <c r="AI3868" i="12"/>
  <c r="C72" i="13" s="1"/>
  <c r="AI3414" i="12"/>
  <c r="C526" i="13" s="1"/>
  <c r="AJ3414" i="12"/>
  <c r="D526" i="13" s="1"/>
  <c r="AJ3423" i="12"/>
  <c r="D517" i="13" s="1"/>
  <c r="AI3423" i="12"/>
  <c r="C517" i="13" s="1"/>
  <c r="AI3756" i="12"/>
  <c r="C184" i="13" s="1"/>
  <c r="AJ3756" i="12"/>
  <c r="D184" i="13" s="1"/>
  <c r="AI3312" i="12"/>
  <c r="C628" i="13" s="1"/>
  <c r="AJ3312" i="12"/>
  <c r="D628" i="13" s="1"/>
  <c r="AI3898" i="12"/>
  <c r="C42" i="13" s="1"/>
  <c r="AJ3898" i="12"/>
  <c r="D42" i="13" s="1"/>
  <c r="AI2884" i="12"/>
  <c r="C1056" i="13" s="1"/>
  <c r="AJ2884" i="12"/>
  <c r="D1056" i="13" s="1"/>
  <c r="AJ2482" i="12"/>
  <c r="D1458" i="13" s="1"/>
  <c r="AI2482" i="12"/>
  <c r="C1458" i="13" s="1"/>
  <c r="AJ3875" i="12"/>
  <c r="D65" i="13" s="1"/>
  <c r="AI3875" i="12"/>
  <c r="C65" i="13" s="1"/>
  <c r="AI2474" i="12"/>
  <c r="C1466" i="13" s="1"/>
  <c r="AJ2474" i="12"/>
  <c r="D1466" i="13" s="1"/>
  <c r="AI2775" i="12"/>
  <c r="C1165" i="13" s="1"/>
  <c r="AJ2775" i="12"/>
  <c r="D1165" i="13" s="1"/>
  <c r="AI3048" i="12"/>
  <c r="C892" i="13" s="1"/>
  <c r="AJ3048" i="12"/>
  <c r="D892" i="13" s="1"/>
  <c r="AJ3870" i="12"/>
  <c r="D70" i="13" s="1"/>
  <c r="AI3870" i="12"/>
  <c r="C70" i="13" s="1"/>
  <c r="AI3570" i="12"/>
  <c r="C370" i="13" s="1"/>
  <c r="AJ3570" i="12"/>
  <c r="D370" i="13" s="1"/>
  <c r="AI3498" i="12"/>
  <c r="C442" i="13" s="1"/>
  <c r="AJ3498" i="12"/>
  <c r="D442" i="13" s="1"/>
  <c r="AJ3528" i="12"/>
  <c r="D412" i="13" s="1"/>
  <c r="AI3528" i="12"/>
  <c r="C412" i="13" s="1"/>
  <c r="AJ3284" i="12"/>
  <c r="D656" i="13" s="1"/>
  <c r="AI3284" i="12"/>
  <c r="C656" i="13" s="1"/>
  <c r="AJ3286" i="12"/>
  <c r="D654" i="13" s="1"/>
  <c r="AI3286" i="12"/>
  <c r="C654" i="13" s="1"/>
  <c r="AI3663" i="12"/>
  <c r="C277" i="13" s="1"/>
  <c r="AJ3663" i="12"/>
  <c r="D277" i="13" s="1"/>
  <c r="AJ3896" i="12"/>
  <c r="D44" i="13" s="1"/>
  <c r="AI3896" i="12"/>
  <c r="C44" i="13" s="1"/>
  <c r="AJ3695" i="12"/>
  <c r="D245" i="13" s="1"/>
  <c r="AI3695" i="12"/>
  <c r="C245" i="13" s="1"/>
  <c r="AJ3287" i="12"/>
  <c r="D653" i="13" s="1"/>
  <c r="AI3287" i="12"/>
  <c r="C653" i="13" s="1"/>
  <c r="AJ3190" i="12"/>
  <c r="D750" i="13" s="1"/>
  <c r="AI3190" i="12"/>
  <c r="C750" i="13" s="1"/>
  <c r="AI2503" i="12"/>
  <c r="C1437" i="13" s="1"/>
  <c r="AJ2503" i="12"/>
  <c r="D1437" i="13" s="1"/>
  <c r="C40" i="12" l="1"/>
  <c r="F129" i="7" s="1"/>
  <c r="C41" i="12"/>
  <c r="F130" i="7" s="1"/>
</calcChain>
</file>

<file path=xl/sharedStrings.xml><?xml version="1.0" encoding="utf-8"?>
<sst xmlns="http://schemas.openxmlformats.org/spreadsheetml/2006/main" count="1093" uniqueCount="689">
  <si>
    <t>Name</t>
  </si>
  <si>
    <t>Remarks</t>
  </si>
  <si>
    <t>AGND</t>
  </si>
  <si>
    <t>Pin</t>
  </si>
  <si>
    <t>Purpose</t>
  </si>
  <si>
    <t>Validation Options</t>
  </si>
  <si>
    <t>Open</t>
  </si>
  <si>
    <t>Connection For Functional Use</t>
  </si>
  <si>
    <t>Comments</t>
  </si>
  <si>
    <t>Power Stage</t>
  </si>
  <si>
    <t>Vin</t>
  </si>
  <si>
    <t>SW</t>
  </si>
  <si>
    <t>GND</t>
  </si>
  <si>
    <t>BOOT</t>
  </si>
  <si>
    <t>Input power to the power stage</t>
  </si>
  <si>
    <t>Thermal Pad</t>
  </si>
  <si>
    <t>Reasoning</t>
  </si>
  <si>
    <t>Sensing and Control</t>
  </si>
  <si>
    <t>Configuration</t>
  </si>
  <si>
    <t>Controller</t>
  </si>
  <si>
    <t>Misc</t>
  </si>
  <si>
    <t>8, 9, 10, 11, 12</t>
  </si>
  <si>
    <t>N/A</t>
  </si>
  <si>
    <t>21, 22, 23, 24, 25</t>
  </si>
  <si>
    <t>Placement or Routing?</t>
  </si>
  <si>
    <t>Routing</t>
  </si>
  <si>
    <t>Placement</t>
  </si>
  <si>
    <t>Have a large solid ground plane for GND</t>
  </si>
  <si>
    <t>Have a large solid ground plane for AGND to minimize impedance of the plane.</t>
  </si>
  <si>
    <t>PGND</t>
  </si>
  <si>
    <t>Cin, Cout, L, IC</t>
  </si>
  <si>
    <t>Place the power components (including input/output capacitors, output inductor, and IC device) on one side of the PCB (solder side). At least one or two inner layers/planes should be inserted, connecting to power ground, in order to shield and isolate the small signal traces from noisy power lines.</t>
  </si>
  <si>
    <t>Ensure to provide GND vias for each decoupling capacitor and make the loop as small as possible</t>
  </si>
  <si>
    <t>If this loop area is large, it can sometimes manifest as ground bounce leading to load regulation issues.</t>
  </si>
  <si>
    <t>It is necessary that the LC resonance of ferrite bead-cap is away from the LC resonance of inductor-Cout. If they resonate at the same frequency then a huge amount of noise can be passed through to the output.</t>
  </si>
  <si>
    <t>This filter cap along with the series resistor helps filter the noise on the RSP, RSN pins. If the resistor use is 0 ohms, then this filter does not have much effect. Having the Cfilt lower than the mentioned equation ensures that the phase shift imposed by the feedback signal by the filter at the control loop cross over frequency is minimal while at the same time maximizing the filtering effect.</t>
  </si>
  <si>
    <t>This resistor helps to break the net – so that during routing the RSP pin is connected to the remote end of the load rather than the Vout at the output of the buck converter. Also this resistor in combination with the capacitor across the RSP-RSN nets can serve as a filter to filter out the high frequency noise on the RS, RSN lines. Please see note on filter capacitor selection.</t>
  </si>
  <si>
    <t>Cin</t>
  </si>
  <si>
    <t>Cout</t>
  </si>
  <si>
    <t>Output filters made of 1uF, 10uF and 100uF capacitors without capacitors between those values often have inter-capacitor resonances that result in noise peaks between the two capacitors internal self-resonance frequencies.</t>
  </si>
  <si>
    <t>Complete</t>
  </si>
  <si>
    <t>Not Applicable</t>
  </si>
  <si>
    <t>Status</t>
  </si>
  <si>
    <t>VDD, BP, VIN, GND, AGND, PGND</t>
  </si>
  <si>
    <t>Power ground pad</t>
  </si>
  <si>
    <t>Design Calculations</t>
  </si>
  <si>
    <t>Parameter</t>
  </si>
  <si>
    <t>Input</t>
  </si>
  <si>
    <t>Recommended</t>
  </si>
  <si>
    <t>Selected Value</t>
  </si>
  <si>
    <t>Calculated with Selected Value</t>
  </si>
  <si>
    <t>Units</t>
  </si>
  <si>
    <t>Description</t>
  </si>
  <si>
    <t>Choose Device</t>
  </si>
  <si>
    <t>Part number</t>
  </si>
  <si>
    <t>Select IC part number</t>
  </si>
  <si>
    <t>Key</t>
  </si>
  <si>
    <t>V</t>
  </si>
  <si>
    <t>User Entered Value</t>
  </si>
  <si>
    <t>Vin_min_IC</t>
  </si>
  <si>
    <t>IC rated minimum input voltage with internal bias</t>
  </si>
  <si>
    <t>Fixed IC Parameter</t>
  </si>
  <si>
    <t>Vin_max_IC</t>
  </si>
  <si>
    <t>IC rated maximum input voltage</t>
  </si>
  <si>
    <t>Calculated Parameter</t>
  </si>
  <si>
    <t>Vref</t>
  </si>
  <si>
    <t>Internal voltage reference</t>
  </si>
  <si>
    <t>Recommended Component Value</t>
  </si>
  <si>
    <t>Io_max_IC</t>
  </si>
  <si>
    <t>A</t>
  </si>
  <si>
    <t>IC rated maximum output current</t>
  </si>
  <si>
    <t>Design Caution</t>
  </si>
  <si>
    <t>Vreg</t>
  </si>
  <si>
    <t>Internal Vreg regulator output voltage</t>
  </si>
  <si>
    <t>Design Warning</t>
  </si>
  <si>
    <t>EN_rise</t>
  </si>
  <si>
    <t>EN rising voltage threshold</t>
  </si>
  <si>
    <t>Calculated component values summary</t>
  </si>
  <si>
    <t>EN_fall</t>
  </si>
  <si>
    <t>Lout</t>
  </si>
  <si>
    <t>µH</t>
  </si>
  <si>
    <t>OCF_response</t>
  </si>
  <si>
    <t>Over current fault response</t>
  </si>
  <si>
    <t>µF</t>
  </si>
  <si>
    <t>OVF_response</t>
  </si>
  <si>
    <t>Over voltage fault response</t>
  </si>
  <si>
    <t>OC_clamp</t>
  </si>
  <si>
    <t>Valley current limit maximum clamp</t>
  </si>
  <si>
    <t>Rfb_b</t>
  </si>
  <si>
    <t>kΩ</t>
  </si>
  <si>
    <t>Rfb_t</t>
  </si>
  <si>
    <t>ton_min_max</t>
  </si>
  <si>
    <t>ns</t>
  </si>
  <si>
    <t>Worst case minimum on-time</t>
  </si>
  <si>
    <t>Cff</t>
  </si>
  <si>
    <t>pF</t>
  </si>
  <si>
    <t>toff_min_max</t>
  </si>
  <si>
    <t>Worst case minimum off-time</t>
  </si>
  <si>
    <t>Css</t>
  </si>
  <si>
    <t>nF</t>
  </si>
  <si>
    <t>Rdson_HS</t>
  </si>
  <si>
    <t>mΩ</t>
  </si>
  <si>
    <t>High-side FET Rdson</t>
  </si>
  <si>
    <t>Cvcc</t>
  </si>
  <si>
    <t>Rdson_LS</t>
  </si>
  <si>
    <t>Low-side FET Rdson</t>
  </si>
  <si>
    <t>Cboot</t>
  </si>
  <si>
    <t>Input System Parameters</t>
  </si>
  <si>
    <t>Rpg</t>
  </si>
  <si>
    <t>Vin_min</t>
  </si>
  <si>
    <t>Minimum input voltage</t>
  </si>
  <si>
    <t>Vin_nom</t>
  </si>
  <si>
    <t>Nominal input voltage</t>
  </si>
  <si>
    <t>Vin_max</t>
  </si>
  <si>
    <t>Maximum input voltage</t>
  </si>
  <si>
    <t>Vout</t>
  </si>
  <si>
    <t>Output voltage</t>
  </si>
  <si>
    <t>Iout</t>
  </si>
  <si>
    <t>Maximum output current</t>
  </si>
  <si>
    <t>Select the Switching Frequency (RT pin)</t>
  </si>
  <si>
    <t>fsw_max_ton</t>
  </si>
  <si>
    <t>kHz</t>
  </si>
  <si>
    <t>Maximum fsw limited by Vin_max and minimum on-time</t>
  </si>
  <si>
    <t>fsw_max_toff</t>
  </si>
  <si>
    <t>Maximum fsw allowed limited by Vin_min and minimum off-time (Depends on inductor DCR and includes 2x multiplier on resistance for margin)</t>
  </si>
  <si>
    <t>fsw_select</t>
  </si>
  <si>
    <t>Select the fsw option (must be between 200 KHz and 1 MHz)</t>
  </si>
  <si>
    <t>Calculated R_rt</t>
  </si>
  <si>
    <t>Recommended RT resistor to AGND</t>
  </si>
  <si>
    <t>R_rt</t>
  </si>
  <si>
    <t>Selected RT resistor value</t>
  </si>
  <si>
    <t>fsw_calculated</t>
  </si>
  <si>
    <t>Switching frequency chosen based on R_rt</t>
  </si>
  <si>
    <t>Choose the Output Inductor (Lout)</t>
  </si>
  <si>
    <t>The inductance is selected based on a p-p ripple current target. Smaller L reduces solution size while larger L reduces AC loss.</t>
  </si>
  <si>
    <t>Kind</t>
  </si>
  <si>
    <t>Target ripple/Iout ratio (typically between 0.2 to 0.4)</t>
  </si>
  <si>
    <t>L_target</t>
  </si>
  <si>
    <t>Target inductor value</t>
  </si>
  <si>
    <t>L_min</t>
  </si>
  <si>
    <t>Minimum recommended inductance (ripple = 50% Iout_max_IC)</t>
  </si>
  <si>
    <t>L_max</t>
  </si>
  <si>
    <t>Maximum recommended inductance (ripple = 10% Iout_max_IC)</t>
  </si>
  <si>
    <t>Selected inductance</t>
  </si>
  <si>
    <t>DCR</t>
  </si>
  <si>
    <t>DC resistance of selected inductor</t>
  </si>
  <si>
    <t>Tol_L</t>
  </si>
  <si>
    <t>Tolerance of inductance for selected inductor</t>
  </si>
  <si>
    <t>Iripple_max</t>
  </si>
  <si>
    <t>Inductor ripple current at Vin_max (includes Tol_L, used for DC ripple calculations)</t>
  </si>
  <si>
    <t>Ipeak</t>
  </si>
  <si>
    <t>Full load peak current at Vin_max</t>
  </si>
  <si>
    <t>Irms</t>
  </si>
  <si>
    <t>Inductor rms current at Vin_max</t>
  </si>
  <si>
    <t>Iripple_min</t>
  </si>
  <si>
    <t>Inductor ripple current at Vin_min (includes Tol_L)</t>
  </si>
  <si>
    <t>Ivalley</t>
  </si>
  <si>
    <t>Full load valley current at Vin_min (used for I_lim calculations)</t>
  </si>
  <si>
    <t>Choose the Output Capacitor (Cout)</t>
  </si>
  <si>
    <t>Io_step</t>
  </si>
  <si>
    <t>Iout load transient step</t>
  </si>
  <si>
    <t>dVo_trans</t>
  </si>
  <si>
    <t>Target Vout overshoot/undershoot after load step</t>
  </si>
  <si>
    <t>dVo_dc</t>
  </si>
  <si>
    <t>Target steady state Vout voltage ripple</t>
  </si>
  <si>
    <t>Cout_ripple</t>
  </si>
  <si>
    <t>Min Cout for DC ripple requirement (ignores ESR)</t>
  </si>
  <si>
    <t>Cout_undershoot</t>
  </si>
  <si>
    <t>Min Cout for undershoot requirement</t>
  </si>
  <si>
    <t>Cout_overshoot</t>
  </si>
  <si>
    <t>Min Cout for overshoot requirement</t>
  </si>
  <si>
    <t>Cout_stability</t>
  </si>
  <si>
    <t>Min Cout for stability (f_LC &lt; fsw/30)</t>
  </si>
  <si>
    <t>Cout_min</t>
  </si>
  <si>
    <t>Recommended min Cout (must include any derating due to DC/AC bias, temp and/or tolerance)</t>
  </si>
  <si>
    <t>Cout_max</t>
  </si>
  <si>
    <t>Max Cout for stability (f_LC &gt; fsw/100) (Exceeding this may be ok but further validation is required)</t>
  </si>
  <si>
    <t>ESR_trans</t>
  </si>
  <si>
    <t>Max ESR to meet load step transient requirement</t>
  </si>
  <si>
    <t>ESR_ripple</t>
  </si>
  <si>
    <t>Max ESR to meet ripple requirement</t>
  </si>
  <si>
    <t>ESR_max</t>
  </si>
  <si>
    <t>Nominal value of single ceramic output capacitor</t>
  </si>
  <si>
    <t>ESR of output single ceramic output capacitor</t>
  </si>
  <si>
    <t>Effective Cout (If red, not enough capacitance. If yellow, there may be too much capacitance for loop stability)</t>
  </si>
  <si>
    <t>ESR</t>
  </si>
  <si>
    <t>Effective ESR</t>
  </si>
  <si>
    <t>Vo_undershoot</t>
  </si>
  <si>
    <t>mV</t>
  </si>
  <si>
    <t>Estimated undershoot</t>
  </si>
  <si>
    <t>Vo_overshoot</t>
  </si>
  <si>
    <t>Estimated overshoot</t>
  </si>
  <si>
    <t>Vo_ripple</t>
  </si>
  <si>
    <t>Estimated capacitive + resistive DC ripple (ignores ESL)</t>
  </si>
  <si>
    <t>f_LC</t>
  </si>
  <si>
    <t>LC resonant frequency 
(if yellow, feedforward cap recommended)</t>
  </si>
  <si>
    <t>f_ESR</t>
  </si>
  <si>
    <t>ESR zero frequency 
(if yellow, ESR zero may affect loop stability)</t>
  </si>
  <si>
    <t>Choose the Input Capacitor (Cin)</t>
  </si>
  <si>
    <t>The input capacitance is deteremind based on the input ripple requirements. Additional bulk input capacitance may be needed for transients. 0.1µF high frequency bypass capacitors are also required.</t>
  </si>
  <si>
    <t>Vi_ripple_rec</t>
  </si>
  <si>
    <t>Recommended DC input voltage ripple (2% min Vin)</t>
  </si>
  <si>
    <t>Vi_ripple_target</t>
  </si>
  <si>
    <t>Target DC input voltage ripple</t>
  </si>
  <si>
    <t>Q_input</t>
  </si>
  <si>
    <t>µC</t>
  </si>
  <si>
    <t>Charge per switching cycle (Vin_min)</t>
  </si>
  <si>
    <t>Cin_min</t>
  </si>
  <si>
    <r>
      <t xml:space="preserve">Minimum input capacitance required </t>
    </r>
    <r>
      <rPr>
        <b/>
        <sz val="11"/>
        <color theme="1"/>
        <rFont val="Arial"/>
        <family val="2"/>
      </rPr>
      <t>(include derating)</t>
    </r>
  </si>
  <si>
    <r>
      <t xml:space="preserve">Effective input ceramic cap used </t>
    </r>
    <r>
      <rPr>
        <b/>
        <sz val="11"/>
        <color theme="1"/>
        <rFont val="Arial"/>
        <family val="2"/>
      </rPr>
      <t>(include derating)</t>
    </r>
  </si>
  <si>
    <t>Vi_ripple</t>
  </si>
  <si>
    <t>Input DC ripple</t>
  </si>
  <si>
    <t>Iin_rms</t>
  </si>
  <si>
    <t>Input RMS current</t>
  </si>
  <si>
    <t>Bottom feedback resistor (1k-20k recommended)</t>
  </si>
  <si>
    <t>Selected bottom feedback resistor</t>
  </si>
  <si>
    <t>Calculated top resistor</t>
  </si>
  <si>
    <t>Selected top resistor</t>
  </si>
  <si>
    <t>Vout_calc</t>
  </si>
  <si>
    <t>Calculated Vout (yellow if not within 1% of target Vout)</t>
  </si>
  <si>
    <t>At least 1 µF required</t>
  </si>
  <si>
    <t>Selected Cbp6</t>
  </si>
  <si>
    <t>Cvbst_rec</t>
  </si>
  <si>
    <t>At least 0.1µF required</t>
  </si>
  <si>
    <t>Cvbst</t>
  </si>
  <si>
    <t>Selected Cboot</t>
  </si>
  <si>
    <t>Rpg_rec</t>
  </si>
  <si>
    <t>1k-100k recommended</t>
  </si>
  <si>
    <t>Selected Rpg</t>
  </si>
  <si>
    <t>Part #</t>
  </si>
  <si>
    <t>VIN_min</t>
  </si>
  <si>
    <t>VIN_max</t>
  </si>
  <si>
    <t>Io,rated</t>
  </si>
  <si>
    <t>Fsw_1</t>
  </si>
  <si>
    <t>Fsw_2</t>
  </si>
  <si>
    <t>Fsw_3</t>
  </si>
  <si>
    <t>OC clamp</t>
  </si>
  <si>
    <t>tonmin</t>
  </si>
  <si>
    <t>OC Fault</t>
  </si>
  <si>
    <t>OV Fault</t>
  </si>
  <si>
    <t>VREG LDO Voltage</t>
  </si>
  <si>
    <t>VIN_min_bias</t>
  </si>
  <si>
    <t>toffmin</t>
  </si>
  <si>
    <t>R_HS</t>
  </si>
  <si>
    <t>R_LS</t>
  </si>
  <si>
    <t>OC gain</t>
  </si>
  <si>
    <t>I_ss</t>
  </si>
  <si>
    <t>FCCM</t>
  </si>
  <si>
    <t>VCC LDO Voltage</t>
  </si>
  <si>
    <t>TPS548620</t>
  </si>
  <si>
    <t>Hiccup</t>
  </si>
  <si>
    <t>Latch Off</t>
  </si>
  <si>
    <t>TPS548A28</t>
  </si>
  <si>
    <t>TPS548A29</t>
  </si>
  <si>
    <t>TPS548B28</t>
  </si>
  <si>
    <t>TPS548B29</t>
  </si>
  <si>
    <t>TPS54J060</t>
  </si>
  <si>
    <t>TPS54J061</t>
  </si>
  <si>
    <t>TPS54JA20</t>
  </si>
  <si>
    <t>TPS54JB20</t>
  </si>
  <si>
    <t>Selected device</t>
  </si>
  <si>
    <t>fsw options</t>
  </si>
  <si>
    <t>LL options</t>
  </si>
  <si>
    <t>FSW(kHz)</t>
  </si>
  <si>
    <t>Mode</t>
  </si>
  <si>
    <r>
      <t>RMODE(k</t>
    </r>
    <r>
      <rPr>
        <sz val="11"/>
        <color theme="1"/>
        <rFont val="Arial"/>
        <family val="2"/>
      </rPr>
      <t>Ω</t>
    </r>
    <r>
      <rPr>
        <sz val="11"/>
        <color theme="1"/>
        <rFont val="Calibri"/>
        <family val="2"/>
      </rPr>
      <t>)</t>
    </r>
  </si>
  <si>
    <t>Connect to AGND</t>
  </si>
  <si>
    <t>DCM</t>
  </si>
  <si>
    <t>Connect to VCC</t>
  </si>
  <si>
    <t>Recommended Component Values from Calculator</t>
  </si>
  <si>
    <t>Component units</t>
  </si>
  <si>
    <t>uF</t>
  </si>
  <si>
    <t>TPS543B20</t>
  </si>
  <si>
    <t>TPS543C20</t>
  </si>
  <si>
    <t>TPS543C20A</t>
  </si>
  <si>
    <t>Fsw</t>
  </si>
  <si>
    <t>SS Time</t>
  </si>
  <si>
    <t>OPEN</t>
  </si>
  <si>
    <t>Cramp</t>
  </si>
  <si>
    <t>body_brake_sel</t>
  </si>
  <si>
    <t>api_threshold_sel</t>
  </si>
  <si>
    <t>api_mode_sel</t>
  </si>
  <si>
    <t>res values</t>
  </si>
  <si>
    <t>search column</t>
  </si>
  <si>
    <t>API Threshold</t>
  </si>
  <si>
    <t>BB Threshold</t>
  </si>
  <si>
    <t>Select the Asynchronous Pulse Injection (API) mode (On/Off)</t>
  </si>
  <si>
    <t>R_mode</t>
  </si>
  <si>
    <t>Recommended R_mode resistor value</t>
  </si>
  <si>
    <t>API setting</t>
  </si>
  <si>
    <t>BB setting</t>
  </si>
  <si>
    <t>Enabled</t>
  </si>
  <si>
    <t>Disabled</t>
  </si>
  <si>
    <t>Select the Mode (Mode pin) (Reference table to the right for possible modes)</t>
  </si>
  <si>
    <t>Select the Soft-Start time (SS pin)</t>
  </si>
  <si>
    <t>soft_start_sel</t>
  </si>
  <si>
    <t>ms</t>
  </si>
  <si>
    <t>Select the Soft Start time</t>
  </si>
  <si>
    <t>R_ss</t>
  </si>
  <si>
    <t>R_ss_rec</t>
  </si>
  <si>
    <t>soft_start</t>
  </si>
  <si>
    <t>Select the Ramp Capacitor (RAMP pin)</t>
  </si>
  <si>
    <t>C_ramp_sel</t>
  </si>
  <si>
    <t>R_ramp_rec</t>
  </si>
  <si>
    <t>R_ramp</t>
  </si>
  <si>
    <t>C_ramp</t>
  </si>
  <si>
    <t>Ramp capacitance chosen based on R_ramp</t>
  </si>
  <si>
    <t>Chosen R_mode</t>
  </si>
  <si>
    <t>R_mode_rec</t>
  </si>
  <si>
    <t>api_mode</t>
  </si>
  <si>
    <t>body_brake</t>
  </si>
  <si>
    <t>api_threshold</t>
  </si>
  <si>
    <t>Chosen R_ss</t>
  </si>
  <si>
    <t>API mode chosen based on R_mode</t>
  </si>
  <si>
    <t>Body Brake mode chosen based on R_mode</t>
  </si>
  <si>
    <t>Recommended R_ss resistor value</t>
  </si>
  <si>
    <t>Soft Start time chosen based on R_ss</t>
  </si>
  <si>
    <t>Select the API threshold voltage (must be set to N/A if API is set to Off)</t>
  </si>
  <si>
    <t>Select the Body Brake mode (On/Off) (must be set to disabled unless API is enabled)</t>
  </si>
  <si>
    <t>N_Cout_electro</t>
  </si>
  <si>
    <t>Cout_derate_electro</t>
  </si>
  <si>
    <t>Cout_nom_ceramic</t>
  </si>
  <si>
    <t>Cout_nom_electro</t>
  </si>
  <si>
    <t>ESR__nom_electro</t>
  </si>
  <si>
    <t>ESR_nom_ceramic</t>
  </si>
  <si>
    <t>N_Cout_ceramic</t>
  </si>
  <si>
    <t>Cout_derate_ceramic</t>
  </si>
  <si>
    <t>Nominal value of single electrolytic output capacitor</t>
  </si>
  <si>
    <t>ESR of output single electrolytic output capacitor</t>
  </si>
  <si>
    <t>Number of electrolytic output capacitors</t>
  </si>
  <si>
    <t>Remaining electrolytic output capacitance after derating due to DC/AC bias, temp and/or tolerance</t>
  </si>
  <si>
    <t>Remaining ceramic output capacitance after derating due to DC/AC bias, temp and/or tolerance</t>
  </si>
  <si>
    <t>Number of ceramic output capacitors</t>
  </si>
  <si>
    <t>H Gain</t>
  </si>
  <si>
    <t>H_Gain</t>
  </si>
  <si>
    <t>Vout to FB ratio</t>
  </si>
  <si>
    <t>Duty_cycle</t>
  </si>
  <si>
    <t>Ratio of the feedback resistor divider</t>
  </si>
  <si>
    <t>Duty cycle based on Vin and Vout</t>
  </si>
  <si>
    <t>Ctop</t>
  </si>
  <si>
    <t>C_top</t>
  </si>
  <si>
    <t>Selected C_top value, enter 0 if unused</t>
  </si>
  <si>
    <t>F_cramp</t>
  </si>
  <si>
    <t>F_ctop</t>
  </si>
  <si>
    <t>Hz</t>
  </si>
  <si>
    <t>Calculated C_ramp zero</t>
  </si>
  <si>
    <t>Calculated C_top zero</t>
  </si>
  <si>
    <t>LC Pole</t>
  </si>
  <si>
    <t>LC_Pole</t>
  </si>
  <si>
    <t>ESR_Pole</t>
  </si>
  <si>
    <t>RL_Cout_Pole</t>
  </si>
  <si>
    <t>Note: just click on E6 then Sort (under "Data" tab) Largest to Smallest</t>
  </si>
  <si>
    <t>Converter Gain</t>
  </si>
  <si>
    <t>Converter Phase</t>
  </si>
  <si>
    <t>Frequency</t>
  </si>
  <si>
    <t>User Parameters:</t>
  </si>
  <si>
    <t>Unit</t>
  </si>
  <si>
    <t>L</t>
  </si>
  <si>
    <t>uH</t>
  </si>
  <si>
    <t>Ohm</t>
  </si>
  <si>
    <t>RL</t>
  </si>
  <si>
    <t>Rtop</t>
  </si>
  <si>
    <t>Kohm</t>
  </si>
  <si>
    <t>Rbot</t>
  </si>
  <si>
    <t>KOhm</t>
  </si>
  <si>
    <t>Ccomp1</t>
  </si>
  <si>
    <t>Ccomp2</t>
  </si>
  <si>
    <t>Rcomp1</t>
  </si>
  <si>
    <t>Pole/Zero Calculation</t>
  </si>
  <si>
    <t>ESR Zero</t>
  </si>
  <si>
    <t>Controller Parameters:</t>
  </si>
  <si>
    <t>Current Sense Gain--Ri</t>
  </si>
  <si>
    <t>V/A</t>
  </si>
  <si>
    <t>Gm Error Amplifier Gain</t>
  </si>
  <si>
    <t>uA/V</t>
  </si>
  <si>
    <t>Modulator Gain Calculation</t>
  </si>
  <si>
    <t>Compensation Slope Amplitude--Ve</t>
  </si>
  <si>
    <t>Valley Current Slope Amplitude--Sf/Fsw</t>
  </si>
  <si>
    <t>Modulator Gain--Fm</t>
  </si>
  <si>
    <t>No Unit</t>
  </si>
  <si>
    <t>He Sampling Equation</t>
  </si>
  <si>
    <t>Qz</t>
  </si>
  <si>
    <t>Wn</t>
  </si>
  <si>
    <t>He(s)</t>
  </si>
  <si>
    <t>He(s) = 1+s/(wn*Qz)+s^2/(wn^2)</t>
  </si>
  <si>
    <t>Zo(s) = (RL+ESR*RL*C*s)/(1+C*s*(ESR+RL))</t>
  </si>
  <si>
    <t>ZL(s) =DCR + s*L</t>
  </si>
  <si>
    <t>Zin(s) = ZL(s) + Zo(s)</t>
  </si>
  <si>
    <t>TF_d_IL_op (s) = Vin/Zin(s)</t>
  </si>
  <si>
    <t>TF_IL_cl(s)=FM*He(s)*Ri*TF_d_IL_op(s)</t>
  </si>
  <si>
    <t>TF_d_Vo_op(s) = TF_d_IL_op(s)*Zo(s)</t>
  </si>
  <si>
    <t>TF_Vc_Vo_cl(s) = FM*TF_Vo_op(s)/(1+TF_IL_cl(s))</t>
  </si>
  <si>
    <t>Comp (s) = (Rcomp*Ccomp1*s+1)/[(Ccomp1+Comp2)*s*(Rcomp*(Ccomp1*Ccomp2)*s/(Comp1+Comp2)+1)]</t>
  </si>
  <si>
    <t>TF_VL_no_CL(s)=(Rbot/(Rbot+Rtop))*Gm*Comp(s)*FM*TF_d_Vo_op(s)</t>
  </si>
  <si>
    <t>Con_LG(s) = TF_VL_no_CL(s)/(1+TF_IL_cl(s)</t>
  </si>
  <si>
    <t>Frequency Range</t>
  </si>
  <si>
    <t>Zo(s)</t>
  </si>
  <si>
    <t>Inductor impedance</t>
  </si>
  <si>
    <t>Input impedance</t>
  </si>
  <si>
    <t>Open loop duty to inductor TF</t>
  </si>
  <si>
    <t xml:space="preserve">Current loop </t>
  </si>
  <si>
    <t>Gain of Current Loop</t>
  </si>
  <si>
    <t>Phase of Current loop</t>
  </si>
  <si>
    <t>Open Loop duty to output TF</t>
  </si>
  <si>
    <t>Control to Output TF with Current Loop close</t>
  </si>
  <si>
    <t>Gain TF_Vc_Vo_cl(s)</t>
  </si>
  <si>
    <t>Phase TF_Vc_Vo_cl(s)</t>
  </si>
  <si>
    <t>Compensation Network</t>
  </si>
  <si>
    <t>Voltage Loop no Current Loop</t>
  </si>
  <si>
    <t>Gain Voltage Loop No Current Loop</t>
  </si>
  <si>
    <t>Phase Voltage Loop No Current Loop</t>
  </si>
  <si>
    <t>Converter Loop TF</t>
  </si>
  <si>
    <t>Legend</t>
  </si>
  <si>
    <t>Note: See the guidelines on row 46 below</t>
  </si>
  <si>
    <t>User Input</t>
  </si>
  <si>
    <t>Calculation</t>
  </si>
  <si>
    <t>Pin-Strap Resistor Selection</t>
  </si>
  <si>
    <t>Pin-Strap Resistor</t>
  </si>
  <si>
    <t>Input Voltage</t>
  </si>
  <si>
    <t>Output Voltage</t>
  </si>
  <si>
    <t>Output Current</t>
  </si>
  <si>
    <t>Output Load Step Size</t>
  </si>
  <si>
    <t>Istep</t>
  </si>
  <si>
    <t>Average Over-Current Limit</t>
  </si>
  <si>
    <t>Iocp</t>
  </si>
  <si>
    <r>
      <t>R</t>
    </r>
    <r>
      <rPr>
        <vertAlign val="subscript"/>
        <sz val="12"/>
        <color theme="1"/>
        <rFont val="맑은 고딕"/>
        <family val="2"/>
        <scheme val="minor"/>
      </rPr>
      <t>ILIM</t>
    </r>
  </si>
  <si>
    <t>K</t>
  </si>
  <si>
    <t>Reference Voltage for output resistor divider network</t>
  </si>
  <si>
    <r>
      <t>R</t>
    </r>
    <r>
      <rPr>
        <vertAlign val="subscript"/>
        <sz val="12"/>
        <color theme="1"/>
        <rFont val="맑은 고딕"/>
        <family val="2"/>
        <scheme val="minor"/>
      </rPr>
      <t>VSEL</t>
    </r>
  </si>
  <si>
    <t xml:space="preserve">Inductor </t>
  </si>
  <si>
    <t xml:space="preserve">Inductor DCR </t>
  </si>
  <si>
    <t>mOhm</t>
  </si>
  <si>
    <t>Switching Frequency</t>
  </si>
  <si>
    <r>
      <t>R</t>
    </r>
    <r>
      <rPr>
        <vertAlign val="subscript"/>
        <sz val="12"/>
        <color theme="1"/>
        <rFont val="맑은 고딕"/>
        <family val="2"/>
        <scheme val="minor"/>
      </rPr>
      <t>T</t>
    </r>
  </si>
  <si>
    <t>Output Capacitior  POSCAP/SP</t>
  </si>
  <si>
    <t>Cout_Poscap</t>
  </si>
  <si>
    <t>Output Capacitor  POSCAP/SP ESR</t>
  </si>
  <si>
    <t>ESR_Poscap</t>
  </si>
  <si>
    <t>Output Capacitior Ceramic</t>
  </si>
  <si>
    <t>Cout_Ceramic</t>
  </si>
  <si>
    <t>Output Capacitor Ceramic  ESR</t>
  </si>
  <si>
    <t>ESR_Ceramic</t>
  </si>
  <si>
    <t>Load Resistance</t>
  </si>
  <si>
    <t>Feedback Resistor divider--Top</t>
  </si>
  <si>
    <t>Feedback Resistor divider--Bottom</t>
  </si>
  <si>
    <t>Rbot Selection</t>
  </si>
  <si>
    <t>Inductor Ripple Current</t>
  </si>
  <si>
    <t>Vout to FB Ratio</t>
  </si>
  <si>
    <t>Duty Cycle</t>
  </si>
  <si>
    <t>FB Resistor Ratio</t>
  </si>
  <si>
    <t>Soft Start Time</t>
  </si>
  <si>
    <t>Tss</t>
  </si>
  <si>
    <r>
      <t>R</t>
    </r>
    <r>
      <rPr>
        <vertAlign val="subscript"/>
        <sz val="11"/>
        <color theme="1"/>
        <rFont val="맑은 고딕"/>
        <family val="2"/>
        <scheme val="minor"/>
      </rPr>
      <t>SS</t>
    </r>
  </si>
  <si>
    <t>Modulator Ramp Capacitor</t>
  </si>
  <si>
    <r>
      <t>R</t>
    </r>
    <r>
      <rPr>
        <vertAlign val="subscript"/>
        <sz val="12"/>
        <color theme="1"/>
        <rFont val="맑은 고딕"/>
        <family val="2"/>
        <scheme val="minor"/>
      </rPr>
      <t>RAMP</t>
    </r>
  </si>
  <si>
    <t>Enter "0" if don't use Ctop</t>
  </si>
  <si>
    <t>Calculate Cramp Zero Frequency</t>
  </si>
  <si>
    <t>Fcramp</t>
  </si>
  <si>
    <t>Calculate Ctop Zero Frequency</t>
  </si>
  <si>
    <t>Fctop</t>
  </si>
  <si>
    <t>Load Transient Understhoot Voltage</t>
  </si>
  <si>
    <t>Vus</t>
  </si>
  <si>
    <t>Load Transient Oversthoot Voltage</t>
  </si>
  <si>
    <t>Vos</t>
  </si>
  <si>
    <t>RL*Cout Pole</t>
  </si>
  <si>
    <t>Calculation Fc and Phase Margin:</t>
  </si>
  <si>
    <t>Cross Frequency</t>
  </si>
  <si>
    <t>Phase Margin</t>
  </si>
  <si>
    <t>Degree</t>
  </si>
  <si>
    <t>Switching Cycle Period</t>
  </si>
  <si>
    <t>Ts</t>
  </si>
  <si>
    <t>s</t>
  </si>
  <si>
    <t>On-Time</t>
  </si>
  <si>
    <t>Desgin Guidelines Notes:</t>
  </si>
  <si>
    <r>
      <t xml:space="preserve">1. </t>
    </r>
    <r>
      <rPr>
        <b/>
        <u/>
        <sz val="11"/>
        <color rgb="FF0070C0"/>
        <rFont val="맑은 고딕"/>
        <family val="2"/>
        <scheme val="minor"/>
      </rPr>
      <t>Output Capacitor:</t>
    </r>
    <r>
      <rPr>
        <sz val="11"/>
        <color theme="1"/>
        <rFont val="맑은 고딕"/>
        <family val="2"/>
        <scheme val="minor"/>
      </rPr>
      <t xml:space="preserve"> The ceramic output capacitor have potential derate by 50% due to DC bias, AC ripple and temperature variation. For example, 100uF ceramic capacitor has much less capacitance at hot temperature and marginal lower (2uF) at cold temperature in comparison with the value at room temperature. The POSCAP/SP ESR value is listed typically as a maximum value on the datasheet. It is best to use 50% of datasheet value for typical value. Please check with capacitor manafacture datasheet.</t>
    </r>
  </si>
  <si>
    <t>Note: enters the equilvalent ESR for the ceramic cap or POSPCAP. For example, 2mOHM ESR for each cap for 2 caps then entering 1mOHM. In the case of NO POSCAP in the design, enters small value such as 1nF and 1u_ESR. DO NOT enter "0" value.</t>
  </si>
  <si>
    <r>
      <t>2.</t>
    </r>
    <r>
      <rPr>
        <b/>
        <u/>
        <sz val="11"/>
        <color rgb="FF0070C0"/>
        <rFont val="맑은 고딕"/>
        <family val="2"/>
        <scheme val="minor"/>
      </rPr>
      <t xml:space="preserve"> Phase Margin:</t>
    </r>
    <r>
      <rPr>
        <sz val="11"/>
        <color theme="1"/>
        <rFont val="맑은 고딕"/>
        <family val="2"/>
        <scheme val="minor"/>
      </rPr>
      <t xml:space="preserve"> The main advantage of this ACM topology makes the phase flat region about 1 decade after the LC output filter frequency.  The following guidelines will help to achieve this flat margin region.</t>
    </r>
  </si>
  <si>
    <r>
      <t xml:space="preserve">2a) </t>
    </r>
    <r>
      <rPr>
        <u/>
        <sz val="11"/>
        <color rgb="FFFF0000"/>
        <rFont val="맑은 고딕"/>
        <family val="2"/>
        <scheme val="minor"/>
      </rPr>
      <t>Lowest LC filter frequency or largest output capacitiance</t>
    </r>
    <r>
      <rPr>
        <sz val="11"/>
        <color rgb="FFFF0000"/>
        <rFont val="맑은 고딕"/>
        <family val="2"/>
        <scheme val="minor"/>
      </rPr>
      <t>:</t>
    </r>
    <r>
      <rPr>
        <sz val="11"/>
        <color theme="1"/>
        <rFont val="맑은 고딕"/>
        <family val="2"/>
        <scheme val="minor"/>
      </rPr>
      <t xml:space="preserve"> being as an internal compensation IC, the lowest LC filter frequency is 4KHz. 4kHz can be observe from the bode plot below and treats as the first zero frequency in the system.  From 4KHz frequency value, the maximum output capacitance can be calculate by given an inductance value selection. The converter can run into unstable operation when the LC filter frequency below 4kHz since there are not enough zeros in the system to compensate for the LC double poles 180 degree phase drop. </t>
    </r>
  </si>
  <si>
    <r>
      <t xml:space="preserve">2b) </t>
    </r>
    <r>
      <rPr>
        <u/>
        <sz val="11"/>
        <color rgb="FFFF0000"/>
        <rFont val="맑은 고딕"/>
        <family val="2"/>
        <scheme val="minor"/>
      </rPr>
      <t>How to select Cramp value from cell C28:</t>
    </r>
    <r>
      <rPr>
        <sz val="11"/>
        <color theme="1"/>
        <rFont val="맑은 고딕"/>
        <family val="2"/>
        <scheme val="minor"/>
      </rPr>
      <t xml:space="preserve"> The Cramp value with a 300kOhm internal resistor gives the second zero for the system. It is recommended to select this Cramp zero frequency (cell C30) about 3X to 4X of LC filter frequency. This Cramp zero is selectable from C28 and calculate value in C30.  This Cramp second zero and first zero at 4KHz will help to compensate the phase of double poles.  </t>
    </r>
  </si>
  <si>
    <r>
      <t xml:space="preserve">2c) </t>
    </r>
    <r>
      <rPr>
        <u/>
        <sz val="11"/>
        <color rgb="FFFF0000"/>
        <rFont val="맑은 고딕"/>
        <family val="2"/>
        <scheme val="minor"/>
      </rPr>
      <t>Feedforward Zero location:</t>
    </r>
    <r>
      <rPr>
        <sz val="11"/>
        <color theme="1"/>
        <rFont val="맑은 고딕"/>
        <family val="2"/>
        <scheme val="minor"/>
      </rPr>
      <t xml:space="preserve"> In the case of needing more phase margin beside Cramp zero, Ctop (Cell 29) can use to design to boost the phase margin. The best frequency location to place this zero is close at the cross-over frequency since the phase starts one decade early and optimum 45 degree phase boost at the cross-over frequency location. Cell C31 will calculate this frequency with given C29.</t>
    </r>
  </si>
  <si>
    <r>
      <t xml:space="preserve">2d) </t>
    </r>
    <r>
      <rPr>
        <u/>
        <sz val="11"/>
        <color rgb="FFFF0000"/>
        <rFont val="맑은 고딕"/>
        <family val="2"/>
        <scheme val="minor"/>
      </rPr>
      <t>What the best phase margin deisgn for:</t>
    </r>
    <r>
      <rPr>
        <sz val="11"/>
        <color theme="1"/>
        <rFont val="맑은 고딕"/>
        <family val="2"/>
        <scheme val="minor"/>
      </rPr>
      <t xml:space="preserve"> from the theory, the phase margin higher than zero degree is considered a stable system. However, the lower value of phase margin such as 10 degree, the response of a system will have more ringing results before the output voltage settling down after the disburtance such as a load step. The classic value to use is 60 degree phase margin.  However, customer can also accept 45 degree phase marign. </t>
    </r>
  </si>
  <si>
    <t>For more details on the number of ringing versus degree of phase margin, please see this link.</t>
  </si>
  <si>
    <t xml:space="preserve">This link will help to understand more about the advantage of this flat phase margin on the stability of converter. </t>
  </si>
  <si>
    <r>
      <t xml:space="preserve">3. </t>
    </r>
    <r>
      <rPr>
        <b/>
        <u/>
        <sz val="11"/>
        <color rgb="FF0070C0"/>
        <rFont val="맑은 고딕"/>
        <family val="2"/>
        <scheme val="minor"/>
      </rPr>
      <t>The cross-over frequency:</t>
    </r>
    <r>
      <rPr>
        <sz val="11"/>
        <color theme="1"/>
        <rFont val="맑은 고딕"/>
        <family val="2"/>
        <scheme val="minor"/>
      </rPr>
      <t xml:space="preserve"> from the sampling theory, the bandwidth should not design higher than one-half of switching frequency. The cross-over frequency in this family is calculated based upon the selection of Cramp zero value when the Ctop is not used. The higher frequency of Cramp zero value relative to LC frequency produces a lower of the cross-over frequency because this Cramp zero far away from the LC filter frequency.</t>
    </r>
  </si>
  <si>
    <t>From the analysis and results, it is best to limit the cross-over frequency less than 1/3 of Fsw due to the temperature variation of the LC filter frequency and phase starting to drop at this frequency. To be convervative or avoiding the phase dropping region, it is best to design the cross-over frequency around 1/5 of Fsw or the cross-over frequency is at the middle of flat phase region.</t>
  </si>
  <si>
    <t>Internal Integrator Parameters</t>
  </si>
  <si>
    <t>Diff Integrator Gain</t>
  </si>
  <si>
    <t>Rk1</t>
  </si>
  <si>
    <t>Rk2</t>
  </si>
  <si>
    <t>Rint</t>
  </si>
  <si>
    <t>Cint</t>
  </si>
  <si>
    <t>Control Loop Gain</t>
  </si>
  <si>
    <t>Rn1</t>
  </si>
  <si>
    <t>Rn2</t>
  </si>
  <si>
    <t>Kctlr =(Rn2+Rn1)/Rn2</t>
  </si>
  <si>
    <t>Transient Feed Forward Loop</t>
  </si>
  <si>
    <t>Kddap</t>
  </si>
  <si>
    <t>Ktff_gain = Kctlr*Kddap</t>
  </si>
  <si>
    <t>Rhpf (TFF resistor)</t>
  </si>
  <si>
    <t>Chpf (TFF capacitor)</t>
  </si>
  <si>
    <t>Modulator Ramp Resistance</t>
  </si>
  <si>
    <t>Rramp</t>
  </si>
  <si>
    <t>Rdc (high pass filter)</t>
  </si>
  <si>
    <t>Cdc (high pass filter)</t>
  </si>
  <si>
    <t>Vpwm</t>
  </si>
  <si>
    <t>Slope Compensation</t>
  </si>
  <si>
    <t>Slope Capacitor = 1/2 of Cramp</t>
  </si>
  <si>
    <t>Slope Resistor</t>
  </si>
  <si>
    <t>Vramp_avg = Vpwm/2*Ton/Tsw</t>
  </si>
  <si>
    <t>Modulation Gain</t>
  </si>
  <si>
    <t>Ksl: slope compensation factor</t>
  </si>
  <si>
    <t>FM</t>
  </si>
  <si>
    <t>Sample and Hold:</t>
  </si>
  <si>
    <t>Numerator: (0.5-D)+2*D*Ksl*Tsw</t>
  </si>
  <si>
    <t>Denominator: Vpwm+1.29*Vramp_avg</t>
  </si>
  <si>
    <t>Current Sense Gain</t>
  </si>
  <si>
    <t>Kid</t>
  </si>
  <si>
    <t>Vref integrator voltage equation</t>
  </si>
  <si>
    <t>Vctrl--Control voltage equation</t>
  </si>
  <si>
    <t>Transient Feedfoward Function:</t>
  </si>
  <si>
    <t>Vramp: Numerator</t>
  </si>
  <si>
    <t>Vramp: Denominator</t>
  </si>
  <si>
    <t>Vramp = Numerator/Denominator</t>
  </si>
  <si>
    <t>Vslope Compensation</t>
  </si>
  <si>
    <t>Vref_int(s) = H*(Rk1+Rk2)/(Rk1+s*Cint*Rint*(2*Rk1+Rk2))</t>
  </si>
  <si>
    <t>Vctrl=((Rn2+Rn1)/Rn2)*(Vref_int(s)-H)</t>
  </si>
  <si>
    <t>Ztop = Rtop/(1+s*Rtop*Ctop)</t>
  </si>
  <si>
    <t>H(s)=Rbot/(Rbot+Ztop)</t>
  </si>
  <si>
    <t>Final H to use</t>
  </si>
  <si>
    <t>Mag</t>
  </si>
  <si>
    <t>Phase</t>
  </si>
  <si>
    <t>Vramp+Vslope</t>
  </si>
  <si>
    <t xml:space="preserve">  -s*Tsw</t>
  </si>
  <si>
    <t xml:space="preserve">  e^(-s*Tsw)</t>
  </si>
  <si>
    <t xml:space="preserve"> 1-e^(-s*Tsw)</t>
  </si>
  <si>
    <t xml:space="preserve"> s*Tsw+e^(-s*Tsw)-1</t>
  </si>
  <si>
    <t>POSCAP/SP Impedance</t>
  </si>
  <si>
    <t>Ceramic Cap Impedance</t>
  </si>
  <si>
    <t>Zcout(s)</t>
  </si>
  <si>
    <t>FM*Hsh(s)</t>
  </si>
  <si>
    <t>1+FM*Hsh*(Vramp+Vslope)</t>
  </si>
  <si>
    <t>TFloop1*Gid*Zout</t>
  </si>
  <si>
    <t>Vctrl-Vtff</t>
  </si>
  <si>
    <t>1+ TFloop1*Gid*Kid</t>
  </si>
  <si>
    <t>Pin Strap Tolerance:</t>
  </si>
  <si>
    <t>http://www.ti.com/lit/an/slva381b/slva381b.pdf</t>
  </si>
  <si>
    <t>http://e2e.ti.com/blogs_/b/powerhouse/archive/2018/03/02/maintain-a-constant-phase-margin-in-a-synchronous-buck-converter</t>
  </si>
  <si>
    <t>Dec-2019:</t>
  </si>
  <si>
    <t xml:space="preserve"> Updated the design guidelines notes on starting on the row A46</t>
  </si>
  <si>
    <t xml:space="preserve">Jan-2018: </t>
  </si>
  <si>
    <t>First version of tool.</t>
  </si>
  <si>
    <t>R_bot</t>
  </si>
  <si>
    <t>R_bot_rec</t>
  </si>
  <si>
    <t>R_top_target</t>
  </si>
  <si>
    <t>R_top</t>
  </si>
  <si>
    <t>Cbp_rec</t>
  </si>
  <si>
    <t>Cbp</t>
  </si>
  <si>
    <t>FB_res_divider</t>
  </si>
  <si>
    <t>LC pole location</t>
  </si>
  <si>
    <t>ESR pole location</t>
  </si>
  <si>
    <t>RL_Cout pole location</t>
  </si>
  <si>
    <t>Phase margin</t>
  </si>
  <si>
    <t>Crossover Frequency</t>
  </si>
  <si>
    <t>Misc. Components</t>
  </si>
  <si>
    <t>Select the Reference Voltage (VSEL pin)</t>
  </si>
  <si>
    <t>VSEL_sel</t>
  </si>
  <si>
    <t>R_vsel_rec</t>
  </si>
  <si>
    <t>VSEL</t>
  </si>
  <si>
    <t>Select the reference voltage</t>
  </si>
  <si>
    <t>Select the C_ramp value</t>
  </si>
  <si>
    <t>Recommended R_ramp resistor value</t>
  </si>
  <si>
    <t>Chosen R_ramp</t>
  </si>
  <si>
    <t>Recommended R_vsel resistor value</t>
  </si>
  <si>
    <t>Chosen R_vsel</t>
  </si>
  <si>
    <t>Reference voltage chosen based on R_vsel</t>
  </si>
  <si>
    <t>EN pin resistor divider</t>
  </si>
  <si>
    <t>EN pin input</t>
  </si>
  <si>
    <t>Select source for EN pin</t>
  </si>
  <si>
    <t>EN pin voltage level</t>
  </si>
  <si>
    <t>EN pin voltage level (Only used when using external input to EN pin)</t>
  </si>
  <si>
    <t>Vstart_target</t>
  </si>
  <si>
    <t>Target turn on voltage set by EN resistor divider</t>
  </si>
  <si>
    <t>Ren_b_rec</t>
  </si>
  <si>
    <t>Ren_b</t>
  </si>
  <si>
    <t>Selected bottom resistor (1k-100k recommended)</t>
  </si>
  <si>
    <t>Ren_b_eff</t>
  </si>
  <si>
    <t>Effective bottom resistance including 6-MΩ internal pull-down resistance on EN pin</t>
  </si>
  <si>
    <t>Ren_t_calc</t>
  </si>
  <si>
    <t>Ren_t</t>
  </si>
  <si>
    <t>EN pin max V</t>
  </si>
  <si>
    <t>Maxiumum voltage on EN pin (Red if above absolute max)</t>
  </si>
  <si>
    <t>Vstart_typ</t>
  </si>
  <si>
    <t>Estimated typical turn on voltage with selected resistors
(Red if below Vin_min, Yellow if near Vin_min)</t>
  </si>
  <si>
    <t>Vstop_typ</t>
  </si>
  <si>
    <t>Estimated typical turn off voltage with selected resistors</t>
  </si>
  <si>
    <t>Select the Current Limit Resistor (ILIM pin)</t>
  </si>
  <si>
    <t>Ilim_sel</t>
  </si>
  <si>
    <t>R_ilim_rec</t>
  </si>
  <si>
    <t>R_ilim_sel</t>
  </si>
  <si>
    <t>Ilim</t>
  </si>
  <si>
    <t>Recommended R_ilim resistor value</t>
  </si>
  <si>
    <t>Chosen R_ilim</t>
  </si>
  <si>
    <t>Select the Average Over-Current Limit</t>
  </si>
  <si>
    <t>Determine feedback network values (FB resistor divider)</t>
  </si>
  <si>
    <t>Determine compensation network values</t>
  </si>
  <si>
    <t>Current limit chosen based on R_ilim</t>
  </si>
  <si>
    <t>Ensure that the feedback divider network gives the appropriate Vout based on the Vref chosen</t>
  </si>
  <si>
    <t>RSP, RSN</t>
  </si>
  <si>
    <t>1, 2</t>
  </si>
  <si>
    <t>Ensure that you have a cap (e.g. 1nF) in parallel between the RSP and RSN pins. This is a placeholder and can be populated and value adjusted if you see noise issues.</t>
  </si>
  <si>
    <t>If the application has ferrite beads, ensure that the output is taken after the ferrite bead. This will adjust the converter for the DC drop across the ferrite bead.</t>
  </si>
  <si>
    <t>You can use a 10 to 100 ohm resistor in series with the trace connecting from the Vout at the remote end to the RSP pin of the IC. You can use a 0 ohm resistor if you don’t want to use the filter cap between the RSP,RSN nets.</t>
  </si>
  <si>
    <t>Connect a Cfilter of 1nF typical between the RSP- RSN pins close to the IC.
The Cfilt should be lower than the value mentioned in the equation below.
Cfilt = 1 / (2*PI*R*Fsw)
R = Series resistance on RSP line + Series resistance on RSN line
Fsw = switching frequency.</t>
  </si>
  <si>
    <t xml:space="preserve">When trying to achieve lowest noise, consider adding at least 1X100uF and 1X47uF  and 1x10uF and 1x1uF ceramic capacitor as part of the output capacitor bank – to ensure that there are not gaps due to capacitor self resonances. </t>
  </si>
  <si>
    <t xml:space="preserve">0402 0 to 2 Ohm resistor in series with Boot Capacitor – this is a good practice and is preferable at least during prototyping. </t>
  </si>
  <si>
    <t>The boot capacitor should be at least 25V rated, X5R. Preferable to use a 0603.</t>
  </si>
  <si>
    <t xml:space="preserve">Snubber Capacitor: 1.0nF 0603 minimum 25V </t>
  </si>
  <si>
    <t>Snubber Resistor: 0805 1-ohm resistor from SW to PGND “Snubber”</t>
  </si>
  <si>
    <t>Add a placeholder for a resistor between SS pin to ground atleast during prototyping.  Because if the inrush current is high and you wanted to add a soft-start time, shorting it to ground will not give flexibility to adjust the soft start time.</t>
  </si>
  <si>
    <t>SS</t>
  </si>
  <si>
    <t>2.2nF-10nF 0402 minimum 25V input capacitor from PVIN to PGND to minimize high-frequency ringing energy.  Recommended to have a placeholder on prototype as a knob for helping lower noise.</t>
  </si>
  <si>
    <t>The capacitor should be able to give minimum ripple voltage desired for the application. Use WEBENCH to calculate the input capacitance</t>
  </si>
  <si>
    <t>PVIN</t>
  </si>
  <si>
    <t>A minimum of 16V, X5R rated capacitor is recommended.</t>
  </si>
  <si>
    <t>Do not use 10V rated capacitors. The DC bias loss of capacitance on a 10V cap operating at 5.1V output is pretty severe and could compromise the stability of the LDO.</t>
  </si>
  <si>
    <t>BP</t>
  </si>
  <si>
    <t>EN</t>
  </si>
  <si>
    <t>The recommended max voltage on the EN pin is only 5.5V. It cannot be connected to PVIN directly (unless PVIN max is below 5.5V)</t>
  </si>
  <si>
    <t>Use recommended RILIM value from the "Device Calculator Tab"</t>
  </si>
  <si>
    <t>ILIM</t>
  </si>
  <si>
    <t>Have a 100k resistor connected between the pin to BP</t>
  </si>
  <si>
    <t>PGD</t>
  </si>
  <si>
    <t>Bootstrap pin for the internal flying high-side driver.</t>
  </si>
  <si>
    <t>Output capacitance</t>
  </si>
  <si>
    <t>Output of converted power.</t>
  </si>
  <si>
    <t>Open-drain power-good status signal</t>
  </si>
  <si>
    <t>The enable pin turns on the switcher.</t>
  </si>
  <si>
    <t>Current protection pin</t>
  </si>
  <si>
    <t>Connect a resistor from this pin to AGND to select soft-start time.</t>
  </si>
  <si>
    <t>Output of the 5 V on board regulator.</t>
  </si>
  <si>
    <t>The RSN pin should be directly tied to the load GND rather than the IC GND.</t>
  </si>
  <si>
    <t>If it is not properly routed, it moves the regulation differential voltage from the differential voltage across the load, to the differential voltage from the supply voltage at the load to the ground at the IC.  Depending on the differential voltage between the ground at the IC, the ground at the output capacitors and the ground at the load, it could introduce several possible problems related to output voltage regulation.
DC set-point errors due to ground drop from the current flowing through the ground resistance
AC regulation (noise/stability) issues due to dynamic voltages between the grounds
AC and DC coupling between that supply and another supply whose ground currents flow through the same path between the IC ground and the load’s ground.
The 2 AC issues are low probability unless there is a high-current converter that shares a ground return path with this converter, but it is effectively disabling the benefits of the remote sense amplifier.</t>
  </si>
  <si>
    <t>It would be better for the local sense to be after the capacitors from the first output voltage node to ground rather than closer to the inductor.- Means do not take the remote sense output from the inductor – but rather from the capacitor</t>
  </si>
  <si>
    <t>Route the RSP and RSN nets directly to either the load sense points (+ and –) or the output bulk capacitors.</t>
  </si>
  <si>
    <t>It is essential to route the RSP and RSN pins as a pair of diff-traces in Kelvin-sense fashion. Try to match the length of the traces.</t>
  </si>
  <si>
    <t>Having the remote sense trace (RSP) running very close to the SW node or under the SW node without shielding could introduce AC coupling from SW into the RSP node, which could affect regulation. It is ok to route the RSP and RSN lines around the inductor – creating a longer RS, RSN lines than creating a shorter line but it is above the SW node.</t>
  </si>
  <si>
    <t>The Switch Node has a very high AC voltage amplitude and very fast dV/dt, which can inject noise into the sense lines and potentially introduce both noise and regulation error.  As a result, I would normally recommend routing the sense lines around the inductor.</t>
  </si>
  <si>
    <t>The RSP and RSN pins operate as inputs to a remote sense differential amplifier that operates with very high impedance. Mismatches could manifest in remote sense voltage errors.</t>
  </si>
  <si>
    <t>Can add some greater noise immunity against the SW radiating noise across the inductor.</t>
  </si>
  <si>
    <t>Add a space between SW and VOUT node</t>
  </si>
  <si>
    <t>The PCB trace defined as switch node, which connects the SW pins and up-stream of the output inductor should be as short and wide as possible. In web orderable EVM design, the SW trace width is 400mil. Use separate via or trace to connect SW node to snubber and bootstrap capacitor. Do not combine these connections.</t>
  </si>
  <si>
    <t xml:space="preserve">GND is the round return for the controller. This pin should be connected using a short trace from the pin to the Thermal pad beneath the IC. No other power plane connection should be made between GND and PGND or AGND. </t>
  </si>
  <si>
    <t>The number of thermal vias needed to support 25-A thermal operation should be as many as possible; in the EVM design orderable on the Web, a total of 23 thermal vias are used. The more, the thermal vias, the better.</t>
  </si>
  <si>
    <t>A 100nF capacitor should be connected between PVIN and GND. The bottom plate of the capacitor should be connected to GND directly. The GND should be connected using a short trace between the pin and the Thermal pad only.</t>
  </si>
  <si>
    <t xml:space="preserve">AGND should be connected to thermal pad using a short trace. 
No other power plane connection should be made between AGND and PGND or GND.  </t>
  </si>
  <si>
    <t xml:space="preserve">If you draw the return current flow into PGND, it should not cross the AGND copper pour. </t>
  </si>
  <si>
    <t>If the high current path through PGND interferes with AGND, it will cause noise to couple into AGND and cause controller to malfunction.</t>
  </si>
  <si>
    <t xml:space="preserve">It is absolutely critical that PGND (pins 13, 14, 15, 16, 17, 18, 19, and 20) be connected directly to the thermal pad underneath the device via traces or plane. </t>
  </si>
  <si>
    <t>Add a large PGND ground plane.</t>
  </si>
  <si>
    <t>Place the VIN decoupling capacitors (uF capacitor bank) as close to the PVIN and PGND as possible to minimize the input AC current loop</t>
  </si>
  <si>
    <t>The high frequency decoupling capacitor (1 nF to 0.1 µF) should be placed next to the PVIN pin and PGND pin as close as the spacing rule allows</t>
  </si>
  <si>
    <t>This helps suppressing the switch node ringing.</t>
  </si>
  <si>
    <t>Place VDD and BP decoupling capacitors as close to the device pins as possible</t>
  </si>
  <si>
    <t>VDD, BP</t>
  </si>
  <si>
    <t>VDD, BP, PVIN</t>
  </si>
  <si>
    <t>VDD, PVIN</t>
  </si>
  <si>
    <t>Do not use PVIN plane connection for VDD. VDD needs to be tapped off from PVIN with separate trace connection.</t>
  </si>
  <si>
    <t>RAMP, RSP, RSN, ILIM, MODE, VSEL, RT</t>
  </si>
  <si>
    <t>All sensitive analog traces and components such as RAMP, RSP, RSN, ILIM, MODE, VSEL and RT should be placed away from any high voltage switch node (itself and others), such as SW and BOOT to avoid noise coupling</t>
  </si>
  <si>
    <t>MODE, VSEL, ILIM, RAMP, RT</t>
  </si>
  <si>
    <t>In addition, MODE, VSEL, ILIM, RAMP and RT programming resistors should be placed near the device/pins.</t>
  </si>
  <si>
    <t>SYNC, VSHARE, ISHARE</t>
  </si>
  <si>
    <t>VSHARE, ISHARE</t>
  </si>
  <si>
    <t>For 2-phase configurations, Use caution when routing of the SYNC, VSHARE and ISHARE traces. The SYNC trace carries a switching clock signal that is rail-to-rail and should be routed away from sensitive analog signals, including the VSHARE, ISHARE, RT, and FB signals</t>
  </si>
  <si>
    <t>The SYNC signal can couple into VSHARE and ISHARE if routed closely because the SYNC signal is a switching clock signal.</t>
  </si>
  <si>
    <t>The VSHARE and ISHARE traces should also be kept away from fast switching voltages or currents formed by the PVIN, AVIN, SW, BOOT, and BP pins.</t>
  </si>
  <si>
    <t>Output of converted power</t>
  </si>
  <si>
    <t>Ground return for the controller</t>
  </si>
  <si>
    <t>GND return for internal analog circuits.</t>
  </si>
  <si>
    <t>These ground pins are connected to the return of the internal low-side MOSFET</t>
  </si>
  <si>
    <t>All</t>
  </si>
  <si>
    <t>Dual Phase Routing</t>
  </si>
  <si>
    <t>It is best to keep the two phases as similar as possible and to minimize impedance differences between their power stages and the load to minimize how much correction the ISHARE loop need to impose on the PWM scheme to correct for phase to phase current imbalance.</t>
  </si>
  <si>
    <t>Keep the layouts of the 2 phases same, helps minimize the correction the ISHARE loop need to impose on the PWM scheme to correct for phase to phase current imbalance.</t>
  </si>
  <si>
    <t>Krdson_Iocp</t>
  </si>
  <si>
    <t>Ω</t>
  </si>
  <si>
    <t>Krdson_IOCP</t>
  </si>
  <si>
    <t>K*Rdson for IOCP calculatoin</t>
  </si>
  <si>
    <t>The output capacitance is deteremind based on the output ripple, transient and stability requirements.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</si>
</sst>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000"/>
    <numFmt numFmtId="177" formatCode="0.0"/>
    <numFmt numFmtId="178" formatCode="0.0000"/>
    <numFmt numFmtId="179" formatCode="0.00000"/>
    <numFmt numFmtId="180" formatCode="0.000E+00"/>
    <numFmt numFmtId="181" formatCode="0.00000000"/>
    <numFmt numFmtId="182" formatCode="0.000000"/>
  </numFmts>
  <fonts count="33" x14ac:knownFonts="1">
    <font>
      <sz val="11"/>
      <color theme="1"/>
      <name val="맑은 고딕"/>
      <family val="2"/>
      <scheme val="minor"/>
    </font>
    <font>
      <sz val="10"/>
      <color theme="1"/>
      <name val="맑은 고딕"/>
      <family val="2"/>
      <scheme val="minor"/>
    </font>
    <font>
      <sz val="10"/>
      <name val="Arial"/>
      <family val="2"/>
    </font>
    <font>
      <u/>
      <sz val="11"/>
      <color theme="10"/>
      <name val="맑은 고딕"/>
      <family val="2"/>
      <scheme val="minor"/>
    </font>
    <font>
      <sz val="11"/>
      <color theme="0"/>
      <name val="맑은 고딕"/>
      <family val="2"/>
      <scheme val="minor"/>
    </font>
    <font>
      <sz val="11"/>
      <name val="맑은 고딕"/>
      <family val="2"/>
      <scheme val="minor"/>
    </font>
    <font>
      <sz val="11"/>
      <color theme="1"/>
      <name val="맑은 고딕"/>
      <family val="2"/>
      <scheme val="minor"/>
    </font>
    <font>
      <b/>
      <u/>
      <sz val="18"/>
      <color rgb="FFFF0000"/>
      <name val="Arial"/>
      <family val="2"/>
    </font>
    <font>
      <sz val="11"/>
      <color theme="1"/>
      <name val="Arial"/>
      <family val="2"/>
    </font>
    <font>
      <b/>
      <sz val="11"/>
      <name val="Arial"/>
      <family val="2"/>
    </font>
    <font>
      <b/>
      <sz val="12"/>
      <color rgb="FFFF0000"/>
      <name val="Arial"/>
      <family val="2"/>
    </font>
    <font>
      <sz val="12"/>
      <color theme="1"/>
      <name val="Arial"/>
      <family val="2"/>
    </font>
    <font>
      <b/>
      <sz val="11"/>
      <color theme="1"/>
      <name val="Arial"/>
      <family val="2"/>
    </font>
    <font>
      <b/>
      <sz val="14"/>
      <color theme="0"/>
      <name val="Arial"/>
      <family val="2"/>
    </font>
    <font>
      <sz val="10"/>
      <color theme="1"/>
      <name val="Arial"/>
      <family val="2"/>
    </font>
    <font>
      <sz val="12"/>
      <color rgb="FFCC9900"/>
      <name val="Arial"/>
      <family val="2"/>
    </font>
    <font>
      <sz val="12"/>
      <color rgb="FFFF0000"/>
      <name val="Arial"/>
      <family val="2"/>
    </font>
    <font>
      <b/>
      <sz val="14"/>
      <color rgb="FFFF0000"/>
      <name val="Arial"/>
      <family val="2"/>
    </font>
    <font>
      <sz val="11"/>
      <color theme="0"/>
      <name val="Arial"/>
      <family val="2"/>
    </font>
    <font>
      <sz val="10"/>
      <name val="Arial"/>
      <family val="2"/>
    </font>
    <font>
      <sz val="10"/>
      <color indexed="8"/>
      <name val="Arial"/>
      <family val="2"/>
    </font>
    <font>
      <sz val="10"/>
      <color indexed="12"/>
      <name val="Arial"/>
      <family val="2"/>
    </font>
    <font>
      <sz val="11"/>
      <color theme="1"/>
      <name val="Calibri"/>
      <family val="2"/>
    </font>
    <font>
      <sz val="11"/>
      <color rgb="FFFF0000"/>
      <name val="맑은 고딕"/>
      <family val="2"/>
      <scheme val="minor"/>
    </font>
    <font>
      <b/>
      <sz val="11"/>
      <color theme="1"/>
      <name val="맑은 고딕"/>
      <family val="2"/>
      <scheme val="minor"/>
    </font>
    <font>
      <sz val="10"/>
      <color theme="1"/>
      <name val="Arial Black"/>
      <family val="2"/>
    </font>
    <font>
      <b/>
      <sz val="14"/>
      <color theme="1"/>
      <name val="맑은 고딕"/>
      <family val="2"/>
      <scheme val="minor"/>
    </font>
    <font>
      <b/>
      <sz val="11"/>
      <color rgb="FFFF0000"/>
      <name val="맑은 고딕"/>
      <family val="2"/>
      <scheme val="minor"/>
    </font>
    <font>
      <vertAlign val="subscript"/>
      <sz val="12"/>
      <color theme="1"/>
      <name val="맑은 고딕"/>
      <family val="2"/>
      <scheme val="minor"/>
    </font>
    <font>
      <vertAlign val="subscript"/>
      <sz val="11"/>
      <color theme="1"/>
      <name val="맑은 고딕"/>
      <family val="2"/>
      <scheme val="minor"/>
    </font>
    <font>
      <b/>
      <u/>
      <sz val="11"/>
      <color rgb="FF0070C0"/>
      <name val="맑은 고딕"/>
      <family val="2"/>
      <scheme val="minor"/>
    </font>
    <font>
      <u/>
      <sz val="11"/>
      <color rgb="FFFF0000"/>
      <name val="맑은 고딕"/>
      <family val="2"/>
      <scheme val="minor"/>
    </font>
    <font>
      <sz val="8"/>
      <name val="맑은 고딕"/>
      <family val="3"/>
      <charset val="129"/>
      <scheme val="minor"/>
    </font>
  </fonts>
  <fills count="15">
    <fill>
      <patternFill patternType="none"/>
    </fill>
    <fill>
      <patternFill patternType="gray125"/>
    </fill>
    <fill>
      <patternFill patternType="solid">
        <fgColor rgb="FFFF0000"/>
        <bgColor indexed="64"/>
      </patternFill>
    </fill>
    <fill>
      <patternFill patternType="solid">
        <fgColor theme="1" tint="0.249977111117893"/>
        <bgColor indexed="64"/>
      </patternFill>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0" tint="-0.34998626667073579"/>
        <bgColor indexed="64"/>
      </patternFill>
    </fill>
    <fill>
      <patternFill patternType="solid">
        <fgColor rgb="FF92D050"/>
        <bgColor indexed="64"/>
      </patternFill>
    </fill>
    <fill>
      <patternFill patternType="solid">
        <fgColor theme="3" tint="0.59999389629810485"/>
        <bgColor indexed="64"/>
      </patternFill>
    </fill>
    <fill>
      <patternFill patternType="solid">
        <fgColor rgb="FFF8F573"/>
        <bgColor indexed="64"/>
      </patternFill>
    </fill>
    <fill>
      <patternFill patternType="solid">
        <fgColor rgb="FFFFCCCC"/>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6" tint="0.39997558519241921"/>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s>
  <cellStyleXfs count="25">
    <xf numFmtId="0" fontId="0" fillId="0" borderId="0"/>
    <xf numFmtId="0" fontId="2" fillId="0" borderId="0"/>
    <xf numFmtId="0" fontId="3" fillId="0" borderId="0" applyNumberFormat="0" applyFill="0" applyBorder="0" applyAlignment="0" applyProtection="0"/>
    <xf numFmtId="9" fontId="6" fillId="0" borderId="0" applyFont="0" applyFill="0" applyBorder="0" applyAlignment="0" applyProtection="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19"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cellStyleXfs>
  <cellXfs count="247">
    <xf numFmtId="0" fontId="0" fillId="0" borderId="0" xfId="0"/>
    <xf numFmtId="0" fontId="0" fillId="0" borderId="1" xfId="0" applyBorder="1" applyAlignment="1">
      <alignment horizontal="left" vertical="top"/>
    </xf>
    <xf numFmtId="0" fontId="0" fillId="0" borderId="1" xfId="0" applyBorder="1" applyAlignment="1">
      <alignment horizontal="left" vertical="top" wrapText="1"/>
    </xf>
    <xf numFmtId="0" fontId="0" fillId="0" borderId="0" xfId="0" applyAlignment="1">
      <alignment vertical="top" wrapText="1"/>
    </xf>
    <xf numFmtId="0" fontId="0" fillId="0" borderId="0" xfId="0" applyAlignment="1">
      <alignment horizontal="left" vertical="top" wrapText="1"/>
    </xf>
    <xf numFmtId="0" fontId="0" fillId="0" borderId="0" xfId="0" applyAlignment="1">
      <alignment horizontal="left" vertical="top"/>
    </xf>
    <xf numFmtId="0" fontId="5" fillId="0" borderId="0" xfId="0" applyFont="1" applyAlignment="1">
      <alignment wrapText="1"/>
    </xf>
    <xf numFmtId="0" fontId="0" fillId="0" borderId="0" xfId="0" applyAlignment="1">
      <alignment wrapText="1"/>
    </xf>
    <xf numFmtId="0" fontId="0" fillId="0" borderId="0" xfId="0" applyAlignment="1">
      <alignment vertical="top"/>
    </xf>
    <xf numFmtId="0" fontId="5" fillId="0" borderId="0" xfId="0" applyFont="1" applyAlignment="1">
      <alignment horizontal="left" vertical="top"/>
    </xf>
    <xf numFmtId="0" fontId="5" fillId="0" borderId="0" xfId="0" applyFont="1" applyAlignment="1">
      <alignment horizontal="left" vertical="top" wrapText="1"/>
    </xf>
    <xf numFmtId="0" fontId="5" fillId="0" borderId="0" xfId="0" applyFont="1" applyAlignment="1">
      <alignment vertical="top" wrapText="1"/>
    </xf>
    <xf numFmtId="0" fontId="5" fillId="0" borderId="0" xfId="0" applyFont="1"/>
    <xf numFmtId="0" fontId="8" fillId="4" borderId="0" xfId="0" applyFont="1" applyFill="1" applyAlignment="1">
      <alignment horizontal="center" vertical="center"/>
    </xf>
    <xf numFmtId="0" fontId="9" fillId="0" borderId="17" xfId="0" applyFont="1" applyBorder="1" applyAlignment="1">
      <alignment horizontal="left" vertical="center" wrapText="1"/>
    </xf>
    <xf numFmtId="0" fontId="11" fillId="4" borderId="0" xfId="0" applyFont="1" applyFill="1" applyAlignment="1">
      <alignment horizontal="center" vertical="center"/>
    </xf>
    <xf numFmtId="0" fontId="8" fillId="0" borderId="21" xfId="0" applyFont="1" applyBorder="1" applyAlignment="1">
      <alignment horizontal="left" vertical="center" wrapText="1"/>
    </xf>
    <xf numFmtId="0" fontId="8" fillId="5" borderId="22" xfId="0" applyFont="1" applyFill="1" applyBorder="1" applyAlignment="1" applyProtection="1">
      <alignment horizontal="center" vertical="center"/>
      <protection locked="0"/>
    </xf>
    <xf numFmtId="0" fontId="12" fillId="0" borderId="22" xfId="0" applyFont="1" applyBorder="1" applyAlignment="1">
      <alignment horizontal="left" vertical="center" wrapText="1"/>
    </xf>
    <xf numFmtId="0" fontId="8" fillId="0" borderId="23" xfId="0" applyFont="1" applyBorder="1" applyAlignment="1">
      <alignment horizontal="left" vertical="center" wrapText="1"/>
    </xf>
    <xf numFmtId="0" fontId="13" fillId="6" borderId="1" xfId="0" applyFont="1" applyFill="1" applyBorder="1" applyAlignment="1">
      <alignment horizontal="center" vertical="center"/>
    </xf>
    <xf numFmtId="0" fontId="8" fillId="7" borderId="8" xfId="0" applyFont="1" applyFill="1" applyBorder="1" applyAlignment="1">
      <alignment horizontal="center" vertical="center"/>
    </xf>
    <xf numFmtId="0" fontId="8" fillId="4" borderId="8" xfId="0" applyFont="1" applyFill="1" applyBorder="1" applyAlignment="1">
      <alignment horizontal="center" vertical="center"/>
    </xf>
    <xf numFmtId="0" fontId="8" fillId="0" borderId="1" xfId="0" applyFont="1" applyBorder="1" applyAlignment="1">
      <alignment horizontal="left" vertical="center" wrapText="1"/>
    </xf>
    <xf numFmtId="0" fontId="11" fillId="5" borderId="1" xfId="0" applyFont="1" applyFill="1" applyBorder="1" applyAlignment="1">
      <alignment horizontal="left" vertical="center"/>
    </xf>
    <xf numFmtId="0" fontId="14" fillId="4" borderId="0" xfId="0" applyFont="1" applyFill="1" applyAlignment="1">
      <alignment horizontal="center" vertical="center"/>
    </xf>
    <xf numFmtId="0" fontId="8" fillId="0" borderId="25" xfId="0" applyFont="1" applyBorder="1" applyAlignment="1">
      <alignment horizontal="left" vertical="center" wrapText="1"/>
    </xf>
    <xf numFmtId="0" fontId="11" fillId="7" borderId="1" xfId="0" applyFont="1" applyFill="1" applyBorder="1" applyAlignment="1">
      <alignment horizontal="left" vertical="center"/>
    </xf>
    <xf numFmtId="0" fontId="11" fillId="8" borderId="1" xfId="0" applyFont="1" applyFill="1" applyBorder="1" applyAlignment="1">
      <alignment horizontal="left" vertical="center"/>
    </xf>
    <xf numFmtId="0" fontId="11" fillId="9" borderId="1" xfId="0" applyFont="1" applyFill="1" applyBorder="1" applyAlignment="1">
      <alignment horizontal="left" vertical="center"/>
    </xf>
    <xf numFmtId="0" fontId="15" fillId="10" borderId="1" xfId="0" applyFont="1" applyFill="1" applyBorder="1" applyAlignment="1">
      <alignment horizontal="left" vertical="center"/>
    </xf>
    <xf numFmtId="0" fontId="16" fillId="11" borderId="1" xfId="0" applyFont="1" applyFill="1" applyBorder="1" applyAlignment="1">
      <alignment horizontal="left" vertical="center"/>
    </xf>
    <xf numFmtId="0" fontId="8" fillId="9" borderId="1" xfId="0" applyFont="1" applyFill="1" applyBorder="1" applyAlignment="1">
      <alignment horizontal="center" vertical="center"/>
    </xf>
    <xf numFmtId="0" fontId="8" fillId="0" borderId="26" xfId="0" applyFont="1" applyBorder="1" applyAlignment="1">
      <alignment horizontal="left" vertical="center" wrapText="1"/>
    </xf>
    <xf numFmtId="0" fontId="8" fillId="9" borderId="11" xfId="0" applyFont="1" applyFill="1" applyBorder="1" applyAlignment="1">
      <alignment horizontal="center" vertical="center"/>
    </xf>
    <xf numFmtId="0" fontId="8" fillId="0" borderId="27" xfId="0" applyFont="1" applyBorder="1" applyAlignment="1">
      <alignment horizontal="left" vertical="center" wrapText="1"/>
    </xf>
    <xf numFmtId="0" fontId="8" fillId="5" borderId="1" xfId="0" applyFont="1" applyFill="1" applyBorder="1" applyAlignment="1" applyProtection="1">
      <alignment horizontal="center" vertical="center"/>
      <protection locked="0"/>
    </xf>
    <xf numFmtId="0" fontId="8" fillId="4" borderId="0" xfId="0" applyFont="1" applyFill="1" applyAlignment="1">
      <alignment horizontal="center" vertical="center" wrapText="1"/>
    </xf>
    <xf numFmtId="0" fontId="8" fillId="4" borderId="12" xfId="0" applyFont="1" applyFill="1" applyBorder="1" applyAlignment="1">
      <alignment horizontal="center" vertical="center"/>
    </xf>
    <xf numFmtId="0" fontId="8" fillId="0" borderId="22" xfId="0" applyFont="1" applyBorder="1" applyAlignment="1">
      <alignment horizontal="left" vertical="center" wrapText="1"/>
    </xf>
    <xf numFmtId="0" fontId="8" fillId="4" borderId="0" xfId="0" applyFont="1" applyFill="1" applyAlignment="1">
      <alignment horizontal="left" vertical="center" wrapText="1"/>
    </xf>
    <xf numFmtId="0" fontId="8" fillId="0" borderId="28" xfId="0" applyFont="1" applyBorder="1" applyAlignment="1">
      <alignment horizontal="left" vertical="center" wrapText="1"/>
    </xf>
    <xf numFmtId="0" fontId="8" fillId="0" borderId="15" xfId="0" applyFont="1" applyBorder="1" applyAlignment="1">
      <alignment horizontal="left" vertical="center" wrapText="1"/>
    </xf>
    <xf numFmtId="0" fontId="8" fillId="4" borderId="8" xfId="0" applyFont="1" applyFill="1" applyBorder="1" applyAlignment="1">
      <alignment horizontal="center" vertical="center" wrapText="1"/>
    </xf>
    <xf numFmtId="0" fontId="8" fillId="9"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8" fillId="8" borderId="1" xfId="0" applyFont="1" applyFill="1" applyBorder="1" applyAlignment="1">
      <alignment horizontal="center" vertical="center" wrapText="1"/>
    </xf>
    <xf numFmtId="176" fontId="8" fillId="4" borderId="0" xfId="0" applyNumberFormat="1" applyFont="1" applyFill="1" applyAlignment="1">
      <alignment horizontal="center" vertical="center"/>
    </xf>
    <xf numFmtId="49" fontId="8" fillId="4" borderId="0" xfId="0" applyNumberFormat="1" applyFont="1" applyFill="1" applyAlignment="1">
      <alignment horizontal="center" vertical="center"/>
    </xf>
    <xf numFmtId="176" fontId="8" fillId="9" borderId="1" xfId="0" applyNumberFormat="1" applyFont="1" applyFill="1" applyBorder="1" applyAlignment="1">
      <alignment horizontal="center" vertical="center"/>
    </xf>
    <xf numFmtId="0" fontId="17" fillId="4" borderId="0" xfId="0" applyFont="1" applyFill="1" applyAlignment="1">
      <alignment horizontal="center" vertical="center" wrapText="1"/>
    </xf>
    <xf numFmtId="9" fontId="8" fillId="5" borderId="1" xfId="3" applyFont="1" applyFill="1" applyBorder="1" applyAlignment="1" applyProtection="1">
      <alignment horizontal="center" vertical="center"/>
      <protection locked="0"/>
    </xf>
    <xf numFmtId="176" fontId="8" fillId="8" borderId="1" xfId="0" applyNumberFormat="1" applyFont="1" applyFill="1" applyBorder="1" applyAlignment="1">
      <alignment horizontal="center" vertical="center"/>
    </xf>
    <xf numFmtId="176" fontId="8" fillId="8" borderId="15" xfId="0" applyNumberFormat="1" applyFont="1" applyFill="1" applyBorder="1" applyAlignment="1">
      <alignment horizontal="center" vertical="center"/>
    </xf>
    <xf numFmtId="0" fontId="8" fillId="0" borderId="24" xfId="0" applyFont="1" applyBorder="1" applyAlignment="1">
      <alignment horizontal="left" vertical="center" wrapText="1"/>
    </xf>
    <xf numFmtId="176" fontId="8" fillId="5" borderId="1" xfId="0" applyNumberFormat="1" applyFont="1" applyFill="1" applyBorder="1" applyAlignment="1" applyProtection="1">
      <alignment horizontal="center" vertical="center"/>
      <protection locked="0"/>
    </xf>
    <xf numFmtId="176" fontId="8" fillId="5" borderId="15" xfId="0" applyNumberFormat="1" applyFont="1" applyFill="1" applyBorder="1" applyAlignment="1" applyProtection="1">
      <alignment horizontal="center" vertical="center"/>
      <protection locked="0"/>
    </xf>
    <xf numFmtId="49" fontId="11" fillId="4" borderId="0" xfId="0" applyNumberFormat="1" applyFont="1" applyFill="1" applyAlignment="1">
      <alignment horizontal="center" vertical="center"/>
    </xf>
    <xf numFmtId="177" fontId="8" fillId="8" borderId="1" xfId="0" applyNumberFormat="1" applyFont="1" applyFill="1" applyBorder="1" applyAlignment="1">
      <alignment horizontal="center" vertical="center"/>
    </xf>
    <xf numFmtId="177" fontId="8" fillId="9" borderId="1" xfId="0" applyNumberFormat="1" applyFont="1" applyFill="1" applyBorder="1" applyAlignment="1">
      <alignment horizontal="center" vertical="center"/>
    </xf>
    <xf numFmtId="0" fontId="8" fillId="4" borderId="0" xfId="0" applyFont="1" applyFill="1" applyAlignment="1">
      <alignment horizontal="left" vertical="center"/>
    </xf>
    <xf numFmtId="9" fontId="8" fillId="5" borderId="1" xfId="0" applyNumberFormat="1" applyFont="1" applyFill="1" applyBorder="1" applyAlignment="1" applyProtection="1">
      <alignment horizontal="center" vertical="center"/>
      <protection locked="0"/>
    </xf>
    <xf numFmtId="0" fontId="8" fillId="8" borderId="1" xfId="0" applyFont="1" applyFill="1" applyBorder="1" applyAlignment="1">
      <alignment horizontal="center" vertical="center"/>
    </xf>
    <xf numFmtId="0" fontId="8" fillId="5" borderId="1" xfId="0" applyFont="1" applyFill="1" applyBorder="1" applyAlignment="1" applyProtection="1">
      <alignment horizontal="center" vertical="center" wrapText="1"/>
      <protection locked="0"/>
    </xf>
    <xf numFmtId="177" fontId="8" fillId="9" borderId="1" xfId="0" applyNumberFormat="1" applyFont="1" applyFill="1" applyBorder="1" applyAlignment="1">
      <alignment horizontal="center" vertical="center" wrapText="1"/>
    </xf>
    <xf numFmtId="177" fontId="8" fillId="8" borderId="1" xfId="0" applyNumberFormat="1" applyFont="1" applyFill="1" applyBorder="1" applyAlignment="1">
      <alignment horizontal="center" vertical="center" wrapText="1"/>
    </xf>
    <xf numFmtId="0" fontId="8" fillId="4" borderId="0" xfId="0" applyFont="1" applyFill="1" applyAlignment="1">
      <alignment vertical="center" wrapText="1"/>
    </xf>
    <xf numFmtId="0" fontId="8" fillId="4" borderId="11" xfId="0" applyFont="1" applyFill="1" applyBorder="1" applyAlignment="1">
      <alignment horizontal="center" vertical="center"/>
    </xf>
    <xf numFmtId="0" fontId="8" fillId="5" borderId="11" xfId="0" applyFont="1" applyFill="1" applyBorder="1" applyAlignment="1" applyProtection="1">
      <alignment horizontal="center" vertical="center" wrapText="1"/>
      <protection locked="0"/>
    </xf>
    <xf numFmtId="0" fontId="8" fillId="0" borderId="11" xfId="0" applyFont="1" applyBorder="1" applyAlignment="1">
      <alignment horizontal="left" vertical="center" wrapText="1"/>
    </xf>
    <xf numFmtId="2" fontId="8" fillId="4" borderId="0" xfId="0" applyNumberFormat="1" applyFont="1" applyFill="1" applyAlignment="1">
      <alignment horizontal="center" vertical="center"/>
    </xf>
    <xf numFmtId="0" fontId="18" fillId="4" borderId="0" xfId="0" applyFont="1" applyFill="1" applyAlignment="1" applyProtection="1">
      <alignment horizontal="center" vertical="center"/>
      <protection hidden="1"/>
    </xf>
    <xf numFmtId="0" fontId="20" fillId="0" borderId="0" xfId="6" applyFont="1" applyAlignment="1" applyProtection="1">
      <alignment vertical="center"/>
      <protection locked="0"/>
    </xf>
    <xf numFmtId="0" fontId="2" fillId="0" borderId="0" xfId="0" applyFont="1" applyAlignment="1" applyProtection="1">
      <alignment vertical="center"/>
      <protection hidden="1"/>
    </xf>
    <xf numFmtId="0" fontId="21" fillId="0" borderId="0" xfId="6" applyFont="1" applyAlignment="1" applyProtection="1">
      <alignment vertical="center"/>
      <protection locked="0"/>
    </xf>
    <xf numFmtId="176" fontId="21" fillId="0" borderId="0" xfId="6" applyNumberFormat="1" applyFont="1" applyAlignment="1" applyProtection="1">
      <alignment vertical="center"/>
      <protection locked="0"/>
    </xf>
    <xf numFmtId="176" fontId="2" fillId="0" borderId="0" xfId="0" applyNumberFormat="1" applyFont="1" applyAlignment="1" applyProtection="1">
      <alignment vertical="center"/>
      <protection hidden="1"/>
    </xf>
    <xf numFmtId="0" fontId="19" fillId="0" borderId="0" xfId="15"/>
    <xf numFmtId="0" fontId="5" fillId="0" borderId="0" xfId="0" applyFont="1" applyProtection="1">
      <protection hidden="1"/>
    </xf>
    <xf numFmtId="0" fontId="2" fillId="0" borderId="0" xfId="14"/>
    <xf numFmtId="0" fontId="1" fillId="0" borderId="0" xfId="12" applyFont="1" applyAlignment="1">
      <alignment vertical="center"/>
    </xf>
    <xf numFmtId="0" fontId="0" fillId="0" borderId="0" xfId="0" applyAlignment="1" applyProtection="1">
      <alignment vertical="center"/>
      <protection hidden="1"/>
    </xf>
    <xf numFmtId="0" fontId="0" fillId="0" borderId="0" xfId="0" applyAlignment="1">
      <alignment vertical="center"/>
    </xf>
    <xf numFmtId="2" fontId="0" fillId="0" borderId="0" xfId="0" applyNumberFormat="1" applyAlignment="1" applyProtection="1">
      <alignment vertical="center"/>
      <protection hidden="1"/>
    </xf>
    <xf numFmtId="11" fontId="0" fillId="0" borderId="0" xfId="0" applyNumberFormat="1" applyAlignment="1" applyProtection="1">
      <alignment vertical="center"/>
      <protection hidden="1"/>
    </xf>
    <xf numFmtId="177"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11" fontId="0" fillId="0" borderId="0" xfId="0" applyNumberFormat="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8" borderId="1" xfId="0" applyFill="1" applyBorder="1" applyAlignment="1" applyProtection="1">
      <alignment horizontal="left" vertical="center"/>
      <protection locked="0"/>
    </xf>
    <xf numFmtId="0" fontId="21" fillId="0" borderId="0" xfId="0" applyFont="1" applyAlignment="1" applyProtection="1">
      <alignment horizontal="center" vertical="center"/>
      <protection locked="0"/>
    </xf>
    <xf numFmtId="177" fontId="0" fillId="0" borderId="0" xfId="0" applyNumberFormat="1" applyAlignment="1" applyProtection="1">
      <alignment horizontal="center" vertical="center"/>
      <protection hidden="1"/>
    </xf>
    <xf numFmtId="0" fontId="20" fillId="0" borderId="0" xfId="0" applyFont="1" applyAlignment="1" applyProtection="1">
      <alignment vertical="center"/>
      <protection locked="0"/>
    </xf>
    <xf numFmtId="0" fontId="21" fillId="0" borderId="0" xfId="0" applyFont="1" applyAlignment="1" applyProtection="1">
      <alignment vertical="center"/>
      <protection locked="0"/>
    </xf>
    <xf numFmtId="176" fontId="21" fillId="0" borderId="0" xfId="0" applyNumberFormat="1" applyFont="1" applyAlignment="1" applyProtection="1">
      <alignment vertical="center"/>
      <protection locked="0"/>
    </xf>
    <xf numFmtId="0" fontId="0" fillId="0" borderId="0" xfId="0" applyAlignment="1" applyProtection="1">
      <alignment horizontal="center" vertical="center"/>
      <protection locked="0"/>
    </xf>
    <xf numFmtId="0" fontId="0" fillId="0" borderId="1" xfId="0" applyBorder="1" applyAlignment="1" applyProtection="1">
      <alignment horizontal="center" vertical="center" wrapText="1"/>
      <protection locked="0"/>
    </xf>
    <xf numFmtId="0" fontId="0" fillId="0" borderId="1" xfId="0" applyBorder="1" applyAlignment="1" applyProtection="1">
      <alignment horizontal="center" vertical="center"/>
      <protection locked="0"/>
    </xf>
    <xf numFmtId="11" fontId="0" fillId="0" borderId="0" xfId="0" applyNumberFormat="1" applyAlignment="1" applyProtection="1">
      <alignment horizontal="left" vertical="top"/>
      <protection hidden="1"/>
    </xf>
    <xf numFmtId="0" fontId="0" fillId="0" borderId="1" xfId="0" applyBorder="1" applyAlignment="1" applyProtection="1">
      <alignment vertical="top" wrapText="1"/>
      <protection locked="0"/>
    </xf>
    <xf numFmtId="0" fontId="0" fillId="0" borderId="0" xfId="0" applyAlignment="1" applyProtection="1">
      <alignment wrapText="1"/>
      <protection locked="0"/>
    </xf>
    <xf numFmtId="0" fontId="0" fillId="0" borderId="0" xfId="0" applyProtection="1">
      <protection locked="0"/>
    </xf>
    <xf numFmtId="0" fontId="1" fillId="0" borderId="1" xfId="0" applyFont="1" applyBorder="1" applyAlignment="1" applyProtection="1">
      <alignment horizontal="left" vertical="top" wrapText="1"/>
      <protection locked="0"/>
    </xf>
    <xf numFmtId="0" fontId="1" fillId="0" borderId="0" xfId="0" applyFont="1" applyAlignment="1" applyProtection="1">
      <alignment wrapText="1"/>
      <protection locked="0"/>
    </xf>
    <xf numFmtId="0" fontId="0" fillId="0" borderId="1" xfId="0" applyBorder="1" applyAlignment="1" applyProtection="1">
      <alignment horizontal="left" vertical="top" wrapText="1"/>
      <protection locked="0"/>
    </xf>
    <xf numFmtId="0" fontId="3" fillId="0" borderId="0" xfId="2" quotePrefix="1" applyFill="1" applyBorder="1" applyAlignment="1" applyProtection="1">
      <alignment wrapText="1"/>
      <protection locked="0"/>
    </xf>
    <xf numFmtId="1" fontId="8" fillId="9" borderId="12" xfId="0" applyNumberFormat="1" applyFont="1" applyFill="1" applyBorder="1" applyAlignment="1">
      <alignment horizontal="center" vertical="center"/>
    </xf>
    <xf numFmtId="1" fontId="8" fillId="9" borderId="29" xfId="0" applyNumberFormat="1" applyFont="1" applyFill="1" applyBorder="1" applyAlignment="1">
      <alignment horizontal="center" vertical="center"/>
    </xf>
    <xf numFmtId="177" fontId="8" fillId="9" borderId="22" xfId="0" applyNumberFormat="1" applyFont="1" applyFill="1" applyBorder="1" applyAlignment="1">
      <alignment horizontal="center" vertical="center"/>
    </xf>
    <xf numFmtId="0" fontId="8" fillId="0" borderId="35" xfId="0" applyFont="1" applyBorder="1" applyAlignment="1">
      <alignment horizontal="left" vertical="center" wrapText="1"/>
    </xf>
    <xf numFmtId="0" fontId="8" fillId="0" borderId="30" xfId="0" applyFont="1" applyBorder="1" applyAlignment="1">
      <alignment horizontal="left" vertical="center" wrapText="1"/>
    </xf>
    <xf numFmtId="176" fontId="8" fillId="8" borderId="1" xfId="0" applyNumberFormat="1" applyFont="1" applyFill="1" applyBorder="1" applyAlignment="1">
      <alignment horizontal="center" vertical="center" wrapText="1"/>
    </xf>
    <xf numFmtId="0" fontId="8" fillId="4" borderId="1" xfId="0" applyFont="1" applyFill="1" applyBorder="1" applyAlignment="1">
      <alignment horizontal="center" vertical="center"/>
    </xf>
    <xf numFmtId="1" fontId="8" fillId="9" borderId="1" xfId="0" applyNumberFormat="1" applyFont="1" applyFill="1" applyBorder="1" applyAlignment="1">
      <alignment horizontal="center" vertical="center" wrapText="1"/>
    </xf>
    <xf numFmtId="2" fontId="8" fillId="9" borderId="1" xfId="0" applyNumberFormat="1" applyFont="1" applyFill="1" applyBorder="1" applyAlignment="1">
      <alignment horizontal="center" vertical="center" wrapText="1"/>
    </xf>
    <xf numFmtId="0" fontId="8" fillId="4" borderId="15" xfId="0" applyFont="1" applyFill="1" applyBorder="1" applyAlignment="1">
      <alignment horizontal="center" vertical="center"/>
    </xf>
    <xf numFmtId="0" fontId="8" fillId="0" borderId="1" xfId="0" applyFont="1" applyBorder="1" applyAlignment="1">
      <alignment horizontal="center" vertical="center"/>
    </xf>
    <xf numFmtId="0" fontId="8" fillId="4" borderId="34" xfId="0" applyFont="1" applyFill="1" applyBorder="1" applyAlignment="1">
      <alignment horizontal="center" vertical="center"/>
    </xf>
    <xf numFmtId="178" fontId="8" fillId="8" borderId="1" xfId="0" applyNumberFormat="1" applyFont="1" applyFill="1" applyBorder="1" applyAlignment="1">
      <alignment horizontal="center" vertical="center" wrapText="1"/>
    </xf>
    <xf numFmtId="0" fontId="8" fillId="4" borderId="22" xfId="0" applyFont="1" applyFill="1" applyBorder="1" applyAlignment="1">
      <alignment horizontal="center" vertical="center"/>
    </xf>
    <xf numFmtId="0" fontId="8" fillId="0" borderId="1" xfId="0" applyFont="1" applyBorder="1" applyAlignment="1">
      <alignment horizontal="center" vertical="center" wrapText="1"/>
    </xf>
    <xf numFmtId="0" fontId="8" fillId="4" borderId="8" xfId="0" applyFont="1" applyFill="1" applyBorder="1" applyAlignment="1" applyProtection="1">
      <alignment horizontal="center" vertical="center"/>
      <protection locked="0"/>
    </xf>
    <xf numFmtId="0" fontId="4" fillId="2" borderId="11" xfId="0" applyFont="1" applyFill="1" applyBorder="1" applyAlignment="1">
      <alignment horizontal="left" vertical="center" wrapText="1"/>
    </xf>
    <xf numFmtId="0" fontId="4" fillId="2" borderId="15" xfId="0" applyFont="1" applyFill="1" applyBorder="1" applyAlignment="1">
      <alignment horizontal="left" vertical="center" wrapText="1"/>
    </xf>
    <xf numFmtId="0" fontId="4" fillId="2" borderId="11" xfId="0" applyFont="1" applyFill="1" applyBorder="1" applyAlignment="1">
      <alignment vertical="center" wrapText="1"/>
    </xf>
    <xf numFmtId="0" fontId="1" fillId="0" borderId="0" xfId="0" applyFont="1" applyAlignment="1">
      <alignment wrapText="1"/>
    </xf>
    <xf numFmtId="0" fontId="1" fillId="0" borderId="0" xfId="0" applyFont="1"/>
    <xf numFmtId="0" fontId="0" fillId="0" borderId="15" xfId="0" applyBorder="1" applyAlignment="1">
      <alignment horizontal="left" vertical="top" wrapText="1"/>
    </xf>
    <xf numFmtId="0" fontId="0" fillId="0" borderId="1" xfId="0" applyBorder="1" applyAlignment="1">
      <alignment horizontal="center" vertical="center" wrapText="1"/>
    </xf>
    <xf numFmtId="0" fontId="1" fillId="0" borderId="0" xfId="0" applyFont="1" applyAlignment="1">
      <alignment horizontal="left" vertical="top"/>
    </xf>
    <xf numFmtId="0" fontId="4" fillId="2" borderId="1" xfId="0" applyFont="1" applyFill="1" applyBorder="1" applyAlignment="1" applyProtection="1">
      <alignment horizontal="left" vertical="center" wrapText="1"/>
      <protection locked="0"/>
    </xf>
    <xf numFmtId="0" fontId="4" fillId="2" borderId="1" xfId="0" applyFont="1" applyFill="1" applyBorder="1" applyAlignment="1" applyProtection="1">
      <alignment vertical="center" wrapText="1"/>
      <protection locked="0"/>
    </xf>
    <xf numFmtId="0" fontId="5" fillId="0" borderId="0" xfId="0" applyFont="1" applyAlignment="1" applyProtection="1">
      <alignment wrapText="1"/>
      <protection locked="0"/>
    </xf>
    <xf numFmtId="0" fontId="2" fillId="0" borderId="0" xfId="15" applyFont="1"/>
    <xf numFmtId="1" fontId="8" fillId="9" borderId="1" xfId="0" applyNumberFormat="1" applyFont="1" applyFill="1" applyBorder="1" applyAlignment="1">
      <alignment horizontal="center" vertical="center"/>
    </xf>
    <xf numFmtId="0" fontId="8" fillId="0" borderId="33" xfId="0" applyFont="1" applyBorder="1" applyAlignment="1">
      <alignment horizontal="left" vertical="center" wrapText="1"/>
    </xf>
    <xf numFmtId="0" fontId="8" fillId="5" borderId="34" xfId="0" applyFont="1" applyFill="1" applyBorder="1" applyAlignment="1" applyProtection="1">
      <alignment horizontal="center" vertical="center"/>
      <protection locked="0"/>
    </xf>
    <xf numFmtId="0" fontId="8" fillId="0" borderId="34" xfId="0" applyFont="1" applyBorder="1" applyAlignment="1">
      <alignment horizontal="left" vertical="center" wrapText="1"/>
    </xf>
    <xf numFmtId="1" fontId="8" fillId="4" borderId="1" xfId="0" applyNumberFormat="1" applyFont="1" applyFill="1" applyBorder="1" applyAlignment="1">
      <alignment horizontal="center" vertical="center"/>
    </xf>
    <xf numFmtId="1" fontId="8" fillId="4" borderId="11" xfId="0" applyNumberFormat="1" applyFont="1" applyFill="1" applyBorder="1" applyAlignment="1">
      <alignment horizontal="center" vertical="center"/>
    </xf>
    <xf numFmtId="11" fontId="0" fillId="0" borderId="0" xfId="0" applyNumberFormat="1" applyAlignment="1" applyProtection="1">
      <alignment horizontal="left" vertical="center"/>
      <protection hidden="1"/>
    </xf>
    <xf numFmtId="2" fontId="0" fillId="0" borderId="0" xfId="0" applyNumberFormat="1" applyAlignment="1" applyProtection="1">
      <alignment horizontal="left" vertical="center"/>
      <protection hidden="1"/>
    </xf>
    <xf numFmtId="0" fontId="0" fillId="0" borderId="0" xfId="0" applyAlignment="1">
      <alignment horizontal="left"/>
    </xf>
    <xf numFmtId="1" fontId="0" fillId="0" borderId="0" xfId="0" applyNumberFormat="1" applyAlignment="1" applyProtection="1">
      <alignment horizontal="left" vertical="center"/>
      <protection hidden="1"/>
    </xf>
    <xf numFmtId="1" fontId="0" fillId="0" borderId="0" xfId="0" applyNumberFormat="1" applyAlignment="1">
      <alignment horizontal="left"/>
    </xf>
    <xf numFmtId="0" fontId="8" fillId="8" borderId="11" xfId="0" applyFont="1" applyFill="1" applyBorder="1" applyAlignment="1">
      <alignment horizontal="center" vertical="center"/>
    </xf>
    <xf numFmtId="0" fontId="0" fillId="0" borderId="0" xfId="0" applyAlignment="1">
      <alignment horizontal="right"/>
    </xf>
    <xf numFmtId="0" fontId="8" fillId="4" borderId="1" xfId="0" applyFont="1" applyFill="1" applyBorder="1" applyAlignment="1" applyProtection="1">
      <alignment horizontal="center" vertical="center"/>
      <protection locked="0"/>
    </xf>
    <xf numFmtId="0" fontId="8" fillId="4" borderId="11" xfId="0" applyFont="1" applyFill="1" applyBorder="1" applyAlignment="1" applyProtection="1">
      <alignment horizontal="center" vertical="center"/>
      <protection locked="0"/>
    </xf>
    <xf numFmtId="1" fontId="8" fillId="4" borderId="15" xfId="0" applyNumberFormat="1" applyFont="1" applyFill="1" applyBorder="1" applyAlignment="1">
      <alignment horizontal="center" vertical="center"/>
    </xf>
    <xf numFmtId="0" fontId="8" fillId="8" borderId="15" xfId="0" applyFont="1" applyFill="1" applyBorder="1" applyAlignment="1">
      <alignment horizontal="center" vertical="center"/>
    </xf>
    <xf numFmtId="1" fontId="8" fillId="4" borderId="22" xfId="0" applyNumberFormat="1" applyFont="1" applyFill="1" applyBorder="1" applyAlignment="1">
      <alignment horizontal="center" vertical="center"/>
    </xf>
    <xf numFmtId="2" fontId="8" fillId="4" borderId="1" xfId="0" applyNumberFormat="1" applyFont="1" applyFill="1" applyBorder="1" applyAlignment="1">
      <alignment horizontal="center" vertical="center" wrapText="1"/>
    </xf>
    <xf numFmtId="0" fontId="8" fillId="4" borderId="1" xfId="0" applyFont="1" applyFill="1" applyBorder="1" applyAlignment="1" applyProtection="1">
      <alignment horizontal="center" vertical="center" wrapText="1"/>
      <protection locked="0"/>
    </xf>
    <xf numFmtId="178" fontId="8" fillId="4" borderId="1" xfId="0" applyNumberFormat="1" applyFont="1" applyFill="1" applyBorder="1" applyAlignment="1">
      <alignment horizontal="center" vertical="center" wrapText="1"/>
    </xf>
    <xf numFmtId="1" fontId="8" fillId="4" borderId="1" xfId="0" applyNumberFormat="1" applyFont="1" applyFill="1" applyBorder="1" applyAlignment="1">
      <alignment horizontal="center" vertical="center" wrapText="1"/>
    </xf>
    <xf numFmtId="2" fontId="8" fillId="5" borderId="1" xfId="0" applyNumberFormat="1" applyFont="1" applyFill="1" applyBorder="1" applyAlignment="1" applyProtection="1">
      <alignment horizontal="center" vertical="center" wrapText="1"/>
      <protection locked="0"/>
    </xf>
    <xf numFmtId="1" fontId="8" fillId="8" borderId="1" xfId="0" applyNumberFormat="1" applyFont="1" applyFill="1" applyBorder="1" applyAlignment="1">
      <alignment horizontal="center" vertical="center"/>
    </xf>
    <xf numFmtId="176" fontId="0" fillId="0" borderId="0" xfId="0" applyNumberFormat="1"/>
    <xf numFmtId="0" fontId="25" fillId="0" borderId="0" xfId="0" applyFont="1" applyProtection="1">
      <protection locked="0"/>
    </xf>
    <xf numFmtId="0" fontId="26" fillId="0" borderId="0" xfId="0" applyFont="1" applyAlignment="1" applyProtection="1">
      <alignment horizontal="center"/>
      <protection locked="0"/>
    </xf>
    <xf numFmtId="0" fontId="27" fillId="0" borderId="0" xfId="0" applyFont="1" applyProtection="1">
      <protection locked="0"/>
    </xf>
    <xf numFmtId="0" fontId="0" fillId="12" borderId="0" xfId="0" applyFill="1" applyAlignment="1" applyProtection="1">
      <alignment horizontal="center" vertical="center"/>
      <protection locked="0"/>
    </xf>
    <xf numFmtId="0" fontId="0" fillId="13" borderId="0" xfId="0" applyFill="1" applyAlignment="1" applyProtection="1">
      <alignment horizontal="center" vertical="center"/>
      <protection locked="0"/>
    </xf>
    <xf numFmtId="0" fontId="0" fillId="14" borderId="0" xfId="0" applyFill="1" applyAlignment="1" applyProtection="1">
      <alignment horizontal="center" vertical="center"/>
      <protection locked="0"/>
    </xf>
    <xf numFmtId="0" fontId="26" fillId="0" borderId="0" xfId="0" applyFont="1" applyProtection="1">
      <protection locked="0"/>
    </xf>
    <xf numFmtId="0" fontId="0" fillId="12" borderId="0" xfId="0" applyFill="1" applyProtection="1">
      <protection locked="0"/>
    </xf>
    <xf numFmtId="0" fontId="0" fillId="14" borderId="0" xfId="0" applyFill="1" applyProtection="1">
      <protection locked="0"/>
    </xf>
    <xf numFmtId="177" fontId="0" fillId="14" borderId="0" xfId="0" applyNumberFormat="1" applyFill="1" applyProtection="1">
      <protection locked="0"/>
    </xf>
    <xf numFmtId="176" fontId="0" fillId="14" borderId="0" xfId="0" applyNumberFormat="1" applyFill="1" applyProtection="1">
      <protection locked="0"/>
    </xf>
    <xf numFmtId="0" fontId="0" fillId="13" borderId="0" xfId="0" applyFill="1"/>
    <xf numFmtId="2" fontId="0" fillId="13" borderId="0" xfId="0" applyNumberFormat="1" applyFill="1"/>
    <xf numFmtId="178" fontId="0" fillId="0" borderId="0" xfId="0" applyNumberFormat="1" applyProtection="1">
      <protection locked="0"/>
    </xf>
    <xf numFmtId="180" fontId="0" fillId="14" borderId="0" xfId="0" applyNumberFormat="1" applyFill="1" applyProtection="1">
      <protection locked="0"/>
    </xf>
    <xf numFmtId="1" fontId="0" fillId="13" borderId="0" xfId="0" applyNumberFormat="1" applyFill="1" applyProtection="1">
      <protection locked="0"/>
    </xf>
    <xf numFmtId="1" fontId="0" fillId="13" borderId="0" xfId="0" applyNumberFormat="1" applyFill="1" applyAlignment="1" applyProtection="1">
      <alignment horizontal="right"/>
      <protection locked="0"/>
    </xf>
    <xf numFmtId="1" fontId="0" fillId="13" borderId="0" xfId="0" applyNumberFormat="1" applyFill="1"/>
    <xf numFmtId="0" fontId="26" fillId="0" borderId="0" xfId="0" applyFont="1" applyAlignment="1" applyProtection="1">
      <alignment wrapText="1"/>
      <protection locked="0"/>
    </xf>
    <xf numFmtId="0" fontId="0" fillId="13" borderId="38" xfId="0" applyFill="1" applyBorder="1"/>
    <xf numFmtId="2" fontId="0" fillId="13" borderId="39" xfId="0" applyNumberFormat="1" applyFill="1" applyBorder="1"/>
    <xf numFmtId="180" fontId="0" fillId="0" borderId="0" xfId="0" applyNumberFormat="1" applyProtection="1">
      <protection locked="0"/>
    </xf>
    <xf numFmtId="0" fontId="24" fillId="0" borderId="0" xfId="0" applyFont="1" applyProtection="1">
      <protection locked="0"/>
    </xf>
    <xf numFmtId="0" fontId="0" fillId="0" borderId="0" xfId="0" applyAlignment="1" applyProtection="1">
      <alignment horizontal="left" vertical="top"/>
      <protection locked="0"/>
    </xf>
    <xf numFmtId="0" fontId="3" fillId="0" borderId="0" xfId="2" applyAlignment="1" applyProtection="1">
      <alignment horizontal="left" vertical="top"/>
      <protection locked="0"/>
    </xf>
    <xf numFmtId="1" fontId="0" fillId="0" borderId="0" xfId="0" applyNumberFormat="1"/>
    <xf numFmtId="178" fontId="0" fillId="0" borderId="0" xfId="0" applyNumberFormat="1"/>
    <xf numFmtId="180" fontId="0" fillId="0" borderId="0" xfId="0" applyNumberFormat="1"/>
    <xf numFmtId="11" fontId="0" fillId="0" borderId="0" xfId="0" applyNumberFormat="1"/>
    <xf numFmtId="181" fontId="0" fillId="0" borderId="0" xfId="0" applyNumberFormat="1"/>
    <xf numFmtId="182" fontId="0" fillId="0" borderId="0" xfId="0" applyNumberFormat="1"/>
    <xf numFmtId="2" fontId="0" fillId="0" borderId="0" xfId="0" applyNumberFormat="1"/>
    <xf numFmtId="2" fontId="8" fillId="8" borderId="1" xfId="0" applyNumberFormat="1" applyFont="1" applyFill="1" applyBorder="1" applyAlignment="1">
      <alignment horizontal="center" vertical="center" wrapText="1"/>
    </xf>
    <xf numFmtId="1" fontId="8" fillId="8" borderId="1" xfId="0" applyNumberFormat="1" applyFont="1" applyFill="1" applyBorder="1" applyAlignment="1">
      <alignment horizontal="center" vertical="center" wrapText="1"/>
    </xf>
    <xf numFmtId="179" fontId="8" fillId="8" borderId="1" xfId="0" applyNumberFormat="1" applyFont="1" applyFill="1" applyBorder="1" applyAlignment="1">
      <alignment horizontal="center" vertical="center"/>
    </xf>
    <xf numFmtId="2" fontId="8" fillId="8" borderId="1" xfId="0" applyNumberFormat="1" applyFont="1" applyFill="1" applyBorder="1" applyAlignment="1">
      <alignment horizontal="center" vertical="center"/>
    </xf>
    <xf numFmtId="1" fontId="8" fillId="0" borderId="1" xfId="0" applyNumberFormat="1" applyFont="1" applyBorder="1" applyAlignment="1">
      <alignment horizontal="center" vertical="center" wrapText="1"/>
    </xf>
    <xf numFmtId="1" fontId="18" fillId="0" borderId="1" xfId="0" applyNumberFormat="1" applyFont="1" applyBorder="1" applyAlignment="1">
      <alignment horizontal="center" vertical="center" wrapText="1"/>
    </xf>
    <xf numFmtId="2" fontId="8" fillId="8" borderId="15" xfId="0" applyNumberFormat="1" applyFont="1" applyFill="1" applyBorder="1" applyAlignment="1">
      <alignment horizontal="center" vertical="center"/>
    </xf>
    <xf numFmtId="2" fontId="8" fillId="9" borderId="1" xfId="0" applyNumberFormat="1" applyFont="1" applyFill="1" applyBorder="1" applyAlignment="1">
      <alignment horizontal="center" vertical="center"/>
    </xf>
    <xf numFmtId="2" fontId="0" fillId="12" borderId="0" xfId="0" applyNumberFormat="1" applyFill="1" applyProtection="1">
      <protection locked="0"/>
    </xf>
    <xf numFmtId="0" fontId="0" fillId="0" borderId="1" xfId="0" applyBorder="1" applyAlignment="1">
      <alignment horizontal="center" vertical="top" wrapText="1"/>
    </xf>
    <xf numFmtId="2" fontId="0" fillId="0" borderId="1" xfId="0" applyNumberFormat="1" applyBorder="1" applyAlignment="1">
      <alignment horizontal="center" vertical="top" wrapText="1"/>
    </xf>
    <xf numFmtId="2" fontId="8" fillId="5" borderId="1" xfId="0" applyNumberFormat="1" applyFont="1" applyFill="1" applyBorder="1" applyAlignment="1" applyProtection="1">
      <alignment horizontal="center" vertical="center"/>
      <protection locked="0"/>
    </xf>
    <xf numFmtId="177" fontId="8" fillId="5" borderId="1" xfId="0" applyNumberFormat="1" applyFont="1" applyFill="1" applyBorder="1" applyAlignment="1" applyProtection="1">
      <alignment horizontal="center" vertical="center"/>
      <protection locked="0"/>
    </xf>
    <xf numFmtId="0" fontId="10" fillId="4" borderId="4" xfId="0" applyFont="1" applyFill="1" applyBorder="1" applyAlignment="1">
      <alignment vertical="center" wrapText="1"/>
    </xf>
    <xf numFmtId="0" fontId="10" fillId="4" borderId="5" xfId="0" applyFont="1" applyFill="1" applyBorder="1" applyAlignment="1">
      <alignment vertical="center" wrapText="1"/>
    </xf>
    <xf numFmtId="0" fontId="10" fillId="4" borderId="6" xfId="0" applyFont="1" applyFill="1" applyBorder="1" applyAlignment="1">
      <alignment vertical="center" wrapText="1"/>
    </xf>
    <xf numFmtId="0" fontId="7" fillId="0" borderId="16" xfId="0" applyFont="1" applyBorder="1" applyAlignment="1">
      <alignment horizontal="center" vertical="center"/>
    </xf>
    <xf numFmtId="0" fontId="10" fillId="0" borderId="18" xfId="0" applyFont="1" applyBorder="1" applyAlignment="1">
      <alignment vertical="center" wrapText="1"/>
    </xf>
    <xf numFmtId="0" fontId="10" fillId="0" borderId="19" xfId="0" applyFont="1" applyBorder="1" applyAlignment="1">
      <alignment vertical="center" wrapText="1"/>
    </xf>
    <xf numFmtId="0" fontId="10" fillId="0" borderId="20" xfId="0" applyFont="1" applyBorder="1" applyAlignment="1">
      <alignment vertical="center" wrapText="1"/>
    </xf>
    <xf numFmtId="0" fontId="10" fillId="0" borderId="18" xfId="0" applyFont="1" applyBorder="1" applyAlignment="1">
      <alignment horizontal="left" vertical="center" wrapText="1"/>
    </xf>
    <xf numFmtId="0" fontId="10" fillId="0" borderId="19" xfId="0" applyFont="1" applyBorder="1" applyAlignment="1">
      <alignment horizontal="left" vertical="center" wrapText="1"/>
    </xf>
    <xf numFmtId="0" fontId="10" fillId="0" borderId="20" xfId="0" applyFont="1" applyBorder="1" applyAlignment="1">
      <alignment horizontal="left" vertical="center" wrapText="1"/>
    </xf>
    <xf numFmtId="0" fontId="10" fillId="0" borderId="18" xfId="4" applyFont="1" applyBorder="1" applyAlignment="1">
      <alignment vertical="center" wrapText="1"/>
    </xf>
    <xf numFmtId="0" fontId="10" fillId="0" borderId="19" xfId="4" applyFont="1" applyBorder="1" applyAlignment="1">
      <alignment vertical="center" wrapText="1"/>
    </xf>
    <xf numFmtId="0" fontId="10" fillId="0" borderId="20" xfId="4" applyFont="1" applyBorder="1" applyAlignment="1">
      <alignment vertical="center" wrapText="1"/>
    </xf>
    <xf numFmtId="0" fontId="10" fillId="4" borderId="4" xfId="4" applyFont="1" applyFill="1" applyBorder="1" applyAlignment="1">
      <alignment vertical="center" wrapText="1"/>
    </xf>
    <xf numFmtId="0" fontId="10" fillId="4" borderId="5" xfId="4" applyFont="1" applyFill="1" applyBorder="1" applyAlignment="1">
      <alignment vertical="center" wrapText="1"/>
    </xf>
    <xf numFmtId="0" fontId="10" fillId="4" borderId="6" xfId="4" applyFont="1" applyFill="1" applyBorder="1" applyAlignment="1">
      <alignment vertical="center" wrapText="1"/>
    </xf>
    <xf numFmtId="0" fontId="10" fillId="4" borderId="36" xfId="4" applyFont="1" applyFill="1" applyBorder="1" applyAlignment="1">
      <alignment vertical="center" wrapText="1"/>
    </xf>
    <xf numFmtId="0" fontId="10" fillId="4" borderId="0" xfId="4" applyFont="1" applyFill="1" applyAlignment="1">
      <alignment vertical="center" wrapText="1"/>
    </xf>
    <xf numFmtId="0" fontId="10" fillId="4" borderId="37" xfId="4" applyFont="1" applyFill="1" applyBorder="1" applyAlignment="1">
      <alignment vertical="center" wrapText="1"/>
    </xf>
    <xf numFmtId="0" fontId="10" fillId="4" borderId="18" xfId="4" applyFont="1" applyFill="1" applyBorder="1" applyAlignment="1">
      <alignment vertical="center" wrapText="1"/>
    </xf>
    <xf numFmtId="0" fontId="10" fillId="4" borderId="19" xfId="4" applyFont="1" applyFill="1" applyBorder="1" applyAlignment="1">
      <alignment vertical="center" wrapText="1"/>
    </xf>
    <xf numFmtId="0" fontId="10" fillId="4" borderId="20" xfId="4" applyFont="1" applyFill="1" applyBorder="1" applyAlignment="1">
      <alignment vertical="center" wrapText="1"/>
    </xf>
    <xf numFmtId="0" fontId="10" fillId="4" borderId="18" xfId="0" applyFont="1" applyFill="1" applyBorder="1" applyAlignment="1">
      <alignment vertical="center" wrapText="1"/>
    </xf>
    <xf numFmtId="0" fontId="10" fillId="4" borderId="19" xfId="0" applyFont="1" applyFill="1" applyBorder="1" applyAlignment="1">
      <alignment vertical="center" wrapText="1"/>
    </xf>
    <xf numFmtId="0" fontId="10" fillId="4" borderId="20" xfId="0" applyFont="1" applyFill="1" applyBorder="1" applyAlignment="1">
      <alignment vertical="center" wrapText="1"/>
    </xf>
    <xf numFmtId="0" fontId="8" fillId="4" borderId="31" xfId="0" applyFont="1" applyFill="1" applyBorder="1" applyAlignment="1">
      <alignment horizontal="left" vertical="center" wrapText="1"/>
    </xf>
    <xf numFmtId="0" fontId="8" fillId="4" borderId="16" xfId="0" applyFont="1" applyFill="1" applyBorder="1" applyAlignment="1">
      <alignment horizontal="left" vertical="center" wrapText="1"/>
    </xf>
    <xf numFmtId="0" fontId="8" fillId="4" borderId="32" xfId="0" applyFont="1" applyFill="1" applyBorder="1" applyAlignment="1">
      <alignment horizontal="left" vertical="center" wrapText="1"/>
    </xf>
    <xf numFmtId="0" fontId="4" fillId="3" borderId="1" xfId="0" applyFont="1" applyFill="1" applyBorder="1" applyAlignment="1">
      <alignment horizontal="center" vertical="top" wrapText="1"/>
    </xf>
    <xf numFmtId="0" fontId="4" fillId="3" borderId="12" xfId="0" applyFont="1" applyFill="1" applyBorder="1" applyAlignment="1">
      <alignment horizontal="center" vertical="top" wrapText="1"/>
    </xf>
    <xf numFmtId="0" fontId="4" fillId="3" borderId="13" xfId="0" applyFont="1" applyFill="1" applyBorder="1" applyAlignment="1">
      <alignment horizontal="center" vertical="top" wrapText="1"/>
    </xf>
    <xf numFmtId="0" fontId="4" fillId="3" borderId="14" xfId="0" applyFont="1" applyFill="1" applyBorder="1" applyAlignment="1">
      <alignment horizontal="center" vertical="top"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2" xfId="0" applyFont="1" applyFill="1" applyBorder="1" applyAlignment="1">
      <alignment horizontal="center" vertical="center" wrapText="1"/>
    </xf>
    <xf numFmtId="0" fontId="4" fillId="3" borderId="7" xfId="0" applyFont="1" applyFill="1" applyBorder="1" applyAlignment="1">
      <alignment horizontal="center" vertical="center" wrapText="1"/>
    </xf>
    <xf numFmtId="0" fontId="4" fillId="3" borderId="3" xfId="0" applyFont="1" applyFill="1" applyBorder="1" applyAlignment="1">
      <alignment horizontal="center" vertical="center" wrapText="1"/>
    </xf>
    <xf numFmtId="0" fontId="4" fillId="3" borderId="8" xfId="0" applyFont="1" applyFill="1" applyBorder="1" applyAlignment="1">
      <alignment horizontal="center" vertical="center" wrapText="1"/>
    </xf>
    <xf numFmtId="0" fontId="4"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0" fillId="0" borderId="0" xfId="0" applyAlignment="1" applyProtection="1">
      <alignment horizontal="left" vertical="top" wrapText="1"/>
      <protection locked="0"/>
    </xf>
  </cellXfs>
  <cellStyles count="25">
    <cellStyle name="Normal 2" xfId="1"/>
    <cellStyle name="Normal 2 2" xfId="5"/>
    <cellStyle name="Normal 3" xfId="6"/>
    <cellStyle name="Normal 3 2" xfId="7"/>
    <cellStyle name="Normal 4" xfId="8"/>
    <cellStyle name="Normal 4 2" xfId="9"/>
    <cellStyle name="Normal 5" xfId="10"/>
    <cellStyle name="Normal 5 2" xfId="11"/>
    <cellStyle name="Normal 6" xfId="12"/>
    <cellStyle name="Normal 6 2" xfId="13"/>
    <cellStyle name="Normal 7" xfId="14"/>
    <cellStyle name="Normal 8" xfId="4"/>
    <cellStyle name="Normal 9" xfId="15"/>
    <cellStyle name="Percent 2" xfId="16"/>
    <cellStyle name="Percent 2 2" xfId="17"/>
    <cellStyle name="Percent 3" xfId="18"/>
    <cellStyle name="Percent 3 2" xfId="19"/>
    <cellStyle name="Percent 4" xfId="20"/>
    <cellStyle name="Percent 4 2" xfId="21"/>
    <cellStyle name="Percent 5" xfId="22"/>
    <cellStyle name="Percent 5 2" xfId="23"/>
    <cellStyle name="Percent 6" xfId="24"/>
    <cellStyle name="백분율" xfId="3" builtinId="5"/>
    <cellStyle name="표준" xfId="0" builtinId="0"/>
    <cellStyle name="하이퍼링크" xfId="2" builtinId="8"/>
  </cellStyles>
  <dxfs count="34">
    <dxf>
      <fill>
        <patternFill>
          <bgColor theme="6"/>
        </patternFill>
      </fill>
    </dxf>
    <dxf>
      <fill>
        <patternFill>
          <bgColor theme="0" tint="-0.14996795556505021"/>
        </patternFill>
      </fill>
    </dxf>
    <dxf>
      <fill>
        <patternFill>
          <bgColor theme="6"/>
        </patternFill>
      </fill>
    </dxf>
    <dxf>
      <fill>
        <patternFill>
          <bgColor theme="0" tint="-0.14996795556505021"/>
        </patternFill>
      </fill>
    </dxf>
    <dxf>
      <font>
        <color rgb="FF9C0006"/>
      </font>
    </dxf>
    <dxf>
      <font>
        <color rgb="FF9C0006"/>
      </font>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FFFF00"/>
        </patternFill>
      </fill>
    </dxf>
    <dxf>
      <numFmt numFmtId="0" formatCode="General"/>
      <fill>
        <patternFill>
          <bgColor theme="0" tint="-0.499984740745262"/>
        </patternFill>
      </fill>
    </dxf>
    <dxf>
      <font>
        <color rgb="FF9C0006"/>
      </font>
      <fill>
        <patternFill>
          <bgColor rgb="FFFFC7CE"/>
        </patternFill>
      </fill>
    </dxf>
    <dxf>
      <font>
        <color theme="0" tint="-0.499984740745262"/>
      </font>
      <fill>
        <patternFill>
          <bgColor theme="0" tint="-0.499984740745262"/>
        </patternFill>
      </fill>
    </dxf>
  </dxfs>
  <tableStyles count="0" defaultTableStyle="TableStyleMedium2" defaultPivotStyle="PivotStyleLight16"/>
  <colors>
    <mruColors>
      <color rgb="FFFF3B3B"/>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layout/>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xmlns:c16r2="http://schemas.microsoft.com/office/drawing/2015/06/chart">
            <c:ext xmlns:c16="http://schemas.microsoft.com/office/drawing/2014/chart" uri="{C3380CC4-5D6E-409C-BE32-E72D297353CC}">
              <c16:uniqueId val="{00000000-57B9-429C-A349-94EABAD60CA4}"/>
            </c:ext>
          </c:extLst>
        </c:ser>
        <c:dLbls>
          <c:showLegendKey val="0"/>
          <c:showVal val="0"/>
          <c:showCatName val="0"/>
          <c:showSerName val="0"/>
          <c:showPercent val="0"/>
          <c:showBubbleSize val="0"/>
        </c:dLbls>
        <c:axId val="2003944624"/>
        <c:axId val="2003943536"/>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xmlns:c16r2="http://schemas.microsoft.com/office/drawing/2015/06/chart">
            <c:ext xmlns:c16="http://schemas.microsoft.com/office/drawing/2014/chart" uri="{C3380CC4-5D6E-409C-BE32-E72D297353CC}">
              <c16:uniqueId val="{00000001-57B9-429C-A349-94EABAD60CA4}"/>
            </c:ext>
          </c:extLst>
        </c:ser>
        <c:dLbls>
          <c:showLegendKey val="0"/>
          <c:showVal val="0"/>
          <c:showCatName val="0"/>
          <c:showSerName val="0"/>
          <c:showPercent val="0"/>
          <c:showBubbleSize val="0"/>
        </c:dLbls>
        <c:axId val="2006069584"/>
        <c:axId val="2006068496"/>
      </c:scatterChart>
      <c:valAx>
        <c:axId val="2003944624"/>
        <c:scaling>
          <c:logBase val="10"/>
          <c:orientation val="minMax"/>
          <c:max val="10000000"/>
          <c:min val="100"/>
        </c:scaling>
        <c:delete val="0"/>
        <c:axPos val="b"/>
        <c:majorGridlines/>
        <c:minorGridlines/>
        <c:title>
          <c:tx>
            <c:rich>
              <a:bodyPr/>
              <a:lstStyle/>
              <a:p>
                <a:pPr>
                  <a:defRPr/>
                </a:pPr>
                <a:r>
                  <a:rPr lang="en-US"/>
                  <a:t>Frequency (Hz)</a:t>
                </a:r>
              </a:p>
            </c:rich>
          </c:tx>
          <c:layout/>
          <c:overlay val="0"/>
        </c:title>
        <c:numFmt formatCode="General" sourceLinked="1"/>
        <c:majorTickMark val="out"/>
        <c:minorTickMark val="in"/>
        <c:tickLblPos val="nextTo"/>
        <c:crossAx val="2003943536"/>
        <c:crosses val="autoZero"/>
        <c:crossBetween val="midCat"/>
      </c:valAx>
      <c:valAx>
        <c:axId val="2003943536"/>
        <c:scaling>
          <c:orientation val="minMax"/>
          <c:max val="70"/>
          <c:min val="-70"/>
        </c:scaling>
        <c:delete val="0"/>
        <c:axPos val="l"/>
        <c:majorGridlines/>
        <c:title>
          <c:tx>
            <c:rich>
              <a:bodyPr rot="-5400000" vert="horz"/>
              <a:lstStyle/>
              <a:p>
                <a:pPr>
                  <a:defRPr/>
                </a:pPr>
                <a:r>
                  <a:rPr lang="en-US"/>
                  <a:t>Gain(dB)</a:t>
                </a:r>
              </a:p>
            </c:rich>
          </c:tx>
          <c:layout/>
          <c:overlay val="0"/>
        </c:title>
        <c:numFmt formatCode="General" sourceLinked="1"/>
        <c:majorTickMark val="out"/>
        <c:minorTickMark val="none"/>
        <c:tickLblPos val="nextTo"/>
        <c:crossAx val="2003944624"/>
        <c:crossesAt val="100"/>
        <c:crossBetween val="midCat"/>
        <c:majorUnit val="5"/>
      </c:valAx>
      <c:valAx>
        <c:axId val="2006068496"/>
        <c:scaling>
          <c:orientation val="minMax"/>
          <c:max val="180"/>
          <c:min val="-180"/>
        </c:scaling>
        <c:delete val="0"/>
        <c:axPos val="r"/>
        <c:title>
          <c:tx>
            <c:rich>
              <a:bodyPr rot="-5400000" vert="horz"/>
              <a:lstStyle/>
              <a:p>
                <a:pPr>
                  <a:defRPr/>
                </a:pPr>
                <a:r>
                  <a:rPr lang="en-US"/>
                  <a:t>Phase (degree)</a:t>
                </a:r>
              </a:p>
            </c:rich>
          </c:tx>
          <c:layout/>
          <c:overlay val="0"/>
        </c:title>
        <c:numFmt formatCode="General" sourceLinked="1"/>
        <c:majorTickMark val="out"/>
        <c:minorTickMark val="none"/>
        <c:tickLblPos val="nextTo"/>
        <c:crossAx val="2006069584"/>
        <c:crosses val="max"/>
        <c:crossBetween val="midCat"/>
        <c:majorUnit val="15"/>
      </c:valAx>
      <c:valAx>
        <c:axId val="2006069584"/>
        <c:scaling>
          <c:logBase val="10"/>
          <c:orientation val="minMax"/>
        </c:scaling>
        <c:delete val="1"/>
        <c:axPos val="b"/>
        <c:numFmt formatCode="General" sourceLinked="1"/>
        <c:majorTickMark val="out"/>
        <c:minorTickMark val="none"/>
        <c:tickLblPos val="nextTo"/>
        <c:crossAx val="2006068496"/>
        <c:crosses val="autoZero"/>
        <c:crossBetween val="midCat"/>
      </c:valAx>
    </c:plotArea>
    <c:legend>
      <c:legendPos val="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a:t>
            </a:r>
            <a:r>
              <a:rPr lang="en-US" baseline="0"/>
              <a:t>/Phase of Current Loop</a:t>
            </a:r>
            <a:endParaRPr lang="en-US"/>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Backup!$I$43:$I$123</c:f>
              <c:numCache>
                <c:formatCode>0.000</c:formatCode>
                <c:ptCount val="81"/>
                <c:pt idx="0">
                  <c:v>0.72149414681353208</c:v>
                </c:pt>
                <c:pt idx="1">
                  <c:v>0.72150238983220238</c:v>
                </c:pt>
                <c:pt idx="2">
                  <c:v>0.7223266379594151</c:v>
                </c:pt>
                <c:pt idx="3">
                  <c:v>0.72482371001435386</c:v>
                </c:pt>
                <c:pt idx="4">
                  <c:v>0.7289833283140007</c:v>
                </c:pt>
                <c:pt idx="5">
                  <c:v>0.73480224755324342</c:v>
                </c:pt>
                <c:pt idx="6">
                  <c:v>0.74227593901900257</c:v>
                </c:pt>
                <c:pt idx="7">
                  <c:v>0.7513986051879844</c:v>
                </c:pt>
                <c:pt idx="8">
                  <c:v>0.76216319832640922</c:v>
                </c:pt>
                <c:pt idx="9">
                  <c:v>0.77456144297422769</c:v>
                </c:pt>
                <c:pt idx="10">
                  <c:v>0.78858386216194321</c:v>
                </c:pt>
                <c:pt idx="11">
                  <c:v>0.80421980719573716</c:v>
                </c:pt>
                <c:pt idx="12">
                  <c:v>1.0462177691962502</c:v>
                </c:pt>
                <c:pt idx="13">
                  <c:v>1.4307549662581689</c:v>
                </c:pt>
                <c:pt idx="14">
                  <c:v>1.9349645780171976</c:v>
                </c:pt>
                <c:pt idx="15">
                  <c:v>2.5347457541441116</c:v>
                </c:pt>
                <c:pt idx="16">
                  <c:v>3.2084270723987238</c:v>
                </c:pt>
                <c:pt idx="17">
                  <c:v>3.9386470316365201</c:v>
                </c:pt>
                <c:pt idx="18">
                  <c:v>4.7127872177412424</c:v>
                </c:pt>
                <c:pt idx="19">
                  <c:v>5.5225708121976425</c:v>
                </c:pt>
                <c:pt idx="20">
                  <c:v>6.3633321810441767</c:v>
                </c:pt>
                <c:pt idx="21">
                  <c:v>16.580426982151341</c:v>
                </c:pt>
                <c:pt idx="22">
                  <c:v>15.399435463151544</c:v>
                </c:pt>
                <c:pt idx="23">
                  <c:v>9.5654981292947721</c:v>
                </c:pt>
                <c:pt idx="24">
                  <c:v>6.2655577229612547</c:v>
                </c:pt>
                <c:pt idx="25">
                  <c:v>4.0223681074978863</c:v>
                </c:pt>
                <c:pt idx="26">
                  <c:v>2.3310716073463116</c:v>
                </c:pt>
                <c:pt idx="27">
                  <c:v>0.97972019100210073</c:v>
                </c:pt>
                <c:pt idx="28">
                  <c:v>-0.13826120512694595</c:v>
                </c:pt>
                <c:pt idx="29">
                  <c:v>-1.0833588423237175</c:v>
                </c:pt>
                <c:pt idx="30">
                  <c:v>-2.5916778068982143</c:v>
                </c:pt>
                <c:pt idx="31">
                  <c:v>-3.7201694317525318</c:v>
                </c:pt>
                <c:pt idx="32">
                  <c:v>-4.5588237297507481</c:v>
                </c:pt>
                <c:pt idx="33">
                  <c:v>-5.1631693834813328</c:v>
                </c:pt>
                <c:pt idx="34">
                  <c:v>-5.5736755062009351</c:v>
                </c:pt>
                <c:pt idx="35">
                  <c:v>-5.8237322067185291</c:v>
                </c:pt>
                <c:pt idx="36">
                  <c:v>-5.9426286368373171</c:v>
                </c:pt>
                <c:pt idx="37">
                  <c:v>-5.9563184668858717</c:v>
                </c:pt>
                <c:pt idx="38">
                  <c:v>-5.8874027845228394</c:v>
                </c:pt>
                <c:pt idx="39">
                  <c:v>-5.7550327238393564</c:v>
                </c:pt>
                <c:pt idx="40">
                  <c:v>-5.5749900304683315</c:v>
                </c:pt>
                <c:pt idx="41">
                  <c:v>-5.3599650399106284</c:v>
                </c:pt>
                <c:pt idx="42">
                  <c:v>-5.1199594367272976</c:v>
                </c:pt>
                <c:pt idx="43">
                  <c:v>-4.8627315230144497</c:v>
                </c:pt>
                <c:pt idx="44">
                  <c:v>-4.5942244662512417</c:v>
                </c:pt>
                <c:pt idx="45">
                  <c:v>-4.3189450845889885</c:v>
                </c:pt>
                <c:pt idx="46">
                  <c:v>-4.0402813138546003</c:v>
                </c:pt>
                <c:pt idx="47">
                  <c:v>-3.7607589510531247</c:v>
                </c:pt>
                <c:pt idx="48">
                  <c:v>-3.4822443878474751</c:v>
                </c:pt>
                <c:pt idx="49">
                  <c:v>-3.2061021710290794</c:v>
                </c:pt>
                <c:pt idx="50">
                  <c:v>-2.9333161924131055</c:v>
                </c:pt>
                <c:pt idx="51">
                  <c:v>-2.6645822998769644</c:v>
                </c:pt>
                <c:pt idx="52">
                  <c:v>-2.4003788011607186</c:v>
                </c:pt>
                <c:pt idx="53">
                  <c:v>-2.1410200350708899</c:v>
                </c:pt>
                <c:pt idx="54">
                  <c:v>-1.8866970505652236</c:v>
                </c:pt>
                <c:pt idx="55">
                  <c:v>-1.6375085016149293</c:v>
                </c:pt>
                <c:pt idx="56">
                  <c:v>-1.3934841262169053</c:v>
                </c:pt>
                <c:pt idx="57">
                  <c:v>-1.1546026044965814</c:v>
                </c:pt>
                <c:pt idx="58">
                  <c:v>-0.92080515240290606</c:v>
                </c:pt>
                <c:pt idx="59">
                  <c:v>-0.69200587516233203</c:v>
                </c:pt>
                <c:pt idx="60">
                  <c:v>-0.46809965400708203</c:v>
                </c:pt>
                <c:pt idx="61">
                  <c:v>-0.24896815112387963</c:v>
                </c:pt>
                <c:pt idx="62">
                  <c:v>-3.4484376008620504E-2</c:v>
                </c:pt>
                <c:pt idx="63">
                  <c:v>0.17548385021401419</c:v>
                </c:pt>
                <c:pt idx="64">
                  <c:v>0.38107127626551029</c:v>
                </c:pt>
                <c:pt idx="65">
                  <c:v>0.58241325235491204</c:v>
                </c:pt>
                <c:pt idx="66">
                  <c:v>0.77964426223375427</c:v>
                </c:pt>
                <c:pt idx="67">
                  <c:v>0.9728968407071481</c:v>
                </c:pt>
                <c:pt idx="68">
                  <c:v>1.1623007881295864</c:v>
                </c:pt>
                <c:pt idx="69">
                  <c:v>1.3479826136285085</c:v>
                </c:pt>
                <c:pt idx="70">
                  <c:v>1.5300651542751291</c:v>
                </c:pt>
                <c:pt idx="71">
                  <c:v>1.7086673293078669</c:v>
                </c:pt>
                <c:pt idx="72">
                  <c:v>1.8839039976680505</c:v>
                </c:pt>
                <c:pt idx="73">
                  <c:v>2.0558858941804323</c:v>
                </c:pt>
                <c:pt idx="74">
                  <c:v>2.2247196251857786</c:v>
                </c:pt>
                <c:pt idx="75">
                  <c:v>2.3905077086889213</c:v>
                </c:pt>
                <c:pt idx="76">
                  <c:v>2.5533486473920712</c:v>
                </c:pt>
                <c:pt idx="77">
                  <c:v>2.7133370255688911</c:v>
                </c:pt>
                <c:pt idx="78">
                  <c:v>2.8705636227505615</c:v>
                </c:pt>
                <c:pt idx="79">
                  <c:v>3.025115538774537</c:v>
                </c:pt>
                <c:pt idx="80">
                  <c:v>3.1770763259862953</c:v>
                </c:pt>
              </c:numCache>
            </c:numRef>
          </c:yVal>
          <c:smooth val="1"/>
          <c:extLst xmlns:c16r2="http://schemas.microsoft.com/office/drawing/2015/06/chart">
            <c:ext xmlns:c16="http://schemas.microsoft.com/office/drawing/2014/chart" uri="{C3380CC4-5D6E-409C-BE32-E72D297353CC}">
              <c16:uniqueId val="{00000000-4092-4D8E-920F-87D4422032D9}"/>
            </c:ext>
          </c:extLst>
        </c:ser>
        <c:dLbls>
          <c:showLegendKey val="0"/>
          <c:showVal val="0"/>
          <c:showCatName val="0"/>
          <c:showSerName val="0"/>
          <c:showPercent val="0"/>
          <c:showBubbleSize val="0"/>
        </c:dLbls>
        <c:axId val="2006069040"/>
        <c:axId val="2006070128"/>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Backup!$J$43:$J$123</c:f>
              <c:numCache>
                <c:formatCode>0.000</c:formatCode>
                <c:ptCount val="81"/>
                <c:pt idx="0">
                  <c:v>5.9845544155050414E-3</c:v>
                </c:pt>
                <c:pt idx="1">
                  <c:v>5.984550461396429E-2</c:v>
                </c:pt>
                <c:pt idx="2">
                  <c:v>0.59841550867406523</c:v>
                </c:pt>
                <c:pt idx="3">
                  <c:v>1.196591483880175</c:v>
                </c:pt>
                <c:pt idx="4">
                  <c:v>1.7942888304729225</c:v>
                </c:pt>
                <c:pt idx="5">
                  <c:v>2.3912693278440087</c:v>
                </c:pt>
                <c:pt idx="6">
                  <c:v>2.987296061940278</c:v>
                </c:pt>
                <c:pt idx="7">
                  <c:v>3.582133851032923</c:v>
                </c:pt>
                <c:pt idx="8">
                  <c:v>4.1755496632414575</c:v>
                </c:pt>
                <c:pt idx="9">
                  <c:v>4.767313023888061</c:v>
                </c:pt>
                <c:pt idx="10">
                  <c:v>5.3571964108468038</c:v>
                </c:pt>
                <c:pt idx="11">
                  <c:v>5.9449756361542612</c:v>
                </c:pt>
                <c:pt idx="12">
                  <c:v>11.660780079080931</c:v>
                </c:pt>
                <c:pt idx="13">
                  <c:v>16.955908463948923</c:v>
                </c:pt>
                <c:pt idx="14">
                  <c:v>21.699179950729089</c:v>
                </c:pt>
                <c:pt idx="15">
                  <c:v>25.822345777101951</c:v>
                </c:pt>
                <c:pt idx="16">
                  <c:v>29.308041320316061</c:v>
                </c:pt>
                <c:pt idx="17">
                  <c:v>32.172133719664231</c:v>
                </c:pt>
                <c:pt idx="18">
                  <c:v>34.447219400366379</c:v>
                </c:pt>
                <c:pt idx="19">
                  <c:v>36.170119892697031</c:v>
                </c:pt>
                <c:pt idx="20">
                  <c:v>37.373468861172547</c:v>
                </c:pt>
                <c:pt idx="21">
                  <c:v>15.956826732021664</c:v>
                </c:pt>
                <c:pt idx="22">
                  <c:v>-75.579109038841565</c:v>
                </c:pt>
                <c:pt idx="23">
                  <c:v>-96.242702749244415</c:v>
                </c:pt>
                <c:pt idx="24">
                  <c:v>-103.93630536629848</c:v>
                </c:pt>
                <c:pt idx="25">
                  <c:v>-109.18617369196507</c:v>
                </c:pt>
                <c:pt idx="26">
                  <c:v>-113.67016678162955</c:v>
                </c:pt>
                <c:pt idx="27">
                  <c:v>-117.84958390101947</c:v>
                </c:pt>
                <c:pt idx="28">
                  <c:v>-121.8914966767249</c:v>
                </c:pt>
                <c:pt idx="29">
                  <c:v>-125.86612125106949</c:v>
                </c:pt>
                <c:pt idx="30">
                  <c:v>-133.71914361343789</c:v>
                </c:pt>
                <c:pt idx="31">
                  <c:v>-141.48126231386169</c:v>
                </c:pt>
                <c:pt idx="32">
                  <c:v>-149.11390707638472</c:v>
                </c:pt>
                <c:pt idx="33">
                  <c:v>-156.53830136268769</c:v>
                </c:pt>
                <c:pt idx="34">
                  <c:v>-163.66654017980096</c:v>
                </c:pt>
                <c:pt idx="35">
                  <c:v>-170.42066026978753</c:v>
                </c:pt>
                <c:pt idx="36">
                  <c:v>-176.74375517267447</c:v>
                </c:pt>
                <c:pt idx="37">
                  <c:v>177.39602852050876</c:v>
                </c:pt>
                <c:pt idx="38">
                  <c:v>172.00701660118295</c:v>
                </c:pt>
                <c:pt idx="39">
                  <c:v>167.07872699540309</c:v>
                </c:pt>
                <c:pt idx="40">
                  <c:v>162.58760974877032</c:v>
                </c:pt>
                <c:pt idx="41">
                  <c:v>158.50235246936685</c:v>
                </c:pt>
                <c:pt idx="42">
                  <c:v>154.7880733053415</c:v>
                </c:pt>
                <c:pt idx="43">
                  <c:v>151.40927658299435</c:v>
                </c:pt>
                <c:pt idx="44">
                  <c:v>148.33173411545084</c:v>
                </c:pt>
                <c:pt idx="45">
                  <c:v>145.52355100492605</c:v>
                </c:pt>
                <c:pt idx="46">
                  <c:v>142.95566669731048</c:v>
                </c:pt>
                <c:pt idx="47">
                  <c:v>140.60199316413573</c:v>
                </c:pt>
                <c:pt idx="48">
                  <c:v>138.43933671700944</c:v>
                </c:pt>
                <c:pt idx="49">
                  <c:v>136.44720256153033</c:v>
                </c:pt>
                <c:pt idx="50">
                  <c:v>134.60754550628914</c:v>
                </c:pt>
                <c:pt idx="51">
                  <c:v>132.90450533185074</c:v>
                </c:pt>
                <c:pt idx="52">
                  <c:v>131.32414882406098</c:v>
                </c:pt>
                <c:pt idx="53">
                  <c:v>129.85422998817683</c:v>
                </c:pt>
                <c:pt idx="54">
                  <c:v>128.48397354303629</c:v>
                </c:pt>
                <c:pt idx="55">
                  <c:v>127.20388302897857</c:v>
                </c:pt>
                <c:pt idx="56">
                  <c:v>126.00557277309936</c:v>
                </c:pt>
                <c:pt idx="57">
                  <c:v>124.88162189448998</c:v>
                </c:pt>
                <c:pt idx="58">
                  <c:v>123.82544808458701</c:v>
                </c:pt>
                <c:pt idx="59">
                  <c:v>122.83119880215531</c:v>
                </c:pt>
                <c:pt idx="60">
                  <c:v>121.89365761770993</c:v>
                </c:pt>
                <c:pt idx="61">
                  <c:v>121.00816363134518</c:v>
                </c:pt>
                <c:pt idx="62">
                  <c:v>120.17054211415623</c:v>
                </c:pt>
                <c:pt idx="63">
                  <c:v>119.37704475465593</c:v>
                </c:pt>
                <c:pt idx="64">
                  <c:v>118.6242981107963</c:v>
                </c:pt>
                <c:pt idx="65">
                  <c:v>117.90925906732905</c:v>
                </c:pt>
                <c:pt idx="66">
                  <c:v>117.2291762744068</c:v>
                </c:pt>
                <c:pt idx="67">
                  <c:v>116.58155669649967</c:v>
                </c:pt>
                <c:pt idx="68">
                  <c:v>115.9641365323655</c:v>
                </c:pt>
                <c:pt idx="69">
                  <c:v>115.37485587911752</c:v>
                </c:pt>
                <c:pt idx="70">
                  <c:v>114.81183660871569</c:v>
                </c:pt>
                <c:pt idx="71">
                  <c:v>114.27336300580409</c:v>
                </c:pt>
                <c:pt idx="72">
                  <c:v>113.75786478384032</c:v>
                </c:pt>
                <c:pt idx="73">
                  <c:v>113.26390215381495</c:v>
                </c:pt>
                <c:pt idx="74">
                  <c:v>112.79015266822718</c:v>
                </c:pt>
                <c:pt idx="75">
                  <c:v>112.33539960374878</c:v>
                </c:pt>
                <c:pt idx="76">
                  <c:v>111.89852168043754</c:v>
                </c:pt>
                <c:pt idx="77">
                  <c:v>111.47848394442808</c:v>
                </c:pt>
                <c:pt idx="78">
                  <c:v>111.07432966563441</c:v>
                </c:pt>
                <c:pt idx="79">
                  <c:v>110.68517312283731</c:v>
                </c:pt>
                <c:pt idx="80">
                  <c:v>110.31019316622586</c:v>
                </c:pt>
              </c:numCache>
            </c:numRef>
          </c:yVal>
          <c:smooth val="1"/>
          <c:extLst xmlns:c16r2="http://schemas.microsoft.com/office/drawing/2015/06/chart">
            <c:ext xmlns:c16="http://schemas.microsoft.com/office/drawing/2014/chart" uri="{C3380CC4-5D6E-409C-BE32-E72D297353CC}">
              <c16:uniqueId val="{00000001-4092-4D8E-920F-87D4422032D9}"/>
            </c:ext>
          </c:extLst>
        </c:ser>
        <c:dLbls>
          <c:showLegendKey val="0"/>
          <c:showVal val="0"/>
          <c:showCatName val="0"/>
          <c:showSerName val="0"/>
          <c:showPercent val="0"/>
          <c:showBubbleSize val="0"/>
        </c:dLbls>
        <c:axId val="2006072848"/>
        <c:axId val="2006066320"/>
      </c:scatterChart>
      <c:valAx>
        <c:axId val="200606904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2006070128"/>
        <c:crosses val="autoZero"/>
        <c:crossBetween val="midCat"/>
        <c:minorUnit val="10"/>
      </c:valAx>
      <c:valAx>
        <c:axId val="2006070128"/>
        <c:scaling>
          <c:orientation val="minMax"/>
        </c:scaling>
        <c:delete val="0"/>
        <c:axPos val="l"/>
        <c:majorGridlines/>
        <c:title>
          <c:tx>
            <c:rich>
              <a:bodyPr rot="-5400000" vert="horz"/>
              <a:lstStyle/>
              <a:p>
                <a:pPr>
                  <a:defRPr/>
                </a:pPr>
                <a:r>
                  <a:rPr lang="en-US"/>
                  <a:t>Gain(dB)</a:t>
                </a:r>
              </a:p>
            </c:rich>
          </c:tx>
          <c:overlay val="0"/>
        </c:title>
        <c:numFmt formatCode="0.000" sourceLinked="1"/>
        <c:majorTickMark val="out"/>
        <c:minorTickMark val="none"/>
        <c:tickLblPos val="nextTo"/>
        <c:crossAx val="2006069040"/>
        <c:crosses val="autoZero"/>
        <c:crossBetween val="midCat"/>
      </c:valAx>
      <c:valAx>
        <c:axId val="2006066320"/>
        <c:scaling>
          <c:orientation val="minMax"/>
        </c:scaling>
        <c:delete val="0"/>
        <c:axPos val="r"/>
        <c:title>
          <c:tx>
            <c:rich>
              <a:bodyPr rot="-5400000" vert="horz"/>
              <a:lstStyle/>
              <a:p>
                <a:pPr>
                  <a:defRPr/>
                </a:pPr>
                <a:r>
                  <a:rPr lang="en-US"/>
                  <a:t>Phase</a:t>
                </a:r>
                <a:r>
                  <a:rPr lang="en-US" baseline="0"/>
                  <a:t> (degree)</a:t>
                </a:r>
                <a:endParaRPr lang="en-US"/>
              </a:p>
            </c:rich>
          </c:tx>
          <c:overlay val="0"/>
        </c:title>
        <c:numFmt formatCode="0.000" sourceLinked="1"/>
        <c:majorTickMark val="out"/>
        <c:minorTickMark val="none"/>
        <c:tickLblPos val="nextTo"/>
        <c:crossAx val="2006072848"/>
        <c:crosses val="max"/>
        <c:crossBetween val="midCat"/>
      </c:valAx>
      <c:valAx>
        <c:axId val="2006072848"/>
        <c:scaling>
          <c:logBase val="10"/>
          <c:orientation val="minMax"/>
        </c:scaling>
        <c:delete val="1"/>
        <c:axPos val="b"/>
        <c:numFmt formatCode="General" sourceLinked="1"/>
        <c:majorTickMark val="out"/>
        <c:minorTickMark val="none"/>
        <c:tickLblPos val="nextTo"/>
        <c:crossAx val="2006066320"/>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Control</a:t>
            </a:r>
            <a:r>
              <a:rPr lang="en-US" baseline="0"/>
              <a:t> to Output </a:t>
            </a:r>
            <a:r>
              <a:rPr lang="en-US"/>
              <a:t>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Backup!$M$43:$M$123</c:f>
              <c:numCache>
                <c:formatCode>General</c:formatCode>
                <c:ptCount val="81"/>
                <c:pt idx="0">
                  <c:v>16.325726835733455</c:v>
                </c:pt>
                <c:pt idx="1">
                  <c:v>16.325724406315146</c:v>
                </c:pt>
                <c:pt idx="2">
                  <c:v>16.32548147139816</c:v>
                </c:pt>
                <c:pt idx="3">
                  <c:v>16.324745388682008</c:v>
                </c:pt>
                <c:pt idx="4">
                  <c:v>16.323518863755318</c:v>
                </c:pt>
                <c:pt idx="5">
                  <c:v>16.321802315685574</c:v>
                </c:pt>
                <c:pt idx="6">
                  <c:v>16.319596330502112</c:v>
                </c:pt>
                <c:pt idx="7">
                  <c:v>16.316901660532672</c:v>
                </c:pt>
                <c:pt idx="8">
                  <c:v>16.313719223554024</c:v>
                </c:pt>
                <c:pt idx="9">
                  <c:v>16.310050101756122</c:v>
                </c:pt>
                <c:pt idx="10">
                  <c:v>16.305895540526222</c:v>
                </c:pt>
                <c:pt idx="11">
                  <c:v>16.301256947051193</c:v>
                </c:pt>
                <c:pt idx="12">
                  <c:v>16.228670855170723</c:v>
                </c:pt>
                <c:pt idx="13">
                  <c:v>16.110349688983209</c:v>
                </c:pt>
                <c:pt idx="14">
                  <c:v>15.949982385474978</c:v>
                </c:pt>
                <c:pt idx="15">
                  <c:v>15.752208750105867</c:v>
                </c:pt>
                <c:pt idx="16">
                  <c:v>15.522222266031129</c:v>
                </c:pt>
                <c:pt idx="17">
                  <c:v>15.265394688578393</c:v>
                </c:pt>
                <c:pt idx="18">
                  <c:v>14.98696568514047</c:v>
                </c:pt>
                <c:pt idx="19">
                  <c:v>14.691817710113328</c:v>
                </c:pt>
                <c:pt idx="20">
                  <c:v>14.384336573814869</c:v>
                </c:pt>
                <c:pt idx="21">
                  <c:v>11.223086408843987</c:v>
                </c:pt>
                <c:pt idx="22">
                  <c:v>8.5636179720015733</c:v>
                </c:pt>
                <c:pt idx="23">
                  <c:v>6.4629429141220633</c:v>
                </c:pt>
                <c:pt idx="24">
                  <c:v>4.779678154701517</c:v>
                </c:pt>
                <c:pt idx="25">
                  <c:v>3.4030960077617349</c:v>
                </c:pt>
                <c:pt idx="26">
                  <c:v>2.2588716307129766</c:v>
                </c:pt>
                <c:pt idx="27">
                  <c:v>1.2969196960613949</c:v>
                </c:pt>
                <c:pt idx="28">
                  <c:v>0.48238849436609244</c:v>
                </c:pt>
                <c:pt idx="29">
                  <c:v>-0.20992946102389612</c:v>
                </c:pt>
                <c:pt idx="30">
                  <c:v>-1.3001045282381201</c:v>
                </c:pt>
                <c:pt idx="31">
                  <c:v>-2.0875912093947244</c:v>
                </c:pt>
                <c:pt idx="32">
                  <c:v>-2.665539133241202</c:v>
                </c:pt>
                <c:pt idx="33">
                  <c:v>-3.1368598796079135</c:v>
                </c:pt>
                <c:pt idx="34">
                  <c:v>-3.6354250403342321</c:v>
                </c:pt>
                <c:pt idx="35">
                  <c:v>-4.3232518848976422</c:v>
                </c:pt>
                <c:pt idx="36">
                  <c:v>-5.33887079838789</c:v>
                </c:pt>
                <c:pt idx="37">
                  <c:v>-6.718394726939608</c:v>
                </c:pt>
                <c:pt idx="38">
                  <c:v>-8.3779112263818174</c:v>
                </c:pt>
                <c:pt idx="39">
                  <c:v>-10.182405023015663</c:v>
                </c:pt>
                <c:pt idx="40">
                  <c:v>-12.017500559262526</c:v>
                </c:pt>
                <c:pt idx="41">
                  <c:v>-13.812497229652319</c:v>
                </c:pt>
                <c:pt idx="42">
                  <c:v>-15.532315241161525</c:v>
                </c:pt>
                <c:pt idx="43">
                  <c:v>-17.163605275544608</c:v>
                </c:pt>
                <c:pt idx="44">
                  <c:v>-18.704480448457335</c:v>
                </c:pt>
                <c:pt idx="45">
                  <c:v>-20.15849757771548</c:v>
                </c:pt>
                <c:pt idx="46">
                  <c:v>-21.531468971854633</c:v>
                </c:pt>
                <c:pt idx="47">
                  <c:v>-22.829868621896075</c:v>
                </c:pt>
                <c:pt idx="48">
                  <c:v>-24.060076743169194</c:v>
                </c:pt>
                <c:pt idx="49">
                  <c:v>-25.228050526999141</c:v>
                </c:pt>
                <c:pt idx="50">
                  <c:v>-26.339206385233854</c:v>
                </c:pt>
                <c:pt idx="51">
                  <c:v>-27.398403906265511</c:v>
                </c:pt>
                <c:pt idx="52">
                  <c:v>-28.409975950842984</c:v>
                </c:pt>
                <c:pt idx="53">
                  <c:v>-29.377777070442924</c:v>
                </c:pt>
                <c:pt idx="54">
                  <c:v>-30.305236615314605</c:v>
                </c:pt>
                <c:pt idx="55">
                  <c:v>-31.195410138794234</c:v>
                </c:pt>
                <c:pt idx="56">
                  <c:v>-32.051026377963588</c:v>
                </c:pt>
                <c:pt idx="57">
                  <c:v>-32.874528925475417</c:v>
                </c:pt>
                <c:pt idx="58">
                  <c:v>-33.668112592240796</c:v>
                </c:pt>
                <c:pt idx="59">
                  <c:v>-34.433754856551232</c:v>
                </c:pt>
                <c:pt idx="60">
                  <c:v>-35.173242942500437</c:v>
                </c:pt>
                <c:pt idx="61">
                  <c:v>-35.88819709508693</c:v>
                </c:pt>
                <c:pt idx="62">
                  <c:v>-36.580090586785417</c:v>
                </c:pt>
                <c:pt idx="63">
                  <c:v>-37.250266934582207</c:v>
                </c:pt>
                <c:pt idx="64">
                  <c:v>-37.899954744587482</c:v>
                </c:pt>
                <c:pt idx="65">
                  <c:v>-38.530280541570356</c:v>
                </c:pt>
                <c:pt idx="66">
                  <c:v>-39.142279886655032</c:v>
                </c:pt>
                <c:pt idx="67">
                  <c:v>-39.736907039131523</c:v>
                </c:pt>
                <c:pt idx="68">
                  <c:v>-40.315043377850408</c:v>
                </c:pt>
                <c:pt idx="69">
                  <c:v>-40.877504763426941</c:v>
                </c:pt>
                <c:pt idx="70">
                  <c:v>-41.425047993734594</c:v>
                </c:pt>
                <c:pt idx="71">
                  <c:v>-41.958376481124652</c:v>
                </c:pt>
                <c:pt idx="72">
                  <c:v>-42.478145259744913</c:v>
                </c:pt>
                <c:pt idx="73">
                  <c:v>-42.984965414600865</c:v>
                </c:pt>
                <c:pt idx="74">
                  <c:v>-43.479408010027612</c:v>
                </c:pt>
                <c:pt idx="75">
                  <c:v>-43.962007583581453</c:v>
                </c:pt>
                <c:pt idx="76">
                  <c:v>-44.433265261584808</c:v>
                </c:pt>
                <c:pt idx="77">
                  <c:v>-44.893651544372666</c:v>
                </c:pt>
                <c:pt idx="78">
                  <c:v>-45.343608802400666</c:v>
                </c:pt>
                <c:pt idx="79">
                  <c:v>-45.783553518575992</c:v>
                </c:pt>
                <c:pt idx="80">
                  <c:v>-46.213878307265539</c:v>
                </c:pt>
              </c:numCache>
            </c:numRef>
          </c:yVal>
          <c:smooth val="1"/>
          <c:extLst xmlns:c16r2="http://schemas.microsoft.com/office/drawing/2015/06/chart">
            <c:ext xmlns:c16="http://schemas.microsoft.com/office/drawing/2014/chart" uri="{C3380CC4-5D6E-409C-BE32-E72D297353CC}">
              <c16:uniqueId val="{00000000-A7AB-46AF-8DCA-9CB6E76B165B}"/>
            </c:ext>
          </c:extLst>
        </c:ser>
        <c:dLbls>
          <c:showLegendKey val="0"/>
          <c:showVal val="0"/>
          <c:showCatName val="0"/>
          <c:showSerName val="0"/>
          <c:showPercent val="0"/>
          <c:showBubbleSize val="0"/>
        </c:dLbls>
        <c:axId val="2006071760"/>
        <c:axId val="2006070672"/>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Backup!$N$43:$N$123</c:f>
              <c:numCache>
                <c:formatCode>General</c:formatCode>
                <c:ptCount val="81"/>
                <c:pt idx="0">
                  <c:v>-4.4408074192727161E-3</c:v>
                </c:pt>
                <c:pt idx="1">
                  <c:v>-4.4408066111347309E-2</c:v>
                </c:pt>
                <c:pt idx="2">
                  <c:v>-0.44407258000899985</c:v>
                </c:pt>
                <c:pt idx="3">
                  <c:v>-0.88809619028195186</c:v>
                </c:pt>
                <c:pt idx="4">
                  <c:v>-1.3320218944276416</c:v>
                </c:pt>
                <c:pt idx="5">
                  <c:v>-1.775800822687702</c:v>
                </c:pt>
                <c:pt idx="6">
                  <c:v>-2.2193842051114676</c:v>
                </c:pt>
                <c:pt idx="7">
                  <c:v>-2.6627234045612682</c:v>
                </c:pt>
                <c:pt idx="8">
                  <c:v>-3.1057699494927067</c:v>
                </c:pt>
                <c:pt idx="9">
                  <c:v>-3.5484755664547776</c:v>
                </c:pt>
                <c:pt idx="10">
                  <c:v>-3.9907922122559016</c:v>
                </c:pt>
                <c:pt idx="11">
                  <c:v>-4.4326721057427898</c:v>
                </c:pt>
                <c:pt idx="12">
                  <c:v>-8.8171862774998022</c:v>
                </c:pt>
                <c:pt idx="13">
                  <c:v>-13.108540012583866</c:v>
                </c:pt>
                <c:pt idx="14">
                  <c:v>-17.267542149140834</c:v>
                </c:pt>
                <c:pt idx="15">
                  <c:v>-21.262611146257552</c:v>
                </c:pt>
                <c:pt idx="16">
                  <c:v>-25.070579296426953</c:v>
                </c:pt>
                <c:pt idx="17">
                  <c:v>-28.676582671355632</c:v>
                </c:pt>
                <c:pt idx="18">
                  <c:v>-32.073262049239197</c:v>
                </c:pt>
                <c:pt idx="19">
                  <c:v>-35.259553111020956</c:v>
                </c:pt>
                <c:pt idx="20">
                  <c:v>-38.239321524304245</c:v>
                </c:pt>
                <c:pt idx="21">
                  <c:v>-58.934874873265038</c:v>
                </c:pt>
                <c:pt idx="22">
                  <c:v>-69.926211375882232</c:v>
                </c:pt>
                <c:pt idx="23">
                  <c:v>-76.762750630923094</c:v>
                </c:pt>
                <c:pt idx="24">
                  <c:v>-81.635477855402527</c:v>
                </c:pt>
                <c:pt idx="25">
                  <c:v>-85.481866138523756</c:v>
                </c:pt>
                <c:pt idx="26">
                  <c:v>-88.761117041328745</c:v>
                </c:pt>
                <c:pt idx="27">
                  <c:v>-91.727558561069628</c:v>
                </c:pt>
                <c:pt idx="28">
                  <c:v>-94.538520918434017</c:v>
                </c:pt>
                <c:pt idx="29">
                  <c:v>-97.302017616166737</c:v>
                </c:pt>
                <c:pt idx="30">
                  <c:v>-103.00045774108526</c:v>
                </c:pt>
                <c:pt idx="31">
                  <c:v>-109.34985942553703</c:v>
                </c:pt>
                <c:pt idx="32">
                  <c:v>-116.80694488127759</c:v>
                </c:pt>
                <c:pt idx="33">
                  <c:v>-125.78200094532127</c:v>
                </c:pt>
                <c:pt idx="34">
                  <c:v>-136.52180949846263</c:v>
                </c:pt>
                <c:pt idx="35">
                  <c:v>-148.84993075612229</c:v>
                </c:pt>
                <c:pt idx="36">
                  <c:v>-161.94600827927653</c:v>
                </c:pt>
                <c:pt idx="37">
                  <c:v>-174.55723712223786</c:v>
                </c:pt>
                <c:pt idx="38">
                  <c:v>174.36305388959144</c:v>
                </c:pt>
                <c:pt idx="39">
                  <c:v>165.24045524333499</c:v>
                </c:pt>
                <c:pt idx="40">
                  <c:v>157.98712563342858</c:v>
                </c:pt>
                <c:pt idx="41">
                  <c:v>152.29435569114989</c:v>
                </c:pt>
                <c:pt idx="42">
                  <c:v>147.82828790526494</c:v>
                </c:pt>
                <c:pt idx="43">
                  <c:v>144.3055990778733</c:v>
                </c:pt>
                <c:pt idx="44">
                  <c:v>141.50657135835363</c:v>
                </c:pt>
                <c:pt idx="45">
                  <c:v>139.26646342832029</c:v>
                </c:pt>
                <c:pt idx="46">
                  <c:v>137.4627962864771</c:v>
                </c:pt>
                <c:pt idx="47">
                  <c:v>136.00418896125652</c:v>
                </c:pt>
                <c:pt idx="48">
                  <c:v>134.8218305775348</c:v>
                </c:pt>
                <c:pt idx="49">
                  <c:v>133.86329381962202</c:v>
                </c:pt>
                <c:pt idx="50">
                  <c:v>133.08812713115196</c:v>
                </c:pt>
                <c:pt idx="51">
                  <c:v>132.46472260755425</c:v>
                </c:pt>
                <c:pt idx="52">
                  <c:v>131.96807942414264</c:v>
                </c:pt>
                <c:pt idx="53">
                  <c:v>131.57819277671712</c:v>
                </c:pt>
                <c:pt idx="54">
                  <c:v>131.27888110162615</c:v>
                </c:pt>
                <c:pt idx="55">
                  <c:v>131.05692265304117</c:v>
                </c:pt>
                <c:pt idx="56">
                  <c:v>130.90141252397299</c:v>
                </c:pt>
                <c:pt idx="57">
                  <c:v>130.80327841294343</c:v>
                </c:pt>
                <c:pt idx="58">
                  <c:v>130.75491195595964</c:v>
                </c:pt>
                <c:pt idx="59">
                  <c:v>130.74988510684886</c:v>
                </c:pt>
                <c:pt idx="60">
                  <c:v>130.78272977535525</c:v>
                </c:pt>
                <c:pt idx="61">
                  <c:v>130.84876500040775</c:v>
                </c:pt>
                <c:pt idx="62">
                  <c:v>130.94396019666246</c:v>
                </c:pt>
                <c:pt idx="63">
                  <c:v>131.06482603412763</c:v>
                </c:pt>
                <c:pt idx="64">
                  <c:v>131.20832667512252</c:v>
                </c:pt>
                <c:pt idx="65">
                  <c:v>131.37180865855984</c:v>
                </c:pt>
                <c:pt idx="66">
                  <c:v>131.55294286490701</c:v>
                </c:pt>
                <c:pt idx="67">
                  <c:v>131.74967683798326</c:v>
                </c:pt>
                <c:pt idx="68">
                  <c:v>131.96019536641825</c:v>
                </c:pt>
                <c:pt idx="69">
                  <c:v>132.18288769758891</c:v>
                </c:pt>
                <c:pt idx="70">
                  <c:v>132.41632011221429</c:v>
                </c:pt>
                <c:pt idx="71">
                  <c:v>132.65921285856143</c:v>
                </c:pt>
                <c:pt idx="72">
                  <c:v>132.91042065307957</c:v>
                </c:pt>
                <c:pt idx="73">
                  <c:v>133.16891611499958</c:v>
                </c:pt>
                <c:pt idx="74">
                  <c:v>133.43377562751255</c:v>
                </c:pt>
                <c:pt idx="75">
                  <c:v>133.70416721616192</c:v>
                </c:pt>
                <c:pt idx="76">
                  <c:v>133.9793401123278</c:v>
                </c:pt>
                <c:pt idx="77">
                  <c:v>134.25861573094036</c:v>
                </c:pt>
                <c:pt idx="78">
                  <c:v>134.54137984041193</c:v>
                </c:pt>
                <c:pt idx="79">
                  <c:v>134.82707574194217</c:v>
                </c:pt>
                <c:pt idx="80">
                  <c:v>135.11519830690875</c:v>
                </c:pt>
              </c:numCache>
            </c:numRef>
          </c:yVal>
          <c:smooth val="1"/>
          <c:extLst xmlns:c16r2="http://schemas.microsoft.com/office/drawing/2015/06/chart">
            <c:ext xmlns:c16="http://schemas.microsoft.com/office/drawing/2014/chart" uri="{C3380CC4-5D6E-409C-BE32-E72D297353CC}">
              <c16:uniqueId val="{00000001-A7AB-46AF-8DCA-9CB6E76B165B}"/>
            </c:ext>
          </c:extLst>
        </c:ser>
        <c:dLbls>
          <c:showLegendKey val="0"/>
          <c:showVal val="0"/>
          <c:showCatName val="0"/>
          <c:showSerName val="0"/>
          <c:showPercent val="0"/>
          <c:showBubbleSize val="0"/>
        </c:dLbls>
        <c:axId val="2006065776"/>
        <c:axId val="2006067952"/>
      </c:scatterChart>
      <c:valAx>
        <c:axId val="2006071760"/>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2006070672"/>
        <c:crosses val="autoZero"/>
        <c:crossBetween val="midCat"/>
      </c:valAx>
      <c:valAx>
        <c:axId val="2006070672"/>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2006071760"/>
        <c:crosses val="autoZero"/>
        <c:crossBetween val="midCat"/>
      </c:valAx>
      <c:valAx>
        <c:axId val="2006067952"/>
        <c:scaling>
          <c:orientation val="minMax"/>
        </c:scaling>
        <c:delete val="0"/>
        <c:axPos val="r"/>
        <c:title>
          <c:tx>
            <c:rich>
              <a:bodyPr rot="-5400000" vert="horz"/>
              <a:lstStyle/>
              <a:p>
                <a:pPr>
                  <a:defRPr/>
                </a:pPr>
                <a:r>
                  <a:rPr lang="en-US"/>
                  <a:t>Phase(degree)</a:t>
                </a:r>
              </a:p>
            </c:rich>
          </c:tx>
          <c:overlay val="0"/>
        </c:title>
        <c:numFmt formatCode="General" sourceLinked="1"/>
        <c:majorTickMark val="out"/>
        <c:minorTickMark val="none"/>
        <c:tickLblPos val="nextTo"/>
        <c:crossAx val="2006065776"/>
        <c:crosses val="max"/>
        <c:crossBetween val="midCat"/>
      </c:valAx>
      <c:valAx>
        <c:axId val="2006065776"/>
        <c:scaling>
          <c:logBase val="10"/>
          <c:orientation val="minMax"/>
        </c:scaling>
        <c:delete val="1"/>
        <c:axPos val="b"/>
        <c:numFmt formatCode="General" sourceLinked="1"/>
        <c:majorTickMark val="out"/>
        <c:minorTickMark val="none"/>
        <c:tickLblPos val="nextTo"/>
        <c:crossAx val="200606795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 Voltage Loop Gain No Current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Backup!$Q$43:$Q$123</c:f>
              <c:numCache>
                <c:formatCode>General</c:formatCode>
                <c:ptCount val="81"/>
                <c:pt idx="0">
                  <c:v>107.29988653456698</c:v>
                </c:pt>
                <c:pt idx="1">
                  <c:v>87.299889614171988</c:v>
                </c:pt>
                <c:pt idx="2">
                  <c:v>67.300197572256891</c:v>
                </c:pt>
                <c:pt idx="3">
                  <c:v>61.280530836123212</c:v>
                </c:pt>
                <c:pt idx="4">
                  <c:v>57.760260852803576</c:v>
                </c:pt>
                <c:pt idx="5">
                  <c:v>55.263663193026112</c:v>
                </c:pt>
                <c:pt idx="6">
                  <c:v>53.328261675612936</c:v>
                </c:pt>
                <c:pt idx="7">
                  <c:v>51.748056905591504</c:v>
                </c:pt>
                <c:pt idx="8">
                  <c:v>50.413162352282896</c:v>
                </c:pt>
                <c:pt idx="9">
                  <c:v>49.257985363336189</c:v>
                </c:pt>
                <c:pt idx="10">
                  <c:v>48.240217142412078</c:v>
                </c:pt>
                <c:pt idx="11">
                  <c:v>47.330969346442942</c:v>
                </c:pt>
                <c:pt idx="12">
                  <c:v>41.403331116446424</c:v>
                </c:pt>
                <c:pt idx="13">
                  <c:v>38.0355190068544</c:v>
                </c:pt>
                <c:pt idx="14">
                  <c:v>35.750535105185527</c:v>
                </c:pt>
                <c:pt idx="15">
                  <c:v>34.084326175355343</c:v>
                </c:pt>
                <c:pt idx="16">
                  <c:v>32.829184490621103</c:v>
                </c:pt>
                <c:pt idx="17">
                  <c:v>31.873566467052253</c:v>
                </c:pt>
                <c:pt idx="18">
                  <c:v>31.15044930208559</c:v>
                </c:pt>
                <c:pt idx="19">
                  <c:v>30.61647655043253</c:v>
                </c:pt>
                <c:pt idx="20">
                  <c:v>30.242221070871111</c:v>
                </c:pt>
                <c:pt idx="21">
                  <c:v>32.559340104880199</c:v>
                </c:pt>
                <c:pt idx="22">
                  <c:v>27.126021999442646</c:v>
                </c:pt>
                <c:pt idx="23">
                  <c:v>18.455687589982237</c:v>
                </c:pt>
                <c:pt idx="24">
                  <c:v>13.025018345734399</c:v>
                </c:pt>
                <c:pt idx="25">
                  <c:v>9.0648728892983996</c:v>
                </c:pt>
                <c:pt idx="26">
                  <c:v>5.9254543589576079</c:v>
                </c:pt>
                <c:pt idx="27">
                  <c:v>3.312558900412049</c:v>
                </c:pt>
                <c:pt idx="28">
                  <c:v>1.0682239451718167</c:v>
                </c:pt>
                <c:pt idx="29">
                  <c:v>-0.90250054663749568</c:v>
                </c:pt>
                <c:pt idx="30">
                  <c:v>-4.2509597080036245</c:v>
                </c:pt>
                <c:pt idx="31">
                  <c:v>-7.037126182202976</c:v>
                </c:pt>
                <c:pt idx="32">
                  <c:v>-9.4266549053309436</c:v>
                </c:pt>
                <c:pt idx="33">
                  <c:v>-11.520399718309285</c:v>
                </c:pt>
                <c:pt idx="34">
                  <c:v>-13.384611724034787</c:v>
                </c:pt>
                <c:pt idx="35">
                  <c:v>-15.065279257090847</c:v>
                </c:pt>
                <c:pt idx="36">
                  <c:v>-16.595692520689205</c:v>
                </c:pt>
                <c:pt idx="37">
                  <c:v>-18.000758890691767</c:v>
                </c:pt>
                <c:pt idx="38">
                  <c:v>-19.29961844397566</c:v>
                </c:pt>
                <c:pt idx="39">
                  <c:v>-20.507307875348069</c:v>
                </c:pt>
                <c:pt idx="40">
                  <c:v>-21.635861789407443</c:v>
                </c:pt>
                <c:pt idx="41">
                  <c:v>-22.695066086362004</c:v>
                </c:pt>
                <c:pt idx="42">
                  <c:v>-23.692987977391748</c:v>
                </c:pt>
                <c:pt idx="43">
                  <c:v>-24.63635792868482</c:v>
                </c:pt>
                <c:pt idx="44">
                  <c:v>-25.53085070920412</c:v>
                </c:pt>
                <c:pt idx="45">
                  <c:v>-26.381296018610048</c:v>
                </c:pt>
                <c:pt idx="46">
                  <c:v>-27.191838918769655</c:v>
                </c:pt>
                <c:pt idx="47">
                  <c:v>-27.966063809332105</c:v>
                </c:pt>
                <c:pt idx="48">
                  <c:v>-28.70709148101669</c:v>
                </c:pt>
                <c:pt idx="49">
                  <c:v>-29.417655986677445</c:v>
                </c:pt>
                <c:pt idx="50">
                  <c:v>-30.100166176365324</c:v>
                </c:pt>
                <c:pt idx="51">
                  <c:v>-30.756755434560141</c:v>
                </c:pt>
                <c:pt idx="52">
                  <c:v>-31.389322238911348</c:v>
                </c:pt>
                <c:pt idx="53">
                  <c:v>-31.999563504390242</c:v>
                </c:pt>
                <c:pt idx="54">
                  <c:v>-32.589002202582549</c:v>
                </c:pt>
                <c:pt idx="55">
                  <c:v>-33.159010398354027</c:v>
                </c:pt>
                <c:pt idx="56">
                  <c:v>-33.71082858840451</c:v>
                </c:pt>
                <c:pt idx="57">
                  <c:v>-34.245582032980799</c:v>
                </c:pt>
                <c:pt idx="58">
                  <c:v>-34.7642946256206</c:v>
                </c:pt>
                <c:pt idx="59">
                  <c:v>-35.2679007338443</c:v>
                </c:pt>
                <c:pt idx="60">
                  <c:v>-35.757255357323395</c:v>
                </c:pt>
                <c:pt idx="61">
                  <c:v>-36.233142882841193</c:v>
                </c:pt>
                <c:pt idx="62">
                  <c:v>-36.696284662666834</c:v>
                </c:pt>
                <c:pt idx="63">
                  <c:v>-37.147345601339538</c:v>
                </c:pt>
                <c:pt idx="64">
                  <c:v>-37.586939902756413</c:v>
                </c:pt>
                <c:pt idx="65">
                  <c:v>-38.015636102968841</c:v>
                </c:pt>
                <c:pt idx="66">
                  <c:v>-38.43396149274907</c:v>
                </c:pt>
                <c:pt idx="67">
                  <c:v>-38.842406016708253</c:v>
                </c:pt>
                <c:pt idx="68">
                  <c:v>-39.2414257216723</c:v>
                </c:pt>
                <c:pt idx="69">
                  <c:v>-39.631445815495212</c:v>
                </c:pt>
                <c:pt idx="70">
                  <c:v>-40.012863388010551</c:v>
                </c:pt>
                <c:pt idx="71">
                  <c:v>-40.386049837983009</c:v>
                </c:pt>
                <c:pt idx="72">
                  <c:v>-40.751353043414824</c:v>
                </c:pt>
                <c:pt idx="73">
                  <c:v>-41.109099307136475</c:v>
                </c:pt>
                <c:pt idx="74">
                  <c:v>-41.459595105066029</c:v>
                </c:pt>
                <c:pt idx="75">
                  <c:v>-41.803128660703869</c:v>
                </c:pt>
                <c:pt idx="76">
                  <c:v>-42.13997136620798</c:v>
                </c:pt>
                <c:pt idx="77">
                  <c:v>-42.470379067666244</c:v>
                </c:pt>
                <c:pt idx="78">
                  <c:v>-42.79459322986402</c:v>
                </c:pt>
                <c:pt idx="79">
                  <c:v>-43.112841993873957</c:v>
                </c:pt>
                <c:pt idx="80">
                  <c:v>-43.425341139099146</c:v>
                </c:pt>
              </c:numCache>
            </c:numRef>
          </c:yVal>
          <c:smooth val="1"/>
          <c:extLst xmlns:c16r2="http://schemas.microsoft.com/office/drawing/2015/06/chart">
            <c:ext xmlns:c16="http://schemas.microsoft.com/office/drawing/2014/chart" uri="{C3380CC4-5D6E-409C-BE32-E72D297353CC}">
              <c16:uniqueId val="{00000000-8789-4208-86E9-D9BC314E56C1}"/>
            </c:ext>
          </c:extLst>
        </c:ser>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Backup!$R$43:$R$123</c:f>
              <c:numCache>
                <c:formatCode>General</c:formatCode>
                <c:ptCount val="81"/>
                <c:pt idx="0">
                  <c:v>-89.997291089115137</c:v>
                </c:pt>
                <c:pt idx="1">
                  <c:v>-89.972910897295407</c:v>
                </c:pt>
                <c:pt idx="2">
                  <c:v>-89.729115117100889</c:v>
                </c:pt>
                <c:pt idx="3">
                  <c:v>-89.458267469319907</c:v>
                </c:pt>
                <c:pt idx="4">
                  <c:v>-89.187494281076098</c:v>
                </c:pt>
                <c:pt idx="5">
                  <c:v>-88.916832755407938</c:v>
                </c:pt>
                <c:pt idx="6">
                  <c:v>-88.646320063327053</c:v>
                </c:pt>
                <c:pt idx="7">
                  <c:v>-88.375993333224883</c:v>
                </c:pt>
                <c:pt idx="8">
                  <c:v>-88.105889640349645</c:v>
                </c:pt>
                <c:pt idx="9">
                  <c:v>-87.836045996370629</c:v>
                </c:pt>
                <c:pt idx="10">
                  <c:v>-87.566499339047311</c:v>
                </c:pt>
                <c:pt idx="11">
                  <c:v>-87.297286522020684</c:v>
                </c:pt>
                <c:pt idx="12">
                  <c:v>-84.631547582148883</c:v>
                </c:pt>
                <c:pt idx="13">
                  <c:v>-82.038744516217278</c:v>
                </c:pt>
                <c:pt idx="14">
                  <c:v>-79.552975857876191</c:v>
                </c:pt>
                <c:pt idx="15">
                  <c:v>-77.205927083206461</c:v>
                </c:pt>
                <c:pt idx="16">
                  <c:v>-75.026709345560519</c:v>
                </c:pt>
                <c:pt idx="17">
                  <c:v>-73.042127648872693</c:v>
                </c:pt>
                <c:pt idx="18">
                  <c:v>-71.277381460805913</c:v>
                </c:pt>
                <c:pt idx="19">
                  <c:v>-69.757185245681413</c:v>
                </c:pt>
                <c:pt idx="20">
                  <c:v>-68.507307053778305</c:v>
                </c:pt>
                <c:pt idx="21">
                  <c:v>-83.740825906192129</c:v>
                </c:pt>
                <c:pt idx="22">
                  <c:v>-167.90267023545627</c:v>
                </c:pt>
                <c:pt idx="23">
                  <c:v>177.73481767855881</c:v>
                </c:pt>
                <c:pt idx="24">
                  <c:v>175.54416504593505</c:v>
                </c:pt>
                <c:pt idx="25">
                  <c:v>175.30001148948628</c:v>
                </c:pt>
                <c:pt idx="26">
                  <c:v>175.51142468967151</c:v>
                </c:pt>
                <c:pt idx="27">
                  <c:v>175.82845474317995</c:v>
                </c:pt>
                <c:pt idx="28">
                  <c:v>176.15116803420796</c:v>
                </c:pt>
                <c:pt idx="29">
                  <c:v>176.45007030323822</c:v>
                </c:pt>
                <c:pt idx="30">
                  <c:v>176.95626131436148</c:v>
                </c:pt>
                <c:pt idx="31">
                  <c:v>177.35428629598212</c:v>
                </c:pt>
                <c:pt idx="32">
                  <c:v>177.67015899038168</c:v>
                </c:pt>
                <c:pt idx="33">
                  <c:v>177.92528194096465</c:v>
                </c:pt>
                <c:pt idx="34">
                  <c:v>178.13509442566419</c:v>
                </c:pt>
                <c:pt idx="35">
                  <c:v>178.31052762616889</c:v>
                </c:pt>
                <c:pt idx="36">
                  <c:v>178.45938834754801</c:v>
                </c:pt>
                <c:pt idx="37">
                  <c:v>178.58734441207599</c:v>
                </c:pt>
                <c:pt idx="38">
                  <c:v>178.69858594471435</c:v>
                </c:pt>
                <c:pt idx="39">
                  <c:v>178.79626590227952</c:v>
                </c:pt>
                <c:pt idx="40">
                  <c:v>178.88279632472248</c:v>
                </c:pt>
                <c:pt idx="41">
                  <c:v>178.96005063291233</c:v>
                </c:pt>
                <c:pt idx="42">
                  <c:v>179.02950414402611</c:v>
                </c:pt>
                <c:pt idx="43">
                  <c:v>179.09233335479348</c:v>
                </c:pt>
                <c:pt idx="44">
                  <c:v>179.1494872518108</c:v>
                </c:pt>
                <c:pt idx="45">
                  <c:v>179.20173932717725</c:v>
                </c:pt>
                <c:pt idx="46">
                  <c:v>179.24972606997861</c:v>
                </c:pt>
                <c:pt idx="47">
                  <c:v>179.29397583266174</c:v>
                </c:pt>
                <c:pt idx="48">
                  <c:v>179.33493074832504</c:v>
                </c:pt>
                <c:pt idx="49">
                  <c:v>179.37296356322284</c:v>
                </c:pt>
                <c:pt idx="50">
                  <c:v>179.40839070178103</c:v>
                </c:pt>
                <c:pt idx="51">
                  <c:v>179.44148250740756</c:v>
                </c:pt>
                <c:pt idx="52">
                  <c:v>179.47247134305286</c:v>
                </c:pt>
                <c:pt idx="53">
                  <c:v>179.50155805329871</c:v>
                </c:pt>
                <c:pt idx="54">
                  <c:v>179.52891716015912</c:v>
                </c:pt>
                <c:pt idx="55">
                  <c:v>179.55470107153175</c:v>
                </c:pt>
                <c:pt idx="56">
                  <c:v>179.57904351336654</c:v>
                </c:pt>
                <c:pt idx="57">
                  <c:v>179.60206234674149</c:v>
                </c:pt>
                <c:pt idx="58">
                  <c:v>179.62386189398364</c:v>
                </c:pt>
                <c:pt idx="59">
                  <c:v>179.64453487022897</c:v>
                </c:pt>
                <c:pt idx="60">
                  <c:v>179.66416399583034</c:v>
                </c:pt>
                <c:pt idx="61">
                  <c:v>179.68282334903782</c:v>
                </c:pt>
                <c:pt idx="62">
                  <c:v>179.70057950609481</c:v>
                </c:pt>
                <c:pt idx="63">
                  <c:v>179.71749250639726</c:v>
                </c:pt>
                <c:pt idx="64">
                  <c:v>179.73361667295387</c:v>
                </c:pt>
                <c:pt idx="65">
                  <c:v>179.7490013125859</c:v>
                </c:pt>
                <c:pt idx="66">
                  <c:v>179.76369131571693</c:v>
                </c:pt>
                <c:pt idx="67">
                  <c:v>179.77772767196825</c:v>
                </c:pt>
                <c:pt idx="68">
                  <c:v>179.79114791486381</c:v>
                </c:pt>
                <c:pt idx="69">
                  <c:v>179.80398650662107</c:v>
                </c:pt>
                <c:pt idx="70">
                  <c:v>179.81627517211444</c:v>
                </c:pt>
                <c:pt idx="71">
                  <c:v>179.82804318957324</c:v>
                </c:pt>
                <c:pt idx="72">
                  <c:v>179.83931764432791</c:v>
                </c:pt>
                <c:pt idx="73">
                  <c:v>179.85012365090026</c:v>
                </c:pt>
                <c:pt idx="74">
                  <c:v>179.86048454789176</c:v>
                </c:pt>
                <c:pt idx="75">
                  <c:v>179.87042206943315</c:v>
                </c:pt>
                <c:pt idx="76">
                  <c:v>179.87995649638364</c:v>
                </c:pt>
                <c:pt idx="77">
                  <c:v>179.88910678998715</c:v>
                </c:pt>
                <c:pt idx="78">
                  <c:v>179.89789071029824</c:v>
                </c:pt>
                <c:pt idx="79">
                  <c:v>179.90632492134989</c:v>
                </c:pt>
                <c:pt idx="80">
                  <c:v>179.91442508475726</c:v>
                </c:pt>
              </c:numCache>
            </c:numRef>
          </c:yVal>
          <c:smooth val="1"/>
          <c:extLst xmlns:c16r2="http://schemas.microsoft.com/office/drawing/2015/06/chart">
            <c:ext xmlns:c16="http://schemas.microsoft.com/office/drawing/2014/chart" uri="{C3380CC4-5D6E-409C-BE32-E72D297353CC}">
              <c16:uniqueId val="{00000001-8789-4208-86E9-D9BC314E56C1}"/>
            </c:ext>
          </c:extLst>
        </c:ser>
        <c:dLbls>
          <c:showLegendKey val="0"/>
          <c:showVal val="0"/>
          <c:showCatName val="0"/>
          <c:showSerName val="0"/>
          <c:showPercent val="0"/>
          <c:showBubbleSize val="0"/>
        </c:dLbls>
        <c:axId val="2006072304"/>
        <c:axId val="2006071216"/>
      </c:scatterChart>
      <c:valAx>
        <c:axId val="2006072304"/>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2006071216"/>
        <c:crosses val="autoZero"/>
        <c:crossBetween val="midCat"/>
      </c:valAx>
      <c:valAx>
        <c:axId val="2006071216"/>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2006072304"/>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a:t>
            </a:r>
          </a:p>
        </c:rich>
      </c:tx>
      <c:overlay val="0"/>
    </c:title>
    <c:autoTitleDeleted val="0"/>
    <c:plotArea>
      <c:layout/>
      <c:scatterChart>
        <c:scatterStyle val="smoothMarker"/>
        <c:varyColors val="0"/>
        <c:ser>
          <c:idx val="0"/>
          <c:order val="0"/>
          <c:tx>
            <c:v>Gain</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Backup!$T$43:$T$123</c:f>
              <c:numCache>
                <c:formatCode>General</c:formatCode>
                <c:ptCount val="81"/>
                <c:pt idx="0">
                  <c:v>100.9110503409938</c:v>
                </c:pt>
                <c:pt idx="1">
                  <c:v>80.911050298663682</c:v>
                </c:pt>
                <c:pt idx="2">
                  <c:v>60.911046065801919</c:v>
                </c:pt>
                <c:pt idx="3">
                  <c:v>54.890433327546972</c:v>
                </c:pt>
                <c:pt idx="4">
                  <c:v>51.36858677775016</c:v>
                </c:pt>
                <c:pt idx="5">
                  <c:v>48.869782142598687</c:v>
                </c:pt>
                <c:pt idx="6">
                  <c:v>46.931543458301689</c:v>
                </c:pt>
                <c:pt idx="7">
                  <c:v>45.347871608945667</c:v>
                </c:pt>
                <c:pt idx="8">
                  <c:v>44.008880404255535</c:v>
                </c:pt>
                <c:pt idx="9">
                  <c:v>42.848977593228867</c:v>
                </c:pt>
                <c:pt idx="10">
                  <c:v>41.825854841349553</c:v>
                </c:pt>
                <c:pt idx="11">
                  <c:v>40.910624327306138</c:v>
                </c:pt>
                <c:pt idx="12">
                  <c:v>34.888764838940553</c:v>
                </c:pt>
                <c:pt idx="13">
                  <c:v>31.364899786484411</c:v>
                </c:pt>
                <c:pt idx="14">
                  <c:v>28.863386986909447</c:v>
                </c:pt>
                <c:pt idx="15">
                  <c:v>26.921852812895871</c:v>
                </c:pt>
                <c:pt idx="16">
                  <c:v>25.334411100328914</c:v>
                </c:pt>
                <c:pt idx="17">
                  <c:v>23.991290073158545</c:v>
                </c:pt>
                <c:pt idx="18">
                  <c:v>22.827005808551473</c:v>
                </c:pt>
                <c:pt idx="19">
                  <c:v>21.799346853850889</c:v>
                </c:pt>
                <c:pt idx="20">
                  <c:v>20.879507725441865</c:v>
                </c:pt>
                <c:pt idx="21">
                  <c:v>14.816019364310634</c:v>
                </c:pt>
                <c:pt idx="22">
                  <c:v>11.25993117101906</c:v>
                </c:pt>
                <c:pt idx="23">
                  <c:v>8.7272906544818252</c:v>
                </c:pt>
                <c:pt idx="24">
                  <c:v>6.7501608968059479</c:v>
                </c:pt>
                <c:pt idx="25">
                  <c:v>5.1195568816713601</c:v>
                </c:pt>
                <c:pt idx="26">
                  <c:v>3.7235356238526345</c:v>
                </c:pt>
                <c:pt idx="27">
                  <c:v>2.4947706790297803</c:v>
                </c:pt>
                <c:pt idx="28">
                  <c:v>1.3893430391538248</c:v>
                </c:pt>
                <c:pt idx="29">
                  <c:v>0.37683376100054189</c:v>
                </c:pt>
                <c:pt idx="30">
                  <c:v>-1.4520415727529947</c:v>
                </c:pt>
                <c:pt idx="31">
                  <c:v>-3.1111281191490905</c:v>
                </c:pt>
                <c:pt idx="32">
                  <c:v>-4.6713749391052062</c:v>
                </c:pt>
                <c:pt idx="33">
                  <c:v>-6.1752130086418635</c:v>
                </c:pt>
                <c:pt idx="34">
                  <c:v>-7.6462472660062879</c:v>
                </c:pt>
                <c:pt idx="35">
                  <c:v>-9.0953324920086338</c:v>
                </c:pt>
                <c:pt idx="36">
                  <c:v>-10.525137121175661</c:v>
                </c:pt>
                <c:pt idx="37">
                  <c:v>-11.933702060190999</c:v>
                </c:pt>
                <c:pt idx="38">
                  <c:v>-13.317038011631205</c:v>
                </c:pt>
                <c:pt idx="39">
                  <c:v>-14.670808673713761</c:v>
                </c:pt>
                <c:pt idx="40">
                  <c:v>-15.991258112263431</c:v>
                </c:pt>
                <c:pt idx="41">
                  <c:v>-17.275601543296162</c:v>
                </c:pt>
                <c:pt idx="42">
                  <c:v>-18.522088157563019</c:v>
                </c:pt>
                <c:pt idx="43">
                  <c:v>-19.729894794693152</c:v>
                </c:pt>
                <c:pt idx="44">
                  <c:v>-20.898953279970726</c:v>
                </c:pt>
                <c:pt idx="45">
                  <c:v>-22.029769170597294</c:v>
                </c:pt>
                <c:pt idx="46">
                  <c:v>-23.123259454542342</c:v>
                </c:pt>
                <c:pt idx="47">
                  <c:v>-24.180619023198172</c:v>
                </c:pt>
                <c:pt idx="48">
                  <c:v>-25.203216554483355</c:v>
                </c:pt>
                <c:pt idx="49">
                  <c:v>-26.192516388241174</c:v>
                </c:pt>
                <c:pt idx="50">
                  <c:v>-27.150021696362288</c:v>
                </c:pt>
                <c:pt idx="51">
                  <c:v>-28.077234313469376</c:v>
                </c:pt>
                <c:pt idx="52">
                  <c:v>-28.975627206239039</c:v>
                </c:pt>
                <c:pt idx="53">
                  <c:v>-29.846626317147681</c:v>
                </c:pt>
                <c:pt idx="54">
                  <c:v>-30.691599237828001</c:v>
                </c:pt>
                <c:pt idx="55">
                  <c:v>-31.511848779306597</c:v>
                </c:pt>
                <c:pt idx="56">
                  <c:v>-32.308609997585698</c:v>
                </c:pt>
                <c:pt idx="57">
                  <c:v>-33.083049613615543</c:v>
                </c:pt>
                <c:pt idx="58">
                  <c:v>-33.836267055001244</c:v>
                </c:pt>
                <c:pt idx="59">
                  <c:v>-34.569296561900003</c:v>
                </c:pt>
                <c:pt idx="60">
                  <c:v>-35.283109958360996</c:v>
                </c:pt>
                <c:pt idx="61">
                  <c:v>-35.978619806676647</c:v>
                </c:pt>
                <c:pt idx="62">
                  <c:v>-36.65668274700063</c:v>
                </c:pt>
                <c:pt idx="63">
                  <c:v>-37.318102885818966</c:v>
                </c:pt>
                <c:pt idx="64">
                  <c:v>-37.963635141058255</c:v>
                </c:pt>
                <c:pt idx="65">
                  <c:v>-38.59398848330391</c:v>
                </c:pt>
                <c:pt idx="66">
                  <c:v>-39.20982903516942</c:v>
                </c:pt>
                <c:pt idx="67">
                  <c:v>-39.811783006815645</c:v>
                </c:pt>
                <c:pt idx="68">
                  <c:v>-40.400439456784525</c:v>
                </c:pt>
                <c:pt idx="69">
                  <c:v>-40.976352875014086</c:v>
                </c:pt>
                <c:pt idx="70">
                  <c:v>-41.54004559011593</c:v>
                </c:pt>
                <c:pt idx="71">
                  <c:v>-42.092010006421276</c:v>
                </c:pt>
                <c:pt idx="72">
                  <c:v>-42.632710678454316</c:v>
                </c:pt>
                <c:pt idx="73">
                  <c:v>-43.16258623174604</c:v>
                </c:pt>
                <c:pt idx="74">
                  <c:v>-43.68205113951592</c:v>
                </c:pt>
                <c:pt idx="75">
                  <c:v>-44.191497364937796</c:v>
                </c:pt>
                <c:pt idx="76">
                  <c:v>-44.691295878588008</c:v>
                </c:pt>
                <c:pt idx="77">
                  <c:v>-45.1817980603699</c:v>
                </c:pt>
                <c:pt idx="78">
                  <c:v>-45.663336994775861</c:v>
                </c:pt>
                <c:pt idx="79">
                  <c:v>-46.136228667849998</c:v>
                </c:pt>
                <c:pt idx="80">
                  <c:v>-46.600773073673579</c:v>
                </c:pt>
              </c:numCache>
            </c:numRef>
          </c:yVal>
          <c:smooth val="1"/>
          <c:extLst xmlns:c16r2="http://schemas.microsoft.com/office/drawing/2015/06/chart">
            <c:ext xmlns:c16="http://schemas.microsoft.com/office/drawing/2014/chart" uri="{C3380CC4-5D6E-409C-BE32-E72D297353CC}">
              <c16:uniqueId val="{00000000-6874-4C9D-968D-4A21E1261C80}"/>
            </c:ext>
          </c:extLst>
        </c:ser>
        <c:dLbls>
          <c:showLegendKey val="0"/>
          <c:showVal val="0"/>
          <c:showCatName val="0"/>
          <c:showSerName val="0"/>
          <c:showPercent val="0"/>
          <c:showBubbleSize val="0"/>
        </c:dLbls>
        <c:axId val="2006066864"/>
        <c:axId val="2006067408"/>
      </c:scatterChart>
      <c:scatterChart>
        <c:scatterStyle val="smoothMarker"/>
        <c:varyColors val="0"/>
        <c:ser>
          <c:idx val="1"/>
          <c:order val="1"/>
          <c:tx>
            <c:v>Phase</c:v>
          </c:tx>
          <c:marker>
            <c:symbol val="none"/>
          </c:marker>
          <c:xVal>
            <c:numRef>
              <c:f>Backup!$B$43:$B$123</c:f>
              <c:numCache>
                <c:formatCode>General</c:formatCode>
                <c:ptCount val="81"/>
                <c:pt idx="0">
                  <c:v>1</c:v>
                </c:pt>
                <c:pt idx="1">
                  <c:v>10</c:v>
                </c:pt>
                <c:pt idx="2">
                  <c:v>100</c:v>
                </c:pt>
                <c:pt idx="3">
                  <c:v>200</c:v>
                </c:pt>
                <c:pt idx="4">
                  <c:v>300</c:v>
                </c:pt>
                <c:pt idx="5">
                  <c:v>400</c:v>
                </c:pt>
                <c:pt idx="6">
                  <c:v>500</c:v>
                </c:pt>
                <c:pt idx="7">
                  <c:v>600</c:v>
                </c:pt>
                <c:pt idx="8">
                  <c:v>700</c:v>
                </c:pt>
                <c:pt idx="9">
                  <c:v>800</c:v>
                </c:pt>
                <c:pt idx="10">
                  <c:v>900</c:v>
                </c:pt>
                <c:pt idx="11">
                  <c:v>1000</c:v>
                </c:pt>
                <c:pt idx="12">
                  <c:v>2000</c:v>
                </c:pt>
                <c:pt idx="13">
                  <c:v>3000</c:v>
                </c:pt>
                <c:pt idx="14">
                  <c:v>4000</c:v>
                </c:pt>
                <c:pt idx="15">
                  <c:v>5000</c:v>
                </c:pt>
                <c:pt idx="16">
                  <c:v>6000</c:v>
                </c:pt>
                <c:pt idx="17">
                  <c:v>7000</c:v>
                </c:pt>
                <c:pt idx="18">
                  <c:v>8000</c:v>
                </c:pt>
                <c:pt idx="19">
                  <c:v>9000</c:v>
                </c:pt>
                <c:pt idx="20">
                  <c:v>10000</c:v>
                </c:pt>
                <c:pt idx="21">
                  <c:v>20000</c:v>
                </c:pt>
                <c:pt idx="22">
                  <c:v>30000</c:v>
                </c:pt>
                <c:pt idx="23">
                  <c:v>40000</c:v>
                </c:pt>
                <c:pt idx="24">
                  <c:v>50000</c:v>
                </c:pt>
                <c:pt idx="25">
                  <c:v>60000</c:v>
                </c:pt>
                <c:pt idx="26">
                  <c:v>70000</c:v>
                </c:pt>
                <c:pt idx="27">
                  <c:v>80000</c:v>
                </c:pt>
                <c:pt idx="28">
                  <c:v>90000</c:v>
                </c:pt>
                <c:pt idx="29">
                  <c:v>100000</c:v>
                </c:pt>
                <c:pt idx="30">
                  <c:v>120000</c:v>
                </c:pt>
                <c:pt idx="31">
                  <c:v>140000</c:v>
                </c:pt>
                <c:pt idx="32">
                  <c:v>160000</c:v>
                </c:pt>
                <c:pt idx="33">
                  <c:v>180000</c:v>
                </c:pt>
                <c:pt idx="34">
                  <c:v>200000</c:v>
                </c:pt>
                <c:pt idx="35">
                  <c:v>220000</c:v>
                </c:pt>
                <c:pt idx="36">
                  <c:v>240000</c:v>
                </c:pt>
                <c:pt idx="37">
                  <c:v>260000</c:v>
                </c:pt>
                <c:pt idx="38">
                  <c:v>280000</c:v>
                </c:pt>
                <c:pt idx="39">
                  <c:v>300000</c:v>
                </c:pt>
                <c:pt idx="40">
                  <c:v>320000</c:v>
                </c:pt>
                <c:pt idx="41">
                  <c:v>340000</c:v>
                </c:pt>
                <c:pt idx="42">
                  <c:v>360000</c:v>
                </c:pt>
                <c:pt idx="43">
                  <c:v>380000</c:v>
                </c:pt>
                <c:pt idx="44">
                  <c:v>400000</c:v>
                </c:pt>
                <c:pt idx="45">
                  <c:v>420000</c:v>
                </c:pt>
                <c:pt idx="46">
                  <c:v>440000</c:v>
                </c:pt>
                <c:pt idx="47">
                  <c:v>460000</c:v>
                </c:pt>
                <c:pt idx="48">
                  <c:v>480000</c:v>
                </c:pt>
                <c:pt idx="49">
                  <c:v>500000</c:v>
                </c:pt>
                <c:pt idx="50">
                  <c:v>520000</c:v>
                </c:pt>
                <c:pt idx="51">
                  <c:v>540000</c:v>
                </c:pt>
                <c:pt idx="52">
                  <c:v>560000</c:v>
                </c:pt>
                <c:pt idx="53">
                  <c:v>580000</c:v>
                </c:pt>
                <c:pt idx="54">
                  <c:v>600000</c:v>
                </c:pt>
                <c:pt idx="55">
                  <c:v>620000</c:v>
                </c:pt>
                <c:pt idx="56">
                  <c:v>640000</c:v>
                </c:pt>
                <c:pt idx="57">
                  <c:v>660000</c:v>
                </c:pt>
                <c:pt idx="58">
                  <c:v>680000</c:v>
                </c:pt>
                <c:pt idx="59">
                  <c:v>700000</c:v>
                </c:pt>
                <c:pt idx="60">
                  <c:v>720000</c:v>
                </c:pt>
                <c:pt idx="61">
                  <c:v>740000</c:v>
                </c:pt>
                <c:pt idx="62">
                  <c:v>760000</c:v>
                </c:pt>
                <c:pt idx="63">
                  <c:v>780000</c:v>
                </c:pt>
                <c:pt idx="64">
                  <c:v>800000</c:v>
                </c:pt>
                <c:pt idx="65">
                  <c:v>820000</c:v>
                </c:pt>
                <c:pt idx="66">
                  <c:v>840000</c:v>
                </c:pt>
                <c:pt idx="67">
                  <c:v>860000</c:v>
                </c:pt>
                <c:pt idx="68">
                  <c:v>880000</c:v>
                </c:pt>
                <c:pt idx="69">
                  <c:v>900000</c:v>
                </c:pt>
                <c:pt idx="70">
                  <c:v>920000</c:v>
                </c:pt>
                <c:pt idx="71">
                  <c:v>940000</c:v>
                </c:pt>
                <c:pt idx="72">
                  <c:v>960000</c:v>
                </c:pt>
                <c:pt idx="73">
                  <c:v>980000</c:v>
                </c:pt>
                <c:pt idx="74">
                  <c:v>1000000</c:v>
                </c:pt>
                <c:pt idx="75">
                  <c:v>1020000</c:v>
                </c:pt>
                <c:pt idx="76">
                  <c:v>1040000</c:v>
                </c:pt>
                <c:pt idx="77">
                  <c:v>1060000</c:v>
                </c:pt>
                <c:pt idx="78">
                  <c:v>1080000</c:v>
                </c:pt>
                <c:pt idx="79">
                  <c:v>1100000</c:v>
                </c:pt>
                <c:pt idx="80">
                  <c:v>1120000</c:v>
                </c:pt>
              </c:numCache>
            </c:numRef>
          </c:xVal>
          <c:yVal>
            <c:numRef>
              <c:f>Backup!$U$43:$U$123</c:f>
              <c:numCache>
                <c:formatCode>General</c:formatCode>
                <c:ptCount val="81"/>
                <c:pt idx="0">
                  <c:v>-90.000407571792877</c:v>
                </c:pt>
                <c:pt idx="1">
                  <c:v>-90.004075717767492</c:v>
                </c:pt>
                <c:pt idx="2">
                  <c:v>-90.040757016395716</c:v>
                </c:pt>
                <c:pt idx="3">
                  <c:v>-90.081513055497425</c:v>
                </c:pt>
                <c:pt idx="4">
                  <c:v>-90.122267140796453</c:v>
                </c:pt>
                <c:pt idx="5">
                  <c:v>-90.163018297353361</c:v>
                </c:pt>
                <c:pt idx="6">
                  <c:v>-90.203765552579256</c:v>
                </c:pt>
                <c:pt idx="7">
                  <c:v>-90.244507937013267</c:v>
                </c:pt>
                <c:pt idx="8">
                  <c:v>-90.285244485094694</c:v>
                </c:pt>
                <c:pt idx="9">
                  <c:v>-90.325974235928697</c:v>
                </c:pt>
                <c:pt idx="10">
                  <c:v>-90.366696234044042</c:v>
                </c:pt>
                <c:pt idx="11">
                  <c:v>-90.407409530142331</c:v>
                </c:pt>
                <c:pt idx="12">
                  <c:v>-90.813860888721877</c:v>
                </c:pt>
                <c:pt idx="13">
                  <c:v>-91.218470260839212</c:v>
                </c:pt>
                <c:pt idx="14">
                  <c:v>-91.620490822214364</c:v>
                </c:pt>
                <c:pt idx="15">
                  <c:v>-92.019354992426898</c:v>
                </c:pt>
                <c:pt idx="16">
                  <c:v>-92.414692601735382</c:v>
                </c:pt>
                <c:pt idx="17">
                  <c:v>-92.806326364809522</c:v>
                </c:pt>
                <c:pt idx="18">
                  <c:v>-93.194249812870666</c:v>
                </c:pt>
                <c:pt idx="19">
                  <c:v>-93.578594556133112</c:v>
                </c:pt>
                <c:pt idx="20">
                  <c:v>-93.959593570794993</c:v>
                </c:pt>
                <c:pt idx="21">
                  <c:v>-97.654768111789252</c:v>
                </c:pt>
                <c:pt idx="22">
                  <c:v>-101.29142492822729</c:v>
                </c:pt>
                <c:pt idx="23">
                  <c:v>-104.94792390513985</c:v>
                </c:pt>
                <c:pt idx="24">
                  <c:v>-108.63710979635464</c:v>
                </c:pt>
                <c:pt idx="25">
                  <c:v>-112.36042469322885</c:v>
                </c:pt>
                <c:pt idx="26">
                  <c:v>-116.11729309372679</c:v>
                </c:pt>
                <c:pt idx="27">
                  <c:v>-119.90608249087389</c:v>
                </c:pt>
                <c:pt idx="28">
                  <c:v>-123.72384817194428</c:v>
                </c:pt>
                <c:pt idx="29">
                  <c:v>-127.56602629482244</c:v>
                </c:pt>
                <c:pt idx="30">
                  <c:v>-135.29633126849993</c:v>
                </c:pt>
                <c:pt idx="31">
                  <c:v>-143.02485032757153</c:v>
                </c:pt>
                <c:pt idx="32">
                  <c:v>-150.6564978470762</c:v>
                </c:pt>
                <c:pt idx="33">
                  <c:v>-158.08535004700593</c:v>
                </c:pt>
                <c:pt idx="34">
                  <c:v>-165.20978017261407</c:v>
                </c:pt>
                <c:pt idx="35">
                  <c:v>-171.94594094578716</c:v>
                </c:pt>
                <c:pt idx="36">
                  <c:v>-178.23600032561356</c:v>
                </c:pt>
                <c:pt idx="37">
                  <c:v>175.94993831477265</c:v>
                </c:pt>
                <c:pt idx="38">
                  <c:v>170.61695050884597</c:v>
                </c:pt>
                <c:pt idx="39">
                  <c:v>165.75109399398755</c:v>
                </c:pt>
                <c:pt idx="40">
                  <c:v>161.32575611149255</c:v>
                </c:pt>
                <c:pt idx="41">
                  <c:v>157.30720460990801</c:v>
                </c:pt>
                <c:pt idx="42">
                  <c:v>153.65880242051685</c:v>
                </c:pt>
                <c:pt idx="43">
                  <c:v>150.34387545251477</c:v>
                </c:pt>
                <c:pt idx="44">
                  <c:v>147.32747022852158</c:v>
                </c:pt>
                <c:pt idx="45">
                  <c:v>144.57729932422606</c:v>
                </c:pt>
                <c:pt idx="46">
                  <c:v>142.06414157551663</c:v>
                </c:pt>
                <c:pt idx="47">
                  <c:v>139.76190253096448</c:v>
                </c:pt>
                <c:pt idx="48">
                  <c:v>137.64747951247872</c:v>
                </c:pt>
                <c:pt idx="49">
                  <c:v>135.700526326708</c:v>
                </c:pt>
                <c:pt idx="50">
                  <c:v>133.90317688473141</c:v>
                </c:pt>
                <c:pt idx="51">
                  <c:v>132.2397626961276</c:v>
                </c:pt>
                <c:pt idx="52">
                  <c:v>130.69654348760665</c:v>
                </c:pt>
                <c:pt idx="53">
                  <c:v>129.2614604278582</c:v>
                </c:pt>
                <c:pt idx="54">
                  <c:v>127.92391560379814</c:v>
                </c:pt>
                <c:pt idx="55">
                  <c:v>126.67457806666386</c:v>
                </c:pt>
                <c:pt idx="56">
                  <c:v>125.50521499473557</c:v>
                </c:pt>
                <c:pt idx="57">
                  <c:v>124.4085456837972</c:v>
                </c:pt>
                <c:pt idx="58">
                  <c:v>123.37811578543273</c:v>
                </c:pt>
                <c:pt idx="59">
                  <c:v>122.40818922505964</c:v>
                </c:pt>
                <c:pt idx="60">
                  <c:v>121.49365539979901</c:v>
                </c:pt>
                <c:pt idx="61">
                  <c:v>120.6299494945445</c:v>
                </c:pt>
                <c:pt idx="62">
                  <c:v>119.8129840135846</c:v>
                </c:pt>
                <c:pt idx="63">
                  <c:v>119.03908987802745</c:v>
                </c:pt>
                <c:pt idx="64">
                  <c:v>118.30496567261473</c:v>
                </c:pt>
                <c:pt idx="65">
                  <c:v>117.60763383381162</c:v>
                </c:pt>
                <c:pt idx="66">
                  <c:v>116.94440275290002</c:v>
                </c:pt>
                <c:pt idx="67">
                  <c:v>116.31283392453537</c:v>
                </c:pt>
                <c:pt idx="68">
                  <c:v>115.71071340488407</c:v>
                </c:pt>
                <c:pt idx="69">
                  <c:v>115.13602695684527</c:v>
                </c:pt>
                <c:pt idx="70">
                  <c:v>114.58693835559791</c:v>
                </c:pt>
                <c:pt idx="71">
                  <c:v>114.06177040837906</c:v>
                </c:pt>
                <c:pt idx="72">
                  <c:v>113.55898831026138</c:v>
                </c:pt>
                <c:pt idx="73">
                  <c:v>113.0771850147671</c:v>
                </c:pt>
                <c:pt idx="74">
                  <c:v>112.61506834615462</c:v>
                </c:pt>
                <c:pt idx="75">
                  <c:v>112.17144962061283</c:v>
                </c:pt>
                <c:pt idx="76">
                  <c:v>111.74523357763833</c:v>
                </c:pt>
                <c:pt idx="77">
                  <c:v>111.33540945157623</c:v>
                </c:pt>
                <c:pt idx="78">
                  <c:v>110.94104303757412</c:v>
                </c:pt>
                <c:pt idx="79">
                  <c:v>110.56126962672906</c:v>
                </c:pt>
                <c:pt idx="80">
                  <c:v>110.19528770261496</c:v>
                </c:pt>
              </c:numCache>
            </c:numRef>
          </c:yVal>
          <c:smooth val="1"/>
          <c:extLst xmlns:c16r2="http://schemas.microsoft.com/office/drawing/2015/06/chart">
            <c:ext xmlns:c16="http://schemas.microsoft.com/office/drawing/2014/chart" uri="{C3380CC4-5D6E-409C-BE32-E72D297353CC}">
              <c16:uniqueId val="{00000001-6874-4C9D-968D-4A21E1261C80}"/>
            </c:ext>
          </c:extLst>
        </c:ser>
        <c:dLbls>
          <c:showLegendKey val="0"/>
          <c:showVal val="0"/>
          <c:showCatName val="0"/>
          <c:showSerName val="0"/>
          <c:showPercent val="0"/>
          <c:showBubbleSize val="0"/>
        </c:dLbls>
        <c:axId val="2002408960"/>
        <c:axId val="2002407872"/>
      </c:scatterChart>
      <c:valAx>
        <c:axId val="2006066864"/>
        <c:scaling>
          <c:logBase val="10"/>
          <c:orientation val="minMax"/>
          <c:max val="1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none"/>
        <c:tickLblPos val="nextTo"/>
        <c:crossAx val="2006067408"/>
        <c:crosses val="autoZero"/>
        <c:crossBetween val="midCat"/>
      </c:valAx>
      <c:valAx>
        <c:axId val="2006067408"/>
        <c:scaling>
          <c:orientation val="minMax"/>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2006066864"/>
        <c:crosses val="autoZero"/>
        <c:crossBetween val="midCat"/>
      </c:valAx>
      <c:valAx>
        <c:axId val="2002407872"/>
        <c:scaling>
          <c:orientation val="minMax"/>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2002408960"/>
        <c:crosses val="max"/>
        <c:crossBetween val="midCat"/>
      </c:valAx>
      <c:valAx>
        <c:axId val="2002408960"/>
        <c:scaling>
          <c:logBase val="10"/>
          <c:orientation val="minMax"/>
        </c:scaling>
        <c:delete val="1"/>
        <c:axPos val="b"/>
        <c:numFmt formatCode="General" sourceLinked="1"/>
        <c:majorTickMark val="out"/>
        <c:minorTickMark val="none"/>
        <c:tickLblPos val="nextTo"/>
        <c:crossAx val="2002407872"/>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Gain/Phase</a:t>
            </a:r>
            <a:r>
              <a:rPr lang="en-US" baseline="0"/>
              <a:t> of </a:t>
            </a:r>
            <a:r>
              <a:rPr lang="en-US"/>
              <a:t>Converter Loop Comparison</a:t>
            </a:r>
          </a:p>
        </c:rich>
      </c:tx>
      <c:overlay val="0"/>
    </c:title>
    <c:autoTitleDeleted val="0"/>
    <c:plotArea>
      <c:layout/>
      <c:scatterChart>
        <c:scatterStyle val="smoothMarker"/>
        <c:varyColors val="0"/>
        <c:ser>
          <c:idx val="0"/>
          <c:order val="0"/>
          <c:tx>
            <c:v>Gain_Conv(s)</c:v>
          </c:tx>
          <c:marker>
            <c:symbol val="none"/>
          </c:marker>
          <c:xVal>
            <c:numRef>
              <c:f>'TPS543C20 Loop Gain'!$B$133:$B$3934</c:f>
              <c:numCache>
                <c:formatCode>General</c:formatCode>
                <c:ptCount val="380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pt idx="3782">
                  <c:v>1981000</c:v>
                </c:pt>
                <c:pt idx="3783">
                  <c:v>1982000</c:v>
                </c:pt>
                <c:pt idx="3784">
                  <c:v>1983000</c:v>
                </c:pt>
                <c:pt idx="3785">
                  <c:v>1984000</c:v>
                </c:pt>
                <c:pt idx="3786">
                  <c:v>1985000</c:v>
                </c:pt>
                <c:pt idx="3787">
                  <c:v>1986000</c:v>
                </c:pt>
                <c:pt idx="3788">
                  <c:v>1987000</c:v>
                </c:pt>
                <c:pt idx="3789">
                  <c:v>1988000</c:v>
                </c:pt>
                <c:pt idx="3790">
                  <c:v>1989000</c:v>
                </c:pt>
                <c:pt idx="3791">
                  <c:v>1990000</c:v>
                </c:pt>
                <c:pt idx="3792">
                  <c:v>1991000</c:v>
                </c:pt>
                <c:pt idx="3793">
                  <c:v>1992000</c:v>
                </c:pt>
                <c:pt idx="3794">
                  <c:v>1993000</c:v>
                </c:pt>
                <c:pt idx="3795">
                  <c:v>1994000</c:v>
                </c:pt>
                <c:pt idx="3796">
                  <c:v>1995000</c:v>
                </c:pt>
                <c:pt idx="3797">
                  <c:v>1996000</c:v>
                </c:pt>
                <c:pt idx="3798">
                  <c:v>1997000</c:v>
                </c:pt>
                <c:pt idx="3799">
                  <c:v>1998000</c:v>
                </c:pt>
                <c:pt idx="3800">
                  <c:v>1999000</c:v>
                </c:pt>
                <c:pt idx="3801">
                  <c:v>2000000</c:v>
                </c:pt>
              </c:numCache>
            </c:numRef>
          </c:xVal>
          <c:yVal>
            <c:numRef>
              <c:f>'TPS543C20 Loop Gain'!$AI$133:$AI$3914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xmlns:c16r2="http://schemas.microsoft.com/office/drawing/2015/06/chart">
            <c:ext xmlns:c16="http://schemas.microsoft.com/office/drawing/2014/chart" uri="{C3380CC4-5D6E-409C-BE32-E72D297353CC}">
              <c16:uniqueId val="{00000000-F29F-4CA5-9185-B227952ABB1D}"/>
            </c:ext>
          </c:extLst>
        </c:ser>
        <c:dLbls>
          <c:showLegendKey val="0"/>
          <c:showVal val="0"/>
          <c:showCatName val="0"/>
          <c:showSerName val="0"/>
          <c:showPercent val="0"/>
          <c:showBubbleSize val="0"/>
        </c:dLbls>
        <c:axId val="122919200"/>
        <c:axId val="122917024"/>
      </c:scatterChart>
      <c:scatterChart>
        <c:scatterStyle val="smoothMarker"/>
        <c:varyColors val="0"/>
        <c:ser>
          <c:idx val="1"/>
          <c:order val="1"/>
          <c:tx>
            <c:v>Phase_Conv(s)</c:v>
          </c:tx>
          <c:marker>
            <c:symbol val="none"/>
          </c:marker>
          <c:xVal>
            <c:numRef>
              <c:f>'TPS543C20 Loop Gain'!$B$133:$B$3914</c:f>
              <c:numCache>
                <c:formatCode>General</c:formatCode>
                <c:ptCount val="3782"/>
                <c:pt idx="0">
                  <c:v>1</c:v>
                </c:pt>
                <c:pt idx="1">
                  <c:v>10</c:v>
                </c:pt>
                <c:pt idx="2">
                  <c:v>100</c:v>
                </c:pt>
                <c:pt idx="3">
                  <c:v>200</c:v>
                </c:pt>
                <c:pt idx="4">
                  <c:v>300</c:v>
                </c:pt>
                <c:pt idx="5">
                  <c:v>400</c:v>
                </c:pt>
                <c:pt idx="6">
                  <c:v>500</c:v>
                </c:pt>
                <c:pt idx="7">
                  <c:v>600</c:v>
                </c:pt>
                <c:pt idx="8">
                  <c:v>700</c:v>
                </c:pt>
                <c:pt idx="9">
                  <c:v>800</c:v>
                </c:pt>
                <c:pt idx="10">
                  <c:v>900</c:v>
                </c:pt>
                <c:pt idx="11">
                  <c:v>1000</c:v>
                </c:pt>
                <c:pt idx="12">
                  <c:v>1100</c:v>
                </c:pt>
                <c:pt idx="13">
                  <c:v>1200</c:v>
                </c:pt>
                <c:pt idx="14">
                  <c:v>1300</c:v>
                </c:pt>
                <c:pt idx="15">
                  <c:v>1400</c:v>
                </c:pt>
                <c:pt idx="16">
                  <c:v>1500</c:v>
                </c:pt>
                <c:pt idx="17">
                  <c:v>1600</c:v>
                </c:pt>
                <c:pt idx="18">
                  <c:v>1700</c:v>
                </c:pt>
                <c:pt idx="19">
                  <c:v>1800</c:v>
                </c:pt>
                <c:pt idx="20">
                  <c:v>1900</c:v>
                </c:pt>
                <c:pt idx="21">
                  <c:v>2000</c:v>
                </c:pt>
                <c:pt idx="22">
                  <c:v>2100</c:v>
                </c:pt>
                <c:pt idx="23">
                  <c:v>2200</c:v>
                </c:pt>
                <c:pt idx="24">
                  <c:v>2300</c:v>
                </c:pt>
                <c:pt idx="25">
                  <c:v>2400</c:v>
                </c:pt>
                <c:pt idx="26">
                  <c:v>2500</c:v>
                </c:pt>
                <c:pt idx="27">
                  <c:v>2600</c:v>
                </c:pt>
                <c:pt idx="28">
                  <c:v>2700</c:v>
                </c:pt>
                <c:pt idx="29">
                  <c:v>2800</c:v>
                </c:pt>
                <c:pt idx="30">
                  <c:v>2900</c:v>
                </c:pt>
                <c:pt idx="31">
                  <c:v>3000</c:v>
                </c:pt>
                <c:pt idx="32">
                  <c:v>3100</c:v>
                </c:pt>
                <c:pt idx="33">
                  <c:v>3200</c:v>
                </c:pt>
                <c:pt idx="34">
                  <c:v>3300</c:v>
                </c:pt>
                <c:pt idx="35">
                  <c:v>3400</c:v>
                </c:pt>
                <c:pt idx="36">
                  <c:v>3500</c:v>
                </c:pt>
                <c:pt idx="37">
                  <c:v>3600</c:v>
                </c:pt>
                <c:pt idx="38">
                  <c:v>3700</c:v>
                </c:pt>
                <c:pt idx="39">
                  <c:v>3800</c:v>
                </c:pt>
                <c:pt idx="40">
                  <c:v>3900</c:v>
                </c:pt>
                <c:pt idx="41">
                  <c:v>4000</c:v>
                </c:pt>
                <c:pt idx="42">
                  <c:v>4100</c:v>
                </c:pt>
                <c:pt idx="43">
                  <c:v>4200</c:v>
                </c:pt>
                <c:pt idx="44">
                  <c:v>4300</c:v>
                </c:pt>
                <c:pt idx="45">
                  <c:v>4400</c:v>
                </c:pt>
                <c:pt idx="46">
                  <c:v>4500</c:v>
                </c:pt>
                <c:pt idx="47">
                  <c:v>4600</c:v>
                </c:pt>
                <c:pt idx="48">
                  <c:v>4700</c:v>
                </c:pt>
                <c:pt idx="49">
                  <c:v>4800</c:v>
                </c:pt>
                <c:pt idx="50">
                  <c:v>4900</c:v>
                </c:pt>
                <c:pt idx="51">
                  <c:v>5000</c:v>
                </c:pt>
                <c:pt idx="52">
                  <c:v>5100</c:v>
                </c:pt>
                <c:pt idx="53">
                  <c:v>5200</c:v>
                </c:pt>
                <c:pt idx="54">
                  <c:v>5300</c:v>
                </c:pt>
                <c:pt idx="55">
                  <c:v>5400</c:v>
                </c:pt>
                <c:pt idx="56">
                  <c:v>5500</c:v>
                </c:pt>
                <c:pt idx="57">
                  <c:v>5600</c:v>
                </c:pt>
                <c:pt idx="58">
                  <c:v>5700</c:v>
                </c:pt>
                <c:pt idx="59">
                  <c:v>5800</c:v>
                </c:pt>
                <c:pt idx="60">
                  <c:v>5900</c:v>
                </c:pt>
                <c:pt idx="61">
                  <c:v>6000</c:v>
                </c:pt>
                <c:pt idx="62">
                  <c:v>6100</c:v>
                </c:pt>
                <c:pt idx="63">
                  <c:v>6200</c:v>
                </c:pt>
                <c:pt idx="64">
                  <c:v>6300</c:v>
                </c:pt>
                <c:pt idx="65">
                  <c:v>6400</c:v>
                </c:pt>
                <c:pt idx="66">
                  <c:v>6500</c:v>
                </c:pt>
                <c:pt idx="67">
                  <c:v>6600</c:v>
                </c:pt>
                <c:pt idx="68">
                  <c:v>6700</c:v>
                </c:pt>
                <c:pt idx="69">
                  <c:v>6800</c:v>
                </c:pt>
                <c:pt idx="70">
                  <c:v>6900</c:v>
                </c:pt>
                <c:pt idx="71">
                  <c:v>7000</c:v>
                </c:pt>
                <c:pt idx="72">
                  <c:v>7100</c:v>
                </c:pt>
                <c:pt idx="73">
                  <c:v>7200</c:v>
                </c:pt>
                <c:pt idx="74">
                  <c:v>7300</c:v>
                </c:pt>
                <c:pt idx="75">
                  <c:v>7400</c:v>
                </c:pt>
                <c:pt idx="76">
                  <c:v>7500</c:v>
                </c:pt>
                <c:pt idx="77">
                  <c:v>7600</c:v>
                </c:pt>
                <c:pt idx="78">
                  <c:v>7700</c:v>
                </c:pt>
                <c:pt idx="79">
                  <c:v>7800</c:v>
                </c:pt>
                <c:pt idx="80">
                  <c:v>7900</c:v>
                </c:pt>
                <c:pt idx="81">
                  <c:v>8000</c:v>
                </c:pt>
                <c:pt idx="82">
                  <c:v>8100</c:v>
                </c:pt>
                <c:pt idx="83">
                  <c:v>8200</c:v>
                </c:pt>
                <c:pt idx="84">
                  <c:v>8300</c:v>
                </c:pt>
                <c:pt idx="85">
                  <c:v>8400</c:v>
                </c:pt>
                <c:pt idx="86">
                  <c:v>8500</c:v>
                </c:pt>
                <c:pt idx="87">
                  <c:v>8600</c:v>
                </c:pt>
                <c:pt idx="88">
                  <c:v>8700</c:v>
                </c:pt>
                <c:pt idx="89">
                  <c:v>8800</c:v>
                </c:pt>
                <c:pt idx="90">
                  <c:v>8900</c:v>
                </c:pt>
                <c:pt idx="91">
                  <c:v>9000</c:v>
                </c:pt>
                <c:pt idx="92">
                  <c:v>9100</c:v>
                </c:pt>
                <c:pt idx="93">
                  <c:v>9200</c:v>
                </c:pt>
                <c:pt idx="94">
                  <c:v>9300</c:v>
                </c:pt>
                <c:pt idx="95">
                  <c:v>9400</c:v>
                </c:pt>
                <c:pt idx="96">
                  <c:v>9500</c:v>
                </c:pt>
                <c:pt idx="97">
                  <c:v>9600</c:v>
                </c:pt>
                <c:pt idx="98">
                  <c:v>9700</c:v>
                </c:pt>
                <c:pt idx="99">
                  <c:v>9800</c:v>
                </c:pt>
                <c:pt idx="100">
                  <c:v>9900</c:v>
                </c:pt>
                <c:pt idx="101">
                  <c:v>10000</c:v>
                </c:pt>
                <c:pt idx="102">
                  <c:v>10100</c:v>
                </c:pt>
                <c:pt idx="103">
                  <c:v>10200</c:v>
                </c:pt>
                <c:pt idx="104">
                  <c:v>10300</c:v>
                </c:pt>
                <c:pt idx="105">
                  <c:v>10400</c:v>
                </c:pt>
                <c:pt idx="106">
                  <c:v>10500</c:v>
                </c:pt>
                <c:pt idx="107">
                  <c:v>10600</c:v>
                </c:pt>
                <c:pt idx="108">
                  <c:v>10700</c:v>
                </c:pt>
                <c:pt idx="109">
                  <c:v>10800</c:v>
                </c:pt>
                <c:pt idx="110">
                  <c:v>10900</c:v>
                </c:pt>
                <c:pt idx="111">
                  <c:v>11000</c:v>
                </c:pt>
                <c:pt idx="112">
                  <c:v>11100</c:v>
                </c:pt>
                <c:pt idx="113">
                  <c:v>11200</c:v>
                </c:pt>
                <c:pt idx="114">
                  <c:v>11300</c:v>
                </c:pt>
                <c:pt idx="115">
                  <c:v>11400</c:v>
                </c:pt>
                <c:pt idx="116">
                  <c:v>11500</c:v>
                </c:pt>
                <c:pt idx="117">
                  <c:v>11600</c:v>
                </c:pt>
                <c:pt idx="118">
                  <c:v>11700</c:v>
                </c:pt>
                <c:pt idx="119">
                  <c:v>11800</c:v>
                </c:pt>
                <c:pt idx="120">
                  <c:v>11900</c:v>
                </c:pt>
                <c:pt idx="121">
                  <c:v>12000</c:v>
                </c:pt>
                <c:pt idx="122">
                  <c:v>12100</c:v>
                </c:pt>
                <c:pt idx="123">
                  <c:v>12200</c:v>
                </c:pt>
                <c:pt idx="124">
                  <c:v>12300</c:v>
                </c:pt>
                <c:pt idx="125">
                  <c:v>12400</c:v>
                </c:pt>
                <c:pt idx="126">
                  <c:v>12500</c:v>
                </c:pt>
                <c:pt idx="127">
                  <c:v>12600</c:v>
                </c:pt>
                <c:pt idx="128">
                  <c:v>12700</c:v>
                </c:pt>
                <c:pt idx="129">
                  <c:v>12800</c:v>
                </c:pt>
                <c:pt idx="130">
                  <c:v>12900</c:v>
                </c:pt>
                <c:pt idx="131">
                  <c:v>13000</c:v>
                </c:pt>
                <c:pt idx="132">
                  <c:v>13100</c:v>
                </c:pt>
                <c:pt idx="133">
                  <c:v>13200</c:v>
                </c:pt>
                <c:pt idx="134">
                  <c:v>13300</c:v>
                </c:pt>
                <c:pt idx="135">
                  <c:v>13400</c:v>
                </c:pt>
                <c:pt idx="136">
                  <c:v>13500</c:v>
                </c:pt>
                <c:pt idx="137">
                  <c:v>13600</c:v>
                </c:pt>
                <c:pt idx="138">
                  <c:v>13700</c:v>
                </c:pt>
                <c:pt idx="139">
                  <c:v>13800</c:v>
                </c:pt>
                <c:pt idx="140">
                  <c:v>13900</c:v>
                </c:pt>
                <c:pt idx="141">
                  <c:v>14000</c:v>
                </c:pt>
                <c:pt idx="142">
                  <c:v>14100</c:v>
                </c:pt>
                <c:pt idx="143">
                  <c:v>14200</c:v>
                </c:pt>
                <c:pt idx="144">
                  <c:v>14300</c:v>
                </c:pt>
                <c:pt idx="145">
                  <c:v>14400</c:v>
                </c:pt>
                <c:pt idx="146">
                  <c:v>14500</c:v>
                </c:pt>
                <c:pt idx="147">
                  <c:v>14600</c:v>
                </c:pt>
                <c:pt idx="148">
                  <c:v>14700</c:v>
                </c:pt>
                <c:pt idx="149">
                  <c:v>14800</c:v>
                </c:pt>
                <c:pt idx="150">
                  <c:v>14900</c:v>
                </c:pt>
                <c:pt idx="151">
                  <c:v>15000</c:v>
                </c:pt>
                <c:pt idx="152">
                  <c:v>15100</c:v>
                </c:pt>
                <c:pt idx="153">
                  <c:v>15200</c:v>
                </c:pt>
                <c:pt idx="154">
                  <c:v>15300</c:v>
                </c:pt>
                <c:pt idx="155">
                  <c:v>15400</c:v>
                </c:pt>
                <c:pt idx="156">
                  <c:v>15500</c:v>
                </c:pt>
                <c:pt idx="157">
                  <c:v>15600</c:v>
                </c:pt>
                <c:pt idx="158">
                  <c:v>15700</c:v>
                </c:pt>
                <c:pt idx="159">
                  <c:v>15800</c:v>
                </c:pt>
                <c:pt idx="160">
                  <c:v>15900</c:v>
                </c:pt>
                <c:pt idx="161">
                  <c:v>16000</c:v>
                </c:pt>
                <c:pt idx="162">
                  <c:v>16100</c:v>
                </c:pt>
                <c:pt idx="163">
                  <c:v>16200</c:v>
                </c:pt>
                <c:pt idx="164">
                  <c:v>16300</c:v>
                </c:pt>
                <c:pt idx="165">
                  <c:v>16400</c:v>
                </c:pt>
                <c:pt idx="166">
                  <c:v>16500</c:v>
                </c:pt>
                <c:pt idx="167">
                  <c:v>16600</c:v>
                </c:pt>
                <c:pt idx="168">
                  <c:v>16700</c:v>
                </c:pt>
                <c:pt idx="169">
                  <c:v>16800</c:v>
                </c:pt>
                <c:pt idx="170">
                  <c:v>16900</c:v>
                </c:pt>
                <c:pt idx="171">
                  <c:v>17000</c:v>
                </c:pt>
                <c:pt idx="172">
                  <c:v>17100</c:v>
                </c:pt>
                <c:pt idx="173">
                  <c:v>17200</c:v>
                </c:pt>
                <c:pt idx="174">
                  <c:v>17300</c:v>
                </c:pt>
                <c:pt idx="175">
                  <c:v>17400</c:v>
                </c:pt>
                <c:pt idx="176">
                  <c:v>17500</c:v>
                </c:pt>
                <c:pt idx="177">
                  <c:v>17600</c:v>
                </c:pt>
                <c:pt idx="178">
                  <c:v>17700</c:v>
                </c:pt>
                <c:pt idx="179">
                  <c:v>17800</c:v>
                </c:pt>
                <c:pt idx="180">
                  <c:v>17900</c:v>
                </c:pt>
                <c:pt idx="181">
                  <c:v>18000</c:v>
                </c:pt>
                <c:pt idx="182">
                  <c:v>18100</c:v>
                </c:pt>
                <c:pt idx="183">
                  <c:v>18200</c:v>
                </c:pt>
                <c:pt idx="184">
                  <c:v>18300</c:v>
                </c:pt>
                <c:pt idx="185">
                  <c:v>18400</c:v>
                </c:pt>
                <c:pt idx="186">
                  <c:v>18500</c:v>
                </c:pt>
                <c:pt idx="187">
                  <c:v>18600</c:v>
                </c:pt>
                <c:pt idx="188">
                  <c:v>18700</c:v>
                </c:pt>
                <c:pt idx="189">
                  <c:v>18800</c:v>
                </c:pt>
                <c:pt idx="190">
                  <c:v>18900</c:v>
                </c:pt>
                <c:pt idx="191">
                  <c:v>19000</c:v>
                </c:pt>
                <c:pt idx="192">
                  <c:v>19100</c:v>
                </c:pt>
                <c:pt idx="193">
                  <c:v>19200</c:v>
                </c:pt>
                <c:pt idx="194">
                  <c:v>19300</c:v>
                </c:pt>
                <c:pt idx="195">
                  <c:v>19400</c:v>
                </c:pt>
                <c:pt idx="196">
                  <c:v>19500</c:v>
                </c:pt>
                <c:pt idx="197">
                  <c:v>19600</c:v>
                </c:pt>
                <c:pt idx="198">
                  <c:v>19700</c:v>
                </c:pt>
                <c:pt idx="199">
                  <c:v>19800</c:v>
                </c:pt>
                <c:pt idx="200">
                  <c:v>19900</c:v>
                </c:pt>
                <c:pt idx="201">
                  <c:v>20000</c:v>
                </c:pt>
                <c:pt idx="202">
                  <c:v>20100</c:v>
                </c:pt>
                <c:pt idx="203">
                  <c:v>20200</c:v>
                </c:pt>
                <c:pt idx="204">
                  <c:v>20300</c:v>
                </c:pt>
                <c:pt idx="205">
                  <c:v>20400</c:v>
                </c:pt>
                <c:pt idx="206">
                  <c:v>20500</c:v>
                </c:pt>
                <c:pt idx="207">
                  <c:v>20600</c:v>
                </c:pt>
                <c:pt idx="208">
                  <c:v>20700</c:v>
                </c:pt>
                <c:pt idx="209">
                  <c:v>20800</c:v>
                </c:pt>
                <c:pt idx="210">
                  <c:v>20900</c:v>
                </c:pt>
                <c:pt idx="211">
                  <c:v>21000</c:v>
                </c:pt>
                <c:pt idx="212">
                  <c:v>21100</c:v>
                </c:pt>
                <c:pt idx="213">
                  <c:v>21200</c:v>
                </c:pt>
                <c:pt idx="214">
                  <c:v>21300</c:v>
                </c:pt>
                <c:pt idx="215">
                  <c:v>21400</c:v>
                </c:pt>
                <c:pt idx="216">
                  <c:v>21500</c:v>
                </c:pt>
                <c:pt idx="217">
                  <c:v>21600</c:v>
                </c:pt>
                <c:pt idx="218">
                  <c:v>21700</c:v>
                </c:pt>
                <c:pt idx="219">
                  <c:v>21800</c:v>
                </c:pt>
                <c:pt idx="220">
                  <c:v>21900</c:v>
                </c:pt>
                <c:pt idx="221">
                  <c:v>22000</c:v>
                </c:pt>
                <c:pt idx="222">
                  <c:v>22100</c:v>
                </c:pt>
                <c:pt idx="223">
                  <c:v>22200</c:v>
                </c:pt>
                <c:pt idx="224">
                  <c:v>22300</c:v>
                </c:pt>
                <c:pt idx="225">
                  <c:v>22400</c:v>
                </c:pt>
                <c:pt idx="226">
                  <c:v>22500</c:v>
                </c:pt>
                <c:pt idx="227">
                  <c:v>22600</c:v>
                </c:pt>
                <c:pt idx="228">
                  <c:v>22700</c:v>
                </c:pt>
                <c:pt idx="229">
                  <c:v>22800</c:v>
                </c:pt>
                <c:pt idx="230">
                  <c:v>22900</c:v>
                </c:pt>
                <c:pt idx="231">
                  <c:v>23000</c:v>
                </c:pt>
                <c:pt idx="232">
                  <c:v>23100</c:v>
                </c:pt>
                <c:pt idx="233">
                  <c:v>23200</c:v>
                </c:pt>
                <c:pt idx="234">
                  <c:v>23300</c:v>
                </c:pt>
                <c:pt idx="235">
                  <c:v>23400</c:v>
                </c:pt>
                <c:pt idx="236">
                  <c:v>23500</c:v>
                </c:pt>
                <c:pt idx="237">
                  <c:v>23600</c:v>
                </c:pt>
                <c:pt idx="238">
                  <c:v>23700</c:v>
                </c:pt>
                <c:pt idx="239">
                  <c:v>23800</c:v>
                </c:pt>
                <c:pt idx="240">
                  <c:v>23900</c:v>
                </c:pt>
                <c:pt idx="241">
                  <c:v>24000</c:v>
                </c:pt>
                <c:pt idx="242">
                  <c:v>24100</c:v>
                </c:pt>
                <c:pt idx="243">
                  <c:v>24200</c:v>
                </c:pt>
                <c:pt idx="244">
                  <c:v>24300</c:v>
                </c:pt>
                <c:pt idx="245">
                  <c:v>24400</c:v>
                </c:pt>
                <c:pt idx="246">
                  <c:v>24500</c:v>
                </c:pt>
                <c:pt idx="247">
                  <c:v>24600</c:v>
                </c:pt>
                <c:pt idx="248">
                  <c:v>24700</c:v>
                </c:pt>
                <c:pt idx="249">
                  <c:v>24800</c:v>
                </c:pt>
                <c:pt idx="250">
                  <c:v>24900</c:v>
                </c:pt>
                <c:pt idx="251">
                  <c:v>25000</c:v>
                </c:pt>
                <c:pt idx="252">
                  <c:v>25100</c:v>
                </c:pt>
                <c:pt idx="253">
                  <c:v>25200</c:v>
                </c:pt>
                <c:pt idx="254">
                  <c:v>25300</c:v>
                </c:pt>
                <c:pt idx="255">
                  <c:v>25400</c:v>
                </c:pt>
                <c:pt idx="256">
                  <c:v>25500</c:v>
                </c:pt>
                <c:pt idx="257">
                  <c:v>25600</c:v>
                </c:pt>
                <c:pt idx="258">
                  <c:v>25700</c:v>
                </c:pt>
                <c:pt idx="259">
                  <c:v>25800</c:v>
                </c:pt>
                <c:pt idx="260">
                  <c:v>25900</c:v>
                </c:pt>
                <c:pt idx="261">
                  <c:v>26000</c:v>
                </c:pt>
                <c:pt idx="262">
                  <c:v>26100</c:v>
                </c:pt>
                <c:pt idx="263">
                  <c:v>26200</c:v>
                </c:pt>
                <c:pt idx="264">
                  <c:v>26300</c:v>
                </c:pt>
                <c:pt idx="265">
                  <c:v>26400</c:v>
                </c:pt>
                <c:pt idx="266">
                  <c:v>26500</c:v>
                </c:pt>
                <c:pt idx="267">
                  <c:v>26600</c:v>
                </c:pt>
                <c:pt idx="268">
                  <c:v>26700</c:v>
                </c:pt>
                <c:pt idx="269">
                  <c:v>26800</c:v>
                </c:pt>
                <c:pt idx="270">
                  <c:v>26900</c:v>
                </c:pt>
                <c:pt idx="271">
                  <c:v>27000</c:v>
                </c:pt>
                <c:pt idx="272">
                  <c:v>27100</c:v>
                </c:pt>
                <c:pt idx="273">
                  <c:v>27200</c:v>
                </c:pt>
                <c:pt idx="274">
                  <c:v>27300</c:v>
                </c:pt>
                <c:pt idx="275">
                  <c:v>27400</c:v>
                </c:pt>
                <c:pt idx="276">
                  <c:v>27500</c:v>
                </c:pt>
                <c:pt idx="277">
                  <c:v>27600</c:v>
                </c:pt>
                <c:pt idx="278">
                  <c:v>27700</c:v>
                </c:pt>
                <c:pt idx="279">
                  <c:v>27800</c:v>
                </c:pt>
                <c:pt idx="280">
                  <c:v>27900</c:v>
                </c:pt>
                <c:pt idx="281">
                  <c:v>28000</c:v>
                </c:pt>
                <c:pt idx="282">
                  <c:v>28100</c:v>
                </c:pt>
                <c:pt idx="283">
                  <c:v>28200</c:v>
                </c:pt>
                <c:pt idx="284">
                  <c:v>28300</c:v>
                </c:pt>
                <c:pt idx="285">
                  <c:v>28400</c:v>
                </c:pt>
                <c:pt idx="286">
                  <c:v>28500</c:v>
                </c:pt>
                <c:pt idx="287">
                  <c:v>28600</c:v>
                </c:pt>
                <c:pt idx="288">
                  <c:v>28700</c:v>
                </c:pt>
                <c:pt idx="289">
                  <c:v>28800</c:v>
                </c:pt>
                <c:pt idx="290">
                  <c:v>28900</c:v>
                </c:pt>
                <c:pt idx="291">
                  <c:v>29000</c:v>
                </c:pt>
                <c:pt idx="292">
                  <c:v>29100</c:v>
                </c:pt>
                <c:pt idx="293">
                  <c:v>29200</c:v>
                </c:pt>
                <c:pt idx="294">
                  <c:v>29300</c:v>
                </c:pt>
                <c:pt idx="295">
                  <c:v>29400</c:v>
                </c:pt>
                <c:pt idx="296">
                  <c:v>29500</c:v>
                </c:pt>
                <c:pt idx="297">
                  <c:v>29600</c:v>
                </c:pt>
                <c:pt idx="298">
                  <c:v>29700</c:v>
                </c:pt>
                <c:pt idx="299">
                  <c:v>29800</c:v>
                </c:pt>
                <c:pt idx="300">
                  <c:v>29900</c:v>
                </c:pt>
                <c:pt idx="301">
                  <c:v>30000</c:v>
                </c:pt>
                <c:pt idx="302">
                  <c:v>30100</c:v>
                </c:pt>
                <c:pt idx="303">
                  <c:v>30200</c:v>
                </c:pt>
                <c:pt idx="304">
                  <c:v>30300</c:v>
                </c:pt>
                <c:pt idx="305">
                  <c:v>30400</c:v>
                </c:pt>
                <c:pt idx="306">
                  <c:v>30500</c:v>
                </c:pt>
                <c:pt idx="307">
                  <c:v>30600</c:v>
                </c:pt>
                <c:pt idx="308">
                  <c:v>30700</c:v>
                </c:pt>
                <c:pt idx="309">
                  <c:v>30800</c:v>
                </c:pt>
                <c:pt idx="310">
                  <c:v>30900</c:v>
                </c:pt>
                <c:pt idx="311">
                  <c:v>31000</c:v>
                </c:pt>
                <c:pt idx="312">
                  <c:v>31100</c:v>
                </c:pt>
                <c:pt idx="313">
                  <c:v>31200</c:v>
                </c:pt>
                <c:pt idx="314">
                  <c:v>31300</c:v>
                </c:pt>
                <c:pt idx="315">
                  <c:v>31400</c:v>
                </c:pt>
                <c:pt idx="316">
                  <c:v>31500</c:v>
                </c:pt>
                <c:pt idx="317">
                  <c:v>31600</c:v>
                </c:pt>
                <c:pt idx="318">
                  <c:v>31700</c:v>
                </c:pt>
                <c:pt idx="319">
                  <c:v>31800</c:v>
                </c:pt>
                <c:pt idx="320">
                  <c:v>31900</c:v>
                </c:pt>
                <c:pt idx="321">
                  <c:v>32000</c:v>
                </c:pt>
                <c:pt idx="322">
                  <c:v>32100</c:v>
                </c:pt>
                <c:pt idx="323">
                  <c:v>32200</c:v>
                </c:pt>
                <c:pt idx="324">
                  <c:v>32300</c:v>
                </c:pt>
                <c:pt idx="325">
                  <c:v>32400</c:v>
                </c:pt>
                <c:pt idx="326">
                  <c:v>32500</c:v>
                </c:pt>
                <c:pt idx="327">
                  <c:v>32600</c:v>
                </c:pt>
                <c:pt idx="328">
                  <c:v>32700</c:v>
                </c:pt>
                <c:pt idx="329">
                  <c:v>32800</c:v>
                </c:pt>
                <c:pt idx="330">
                  <c:v>32900</c:v>
                </c:pt>
                <c:pt idx="331">
                  <c:v>33000</c:v>
                </c:pt>
                <c:pt idx="332">
                  <c:v>33100</c:v>
                </c:pt>
                <c:pt idx="333">
                  <c:v>33200</c:v>
                </c:pt>
                <c:pt idx="334">
                  <c:v>33300</c:v>
                </c:pt>
                <c:pt idx="335">
                  <c:v>33400</c:v>
                </c:pt>
                <c:pt idx="336">
                  <c:v>33500</c:v>
                </c:pt>
                <c:pt idx="337">
                  <c:v>33600</c:v>
                </c:pt>
                <c:pt idx="338">
                  <c:v>33700</c:v>
                </c:pt>
                <c:pt idx="339">
                  <c:v>33800</c:v>
                </c:pt>
                <c:pt idx="340">
                  <c:v>33900</c:v>
                </c:pt>
                <c:pt idx="341">
                  <c:v>34000</c:v>
                </c:pt>
                <c:pt idx="342">
                  <c:v>34100</c:v>
                </c:pt>
                <c:pt idx="343">
                  <c:v>34200</c:v>
                </c:pt>
                <c:pt idx="344">
                  <c:v>34300</c:v>
                </c:pt>
                <c:pt idx="345">
                  <c:v>34400</c:v>
                </c:pt>
                <c:pt idx="346">
                  <c:v>34500</c:v>
                </c:pt>
                <c:pt idx="347">
                  <c:v>34600</c:v>
                </c:pt>
                <c:pt idx="348">
                  <c:v>34700</c:v>
                </c:pt>
                <c:pt idx="349">
                  <c:v>34800</c:v>
                </c:pt>
                <c:pt idx="350">
                  <c:v>34900</c:v>
                </c:pt>
                <c:pt idx="351">
                  <c:v>35000</c:v>
                </c:pt>
                <c:pt idx="352">
                  <c:v>35100</c:v>
                </c:pt>
                <c:pt idx="353">
                  <c:v>35200</c:v>
                </c:pt>
                <c:pt idx="354">
                  <c:v>35300</c:v>
                </c:pt>
                <c:pt idx="355">
                  <c:v>35400</c:v>
                </c:pt>
                <c:pt idx="356">
                  <c:v>35500</c:v>
                </c:pt>
                <c:pt idx="357">
                  <c:v>35600</c:v>
                </c:pt>
                <c:pt idx="358">
                  <c:v>35700</c:v>
                </c:pt>
                <c:pt idx="359">
                  <c:v>35800</c:v>
                </c:pt>
                <c:pt idx="360">
                  <c:v>35900</c:v>
                </c:pt>
                <c:pt idx="361">
                  <c:v>36000</c:v>
                </c:pt>
                <c:pt idx="362">
                  <c:v>36100</c:v>
                </c:pt>
                <c:pt idx="363">
                  <c:v>36200</c:v>
                </c:pt>
                <c:pt idx="364">
                  <c:v>36300</c:v>
                </c:pt>
                <c:pt idx="365">
                  <c:v>36400</c:v>
                </c:pt>
                <c:pt idx="366">
                  <c:v>36500</c:v>
                </c:pt>
                <c:pt idx="367">
                  <c:v>36600</c:v>
                </c:pt>
                <c:pt idx="368">
                  <c:v>36700</c:v>
                </c:pt>
                <c:pt idx="369">
                  <c:v>36800</c:v>
                </c:pt>
                <c:pt idx="370">
                  <c:v>36900</c:v>
                </c:pt>
                <c:pt idx="371">
                  <c:v>37000</c:v>
                </c:pt>
                <c:pt idx="372">
                  <c:v>37100</c:v>
                </c:pt>
                <c:pt idx="373">
                  <c:v>37200</c:v>
                </c:pt>
                <c:pt idx="374">
                  <c:v>37300</c:v>
                </c:pt>
                <c:pt idx="375">
                  <c:v>37400</c:v>
                </c:pt>
                <c:pt idx="376">
                  <c:v>37500</c:v>
                </c:pt>
                <c:pt idx="377">
                  <c:v>37600</c:v>
                </c:pt>
                <c:pt idx="378">
                  <c:v>37700</c:v>
                </c:pt>
                <c:pt idx="379">
                  <c:v>37800</c:v>
                </c:pt>
                <c:pt idx="380">
                  <c:v>37900</c:v>
                </c:pt>
                <c:pt idx="381">
                  <c:v>38000</c:v>
                </c:pt>
                <c:pt idx="382">
                  <c:v>38100</c:v>
                </c:pt>
                <c:pt idx="383">
                  <c:v>38200</c:v>
                </c:pt>
                <c:pt idx="384">
                  <c:v>38300</c:v>
                </c:pt>
                <c:pt idx="385">
                  <c:v>38400</c:v>
                </c:pt>
                <c:pt idx="386">
                  <c:v>38500</c:v>
                </c:pt>
                <c:pt idx="387">
                  <c:v>38600</c:v>
                </c:pt>
                <c:pt idx="388">
                  <c:v>38700</c:v>
                </c:pt>
                <c:pt idx="389">
                  <c:v>38800</c:v>
                </c:pt>
                <c:pt idx="390">
                  <c:v>38900</c:v>
                </c:pt>
                <c:pt idx="391">
                  <c:v>39000</c:v>
                </c:pt>
                <c:pt idx="392">
                  <c:v>39100</c:v>
                </c:pt>
                <c:pt idx="393">
                  <c:v>39200</c:v>
                </c:pt>
                <c:pt idx="394">
                  <c:v>39300</c:v>
                </c:pt>
                <c:pt idx="395">
                  <c:v>39400</c:v>
                </c:pt>
                <c:pt idx="396">
                  <c:v>39500</c:v>
                </c:pt>
                <c:pt idx="397">
                  <c:v>39600</c:v>
                </c:pt>
                <c:pt idx="398">
                  <c:v>39700</c:v>
                </c:pt>
                <c:pt idx="399">
                  <c:v>39800</c:v>
                </c:pt>
                <c:pt idx="400">
                  <c:v>39900</c:v>
                </c:pt>
                <c:pt idx="401">
                  <c:v>40000</c:v>
                </c:pt>
                <c:pt idx="402">
                  <c:v>40100</c:v>
                </c:pt>
                <c:pt idx="403">
                  <c:v>40200</c:v>
                </c:pt>
                <c:pt idx="404">
                  <c:v>40300</c:v>
                </c:pt>
                <c:pt idx="405">
                  <c:v>40400</c:v>
                </c:pt>
                <c:pt idx="406">
                  <c:v>40500</c:v>
                </c:pt>
                <c:pt idx="407">
                  <c:v>40600</c:v>
                </c:pt>
                <c:pt idx="408">
                  <c:v>40700</c:v>
                </c:pt>
                <c:pt idx="409">
                  <c:v>40800</c:v>
                </c:pt>
                <c:pt idx="410">
                  <c:v>40900</c:v>
                </c:pt>
                <c:pt idx="411">
                  <c:v>41000</c:v>
                </c:pt>
                <c:pt idx="412">
                  <c:v>41100</c:v>
                </c:pt>
                <c:pt idx="413">
                  <c:v>41200</c:v>
                </c:pt>
                <c:pt idx="414">
                  <c:v>41300</c:v>
                </c:pt>
                <c:pt idx="415">
                  <c:v>41400</c:v>
                </c:pt>
                <c:pt idx="416">
                  <c:v>41500</c:v>
                </c:pt>
                <c:pt idx="417">
                  <c:v>41600</c:v>
                </c:pt>
                <c:pt idx="418">
                  <c:v>41700</c:v>
                </c:pt>
                <c:pt idx="419">
                  <c:v>41800</c:v>
                </c:pt>
                <c:pt idx="420">
                  <c:v>41900</c:v>
                </c:pt>
                <c:pt idx="421">
                  <c:v>42000</c:v>
                </c:pt>
                <c:pt idx="422">
                  <c:v>42100</c:v>
                </c:pt>
                <c:pt idx="423">
                  <c:v>42200</c:v>
                </c:pt>
                <c:pt idx="424">
                  <c:v>42300</c:v>
                </c:pt>
                <c:pt idx="425">
                  <c:v>42400</c:v>
                </c:pt>
                <c:pt idx="426">
                  <c:v>42500</c:v>
                </c:pt>
                <c:pt idx="427">
                  <c:v>42600</c:v>
                </c:pt>
                <c:pt idx="428">
                  <c:v>42700</c:v>
                </c:pt>
                <c:pt idx="429">
                  <c:v>42800</c:v>
                </c:pt>
                <c:pt idx="430">
                  <c:v>42900</c:v>
                </c:pt>
                <c:pt idx="431">
                  <c:v>43000</c:v>
                </c:pt>
                <c:pt idx="432">
                  <c:v>43100</c:v>
                </c:pt>
                <c:pt idx="433">
                  <c:v>43200</c:v>
                </c:pt>
                <c:pt idx="434">
                  <c:v>43300</c:v>
                </c:pt>
                <c:pt idx="435">
                  <c:v>43400</c:v>
                </c:pt>
                <c:pt idx="436">
                  <c:v>43500</c:v>
                </c:pt>
                <c:pt idx="437">
                  <c:v>43600</c:v>
                </c:pt>
                <c:pt idx="438">
                  <c:v>43700</c:v>
                </c:pt>
                <c:pt idx="439">
                  <c:v>43800</c:v>
                </c:pt>
                <c:pt idx="440">
                  <c:v>43900</c:v>
                </c:pt>
                <c:pt idx="441">
                  <c:v>44000</c:v>
                </c:pt>
                <c:pt idx="442">
                  <c:v>44100</c:v>
                </c:pt>
                <c:pt idx="443">
                  <c:v>44200</c:v>
                </c:pt>
                <c:pt idx="444">
                  <c:v>44300</c:v>
                </c:pt>
                <c:pt idx="445">
                  <c:v>44400</c:v>
                </c:pt>
                <c:pt idx="446">
                  <c:v>44500</c:v>
                </c:pt>
                <c:pt idx="447">
                  <c:v>44600</c:v>
                </c:pt>
                <c:pt idx="448">
                  <c:v>44700</c:v>
                </c:pt>
                <c:pt idx="449">
                  <c:v>44800</c:v>
                </c:pt>
                <c:pt idx="450">
                  <c:v>44900</c:v>
                </c:pt>
                <c:pt idx="451">
                  <c:v>45000</c:v>
                </c:pt>
                <c:pt idx="452">
                  <c:v>45100</c:v>
                </c:pt>
                <c:pt idx="453">
                  <c:v>45200</c:v>
                </c:pt>
                <c:pt idx="454">
                  <c:v>45300</c:v>
                </c:pt>
                <c:pt idx="455">
                  <c:v>45400</c:v>
                </c:pt>
                <c:pt idx="456">
                  <c:v>45500</c:v>
                </c:pt>
                <c:pt idx="457">
                  <c:v>45600</c:v>
                </c:pt>
                <c:pt idx="458">
                  <c:v>45700</c:v>
                </c:pt>
                <c:pt idx="459">
                  <c:v>45800</c:v>
                </c:pt>
                <c:pt idx="460">
                  <c:v>45900</c:v>
                </c:pt>
                <c:pt idx="461">
                  <c:v>46000</c:v>
                </c:pt>
                <c:pt idx="462">
                  <c:v>46100</c:v>
                </c:pt>
                <c:pt idx="463">
                  <c:v>46200</c:v>
                </c:pt>
                <c:pt idx="464">
                  <c:v>46300</c:v>
                </c:pt>
                <c:pt idx="465">
                  <c:v>46400</c:v>
                </c:pt>
                <c:pt idx="466">
                  <c:v>46500</c:v>
                </c:pt>
                <c:pt idx="467">
                  <c:v>46600</c:v>
                </c:pt>
                <c:pt idx="468">
                  <c:v>46700</c:v>
                </c:pt>
                <c:pt idx="469">
                  <c:v>46800</c:v>
                </c:pt>
                <c:pt idx="470">
                  <c:v>46900</c:v>
                </c:pt>
                <c:pt idx="471">
                  <c:v>47000</c:v>
                </c:pt>
                <c:pt idx="472">
                  <c:v>47100</c:v>
                </c:pt>
                <c:pt idx="473">
                  <c:v>47200</c:v>
                </c:pt>
                <c:pt idx="474">
                  <c:v>47300</c:v>
                </c:pt>
                <c:pt idx="475">
                  <c:v>47400</c:v>
                </c:pt>
                <c:pt idx="476">
                  <c:v>47500</c:v>
                </c:pt>
                <c:pt idx="477">
                  <c:v>47600</c:v>
                </c:pt>
                <c:pt idx="478">
                  <c:v>47700</c:v>
                </c:pt>
                <c:pt idx="479">
                  <c:v>47800</c:v>
                </c:pt>
                <c:pt idx="480">
                  <c:v>47900</c:v>
                </c:pt>
                <c:pt idx="481">
                  <c:v>48000</c:v>
                </c:pt>
                <c:pt idx="482">
                  <c:v>48100</c:v>
                </c:pt>
                <c:pt idx="483">
                  <c:v>48200</c:v>
                </c:pt>
                <c:pt idx="484">
                  <c:v>48300</c:v>
                </c:pt>
                <c:pt idx="485">
                  <c:v>48400</c:v>
                </c:pt>
                <c:pt idx="486">
                  <c:v>48500</c:v>
                </c:pt>
                <c:pt idx="487">
                  <c:v>48600</c:v>
                </c:pt>
                <c:pt idx="488">
                  <c:v>48700</c:v>
                </c:pt>
                <c:pt idx="489">
                  <c:v>48800</c:v>
                </c:pt>
                <c:pt idx="490">
                  <c:v>48900</c:v>
                </c:pt>
                <c:pt idx="491">
                  <c:v>49000</c:v>
                </c:pt>
                <c:pt idx="492">
                  <c:v>49100</c:v>
                </c:pt>
                <c:pt idx="493">
                  <c:v>49200</c:v>
                </c:pt>
                <c:pt idx="494">
                  <c:v>49300</c:v>
                </c:pt>
                <c:pt idx="495">
                  <c:v>49400</c:v>
                </c:pt>
                <c:pt idx="496">
                  <c:v>49500</c:v>
                </c:pt>
                <c:pt idx="497">
                  <c:v>49600</c:v>
                </c:pt>
                <c:pt idx="498">
                  <c:v>49700</c:v>
                </c:pt>
                <c:pt idx="499">
                  <c:v>49800</c:v>
                </c:pt>
                <c:pt idx="500">
                  <c:v>49900</c:v>
                </c:pt>
                <c:pt idx="501">
                  <c:v>50000</c:v>
                </c:pt>
                <c:pt idx="502">
                  <c:v>50100</c:v>
                </c:pt>
                <c:pt idx="503">
                  <c:v>50200</c:v>
                </c:pt>
                <c:pt idx="504">
                  <c:v>50300</c:v>
                </c:pt>
                <c:pt idx="505">
                  <c:v>50400</c:v>
                </c:pt>
                <c:pt idx="506">
                  <c:v>50500</c:v>
                </c:pt>
                <c:pt idx="507">
                  <c:v>50600</c:v>
                </c:pt>
                <c:pt idx="508">
                  <c:v>50700</c:v>
                </c:pt>
                <c:pt idx="509">
                  <c:v>50800</c:v>
                </c:pt>
                <c:pt idx="510">
                  <c:v>50900</c:v>
                </c:pt>
                <c:pt idx="511">
                  <c:v>51000</c:v>
                </c:pt>
                <c:pt idx="512">
                  <c:v>51100</c:v>
                </c:pt>
                <c:pt idx="513">
                  <c:v>51200</c:v>
                </c:pt>
                <c:pt idx="514">
                  <c:v>51300</c:v>
                </c:pt>
                <c:pt idx="515">
                  <c:v>51400</c:v>
                </c:pt>
                <c:pt idx="516">
                  <c:v>51500</c:v>
                </c:pt>
                <c:pt idx="517">
                  <c:v>51600</c:v>
                </c:pt>
                <c:pt idx="518">
                  <c:v>51700</c:v>
                </c:pt>
                <c:pt idx="519">
                  <c:v>51800</c:v>
                </c:pt>
                <c:pt idx="520">
                  <c:v>51900</c:v>
                </c:pt>
                <c:pt idx="521">
                  <c:v>52000</c:v>
                </c:pt>
                <c:pt idx="522">
                  <c:v>52100</c:v>
                </c:pt>
                <c:pt idx="523">
                  <c:v>52200</c:v>
                </c:pt>
                <c:pt idx="524">
                  <c:v>52300</c:v>
                </c:pt>
                <c:pt idx="525">
                  <c:v>52400</c:v>
                </c:pt>
                <c:pt idx="526">
                  <c:v>52500</c:v>
                </c:pt>
                <c:pt idx="527">
                  <c:v>52600</c:v>
                </c:pt>
                <c:pt idx="528">
                  <c:v>52700</c:v>
                </c:pt>
                <c:pt idx="529">
                  <c:v>52800</c:v>
                </c:pt>
                <c:pt idx="530">
                  <c:v>52900</c:v>
                </c:pt>
                <c:pt idx="531">
                  <c:v>53000</c:v>
                </c:pt>
                <c:pt idx="532">
                  <c:v>53100</c:v>
                </c:pt>
                <c:pt idx="533">
                  <c:v>53200</c:v>
                </c:pt>
                <c:pt idx="534">
                  <c:v>53300</c:v>
                </c:pt>
                <c:pt idx="535">
                  <c:v>53400</c:v>
                </c:pt>
                <c:pt idx="536">
                  <c:v>53500</c:v>
                </c:pt>
                <c:pt idx="537">
                  <c:v>53600</c:v>
                </c:pt>
                <c:pt idx="538">
                  <c:v>53700</c:v>
                </c:pt>
                <c:pt idx="539">
                  <c:v>53800</c:v>
                </c:pt>
                <c:pt idx="540">
                  <c:v>53900</c:v>
                </c:pt>
                <c:pt idx="541">
                  <c:v>54000</c:v>
                </c:pt>
                <c:pt idx="542">
                  <c:v>54100</c:v>
                </c:pt>
                <c:pt idx="543">
                  <c:v>54200</c:v>
                </c:pt>
                <c:pt idx="544">
                  <c:v>54300</c:v>
                </c:pt>
                <c:pt idx="545">
                  <c:v>54400</c:v>
                </c:pt>
                <c:pt idx="546">
                  <c:v>54500</c:v>
                </c:pt>
                <c:pt idx="547">
                  <c:v>54600</c:v>
                </c:pt>
                <c:pt idx="548">
                  <c:v>54700</c:v>
                </c:pt>
                <c:pt idx="549">
                  <c:v>54800</c:v>
                </c:pt>
                <c:pt idx="550">
                  <c:v>54900</c:v>
                </c:pt>
                <c:pt idx="551">
                  <c:v>55000</c:v>
                </c:pt>
                <c:pt idx="552">
                  <c:v>55100</c:v>
                </c:pt>
                <c:pt idx="553">
                  <c:v>55200</c:v>
                </c:pt>
                <c:pt idx="554">
                  <c:v>55300</c:v>
                </c:pt>
                <c:pt idx="555">
                  <c:v>55400</c:v>
                </c:pt>
                <c:pt idx="556">
                  <c:v>55500</c:v>
                </c:pt>
                <c:pt idx="557">
                  <c:v>55600</c:v>
                </c:pt>
                <c:pt idx="558">
                  <c:v>55700</c:v>
                </c:pt>
                <c:pt idx="559">
                  <c:v>55800</c:v>
                </c:pt>
                <c:pt idx="560">
                  <c:v>55900</c:v>
                </c:pt>
                <c:pt idx="561">
                  <c:v>56000</c:v>
                </c:pt>
                <c:pt idx="562">
                  <c:v>56100</c:v>
                </c:pt>
                <c:pt idx="563">
                  <c:v>56200</c:v>
                </c:pt>
                <c:pt idx="564">
                  <c:v>56300</c:v>
                </c:pt>
                <c:pt idx="565">
                  <c:v>56400</c:v>
                </c:pt>
                <c:pt idx="566">
                  <c:v>56500</c:v>
                </c:pt>
                <c:pt idx="567">
                  <c:v>56600</c:v>
                </c:pt>
                <c:pt idx="568">
                  <c:v>56700</c:v>
                </c:pt>
                <c:pt idx="569">
                  <c:v>56800</c:v>
                </c:pt>
                <c:pt idx="570">
                  <c:v>56900</c:v>
                </c:pt>
                <c:pt idx="571">
                  <c:v>57000</c:v>
                </c:pt>
                <c:pt idx="572">
                  <c:v>57100</c:v>
                </c:pt>
                <c:pt idx="573">
                  <c:v>57200</c:v>
                </c:pt>
                <c:pt idx="574">
                  <c:v>57300</c:v>
                </c:pt>
                <c:pt idx="575">
                  <c:v>57400</c:v>
                </c:pt>
                <c:pt idx="576">
                  <c:v>57500</c:v>
                </c:pt>
                <c:pt idx="577">
                  <c:v>57600</c:v>
                </c:pt>
                <c:pt idx="578">
                  <c:v>57700</c:v>
                </c:pt>
                <c:pt idx="579">
                  <c:v>57800</c:v>
                </c:pt>
                <c:pt idx="580">
                  <c:v>57900</c:v>
                </c:pt>
                <c:pt idx="581">
                  <c:v>58000</c:v>
                </c:pt>
                <c:pt idx="582">
                  <c:v>58100</c:v>
                </c:pt>
                <c:pt idx="583">
                  <c:v>58200</c:v>
                </c:pt>
                <c:pt idx="584">
                  <c:v>58300</c:v>
                </c:pt>
                <c:pt idx="585">
                  <c:v>58400</c:v>
                </c:pt>
                <c:pt idx="586">
                  <c:v>58500</c:v>
                </c:pt>
                <c:pt idx="587">
                  <c:v>58600</c:v>
                </c:pt>
                <c:pt idx="588">
                  <c:v>58700</c:v>
                </c:pt>
                <c:pt idx="589">
                  <c:v>58800</c:v>
                </c:pt>
                <c:pt idx="590">
                  <c:v>58900</c:v>
                </c:pt>
                <c:pt idx="591">
                  <c:v>59000</c:v>
                </c:pt>
                <c:pt idx="592">
                  <c:v>59100</c:v>
                </c:pt>
                <c:pt idx="593">
                  <c:v>59200</c:v>
                </c:pt>
                <c:pt idx="594">
                  <c:v>59300</c:v>
                </c:pt>
                <c:pt idx="595">
                  <c:v>59400</c:v>
                </c:pt>
                <c:pt idx="596">
                  <c:v>59500</c:v>
                </c:pt>
                <c:pt idx="597">
                  <c:v>59600</c:v>
                </c:pt>
                <c:pt idx="598">
                  <c:v>59700</c:v>
                </c:pt>
                <c:pt idx="599">
                  <c:v>59800</c:v>
                </c:pt>
                <c:pt idx="600">
                  <c:v>59900</c:v>
                </c:pt>
                <c:pt idx="601">
                  <c:v>60000</c:v>
                </c:pt>
                <c:pt idx="602">
                  <c:v>60100</c:v>
                </c:pt>
                <c:pt idx="603">
                  <c:v>60200</c:v>
                </c:pt>
                <c:pt idx="604">
                  <c:v>60300</c:v>
                </c:pt>
                <c:pt idx="605">
                  <c:v>60400</c:v>
                </c:pt>
                <c:pt idx="606">
                  <c:v>60500</c:v>
                </c:pt>
                <c:pt idx="607">
                  <c:v>60600</c:v>
                </c:pt>
                <c:pt idx="608">
                  <c:v>60700</c:v>
                </c:pt>
                <c:pt idx="609">
                  <c:v>60800</c:v>
                </c:pt>
                <c:pt idx="610">
                  <c:v>60900</c:v>
                </c:pt>
                <c:pt idx="611">
                  <c:v>61000</c:v>
                </c:pt>
                <c:pt idx="612">
                  <c:v>61100</c:v>
                </c:pt>
                <c:pt idx="613">
                  <c:v>61200</c:v>
                </c:pt>
                <c:pt idx="614">
                  <c:v>61300</c:v>
                </c:pt>
                <c:pt idx="615">
                  <c:v>61400</c:v>
                </c:pt>
                <c:pt idx="616">
                  <c:v>61500</c:v>
                </c:pt>
                <c:pt idx="617">
                  <c:v>61600</c:v>
                </c:pt>
                <c:pt idx="618">
                  <c:v>61700</c:v>
                </c:pt>
                <c:pt idx="619">
                  <c:v>61800</c:v>
                </c:pt>
                <c:pt idx="620">
                  <c:v>61900</c:v>
                </c:pt>
                <c:pt idx="621">
                  <c:v>62000</c:v>
                </c:pt>
                <c:pt idx="622">
                  <c:v>62100</c:v>
                </c:pt>
                <c:pt idx="623">
                  <c:v>62200</c:v>
                </c:pt>
                <c:pt idx="624">
                  <c:v>62300</c:v>
                </c:pt>
                <c:pt idx="625">
                  <c:v>62400</c:v>
                </c:pt>
                <c:pt idx="626">
                  <c:v>62500</c:v>
                </c:pt>
                <c:pt idx="627">
                  <c:v>62600</c:v>
                </c:pt>
                <c:pt idx="628">
                  <c:v>62700</c:v>
                </c:pt>
                <c:pt idx="629">
                  <c:v>62800</c:v>
                </c:pt>
                <c:pt idx="630">
                  <c:v>62900</c:v>
                </c:pt>
                <c:pt idx="631">
                  <c:v>63000</c:v>
                </c:pt>
                <c:pt idx="632">
                  <c:v>63100</c:v>
                </c:pt>
                <c:pt idx="633">
                  <c:v>63200</c:v>
                </c:pt>
                <c:pt idx="634">
                  <c:v>63300</c:v>
                </c:pt>
                <c:pt idx="635">
                  <c:v>63400</c:v>
                </c:pt>
                <c:pt idx="636">
                  <c:v>63500</c:v>
                </c:pt>
                <c:pt idx="637">
                  <c:v>63600</c:v>
                </c:pt>
                <c:pt idx="638">
                  <c:v>63700</c:v>
                </c:pt>
                <c:pt idx="639">
                  <c:v>63800</c:v>
                </c:pt>
                <c:pt idx="640">
                  <c:v>63900</c:v>
                </c:pt>
                <c:pt idx="641">
                  <c:v>64000</c:v>
                </c:pt>
                <c:pt idx="642">
                  <c:v>64100</c:v>
                </c:pt>
                <c:pt idx="643">
                  <c:v>64200</c:v>
                </c:pt>
                <c:pt idx="644">
                  <c:v>64300</c:v>
                </c:pt>
                <c:pt idx="645">
                  <c:v>64400</c:v>
                </c:pt>
                <c:pt idx="646">
                  <c:v>64500</c:v>
                </c:pt>
                <c:pt idx="647">
                  <c:v>64600</c:v>
                </c:pt>
                <c:pt idx="648">
                  <c:v>64700</c:v>
                </c:pt>
                <c:pt idx="649">
                  <c:v>64800</c:v>
                </c:pt>
                <c:pt idx="650">
                  <c:v>64900</c:v>
                </c:pt>
                <c:pt idx="651">
                  <c:v>65000</c:v>
                </c:pt>
                <c:pt idx="652">
                  <c:v>65100</c:v>
                </c:pt>
                <c:pt idx="653">
                  <c:v>65200</c:v>
                </c:pt>
                <c:pt idx="654">
                  <c:v>65300</c:v>
                </c:pt>
                <c:pt idx="655">
                  <c:v>65400</c:v>
                </c:pt>
                <c:pt idx="656">
                  <c:v>65500</c:v>
                </c:pt>
                <c:pt idx="657">
                  <c:v>65600</c:v>
                </c:pt>
                <c:pt idx="658">
                  <c:v>65700</c:v>
                </c:pt>
                <c:pt idx="659">
                  <c:v>65800</c:v>
                </c:pt>
                <c:pt idx="660">
                  <c:v>65900</c:v>
                </c:pt>
                <c:pt idx="661">
                  <c:v>66000</c:v>
                </c:pt>
                <c:pt idx="662">
                  <c:v>66100</c:v>
                </c:pt>
                <c:pt idx="663">
                  <c:v>66200</c:v>
                </c:pt>
                <c:pt idx="664">
                  <c:v>66300</c:v>
                </c:pt>
                <c:pt idx="665">
                  <c:v>66400</c:v>
                </c:pt>
                <c:pt idx="666">
                  <c:v>66500</c:v>
                </c:pt>
                <c:pt idx="667">
                  <c:v>66600</c:v>
                </c:pt>
                <c:pt idx="668">
                  <c:v>66700</c:v>
                </c:pt>
                <c:pt idx="669">
                  <c:v>66800</c:v>
                </c:pt>
                <c:pt idx="670">
                  <c:v>66900</c:v>
                </c:pt>
                <c:pt idx="671">
                  <c:v>67000</c:v>
                </c:pt>
                <c:pt idx="672">
                  <c:v>67100</c:v>
                </c:pt>
                <c:pt idx="673">
                  <c:v>67200</c:v>
                </c:pt>
                <c:pt idx="674">
                  <c:v>67300</c:v>
                </c:pt>
                <c:pt idx="675">
                  <c:v>67400</c:v>
                </c:pt>
                <c:pt idx="676">
                  <c:v>67500</c:v>
                </c:pt>
                <c:pt idx="677">
                  <c:v>67600</c:v>
                </c:pt>
                <c:pt idx="678">
                  <c:v>67700</c:v>
                </c:pt>
                <c:pt idx="679">
                  <c:v>67800</c:v>
                </c:pt>
                <c:pt idx="680">
                  <c:v>67900</c:v>
                </c:pt>
                <c:pt idx="681">
                  <c:v>68000</c:v>
                </c:pt>
                <c:pt idx="682">
                  <c:v>68100</c:v>
                </c:pt>
                <c:pt idx="683">
                  <c:v>68200</c:v>
                </c:pt>
                <c:pt idx="684">
                  <c:v>68300</c:v>
                </c:pt>
                <c:pt idx="685">
                  <c:v>68400</c:v>
                </c:pt>
                <c:pt idx="686">
                  <c:v>68500</c:v>
                </c:pt>
                <c:pt idx="687">
                  <c:v>68600</c:v>
                </c:pt>
                <c:pt idx="688">
                  <c:v>68700</c:v>
                </c:pt>
                <c:pt idx="689">
                  <c:v>68800</c:v>
                </c:pt>
                <c:pt idx="690">
                  <c:v>68900</c:v>
                </c:pt>
                <c:pt idx="691">
                  <c:v>69000</c:v>
                </c:pt>
                <c:pt idx="692">
                  <c:v>69100</c:v>
                </c:pt>
                <c:pt idx="693">
                  <c:v>69200</c:v>
                </c:pt>
                <c:pt idx="694">
                  <c:v>69300</c:v>
                </c:pt>
                <c:pt idx="695">
                  <c:v>69400</c:v>
                </c:pt>
                <c:pt idx="696">
                  <c:v>69500</c:v>
                </c:pt>
                <c:pt idx="697">
                  <c:v>69600</c:v>
                </c:pt>
                <c:pt idx="698">
                  <c:v>69700</c:v>
                </c:pt>
                <c:pt idx="699">
                  <c:v>69800</c:v>
                </c:pt>
                <c:pt idx="700">
                  <c:v>69900</c:v>
                </c:pt>
                <c:pt idx="701">
                  <c:v>70000</c:v>
                </c:pt>
                <c:pt idx="702">
                  <c:v>70100</c:v>
                </c:pt>
                <c:pt idx="703">
                  <c:v>70200</c:v>
                </c:pt>
                <c:pt idx="704">
                  <c:v>70300</c:v>
                </c:pt>
                <c:pt idx="705">
                  <c:v>70400</c:v>
                </c:pt>
                <c:pt idx="706">
                  <c:v>70500</c:v>
                </c:pt>
                <c:pt idx="707">
                  <c:v>70600</c:v>
                </c:pt>
                <c:pt idx="708">
                  <c:v>70700</c:v>
                </c:pt>
                <c:pt idx="709">
                  <c:v>70800</c:v>
                </c:pt>
                <c:pt idx="710">
                  <c:v>70900</c:v>
                </c:pt>
                <c:pt idx="711">
                  <c:v>71000</c:v>
                </c:pt>
                <c:pt idx="712">
                  <c:v>71100</c:v>
                </c:pt>
                <c:pt idx="713">
                  <c:v>71200</c:v>
                </c:pt>
                <c:pt idx="714">
                  <c:v>71300</c:v>
                </c:pt>
                <c:pt idx="715">
                  <c:v>71400</c:v>
                </c:pt>
                <c:pt idx="716">
                  <c:v>71500</c:v>
                </c:pt>
                <c:pt idx="717">
                  <c:v>71600</c:v>
                </c:pt>
                <c:pt idx="718">
                  <c:v>71700</c:v>
                </c:pt>
                <c:pt idx="719">
                  <c:v>71800</c:v>
                </c:pt>
                <c:pt idx="720">
                  <c:v>71900</c:v>
                </c:pt>
                <c:pt idx="721">
                  <c:v>72000</c:v>
                </c:pt>
                <c:pt idx="722">
                  <c:v>72100</c:v>
                </c:pt>
                <c:pt idx="723">
                  <c:v>72200</c:v>
                </c:pt>
                <c:pt idx="724">
                  <c:v>72300</c:v>
                </c:pt>
                <c:pt idx="725">
                  <c:v>72400</c:v>
                </c:pt>
                <c:pt idx="726">
                  <c:v>72500</c:v>
                </c:pt>
                <c:pt idx="727">
                  <c:v>72600</c:v>
                </c:pt>
                <c:pt idx="728">
                  <c:v>72700</c:v>
                </c:pt>
                <c:pt idx="729">
                  <c:v>72800</c:v>
                </c:pt>
                <c:pt idx="730">
                  <c:v>72900</c:v>
                </c:pt>
                <c:pt idx="731">
                  <c:v>73000</c:v>
                </c:pt>
                <c:pt idx="732">
                  <c:v>73100</c:v>
                </c:pt>
                <c:pt idx="733">
                  <c:v>73200</c:v>
                </c:pt>
                <c:pt idx="734">
                  <c:v>73300</c:v>
                </c:pt>
                <c:pt idx="735">
                  <c:v>73400</c:v>
                </c:pt>
                <c:pt idx="736">
                  <c:v>73500</c:v>
                </c:pt>
                <c:pt idx="737">
                  <c:v>73600</c:v>
                </c:pt>
                <c:pt idx="738">
                  <c:v>73700</c:v>
                </c:pt>
                <c:pt idx="739">
                  <c:v>73800</c:v>
                </c:pt>
                <c:pt idx="740">
                  <c:v>73900</c:v>
                </c:pt>
                <c:pt idx="741">
                  <c:v>74000</c:v>
                </c:pt>
                <c:pt idx="742">
                  <c:v>74100</c:v>
                </c:pt>
                <c:pt idx="743">
                  <c:v>74200</c:v>
                </c:pt>
                <c:pt idx="744">
                  <c:v>74300</c:v>
                </c:pt>
                <c:pt idx="745">
                  <c:v>74400</c:v>
                </c:pt>
                <c:pt idx="746">
                  <c:v>74500</c:v>
                </c:pt>
                <c:pt idx="747">
                  <c:v>74600</c:v>
                </c:pt>
                <c:pt idx="748">
                  <c:v>74700</c:v>
                </c:pt>
                <c:pt idx="749">
                  <c:v>74800</c:v>
                </c:pt>
                <c:pt idx="750">
                  <c:v>74900</c:v>
                </c:pt>
                <c:pt idx="751">
                  <c:v>75000</c:v>
                </c:pt>
                <c:pt idx="752">
                  <c:v>75100</c:v>
                </c:pt>
                <c:pt idx="753">
                  <c:v>75200</c:v>
                </c:pt>
                <c:pt idx="754">
                  <c:v>75300</c:v>
                </c:pt>
                <c:pt idx="755">
                  <c:v>75400</c:v>
                </c:pt>
                <c:pt idx="756">
                  <c:v>75500</c:v>
                </c:pt>
                <c:pt idx="757">
                  <c:v>75600</c:v>
                </c:pt>
                <c:pt idx="758">
                  <c:v>75700</c:v>
                </c:pt>
                <c:pt idx="759">
                  <c:v>75800</c:v>
                </c:pt>
                <c:pt idx="760">
                  <c:v>75900</c:v>
                </c:pt>
                <c:pt idx="761">
                  <c:v>76000</c:v>
                </c:pt>
                <c:pt idx="762">
                  <c:v>76100</c:v>
                </c:pt>
                <c:pt idx="763">
                  <c:v>76200</c:v>
                </c:pt>
                <c:pt idx="764">
                  <c:v>76300</c:v>
                </c:pt>
                <c:pt idx="765">
                  <c:v>76400</c:v>
                </c:pt>
                <c:pt idx="766">
                  <c:v>76500</c:v>
                </c:pt>
                <c:pt idx="767">
                  <c:v>76600</c:v>
                </c:pt>
                <c:pt idx="768">
                  <c:v>76700</c:v>
                </c:pt>
                <c:pt idx="769">
                  <c:v>76800</c:v>
                </c:pt>
                <c:pt idx="770">
                  <c:v>76900</c:v>
                </c:pt>
                <c:pt idx="771">
                  <c:v>77000</c:v>
                </c:pt>
                <c:pt idx="772">
                  <c:v>77100</c:v>
                </c:pt>
                <c:pt idx="773">
                  <c:v>77200</c:v>
                </c:pt>
                <c:pt idx="774">
                  <c:v>77300</c:v>
                </c:pt>
                <c:pt idx="775">
                  <c:v>77400</c:v>
                </c:pt>
                <c:pt idx="776">
                  <c:v>77500</c:v>
                </c:pt>
                <c:pt idx="777">
                  <c:v>77600</c:v>
                </c:pt>
                <c:pt idx="778">
                  <c:v>77700</c:v>
                </c:pt>
                <c:pt idx="779">
                  <c:v>77800</c:v>
                </c:pt>
                <c:pt idx="780">
                  <c:v>77900</c:v>
                </c:pt>
                <c:pt idx="781">
                  <c:v>78000</c:v>
                </c:pt>
                <c:pt idx="782">
                  <c:v>78100</c:v>
                </c:pt>
                <c:pt idx="783">
                  <c:v>78200</c:v>
                </c:pt>
                <c:pt idx="784">
                  <c:v>78300</c:v>
                </c:pt>
                <c:pt idx="785">
                  <c:v>78400</c:v>
                </c:pt>
                <c:pt idx="786">
                  <c:v>78500</c:v>
                </c:pt>
                <c:pt idx="787">
                  <c:v>78600</c:v>
                </c:pt>
                <c:pt idx="788">
                  <c:v>78700</c:v>
                </c:pt>
                <c:pt idx="789">
                  <c:v>78800</c:v>
                </c:pt>
                <c:pt idx="790">
                  <c:v>78900</c:v>
                </c:pt>
                <c:pt idx="791">
                  <c:v>79000</c:v>
                </c:pt>
                <c:pt idx="792">
                  <c:v>79100</c:v>
                </c:pt>
                <c:pt idx="793">
                  <c:v>79200</c:v>
                </c:pt>
                <c:pt idx="794">
                  <c:v>79300</c:v>
                </c:pt>
                <c:pt idx="795">
                  <c:v>79400</c:v>
                </c:pt>
                <c:pt idx="796">
                  <c:v>79500</c:v>
                </c:pt>
                <c:pt idx="797">
                  <c:v>79600</c:v>
                </c:pt>
                <c:pt idx="798">
                  <c:v>79700</c:v>
                </c:pt>
                <c:pt idx="799">
                  <c:v>79800</c:v>
                </c:pt>
                <c:pt idx="800">
                  <c:v>79900</c:v>
                </c:pt>
                <c:pt idx="801">
                  <c:v>80000</c:v>
                </c:pt>
                <c:pt idx="802">
                  <c:v>80100</c:v>
                </c:pt>
                <c:pt idx="803">
                  <c:v>80200</c:v>
                </c:pt>
                <c:pt idx="804">
                  <c:v>80300</c:v>
                </c:pt>
                <c:pt idx="805">
                  <c:v>80400</c:v>
                </c:pt>
                <c:pt idx="806">
                  <c:v>80500</c:v>
                </c:pt>
                <c:pt idx="807">
                  <c:v>80600</c:v>
                </c:pt>
                <c:pt idx="808">
                  <c:v>80700</c:v>
                </c:pt>
                <c:pt idx="809">
                  <c:v>80800</c:v>
                </c:pt>
                <c:pt idx="810">
                  <c:v>80900</c:v>
                </c:pt>
                <c:pt idx="811">
                  <c:v>81000</c:v>
                </c:pt>
                <c:pt idx="812">
                  <c:v>81100</c:v>
                </c:pt>
                <c:pt idx="813">
                  <c:v>81200</c:v>
                </c:pt>
                <c:pt idx="814">
                  <c:v>81300</c:v>
                </c:pt>
                <c:pt idx="815">
                  <c:v>81400</c:v>
                </c:pt>
                <c:pt idx="816">
                  <c:v>81500</c:v>
                </c:pt>
                <c:pt idx="817">
                  <c:v>81600</c:v>
                </c:pt>
                <c:pt idx="818">
                  <c:v>81700</c:v>
                </c:pt>
                <c:pt idx="819">
                  <c:v>81800</c:v>
                </c:pt>
                <c:pt idx="820">
                  <c:v>81900</c:v>
                </c:pt>
                <c:pt idx="821">
                  <c:v>82000</c:v>
                </c:pt>
                <c:pt idx="822">
                  <c:v>82100</c:v>
                </c:pt>
                <c:pt idx="823">
                  <c:v>82200</c:v>
                </c:pt>
                <c:pt idx="824">
                  <c:v>82300</c:v>
                </c:pt>
                <c:pt idx="825">
                  <c:v>82400</c:v>
                </c:pt>
                <c:pt idx="826">
                  <c:v>82500</c:v>
                </c:pt>
                <c:pt idx="827">
                  <c:v>82600</c:v>
                </c:pt>
                <c:pt idx="828">
                  <c:v>82700</c:v>
                </c:pt>
                <c:pt idx="829">
                  <c:v>82800</c:v>
                </c:pt>
                <c:pt idx="830">
                  <c:v>82900</c:v>
                </c:pt>
                <c:pt idx="831">
                  <c:v>83000</c:v>
                </c:pt>
                <c:pt idx="832">
                  <c:v>83100</c:v>
                </c:pt>
                <c:pt idx="833">
                  <c:v>83200</c:v>
                </c:pt>
                <c:pt idx="834">
                  <c:v>83300</c:v>
                </c:pt>
                <c:pt idx="835">
                  <c:v>83400</c:v>
                </c:pt>
                <c:pt idx="836">
                  <c:v>83500</c:v>
                </c:pt>
                <c:pt idx="837">
                  <c:v>83600</c:v>
                </c:pt>
                <c:pt idx="838">
                  <c:v>83700</c:v>
                </c:pt>
                <c:pt idx="839">
                  <c:v>83800</c:v>
                </c:pt>
                <c:pt idx="840">
                  <c:v>83900</c:v>
                </c:pt>
                <c:pt idx="841">
                  <c:v>84000</c:v>
                </c:pt>
                <c:pt idx="842">
                  <c:v>84100</c:v>
                </c:pt>
                <c:pt idx="843">
                  <c:v>84200</c:v>
                </c:pt>
                <c:pt idx="844">
                  <c:v>84300</c:v>
                </c:pt>
                <c:pt idx="845">
                  <c:v>84400</c:v>
                </c:pt>
                <c:pt idx="846">
                  <c:v>84500</c:v>
                </c:pt>
                <c:pt idx="847">
                  <c:v>84600</c:v>
                </c:pt>
                <c:pt idx="848">
                  <c:v>84700</c:v>
                </c:pt>
                <c:pt idx="849">
                  <c:v>84800</c:v>
                </c:pt>
                <c:pt idx="850">
                  <c:v>84900</c:v>
                </c:pt>
                <c:pt idx="851">
                  <c:v>85000</c:v>
                </c:pt>
                <c:pt idx="852">
                  <c:v>85100</c:v>
                </c:pt>
                <c:pt idx="853">
                  <c:v>85200</c:v>
                </c:pt>
                <c:pt idx="854">
                  <c:v>85300</c:v>
                </c:pt>
                <c:pt idx="855">
                  <c:v>85400</c:v>
                </c:pt>
                <c:pt idx="856">
                  <c:v>85500</c:v>
                </c:pt>
                <c:pt idx="857">
                  <c:v>85600</c:v>
                </c:pt>
                <c:pt idx="858">
                  <c:v>85700</c:v>
                </c:pt>
                <c:pt idx="859">
                  <c:v>85800</c:v>
                </c:pt>
                <c:pt idx="860">
                  <c:v>85900</c:v>
                </c:pt>
                <c:pt idx="861">
                  <c:v>86000</c:v>
                </c:pt>
                <c:pt idx="862">
                  <c:v>86100</c:v>
                </c:pt>
                <c:pt idx="863">
                  <c:v>86200</c:v>
                </c:pt>
                <c:pt idx="864">
                  <c:v>86300</c:v>
                </c:pt>
                <c:pt idx="865">
                  <c:v>86400</c:v>
                </c:pt>
                <c:pt idx="866">
                  <c:v>86500</c:v>
                </c:pt>
                <c:pt idx="867">
                  <c:v>86600</c:v>
                </c:pt>
                <c:pt idx="868">
                  <c:v>86700</c:v>
                </c:pt>
                <c:pt idx="869">
                  <c:v>86800</c:v>
                </c:pt>
                <c:pt idx="870">
                  <c:v>86900</c:v>
                </c:pt>
                <c:pt idx="871">
                  <c:v>87000</c:v>
                </c:pt>
                <c:pt idx="872">
                  <c:v>87100</c:v>
                </c:pt>
                <c:pt idx="873">
                  <c:v>87200</c:v>
                </c:pt>
                <c:pt idx="874">
                  <c:v>87300</c:v>
                </c:pt>
                <c:pt idx="875">
                  <c:v>87400</c:v>
                </c:pt>
                <c:pt idx="876">
                  <c:v>87500</c:v>
                </c:pt>
                <c:pt idx="877">
                  <c:v>87600</c:v>
                </c:pt>
                <c:pt idx="878">
                  <c:v>87700</c:v>
                </c:pt>
                <c:pt idx="879">
                  <c:v>87800</c:v>
                </c:pt>
                <c:pt idx="880">
                  <c:v>87900</c:v>
                </c:pt>
                <c:pt idx="881">
                  <c:v>88000</c:v>
                </c:pt>
                <c:pt idx="882">
                  <c:v>88100</c:v>
                </c:pt>
                <c:pt idx="883">
                  <c:v>88200</c:v>
                </c:pt>
                <c:pt idx="884">
                  <c:v>88300</c:v>
                </c:pt>
                <c:pt idx="885">
                  <c:v>88400</c:v>
                </c:pt>
                <c:pt idx="886">
                  <c:v>88500</c:v>
                </c:pt>
                <c:pt idx="887">
                  <c:v>88600</c:v>
                </c:pt>
                <c:pt idx="888">
                  <c:v>88700</c:v>
                </c:pt>
                <c:pt idx="889">
                  <c:v>88800</c:v>
                </c:pt>
                <c:pt idx="890">
                  <c:v>88900</c:v>
                </c:pt>
                <c:pt idx="891">
                  <c:v>89000</c:v>
                </c:pt>
                <c:pt idx="892">
                  <c:v>89100</c:v>
                </c:pt>
                <c:pt idx="893">
                  <c:v>89200</c:v>
                </c:pt>
                <c:pt idx="894">
                  <c:v>89300</c:v>
                </c:pt>
                <c:pt idx="895">
                  <c:v>89400</c:v>
                </c:pt>
                <c:pt idx="896">
                  <c:v>89500</c:v>
                </c:pt>
                <c:pt idx="897">
                  <c:v>89600</c:v>
                </c:pt>
                <c:pt idx="898">
                  <c:v>89700</c:v>
                </c:pt>
                <c:pt idx="899">
                  <c:v>89800</c:v>
                </c:pt>
                <c:pt idx="900">
                  <c:v>89900</c:v>
                </c:pt>
                <c:pt idx="901">
                  <c:v>90000</c:v>
                </c:pt>
                <c:pt idx="902">
                  <c:v>90100</c:v>
                </c:pt>
                <c:pt idx="903">
                  <c:v>90200</c:v>
                </c:pt>
                <c:pt idx="904">
                  <c:v>90300</c:v>
                </c:pt>
                <c:pt idx="905">
                  <c:v>90400</c:v>
                </c:pt>
                <c:pt idx="906">
                  <c:v>90500</c:v>
                </c:pt>
                <c:pt idx="907">
                  <c:v>90600</c:v>
                </c:pt>
                <c:pt idx="908">
                  <c:v>90700</c:v>
                </c:pt>
                <c:pt idx="909">
                  <c:v>90800</c:v>
                </c:pt>
                <c:pt idx="910">
                  <c:v>90900</c:v>
                </c:pt>
                <c:pt idx="911">
                  <c:v>91000</c:v>
                </c:pt>
                <c:pt idx="912">
                  <c:v>91100</c:v>
                </c:pt>
                <c:pt idx="913">
                  <c:v>91200</c:v>
                </c:pt>
                <c:pt idx="914">
                  <c:v>91300</c:v>
                </c:pt>
                <c:pt idx="915">
                  <c:v>91400</c:v>
                </c:pt>
                <c:pt idx="916">
                  <c:v>91500</c:v>
                </c:pt>
                <c:pt idx="917">
                  <c:v>91600</c:v>
                </c:pt>
                <c:pt idx="918">
                  <c:v>91700</c:v>
                </c:pt>
                <c:pt idx="919">
                  <c:v>91800</c:v>
                </c:pt>
                <c:pt idx="920">
                  <c:v>91900</c:v>
                </c:pt>
                <c:pt idx="921">
                  <c:v>92000</c:v>
                </c:pt>
                <c:pt idx="922">
                  <c:v>92100</c:v>
                </c:pt>
                <c:pt idx="923">
                  <c:v>92200</c:v>
                </c:pt>
                <c:pt idx="924">
                  <c:v>92300</c:v>
                </c:pt>
                <c:pt idx="925">
                  <c:v>92400</c:v>
                </c:pt>
                <c:pt idx="926">
                  <c:v>92500</c:v>
                </c:pt>
                <c:pt idx="927">
                  <c:v>92600</c:v>
                </c:pt>
                <c:pt idx="928">
                  <c:v>92700</c:v>
                </c:pt>
                <c:pt idx="929">
                  <c:v>92800</c:v>
                </c:pt>
                <c:pt idx="930">
                  <c:v>92900</c:v>
                </c:pt>
                <c:pt idx="931">
                  <c:v>93000</c:v>
                </c:pt>
                <c:pt idx="932">
                  <c:v>93100</c:v>
                </c:pt>
                <c:pt idx="933">
                  <c:v>93200</c:v>
                </c:pt>
                <c:pt idx="934">
                  <c:v>93300</c:v>
                </c:pt>
                <c:pt idx="935">
                  <c:v>93400</c:v>
                </c:pt>
                <c:pt idx="936">
                  <c:v>93500</c:v>
                </c:pt>
                <c:pt idx="937">
                  <c:v>93600</c:v>
                </c:pt>
                <c:pt idx="938">
                  <c:v>93700</c:v>
                </c:pt>
                <c:pt idx="939">
                  <c:v>93800</c:v>
                </c:pt>
                <c:pt idx="940">
                  <c:v>93900</c:v>
                </c:pt>
                <c:pt idx="941">
                  <c:v>94000</c:v>
                </c:pt>
                <c:pt idx="942">
                  <c:v>94100</c:v>
                </c:pt>
                <c:pt idx="943">
                  <c:v>94200</c:v>
                </c:pt>
                <c:pt idx="944">
                  <c:v>94300</c:v>
                </c:pt>
                <c:pt idx="945">
                  <c:v>94400</c:v>
                </c:pt>
                <c:pt idx="946">
                  <c:v>94500</c:v>
                </c:pt>
                <c:pt idx="947">
                  <c:v>94600</c:v>
                </c:pt>
                <c:pt idx="948">
                  <c:v>94700</c:v>
                </c:pt>
                <c:pt idx="949">
                  <c:v>94800</c:v>
                </c:pt>
                <c:pt idx="950">
                  <c:v>94900</c:v>
                </c:pt>
                <c:pt idx="951">
                  <c:v>95000</c:v>
                </c:pt>
                <c:pt idx="952">
                  <c:v>95100</c:v>
                </c:pt>
                <c:pt idx="953">
                  <c:v>95200</c:v>
                </c:pt>
                <c:pt idx="954">
                  <c:v>95300</c:v>
                </c:pt>
                <c:pt idx="955">
                  <c:v>95400</c:v>
                </c:pt>
                <c:pt idx="956">
                  <c:v>95500</c:v>
                </c:pt>
                <c:pt idx="957">
                  <c:v>95600</c:v>
                </c:pt>
                <c:pt idx="958">
                  <c:v>95700</c:v>
                </c:pt>
                <c:pt idx="959">
                  <c:v>95800</c:v>
                </c:pt>
                <c:pt idx="960">
                  <c:v>95900</c:v>
                </c:pt>
                <c:pt idx="961">
                  <c:v>96000</c:v>
                </c:pt>
                <c:pt idx="962">
                  <c:v>96100</c:v>
                </c:pt>
                <c:pt idx="963">
                  <c:v>96200</c:v>
                </c:pt>
                <c:pt idx="964">
                  <c:v>96300</c:v>
                </c:pt>
                <c:pt idx="965">
                  <c:v>96400</c:v>
                </c:pt>
                <c:pt idx="966">
                  <c:v>96500</c:v>
                </c:pt>
                <c:pt idx="967">
                  <c:v>96600</c:v>
                </c:pt>
                <c:pt idx="968">
                  <c:v>96700</c:v>
                </c:pt>
                <c:pt idx="969">
                  <c:v>96800</c:v>
                </c:pt>
                <c:pt idx="970">
                  <c:v>96900</c:v>
                </c:pt>
                <c:pt idx="971">
                  <c:v>97000</c:v>
                </c:pt>
                <c:pt idx="972">
                  <c:v>97100</c:v>
                </c:pt>
                <c:pt idx="973">
                  <c:v>97200</c:v>
                </c:pt>
                <c:pt idx="974">
                  <c:v>97300</c:v>
                </c:pt>
                <c:pt idx="975">
                  <c:v>97400</c:v>
                </c:pt>
                <c:pt idx="976">
                  <c:v>97500</c:v>
                </c:pt>
                <c:pt idx="977">
                  <c:v>97600</c:v>
                </c:pt>
                <c:pt idx="978">
                  <c:v>97700</c:v>
                </c:pt>
                <c:pt idx="979">
                  <c:v>97800</c:v>
                </c:pt>
                <c:pt idx="980">
                  <c:v>97900</c:v>
                </c:pt>
                <c:pt idx="981">
                  <c:v>98000</c:v>
                </c:pt>
                <c:pt idx="982">
                  <c:v>98100</c:v>
                </c:pt>
                <c:pt idx="983">
                  <c:v>98200</c:v>
                </c:pt>
                <c:pt idx="984">
                  <c:v>98300</c:v>
                </c:pt>
                <c:pt idx="985">
                  <c:v>98400</c:v>
                </c:pt>
                <c:pt idx="986">
                  <c:v>98500</c:v>
                </c:pt>
                <c:pt idx="987">
                  <c:v>98600</c:v>
                </c:pt>
                <c:pt idx="988">
                  <c:v>98700</c:v>
                </c:pt>
                <c:pt idx="989">
                  <c:v>98800</c:v>
                </c:pt>
                <c:pt idx="990">
                  <c:v>98900</c:v>
                </c:pt>
                <c:pt idx="991">
                  <c:v>99000</c:v>
                </c:pt>
                <c:pt idx="992">
                  <c:v>99100</c:v>
                </c:pt>
                <c:pt idx="993">
                  <c:v>99200</c:v>
                </c:pt>
                <c:pt idx="994">
                  <c:v>99300</c:v>
                </c:pt>
                <c:pt idx="995">
                  <c:v>99400</c:v>
                </c:pt>
                <c:pt idx="996">
                  <c:v>99500</c:v>
                </c:pt>
                <c:pt idx="997">
                  <c:v>99600</c:v>
                </c:pt>
                <c:pt idx="998">
                  <c:v>99700</c:v>
                </c:pt>
                <c:pt idx="999">
                  <c:v>99800</c:v>
                </c:pt>
                <c:pt idx="1000">
                  <c:v>99900</c:v>
                </c:pt>
                <c:pt idx="1001">
                  <c:v>100000</c:v>
                </c:pt>
                <c:pt idx="1002">
                  <c:v>100100</c:v>
                </c:pt>
                <c:pt idx="1003">
                  <c:v>100200</c:v>
                </c:pt>
                <c:pt idx="1004">
                  <c:v>100300</c:v>
                </c:pt>
                <c:pt idx="1005">
                  <c:v>100400</c:v>
                </c:pt>
                <c:pt idx="1006">
                  <c:v>100500</c:v>
                </c:pt>
                <c:pt idx="1007">
                  <c:v>100600</c:v>
                </c:pt>
                <c:pt idx="1008">
                  <c:v>100700</c:v>
                </c:pt>
                <c:pt idx="1009">
                  <c:v>100800</c:v>
                </c:pt>
                <c:pt idx="1010">
                  <c:v>100900</c:v>
                </c:pt>
                <c:pt idx="1011">
                  <c:v>101000</c:v>
                </c:pt>
                <c:pt idx="1012">
                  <c:v>101100</c:v>
                </c:pt>
                <c:pt idx="1013">
                  <c:v>101200</c:v>
                </c:pt>
                <c:pt idx="1014">
                  <c:v>101300</c:v>
                </c:pt>
                <c:pt idx="1015">
                  <c:v>101400</c:v>
                </c:pt>
                <c:pt idx="1016">
                  <c:v>101500</c:v>
                </c:pt>
                <c:pt idx="1017">
                  <c:v>101600</c:v>
                </c:pt>
                <c:pt idx="1018">
                  <c:v>101700</c:v>
                </c:pt>
                <c:pt idx="1019">
                  <c:v>101800</c:v>
                </c:pt>
                <c:pt idx="1020">
                  <c:v>101900</c:v>
                </c:pt>
                <c:pt idx="1021">
                  <c:v>102000</c:v>
                </c:pt>
                <c:pt idx="1022">
                  <c:v>102100</c:v>
                </c:pt>
                <c:pt idx="1023">
                  <c:v>102200</c:v>
                </c:pt>
                <c:pt idx="1024">
                  <c:v>102300</c:v>
                </c:pt>
                <c:pt idx="1025">
                  <c:v>102400</c:v>
                </c:pt>
                <c:pt idx="1026">
                  <c:v>102500</c:v>
                </c:pt>
                <c:pt idx="1027">
                  <c:v>102600</c:v>
                </c:pt>
                <c:pt idx="1028">
                  <c:v>102700</c:v>
                </c:pt>
                <c:pt idx="1029">
                  <c:v>102800</c:v>
                </c:pt>
                <c:pt idx="1030">
                  <c:v>102900</c:v>
                </c:pt>
                <c:pt idx="1031">
                  <c:v>103000</c:v>
                </c:pt>
                <c:pt idx="1032">
                  <c:v>103100</c:v>
                </c:pt>
                <c:pt idx="1033">
                  <c:v>103200</c:v>
                </c:pt>
                <c:pt idx="1034">
                  <c:v>103300</c:v>
                </c:pt>
                <c:pt idx="1035">
                  <c:v>103400</c:v>
                </c:pt>
                <c:pt idx="1036">
                  <c:v>103500</c:v>
                </c:pt>
                <c:pt idx="1037">
                  <c:v>103600</c:v>
                </c:pt>
                <c:pt idx="1038">
                  <c:v>103700</c:v>
                </c:pt>
                <c:pt idx="1039">
                  <c:v>103800</c:v>
                </c:pt>
                <c:pt idx="1040">
                  <c:v>103900</c:v>
                </c:pt>
                <c:pt idx="1041">
                  <c:v>104000</c:v>
                </c:pt>
                <c:pt idx="1042">
                  <c:v>104100</c:v>
                </c:pt>
                <c:pt idx="1043">
                  <c:v>104200</c:v>
                </c:pt>
                <c:pt idx="1044">
                  <c:v>104300</c:v>
                </c:pt>
                <c:pt idx="1045">
                  <c:v>104400</c:v>
                </c:pt>
                <c:pt idx="1046">
                  <c:v>104500</c:v>
                </c:pt>
                <c:pt idx="1047">
                  <c:v>104600</c:v>
                </c:pt>
                <c:pt idx="1048">
                  <c:v>104700</c:v>
                </c:pt>
                <c:pt idx="1049">
                  <c:v>104800</c:v>
                </c:pt>
                <c:pt idx="1050">
                  <c:v>104900</c:v>
                </c:pt>
                <c:pt idx="1051">
                  <c:v>105000</c:v>
                </c:pt>
                <c:pt idx="1052">
                  <c:v>105100</c:v>
                </c:pt>
                <c:pt idx="1053">
                  <c:v>105200</c:v>
                </c:pt>
                <c:pt idx="1054">
                  <c:v>105300</c:v>
                </c:pt>
                <c:pt idx="1055">
                  <c:v>105400</c:v>
                </c:pt>
                <c:pt idx="1056">
                  <c:v>105500</c:v>
                </c:pt>
                <c:pt idx="1057">
                  <c:v>105600</c:v>
                </c:pt>
                <c:pt idx="1058">
                  <c:v>105700</c:v>
                </c:pt>
                <c:pt idx="1059">
                  <c:v>105800</c:v>
                </c:pt>
                <c:pt idx="1060">
                  <c:v>105900</c:v>
                </c:pt>
                <c:pt idx="1061">
                  <c:v>106000</c:v>
                </c:pt>
                <c:pt idx="1062">
                  <c:v>106100</c:v>
                </c:pt>
                <c:pt idx="1063">
                  <c:v>106200</c:v>
                </c:pt>
                <c:pt idx="1064">
                  <c:v>106300</c:v>
                </c:pt>
                <c:pt idx="1065">
                  <c:v>106400</c:v>
                </c:pt>
                <c:pt idx="1066">
                  <c:v>106500</c:v>
                </c:pt>
                <c:pt idx="1067">
                  <c:v>106600</c:v>
                </c:pt>
                <c:pt idx="1068">
                  <c:v>106700</c:v>
                </c:pt>
                <c:pt idx="1069">
                  <c:v>106800</c:v>
                </c:pt>
                <c:pt idx="1070">
                  <c:v>106900</c:v>
                </c:pt>
                <c:pt idx="1071">
                  <c:v>107000</c:v>
                </c:pt>
                <c:pt idx="1072">
                  <c:v>107100</c:v>
                </c:pt>
                <c:pt idx="1073">
                  <c:v>107200</c:v>
                </c:pt>
                <c:pt idx="1074">
                  <c:v>107300</c:v>
                </c:pt>
                <c:pt idx="1075">
                  <c:v>107400</c:v>
                </c:pt>
                <c:pt idx="1076">
                  <c:v>107500</c:v>
                </c:pt>
                <c:pt idx="1077">
                  <c:v>107600</c:v>
                </c:pt>
                <c:pt idx="1078">
                  <c:v>107700</c:v>
                </c:pt>
                <c:pt idx="1079">
                  <c:v>107800</c:v>
                </c:pt>
                <c:pt idx="1080">
                  <c:v>107900</c:v>
                </c:pt>
                <c:pt idx="1081">
                  <c:v>108000</c:v>
                </c:pt>
                <c:pt idx="1082">
                  <c:v>108100</c:v>
                </c:pt>
                <c:pt idx="1083">
                  <c:v>108200</c:v>
                </c:pt>
                <c:pt idx="1084">
                  <c:v>108300</c:v>
                </c:pt>
                <c:pt idx="1085">
                  <c:v>108400</c:v>
                </c:pt>
                <c:pt idx="1086">
                  <c:v>108500</c:v>
                </c:pt>
                <c:pt idx="1087">
                  <c:v>108600</c:v>
                </c:pt>
                <c:pt idx="1088">
                  <c:v>108700</c:v>
                </c:pt>
                <c:pt idx="1089">
                  <c:v>108800</c:v>
                </c:pt>
                <c:pt idx="1090">
                  <c:v>108900</c:v>
                </c:pt>
                <c:pt idx="1091">
                  <c:v>109000</c:v>
                </c:pt>
                <c:pt idx="1092">
                  <c:v>109100</c:v>
                </c:pt>
                <c:pt idx="1093">
                  <c:v>109200</c:v>
                </c:pt>
                <c:pt idx="1094">
                  <c:v>109300</c:v>
                </c:pt>
                <c:pt idx="1095">
                  <c:v>109400</c:v>
                </c:pt>
                <c:pt idx="1096">
                  <c:v>109500</c:v>
                </c:pt>
                <c:pt idx="1097">
                  <c:v>109600</c:v>
                </c:pt>
                <c:pt idx="1098">
                  <c:v>109700</c:v>
                </c:pt>
                <c:pt idx="1099">
                  <c:v>109800</c:v>
                </c:pt>
                <c:pt idx="1100">
                  <c:v>109900</c:v>
                </c:pt>
                <c:pt idx="1101">
                  <c:v>110000</c:v>
                </c:pt>
                <c:pt idx="1102">
                  <c:v>110100</c:v>
                </c:pt>
                <c:pt idx="1103">
                  <c:v>110200</c:v>
                </c:pt>
                <c:pt idx="1104">
                  <c:v>110300</c:v>
                </c:pt>
                <c:pt idx="1105">
                  <c:v>110400</c:v>
                </c:pt>
                <c:pt idx="1106">
                  <c:v>110500</c:v>
                </c:pt>
                <c:pt idx="1107">
                  <c:v>110600</c:v>
                </c:pt>
                <c:pt idx="1108">
                  <c:v>110700</c:v>
                </c:pt>
                <c:pt idx="1109">
                  <c:v>110800</c:v>
                </c:pt>
                <c:pt idx="1110">
                  <c:v>110900</c:v>
                </c:pt>
                <c:pt idx="1111">
                  <c:v>111000</c:v>
                </c:pt>
                <c:pt idx="1112">
                  <c:v>111100</c:v>
                </c:pt>
                <c:pt idx="1113">
                  <c:v>111200</c:v>
                </c:pt>
                <c:pt idx="1114">
                  <c:v>111300</c:v>
                </c:pt>
                <c:pt idx="1115">
                  <c:v>111400</c:v>
                </c:pt>
                <c:pt idx="1116">
                  <c:v>111500</c:v>
                </c:pt>
                <c:pt idx="1117">
                  <c:v>111600</c:v>
                </c:pt>
                <c:pt idx="1118">
                  <c:v>111700</c:v>
                </c:pt>
                <c:pt idx="1119">
                  <c:v>111800</c:v>
                </c:pt>
                <c:pt idx="1120">
                  <c:v>111900</c:v>
                </c:pt>
                <c:pt idx="1121">
                  <c:v>112000</c:v>
                </c:pt>
                <c:pt idx="1122">
                  <c:v>112100</c:v>
                </c:pt>
                <c:pt idx="1123">
                  <c:v>112200</c:v>
                </c:pt>
                <c:pt idx="1124">
                  <c:v>112300</c:v>
                </c:pt>
                <c:pt idx="1125">
                  <c:v>112400</c:v>
                </c:pt>
                <c:pt idx="1126">
                  <c:v>112500</c:v>
                </c:pt>
                <c:pt idx="1127">
                  <c:v>112600</c:v>
                </c:pt>
                <c:pt idx="1128">
                  <c:v>112700</c:v>
                </c:pt>
                <c:pt idx="1129">
                  <c:v>112800</c:v>
                </c:pt>
                <c:pt idx="1130">
                  <c:v>112900</c:v>
                </c:pt>
                <c:pt idx="1131">
                  <c:v>113000</c:v>
                </c:pt>
                <c:pt idx="1132">
                  <c:v>113100</c:v>
                </c:pt>
                <c:pt idx="1133">
                  <c:v>113200</c:v>
                </c:pt>
                <c:pt idx="1134">
                  <c:v>113300</c:v>
                </c:pt>
                <c:pt idx="1135">
                  <c:v>113400</c:v>
                </c:pt>
                <c:pt idx="1136">
                  <c:v>113500</c:v>
                </c:pt>
                <c:pt idx="1137">
                  <c:v>113600</c:v>
                </c:pt>
                <c:pt idx="1138">
                  <c:v>113700</c:v>
                </c:pt>
                <c:pt idx="1139">
                  <c:v>113800</c:v>
                </c:pt>
                <c:pt idx="1140">
                  <c:v>113900</c:v>
                </c:pt>
                <c:pt idx="1141">
                  <c:v>114000</c:v>
                </c:pt>
                <c:pt idx="1142">
                  <c:v>114100</c:v>
                </c:pt>
                <c:pt idx="1143">
                  <c:v>114200</c:v>
                </c:pt>
                <c:pt idx="1144">
                  <c:v>114300</c:v>
                </c:pt>
                <c:pt idx="1145">
                  <c:v>114400</c:v>
                </c:pt>
                <c:pt idx="1146">
                  <c:v>114500</c:v>
                </c:pt>
                <c:pt idx="1147">
                  <c:v>114600</c:v>
                </c:pt>
                <c:pt idx="1148">
                  <c:v>114700</c:v>
                </c:pt>
                <c:pt idx="1149">
                  <c:v>114800</c:v>
                </c:pt>
                <c:pt idx="1150">
                  <c:v>114900</c:v>
                </c:pt>
                <c:pt idx="1151">
                  <c:v>115000</c:v>
                </c:pt>
                <c:pt idx="1152">
                  <c:v>115100</c:v>
                </c:pt>
                <c:pt idx="1153">
                  <c:v>115200</c:v>
                </c:pt>
                <c:pt idx="1154">
                  <c:v>115300</c:v>
                </c:pt>
                <c:pt idx="1155">
                  <c:v>115400</c:v>
                </c:pt>
                <c:pt idx="1156">
                  <c:v>115500</c:v>
                </c:pt>
                <c:pt idx="1157">
                  <c:v>115600</c:v>
                </c:pt>
                <c:pt idx="1158">
                  <c:v>115700</c:v>
                </c:pt>
                <c:pt idx="1159">
                  <c:v>115800</c:v>
                </c:pt>
                <c:pt idx="1160">
                  <c:v>115900</c:v>
                </c:pt>
                <c:pt idx="1161">
                  <c:v>116000</c:v>
                </c:pt>
                <c:pt idx="1162">
                  <c:v>116100</c:v>
                </c:pt>
                <c:pt idx="1163">
                  <c:v>116200</c:v>
                </c:pt>
                <c:pt idx="1164">
                  <c:v>116300</c:v>
                </c:pt>
                <c:pt idx="1165">
                  <c:v>116400</c:v>
                </c:pt>
                <c:pt idx="1166">
                  <c:v>116500</c:v>
                </c:pt>
                <c:pt idx="1167">
                  <c:v>116600</c:v>
                </c:pt>
                <c:pt idx="1168">
                  <c:v>116700</c:v>
                </c:pt>
                <c:pt idx="1169">
                  <c:v>116800</c:v>
                </c:pt>
                <c:pt idx="1170">
                  <c:v>116900</c:v>
                </c:pt>
                <c:pt idx="1171">
                  <c:v>117000</c:v>
                </c:pt>
                <c:pt idx="1172">
                  <c:v>117100</c:v>
                </c:pt>
                <c:pt idx="1173">
                  <c:v>117200</c:v>
                </c:pt>
                <c:pt idx="1174">
                  <c:v>117300</c:v>
                </c:pt>
                <c:pt idx="1175">
                  <c:v>117400</c:v>
                </c:pt>
                <c:pt idx="1176">
                  <c:v>117500</c:v>
                </c:pt>
                <c:pt idx="1177">
                  <c:v>117600</c:v>
                </c:pt>
                <c:pt idx="1178">
                  <c:v>117700</c:v>
                </c:pt>
                <c:pt idx="1179">
                  <c:v>117800</c:v>
                </c:pt>
                <c:pt idx="1180">
                  <c:v>117900</c:v>
                </c:pt>
                <c:pt idx="1181">
                  <c:v>118000</c:v>
                </c:pt>
                <c:pt idx="1182">
                  <c:v>118100</c:v>
                </c:pt>
                <c:pt idx="1183">
                  <c:v>118200</c:v>
                </c:pt>
                <c:pt idx="1184">
                  <c:v>118300</c:v>
                </c:pt>
                <c:pt idx="1185">
                  <c:v>118400</c:v>
                </c:pt>
                <c:pt idx="1186">
                  <c:v>118500</c:v>
                </c:pt>
                <c:pt idx="1187">
                  <c:v>118600</c:v>
                </c:pt>
                <c:pt idx="1188">
                  <c:v>118700</c:v>
                </c:pt>
                <c:pt idx="1189">
                  <c:v>118800</c:v>
                </c:pt>
                <c:pt idx="1190">
                  <c:v>118900</c:v>
                </c:pt>
                <c:pt idx="1191">
                  <c:v>119000</c:v>
                </c:pt>
                <c:pt idx="1192">
                  <c:v>119100</c:v>
                </c:pt>
                <c:pt idx="1193">
                  <c:v>119200</c:v>
                </c:pt>
                <c:pt idx="1194">
                  <c:v>119300</c:v>
                </c:pt>
                <c:pt idx="1195">
                  <c:v>119400</c:v>
                </c:pt>
                <c:pt idx="1196">
                  <c:v>119500</c:v>
                </c:pt>
                <c:pt idx="1197">
                  <c:v>119600</c:v>
                </c:pt>
                <c:pt idx="1198">
                  <c:v>119700</c:v>
                </c:pt>
                <c:pt idx="1199">
                  <c:v>119800</c:v>
                </c:pt>
                <c:pt idx="1200">
                  <c:v>119900</c:v>
                </c:pt>
                <c:pt idx="1201">
                  <c:v>120000</c:v>
                </c:pt>
                <c:pt idx="1202">
                  <c:v>120100</c:v>
                </c:pt>
                <c:pt idx="1203">
                  <c:v>120200</c:v>
                </c:pt>
                <c:pt idx="1204">
                  <c:v>120300</c:v>
                </c:pt>
                <c:pt idx="1205">
                  <c:v>120400</c:v>
                </c:pt>
                <c:pt idx="1206">
                  <c:v>120500</c:v>
                </c:pt>
                <c:pt idx="1207">
                  <c:v>120600</c:v>
                </c:pt>
                <c:pt idx="1208">
                  <c:v>120700</c:v>
                </c:pt>
                <c:pt idx="1209">
                  <c:v>120800</c:v>
                </c:pt>
                <c:pt idx="1210">
                  <c:v>120900</c:v>
                </c:pt>
                <c:pt idx="1211">
                  <c:v>121000</c:v>
                </c:pt>
                <c:pt idx="1212">
                  <c:v>121100</c:v>
                </c:pt>
                <c:pt idx="1213">
                  <c:v>121200</c:v>
                </c:pt>
                <c:pt idx="1214">
                  <c:v>121300</c:v>
                </c:pt>
                <c:pt idx="1215">
                  <c:v>121400</c:v>
                </c:pt>
                <c:pt idx="1216">
                  <c:v>121500</c:v>
                </c:pt>
                <c:pt idx="1217">
                  <c:v>121600</c:v>
                </c:pt>
                <c:pt idx="1218">
                  <c:v>121700</c:v>
                </c:pt>
                <c:pt idx="1219">
                  <c:v>121800</c:v>
                </c:pt>
                <c:pt idx="1220">
                  <c:v>121900</c:v>
                </c:pt>
                <c:pt idx="1221">
                  <c:v>122000</c:v>
                </c:pt>
                <c:pt idx="1222">
                  <c:v>122100</c:v>
                </c:pt>
                <c:pt idx="1223">
                  <c:v>122200</c:v>
                </c:pt>
                <c:pt idx="1224">
                  <c:v>122300</c:v>
                </c:pt>
                <c:pt idx="1225">
                  <c:v>122400</c:v>
                </c:pt>
                <c:pt idx="1226">
                  <c:v>122500</c:v>
                </c:pt>
                <c:pt idx="1227">
                  <c:v>122600</c:v>
                </c:pt>
                <c:pt idx="1228">
                  <c:v>122700</c:v>
                </c:pt>
                <c:pt idx="1229">
                  <c:v>122800</c:v>
                </c:pt>
                <c:pt idx="1230">
                  <c:v>122900</c:v>
                </c:pt>
                <c:pt idx="1231">
                  <c:v>123000</c:v>
                </c:pt>
                <c:pt idx="1232">
                  <c:v>123100</c:v>
                </c:pt>
                <c:pt idx="1233">
                  <c:v>123200</c:v>
                </c:pt>
                <c:pt idx="1234">
                  <c:v>123300</c:v>
                </c:pt>
                <c:pt idx="1235">
                  <c:v>123400</c:v>
                </c:pt>
                <c:pt idx="1236">
                  <c:v>123500</c:v>
                </c:pt>
                <c:pt idx="1237">
                  <c:v>123600</c:v>
                </c:pt>
                <c:pt idx="1238">
                  <c:v>123700</c:v>
                </c:pt>
                <c:pt idx="1239">
                  <c:v>123800</c:v>
                </c:pt>
                <c:pt idx="1240">
                  <c:v>123900</c:v>
                </c:pt>
                <c:pt idx="1241">
                  <c:v>124000</c:v>
                </c:pt>
                <c:pt idx="1242">
                  <c:v>124100</c:v>
                </c:pt>
                <c:pt idx="1243">
                  <c:v>124200</c:v>
                </c:pt>
                <c:pt idx="1244">
                  <c:v>124300</c:v>
                </c:pt>
                <c:pt idx="1245">
                  <c:v>124400</c:v>
                </c:pt>
                <c:pt idx="1246">
                  <c:v>124500</c:v>
                </c:pt>
                <c:pt idx="1247">
                  <c:v>124600</c:v>
                </c:pt>
                <c:pt idx="1248">
                  <c:v>124700</c:v>
                </c:pt>
                <c:pt idx="1249">
                  <c:v>124800</c:v>
                </c:pt>
                <c:pt idx="1250">
                  <c:v>124900</c:v>
                </c:pt>
                <c:pt idx="1251">
                  <c:v>125000</c:v>
                </c:pt>
                <c:pt idx="1252">
                  <c:v>125100</c:v>
                </c:pt>
                <c:pt idx="1253">
                  <c:v>125200</c:v>
                </c:pt>
                <c:pt idx="1254">
                  <c:v>125300</c:v>
                </c:pt>
                <c:pt idx="1255">
                  <c:v>125400</c:v>
                </c:pt>
                <c:pt idx="1256">
                  <c:v>125500</c:v>
                </c:pt>
                <c:pt idx="1257">
                  <c:v>125600</c:v>
                </c:pt>
                <c:pt idx="1258">
                  <c:v>125700</c:v>
                </c:pt>
                <c:pt idx="1259">
                  <c:v>125800</c:v>
                </c:pt>
                <c:pt idx="1260">
                  <c:v>125900</c:v>
                </c:pt>
                <c:pt idx="1261">
                  <c:v>126000</c:v>
                </c:pt>
                <c:pt idx="1262">
                  <c:v>126100</c:v>
                </c:pt>
                <c:pt idx="1263">
                  <c:v>126200</c:v>
                </c:pt>
                <c:pt idx="1264">
                  <c:v>126300</c:v>
                </c:pt>
                <c:pt idx="1265">
                  <c:v>126400</c:v>
                </c:pt>
                <c:pt idx="1266">
                  <c:v>126500</c:v>
                </c:pt>
                <c:pt idx="1267">
                  <c:v>126600</c:v>
                </c:pt>
                <c:pt idx="1268">
                  <c:v>126700</c:v>
                </c:pt>
                <c:pt idx="1269">
                  <c:v>126800</c:v>
                </c:pt>
                <c:pt idx="1270">
                  <c:v>126900</c:v>
                </c:pt>
                <c:pt idx="1271">
                  <c:v>127000</c:v>
                </c:pt>
                <c:pt idx="1272">
                  <c:v>127100</c:v>
                </c:pt>
                <c:pt idx="1273">
                  <c:v>127200</c:v>
                </c:pt>
                <c:pt idx="1274">
                  <c:v>127300</c:v>
                </c:pt>
                <c:pt idx="1275">
                  <c:v>127400</c:v>
                </c:pt>
                <c:pt idx="1276">
                  <c:v>127500</c:v>
                </c:pt>
                <c:pt idx="1277">
                  <c:v>127600</c:v>
                </c:pt>
                <c:pt idx="1278">
                  <c:v>127700</c:v>
                </c:pt>
                <c:pt idx="1279">
                  <c:v>127800</c:v>
                </c:pt>
                <c:pt idx="1280">
                  <c:v>127900</c:v>
                </c:pt>
                <c:pt idx="1281">
                  <c:v>128000</c:v>
                </c:pt>
                <c:pt idx="1282">
                  <c:v>128100</c:v>
                </c:pt>
                <c:pt idx="1283">
                  <c:v>128200</c:v>
                </c:pt>
                <c:pt idx="1284">
                  <c:v>128300</c:v>
                </c:pt>
                <c:pt idx="1285">
                  <c:v>128400</c:v>
                </c:pt>
                <c:pt idx="1286">
                  <c:v>128500</c:v>
                </c:pt>
                <c:pt idx="1287">
                  <c:v>128600</c:v>
                </c:pt>
                <c:pt idx="1288">
                  <c:v>128700</c:v>
                </c:pt>
                <c:pt idx="1289">
                  <c:v>128800</c:v>
                </c:pt>
                <c:pt idx="1290">
                  <c:v>128900</c:v>
                </c:pt>
                <c:pt idx="1291">
                  <c:v>129000</c:v>
                </c:pt>
                <c:pt idx="1292">
                  <c:v>129100</c:v>
                </c:pt>
                <c:pt idx="1293">
                  <c:v>129200</c:v>
                </c:pt>
                <c:pt idx="1294">
                  <c:v>129300</c:v>
                </c:pt>
                <c:pt idx="1295">
                  <c:v>129400</c:v>
                </c:pt>
                <c:pt idx="1296">
                  <c:v>129500</c:v>
                </c:pt>
                <c:pt idx="1297">
                  <c:v>129600</c:v>
                </c:pt>
                <c:pt idx="1298">
                  <c:v>129700</c:v>
                </c:pt>
                <c:pt idx="1299">
                  <c:v>129800</c:v>
                </c:pt>
                <c:pt idx="1300">
                  <c:v>129900</c:v>
                </c:pt>
                <c:pt idx="1301">
                  <c:v>130000</c:v>
                </c:pt>
                <c:pt idx="1302">
                  <c:v>130100</c:v>
                </c:pt>
                <c:pt idx="1303">
                  <c:v>130200</c:v>
                </c:pt>
                <c:pt idx="1304">
                  <c:v>130300</c:v>
                </c:pt>
                <c:pt idx="1305">
                  <c:v>130400</c:v>
                </c:pt>
                <c:pt idx="1306">
                  <c:v>130500</c:v>
                </c:pt>
                <c:pt idx="1307">
                  <c:v>130600</c:v>
                </c:pt>
                <c:pt idx="1308">
                  <c:v>130700</c:v>
                </c:pt>
                <c:pt idx="1309">
                  <c:v>130800</c:v>
                </c:pt>
                <c:pt idx="1310">
                  <c:v>130900</c:v>
                </c:pt>
                <c:pt idx="1311">
                  <c:v>131000</c:v>
                </c:pt>
                <c:pt idx="1312">
                  <c:v>131100</c:v>
                </c:pt>
                <c:pt idx="1313">
                  <c:v>131200</c:v>
                </c:pt>
                <c:pt idx="1314">
                  <c:v>131300</c:v>
                </c:pt>
                <c:pt idx="1315">
                  <c:v>131400</c:v>
                </c:pt>
                <c:pt idx="1316">
                  <c:v>131500</c:v>
                </c:pt>
                <c:pt idx="1317">
                  <c:v>131600</c:v>
                </c:pt>
                <c:pt idx="1318">
                  <c:v>131700</c:v>
                </c:pt>
                <c:pt idx="1319">
                  <c:v>131800</c:v>
                </c:pt>
                <c:pt idx="1320">
                  <c:v>131900</c:v>
                </c:pt>
                <c:pt idx="1321">
                  <c:v>132000</c:v>
                </c:pt>
                <c:pt idx="1322">
                  <c:v>132100</c:v>
                </c:pt>
                <c:pt idx="1323">
                  <c:v>132200</c:v>
                </c:pt>
                <c:pt idx="1324">
                  <c:v>132300</c:v>
                </c:pt>
                <c:pt idx="1325">
                  <c:v>132400</c:v>
                </c:pt>
                <c:pt idx="1326">
                  <c:v>132500</c:v>
                </c:pt>
                <c:pt idx="1327">
                  <c:v>132600</c:v>
                </c:pt>
                <c:pt idx="1328">
                  <c:v>132700</c:v>
                </c:pt>
                <c:pt idx="1329">
                  <c:v>132800</c:v>
                </c:pt>
                <c:pt idx="1330">
                  <c:v>132900</c:v>
                </c:pt>
                <c:pt idx="1331">
                  <c:v>133000</c:v>
                </c:pt>
                <c:pt idx="1332">
                  <c:v>133100</c:v>
                </c:pt>
                <c:pt idx="1333">
                  <c:v>133200</c:v>
                </c:pt>
                <c:pt idx="1334">
                  <c:v>133300</c:v>
                </c:pt>
                <c:pt idx="1335">
                  <c:v>133400</c:v>
                </c:pt>
                <c:pt idx="1336">
                  <c:v>133500</c:v>
                </c:pt>
                <c:pt idx="1337">
                  <c:v>133600</c:v>
                </c:pt>
                <c:pt idx="1338">
                  <c:v>133700</c:v>
                </c:pt>
                <c:pt idx="1339">
                  <c:v>133800</c:v>
                </c:pt>
                <c:pt idx="1340">
                  <c:v>133900</c:v>
                </c:pt>
                <c:pt idx="1341">
                  <c:v>134000</c:v>
                </c:pt>
                <c:pt idx="1342">
                  <c:v>134100</c:v>
                </c:pt>
                <c:pt idx="1343">
                  <c:v>134200</c:v>
                </c:pt>
                <c:pt idx="1344">
                  <c:v>134300</c:v>
                </c:pt>
                <c:pt idx="1345">
                  <c:v>134400</c:v>
                </c:pt>
                <c:pt idx="1346">
                  <c:v>134500</c:v>
                </c:pt>
                <c:pt idx="1347">
                  <c:v>134600</c:v>
                </c:pt>
                <c:pt idx="1348">
                  <c:v>134700</c:v>
                </c:pt>
                <c:pt idx="1349">
                  <c:v>134800</c:v>
                </c:pt>
                <c:pt idx="1350">
                  <c:v>134900</c:v>
                </c:pt>
                <c:pt idx="1351">
                  <c:v>135000</c:v>
                </c:pt>
                <c:pt idx="1352">
                  <c:v>135100</c:v>
                </c:pt>
                <c:pt idx="1353">
                  <c:v>135200</c:v>
                </c:pt>
                <c:pt idx="1354">
                  <c:v>135300</c:v>
                </c:pt>
                <c:pt idx="1355">
                  <c:v>135400</c:v>
                </c:pt>
                <c:pt idx="1356">
                  <c:v>135500</c:v>
                </c:pt>
                <c:pt idx="1357">
                  <c:v>135600</c:v>
                </c:pt>
                <c:pt idx="1358">
                  <c:v>135700</c:v>
                </c:pt>
                <c:pt idx="1359">
                  <c:v>135800</c:v>
                </c:pt>
                <c:pt idx="1360">
                  <c:v>135900</c:v>
                </c:pt>
                <c:pt idx="1361">
                  <c:v>136000</c:v>
                </c:pt>
                <c:pt idx="1362">
                  <c:v>136100</c:v>
                </c:pt>
                <c:pt idx="1363">
                  <c:v>136200</c:v>
                </c:pt>
                <c:pt idx="1364">
                  <c:v>136300</c:v>
                </c:pt>
                <c:pt idx="1365">
                  <c:v>136400</c:v>
                </c:pt>
                <c:pt idx="1366">
                  <c:v>136500</c:v>
                </c:pt>
                <c:pt idx="1367">
                  <c:v>136600</c:v>
                </c:pt>
                <c:pt idx="1368">
                  <c:v>136700</c:v>
                </c:pt>
                <c:pt idx="1369">
                  <c:v>136800</c:v>
                </c:pt>
                <c:pt idx="1370">
                  <c:v>136900</c:v>
                </c:pt>
                <c:pt idx="1371">
                  <c:v>137000</c:v>
                </c:pt>
                <c:pt idx="1372">
                  <c:v>137100</c:v>
                </c:pt>
                <c:pt idx="1373">
                  <c:v>137200</c:v>
                </c:pt>
                <c:pt idx="1374">
                  <c:v>137300</c:v>
                </c:pt>
                <c:pt idx="1375">
                  <c:v>137400</c:v>
                </c:pt>
                <c:pt idx="1376">
                  <c:v>137500</c:v>
                </c:pt>
                <c:pt idx="1377">
                  <c:v>137600</c:v>
                </c:pt>
                <c:pt idx="1378">
                  <c:v>137700</c:v>
                </c:pt>
                <c:pt idx="1379">
                  <c:v>137800</c:v>
                </c:pt>
                <c:pt idx="1380">
                  <c:v>137900</c:v>
                </c:pt>
                <c:pt idx="1381">
                  <c:v>138000</c:v>
                </c:pt>
                <c:pt idx="1382">
                  <c:v>138100</c:v>
                </c:pt>
                <c:pt idx="1383">
                  <c:v>138200</c:v>
                </c:pt>
                <c:pt idx="1384">
                  <c:v>138300</c:v>
                </c:pt>
                <c:pt idx="1385">
                  <c:v>138400</c:v>
                </c:pt>
                <c:pt idx="1386">
                  <c:v>138500</c:v>
                </c:pt>
                <c:pt idx="1387">
                  <c:v>138600</c:v>
                </c:pt>
                <c:pt idx="1388">
                  <c:v>138700</c:v>
                </c:pt>
                <c:pt idx="1389">
                  <c:v>138800</c:v>
                </c:pt>
                <c:pt idx="1390">
                  <c:v>138900</c:v>
                </c:pt>
                <c:pt idx="1391">
                  <c:v>139000</c:v>
                </c:pt>
                <c:pt idx="1392">
                  <c:v>139100</c:v>
                </c:pt>
                <c:pt idx="1393">
                  <c:v>139200</c:v>
                </c:pt>
                <c:pt idx="1394">
                  <c:v>139300</c:v>
                </c:pt>
                <c:pt idx="1395">
                  <c:v>139400</c:v>
                </c:pt>
                <c:pt idx="1396">
                  <c:v>139500</c:v>
                </c:pt>
                <c:pt idx="1397">
                  <c:v>139600</c:v>
                </c:pt>
                <c:pt idx="1398">
                  <c:v>139700</c:v>
                </c:pt>
                <c:pt idx="1399">
                  <c:v>139800</c:v>
                </c:pt>
                <c:pt idx="1400">
                  <c:v>139900</c:v>
                </c:pt>
                <c:pt idx="1401">
                  <c:v>140000</c:v>
                </c:pt>
                <c:pt idx="1402">
                  <c:v>140100</c:v>
                </c:pt>
                <c:pt idx="1403">
                  <c:v>140200</c:v>
                </c:pt>
                <c:pt idx="1404">
                  <c:v>140300</c:v>
                </c:pt>
                <c:pt idx="1405">
                  <c:v>140400</c:v>
                </c:pt>
                <c:pt idx="1406">
                  <c:v>140500</c:v>
                </c:pt>
                <c:pt idx="1407">
                  <c:v>140600</c:v>
                </c:pt>
                <c:pt idx="1408">
                  <c:v>140700</c:v>
                </c:pt>
                <c:pt idx="1409">
                  <c:v>140800</c:v>
                </c:pt>
                <c:pt idx="1410">
                  <c:v>140900</c:v>
                </c:pt>
                <c:pt idx="1411">
                  <c:v>141000</c:v>
                </c:pt>
                <c:pt idx="1412">
                  <c:v>141100</c:v>
                </c:pt>
                <c:pt idx="1413">
                  <c:v>141200</c:v>
                </c:pt>
                <c:pt idx="1414">
                  <c:v>141300</c:v>
                </c:pt>
                <c:pt idx="1415">
                  <c:v>141400</c:v>
                </c:pt>
                <c:pt idx="1416">
                  <c:v>141500</c:v>
                </c:pt>
                <c:pt idx="1417">
                  <c:v>141600</c:v>
                </c:pt>
                <c:pt idx="1418">
                  <c:v>141700</c:v>
                </c:pt>
                <c:pt idx="1419">
                  <c:v>141800</c:v>
                </c:pt>
                <c:pt idx="1420">
                  <c:v>141900</c:v>
                </c:pt>
                <c:pt idx="1421">
                  <c:v>142000</c:v>
                </c:pt>
                <c:pt idx="1422">
                  <c:v>142100</c:v>
                </c:pt>
                <c:pt idx="1423">
                  <c:v>142200</c:v>
                </c:pt>
                <c:pt idx="1424">
                  <c:v>142300</c:v>
                </c:pt>
                <c:pt idx="1425">
                  <c:v>142400</c:v>
                </c:pt>
                <c:pt idx="1426">
                  <c:v>142500</c:v>
                </c:pt>
                <c:pt idx="1427">
                  <c:v>142600</c:v>
                </c:pt>
                <c:pt idx="1428">
                  <c:v>142700</c:v>
                </c:pt>
                <c:pt idx="1429">
                  <c:v>142800</c:v>
                </c:pt>
                <c:pt idx="1430">
                  <c:v>142900</c:v>
                </c:pt>
                <c:pt idx="1431">
                  <c:v>143000</c:v>
                </c:pt>
                <c:pt idx="1432">
                  <c:v>143100</c:v>
                </c:pt>
                <c:pt idx="1433">
                  <c:v>143200</c:v>
                </c:pt>
                <c:pt idx="1434">
                  <c:v>143300</c:v>
                </c:pt>
                <c:pt idx="1435">
                  <c:v>143400</c:v>
                </c:pt>
                <c:pt idx="1436">
                  <c:v>143500</c:v>
                </c:pt>
                <c:pt idx="1437">
                  <c:v>143600</c:v>
                </c:pt>
                <c:pt idx="1438">
                  <c:v>143700</c:v>
                </c:pt>
                <c:pt idx="1439">
                  <c:v>143800</c:v>
                </c:pt>
                <c:pt idx="1440">
                  <c:v>143900</c:v>
                </c:pt>
                <c:pt idx="1441">
                  <c:v>144000</c:v>
                </c:pt>
                <c:pt idx="1442">
                  <c:v>144100</c:v>
                </c:pt>
                <c:pt idx="1443">
                  <c:v>144200</c:v>
                </c:pt>
                <c:pt idx="1444">
                  <c:v>144300</c:v>
                </c:pt>
                <c:pt idx="1445">
                  <c:v>144400</c:v>
                </c:pt>
                <c:pt idx="1446">
                  <c:v>144500</c:v>
                </c:pt>
                <c:pt idx="1447">
                  <c:v>144600</c:v>
                </c:pt>
                <c:pt idx="1448">
                  <c:v>144700</c:v>
                </c:pt>
                <c:pt idx="1449">
                  <c:v>144800</c:v>
                </c:pt>
                <c:pt idx="1450">
                  <c:v>144900</c:v>
                </c:pt>
                <c:pt idx="1451">
                  <c:v>145000</c:v>
                </c:pt>
                <c:pt idx="1452">
                  <c:v>145100</c:v>
                </c:pt>
                <c:pt idx="1453">
                  <c:v>145200</c:v>
                </c:pt>
                <c:pt idx="1454">
                  <c:v>145300</c:v>
                </c:pt>
                <c:pt idx="1455">
                  <c:v>145400</c:v>
                </c:pt>
                <c:pt idx="1456">
                  <c:v>145500</c:v>
                </c:pt>
                <c:pt idx="1457">
                  <c:v>145600</c:v>
                </c:pt>
                <c:pt idx="1458">
                  <c:v>145700</c:v>
                </c:pt>
                <c:pt idx="1459">
                  <c:v>145800</c:v>
                </c:pt>
                <c:pt idx="1460">
                  <c:v>145900</c:v>
                </c:pt>
                <c:pt idx="1461">
                  <c:v>146000</c:v>
                </c:pt>
                <c:pt idx="1462">
                  <c:v>146100</c:v>
                </c:pt>
                <c:pt idx="1463">
                  <c:v>146200</c:v>
                </c:pt>
                <c:pt idx="1464">
                  <c:v>146300</c:v>
                </c:pt>
                <c:pt idx="1465">
                  <c:v>146400</c:v>
                </c:pt>
                <c:pt idx="1466">
                  <c:v>146500</c:v>
                </c:pt>
                <c:pt idx="1467">
                  <c:v>146600</c:v>
                </c:pt>
                <c:pt idx="1468">
                  <c:v>146700</c:v>
                </c:pt>
                <c:pt idx="1469">
                  <c:v>146800</c:v>
                </c:pt>
                <c:pt idx="1470">
                  <c:v>146900</c:v>
                </c:pt>
                <c:pt idx="1471">
                  <c:v>147000</c:v>
                </c:pt>
                <c:pt idx="1472">
                  <c:v>147100</c:v>
                </c:pt>
                <c:pt idx="1473">
                  <c:v>147200</c:v>
                </c:pt>
                <c:pt idx="1474">
                  <c:v>147300</c:v>
                </c:pt>
                <c:pt idx="1475">
                  <c:v>147400</c:v>
                </c:pt>
                <c:pt idx="1476">
                  <c:v>147500</c:v>
                </c:pt>
                <c:pt idx="1477">
                  <c:v>147600</c:v>
                </c:pt>
                <c:pt idx="1478">
                  <c:v>147700</c:v>
                </c:pt>
                <c:pt idx="1479">
                  <c:v>147800</c:v>
                </c:pt>
                <c:pt idx="1480">
                  <c:v>147900</c:v>
                </c:pt>
                <c:pt idx="1481">
                  <c:v>148000</c:v>
                </c:pt>
                <c:pt idx="1482">
                  <c:v>148100</c:v>
                </c:pt>
                <c:pt idx="1483">
                  <c:v>148200</c:v>
                </c:pt>
                <c:pt idx="1484">
                  <c:v>148300</c:v>
                </c:pt>
                <c:pt idx="1485">
                  <c:v>148400</c:v>
                </c:pt>
                <c:pt idx="1486">
                  <c:v>148500</c:v>
                </c:pt>
                <c:pt idx="1487">
                  <c:v>148600</c:v>
                </c:pt>
                <c:pt idx="1488">
                  <c:v>148700</c:v>
                </c:pt>
                <c:pt idx="1489">
                  <c:v>148800</c:v>
                </c:pt>
                <c:pt idx="1490">
                  <c:v>148900</c:v>
                </c:pt>
                <c:pt idx="1491">
                  <c:v>149000</c:v>
                </c:pt>
                <c:pt idx="1492">
                  <c:v>149100</c:v>
                </c:pt>
                <c:pt idx="1493">
                  <c:v>149200</c:v>
                </c:pt>
                <c:pt idx="1494">
                  <c:v>149300</c:v>
                </c:pt>
                <c:pt idx="1495">
                  <c:v>149400</c:v>
                </c:pt>
                <c:pt idx="1496">
                  <c:v>149500</c:v>
                </c:pt>
                <c:pt idx="1497">
                  <c:v>149600</c:v>
                </c:pt>
                <c:pt idx="1498">
                  <c:v>149700</c:v>
                </c:pt>
                <c:pt idx="1499">
                  <c:v>149800</c:v>
                </c:pt>
                <c:pt idx="1500">
                  <c:v>149900</c:v>
                </c:pt>
                <c:pt idx="1501">
                  <c:v>150000</c:v>
                </c:pt>
                <c:pt idx="1502">
                  <c:v>150100</c:v>
                </c:pt>
                <c:pt idx="1503">
                  <c:v>150200</c:v>
                </c:pt>
                <c:pt idx="1504">
                  <c:v>150300</c:v>
                </c:pt>
                <c:pt idx="1505">
                  <c:v>150400</c:v>
                </c:pt>
                <c:pt idx="1506">
                  <c:v>150500</c:v>
                </c:pt>
                <c:pt idx="1507">
                  <c:v>150600</c:v>
                </c:pt>
                <c:pt idx="1508">
                  <c:v>150700</c:v>
                </c:pt>
                <c:pt idx="1509">
                  <c:v>150800</c:v>
                </c:pt>
                <c:pt idx="1510">
                  <c:v>150900</c:v>
                </c:pt>
                <c:pt idx="1511">
                  <c:v>151000</c:v>
                </c:pt>
                <c:pt idx="1512">
                  <c:v>151100</c:v>
                </c:pt>
                <c:pt idx="1513">
                  <c:v>151200</c:v>
                </c:pt>
                <c:pt idx="1514">
                  <c:v>151300</c:v>
                </c:pt>
                <c:pt idx="1515">
                  <c:v>151400</c:v>
                </c:pt>
                <c:pt idx="1516">
                  <c:v>151500</c:v>
                </c:pt>
                <c:pt idx="1517">
                  <c:v>151600</c:v>
                </c:pt>
                <c:pt idx="1518">
                  <c:v>151700</c:v>
                </c:pt>
                <c:pt idx="1519">
                  <c:v>151800</c:v>
                </c:pt>
                <c:pt idx="1520">
                  <c:v>151900</c:v>
                </c:pt>
                <c:pt idx="1521">
                  <c:v>152000</c:v>
                </c:pt>
                <c:pt idx="1522">
                  <c:v>152100</c:v>
                </c:pt>
                <c:pt idx="1523">
                  <c:v>152200</c:v>
                </c:pt>
                <c:pt idx="1524">
                  <c:v>152300</c:v>
                </c:pt>
                <c:pt idx="1525">
                  <c:v>152400</c:v>
                </c:pt>
                <c:pt idx="1526">
                  <c:v>152500</c:v>
                </c:pt>
                <c:pt idx="1527">
                  <c:v>152600</c:v>
                </c:pt>
                <c:pt idx="1528">
                  <c:v>152700</c:v>
                </c:pt>
                <c:pt idx="1529">
                  <c:v>152800</c:v>
                </c:pt>
                <c:pt idx="1530">
                  <c:v>152900</c:v>
                </c:pt>
                <c:pt idx="1531">
                  <c:v>153000</c:v>
                </c:pt>
                <c:pt idx="1532">
                  <c:v>153100</c:v>
                </c:pt>
                <c:pt idx="1533">
                  <c:v>153200</c:v>
                </c:pt>
                <c:pt idx="1534">
                  <c:v>153300</c:v>
                </c:pt>
                <c:pt idx="1535">
                  <c:v>153400</c:v>
                </c:pt>
                <c:pt idx="1536">
                  <c:v>153500</c:v>
                </c:pt>
                <c:pt idx="1537">
                  <c:v>153600</c:v>
                </c:pt>
                <c:pt idx="1538">
                  <c:v>153700</c:v>
                </c:pt>
                <c:pt idx="1539">
                  <c:v>153800</c:v>
                </c:pt>
                <c:pt idx="1540">
                  <c:v>153900</c:v>
                </c:pt>
                <c:pt idx="1541">
                  <c:v>154000</c:v>
                </c:pt>
                <c:pt idx="1542">
                  <c:v>154100</c:v>
                </c:pt>
                <c:pt idx="1543">
                  <c:v>154200</c:v>
                </c:pt>
                <c:pt idx="1544">
                  <c:v>154300</c:v>
                </c:pt>
                <c:pt idx="1545">
                  <c:v>154400</c:v>
                </c:pt>
                <c:pt idx="1546">
                  <c:v>154500</c:v>
                </c:pt>
                <c:pt idx="1547">
                  <c:v>154600</c:v>
                </c:pt>
                <c:pt idx="1548">
                  <c:v>154700</c:v>
                </c:pt>
                <c:pt idx="1549">
                  <c:v>154800</c:v>
                </c:pt>
                <c:pt idx="1550">
                  <c:v>154900</c:v>
                </c:pt>
                <c:pt idx="1551">
                  <c:v>155000</c:v>
                </c:pt>
                <c:pt idx="1552">
                  <c:v>155100</c:v>
                </c:pt>
                <c:pt idx="1553">
                  <c:v>155200</c:v>
                </c:pt>
                <c:pt idx="1554">
                  <c:v>155300</c:v>
                </c:pt>
                <c:pt idx="1555">
                  <c:v>155400</c:v>
                </c:pt>
                <c:pt idx="1556">
                  <c:v>155500</c:v>
                </c:pt>
                <c:pt idx="1557">
                  <c:v>155600</c:v>
                </c:pt>
                <c:pt idx="1558">
                  <c:v>155700</c:v>
                </c:pt>
                <c:pt idx="1559">
                  <c:v>155800</c:v>
                </c:pt>
                <c:pt idx="1560">
                  <c:v>155900</c:v>
                </c:pt>
                <c:pt idx="1561">
                  <c:v>156000</c:v>
                </c:pt>
                <c:pt idx="1562">
                  <c:v>156100</c:v>
                </c:pt>
                <c:pt idx="1563">
                  <c:v>156200</c:v>
                </c:pt>
                <c:pt idx="1564">
                  <c:v>156300</c:v>
                </c:pt>
                <c:pt idx="1565">
                  <c:v>156400</c:v>
                </c:pt>
                <c:pt idx="1566">
                  <c:v>156500</c:v>
                </c:pt>
                <c:pt idx="1567">
                  <c:v>156600</c:v>
                </c:pt>
                <c:pt idx="1568">
                  <c:v>156700</c:v>
                </c:pt>
                <c:pt idx="1569">
                  <c:v>156800</c:v>
                </c:pt>
                <c:pt idx="1570">
                  <c:v>156900</c:v>
                </c:pt>
                <c:pt idx="1571">
                  <c:v>157000</c:v>
                </c:pt>
                <c:pt idx="1572">
                  <c:v>157100</c:v>
                </c:pt>
                <c:pt idx="1573">
                  <c:v>157200</c:v>
                </c:pt>
                <c:pt idx="1574">
                  <c:v>157300</c:v>
                </c:pt>
                <c:pt idx="1575">
                  <c:v>157400</c:v>
                </c:pt>
                <c:pt idx="1576">
                  <c:v>157500</c:v>
                </c:pt>
                <c:pt idx="1577">
                  <c:v>157600</c:v>
                </c:pt>
                <c:pt idx="1578">
                  <c:v>157700</c:v>
                </c:pt>
                <c:pt idx="1579">
                  <c:v>157800</c:v>
                </c:pt>
                <c:pt idx="1580">
                  <c:v>157900</c:v>
                </c:pt>
                <c:pt idx="1581">
                  <c:v>158000</c:v>
                </c:pt>
                <c:pt idx="1582">
                  <c:v>158100</c:v>
                </c:pt>
                <c:pt idx="1583">
                  <c:v>158200</c:v>
                </c:pt>
                <c:pt idx="1584">
                  <c:v>158300</c:v>
                </c:pt>
                <c:pt idx="1585">
                  <c:v>158400</c:v>
                </c:pt>
                <c:pt idx="1586">
                  <c:v>158500</c:v>
                </c:pt>
                <c:pt idx="1587">
                  <c:v>158600</c:v>
                </c:pt>
                <c:pt idx="1588">
                  <c:v>158700</c:v>
                </c:pt>
                <c:pt idx="1589">
                  <c:v>158800</c:v>
                </c:pt>
                <c:pt idx="1590">
                  <c:v>158900</c:v>
                </c:pt>
                <c:pt idx="1591">
                  <c:v>159000</c:v>
                </c:pt>
                <c:pt idx="1592">
                  <c:v>159100</c:v>
                </c:pt>
                <c:pt idx="1593">
                  <c:v>159200</c:v>
                </c:pt>
                <c:pt idx="1594">
                  <c:v>159300</c:v>
                </c:pt>
                <c:pt idx="1595">
                  <c:v>159400</c:v>
                </c:pt>
                <c:pt idx="1596">
                  <c:v>159500</c:v>
                </c:pt>
                <c:pt idx="1597">
                  <c:v>159600</c:v>
                </c:pt>
                <c:pt idx="1598">
                  <c:v>159700</c:v>
                </c:pt>
                <c:pt idx="1599">
                  <c:v>159800</c:v>
                </c:pt>
                <c:pt idx="1600">
                  <c:v>159900</c:v>
                </c:pt>
                <c:pt idx="1601">
                  <c:v>160000</c:v>
                </c:pt>
                <c:pt idx="1602">
                  <c:v>160100</c:v>
                </c:pt>
                <c:pt idx="1603">
                  <c:v>160200</c:v>
                </c:pt>
                <c:pt idx="1604">
                  <c:v>160300</c:v>
                </c:pt>
                <c:pt idx="1605">
                  <c:v>160400</c:v>
                </c:pt>
                <c:pt idx="1606">
                  <c:v>160500</c:v>
                </c:pt>
                <c:pt idx="1607">
                  <c:v>160600</c:v>
                </c:pt>
                <c:pt idx="1608">
                  <c:v>160700</c:v>
                </c:pt>
                <c:pt idx="1609">
                  <c:v>160800</c:v>
                </c:pt>
                <c:pt idx="1610">
                  <c:v>160900</c:v>
                </c:pt>
                <c:pt idx="1611">
                  <c:v>161000</c:v>
                </c:pt>
                <c:pt idx="1612">
                  <c:v>161100</c:v>
                </c:pt>
                <c:pt idx="1613">
                  <c:v>161200</c:v>
                </c:pt>
                <c:pt idx="1614">
                  <c:v>161300</c:v>
                </c:pt>
                <c:pt idx="1615">
                  <c:v>161400</c:v>
                </c:pt>
                <c:pt idx="1616">
                  <c:v>161500</c:v>
                </c:pt>
                <c:pt idx="1617">
                  <c:v>161600</c:v>
                </c:pt>
                <c:pt idx="1618">
                  <c:v>161700</c:v>
                </c:pt>
                <c:pt idx="1619">
                  <c:v>161800</c:v>
                </c:pt>
                <c:pt idx="1620">
                  <c:v>161900</c:v>
                </c:pt>
                <c:pt idx="1621">
                  <c:v>162000</c:v>
                </c:pt>
                <c:pt idx="1622">
                  <c:v>162100</c:v>
                </c:pt>
                <c:pt idx="1623">
                  <c:v>162200</c:v>
                </c:pt>
                <c:pt idx="1624">
                  <c:v>162300</c:v>
                </c:pt>
                <c:pt idx="1625">
                  <c:v>162400</c:v>
                </c:pt>
                <c:pt idx="1626">
                  <c:v>162500</c:v>
                </c:pt>
                <c:pt idx="1627">
                  <c:v>162600</c:v>
                </c:pt>
                <c:pt idx="1628">
                  <c:v>162700</c:v>
                </c:pt>
                <c:pt idx="1629">
                  <c:v>162800</c:v>
                </c:pt>
                <c:pt idx="1630">
                  <c:v>162900</c:v>
                </c:pt>
                <c:pt idx="1631">
                  <c:v>163000</c:v>
                </c:pt>
                <c:pt idx="1632">
                  <c:v>163100</c:v>
                </c:pt>
                <c:pt idx="1633">
                  <c:v>163200</c:v>
                </c:pt>
                <c:pt idx="1634">
                  <c:v>163300</c:v>
                </c:pt>
                <c:pt idx="1635">
                  <c:v>163400</c:v>
                </c:pt>
                <c:pt idx="1636">
                  <c:v>163500</c:v>
                </c:pt>
                <c:pt idx="1637">
                  <c:v>163600</c:v>
                </c:pt>
                <c:pt idx="1638">
                  <c:v>163700</c:v>
                </c:pt>
                <c:pt idx="1639">
                  <c:v>163800</c:v>
                </c:pt>
                <c:pt idx="1640">
                  <c:v>163900</c:v>
                </c:pt>
                <c:pt idx="1641">
                  <c:v>164000</c:v>
                </c:pt>
                <c:pt idx="1642">
                  <c:v>164100</c:v>
                </c:pt>
                <c:pt idx="1643">
                  <c:v>164200</c:v>
                </c:pt>
                <c:pt idx="1644">
                  <c:v>164300</c:v>
                </c:pt>
                <c:pt idx="1645">
                  <c:v>164400</c:v>
                </c:pt>
                <c:pt idx="1646">
                  <c:v>164500</c:v>
                </c:pt>
                <c:pt idx="1647">
                  <c:v>164600</c:v>
                </c:pt>
                <c:pt idx="1648">
                  <c:v>164700</c:v>
                </c:pt>
                <c:pt idx="1649">
                  <c:v>164800</c:v>
                </c:pt>
                <c:pt idx="1650">
                  <c:v>164900</c:v>
                </c:pt>
                <c:pt idx="1651">
                  <c:v>165000</c:v>
                </c:pt>
                <c:pt idx="1652">
                  <c:v>165100</c:v>
                </c:pt>
                <c:pt idx="1653">
                  <c:v>165200</c:v>
                </c:pt>
                <c:pt idx="1654">
                  <c:v>165300</c:v>
                </c:pt>
                <c:pt idx="1655">
                  <c:v>165400</c:v>
                </c:pt>
                <c:pt idx="1656">
                  <c:v>165500</c:v>
                </c:pt>
                <c:pt idx="1657">
                  <c:v>165600</c:v>
                </c:pt>
                <c:pt idx="1658">
                  <c:v>165700</c:v>
                </c:pt>
                <c:pt idx="1659">
                  <c:v>165800</c:v>
                </c:pt>
                <c:pt idx="1660">
                  <c:v>165900</c:v>
                </c:pt>
                <c:pt idx="1661">
                  <c:v>166000</c:v>
                </c:pt>
                <c:pt idx="1662">
                  <c:v>166100</c:v>
                </c:pt>
                <c:pt idx="1663">
                  <c:v>166200</c:v>
                </c:pt>
                <c:pt idx="1664">
                  <c:v>166300</c:v>
                </c:pt>
                <c:pt idx="1665">
                  <c:v>166400</c:v>
                </c:pt>
                <c:pt idx="1666">
                  <c:v>166500</c:v>
                </c:pt>
                <c:pt idx="1667">
                  <c:v>166600</c:v>
                </c:pt>
                <c:pt idx="1668">
                  <c:v>166700</c:v>
                </c:pt>
                <c:pt idx="1669">
                  <c:v>166800</c:v>
                </c:pt>
                <c:pt idx="1670">
                  <c:v>166900</c:v>
                </c:pt>
                <c:pt idx="1671">
                  <c:v>167000</c:v>
                </c:pt>
                <c:pt idx="1672">
                  <c:v>167100</c:v>
                </c:pt>
                <c:pt idx="1673">
                  <c:v>167200</c:v>
                </c:pt>
                <c:pt idx="1674">
                  <c:v>167300</c:v>
                </c:pt>
                <c:pt idx="1675">
                  <c:v>167400</c:v>
                </c:pt>
                <c:pt idx="1676">
                  <c:v>167500</c:v>
                </c:pt>
                <c:pt idx="1677">
                  <c:v>167600</c:v>
                </c:pt>
                <c:pt idx="1678">
                  <c:v>167700</c:v>
                </c:pt>
                <c:pt idx="1679">
                  <c:v>167800</c:v>
                </c:pt>
                <c:pt idx="1680">
                  <c:v>167900</c:v>
                </c:pt>
                <c:pt idx="1681">
                  <c:v>168000</c:v>
                </c:pt>
                <c:pt idx="1682">
                  <c:v>168100</c:v>
                </c:pt>
                <c:pt idx="1683">
                  <c:v>168200</c:v>
                </c:pt>
                <c:pt idx="1684">
                  <c:v>168300</c:v>
                </c:pt>
                <c:pt idx="1685">
                  <c:v>168400</c:v>
                </c:pt>
                <c:pt idx="1686">
                  <c:v>168500</c:v>
                </c:pt>
                <c:pt idx="1687">
                  <c:v>168600</c:v>
                </c:pt>
                <c:pt idx="1688">
                  <c:v>168700</c:v>
                </c:pt>
                <c:pt idx="1689">
                  <c:v>168800</c:v>
                </c:pt>
                <c:pt idx="1690">
                  <c:v>168900</c:v>
                </c:pt>
                <c:pt idx="1691">
                  <c:v>169000</c:v>
                </c:pt>
                <c:pt idx="1692">
                  <c:v>169100</c:v>
                </c:pt>
                <c:pt idx="1693">
                  <c:v>169200</c:v>
                </c:pt>
                <c:pt idx="1694">
                  <c:v>169300</c:v>
                </c:pt>
                <c:pt idx="1695">
                  <c:v>169400</c:v>
                </c:pt>
                <c:pt idx="1696">
                  <c:v>169500</c:v>
                </c:pt>
                <c:pt idx="1697">
                  <c:v>169600</c:v>
                </c:pt>
                <c:pt idx="1698">
                  <c:v>169700</c:v>
                </c:pt>
                <c:pt idx="1699">
                  <c:v>169800</c:v>
                </c:pt>
                <c:pt idx="1700">
                  <c:v>169900</c:v>
                </c:pt>
                <c:pt idx="1701">
                  <c:v>170000</c:v>
                </c:pt>
                <c:pt idx="1702">
                  <c:v>170100</c:v>
                </c:pt>
                <c:pt idx="1703">
                  <c:v>170200</c:v>
                </c:pt>
                <c:pt idx="1704">
                  <c:v>170300</c:v>
                </c:pt>
                <c:pt idx="1705">
                  <c:v>170400</c:v>
                </c:pt>
                <c:pt idx="1706">
                  <c:v>170500</c:v>
                </c:pt>
                <c:pt idx="1707">
                  <c:v>170600</c:v>
                </c:pt>
                <c:pt idx="1708">
                  <c:v>170700</c:v>
                </c:pt>
                <c:pt idx="1709">
                  <c:v>170800</c:v>
                </c:pt>
                <c:pt idx="1710">
                  <c:v>170900</c:v>
                </c:pt>
                <c:pt idx="1711">
                  <c:v>171000</c:v>
                </c:pt>
                <c:pt idx="1712">
                  <c:v>171100</c:v>
                </c:pt>
                <c:pt idx="1713">
                  <c:v>171200</c:v>
                </c:pt>
                <c:pt idx="1714">
                  <c:v>171300</c:v>
                </c:pt>
                <c:pt idx="1715">
                  <c:v>171400</c:v>
                </c:pt>
                <c:pt idx="1716">
                  <c:v>171500</c:v>
                </c:pt>
                <c:pt idx="1717">
                  <c:v>171600</c:v>
                </c:pt>
                <c:pt idx="1718">
                  <c:v>171700</c:v>
                </c:pt>
                <c:pt idx="1719">
                  <c:v>171800</c:v>
                </c:pt>
                <c:pt idx="1720">
                  <c:v>171900</c:v>
                </c:pt>
                <c:pt idx="1721">
                  <c:v>172000</c:v>
                </c:pt>
                <c:pt idx="1722">
                  <c:v>172100</c:v>
                </c:pt>
                <c:pt idx="1723">
                  <c:v>172200</c:v>
                </c:pt>
                <c:pt idx="1724">
                  <c:v>172300</c:v>
                </c:pt>
                <c:pt idx="1725">
                  <c:v>172400</c:v>
                </c:pt>
                <c:pt idx="1726">
                  <c:v>172500</c:v>
                </c:pt>
                <c:pt idx="1727">
                  <c:v>172600</c:v>
                </c:pt>
                <c:pt idx="1728">
                  <c:v>172700</c:v>
                </c:pt>
                <c:pt idx="1729">
                  <c:v>172800</c:v>
                </c:pt>
                <c:pt idx="1730">
                  <c:v>172900</c:v>
                </c:pt>
                <c:pt idx="1731">
                  <c:v>173000</c:v>
                </c:pt>
                <c:pt idx="1732">
                  <c:v>173100</c:v>
                </c:pt>
                <c:pt idx="1733">
                  <c:v>173200</c:v>
                </c:pt>
                <c:pt idx="1734">
                  <c:v>173300</c:v>
                </c:pt>
                <c:pt idx="1735">
                  <c:v>173400</c:v>
                </c:pt>
                <c:pt idx="1736">
                  <c:v>173500</c:v>
                </c:pt>
                <c:pt idx="1737">
                  <c:v>173600</c:v>
                </c:pt>
                <c:pt idx="1738">
                  <c:v>173700</c:v>
                </c:pt>
                <c:pt idx="1739">
                  <c:v>173800</c:v>
                </c:pt>
                <c:pt idx="1740">
                  <c:v>173900</c:v>
                </c:pt>
                <c:pt idx="1741">
                  <c:v>174000</c:v>
                </c:pt>
                <c:pt idx="1742">
                  <c:v>174100</c:v>
                </c:pt>
                <c:pt idx="1743">
                  <c:v>174200</c:v>
                </c:pt>
                <c:pt idx="1744">
                  <c:v>174300</c:v>
                </c:pt>
                <c:pt idx="1745">
                  <c:v>174400</c:v>
                </c:pt>
                <c:pt idx="1746">
                  <c:v>174500</c:v>
                </c:pt>
                <c:pt idx="1747">
                  <c:v>174600</c:v>
                </c:pt>
                <c:pt idx="1748">
                  <c:v>174700</c:v>
                </c:pt>
                <c:pt idx="1749">
                  <c:v>174800</c:v>
                </c:pt>
                <c:pt idx="1750">
                  <c:v>174900</c:v>
                </c:pt>
                <c:pt idx="1751">
                  <c:v>175000</c:v>
                </c:pt>
                <c:pt idx="1752">
                  <c:v>175100</c:v>
                </c:pt>
                <c:pt idx="1753">
                  <c:v>175200</c:v>
                </c:pt>
                <c:pt idx="1754">
                  <c:v>175300</c:v>
                </c:pt>
                <c:pt idx="1755">
                  <c:v>175400</c:v>
                </c:pt>
                <c:pt idx="1756">
                  <c:v>175500</c:v>
                </c:pt>
                <c:pt idx="1757">
                  <c:v>175600</c:v>
                </c:pt>
                <c:pt idx="1758">
                  <c:v>175700</c:v>
                </c:pt>
                <c:pt idx="1759">
                  <c:v>175800</c:v>
                </c:pt>
                <c:pt idx="1760">
                  <c:v>175900</c:v>
                </c:pt>
                <c:pt idx="1761">
                  <c:v>176000</c:v>
                </c:pt>
                <c:pt idx="1762">
                  <c:v>176100</c:v>
                </c:pt>
                <c:pt idx="1763">
                  <c:v>176200</c:v>
                </c:pt>
                <c:pt idx="1764">
                  <c:v>176300</c:v>
                </c:pt>
                <c:pt idx="1765">
                  <c:v>176400</c:v>
                </c:pt>
                <c:pt idx="1766">
                  <c:v>176500</c:v>
                </c:pt>
                <c:pt idx="1767">
                  <c:v>176600</c:v>
                </c:pt>
                <c:pt idx="1768">
                  <c:v>176700</c:v>
                </c:pt>
                <c:pt idx="1769">
                  <c:v>176800</c:v>
                </c:pt>
                <c:pt idx="1770">
                  <c:v>176900</c:v>
                </c:pt>
                <c:pt idx="1771">
                  <c:v>177000</c:v>
                </c:pt>
                <c:pt idx="1772">
                  <c:v>177100</c:v>
                </c:pt>
                <c:pt idx="1773">
                  <c:v>177200</c:v>
                </c:pt>
                <c:pt idx="1774">
                  <c:v>177300</c:v>
                </c:pt>
                <c:pt idx="1775">
                  <c:v>177400</c:v>
                </c:pt>
                <c:pt idx="1776">
                  <c:v>177500</c:v>
                </c:pt>
                <c:pt idx="1777">
                  <c:v>177600</c:v>
                </c:pt>
                <c:pt idx="1778">
                  <c:v>177700</c:v>
                </c:pt>
                <c:pt idx="1779">
                  <c:v>177800</c:v>
                </c:pt>
                <c:pt idx="1780">
                  <c:v>177900</c:v>
                </c:pt>
                <c:pt idx="1781">
                  <c:v>178000</c:v>
                </c:pt>
                <c:pt idx="1782">
                  <c:v>178100</c:v>
                </c:pt>
                <c:pt idx="1783">
                  <c:v>178200</c:v>
                </c:pt>
                <c:pt idx="1784">
                  <c:v>178300</c:v>
                </c:pt>
                <c:pt idx="1785">
                  <c:v>178400</c:v>
                </c:pt>
                <c:pt idx="1786">
                  <c:v>178500</c:v>
                </c:pt>
                <c:pt idx="1787">
                  <c:v>178600</c:v>
                </c:pt>
                <c:pt idx="1788">
                  <c:v>178700</c:v>
                </c:pt>
                <c:pt idx="1789">
                  <c:v>178800</c:v>
                </c:pt>
                <c:pt idx="1790">
                  <c:v>178900</c:v>
                </c:pt>
                <c:pt idx="1791">
                  <c:v>179000</c:v>
                </c:pt>
                <c:pt idx="1792">
                  <c:v>179100</c:v>
                </c:pt>
                <c:pt idx="1793">
                  <c:v>179200</c:v>
                </c:pt>
                <c:pt idx="1794">
                  <c:v>179300</c:v>
                </c:pt>
                <c:pt idx="1795">
                  <c:v>179400</c:v>
                </c:pt>
                <c:pt idx="1796">
                  <c:v>179500</c:v>
                </c:pt>
                <c:pt idx="1797">
                  <c:v>179600</c:v>
                </c:pt>
                <c:pt idx="1798">
                  <c:v>179700</c:v>
                </c:pt>
                <c:pt idx="1799">
                  <c:v>179800</c:v>
                </c:pt>
                <c:pt idx="1800">
                  <c:v>179900</c:v>
                </c:pt>
                <c:pt idx="1801">
                  <c:v>180000</c:v>
                </c:pt>
                <c:pt idx="1802">
                  <c:v>180100</c:v>
                </c:pt>
                <c:pt idx="1803">
                  <c:v>180200</c:v>
                </c:pt>
                <c:pt idx="1804">
                  <c:v>180300</c:v>
                </c:pt>
                <c:pt idx="1805">
                  <c:v>180400</c:v>
                </c:pt>
                <c:pt idx="1806">
                  <c:v>180500</c:v>
                </c:pt>
                <c:pt idx="1807">
                  <c:v>180600</c:v>
                </c:pt>
                <c:pt idx="1808">
                  <c:v>180700</c:v>
                </c:pt>
                <c:pt idx="1809">
                  <c:v>180800</c:v>
                </c:pt>
                <c:pt idx="1810">
                  <c:v>180900</c:v>
                </c:pt>
                <c:pt idx="1811">
                  <c:v>181000</c:v>
                </c:pt>
                <c:pt idx="1812">
                  <c:v>181100</c:v>
                </c:pt>
                <c:pt idx="1813">
                  <c:v>181200</c:v>
                </c:pt>
                <c:pt idx="1814">
                  <c:v>181300</c:v>
                </c:pt>
                <c:pt idx="1815">
                  <c:v>181400</c:v>
                </c:pt>
                <c:pt idx="1816">
                  <c:v>181500</c:v>
                </c:pt>
                <c:pt idx="1817">
                  <c:v>181600</c:v>
                </c:pt>
                <c:pt idx="1818">
                  <c:v>181700</c:v>
                </c:pt>
                <c:pt idx="1819">
                  <c:v>181800</c:v>
                </c:pt>
                <c:pt idx="1820">
                  <c:v>181900</c:v>
                </c:pt>
                <c:pt idx="1821">
                  <c:v>182000</c:v>
                </c:pt>
                <c:pt idx="1822">
                  <c:v>182100</c:v>
                </c:pt>
                <c:pt idx="1823">
                  <c:v>182200</c:v>
                </c:pt>
                <c:pt idx="1824">
                  <c:v>182300</c:v>
                </c:pt>
                <c:pt idx="1825">
                  <c:v>182400</c:v>
                </c:pt>
                <c:pt idx="1826">
                  <c:v>182500</c:v>
                </c:pt>
                <c:pt idx="1827">
                  <c:v>182600</c:v>
                </c:pt>
                <c:pt idx="1828">
                  <c:v>182700</c:v>
                </c:pt>
                <c:pt idx="1829">
                  <c:v>182800</c:v>
                </c:pt>
                <c:pt idx="1830">
                  <c:v>182900</c:v>
                </c:pt>
                <c:pt idx="1831">
                  <c:v>183000</c:v>
                </c:pt>
                <c:pt idx="1832">
                  <c:v>183100</c:v>
                </c:pt>
                <c:pt idx="1833">
                  <c:v>183200</c:v>
                </c:pt>
                <c:pt idx="1834">
                  <c:v>183300</c:v>
                </c:pt>
                <c:pt idx="1835">
                  <c:v>183400</c:v>
                </c:pt>
                <c:pt idx="1836">
                  <c:v>183500</c:v>
                </c:pt>
                <c:pt idx="1837">
                  <c:v>183600</c:v>
                </c:pt>
                <c:pt idx="1838">
                  <c:v>183700</c:v>
                </c:pt>
                <c:pt idx="1839">
                  <c:v>183800</c:v>
                </c:pt>
                <c:pt idx="1840">
                  <c:v>183900</c:v>
                </c:pt>
                <c:pt idx="1841">
                  <c:v>184000</c:v>
                </c:pt>
                <c:pt idx="1842">
                  <c:v>184100</c:v>
                </c:pt>
                <c:pt idx="1843">
                  <c:v>184200</c:v>
                </c:pt>
                <c:pt idx="1844">
                  <c:v>184300</c:v>
                </c:pt>
                <c:pt idx="1845">
                  <c:v>184400</c:v>
                </c:pt>
                <c:pt idx="1846">
                  <c:v>184500</c:v>
                </c:pt>
                <c:pt idx="1847">
                  <c:v>184600</c:v>
                </c:pt>
                <c:pt idx="1848">
                  <c:v>184700</c:v>
                </c:pt>
                <c:pt idx="1849">
                  <c:v>184800</c:v>
                </c:pt>
                <c:pt idx="1850">
                  <c:v>184900</c:v>
                </c:pt>
                <c:pt idx="1851">
                  <c:v>185000</c:v>
                </c:pt>
                <c:pt idx="1852">
                  <c:v>185100</c:v>
                </c:pt>
                <c:pt idx="1853">
                  <c:v>185200</c:v>
                </c:pt>
                <c:pt idx="1854">
                  <c:v>185300</c:v>
                </c:pt>
                <c:pt idx="1855">
                  <c:v>185400</c:v>
                </c:pt>
                <c:pt idx="1856">
                  <c:v>185500</c:v>
                </c:pt>
                <c:pt idx="1857">
                  <c:v>185600</c:v>
                </c:pt>
                <c:pt idx="1858">
                  <c:v>185700</c:v>
                </c:pt>
                <c:pt idx="1859">
                  <c:v>185800</c:v>
                </c:pt>
                <c:pt idx="1860">
                  <c:v>185900</c:v>
                </c:pt>
                <c:pt idx="1861">
                  <c:v>186000</c:v>
                </c:pt>
                <c:pt idx="1862">
                  <c:v>186100</c:v>
                </c:pt>
                <c:pt idx="1863">
                  <c:v>186200</c:v>
                </c:pt>
                <c:pt idx="1864">
                  <c:v>186300</c:v>
                </c:pt>
                <c:pt idx="1865">
                  <c:v>186400</c:v>
                </c:pt>
                <c:pt idx="1866">
                  <c:v>186500</c:v>
                </c:pt>
                <c:pt idx="1867">
                  <c:v>186600</c:v>
                </c:pt>
                <c:pt idx="1868">
                  <c:v>186700</c:v>
                </c:pt>
                <c:pt idx="1869">
                  <c:v>186800</c:v>
                </c:pt>
                <c:pt idx="1870">
                  <c:v>186900</c:v>
                </c:pt>
                <c:pt idx="1871">
                  <c:v>187000</c:v>
                </c:pt>
                <c:pt idx="1872">
                  <c:v>187100</c:v>
                </c:pt>
                <c:pt idx="1873">
                  <c:v>187200</c:v>
                </c:pt>
                <c:pt idx="1874">
                  <c:v>187300</c:v>
                </c:pt>
                <c:pt idx="1875">
                  <c:v>187400</c:v>
                </c:pt>
                <c:pt idx="1876">
                  <c:v>187500</c:v>
                </c:pt>
                <c:pt idx="1877">
                  <c:v>187600</c:v>
                </c:pt>
                <c:pt idx="1878">
                  <c:v>187700</c:v>
                </c:pt>
                <c:pt idx="1879">
                  <c:v>187800</c:v>
                </c:pt>
                <c:pt idx="1880">
                  <c:v>187900</c:v>
                </c:pt>
                <c:pt idx="1881">
                  <c:v>188000</c:v>
                </c:pt>
                <c:pt idx="1882">
                  <c:v>188100</c:v>
                </c:pt>
                <c:pt idx="1883">
                  <c:v>188200</c:v>
                </c:pt>
                <c:pt idx="1884">
                  <c:v>188300</c:v>
                </c:pt>
                <c:pt idx="1885">
                  <c:v>188400</c:v>
                </c:pt>
                <c:pt idx="1886">
                  <c:v>188500</c:v>
                </c:pt>
                <c:pt idx="1887">
                  <c:v>188600</c:v>
                </c:pt>
                <c:pt idx="1888">
                  <c:v>188700</c:v>
                </c:pt>
                <c:pt idx="1889">
                  <c:v>188800</c:v>
                </c:pt>
                <c:pt idx="1890">
                  <c:v>188900</c:v>
                </c:pt>
                <c:pt idx="1891">
                  <c:v>189000</c:v>
                </c:pt>
                <c:pt idx="1892">
                  <c:v>189100</c:v>
                </c:pt>
                <c:pt idx="1893">
                  <c:v>189200</c:v>
                </c:pt>
                <c:pt idx="1894">
                  <c:v>189300</c:v>
                </c:pt>
                <c:pt idx="1895">
                  <c:v>189400</c:v>
                </c:pt>
                <c:pt idx="1896">
                  <c:v>189500</c:v>
                </c:pt>
                <c:pt idx="1897">
                  <c:v>189600</c:v>
                </c:pt>
                <c:pt idx="1898">
                  <c:v>189700</c:v>
                </c:pt>
                <c:pt idx="1899">
                  <c:v>189800</c:v>
                </c:pt>
                <c:pt idx="1900">
                  <c:v>189900</c:v>
                </c:pt>
                <c:pt idx="1901">
                  <c:v>190000</c:v>
                </c:pt>
                <c:pt idx="1902">
                  <c:v>190100</c:v>
                </c:pt>
                <c:pt idx="1903">
                  <c:v>190200</c:v>
                </c:pt>
                <c:pt idx="1904">
                  <c:v>190300</c:v>
                </c:pt>
                <c:pt idx="1905">
                  <c:v>190400</c:v>
                </c:pt>
                <c:pt idx="1906">
                  <c:v>190500</c:v>
                </c:pt>
                <c:pt idx="1907">
                  <c:v>190600</c:v>
                </c:pt>
                <c:pt idx="1908">
                  <c:v>190700</c:v>
                </c:pt>
                <c:pt idx="1909">
                  <c:v>190800</c:v>
                </c:pt>
                <c:pt idx="1910">
                  <c:v>190900</c:v>
                </c:pt>
                <c:pt idx="1911">
                  <c:v>191000</c:v>
                </c:pt>
                <c:pt idx="1912">
                  <c:v>191100</c:v>
                </c:pt>
                <c:pt idx="1913">
                  <c:v>191200</c:v>
                </c:pt>
                <c:pt idx="1914">
                  <c:v>191300</c:v>
                </c:pt>
                <c:pt idx="1915">
                  <c:v>191400</c:v>
                </c:pt>
                <c:pt idx="1916">
                  <c:v>191500</c:v>
                </c:pt>
                <c:pt idx="1917">
                  <c:v>191600</c:v>
                </c:pt>
                <c:pt idx="1918">
                  <c:v>191700</c:v>
                </c:pt>
                <c:pt idx="1919">
                  <c:v>191800</c:v>
                </c:pt>
                <c:pt idx="1920">
                  <c:v>191900</c:v>
                </c:pt>
                <c:pt idx="1921">
                  <c:v>192000</c:v>
                </c:pt>
                <c:pt idx="1922">
                  <c:v>192100</c:v>
                </c:pt>
                <c:pt idx="1923">
                  <c:v>192200</c:v>
                </c:pt>
                <c:pt idx="1924">
                  <c:v>192300</c:v>
                </c:pt>
                <c:pt idx="1925">
                  <c:v>192400</c:v>
                </c:pt>
                <c:pt idx="1926">
                  <c:v>192500</c:v>
                </c:pt>
                <c:pt idx="1927">
                  <c:v>192600</c:v>
                </c:pt>
                <c:pt idx="1928">
                  <c:v>192700</c:v>
                </c:pt>
                <c:pt idx="1929">
                  <c:v>192800</c:v>
                </c:pt>
                <c:pt idx="1930">
                  <c:v>192900</c:v>
                </c:pt>
                <c:pt idx="1931">
                  <c:v>193000</c:v>
                </c:pt>
                <c:pt idx="1932">
                  <c:v>193100</c:v>
                </c:pt>
                <c:pt idx="1933">
                  <c:v>193200</c:v>
                </c:pt>
                <c:pt idx="1934">
                  <c:v>193300</c:v>
                </c:pt>
                <c:pt idx="1935">
                  <c:v>193400</c:v>
                </c:pt>
                <c:pt idx="1936">
                  <c:v>193500</c:v>
                </c:pt>
                <c:pt idx="1937">
                  <c:v>193600</c:v>
                </c:pt>
                <c:pt idx="1938">
                  <c:v>193700</c:v>
                </c:pt>
                <c:pt idx="1939">
                  <c:v>193800</c:v>
                </c:pt>
                <c:pt idx="1940">
                  <c:v>193900</c:v>
                </c:pt>
                <c:pt idx="1941">
                  <c:v>194000</c:v>
                </c:pt>
                <c:pt idx="1942">
                  <c:v>194100</c:v>
                </c:pt>
                <c:pt idx="1943">
                  <c:v>194200</c:v>
                </c:pt>
                <c:pt idx="1944">
                  <c:v>194300</c:v>
                </c:pt>
                <c:pt idx="1945">
                  <c:v>194400</c:v>
                </c:pt>
                <c:pt idx="1946">
                  <c:v>194500</c:v>
                </c:pt>
                <c:pt idx="1947">
                  <c:v>194600</c:v>
                </c:pt>
                <c:pt idx="1948">
                  <c:v>194700</c:v>
                </c:pt>
                <c:pt idx="1949">
                  <c:v>194800</c:v>
                </c:pt>
                <c:pt idx="1950">
                  <c:v>194900</c:v>
                </c:pt>
                <c:pt idx="1951">
                  <c:v>195000</c:v>
                </c:pt>
                <c:pt idx="1952">
                  <c:v>195100</c:v>
                </c:pt>
                <c:pt idx="1953">
                  <c:v>195200</c:v>
                </c:pt>
                <c:pt idx="1954">
                  <c:v>195300</c:v>
                </c:pt>
                <c:pt idx="1955">
                  <c:v>195400</c:v>
                </c:pt>
                <c:pt idx="1956">
                  <c:v>195500</c:v>
                </c:pt>
                <c:pt idx="1957">
                  <c:v>195600</c:v>
                </c:pt>
                <c:pt idx="1958">
                  <c:v>195700</c:v>
                </c:pt>
                <c:pt idx="1959">
                  <c:v>195800</c:v>
                </c:pt>
                <c:pt idx="1960">
                  <c:v>195900</c:v>
                </c:pt>
                <c:pt idx="1961">
                  <c:v>196000</c:v>
                </c:pt>
                <c:pt idx="1962">
                  <c:v>196100</c:v>
                </c:pt>
                <c:pt idx="1963">
                  <c:v>196200</c:v>
                </c:pt>
                <c:pt idx="1964">
                  <c:v>196300</c:v>
                </c:pt>
                <c:pt idx="1965">
                  <c:v>196400</c:v>
                </c:pt>
                <c:pt idx="1966">
                  <c:v>196500</c:v>
                </c:pt>
                <c:pt idx="1967">
                  <c:v>196600</c:v>
                </c:pt>
                <c:pt idx="1968">
                  <c:v>196700</c:v>
                </c:pt>
                <c:pt idx="1969">
                  <c:v>196800</c:v>
                </c:pt>
                <c:pt idx="1970">
                  <c:v>196900</c:v>
                </c:pt>
                <c:pt idx="1971">
                  <c:v>197000</c:v>
                </c:pt>
                <c:pt idx="1972">
                  <c:v>197100</c:v>
                </c:pt>
                <c:pt idx="1973">
                  <c:v>197200</c:v>
                </c:pt>
                <c:pt idx="1974">
                  <c:v>197300</c:v>
                </c:pt>
                <c:pt idx="1975">
                  <c:v>197400</c:v>
                </c:pt>
                <c:pt idx="1976">
                  <c:v>197500</c:v>
                </c:pt>
                <c:pt idx="1977">
                  <c:v>197600</c:v>
                </c:pt>
                <c:pt idx="1978">
                  <c:v>197700</c:v>
                </c:pt>
                <c:pt idx="1979">
                  <c:v>197800</c:v>
                </c:pt>
                <c:pt idx="1980">
                  <c:v>197900</c:v>
                </c:pt>
                <c:pt idx="1981">
                  <c:v>198000</c:v>
                </c:pt>
                <c:pt idx="1982">
                  <c:v>198100</c:v>
                </c:pt>
                <c:pt idx="1983">
                  <c:v>198200</c:v>
                </c:pt>
                <c:pt idx="1984">
                  <c:v>198300</c:v>
                </c:pt>
                <c:pt idx="1985">
                  <c:v>198400</c:v>
                </c:pt>
                <c:pt idx="1986">
                  <c:v>198500</c:v>
                </c:pt>
                <c:pt idx="1987">
                  <c:v>198600</c:v>
                </c:pt>
                <c:pt idx="1988">
                  <c:v>198700</c:v>
                </c:pt>
                <c:pt idx="1989">
                  <c:v>198800</c:v>
                </c:pt>
                <c:pt idx="1990">
                  <c:v>198900</c:v>
                </c:pt>
                <c:pt idx="1991">
                  <c:v>199000</c:v>
                </c:pt>
                <c:pt idx="1992">
                  <c:v>199100</c:v>
                </c:pt>
                <c:pt idx="1993">
                  <c:v>199200</c:v>
                </c:pt>
                <c:pt idx="1994">
                  <c:v>199300</c:v>
                </c:pt>
                <c:pt idx="1995">
                  <c:v>199400</c:v>
                </c:pt>
                <c:pt idx="1996">
                  <c:v>199500</c:v>
                </c:pt>
                <c:pt idx="1997">
                  <c:v>199600</c:v>
                </c:pt>
                <c:pt idx="1998">
                  <c:v>199700</c:v>
                </c:pt>
                <c:pt idx="1999">
                  <c:v>199800</c:v>
                </c:pt>
                <c:pt idx="2000">
                  <c:v>199900</c:v>
                </c:pt>
                <c:pt idx="2001">
                  <c:v>200000</c:v>
                </c:pt>
                <c:pt idx="2002">
                  <c:v>201000</c:v>
                </c:pt>
                <c:pt idx="2003">
                  <c:v>202000</c:v>
                </c:pt>
                <c:pt idx="2004">
                  <c:v>203000</c:v>
                </c:pt>
                <c:pt idx="2005">
                  <c:v>204000</c:v>
                </c:pt>
                <c:pt idx="2006">
                  <c:v>205000</c:v>
                </c:pt>
                <c:pt idx="2007">
                  <c:v>206000</c:v>
                </c:pt>
                <c:pt idx="2008">
                  <c:v>207000</c:v>
                </c:pt>
                <c:pt idx="2009">
                  <c:v>208000</c:v>
                </c:pt>
                <c:pt idx="2010">
                  <c:v>209000</c:v>
                </c:pt>
                <c:pt idx="2011">
                  <c:v>210000</c:v>
                </c:pt>
                <c:pt idx="2012">
                  <c:v>211000</c:v>
                </c:pt>
                <c:pt idx="2013">
                  <c:v>212000</c:v>
                </c:pt>
                <c:pt idx="2014">
                  <c:v>213000</c:v>
                </c:pt>
                <c:pt idx="2015">
                  <c:v>214000</c:v>
                </c:pt>
                <c:pt idx="2016">
                  <c:v>215000</c:v>
                </c:pt>
                <c:pt idx="2017">
                  <c:v>216000</c:v>
                </c:pt>
                <c:pt idx="2018">
                  <c:v>217000</c:v>
                </c:pt>
                <c:pt idx="2019">
                  <c:v>218000</c:v>
                </c:pt>
                <c:pt idx="2020">
                  <c:v>219000</c:v>
                </c:pt>
                <c:pt idx="2021">
                  <c:v>220000</c:v>
                </c:pt>
                <c:pt idx="2022">
                  <c:v>221000</c:v>
                </c:pt>
                <c:pt idx="2023">
                  <c:v>222000</c:v>
                </c:pt>
                <c:pt idx="2024">
                  <c:v>223000</c:v>
                </c:pt>
                <c:pt idx="2025">
                  <c:v>224000</c:v>
                </c:pt>
                <c:pt idx="2026">
                  <c:v>225000</c:v>
                </c:pt>
                <c:pt idx="2027">
                  <c:v>226000</c:v>
                </c:pt>
                <c:pt idx="2028">
                  <c:v>227000</c:v>
                </c:pt>
                <c:pt idx="2029">
                  <c:v>228000</c:v>
                </c:pt>
                <c:pt idx="2030">
                  <c:v>229000</c:v>
                </c:pt>
                <c:pt idx="2031">
                  <c:v>230000</c:v>
                </c:pt>
                <c:pt idx="2032">
                  <c:v>231000</c:v>
                </c:pt>
                <c:pt idx="2033">
                  <c:v>232000</c:v>
                </c:pt>
                <c:pt idx="2034">
                  <c:v>233000</c:v>
                </c:pt>
                <c:pt idx="2035">
                  <c:v>234000</c:v>
                </c:pt>
                <c:pt idx="2036">
                  <c:v>235000</c:v>
                </c:pt>
                <c:pt idx="2037">
                  <c:v>236000</c:v>
                </c:pt>
                <c:pt idx="2038">
                  <c:v>237000</c:v>
                </c:pt>
                <c:pt idx="2039">
                  <c:v>238000</c:v>
                </c:pt>
                <c:pt idx="2040">
                  <c:v>239000</c:v>
                </c:pt>
                <c:pt idx="2041">
                  <c:v>240000</c:v>
                </c:pt>
                <c:pt idx="2042">
                  <c:v>241000</c:v>
                </c:pt>
                <c:pt idx="2043">
                  <c:v>242000</c:v>
                </c:pt>
                <c:pt idx="2044">
                  <c:v>243000</c:v>
                </c:pt>
                <c:pt idx="2045">
                  <c:v>244000</c:v>
                </c:pt>
                <c:pt idx="2046">
                  <c:v>245000</c:v>
                </c:pt>
                <c:pt idx="2047">
                  <c:v>246000</c:v>
                </c:pt>
                <c:pt idx="2048">
                  <c:v>247000</c:v>
                </c:pt>
                <c:pt idx="2049">
                  <c:v>248000</c:v>
                </c:pt>
                <c:pt idx="2050">
                  <c:v>249000</c:v>
                </c:pt>
                <c:pt idx="2051">
                  <c:v>250000</c:v>
                </c:pt>
                <c:pt idx="2052">
                  <c:v>251000</c:v>
                </c:pt>
                <c:pt idx="2053">
                  <c:v>252000</c:v>
                </c:pt>
                <c:pt idx="2054">
                  <c:v>253000</c:v>
                </c:pt>
                <c:pt idx="2055">
                  <c:v>254000</c:v>
                </c:pt>
                <c:pt idx="2056">
                  <c:v>255000</c:v>
                </c:pt>
                <c:pt idx="2057">
                  <c:v>256000</c:v>
                </c:pt>
                <c:pt idx="2058">
                  <c:v>257000</c:v>
                </c:pt>
                <c:pt idx="2059">
                  <c:v>258000</c:v>
                </c:pt>
                <c:pt idx="2060">
                  <c:v>259000</c:v>
                </c:pt>
                <c:pt idx="2061">
                  <c:v>260000</c:v>
                </c:pt>
                <c:pt idx="2062">
                  <c:v>261000</c:v>
                </c:pt>
                <c:pt idx="2063">
                  <c:v>262000</c:v>
                </c:pt>
                <c:pt idx="2064">
                  <c:v>263000</c:v>
                </c:pt>
                <c:pt idx="2065">
                  <c:v>264000</c:v>
                </c:pt>
                <c:pt idx="2066">
                  <c:v>265000</c:v>
                </c:pt>
                <c:pt idx="2067">
                  <c:v>266000</c:v>
                </c:pt>
                <c:pt idx="2068">
                  <c:v>267000</c:v>
                </c:pt>
                <c:pt idx="2069">
                  <c:v>268000</c:v>
                </c:pt>
                <c:pt idx="2070">
                  <c:v>269000</c:v>
                </c:pt>
                <c:pt idx="2071">
                  <c:v>270000</c:v>
                </c:pt>
                <c:pt idx="2072">
                  <c:v>271000</c:v>
                </c:pt>
                <c:pt idx="2073">
                  <c:v>272000</c:v>
                </c:pt>
                <c:pt idx="2074">
                  <c:v>273000</c:v>
                </c:pt>
                <c:pt idx="2075">
                  <c:v>274000</c:v>
                </c:pt>
                <c:pt idx="2076">
                  <c:v>275000</c:v>
                </c:pt>
                <c:pt idx="2077">
                  <c:v>276000</c:v>
                </c:pt>
                <c:pt idx="2078">
                  <c:v>277000</c:v>
                </c:pt>
                <c:pt idx="2079">
                  <c:v>278000</c:v>
                </c:pt>
                <c:pt idx="2080">
                  <c:v>279000</c:v>
                </c:pt>
                <c:pt idx="2081">
                  <c:v>280000</c:v>
                </c:pt>
                <c:pt idx="2082">
                  <c:v>281000</c:v>
                </c:pt>
                <c:pt idx="2083">
                  <c:v>282000</c:v>
                </c:pt>
                <c:pt idx="2084">
                  <c:v>283000</c:v>
                </c:pt>
                <c:pt idx="2085">
                  <c:v>284000</c:v>
                </c:pt>
                <c:pt idx="2086">
                  <c:v>285000</c:v>
                </c:pt>
                <c:pt idx="2087">
                  <c:v>286000</c:v>
                </c:pt>
                <c:pt idx="2088">
                  <c:v>287000</c:v>
                </c:pt>
                <c:pt idx="2089">
                  <c:v>288000</c:v>
                </c:pt>
                <c:pt idx="2090">
                  <c:v>289000</c:v>
                </c:pt>
                <c:pt idx="2091">
                  <c:v>290000</c:v>
                </c:pt>
                <c:pt idx="2092">
                  <c:v>291000</c:v>
                </c:pt>
                <c:pt idx="2093">
                  <c:v>292000</c:v>
                </c:pt>
                <c:pt idx="2094">
                  <c:v>293000</c:v>
                </c:pt>
                <c:pt idx="2095">
                  <c:v>294000</c:v>
                </c:pt>
                <c:pt idx="2096">
                  <c:v>295000</c:v>
                </c:pt>
                <c:pt idx="2097">
                  <c:v>296000</c:v>
                </c:pt>
                <c:pt idx="2098">
                  <c:v>297000</c:v>
                </c:pt>
                <c:pt idx="2099">
                  <c:v>298000</c:v>
                </c:pt>
                <c:pt idx="2100">
                  <c:v>299000</c:v>
                </c:pt>
                <c:pt idx="2101">
                  <c:v>300000</c:v>
                </c:pt>
                <c:pt idx="2102">
                  <c:v>301000</c:v>
                </c:pt>
                <c:pt idx="2103">
                  <c:v>302000</c:v>
                </c:pt>
                <c:pt idx="2104">
                  <c:v>303000</c:v>
                </c:pt>
                <c:pt idx="2105">
                  <c:v>304000</c:v>
                </c:pt>
                <c:pt idx="2106">
                  <c:v>305000</c:v>
                </c:pt>
                <c:pt idx="2107">
                  <c:v>306000</c:v>
                </c:pt>
                <c:pt idx="2108">
                  <c:v>307000</c:v>
                </c:pt>
                <c:pt idx="2109">
                  <c:v>308000</c:v>
                </c:pt>
                <c:pt idx="2110">
                  <c:v>309000</c:v>
                </c:pt>
                <c:pt idx="2111">
                  <c:v>310000</c:v>
                </c:pt>
                <c:pt idx="2112">
                  <c:v>311000</c:v>
                </c:pt>
                <c:pt idx="2113">
                  <c:v>312000</c:v>
                </c:pt>
                <c:pt idx="2114">
                  <c:v>313000</c:v>
                </c:pt>
                <c:pt idx="2115">
                  <c:v>314000</c:v>
                </c:pt>
                <c:pt idx="2116">
                  <c:v>315000</c:v>
                </c:pt>
                <c:pt idx="2117">
                  <c:v>316000</c:v>
                </c:pt>
                <c:pt idx="2118">
                  <c:v>317000</c:v>
                </c:pt>
                <c:pt idx="2119">
                  <c:v>318000</c:v>
                </c:pt>
                <c:pt idx="2120">
                  <c:v>319000</c:v>
                </c:pt>
                <c:pt idx="2121">
                  <c:v>320000</c:v>
                </c:pt>
                <c:pt idx="2122">
                  <c:v>321000</c:v>
                </c:pt>
                <c:pt idx="2123">
                  <c:v>322000</c:v>
                </c:pt>
                <c:pt idx="2124">
                  <c:v>323000</c:v>
                </c:pt>
                <c:pt idx="2125">
                  <c:v>324000</c:v>
                </c:pt>
                <c:pt idx="2126">
                  <c:v>325000</c:v>
                </c:pt>
                <c:pt idx="2127">
                  <c:v>326000</c:v>
                </c:pt>
                <c:pt idx="2128">
                  <c:v>327000</c:v>
                </c:pt>
                <c:pt idx="2129">
                  <c:v>328000</c:v>
                </c:pt>
                <c:pt idx="2130">
                  <c:v>329000</c:v>
                </c:pt>
                <c:pt idx="2131">
                  <c:v>330000</c:v>
                </c:pt>
                <c:pt idx="2132">
                  <c:v>331000</c:v>
                </c:pt>
                <c:pt idx="2133">
                  <c:v>332000</c:v>
                </c:pt>
                <c:pt idx="2134">
                  <c:v>333000</c:v>
                </c:pt>
                <c:pt idx="2135">
                  <c:v>334000</c:v>
                </c:pt>
                <c:pt idx="2136">
                  <c:v>335000</c:v>
                </c:pt>
                <c:pt idx="2137">
                  <c:v>336000</c:v>
                </c:pt>
                <c:pt idx="2138">
                  <c:v>337000</c:v>
                </c:pt>
                <c:pt idx="2139">
                  <c:v>338000</c:v>
                </c:pt>
                <c:pt idx="2140">
                  <c:v>339000</c:v>
                </c:pt>
                <c:pt idx="2141">
                  <c:v>340000</c:v>
                </c:pt>
                <c:pt idx="2142">
                  <c:v>341000</c:v>
                </c:pt>
                <c:pt idx="2143">
                  <c:v>342000</c:v>
                </c:pt>
                <c:pt idx="2144">
                  <c:v>343000</c:v>
                </c:pt>
                <c:pt idx="2145">
                  <c:v>344000</c:v>
                </c:pt>
                <c:pt idx="2146">
                  <c:v>345000</c:v>
                </c:pt>
                <c:pt idx="2147">
                  <c:v>346000</c:v>
                </c:pt>
                <c:pt idx="2148">
                  <c:v>347000</c:v>
                </c:pt>
                <c:pt idx="2149">
                  <c:v>348000</c:v>
                </c:pt>
                <c:pt idx="2150">
                  <c:v>349000</c:v>
                </c:pt>
                <c:pt idx="2151">
                  <c:v>350000</c:v>
                </c:pt>
                <c:pt idx="2152">
                  <c:v>351000</c:v>
                </c:pt>
                <c:pt idx="2153">
                  <c:v>352000</c:v>
                </c:pt>
                <c:pt idx="2154">
                  <c:v>353000</c:v>
                </c:pt>
                <c:pt idx="2155">
                  <c:v>354000</c:v>
                </c:pt>
                <c:pt idx="2156">
                  <c:v>355000</c:v>
                </c:pt>
                <c:pt idx="2157">
                  <c:v>356000</c:v>
                </c:pt>
                <c:pt idx="2158">
                  <c:v>357000</c:v>
                </c:pt>
                <c:pt idx="2159">
                  <c:v>358000</c:v>
                </c:pt>
                <c:pt idx="2160">
                  <c:v>359000</c:v>
                </c:pt>
                <c:pt idx="2161">
                  <c:v>360000</c:v>
                </c:pt>
                <c:pt idx="2162">
                  <c:v>361000</c:v>
                </c:pt>
                <c:pt idx="2163">
                  <c:v>362000</c:v>
                </c:pt>
                <c:pt idx="2164">
                  <c:v>363000</c:v>
                </c:pt>
                <c:pt idx="2165">
                  <c:v>364000</c:v>
                </c:pt>
                <c:pt idx="2166">
                  <c:v>365000</c:v>
                </c:pt>
                <c:pt idx="2167">
                  <c:v>366000</c:v>
                </c:pt>
                <c:pt idx="2168">
                  <c:v>367000</c:v>
                </c:pt>
                <c:pt idx="2169">
                  <c:v>368000</c:v>
                </c:pt>
                <c:pt idx="2170">
                  <c:v>369000</c:v>
                </c:pt>
                <c:pt idx="2171">
                  <c:v>370000</c:v>
                </c:pt>
                <c:pt idx="2172">
                  <c:v>371000</c:v>
                </c:pt>
                <c:pt idx="2173">
                  <c:v>372000</c:v>
                </c:pt>
                <c:pt idx="2174">
                  <c:v>373000</c:v>
                </c:pt>
                <c:pt idx="2175">
                  <c:v>374000</c:v>
                </c:pt>
                <c:pt idx="2176">
                  <c:v>375000</c:v>
                </c:pt>
                <c:pt idx="2177">
                  <c:v>376000</c:v>
                </c:pt>
                <c:pt idx="2178">
                  <c:v>377000</c:v>
                </c:pt>
                <c:pt idx="2179">
                  <c:v>378000</c:v>
                </c:pt>
                <c:pt idx="2180">
                  <c:v>379000</c:v>
                </c:pt>
                <c:pt idx="2181">
                  <c:v>380000</c:v>
                </c:pt>
                <c:pt idx="2182">
                  <c:v>381000</c:v>
                </c:pt>
                <c:pt idx="2183">
                  <c:v>382000</c:v>
                </c:pt>
                <c:pt idx="2184">
                  <c:v>383000</c:v>
                </c:pt>
                <c:pt idx="2185">
                  <c:v>384000</c:v>
                </c:pt>
                <c:pt idx="2186">
                  <c:v>385000</c:v>
                </c:pt>
                <c:pt idx="2187">
                  <c:v>386000</c:v>
                </c:pt>
                <c:pt idx="2188">
                  <c:v>387000</c:v>
                </c:pt>
                <c:pt idx="2189">
                  <c:v>388000</c:v>
                </c:pt>
                <c:pt idx="2190">
                  <c:v>389000</c:v>
                </c:pt>
                <c:pt idx="2191">
                  <c:v>390000</c:v>
                </c:pt>
                <c:pt idx="2192">
                  <c:v>391000</c:v>
                </c:pt>
                <c:pt idx="2193">
                  <c:v>392000</c:v>
                </c:pt>
                <c:pt idx="2194">
                  <c:v>393000</c:v>
                </c:pt>
                <c:pt idx="2195">
                  <c:v>394000</c:v>
                </c:pt>
                <c:pt idx="2196">
                  <c:v>395000</c:v>
                </c:pt>
                <c:pt idx="2197">
                  <c:v>396000</c:v>
                </c:pt>
                <c:pt idx="2198">
                  <c:v>397000</c:v>
                </c:pt>
                <c:pt idx="2199">
                  <c:v>398000</c:v>
                </c:pt>
                <c:pt idx="2200">
                  <c:v>399000</c:v>
                </c:pt>
                <c:pt idx="2201">
                  <c:v>400000</c:v>
                </c:pt>
                <c:pt idx="2202">
                  <c:v>401000</c:v>
                </c:pt>
                <c:pt idx="2203">
                  <c:v>402000</c:v>
                </c:pt>
                <c:pt idx="2204">
                  <c:v>403000</c:v>
                </c:pt>
                <c:pt idx="2205">
                  <c:v>404000</c:v>
                </c:pt>
                <c:pt idx="2206">
                  <c:v>405000</c:v>
                </c:pt>
                <c:pt idx="2207">
                  <c:v>406000</c:v>
                </c:pt>
                <c:pt idx="2208">
                  <c:v>407000</c:v>
                </c:pt>
                <c:pt idx="2209">
                  <c:v>408000</c:v>
                </c:pt>
                <c:pt idx="2210">
                  <c:v>409000</c:v>
                </c:pt>
                <c:pt idx="2211">
                  <c:v>410000</c:v>
                </c:pt>
                <c:pt idx="2212">
                  <c:v>411000</c:v>
                </c:pt>
                <c:pt idx="2213">
                  <c:v>412000</c:v>
                </c:pt>
                <c:pt idx="2214">
                  <c:v>413000</c:v>
                </c:pt>
                <c:pt idx="2215">
                  <c:v>414000</c:v>
                </c:pt>
                <c:pt idx="2216">
                  <c:v>415000</c:v>
                </c:pt>
                <c:pt idx="2217">
                  <c:v>416000</c:v>
                </c:pt>
                <c:pt idx="2218">
                  <c:v>417000</c:v>
                </c:pt>
                <c:pt idx="2219">
                  <c:v>418000</c:v>
                </c:pt>
                <c:pt idx="2220">
                  <c:v>419000</c:v>
                </c:pt>
                <c:pt idx="2221">
                  <c:v>420000</c:v>
                </c:pt>
                <c:pt idx="2222">
                  <c:v>421000</c:v>
                </c:pt>
                <c:pt idx="2223">
                  <c:v>422000</c:v>
                </c:pt>
                <c:pt idx="2224">
                  <c:v>423000</c:v>
                </c:pt>
                <c:pt idx="2225">
                  <c:v>424000</c:v>
                </c:pt>
                <c:pt idx="2226">
                  <c:v>425000</c:v>
                </c:pt>
                <c:pt idx="2227">
                  <c:v>426000</c:v>
                </c:pt>
                <c:pt idx="2228">
                  <c:v>427000</c:v>
                </c:pt>
                <c:pt idx="2229">
                  <c:v>428000</c:v>
                </c:pt>
                <c:pt idx="2230">
                  <c:v>429000</c:v>
                </c:pt>
                <c:pt idx="2231">
                  <c:v>430000</c:v>
                </c:pt>
                <c:pt idx="2232">
                  <c:v>431000</c:v>
                </c:pt>
                <c:pt idx="2233">
                  <c:v>432000</c:v>
                </c:pt>
                <c:pt idx="2234">
                  <c:v>433000</c:v>
                </c:pt>
                <c:pt idx="2235">
                  <c:v>434000</c:v>
                </c:pt>
                <c:pt idx="2236">
                  <c:v>435000</c:v>
                </c:pt>
                <c:pt idx="2237">
                  <c:v>436000</c:v>
                </c:pt>
                <c:pt idx="2238">
                  <c:v>437000</c:v>
                </c:pt>
                <c:pt idx="2239">
                  <c:v>438000</c:v>
                </c:pt>
                <c:pt idx="2240">
                  <c:v>439000</c:v>
                </c:pt>
                <c:pt idx="2241">
                  <c:v>440000</c:v>
                </c:pt>
                <c:pt idx="2242">
                  <c:v>441000</c:v>
                </c:pt>
                <c:pt idx="2243">
                  <c:v>442000</c:v>
                </c:pt>
                <c:pt idx="2244">
                  <c:v>443000</c:v>
                </c:pt>
                <c:pt idx="2245">
                  <c:v>444000</c:v>
                </c:pt>
                <c:pt idx="2246">
                  <c:v>445000</c:v>
                </c:pt>
                <c:pt idx="2247">
                  <c:v>446000</c:v>
                </c:pt>
                <c:pt idx="2248">
                  <c:v>447000</c:v>
                </c:pt>
                <c:pt idx="2249">
                  <c:v>448000</c:v>
                </c:pt>
                <c:pt idx="2250">
                  <c:v>449000</c:v>
                </c:pt>
                <c:pt idx="2251">
                  <c:v>450000</c:v>
                </c:pt>
                <c:pt idx="2252">
                  <c:v>451000</c:v>
                </c:pt>
                <c:pt idx="2253">
                  <c:v>452000</c:v>
                </c:pt>
                <c:pt idx="2254">
                  <c:v>453000</c:v>
                </c:pt>
                <c:pt idx="2255">
                  <c:v>454000</c:v>
                </c:pt>
                <c:pt idx="2256">
                  <c:v>455000</c:v>
                </c:pt>
                <c:pt idx="2257">
                  <c:v>456000</c:v>
                </c:pt>
                <c:pt idx="2258">
                  <c:v>457000</c:v>
                </c:pt>
                <c:pt idx="2259">
                  <c:v>458000</c:v>
                </c:pt>
                <c:pt idx="2260">
                  <c:v>459000</c:v>
                </c:pt>
                <c:pt idx="2261">
                  <c:v>460000</c:v>
                </c:pt>
                <c:pt idx="2262">
                  <c:v>461000</c:v>
                </c:pt>
                <c:pt idx="2263">
                  <c:v>462000</c:v>
                </c:pt>
                <c:pt idx="2264">
                  <c:v>463000</c:v>
                </c:pt>
                <c:pt idx="2265">
                  <c:v>464000</c:v>
                </c:pt>
                <c:pt idx="2266">
                  <c:v>465000</c:v>
                </c:pt>
                <c:pt idx="2267">
                  <c:v>466000</c:v>
                </c:pt>
                <c:pt idx="2268">
                  <c:v>467000</c:v>
                </c:pt>
                <c:pt idx="2269">
                  <c:v>468000</c:v>
                </c:pt>
                <c:pt idx="2270">
                  <c:v>469000</c:v>
                </c:pt>
                <c:pt idx="2271">
                  <c:v>470000</c:v>
                </c:pt>
                <c:pt idx="2272">
                  <c:v>471000</c:v>
                </c:pt>
                <c:pt idx="2273">
                  <c:v>472000</c:v>
                </c:pt>
                <c:pt idx="2274">
                  <c:v>473000</c:v>
                </c:pt>
                <c:pt idx="2275">
                  <c:v>474000</c:v>
                </c:pt>
                <c:pt idx="2276">
                  <c:v>475000</c:v>
                </c:pt>
                <c:pt idx="2277">
                  <c:v>476000</c:v>
                </c:pt>
                <c:pt idx="2278">
                  <c:v>477000</c:v>
                </c:pt>
                <c:pt idx="2279">
                  <c:v>478000</c:v>
                </c:pt>
                <c:pt idx="2280">
                  <c:v>479000</c:v>
                </c:pt>
                <c:pt idx="2281">
                  <c:v>480000</c:v>
                </c:pt>
                <c:pt idx="2282">
                  <c:v>481000</c:v>
                </c:pt>
                <c:pt idx="2283">
                  <c:v>482000</c:v>
                </c:pt>
                <c:pt idx="2284">
                  <c:v>483000</c:v>
                </c:pt>
                <c:pt idx="2285">
                  <c:v>484000</c:v>
                </c:pt>
                <c:pt idx="2286">
                  <c:v>485000</c:v>
                </c:pt>
                <c:pt idx="2287">
                  <c:v>486000</c:v>
                </c:pt>
                <c:pt idx="2288">
                  <c:v>487000</c:v>
                </c:pt>
                <c:pt idx="2289">
                  <c:v>488000</c:v>
                </c:pt>
                <c:pt idx="2290">
                  <c:v>489000</c:v>
                </c:pt>
                <c:pt idx="2291">
                  <c:v>490000</c:v>
                </c:pt>
                <c:pt idx="2292">
                  <c:v>491000</c:v>
                </c:pt>
                <c:pt idx="2293">
                  <c:v>492000</c:v>
                </c:pt>
                <c:pt idx="2294">
                  <c:v>493000</c:v>
                </c:pt>
                <c:pt idx="2295">
                  <c:v>494000</c:v>
                </c:pt>
                <c:pt idx="2296">
                  <c:v>495000</c:v>
                </c:pt>
                <c:pt idx="2297">
                  <c:v>496000</c:v>
                </c:pt>
                <c:pt idx="2298">
                  <c:v>497000</c:v>
                </c:pt>
                <c:pt idx="2299">
                  <c:v>498000</c:v>
                </c:pt>
                <c:pt idx="2300">
                  <c:v>499000</c:v>
                </c:pt>
                <c:pt idx="2301">
                  <c:v>500000</c:v>
                </c:pt>
                <c:pt idx="2302">
                  <c:v>501000</c:v>
                </c:pt>
                <c:pt idx="2303">
                  <c:v>502000</c:v>
                </c:pt>
                <c:pt idx="2304">
                  <c:v>503000</c:v>
                </c:pt>
                <c:pt idx="2305">
                  <c:v>504000</c:v>
                </c:pt>
                <c:pt idx="2306">
                  <c:v>505000</c:v>
                </c:pt>
                <c:pt idx="2307">
                  <c:v>506000</c:v>
                </c:pt>
                <c:pt idx="2308">
                  <c:v>507000</c:v>
                </c:pt>
                <c:pt idx="2309">
                  <c:v>508000</c:v>
                </c:pt>
                <c:pt idx="2310">
                  <c:v>509000</c:v>
                </c:pt>
                <c:pt idx="2311">
                  <c:v>510000</c:v>
                </c:pt>
                <c:pt idx="2312">
                  <c:v>511000</c:v>
                </c:pt>
                <c:pt idx="2313">
                  <c:v>512000</c:v>
                </c:pt>
                <c:pt idx="2314">
                  <c:v>513000</c:v>
                </c:pt>
                <c:pt idx="2315">
                  <c:v>514000</c:v>
                </c:pt>
                <c:pt idx="2316">
                  <c:v>515000</c:v>
                </c:pt>
                <c:pt idx="2317">
                  <c:v>516000</c:v>
                </c:pt>
                <c:pt idx="2318">
                  <c:v>517000</c:v>
                </c:pt>
                <c:pt idx="2319">
                  <c:v>518000</c:v>
                </c:pt>
                <c:pt idx="2320">
                  <c:v>519000</c:v>
                </c:pt>
                <c:pt idx="2321">
                  <c:v>520000</c:v>
                </c:pt>
                <c:pt idx="2322">
                  <c:v>521000</c:v>
                </c:pt>
                <c:pt idx="2323">
                  <c:v>522000</c:v>
                </c:pt>
                <c:pt idx="2324">
                  <c:v>523000</c:v>
                </c:pt>
                <c:pt idx="2325">
                  <c:v>524000</c:v>
                </c:pt>
                <c:pt idx="2326">
                  <c:v>525000</c:v>
                </c:pt>
                <c:pt idx="2327">
                  <c:v>526000</c:v>
                </c:pt>
                <c:pt idx="2328">
                  <c:v>527000</c:v>
                </c:pt>
                <c:pt idx="2329">
                  <c:v>528000</c:v>
                </c:pt>
                <c:pt idx="2330">
                  <c:v>529000</c:v>
                </c:pt>
                <c:pt idx="2331">
                  <c:v>530000</c:v>
                </c:pt>
                <c:pt idx="2332">
                  <c:v>531000</c:v>
                </c:pt>
                <c:pt idx="2333">
                  <c:v>532000</c:v>
                </c:pt>
                <c:pt idx="2334">
                  <c:v>533000</c:v>
                </c:pt>
                <c:pt idx="2335">
                  <c:v>534000</c:v>
                </c:pt>
                <c:pt idx="2336">
                  <c:v>535000</c:v>
                </c:pt>
                <c:pt idx="2337">
                  <c:v>536000</c:v>
                </c:pt>
                <c:pt idx="2338">
                  <c:v>537000</c:v>
                </c:pt>
                <c:pt idx="2339">
                  <c:v>538000</c:v>
                </c:pt>
                <c:pt idx="2340">
                  <c:v>539000</c:v>
                </c:pt>
                <c:pt idx="2341">
                  <c:v>540000</c:v>
                </c:pt>
                <c:pt idx="2342">
                  <c:v>541000</c:v>
                </c:pt>
                <c:pt idx="2343">
                  <c:v>542000</c:v>
                </c:pt>
                <c:pt idx="2344">
                  <c:v>543000</c:v>
                </c:pt>
                <c:pt idx="2345">
                  <c:v>544000</c:v>
                </c:pt>
                <c:pt idx="2346">
                  <c:v>545000</c:v>
                </c:pt>
                <c:pt idx="2347">
                  <c:v>546000</c:v>
                </c:pt>
                <c:pt idx="2348">
                  <c:v>547000</c:v>
                </c:pt>
                <c:pt idx="2349">
                  <c:v>548000</c:v>
                </c:pt>
                <c:pt idx="2350">
                  <c:v>549000</c:v>
                </c:pt>
                <c:pt idx="2351">
                  <c:v>550000</c:v>
                </c:pt>
                <c:pt idx="2352">
                  <c:v>551000</c:v>
                </c:pt>
                <c:pt idx="2353">
                  <c:v>552000</c:v>
                </c:pt>
                <c:pt idx="2354">
                  <c:v>553000</c:v>
                </c:pt>
                <c:pt idx="2355">
                  <c:v>554000</c:v>
                </c:pt>
                <c:pt idx="2356">
                  <c:v>555000</c:v>
                </c:pt>
                <c:pt idx="2357">
                  <c:v>556000</c:v>
                </c:pt>
                <c:pt idx="2358">
                  <c:v>557000</c:v>
                </c:pt>
                <c:pt idx="2359">
                  <c:v>558000</c:v>
                </c:pt>
                <c:pt idx="2360">
                  <c:v>559000</c:v>
                </c:pt>
                <c:pt idx="2361">
                  <c:v>560000</c:v>
                </c:pt>
                <c:pt idx="2362">
                  <c:v>561000</c:v>
                </c:pt>
                <c:pt idx="2363">
                  <c:v>562000</c:v>
                </c:pt>
                <c:pt idx="2364">
                  <c:v>563000</c:v>
                </c:pt>
                <c:pt idx="2365">
                  <c:v>564000</c:v>
                </c:pt>
                <c:pt idx="2366">
                  <c:v>565000</c:v>
                </c:pt>
                <c:pt idx="2367">
                  <c:v>566000</c:v>
                </c:pt>
                <c:pt idx="2368">
                  <c:v>567000</c:v>
                </c:pt>
                <c:pt idx="2369">
                  <c:v>568000</c:v>
                </c:pt>
                <c:pt idx="2370">
                  <c:v>569000</c:v>
                </c:pt>
                <c:pt idx="2371">
                  <c:v>570000</c:v>
                </c:pt>
                <c:pt idx="2372">
                  <c:v>571000</c:v>
                </c:pt>
                <c:pt idx="2373">
                  <c:v>572000</c:v>
                </c:pt>
                <c:pt idx="2374">
                  <c:v>573000</c:v>
                </c:pt>
                <c:pt idx="2375">
                  <c:v>574000</c:v>
                </c:pt>
                <c:pt idx="2376">
                  <c:v>575000</c:v>
                </c:pt>
                <c:pt idx="2377">
                  <c:v>576000</c:v>
                </c:pt>
                <c:pt idx="2378">
                  <c:v>577000</c:v>
                </c:pt>
                <c:pt idx="2379">
                  <c:v>578000</c:v>
                </c:pt>
                <c:pt idx="2380">
                  <c:v>579000</c:v>
                </c:pt>
                <c:pt idx="2381">
                  <c:v>580000</c:v>
                </c:pt>
                <c:pt idx="2382">
                  <c:v>581000</c:v>
                </c:pt>
                <c:pt idx="2383">
                  <c:v>582000</c:v>
                </c:pt>
                <c:pt idx="2384">
                  <c:v>583000</c:v>
                </c:pt>
                <c:pt idx="2385">
                  <c:v>584000</c:v>
                </c:pt>
                <c:pt idx="2386">
                  <c:v>585000</c:v>
                </c:pt>
                <c:pt idx="2387">
                  <c:v>586000</c:v>
                </c:pt>
                <c:pt idx="2388">
                  <c:v>587000</c:v>
                </c:pt>
                <c:pt idx="2389">
                  <c:v>588000</c:v>
                </c:pt>
                <c:pt idx="2390">
                  <c:v>589000</c:v>
                </c:pt>
                <c:pt idx="2391">
                  <c:v>590000</c:v>
                </c:pt>
                <c:pt idx="2392">
                  <c:v>591000</c:v>
                </c:pt>
                <c:pt idx="2393">
                  <c:v>592000</c:v>
                </c:pt>
                <c:pt idx="2394">
                  <c:v>593000</c:v>
                </c:pt>
                <c:pt idx="2395">
                  <c:v>594000</c:v>
                </c:pt>
                <c:pt idx="2396">
                  <c:v>595000</c:v>
                </c:pt>
                <c:pt idx="2397">
                  <c:v>596000</c:v>
                </c:pt>
                <c:pt idx="2398">
                  <c:v>597000</c:v>
                </c:pt>
                <c:pt idx="2399">
                  <c:v>598000</c:v>
                </c:pt>
                <c:pt idx="2400">
                  <c:v>599000</c:v>
                </c:pt>
                <c:pt idx="2401">
                  <c:v>600000</c:v>
                </c:pt>
                <c:pt idx="2402">
                  <c:v>601000</c:v>
                </c:pt>
                <c:pt idx="2403">
                  <c:v>602000</c:v>
                </c:pt>
                <c:pt idx="2404">
                  <c:v>603000</c:v>
                </c:pt>
                <c:pt idx="2405">
                  <c:v>604000</c:v>
                </c:pt>
                <c:pt idx="2406">
                  <c:v>605000</c:v>
                </c:pt>
                <c:pt idx="2407">
                  <c:v>606000</c:v>
                </c:pt>
                <c:pt idx="2408">
                  <c:v>607000</c:v>
                </c:pt>
                <c:pt idx="2409">
                  <c:v>608000</c:v>
                </c:pt>
                <c:pt idx="2410">
                  <c:v>609000</c:v>
                </c:pt>
                <c:pt idx="2411">
                  <c:v>610000</c:v>
                </c:pt>
                <c:pt idx="2412">
                  <c:v>611000</c:v>
                </c:pt>
                <c:pt idx="2413">
                  <c:v>612000</c:v>
                </c:pt>
                <c:pt idx="2414">
                  <c:v>613000</c:v>
                </c:pt>
                <c:pt idx="2415">
                  <c:v>614000</c:v>
                </c:pt>
                <c:pt idx="2416">
                  <c:v>615000</c:v>
                </c:pt>
                <c:pt idx="2417">
                  <c:v>616000</c:v>
                </c:pt>
                <c:pt idx="2418">
                  <c:v>617000</c:v>
                </c:pt>
                <c:pt idx="2419">
                  <c:v>618000</c:v>
                </c:pt>
                <c:pt idx="2420">
                  <c:v>619000</c:v>
                </c:pt>
                <c:pt idx="2421">
                  <c:v>620000</c:v>
                </c:pt>
                <c:pt idx="2422">
                  <c:v>621000</c:v>
                </c:pt>
                <c:pt idx="2423">
                  <c:v>622000</c:v>
                </c:pt>
                <c:pt idx="2424">
                  <c:v>623000</c:v>
                </c:pt>
                <c:pt idx="2425">
                  <c:v>624000</c:v>
                </c:pt>
                <c:pt idx="2426">
                  <c:v>625000</c:v>
                </c:pt>
                <c:pt idx="2427">
                  <c:v>626000</c:v>
                </c:pt>
                <c:pt idx="2428">
                  <c:v>627000</c:v>
                </c:pt>
                <c:pt idx="2429">
                  <c:v>628000</c:v>
                </c:pt>
                <c:pt idx="2430">
                  <c:v>629000</c:v>
                </c:pt>
                <c:pt idx="2431">
                  <c:v>630000</c:v>
                </c:pt>
                <c:pt idx="2432">
                  <c:v>631000</c:v>
                </c:pt>
                <c:pt idx="2433">
                  <c:v>632000</c:v>
                </c:pt>
                <c:pt idx="2434">
                  <c:v>633000</c:v>
                </c:pt>
                <c:pt idx="2435">
                  <c:v>634000</c:v>
                </c:pt>
                <c:pt idx="2436">
                  <c:v>635000</c:v>
                </c:pt>
                <c:pt idx="2437">
                  <c:v>636000</c:v>
                </c:pt>
                <c:pt idx="2438">
                  <c:v>637000</c:v>
                </c:pt>
                <c:pt idx="2439">
                  <c:v>638000</c:v>
                </c:pt>
                <c:pt idx="2440">
                  <c:v>639000</c:v>
                </c:pt>
                <c:pt idx="2441">
                  <c:v>640000</c:v>
                </c:pt>
                <c:pt idx="2442">
                  <c:v>641000</c:v>
                </c:pt>
                <c:pt idx="2443">
                  <c:v>642000</c:v>
                </c:pt>
                <c:pt idx="2444">
                  <c:v>643000</c:v>
                </c:pt>
                <c:pt idx="2445">
                  <c:v>644000</c:v>
                </c:pt>
                <c:pt idx="2446">
                  <c:v>645000</c:v>
                </c:pt>
                <c:pt idx="2447">
                  <c:v>646000</c:v>
                </c:pt>
                <c:pt idx="2448">
                  <c:v>647000</c:v>
                </c:pt>
                <c:pt idx="2449">
                  <c:v>648000</c:v>
                </c:pt>
                <c:pt idx="2450">
                  <c:v>649000</c:v>
                </c:pt>
                <c:pt idx="2451">
                  <c:v>650000</c:v>
                </c:pt>
                <c:pt idx="2452">
                  <c:v>651000</c:v>
                </c:pt>
                <c:pt idx="2453">
                  <c:v>652000</c:v>
                </c:pt>
                <c:pt idx="2454">
                  <c:v>653000</c:v>
                </c:pt>
                <c:pt idx="2455">
                  <c:v>654000</c:v>
                </c:pt>
                <c:pt idx="2456">
                  <c:v>655000</c:v>
                </c:pt>
                <c:pt idx="2457">
                  <c:v>656000</c:v>
                </c:pt>
                <c:pt idx="2458">
                  <c:v>657000</c:v>
                </c:pt>
                <c:pt idx="2459">
                  <c:v>658000</c:v>
                </c:pt>
                <c:pt idx="2460">
                  <c:v>659000</c:v>
                </c:pt>
                <c:pt idx="2461">
                  <c:v>660000</c:v>
                </c:pt>
                <c:pt idx="2462">
                  <c:v>661000</c:v>
                </c:pt>
                <c:pt idx="2463">
                  <c:v>662000</c:v>
                </c:pt>
                <c:pt idx="2464">
                  <c:v>663000</c:v>
                </c:pt>
                <c:pt idx="2465">
                  <c:v>664000</c:v>
                </c:pt>
                <c:pt idx="2466">
                  <c:v>665000</c:v>
                </c:pt>
                <c:pt idx="2467">
                  <c:v>666000</c:v>
                </c:pt>
                <c:pt idx="2468">
                  <c:v>667000</c:v>
                </c:pt>
                <c:pt idx="2469">
                  <c:v>668000</c:v>
                </c:pt>
                <c:pt idx="2470">
                  <c:v>669000</c:v>
                </c:pt>
                <c:pt idx="2471">
                  <c:v>670000</c:v>
                </c:pt>
                <c:pt idx="2472">
                  <c:v>671000</c:v>
                </c:pt>
                <c:pt idx="2473">
                  <c:v>672000</c:v>
                </c:pt>
                <c:pt idx="2474">
                  <c:v>673000</c:v>
                </c:pt>
                <c:pt idx="2475">
                  <c:v>674000</c:v>
                </c:pt>
                <c:pt idx="2476">
                  <c:v>675000</c:v>
                </c:pt>
                <c:pt idx="2477">
                  <c:v>676000</c:v>
                </c:pt>
                <c:pt idx="2478">
                  <c:v>677000</c:v>
                </c:pt>
                <c:pt idx="2479">
                  <c:v>678000</c:v>
                </c:pt>
                <c:pt idx="2480">
                  <c:v>679000</c:v>
                </c:pt>
                <c:pt idx="2481">
                  <c:v>680000</c:v>
                </c:pt>
                <c:pt idx="2482">
                  <c:v>681000</c:v>
                </c:pt>
                <c:pt idx="2483">
                  <c:v>682000</c:v>
                </c:pt>
                <c:pt idx="2484">
                  <c:v>683000</c:v>
                </c:pt>
                <c:pt idx="2485">
                  <c:v>684000</c:v>
                </c:pt>
                <c:pt idx="2486">
                  <c:v>685000</c:v>
                </c:pt>
                <c:pt idx="2487">
                  <c:v>686000</c:v>
                </c:pt>
                <c:pt idx="2488">
                  <c:v>687000</c:v>
                </c:pt>
                <c:pt idx="2489">
                  <c:v>688000</c:v>
                </c:pt>
                <c:pt idx="2490">
                  <c:v>689000</c:v>
                </c:pt>
                <c:pt idx="2491">
                  <c:v>690000</c:v>
                </c:pt>
                <c:pt idx="2492">
                  <c:v>691000</c:v>
                </c:pt>
                <c:pt idx="2493">
                  <c:v>692000</c:v>
                </c:pt>
                <c:pt idx="2494">
                  <c:v>693000</c:v>
                </c:pt>
                <c:pt idx="2495">
                  <c:v>694000</c:v>
                </c:pt>
                <c:pt idx="2496">
                  <c:v>695000</c:v>
                </c:pt>
                <c:pt idx="2497">
                  <c:v>696000</c:v>
                </c:pt>
                <c:pt idx="2498">
                  <c:v>697000</c:v>
                </c:pt>
                <c:pt idx="2499">
                  <c:v>698000</c:v>
                </c:pt>
                <c:pt idx="2500">
                  <c:v>699000</c:v>
                </c:pt>
                <c:pt idx="2501">
                  <c:v>700000</c:v>
                </c:pt>
                <c:pt idx="2502">
                  <c:v>701000</c:v>
                </c:pt>
                <c:pt idx="2503">
                  <c:v>702000</c:v>
                </c:pt>
                <c:pt idx="2504">
                  <c:v>703000</c:v>
                </c:pt>
                <c:pt idx="2505">
                  <c:v>704000</c:v>
                </c:pt>
                <c:pt idx="2506">
                  <c:v>705000</c:v>
                </c:pt>
                <c:pt idx="2507">
                  <c:v>706000</c:v>
                </c:pt>
                <c:pt idx="2508">
                  <c:v>707000</c:v>
                </c:pt>
                <c:pt idx="2509">
                  <c:v>708000</c:v>
                </c:pt>
                <c:pt idx="2510">
                  <c:v>709000</c:v>
                </c:pt>
                <c:pt idx="2511">
                  <c:v>710000</c:v>
                </c:pt>
                <c:pt idx="2512">
                  <c:v>711000</c:v>
                </c:pt>
                <c:pt idx="2513">
                  <c:v>712000</c:v>
                </c:pt>
                <c:pt idx="2514">
                  <c:v>713000</c:v>
                </c:pt>
                <c:pt idx="2515">
                  <c:v>714000</c:v>
                </c:pt>
                <c:pt idx="2516">
                  <c:v>715000</c:v>
                </c:pt>
                <c:pt idx="2517">
                  <c:v>716000</c:v>
                </c:pt>
                <c:pt idx="2518">
                  <c:v>717000</c:v>
                </c:pt>
                <c:pt idx="2519">
                  <c:v>718000</c:v>
                </c:pt>
                <c:pt idx="2520">
                  <c:v>719000</c:v>
                </c:pt>
                <c:pt idx="2521">
                  <c:v>720000</c:v>
                </c:pt>
                <c:pt idx="2522">
                  <c:v>721000</c:v>
                </c:pt>
                <c:pt idx="2523">
                  <c:v>722000</c:v>
                </c:pt>
                <c:pt idx="2524">
                  <c:v>723000</c:v>
                </c:pt>
                <c:pt idx="2525">
                  <c:v>724000</c:v>
                </c:pt>
                <c:pt idx="2526">
                  <c:v>725000</c:v>
                </c:pt>
                <c:pt idx="2527">
                  <c:v>726000</c:v>
                </c:pt>
                <c:pt idx="2528">
                  <c:v>727000</c:v>
                </c:pt>
                <c:pt idx="2529">
                  <c:v>728000</c:v>
                </c:pt>
                <c:pt idx="2530">
                  <c:v>729000</c:v>
                </c:pt>
                <c:pt idx="2531">
                  <c:v>730000</c:v>
                </c:pt>
                <c:pt idx="2532">
                  <c:v>731000</c:v>
                </c:pt>
                <c:pt idx="2533">
                  <c:v>732000</c:v>
                </c:pt>
                <c:pt idx="2534">
                  <c:v>733000</c:v>
                </c:pt>
                <c:pt idx="2535">
                  <c:v>734000</c:v>
                </c:pt>
                <c:pt idx="2536">
                  <c:v>735000</c:v>
                </c:pt>
                <c:pt idx="2537">
                  <c:v>736000</c:v>
                </c:pt>
                <c:pt idx="2538">
                  <c:v>737000</c:v>
                </c:pt>
                <c:pt idx="2539">
                  <c:v>738000</c:v>
                </c:pt>
                <c:pt idx="2540">
                  <c:v>739000</c:v>
                </c:pt>
                <c:pt idx="2541">
                  <c:v>740000</c:v>
                </c:pt>
                <c:pt idx="2542">
                  <c:v>741000</c:v>
                </c:pt>
                <c:pt idx="2543">
                  <c:v>742000</c:v>
                </c:pt>
                <c:pt idx="2544">
                  <c:v>743000</c:v>
                </c:pt>
                <c:pt idx="2545">
                  <c:v>744000</c:v>
                </c:pt>
                <c:pt idx="2546">
                  <c:v>745000</c:v>
                </c:pt>
                <c:pt idx="2547">
                  <c:v>746000</c:v>
                </c:pt>
                <c:pt idx="2548">
                  <c:v>747000</c:v>
                </c:pt>
                <c:pt idx="2549">
                  <c:v>748000</c:v>
                </c:pt>
                <c:pt idx="2550">
                  <c:v>749000</c:v>
                </c:pt>
                <c:pt idx="2551">
                  <c:v>750000</c:v>
                </c:pt>
                <c:pt idx="2552">
                  <c:v>751000</c:v>
                </c:pt>
                <c:pt idx="2553">
                  <c:v>752000</c:v>
                </c:pt>
                <c:pt idx="2554">
                  <c:v>753000</c:v>
                </c:pt>
                <c:pt idx="2555">
                  <c:v>754000</c:v>
                </c:pt>
                <c:pt idx="2556">
                  <c:v>755000</c:v>
                </c:pt>
                <c:pt idx="2557">
                  <c:v>756000</c:v>
                </c:pt>
                <c:pt idx="2558">
                  <c:v>757000</c:v>
                </c:pt>
                <c:pt idx="2559">
                  <c:v>758000</c:v>
                </c:pt>
                <c:pt idx="2560">
                  <c:v>759000</c:v>
                </c:pt>
                <c:pt idx="2561">
                  <c:v>760000</c:v>
                </c:pt>
                <c:pt idx="2562">
                  <c:v>761000</c:v>
                </c:pt>
                <c:pt idx="2563">
                  <c:v>762000</c:v>
                </c:pt>
                <c:pt idx="2564">
                  <c:v>763000</c:v>
                </c:pt>
                <c:pt idx="2565">
                  <c:v>764000</c:v>
                </c:pt>
                <c:pt idx="2566">
                  <c:v>765000</c:v>
                </c:pt>
                <c:pt idx="2567">
                  <c:v>766000</c:v>
                </c:pt>
                <c:pt idx="2568">
                  <c:v>767000</c:v>
                </c:pt>
                <c:pt idx="2569">
                  <c:v>768000</c:v>
                </c:pt>
                <c:pt idx="2570">
                  <c:v>769000</c:v>
                </c:pt>
                <c:pt idx="2571">
                  <c:v>770000</c:v>
                </c:pt>
                <c:pt idx="2572">
                  <c:v>771000</c:v>
                </c:pt>
                <c:pt idx="2573">
                  <c:v>772000</c:v>
                </c:pt>
                <c:pt idx="2574">
                  <c:v>773000</c:v>
                </c:pt>
                <c:pt idx="2575">
                  <c:v>774000</c:v>
                </c:pt>
                <c:pt idx="2576">
                  <c:v>775000</c:v>
                </c:pt>
                <c:pt idx="2577">
                  <c:v>776000</c:v>
                </c:pt>
                <c:pt idx="2578">
                  <c:v>777000</c:v>
                </c:pt>
                <c:pt idx="2579">
                  <c:v>778000</c:v>
                </c:pt>
                <c:pt idx="2580">
                  <c:v>779000</c:v>
                </c:pt>
                <c:pt idx="2581">
                  <c:v>780000</c:v>
                </c:pt>
                <c:pt idx="2582">
                  <c:v>781000</c:v>
                </c:pt>
                <c:pt idx="2583">
                  <c:v>782000</c:v>
                </c:pt>
                <c:pt idx="2584">
                  <c:v>783000</c:v>
                </c:pt>
                <c:pt idx="2585">
                  <c:v>784000</c:v>
                </c:pt>
                <c:pt idx="2586">
                  <c:v>785000</c:v>
                </c:pt>
                <c:pt idx="2587">
                  <c:v>786000</c:v>
                </c:pt>
                <c:pt idx="2588">
                  <c:v>787000</c:v>
                </c:pt>
                <c:pt idx="2589">
                  <c:v>788000</c:v>
                </c:pt>
                <c:pt idx="2590">
                  <c:v>789000</c:v>
                </c:pt>
                <c:pt idx="2591">
                  <c:v>790000</c:v>
                </c:pt>
                <c:pt idx="2592">
                  <c:v>791000</c:v>
                </c:pt>
                <c:pt idx="2593">
                  <c:v>792000</c:v>
                </c:pt>
                <c:pt idx="2594">
                  <c:v>793000</c:v>
                </c:pt>
                <c:pt idx="2595">
                  <c:v>794000</c:v>
                </c:pt>
                <c:pt idx="2596">
                  <c:v>795000</c:v>
                </c:pt>
                <c:pt idx="2597">
                  <c:v>796000</c:v>
                </c:pt>
                <c:pt idx="2598">
                  <c:v>797000</c:v>
                </c:pt>
                <c:pt idx="2599">
                  <c:v>798000</c:v>
                </c:pt>
                <c:pt idx="2600">
                  <c:v>799000</c:v>
                </c:pt>
                <c:pt idx="2601">
                  <c:v>800000</c:v>
                </c:pt>
                <c:pt idx="2602">
                  <c:v>801000</c:v>
                </c:pt>
                <c:pt idx="2603">
                  <c:v>802000</c:v>
                </c:pt>
                <c:pt idx="2604">
                  <c:v>803000</c:v>
                </c:pt>
                <c:pt idx="2605">
                  <c:v>804000</c:v>
                </c:pt>
                <c:pt idx="2606">
                  <c:v>805000</c:v>
                </c:pt>
                <c:pt idx="2607">
                  <c:v>806000</c:v>
                </c:pt>
                <c:pt idx="2608">
                  <c:v>807000</c:v>
                </c:pt>
                <c:pt idx="2609">
                  <c:v>808000</c:v>
                </c:pt>
                <c:pt idx="2610">
                  <c:v>809000</c:v>
                </c:pt>
                <c:pt idx="2611">
                  <c:v>810000</c:v>
                </c:pt>
                <c:pt idx="2612">
                  <c:v>811000</c:v>
                </c:pt>
                <c:pt idx="2613">
                  <c:v>812000</c:v>
                </c:pt>
                <c:pt idx="2614">
                  <c:v>813000</c:v>
                </c:pt>
                <c:pt idx="2615">
                  <c:v>814000</c:v>
                </c:pt>
                <c:pt idx="2616">
                  <c:v>815000</c:v>
                </c:pt>
                <c:pt idx="2617">
                  <c:v>816000</c:v>
                </c:pt>
                <c:pt idx="2618">
                  <c:v>817000</c:v>
                </c:pt>
                <c:pt idx="2619">
                  <c:v>818000</c:v>
                </c:pt>
                <c:pt idx="2620">
                  <c:v>819000</c:v>
                </c:pt>
                <c:pt idx="2621">
                  <c:v>820000</c:v>
                </c:pt>
                <c:pt idx="2622">
                  <c:v>821000</c:v>
                </c:pt>
                <c:pt idx="2623">
                  <c:v>822000</c:v>
                </c:pt>
                <c:pt idx="2624">
                  <c:v>823000</c:v>
                </c:pt>
                <c:pt idx="2625">
                  <c:v>824000</c:v>
                </c:pt>
                <c:pt idx="2626">
                  <c:v>825000</c:v>
                </c:pt>
                <c:pt idx="2627">
                  <c:v>826000</c:v>
                </c:pt>
                <c:pt idx="2628">
                  <c:v>827000</c:v>
                </c:pt>
                <c:pt idx="2629">
                  <c:v>828000</c:v>
                </c:pt>
                <c:pt idx="2630">
                  <c:v>829000</c:v>
                </c:pt>
                <c:pt idx="2631">
                  <c:v>830000</c:v>
                </c:pt>
                <c:pt idx="2632">
                  <c:v>831000</c:v>
                </c:pt>
                <c:pt idx="2633">
                  <c:v>832000</c:v>
                </c:pt>
                <c:pt idx="2634">
                  <c:v>833000</c:v>
                </c:pt>
                <c:pt idx="2635">
                  <c:v>834000</c:v>
                </c:pt>
                <c:pt idx="2636">
                  <c:v>835000</c:v>
                </c:pt>
                <c:pt idx="2637">
                  <c:v>836000</c:v>
                </c:pt>
                <c:pt idx="2638">
                  <c:v>837000</c:v>
                </c:pt>
                <c:pt idx="2639">
                  <c:v>838000</c:v>
                </c:pt>
                <c:pt idx="2640">
                  <c:v>839000</c:v>
                </c:pt>
                <c:pt idx="2641">
                  <c:v>840000</c:v>
                </c:pt>
                <c:pt idx="2642">
                  <c:v>841000</c:v>
                </c:pt>
                <c:pt idx="2643">
                  <c:v>842000</c:v>
                </c:pt>
                <c:pt idx="2644">
                  <c:v>843000</c:v>
                </c:pt>
                <c:pt idx="2645">
                  <c:v>844000</c:v>
                </c:pt>
                <c:pt idx="2646">
                  <c:v>845000</c:v>
                </c:pt>
                <c:pt idx="2647">
                  <c:v>846000</c:v>
                </c:pt>
                <c:pt idx="2648">
                  <c:v>847000</c:v>
                </c:pt>
                <c:pt idx="2649">
                  <c:v>848000</c:v>
                </c:pt>
                <c:pt idx="2650">
                  <c:v>849000</c:v>
                </c:pt>
                <c:pt idx="2651">
                  <c:v>850000</c:v>
                </c:pt>
                <c:pt idx="2652">
                  <c:v>851000</c:v>
                </c:pt>
                <c:pt idx="2653">
                  <c:v>852000</c:v>
                </c:pt>
                <c:pt idx="2654">
                  <c:v>853000</c:v>
                </c:pt>
                <c:pt idx="2655">
                  <c:v>854000</c:v>
                </c:pt>
                <c:pt idx="2656">
                  <c:v>855000</c:v>
                </c:pt>
                <c:pt idx="2657">
                  <c:v>856000</c:v>
                </c:pt>
                <c:pt idx="2658">
                  <c:v>857000</c:v>
                </c:pt>
                <c:pt idx="2659">
                  <c:v>858000</c:v>
                </c:pt>
                <c:pt idx="2660">
                  <c:v>859000</c:v>
                </c:pt>
                <c:pt idx="2661">
                  <c:v>860000</c:v>
                </c:pt>
                <c:pt idx="2662">
                  <c:v>861000</c:v>
                </c:pt>
                <c:pt idx="2663">
                  <c:v>862000</c:v>
                </c:pt>
                <c:pt idx="2664">
                  <c:v>863000</c:v>
                </c:pt>
                <c:pt idx="2665">
                  <c:v>864000</c:v>
                </c:pt>
                <c:pt idx="2666">
                  <c:v>865000</c:v>
                </c:pt>
                <c:pt idx="2667">
                  <c:v>866000</c:v>
                </c:pt>
                <c:pt idx="2668">
                  <c:v>867000</c:v>
                </c:pt>
                <c:pt idx="2669">
                  <c:v>868000</c:v>
                </c:pt>
                <c:pt idx="2670">
                  <c:v>869000</c:v>
                </c:pt>
                <c:pt idx="2671">
                  <c:v>870000</c:v>
                </c:pt>
                <c:pt idx="2672">
                  <c:v>871000</c:v>
                </c:pt>
                <c:pt idx="2673">
                  <c:v>872000</c:v>
                </c:pt>
                <c:pt idx="2674">
                  <c:v>873000</c:v>
                </c:pt>
                <c:pt idx="2675">
                  <c:v>874000</c:v>
                </c:pt>
                <c:pt idx="2676">
                  <c:v>875000</c:v>
                </c:pt>
                <c:pt idx="2677">
                  <c:v>876000</c:v>
                </c:pt>
                <c:pt idx="2678">
                  <c:v>877000</c:v>
                </c:pt>
                <c:pt idx="2679">
                  <c:v>878000</c:v>
                </c:pt>
                <c:pt idx="2680">
                  <c:v>879000</c:v>
                </c:pt>
                <c:pt idx="2681">
                  <c:v>880000</c:v>
                </c:pt>
                <c:pt idx="2682">
                  <c:v>881000</c:v>
                </c:pt>
                <c:pt idx="2683">
                  <c:v>882000</c:v>
                </c:pt>
                <c:pt idx="2684">
                  <c:v>883000</c:v>
                </c:pt>
                <c:pt idx="2685">
                  <c:v>884000</c:v>
                </c:pt>
                <c:pt idx="2686">
                  <c:v>885000</c:v>
                </c:pt>
                <c:pt idx="2687">
                  <c:v>886000</c:v>
                </c:pt>
                <c:pt idx="2688">
                  <c:v>887000</c:v>
                </c:pt>
                <c:pt idx="2689">
                  <c:v>888000</c:v>
                </c:pt>
                <c:pt idx="2690">
                  <c:v>889000</c:v>
                </c:pt>
                <c:pt idx="2691">
                  <c:v>890000</c:v>
                </c:pt>
                <c:pt idx="2692">
                  <c:v>891000</c:v>
                </c:pt>
                <c:pt idx="2693">
                  <c:v>892000</c:v>
                </c:pt>
                <c:pt idx="2694">
                  <c:v>893000</c:v>
                </c:pt>
                <c:pt idx="2695">
                  <c:v>894000</c:v>
                </c:pt>
                <c:pt idx="2696">
                  <c:v>895000</c:v>
                </c:pt>
                <c:pt idx="2697">
                  <c:v>896000</c:v>
                </c:pt>
                <c:pt idx="2698">
                  <c:v>897000</c:v>
                </c:pt>
                <c:pt idx="2699">
                  <c:v>898000</c:v>
                </c:pt>
                <c:pt idx="2700">
                  <c:v>899000</c:v>
                </c:pt>
                <c:pt idx="2701">
                  <c:v>900000</c:v>
                </c:pt>
                <c:pt idx="2702">
                  <c:v>901000</c:v>
                </c:pt>
                <c:pt idx="2703">
                  <c:v>902000</c:v>
                </c:pt>
                <c:pt idx="2704">
                  <c:v>903000</c:v>
                </c:pt>
                <c:pt idx="2705">
                  <c:v>904000</c:v>
                </c:pt>
                <c:pt idx="2706">
                  <c:v>905000</c:v>
                </c:pt>
                <c:pt idx="2707">
                  <c:v>906000</c:v>
                </c:pt>
                <c:pt idx="2708">
                  <c:v>907000</c:v>
                </c:pt>
                <c:pt idx="2709">
                  <c:v>908000</c:v>
                </c:pt>
                <c:pt idx="2710">
                  <c:v>909000</c:v>
                </c:pt>
                <c:pt idx="2711">
                  <c:v>910000</c:v>
                </c:pt>
                <c:pt idx="2712">
                  <c:v>911000</c:v>
                </c:pt>
                <c:pt idx="2713">
                  <c:v>912000</c:v>
                </c:pt>
                <c:pt idx="2714">
                  <c:v>913000</c:v>
                </c:pt>
                <c:pt idx="2715">
                  <c:v>914000</c:v>
                </c:pt>
                <c:pt idx="2716">
                  <c:v>915000</c:v>
                </c:pt>
                <c:pt idx="2717">
                  <c:v>916000</c:v>
                </c:pt>
                <c:pt idx="2718">
                  <c:v>917000</c:v>
                </c:pt>
                <c:pt idx="2719">
                  <c:v>918000</c:v>
                </c:pt>
                <c:pt idx="2720">
                  <c:v>919000</c:v>
                </c:pt>
                <c:pt idx="2721">
                  <c:v>920000</c:v>
                </c:pt>
                <c:pt idx="2722">
                  <c:v>921000</c:v>
                </c:pt>
                <c:pt idx="2723">
                  <c:v>922000</c:v>
                </c:pt>
                <c:pt idx="2724">
                  <c:v>923000</c:v>
                </c:pt>
                <c:pt idx="2725">
                  <c:v>924000</c:v>
                </c:pt>
                <c:pt idx="2726">
                  <c:v>925000</c:v>
                </c:pt>
                <c:pt idx="2727">
                  <c:v>926000</c:v>
                </c:pt>
                <c:pt idx="2728">
                  <c:v>927000</c:v>
                </c:pt>
                <c:pt idx="2729">
                  <c:v>928000</c:v>
                </c:pt>
                <c:pt idx="2730">
                  <c:v>929000</c:v>
                </c:pt>
                <c:pt idx="2731">
                  <c:v>930000</c:v>
                </c:pt>
                <c:pt idx="2732">
                  <c:v>931000</c:v>
                </c:pt>
                <c:pt idx="2733">
                  <c:v>932000</c:v>
                </c:pt>
                <c:pt idx="2734">
                  <c:v>933000</c:v>
                </c:pt>
                <c:pt idx="2735">
                  <c:v>934000</c:v>
                </c:pt>
                <c:pt idx="2736">
                  <c:v>935000</c:v>
                </c:pt>
                <c:pt idx="2737">
                  <c:v>936000</c:v>
                </c:pt>
                <c:pt idx="2738">
                  <c:v>937000</c:v>
                </c:pt>
                <c:pt idx="2739">
                  <c:v>938000</c:v>
                </c:pt>
                <c:pt idx="2740">
                  <c:v>939000</c:v>
                </c:pt>
                <c:pt idx="2741">
                  <c:v>940000</c:v>
                </c:pt>
                <c:pt idx="2742">
                  <c:v>941000</c:v>
                </c:pt>
                <c:pt idx="2743">
                  <c:v>942000</c:v>
                </c:pt>
                <c:pt idx="2744">
                  <c:v>943000</c:v>
                </c:pt>
                <c:pt idx="2745">
                  <c:v>944000</c:v>
                </c:pt>
                <c:pt idx="2746">
                  <c:v>945000</c:v>
                </c:pt>
                <c:pt idx="2747">
                  <c:v>946000</c:v>
                </c:pt>
                <c:pt idx="2748">
                  <c:v>947000</c:v>
                </c:pt>
                <c:pt idx="2749">
                  <c:v>948000</c:v>
                </c:pt>
                <c:pt idx="2750">
                  <c:v>949000</c:v>
                </c:pt>
                <c:pt idx="2751">
                  <c:v>950000</c:v>
                </c:pt>
                <c:pt idx="2752">
                  <c:v>951000</c:v>
                </c:pt>
                <c:pt idx="2753">
                  <c:v>952000</c:v>
                </c:pt>
                <c:pt idx="2754">
                  <c:v>953000</c:v>
                </c:pt>
                <c:pt idx="2755">
                  <c:v>954000</c:v>
                </c:pt>
                <c:pt idx="2756">
                  <c:v>955000</c:v>
                </c:pt>
                <c:pt idx="2757">
                  <c:v>956000</c:v>
                </c:pt>
                <c:pt idx="2758">
                  <c:v>957000</c:v>
                </c:pt>
                <c:pt idx="2759">
                  <c:v>958000</c:v>
                </c:pt>
                <c:pt idx="2760">
                  <c:v>959000</c:v>
                </c:pt>
                <c:pt idx="2761">
                  <c:v>960000</c:v>
                </c:pt>
                <c:pt idx="2762">
                  <c:v>961000</c:v>
                </c:pt>
                <c:pt idx="2763">
                  <c:v>962000</c:v>
                </c:pt>
                <c:pt idx="2764">
                  <c:v>963000</c:v>
                </c:pt>
                <c:pt idx="2765">
                  <c:v>964000</c:v>
                </c:pt>
                <c:pt idx="2766">
                  <c:v>965000</c:v>
                </c:pt>
                <c:pt idx="2767">
                  <c:v>966000</c:v>
                </c:pt>
                <c:pt idx="2768">
                  <c:v>967000</c:v>
                </c:pt>
                <c:pt idx="2769">
                  <c:v>968000</c:v>
                </c:pt>
                <c:pt idx="2770">
                  <c:v>969000</c:v>
                </c:pt>
                <c:pt idx="2771">
                  <c:v>970000</c:v>
                </c:pt>
                <c:pt idx="2772">
                  <c:v>971000</c:v>
                </c:pt>
                <c:pt idx="2773">
                  <c:v>972000</c:v>
                </c:pt>
                <c:pt idx="2774">
                  <c:v>973000</c:v>
                </c:pt>
                <c:pt idx="2775">
                  <c:v>974000</c:v>
                </c:pt>
                <c:pt idx="2776">
                  <c:v>975000</c:v>
                </c:pt>
                <c:pt idx="2777">
                  <c:v>976000</c:v>
                </c:pt>
                <c:pt idx="2778">
                  <c:v>977000</c:v>
                </c:pt>
                <c:pt idx="2779">
                  <c:v>978000</c:v>
                </c:pt>
                <c:pt idx="2780">
                  <c:v>979000</c:v>
                </c:pt>
                <c:pt idx="2781">
                  <c:v>980000</c:v>
                </c:pt>
                <c:pt idx="2782">
                  <c:v>981000</c:v>
                </c:pt>
                <c:pt idx="2783">
                  <c:v>982000</c:v>
                </c:pt>
                <c:pt idx="2784">
                  <c:v>983000</c:v>
                </c:pt>
                <c:pt idx="2785">
                  <c:v>984000</c:v>
                </c:pt>
                <c:pt idx="2786">
                  <c:v>985000</c:v>
                </c:pt>
                <c:pt idx="2787">
                  <c:v>986000</c:v>
                </c:pt>
                <c:pt idx="2788">
                  <c:v>987000</c:v>
                </c:pt>
                <c:pt idx="2789">
                  <c:v>988000</c:v>
                </c:pt>
                <c:pt idx="2790">
                  <c:v>989000</c:v>
                </c:pt>
                <c:pt idx="2791">
                  <c:v>990000</c:v>
                </c:pt>
                <c:pt idx="2792">
                  <c:v>991000</c:v>
                </c:pt>
                <c:pt idx="2793">
                  <c:v>992000</c:v>
                </c:pt>
                <c:pt idx="2794">
                  <c:v>993000</c:v>
                </c:pt>
                <c:pt idx="2795">
                  <c:v>994000</c:v>
                </c:pt>
                <c:pt idx="2796">
                  <c:v>995000</c:v>
                </c:pt>
                <c:pt idx="2797">
                  <c:v>996000</c:v>
                </c:pt>
                <c:pt idx="2798">
                  <c:v>997000</c:v>
                </c:pt>
                <c:pt idx="2799">
                  <c:v>998000</c:v>
                </c:pt>
                <c:pt idx="2800">
                  <c:v>999000</c:v>
                </c:pt>
                <c:pt idx="2801">
                  <c:v>1000000</c:v>
                </c:pt>
                <c:pt idx="2802">
                  <c:v>1001000</c:v>
                </c:pt>
                <c:pt idx="2803">
                  <c:v>1002000</c:v>
                </c:pt>
                <c:pt idx="2804">
                  <c:v>1003000</c:v>
                </c:pt>
                <c:pt idx="2805">
                  <c:v>1004000</c:v>
                </c:pt>
                <c:pt idx="2806">
                  <c:v>1005000</c:v>
                </c:pt>
                <c:pt idx="2807">
                  <c:v>1006000</c:v>
                </c:pt>
                <c:pt idx="2808">
                  <c:v>1007000</c:v>
                </c:pt>
                <c:pt idx="2809">
                  <c:v>1008000</c:v>
                </c:pt>
                <c:pt idx="2810">
                  <c:v>1009000</c:v>
                </c:pt>
                <c:pt idx="2811">
                  <c:v>1010000</c:v>
                </c:pt>
                <c:pt idx="2812">
                  <c:v>1011000</c:v>
                </c:pt>
                <c:pt idx="2813">
                  <c:v>1012000</c:v>
                </c:pt>
                <c:pt idx="2814">
                  <c:v>1013000</c:v>
                </c:pt>
                <c:pt idx="2815">
                  <c:v>1014000</c:v>
                </c:pt>
                <c:pt idx="2816">
                  <c:v>1015000</c:v>
                </c:pt>
                <c:pt idx="2817">
                  <c:v>1016000</c:v>
                </c:pt>
                <c:pt idx="2818">
                  <c:v>1017000</c:v>
                </c:pt>
                <c:pt idx="2819">
                  <c:v>1018000</c:v>
                </c:pt>
                <c:pt idx="2820">
                  <c:v>1019000</c:v>
                </c:pt>
                <c:pt idx="2821">
                  <c:v>1020000</c:v>
                </c:pt>
                <c:pt idx="2822">
                  <c:v>1021000</c:v>
                </c:pt>
                <c:pt idx="2823">
                  <c:v>1022000</c:v>
                </c:pt>
                <c:pt idx="2824">
                  <c:v>1023000</c:v>
                </c:pt>
                <c:pt idx="2825">
                  <c:v>1024000</c:v>
                </c:pt>
                <c:pt idx="2826">
                  <c:v>1025000</c:v>
                </c:pt>
                <c:pt idx="2827">
                  <c:v>1026000</c:v>
                </c:pt>
                <c:pt idx="2828">
                  <c:v>1027000</c:v>
                </c:pt>
                <c:pt idx="2829">
                  <c:v>1028000</c:v>
                </c:pt>
                <c:pt idx="2830">
                  <c:v>1029000</c:v>
                </c:pt>
                <c:pt idx="2831">
                  <c:v>1030000</c:v>
                </c:pt>
                <c:pt idx="2832">
                  <c:v>1031000</c:v>
                </c:pt>
                <c:pt idx="2833">
                  <c:v>1032000</c:v>
                </c:pt>
                <c:pt idx="2834">
                  <c:v>1033000</c:v>
                </c:pt>
                <c:pt idx="2835">
                  <c:v>1034000</c:v>
                </c:pt>
                <c:pt idx="2836">
                  <c:v>1035000</c:v>
                </c:pt>
                <c:pt idx="2837">
                  <c:v>1036000</c:v>
                </c:pt>
                <c:pt idx="2838">
                  <c:v>1037000</c:v>
                </c:pt>
                <c:pt idx="2839">
                  <c:v>1038000</c:v>
                </c:pt>
                <c:pt idx="2840">
                  <c:v>1039000</c:v>
                </c:pt>
                <c:pt idx="2841">
                  <c:v>1040000</c:v>
                </c:pt>
                <c:pt idx="2842">
                  <c:v>1041000</c:v>
                </c:pt>
                <c:pt idx="2843">
                  <c:v>1042000</c:v>
                </c:pt>
                <c:pt idx="2844">
                  <c:v>1043000</c:v>
                </c:pt>
                <c:pt idx="2845">
                  <c:v>1044000</c:v>
                </c:pt>
                <c:pt idx="2846">
                  <c:v>1045000</c:v>
                </c:pt>
                <c:pt idx="2847">
                  <c:v>1046000</c:v>
                </c:pt>
                <c:pt idx="2848">
                  <c:v>1047000</c:v>
                </c:pt>
                <c:pt idx="2849">
                  <c:v>1048000</c:v>
                </c:pt>
                <c:pt idx="2850">
                  <c:v>1049000</c:v>
                </c:pt>
                <c:pt idx="2851">
                  <c:v>1050000</c:v>
                </c:pt>
                <c:pt idx="2852">
                  <c:v>1051000</c:v>
                </c:pt>
                <c:pt idx="2853">
                  <c:v>1052000</c:v>
                </c:pt>
                <c:pt idx="2854">
                  <c:v>1053000</c:v>
                </c:pt>
                <c:pt idx="2855">
                  <c:v>1054000</c:v>
                </c:pt>
                <c:pt idx="2856">
                  <c:v>1055000</c:v>
                </c:pt>
                <c:pt idx="2857">
                  <c:v>1056000</c:v>
                </c:pt>
                <c:pt idx="2858">
                  <c:v>1057000</c:v>
                </c:pt>
                <c:pt idx="2859">
                  <c:v>1058000</c:v>
                </c:pt>
                <c:pt idx="2860">
                  <c:v>1059000</c:v>
                </c:pt>
                <c:pt idx="2861">
                  <c:v>1060000</c:v>
                </c:pt>
                <c:pt idx="2862">
                  <c:v>1061000</c:v>
                </c:pt>
                <c:pt idx="2863">
                  <c:v>1062000</c:v>
                </c:pt>
                <c:pt idx="2864">
                  <c:v>1063000</c:v>
                </c:pt>
                <c:pt idx="2865">
                  <c:v>1064000</c:v>
                </c:pt>
                <c:pt idx="2866">
                  <c:v>1065000</c:v>
                </c:pt>
                <c:pt idx="2867">
                  <c:v>1066000</c:v>
                </c:pt>
                <c:pt idx="2868">
                  <c:v>1067000</c:v>
                </c:pt>
                <c:pt idx="2869">
                  <c:v>1068000</c:v>
                </c:pt>
                <c:pt idx="2870">
                  <c:v>1069000</c:v>
                </c:pt>
                <c:pt idx="2871">
                  <c:v>1070000</c:v>
                </c:pt>
                <c:pt idx="2872">
                  <c:v>1071000</c:v>
                </c:pt>
                <c:pt idx="2873">
                  <c:v>1072000</c:v>
                </c:pt>
                <c:pt idx="2874">
                  <c:v>1073000</c:v>
                </c:pt>
                <c:pt idx="2875">
                  <c:v>1074000</c:v>
                </c:pt>
                <c:pt idx="2876">
                  <c:v>1075000</c:v>
                </c:pt>
                <c:pt idx="2877">
                  <c:v>1076000</c:v>
                </c:pt>
                <c:pt idx="2878">
                  <c:v>1077000</c:v>
                </c:pt>
                <c:pt idx="2879">
                  <c:v>1078000</c:v>
                </c:pt>
                <c:pt idx="2880">
                  <c:v>1079000</c:v>
                </c:pt>
                <c:pt idx="2881">
                  <c:v>1080000</c:v>
                </c:pt>
                <c:pt idx="2882">
                  <c:v>1081000</c:v>
                </c:pt>
                <c:pt idx="2883">
                  <c:v>1082000</c:v>
                </c:pt>
                <c:pt idx="2884">
                  <c:v>1083000</c:v>
                </c:pt>
                <c:pt idx="2885">
                  <c:v>1084000</c:v>
                </c:pt>
                <c:pt idx="2886">
                  <c:v>1085000</c:v>
                </c:pt>
                <c:pt idx="2887">
                  <c:v>1086000</c:v>
                </c:pt>
                <c:pt idx="2888">
                  <c:v>1087000</c:v>
                </c:pt>
                <c:pt idx="2889">
                  <c:v>1088000</c:v>
                </c:pt>
                <c:pt idx="2890">
                  <c:v>1089000</c:v>
                </c:pt>
                <c:pt idx="2891">
                  <c:v>1090000</c:v>
                </c:pt>
                <c:pt idx="2892">
                  <c:v>1091000</c:v>
                </c:pt>
                <c:pt idx="2893">
                  <c:v>1092000</c:v>
                </c:pt>
                <c:pt idx="2894">
                  <c:v>1093000</c:v>
                </c:pt>
                <c:pt idx="2895">
                  <c:v>1094000</c:v>
                </c:pt>
                <c:pt idx="2896">
                  <c:v>1095000</c:v>
                </c:pt>
                <c:pt idx="2897">
                  <c:v>1096000</c:v>
                </c:pt>
                <c:pt idx="2898">
                  <c:v>1097000</c:v>
                </c:pt>
                <c:pt idx="2899">
                  <c:v>1098000</c:v>
                </c:pt>
                <c:pt idx="2900">
                  <c:v>1099000</c:v>
                </c:pt>
                <c:pt idx="2901">
                  <c:v>1100000</c:v>
                </c:pt>
                <c:pt idx="2902">
                  <c:v>1101000</c:v>
                </c:pt>
                <c:pt idx="2903">
                  <c:v>1102000</c:v>
                </c:pt>
                <c:pt idx="2904">
                  <c:v>1103000</c:v>
                </c:pt>
                <c:pt idx="2905">
                  <c:v>1104000</c:v>
                </c:pt>
                <c:pt idx="2906">
                  <c:v>1105000</c:v>
                </c:pt>
                <c:pt idx="2907">
                  <c:v>1106000</c:v>
                </c:pt>
                <c:pt idx="2908">
                  <c:v>1107000</c:v>
                </c:pt>
                <c:pt idx="2909">
                  <c:v>1108000</c:v>
                </c:pt>
                <c:pt idx="2910">
                  <c:v>1109000</c:v>
                </c:pt>
                <c:pt idx="2911">
                  <c:v>1110000</c:v>
                </c:pt>
                <c:pt idx="2912">
                  <c:v>1111000</c:v>
                </c:pt>
                <c:pt idx="2913">
                  <c:v>1112000</c:v>
                </c:pt>
                <c:pt idx="2914">
                  <c:v>1113000</c:v>
                </c:pt>
                <c:pt idx="2915">
                  <c:v>1114000</c:v>
                </c:pt>
                <c:pt idx="2916">
                  <c:v>1115000</c:v>
                </c:pt>
                <c:pt idx="2917">
                  <c:v>1116000</c:v>
                </c:pt>
                <c:pt idx="2918">
                  <c:v>1117000</c:v>
                </c:pt>
                <c:pt idx="2919">
                  <c:v>1118000</c:v>
                </c:pt>
                <c:pt idx="2920">
                  <c:v>1119000</c:v>
                </c:pt>
                <c:pt idx="2921">
                  <c:v>1120000</c:v>
                </c:pt>
                <c:pt idx="2922">
                  <c:v>1121000</c:v>
                </c:pt>
                <c:pt idx="2923">
                  <c:v>1122000</c:v>
                </c:pt>
                <c:pt idx="2924">
                  <c:v>1123000</c:v>
                </c:pt>
                <c:pt idx="2925">
                  <c:v>1124000</c:v>
                </c:pt>
                <c:pt idx="2926">
                  <c:v>1125000</c:v>
                </c:pt>
                <c:pt idx="2927">
                  <c:v>1126000</c:v>
                </c:pt>
                <c:pt idx="2928">
                  <c:v>1127000</c:v>
                </c:pt>
                <c:pt idx="2929">
                  <c:v>1128000</c:v>
                </c:pt>
                <c:pt idx="2930">
                  <c:v>1129000</c:v>
                </c:pt>
                <c:pt idx="2931">
                  <c:v>1130000</c:v>
                </c:pt>
                <c:pt idx="2932">
                  <c:v>1131000</c:v>
                </c:pt>
                <c:pt idx="2933">
                  <c:v>1132000</c:v>
                </c:pt>
                <c:pt idx="2934">
                  <c:v>1133000</c:v>
                </c:pt>
                <c:pt idx="2935">
                  <c:v>1134000</c:v>
                </c:pt>
                <c:pt idx="2936">
                  <c:v>1135000</c:v>
                </c:pt>
                <c:pt idx="2937">
                  <c:v>1136000</c:v>
                </c:pt>
                <c:pt idx="2938">
                  <c:v>1137000</c:v>
                </c:pt>
                <c:pt idx="2939">
                  <c:v>1138000</c:v>
                </c:pt>
                <c:pt idx="2940">
                  <c:v>1139000</c:v>
                </c:pt>
                <c:pt idx="2941">
                  <c:v>1140000</c:v>
                </c:pt>
                <c:pt idx="2942">
                  <c:v>1141000</c:v>
                </c:pt>
                <c:pt idx="2943">
                  <c:v>1142000</c:v>
                </c:pt>
                <c:pt idx="2944">
                  <c:v>1143000</c:v>
                </c:pt>
                <c:pt idx="2945">
                  <c:v>1144000</c:v>
                </c:pt>
                <c:pt idx="2946">
                  <c:v>1145000</c:v>
                </c:pt>
                <c:pt idx="2947">
                  <c:v>1146000</c:v>
                </c:pt>
                <c:pt idx="2948">
                  <c:v>1147000</c:v>
                </c:pt>
                <c:pt idx="2949">
                  <c:v>1148000</c:v>
                </c:pt>
                <c:pt idx="2950">
                  <c:v>1149000</c:v>
                </c:pt>
                <c:pt idx="2951">
                  <c:v>1150000</c:v>
                </c:pt>
                <c:pt idx="2952">
                  <c:v>1151000</c:v>
                </c:pt>
                <c:pt idx="2953">
                  <c:v>1152000</c:v>
                </c:pt>
                <c:pt idx="2954">
                  <c:v>1153000</c:v>
                </c:pt>
                <c:pt idx="2955">
                  <c:v>1154000</c:v>
                </c:pt>
                <c:pt idx="2956">
                  <c:v>1155000</c:v>
                </c:pt>
                <c:pt idx="2957">
                  <c:v>1156000</c:v>
                </c:pt>
                <c:pt idx="2958">
                  <c:v>1157000</c:v>
                </c:pt>
                <c:pt idx="2959">
                  <c:v>1158000</c:v>
                </c:pt>
                <c:pt idx="2960">
                  <c:v>1159000</c:v>
                </c:pt>
                <c:pt idx="2961">
                  <c:v>1160000</c:v>
                </c:pt>
                <c:pt idx="2962">
                  <c:v>1161000</c:v>
                </c:pt>
                <c:pt idx="2963">
                  <c:v>1162000</c:v>
                </c:pt>
                <c:pt idx="2964">
                  <c:v>1163000</c:v>
                </c:pt>
                <c:pt idx="2965">
                  <c:v>1164000</c:v>
                </c:pt>
                <c:pt idx="2966">
                  <c:v>1165000</c:v>
                </c:pt>
                <c:pt idx="2967">
                  <c:v>1166000</c:v>
                </c:pt>
                <c:pt idx="2968">
                  <c:v>1167000</c:v>
                </c:pt>
                <c:pt idx="2969">
                  <c:v>1168000</c:v>
                </c:pt>
                <c:pt idx="2970">
                  <c:v>1169000</c:v>
                </c:pt>
                <c:pt idx="2971">
                  <c:v>1170000</c:v>
                </c:pt>
                <c:pt idx="2972">
                  <c:v>1171000</c:v>
                </c:pt>
                <c:pt idx="2973">
                  <c:v>1172000</c:v>
                </c:pt>
                <c:pt idx="2974">
                  <c:v>1173000</c:v>
                </c:pt>
                <c:pt idx="2975">
                  <c:v>1174000</c:v>
                </c:pt>
                <c:pt idx="2976">
                  <c:v>1175000</c:v>
                </c:pt>
                <c:pt idx="2977">
                  <c:v>1176000</c:v>
                </c:pt>
                <c:pt idx="2978">
                  <c:v>1177000</c:v>
                </c:pt>
                <c:pt idx="2979">
                  <c:v>1178000</c:v>
                </c:pt>
                <c:pt idx="2980">
                  <c:v>1179000</c:v>
                </c:pt>
                <c:pt idx="2981">
                  <c:v>1180000</c:v>
                </c:pt>
                <c:pt idx="2982">
                  <c:v>1181000</c:v>
                </c:pt>
                <c:pt idx="2983">
                  <c:v>1182000</c:v>
                </c:pt>
                <c:pt idx="2984">
                  <c:v>1183000</c:v>
                </c:pt>
                <c:pt idx="2985">
                  <c:v>1184000</c:v>
                </c:pt>
                <c:pt idx="2986">
                  <c:v>1185000</c:v>
                </c:pt>
                <c:pt idx="2987">
                  <c:v>1186000</c:v>
                </c:pt>
                <c:pt idx="2988">
                  <c:v>1187000</c:v>
                </c:pt>
                <c:pt idx="2989">
                  <c:v>1188000</c:v>
                </c:pt>
                <c:pt idx="2990">
                  <c:v>1189000</c:v>
                </c:pt>
                <c:pt idx="2991">
                  <c:v>1190000</c:v>
                </c:pt>
                <c:pt idx="2992">
                  <c:v>1191000</c:v>
                </c:pt>
                <c:pt idx="2993">
                  <c:v>1192000</c:v>
                </c:pt>
                <c:pt idx="2994">
                  <c:v>1193000</c:v>
                </c:pt>
                <c:pt idx="2995">
                  <c:v>1194000</c:v>
                </c:pt>
                <c:pt idx="2996">
                  <c:v>1195000</c:v>
                </c:pt>
                <c:pt idx="2997">
                  <c:v>1196000</c:v>
                </c:pt>
                <c:pt idx="2998">
                  <c:v>1197000</c:v>
                </c:pt>
                <c:pt idx="2999">
                  <c:v>1198000</c:v>
                </c:pt>
                <c:pt idx="3000">
                  <c:v>1199000</c:v>
                </c:pt>
                <c:pt idx="3001">
                  <c:v>1200000</c:v>
                </c:pt>
                <c:pt idx="3002">
                  <c:v>1201000</c:v>
                </c:pt>
                <c:pt idx="3003">
                  <c:v>1202000</c:v>
                </c:pt>
                <c:pt idx="3004">
                  <c:v>1203000</c:v>
                </c:pt>
                <c:pt idx="3005">
                  <c:v>1204000</c:v>
                </c:pt>
                <c:pt idx="3006">
                  <c:v>1205000</c:v>
                </c:pt>
                <c:pt idx="3007">
                  <c:v>1206000</c:v>
                </c:pt>
                <c:pt idx="3008">
                  <c:v>1207000</c:v>
                </c:pt>
                <c:pt idx="3009">
                  <c:v>1208000</c:v>
                </c:pt>
                <c:pt idx="3010">
                  <c:v>1209000</c:v>
                </c:pt>
                <c:pt idx="3011">
                  <c:v>1210000</c:v>
                </c:pt>
                <c:pt idx="3012">
                  <c:v>1211000</c:v>
                </c:pt>
                <c:pt idx="3013">
                  <c:v>1212000</c:v>
                </c:pt>
                <c:pt idx="3014">
                  <c:v>1213000</c:v>
                </c:pt>
                <c:pt idx="3015">
                  <c:v>1214000</c:v>
                </c:pt>
                <c:pt idx="3016">
                  <c:v>1215000</c:v>
                </c:pt>
                <c:pt idx="3017">
                  <c:v>1216000</c:v>
                </c:pt>
                <c:pt idx="3018">
                  <c:v>1217000</c:v>
                </c:pt>
                <c:pt idx="3019">
                  <c:v>1218000</c:v>
                </c:pt>
                <c:pt idx="3020">
                  <c:v>1219000</c:v>
                </c:pt>
                <c:pt idx="3021">
                  <c:v>1220000</c:v>
                </c:pt>
                <c:pt idx="3022">
                  <c:v>1221000</c:v>
                </c:pt>
                <c:pt idx="3023">
                  <c:v>1222000</c:v>
                </c:pt>
                <c:pt idx="3024">
                  <c:v>1223000</c:v>
                </c:pt>
                <c:pt idx="3025">
                  <c:v>1224000</c:v>
                </c:pt>
                <c:pt idx="3026">
                  <c:v>1225000</c:v>
                </c:pt>
                <c:pt idx="3027">
                  <c:v>1226000</c:v>
                </c:pt>
                <c:pt idx="3028">
                  <c:v>1227000</c:v>
                </c:pt>
                <c:pt idx="3029">
                  <c:v>1228000</c:v>
                </c:pt>
                <c:pt idx="3030">
                  <c:v>1229000</c:v>
                </c:pt>
                <c:pt idx="3031">
                  <c:v>1230000</c:v>
                </c:pt>
                <c:pt idx="3032">
                  <c:v>1231000</c:v>
                </c:pt>
                <c:pt idx="3033">
                  <c:v>1232000</c:v>
                </c:pt>
                <c:pt idx="3034">
                  <c:v>1233000</c:v>
                </c:pt>
                <c:pt idx="3035">
                  <c:v>1234000</c:v>
                </c:pt>
                <c:pt idx="3036">
                  <c:v>1235000</c:v>
                </c:pt>
                <c:pt idx="3037">
                  <c:v>1236000</c:v>
                </c:pt>
                <c:pt idx="3038">
                  <c:v>1237000</c:v>
                </c:pt>
                <c:pt idx="3039">
                  <c:v>1238000</c:v>
                </c:pt>
                <c:pt idx="3040">
                  <c:v>1239000</c:v>
                </c:pt>
                <c:pt idx="3041">
                  <c:v>1240000</c:v>
                </c:pt>
                <c:pt idx="3042">
                  <c:v>1241000</c:v>
                </c:pt>
                <c:pt idx="3043">
                  <c:v>1242000</c:v>
                </c:pt>
                <c:pt idx="3044">
                  <c:v>1243000</c:v>
                </c:pt>
                <c:pt idx="3045">
                  <c:v>1244000</c:v>
                </c:pt>
                <c:pt idx="3046">
                  <c:v>1245000</c:v>
                </c:pt>
                <c:pt idx="3047">
                  <c:v>1246000</c:v>
                </c:pt>
                <c:pt idx="3048">
                  <c:v>1247000</c:v>
                </c:pt>
                <c:pt idx="3049">
                  <c:v>1248000</c:v>
                </c:pt>
                <c:pt idx="3050">
                  <c:v>1249000</c:v>
                </c:pt>
                <c:pt idx="3051">
                  <c:v>1250000</c:v>
                </c:pt>
                <c:pt idx="3052">
                  <c:v>1251000</c:v>
                </c:pt>
                <c:pt idx="3053">
                  <c:v>1252000</c:v>
                </c:pt>
                <c:pt idx="3054">
                  <c:v>1253000</c:v>
                </c:pt>
                <c:pt idx="3055">
                  <c:v>1254000</c:v>
                </c:pt>
                <c:pt idx="3056">
                  <c:v>1255000</c:v>
                </c:pt>
                <c:pt idx="3057">
                  <c:v>1256000</c:v>
                </c:pt>
                <c:pt idx="3058">
                  <c:v>1257000</c:v>
                </c:pt>
                <c:pt idx="3059">
                  <c:v>1258000</c:v>
                </c:pt>
                <c:pt idx="3060">
                  <c:v>1259000</c:v>
                </c:pt>
                <c:pt idx="3061">
                  <c:v>1260000</c:v>
                </c:pt>
                <c:pt idx="3062">
                  <c:v>1261000</c:v>
                </c:pt>
                <c:pt idx="3063">
                  <c:v>1262000</c:v>
                </c:pt>
                <c:pt idx="3064">
                  <c:v>1263000</c:v>
                </c:pt>
                <c:pt idx="3065">
                  <c:v>1264000</c:v>
                </c:pt>
                <c:pt idx="3066">
                  <c:v>1265000</c:v>
                </c:pt>
                <c:pt idx="3067">
                  <c:v>1266000</c:v>
                </c:pt>
                <c:pt idx="3068">
                  <c:v>1267000</c:v>
                </c:pt>
                <c:pt idx="3069">
                  <c:v>1268000</c:v>
                </c:pt>
                <c:pt idx="3070">
                  <c:v>1269000</c:v>
                </c:pt>
                <c:pt idx="3071">
                  <c:v>1270000</c:v>
                </c:pt>
                <c:pt idx="3072">
                  <c:v>1271000</c:v>
                </c:pt>
                <c:pt idx="3073">
                  <c:v>1272000</c:v>
                </c:pt>
                <c:pt idx="3074">
                  <c:v>1273000</c:v>
                </c:pt>
                <c:pt idx="3075">
                  <c:v>1274000</c:v>
                </c:pt>
                <c:pt idx="3076">
                  <c:v>1275000</c:v>
                </c:pt>
                <c:pt idx="3077">
                  <c:v>1276000</c:v>
                </c:pt>
                <c:pt idx="3078">
                  <c:v>1277000</c:v>
                </c:pt>
                <c:pt idx="3079">
                  <c:v>1278000</c:v>
                </c:pt>
                <c:pt idx="3080">
                  <c:v>1279000</c:v>
                </c:pt>
                <c:pt idx="3081">
                  <c:v>1280000</c:v>
                </c:pt>
                <c:pt idx="3082">
                  <c:v>1281000</c:v>
                </c:pt>
                <c:pt idx="3083">
                  <c:v>1282000</c:v>
                </c:pt>
                <c:pt idx="3084">
                  <c:v>1283000</c:v>
                </c:pt>
                <c:pt idx="3085">
                  <c:v>1284000</c:v>
                </c:pt>
                <c:pt idx="3086">
                  <c:v>1285000</c:v>
                </c:pt>
                <c:pt idx="3087">
                  <c:v>1286000</c:v>
                </c:pt>
                <c:pt idx="3088">
                  <c:v>1287000</c:v>
                </c:pt>
                <c:pt idx="3089">
                  <c:v>1288000</c:v>
                </c:pt>
                <c:pt idx="3090">
                  <c:v>1289000</c:v>
                </c:pt>
                <c:pt idx="3091">
                  <c:v>1290000</c:v>
                </c:pt>
                <c:pt idx="3092">
                  <c:v>1291000</c:v>
                </c:pt>
                <c:pt idx="3093">
                  <c:v>1292000</c:v>
                </c:pt>
                <c:pt idx="3094">
                  <c:v>1293000</c:v>
                </c:pt>
                <c:pt idx="3095">
                  <c:v>1294000</c:v>
                </c:pt>
                <c:pt idx="3096">
                  <c:v>1295000</c:v>
                </c:pt>
                <c:pt idx="3097">
                  <c:v>1296000</c:v>
                </c:pt>
                <c:pt idx="3098">
                  <c:v>1297000</c:v>
                </c:pt>
                <c:pt idx="3099">
                  <c:v>1298000</c:v>
                </c:pt>
                <c:pt idx="3100">
                  <c:v>1299000</c:v>
                </c:pt>
                <c:pt idx="3101">
                  <c:v>1300000</c:v>
                </c:pt>
                <c:pt idx="3102">
                  <c:v>1301000</c:v>
                </c:pt>
                <c:pt idx="3103">
                  <c:v>1302000</c:v>
                </c:pt>
                <c:pt idx="3104">
                  <c:v>1303000</c:v>
                </c:pt>
                <c:pt idx="3105">
                  <c:v>1304000</c:v>
                </c:pt>
                <c:pt idx="3106">
                  <c:v>1305000</c:v>
                </c:pt>
                <c:pt idx="3107">
                  <c:v>1306000</c:v>
                </c:pt>
                <c:pt idx="3108">
                  <c:v>1307000</c:v>
                </c:pt>
                <c:pt idx="3109">
                  <c:v>1308000</c:v>
                </c:pt>
                <c:pt idx="3110">
                  <c:v>1309000</c:v>
                </c:pt>
                <c:pt idx="3111">
                  <c:v>1310000</c:v>
                </c:pt>
                <c:pt idx="3112">
                  <c:v>1311000</c:v>
                </c:pt>
                <c:pt idx="3113">
                  <c:v>1312000</c:v>
                </c:pt>
                <c:pt idx="3114">
                  <c:v>1313000</c:v>
                </c:pt>
                <c:pt idx="3115">
                  <c:v>1314000</c:v>
                </c:pt>
                <c:pt idx="3116">
                  <c:v>1315000</c:v>
                </c:pt>
                <c:pt idx="3117">
                  <c:v>1316000</c:v>
                </c:pt>
                <c:pt idx="3118">
                  <c:v>1317000</c:v>
                </c:pt>
                <c:pt idx="3119">
                  <c:v>1318000</c:v>
                </c:pt>
                <c:pt idx="3120">
                  <c:v>1319000</c:v>
                </c:pt>
                <c:pt idx="3121">
                  <c:v>1320000</c:v>
                </c:pt>
                <c:pt idx="3122">
                  <c:v>1321000</c:v>
                </c:pt>
                <c:pt idx="3123">
                  <c:v>1322000</c:v>
                </c:pt>
                <c:pt idx="3124">
                  <c:v>1323000</c:v>
                </c:pt>
                <c:pt idx="3125">
                  <c:v>1324000</c:v>
                </c:pt>
                <c:pt idx="3126">
                  <c:v>1325000</c:v>
                </c:pt>
                <c:pt idx="3127">
                  <c:v>1326000</c:v>
                </c:pt>
                <c:pt idx="3128">
                  <c:v>1327000</c:v>
                </c:pt>
                <c:pt idx="3129">
                  <c:v>1328000</c:v>
                </c:pt>
                <c:pt idx="3130">
                  <c:v>1329000</c:v>
                </c:pt>
                <c:pt idx="3131">
                  <c:v>1330000</c:v>
                </c:pt>
                <c:pt idx="3132">
                  <c:v>1331000</c:v>
                </c:pt>
                <c:pt idx="3133">
                  <c:v>1332000</c:v>
                </c:pt>
                <c:pt idx="3134">
                  <c:v>1333000</c:v>
                </c:pt>
                <c:pt idx="3135">
                  <c:v>1334000</c:v>
                </c:pt>
                <c:pt idx="3136">
                  <c:v>1335000</c:v>
                </c:pt>
                <c:pt idx="3137">
                  <c:v>1336000</c:v>
                </c:pt>
                <c:pt idx="3138">
                  <c:v>1337000</c:v>
                </c:pt>
                <c:pt idx="3139">
                  <c:v>1338000</c:v>
                </c:pt>
                <c:pt idx="3140">
                  <c:v>1339000</c:v>
                </c:pt>
                <c:pt idx="3141">
                  <c:v>1340000</c:v>
                </c:pt>
                <c:pt idx="3142">
                  <c:v>1341000</c:v>
                </c:pt>
                <c:pt idx="3143">
                  <c:v>1342000</c:v>
                </c:pt>
                <c:pt idx="3144">
                  <c:v>1343000</c:v>
                </c:pt>
                <c:pt idx="3145">
                  <c:v>1344000</c:v>
                </c:pt>
                <c:pt idx="3146">
                  <c:v>1345000</c:v>
                </c:pt>
                <c:pt idx="3147">
                  <c:v>1346000</c:v>
                </c:pt>
                <c:pt idx="3148">
                  <c:v>1347000</c:v>
                </c:pt>
                <c:pt idx="3149">
                  <c:v>1348000</c:v>
                </c:pt>
                <c:pt idx="3150">
                  <c:v>1349000</c:v>
                </c:pt>
                <c:pt idx="3151">
                  <c:v>1350000</c:v>
                </c:pt>
                <c:pt idx="3152">
                  <c:v>1351000</c:v>
                </c:pt>
                <c:pt idx="3153">
                  <c:v>1352000</c:v>
                </c:pt>
                <c:pt idx="3154">
                  <c:v>1353000</c:v>
                </c:pt>
                <c:pt idx="3155">
                  <c:v>1354000</c:v>
                </c:pt>
                <c:pt idx="3156">
                  <c:v>1355000</c:v>
                </c:pt>
                <c:pt idx="3157">
                  <c:v>1356000</c:v>
                </c:pt>
                <c:pt idx="3158">
                  <c:v>1357000</c:v>
                </c:pt>
                <c:pt idx="3159">
                  <c:v>1358000</c:v>
                </c:pt>
                <c:pt idx="3160">
                  <c:v>1359000</c:v>
                </c:pt>
                <c:pt idx="3161">
                  <c:v>1360000</c:v>
                </c:pt>
                <c:pt idx="3162">
                  <c:v>1361000</c:v>
                </c:pt>
                <c:pt idx="3163">
                  <c:v>1362000</c:v>
                </c:pt>
                <c:pt idx="3164">
                  <c:v>1363000</c:v>
                </c:pt>
                <c:pt idx="3165">
                  <c:v>1364000</c:v>
                </c:pt>
                <c:pt idx="3166">
                  <c:v>1365000</c:v>
                </c:pt>
                <c:pt idx="3167">
                  <c:v>1366000</c:v>
                </c:pt>
                <c:pt idx="3168">
                  <c:v>1367000</c:v>
                </c:pt>
                <c:pt idx="3169">
                  <c:v>1368000</c:v>
                </c:pt>
                <c:pt idx="3170">
                  <c:v>1369000</c:v>
                </c:pt>
                <c:pt idx="3171">
                  <c:v>1370000</c:v>
                </c:pt>
                <c:pt idx="3172">
                  <c:v>1371000</c:v>
                </c:pt>
                <c:pt idx="3173">
                  <c:v>1372000</c:v>
                </c:pt>
                <c:pt idx="3174">
                  <c:v>1373000</c:v>
                </c:pt>
                <c:pt idx="3175">
                  <c:v>1374000</c:v>
                </c:pt>
                <c:pt idx="3176">
                  <c:v>1375000</c:v>
                </c:pt>
                <c:pt idx="3177">
                  <c:v>1376000</c:v>
                </c:pt>
                <c:pt idx="3178">
                  <c:v>1377000</c:v>
                </c:pt>
                <c:pt idx="3179">
                  <c:v>1378000</c:v>
                </c:pt>
                <c:pt idx="3180">
                  <c:v>1379000</c:v>
                </c:pt>
                <c:pt idx="3181">
                  <c:v>1380000</c:v>
                </c:pt>
                <c:pt idx="3182">
                  <c:v>1381000</c:v>
                </c:pt>
                <c:pt idx="3183">
                  <c:v>1382000</c:v>
                </c:pt>
                <c:pt idx="3184">
                  <c:v>1383000</c:v>
                </c:pt>
                <c:pt idx="3185">
                  <c:v>1384000</c:v>
                </c:pt>
                <c:pt idx="3186">
                  <c:v>1385000</c:v>
                </c:pt>
                <c:pt idx="3187">
                  <c:v>1386000</c:v>
                </c:pt>
                <c:pt idx="3188">
                  <c:v>1387000</c:v>
                </c:pt>
                <c:pt idx="3189">
                  <c:v>1388000</c:v>
                </c:pt>
                <c:pt idx="3190">
                  <c:v>1389000</c:v>
                </c:pt>
                <c:pt idx="3191">
                  <c:v>1390000</c:v>
                </c:pt>
                <c:pt idx="3192">
                  <c:v>1391000</c:v>
                </c:pt>
                <c:pt idx="3193">
                  <c:v>1392000</c:v>
                </c:pt>
                <c:pt idx="3194">
                  <c:v>1393000</c:v>
                </c:pt>
                <c:pt idx="3195">
                  <c:v>1394000</c:v>
                </c:pt>
                <c:pt idx="3196">
                  <c:v>1395000</c:v>
                </c:pt>
                <c:pt idx="3197">
                  <c:v>1396000</c:v>
                </c:pt>
                <c:pt idx="3198">
                  <c:v>1397000</c:v>
                </c:pt>
                <c:pt idx="3199">
                  <c:v>1398000</c:v>
                </c:pt>
                <c:pt idx="3200">
                  <c:v>1399000</c:v>
                </c:pt>
                <c:pt idx="3201">
                  <c:v>1400000</c:v>
                </c:pt>
                <c:pt idx="3202">
                  <c:v>1401000</c:v>
                </c:pt>
                <c:pt idx="3203">
                  <c:v>1402000</c:v>
                </c:pt>
                <c:pt idx="3204">
                  <c:v>1403000</c:v>
                </c:pt>
                <c:pt idx="3205">
                  <c:v>1404000</c:v>
                </c:pt>
                <c:pt idx="3206">
                  <c:v>1405000</c:v>
                </c:pt>
                <c:pt idx="3207">
                  <c:v>1406000</c:v>
                </c:pt>
                <c:pt idx="3208">
                  <c:v>1407000</c:v>
                </c:pt>
                <c:pt idx="3209">
                  <c:v>1408000</c:v>
                </c:pt>
                <c:pt idx="3210">
                  <c:v>1409000</c:v>
                </c:pt>
                <c:pt idx="3211">
                  <c:v>1410000</c:v>
                </c:pt>
                <c:pt idx="3212">
                  <c:v>1411000</c:v>
                </c:pt>
                <c:pt idx="3213">
                  <c:v>1412000</c:v>
                </c:pt>
                <c:pt idx="3214">
                  <c:v>1413000</c:v>
                </c:pt>
                <c:pt idx="3215">
                  <c:v>1414000</c:v>
                </c:pt>
                <c:pt idx="3216">
                  <c:v>1415000</c:v>
                </c:pt>
                <c:pt idx="3217">
                  <c:v>1416000</c:v>
                </c:pt>
                <c:pt idx="3218">
                  <c:v>1417000</c:v>
                </c:pt>
                <c:pt idx="3219">
                  <c:v>1418000</c:v>
                </c:pt>
                <c:pt idx="3220">
                  <c:v>1419000</c:v>
                </c:pt>
                <c:pt idx="3221">
                  <c:v>1420000</c:v>
                </c:pt>
                <c:pt idx="3222">
                  <c:v>1421000</c:v>
                </c:pt>
                <c:pt idx="3223">
                  <c:v>1422000</c:v>
                </c:pt>
                <c:pt idx="3224">
                  <c:v>1423000</c:v>
                </c:pt>
                <c:pt idx="3225">
                  <c:v>1424000</c:v>
                </c:pt>
                <c:pt idx="3226">
                  <c:v>1425000</c:v>
                </c:pt>
                <c:pt idx="3227">
                  <c:v>1426000</c:v>
                </c:pt>
                <c:pt idx="3228">
                  <c:v>1427000</c:v>
                </c:pt>
                <c:pt idx="3229">
                  <c:v>1428000</c:v>
                </c:pt>
                <c:pt idx="3230">
                  <c:v>1429000</c:v>
                </c:pt>
                <c:pt idx="3231">
                  <c:v>1430000</c:v>
                </c:pt>
                <c:pt idx="3232">
                  <c:v>1431000</c:v>
                </c:pt>
                <c:pt idx="3233">
                  <c:v>1432000</c:v>
                </c:pt>
                <c:pt idx="3234">
                  <c:v>1433000</c:v>
                </c:pt>
                <c:pt idx="3235">
                  <c:v>1434000</c:v>
                </c:pt>
                <c:pt idx="3236">
                  <c:v>1435000</c:v>
                </c:pt>
                <c:pt idx="3237">
                  <c:v>1436000</c:v>
                </c:pt>
                <c:pt idx="3238">
                  <c:v>1437000</c:v>
                </c:pt>
                <c:pt idx="3239">
                  <c:v>1438000</c:v>
                </c:pt>
                <c:pt idx="3240">
                  <c:v>1439000</c:v>
                </c:pt>
                <c:pt idx="3241">
                  <c:v>1440000</c:v>
                </c:pt>
                <c:pt idx="3242">
                  <c:v>1441000</c:v>
                </c:pt>
                <c:pt idx="3243">
                  <c:v>1442000</c:v>
                </c:pt>
                <c:pt idx="3244">
                  <c:v>1443000</c:v>
                </c:pt>
                <c:pt idx="3245">
                  <c:v>1444000</c:v>
                </c:pt>
                <c:pt idx="3246">
                  <c:v>1445000</c:v>
                </c:pt>
                <c:pt idx="3247">
                  <c:v>1446000</c:v>
                </c:pt>
                <c:pt idx="3248">
                  <c:v>1447000</c:v>
                </c:pt>
                <c:pt idx="3249">
                  <c:v>1448000</c:v>
                </c:pt>
                <c:pt idx="3250">
                  <c:v>1449000</c:v>
                </c:pt>
                <c:pt idx="3251">
                  <c:v>1450000</c:v>
                </c:pt>
                <c:pt idx="3252">
                  <c:v>1451000</c:v>
                </c:pt>
                <c:pt idx="3253">
                  <c:v>1452000</c:v>
                </c:pt>
                <c:pt idx="3254">
                  <c:v>1453000</c:v>
                </c:pt>
                <c:pt idx="3255">
                  <c:v>1454000</c:v>
                </c:pt>
                <c:pt idx="3256">
                  <c:v>1455000</c:v>
                </c:pt>
                <c:pt idx="3257">
                  <c:v>1456000</c:v>
                </c:pt>
                <c:pt idx="3258">
                  <c:v>1457000</c:v>
                </c:pt>
                <c:pt idx="3259">
                  <c:v>1458000</c:v>
                </c:pt>
                <c:pt idx="3260">
                  <c:v>1459000</c:v>
                </c:pt>
                <c:pt idx="3261">
                  <c:v>1460000</c:v>
                </c:pt>
                <c:pt idx="3262">
                  <c:v>1461000</c:v>
                </c:pt>
                <c:pt idx="3263">
                  <c:v>1462000</c:v>
                </c:pt>
                <c:pt idx="3264">
                  <c:v>1463000</c:v>
                </c:pt>
                <c:pt idx="3265">
                  <c:v>1464000</c:v>
                </c:pt>
                <c:pt idx="3266">
                  <c:v>1465000</c:v>
                </c:pt>
                <c:pt idx="3267">
                  <c:v>1466000</c:v>
                </c:pt>
                <c:pt idx="3268">
                  <c:v>1467000</c:v>
                </c:pt>
                <c:pt idx="3269">
                  <c:v>1468000</c:v>
                </c:pt>
                <c:pt idx="3270">
                  <c:v>1469000</c:v>
                </c:pt>
                <c:pt idx="3271">
                  <c:v>1470000</c:v>
                </c:pt>
                <c:pt idx="3272">
                  <c:v>1471000</c:v>
                </c:pt>
                <c:pt idx="3273">
                  <c:v>1472000</c:v>
                </c:pt>
                <c:pt idx="3274">
                  <c:v>1473000</c:v>
                </c:pt>
                <c:pt idx="3275">
                  <c:v>1474000</c:v>
                </c:pt>
                <c:pt idx="3276">
                  <c:v>1475000</c:v>
                </c:pt>
                <c:pt idx="3277">
                  <c:v>1476000</c:v>
                </c:pt>
                <c:pt idx="3278">
                  <c:v>1477000</c:v>
                </c:pt>
                <c:pt idx="3279">
                  <c:v>1478000</c:v>
                </c:pt>
                <c:pt idx="3280">
                  <c:v>1479000</c:v>
                </c:pt>
                <c:pt idx="3281">
                  <c:v>1480000</c:v>
                </c:pt>
                <c:pt idx="3282">
                  <c:v>1481000</c:v>
                </c:pt>
                <c:pt idx="3283">
                  <c:v>1482000</c:v>
                </c:pt>
                <c:pt idx="3284">
                  <c:v>1483000</c:v>
                </c:pt>
                <c:pt idx="3285">
                  <c:v>1484000</c:v>
                </c:pt>
                <c:pt idx="3286">
                  <c:v>1485000</c:v>
                </c:pt>
                <c:pt idx="3287">
                  <c:v>1486000</c:v>
                </c:pt>
                <c:pt idx="3288">
                  <c:v>1487000</c:v>
                </c:pt>
                <c:pt idx="3289">
                  <c:v>1488000</c:v>
                </c:pt>
                <c:pt idx="3290">
                  <c:v>1489000</c:v>
                </c:pt>
                <c:pt idx="3291">
                  <c:v>1490000</c:v>
                </c:pt>
                <c:pt idx="3292">
                  <c:v>1491000</c:v>
                </c:pt>
                <c:pt idx="3293">
                  <c:v>1492000</c:v>
                </c:pt>
                <c:pt idx="3294">
                  <c:v>1493000</c:v>
                </c:pt>
                <c:pt idx="3295">
                  <c:v>1494000</c:v>
                </c:pt>
                <c:pt idx="3296">
                  <c:v>1495000</c:v>
                </c:pt>
                <c:pt idx="3297">
                  <c:v>1496000</c:v>
                </c:pt>
                <c:pt idx="3298">
                  <c:v>1497000</c:v>
                </c:pt>
                <c:pt idx="3299">
                  <c:v>1498000</c:v>
                </c:pt>
                <c:pt idx="3300">
                  <c:v>1499000</c:v>
                </c:pt>
                <c:pt idx="3301">
                  <c:v>1500000</c:v>
                </c:pt>
                <c:pt idx="3302">
                  <c:v>1501000</c:v>
                </c:pt>
                <c:pt idx="3303">
                  <c:v>1502000</c:v>
                </c:pt>
                <c:pt idx="3304">
                  <c:v>1503000</c:v>
                </c:pt>
                <c:pt idx="3305">
                  <c:v>1504000</c:v>
                </c:pt>
                <c:pt idx="3306">
                  <c:v>1505000</c:v>
                </c:pt>
                <c:pt idx="3307">
                  <c:v>1506000</c:v>
                </c:pt>
                <c:pt idx="3308">
                  <c:v>1507000</c:v>
                </c:pt>
                <c:pt idx="3309">
                  <c:v>1508000</c:v>
                </c:pt>
                <c:pt idx="3310">
                  <c:v>1509000</c:v>
                </c:pt>
                <c:pt idx="3311">
                  <c:v>1510000</c:v>
                </c:pt>
                <c:pt idx="3312">
                  <c:v>1511000</c:v>
                </c:pt>
                <c:pt idx="3313">
                  <c:v>1512000</c:v>
                </c:pt>
                <c:pt idx="3314">
                  <c:v>1513000</c:v>
                </c:pt>
                <c:pt idx="3315">
                  <c:v>1514000</c:v>
                </c:pt>
                <c:pt idx="3316">
                  <c:v>1515000</c:v>
                </c:pt>
                <c:pt idx="3317">
                  <c:v>1516000</c:v>
                </c:pt>
                <c:pt idx="3318">
                  <c:v>1517000</c:v>
                </c:pt>
                <c:pt idx="3319">
                  <c:v>1518000</c:v>
                </c:pt>
                <c:pt idx="3320">
                  <c:v>1519000</c:v>
                </c:pt>
                <c:pt idx="3321">
                  <c:v>1520000</c:v>
                </c:pt>
                <c:pt idx="3322">
                  <c:v>1521000</c:v>
                </c:pt>
                <c:pt idx="3323">
                  <c:v>1522000</c:v>
                </c:pt>
                <c:pt idx="3324">
                  <c:v>1523000</c:v>
                </c:pt>
                <c:pt idx="3325">
                  <c:v>1524000</c:v>
                </c:pt>
                <c:pt idx="3326">
                  <c:v>1525000</c:v>
                </c:pt>
                <c:pt idx="3327">
                  <c:v>1526000</c:v>
                </c:pt>
                <c:pt idx="3328">
                  <c:v>1527000</c:v>
                </c:pt>
                <c:pt idx="3329">
                  <c:v>1528000</c:v>
                </c:pt>
                <c:pt idx="3330">
                  <c:v>1529000</c:v>
                </c:pt>
                <c:pt idx="3331">
                  <c:v>1530000</c:v>
                </c:pt>
                <c:pt idx="3332">
                  <c:v>1531000</c:v>
                </c:pt>
                <c:pt idx="3333">
                  <c:v>1532000</c:v>
                </c:pt>
                <c:pt idx="3334">
                  <c:v>1533000</c:v>
                </c:pt>
                <c:pt idx="3335">
                  <c:v>1534000</c:v>
                </c:pt>
                <c:pt idx="3336">
                  <c:v>1535000</c:v>
                </c:pt>
                <c:pt idx="3337">
                  <c:v>1536000</c:v>
                </c:pt>
                <c:pt idx="3338">
                  <c:v>1537000</c:v>
                </c:pt>
                <c:pt idx="3339">
                  <c:v>1538000</c:v>
                </c:pt>
                <c:pt idx="3340">
                  <c:v>1539000</c:v>
                </c:pt>
                <c:pt idx="3341">
                  <c:v>1540000</c:v>
                </c:pt>
                <c:pt idx="3342">
                  <c:v>1541000</c:v>
                </c:pt>
                <c:pt idx="3343">
                  <c:v>1542000</c:v>
                </c:pt>
                <c:pt idx="3344">
                  <c:v>1543000</c:v>
                </c:pt>
                <c:pt idx="3345">
                  <c:v>1544000</c:v>
                </c:pt>
                <c:pt idx="3346">
                  <c:v>1545000</c:v>
                </c:pt>
                <c:pt idx="3347">
                  <c:v>1546000</c:v>
                </c:pt>
                <c:pt idx="3348">
                  <c:v>1547000</c:v>
                </c:pt>
                <c:pt idx="3349">
                  <c:v>1548000</c:v>
                </c:pt>
                <c:pt idx="3350">
                  <c:v>1549000</c:v>
                </c:pt>
                <c:pt idx="3351">
                  <c:v>1550000</c:v>
                </c:pt>
                <c:pt idx="3352">
                  <c:v>1551000</c:v>
                </c:pt>
                <c:pt idx="3353">
                  <c:v>1552000</c:v>
                </c:pt>
                <c:pt idx="3354">
                  <c:v>1553000</c:v>
                </c:pt>
                <c:pt idx="3355">
                  <c:v>1554000</c:v>
                </c:pt>
                <c:pt idx="3356">
                  <c:v>1555000</c:v>
                </c:pt>
                <c:pt idx="3357">
                  <c:v>1556000</c:v>
                </c:pt>
                <c:pt idx="3358">
                  <c:v>1557000</c:v>
                </c:pt>
                <c:pt idx="3359">
                  <c:v>1558000</c:v>
                </c:pt>
                <c:pt idx="3360">
                  <c:v>1559000</c:v>
                </c:pt>
                <c:pt idx="3361">
                  <c:v>1560000</c:v>
                </c:pt>
                <c:pt idx="3362">
                  <c:v>1561000</c:v>
                </c:pt>
                <c:pt idx="3363">
                  <c:v>1562000</c:v>
                </c:pt>
                <c:pt idx="3364">
                  <c:v>1563000</c:v>
                </c:pt>
                <c:pt idx="3365">
                  <c:v>1564000</c:v>
                </c:pt>
                <c:pt idx="3366">
                  <c:v>1565000</c:v>
                </c:pt>
                <c:pt idx="3367">
                  <c:v>1566000</c:v>
                </c:pt>
                <c:pt idx="3368">
                  <c:v>1567000</c:v>
                </c:pt>
                <c:pt idx="3369">
                  <c:v>1568000</c:v>
                </c:pt>
                <c:pt idx="3370">
                  <c:v>1569000</c:v>
                </c:pt>
                <c:pt idx="3371">
                  <c:v>1570000</c:v>
                </c:pt>
                <c:pt idx="3372">
                  <c:v>1571000</c:v>
                </c:pt>
                <c:pt idx="3373">
                  <c:v>1572000</c:v>
                </c:pt>
                <c:pt idx="3374">
                  <c:v>1573000</c:v>
                </c:pt>
                <c:pt idx="3375">
                  <c:v>1574000</c:v>
                </c:pt>
                <c:pt idx="3376">
                  <c:v>1575000</c:v>
                </c:pt>
                <c:pt idx="3377">
                  <c:v>1576000</c:v>
                </c:pt>
                <c:pt idx="3378">
                  <c:v>1577000</c:v>
                </c:pt>
                <c:pt idx="3379">
                  <c:v>1578000</c:v>
                </c:pt>
                <c:pt idx="3380">
                  <c:v>1579000</c:v>
                </c:pt>
                <c:pt idx="3381">
                  <c:v>1580000</c:v>
                </c:pt>
                <c:pt idx="3382">
                  <c:v>1581000</c:v>
                </c:pt>
                <c:pt idx="3383">
                  <c:v>1582000</c:v>
                </c:pt>
                <c:pt idx="3384">
                  <c:v>1583000</c:v>
                </c:pt>
                <c:pt idx="3385">
                  <c:v>1584000</c:v>
                </c:pt>
                <c:pt idx="3386">
                  <c:v>1585000</c:v>
                </c:pt>
                <c:pt idx="3387">
                  <c:v>1586000</c:v>
                </c:pt>
                <c:pt idx="3388">
                  <c:v>1587000</c:v>
                </c:pt>
                <c:pt idx="3389">
                  <c:v>1588000</c:v>
                </c:pt>
                <c:pt idx="3390">
                  <c:v>1589000</c:v>
                </c:pt>
                <c:pt idx="3391">
                  <c:v>1590000</c:v>
                </c:pt>
                <c:pt idx="3392">
                  <c:v>1591000</c:v>
                </c:pt>
                <c:pt idx="3393">
                  <c:v>1592000</c:v>
                </c:pt>
                <c:pt idx="3394">
                  <c:v>1593000</c:v>
                </c:pt>
                <c:pt idx="3395">
                  <c:v>1594000</c:v>
                </c:pt>
                <c:pt idx="3396">
                  <c:v>1595000</c:v>
                </c:pt>
                <c:pt idx="3397">
                  <c:v>1596000</c:v>
                </c:pt>
                <c:pt idx="3398">
                  <c:v>1597000</c:v>
                </c:pt>
                <c:pt idx="3399">
                  <c:v>1598000</c:v>
                </c:pt>
                <c:pt idx="3400">
                  <c:v>1599000</c:v>
                </c:pt>
                <c:pt idx="3401">
                  <c:v>1600000</c:v>
                </c:pt>
                <c:pt idx="3402">
                  <c:v>1601000</c:v>
                </c:pt>
                <c:pt idx="3403">
                  <c:v>1602000</c:v>
                </c:pt>
                <c:pt idx="3404">
                  <c:v>1603000</c:v>
                </c:pt>
                <c:pt idx="3405">
                  <c:v>1604000</c:v>
                </c:pt>
                <c:pt idx="3406">
                  <c:v>1605000</c:v>
                </c:pt>
                <c:pt idx="3407">
                  <c:v>1606000</c:v>
                </c:pt>
                <c:pt idx="3408">
                  <c:v>1607000</c:v>
                </c:pt>
                <c:pt idx="3409">
                  <c:v>1608000</c:v>
                </c:pt>
                <c:pt idx="3410">
                  <c:v>1609000</c:v>
                </c:pt>
                <c:pt idx="3411">
                  <c:v>1610000</c:v>
                </c:pt>
                <c:pt idx="3412">
                  <c:v>1611000</c:v>
                </c:pt>
                <c:pt idx="3413">
                  <c:v>1612000</c:v>
                </c:pt>
                <c:pt idx="3414">
                  <c:v>1613000</c:v>
                </c:pt>
                <c:pt idx="3415">
                  <c:v>1614000</c:v>
                </c:pt>
                <c:pt idx="3416">
                  <c:v>1615000</c:v>
                </c:pt>
                <c:pt idx="3417">
                  <c:v>1616000</c:v>
                </c:pt>
                <c:pt idx="3418">
                  <c:v>1617000</c:v>
                </c:pt>
                <c:pt idx="3419">
                  <c:v>1618000</c:v>
                </c:pt>
                <c:pt idx="3420">
                  <c:v>1619000</c:v>
                </c:pt>
                <c:pt idx="3421">
                  <c:v>1620000</c:v>
                </c:pt>
                <c:pt idx="3422">
                  <c:v>1621000</c:v>
                </c:pt>
                <c:pt idx="3423">
                  <c:v>1622000</c:v>
                </c:pt>
                <c:pt idx="3424">
                  <c:v>1623000</c:v>
                </c:pt>
                <c:pt idx="3425">
                  <c:v>1624000</c:v>
                </c:pt>
                <c:pt idx="3426">
                  <c:v>1625000</c:v>
                </c:pt>
                <c:pt idx="3427">
                  <c:v>1626000</c:v>
                </c:pt>
                <c:pt idx="3428">
                  <c:v>1627000</c:v>
                </c:pt>
                <c:pt idx="3429">
                  <c:v>1628000</c:v>
                </c:pt>
                <c:pt idx="3430">
                  <c:v>1629000</c:v>
                </c:pt>
                <c:pt idx="3431">
                  <c:v>1630000</c:v>
                </c:pt>
                <c:pt idx="3432">
                  <c:v>1631000</c:v>
                </c:pt>
                <c:pt idx="3433">
                  <c:v>1632000</c:v>
                </c:pt>
                <c:pt idx="3434">
                  <c:v>1633000</c:v>
                </c:pt>
                <c:pt idx="3435">
                  <c:v>1634000</c:v>
                </c:pt>
                <c:pt idx="3436">
                  <c:v>1635000</c:v>
                </c:pt>
                <c:pt idx="3437">
                  <c:v>1636000</c:v>
                </c:pt>
                <c:pt idx="3438">
                  <c:v>1637000</c:v>
                </c:pt>
                <c:pt idx="3439">
                  <c:v>1638000</c:v>
                </c:pt>
                <c:pt idx="3440">
                  <c:v>1639000</c:v>
                </c:pt>
                <c:pt idx="3441">
                  <c:v>1640000</c:v>
                </c:pt>
                <c:pt idx="3442">
                  <c:v>1641000</c:v>
                </c:pt>
                <c:pt idx="3443">
                  <c:v>1642000</c:v>
                </c:pt>
                <c:pt idx="3444">
                  <c:v>1643000</c:v>
                </c:pt>
                <c:pt idx="3445">
                  <c:v>1644000</c:v>
                </c:pt>
                <c:pt idx="3446">
                  <c:v>1645000</c:v>
                </c:pt>
                <c:pt idx="3447">
                  <c:v>1646000</c:v>
                </c:pt>
                <c:pt idx="3448">
                  <c:v>1647000</c:v>
                </c:pt>
                <c:pt idx="3449">
                  <c:v>1648000</c:v>
                </c:pt>
                <c:pt idx="3450">
                  <c:v>1649000</c:v>
                </c:pt>
                <c:pt idx="3451">
                  <c:v>1650000</c:v>
                </c:pt>
                <c:pt idx="3452">
                  <c:v>1651000</c:v>
                </c:pt>
                <c:pt idx="3453">
                  <c:v>1652000</c:v>
                </c:pt>
                <c:pt idx="3454">
                  <c:v>1653000</c:v>
                </c:pt>
                <c:pt idx="3455">
                  <c:v>1654000</c:v>
                </c:pt>
                <c:pt idx="3456">
                  <c:v>1655000</c:v>
                </c:pt>
                <c:pt idx="3457">
                  <c:v>1656000</c:v>
                </c:pt>
                <c:pt idx="3458">
                  <c:v>1657000</c:v>
                </c:pt>
                <c:pt idx="3459">
                  <c:v>1658000</c:v>
                </c:pt>
                <c:pt idx="3460">
                  <c:v>1659000</c:v>
                </c:pt>
                <c:pt idx="3461">
                  <c:v>1660000</c:v>
                </c:pt>
                <c:pt idx="3462">
                  <c:v>1661000</c:v>
                </c:pt>
                <c:pt idx="3463">
                  <c:v>1662000</c:v>
                </c:pt>
                <c:pt idx="3464">
                  <c:v>1663000</c:v>
                </c:pt>
                <c:pt idx="3465">
                  <c:v>1664000</c:v>
                </c:pt>
                <c:pt idx="3466">
                  <c:v>1665000</c:v>
                </c:pt>
                <c:pt idx="3467">
                  <c:v>1666000</c:v>
                </c:pt>
                <c:pt idx="3468">
                  <c:v>1667000</c:v>
                </c:pt>
                <c:pt idx="3469">
                  <c:v>1668000</c:v>
                </c:pt>
                <c:pt idx="3470">
                  <c:v>1669000</c:v>
                </c:pt>
                <c:pt idx="3471">
                  <c:v>1670000</c:v>
                </c:pt>
                <c:pt idx="3472">
                  <c:v>1671000</c:v>
                </c:pt>
                <c:pt idx="3473">
                  <c:v>1672000</c:v>
                </c:pt>
                <c:pt idx="3474">
                  <c:v>1673000</c:v>
                </c:pt>
                <c:pt idx="3475">
                  <c:v>1674000</c:v>
                </c:pt>
                <c:pt idx="3476">
                  <c:v>1675000</c:v>
                </c:pt>
                <c:pt idx="3477">
                  <c:v>1676000</c:v>
                </c:pt>
                <c:pt idx="3478">
                  <c:v>1677000</c:v>
                </c:pt>
                <c:pt idx="3479">
                  <c:v>1678000</c:v>
                </c:pt>
                <c:pt idx="3480">
                  <c:v>1679000</c:v>
                </c:pt>
                <c:pt idx="3481">
                  <c:v>1680000</c:v>
                </c:pt>
                <c:pt idx="3482">
                  <c:v>1681000</c:v>
                </c:pt>
                <c:pt idx="3483">
                  <c:v>1682000</c:v>
                </c:pt>
                <c:pt idx="3484">
                  <c:v>1683000</c:v>
                </c:pt>
                <c:pt idx="3485">
                  <c:v>1684000</c:v>
                </c:pt>
                <c:pt idx="3486">
                  <c:v>1685000</c:v>
                </c:pt>
                <c:pt idx="3487">
                  <c:v>1686000</c:v>
                </c:pt>
                <c:pt idx="3488">
                  <c:v>1687000</c:v>
                </c:pt>
                <c:pt idx="3489">
                  <c:v>1688000</c:v>
                </c:pt>
                <c:pt idx="3490">
                  <c:v>1689000</c:v>
                </c:pt>
                <c:pt idx="3491">
                  <c:v>1690000</c:v>
                </c:pt>
                <c:pt idx="3492">
                  <c:v>1691000</c:v>
                </c:pt>
                <c:pt idx="3493">
                  <c:v>1692000</c:v>
                </c:pt>
                <c:pt idx="3494">
                  <c:v>1693000</c:v>
                </c:pt>
                <c:pt idx="3495">
                  <c:v>1694000</c:v>
                </c:pt>
                <c:pt idx="3496">
                  <c:v>1695000</c:v>
                </c:pt>
                <c:pt idx="3497">
                  <c:v>1696000</c:v>
                </c:pt>
                <c:pt idx="3498">
                  <c:v>1697000</c:v>
                </c:pt>
                <c:pt idx="3499">
                  <c:v>1698000</c:v>
                </c:pt>
                <c:pt idx="3500">
                  <c:v>1699000</c:v>
                </c:pt>
                <c:pt idx="3501">
                  <c:v>1700000</c:v>
                </c:pt>
                <c:pt idx="3502">
                  <c:v>1701000</c:v>
                </c:pt>
                <c:pt idx="3503">
                  <c:v>1702000</c:v>
                </c:pt>
                <c:pt idx="3504">
                  <c:v>1703000</c:v>
                </c:pt>
                <c:pt idx="3505">
                  <c:v>1704000</c:v>
                </c:pt>
                <c:pt idx="3506">
                  <c:v>1705000</c:v>
                </c:pt>
                <c:pt idx="3507">
                  <c:v>1706000</c:v>
                </c:pt>
                <c:pt idx="3508">
                  <c:v>1707000</c:v>
                </c:pt>
                <c:pt idx="3509">
                  <c:v>1708000</c:v>
                </c:pt>
                <c:pt idx="3510">
                  <c:v>1709000</c:v>
                </c:pt>
                <c:pt idx="3511">
                  <c:v>1710000</c:v>
                </c:pt>
                <c:pt idx="3512">
                  <c:v>1711000</c:v>
                </c:pt>
                <c:pt idx="3513">
                  <c:v>1712000</c:v>
                </c:pt>
                <c:pt idx="3514">
                  <c:v>1713000</c:v>
                </c:pt>
                <c:pt idx="3515">
                  <c:v>1714000</c:v>
                </c:pt>
                <c:pt idx="3516">
                  <c:v>1715000</c:v>
                </c:pt>
                <c:pt idx="3517">
                  <c:v>1716000</c:v>
                </c:pt>
                <c:pt idx="3518">
                  <c:v>1717000</c:v>
                </c:pt>
                <c:pt idx="3519">
                  <c:v>1718000</c:v>
                </c:pt>
                <c:pt idx="3520">
                  <c:v>1719000</c:v>
                </c:pt>
                <c:pt idx="3521">
                  <c:v>1720000</c:v>
                </c:pt>
                <c:pt idx="3522">
                  <c:v>1721000</c:v>
                </c:pt>
                <c:pt idx="3523">
                  <c:v>1722000</c:v>
                </c:pt>
                <c:pt idx="3524">
                  <c:v>1723000</c:v>
                </c:pt>
                <c:pt idx="3525">
                  <c:v>1724000</c:v>
                </c:pt>
                <c:pt idx="3526">
                  <c:v>1725000</c:v>
                </c:pt>
                <c:pt idx="3527">
                  <c:v>1726000</c:v>
                </c:pt>
                <c:pt idx="3528">
                  <c:v>1727000</c:v>
                </c:pt>
                <c:pt idx="3529">
                  <c:v>1728000</c:v>
                </c:pt>
                <c:pt idx="3530">
                  <c:v>1729000</c:v>
                </c:pt>
                <c:pt idx="3531">
                  <c:v>1730000</c:v>
                </c:pt>
                <c:pt idx="3532">
                  <c:v>1731000</c:v>
                </c:pt>
                <c:pt idx="3533">
                  <c:v>1732000</c:v>
                </c:pt>
                <c:pt idx="3534">
                  <c:v>1733000</c:v>
                </c:pt>
                <c:pt idx="3535">
                  <c:v>1734000</c:v>
                </c:pt>
                <c:pt idx="3536">
                  <c:v>1735000</c:v>
                </c:pt>
                <c:pt idx="3537">
                  <c:v>1736000</c:v>
                </c:pt>
                <c:pt idx="3538">
                  <c:v>1737000</c:v>
                </c:pt>
                <c:pt idx="3539">
                  <c:v>1738000</c:v>
                </c:pt>
                <c:pt idx="3540">
                  <c:v>1739000</c:v>
                </c:pt>
                <c:pt idx="3541">
                  <c:v>1740000</c:v>
                </c:pt>
                <c:pt idx="3542">
                  <c:v>1741000</c:v>
                </c:pt>
                <c:pt idx="3543">
                  <c:v>1742000</c:v>
                </c:pt>
                <c:pt idx="3544">
                  <c:v>1743000</c:v>
                </c:pt>
                <c:pt idx="3545">
                  <c:v>1744000</c:v>
                </c:pt>
                <c:pt idx="3546">
                  <c:v>1745000</c:v>
                </c:pt>
                <c:pt idx="3547">
                  <c:v>1746000</c:v>
                </c:pt>
                <c:pt idx="3548">
                  <c:v>1747000</c:v>
                </c:pt>
                <c:pt idx="3549">
                  <c:v>1748000</c:v>
                </c:pt>
                <c:pt idx="3550">
                  <c:v>1749000</c:v>
                </c:pt>
                <c:pt idx="3551">
                  <c:v>1750000</c:v>
                </c:pt>
                <c:pt idx="3552">
                  <c:v>1751000</c:v>
                </c:pt>
                <c:pt idx="3553">
                  <c:v>1752000</c:v>
                </c:pt>
                <c:pt idx="3554">
                  <c:v>1753000</c:v>
                </c:pt>
                <c:pt idx="3555">
                  <c:v>1754000</c:v>
                </c:pt>
                <c:pt idx="3556">
                  <c:v>1755000</c:v>
                </c:pt>
                <c:pt idx="3557">
                  <c:v>1756000</c:v>
                </c:pt>
                <c:pt idx="3558">
                  <c:v>1757000</c:v>
                </c:pt>
                <c:pt idx="3559">
                  <c:v>1758000</c:v>
                </c:pt>
                <c:pt idx="3560">
                  <c:v>1759000</c:v>
                </c:pt>
                <c:pt idx="3561">
                  <c:v>1760000</c:v>
                </c:pt>
                <c:pt idx="3562">
                  <c:v>1761000</c:v>
                </c:pt>
                <c:pt idx="3563">
                  <c:v>1762000</c:v>
                </c:pt>
                <c:pt idx="3564">
                  <c:v>1763000</c:v>
                </c:pt>
                <c:pt idx="3565">
                  <c:v>1764000</c:v>
                </c:pt>
                <c:pt idx="3566">
                  <c:v>1765000</c:v>
                </c:pt>
                <c:pt idx="3567">
                  <c:v>1766000</c:v>
                </c:pt>
                <c:pt idx="3568">
                  <c:v>1767000</c:v>
                </c:pt>
                <c:pt idx="3569">
                  <c:v>1768000</c:v>
                </c:pt>
                <c:pt idx="3570">
                  <c:v>1769000</c:v>
                </c:pt>
                <c:pt idx="3571">
                  <c:v>1770000</c:v>
                </c:pt>
                <c:pt idx="3572">
                  <c:v>1771000</c:v>
                </c:pt>
                <c:pt idx="3573">
                  <c:v>1772000</c:v>
                </c:pt>
                <c:pt idx="3574">
                  <c:v>1773000</c:v>
                </c:pt>
                <c:pt idx="3575">
                  <c:v>1774000</c:v>
                </c:pt>
                <c:pt idx="3576">
                  <c:v>1775000</c:v>
                </c:pt>
                <c:pt idx="3577">
                  <c:v>1776000</c:v>
                </c:pt>
                <c:pt idx="3578">
                  <c:v>1777000</c:v>
                </c:pt>
                <c:pt idx="3579">
                  <c:v>1778000</c:v>
                </c:pt>
                <c:pt idx="3580">
                  <c:v>1779000</c:v>
                </c:pt>
                <c:pt idx="3581">
                  <c:v>1780000</c:v>
                </c:pt>
                <c:pt idx="3582">
                  <c:v>1781000</c:v>
                </c:pt>
                <c:pt idx="3583">
                  <c:v>1782000</c:v>
                </c:pt>
                <c:pt idx="3584">
                  <c:v>1783000</c:v>
                </c:pt>
                <c:pt idx="3585">
                  <c:v>1784000</c:v>
                </c:pt>
                <c:pt idx="3586">
                  <c:v>1785000</c:v>
                </c:pt>
                <c:pt idx="3587">
                  <c:v>1786000</c:v>
                </c:pt>
                <c:pt idx="3588">
                  <c:v>1787000</c:v>
                </c:pt>
                <c:pt idx="3589">
                  <c:v>1788000</c:v>
                </c:pt>
                <c:pt idx="3590">
                  <c:v>1789000</c:v>
                </c:pt>
                <c:pt idx="3591">
                  <c:v>1790000</c:v>
                </c:pt>
                <c:pt idx="3592">
                  <c:v>1791000</c:v>
                </c:pt>
                <c:pt idx="3593">
                  <c:v>1792000</c:v>
                </c:pt>
                <c:pt idx="3594">
                  <c:v>1793000</c:v>
                </c:pt>
                <c:pt idx="3595">
                  <c:v>1794000</c:v>
                </c:pt>
                <c:pt idx="3596">
                  <c:v>1795000</c:v>
                </c:pt>
                <c:pt idx="3597">
                  <c:v>1796000</c:v>
                </c:pt>
                <c:pt idx="3598">
                  <c:v>1797000</c:v>
                </c:pt>
                <c:pt idx="3599">
                  <c:v>1798000</c:v>
                </c:pt>
                <c:pt idx="3600">
                  <c:v>1799000</c:v>
                </c:pt>
                <c:pt idx="3601">
                  <c:v>1800000</c:v>
                </c:pt>
                <c:pt idx="3602">
                  <c:v>1801000</c:v>
                </c:pt>
                <c:pt idx="3603">
                  <c:v>1802000</c:v>
                </c:pt>
                <c:pt idx="3604">
                  <c:v>1803000</c:v>
                </c:pt>
                <c:pt idx="3605">
                  <c:v>1804000</c:v>
                </c:pt>
                <c:pt idx="3606">
                  <c:v>1805000</c:v>
                </c:pt>
                <c:pt idx="3607">
                  <c:v>1806000</c:v>
                </c:pt>
                <c:pt idx="3608">
                  <c:v>1807000</c:v>
                </c:pt>
                <c:pt idx="3609">
                  <c:v>1808000</c:v>
                </c:pt>
                <c:pt idx="3610">
                  <c:v>1809000</c:v>
                </c:pt>
                <c:pt idx="3611">
                  <c:v>1810000</c:v>
                </c:pt>
                <c:pt idx="3612">
                  <c:v>1811000</c:v>
                </c:pt>
                <c:pt idx="3613">
                  <c:v>1812000</c:v>
                </c:pt>
                <c:pt idx="3614">
                  <c:v>1813000</c:v>
                </c:pt>
                <c:pt idx="3615">
                  <c:v>1814000</c:v>
                </c:pt>
                <c:pt idx="3616">
                  <c:v>1815000</c:v>
                </c:pt>
                <c:pt idx="3617">
                  <c:v>1816000</c:v>
                </c:pt>
                <c:pt idx="3618">
                  <c:v>1817000</c:v>
                </c:pt>
                <c:pt idx="3619">
                  <c:v>1818000</c:v>
                </c:pt>
                <c:pt idx="3620">
                  <c:v>1819000</c:v>
                </c:pt>
                <c:pt idx="3621">
                  <c:v>1820000</c:v>
                </c:pt>
                <c:pt idx="3622">
                  <c:v>1821000</c:v>
                </c:pt>
                <c:pt idx="3623">
                  <c:v>1822000</c:v>
                </c:pt>
                <c:pt idx="3624">
                  <c:v>1823000</c:v>
                </c:pt>
                <c:pt idx="3625">
                  <c:v>1824000</c:v>
                </c:pt>
                <c:pt idx="3626">
                  <c:v>1825000</c:v>
                </c:pt>
                <c:pt idx="3627">
                  <c:v>1826000</c:v>
                </c:pt>
                <c:pt idx="3628">
                  <c:v>1827000</c:v>
                </c:pt>
                <c:pt idx="3629">
                  <c:v>1828000</c:v>
                </c:pt>
                <c:pt idx="3630">
                  <c:v>1829000</c:v>
                </c:pt>
                <c:pt idx="3631">
                  <c:v>1830000</c:v>
                </c:pt>
                <c:pt idx="3632">
                  <c:v>1831000</c:v>
                </c:pt>
                <c:pt idx="3633">
                  <c:v>1832000</c:v>
                </c:pt>
                <c:pt idx="3634">
                  <c:v>1833000</c:v>
                </c:pt>
                <c:pt idx="3635">
                  <c:v>1834000</c:v>
                </c:pt>
                <c:pt idx="3636">
                  <c:v>1835000</c:v>
                </c:pt>
                <c:pt idx="3637">
                  <c:v>1836000</c:v>
                </c:pt>
                <c:pt idx="3638">
                  <c:v>1837000</c:v>
                </c:pt>
                <c:pt idx="3639">
                  <c:v>1838000</c:v>
                </c:pt>
                <c:pt idx="3640">
                  <c:v>1839000</c:v>
                </c:pt>
                <c:pt idx="3641">
                  <c:v>1840000</c:v>
                </c:pt>
                <c:pt idx="3642">
                  <c:v>1841000</c:v>
                </c:pt>
                <c:pt idx="3643">
                  <c:v>1842000</c:v>
                </c:pt>
                <c:pt idx="3644">
                  <c:v>1843000</c:v>
                </c:pt>
                <c:pt idx="3645">
                  <c:v>1844000</c:v>
                </c:pt>
                <c:pt idx="3646">
                  <c:v>1845000</c:v>
                </c:pt>
                <c:pt idx="3647">
                  <c:v>1846000</c:v>
                </c:pt>
                <c:pt idx="3648">
                  <c:v>1847000</c:v>
                </c:pt>
                <c:pt idx="3649">
                  <c:v>1848000</c:v>
                </c:pt>
                <c:pt idx="3650">
                  <c:v>1849000</c:v>
                </c:pt>
                <c:pt idx="3651">
                  <c:v>1850000</c:v>
                </c:pt>
                <c:pt idx="3652">
                  <c:v>1851000</c:v>
                </c:pt>
                <c:pt idx="3653">
                  <c:v>1852000</c:v>
                </c:pt>
                <c:pt idx="3654">
                  <c:v>1853000</c:v>
                </c:pt>
                <c:pt idx="3655">
                  <c:v>1854000</c:v>
                </c:pt>
                <c:pt idx="3656">
                  <c:v>1855000</c:v>
                </c:pt>
                <c:pt idx="3657">
                  <c:v>1856000</c:v>
                </c:pt>
                <c:pt idx="3658">
                  <c:v>1857000</c:v>
                </c:pt>
                <c:pt idx="3659">
                  <c:v>1858000</c:v>
                </c:pt>
                <c:pt idx="3660">
                  <c:v>1859000</c:v>
                </c:pt>
                <c:pt idx="3661">
                  <c:v>1860000</c:v>
                </c:pt>
                <c:pt idx="3662">
                  <c:v>1861000</c:v>
                </c:pt>
                <c:pt idx="3663">
                  <c:v>1862000</c:v>
                </c:pt>
                <c:pt idx="3664">
                  <c:v>1863000</c:v>
                </c:pt>
                <c:pt idx="3665">
                  <c:v>1864000</c:v>
                </c:pt>
                <c:pt idx="3666">
                  <c:v>1865000</c:v>
                </c:pt>
                <c:pt idx="3667">
                  <c:v>1866000</c:v>
                </c:pt>
                <c:pt idx="3668">
                  <c:v>1867000</c:v>
                </c:pt>
                <c:pt idx="3669">
                  <c:v>1868000</c:v>
                </c:pt>
                <c:pt idx="3670">
                  <c:v>1869000</c:v>
                </c:pt>
                <c:pt idx="3671">
                  <c:v>1870000</c:v>
                </c:pt>
                <c:pt idx="3672">
                  <c:v>1871000</c:v>
                </c:pt>
                <c:pt idx="3673">
                  <c:v>1872000</c:v>
                </c:pt>
                <c:pt idx="3674">
                  <c:v>1873000</c:v>
                </c:pt>
                <c:pt idx="3675">
                  <c:v>1874000</c:v>
                </c:pt>
                <c:pt idx="3676">
                  <c:v>1875000</c:v>
                </c:pt>
                <c:pt idx="3677">
                  <c:v>1876000</c:v>
                </c:pt>
                <c:pt idx="3678">
                  <c:v>1877000</c:v>
                </c:pt>
                <c:pt idx="3679">
                  <c:v>1878000</c:v>
                </c:pt>
                <c:pt idx="3680">
                  <c:v>1879000</c:v>
                </c:pt>
                <c:pt idx="3681">
                  <c:v>1880000</c:v>
                </c:pt>
                <c:pt idx="3682">
                  <c:v>1881000</c:v>
                </c:pt>
                <c:pt idx="3683">
                  <c:v>1882000</c:v>
                </c:pt>
                <c:pt idx="3684">
                  <c:v>1883000</c:v>
                </c:pt>
                <c:pt idx="3685">
                  <c:v>1884000</c:v>
                </c:pt>
                <c:pt idx="3686">
                  <c:v>1885000</c:v>
                </c:pt>
                <c:pt idx="3687">
                  <c:v>1886000</c:v>
                </c:pt>
                <c:pt idx="3688">
                  <c:v>1887000</c:v>
                </c:pt>
                <c:pt idx="3689">
                  <c:v>1888000</c:v>
                </c:pt>
                <c:pt idx="3690">
                  <c:v>1889000</c:v>
                </c:pt>
                <c:pt idx="3691">
                  <c:v>1890000</c:v>
                </c:pt>
                <c:pt idx="3692">
                  <c:v>1891000</c:v>
                </c:pt>
                <c:pt idx="3693">
                  <c:v>1892000</c:v>
                </c:pt>
                <c:pt idx="3694">
                  <c:v>1893000</c:v>
                </c:pt>
                <c:pt idx="3695">
                  <c:v>1894000</c:v>
                </c:pt>
                <c:pt idx="3696">
                  <c:v>1895000</c:v>
                </c:pt>
                <c:pt idx="3697">
                  <c:v>1896000</c:v>
                </c:pt>
                <c:pt idx="3698">
                  <c:v>1897000</c:v>
                </c:pt>
                <c:pt idx="3699">
                  <c:v>1898000</c:v>
                </c:pt>
                <c:pt idx="3700">
                  <c:v>1899000</c:v>
                </c:pt>
                <c:pt idx="3701">
                  <c:v>1900000</c:v>
                </c:pt>
                <c:pt idx="3702">
                  <c:v>1901000</c:v>
                </c:pt>
                <c:pt idx="3703">
                  <c:v>1902000</c:v>
                </c:pt>
                <c:pt idx="3704">
                  <c:v>1903000</c:v>
                </c:pt>
                <c:pt idx="3705">
                  <c:v>1904000</c:v>
                </c:pt>
                <c:pt idx="3706">
                  <c:v>1905000</c:v>
                </c:pt>
                <c:pt idx="3707">
                  <c:v>1906000</c:v>
                </c:pt>
                <c:pt idx="3708">
                  <c:v>1907000</c:v>
                </c:pt>
                <c:pt idx="3709">
                  <c:v>1908000</c:v>
                </c:pt>
                <c:pt idx="3710">
                  <c:v>1909000</c:v>
                </c:pt>
                <c:pt idx="3711">
                  <c:v>1910000</c:v>
                </c:pt>
                <c:pt idx="3712">
                  <c:v>1911000</c:v>
                </c:pt>
                <c:pt idx="3713">
                  <c:v>1912000</c:v>
                </c:pt>
                <c:pt idx="3714">
                  <c:v>1913000</c:v>
                </c:pt>
                <c:pt idx="3715">
                  <c:v>1914000</c:v>
                </c:pt>
                <c:pt idx="3716">
                  <c:v>1915000</c:v>
                </c:pt>
                <c:pt idx="3717">
                  <c:v>1916000</c:v>
                </c:pt>
                <c:pt idx="3718">
                  <c:v>1917000</c:v>
                </c:pt>
                <c:pt idx="3719">
                  <c:v>1918000</c:v>
                </c:pt>
                <c:pt idx="3720">
                  <c:v>1919000</c:v>
                </c:pt>
                <c:pt idx="3721">
                  <c:v>1920000</c:v>
                </c:pt>
                <c:pt idx="3722">
                  <c:v>1921000</c:v>
                </c:pt>
                <c:pt idx="3723">
                  <c:v>1922000</c:v>
                </c:pt>
                <c:pt idx="3724">
                  <c:v>1923000</c:v>
                </c:pt>
                <c:pt idx="3725">
                  <c:v>1924000</c:v>
                </c:pt>
                <c:pt idx="3726">
                  <c:v>1925000</c:v>
                </c:pt>
                <c:pt idx="3727">
                  <c:v>1926000</c:v>
                </c:pt>
                <c:pt idx="3728">
                  <c:v>1927000</c:v>
                </c:pt>
                <c:pt idx="3729">
                  <c:v>1928000</c:v>
                </c:pt>
                <c:pt idx="3730">
                  <c:v>1929000</c:v>
                </c:pt>
                <c:pt idx="3731">
                  <c:v>1930000</c:v>
                </c:pt>
                <c:pt idx="3732">
                  <c:v>1931000</c:v>
                </c:pt>
                <c:pt idx="3733">
                  <c:v>1932000</c:v>
                </c:pt>
                <c:pt idx="3734">
                  <c:v>1933000</c:v>
                </c:pt>
                <c:pt idx="3735">
                  <c:v>1934000</c:v>
                </c:pt>
                <c:pt idx="3736">
                  <c:v>1935000</c:v>
                </c:pt>
                <c:pt idx="3737">
                  <c:v>1936000</c:v>
                </c:pt>
                <c:pt idx="3738">
                  <c:v>1937000</c:v>
                </c:pt>
                <c:pt idx="3739">
                  <c:v>1938000</c:v>
                </c:pt>
                <c:pt idx="3740">
                  <c:v>1939000</c:v>
                </c:pt>
                <c:pt idx="3741">
                  <c:v>1940000</c:v>
                </c:pt>
                <c:pt idx="3742">
                  <c:v>1941000</c:v>
                </c:pt>
                <c:pt idx="3743">
                  <c:v>1942000</c:v>
                </c:pt>
                <c:pt idx="3744">
                  <c:v>1943000</c:v>
                </c:pt>
                <c:pt idx="3745">
                  <c:v>1944000</c:v>
                </c:pt>
                <c:pt idx="3746">
                  <c:v>1945000</c:v>
                </c:pt>
                <c:pt idx="3747">
                  <c:v>1946000</c:v>
                </c:pt>
                <c:pt idx="3748">
                  <c:v>1947000</c:v>
                </c:pt>
                <c:pt idx="3749">
                  <c:v>1948000</c:v>
                </c:pt>
                <c:pt idx="3750">
                  <c:v>1949000</c:v>
                </c:pt>
                <c:pt idx="3751">
                  <c:v>1950000</c:v>
                </c:pt>
                <c:pt idx="3752">
                  <c:v>1951000</c:v>
                </c:pt>
                <c:pt idx="3753">
                  <c:v>1952000</c:v>
                </c:pt>
                <c:pt idx="3754">
                  <c:v>1953000</c:v>
                </c:pt>
                <c:pt idx="3755">
                  <c:v>1954000</c:v>
                </c:pt>
                <c:pt idx="3756">
                  <c:v>1955000</c:v>
                </c:pt>
                <c:pt idx="3757">
                  <c:v>1956000</c:v>
                </c:pt>
                <c:pt idx="3758">
                  <c:v>1957000</c:v>
                </c:pt>
                <c:pt idx="3759">
                  <c:v>1958000</c:v>
                </c:pt>
                <c:pt idx="3760">
                  <c:v>1959000</c:v>
                </c:pt>
                <c:pt idx="3761">
                  <c:v>1960000</c:v>
                </c:pt>
                <c:pt idx="3762">
                  <c:v>1961000</c:v>
                </c:pt>
                <c:pt idx="3763">
                  <c:v>1962000</c:v>
                </c:pt>
                <c:pt idx="3764">
                  <c:v>1963000</c:v>
                </c:pt>
                <c:pt idx="3765">
                  <c:v>1964000</c:v>
                </c:pt>
                <c:pt idx="3766">
                  <c:v>1965000</c:v>
                </c:pt>
                <c:pt idx="3767">
                  <c:v>1966000</c:v>
                </c:pt>
                <c:pt idx="3768">
                  <c:v>1967000</c:v>
                </c:pt>
                <c:pt idx="3769">
                  <c:v>1968000</c:v>
                </c:pt>
                <c:pt idx="3770">
                  <c:v>1969000</c:v>
                </c:pt>
                <c:pt idx="3771">
                  <c:v>1970000</c:v>
                </c:pt>
                <c:pt idx="3772">
                  <c:v>1971000</c:v>
                </c:pt>
                <c:pt idx="3773">
                  <c:v>1972000</c:v>
                </c:pt>
                <c:pt idx="3774">
                  <c:v>1973000</c:v>
                </c:pt>
                <c:pt idx="3775">
                  <c:v>1974000</c:v>
                </c:pt>
                <c:pt idx="3776">
                  <c:v>1975000</c:v>
                </c:pt>
                <c:pt idx="3777">
                  <c:v>1976000</c:v>
                </c:pt>
                <c:pt idx="3778">
                  <c:v>1977000</c:v>
                </c:pt>
                <c:pt idx="3779">
                  <c:v>1978000</c:v>
                </c:pt>
                <c:pt idx="3780">
                  <c:v>1979000</c:v>
                </c:pt>
                <c:pt idx="3781">
                  <c:v>1980000</c:v>
                </c:pt>
              </c:numCache>
            </c:numRef>
          </c:xVal>
          <c:yVal>
            <c:numRef>
              <c:f>'TPS543C20 Loop Gain'!$AJ$133:$AJ$3914</c:f>
              <c:numCache>
                <c:formatCode>General</c:formatCode>
                <c:ptCount val="378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numCache>
            </c:numRef>
          </c:yVal>
          <c:smooth val="1"/>
          <c:extLst xmlns:c16r2="http://schemas.microsoft.com/office/drawing/2015/06/chart">
            <c:ext xmlns:c16="http://schemas.microsoft.com/office/drawing/2014/chart" uri="{C3380CC4-5D6E-409C-BE32-E72D297353CC}">
              <c16:uniqueId val="{00000001-F29F-4CA5-9185-B227952ABB1D}"/>
            </c:ext>
          </c:extLst>
        </c:ser>
        <c:dLbls>
          <c:showLegendKey val="0"/>
          <c:showVal val="0"/>
          <c:showCatName val="0"/>
          <c:showSerName val="0"/>
          <c:showPercent val="0"/>
          <c:showBubbleSize val="0"/>
        </c:dLbls>
        <c:axId val="122919744"/>
        <c:axId val="122918656"/>
      </c:scatterChart>
      <c:valAx>
        <c:axId val="122919200"/>
        <c:scaling>
          <c:logBase val="10"/>
          <c:orientation val="minMax"/>
          <c:max val="10000000"/>
          <c:min val="100"/>
        </c:scaling>
        <c:delete val="0"/>
        <c:axPos val="b"/>
        <c:majorGridlines/>
        <c:minorGridlines/>
        <c:title>
          <c:tx>
            <c:rich>
              <a:bodyPr/>
              <a:lstStyle/>
              <a:p>
                <a:pPr>
                  <a:defRPr/>
                </a:pPr>
                <a:r>
                  <a:rPr lang="en-US"/>
                  <a:t>Frequency (Hz)</a:t>
                </a:r>
              </a:p>
            </c:rich>
          </c:tx>
          <c:overlay val="0"/>
        </c:title>
        <c:numFmt formatCode="General" sourceLinked="1"/>
        <c:majorTickMark val="out"/>
        <c:minorTickMark val="in"/>
        <c:tickLblPos val="nextTo"/>
        <c:crossAx val="122917024"/>
        <c:crosses val="autoZero"/>
        <c:crossBetween val="midCat"/>
      </c:valAx>
      <c:valAx>
        <c:axId val="122917024"/>
        <c:scaling>
          <c:orientation val="minMax"/>
          <c:max val="70"/>
          <c:min val="-70"/>
        </c:scaling>
        <c:delete val="0"/>
        <c:axPos val="l"/>
        <c:majorGridlines/>
        <c:title>
          <c:tx>
            <c:rich>
              <a:bodyPr rot="-5400000" vert="horz"/>
              <a:lstStyle/>
              <a:p>
                <a:pPr>
                  <a:defRPr/>
                </a:pPr>
                <a:r>
                  <a:rPr lang="en-US"/>
                  <a:t>Gain(dB)</a:t>
                </a:r>
              </a:p>
            </c:rich>
          </c:tx>
          <c:overlay val="0"/>
        </c:title>
        <c:numFmt formatCode="General" sourceLinked="1"/>
        <c:majorTickMark val="out"/>
        <c:minorTickMark val="none"/>
        <c:tickLblPos val="nextTo"/>
        <c:crossAx val="122919200"/>
        <c:crossesAt val="100"/>
        <c:crossBetween val="midCat"/>
        <c:majorUnit val="5"/>
      </c:valAx>
      <c:valAx>
        <c:axId val="122918656"/>
        <c:scaling>
          <c:orientation val="minMax"/>
          <c:max val="180"/>
          <c:min val="-180"/>
        </c:scaling>
        <c:delete val="0"/>
        <c:axPos val="r"/>
        <c:title>
          <c:tx>
            <c:rich>
              <a:bodyPr rot="-5400000" vert="horz"/>
              <a:lstStyle/>
              <a:p>
                <a:pPr>
                  <a:defRPr/>
                </a:pPr>
                <a:r>
                  <a:rPr lang="en-US"/>
                  <a:t>Phase (degree)</a:t>
                </a:r>
              </a:p>
            </c:rich>
          </c:tx>
          <c:overlay val="0"/>
        </c:title>
        <c:numFmt formatCode="General" sourceLinked="1"/>
        <c:majorTickMark val="out"/>
        <c:minorTickMark val="none"/>
        <c:tickLblPos val="nextTo"/>
        <c:crossAx val="122919744"/>
        <c:crosses val="max"/>
        <c:crossBetween val="midCat"/>
        <c:majorUnit val="15"/>
      </c:valAx>
      <c:valAx>
        <c:axId val="122919744"/>
        <c:scaling>
          <c:logBase val="10"/>
          <c:orientation val="minMax"/>
        </c:scaling>
        <c:delete val="1"/>
        <c:axPos val="b"/>
        <c:numFmt formatCode="General" sourceLinked="1"/>
        <c:majorTickMark val="out"/>
        <c:minorTickMark val="none"/>
        <c:tickLblPos val="nextTo"/>
        <c:crossAx val="122918656"/>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8</xdr:col>
      <xdr:colOff>89647</xdr:colOff>
      <xdr:row>33</xdr:row>
      <xdr:rowOff>0</xdr:rowOff>
    </xdr:from>
    <xdr:to>
      <xdr:col>12</xdr:col>
      <xdr:colOff>257911</xdr:colOff>
      <xdr:row>46</xdr:row>
      <xdr:rowOff>63910</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839265" y="6533029"/>
          <a:ext cx="5759999" cy="2484380"/>
        </a:xfrm>
        <a:prstGeom prst="rect">
          <a:avLst/>
        </a:prstGeom>
      </xdr:spPr>
    </xdr:pic>
    <xdr:clientData/>
  </xdr:twoCellAnchor>
  <xdr:twoCellAnchor editAs="oneCell">
    <xdr:from>
      <xdr:col>8</xdr:col>
      <xdr:colOff>392206</xdr:colOff>
      <xdr:row>94</xdr:row>
      <xdr:rowOff>72437</xdr:rowOff>
    </xdr:from>
    <xdr:to>
      <xdr:col>12</xdr:col>
      <xdr:colOff>840441</xdr:colOff>
      <xdr:row>115</xdr:row>
      <xdr:rowOff>135895</xdr:rowOff>
    </xdr:to>
    <xdr:pic>
      <xdr:nvPicPr>
        <xdr:cNvPr id="3" name="Picture 2">
          <a:extLst>
            <a:ext uri="{FF2B5EF4-FFF2-40B4-BE49-F238E27FC236}">
              <a16:creationId xmlns=""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14209059" y="18719025"/>
          <a:ext cx="6039970" cy="4411340"/>
        </a:xfrm>
        <a:prstGeom prst="rect">
          <a:avLst/>
        </a:prstGeom>
      </xdr:spPr>
    </xdr:pic>
    <xdr:clientData/>
  </xdr:twoCellAnchor>
  <xdr:twoCellAnchor>
    <xdr:from>
      <xdr:col>8</xdr:col>
      <xdr:colOff>313765</xdr:colOff>
      <xdr:row>117</xdr:row>
      <xdr:rowOff>123265</xdr:rowOff>
    </xdr:from>
    <xdr:to>
      <xdr:col>14</xdr:col>
      <xdr:colOff>280147</xdr:colOff>
      <xdr:row>140</xdr:row>
      <xdr:rowOff>134471</xdr:rowOff>
    </xdr:to>
    <xdr:graphicFrame macro="">
      <xdr:nvGraphicFramePr>
        <xdr:cNvPr id="4" name="Chart 3">
          <a:extLst>
            <a:ext uri="{FF2B5EF4-FFF2-40B4-BE49-F238E27FC236}">
              <a16:creationId xmlns=""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84667</xdr:colOff>
      <xdr:row>35</xdr:row>
      <xdr:rowOff>0</xdr:rowOff>
    </xdr:from>
    <xdr:to>
      <xdr:col>4</xdr:col>
      <xdr:colOff>3735916</xdr:colOff>
      <xdr:row>35</xdr:row>
      <xdr:rowOff>0</xdr:rowOff>
    </xdr:to>
    <xdr:pic>
      <xdr:nvPicPr>
        <xdr:cNvPr id="30" name="Picture 29">
          <a:extLst>
            <a:ext uri="{FF2B5EF4-FFF2-40B4-BE49-F238E27FC236}">
              <a16:creationId xmlns="" xmlns:a16="http://schemas.microsoft.com/office/drawing/2014/main" id="{00000000-0008-0000-0200-00001E000000}"/>
            </a:ext>
          </a:extLst>
        </xdr:cNvPr>
        <xdr:cNvPicPr>
          <a:picLocks noChangeAspect="1"/>
        </xdr:cNvPicPr>
      </xdr:nvPicPr>
      <xdr:blipFill>
        <a:blip xmlns:r="http://schemas.openxmlformats.org/officeDocument/2006/relationships" r:embed="rId1"/>
        <a:stretch>
          <a:fillRect/>
        </a:stretch>
      </xdr:blipFill>
      <xdr:spPr>
        <a:xfrm>
          <a:off x="4787636" y="52108449"/>
          <a:ext cx="3651249" cy="1404327"/>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419100</xdr:colOff>
          <xdr:row>17</xdr:row>
          <xdr:rowOff>228600</xdr:rowOff>
        </xdr:from>
        <xdr:to>
          <xdr:col>4</xdr:col>
          <xdr:colOff>3152775</xdr:colOff>
          <xdr:row>17</xdr:row>
          <xdr:rowOff>1790700</xdr:rowOff>
        </xdr:to>
        <xdr:sp macro="" textlink="">
          <xdr:nvSpPr>
            <xdr:cNvPr id="3075" name="Object 3" hidden="1">
              <a:extLst>
                <a:ext uri="{63B3BB69-23CF-44E3-9099-C40C66FF867C}">
                  <a14:compatExt spid="_x0000_s3075"/>
                </a:ext>
                <a:ext uri="{FF2B5EF4-FFF2-40B4-BE49-F238E27FC236}">
                  <a16:creationId xmlns=""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321468</xdr:colOff>
      <xdr:row>18</xdr:row>
      <xdr:rowOff>1202531</xdr:rowOff>
    </xdr:from>
    <xdr:to>
      <xdr:col>4</xdr:col>
      <xdr:colOff>3381375</xdr:colOff>
      <xdr:row>18</xdr:row>
      <xdr:rowOff>2881313</xdr:rowOff>
    </xdr:to>
    <xdr:pic>
      <xdr:nvPicPr>
        <xdr:cNvPr id="19" name="Picture 18">
          <a:extLst>
            <a:ext uri="{FF2B5EF4-FFF2-40B4-BE49-F238E27FC236}">
              <a16:creationId xmlns="" xmlns:a16="http://schemas.microsoft.com/office/drawing/2014/main" id="{00000000-0008-0000-0200-000013000000}"/>
            </a:ext>
          </a:extLst>
        </xdr:cNvPr>
        <xdr:cNvPicPr/>
      </xdr:nvPicPr>
      <xdr:blipFill>
        <a:blip xmlns:r="http://schemas.openxmlformats.org/officeDocument/2006/relationships" r:embed="rId2"/>
        <a:stretch>
          <a:fillRect/>
        </a:stretch>
      </xdr:blipFill>
      <xdr:spPr>
        <a:xfrm>
          <a:off x="5024437" y="13835062"/>
          <a:ext cx="3059907" cy="1678782"/>
        </a:xfrm>
        <a:prstGeom prst="rect">
          <a:avLst/>
        </a:prstGeom>
      </xdr:spPr>
    </xdr:pic>
    <xdr:clientData/>
  </xdr:twoCellAnchor>
  <xdr:twoCellAnchor editAs="oneCell">
    <xdr:from>
      <xdr:col>4</xdr:col>
      <xdr:colOff>142874</xdr:colOff>
      <xdr:row>19</xdr:row>
      <xdr:rowOff>1012031</xdr:rowOff>
    </xdr:from>
    <xdr:to>
      <xdr:col>4</xdr:col>
      <xdr:colOff>3667124</xdr:colOff>
      <xdr:row>20</xdr:row>
      <xdr:rowOff>0</xdr:rowOff>
    </xdr:to>
    <xdr:pic>
      <xdr:nvPicPr>
        <xdr:cNvPr id="21" name="Picture 20">
          <a:extLst>
            <a:ext uri="{FF2B5EF4-FFF2-40B4-BE49-F238E27FC236}">
              <a16:creationId xmlns="" xmlns:a16="http://schemas.microsoft.com/office/drawing/2014/main" id="{00000000-0008-0000-0200-000015000000}"/>
            </a:ext>
          </a:extLst>
        </xdr:cNvPr>
        <xdr:cNvPicPr/>
      </xdr:nvPicPr>
      <xdr:blipFill>
        <a:blip xmlns:r="http://schemas.openxmlformats.org/officeDocument/2006/relationships" r:embed="rId3"/>
        <a:stretch>
          <a:fillRect/>
        </a:stretch>
      </xdr:blipFill>
      <xdr:spPr>
        <a:xfrm>
          <a:off x="4845843" y="16585406"/>
          <a:ext cx="3524250" cy="1809750"/>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47625</xdr:colOff>
          <xdr:row>20</xdr:row>
          <xdr:rowOff>200025</xdr:rowOff>
        </xdr:from>
        <xdr:to>
          <xdr:col>4</xdr:col>
          <xdr:colOff>3771900</xdr:colOff>
          <xdr:row>20</xdr:row>
          <xdr:rowOff>2085975</xdr:rowOff>
        </xdr:to>
        <xdr:sp macro="" textlink="">
          <xdr:nvSpPr>
            <xdr:cNvPr id="3076" name="Object 4" hidden="1">
              <a:extLst>
                <a:ext uri="{63B3BB69-23CF-44E3-9099-C40C66FF867C}">
                  <a14:compatExt spid="_x0000_s3076"/>
                </a:ext>
                <a:ext uri="{FF2B5EF4-FFF2-40B4-BE49-F238E27FC236}">
                  <a16:creationId xmlns="" xmlns:a16="http://schemas.microsoft.com/office/drawing/2014/main" id="{00000000-0008-0000-0200-000004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4</xdr:col>
      <xdr:colOff>285750</xdr:colOff>
      <xdr:row>21</xdr:row>
      <xdr:rowOff>809625</xdr:rowOff>
    </xdr:from>
    <xdr:to>
      <xdr:col>4</xdr:col>
      <xdr:colOff>3583782</xdr:colOff>
      <xdr:row>21</xdr:row>
      <xdr:rowOff>2690813</xdr:rowOff>
    </xdr:to>
    <xdr:pic>
      <xdr:nvPicPr>
        <xdr:cNvPr id="22" name="Picture 21">
          <a:extLst>
            <a:ext uri="{FF2B5EF4-FFF2-40B4-BE49-F238E27FC236}">
              <a16:creationId xmlns="" xmlns:a16="http://schemas.microsoft.com/office/drawing/2014/main" id="{00000000-0008-0000-0200-000016000000}"/>
            </a:ext>
          </a:extLst>
        </xdr:cNvPr>
        <xdr:cNvPicPr/>
      </xdr:nvPicPr>
      <xdr:blipFill>
        <a:blip xmlns:r="http://schemas.openxmlformats.org/officeDocument/2006/relationships" r:embed="rId3"/>
        <a:stretch>
          <a:fillRect/>
        </a:stretch>
      </xdr:blipFill>
      <xdr:spPr>
        <a:xfrm>
          <a:off x="4988719" y="21371719"/>
          <a:ext cx="3298032" cy="1881188"/>
        </a:xfrm>
        <a:prstGeom prst="rect">
          <a:avLst/>
        </a:prstGeom>
      </xdr:spPr>
    </xdr:pic>
    <xdr:clientData/>
  </xdr:twoCellAnchor>
  <xdr:twoCellAnchor editAs="oneCell">
    <xdr:from>
      <xdr:col>4</xdr:col>
      <xdr:colOff>83343</xdr:colOff>
      <xdr:row>22</xdr:row>
      <xdr:rowOff>381001</xdr:rowOff>
    </xdr:from>
    <xdr:to>
      <xdr:col>4</xdr:col>
      <xdr:colOff>3488530</xdr:colOff>
      <xdr:row>22</xdr:row>
      <xdr:rowOff>2750344</xdr:rowOff>
    </xdr:to>
    <xdr:pic>
      <xdr:nvPicPr>
        <xdr:cNvPr id="23" name="Picture 22">
          <a:extLst>
            <a:ext uri="{FF2B5EF4-FFF2-40B4-BE49-F238E27FC236}">
              <a16:creationId xmlns="" xmlns:a16="http://schemas.microsoft.com/office/drawing/2014/main" id="{00000000-0008-0000-0200-000017000000}"/>
            </a:ext>
          </a:extLst>
        </xdr:cNvPr>
        <xdr:cNvPicPr/>
      </xdr:nvPicPr>
      <xdr:blipFill>
        <a:blip xmlns:r="http://schemas.openxmlformats.org/officeDocument/2006/relationships" r:embed="rId4"/>
        <a:stretch>
          <a:fillRect/>
        </a:stretch>
      </xdr:blipFill>
      <xdr:spPr>
        <a:xfrm>
          <a:off x="4786312" y="23741064"/>
          <a:ext cx="3405187" cy="2369343"/>
        </a:xfrm>
        <a:prstGeom prst="rect">
          <a:avLst/>
        </a:prstGeom>
      </xdr:spPr>
    </xdr:pic>
    <xdr:clientData/>
  </xdr:twoCellAnchor>
  <xdr:twoCellAnchor editAs="oneCell">
    <xdr:from>
      <xdr:col>4</xdr:col>
      <xdr:colOff>226219</xdr:colOff>
      <xdr:row>24</xdr:row>
      <xdr:rowOff>666749</xdr:rowOff>
    </xdr:from>
    <xdr:to>
      <xdr:col>4</xdr:col>
      <xdr:colOff>3607593</xdr:colOff>
      <xdr:row>24</xdr:row>
      <xdr:rowOff>2940842</xdr:rowOff>
    </xdr:to>
    <xdr:pic>
      <xdr:nvPicPr>
        <xdr:cNvPr id="24" name="Picture 23">
          <a:extLst>
            <a:ext uri="{FF2B5EF4-FFF2-40B4-BE49-F238E27FC236}">
              <a16:creationId xmlns="" xmlns:a16="http://schemas.microsoft.com/office/drawing/2014/main" id="{00000000-0008-0000-0200-000018000000}"/>
            </a:ext>
          </a:extLst>
        </xdr:cNvPr>
        <xdr:cNvPicPr/>
      </xdr:nvPicPr>
      <xdr:blipFill>
        <a:blip xmlns:r="http://schemas.openxmlformats.org/officeDocument/2006/relationships" r:embed="rId5"/>
        <a:stretch>
          <a:fillRect/>
        </a:stretch>
      </xdr:blipFill>
      <xdr:spPr>
        <a:xfrm>
          <a:off x="4929188" y="27682030"/>
          <a:ext cx="3381374" cy="2274093"/>
        </a:xfrm>
        <a:prstGeom prst="rect">
          <a:avLst/>
        </a:prstGeom>
      </xdr:spPr>
    </xdr:pic>
    <xdr:clientData/>
  </xdr:twoCellAnchor>
  <mc:AlternateContent xmlns:mc="http://schemas.openxmlformats.org/markup-compatibility/2006">
    <mc:Choice xmlns:a14="http://schemas.microsoft.com/office/drawing/2010/main" Requires="a14">
      <xdr:twoCellAnchor>
        <xdr:from>
          <xdr:col>4</xdr:col>
          <xdr:colOff>190500</xdr:colOff>
          <xdr:row>29</xdr:row>
          <xdr:rowOff>447675</xdr:rowOff>
        </xdr:from>
        <xdr:to>
          <xdr:col>4</xdr:col>
          <xdr:colOff>3667125</xdr:colOff>
          <xdr:row>29</xdr:row>
          <xdr:rowOff>2276475</xdr:rowOff>
        </xdr:to>
        <xdr:sp macro="" textlink="">
          <xdr:nvSpPr>
            <xdr:cNvPr id="3077" name="Object 5" hidden="1">
              <a:extLst>
                <a:ext uri="{63B3BB69-23CF-44E3-9099-C40C66FF867C}">
                  <a14:compatExt spid="_x0000_s3077"/>
                </a:ext>
                <a:ext uri="{FF2B5EF4-FFF2-40B4-BE49-F238E27FC236}">
                  <a16:creationId xmlns="" xmlns:a16="http://schemas.microsoft.com/office/drawing/2014/main" id="{00000000-0008-0000-0200-000005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257175</xdr:colOff>
          <xdr:row>0</xdr:row>
          <xdr:rowOff>0</xdr:rowOff>
        </xdr:from>
        <xdr:to>
          <xdr:col>6</xdr:col>
          <xdr:colOff>1209675</xdr:colOff>
          <xdr:row>21</xdr:row>
          <xdr:rowOff>66675</xdr:rowOff>
        </xdr:to>
        <xdr:sp macro="" textlink="">
          <xdr:nvSpPr>
            <xdr:cNvPr id="7169" name="Object 1" hidden="1">
              <a:extLst>
                <a:ext uri="{63B3BB69-23CF-44E3-9099-C40C66FF867C}">
                  <a14:compatExt spid="_x0000_s7169"/>
                </a:ext>
                <a:ext uri="{FF2B5EF4-FFF2-40B4-BE49-F238E27FC236}">
                  <a16:creationId xmlns="" xmlns:a16="http://schemas.microsoft.com/office/drawing/2014/main" id="{00000000-0008-0000-0400-0000011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6</xdr:col>
      <xdr:colOff>1600200</xdr:colOff>
      <xdr:row>1</xdr:row>
      <xdr:rowOff>33336</xdr:rowOff>
    </xdr:from>
    <xdr:to>
      <xdr:col>9</xdr:col>
      <xdr:colOff>847725</xdr:colOff>
      <xdr:row>33</xdr:row>
      <xdr:rowOff>142875</xdr:rowOff>
    </xdr:to>
    <xdr:graphicFrame macro="">
      <xdr:nvGraphicFramePr>
        <xdr:cNvPr id="3" name="Chart 2">
          <a:extLst>
            <a:ext uri="{FF2B5EF4-FFF2-40B4-BE49-F238E27FC236}">
              <a16:creationId xmlns=""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28575</xdr:colOff>
      <xdr:row>1</xdr:row>
      <xdr:rowOff>9525</xdr:rowOff>
    </xdr:from>
    <xdr:to>
      <xdr:col>12</xdr:col>
      <xdr:colOff>38100</xdr:colOff>
      <xdr:row>33</xdr:row>
      <xdr:rowOff>171450</xdr:rowOff>
    </xdr:to>
    <xdr:graphicFrame macro="">
      <xdr:nvGraphicFramePr>
        <xdr:cNvPr id="4" name="Chart 3">
          <a:extLst>
            <a:ext uri="{FF2B5EF4-FFF2-40B4-BE49-F238E27FC236}">
              <a16:creationId xmlns=""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504825</xdr:colOff>
      <xdr:row>0</xdr:row>
      <xdr:rowOff>180975</xdr:rowOff>
    </xdr:from>
    <xdr:to>
      <xdr:col>15</xdr:col>
      <xdr:colOff>1038225</xdr:colOff>
      <xdr:row>34</xdr:row>
      <xdr:rowOff>19050</xdr:rowOff>
    </xdr:to>
    <xdr:graphicFrame macro="">
      <xdr:nvGraphicFramePr>
        <xdr:cNvPr id="5" name="Chart 4">
          <a:extLst>
            <a:ext uri="{FF2B5EF4-FFF2-40B4-BE49-F238E27FC236}">
              <a16:creationId xmlns=""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1457326</xdr:colOff>
      <xdr:row>1</xdr:row>
      <xdr:rowOff>0</xdr:rowOff>
    </xdr:from>
    <xdr:to>
      <xdr:col>18</xdr:col>
      <xdr:colOff>1047750</xdr:colOff>
      <xdr:row>34</xdr:row>
      <xdr:rowOff>47625</xdr:rowOff>
    </xdr:to>
    <xdr:graphicFrame macro="">
      <xdr:nvGraphicFramePr>
        <xdr:cNvPr id="6" name="Chart 5">
          <a:extLst>
            <a:ext uri="{FF2B5EF4-FFF2-40B4-BE49-F238E27FC236}">
              <a16:creationId xmlns=""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2541143</xdr:colOff>
      <xdr:row>58</xdr:row>
      <xdr:rowOff>190326</xdr:rowOff>
    </xdr:from>
    <xdr:to>
      <xdr:col>4</xdr:col>
      <xdr:colOff>682998</xdr:colOff>
      <xdr:row>89</xdr:row>
      <xdr:rowOff>37731</xdr:rowOff>
    </xdr:to>
    <xdr:graphicFrame macro="">
      <xdr:nvGraphicFramePr>
        <xdr:cNvPr id="2" name="Chart 1">
          <a:extLst>
            <a:ext uri="{FF2B5EF4-FFF2-40B4-BE49-F238E27FC236}">
              <a16:creationId xmlns=""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163606</xdr:colOff>
      <xdr:row>127</xdr:row>
      <xdr:rowOff>25998</xdr:rowOff>
    </xdr:from>
    <xdr:to>
      <xdr:col>3</xdr:col>
      <xdr:colOff>2419322</xdr:colOff>
      <xdr:row>129</xdr:row>
      <xdr:rowOff>23711</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8202706" y="29534448"/>
          <a:ext cx="2255716" cy="378713"/>
        </a:xfrm>
        <a:prstGeom prst="rect">
          <a:avLst/>
        </a:prstGeom>
      </xdr:spPr>
    </xdr:pic>
    <xdr:clientData/>
  </xdr:twoCellAnchor>
  <xdr:twoCellAnchor editAs="oneCell">
    <xdr:from>
      <xdr:col>2</xdr:col>
      <xdr:colOff>0</xdr:colOff>
      <xdr:row>127</xdr:row>
      <xdr:rowOff>31376</xdr:rowOff>
    </xdr:from>
    <xdr:to>
      <xdr:col>3</xdr:col>
      <xdr:colOff>243</xdr:colOff>
      <xdr:row>129</xdr:row>
      <xdr:rowOff>29089</xdr:rowOff>
    </xdr:to>
    <xdr:pic>
      <xdr:nvPicPr>
        <xdr:cNvPr id="4" name="Picture 3">
          <a:extLst>
            <a:ext uri="{FF2B5EF4-FFF2-40B4-BE49-F238E27FC236}">
              <a16:creationId xmlns=""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5314950" y="29539826"/>
          <a:ext cx="2724393" cy="378713"/>
        </a:xfrm>
        <a:prstGeom prst="rect">
          <a:avLst/>
        </a:prstGeom>
      </xdr:spPr>
    </xdr:pic>
    <xdr:clientData/>
  </xdr:twoCellAnchor>
  <xdr:twoCellAnchor editAs="oneCell">
    <xdr:from>
      <xdr:col>0</xdr:col>
      <xdr:colOff>45720</xdr:colOff>
      <xdr:row>118</xdr:row>
      <xdr:rowOff>19654</xdr:rowOff>
    </xdr:from>
    <xdr:to>
      <xdr:col>0</xdr:col>
      <xdr:colOff>2971800</xdr:colOff>
      <xdr:row>121</xdr:row>
      <xdr:rowOff>5356</xdr:rowOff>
    </xdr:to>
    <xdr:pic>
      <xdr:nvPicPr>
        <xdr:cNvPr id="5" name="Picture 4">
          <a:extLst>
            <a:ext uri="{FF2B5EF4-FFF2-40B4-BE49-F238E27FC236}">
              <a16:creationId xmlns="" xmlns:a16="http://schemas.microsoft.com/office/drawing/2014/main" id="{00000000-0008-0000-0500-000005000000}"/>
            </a:ext>
          </a:extLst>
        </xdr:cNvPr>
        <xdr:cNvPicPr>
          <a:picLocks noChangeAspect="1"/>
        </xdr:cNvPicPr>
      </xdr:nvPicPr>
      <xdr:blipFill>
        <a:blip xmlns:r="http://schemas.openxmlformats.org/officeDocument/2006/relationships" r:embed="rId4"/>
        <a:stretch>
          <a:fillRect/>
        </a:stretch>
      </xdr:blipFill>
      <xdr:spPr>
        <a:xfrm>
          <a:off x="45720" y="27813604"/>
          <a:ext cx="2926080" cy="557202"/>
        </a:xfrm>
        <a:prstGeom prst="rect">
          <a:avLst/>
        </a:prstGeom>
      </xdr:spPr>
    </xdr:pic>
    <xdr:clientData/>
  </xdr:twoCellAnchor>
  <xdr:twoCellAnchor editAs="oneCell">
    <xdr:from>
      <xdr:col>0</xdr:col>
      <xdr:colOff>15241</xdr:colOff>
      <xdr:row>122</xdr:row>
      <xdr:rowOff>45720</xdr:rowOff>
    </xdr:from>
    <xdr:to>
      <xdr:col>0</xdr:col>
      <xdr:colOff>3185161</xdr:colOff>
      <xdr:row>125</xdr:row>
      <xdr:rowOff>76593</xdr:rowOff>
    </xdr:to>
    <xdr:pic>
      <xdr:nvPicPr>
        <xdr:cNvPr id="6" name="Picture 5">
          <a:extLst>
            <a:ext uri="{FF2B5EF4-FFF2-40B4-BE49-F238E27FC236}">
              <a16:creationId xmlns="" xmlns:a16="http://schemas.microsoft.com/office/drawing/2014/main" id="{00000000-0008-0000-0500-000006000000}"/>
            </a:ext>
          </a:extLst>
        </xdr:cNvPr>
        <xdr:cNvPicPr>
          <a:picLocks noChangeAspect="1"/>
        </xdr:cNvPicPr>
      </xdr:nvPicPr>
      <xdr:blipFill>
        <a:blip xmlns:r="http://schemas.openxmlformats.org/officeDocument/2006/relationships" r:embed="rId5"/>
        <a:stretch>
          <a:fillRect/>
        </a:stretch>
      </xdr:blipFill>
      <xdr:spPr>
        <a:xfrm>
          <a:off x="15241" y="28601670"/>
          <a:ext cx="3169920" cy="602373"/>
        </a:xfrm>
        <a:prstGeom prst="rect">
          <a:avLst/>
        </a:prstGeom>
      </xdr:spPr>
    </xdr:pic>
    <xdr:clientData/>
  </xdr:twoCellAnchor>
  <xdr:twoCellAnchor editAs="oneCell">
    <xdr:from>
      <xdr:col>7</xdr:col>
      <xdr:colOff>0</xdr:colOff>
      <xdr:row>5</xdr:row>
      <xdr:rowOff>0</xdr:rowOff>
    </xdr:from>
    <xdr:to>
      <xdr:col>8</xdr:col>
      <xdr:colOff>3701218</xdr:colOff>
      <xdr:row>29</xdr:row>
      <xdr:rowOff>31326</xdr:rowOff>
    </xdr:to>
    <xdr:pic>
      <xdr:nvPicPr>
        <xdr:cNvPr id="7" name="Picture 6">
          <a:extLst>
            <a:ext uri="{FF2B5EF4-FFF2-40B4-BE49-F238E27FC236}">
              <a16:creationId xmlns=""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13430250" y="1009650"/>
          <a:ext cx="6682543" cy="4929557"/>
        </a:xfrm>
        <a:prstGeom prst="rect">
          <a:avLst/>
        </a:prstGeom>
      </xdr:spPr>
    </xdr:pic>
    <xdr:clientData/>
  </xdr:twoCellAnchor>
  <xdr:twoCellAnchor>
    <xdr:from>
      <xdr:col>2</xdr:col>
      <xdr:colOff>2376488</xdr:colOff>
      <xdr:row>53</xdr:row>
      <xdr:rowOff>140493</xdr:rowOff>
    </xdr:from>
    <xdr:to>
      <xdr:col>3</xdr:col>
      <xdr:colOff>2069307</xdr:colOff>
      <xdr:row>53</xdr:row>
      <xdr:rowOff>140493</xdr:rowOff>
    </xdr:to>
    <xdr:cxnSp macro="">
      <xdr:nvCxnSpPr>
        <xdr:cNvPr id="8" name="Straight Arrow Connector 7">
          <a:extLst>
            <a:ext uri="{FF2B5EF4-FFF2-40B4-BE49-F238E27FC236}">
              <a16:creationId xmlns="" xmlns:a16="http://schemas.microsoft.com/office/drawing/2014/main" id="{00000000-0008-0000-0500-000008000000}"/>
            </a:ext>
          </a:extLst>
        </xdr:cNvPr>
        <xdr:cNvCxnSpPr/>
      </xdr:nvCxnSpPr>
      <xdr:spPr>
        <a:xfrm>
          <a:off x="7691438" y="14180343"/>
          <a:ext cx="2416969"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628650</xdr:colOff>
      <xdr:row>54</xdr:row>
      <xdr:rowOff>152400</xdr:rowOff>
    </xdr:from>
    <xdr:to>
      <xdr:col>3</xdr:col>
      <xdr:colOff>1914525</xdr:colOff>
      <xdr:row>54</xdr:row>
      <xdr:rowOff>152400</xdr:rowOff>
    </xdr:to>
    <xdr:cxnSp macro="">
      <xdr:nvCxnSpPr>
        <xdr:cNvPr id="9" name="Straight Arrow Connector 8">
          <a:extLst>
            <a:ext uri="{FF2B5EF4-FFF2-40B4-BE49-F238E27FC236}">
              <a16:creationId xmlns="" xmlns:a16="http://schemas.microsoft.com/office/drawing/2014/main" id="{00000000-0008-0000-0500-000009000000}"/>
            </a:ext>
          </a:extLst>
        </xdr:cNvPr>
        <xdr:cNvCxnSpPr/>
      </xdr:nvCxnSpPr>
      <xdr:spPr>
        <a:xfrm>
          <a:off x="8667750" y="14563725"/>
          <a:ext cx="1285875" cy="0"/>
        </a:xfrm>
        <a:prstGeom prst="straightConnector1">
          <a:avLst/>
        </a:prstGeom>
        <a:ln w="381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15</xdr:row>
      <xdr:rowOff>0</xdr:rowOff>
    </xdr:from>
    <xdr:to>
      <xdr:col>4</xdr:col>
      <xdr:colOff>350709</xdr:colOff>
      <xdr:row>27</xdr:row>
      <xdr:rowOff>15432</xdr:rowOff>
    </xdr:to>
    <xdr:pic>
      <xdr:nvPicPr>
        <xdr:cNvPr id="2" name="Picture 1">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09600" y="2857500"/>
          <a:ext cx="2179509" cy="23014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232804\Documents\BSR-MV\TPS544C20\Tools\Excel\TPS546C23%20Updated%20Spreadshee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layne\Desktop\3-19%20work\blue%20eyed\TPS549A20_Calculator_Check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Calculations"/>
      <sheetName val="partData"/>
      <sheetName val="partData (2)"/>
      <sheetName val="Sheet1"/>
    </sheetNames>
    <sheetDataSet>
      <sheetData sheetId="0">
        <row r="4">
          <cell r="C4" t="str">
            <v>TPS544C20</v>
          </cell>
        </row>
        <row r="8">
          <cell r="C8">
            <v>0.6</v>
          </cell>
        </row>
        <row r="9">
          <cell r="C9">
            <v>30</v>
          </cell>
        </row>
        <row r="17">
          <cell r="C17">
            <v>80</v>
          </cell>
        </row>
        <row r="18">
          <cell r="C18">
            <v>175</v>
          </cell>
        </row>
        <row r="19">
          <cell r="C19">
            <v>4.8</v>
          </cell>
        </row>
        <row r="20">
          <cell r="C20">
            <v>2.08</v>
          </cell>
        </row>
        <row r="22">
          <cell r="C22">
            <v>10</v>
          </cell>
        </row>
        <row r="24">
          <cell r="C24">
            <v>14</v>
          </cell>
        </row>
        <row r="25">
          <cell r="C25">
            <v>1</v>
          </cell>
        </row>
        <row r="26">
          <cell r="C26">
            <v>30</v>
          </cell>
        </row>
        <row r="30">
          <cell r="C30">
            <v>500</v>
          </cell>
        </row>
        <row r="33">
          <cell r="F33">
            <v>500</v>
          </cell>
        </row>
        <row r="36">
          <cell r="C36">
            <v>0.2</v>
          </cell>
        </row>
        <row r="40">
          <cell r="E40">
            <v>0.3</v>
          </cell>
        </row>
        <row r="41">
          <cell r="E41">
            <v>10</v>
          </cell>
        </row>
        <row r="42">
          <cell r="E42">
            <v>0.2</v>
          </cell>
        </row>
        <row r="43">
          <cell r="F43">
            <v>7.7380952380952381</v>
          </cell>
        </row>
        <row r="46">
          <cell r="F46">
            <v>5.0000000000000009</v>
          </cell>
        </row>
        <row r="50">
          <cell r="C50">
            <v>15</v>
          </cell>
        </row>
        <row r="51">
          <cell r="C51">
            <v>0.03</v>
          </cell>
        </row>
        <row r="52">
          <cell r="C52">
            <v>0.03</v>
          </cell>
        </row>
        <row r="62">
          <cell r="E62">
            <v>100</v>
          </cell>
        </row>
        <row r="63">
          <cell r="E63">
            <v>3</v>
          </cell>
        </row>
        <row r="64">
          <cell r="E64">
            <v>12</v>
          </cell>
        </row>
        <row r="65">
          <cell r="E65">
            <v>0.6</v>
          </cell>
        </row>
        <row r="66">
          <cell r="F66">
            <v>720</v>
          </cell>
        </row>
        <row r="67">
          <cell r="F67">
            <v>0.25</v>
          </cell>
        </row>
        <row r="72">
          <cell r="F72">
            <v>10.829122239356613</v>
          </cell>
        </row>
        <row r="77">
          <cell r="C77">
            <v>200</v>
          </cell>
        </row>
        <row r="78">
          <cell r="D78">
            <v>6</v>
          </cell>
        </row>
        <row r="80">
          <cell r="E80">
            <v>16.7</v>
          </cell>
        </row>
        <row r="85">
          <cell r="E85">
            <v>30.1</v>
          </cell>
        </row>
        <row r="87">
          <cell r="E87">
            <v>20</v>
          </cell>
        </row>
        <row r="91">
          <cell r="E91">
            <v>470</v>
          </cell>
        </row>
        <row r="95">
          <cell r="E95">
            <v>4.7</v>
          </cell>
        </row>
        <row r="99">
          <cell r="E99">
            <v>0.1</v>
          </cell>
        </row>
        <row r="101">
          <cell r="E101">
            <v>10</v>
          </cell>
        </row>
        <row r="103">
          <cell r="E103">
            <v>50</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ice Calculator"/>
      <sheetName val="Schematic Checklist"/>
      <sheetName val="Layout Checklist"/>
      <sheetName val="partData"/>
      <sheetName val="Extra"/>
      <sheetName val="partData (2)"/>
    </sheetNames>
    <sheetDataSet>
      <sheetData sheetId="0" refreshError="1"/>
      <sheetData sheetId="1" refreshError="1"/>
      <sheetData sheetId="2" refreshError="1"/>
      <sheetData sheetId="3" refreshError="1"/>
      <sheetData sheetId="4"/>
      <sheetData sheetId="5" refreshError="1"/>
    </sheetDataSet>
  </externalBook>
</externalLink>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4.png"/><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3.png"/><Relationship Id="rId4" Type="http://schemas.openxmlformats.org/officeDocument/2006/relationships/oleObject" Target="../embeddings/oleObject1.bin"/><Relationship Id="rId9" Type="http://schemas.openxmlformats.org/officeDocument/2006/relationships/image" Target="../media/image5.png"/></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11.emf"/><Relationship Id="rId4" Type="http://schemas.openxmlformats.org/officeDocument/2006/relationships/oleObject" Target="../embeddings/Microsoft_Visio_2003-2010_Drawing11.vsd"/></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67"/>
  <sheetViews>
    <sheetView tabSelected="1" zoomScaleNormal="100" workbookViewId="0">
      <pane ySplit="2" topLeftCell="A3" activePane="bottomLeft" state="frozen"/>
      <selection pane="bottomLeft" activeCell="E123" sqref="E123"/>
    </sheetView>
  </sheetViews>
  <sheetFormatPr defaultColWidth="9.125" defaultRowHeight="14.25" x14ac:dyDescent="0.3"/>
  <cols>
    <col min="1" max="1" width="2.625" style="13" customWidth="1"/>
    <col min="2" max="2" width="21.875" style="13" customWidth="1"/>
    <col min="3" max="6" width="15.625" style="13" customWidth="1"/>
    <col min="7" max="7" width="6.375" style="13" bestFit="1" customWidth="1"/>
    <col min="8" max="8" width="113.375" style="13" bestFit="1" customWidth="1"/>
    <col min="9" max="9" width="13.625" style="13" bestFit="1" customWidth="1"/>
    <col min="10" max="10" width="37.875" style="13" bestFit="1" customWidth="1"/>
    <col min="11" max="11" width="17.875" style="13" bestFit="1" customWidth="1"/>
    <col min="12" max="12" width="14.625" style="13" bestFit="1" customWidth="1"/>
    <col min="13" max="13" width="13.125" style="13" bestFit="1" customWidth="1"/>
    <col min="14" max="14" width="8.375" style="13" bestFit="1" customWidth="1"/>
    <col min="15" max="15" width="7.875" style="13" bestFit="1" customWidth="1"/>
    <col min="16" max="16" width="7.375" style="13" bestFit="1" customWidth="1"/>
    <col min="17" max="17" width="16.375" style="13" bestFit="1" customWidth="1"/>
    <col min="18" max="18" width="3.875" style="13" bestFit="1" customWidth="1"/>
    <col min="19" max="16384" width="9.125" style="13"/>
  </cols>
  <sheetData>
    <row r="1" spans="2:18" ht="24" thickBot="1" x14ac:dyDescent="0.35">
      <c r="B1" s="207" t="s">
        <v>45</v>
      </c>
      <c r="C1" s="207"/>
      <c r="D1" s="207"/>
      <c r="E1" s="207"/>
      <c r="F1" s="207"/>
      <c r="G1" s="207"/>
      <c r="H1" s="207"/>
    </row>
    <row r="2" spans="2:18" ht="30.75" thickBot="1" x14ac:dyDescent="0.35">
      <c r="B2" s="14" t="s">
        <v>46</v>
      </c>
      <c r="C2" s="14" t="s">
        <v>47</v>
      </c>
      <c r="D2" s="14" t="s">
        <v>48</v>
      </c>
      <c r="E2" s="14" t="s">
        <v>49</v>
      </c>
      <c r="F2" s="14" t="s">
        <v>50</v>
      </c>
      <c r="G2" s="14" t="s">
        <v>51</v>
      </c>
      <c r="H2" s="14" t="s">
        <v>52</v>
      </c>
    </row>
    <row r="3" spans="2:18" s="15" customFormat="1" ht="16.5" thickBot="1" x14ac:dyDescent="0.35">
      <c r="B3" s="208" t="s">
        <v>53</v>
      </c>
      <c r="C3" s="209"/>
      <c r="D3" s="209"/>
      <c r="E3" s="209"/>
      <c r="F3" s="209"/>
      <c r="G3" s="209"/>
      <c r="H3" s="210"/>
      <c r="J3" s="13"/>
      <c r="K3" s="13"/>
      <c r="L3" s="13"/>
      <c r="M3" s="13"/>
      <c r="N3" s="13"/>
      <c r="O3" s="13"/>
      <c r="P3" s="13"/>
      <c r="Q3" s="13"/>
      <c r="R3" s="13"/>
    </row>
    <row r="4" spans="2:18" ht="18" x14ac:dyDescent="0.3">
      <c r="B4" s="16" t="s">
        <v>54</v>
      </c>
      <c r="C4" s="17" t="s">
        <v>274</v>
      </c>
      <c r="D4" s="119"/>
      <c r="E4" s="119"/>
      <c r="F4" s="119"/>
      <c r="G4" s="18"/>
      <c r="H4" s="19" t="s">
        <v>55</v>
      </c>
      <c r="J4" s="20" t="s">
        <v>56</v>
      </c>
      <c r="K4" s="15"/>
      <c r="L4" s="15"/>
      <c r="M4" s="15"/>
      <c r="N4" s="15"/>
      <c r="O4" s="15"/>
      <c r="P4" s="15"/>
      <c r="Q4" s="15"/>
      <c r="R4" s="15"/>
    </row>
    <row r="5" spans="2:18" ht="15" x14ac:dyDescent="0.3">
      <c r="B5" s="26" t="s">
        <v>59</v>
      </c>
      <c r="C5" s="21">
        <f>VLOOKUP($C$4,partData!$A$3:$N$10,2,FALSE)</f>
        <v>4</v>
      </c>
      <c r="D5" s="22"/>
      <c r="E5" s="22"/>
      <c r="F5" s="22"/>
      <c r="G5" s="23" t="s">
        <v>57</v>
      </c>
      <c r="H5" s="54" t="s">
        <v>60</v>
      </c>
      <c r="J5" s="24" t="s">
        <v>58</v>
      </c>
      <c r="K5" s="15"/>
      <c r="L5" s="15"/>
      <c r="M5" s="25"/>
      <c r="N5" s="25"/>
    </row>
    <row r="6" spans="2:18" ht="15" x14ac:dyDescent="0.3">
      <c r="B6" s="26" t="s">
        <v>62</v>
      </c>
      <c r="C6" s="21">
        <f>VLOOKUP($C$4,partData!$A$3:$N$10,3,FALSE)</f>
        <v>16</v>
      </c>
      <c r="D6" s="22"/>
      <c r="E6" s="22"/>
      <c r="F6" s="22"/>
      <c r="G6" s="23" t="s">
        <v>57</v>
      </c>
      <c r="H6" s="54" t="s">
        <v>63</v>
      </c>
      <c r="J6" s="27" t="s">
        <v>61</v>
      </c>
      <c r="K6" s="15"/>
      <c r="L6" s="15"/>
      <c r="M6" s="25"/>
      <c r="N6" s="25"/>
    </row>
    <row r="7" spans="2:18" ht="15" x14ac:dyDescent="0.3">
      <c r="B7" s="26" t="s">
        <v>65</v>
      </c>
      <c r="C7" s="21">
        <f>VLOOKUP($C$4,partData!$A$3:$N$10,10,FALSE)</f>
        <v>0.6</v>
      </c>
      <c r="D7" s="22"/>
      <c r="E7" s="22"/>
      <c r="F7" s="22"/>
      <c r="G7" s="23" t="s">
        <v>57</v>
      </c>
      <c r="H7" s="54" t="s">
        <v>66</v>
      </c>
      <c r="J7" s="28" t="s">
        <v>64</v>
      </c>
      <c r="K7" s="15"/>
      <c r="L7" s="15"/>
    </row>
    <row r="8" spans="2:18" ht="15" x14ac:dyDescent="0.3">
      <c r="B8" s="26" t="s">
        <v>68</v>
      </c>
      <c r="C8" s="21">
        <f>VLOOKUP($C$4,partData!$A$3:$N$10,4,FALSE)</f>
        <v>40</v>
      </c>
      <c r="D8" s="22"/>
      <c r="E8" s="22"/>
      <c r="F8" s="22"/>
      <c r="G8" s="23" t="s">
        <v>69</v>
      </c>
      <c r="H8" s="54" t="s">
        <v>70</v>
      </c>
      <c r="J8" s="29" t="s">
        <v>67</v>
      </c>
      <c r="K8" s="15"/>
      <c r="L8" s="15"/>
    </row>
    <row r="9" spans="2:18" ht="15" x14ac:dyDescent="0.3">
      <c r="B9" s="26" t="s">
        <v>72</v>
      </c>
      <c r="C9" s="21">
        <f>VLOOKUP($C$4,partData!$A$3:$N$10,13,FALSE)</f>
        <v>5</v>
      </c>
      <c r="D9" s="22"/>
      <c r="E9" s="22"/>
      <c r="F9" s="22"/>
      <c r="G9" s="23" t="s">
        <v>57</v>
      </c>
      <c r="H9" s="54" t="s">
        <v>73</v>
      </c>
      <c r="J9" s="30" t="s">
        <v>71</v>
      </c>
      <c r="K9" s="15"/>
      <c r="L9" s="15"/>
    </row>
    <row r="10" spans="2:18" ht="15.75" thickBot="1" x14ac:dyDescent="0.35">
      <c r="B10" s="26" t="s">
        <v>75</v>
      </c>
      <c r="C10" s="21">
        <f>VLOOKUP($C$4,partData!$A$3:$U$10,20,FALSE)</f>
        <v>1.6</v>
      </c>
      <c r="D10" s="22"/>
      <c r="E10" s="22"/>
      <c r="F10" s="22"/>
      <c r="G10" s="23" t="s">
        <v>57</v>
      </c>
      <c r="H10" s="54" t="s">
        <v>76</v>
      </c>
      <c r="J10" s="31" t="s">
        <v>74</v>
      </c>
      <c r="K10" s="15"/>
      <c r="L10" s="15"/>
    </row>
    <row r="11" spans="2:18" ht="16.5" thickBot="1" x14ac:dyDescent="0.35">
      <c r="B11" s="26" t="s">
        <v>81</v>
      </c>
      <c r="C11" s="21" t="str">
        <f>VLOOKUP($C$4,partData!$A$3:$N$10,11,FALSE)</f>
        <v>Hiccup</v>
      </c>
      <c r="D11" s="22"/>
      <c r="E11" s="22"/>
      <c r="F11" s="22"/>
      <c r="G11" s="23"/>
      <c r="H11" s="54" t="s">
        <v>82</v>
      </c>
      <c r="P11" s="211" t="s">
        <v>77</v>
      </c>
      <c r="Q11" s="212"/>
      <c r="R11" s="213"/>
    </row>
    <row r="12" spans="2:18" x14ac:dyDescent="0.3">
      <c r="B12" s="26" t="s">
        <v>84</v>
      </c>
      <c r="C12" s="21" t="str">
        <f>VLOOKUP($C$4,partData!$A$3:$N$10,12,FALSE)</f>
        <v>Hiccup</v>
      </c>
      <c r="D12" s="22"/>
      <c r="E12" s="22"/>
      <c r="F12" s="22"/>
      <c r="G12" s="23"/>
      <c r="H12" s="54" t="s">
        <v>85</v>
      </c>
      <c r="P12" s="26" t="s">
        <v>79</v>
      </c>
      <c r="Q12" s="32">
        <f>Lout</f>
        <v>0.68</v>
      </c>
      <c r="R12" s="54" t="s">
        <v>80</v>
      </c>
    </row>
    <row r="13" spans="2:18" x14ac:dyDescent="0.3">
      <c r="B13" s="26" t="s">
        <v>86</v>
      </c>
      <c r="C13" s="21">
        <f>VLOOKUP($C$4,partData!$A$3:$N$10,8,FALSE)</f>
        <v>45</v>
      </c>
      <c r="D13" s="22"/>
      <c r="E13" s="22"/>
      <c r="F13" s="22"/>
      <c r="G13" s="23" t="s">
        <v>69</v>
      </c>
      <c r="H13" s="54" t="s">
        <v>87</v>
      </c>
      <c r="P13" s="26" t="s">
        <v>38</v>
      </c>
      <c r="Q13" s="32">
        <f>Cout</f>
        <v>600</v>
      </c>
      <c r="R13" s="54" t="s">
        <v>83</v>
      </c>
    </row>
    <row r="14" spans="2:18" x14ac:dyDescent="0.3">
      <c r="B14" s="26" t="s">
        <v>91</v>
      </c>
      <c r="C14" s="21">
        <f>VLOOKUP($C$4,partData!$A$3:$P$10,9,FALSE)</f>
        <v>30</v>
      </c>
      <c r="D14" s="22"/>
      <c r="E14" s="22"/>
      <c r="F14" s="22"/>
      <c r="G14" s="23" t="s">
        <v>92</v>
      </c>
      <c r="H14" s="54" t="s">
        <v>93</v>
      </c>
      <c r="P14" s="26" t="s">
        <v>37</v>
      </c>
      <c r="Q14" s="32">
        <f>Cin</f>
        <v>47</v>
      </c>
      <c r="R14" s="54" t="s">
        <v>83</v>
      </c>
    </row>
    <row r="15" spans="2:18" x14ac:dyDescent="0.3">
      <c r="B15" s="26" t="s">
        <v>96</v>
      </c>
      <c r="C15" s="21">
        <f>VLOOKUP($C$4,partData!$A$3:$P$10,15,FALSE)</f>
        <v>250</v>
      </c>
      <c r="D15" s="22"/>
      <c r="E15" s="22"/>
      <c r="F15" s="22"/>
      <c r="G15" s="23" t="s">
        <v>92</v>
      </c>
      <c r="H15" s="54" t="s">
        <v>97</v>
      </c>
      <c r="P15" s="26" t="s">
        <v>88</v>
      </c>
      <c r="Q15" s="32" t="e">
        <f>Rfb_b_2</f>
        <v>#NAME?</v>
      </c>
      <c r="R15" s="54" t="s">
        <v>89</v>
      </c>
    </row>
    <row r="16" spans="2:18" x14ac:dyDescent="0.3">
      <c r="B16" s="26" t="s">
        <v>100</v>
      </c>
      <c r="C16" s="21">
        <f>VLOOKUP($C$4,partData!$A$3:$Q$10,16,FALSE)</f>
        <v>3.4</v>
      </c>
      <c r="D16" s="22"/>
      <c r="E16" s="22"/>
      <c r="F16" s="22"/>
      <c r="G16" s="23" t="s">
        <v>101</v>
      </c>
      <c r="H16" s="54" t="s">
        <v>102</v>
      </c>
      <c r="P16" s="26" t="s">
        <v>90</v>
      </c>
      <c r="Q16" s="32" t="e">
        <f>Rfb_t_2</f>
        <v>#NAME?</v>
      </c>
      <c r="R16" s="54" t="s">
        <v>89</v>
      </c>
    </row>
    <row r="17" spans="2:18" x14ac:dyDescent="0.3">
      <c r="B17" s="26" t="s">
        <v>104</v>
      </c>
      <c r="C17" s="21">
        <f>VLOOKUP($C$4,partData!$A$3:$Q$10,17,FALSE)</f>
        <v>0.9</v>
      </c>
      <c r="D17" s="22"/>
      <c r="E17" s="22"/>
      <c r="F17" s="22"/>
      <c r="G17" s="23" t="s">
        <v>101</v>
      </c>
      <c r="H17" s="54" t="s">
        <v>105</v>
      </c>
      <c r="P17" s="26" t="s">
        <v>94</v>
      </c>
      <c r="Q17" s="32" t="e">
        <f>Cff</f>
        <v>#NAME?</v>
      </c>
      <c r="R17" s="54" t="s">
        <v>95</v>
      </c>
    </row>
    <row r="18" spans="2:18" ht="15" thickBot="1" x14ac:dyDescent="0.35">
      <c r="B18" s="26" t="s">
        <v>686</v>
      </c>
      <c r="C18" s="21">
        <f>VLOOKUP($C$4,partData!$A$3:$V$10,22,FALSE)</f>
        <v>9.2800000000000001E-3</v>
      </c>
      <c r="D18" s="22"/>
      <c r="E18" s="22"/>
      <c r="F18" s="22"/>
      <c r="G18" s="23" t="s">
        <v>685</v>
      </c>
      <c r="H18" s="54" t="s">
        <v>687</v>
      </c>
      <c r="P18" s="26"/>
      <c r="Q18" s="32"/>
      <c r="R18" s="54"/>
    </row>
    <row r="19" spans="2:18" ht="16.5" thickBot="1" x14ac:dyDescent="0.35">
      <c r="B19" s="208" t="s">
        <v>107</v>
      </c>
      <c r="C19" s="209"/>
      <c r="D19" s="209"/>
      <c r="E19" s="209"/>
      <c r="F19" s="209"/>
      <c r="G19" s="209"/>
      <c r="H19" s="210"/>
      <c r="P19" s="26" t="s">
        <v>98</v>
      </c>
      <c r="Q19" s="32" t="e">
        <f>Css</f>
        <v>#NAME?</v>
      </c>
      <c r="R19" s="54" t="s">
        <v>99</v>
      </c>
    </row>
    <row r="20" spans="2:18" x14ac:dyDescent="0.3">
      <c r="B20" s="26" t="s">
        <v>109</v>
      </c>
      <c r="C20" s="36">
        <v>12</v>
      </c>
      <c r="D20" s="22"/>
      <c r="E20" s="22"/>
      <c r="F20" s="22"/>
      <c r="G20" s="23" t="s">
        <v>57</v>
      </c>
      <c r="H20" s="54" t="s">
        <v>110</v>
      </c>
      <c r="P20" s="26" t="s">
        <v>103</v>
      </c>
      <c r="Q20" s="32">
        <f>MAX(1,Cvcc)</f>
        <v>4.7</v>
      </c>
      <c r="R20" s="54" t="s">
        <v>83</v>
      </c>
    </row>
    <row r="21" spans="2:18" x14ac:dyDescent="0.3">
      <c r="B21" s="26" t="s">
        <v>111</v>
      </c>
      <c r="C21" s="36">
        <v>12</v>
      </c>
      <c r="D21" s="22"/>
      <c r="E21" s="22"/>
      <c r="F21" s="22"/>
      <c r="G21" s="23" t="s">
        <v>57</v>
      </c>
      <c r="H21" s="54" t="s">
        <v>112</v>
      </c>
      <c r="P21" s="26" t="s">
        <v>106</v>
      </c>
      <c r="Q21" s="32">
        <f>MAX(0.1,Cboot)</f>
        <v>0.1</v>
      </c>
      <c r="R21" s="54" t="s">
        <v>83</v>
      </c>
    </row>
    <row r="22" spans="2:18" ht="15" thickBot="1" x14ac:dyDescent="0.35">
      <c r="B22" s="26" t="s">
        <v>113</v>
      </c>
      <c r="C22" s="36">
        <v>12</v>
      </c>
      <c r="D22" s="22"/>
      <c r="E22" s="22"/>
      <c r="F22" s="22"/>
      <c r="G22" s="23" t="s">
        <v>57</v>
      </c>
      <c r="H22" s="54" t="s">
        <v>114</v>
      </c>
      <c r="P22" s="33" t="s">
        <v>108</v>
      </c>
      <c r="Q22" s="34">
        <f>Rpg</f>
        <v>100</v>
      </c>
      <c r="R22" s="35" t="s">
        <v>89</v>
      </c>
    </row>
    <row r="23" spans="2:18" x14ac:dyDescent="0.3">
      <c r="B23" s="26" t="s">
        <v>115</v>
      </c>
      <c r="C23" s="36">
        <v>4</v>
      </c>
      <c r="D23" s="22"/>
      <c r="E23" s="22"/>
      <c r="F23" s="22"/>
      <c r="G23" s="23" t="s">
        <v>57</v>
      </c>
      <c r="H23" s="54" t="s">
        <v>116</v>
      </c>
    </row>
    <row r="24" spans="2:18" ht="15" thickBot="1" x14ac:dyDescent="0.35">
      <c r="B24" s="26" t="s">
        <v>117</v>
      </c>
      <c r="C24" s="36">
        <v>40</v>
      </c>
      <c r="D24" s="22"/>
      <c r="E24" s="22"/>
      <c r="F24" s="22"/>
      <c r="G24" s="23" t="s">
        <v>69</v>
      </c>
      <c r="H24" s="54" t="s">
        <v>118</v>
      </c>
    </row>
    <row r="25" spans="2:18" ht="16.5" thickBot="1" x14ac:dyDescent="0.35">
      <c r="B25" s="214" t="s">
        <v>119</v>
      </c>
      <c r="C25" s="215"/>
      <c r="D25" s="215"/>
      <c r="E25" s="215"/>
      <c r="F25" s="215"/>
      <c r="G25" s="215"/>
      <c r="H25" s="216"/>
    </row>
    <row r="26" spans="2:18" x14ac:dyDescent="0.3">
      <c r="B26" s="16" t="s">
        <v>120</v>
      </c>
      <c r="C26" s="38"/>
      <c r="D26" s="106">
        <f>Vout/Vin_max*1/(ton_min_max*0.000000001)*0.001</f>
        <v>11111.111111111108</v>
      </c>
      <c r="E26" s="38"/>
      <c r="F26" s="38"/>
      <c r="G26" s="39" t="s">
        <v>121</v>
      </c>
      <c r="H26" s="19" t="s">
        <v>122</v>
      </c>
    </row>
    <row r="27" spans="2:18" ht="28.5" x14ac:dyDescent="0.3">
      <c r="B27" s="41" t="s">
        <v>123</v>
      </c>
      <c r="C27" s="22"/>
      <c r="D27" s="107">
        <f>(Vin_min-Vout-Iout*2*(DCR_Ohm+Rdson_HS_Ohm))/(toff_min_max_sec*(Vin_min-Iout*2*(Rdson_HS_Ohm-Rdson_LS_Ohm)))*10^-3</f>
        <v>2593.6271186440677</v>
      </c>
      <c r="E27" s="22"/>
      <c r="F27" s="22"/>
      <c r="G27" s="42" t="s">
        <v>121</v>
      </c>
      <c r="H27" s="110" t="s">
        <v>124</v>
      </c>
    </row>
    <row r="28" spans="2:18" ht="16.5" customHeight="1" x14ac:dyDescent="0.3">
      <c r="B28" s="26" t="s">
        <v>125</v>
      </c>
      <c r="C28" s="36">
        <v>500</v>
      </c>
      <c r="D28" s="22"/>
      <c r="E28" s="22"/>
      <c r="F28" s="22"/>
      <c r="G28" s="23" t="s">
        <v>121</v>
      </c>
      <c r="H28" s="54" t="s">
        <v>126</v>
      </c>
      <c r="P28" s="37"/>
      <c r="Q28" s="37"/>
      <c r="R28" s="37"/>
    </row>
    <row r="29" spans="2:18" x14ac:dyDescent="0.3">
      <c r="B29" s="26" t="s">
        <v>127</v>
      </c>
      <c r="C29" s="43"/>
      <c r="D29" s="44">
        <f>(20000000000/fsw_select/1000-fsw_select*1000*2/2000)/1000</f>
        <v>39.5</v>
      </c>
      <c r="E29" s="22"/>
      <c r="F29" s="22"/>
      <c r="G29" s="23" t="s">
        <v>89</v>
      </c>
      <c r="H29" s="54" t="s">
        <v>128</v>
      </c>
      <c r="I29" s="40"/>
      <c r="J29" s="37"/>
      <c r="K29" s="37"/>
      <c r="L29" s="37"/>
      <c r="P29" s="37"/>
      <c r="Q29" s="37"/>
      <c r="R29" s="37"/>
    </row>
    <row r="30" spans="2:18" x14ac:dyDescent="0.3">
      <c r="B30" s="26" t="s">
        <v>129</v>
      </c>
      <c r="C30" s="112"/>
      <c r="D30" s="22"/>
      <c r="E30" s="36">
        <v>40.200000000000003</v>
      </c>
      <c r="F30" s="22"/>
      <c r="G30" s="23" t="s">
        <v>89</v>
      </c>
      <c r="H30" s="54" t="s">
        <v>130</v>
      </c>
      <c r="I30" s="37"/>
      <c r="J30" s="37"/>
      <c r="K30" s="37"/>
      <c r="L30" s="37"/>
      <c r="P30" s="37"/>
      <c r="Q30" s="37"/>
      <c r="R30" s="37"/>
    </row>
    <row r="31" spans="2:18" ht="15" thickBot="1" x14ac:dyDescent="0.35">
      <c r="B31" s="26" t="s">
        <v>131</v>
      </c>
      <c r="C31" s="43"/>
      <c r="D31" s="45"/>
      <c r="E31" s="121"/>
      <c r="F31" s="46">
        <f>(-(1000*E30*1000)+SQRT((1000*E30*1000)^2+4*20000000000000))/2/1000</f>
        <v>491.50310200787709</v>
      </c>
      <c r="G31" s="23" t="s">
        <v>121</v>
      </c>
      <c r="H31" s="54" t="s">
        <v>132</v>
      </c>
    </row>
    <row r="32" spans="2:18" s="37" customFormat="1" ht="16.5" thickBot="1" x14ac:dyDescent="0.35">
      <c r="B32" s="217" t="s">
        <v>293</v>
      </c>
      <c r="C32" s="218"/>
      <c r="D32" s="218"/>
      <c r="E32" s="218"/>
      <c r="F32" s="218"/>
      <c r="G32" s="218"/>
      <c r="H32" s="219"/>
      <c r="P32" s="13"/>
      <c r="Q32" s="13"/>
      <c r="R32" s="13"/>
    </row>
    <row r="33" spans="2:18" s="37" customFormat="1" x14ac:dyDescent="0.3">
      <c r="B33" s="135" t="s">
        <v>281</v>
      </c>
      <c r="C33" s="136" t="s">
        <v>292</v>
      </c>
      <c r="D33" s="117"/>
      <c r="E33" s="117"/>
      <c r="F33" s="117"/>
      <c r="G33" s="137"/>
      <c r="H33" s="109" t="s">
        <v>286</v>
      </c>
      <c r="P33" s="13"/>
      <c r="Q33" s="13"/>
      <c r="R33" s="13"/>
    </row>
    <row r="34" spans="2:18" s="37" customFormat="1" x14ac:dyDescent="0.3">
      <c r="B34" s="26" t="s">
        <v>279</v>
      </c>
      <c r="C34" s="36" t="s">
        <v>292</v>
      </c>
      <c r="D34" s="138"/>
      <c r="E34" s="112"/>
      <c r="F34" s="112"/>
      <c r="G34" s="23"/>
      <c r="H34" s="54" t="s">
        <v>318</v>
      </c>
      <c r="P34" s="13"/>
      <c r="Q34" s="13"/>
      <c r="R34" s="13"/>
    </row>
    <row r="35" spans="2:18" s="37" customFormat="1" x14ac:dyDescent="0.3">
      <c r="B35" s="26" t="s">
        <v>280</v>
      </c>
      <c r="C35" s="36" t="s">
        <v>22</v>
      </c>
      <c r="D35" s="138"/>
      <c r="E35" s="112"/>
      <c r="F35" s="112"/>
      <c r="G35" s="23" t="s">
        <v>188</v>
      </c>
      <c r="H35" s="54" t="s">
        <v>317</v>
      </c>
      <c r="P35" s="13"/>
      <c r="Q35" s="13"/>
      <c r="R35" s="13"/>
    </row>
    <row r="36" spans="2:18" s="37" customFormat="1" x14ac:dyDescent="0.3">
      <c r="B36" s="26" t="s">
        <v>308</v>
      </c>
      <c r="C36" s="112"/>
      <c r="D36" s="134" t="str">
        <f>VLOOKUP(CONCATENATE(C33, C34, C35),partData!P12:U17,2,0)</f>
        <v>Open</v>
      </c>
      <c r="E36" s="112"/>
      <c r="F36" s="112"/>
      <c r="G36" s="23" t="s">
        <v>89</v>
      </c>
      <c r="H36" s="54" t="s">
        <v>288</v>
      </c>
      <c r="P36" s="13"/>
      <c r="Q36" s="13"/>
      <c r="R36" s="13"/>
    </row>
    <row r="37" spans="2:18" s="37" customFormat="1" x14ac:dyDescent="0.3">
      <c r="B37" s="26" t="s">
        <v>287</v>
      </c>
      <c r="C37" s="112"/>
      <c r="D37" s="138"/>
      <c r="E37" s="36" t="s">
        <v>6</v>
      </c>
      <c r="F37" s="112"/>
      <c r="G37" s="23" t="s">
        <v>89</v>
      </c>
      <c r="H37" s="54" t="s">
        <v>307</v>
      </c>
      <c r="P37" s="13"/>
      <c r="Q37" s="13"/>
      <c r="R37" s="13"/>
    </row>
    <row r="38" spans="2:18" s="37" customFormat="1" x14ac:dyDescent="0.3">
      <c r="B38" s="26" t="s">
        <v>309</v>
      </c>
      <c r="C38" s="112"/>
      <c r="D38" s="138"/>
      <c r="E38" s="112"/>
      <c r="F38" s="62" t="str">
        <f>VLOOKUP('Device Calculator'!E37, partData!Q12:U17, 2, 0)</f>
        <v>Disabled</v>
      </c>
      <c r="G38" s="23"/>
      <c r="H38" s="54" t="s">
        <v>313</v>
      </c>
      <c r="P38" s="13"/>
      <c r="Q38" s="13"/>
      <c r="R38" s="13"/>
    </row>
    <row r="39" spans="2:18" s="37" customFormat="1" x14ac:dyDescent="0.3">
      <c r="B39" s="26" t="s">
        <v>310</v>
      </c>
      <c r="C39" s="112"/>
      <c r="D39" s="138"/>
      <c r="E39" s="112"/>
      <c r="F39" s="62" t="str">
        <f>VLOOKUP('Device Calculator'!E37, partData!Q12:U17, 3, 0)</f>
        <v>Disabled</v>
      </c>
      <c r="G39" s="23"/>
      <c r="H39" s="54" t="s">
        <v>314</v>
      </c>
      <c r="P39" s="13"/>
      <c r="Q39" s="13"/>
      <c r="R39" s="13"/>
    </row>
    <row r="40" spans="2:18" s="37" customFormat="1" ht="15" thickBot="1" x14ac:dyDescent="0.35">
      <c r="B40" s="33" t="s">
        <v>311</v>
      </c>
      <c r="C40" s="67"/>
      <c r="D40" s="139"/>
      <c r="E40" s="67"/>
      <c r="F40" s="145" t="str">
        <f>VLOOKUP('Device Calculator'!E37, partData!Q12:U17, 4, 0)</f>
        <v>N/A</v>
      </c>
      <c r="G40" s="69" t="s">
        <v>188</v>
      </c>
      <c r="H40" s="35" t="s">
        <v>313</v>
      </c>
      <c r="P40" s="13"/>
      <c r="Q40" s="13"/>
      <c r="R40" s="13"/>
    </row>
    <row r="41" spans="2:18" s="37" customFormat="1" ht="16.5" thickBot="1" x14ac:dyDescent="0.35">
      <c r="B41" s="220" t="s">
        <v>294</v>
      </c>
      <c r="C41" s="221"/>
      <c r="D41" s="221"/>
      <c r="E41" s="221"/>
      <c r="F41" s="221"/>
      <c r="G41" s="221"/>
      <c r="H41" s="222"/>
      <c r="P41" s="13"/>
      <c r="Q41" s="13"/>
      <c r="R41" s="13"/>
    </row>
    <row r="42" spans="2:18" s="37" customFormat="1" x14ac:dyDescent="0.3">
      <c r="B42" s="135" t="s">
        <v>295</v>
      </c>
      <c r="C42" s="136">
        <v>4</v>
      </c>
      <c r="D42" s="117"/>
      <c r="E42" s="117"/>
      <c r="F42" s="117"/>
      <c r="G42" s="137" t="s">
        <v>296</v>
      </c>
      <c r="H42" s="109" t="s">
        <v>297</v>
      </c>
      <c r="P42" s="13"/>
      <c r="Q42" s="13"/>
      <c r="R42" s="13"/>
    </row>
    <row r="43" spans="2:18" s="37" customFormat="1" x14ac:dyDescent="0.3">
      <c r="B43" s="26" t="s">
        <v>299</v>
      </c>
      <c r="C43" s="147"/>
      <c r="D43" s="198" t="str">
        <f>VLOOKUP(C42,partData!D13:E22,2,0)</f>
        <v>OPEN</v>
      </c>
      <c r="E43" s="112"/>
      <c r="F43" s="112"/>
      <c r="G43" s="23" t="s">
        <v>89</v>
      </c>
      <c r="H43" s="54" t="s">
        <v>315</v>
      </c>
      <c r="P43" s="13"/>
      <c r="Q43" s="13"/>
      <c r="R43" s="13"/>
    </row>
    <row r="44" spans="2:18" x14ac:dyDescent="0.3">
      <c r="B44" s="26" t="s">
        <v>298</v>
      </c>
      <c r="C44" s="147"/>
      <c r="D44" s="112"/>
      <c r="E44" s="36">
        <v>0</v>
      </c>
      <c r="F44" s="112"/>
      <c r="G44" s="23" t="s">
        <v>89</v>
      </c>
      <c r="H44" s="54" t="s">
        <v>312</v>
      </c>
      <c r="J44" s="47"/>
      <c r="M44" s="47"/>
      <c r="Q44" s="48"/>
      <c r="R44" s="48"/>
    </row>
    <row r="45" spans="2:18" ht="15" thickBot="1" x14ac:dyDescent="0.35">
      <c r="B45" s="33" t="s">
        <v>300</v>
      </c>
      <c r="C45" s="148"/>
      <c r="D45" s="139"/>
      <c r="E45" s="67"/>
      <c r="F45" s="145">
        <f>VLOOKUP(E44,partData!E13:F22,2,0)</f>
        <v>0.5</v>
      </c>
      <c r="G45" s="69" t="s">
        <v>296</v>
      </c>
      <c r="H45" s="35" t="s">
        <v>316</v>
      </c>
    </row>
    <row r="46" spans="2:18" ht="16.5" thickBot="1" x14ac:dyDescent="0.35">
      <c r="B46" s="223" t="s">
        <v>301</v>
      </c>
      <c r="C46" s="224"/>
      <c r="D46" s="224"/>
      <c r="E46" s="224"/>
      <c r="F46" s="224"/>
      <c r="G46" s="224"/>
      <c r="H46" s="225"/>
    </row>
    <row r="47" spans="2:18" x14ac:dyDescent="0.3">
      <c r="B47" s="16" t="s">
        <v>302</v>
      </c>
      <c r="C47" s="17">
        <v>14.1</v>
      </c>
      <c r="D47" s="151"/>
      <c r="E47" s="119"/>
      <c r="F47" s="119"/>
      <c r="G47" s="39" t="s">
        <v>95</v>
      </c>
      <c r="H47" s="19" t="s">
        <v>569</v>
      </c>
    </row>
    <row r="48" spans="2:18" ht="14.25" customHeight="1" x14ac:dyDescent="0.3">
      <c r="B48" s="26" t="s">
        <v>303</v>
      </c>
      <c r="C48" s="112"/>
      <c r="D48" s="59">
        <f>VLOOKUP(C47, partData!J13:K22, 2, 0)</f>
        <v>187</v>
      </c>
      <c r="E48" s="112"/>
      <c r="F48" s="112"/>
      <c r="G48" s="23" t="s">
        <v>89</v>
      </c>
      <c r="H48" s="54" t="s">
        <v>570</v>
      </c>
    </row>
    <row r="49" spans="2:21" ht="18" x14ac:dyDescent="0.3">
      <c r="B49" s="26" t="s">
        <v>304</v>
      </c>
      <c r="C49" s="112"/>
      <c r="D49" s="138"/>
      <c r="E49" s="36">
        <v>23.7</v>
      </c>
      <c r="F49" s="112"/>
      <c r="G49" s="23" t="s">
        <v>89</v>
      </c>
      <c r="H49" s="54" t="s">
        <v>571</v>
      </c>
      <c r="I49" s="50"/>
      <c r="O49" s="48"/>
    </row>
    <row r="50" spans="2:21" ht="18.75" thickBot="1" x14ac:dyDescent="0.35">
      <c r="B50" s="41" t="s">
        <v>305</v>
      </c>
      <c r="C50" s="115"/>
      <c r="D50" s="149"/>
      <c r="E50" s="115"/>
      <c r="F50" s="150">
        <f>VLOOKUP(R_ramp, partData!K13:L22, 2, 0)</f>
        <v>2.58</v>
      </c>
      <c r="G50" s="23" t="s">
        <v>95</v>
      </c>
      <c r="H50" s="110" t="s">
        <v>306</v>
      </c>
      <c r="I50" s="50"/>
    </row>
    <row r="51" spans="2:21" ht="18.75" thickBot="1" x14ac:dyDescent="0.35">
      <c r="B51" s="223" t="s">
        <v>564</v>
      </c>
      <c r="C51" s="224"/>
      <c r="D51" s="224"/>
      <c r="E51" s="224"/>
      <c r="F51" s="224"/>
      <c r="G51" s="224"/>
      <c r="H51" s="225"/>
      <c r="I51" s="50"/>
    </row>
    <row r="52" spans="2:21" ht="18" x14ac:dyDescent="0.3">
      <c r="B52" s="16" t="s">
        <v>565</v>
      </c>
      <c r="C52" s="17">
        <v>0.85</v>
      </c>
      <c r="D52" s="151"/>
      <c r="E52" s="119"/>
      <c r="F52" s="119"/>
      <c r="G52" s="39" t="s">
        <v>57</v>
      </c>
      <c r="H52" s="19" t="s">
        <v>568</v>
      </c>
      <c r="I52" s="50"/>
      <c r="O52" s="48"/>
    </row>
    <row r="53" spans="2:21" ht="18" x14ac:dyDescent="0.3">
      <c r="B53" s="26" t="s">
        <v>566</v>
      </c>
      <c r="C53" s="112"/>
      <c r="D53" s="59">
        <f>VLOOKUP(C52, partData!A30:B39, 2, 0)</f>
        <v>34.799999999999997</v>
      </c>
      <c r="E53" s="112"/>
      <c r="F53" s="112"/>
      <c r="G53" s="23" t="s">
        <v>89</v>
      </c>
      <c r="H53" s="54" t="s">
        <v>572</v>
      </c>
      <c r="I53" s="50"/>
      <c r="O53" s="48"/>
      <c r="P53" s="37"/>
      <c r="Q53" s="37"/>
      <c r="R53" s="37"/>
    </row>
    <row r="54" spans="2:21" ht="18" customHeight="1" x14ac:dyDescent="0.3">
      <c r="B54" s="26" t="s">
        <v>566</v>
      </c>
      <c r="C54" s="112"/>
      <c r="D54" s="138"/>
      <c r="E54" s="203">
        <v>187</v>
      </c>
      <c r="F54" s="112"/>
      <c r="G54" s="23" t="s">
        <v>89</v>
      </c>
      <c r="H54" s="54" t="s">
        <v>573</v>
      </c>
      <c r="I54" s="50"/>
      <c r="O54" s="48"/>
    </row>
    <row r="55" spans="2:21" ht="18.75" thickBot="1" x14ac:dyDescent="0.35">
      <c r="B55" s="41" t="s">
        <v>567</v>
      </c>
      <c r="C55" s="115"/>
      <c r="D55" s="149"/>
      <c r="E55" s="115"/>
      <c r="F55" s="150">
        <f>VLOOKUP(E54, partData!B30:C39, 2, 0)</f>
        <v>1.1000000000000001</v>
      </c>
      <c r="G55" s="23" t="s">
        <v>57</v>
      </c>
      <c r="H55" s="110" t="s">
        <v>574</v>
      </c>
      <c r="I55" s="50"/>
      <c r="O55" s="48"/>
      <c r="S55" s="37"/>
      <c r="T55" s="37"/>
      <c r="U55" s="37"/>
    </row>
    <row r="56" spans="2:21" ht="18.75" thickBot="1" x14ac:dyDescent="0.35">
      <c r="B56" s="223" t="s">
        <v>595</v>
      </c>
      <c r="C56" s="224"/>
      <c r="D56" s="224"/>
      <c r="E56" s="224"/>
      <c r="F56" s="224"/>
      <c r="G56" s="224"/>
      <c r="H56" s="225"/>
      <c r="I56" s="50"/>
      <c r="O56" s="37"/>
      <c r="S56" s="37"/>
      <c r="T56" s="37"/>
      <c r="U56" s="37"/>
    </row>
    <row r="57" spans="2:21" ht="18" x14ac:dyDescent="0.3">
      <c r="B57" s="16" t="s">
        <v>596</v>
      </c>
      <c r="C57" s="17">
        <v>31</v>
      </c>
      <c r="D57" s="151"/>
      <c r="E57" s="119"/>
      <c r="F57" s="119"/>
      <c r="G57" s="39" t="s">
        <v>69</v>
      </c>
      <c r="H57" s="19" t="s">
        <v>602</v>
      </c>
      <c r="I57" s="50"/>
      <c r="O57" s="37"/>
      <c r="S57" s="37"/>
      <c r="T57" s="37"/>
      <c r="U57" s="37"/>
    </row>
    <row r="58" spans="2:21" x14ac:dyDescent="0.3">
      <c r="B58" s="26" t="s">
        <v>597</v>
      </c>
      <c r="C58" s="112"/>
      <c r="D58" s="198">
        <f>((C57+(Iripple_max/2))*$C$18)/(11.2*10^-3)</f>
        <v>29.81755458668847</v>
      </c>
      <c r="E58" s="112"/>
      <c r="F58" s="112"/>
      <c r="G58" s="23" t="s">
        <v>89</v>
      </c>
      <c r="H58" s="54" t="s">
        <v>600</v>
      </c>
      <c r="O58" s="37"/>
    </row>
    <row r="59" spans="2:21" ht="18" x14ac:dyDescent="0.3">
      <c r="B59" s="26" t="s">
        <v>598</v>
      </c>
      <c r="C59" s="112"/>
      <c r="D59" s="138"/>
      <c r="E59" s="202">
        <v>48.7</v>
      </c>
      <c r="F59" s="112"/>
      <c r="G59" s="23" t="s">
        <v>89</v>
      </c>
      <c r="H59" s="54" t="s">
        <v>601</v>
      </c>
      <c r="I59" s="50"/>
    </row>
    <row r="60" spans="2:21" ht="30" customHeight="1" thickBot="1" x14ac:dyDescent="0.35">
      <c r="B60" s="41" t="s">
        <v>599</v>
      </c>
      <c r="C60" s="115"/>
      <c r="D60" s="149"/>
      <c r="E60" s="115"/>
      <c r="F60" s="197">
        <f>((E59*11.2*10^-3)/($C$18)-(Iripple_max/2))</f>
        <v>53.789158257444939</v>
      </c>
      <c r="G60" s="23" t="s">
        <v>69</v>
      </c>
      <c r="H60" s="110" t="s">
        <v>605</v>
      </c>
      <c r="Q60" s="48"/>
      <c r="R60" s="48"/>
    </row>
    <row r="61" spans="2:21" ht="15.75" x14ac:dyDescent="0.3">
      <c r="B61" s="204" t="s">
        <v>133</v>
      </c>
      <c r="C61" s="205"/>
      <c r="D61" s="205"/>
      <c r="E61" s="205"/>
      <c r="F61" s="205"/>
      <c r="G61" s="205"/>
      <c r="H61" s="206"/>
      <c r="I61" s="37"/>
      <c r="Q61" s="48"/>
      <c r="R61" s="48"/>
    </row>
    <row r="62" spans="2:21" ht="18.75" thickBot="1" x14ac:dyDescent="0.35">
      <c r="B62" s="229" t="s">
        <v>134</v>
      </c>
      <c r="C62" s="230"/>
      <c r="D62" s="230"/>
      <c r="E62" s="230"/>
      <c r="F62" s="230"/>
      <c r="G62" s="230"/>
      <c r="H62" s="231"/>
      <c r="I62" s="37"/>
      <c r="J62" s="50"/>
      <c r="P62" s="15"/>
      <c r="Q62" s="57"/>
      <c r="R62" s="57"/>
    </row>
    <row r="63" spans="2:21" ht="15" x14ac:dyDescent="0.3">
      <c r="B63" s="16" t="s">
        <v>135</v>
      </c>
      <c r="C63" s="17">
        <v>0.3</v>
      </c>
      <c r="D63" s="22"/>
      <c r="E63" s="22"/>
      <c r="F63" s="22"/>
      <c r="G63" s="39"/>
      <c r="H63" s="19" t="s">
        <v>136</v>
      </c>
      <c r="I63" s="37"/>
      <c r="J63" s="37"/>
      <c r="O63" s="48"/>
      <c r="P63" s="15"/>
      <c r="Q63" s="57"/>
      <c r="R63" s="57"/>
    </row>
    <row r="64" spans="2:21" s="15" customFormat="1" ht="15" x14ac:dyDescent="0.3">
      <c r="B64" s="16" t="s">
        <v>137</v>
      </c>
      <c r="C64" s="22"/>
      <c r="D64" s="49">
        <f>(1/(Kind*Iout*(fsw/1000))*(((Vin_max-Vout)*Vout)/Vin_max))</f>
        <v>0.45212781224453136</v>
      </c>
      <c r="E64" s="22"/>
      <c r="F64" s="22"/>
      <c r="G64" s="23" t="s">
        <v>80</v>
      </c>
      <c r="H64" s="54" t="s">
        <v>138</v>
      </c>
      <c r="Q64" s="57"/>
      <c r="R64" s="57"/>
    </row>
    <row r="65" spans="2:18" s="15" customFormat="1" ht="15" x14ac:dyDescent="0.3">
      <c r="B65" s="16" t="s">
        <v>139</v>
      </c>
      <c r="C65" s="22"/>
      <c r="D65" s="49">
        <f>((Vin_max-Vout)*Vout)/(Io_max_IC*0.5*Vin_max*fsw)*1000</f>
        <v>0.27127668734671884</v>
      </c>
      <c r="E65" s="22"/>
      <c r="F65" s="22"/>
      <c r="G65" s="23" t="s">
        <v>80</v>
      </c>
      <c r="H65" s="54" t="s">
        <v>140</v>
      </c>
      <c r="Q65" s="57"/>
      <c r="R65" s="57"/>
    </row>
    <row r="66" spans="2:18" s="15" customFormat="1" ht="15" x14ac:dyDescent="0.3">
      <c r="B66" s="16" t="s">
        <v>141</v>
      </c>
      <c r="C66" s="22"/>
      <c r="D66" s="49">
        <f>((Vin_max-Vout)*Vout)/(Io_max_IC*0.1*Vin_max*fsw)*1000</f>
        <v>1.3563834367335943</v>
      </c>
      <c r="E66" s="22"/>
      <c r="F66" s="22"/>
      <c r="G66" s="23" t="s">
        <v>80</v>
      </c>
      <c r="H66" s="54" t="s">
        <v>142</v>
      </c>
      <c r="Q66" s="57"/>
      <c r="R66" s="57"/>
    </row>
    <row r="67" spans="2:18" s="15" customFormat="1" ht="15" x14ac:dyDescent="0.3">
      <c r="B67" s="16" t="s">
        <v>79</v>
      </c>
      <c r="C67" s="22"/>
      <c r="D67" s="22"/>
      <c r="E67" s="36">
        <v>0.68</v>
      </c>
      <c r="F67" s="22"/>
      <c r="G67" s="23" t="s">
        <v>80</v>
      </c>
      <c r="H67" s="54" t="s">
        <v>143</v>
      </c>
      <c r="Q67" s="57"/>
      <c r="R67" s="57"/>
    </row>
    <row r="68" spans="2:18" s="15" customFormat="1" ht="15" x14ac:dyDescent="0.3">
      <c r="B68" s="16" t="s">
        <v>144</v>
      </c>
      <c r="C68" s="22"/>
      <c r="D68" s="22"/>
      <c r="E68" s="36">
        <v>0.96</v>
      </c>
      <c r="F68" s="22"/>
      <c r="G68" s="23" t="s">
        <v>101</v>
      </c>
      <c r="H68" s="54" t="s">
        <v>145</v>
      </c>
      <c r="P68" s="13"/>
      <c r="Q68" s="48"/>
      <c r="R68" s="48"/>
    </row>
    <row r="69" spans="2:18" s="15" customFormat="1" ht="15" x14ac:dyDescent="0.3">
      <c r="B69" s="16" t="s">
        <v>146</v>
      </c>
      <c r="C69" s="22"/>
      <c r="D69" s="22"/>
      <c r="E69" s="51">
        <v>0.2</v>
      </c>
      <c r="F69" s="22"/>
      <c r="G69" s="23"/>
      <c r="H69" s="54" t="s">
        <v>147</v>
      </c>
      <c r="P69" s="13"/>
      <c r="Q69" s="48"/>
      <c r="R69" s="48"/>
    </row>
    <row r="70" spans="2:18" x14ac:dyDescent="0.3">
      <c r="B70" s="26" t="s">
        <v>148</v>
      </c>
      <c r="C70" s="22"/>
      <c r="D70" s="22"/>
      <c r="E70" s="22"/>
      <c r="F70" s="52">
        <f>1000*((Vin_max-Vout)*Vout)/(Lout*(1-Tol_L)*Vin_max*fsw)</f>
        <v>9.9734076230411333</v>
      </c>
      <c r="G70" s="23" t="s">
        <v>69</v>
      </c>
      <c r="H70" s="54" t="s">
        <v>149</v>
      </c>
      <c r="J70" s="60"/>
      <c r="L70" s="40"/>
      <c r="Q70" s="48"/>
      <c r="R70" s="48"/>
    </row>
    <row r="71" spans="2:18" x14ac:dyDescent="0.3">
      <c r="B71" s="26" t="s">
        <v>150</v>
      </c>
      <c r="C71" s="22"/>
      <c r="D71" s="22"/>
      <c r="E71" s="22"/>
      <c r="F71" s="52">
        <f>Iout+(Iripple_max/2)</f>
        <v>44.98670381152057</v>
      </c>
      <c r="G71" s="23" t="s">
        <v>69</v>
      </c>
      <c r="H71" s="54" t="s">
        <v>151</v>
      </c>
      <c r="J71" s="60"/>
      <c r="L71" s="40"/>
      <c r="Q71" s="48"/>
      <c r="R71" s="48"/>
    </row>
    <row r="72" spans="2:18" x14ac:dyDescent="0.3">
      <c r="B72" s="26" t="s">
        <v>152</v>
      </c>
      <c r="C72" s="22"/>
      <c r="D72" s="22"/>
      <c r="E72" s="22"/>
      <c r="F72" s="52">
        <f>SQRT(Iout^2+Iripple_max^2)</f>
        <v>41.224614729738043</v>
      </c>
      <c r="G72" s="23" t="s">
        <v>69</v>
      </c>
      <c r="H72" s="54" t="s">
        <v>153</v>
      </c>
      <c r="J72" s="60"/>
      <c r="L72" s="40"/>
      <c r="Q72" s="48"/>
      <c r="R72" s="48"/>
    </row>
    <row r="73" spans="2:18" x14ac:dyDescent="0.3">
      <c r="B73" s="41" t="s">
        <v>154</v>
      </c>
      <c r="C73" s="22"/>
      <c r="D73" s="22"/>
      <c r="E73" s="22"/>
      <c r="F73" s="52">
        <f>1000*((Vin_min-Vout)*Vout)/(Lout*(1+Tol_L)*Vin_min*fsw)</f>
        <v>6.6489384153607549</v>
      </c>
      <c r="G73" s="42" t="s">
        <v>69</v>
      </c>
      <c r="H73" s="110" t="s">
        <v>155</v>
      </c>
      <c r="I73" s="40"/>
      <c r="Q73" s="48"/>
      <c r="R73" s="48"/>
    </row>
    <row r="74" spans="2:18" ht="15" thickBot="1" x14ac:dyDescent="0.35">
      <c r="B74" s="41" t="s">
        <v>156</v>
      </c>
      <c r="C74" s="22"/>
      <c r="D74" s="22"/>
      <c r="E74" s="22"/>
      <c r="F74" s="53">
        <f>Iout-(Iripple_min/2)</f>
        <v>36.67553079231962</v>
      </c>
      <c r="G74" s="42" t="s">
        <v>69</v>
      </c>
      <c r="H74" s="110" t="s">
        <v>157</v>
      </c>
      <c r="I74" s="40"/>
      <c r="Q74" s="48"/>
      <c r="R74" s="48"/>
    </row>
    <row r="75" spans="2:18" ht="15.75" x14ac:dyDescent="0.3">
      <c r="B75" s="204" t="s">
        <v>158</v>
      </c>
      <c r="C75" s="205"/>
      <c r="D75" s="205"/>
      <c r="E75" s="205"/>
      <c r="F75" s="205"/>
      <c r="G75" s="205"/>
      <c r="H75" s="206"/>
      <c r="J75" s="60"/>
      <c r="L75" s="40"/>
      <c r="Q75" s="48"/>
      <c r="R75" s="48"/>
    </row>
    <row r="76" spans="2:18" ht="15" thickBot="1" x14ac:dyDescent="0.35">
      <c r="B76" s="229" t="s">
        <v>688</v>
      </c>
      <c r="C76" s="230"/>
      <c r="D76" s="230"/>
      <c r="E76" s="230"/>
      <c r="F76" s="230"/>
      <c r="G76" s="230"/>
      <c r="H76" s="231"/>
      <c r="I76" s="40"/>
      <c r="J76" s="40"/>
      <c r="Q76" s="48"/>
      <c r="R76" s="48"/>
    </row>
    <row r="77" spans="2:18" x14ac:dyDescent="0.3">
      <c r="B77" s="26" t="s">
        <v>159</v>
      </c>
      <c r="C77" s="36">
        <f>Iout/2</f>
        <v>20</v>
      </c>
      <c r="D77" s="22"/>
      <c r="E77" s="22"/>
      <c r="F77" s="22"/>
      <c r="G77" s="23" t="s">
        <v>69</v>
      </c>
      <c r="H77" s="54" t="s">
        <v>160</v>
      </c>
      <c r="I77" s="40"/>
      <c r="J77" s="40"/>
      <c r="Q77" s="48"/>
      <c r="R77" s="48"/>
    </row>
    <row r="78" spans="2:18" x14ac:dyDescent="0.3">
      <c r="B78" s="26" t="s">
        <v>161</v>
      </c>
      <c r="C78" s="55">
        <f>Vout*0.03</f>
        <v>0.12</v>
      </c>
      <c r="D78" s="22"/>
      <c r="E78" s="22"/>
      <c r="F78" s="22"/>
      <c r="G78" s="23" t="s">
        <v>57</v>
      </c>
      <c r="H78" s="54" t="s">
        <v>162</v>
      </c>
      <c r="I78" s="40"/>
      <c r="J78" s="40"/>
      <c r="Q78" s="48"/>
      <c r="R78" s="48"/>
    </row>
    <row r="79" spans="2:18" x14ac:dyDescent="0.3">
      <c r="B79" s="26" t="s">
        <v>163</v>
      </c>
      <c r="C79" s="56">
        <f>Vout*0.01</f>
        <v>0.04</v>
      </c>
      <c r="D79" s="22"/>
      <c r="E79" s="22"/>
      <c r="F79" s="22"/>
      <c r="G79" s="23" t="s">
        <v>57</v>
      </c>
      <c r="H79" s="54" t="s">
        <v>164</v>
      </c>
      <c r="I79" s="40"/>
      <c r="J79" s="40"/>
      <c r="Q79" s="48"/>
      <c r="R79" s="48"/>
    </row>
    <row r="80" spans="2:18" x14ac:dyDescent="0.3">
      <c r="B80" s="26" t="s">
        <v>165</v>
      </c>
      <c r="C80" s="22"/>
      <c r="D80" s="108">
        <f>Iripple_max/(8*dVo_dc*fsw_Hz)*10^6</f>
        <v>63.411398004776061</v>
      </c>
      <c r="E80" s="22"/>
      <c r="F80" s="22"/>
      <c r="G80" s="23" t="s">
        <v>83</v>
      </c>
      <c r="H80" s="54" t="s">
        <v>166</v>
      </c>
      <c r="I80" s="40"/>
      <c r="J80" s="40"/>
      <c r="Q80" s="48"/>
      <c r="R80" s="48"/>
    </row>
    <row r="81" spans="2:18" x14ac:dyDescent="0.3">
      <c r="B81" s="26" t="s">
        <v>167</v>
      </c>
      <c r="C81" s="22"/>
      <c r="D81" s="59">
        <f>((Lout_H*(Io_step^2))/(2*dVo_trans*(Vin_max-Vout))+(Io_step*(1-duty_cycle)*tsw)/dVo_trans)*10^6</f>
        <v>367.73057278893242</v>
      </c>
      <c r="E81" s="22"/>
      <c r="F81" s="22"/>
      <c r="G81" s="23" t="s">
        <v>83</v>
      </c>
      <c r="H81" s="54" t="s">
        <v>168</v>
      </c>
      <c r="I81" s="40"/>
      <c r="J81" s="40"/>
      <c r="Q81" s="48"/>
      <c r="R81" s="48"/>
    </row>
    <row r="82" spans="2:18" x14ac:dyDescent="0.3">
      <c r="B82" s="26" t="s">
        <v>169</v>
      </c>
      <c r="C82" s="22"/>
      <c r="D82" s="59">
        <f>(Lout_H*(Io_step^2))/(2*dVo_trans*(Vout))*10^6</f>
        <v>283.33333333333337</v>
      </c>
      <c r="E82" s="22"/>
      <c r="F82" s="22"/>
      <c r="G82" s="23" t="s">
        <v>83</v>
      </c>
      <c r="H82" s="54" t="s">
        <v>170</v>
      </c>
      <c r="I82" s="40"/>
      <c r="J82" s="40"/>
    </row>
    <row r="83" spans="2:18" x14ac:dyDescent="0.3">
      <c r="B83" s="26" t="s">
        <v>171</v>
      </c>
      <c r="C83" s="22"/>
      <c r="D83" s="59">
        <f>(15/(PI()*fsw_Hz))^2*1/Lout_H*1000000</f>
        <v>138.7782266888006</v>
      </c>
      <c r="E83" s="22"/>
      <c r="F83" s="22"/>
      <c r="G83" s="23" t="s">
        <v>83</v>
      </c>
      <c r="H83" s="54" t="s">
        <v>172</v>
      </c>
      <c r="I83" s="40"/>
      <c r="J83" s="40"/>
    </row>
    <row r="84" spans="2:18" x14ac:dyDescent="0.3">
      <c r="B84" s="26" t="s">
        <v>173</v>
      </c>
      <c r="C84" s="22"/>
      <c r="D84" s="59">
        <f>(MAX(D80:D83))</f>
        <v>367.73057278893242</v>
      </c>
      <c r="E84" s="22"/>
      <c r="F84" s="22"/>
      <c r="G84" s="23" t="s">
        <v>83</v>
      </c>
      <c r="H84" s="54" t="s">
        <v>174</v>
      </c>
      <c r="O84" s="37"/>
      <c r="Q84" s="48"/>
      <c r="R84" s="48"/>
    </row>
    <row r="85" spans="2:18" x14ac:dyDescent="0.3">
      <c r="B85" s="26" t="s">
        <v>175</v>
      </c>
      <c r="C85" s="22"/>
      <c r="D85" s="59">
        <f>2500/(PI()^2*fsw_Hz^2*Lout_H)*1000000</f>
        <v>1541.9802965422286</v>
      </c>
      <c r="E85" s="22"/>
      <c r="F85" s="22"/>
      <c r="G85" s="23" t="s">
        <v>83</v>
      </c>
      <c r="H85" s="54" t="s">
        <v>176</v>
      </c>
      <c r="I85" s="40"/>
      <c r="O85" s="37"/>
    </row>
    <row r="86" spans="2:18" x14ac:dyDescent="0.3">
      <c r="B86" s="26" t="s">
        <v>177</v>
      </c>
      <c r="C86" s="22"/>
      <c r="D86" s="59">
        <f>dVo_trans/Io_step*1000</f>
        <v>6</v>
      </c>
      <c r="E86" s="22"/>
      <c r="F86" s="22"/>
      <c r="G86" s="23" t="s">
        <v>101</v>
      </c>
      <c r="H86" s="54" t="s">
        <v>178</v>
      </c>
      <c r="J86" s="40"/>
    </row>
    <row r="87" spans="2:18" x14ac:dyDescent="0.3">
      <c r="B87" s="26" t="s">
        <v>179</v>
      </c>
      <c r="C87" s="22"/>
      <c r="D87" s="59">
        <f>dVo_dc/Iripple_max*1000</f>
        <v>4.010665312384277</v>
      </c>
      <c r="E87" s="22"/>
      <c r="F87" s="22"/>
      <c r="G87" s="23" t="s">
        <v>101</v>
      </c>
      <c r="H87" s="54" t="s">
        <v>180</v>
      </c>
    </row>
    <row r="88" spans="2:18" x14ac:dyDescent="0.3">
      <c r="B88" s="26" t="s">
        <v>181</v>
      </c>
      <c r="C88" s="22"/>
      <c r="D88" s="59">
        <f>MIN(D86:D87)</f>
        <v>4.010665312384277</v>
      </c>
      <c r="E88" s="22"/>
      <c r="F88" s="22"/>
      <c r="G88" s="23" t="s">
        <v>101</v>
      </c>
      <c r="H88" s="54"/>
    </row>
    <row r="89" spans="2:18" x14ac:dyDescent="0.3">
      <c r="B89" s="26" t="s">
        <v>322</v>
      </c>
      <c r="C89" s="22"/>
      <c r="D89" s="22"/>
      <c r="E89" s="36"/>
      <c r="F89" s="22"/>
      <c r="G89" s="23" t="s">
        <v>83</v>
      </c>
      <c r="H89" s="54" t="s">
        <v>327</v>
      </c>
    </row>
    <row r="90" spans="2:18" x14ac:dyDescent="0.3">
      <c r="B90" s="26" t="s">
        <v>323</v>
      </c>
      <c r="C90" s="22"/>
      <c r="D90" s="22"/>
      <c r="E90" s="36"/>
      <c r="F90" s="22"/>
      <c r="G90" s="23" t="s">
        <v>101</v>
      </c>
      <c r="H90" s="54" t="s">
        <v>328</v>
      </c>
    </row>
    <row r="91" spans="2:18" x14ac:dyDescent="0.3">
      <c r="B91" s="26" t="s">
        <v>319</v>
      </c>
      <c r="C91" s="22"/>
      <c r="D91" s="22"/>
      <c r="E91" s="36"/>
      <c r="F91" s="22"/>
      <c r="G91" s="23"/>
      <c r="H91" s="54" t="s">
        <v>329</v>
      </c>
      <c r="I91" s="66"/>
      <c r="J91" s="66"/>
      <c r="O91" s="48"/>
    </row>
    <row r="92" spans="2:18" ht="16.5" customHeight="1" x14ac:dyDescent="0.3">
      <c r="B92" s="26" t="s">
        <v>320</v>
      </c>
      <c r="C92" s="22"/>
      <c r="D92" s="22"/>
      <c r="E92" s="61"/>
      <c r="F92" s="22"/>
      <c r="G92" s="23"/>
      <c r="H92" s="54" t="s">
        <v>330</v>
      </c>
    </row>
    <row r="93" spans="2:18" x14ac:dyDescent="0.3">
      <c r="B93" s="26" t="s">
        <v>321</v>
      </c>
      <c r="C93" s="22"/>
      <c r="D93" s="22"/>
      <c r="E93" s="36">
        <v>100</v>
      </c>
      <c r="F93" s="22"/>
      <c r="G93" s="23" t="s">
        <v>83</v>
      </c>
      <c r="H93" s="54" t="s">
        <v>182</v>
      </c>
    </row>
    <row r="94" spans="2:18" x14ac:dyDescent="0.3">
      <c r="B94" s="26" t="s">
        <v>324</v>
      </c>
      <c r="C94" s="22"/>
      <c r="D94" s="22"/>
      <c r="E94" s="36">
        <v>0.5</v>
      </c>
      <c r="F94" s="22"/>
      <c r="G94" s="23" t="s">
        <v>101</v>
      </c>
      <c r="H94" s="54" t="s">
        <v>183</v>
      </c>
    </row>
    <row r="95" spans="2:18" x14ac:dyDescent="0.3">
      <c r="B95" s="26" t="s">
        <v>325</v>
      </c>
      <c r="C95" s="22"/>
      <c r="D95" s="22"/>
      <c r="E95" s="36">
        <v>6</v>
      </c>
      <c r="F95" s="22"/>
      <c r="G95" s="23"/>
      <c r="H95" s="54" t="s">
        <v>332</v>
      </c>
    </row>
    <row r="96" spans="2:18" x14ac:dyDescent="0.3">
      <c r="B96" s="26" t="s">
        <v>326</v>
      </c>
      <c r="C96" s="22"/>
      <c r="D96" s="22"/>
      <c r="E96" s="61">
        <v>1</v>
      </c>
      <c r="F96" s="22"/>
      <c r="G96" s="23"/>
      <c r="H96" s="54" t="s">
        <v>331</v>
      </c>
    </row>
    <row r="97" spans="2:18" x14ac:dyDescent="0.3">
      <c r="B97" s="26" t="s">
        <v>38</v>
      </c>
      <c r="C97" s="22"/>
      <c r="D97" s="22"/>
      <c r="E97" s="22"/>
      <c r="F97" s="62">
        <f>(Cout_electro*N_Cout_electro*Cout_derating_electro)+(Cout_ceramic*N_Cout_ceramic*Cout_Derating_ceramic)</f>
        <v>600</v>
      </c>
      <c r="G97" s="23" t="s">
        <v>83</v>
      </c>
      <c r="H97" s="54" t="s">
        <v>184</v>
      </c>
      <c r="O97" s="48"/>
    </row>
    <row r="98" spans="2:18" x14ac:dyDescent="0.3">
      <c r="B98" s="26" t="s">
        <v>185</v>
      </c>
      <c r="C98" s="22"/>
      <c r="D98" s="22"/>
      <c r="E98" s="22"/>
      <c r="F98" s="58">
        <f>(ESR_electro+ESR_ceramic)/(N_Cout_electro+N_Cout_ceramic)</f>
        <v>8.3333333333333329E-2</v>
      </c>
      <c r="G98" s="23" t="s">
        <v>101</v>
      </c>
      <c r="H98" s="54" t="s">
        <v>186</v>
      </c>
    </row>
    <row r="99" spans="2:18" ht="18" x14ac:dyDescent="0.3">
      <c r="B99" s="26" t="s">
        <v>187</v>
      </c>
      <c r="C99" s="22"/>
      <c r="D99" s="22"/>
      <c r="E99" s="22"/>
      <c r="F99" s="58">
        <f>((Lout_H*(Io_step^2))/(2*Cout*(Vin_max-Vout))+(Io_step*(1-duty_cycle)*tsw)/Cout)*10^9</f>
        <v>73.546114557786481</v>
      </c>
      <c r="G99" s="23" t="s">
        <v>188</v>
      </c>
      <c r="H99" s="54" t="s">
        <v>189</v>
      </c>
      <c r="I99" s="50"/>
    </row>
    <row r="100" spans="2:18" x14ac:dyDescent="0.3">
      <c r="B100" s="26" t="s">
        <v>190</v>
      </c>
      <c r="C100" s="22"/>
      <c r="D100" s="22"/>
      <c r="E100" s="22"/>
      <c r="F100" s="58">
        <f>(Lout_H*(Io_step^2))/(2*Cout*(Vout))*10^9</f>
        <v>56.666666666666664</v>
      </c>
      <c r="G100" s="23" t="s">
        <v>188</v>
      </c>
      <c r="H100" s="54" t="s">
        <v>191</v>
      </c>
    </row>
    <row r="101" spans="2:18" ht="16.5" customHeight="1" x14ac:dyDescent="0.3">
      <c r="B101" s="26" t="s">
        <v>192</v>
      </c>
      <c r="C101" s="22"/>
      <c r="D101" s="22"/>
      <c r="E101" s="22"/>
      <c r="F101" s="58">
        <f>SQRT((ESR_Ohm*Iripple_max)^2+(Iripple_max/(8*Cout_F*0.000001*fsw_Hz))^2)*10^-3</f>
        <v>4.22742653365182</v>
      </c>
      <c r="G101" s="23" t="s">
        <v>188</v>
      </c>
      <c r="H101" s="54" t="s">
        <v>193</v>
      </c>
    </row>
    <row r="102" spans="2:18" ht="28.5" x14ac:dyDescent="0.3">
      <c r="B102" s="26" t="s">
        <v>194</v>
      </c>
      <c r="C102" s="22"/>
      <c r="D102" s="22"/>
      <c r="E102" s="22"/>
      <c r="F102" s="58">
        <f>1/(2*PI()*SQRT(Lout*0.000001*Cout*0.000001))*0.001</f>
        <v>7.8793437927516292</v>
      </c>
      <c r="G102" s="23" t="s">
        <v>121</v>
      </c>
      <c r="H102" s="54" t="s">
        <v>195</v>
      </c>
    </row>
    <row r="103" spans="2:18" ht="29.25" thickBot="1" x14ac:dyDescent="0.35">
      <c r="B103" s="26" t="s">
        <v>196</v>
      </c>
      <c r="C103" s="22"/>
      <c r="D103" s="22"/>
      <c r="E103" s="22"/>
      <c r="F103" s="58">
        <f>1/(2*PI()*Cout*0.000001*ESR*0.001)*0.001</f>
        <v>3183.098861837907</v>
      </c>
      <c r="G103" s="23" t="s">
        <v>121</v>
      </c>
      <c r="H103" s="54" t="s">
        <v>197</v>
      </c>
    </row>
    <row r="104" spans="2:18" ht="15.75" x14ac:dyDescent="0.3">
      <c r="B104" s="204" t="s">
        <v>198</v>
      </c>
      <c r="C104" s="205"/>
      <c r="D104" s="205"/>
      <c r="E104" s="205"/>
      <c r="F104" s="205"/>
      <c r="G104" s="205"/>
      <c r="H104" s="206"/>
    </row>
    <row r="105" spans="2:18" ht="15" thickBot="1" x14ac:dyDescent="0.35">
      <c r="B105" s="229" t="s">
        <v>199</v>
      </c>
      <c r="C105" s="230"/>
      <c r="D105" s="230"/>
      <c r="E105" s="230"/>
      <c r="F105" s="230"/>
      <c r="G105" s="230"/>
      <c r="H105" s="231"/>
    </row>
    <row r="106" spans="2:18" x14ac:dyDescent="0.3">
      <c r="B106" s="26" t="s">
        <v>200</v>
      </c>
      <c r="C106" s="22"/>
      <c r="D106" s="44">
        <f>Vin_min*0.02*1000</f>
        <v>240</v>
      </c>
      <c r="E106" s="22"/>
      <c r="F106" s="22"/>
      <c r="G106" s="23" t="s">
        <v>188</v>
      </c>
      <c r="H106" s="54" t="s">
        <v>201</v>
      </c>
    </row>
    <row r="107" spans="2:18" x14ac:dyDescent="0.3">
      <c r="B107" s="26" t="s">
        <v>202</v>
      </c>
      <c r="C107" s="63">
        <f>D106</f>
        <v>240</v>
      </c>
      <c r="D107" s="22"/>
      <c r="E107" s="22"/>
      <c r="F107" s="22"/>
      <c r="G107" s="23" t="s">
        <v>188</v>
      </c>
      <c r="H107" s="54" t="s">
        <v>203</v>
      </c>
    </row>
    <row r="108" spans="2:18" x14ac:dyDescent="0.3">
      <c r="B108" s="26" t="s">
        <v>204</v>
      </c>
      <c r="C108" s="22"/>
      <c r="D108" s="114">
        <f>(Iout*Vout)/(fsw_select*Vin_min*10^3)*10^6</f>
        <v>26.666666666666668</v>
      </c>
      <c r="E108" s="22"/>
      <c r="F108" s="22"/>
      <c r="G108" s="23" t="s">
        <v>205</v>
      </c>
      <c r="H108" s="54" t="s">
        <v>206</v>
      </c>
    </row>
    <row r="109" spans="2:18" ht="15" x14ac:dyDescent="0.3">
      <c r="B109" s="26" t="s">
        <v>207</v>
      </c>
      <c r="C109" s="22"/>
      <c r="D109" s="64">
        <f>MAX(Q_input/Vi_ripple_target*10^3,10)</f>
        <v>111.11111111111111</v>
      </c>
      <c r="E109" s="22"/>
      <c r="F109" s="22"/>
      <c r="G109" s="23" t="s">
        <v>83</v>
      </c>
      <c r="H109" s="54" t="s">
        <v>208</v>
      </c>
      <c r="P109" s="71"/>
      <c r="Q109" s="71"/>
      <c r="R109" s="71"/>
    </row>
    <row r="110" spans="2:18" ht="15" x14ac:dyDescent="0.3">
      <c r="B110" s="26" t="s">
        <v>37</v>
      </c>
      <c r="C110" s="22"/>
      <c r="D110" s="22"/>
      <c r="E110" s="63">
        <v>47</v>
      </c>
      <c r="F110" s="22"/>
      <c r="G110" s="23" t="s">
        <v>83</v>
      </c>
      <c r="H110" s="54" t="s">
        <v>209</v>
      </c>
    </row>
    <row r="111" spans="2:18" s="71" customFormat="1" ht="16.5" customHeight="1" x14ac:dyDescent="0.3">
      <c r="B111" s="26" t="s">
        <v>210</v>
      </c>
      <c r="C111" s="22"/>
      <c r="D111" s="22"/>
      <c r="E111" s="22"/>
      <c r="F111" s="65">
        <f>D108*1000/E110</f>
        <v>567.3758865248227</v>
      </c>
      <c r="G111" s="23" t="s">
        <v>188</v>
      </c>
      <c r="H111" s="54" t="s">
        <v>211</v>
      </c>
      <c r="P111" s="13"/>
      <c r="Q111" s="13"/>
      <c r="R111" s="13"/>
    </row>
    <row r="112" spans="2:18" ht="15" thickBot="1" x14ac:dyDescent="0.35">
      <c r="B112" s="26" t="s">
        <v>212</v>
      </c>
      <c r="C112" s="22"/>
      <c r="D112" s="22"/>
      <c r="E112" s="22"/>
      <c r="F112" s="111">
        <f>Iout*SQRT(Vout/Vin_min*(Vin_min-Vout)/Vin_min)</f>
        <v>18.856180831641268</v>
      </c>
      <c r="G112" s="23" t="s">
        <v>69</v>
      </c>
      <c r="H112" s="54" t="s">
        <v>213</v>
      </c>
    </row>
    <row r="113" spans="2:8" ht="16.5" thickBot="1" x14ac:dyDescent="0.35">
      <c r="B113" s="226" t="s">
        <v>603</v>
      </c>
      <c r="C113" s="227"/>
      <c r="D113" s="227"/>
      <c r="E113" s="227"/>
      <c r="F113" s="227"/>
      <c r="G113" s="227"/>
      <c r="H113" s="228"/>
    </row>
    <row r="114" spans="2:8" x14ac:dyDescent="0.3">
      <c r="B114" s="26" t="s">
        <v>552</v>
      </c>
      <c r="C114" s="112"/>
      <c r="D114" s="113">
        <v>10</v>
      </c>
      <c r="E114" s="112"/>
      <c r="F114" s="112"/>
      <c r="G114" s="23" t="s">
        <v>89</v>
      </c>
      <c r="H114" s="54" t="s">
        <v>214</v>
      </c>
    </row>
    <row r="115" spans="2:8" x14ac:dyDescent="0.3">
      <c r="B115" s="26" t="s">
        <v>551</v>
      </c>
      <c r="C115" s="112"/>
      <c r="D115" s="112"/>
      <c r="E115" s="63">
        <v>10</v>
      </c>
      <c r="F115" s="112"/>
      <c r="G115" s="23" t="s">
        <v>89</v>
      </c>
      <c r="H115" s="54" t="s">
        <v>215</v>
      </c>
    </row>
    <row r="116" spans="2:8" x14ac:dyDescent="0.3">
      <c r="B116" s="26" t="s">
        <v>553</v>
      </c>
      <c r="C116" s="112"/>
      <c r="D116" s="114">
        <f>Rfb_b*(Vout/Vsel-1)</f>
        <v>26.363636363636363</v>
      </c>
      <c r="E116" s="112"/>
      <c r="F116" s="112"/>
      <c r="G116" s="23" t="s">
        <v>89</v>
      </c>
      <c r="H116" s="54" t="s">
        <v>216</v>
      </c>
    </row>
    <row r="117" spans="2:8" x14ac:dyDescent="0.3">
      <c r="B117" s="26" t="s">
        <v>554</v>
      </c>
      <c r="C117" s="112"/>
      <c r="D117" s="112"/>
      <c r="E117" s="156">
        <v>26.7</v>
      </c>
      <c r="F117" s="112"/>
      <c r="G117" s="23" t="s">
        <v>89</v>
      </c>
      <c r="H117" s="54" t="s">
        <v>217</v>
      </c>
    </row>
    <row r="118" spans="2:8" ht="15" thickBot="1" x14ac:dyDescent="0.35">
      <c r="B118" s="41" t="s">
        <v>218</v>
      </c>
      <c r="C118" s="115"/>
      <c r="D118" s="116"/>
      <c r="E118" s="112"/>
      <c r="F118" s="118">
        <f>Vsel*(1+Rfb_t/Rfb_b)</f>
        <v>4.0369999999999999</v>
      </c>
      <c r="G118" s="23" t="s">
        <v>57</v>
      </c>
      <c r="H118" s="54" t="s">
        <v>219</v>
      </c>
    </row>
    <row r="119" spans="2:8" ht="16.5" thickBot="1" x14ac:dyDescent="0.35">
      <c r="B119" s="226" t="s">
        <v>604</v>
      </c>
      <c r="C119" s="227"/>
      <c r="D119" s="227"/>
      <c r="E119" s="227"/>
      <c r="F119" s="227"/>
      <c r="G119" s="227"/>
      <c r="H119" s="228"/>
    </row>
    <row r="120" spans="2:8" ht="16.5" customHeight="1" x14ac:dyDescent="0.3">
      <c r="B120" s="41" t="s">
        <v>334</v>
      </c>
      <c r="C120" s="115"/>
      <c r="D120" s="116"/>
      <c r="E120" s="112"/>
      <c r="F120" s="118">
        <f>IF(Vout=Vsel,1,Rfb_b/(Rfb_b+Rfb_t))</f>
        <v>0.27247956403269752</v>
      </c>
      <c r="G120" s="23"/>
      <c r="H120" s="110" t="s">
        <v>335</v>
      </c>
    </row>
    <row r="121" spans="2:8" x14ac:dyDescent="0.3">
      <c r="B121" s="26" t="s">
        <v>336</v>
      </c>
      <c r="C121" s="112"/>
      <c r="D121" s="152"/>
      <c r="E121" s="153"/>
      <c r="F121" s="193">
        <f>Vout/Vin_nom</f>
        <v>0.33333333333333331</v>
      </c>
      <c r="G121" s="23"/>
      <c r="H121" s="54" t="s">
        <v>338</v>
      </c>
    </row>
    <row r="122" spans="2:8" x14ac:dyDescent="0.3">
      <c r="B122" s="26" t="s">
        <v>557</v>
      </c>
      <c r="C122" s="112"/>
      <c r="D122" s="152"/>
      <c r="E122" s="45"/>
      <c r="F122" s="193">
        <f>Rfb_b/(Rfb_b+Rfb_t)</f>
        <v>0.27247956403269752</v>
      </c>
      <c r="G122" s="23"/>
      <c r="H122" s="54" t="s">
        <v>337</v>
      </c>
    </row>
    <row r="123" spans="2:8" x14ac:dyDescent="0.3">
      <c r="B123" s="26" t="s">
        <v>340</v>
      </c>
      <c r="C123" s="112"/>
      <c r="D123" s="152"/>
      <c r="E123" s="63">
        <v>100</v>
      </c>
      <c r="F123" s="112"/>
      <c r="G123" s="23" t="s">
        <v>95</v>
      </c>
      <c r="H123" s="54" t="s">
        <v>341</v>
      </c>
    </row>
    <row r="124" spans="2:8" x14ac:dyDescent="0.3">
      <c r="B124" s="26" t="s">
        <v>342</v>
      </c>
      <c r="C124" s="112"/>
      <c r="D124" s="154"/>
      <c r="E124" s="120"/>
      <c r="F124" s="157">
        <f>1/(2*PI()*C_ramp*0.000000000001*300000)</f>
        <v>205626.54146239706</v>
      </c>
      <c r="G124" s="23" t="s">
        <v>344</v>
      </c>
      <c r="H124" s="54" t="s">
        <v>345</v>
      </c>
    </row>
    <row r="125" spans="2:8" x14ac:dyDescent="0.3">
      <c r="B125" s="26" t="s">
        <v>343</v>
      </c>
      <c r="C125" s="112"/>
      <c r="D125" s="155"/>
      <c r="E125" s="112"/>
      <c r="F125" s="157">
        <f>IF(C_top=0,"NONE",1/(2*PI()*Rfb_t*1000*C_top*0.000000000001))</f>
        <v>59608.592918312861</v>
      </c>
      <c r="G125" s="23" t="s">
        <v>344</v>
      </c>
      <c r="H125" s="54" t="s">
        <v>346</v>
      </c>
    </row>
    <row r="126" spans="2:8" x14ac:dyDescent="0.3">
      <c r="B126" s="26" t="s">
        <v>348</v>
      </c>
      <c r="C126" s="112"/>
      <c r="D126" s="112"/>
      <c r="E126" s="153"/>
      <c r="F126" s="157">
        <f>1/(2*PI()*(SQRT(Lout*1*10^-6*(Cout_electro*1*10^-6+Cout_ceramic*1*10^-6))))</f>
        <v>19300.37180020742</v>
      </c>
      <c r="G126" s="23" t="s">
        <v>344</v>
      </c>
      <c r="H126" s="54" t="s">
        <v>558</v>
      </c>
    </row>
    <row r="127" spans="2:8" x14ac:dyDescent="0.3">
      <c r="B127" s="26" t="s">
        <v>349</v>
      </c>
      <c r="C127" s="112"/>
      <c r="D127" s="152"/>
      <c r="E127" s="112"/>
      <c r="F127" s="157">
        <f>IF(Cout_electro&lt;10,1/(2*PI()*Cout_ceramic*1*10^-6*ESR_ceramic*1*10^-3),1/(2*PI()*((ESR_electro*ESR_ceramic)/(ESR_electro+ESR_ceramic)*1*10^-3)*(Cout_electro*1*10^-6+Cout_ceramic*1*10^-6)))</f>
        <v>3183098.8618379068</v>
      </c>
      <c r="G127" s="23" t="s">
        <v>344</v>
      </c>
      <c r="H127" s="54" t="s">
        <v>559</v>
      </c>
    </row>
    <row r="128" spans="2:8" x14ac:dyDescent="0.3">
      <c r="B128" s="26" t="s">
        <v>350</v>
      </c>
      <c r="C128" s="112"/>
      <c r="D128" s="112"/>
      <c r="E128" s="153"/>
      <c r="F128" s="194">
        <f>1/(2*PI()*(Cout_electro*1*10^-6+Cout_ceramic*1*10^-6)*load_res)</f>
        <v>15915.494309189533</v>
      </c>
      <c r="G128" s="23" t="s">
        <v>344</v>
      </c>
      <c r="H128" s="54" t="s">
        <v>560</v>
      </c>
    </row>
    <row r="129" spans="2:8" x14ac:dyDescent="0.3">
      <c r="B129" s="26" t="s">
        <v>466</v>
      </c>
      <c r="C129" s="112"/>
      <c r="D129" s="112"/>
      <c r="E129" s="112"/>
      <c r="F129" s="192" t="e">
        <f>'TPS543C20 Loop Gain'!C40</f>
        <v>#N/A</v>
      </c>
      <c r="G129" s="23" t="s">
        <v>344</v>
      </c>
      <c r="H129" s="26" t="s">
        <v>562</v>
      </c>
    </row>
    <row r="130" spans="2:8" ht="16.5" customHeight="1" thickBot="1" x14ac:dyDescent="0.35">
      <c r="B130" s="26" t="s">
        <v>467</v>
      </c>
      <c r="C130" s="112"/>
      <c r="D130" s="112"/>
      <c r="E130" s="112"/>
      <c r="F130" s="191" t="e">
        <f>'TPS543C20 Loop Gain'!C41</f>
        <v>#N/A</v>
      </c>
      <c r="G130" s="23" t="s">
        <v>344</v>
      </c>
      <c r="H130" s="54" t="s">
        <v>561</v>
      </c>
    </row>
    <row r="131" spans="2:8" ht="16.5" thickBot="1" x14ac:dyDescent="0.35">
      <c r="B131" s="226" t="s">
        <v>575</v>
      </c>
      <c r="C131" s="227"/>
      <c r="D131" s="227"/>
      <c r="E131" s="227"/>
      <c r="F131" s="227"/>
      <c r="G131" s="227"/>
      <c r="H131" s="228"/>
    </row>
    <row r="132" spans="2:8" x14ac:dyDescent="0.3">
      <c r="B132" s="26" t="s">
        <v>576</v>
      </c>
      <c r="C132" s="36" t="s">
        <v>10</v>
      </c>
      <c r="D132" s="195"/>
      <c r="E132" s="112"/>
      <c r="F132" s="112"/>
      <c r="G132" s="23"/>
      <c r="H132" s="54" t="s">
        <v>577</v>
      </c>
    </row>
    <row r="133" spans="2:8" x14ac:dyDescent="0.3">
      <c r="B133" s="26" t="s">
        <v>578</v>
      </c>
      <c r="C133" s="116"/>
      <c r="D133" s="196">
        <f>IF(C132="Vin", Vin_max, EN_pin_in)</f>
        <v>12</v>
      </c>
      <c r="E133" s="112"/>
      <c r="F133" s="112"/>
      <c r="G133" s="23" t="s">
        <v>57</v>
      </c>
      <c r="H133" s="54" t="s">
        <v>579</v>
      </c>
    </row>
    <row r="134" spans="2:8" x14ac:dyDescent="0.3">
      <c r="B134" s="26" t="s">
        <v>580</v>
      </c>
      <c r="C134" s="63">
        <v>12</v>
      </c>
      <c r="D134" s="112"/>
      <c r="E134" s="112"/>
      <c r="F134" s="112"/>
      <c r="G134" s="23" t="s">
        <v>57</v>
      </c>
      <c r="H134" s="54" t="s">
        <v>581</v>
      </c>
    </row>
    <row r="135" spans="2:8" x14ac:dyDescent="0.3">
      <c r="B135" s="26" t="s">
        <v>582</v>
      </c>
      <c r="C135" s="112"/>
      <c r="D135" s="113">
        <v>10</v>
      </c>
      <c r="E135" s="112"/>
      <c r="F135" s="112"/>
      <c r="G135" s="23"/>
      <c r="H135" s="54"/>
    </row>
    <row r="136" spans="2:8" x14ac:dyDescent="0.3">
      <c r="B136" s="26" t="s">
        <v>583</v>
      </c>
      <c r="C136" s="112"/>
      <c r="D136" s="112"/>
      <c r="E136" s="63">
        <v>38.299999999999997</v>
      </c>
      <c r="F136" s="112"/>
      <c r="G136" s="23" t="s">
        <v>89</v>
      </c>
      <c r="H136" s="54" t="s">
        <v>584</v>
      </c>
    </row>
    <row r="137" spans="2:8" x14ac:dyDescent="0.3">
      <c r="B137" s="26" t="s">
        <v>585</v>
      </c>
      <c r="C137" s="112"/>
      <c r="D137" s="112"/>
      <c r="E137" s="112"/>
      <c r="F137" s="65">
        <f>Ren_b*6000/(Ren_b+6000)</f>
        <v>38.057069042611325</v>
      </c>
      <c r="G137" s="23" t="s">
        <v>89</v>
      </c>
      <c r="H137" s="54" t="s">
        <v>586</v>
      </c>
    </row>
    <row r="138" spans="2:8" x14ac:dyDescent="0.3">
      <c r="B138" s="26" t="s">
        <v>587</v>
      </c>
      <c r="C138" s="112"/>
      <c r="D138" s="64">
        <f>Ren_b_eff*Vstart_target/EN_rise-Ren_b_eff</f>
        <v>247.37094877697359</v>
      </c>
      <c r="E138" s="112"/>
      <c r="F138" s="112"/>
      <c r="G138" s="23" t="s">
        <v>89</v>
      </c>
      <c r="H138" s="54" t="s">
        <v>216</v>
      </c>
    </row>
    <row r="139" spans="2:8" x14ac:dyDescent="0.3">
      <c r="B139" s="26" t="s">
        <v>588</v>
      </c>
      <c r="C139" s="112"/>
      <c r="D139" s="112"/>
      <c r="E139" s="63">
        <v>100</v>
      </c>
      <c r="F139" s="112"/>
      <c r="G139" s="23" t="s">
        <v>89</v>
      </c>
      <c r="H139" s="54" t="s">
        <v>217</v>
      </c>
    </row>
    <row r="140" spans="2:8" x14ac:dyDescent="0.3">
      <c r="B140" s="26" t="s">
        <v>589</v>
      </c>
      <c r="C140" s="112"/>
      <c r="D140" s="112"/>
      <c r="E140" s="112"/>
      <c r="F140" s="191">
        <f>Ren_b/(Ren_t+Ren_b)*EN_pin_connected</f>
        <v>3.323210412147505</v>
      </c>
      <c r="G140" s="23" t="s">
        <v>57</v>
      </c>
      <c r="H140" s="54" t="s">
        <v>590</v>
      </c>
    </row>
    <row r="141" spans="2:8" ht="28.5" x14ac:dyDescent="0.3">
      <c r="B141" s="26" t="s">
        <v>591</v>
      </c>
      <c r="C141" s="112"/>
      <c r="D141" s="112"/>
      <c r="E141" s="112"/>
      <c r="F141" s="191">
        <f>EN_rise*(Ren_b_eff+Ren_t)/Ren_b_eff</f>
        <v>5.8042123585726726</v>
      </c>
      <c r="G141" s="23" t="s">
        <v>57</v>
      </c>
      <c r="H141" s="54" t="s">
        <v>592</v>
      </c>
    </row>
    <row r="142" spans="2:8" ht="15" thickBot="1" x14ac:dyDescent="0.35">
      <c r="B142" s="26" t="s">
        <v>593</v>
      </c>
      <c r="C142" s="112"/>
      <c r="D142" s="112"/>
      <c r="E142" s="112"/>
      <c r="F142" s="191">
        <f>EN_rise*(Ren_b_eff+Ren_t)/Ren_b_eff</f>
        <v>5.8042123585726726</v>
      </c>
      <c r="G142" s="23" t="s">
        <v>57</v>
      </c>
      <c r="H142" s="54" t="s">
        <v>594</v>
      </c>
    </row>
    <row r="143" spans="2:8" ht="16.5" thickBot="1" x14ac:dyDescent="0.35">
      <c r="B143" s="226" t="s">
        <v>563</v>
      </c>
      <c r="C143" s="227"/>
      <c r="D143" s="227"/>
      <c r="E143" s="227"/>
      <c r="F143" s="227"/>
      <c r="G143" s="227"/>
      <c r="H143" s="228"/>
    </row>
    <row r="144" spans="2:8" x14ac:dyDescent="0.3">
      <c r="B144" s="26" t="s">
        <v>555</v>
      </c>
      <c r="C144" s="112"/>
      <c r="D144" s="64">
        <v>4.7</v>
      </c>
      <c r="E144" s="112"/>
      <c r="F144" s="112"/>
      <c r="G144" s="23" t="s">
        <v>83</v>
      </c>
      <c r="H144" s="54" t="s">
        <v>220</v>
      </c>
    </row>
    <row r="145" spans="2:8" x14ac:dyDescent="0.3">
      <c r="B145" s="26" t="s">
        <v>556</v>
      </c>
      <c r="C145" s="112"/>
      <c r="D145" s="112"/>
      <c r="E145" s="63">
        <v>4.7</v>
      </c>
      <c r="F145" s="112"/>
      <c r="G145" s="23" t="s">
        <v>83</v>
      </c>
      <c r="H145" s="54" t="s">
        <v>221</v>
      </c>
    </row>
    <row r="146" spans="2:8" x14ac:dyDescent="0.3">
      <c r="B146" s="26" t="s">
        <v>222</v>
      </c>
      <c r="C146" s="112"/>
      <c r="D146" s="64">
        <v>0.1</v>
      </c>
      <c r="E146" s="112"/>
      <c r="F146" s="112"/>
      <c r="G146" s="23" t="s">
        <v>83</v>
      </c>
      <c r="H146" s="54" t="s">
        <v>223</v>
      </c>
    </row>
    <row r="147" spans="2:8" x14ac:dyDescent="0.3">
      <c r="B147" s="26" t="s">
        <v>224</v>
      </c>
      <c r="C147" s="112"/>
      <c r="D147" s="112"/>
      <c r="E147" s="63">
        <v>0.1</v>
      </c>
      <c r="F147" s="112"/>
      <c r="G147" s="23" t="s">
        <v>83</v>
      </c>
      <c r="H147" s="54" t="s">
        <v>225</v>
      </c>
    </row>
    <row r="148" spans="2:8" x14ac:dyDescent="0.3">
      <c r="B148" s="41" t="s">
        <v>226</v>
      </c>
      <c r="C148" s="112"/>
      <c r="D148" s="64">
        <v>100</v>
      </c>
      <c r="E148" s="112"/>
      <c r="F148" s="112"/>
      <c r="G148" s="23" t="s">
        <v>89</v>
      </c>
      <c r="H148" s="54" t="s">
        <v>227</v>
      </c>
    </row>
    <row r="149" spans="2:8" ht="15" thickBot="1" x14ac:dyDescent="0.35">
      <c r="B149" s="33" t="s">
        <v>108</v>
      </c>
      <c r="C149" s="67"/>
      <c r="D149" s="67"/>
      <c r="E149" s="68">
        <v>100</v>
      </c>
      <c r="F149" s="67"/>
      <c r="G149" s="69" t="s">
        <v>89</v>
      </c>
      <c r="H149" s="35" t="s">
        <v>228</v>
      </c>
    </row>
    <row r="150" spans="2:8" x14ac:dyDescent="0.3">
      <c r="B150" s="70"/>
      <c r="C150" s="70"/>
      <c r="D150" s="70"/>
      <c r="E150" s="70"/>
      <c r="F150" s="70"/>
      <c r="G150" s="70"/>
      <c r="H150" s="70"/>
    </row>
    <row r="151" spans="2:8" x14ac:dyDescent="0.3">
      <c r="B151" s="70"/>
      <c r="C151" s="70"/>
      <c r="D151" s="70"/>
      <c r="E151" s="70"/>
      <c r="F151" s="70"/>
      <c r="G151" s="70"/>
      <c r="H151" s="70"/>
    </row>
    <row r="152" spans="2:8" x14ac:dyDescent="0.3">
      <c r="B152" s="70"/>
      <c r="C152" s="70"/>
      <c r="D152" s="70"/>
      <c r="E152" s="70"/>
      <c r="F152" s="70"/>
      <c r="G152" s="70"/>
      <c r="H152" s="70"/>
    </row>
    <row r="153" spans="2:8" x14ac:dyDescent="0.3">
      <c r="B153" s="70"/>
      <c r="C153" s="70"/>
      <c r="D153" s="70"/>
      <c r="E153" s="70"/>
      <c r="F153" s="70"/>
      <c r="G153" s="70"/>
      <c r="H153" s="70"/>
    </row>
    <row r="154" spans="2:8" x14ac:dyDescent="0.3">
      <c r="B154" s="70"/>
      <c r="C154" s="70"/>
      <c r="D154" s="70"/>
      <c r="E154" s="70"/>
      <c r="F154" s="70"/>
      <c r="G154" s="70"/>
      <c r="H154" s="70"/>
    </row>
    <row r="155" spans="2:8" x14ac:dyDescent="0.3">
      <c r="B155" s="70"/>
      <c r="C155" s="70"/>
      <c r="D155" s="70"/>
      <c r="E155" s="70"/>
      <c r="F155" s="70"/>
      <c r="G155" s="70"/>
      <c r="H155" s="70"/>
    </row>
    <row r="156" spans="2:8" x14ac:dyDescent="0.3">
      <c r="B156" s="70"/>
      <c r="C156" s="70"/>
      <c r="D156" s="70"/>
      <c r="E156" s="70"/>
      <c r="F156" s="70"/>
      <c r="G156" s="70"/>
      <c r="H156" s="70"/>
    </row>
    <row r="157" spans="2:8" x14ac:dyDescent="0.3">
      <c r="B157" s="70"/>
      <c r="C157" s="70"/>
      <c r="D157" s="70"/>
      <c r="E157" s="70"/>
      <c r="F157" s="70"/>
      <c r="G157" s="70"/>
      <c r="H157" s="70"/>
    </row>
    <row r="158" spans="2:8" x14ac:dyDescent="0.3">
      <c r="B158" s="70"/>
      <c r="C158" s="70"/>
      <c r="D158" s="70"/>
      <c r="E158" s="70"/>
      <c r="F158" s="70"/>
      <c r="G158" s="70"/>
      <c r="H158" s="70"/>
    </row>
    <row r="159" spans="2:8" x14ac:dyDescent="0.3">
      <c r="B159" s="70"/>
      <c r="C159" s="70"/>
      <c r="D159" s="70"/>
      <c r="E159" s="70"/>
      <c r="F159" s="70"/>
      <c r="G159" s="70"/>
      <c r="H159" s="70"/>
    </row>
    <row r="160" spans="2:8" x14ac:dyDescent="0.3">
      <c r="B160" s="70"/>
      <c r="C160" s="70"/>
      <c r="D160" s="70"/>
      <c r="E160" s="70"/>
      <c r="F160" s="70"/>
      <c r="G160" s="70"/>
      <c r="H160" s="70"/>
    </row>
    <row r="161" spans="2:8" x14ac:dyDescent="0.3">
      <c r="B161" s="70"/>
      <c r="C161" s="70"/>
      <c r="D161" s="70"/>
      <c r="E161" s="70"/>
      <c r="F161" s="70"/>
      <c r="G161" s="70"/>
      <c r="H161" s="70"/>
    </row>
    <row r="162" spans="2:8" x14ac:dyDescent="0.3">
      <c r="B162" s="70"/>
      <c r="C162" s="70"/>
      <c r="D162" s="70"/>
      <c r="E162" s="70"/>
      <c r="F162" s="70"/>
      <c r="G162" s="70"/>
      <c r="H162" s="70"/>
    </row>
    <row r="163" spans="2:8" x14ac:dyDescent="0.3">
      <c r="B163" s="70"/>
      <c r="C163" s="70"/>
      <c r="D163" s="70"/>
      <c r="E163" s="70"/>
      <c r="F163" s="70"/>
      <c r="G163" s="70"/>
      <c r="H163" s="70"/>
    </row>
    <row r="164" spans="2:8" x14ac:dyDescent="0.3">
      <c r="B164" s="70"/>
      <c r="C164" s="70"/>
      <c r="D164" s="70"/>
      <c r="E164" s="70"/>
      <c r="F164" s="70"/>
      <c r="G164" s="70"/>
      <c r="H164" s="70"/>
    </row>
    <row r="165" spans="2:8" x14ac:dyDescent="0.3">
      <c r="B165" s="70"/>
      <c r="C165" s="70"/>
      <c r="D165" s="70"/>
      <c r="E165" s="70"/>
      <c r="F165" s="70"/>
      <c r="G165" s="70"/>
      <c r="H165" s="70"/>
    </row>
    <row r="166" spans="2:8" x14ac:dyDescent="0.3">
      <c r="B166" s="70"/>
      <c r="C166" s="70"/>
      <c r="D166" s="70"/>
      <c r="E166" s="70"/>
      <c r="F166" s="70"/>
      <c r="G166" s="70"/>
      <c r="H166" s="70"/>
    </row>
    <row r="167" spans="2:8" x14ac:dyDescent="0.3">
      <c r="B167" s="70"/>
      <c r="C167" s="70"/>
      <c r="D167" s="70"/>
      <c r="E167" s="70"/>
      <c r="F167" s="70"/>
      <c r="G167" s="70"/>
      <c r="H167" s="70"/>
    </row>
  </sheetData>
  <sheetProtection algorithmName="SHA-512" hashValue="4FzOYIGb+0EtsdEurK086zGAn11updDLZbtl1tvbbPR8EJgAyueFoYOyowfTqKyIHZ11c3Pi9PtWHdgiPbzUsg==" saltValue="HtEY9jH3MZSpmpHYu+wPwA==" spinCount="100000" sheet="1" objects="1" scenarios="1"/>
  <protectedRanges>
    <protectedRange password="CD94" sqref="P109:R109 S111:XFD111 A111 I111:O111" name="Range1"/>
  </protectedRanges>
  <mergeCells count="20">
    <mergeCell ref="B143:H143"/>
    <mergeCell ref="B62:H62"/>
    <mergeCell ref="B75:H75"/>
    <mergeCell ref="B76:H76"/>
    <mergeCell ref="B104:H104"/>
    <mergeCell ref="B105:H105"/>
    <mergeCell ref="B113:H113"/>
    <mergeCell ref="B131:H131"/>
    <mergeCell ref="B119:H119"/>
    <mergeCell ref="B61:H61"/>
    <mergeCell ref="B1:H1"/>
    <mergeCell ref="B3:H3"/>
    <mergeCell ref="P11:R11"/>
    <mergeCell ref="B19:H19"/>
    <mergeCell ref="B25:H25"/>
    <mergeCell ref="B32:H32"/>
    <mergeCell ref="B41:H41"/>
    <mergeCell ref="B46:H46"/>
    <mergeCell ref="B51:H51"/>
    <mergeCell ref="B56:H56"/>
  </mergeCells>
  <phoneticPr fontId="32" type="noConversion"/>
  <conditionalFormatting sqref="B118:G118 B114:H117 B120:H130">
    <cfRule type="expression" dxfId="33" priority="17">
      <formula>$C$33="D-CAP2"</formula>
    </cfRule>
  </conditionalFormatting>
  <conditionalFormatting sqref="C28">
    <cfRule type="cellIs" dxfId="32" priority="28" operator="notBetween">
      <formula>300</formula>
      <formula>2000</formula>
    </cfRule>
  </conditionalFormatting>
  <conditionalFormatting sqref="C133">
    <cfRule type="expression" dxfId="31" priority="5">
      <formula>$C$132="Vin"</formula>
    </cfRule>
    <cfRule type="expression" dxfId="30" priority="6">
      <formula>$C$132&lt;&gt;"Vin"</formula>
    </cfRule>
  </conditionalFormatting>
  <conditionalFormatting sqref="C134">
    <cfRule type="cellIs" dxfId="29" priority="10" operator="greaterThan">
      <formula>$C$21</formula>
    </cfRule>
  </conditionalFormatting>
  <conditionalFormatting sqref="C157:F157">
    <cfRule type="cellIs" dxfId="28" priority="41" operator="greaterThan">
      <formula>$C$156</formula>
    </cfRule>
  </conditionalFormatting>
  <conditionalFormatting sqref="D26:D27">
    <cfRule type="cellIs" dxfId="27" priority="26" operator="lessThan">
      <formula>fsw_select</formula>
    </cfRule>
  </conditionalFormatting>
  <conditionalFormatting sqref="D29">
    <cfRule type="containsErrors" dxfId="26" priority="27">
      <formula>ISERROR(D29)</formula>
    </cfRule>
  </conditionalFormatting>
  <conditionalFormatting sqref="D31">
    <cfRule type="containsErrors" dxfId="25" priority="25">
      <formula>ISERROR(D31)</formula>
    </cfRule>
  </conditionalFormatting>
  <conditionalFormatting sqref="D65">
    <cfRule type="cellIs" dxfId="24" priority="45" operator="greaterThan">
      <formula>$E$67</formula>
    </cfRule>
  </conditionalFormatting>
  <conditionalFormatting sqref="D66">
    <cfRule type="cellIs" dxfId="23" priority="46" operator="lessThan">
      <formula>$E$67</formula>
    </cfRule>
  </conditionalFormatting>
  <conditionalFormatting sqref="E136">
    <cfRule type="cellIs" dxfId="22" priority="7" operator="notBetween">
      <formula>1</formula>
      <formula>100</formula>
    </cfRule>
  </conditionalFormatting>
  <conditionalFormatting sqref="E145">
    <cfRule type="cellIs" dxfId="21" priority="31" operator="lessThan">
      <formula>2.2</formula>
    </cfRule>
  </conditionalFormatting>
  <conditionalFormatting sqref="E147">
    <cfRule type="cellIs" dxfId="20" priority="32" operator="lessThan">
      <formula>0.1</formula>
    </cfRule>
  </conditionalFormatting>
  <conditionalFormatting sqref="E149">
    <cfRule type="cellIs" dxfId="19" priority="33" operator="notBetween">
      <formula>1</formula>
      <formula>100</formula>
    </cfRule>
  </conditionalFormatting>
  <conditionalFormatting sqref="F31">
    <cfRule type="cellIs" dxfId="18" priority="24" operator="notBetween">
      <formula>300</formula>
      <formula>2000</formula>
    </cfRule>
  </conditionalFormatting>
  <conditionalFormatting sqref="F60">
    <cfRule type="cellIs" dxfId="17" priority="1" operator="lessThan">
      <formula>$C$24</formula>
    </cfRule>
  </conditionalFormatting>
  <conditionalFormatting sqref="F64:F69">
    <cfRule type="cellIs" dxfId="16" priority="29" operator="greaterThan">
      <formula>6</formula>
    </cfRule>
  </conditionalFormatting>
  <conditionalFormatting sqref="F97">
    <cfRule type="cellIs" dxfId="15" priority="47" operator="greaterThan">
      <formula>$D$85</formula>
    </cfRule>
    <cfRule type="cellIs" dxfId="14" priority="48" operator="lessThan">
      <formula>$D$84</formula>
    </cfRule>
  </conditionalFormatting>
  <conditionalFormatting sqref="F98">
    <cfRule type="cellIs" dxfId="13" priority="49" operator="greaterThan">
      <formula>$D$88</formula>
    </cfRule>
  </conditionalFormatting>
  <conditionalFormatting sqref="F99:F100">
    <cfRule type="cellIs" dxfId="12" priority="44" operator="greaterThan">
      <formula>$C$78*1000</formula>
    </cfRule>
  </conditionalFormatting>
  <conditionalFormatting sqref="F102">
    <cfRule type="cellIs" dxfId="11" priority="36" operator="lessThan">
      <formula>fsw_select/60</formula>
    </cfRule>
  </conditionalFormatting>
  <conditionalFormatting sqref="F103">
    <cfRule type="cellIs" dxfId="10" priority="37" operator="lessThan">
      <formula>fsw_select/10</formula>
    </cfRule>
  </conditionalFormatting>
  <conditionalFormatting sqref="F118">
    <cfRule type="cellIs" dxfId="9" priority="2" operator="notBetween">
      <formula>Vout*0.99</formula>
      <formula>Vout*1.01</formula>
    </cfRule>
  </conditionalFormatting>
  <conditionalFormatting sqref="F140">
    <cfRule type="cellIs" dxfId="8" priority="3" operator="greaterThan">
      <formula>7</formula>
    </cfRule>
    <cfRule type="expression" priority="4">
      <formula>$F$123&gt;7</formula>
    </cfRule>
  </conditionalFormatting>
  <conditionalFormatting sqref="F141">
    <cfRule type="cellIs" dxfId="7" priority="8" operator="greaterThan">
      <formula>Vin_min</formula>
    </cfRule>
    <cfRule type="cellIs" dxfId="6" priority="9" operator="greaterThan">
      <formula>Vin_min-0.5</formula>
    </cfRule>
  </conditionalFormatting>
  <conditionalFormatting sqref="M44">
    <cfRule type="cellIs" dxfId="5" priority="38" operator="lessThan">
      <formula>#REF!</formula>
    </cfRule>
    <cfRule type="cellIs" dxfId="4" priority="39" operator="greaterThan">
      <formula>$J$44</formula>
    </cfRule>
  </conditionalFormatting>
  <dataValidations count="4">
    <dataValidation type="decimal" errorStyle="warning" allowBlank="1" showInputMessage="1" showErrorMessage="1" error="Re-adjust Divider Ratio" sqref="M44">
      <formula1>#REF!</formula1>
      <formula2>J44</formula2>
    </dataValidation>
    <dataValidation type="list" allowBlank="1" showInputMessage="1" showErrorMessage="1" sqref="C143:F143">
      <formula1>$L$4:$L$44</formula1>
    </dataValidation>
    <dataValidation type="list" allowBlank="1" showInputMessage="1" showErrorMessage="1" sqref="C165:F166">
      <formula1>$K$48:$K$99</formula1>
    </dataValidation>
    <dataValidation type="list" allowBlank="1" showInputMessage="1" showErrorMessage="1" sqref="C131:F131">
      <formula1>$L$4:$L$42</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3">
        <x14:dataValidation type="list" allowBlank="1" showInputMessage="1" showErrorMessage="1">
          <x14:formula1>
            <xm:f>partData!$A$3:$A$5</xm:f>
          </x14:formula1>
          <xm:sqref>C4</xm:sqref>
        </x14:dataValidation>
        <x14:dataValidation type="list" allowBlank="1" showInputMessage="1" showErrorMessage="1">
          <x14:formula1>
            <xm:f>partData!$M$12:$M$13</xm:f>
          </x14:formula1>
          <xm:sqref>C33</xm:sqref>
        </x14:dataValidation>
        <x14:dataValidation type="list" allowBlank="1" showInputMessage="1" showErrorMessage="1">
          <x14:formula1>
            <xm:f>partData!$M$14:$M$15</xm:f>
          </x14:formula1>
          <xm:sqref>C34</xm:sqref>
        </x14:dataValidation>
        <x14:dataValidation type="list" allowBlank="1" showInputMessage="1" showErrorMessage="1">
          <x14:formula1>
            <xm:f>partData!$M$16:$M$20</xm:f>
          </x14:formula1>
          <xm:sqref>C35</xm:sqref>
        </x14:dataValidation>
        <x14:dataValidation type="list" allowBlank="1" showInputMessage="1" showErrorMessage="1">
          <x14:formula1>
            <xm:f>partData!$Q$12:$Q$17</xm:f>
          </x14:formula1>
          <xm:sqref>E37</xm:sqref>
        </x14:dataValidation>
        <x14:dataValidation type="list" allowBlank="1" showInputMessage="1" showErrorMessage="1">
          <x14:formula1>
            <xm:f>partData!$D$13:$D$22</xm:f>
          </x14:formula1>
          <xm:sqref>C42</xm:sqref>
        </x14:dataValidation>
        <x14:dataValidation type="list" allowBlank="1" showInputMessage="1" showErrorMessage="1">
          <x14:formula1>
            <xm:f>partData!$E$13:$E$22</xm:f>
          </x14:formula1>
          <xm:sqref>E44</xm:sqref>
        </x14:dataValidation>
        <x14:dataValidation type="list" allowBlank="1" showInputMessage="1" showErrorMessage="1">
          <x14:formula1>
            <xm:f>partData!$J$13:$J$22</xm:f>
          </x14:formula1>
          <xm:sqref>C47</xm:sqref>
        </x14:dataValidation>
        <x14:dataValidation type="list" allowBlank="1" showInputMessage="1" showErrorMessage="1">
          <x14:formula1>
            <xm:f>partData!$K$13:$K$22</xm:f>
          </x14:formula1>
          <xm:sqref>E49</xm:sqref>
        </x14:dataValidation>
        <x14:dataValidation type="list" allowBlank="1" showInputMessage="1" showErrorMessage="1">
          <x14:formula1>
            <xm:f>partData!$A$30:$A$39</xm:f>
          </x14:formula1>
          <xm:sqref>C52</xm:sqref>
        </x14:dataValidation>
        <x14:dataValidation type="list" allowBlank="1" showInputMessage="1" showErrorMessage="1">
          <x14:formula1>
            <xm:f>partData!$B$30:$B$39</xm:f>
          </x14:formula1>
          <xm:sqref>E54</xm:sqref>
        </x14:dataValidation>
        <x14:dataValidation type="decimal" operator="lessThanOrEqual" allowBlank="1" showErrorMessage="1" error="Minimum Input Voltage" promptTitle="Minimum Input Voltage" prompt="Minimum Input Voltage">
          <x14:formula1>
            <xm:f>VLOOKUP(C4,[1]partData!#REF!,2,FALSE)</xm:f>
          </x14:formula1>
          <xm:sqref>C5:F5</xm:sqref>
        </x14:dataValidation>
        <x14:dataValidation type="list" allowBlank="1" showInputMessage="1" showErrorMessage="1">
          <x14:formula1>
            <xm:f>[2]Extra!#REF!</xm:f>
          </x14:formula1>
          <xm:sqref>C132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workbookViewId="0">
      <selection activeCell="B15" sqref="B15"/>
    </sheetView>
  </sheetViews>
  <sheetFormatPr defaultRowHeight="16.5" x14ac:dyDescent="0.3"/>
  <cols>
    <col min="1" max="1" width="15.125" bestFit="1" customWidth="1"/>
    <col min="2" max="2" width="9.875" bestFit="1" customWidth="1"/>
    <col min="3" max="3" width="8.625" bestFit="1" customWidth="1"/>
    <col min="4" max="4" width="10" bestFit="1" customWidth="1"/>
    <col min="5" max="5" width="9.375" bestFit="1" customWidth="1"/>
    <col min="6" max="6" width="6.375" bestFit="1" customWidth="1"/>
    <col min="7" max="7" width="16.375" bestFit="1" customWidth="1"/>
    <col min="8" max="8" width="9.375" bestFit="1" customWidth="1"/>
    <col min="9" max="9" width="8.625" bestFit="1" customWidth="1"/>
    <col min="10" max="10" width="4.625" bestFit="1" customWidth="1"/>
    <col min="11" max="12" width="8.875" bestFit="1" customWidth="1"/>
    <col min="13" max="13" width="16.125" bestFit="1" customWidth="1"/>
    <col min="14" max="14" width="12.375" bestFit="1" customWidth="1"/>
    <col min="15" max="15" width="6.375" bestFit="1" customWidth="1"/>
    <col min="16" max="16" width="5.875" bestFit="1" customWidth="1"/>
    <col min="17" max="17" width="5.625" bestFit="1" customWidth="1"/>
    <col min="18" max="18" width="7.625" bestFit="1" customWidth="1"/>
    <col min="19" max="19" width="4.375" bestFit="1" customWidth="1"/>
    <col min="20" max="20" width="7.625" bestFit="1" customWidth="1"/>
    <col min="21" max="21" width="6.875" bestFit="1" customWidth="1"/>
    <col min="22" max="22" width="11" style="12" bestFit="1" customWidth="1"/>
  </cols>
  <sheetData>
    <row r="1" spans="1:22" x14ac:dyDescent="0.3">
      <c r="A1" s="92">
        <v>1</v>
      </c>
      <c r="B1" s="92">
        <v>2</v>
      </c>
      <c r="C1" s="92">
        <v>3</v>
      </c>
      <c r="D1" s="92">
        <v>4</v>
      </c>
      <c r="E1" s="92">
        <v>5</v>
      </c>
      <c r="F1" s="92">
        <v>6</v>
      </c>
      <c r="G1" s="92">
        <v>7</v>
      </c>
      <c r="H1" s="92">
        <v>8</v>
      </c>
      <c r="I1" s="92">
        <v>9</v>
      </c>
      <c r="J1" s="92">
        <v>10</v>
      </c>
      <c r="K1" s="92">
        <v>11</v>
      </c>
      <c r="L1" s="92">
        <v>12</v>
      </c>
      <c r="M1" s="92">
        <v>13</v>
      </c>
      <c r="N1" s="92">
        <v>14</v>
      </c>
      <c r="O1" s="92">
        <v>15</v>
      </c>
      <c r="P1" s="92">
        <v>16</v>
      </c>
      <c r="Q1" s="92">
        <v>17</v>
      </c>
      <c r="R1" s="92">
        <v>18</v>
      </c>
      <c r="S1" s="92">
        <v>19</v>
      </c>
      <c r="T1" s="92">
        <v>20</v>
      </c>
      <c r="U1" s="92">
        <v>21</v>
      </c>
      <c r="V1" s="73"/>
    </row>
    <row r="2" spans="1:22" x14ac:dyDescent="0.3">
      <c r="A2" s="93" t="s">
        <v>229</v>
      </c>
      <c r="B2" s="93" t="s">
        <v>230</v>
      </c>
      <c r="C2" s="93" t="s">
        <v>231</v>
      </c>
      <c r="D2" s="93" t="s">
        <v>232</v>
      </c>
      <c r="E2" s="93" t="s">
        <v>233</v>
      </c>
      <c r="F2" s="93" t="s">
        <v>234</v>
      </c>
      <c r="G2" s="93" t="s">
        <v>235</v>
      </c>
      <c r="H2" s="93" t="s">
        <v>236</v>
      </c>
      <c r="I2" s="93" t="s">
        <v>237</v>
      </c>
      <c r="J2" s="93" t="s">
        <v>65</v>
      </c>
      <c r="K2" s="93" t="s">
        <v>238</v>
      </c>
      <c r="L2" s="93" t="s">
        <v>239</v>
      </c>
      <c r="M2" s="93" t="s">
        <v>248</v>
      </c>
      <c r="N2" s="93" t="s">
        <v>241</v>
      </c>
      <c r="O2" s="93" t="s">
        <v>242</v>
      </c>
      <c r="P2" s="94" t="s">
        <v>243</v>
      </c>
      <c r="Q2" s="93" t="s">
        <v>244</v>
      </c>
      <c r="R2" s="94" t="s">
        <v>245</v>
      </c>
      <c r="S2" s="94" t="s">
        <v>246</v>
      </c>
      <c r="T2" s="94" t="s">
        <v>75</v>
      </c>
      <c r="U2" s="94" t="s">
        <v>78</v>
      </c>
      <c r="V2" s="76"/>
    </row>
    <row r="3" spans="1:22" x14ac:dyDescent="0.3">
      <c r="A3" s="81" t="s">
        <v>249</v>
      </c>
      <c r="B3" s="81">
        <v>4</v>
      </c>
      <c r="C3" s="81">
        <v>16</v>
      </c>
      <c r="D3" s="81">
        <v>6</v>
      </c>
      <c r="E3" s="81">
        <v>1100</v>
      </c>
      <c r="F3" s="81">
        <v>2000</v>
      </c>
      <c r="G3" s="81">
        <v>600</v>
      </c>
      <c r="H3" s="81">
        <v>9.5</v>
      </c>
      <c r="I3" s="84">
        <v>95</v>
      </c>
      <c r="J3" s="83">
        <v>0.6</v>
      </c>
      <c r="K3" s="84" t="s">
        <v>250</v>
      </c>
      <c r="L3" s="84" t="s">
        <v>251</v>
      </c>
      <c r="M3" s="85">
        <v>3</v>
      </c>
      <c r="N3" s="81">
        <v>2.7</v>
      </c>
      <c r="O3" s="81">
        <v>200</v>
      </c>
      <c r="P3" s="82">
        <v>25</v>
      </c>
      <c r="Q3" s="82">
        <v>9.1999999999999993</v>
      </c>
      <c r="R3" s="82">
        <v>30000</v>
      </c>
      <c r="S3" s="82">
        <v>9</v>
      </c>
      <c r="T3" s="82">
        <v>1.22</v>
      </c>
      <c r="U3" s="82">
        <v>1.02</v>
      </c>
      <c r="V3" s="78"/>
    </row>
    <row r="4" spans="1:22" x14ac:dyDescent="0.3">
      <c r="A4" s="81" t="s">
        <v>252</v>
      </c>
      <c r="B4" s="81">
        <v>4</v>
      </c>
      <c r="C4" s="81">
        <v>16</v>
      </c>
      <c r="D4" s="81">
        <v>14</v>
      </c>
      <c r="E4" s="81">
        <v>600</v>
      </c>
      <c r="F4" s="81">
        <v>800</v>
      </c>
      <c r="G4" s="81">
        <v>1000</v>
      </c>
      <c r="H4" s="81">
        <v>15</v>
      </c>
      <c r="I4" s="84">
        <v>70</v>
      </c>
      <c r="J4" s="83">
        <v>0.6</v>
      </c>
      <c r="K4" s="84" t="s">
        <v>250</v>
      </c>
      <c r="L4" s="84" t="s">
        <v>251</v>
      </c>
      <c r="M4" s="85">
        <v>3</v>
      </c>
      <c r="N4" s="81"/>
      <c r="O4" s="84"/>
      <c r="P4" s="82"/>
      <c r="Q4" s="82"/>
      <c r="R4" s="82">
        <v>60000</v>
      </c>
      <c r="S4" s="82"/>
      <c r="T4" s="82"/>
      <c r="U4" s="82"/>
      <c r="V4" s="78"/>
    </row>
    <row r="5" spans="1:22" x14ac:dyDescent="0.3">
      <c r="A5" s="81" t="s">
        <v>253</v>
      </c>
      <c r="B5" s="81">
        <v>4</v>
      </c>
      <c r="C5" s="81">
        <v>16</v>
      </c>
      <c r="D5" s="81">
        <v>14</v>
      </c>
      <c r="E5" s="81">
        <v>600</v>
      </c>
      <c r="F5" s="81">
        <v>800</v>
      </c>
      <c r="G5" s="81">
        <v>1000</v>
      </c>
      <c r="H5" s="81">
        <v>15</v>
      </c>
      <c r="I5" s="84">
        <v>70</v>
      </c>
      <c r="J5" s="83">
        <v>0.6</v>
      </c>
      <c r="K5" s="84" t="s">
        <v>250</v>
      </c>
      <c r="L5" s="84" t="s">
        <v>251</v>
      </c>
      <c r="M5" s="85">
        <v>4.5</v>
      </c>
      <c r="N5" s="81"/>
      <c r="O5" s="84"/>
      <c r="P5" s="82"/>
      <c r="Q5" s="82"/>
      <c r="R5" s="82">
        <v>60000</v>
      </c>
      <c r="S5" s="82"/>
      <c r="T5" s="82"/>
      <c r="U5" s="82"/>
      <c r="V5" s="78"/>
    </row>
    <row r="6" spans="1:22" x14ac:dyDescent="0.3">
      <c r="A6" s="81" t="s">
        <v>254</v>
      </c>
      <c r="B6" s="81">
        <v>4</v>
      </c>
      <c r="C6" s="81">
        <v>16</v>
      </c>
      <c r="D6" s="81">
        <v>20</v>
      </c>
      <c r="E6" s="81">
        <v>600</v>
      </c>
      <c r="F6" s="81">
        <v>800</v>
      </c>
      <c r="G6" s="81">
        <v>1000</v>
      </c>
      <c r="H6" s="81">
        <v>20.9</v>
      </c>
      <c r="I6" s="84">
        <v>70</v>
      </c>
      <c r="J6" s="83">
        <v>0.6</v>
      </c>
      <c r="K6" s="84" t="s">
        <v>250</v>
      </c>
      <c r="L6" s="84" t="s">
        <v>251</v>
      </c>
      <c r="M6" s="85">
        <v>3</v>
      </c>
      <c r="N6" s="81"/>
      <c r="O6" s="84"/>
      <c r="P6" s="82"/>
      <c r="Q6" s="82"/>
      <c r="R6" s="82">
        <v>120000</v>
      </c>
      <c r="S6" s="82"/>
      <c r="T6" s="82"/>
      <c r="U6" s="82"/>
      <c r="V6" s="78"/>
    </row>
    <row r="7" spans="1:22" x14ac:dyDescent="0.3">
      <c r="A7" s="81" t="s">
        <v>255</v>
      </c>
      <c r="B7" s="81">
        <v>4</v>
      </c>
      <c r="C7" s="81">
        <v>16</v>
      </c>
      <c r="D7" s="81">
        <v>20</v>
      </c>
      <c r="E7" s="81">
        <v>600</v>
      </c>
      <c r="F7" s="81">
        <v>800</v>
      </c>
      <c r="G7" s="81">
        <v>1000</v>
      </c>
      <c r="H7" s="81">
        <v>20.9</v>
      </c>
      <c r="I7" s="84">
        <v>70</v>
      </c>
      <c r="J7" s="83">
        <v>0.6</v>
      </c>
      <c r="K7" s="84" t="s">
        <v>250</v>
      </c>
      <c r="L7" s="84" t="s">
        <v>251</v>
      </c>
      <c r="M7" s="85">
        <v>4.5</v>
      </c>
      <c r="N7" s="81"/>
      <c r="O7" s="84"/>
      <c r="P7" s="82"/>
      <c r="Q7" s="82"/>
      <c r="R7" s="82">
        <v>120000</v>
      </c>
      <c r="S7" s="82"/>
      <c r="T7" s="82"/>
      <c r="U7" s="82"/>
      <c r="V7" s="78"/>
    </row>
    <row r="8" spans="1:22" x14ac:dyDescent="0.3">
      <c r="A8" s="81" t="s">
        <v>256</v>
      </c>
      <c r="B8" s="82">
        <f t="shared" ref="B8:I8" si="0">B3</f>
        <v>4</v>
      </c>
      <c r="C8" s="82">
        <f t="shared" si="0"/>
        <v>16</v>
      </c>
      <c r="D8" s="82">
        <f t="shared" si="0"/>
        <v>6</v>
      </c>
      <c r="E8" s="82">
        <f t="shared" si="0"/>
        <v>1100</v>
      </c>
      <c r="F8" s="82">
        <f t="shared" si="0"/>
        <v>2000</v>
      </c>
      <c r="G8" s="82">
        <f t="shared" si="0"/>
        <v>600</v>
      </c>
      <c r="H8" s="82">
        <f t="shared" si="0"/>
        <v>9.5</v>
      </c>
      <c r="I8" s="82">
        <f t="shared" si="0"/>
        <v>95</v>
      </c>
      <c r="J8" s="83">
        <v>0.9</v>
      </c>
      <c r="K8" s="84" t="s">
        <v>251</v>
      </c>
      <c r="L8" s="84" t="s">
        <v>251</v>
      </c>
      <c r="M8" s="82">
        <f t="shared" ref="M8:U8" si="1">M3</f>
        <v>3</v>
      </c>
      <c r="N8" s="82">
        <f t="shared" si="1"/>
        <v>2.7</v>
      </c>
      <c r="O8" s="82">
        <f t="shared" si="1"/>
        <v>200</v>
      </c>
      <c r="P8" s="82">
        <f t="shared" si="1"/>
        <v>25</v>
      </c>
      <c r="Q8" s="82">
        <f t="shared" si="1"/>
        <v>9.1999999999999993</v>
      </c>
      <c r="R8" s="82">
        <f t="shared" si="1"/>
        <v>30000</v>
      </c>
      <c r="S8" s="82">
        <f t="shared" si="1"/>
        <v>9</v>
      </c>
      <c r="T8" s="82">
        <f t="shared" si="1"/>
        <v>1.22</v>
      </c>
      <c r="U8" s="82">
        <f t="shared" si="1"/>
        <v>1.02</v>
      </c>
      <c r="V8" s="78"/>
    </row>
    <row r="9" spans="1:22" x14ac:dyDescent="0.3">
      <c r="A9" s="81" t="s">
        <v>257</v>
      </c>
      <c r="B9" s="82">
        <f t="shared" ref="B9:I9" si="2">B8</f>
        <v>4</v>
      </c>
      <c r="C9" s="82">
        <f t="shared" si="2"/>
        <v>16</v>
      </c>
      <c r="D9" s="82">
        <f t="shared" si="2"/>
        <v>6</v>
      </c>
      <c r="E9" s="82">
        <f t="shared" si="2"/>
        <v>1100</v>
      </c>
      <c r="F9" s="82">
        <f t="shared" si="2"/>
        <v>2000</v>
      </c>
      <c r="G9" s="82">
        <f t="shared" si="2"/>
        <v>600</v>
      </c>
      <c r="H9" s="82">
        <f t="shared" si="2"/>
        <v>9.5</v>
      </c>
      <c r="I9" s="82">
        <f t="shared" si="2"/>
        <v>95</v>
      </c>
      <c r="J9" s="83">
        <v>0.6</v>
      </c>
      <c r="K9" s="84" t="s">
        <v>250</v>
      </c>
      <c r="L9" s="84" t="s">
        <v>251</v>
      </c>
      <c r="M9" s="82">
        <f t="shared" ref="M9:U9" si="3">M8</f>
        <v>3</v>
      </c>
      <c r="N9" s="82">
        <f t="shared" si="3"/>
        <v>2.7</v>
      </c>
      <c r="O9" s="82">
        <f t="shared" si="3"/>
        <v>200</v>
      </c>
      <c r="P9" s="82">
        <f t="shared" si="3"/>
        <v>25</v>
      </c>
      <c r="Q9" s="82">
        <f t="shared" si="3"/>
        <v>9.1999999999999993</v>
      </c>
      <c r="R9" s="82">
        <f t="shared" si="3"/>
        <v>30000</v>
      </c>
      <c r="S9" s="82">
        <f t="shared" si="3"/>
        <v>9</v>
      </c>
      <c r="T9" s="82">
        <f t="shared" si="3"/>
        <v>1.22</v>
      </c>
      <c r="U9" s="82">
        <f t="shared" si="3"/>
        <v>1.02</v>
      </c>
      <c r="V9" s="78"/>
    </row>
    <row r="10" spans="1:22" x14ac:dyDescent="0.3">
      <c r="A10" s="81" t="s">
        <v>258</v>
      </c>
      <c r="B10" s="81">
        <v>4</v>
      </c>
      <c r="C10" s="81">
        <v>16</v>
      </c>
      <c r="D10" s="81">
        <v>12</v>
      </c>
      <c r="E10" s="81">
        <v>600</v>
      </c>
      <c r="F10" s="81">
        <v>800</v>
      </c>
      <c r="G10" s="81">
        <v>1000</v>
      </c>
      <c r="H10" s="81">
        <v>15</v>
      </c>
      <c r="I10" s="84">
        <v>70</v>
      </c>
      <c r="J10" s="83">
        <v>0.9</v>
      </c>
      <c r="K10" s="84" t="s">
        <v>251</v>
      </c>
      <c r="L10" s="84" t="s">
        <v>251</v>
      </c>
      <c r="M10" s="85">
        <v>3</v>
      </c>
      <c r="N10" s="81"/>
      <c r="O10" s="84"/>
      <c r="P10" s="84"/>
      <c r="Q10" s="84"/>
      <c r="R10" s="82">
        <v>60000</v>
      </c>
      <c r="S10" s="83"/>
      <c r="T10" s="82"/>
      <c r="U10" s="82"/>
      <c r="V10" s="78"/>
    </row>
    <row r="11" spans="1:22" x14ac:dyDescent="0.3">
      <c r="A11" s="81" t="s">
        <v>259</v>
      </c>
      <c r="B11" s="81">
        <v>4</v>
      </c>
      <c r="C11" s="81">
        <v>16</v>
      </c>
      <c r="D11" s="81">
        <v>20</v>
      </c>
      <c r="E11" s="81">
        <v>600</v>
      </c>
      <c r="F11" s="81">
        <v>800</v>
      </c>
      <c r="G11" s="81">
        <v>1000</v>
      </c>
      <c r="H11" s="81">
        <v>20.9</v>
      </c>
      <c r="I11" s="84">
        <v>70</v>
      </c>
      <c r="J11" s="83">
        <v>0.9</v>
      </c>
      <c r="K11" s="84" t="s">
        <v>251</v>
      </c>
      <c r="L11" s="84" t="s">
        <v>251</v>
      </c>
      <c r="M11" s="85">
        <v>3</v>
      </c>
      <c r="N11" s="81"/>
      <c r="O11" s="84"/>
      <c r="P11" s="84"/>
      <c r="Q11" s="84"/>
      <c r="R11" s="82">
        <v>120000</v>
      </c>
      <c r="S11" s="83"/>
      <c r="T11" s="82"/>
      <c r="U11" s="82"/>
      <c r="V11" s="78"/>
    </row>
    <row r="12" spans="1:22" x14ac:dyDescent="0.3">
      <c r="A12" s="86"/>
      <c r="B12" s="86"/>
      <c r="C12" s="86"/>
      <c r="D12" s="86"/>
      <c r="E12" s="86"/>
      <c r="F12" s="86"/>
      <c r="G12" s="86"/>
      <c r="H12" s="86"/>
      <c r="I12" s="87"/>
      <c r="J12" s="87"/>
      <c r="K12" s="87"/>
      <c r="L12" s="87"/>
      <c r="M12" s="87"/>
      <c r="N12" s="87"/>
      <c r="O12" s="87"/>
      <c r="P12" s="87"/>
      <c r="Q12" s="87"/>
      <c r="R12" s="88"/>
      <c r="S12" s="88"/>
      <c r="V12" s="78"/>
    </row>
    <row r="13" spans="1:22" x14ac:dyDescent="0.3">
      <c r="A13" s="86" t="s">
        <v>260</v>
      </c>
      <c r="B13" s="89"/>
      <c r="C13" s="86"/>
      <c r="D13" s="86"/>
      <c r="E13" s="86"/>
      <c r="F13" s="86"/>
      <c r="G13" s="86"/>
      <c r="H13" s="86"/>
      <c r="I13" s="87"/>
      <c r="J13" s="87"/>
      <c r="K13" s="87"/>
      <c r="L13" s="87"/>
      <c r="M13" s="87"/>
      <c r="N13" s="87"/>
      <c r="O13" s="87"/>
      <c r="P13" s="87"/>
      <c r="Q13" s="87"/>
      <c r="R13" s="88"/>
      <c r="S13" s="88"/>
      <c r="V13" s="78"/>
    </row>
    <row r="14" spans="1:22" x14ac:dyDescent="0.3">
      <c r="A14" s="86"/>
      <c r="B14" s="86"/>
      <c r="C14" s="86"/>
      <c r="D14" s="86"/>
      <c r="E14" s="86"/>
      <c r="F14" s="86"/>
      <c r="G14" s="86"/>
      <c r="H14" s="86"/>
      <c r="I14" s="87"/>
      <c r="J14" s="87"/>
      <c r="K14" s="87"/>
      <c r="L14" s="87"/>
      <c r="M14" s="87"/>
      <c r="N14" s="87"/>
      <c r="O14" s="87"/>
      <c r="P14" s="87"/>
      <c r="Q14" s="87"/>
      <c r="R14" s="88"/>
      <c r="S14" s="88"/>
    </row>
    <row r="15" spans="1:22" x14ac:dyDescent="0.3">
      <c r="A15" t="s">
        <v>261</v>
      </c>
      <c r="B15" t="s">
        <v>262</v>
      </c>
      <c r="D15" s="95"/>
      <c r="E15" s="96" t="s">
        <v>263</v>
      </c>
      <c r="F15" s="96" t="s">
        <v>264</v>
      </c>
      <c r="G15" s="97" t="s">
        <v>265</v>
      </c>
      <c r="K15" s="87"/>
      <c r="L15" s="87"/>
      <c r="S15" s="88"/>
    </row>
    <row r="16" spans="1:22" x14ac:dyDescent="0.3">
      <c r="A16" s="95" t="e">
        <f>VLOOKUP($B$13,'partData (2)'!$A$3:$N$11,5,FALSE)</f>
        <v>#N/A</v>
      </c>
      <c r="B16" s="95" t="s">
        <v>247</v>
      </c>
      <c r="D16" s="88" t="e">
        <f t="shared" ref="D16:D21" si="4">CONCATENATE(E16&amp;F16)</f>
        <v>#N/A</v>
      </c>
      <c r="E16" s="96" t="e">
        <f>A16</f>
        <v>#N/A</v>
      </c>
      <c r="F16" s="96" t="s">
        <v>247</v>
      </c>
      <c r="G16" s="97" t="s">
        <v>266</v>
      </c>
      <c r="K16" s="87"/>
      <c r="L16" s="87"/>
      <c r="S16" s="88"/>
    </row>
    <row r="17" spans="1:19" x14ac:dyDescent="0.3">
      <c r="A17" s="86" t="e">
        <f>VLOOKUP($B$13,'partData (2)'!$A$3:$N$11,6,FALSE)</f>
        <v>#N/A</v>
      </c>
      <c r="B17" s="87" t="s">
        <v>267</v>
      </c>
      <c r="D17" s="88" t="e">
        <f t="shared" si="4"/>
        <v>#N/A</v>
      </c>
      <c r="E17" s="96" t="e">
        <f>A17</f>
        <v>#N/A</v>
      </c>
      <c r="F17" s="96" t="s">
        <v>247</v>
      </c>
      <c r="G17" s="97">
        <v>30.1</v>
      </c>
      <c r="K17" s="87"/>
      <c r="L17" s="87"/>
      <c r="S17" s="88"/>
    </row>
    <row r="18" spans="1:19" x14ac:dyDescent="0.3">
      <c r="A18" s="86" t="e">
        <f>VLOOKUP($B$13,'partData (2)'!$A$3:$N$11,7,FALSE)</f>
        <v>#N/A</v>
      </c>
      <c r="B18" s="87"/>
      <c r="D18" s="88" t="e">
        <f t="shared" si="4"/>
        <v>#N/A</v>
      </c>
      <c r="E18" s="96" t="e">
        <f>A18</f>
        <v>#N/A</v>
      </c>
      <c r="F18" s="96" t="s">
        <v>247</v>
      </c>
      <c r="G18" s="97">
        <v>60.4</v>
      </c>
      <c r="K18" s="87"/>
      <c r="L18" s="87"/>
      <c r="S18" s="88"/>
    </row>
    <row r="19" spans="1:19" x14ac:dyDescent="0.3">
      <c r="A19" s="87"/>
      <c r="B19" s="87"/>
      <c r="D19" s="88" t="e">
        <f t="shared" si="4"/>
        <v>#N/A</v>
      </c>
      <c r="E19" s="96" t="e">
        <f>A16</f>
        <v>#N/A</v>
      </c>
      <c r="F19" s="96" t="s">
        <v>267</v>
      </c>
      <c r="G19" s="97" t="s">
        <v>268</v>
      </c>
      <c r="K19" s="87"/>
      <c r="L19" s="87"/>
      <c r="S19" s="88"/>
    </row>
    <row r="20" spans="1:19" x14ac:dyDescent="0.3">
      <c r="A20" s="87"/>
      <c r="B20" s="87"/>
      <c r="D20" s="88" t="e">
        <f t="shared" si="4"/>
        <v>#N/A</v>
      </c>
      <c r="E20" s="96" t="e">
        <f>A17</f>
        <v>#N/A</v>
      </c>
      <c r="F20" s="96" t="s">
        <v>267</v>
      </c>
      <c r="G20" s="97">
        <v>243</v>
      </c>
      <c r="K20" s="87"/>
      <c r="L20" s="87"/>
      <c r="S20" s="88"/>
    </row>
    <row r="21" spans="1:19" x14ac:dyDescent="0.3">
      <c r="A21" s="87"/>
      <c r="B21" s="87"/>
      <c r="D21" s="88" t="e">
        <f t="shared" si="4"/>
        <v>#N/A</v>
      </c>
      <c r="E21" s="96" t="e">
        <f>A18</f>
        <v>#N/A</v>
      </c>
      <c r="F21" s="96" t="s">
        <v>267</v>
      </c>
      <c r="G21" s="97">
        <v>121</v>
      </c>
      <c r="K21" s="87"/>
      <c r="L21" s="87"/>
      <c r="S21" s="88"/>
    </row>
    <row r="22" spans="1:19" x14ac:dyDescent="0.3">
      <c r="A22" s="90"/>
      <c r="B22" s="86"/>
      <c r="C22" s="86"/>
      <c r="D22" s="87"/>
      <c r="E22" s="87"/>
      <c r="K22" s="87"/>
      <c r="L22" s="87"/>
      <c r="M22" s="87"/>
      <c r="N22" s="87"/>
      <c r="O22" s="87"/>
      <c r="P22" s="87"/>
      <c r="Q22" s="87"/>
      <c r="R22" s="88"/>
      <c r="S22" s="88"/>
    </row>
    <row r="23" spans="1:19" x14ac:dyDescent="0.3">
      <c r="A23" s="86"/>
      <c r="B23" s="86"/>
      <c r="C23" s="86"/>
      <c r="D23" s="86"/>
      <c r="E23" s="86"/>
      <c r="F23" s="86"/>
      <c r="G23" s="86"/>
      <c r="H23" s="86"/>
      <c r="I23" s="87"/>
      <c r="J23" s="87"/>
      <c r="K23" s="87"/>
      <c r="L23" s="87"/>
      <c r="M23" s="87"/>
      <c r="N23" s="87"/>
      <c r="O23" s="87"/>
      <c r="P23" s="87"/>
      <c r="Q23" s="87"/>
      <c r="R23" s="88"/>
      <c r="S23" s="88"/>
    </row>
    <row r="24" spans="1:19" x14ac:dyDescent="0.3">
      <c r="A24" s="86"/>
      <c r="B24" s="86"/>
      <c r="C24" s="86"/>
      <c r="D24" s="86"/>
      <c r="E24" s="86"/>
      <c r="F24" s="86"/>
      <c r="G24" s="86"/>
      <c r="H24" s="86"/>
      <c r="I24" s="87"/>
      <c r="J24" s="87"/>
      <c r="K24" s="87"/>
      <c r="L24" s="87"/>
      <c r="M24" s="87"/>
      <c r="N24" s="87"/>
      <c r="O24" s="87"/>
      <c r="P24" s="87"/>
      <c r="Q24" s="87"/>
      <c r="R24" s="88"/>
      <c r="S24" s="88"/>
    </row>
    <row r="25" spans="1:19" x14ac:dyDescent="0.3">
      <c r="A25" s="91"/>
      <c r="B25" s="86"/>
      <c r="C25" s="86"/>
      <c r="D25" s="86"/>
      <c r="E25" s="86"/>
      <c r="F25" s="86"/>
      <c r="G25" s="86"/>
      <c r="H25" s="86"/>
      <c r="I25" s="87"/>
      <c r="J25" s="87"/>
      <c r="K25" s="87"/>
      <c r="L25" s="87"/>
      <c r="M25" s="87"/>
      <c r="N25" s="87"/>
      <c r="O25" s="87"/>
      <c r="P25" s="87"/>
      <c r="Q25" s="87"/>
      <c r="R25" s="88"/>
      <c r="S25" s="88"/>
    </row>
    <row r="26" spans="1:19" x14ac:dyDescent="0.3">
      <c r="A26" s="86"/>
      <c r="B26" s="86"/>
      <c r="C26" s="86"/>
      <c r="D26" s="86"/>
      <c r="E26" s="86"/>
      <c r="F26" s="86"/>
      <c r="G26" s="86"/>
      <c r="H26" s="86"/>
      <c r="I26" s="87"/>
      <c r="J26" s="87"/>
      <c r="K26" s="87"/>
      <c r="L26" s="87"/>
      <c r="M26" s="87"/>
      <c r="N26" s="87"/>
      <c r="O26" s="87"/>
      <c r="P26" s="87"/>
      <c r="Q26" s="87"/>
      <c r="R26" s="88"/>
      <c r="S26" s="88"/>
    </row>
    <row r="27" spans="1:19" x14ac:dyDescent="0.3">
      <c r="A27" s="86"/>
      <c r="B27" s="86"/>
      <c r="C27" s="86"/>
      <c r="D27" s="86"/>
      <c r="E27" s="86"/>
      <c r="F27" s="86"/>
      <c r="G27" s="86"/>
      <c r="H27" s="86"/>
      <c r="I27" s="87"/>
      <c r="J27" s="87"/>
      <c r="K27" s="87"/>
      <c r="L27" s="87"/>
      <c r="M27" s="87"/>
      <c r="N27" s="87"/>
      <c r="O27" s="87"/>
      <c r="P27" s="87"/>
      <c r="Q27" s="87"/>
      <c r="R27" s="88"/>
      <c r="S27" s="88"/>
    </row>
    <row r="28" spans="1:19" x14ac:dyDescent="0.3">
      <c r="A28" s="86"/>
      <c r="B28" s="86"/>
      <c r="C28" s="86"/>
      <c r="D28" s="86"/>
      <c r="E28" s="86"/>
      <c r="F28" s="86"/>
      <c r="G28" s="86"/>
      <c r="H28" s="86"/>
      <c r="I28" s="87"/>
      <c r="J28" s="87"/>
      <c r="K28" s="87"/>
      <c r="L28" s="87"/>
      <c r="M28" s="87"/>
      <c r="N28" s="87"/>
      <c r="O28" s="87"/>
      <c r="P28" s="87"/>
      <c r="Q28" s="87"/>
      <c r="R28" s="88"/>
      <c r="S28" s="88"/>
    </row>
    <row r="30" spans="1:19" x14ac:dyDescent="0.3">
      <c r="A30" s="86"/>
      <c r="B30" s="86"/>
      <c r="C30" s="86"/>
      <c r="D30" s="86"/>
      <c r="E30" s="86"/>
      <c r="F30" s="86"/>
      <c r="G30" s="86"/>
      <c r="H30" s="86"/>
    </row>
    <row r="31" spans="1:19" x14ac:dyDescent="0.3">
      <c r="A31" s="86"/>
      <c r="B31" s="86"/>
      <c r="C31" s="86"/>
      <c r="D31" s="86"/>
      <c r="E31" s="86"/>
      <c r="F31" s="86"/>
      <c r="G31" s="86"/>
      <c r="H31" s="86"/>
    </row>
    <row r="32" spans="1:19" x14ac:dyDescent="0.3">
      <c r="A32" s="86"/>
      <c r="B32" s="86"/>
      <c r="C32" s="86"/>
      <c r="D32" s="86"/>
      <c r="E32" s="86"/>
      <c r="F32" s="86"/>
      <c r="G32" s="86"/>
      <c r="H32" s="86"/>
    </row>
    <row r="33" spans="1:8" x14ac:dyDescent="0.3">
      <c r="A33" s="86"/>
      <c r="B33" s="86"/>
      <c r="C33" s="86"/>
      <c r="D33" s="86"/>
      <c r="E33" s="86"/>
      <c r="F33" s="86"/>
      <c r="G33" s="86"/>
      <c r="H33" s="86"/>
    </row>
    <row r="34" spans="1:8" x14ac:dyDescent="0.3">
      <c r="A34" s="86"/>
      <c r="B34" s="86"/>
      <c r="C34" s="86"/>
      <c r="D34" s="86"/>
      <c r="E34" s="86"/>
      <c r="F34" s="86"/>
      <c r="G34" s="86"/>
      <c r="H34" s="86"/>
    </row>
    <row r="35" spans="1:8" x14ac:dyDescent="0.3">
      <c r="A35" s="86"/>
      <c r="B35" s="86"/>
      <c r="C35" s="86"/>
      <c r="D35" s="86"/>
      <c r="E35" s="86"/>
      <c r="F35" s="86"/>
      <c r="G35" s="86"/>
      <c r="H35" s="86"/>
    </row>
    <row r="36" spans="1:8" x14ac:dyDescent="0.3">
      <c r="A36" s="86"/>
      <c r="B36" s="86"/>
      <c r="C36" s="86"/>
      <c r="D36" s="86"/>
      <c r="E36" s="86"/>
      <c r="F36" s="86"/>
      <c r="G36" s="86"/>
      <c r="H36" s="86"/>
    </row>
    <row r="37" spans="1:8" x14ac:dyDescent="0.3">
      <c r="A37" s="86"/>
      <c r="B37" s="86"/>
      <c r="C37" s="86"/>
      <c r="D37" s="86"/>
      <c r="E37" s="86"/>
      <c r="F37" s="86"/>
      <c r="G37" s="86"/>
      <c r="H37" s="86"/>
    </row>
    <row r="38" spans="1:8" x14ac:dyDescent="0.3">
      <c r="A38" s="86"/>
      <c r="B38" s="86"/>
      <c r="C38" s="86"/>
      <c r="D38" s="86"/>
      <c r="E38" s="86"/>
      <c r="F38" s="86"/>
      <c r="G38" s="86"/>
      <c r="H38" s="86"/>
    </row>
    <row r="39" spans="1:8" x14ac:dyDescent="0.3">
      <c r="A39" s="86"/>
      <c r="B39" s="86"/>
      <c r="C39" s="86"/>
      <c r="D39" s="86"/>
      <c r="E39" s="86"/>
      <c r="F39" s="86"/>
      <c r="G39" s="86"/>
      <c r="H39" s="86"/>
    </row>
    <row r="40" spans="1:8" x14ac:dyDescent="0.3">
      <c r="A40" s="86"/>
      <c r="B40" s="86"/>
      <c r="C40" s="86"/>
      <c r="D40" s="86"/>
      <c r="E40" s="86"/>
      <c r="F40" s="86"/>
      <c r="G40" s="86"/>
      <c r="H40" s="86"/>
    </row>
    <row r="41" spans="1:8" x14ac:dyDescent="0.3">
      <c r="A41" s="86"/>
      <c r="B41" s="86"/>
      <c r="C41" s="86"/>
      <c r="D41" s="86"/>
      <c r="E41" s="86"/>
      <c r="F41" s="86"/>
      <c r="G41" s="86"/>
      <c r="H41" s="86"/>
    </row>
    <row r="42" spans="1:8" x14ac:dyDescent="0.3">
      <c r="A42" s="86"/>
      <c r="B42" s="86"/>
      <c r="C42" s="86"/>
      <c r="D42" s="86"/>
      <c r="E42" s="86"/>
      <c r="F42" s="86"/>
      <c r="G42" s="86"/>
      <c r="H42" s="86"/>
    </row>
    <row r="43" spans="1:8" x14ac:dyDescent="0.3">
      <c r="A43" s="86"/>
      <c r="B43" s="86"/>
      <c r="C43" s="86"/>
      <c r="D43" s="86"/>
      <c r="E43" s="86"/>
      <c r="F43" s="86"/>
      <c r="G43" s="86"/>
      <c r="H43" s="86"/>
    </row>
    <row r="44" spans="1:8" x14ac:dyDescent="0.3">
      <c r="A44" s="86"/>
      <c r="B44" s="86"/>
      <c r="C44" s="86"/>
      <c r="D44" s="86"/>
      <c r="E44" s="86"/>
      <c r="F44" s="86"/>
      <c r="G44" s="86"/>
      <c r="H44" s="86"/>
    </row>
    <row r="45" spans="1:8" x14ac:dyDescent="0.3">
      <c r="A45" s="86"/>
      <c r="B45" s="86"/>
      <c r="C45" s="86"/>
      <c r="D45" s="86"/>
      <c r="E45" s="86"/>
      <c r="F45" s="86"/>
      <c r="G45" s="86"/>
      <c r="H45" s="86"/>
    </row>
    <row r="46" spans="1:8" x14ac:dyDescent="0.3">
      <c r="A46" s="86"/>
      <c r="B46" s="86"/>
      <c r="C46" s="86"/>
      <c r="D46" s="86"/>
      <c r="E46" s="86"/>
      <c r="F46" s="86"/>
      <c r="G46" s="86"/>
      <c r="H46" s="86"/>
    </row>
    <row r="47" spans="1:8" x14ac:dyDescent="0.3">
      <c r="A47" s="86"/>
      <c r="B47" s="86"/>
      <c r="C47" s="86"/>
      <c r="D47" s="86"/>
      <c r="E47" s="86"/>
      <c r="F47" s="86"/>
      <c r="G47" s="86"/>
      <c r="H47" s="86"/>
    </row>
    <row r="48" spans="1:8" x14ac:dyDescent="0.3">
      <c r="A48" s="86"/>
      <c r="B48" s="86"/>
      <c r="C48" s="86"/>
      <c r="D48" s="86"/>
      <c r="E48" s="86"/>
      <c r="F48" s="86"/>
      <c r="G48" s="86"/>
      <c r="H48" s="86"/>
    </row>
  </sheetData>
  <protectedRanges>
    <protectedRange password="CD94" sqref="V1:V13" name="Range1"/>
  </protectedRanges>
  <phoneticPr fontId="32"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2:B5"/>
  <sheetViews>
    <sheetView workbookViewId="0">
      <selection activeCell="B6" sqref="B6"/>
    </sheetView>
  </sheetViews>
  <sheetFormatPr defaultRowHeight="16.5" x14ac:dyDescent="0.3"/>
  <cols>
    <col min="2" max="2" width="20.375" bestFit="1" customWidth="1"/>
  </cols>
  <sheetData>
    <row r="2" spans="2:2" x14ac:dyDescent="0.3">
      <c r="B2" t="s">
        <v>5</v>
      </c>
    </row>
    <row r="3" spans="2:2" x14ac:dyDescent="0.3">
      <c r="B3" t="s">
        <v>6</v>
      </c>
    </row>
    <row r="4" spans="2:2" x14ac:dyDescent="0.3">
      <c r="B4" t="s">
        <v>40</v>
      </c>
    </row>
    <row r="5" spans="2:2" x14ac:dyDescent="0.3">
      <c r="B5" t="s">
        <v>41</v>
      </c>
    </row>
  </sheetData>
  <phoneticPr fontId="3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I66"/>
  <sheetViews>
    <sheetView zoomScale="70" zoomScaleNormal="70" workbookViewId="0">
      <pane ySplit="1" topLeftCell="A2" activePane="bottomLeft" state="frozen"/>
      <selection pane="bottomLeft" activeCell="D3" sqref="D3"/>
    </sheetView>
  </sheetViews>
  <sheetFormatPr defaultColWidth="9.125" defaultRowHeight="13.5" x14ac:dyDescent="0.25"/>
  <cols>
    <col min="1" max="1" width="15.375" style="129" customWidth="1"/>
    <col min="2" max="2" width="15.375" style="129" bestFit="1" customWidth="1"/>
    <col min="3" max="3" width="20.375" style="129" customWidth="1"/>
    <col min="4" max="4" width="50" style="129" customWidth="1"/>
    <col min="5" max="5" width="38.875" style="129" customWidth="1"/>
    <col min="6" max="6" width="24.375" style="129" hidden="1" customWidth="1"/>
    <col min="7" max="7" width="16.625" style="129" hidden="1" customWidth="1"/>
    <col min="8" max="8" width="10.125" style="125" customWidth="1"/>
    <col min="9" max="9" width="27.625" style="125" bestFit="1" customWidth="1"/>
    <col min="10" max="16384" width="9.125" style="126"/>
  </cols>
  <sheetData>
    <row r="1" spans="1:9" ht="33.75" thickBot="1" x14ac:dyDescent="0.3">
      <c r="A1" s="122" t="s">
        <v>3</v>
      </c>
      <c r="B1" s="122" t="s">
        <v>0</v>
      </c>
      <c r="C1" s="122" t="s">
        <v>4</v>
      </c>
      <c r="D1" s="122" t="s">
        <v>7</v>
      </c>
      <c r="E1" s="122" t="s">
        <v>16</v>
      </c>
      <c r="F1" s="123" t="s">
        <v>269</v>
      </c>
      <c r="G1" s="123" t="s">
        <v>270</v>
      </c>
      <c r="H1" s="124" t="s">
        <v>42</v>
      </c>
      <c r="I1" s="125" t="s">
        <v>8</v>
      </c>
    </row>
    <row r="2" spans="1:9" ht="14.1" customHeight="1" x14ac:dyDescent="0.25">
      <c r="A2" s="233" t="s">
        <v>17</v>
      </c>
      <c r="B2" s="234"/>
      <c r="C2" s="234"/>
      <c r="D2" s="234"/>
      <c r="E2" s="234"/>
      <c r="F2" s="234"/>
      <c r="G2" s="234"/>
      <c r="H2" s="235"/>
    </row>
    <row r="3" spans="1:9" ht="33" x14ac:dyDescent="0.25">
      <c r="A3" s="1" t="s">
        <v>608</v>
      </c>
      <c r="B3" s="1" t="s">
        <v>607</v>
      </c>
      <c r="C3" s="2"/>
      <c r="D3" s="2" t="s">
        <v>606</v>
      </c>
      <c r="E3" s="2"/>
      <c r="F3" s="2"/>
      <c r="G3" s="2"/>
      <c r="H3" s="102" t="s">
        <v>6</v>
      </c>
      <c r="I3" s="103"/>
    </row>
    <row r="4" spans="1:9" ht="49.5" x14ac:dyDescent="0.25">
      <c r="A4" s="1" t="s">
        <v>608</v>
      </c>
      <c r="B4" s="1" t="s">
        <v>607</v>
      </c>
      <c r="C4" s="127"/>
      <c r="D4" s="2" t="s">
        <v>609</v>
      </c>
      <c r="E4" s="2"/>
      <c r="F4" s="128"/>
      <c r="G4" s="128"/>
      <c r="H4" s="104" t="s">
        <v>6</v>
      </c>
      <c r="I4" s="103"/>
    </row>
    <row r="5" spans="1:9" ht="99" x14ac:dyDescent="0.25">
      <c r="A5" s="1" t="s">
        <v>608</v>
      </c>
      <c r="B5" s="1" t="s">
        <v>607</v>
      </c>
      <c r="C5" s="2"/>
      <c r="D5" s="2" t="s">
        <v>610</v>
      </c>
      <c r="E5" s="2" t="s">
        <v>34</v>
      </c>
      <c r="F5" s="2"/>
      <c r="G5" s="2"/>
      <c r="H5" s="104" t="s">
        <v>6</v>
      </c>
      <c r="I5" s="103"/>
    </row>
    <row r="6" spans="1:9" ht="148.5" x14ac:dyDescent="0.25">
      <c r="A6" s="1" t="s">
        <v>608</v>
      </c>
      <c r="B6" s="1" t="s">
        <v>607</v>
      </c>
      <c r="C6" s="2"/>
      <c r="D6" s="2" t="s">
        <v>611</v>
      </c>
      <c r="E6" s="2" t="s">
        <v>36</v>
      </c>
      <c r="F6" s="2"/>
      <c r="G6" s="2"/>
      <c r="H6" s="104" t="s">
        <v>6</v>
      </c>
      <c r="I6" s="103"/>
    </row>
    <row r="7" spans="1:9" ht="165" x14ac:dyDescent="0.3">
      <c r="A7" s="1" t="s">
        <v>608</v>
      </c>
      <c r="B7" s="1" t="s">
        <v>607</v>
      </c>
      <c r="C7" s="2"/>
      <c r="D7" s="2" t="s">
        <v>612</v>
      </c>
      <c r="E7" s="2" t="s">
        <v>35</v>
      </c>
      <c r="F7" s="2"/>
      <c r="G7" s="2"/>
      <c r="H7" s="104" t="s">
        <v>6</v>
      </c>
      <c r="I7" s="105"/>
    </row>
    <row r="8" spans="1:9" ht="33" x14ac:dyDescent="0.3">
      <c r="A8" s="1">
        <v>34</v>
      </c>
      <c r="B8" s="1" t="s">
        <v>631</v>
      </c>
      <c r="C8" s="2" t="s">
        <v>635</v>
      </c>
      <c r="D8" s="2" t="s">
        <v>630</v>
      </c>
      <c r="E8" s="2"/>
      <c r="F8" s="200">
        <f>'Device Calculator'!D148</f>
        <v>100</v>
      </c>
      <c r="G8" s="200" t="s">
        <v>89</v>
      </c>
      <c r="H8" s="104" t="s">
        <v>6</v>
      </c>
      <c r="I8" s="105"/>
    </row>
    <row r="9" spans="1:9" ht="16.5" x14ac:dyDescent="0.3">
      <c r="A9" s="5"/>
      <c r="B9" s="5"/>
      <c r="C9" s="4"/>
      <c r="D9" s="4"/>
      <c r="E9" s="4"/>
      <c r="F9" s="4"/>
      <c r="G9" s="4"/>
      <c r="H9" s="3"/>
      <c r="I9" s="105"/>
    </row>
    <row r="10" spans="1:9" ht="16.5" x14ac:dyDescent="0.25">
      <c r="A10" s="5"/>
      <c r="B10" s="5"/>
      <c r="C10" s="4"/>
      <c r="D10" s="4"/>
      <c r="E10" s="4"/>
      <c r="F10" s="4"/>
      <c r="G10" s="4"/>
      <c r="H10" s="3"/>
      <c r="I10" s="103"/>
    </row>
    <row r="11" spans="1:9" ht="16.5" x14ac:dyDescent="0.25">
      <c r="A11" s="232" t="s">
        <v>18</v>
      </c>
      <c r="B11" s="232"/>
      <c r="C11" s="232"/>
      <c r="D11" s="232"/>
      <c r="E11" s="232"/>
      <c r="F11" s="232"/>
      <c r="G11" s="232"/>
      <c r="H11" s="232"/>
    </row>
    <row r="12" spans="1:9" ht="82.5" x14ac:dyDescent="0.25">
      <c r="A12" s="1">
        <v>37</v>
      </c>
      <c r="B12" s="1" t="s">
        <v>619</v>
      </c>
      <c r="C12" s="2" t="s">
        <v>638</v>
      </c>
      <c r="D12" s="2" t="s">
        <v>618</v>
      </c>
      <c r="E12" s="2"/>
      <c r="F12" s="2"/>
      <c r="G12" s="2"/>
      <c r="H12" s="99" t="s">
        <v>6</v>
      </c>
    </row>
    <row r="13" spans="1:9" ht="49.5" x14ac:dyDescent="0.25">
      <c r="A13" s="1">
        <v>33</v>
      </c>
      <c r="B13" s="1" t="s">
        <v>626</v>
      </c>
      <c r="C13" s="2" t="s">
        <v>636</v>
      </c>
      <c r="D13" s="2" t="s">
        <v>627</v>
      </c>
      <c r="E13" s="2"/>
      <c r="F13" s="2"/>
      <c r="G13" s="2"/>
      <c r="H13" s="99" t="s">
        <v>6</v>
      </c>
    </row>
    <row r="14" spans="1:9" ht="33" x14ac:dyDescent="0.25">
      <c r="A14" s="1">
        <v>30</v>
      </c>
      <c r="B14" s="1" t="s">
        <v>629</v>
      </c>
      <c r="C14" s="2" t="s">
        <v>637</v>
      </c>
      <c r="D14" s="2" t="s">
        <v>628</v>
      </c>
      <c r="E14" s="2"/>
      <c r="F14" s="201">
        <f>'Device Calculator'!D58</f>
        <v>29.81755458668847</v>
      </c>
      <c r="G14" s="200" t="s">
        <v>89</v>
      </c>
      <c r="H14" s="99" t="s">
        <v>6</v>
      </c>
      <c r="I14" s="103"/>
    </row>
    <row r="15" spans="1:9" ht="16.5" x14ac:dyDescent="0.3">
      <c r="A15" s="5"/>
      <c r="B15" s="5"/>
      <c r="C15" s="4"/>
      <c r="D15" s="4"/>
      <c r="E15" s="4"/>
      <c r="F15" s="4"/>
      <c r="G15" s="4"/>
      <c r="H15" s="3"/>
      <c r="I15" s="105"/>
    </row>
    <row r="16" spans="1:9" ht="16.5" x14ac:dyDescent="0.3">
      <c r="A16" s="5"/>
      <c r="B16" s="5"/>
      <c r="C16" s="4"/>
      <c r="D16" s="4"/>
      <c r="E16" s="4"/>
      <c r="F16" s="4"/>
      <c r="G16" s="4"/>
      <c r="H16" s="3"/>
      <c r="I16" s="105"/>
    </row>
    <row r="17" spans="1:9" ht="16.5" x14ac:dyDescent="0.25">
      <c r="A17" s="232" t="s">
        <v>9</v>
      </c>
      <c r="B17" s="232"/>
      <c r="C17" s="232"/>
      <c r="D17" s="232"/>
      <c r="E17" s="232"/>
      <c r="F17" s="232"/>
      <c r="G17" s="232"/>
      <c r="H17" s="232"/>
      <c r="I17" s="103"/>
    </row>
    <row r="18" spans="1:9" ht="33" x14ac:dyDescent="0.25">
      <c r="A18" s="2" t="s">
        <v>21</v>
      </c>
      <c r="B18" s="2" t="s">
        <v>11</v>
      </c>
      <c r="C18" s="2" t="s">
        <v>634</v>
      </c>
      <c r="D18" s="2" t="s">
        <v>616</v>
      </c>
      <c r="E18" s="2"/>
      <c r="F18" s="2"/>
      <c r="G18" s="2"/>
      <c r="H18" s="99" t="s">
        <v>6</v>
      </c>
      <c r="I18" s="103"/>
    </row>
    <row r="19" spans="1:9" ht="33" x14ac:dyDescent="0.25">
      <c r="A19" s="2" t="s">
        <v>21</v>
      </c>
      <c r="B19" s="2" t="s">
        <v>11</v>
      </c>
      <c r="C19" s="2" t="s">
        <v>634</v>
      </c>
      <c r="D19" s="2" t="s">
        <v>617</v>
      </c>
      <c r="E19" s="2"/>
      <c r="F19" s="2"/>
      <c r="G19" s="2"/>
      <c r="H19" s="99" t="s">
        <v>6</v>
      </c>
    </row>
    <row r="20" spans="1:9" ht="66" x14ac:dyDescent="0.25">
      <c r="A20" s="2" t="s">
        <v>23</v>
      </c>
      <c r="B20" s="2" t="s">
        <v>622</v>
      </c>
      <c r="C20" s="2" t="s">
        <v>14</v>
      </c>
      <c r="D20" s="2" t="s">
        <v>620</v>
      </c>
      <c r="E20" s="2"/>
      <c r="F20" s="2"/>
      <c r="G20" s="2"/>
      <c r="H20" s="99" t="s">
        <v>6</v>
      </c>
    </row>
    <row r="21" spans="1:9" ht="49.5" x14ac:dyDescent="0.25">
      <c r="A21" s="2" t="s">
        <v>23</v>
      </c>
      <c r="B21" s="2" t="s">
        <v>622</v>
      </c>
      <c r="C21" s="2" t="s">
        <v>14</v>
      </c>
      <c r="D21" s="2" t="s">
        <v>621</v>
      </c>
      <c r="E21" s="2"/>
      <c r="F21" s="2"/>
      <c r="G21" s="2"/>
      <c r="H21" s="99" t="s">
        <v>6</v>
      </c>
    </row>
    <row r="22" spans="1:9" ht="49.5" x14ac:dyDescent="0.25">
      <c r="A22" s="2">
        <v>7</v>
      </c>
      <c r="B22" s="2" t="s">
        <v>13</v>
      </c>
      <c r="C22" s="2" t="s">
        <v>632</v>
      </c>
      <c r="D22" s="2" t="s">
        <v>615</v>
      </c>
      <c r="E22" s="2"/>
      <c r="F22" s="2"/>
      <c r="G22" s="2"/>
      <c r="H22" s="99" t="s">
        <v>6</v>
      </c>
      <c r="I22" s="103"/>
    </row>
    <row r="23" spans="1:9" ht="49.5" x14ac:dyDescent="0.25">
      <c r="A23" s="2">
        <v>7</v>
      </c>
      <c r="B23" s="2" t="s">
        <v>13</v>
      </c>
      <c r="C23" s="2" t="s">
        <v>632</v>
      </c>
      <c r="D23" s="2" t="s">
        <v>614</v>
      </c>
      <c r="E23" s="2"/>
      <c r="F23" s="2"/>
      <c r="G23" s="2"/>
      <c r="H23" s="99" t="s">
        <v>6</v>
      </c>
      <c r="I23" s="103"/>
    </row>
    <row r="24" spans="1:9" ht="99" x14ac:dyDescent="0.25">
      <c r="A24" s="1" t="s">
        <v>22</v>
      </c>
      <c r="B24" s="2" t="s">
        <v>38</v>
      </c>
      <c r="C24" s="2" t="s">
        <v>633</v>
      </c>
      <c r="D24" s="2" t="s">
        <v>613</v>
      </c>
      <c r="E24" s="2" t="s">
        <v>39</v>
      </c>
      <c r="F24" s="2"/>
      <c r="G24" s="2"/>
      <c r="H24" s="99" t="s">
        <v>6</v>
      </c>
      <c r="I24" s="103"/>
    </row>
    <row r="25" spans="1:9" ht="16.5" x14ac:dyDescent="0.25">
      <c r="A25" s="5"/>
      <c r="B25" s="5"/>
      <c r="C25" s="4"/>
      <c r="D25" s="4"/>
      <c r="E25" s="4"/>
      <c r="F25" s="4"/>
      <c r="G25" s="4"/>
      <c r="H25" s="3"/>
      <c r="I25" s="103"/>
    </row>
    <row r="26" spans="1:9" ht="16.5" x14ac:dyDescent="0.25">
      <c r="A26" s="5"/>
      <c r="B26" s="5"/>
      <c r="C26" s="4"/>
      <c r="D26" s="4"/>
      <c r="E26" s="4"/>
      <c r="F26" s="4"/>
      <c r="G26" s="4"/>
      <c r="H26" s="3"/>
      <c r="I26" s="103"/>
    </row>
    <row r="27" spans="1:9" ht="16.5" x14ac:dyDescent="0.25">
      <c r="A27" s="232" t="s">
        <v>19</v>
      </c>
      <c r="B27" s="232"/>
      <c r="C27" s="232"/>
      <c r="D27" s="232"/>
      <c r="E27" s="232"/>
      <c r="F27" s="232"/>
      <c r="G27" s="232"/>
      <c r="H27" s="232"/>
      <c r="I27" s="103"/>
    </row>
    <row r="28" spans="1:9" ht="66" x14ac:dyDescent="0.25">
      <c r="A28" s="2">
        <v>28</v>
      </c>
      <c r="B28" s="2" t="s">
        <v>625</v>
      </c>
      <c r="C28" s="2" t="s">
        <v>639</v>
      </c>
      <c r="D28" s="2" t="s">
        <v>623</v>
      </c>
      <c r="E28" s="2" t="s">
        <v>624</v>
      </c>
      <c r="F28" s="2"/>
      <c r="G28" s="2"/>
      <c r="H28" s="99" t="s">
        <v>6</v>
      </c>
      <c r="I28" s="103"/>
    </row>
    <row r="29" spans="1:9" ht="16.5" x14ac:dyDescent="0.25">
      <c r="A29" s="4"/>
      <c r="B29" s="4"/>
      <c r="C29" s="4"/>
      <c r="D29" s="4"/>
      <c r="E29" s="4"/>
      <c r="F29" s="4"/>
      <c r="G29" s="4"/>
      <c r="H29" s="4"/>
      <c r="I29" s="103"/>
    </row>
    <row r="30" spans="1:9" ht="16.5" x14ac:dyDescent="0.25">
      <c r="A30" s="4"/>
      <c r="B30" s="4"/>
      <c r="C30" s="4"/>
      <c r="D30" s="4"/>
      <c r="E30" s="4"/>
      <c r="F30" s="4"/>
      <c r="G30" s="4"/>
      <c r="H30" s="4"/>
      <c r="I30" s="103"/>
    </row>
    <row r="31" spans="1:9" ht="16.5" x14ac:dyDescent="0.25">
      <c r="A31" s="5"/>
      <c r="B31" s="5"/>
      <c r="C31" s="5"/>
      <c r="D31" s="5"/>
      <c r="E31" s="5"/>
      <c r="F31" s="5"/>
      <c r="G31" s="5"/>
      <c r="H31" s="3"/>
      <c r="I31" s="103"/>
    </row>
    <row r="32" spans="1:9" ht="16.5" x14ac:dyDescent="0.25">
      <c r="A32" s="5"/>
      <c r="B32" s="5"/>
      <c r="C32" s="5"/>
      <c r="D32" s="5"/>
      <c r="E32" s="5"/>
      <c r="F32" s="5"/>
      <c r="G32" s="5"/>
      <c r="H32" s="3"/>
    </row>
    <row r="35" spans="9:9" x14ac:dyDescent="0.25">
      <c r="I35" s="103"/>
    </row>
    <row r="36" spans="9:9" x14ac:dyDescent="0.25">
      <c r="I36" s="103"/>
    </row>
    <row r="37" spans="9:9" x14ac:dyDescent="0.25">
      <c r="I37" s="103"/>
    </row>
    <row r="38" spans="9:9" x14ac:dyDescent="0.25">
      <c r="I38" s="103"/>
    </row>
    <row r="39" spans="9:9" x14ac:dyDescent="0.25">
      <c r="I39" s="103"/>
    </row>
    <row r="40" spans="9:9" x14ac:dyDescent="0.25">
      <c r="I40" s="103"/>
    </row>
    <row r="41" spans="9:9" x14ac:dyDescent="0.25">
      <c r="I41" s="103"/>
    </row>
    <row r="42" spans="9:9" x14ac:dyDescent="0.25">
      <c r="I42" s="103"/>
    </row>
    <row r="43" spans="9:9" x14ac:dyDescent="0.25">
      <c r="I43" s="103"/>
    </row>
    <row r="44" spans="9:9" x14ac:dyDescent="0.25">
      <c r="I44" s="103"/>
    </row>
    <row r="45" spans="9:9" x14ac:dyDescent="0.25">
      <c r="I45" s="103"/>
    </row>
    <row r="49" spans="9:9" x14ac:dyDescent="0.25">
      <c r="I49" s="103"/>
    </row>
    <row r="50" spans="9:9" x14ac:dyDescent="0.25">
      <c r="I50" s="103"/>
    </row>
    <row r="51" spans="9:9" x14ac:dyDescent="0.25">
      <c r="I51" s="103"/>
    </row>
    <row r="52" spans="9:9" x14ac:dyDescent="0.25">
      <c r="I52" s="103"/>
    </row>
    <row r="53" spans="9:9" x14ac:dyDescent="0.25">
      <c r="I53" s="103"/>
    </row>
    <row r="54" spans="9:9" x14ac:dyDescent="0.25">
      <c r="I54" s="103"/>
    </row>
    <row r="55" spans="9:9" x14ac:dyDescent="0.25">
      <c r="I55" s="103"/>
    </row>
    <row r="59" spans="9:9" x14ac:dyDescent="0.25">
      <c r="I59" s="103"/>
    </row>
    <row r="60" spans="9:9" x14ac:dyDescent="0.25">
      <c r="I60" s="103"/>
    </row>
    <row r="65" ht="12.75" customHeight="1" x14ac:dyDescent="0.25"/>
    <row r="66" ht="12.75" customHeight="1" x14ac:dyDescent="0.25"/>
  </sheetData>
  <sheetProtection password="CAD9" sheet="1" objects="1" scenarios="1" sort="0" autoFilter="0"/>
  <autoFilter ref="A1:I1"/>
  <mergeCells count="4">
    <mergeCell ref="A17:H17"/>
    <mergeCell ref="A27:H27"/>
    <mergeCell ref="A2:H2"/>
    <mergeCell ref="A11:H11"/>
  </mergeCells>
  <phoneticPr fontId="32" type="noConversion"/>
  <pageMargins left="0.7" right="0.7" top="0.75" bottom="0.75" header="0.3" footer="0.3"/>
  <pageSetup scale="55" fitToHeight="0" orientation="landscape" r:id="rId1"/>
  <extLst>
    <ext xmlns:x14="http://schemas.microsoft.com/office/spreadsheetml/2009/9/main" uri="{78C0D931-6437-407d-A8EE-F0AAD7539E65}">
      <x14:conditionalFormattings>
        <x14:conditionalFormatting xmlns:xm="http://schemas.microsoft.com/office/excel/2006/main">
          <x14:cfRule type="cellIs" priority="1" operator="equal" id="{08FC2FB5-C21F-4260-B83C-571FC91BC4E2}">
            <xm:f>Extra!$B$5</xm:f>
            <x14:dxf>
              <fill>
                <patternFill>
                  <bgColor theme="0" tint="-0.14996795556505021"/>
                </patternFill>
              </fill>
            </x14:dxf>
          </x14:cfRule>
          <x14:cfRule type="cellIs" priority="2" operator="equal" id="{DF32B41C-B451-41C0-A27F-1AED85E2CDCB}">
            <xm:f>Extra!$B$4</xm:f>
            <x14:dxf>
              <fill>
                <patternFill>
                  <bgColor theme="6"/>
                </patternFill>
              </fill>
            </x14:dxf>
          </x14:cfRule>
          <xm:sqref>H1:H1048576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Extra!$B$3:$B$5</xm:f>
          </x14:formula1>
          <xm:sqref>H28 H3:H10 H18:H26 H12:H16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H50"/>
  <sheetViews>
    <sheetView zoomScale="70" zoomScaleNormal="70" workbookViewId="0">
      <pane ySplit="1" topLeftCell="A34" activePane="bottomLeft" state="frozen"/>
      <selection pane="bottomLeft" activeCell="F42" sqref="F42"/>
    </sheetView>
  </sheetViews>
  <sheetFormatPr defaultColWidth="9.125" defaultRowHeight="16.5" x14ac:dyDescent="0.3"/>
  <cols>
    <col min="1" max="1" width="15.375" style="5" customWidth="1"/>
    <col min="2" max="2" width="16.625" style="4" bestFit="1" customWidth="1"/>
    <col min="3" max="4" width="19.375" style="5" customWidth="1"/>
    <col min="5" max="5" width="57.125" style="5" customWidth="1"/>
    <col min="6" max="6" width="44" style="4" customWidth="1"/>
    <col min="7" max="7" width="10.625" style="3" customWidth="1"/>
    <col min="8" max="8" width="24.375" style="7" customWidth="1"/>
  </cols>
  <sheetData>
    <row r="1" spans="1:8" ht="28.5" customHeight="1" thickBot="1" x14ac:dyDescent="0.35">
      <c r="A1" s="130" t="s">
        <v>3</v>
      </c>
      <c r="B1" s="130" t="s">
        <v>0</v>
      </c>
      <c r="C1" s="130" t="s">
        <v>4</v>
      </c>
      <c r="D1" s="130" t="s">
        <v>24</v>
      </c>
      <c r="E1" s="130" t="s">
        <v>1</v>
      </c>
      <c r="F1" s="130" t="s">
        <v>16</v>
      </c>
      <c r="G1" s="131" t="s">
        <v>42</v>
      </c>
      <c r="H1" s="132" t="s">
        <v>8</v>
      </c>
    </row>
    <row r="2" spans="1:8" ht="12.75" customHeight="1" x14ac:dyDescent="0.3">
      <c r="A2" s="239" t="s">
        <v>17</v>
      </c>
      <c r="B2" s="240"/>
      <c r="C2" s="240"/>
      <c r="D2" s="240"/>
      <c r="E2" s="240"/>
      <c r="F2" s="240"/>
      <c r="G2" s="241"/>
    </row>
    <row r="3" spans="1:8" ht="363" x14ac:dyDescent="0.3">
      <c r="A3" s="1" t="s">
        <v>608</v>
      </c>
      <c r="B3" s="2" t="s">
        <v>607</v>
      </c>
      <c r="C3" s="2"/>
      <c r="D3" s="2" t="s">
        <v>25</v>
      </c>
      <c r="E3" s="2" t="s">
        <v>640</v>
      </c>
      <c r="F3" s="2" t="s">
        <v>641</v>
      </c>
      <c r="G3" s="99" t="s">
        <v>6</v>
      </c>
      <c r="H3" s="100"/>
    </row>
    <row r="4" spans="1:8" ht="66" x14ac:dyDescent="0.3">
      <c r="A4" s="1" t="s">
        <v>608</v>
      </c>
      <c r="B4" s="2" t="s">
        <v>607</v>
      </c>
      <c r="C4" s="2"/>
      <c r="D4" s="2" t="s">
        <v>25</v>
      </c>
      <c r="E4" s="2" t="s">
        <v>642</v>
      </c>
      <c r="F4" s="2"/>
      <c r="G4" s="99"/>
      <c r="H4" s="100"/>
    </row>
    <row r="5" spans="1:8" ht="33" x14ac:dyDescent="0.3">
      <c r="A5" s="1" t="s">
        <v>608</v>
      </c>
      <c r="B5" s="2" t="s">
        <v>607</v>
      </c>
      <c r="C5" s="2"/>
      <c r="D5" s="2" t="s">
        <v>25</v>
      </c>
      <c r="E5" s="2" t="s">
        <v>643</v>
      </c>
      <c r="F5" s="2"/>
      <c r="G5" s="99"/>
      <c r="H5" s="100"/>
    </row>
    <row r="6" spans="1:8" ht="66" x14ac:dyDescent="0.3">
      <c r="A6" s="1" t="s">
        <v>608</v>
      </c>
      <c r="B6" s="2" t="s">
        <v>607</v>
      </c>
      <c r="C6" s="2"/>
      <c r="D6" s="2" t="s">
        <v>25</v>
      </c>
      <c r="E6" s="2" t="s">
        <v>644</v>
      </c>
      <c r="F6" s="2" t="s">
        <v>647</v>
      </c>
      <c r="G6" s="99"/>
      <c r="H6" s="100"/>
    </row>
    <row r="7" spans="1:8" ht="99" x14ac:dyDescent="0.3">
      <c r="A7" s="1" t="s">
        <v>608</v>
      </c>
      <c r="B7" s="2" t="s">
        <v>607</v>
      </c>
      <c r="C7" s="2"/>
      <c r="D7" s="2" t="s">
        <v>25</v>
      </c>
      <c r="E7" s="2" t="s">
        <v>645</v>
      </c>
      <c r="F7" s="2" t="s">
        <v>646</v>
      </c>
      <c r="G7" s="99"/>
      <c r="H7"/>
    </row>
    <row r="8" spans="1:8" x14ac:dyDescent="0.3">
      <c r="G8" s="8"/>
      <c r="H8"/>
    </row>
    <row r="9" spans="1:8" ht="14.85" customHeight="1" x14ac:dyDescent="0.3">
      <c r="G9" s="8"/>
      <c r="H9"/>
    </row>
    <row r="10" spans="1:8" x14ac:dyDescent="0.3">
      <c r="A10" s="242" t="s">
        <v>18</v>
      </c>
      <c r="B10" s="243"/>
      <c r="C10" s="243"/>
      <c r="D10" s="243"/>
      <c r="E10" s="243"/>
      <c r="F10" s="243"/>
      <c r="G10" s="244"/>
      <c r="H10" s="100"/>
    </row>
    <row r="11" spans="1:8" ht="66" x14ac:dyDescent="0.3">
      <c r="A11" s="1"/>
      <c r="B11" s="2" t="s">
        <v>667</v>
      </c>
      <c r="C11" s="2"/>
      <c r="D11" s="2" t="s">
        <v>26</v>
      </c>
      <c r="E11" s="2" t="s">
        <v>668</v>
      </c>
      <c r="F11" s="2"/>
      <c r="G11" s="99" t="s">
        <v>6</v>
      </c>
      <c r="H11" s="100"/>
    </row>
    <row r="12" spans="1:8" ht="33" x14ac:dyDescent="0.3">
      <c r="A12" s="1"/>
      <c r="B12" s="2" t="s">
        <v>669</v>
      </c>
      <c r="C12" s="2"/>
      <c r="D12" s="2" t="s">
        <v>26</v>
      </c>
      <c r="E12" s="2" t="s">
        <v>670</v>
      </c>
      <c r="F12" s="2"/>
      <c r="G12" s="99" t="s">
        <v>6</v>
      </c>
      <c r="H12" s="100"/>
    </row>
    <row r="13" spans="1:8" ht="82.5" x14ac:dyDescent="0.3">
      <c r="A13" s="1"/>
      <c r="B13" s="2" t="s">
        <v>671</v>
      </c>
      <c r="C13" s="2"/>
      <c r="D13" s="2"/>
      <c r="E13" s="2" t="s">
        <v>673</v>
      </c>
      <c r="F13" s="2" t="s">
        <v>674</v>
      </c>
      <c r="G13" s="99" t="s">
        <v>6</v>
      </c>
      <c r="H13" s="100"/>
    </row>
    <row r="14" spans="1:8" s="12" customFormat="1" ht="49.5" x14ac:dyDescent="0.3">
      <c r="A14" s="1"/>
      <c r="B14" s="2" t="s">
        <v>672</v>
      </c>
      <c r="C14" s="2"/>
      <c r="D14" s="2" t="s">
        <v>26</v>
      </c>
      <c r="E14" s="2" t="s">
        <v>675</v>
      </c>
      <c r="F14" s="2"/>
      <c r="G14" s="99" t="s">
        <v>6</v>
      </c>
      <c r="H14" s="6"/>
    </row>
    <row r="15" spans="1:8" x14ac:dyDescent="0.3">
      <c r="A15" s="9"/>
      <c r="B15" s="10"/>
      <c r="C15" s="10"/>
      <c r="D15" s="10"/>
      <c r="E15" s="9"/>
      <c r="F15" s="10"/>
      <c r="G15" s="11"/>
    </row>
    <row r="17" spans="1:8" x14ac:dyDescent="0.3">
      <c r="A17" s="245" t="s">
        <v>9</v>
      </c>
      <c r="B17" s="245"/>
      <c r="C17" s="245"/>
      <c r="D17" s="245"/>
      <c r="E17" s="245"/>
      <c r="F17" s="245"/>
      <c r="G17" s="245"/>
      <c r="H17" s="100"/>
    </row>
    <row r="18" spans="1:8" ht="145.5" customHeight="1" x14ac:dyDescent="0.3">
      <c r="A18" s="2"/>
      <c r="B18" s="2" t="s">
        <v>11</v>
      </c>
      <c r="C18" s="2" t="s">
        <v>676</v>
      </c>
      <c r="D18" s="2" t="s">
        <v>25</v>
      </c>
      <c r="E18" s="2" t="s">
        <v>649</v>
      </c>
      <c r="F18" s="2" t="s">
        <v>648</v>
      </c>
      <c r="G18" s="99" t="s">
        <v>6</v>
      </c>
      <c r="H18" s="100"/>
    </row>
    <row r="19" spans="1:8" ht="231" customHeight="1" x14ac:dyDescent="0.3">
      <c r="A19" s="2"/>
      <c r="B19" s="2" t="s">
        <v>11</v>
      </c>
      <c r="C19" s="2" t="s">
        <v>676</v>
      </c>
      <c r="D19" s="2" t="s">
        <v>25</v>
      </c>
      <c r="E19" s="2" t="s">
        <v>650</v>
      </c>
      <c r="F19" s="2"/>
      <c r="G19" s="99" t="s">
        <v>6</v>
      </c>
      <c r="H19" s="100"/>
    </row>
    <row r="20" spans="1:8" ht="222" customHeight="1" x14ac:dyDescent="0.3">
      <c r="A20" s="2"/>
      <c r="B20" s="2" t="s">
        <v>12</v>
      </c>
      <c r="C20" s="2" t="s">
        <v>677</v>
      </c>
      <c r="D20" s="2" t="s">
        <v>25</v>
      </c>
      <c r="E20" s="2" t="s">
        <v>651</v>
      </c>
      <c r="F20" s="2"/>
      <c r="G20" s="99" t="s">
        <v>6</v>
      </c>
      <c r="H20" s="100"/>
    </row>
    <row r="21" spans="1:8" ht="183.75" customHeight="1" x14ac:dyDescent="0.3">
      <c r="A21" s="2"/>
      <c r="B21" s="2" t="s">
        <v>12</v>
      </c>
      <c r="C21" s="2" t="s">
        <v>677</v>
      </c>
      <c r="D21" s="2" t="s">
        <v>25</v>
      </c>
      <c r="E21" s="2" t="s">
        <v>27</v>
      </c>
      <c r="F21" s="2"/>
      <c r="G21" s="99" t="s">
        <v>6</v>
      </c>
      <c r="H21" s="100"/>
    </row>
    <row r="22" spans="1:8" ht="225.75" customHeight="1" x14ac:dyDescent="0.3">
      <c r="A22" s="2"/>
      <c r="B22" s="2" t="s">
        <v>2</v>
      </c>
      <c r="C22" s="2" t="s">
        <v>678</v>
      </c>
      <c r="D22" s="2" t="s">
        <v>25</v>
      </c>
      <c r="E22" s="2" t="s">
        <v>654</v>
      </c>
      <c r="F22" s="2"/>
      <c r="G22" s="99" t="s">
        <v>6</v>
      </c>
      <c r="H22" s="100"/>
    </row>
    <row r="23" spans="1:8" ht="224.25" customHeight="1" x14ac:dyDescent="0.3">
      <c r="A23" s="2"/>
      <c r="B23" s="2" t="s">
        <v>2</v>
      </c>
      <c r="C23" s="2" t="s">
        <v>678</v>
      </c>
      <c r="D23" s="2" t="s">
        <v>25</v>
      </c>
      <c r="E23" s="2" t="s">
        <v>28</v>
      </c>
      <c r="F23" s="2"/>
      <c r="G23" s="99" t="s">
        <v>6</v>
      </c>
      <c r="H23" s="100"/>
    </row>
    <row r="24" spans="1:8" ht="49.5" x14ac:dyDescent="0.3">
      <c r="A24" s="2"/>
      <c r="B24" s="2" t="s">
        <v>2</v>
      </c>
      <c r="C24" s="2" t="s">
        <v>678</v>
      </c>
      <c r="D24" s="2" t="s">
        <v>25</v>
      </c>
      <c r="E24" s="2" t="s">
        <v>655</v>
      </c>
      <c r="F24" s="2" t="s">
        <v>656</v>
      </c>
      <c r="G24" s="99" t="s">
        <v>6</v>
      </c>
    </row>
    <row r="25" spans="1:8" ht="240" customHeight="1" x14ac:dyDescent="0.3">
      <c r="A25" s="2"/>
      <c r="B25" s="2" t="s">
        <v>29</v>
      </c>
      <c r="C25" s="2" t="s">
        <v>679</v>
      </c>
      <c r="D25" s="2" t="s">
        <v>25</v>
      </c>
      <c r="E25" s="2" t="s">
        <v>657</v>
      </c>
      <c r="F25" s="2"/>
      <c r="G25" s="99" t="s">
        <v>6</v>
      </c>
    </row>
    <row r="26" spans="1:8" ht="66" x14ac:dyDescent="0.3">
      <c r="A26" s="2"/>
      <c r="B26" s="2" t="s">
        <v>29</v>
      </c>
      <c r="C26" s="2" t="s">
        <v>679</v>
      </c>
      <c r="D26" s="2" t="s">
        <v>25</v>
      </c>
      <c r="E26" s="2" t="s">
        <v>658</v>
      </c>
      <c r="F26" s="2"/>
      <c r="G26" s="99" t="s">
        <v>6</v>
      </c>
    </row>
    <row r="27" spans="1:8" ht="66" x14ac:dyDescent="0.3">
      <c r="A27" s="2"/>
      <c r="B27" s="2" t="s">
        <v>622</v>
      </c>
      <c r="C27" s="2" t="s">
        <v>14</v>
      </c>
      <c r="D27" s="2" t="s">
        <v>26</v>
      </c>
      <c r="E27" s="2" t="s">
        <v>653</v>
      </c>
      <c r="F27" s="2"/>
      <c r="G27" s="99" t="s">
        <v>6</v>
      </c>
      <c r="H27" s="100"/>
    </row>
    <row r="28" spans="1:8" ht="49.5" x14ac:dyDescent="0.3">
      <c r="A28" s="2"/>
      <c r="B28" s="2" t="s">
        <v>622</v>
      </c>
      <c r="C28" s="2" t="s">
        <v>14</v>
      </c>
      <c r="D28" s="2" t="s">
        <v>26</v>
      </c>
      <c r="E28" s="2" t="s">
        <v>659</v>
      </c>
      <c r="F28" s="2"/>
      <c r="G28" s="99" t="s">
        <v>6</v>
      </c>
      <c r="H28" s="100"/>
    </row>
    <row r="29" spans="1:8" ht="49.5" x14ac:dyDescent="0.3">
      <c r="A29" s="2"/>
      <c r="B29" s="2" t="s">
        <v>622</v>
      </c>
      <c r="C29" s="2" t="s">
        <v>14</v>
      </c>
      <c r="D29" s="2" t="s">
        <v>26</v>
      </c>
      <c r="E29" s="2" t="s">
        <v>660</v>
      </c>
      <c r="F29" s="2" t="s">
        <v>661</v>
      </c>
      <c r="G29" s="99" t="s">
        <v>6</v>
      </c>
      <c r="H29" s="100"/>
    </row>
    <row r="30" spans="1:8" ht="188.25" customHeight="1" x14ac:dyDescent="0.3">
      <c r="A30" s="2"/>
      <c r="B30" s="2" t="s">
        <v>665</v>
      </c>
      <c r="C30" s="2"/>
      <c r="D30" s="2" t="s">
        <v>25</v>
      </c>
      <c r="E30" s="2" t="s">
        <v>666</v>
      </c>
      <c r="F30" s="2"/>
      <c r="G30" s="99" t="s">
        <v>6</v>
      </c>
      <c r="H30" s="100"/>
    </row>
    <row r="31" spans="1:8" x14ac:dyDescent="0.3">
      <c r="A31" s="4"/>
      <c r="C31" s="4"/>
      <c r="D31" s="4"/>
      <c r="H31" s="100"/>
    </row>
    <row r="32" spans="1:8" ht="17.25" thickBot="1" x14ac:dyDescent="0.35">
      <c r="C32" s="4"/>
      <c r="D32" s="4"/>
      <c r="E32" s="4"/>
      <c r="H32" s="100"/>
    </row>
    <row r="33" spans="1:8" x14ac:dyDescent="0.3">
      <c r="A33" s="236" t="s">
        <v>19</v>
      </c>
      <c r="B33" s="237"/>
      <c r="C33" s="237"/>
      <c r="D33" s="237"/>
      <c r="E33" s="237"/>
      <c r="F33" s="237"/>
      <c r="G33" s="238"/>
      <c r="H33" s="101"/>
    </row>
    <row r="34" spans="1:8" ht="33" x14ac:dyDescent="0.3">
      <c r="A34" s="2"/>
      <c r="B34" s="2" t="s">
        <v>663</v>
      </c>
      <c r="C34" s="2"/>
      <c r="D34" s="2" t="s">
        <v>26</v>
      </c>
      <c r="E34" s="2" t="s">
        <v>662</v>
      </c>
      <c r="F34" s="2"/>
      <c r="G34" s="99" t="s">
        <v>6</v>
      </c>
      <c r="H34" s="100"/>
    </row>
    <row r="35" spans="1:8" ht="49.5" x14ac:dyDescent="0.3">
      <c r="A35" s="2"/>
      <c r="B35" s="2" t="s">
        <v>664</v>
      </c>
      <c r="C35" s="2"/>
      <c r="D35" s="2" t="s">
        <v>25</v>
      </c>
      <c r="E35" s="2" t="s">
        <v>32</v>
      </c>
      <c r="F35" s="2" t="s">
        <v>33</v>
      </c>
      <c r="G35" s="99" t="s">
        <v>6</v>
      </c>
      <c r="H35" s="100"/>
    </row>
    <row r="36" spans="1:8" x14ac:dyDescent="0.3">
      <c r="A36" s="4"/>
      <c r="G36" s="8"/>
      <c r="H36" s="100"/>
    </row>
    <row r="37" spans="1:8" ht="17.25" thickBot="1" x14ac:dyDescent="0.35">
      <c r="H37" s="100"/>
    </row>
    <row r="38" spans="1:8" x14ac:dyDescent="0.3">
      <c r="A38" s="236" t="s">
        <v>20</v>
      </c>
      <c r="B38" s="237"/>
      <c r="C38" s="237"/>
      <c r="D38" s="237"/>
      <c r="E38" s="237"/>
      <c r="F38" s="237"/>
      <c r="G38" s="238"/>
      <c r="H38" s="101"/>
    </row>
    <row r="39" spans="1:8" ht="66" x14ac:dyDescent="0.3">
      <c r="A39" s="2"/>
      <c r="B39" s="2" t="s">
        <v>15</v>
      </c>
      <c r="C39" s="2" t="s">
        <v>44</v>
      </c>
      <c r="D39" s="2" t="s">
        <v>25</v>
      </c>
      <c r="E39" s="2" t="s">
        <v>652</v>
      </c>
      <c r="F39" s="2"/>
      <c r="G39" s="99" t="s">
        <v>6</v>
      </c>
      <c r="H39"/>
    </row>
    <row r="40" spans="1:8" ht="82.5" x14ac:dyDescent="0.3">
      <c r="A40" s="1"/>
      <c r="B40" s="2" t="s">
        <v>30</v>
      </c>
      <c r="C40" s="1"/>
      <c r="D40" s="1" t="s">
        <v>26</v>
      </c>
      <c r="E40" s="2" t="s">
        <v>31</v>
      </c>
      <c r="F40" s="2"/>
      <c r="G40" s="99" t="s">
        <v>6</v>
      </c>
      <c r="H40"/>
    </row>
    <row r="41" spans="1:8" ht="49.5" x14ac:dyDescent="0.3">
      <c r="A41" s="1"/>
      <c r="B41" s="2" t="s">
        <v>43</v>
      </c>
      <c r="C41" s="1"/>
      <c r="D41" s="1" t="s">
        <v>25</v>
      </c>
      <c r="E41" s="2" t="s">
        <v>32</v>
      </c>
      <c r="F41" s="2" t="s">
        <v>33</v>
      </c>
      <c r="G41" s="99" t="s">
        <v>6</v>
      </c>
    </row>
    <row r="42" spans="1:8" ht="82.5" x14ac:dyDescent="0.3">
      <c r="A42" s="1"/>
      <c r="B42" s="2" t="s">
        <v>680</v>
      </c>
      <c r="C42" s="1" t="s">
        <v>681</v>
      </c>
      <c r="D42" s="1" t="s">
        <v>25</v>
      </c>
      <c r="E42" s="2" t="s">
        <v>682</v>
      </c>
      <c r="F42" s="2" t="s">
        <v>683</v>
      </c>
      <c r="G42" s="99" t="s">
        <v>6</v>
      </c>
      <c r="H42" s="100"/>
    </row>
    <row r="43" spans="1:8" x14ac:dyDescent="0.3">
      <c r="H43" s="100"/>
    </row>
    <row r="44" spans="1:8" x14ac:dyDescent="0.3">
      <c r="H44" s="100"/>
    </row>
    <row r="48" spans="1:8" x14ac:dyDescent="0.3">
      <c r="H48" s="100"/>
    </row>
    <row r="49" spans="8:8" x14ac:dyDescent="0.3">
      <c r="H49" s="100"/>
    </row>
    <row r="50" spans="8:8" x14ac:dyDescent="0.3">
      <c r="H50" s="100"/>
    </row>
  </sheetData>
  <sheetProtection password="D989" sheet="1" objects="1" scenarios="1" sort="0" autoFilter="0"/>
  <autoFilter ref="A1:H50"/>
  <mergeCells count="5">
    <mergeCell ref="A38:G38"/>
    <mergeCell ref="A2:G2"/>
    <mergeCell ref="A10:G10"/>
    <mergeCell ref="A17:G17"/>
    <mergeCell ref="A33:G33"/>
  </mergeCells>
  <phoneticPr fontId="32" type="noConversion"/>
  <pageMargins left="0.7" right="0.7" top="0.75" bottom="0.75" header="0.3" footer="0.3"/>
  <pageSetup scale="59" fitToHeight="0" orientation="landscape" r:id="rId1"/>
  <drawing r:id="rId2"/>
  <legacyDrawing r:id="rId3"/>
  <oleObjects>
    <mc:AlternateContent xmlns:mc="http://schemas.openxmlformats.org/markup-compatibility/2006">
      <mc:Choice Requires="x14">
        <oleObject progId="PBrush" shapeId="3075" r:id="rId4">
          <objectPr defaultSize="0" autoPict="0" r:id="rId5">
            <anchor moveWithCells="1" sizeWithCells="1">
              <from>
                <xdr:col>4</xdr:col>
                <xdr:colOff>419100</xdr:colOff>
                <xdr:row>17</xdr:row>
                <xdr:rowOff>228600</xdr:rowOff>
              </from>
              <to>
                <xdr:col>4</xdr:col>
                <xdr:colOff>3152775</xdr:colOff>
                <xdr:row>17</xdr:row>
                <xdr:rowOff>1790700</xdr:rowOff>
              </to>
            </anchor>
          </objectPr>
        </oleObject>
      </mc:Choice>
      <mc:Fallback>
        <oleObject progId="PBrush" shapeId="3075" r:id="rId4"/>
      </mc:Fallback>
    </mc:AlternateContent>
    <mc:AlternateContent xmlns:mc="http://schemas.openxmlformats.org/markup-compatibility/2006">
      <mc:Choice Requires="x14">
        <oleObject progId="PBrush" shapeId="3076" r:id="rId6">
          <objectPr defaultSize="0" autoPict="0" r:id="rId7">
            <anchor moveWithCells="1" sizeWithCells="1">
              <from>
                <xdr:col>4</xdr:col>
                <xdr:colOff>47625</xdr:colOff>
                <xdr:row>20</xdr:row>
                <xdr:rowOff>200025</xdr:rowOff>
              </from>
              <to>
                <xdr:col>4</xdr:col>
                <xdr:colOff>3771900</xdr:colOff>
                <xdr:row>20</xdr:row>
                <xdr:rowOff>2085975</xdr:rowOff>
              </to>
            </anchor>
          </objectPr>
        </oleObject>
      </mc:Choice>
      <mc:Fallback>
        <oleObject progId="PBrush" shapeId="3076" r:id="rId6"/>
      </mc:Fallback>
    </mc:AlternateContent>
    <mc:AlternateContent xmlns:mc="http://schemas.openxmlformats.org/markup-compatibility/2006">
      <mc:Choice Requires="x14">
        <oleObject progId="PBrush" shapeId="3077" r:id="rId8">
          <objectPr defaultSize="0" autoPict="0" r:id="rId9">
            <anchor moveWithCells="1" sizeWithCells="1">
              <from>
                <xdr:col>4</xdr:col>
                <xdr:colOff>190500</xdr:colOff>
                <xdr:row>29</xdr:row>
                <xdr:rowOff>447675</xdr:rowOff>
              </from>
              <to>
                <xdr:col>4</xdr:col>
                <xdr:colOff>3667125</xdr:colOff>
                <xdr:row>29</xdr:row>
                <xdr:rowOff>2276475</xdr:rowOff>
              </to>
            </anchor>
          </objectPr>
        </oleObject>
      </mc:Choice>
      <mc:Fallback>
        <oleObject progId="PBrush" shapeId="3077" r:id="rId8"/>
      </mc:Fallback>
    </mc:AlternateContent>
  </oleObjects>
  <extLst>
    <ext xmlns:x14="http://schemas.microsoft.com/office/spreadsheetml/2009/9/main" uri="{78C0D931-6437-407d-A8EE-F0AAD7539E65}">
      <x14:conditionalFormattings>
        <x14:conditionalFormatting xmlns:xm="http://schemas.microsoft.com/office/excel/2006/main">
          <x14:cfRule type="cellIs" priority="1" operator="equal" id="{1CC9DE0B-8DCD-4B6F-A085-6E236E55C4FD}">
            <xm:f>Extra!$B$5</xm:f>
            <x14:dxf>
              <fill>
                <patternFill>
                  <bgColor theme="0" tint="-0.14996795556505021"/>
                </patternFill>
              </fill>
            </x14:dxf>
          </x14:cfRule>
          <x14:cfRule type="cellIs" priority="2" operator="equal" id="{3844D378-8A21-475E-81C2-E538FB3D6D23}">
            <xm:f>Extra!$B$4</xm:f>
            <x14:dxf>
              <fill>
                <patternFill>
                  <bgColor theme="6"/>
                </patternFill>
              </fill>
            </x14:dxf>
          </x14:cfRule>
          <xm:sqref>G1:G1048576</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Extra!$B$3:$B$5</xm:f>
          </x14:formula1>
          <xm:sqref>G11:G15 G39:G42 G34:G35 G18:G32 G3:G9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topLeftCell="H1" workbookViewId="0">
      <selection activeCell="V3" sqref="V3"/>
    </sheetView>
  </sheetViews>
  <sheetFormatPr defaultRowHeight="16.5" x14ac:dyDescent="0.3"/>
  <cols>
    <col min="1" max="1" width="15.125" bestFit="1" customWidth="1"/>
    <col min="2" max="2" width="9.875" bestFit="1" customWidth="1"/>
    <col min="3" max="3" width="16.375" bestFit="1" customWidth="1"/>
    <col min="4" max="4" width="10" bestFit="1" customWidth="1"/>
    <col min="5" max="5" width="9.375" bestFit="1" customWidth="1"/>
    <col min="6" max="6" width="6.375" bestFit="1" customWidth="1"/>
    <col min="7" max="7" width="16.375" bestFit="1" customWidth="1"/>
    <col min="8" max="8" width="9.375" bestFit="1" customWidth="1"/>
    <col min="9" max="9" width="9.625" bestFit="1" customWidth="1"/>
    <col min="10" max="10" width="12" customWidth="1"/>
    <col min="11" max="12" width="8.875" bestFit="1" customWidth="1"/>
    <col min="13" max="13" width="29" bestFit="1" customWidth="1"/>
    <col min="14" max="14" width="12.375" bestFit="1" customWidth="1"/>
    <col min="15" max="15" width="6.375" bestFit="1" customWidth="1"/>
    <col min="16" max="16" width="20" bestFit="1" customWidth="1"/>
    <col min="17" max="17" width="12.125" customWidth="1"/>
    <col min="18" max="18" width="13.375" bestFit="1" customWidth="1"/>
    <col min="19" max="19" width="12.625" bestFit="1" customWidth="1"/>
    <col min="20" max="20" width="9.875" bestFit="1" customWidth="1"/>
    <col min="21" max="21" width="6.875" bestFit="1" customWidth="1"/>
    <col min="22" max="22" width="11" style="12" bestFit="1" customWidth="1"/>
  </cols>
  <sheetData>
    <row r="1" spans="1:23" x14ac:dyDescent="0.3">
      <c r="A1" s="72">
        <v>1</v>
      </c>
      <c r="B1" s="72">
        <v>2</v>
      </c>
      <c r="C1" s="72">
        <v>3</v>
      </c>
      <c r="D1" s="72">
        <v>4</v>
      </c>
      <c r="E1" s="72">
        <v>5</v>
      </c>
      <c r="F1" s="72">
        <v>6</v>
      </c>
      <c r="G1" s="72">
        <v>7</v>
      </c>
      <c r="H1" s="72">
        <v>8</v>
      </c>
      <c r="I1" s="72">
        <v>9</v>
      </c>
      <c r="J1" s="72">
        <v>10</v>
      </c>
      <c r="K1" s="72">
        <v>11</v>
      </c>
      <c r="L1" s="72">
        <v>12</v>
      </c>
      <c r="M1" s="72">
        <v>13</v>
      </c>
      <c r="N1" s="72">
        <v>14</v>
      </c>
      <c r="O1" s="72">
        <v>15</v>
      </c>
      <c r="P1" s="72">
        <v>16</v>
      </c>
      <c r="Q1" s="72">
        <v>17</v>
      </c>
      <c r="R1" s="72">
        <v>18</v>
      </c>
      <c r="S1" s="72">
        <v>19</v>
      </c>
      <c r="T1" s="72">
        <v>20</v>
      </c>
      <c r="U1" s="72">
        <v>21</v>
      </c>
      <c r="V1" s="73">
        <v>22</v>
      </c>
    </row>
    <row r="2" spans="1:23" x14ac:dyDescent="0.3">
      <c r="A2" s="74" t="s">
        <v>229</v>
      </c>
      <c r="B2" s="74" t="s">
        <v>230</v>
      </c>
      <c r="C2" s="74" t="s">
        <v>231</v>
      </c>
      <c r="D2" s="74" t="s">
        <v>232</v>
      </c>
      <c r="E2" s="74" t="s">
        <v>233</v>
      </c>
      <c r="F2" s="74" t="s">
        <v>234</v>
      </c>
      <c r="G2" s="74" t="s">
        <v>235</v>
      </c>
      <c r="H2" s="74" t="s">
        <v>236</v>
      </c>
      <c r="I2" s="74" t="s">
        <v>237</v>
      </c>
      <c r="J2" s="74" t="s">
        <v>65</v>
      </c>
      <c r="K2" s="74" t="s">
        <v>238</v>
      </c>
      <c r="L2" s="74" t="s">
        <v>239</v>
      </c>
      <c r="M2" s="74" t="s">
        <v>240</v>
      </c>
      <c r="N2" s="74" t="s">
        <v>241</v>
      </c>
      <c r="O2" s="74" t="s">
        <v>242</v>
      </c>
      <c r="P2" s="75" t="s">
        <v>243</v>
      </c>
      <c r="Q2" s="74" t="s">
        <v>244</v>
      </c>
      <c r="R2" s="75" t="s">
        <v>245</v>
      </c>
      <c r="S2" s="75" t="s">
        <v>246</v>
      </c>
      <c r="T2" s="75" t="s">
        <v>75</v>
      </c>
      <c r="U2" s="75" t="s">
        <v>78</v>
      </c>
      <c r="V2" s="75" t="s">
        <v>684</v>
      </c>
    </row>
    <row r="3" spans="1:23" x14ac:dyDescent="0.3">
      <c r="A3" s="133" t="s">
        <v>272</v>
      </c>
      <c r="B3" s="77">
        <v>4</v>
      </c>
      <c r="C3" s="77">
        <v>19</v>
      </c>
      <c r="D3" s="77">
        <v>25</v>
      </c>
      <c r="E3" s="77"/>
      <c r="F3" s="77"/>
      <c r="G3" s="77"/>
      <c r="H3" s="77">
        <v>30</v>
      </c>
      <c r="I3" s="77">
        <v>30</v>
      </c>
      <c r="J3" s="77">
        <v>0.6</v>
      </c>
      <c r="K3" s="133" t="s">
        <v>250</v>
      </c>
      <c r="L3" s="133" t="s">
        <v>250</v>
      </c>
      <c r="M3" s="77">
        <v>5</v>
      </c>
      <c r="N3" s="77"/>
      <c r="O3" s="77">
        <v>250</v>
      </c>
      <c r="P3" s="77">
        <v>4.0999999999999996</v>
      </c>
      <c r="Q3" s="77">
        <v>1.9</v>
      </c>
      <c r="R3" s="77"/>
      <c r="S3" s="77"/>
      <c r="T3" s="77">
        <v>1.6</v>
      </c>
      <c r="U3" s="77" t="s">
        <v>22</v>
      </c>
      <c r="V3" s="78">
        <f>14*0.00158</f>
        <v>2.2120000000000001E-2</v>
      </c>
    </row>
    <row r="4" spans="1:23" x14ac:dyDescent="0.3">
      <c r="A4" s="133" t="s">
        <v>273</v>
      </c>
      <c r="B4" s="77">
        <v>4</v>
      </c>
      <c r="C4" s="77">
        <v>14</v>
      </c>
      <c r="D4" s="77">
        <v>40</v>
      </c>
      <c r="E4" s="77"/>
      <c r="F4" s="77"/>
      <c r="G4" s="77"/>
      <c r="H4" s="77">
        <v>45</v>
      </c>
      <c r="I4" s="77">
        <v>30</v>
      </c>
      <c r="J4" s="77">
        <v>0.6</v>
      </c>
      <c r="K4" s="133" t="s">
        <v>250</v>
      </c>
      <c r="L4" s="133" t="s">
        <v>250</v>
      </c>
      <c r="M4" s="77">
        <v>5</v>
      </c>
      <c r="N4" s="77"/>
      <c r="O4" s="77">
        <v>250</v>
      </c>
      <c r="P4" s="77">
        <v>3</v>
      </c>
      <c r="Q4" s="77">
        <v>0.9</v>
      </c>
      <c r="R4" s="77"/>
      <c r="S4" s="77"/>
      <c r="T4" s="77">
        <v>1.6</v>
      </c>
      <c r="U4" s="77" t="s">
        <v>22</v>
      </c>
      <c r="V4" s="78">
        <f>16*0.00058</f>
        <v>9.2800000000000001E-3</v>
      </c>
    </row>
    <row r="5" spans="1:23" x14ac:dyDescent="0.3">
      <c r="A5" s="133" t="s">
        <v>274</v>
      </c>
      <c r="B5" s="79">
        <v>4</v>
      </c>
      <c r="C5" s="79">
        <v>16</v>
      </c>
      <c r="D5" s="79">
        <v>40</v>
      </c>
      <c r="E5" s="79"/>
      <c r="F5" s="79"/>
      <c r="G5" s="79"/>
      <c r="H5" s="79">
        <v>45</v>
      </c>
      <c r="I5" s="79">
        <v>30</v>
      </c>
      <c r="J5" s="77">
        <v>0.6</v>
      </c>
      <c r="K5" s="133" t="s">
        <v>250</v>
      </c>
      <c r="L5" s="133" t="s">
        <v>250</v>
      </c>
      <c r="M5" s="79">
        <v>5</v>
      </c>
      <c r="N5" s="79"/>
      <c r="O5" s="79">
        <v>250</v>
      </c>
      <c r="P5" s="79">
        <v>3.4</v>
      </c>
      <c r="Q5" s="79">
        <v>0.9</v>
      </c>
      <c r="R5" s="79"/>
      <c r="S5" s="79"/>
      <c r="T5" s="79">
        <v>1.6</v>
      </c>
      <c r="U5" s="79"/>
      <c r="V5" s="78">
        <f>16*0.00058</f>
        <v>9.2800000000000001E-3</v>
      </c>
    </row>
    <row r="6" spans="1:23" x14ac:dyDescent="0.3">
      <c r="A6" s="79"/>
      <c r="B6" s="79"/>
      <c r="C6" s="79"/>
      <c r="D6" s="79"/>
      <c r="E6" s="79"/>
      <c r="F6" s="79"/>
      <c r="G6" s="79"/>
      <c r="H6" s="79"/>
      <c r="I6" s="79"/>
      <c r="J6" s="79"/>
      <c r="K6" s="79"/>
      <c r="L6" s="79"/>
      <c r="M6" s="79"/>
      <c r="N6" s="79"/>
      <c r="O6" s="79"/>
      <c r="P6" s="79"/>
      <c r="Q6" s="79"/>
      <c r="R6" s="80"/>
      <c r="S6" s="79"/>
      <c r="T6" s="79"/>
      <c r="U6" s="79"/>
      <c r="V6" s="78"/>
    </row>
    <row r="7" spans="1:23" x14ac:dyDescent="0.3">
      <c r="A7" s="81"/>
      <c r="B7" s="82"/>
      <c r="C7" s="82"/>
      <c r="D7" s="82"/>
      <c r="E7" s="82"/>
      <c r="F7" s="82"/>
      <c r="G7" s="82"/>
      <c r="H7" s="82"/>
      <c r="I7" s="82"/>
      <c r="J7" s="83"/>
      <c r="K7" s="84"/>
      <c r="L7" s="84"/>
      <c r="M7" s="82"/>
      <c r="N7" s="82"/>
      <c r="O7" s="82"/>
      <c r="P7" s="82"/>
      <c r="Q7" s="82"/>
      <c r="R7" s="82"/>
      <c r="S7" s="82"/>
      <c r="T7" s="82"/>
      <c r="U7" s="82"/>
      <c r="V7" s="78"/>
    </row>
    <row r="8" spans="1:23" x14ac:dyDescent="0.3">
      <c r="A8" s="81"/>
      <c r="B8" s="82"/>
      <c r="C8" s="82"/>
      <c r="D8" s="82"/>
      <c r="E8" s="82"/>
      <c r="F8" s="82"/>
      <c r="G8" s="82"/>
      <c r="H8" s="82"/>
      <c r="I8" s="82"/>
      <c r="J8" s="83"/>
      <c r="K8" s="84"/>
      <c r="L8" s="84"/>
      <c r="M8" s="82"/>
      <c r="N8" s="82"/>
      <c r="O8" s="82"/>
      <c r="P8" s="82"/>
      <c r="Q8" s="82"/>
      <c r="R8" s="82"/>
      <c r="S8" s="82"/>
      <c r="T8" s="82"/>
      <c r="U8" s="82"/>
      <c r="V8" s="78"/>
    </row>
    <row r="9" spans="1:23" x14ac:dyDescent="0.3">
      <c r="A9" s="81"/>
      <c r="B9" s="81"/>
      <c r="C9" s="81"/>
      <c r="D9" s="81"/>
      <c r="E9" s="81"/>
      <c r="F9" s="81"/>
      <c r="G9" s="81"/>
      <c r="H9" s="81"/>
      <c r="I9" s="84"/>
      <c r="J9" s="83"/>
      <c r="K9" s="84"/>
      <c r="L9" s="84"/>
      <c r="M9" s="85"/>
      <c r="N9" s="81"/>
      <c r="O9" s="84"/>
      <c r="P9" s="84"/>
      <c r="Q9" s="84"/>
      <c r="R9" s="82"/>
      <c r="S9" s="83"/>
      <c r="T9" s="82"/>
      <c r="U9" s="82"/>
      <c r="V9" s="78"/>
    </row>
    <row r="10" spans="1:23" x14ac:dyDescent="0.3">
      <c r="A10" s="81"/>
      <c r="B10" s="81"/>
      <c r="C10" s="81"/>
      <c r="D10" s="81"/>
      <c r="E10" s="81"/>
      <c r="F10" s="81"/>
      <c r="G10" s="81"/>
      <c r="H10" s="81"/>
      <c r="I10" s="84"/>
      <c r="J10" s="83"/>
      <c r="K10" s="84"/>
      <c r="L10" s="84"/>
      <c r="M10" s="85"/>
      <c r="N10" s="81"/>
      <c r="O10" s="84"/>
      <c r="P10" s="84"/>
      <c r="Q10" s="84"/>
      <c r="R10" s="82"/>
      <c r="S10" s="83"/>
      <c r="T10" s="82"/>
      <c r="U10" s="82"/>
      <c r="V10" s="78"/>
    </row>
    <row r="11" spans="1:23" x14ac:dyDescent="0.3">
      <c r="A11" s="86"/>
      <c r="B11" s="86"/>
      <c r="C11" s="86"/>
      <c r="D11" s="86"/>
      <c r="E11" s="86"/>
      <c r="F11" s="86"/>
      <c r="G11" s="86"/>
      <c r="H11" s="86"/>
      <c r="I11" s="87"/>
      <c r="J11" s="87"/>
      <c r="K11" s="87"/>
      <c r="L11" s="87"/>
      <c r="M11" s="87"/>
      <c r="N11" s="140"/>
      <c r="O11" s="140"/>
      <c r="P11" s="140" t="s">
        <v>283</v>
      </c>
      <c r="Q11" s="141" t="s">
        <v>282</v>
      </c>
      <c r="R11" s="141" t="s">
        <v>289</v>
      </c>
      <c r="S11" s="140" t="s">
        <v>290</v>
      </c>
      <c r="T11" s="141" t="s">
        <v>284</v>
      </c>
      <c r="U11" s="141" t="s">
        <v>285</v>
      </c>
      <c r="V11" s="142"/>
      <c r="W11" s="78"/>
    </row>
    <row r="12" spans="1:23" x14ac:dyDescent="0.3">
      <c r="A12" t="s">
        <v>275</v>
      </c>
      <c r="C12" s="86"/>
      <c r="D12" t="s">
        <v>276</v>
      </c>
      <c r="F12" s="86"/>
      <c r="G12" t="s">
        <v>65</v>
      </c>
      <c r="I12" s="87"/>
      <c r="J12" t="s">
        <v>278</v>
      </c>
      <c r="L12" s="87"/>
      <c r="M12" s="98" t="s">
        <v>291</v>
      </c>
      <c r="N12" s="140" t="b">
        <f>'Device Calculator'!C33=partData!M12</f>
        <v>0</v>
      </c>
      <c r="O12" s="140"/>
      <c r="P12" s="142" t="str">
        <f>CONCATENATE(R12, S12, T12)</f>
        <v>DisabledDisabledN/A</v>
      </c>
      <c r="Q12" s="141" t="s">
        <v>6</v>
      </c>
      <c r="R12" s="9" t="s">
        <v>292</v>
      </c>
      <c r="S12" s="9" t="s">
        <v>292</v>
      </c>
      <c r="T12" s="141" t="s">
        <v>22</v>
      </c>
      <c r="U12" s="141" t="s">
        <v>22</v>
      </c>
      <c r="V12" s="142"/>
      <c r="W12" s="78"/>
    </row>
    <row r="13" spans="1:23" x14ac:dyDescent="0.3">
      <c r="A13">
        <v>300</v>
      </c>
      <c r="B13">
        <v>66.5</v>
      </c>
      <c r="C13">
        <v>300</v>
      </c>
      <c r="D13">
        <v>0.5</v>
      </c>
      <c r="E13">
        <v>0</v>
      </c>
      <c r="F13">
        <v>0.5</v>
      </c>
      <c r="G13">
        <v>0.6</v>
      </c>
      <c r="H13">
        <v>0</v>
      </c>
      <c r="I13">
        <v>0.6</v>
      </c>
      <c r="J13">
        <f>1</f>
        <v>1</v>
      </c>
      <c r="K13">
        <v>0</v>
      </c>
      <c r="L13">
        <f>1</f>
        <v>1</v>
      </c>
      <c r="M13" s="9" t="s">
        <v>292</v>
      </c>
      <c r="N13" s="142"/>
      <c r="O13" s="142"/>
      <c r="P13" s="142" t="str">
        <f t="shared" ref="P13:P17" si="0">CONCATENATE(R13, S13, T13)</f>
        <v>EnabledDisabled35</v>
      </c>
      <c r="Q13" s="142">
        <v>15.4</v>
      </c>
      <c r="R13" s="98" t="s">
        <v>291</v>
      </c>
      <c r="S13" s="9" t="s">
        <v>292</v>
      </c>
      <c r="T13" s="143">
        <v>35</v>
      </c>
      <c r="U13" s="141" t="s">
        <v>22</v>
      </c>
      <c r="V13" s="142"/>
    </row>
    <row r="14" spans="1:23" x14ac:dyDescent="0.3">
      <c r="A14">
        <v>400</v>
      </c>
      <c r="B14">
        <v>48.7</v>
      </c>
      <c r="C14">
        <v>400</v>
      </c>
      <c r="D14">
        <v>1</v>
      </c>
      <c r="E14">
        <v>8.66</v>
      </c>
      <c r="F14">
        <v>1</v>
      </c>
      <c r="G14">
        <v>0.7</v>
      </c>
      <c r="H14">
        <v>8.66</v>
      </c>
      <c r="I14">
        <v>0.7</v>
      </c>
      <c r="J14">
        <f>1.42</f>
        <v>1.42</v>
      </c>
      <c r="K14">
        <v>8.66</v>
      </c>
      <c r="L14">
        <f>1.42</f>
        <v>1.42</v>
      </c>
      <c r="M14" s="98" t="s">
        <v>291</v>
      </c>
      <c r="N14" s="140" t="b">
        <f>'Device Calculator'!C34=partData!M14</f>
        <v>0</v>
      </c>
      <c r="O14" s="142"/>
      <c r="P14" s="142" t="str">
        <f t="shared" si="0"/>
        <v>EnabledEnabled15</v>
      </c>
      <c r="Q14" s="142">
        <v>121</v>
      </c>
      <c r="R14" s="98" t="s">
        <v>291</v>
      </c>
      <c r="S14" s="98" t="s">
        <v>291</v>
      </c>
      <c r="T14" s="143">
        <v>15</v>
      </c>
      <c r="U14" s="142">
        <v>30</v>
      </c>
      <c r="V14" s="142"/>
    </row>
    <row r="15" spans="1:23" x14ac:dyDescent="0.3">
      <c r="A15">
        <v>500</v>
      </c>
      <c r="B15">
        <v>39.200000000000003</v>
      </c>
      <c r="C15">
        <v>500</v>
      </c>
      <c r="D15">
        <v>2</v>
      </c>
      <c r="E15">
        <v>15.4</v>
      </c>
      <c r="F15">
        <v>2</v>
      </c>
      <c r="G15">
        <v>0.75</v>
      </c>
      <c r="H15">
        <v>15.4</v>
      </c>
      <c r="I15">
        <v>0.75</v>
      </c>
      <c r="J15">
        <f>1.94</f>
        <v>1.94</v>
      </c>
      <c r="K15">
        <v>15.4</v>
      </c>
      <c r="L15">
        <f>1.94</f>
        <v>1.94</v>
      </c>
      <c r="M15" s="9" t="s">
        <v>292</v>
      </c>
      <c r="N15" s="142"/>
      <c r="O15" s="142"/>
      <c r="P15" s="142" t="str">
        <f t="shared" si="0"/>
        <v>EnabledEnabled25</v>
      </c>
      <c r="Q15" s="142">
        <v>187</v>
      </c>
      <c r="R15" s="98" t="s">
        <v>291</v>
      </c>
      <c r="S15" s="98" t="s">
        <v>291</v>
      </c>
      <c r="T15" s="144">
        <v>25</v>
      </c>
      <c r="U15" s="142">
        <v>30</v>
      </c>
      <c r="V15" s="142"/>
    </row>
    <row r="16" spans="1:23" x14ac:dyDescent="0.3">
      <c r="A16">
        <v>700</v>
      </c>
      <c r="B16">
        <v>28</v>
      </c>
      <c r="C16">
        <v>700</v>
      </c>
      <c r="D16">
        <v>4</v>
      </c>
      <c r="E16" s="146" t="s">
        <v>277</v>
      </c>
      <c r="F16">
        <v>4</v>
      </c>
      <c r="G16">
        <v>0.8</v>
      </c>
      <c r="H16">
        <v>23.7</v>
      </c>
      <c r="I16">
        <v>0.8</v>
      </c>
      <c r="J16">
        <f>2.58</f>
        <v>2.58</v>
      </c>
      <c r="K16">
        <v>23.7</v>
      </c>
      <c r="L16">
        <f>2.58</f>
        <v>2.58</v>
      </c>
      <c r="M16" s="141" t="s">
        <v>22</v>
      </c>
      <c r="N16" s="142"/>
      <c r="O16" s="142"/>
      <c r="P16" s="142" t="str">
        <f t="shared" si="0"/>
        <v>EnabledEnabled35</v>
      </c>
      <c r="Q16" s="142">
        <v>8.66</v>
      </c>
      <c r="R16" s="98" t="s">
        <v>291</v>
      </c>
      <c r="S16" s="98" t="s">
        <v>291</v>
      </c>
      <c r="T16" s="144">
        <v>35</v>
      </c>
      <c r="U16" s="142">
        <v>30</v>
      </c>
      <c r="V16" s="142"/>
    </row>
    <row r="17" spans="1:22" x14ac:dyDescent="0.3">
      <c r="A17">
        <v>850</v>
      </c>
      <c r="B17">
        <v>22.6</v>
      </c>
      <c r="C17">
        <v>850</v>
      </c>
      <c r="D17">
        <v>5</v>
      </c>
      <c r="E17">
        <v>23.7</v>
      </c>
      <c r="F17">
        <v>5</v>
      </c>
      <c r="G17">
        <v>0.85</v>
      </c>
      <c r="H17">
        <v>34.799999999999997</v>
      </c>
      <c r="I17">
        <v>0.85</v>
      </c>
      <c r="J17">
        <f>3.43</f>
        <v>3.43</v>
      </c>
      <c r="K17">
        <v>34.799999999999997</v>
      </c>
      <c r="L17">
        <f>3.43</f>
        <v>3.43</v>
      </c>
      <c r="M17" s="143">
        <v>15</v>
      </c>
      <c r="N17" s="142"/>
      <c r="O17" s="142"/>
      <c r="P17" s="142" t="str">
        <f t="shared" si="0"/>
        <v>EnabledEnabled45</v>
      </c>
      <c r="Q17" s="142">
        <v>78.7</v>
      </c>
      <c r="R17" s="98" t="s">
        <v>291</v>
      </c>
      <c r="S17" s="98" t="s">
        <v>291</v>
      </c>
      <c r="T17" s="144">
        <v>45</v>
      </c>
      <c r="U17" s="142">
        <v>30</v>
      </c>
      <c r="V17" s="142"/>
    </row>
    <row r="18" spans="1:22" x14ac:dyDescent="0.3">
      <c r="A18">
        <v>1000</v>
      </c>
      <c r="B18">
        <v>19.100000000000001</v>
      </c>
      <c r="C18">
        <v>1000</v>
      </c>
      <c r="D18">
        <v>8</v>
      </c>
      <c r="E18">
        <v>34.799999999999997</v>
      </c>
      <c r="F18">
        <v>8</v>
      </c>
      <c r="G18">
        <v>0.9</v>
      </c>
      <c r="H18">
        <v>51.1</v>
      </c>
      <c r="I18">
        <v>0.9</v>
      </c>
      <c r="J18">
        <f>4.57</f>
        <v>4.57</v>
      </c>
      <c r="K18">
        <v>51.1</v>
      </c>
      <c r="L18">
        <f>4.57</f>
        <v>4.57</v>
      </c>
      <c r="M18" s="144">
        <v>25</v>
      </c>
      <c r="V18"/>
    </row>
    <row r="19" spans="1:22" x14ac:dyDescent="0.3">
      <c r="A19">
        <v>1200</v>
      </c>
      <c r="B19">
        <v>15.4</v>
      </c>
      <c r="C19">
        <v>1200</v>
      </c>
      <c r="D19">
        <v>12</v>
      </c>
      <c r="E19">
        <v>51.1</v>
      </c>
      <c r="F19">
        <v>12</v>
      </c>
      <c r="G19">
        <v>0.95</v>
      </c>
      <c r="H19">
        <v>78.7</v>
      </c>
      <c r="I19">
        <v>0.95</v>
      </c>
      <c r="J19">
        <f>6.23</f>
        <v>6.23</v>
      </c>
      <c r="K19">
        <v>78.7</v>
      </c>
      <c r="L19">
        <f>6.23</f>
        <v>6.23</v>
      </c>
      <c r="M19" s="144">
        <v>35</v>
      </c>
      <c r="V19"/>
    </row>
    <row r="20" spans="1:22" x14ac:dyDescent="0.3">
      <c r="A20">
        <v>2000</v>
      </c>
      <c r="B20">
        <v>8.06</v>
      </c>
      <c r="C20">
        <v>2000</v>
      </c>
      <c r="D20">
        <v>16</v>
      </c>
      <c r="E20">
        <v>78.7</v>
      </c>
      <c r="F20">
        <v>16</v>
      </c>
      <c r="G20">
        <v>1</v>
      </c>
      <c r="H20" s="146" t="s">
        <v>277</v>
      </c>
      <c r="I20">
        <v>1</v>
      </c>
      <c r="J20" s="146">
        <f>8.91</f>
        <v>8.91</v>
      </c>
      <c r="K20" s="146">
        <v>121</v>
      </c>
      <c r="L20" s="146">
        <f>8.91</f>
        <v>8.91</v>
      </c>
      <c r="M20" s="144">
        <v>45</v>
      </c>
      <c r="V20"/>
    </row>
    <row r="21" spans="1:22" x14ac:dyDescent="0.3">
      <c r="A21" s="90"/>
      <c r="D21">
        <v>24</v>
      </c>
      <c r="E21">
        <v>121</v>
      </c>
      <c r="F21">
        <v>24</v>
      </c>
      <c r="G21">
        <v>1.05</v>
      </c>
      <c r="H21" s="146">
        <v>121</v>
      </c>
      <c r="I21">
        <v>1.05</v>
      </c>
      <c r="J21" s="146">
        <f>14.1</f>
        <v>14.1</v>
      </c>
      <c r="K21" s="146">
        <v>187</v>
      </c>
      <c r="L21" s="146">
        <f>14.1</f>
        <v>14.1</v>
      </c>
      <c r="M21" s="12"/>
      <c r="V21"/>
    </row>
    <row r="22" spans="1:22" x14ac:dyDescent="0.3">
      <c r="A22" s="86"/>
      <c r="D22">
        <v>32</v>
      </c>
      <c r="E22">
        <v>187</v>
      </c>
      <c r="F22">
        <v>32</v>
      </c>
      <c r="G22">
        <v>1.1000000000000001</v>
      </c>
      <c r="H22" s="146">
        <v>187</v>
      </c>
      <c r="I22">
        <v>1.1000000000000001</v>
      </c>
      <c r="J22" s="146">
        <f>29.1</f>
        <v>29.1</v>
      </c>
      <c r="K22" s="146" t="s">
        <v>277</v>
      </c>
      <c r="L22" s="146">
        <f>29.1</f>
        <v>29.1</v>
      </c>
      <c r="M22" s="12"/>
      <c r="V22"/>
    </row>
    <row r="23" spans="1:22" x14ac:dyDescent="0.3">
      <c r="A23" s="86"/>
      <c r="F23" s="79"/>
      <c r="G23" s="79"/>
      <c r="I23" s="88"/>
      <c r="J23" s="88"/>
      <c r="M23" s="12"/>
      <c r="V23"/>
    </row>
    <row r="24" spans="1:22" x14ac:dyDescent="0.3">
      <c r="A24" s="91"/>
      <c r="F24" s="86"/>
      <c r="G24" s="86"/>
      <c r="I24" s="88"/>
      <c r="J24" s="88"/>
      <c r="M24" s="12"/>
      <c r="V24"/>
    </row>
    <row r="25" spans="1:22" x14ac:dyDescent="0.3">
      <c r="A25" s="86"/>
      <c r="F25" s="86"/>
      <c r="G25" s="86"/>
      <c r="I25" s="88"/>
      <c r="J25" s="88"/>
      <c r="M25" s="12"/>
      <c r="V25"/>
    </row>
    <row r="26" spans="1:22" x14ac:dyDescent="0.3">
      <c r="A26" s="86"/>
      <c r="F26" s="86"/>
      <c r="G26" s="86"/>
      <c r="I26" s="88"/>
      <c r="J26" s="88"/>
      <c r="M26" s="12"/>
      <c r="V26"/>
    </row>
    <row r="27" spans="1:22" x14ac:dyDescent="0.3">
      <c r="A27" s="86"/>
      <c r="F27" s="86"/>
      <c r="G27" s="86"/>
      <c r="I27" s="88"/>
      <c r="J27" s="88"/>
      <c r="M27" s="12"/>
      <c r="V27"/>
    </row>
    <row r="28" spans="1:22" x14ac:dyDescent="0.3">
      <c r="M28" s="12"/>
      <c r="V28"/>
    </row>
    <row r="29" spans="1:22" x14ac:dyDescent="0.3">
      <c r="A29" s="86" t="s">
        <v>567</v>
      </c>
      <c r="F29" s="86"/>
      <c r="G29" s="86"/>
      <c r="M29" s="12"/>
      <c r="V29"/>
    </row>
    <row r="30" spans="1:22" x14ac:dyDescent="0.3">
      <c r="A30" s="86">
        <v>0.6</v>
      </c>
      <c r="B30">
        <v>0</v>
      </c>
      <c r="C30" s="86">
        <v>0.6</v>
      </c>
      <c r="F30" s="86"/>
      <c r="G30" s="86"/>
      <c r="M30" s="12"/>
      <c r="V30"/>
    </row>
    <row r="31" spans="1:22" x14ac:dyDescent="0.3">
      <c r="A31" s="86">
        <v>0.7</v>
      </c>
      <c r="B31">
        <v>8.66</v>
      </c>
      <c r="C31" s="86">
        <v>0.7</v>
      </c>
      <c r="F31" s="86"/>
      <c r="G31" s="86"/>
      <c r="M31" s="12"/>
      <c r="V31"/>
    </row>
    <row r="32" spans="1:22" x14ac:dyDescent="0.3">
      <c r="A32" s="86">
        <v>0.75</v>
      </c>
      <c r="B32">
        <v>15.4</v>
      </c>
      <c r="C32" s="86">
        <v>0.75</v>
      </c>
      <c r="F32" s="86"/>
      <c r="G32" s="86"/>
      <c r="M32" s="12"/>
      <c r="V32"/>
    </row>
    <row r="33" spans="1:22" x14ac:dyDescent="0.3">
      <c r="A33" s="86">
        <v>0.8</v>
      </c>
      <c r="B33">
        <v>23.7</v>
      </c>
      <c r="C33" s="86">
        <v>0.8</v>
      </c>
      <c r="F33" s="86"/>
      <c r="G33" s="86"/>
      <c r="M33" s="12"/>
      <c r="V33"/>
    </row>
    <row r="34" spans="1:22" x14ac:dyDescent="0.3">
      <c r="A34" s="86">
        <v>0.85</v>
      </c>
      <c r="B34">
        <v>34.799999999999997</v>
      </c>
      <c r="C34" s="86">
        <v>0.85</v>
      </c>
      <c r="F34" s="86"/>
      <c r="G34" s="86"/>
      <c r="M34" s="12"/>
      <c r="V34"/>
    </row>
    <row r="35" spans="1:22" x14ac:dyDescent="0.3">
      <c r="A35" s="86">
        <v>0.9</v>
      </c>
      <c r="B35">
        <v>51.1</v>
      </c>
      <c r="C35" s="86">
        <v>0.9</v>
      </c>
      <c r="F35" s="86"/>
      <c r="G35" s="86"/>
      <c r="M35" s="12"/>
      <c r="V35"/>
    </row>
    <row r="36" spans="1:22" x14ac:dyDescent="0.3">
      <c r="A36" s="86">
        <v>0.95</v>
      </c>
      <c r="B36">
        <v>78.7</v>
      </c>
      <c r="C36" s="86">
        <v>0.95</v>
      </c>
      <c r="F36" s="86"/>
      <c r="G36" s="86"/>
      <c r="M36" s="12"/>
      <c r="V36"/>
    </row>
    <row r="37" spans="1:22" x14ac:dyDescent="0.3">
      <c r="A37" s="86">
        <v>1</v>
      </c>
      <c r="B37" t="s">
        <v>277</v>
      </c>
      <c r="C37" s="86">
        <v>1</v>
      </c>
      <c r="F37" s="86"/>
      <c r="G37" s="86"/>
      <c r="M37" s="12"/>
      <c r="V37"/>
    </row>
    <row r="38" spans="1:22" x14ac:dyDescent="0.3">
      <c r="A38" s="86">
        <v>1.05</v>
      </c>
      <c r="B38">
        <v>121</v>
      </c>
      <c r="C38" s="86">
        <v>1.05</v>
      </c>
      <c r="F38" s="86"/>
      <c r="G38" s="86"/>
      <c r="M38" s="12"/>
      <c r="V38"/>
    </row>
    <row r="39" spans="1:22" x14ac:dyDescent="0.3">
      <c r="A39" s="86">
        <v>1.1000000000000001</v>
      </c>
      <c r="B39">
        <v>187</v>
      </c>
      <c r="C39" s="86">
        <v>1.1000000000000001</v>
      </c>
      <c r="F39" s="86"/>
      <c r="G39" s="86"/>
      <c r="V39"/>
    </row>
    <row r="40" spans="1:22" x14ac:dyDescent="0.3">
      <c r="A40" s="86"/>
      <c r="F40" s="86"/>
      <c r="G40" s="86"/>
      <c r="H40" s="86"/>
    </row>
    <row r="41" spans="1:22" x14ac:dyDescent="0.3">
      <c r="A41" s="86"/>
      <c r="F41" s="86"/>
      <c r="G41" s="86"/>
      <c r="H41" s="86"/>
    </row>
    <row r="42" spans="1:22" x14ac:dyDescent="0.3">
      <c r="A42" s="86"/>
      <c r="F42" s="86"/>
      <c r="G42" s="86"/>
      <c r="H42" s="86"/>
    </row>
    <row r="43" spans="1:22" x14ac:dyDescent="0.3">
      <c r="A43" s="86"/>
      <c r="F43" s="86"/>
      <c r="G43" s="86"/>
      <c r="H43" s="86"/>
    </row>
    <row r="44" spans="1:22" x14ac:dyDescent="0.3">
      <c r="A44" s="86"/>
      <c r="F44" s="86"/>
      <c r="G44" s="86"/>
      <c r="H44" s="86"/>
    </row>
    <row r="45" spans="1:22" x14ac:dyDescent="0.3">
      <c r="A45" s="86"/>
      <c r="F45" s="86"/>
      <c r="G45" s="86"/>
      <c r="H45" s="86"/>
    </row>
    <row r="46" spans="1:22" x14ac:dyDescent="0.3">
      <c r="A46" s="86"/>
      <c r="F46" s="86"/>
      <c r="G46" s="86"/>
      <c r="H46" s="86"/>
    </row>
    <row r="47" spans="1:22" x14ac:dyDescent="0.3">
      <c r="A47" s="86"/>
      <c r="F47" s="86"/>
      <c r="G47" s="86"/>
      <c r="H47" s="86"/>
    </row>
  </sheetData>
  <protectedRanges>
    <protectedRange password="CD94" sqref="W11:W12 V1:V10" name="Range1"/>
  </protectedRanges>
  <phoneticPr fontId="32"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U123"/>
  <sheetViews>
    <sheetView workbookViewId="0"/>
  </sheetViews>
  <sheetFormatPr defaultRowHeight="16.5" x14ac:dyDescent="0.3"/>
  <cols>
    <col min="1" max="1" width="25.625" bestFit="1" customWidth="1"/>
    <col min="2" max="2" width="37.625" bestFit="1" customWidth="1"/>
    <col min="3" max="3" width="36" bestFit="1" customWidth="1"/>
    <col min="4" max="4" width="40.375" bestFit="1" customWidth="1"/>
    <col min="5" max="5" width="27.375" bestFit="1" customWidth="1"/>
    <col min="6" max="6" width="39.375" bestFit="1" customWidth="1"/>
    <col min="7" max="7" width="38.625" bestFit="1" customWidth="1"/>
    <col min="8" max="8" width="39.625" customWidth="1"/>
    <col min="9" max="9" width="19.375" bestFit="1" customWidth="1"/>
    <col min="10" max="10" width="20.375" bestFit="1" customWidth="1"/>
    <col min="11" max="11" width="40.125" bestFit="1" customWidth="1"/>
    <col min="12" max="12" width="49.125" customWidth="1"/>
    <col min="13" max="13" width="19" bestFit="1" customWidth="1"/>
    <col min="14" max="14" width="20.375" bestFit="1" customWidth="1"/>
    <col min="15" max="15" width="39.125" customWidth="1"/>
    <col min="16" max="16" width="39.625" customWidth="1"/>
    <col min="17" max="17" width="27.625" customWidth="1"/>
    <col min="18" max="18" width="25.125" customWidth="1"/>
    <col min="19" max="19" width="39.125" bestFit="1" customWidth="1"/>
    <col min="20" max="20" width="14.375" bestFit="1" customWidth="1"/>
    <col min="21" max="21" width="15.625" bestFit="1" customWidth="1"/>
  </cols>
  <sheetData>
    <row r="4" spans="1:4" x14ac:dyDescent="0.3">
      <c r="A4" t="s">
        <v>355</v>
      </c>
      <c r="D4" t="s">
        <v>356</v>
      </c>
    </row>
    <row r="5" spans="1:4" x14ac:dyDescent="0.3">
      <c r="B5" t="s">
        <v>10</v>
      </c>
      <c r="C5">
        <v>12</v>
      </c>
      <c r="D5" t="s">
        <v>57</v>
      </c>
    </row>
    <row r="6" spans="1:4" x14ac:dyDescent="0.3">
      <c r="B6" t="s">
        <v>115</v>
      </c>
      <c r="C6">
        <v>1</v>
      </c>
      <c r="D6" t="s">
        <v>57</v>
      </c>
    </row>
    <row r="7" spans="1:4" x14ac:dyDescent="0.3">
      <c r="B7" t="s">
        <v>357</v>
      </c>
      <c r="C7">
        <v>2.2000000000000002</v>
      </c>
      <c r="D7" t="s">
        <v>358</v>
      </c>
    </row>
    <row r="8" spans="1:4" x14ac:dyDescent="0.3">
      <c r="B8" t="s">
        <v>144</v>
      </c>
      <c r="C8">
        <v>0.01</v>
      </c>
      <c r="D8" t="s">
        <v>359</v>
      </c>
    </row>
    <row r="9" spans="1:4" x14ac:dyDescent="0.3">
      <c r="B9" t="s">
        <v>275</v>
      </c>
      <c r="C9">
        <v>500</v>
      </c>
      <c r="D9" t="s">
        <v>121</v>
      </c>
    </row>
    <row r="10" spans="1:4" x14ac:dyDescent="0.3">
      <c r="B10" t="s">
        <v>38</v>
      </c>
      <c r="C10">
        <v>20</v>
      </c>
      <c r="D10" t="s">
        <v>271</v>
      </c>
    </row>
    <row r="11" spans="1:4" x14ac:dyDescent="0.3">
      <c r="B11" t="s">
        <v>185</v>
      </c>
      <c r="C11">
        <v>5.0000000000000001E-3</v>
      </c>
      <c r="D11" t="s">
        <v>359</v>
      </c>
    </row>
    <row r="12" spans="1:4" x14ac:dyDescent="0.3">
      <c r="B12" t="s">
        <v>360</v>
      </c>
      <c r="C12">
        <v>1</v>
      </c>
      <c r="D12" t="s">
        <v>359</v>
      </c>
    </row>
    <row r="13" spans="1:4" x14ac:dyDescent="0.3">
      <c r="B13" t="s">
        <v>361</v>
      </c>
      <c r="C13">
        <v>10</v>
      </c>
      <c r="D13" t="s">
        <v>362</v>
      </c>
    </row>
    <row r="14" spans="1:4" x14ac:dyDescent="0.3">
      <c r="B14" t="s">
        <v>363</v>
      </c>
      <c r="C14">
        <f>0.6*C13/(C6-0.6)</f>
        <v>15</v>
      </c>
      <c r="D14" t="s">
        <v>364</v>
      </c>
    </row>
    <row r="15" spans="1:4" x14ac:dyDescent="0.3">
      <c r="B15" t="s">
        <v>365</v>
      </c>
      <c r="C15">
        <v>1</v>
      </c>
      <c r="D15" t="s">
        <v>99</v>
      </c>
    </row>
    <row r="16" spans="1:4" x14ac:dyDescent="0.3">
      <c r="B16" t="s">
        <v>366</v>
      </c>
      <c r="C16">
        <v>10</v>
      </c>
      <c r="D16" t="s">
        <v>95</v>
      </c>
    </row>
    <row r="17" spans="1:4" x14ac:dyDescent="0.3">
      <c r="B17" t="s">
        <v>367</v>
      </c>
      <c r="C17">
        <v>10</v>
      </c>
      <c r="D17" t="s">
        <v>362</v>
      </c>
    </row>
    <row r="19" spans="1:4" x14ac:dyDescent="0.3">
      <c r="A19" t="s">
        <v>368</v>
      </c>
      <c r="B19" t="s">
        <v>347</v>
      </c>
      <c r="C19">
        <f>1/(2*PI()*(SQRT(C7*1*10^-6*C10*1*10^-6)))</f>
        <v>23993.51044391741</v>
      </c>
    </row>
    <row r="20" spans="1:4" x14ac:dyDescent="0.3">
      <c r="B20" t="s">
        <v>369</v>
      </c>
      <c r="C20">
        <f>1/(2*PI()*C11*C10*1*10^-6)</f>
        <v>1591549.4309189534</v>
      </c>
    </row>
    <row r="24" spans="1:4" x14ac:dyDescent="0.3">
      <c r="A24" t="s">
        <v>370</v>
      </c>
    </row>
    <row r="25" spans="1:4" x14ac:dyDescent="0.3">
      <c r="B25" t="s">
        <v>371</v>
      </c>
      <c r="C25">
        <f>1.33*0.05</f>
        <v>6.6500000000000004E-2</v>
      </c>
      <c r="D25" t="s">
        <v>372</v>
      </c>
    </row>
    <row r="26" spans="1:4" x14ac:dyDescent="0.3">
      <c r="B26" t="s">
        <v>373</v>
      </c>
      <c r="C26">
        <v>150</v>
      </c>
      <c r="D26" t="s">
        <v>374</v>
      </c>
    </row>
    <row r="29" spans="1:4" x14ac:dyDescent="0.3">
      <c r="A29" t="s">
        <v>375</v>
      </c>
      <c r="B29" t="s">
        <v>376</v>
      </c>
      <c r="C29">
        <f>C5/18</f>
        <v>0.66666666666666663</v>
      </c>
      <c r="D29" t="s">
        <v>57</v>
      </c>
    </row>
    <row r="30" spans="1:4" x14ac:dyDescent="0.3">
      <c r="B30" t="s">
        <v>377</v>
      </c>
      <c r="C30">
        <f>(C6*C25)/((C7*1*10^-6)*(C9*1*10^3))</f>
        <v>6.0454545454545455E-2</v>
      </c>
      <c r="D30" t="s">
        <v>57</v>
      </c>
    </row>
    <row r="31" spans="1:4" x14ac:dyDescent="0.3">
      <c r="B31" t="s">
        <v>378</v>
      </c>
      <c r="C31">
        <f>1/(C29+C30)</f>
        <v>1.3752865180245886</v>
      </c>
      <c r="D31" t="s">
        <v>379</v>
      </c>
    </row>
    <row r="34" spans="1:21" x14ac:dyDescent="0.3">
      <c r="A34" t="s">
        <v>380</v>
      </c>
      <c r="B34" t="s">
        <v>381</v>
      </c>
      <c r="C34">
        <f>-2/PI()</f>
        <v>-0.63661977236758138</v>
      </c>
    </row>
    <row r="35" spans="1:21" x14ac:dyDescent="0.3">
      <c r="B35" t="s">
        <v>382</v>
      </c>
      <c r="C35">
        <f>PI()*C9*1000</f>
        <v>1570796.3267948965</v>
      </c>
    </row>
    <row r="36" spans="1:21" x14ac:dyDescent="0.3">
      <c r="B36" t="s">
        <v>383</v>
      </c>
      <c r="C36" t="str">
        <f>COMPLEX((1-(2*PI()*C9*1000)^2/C35^2),(2*PI()*C9*1000/(C34*C35)))</f>
        <v>-3-3.14159265358979i</v>
      </c>
    </row>
    <row r="41" spans="1:21" ht="66" x14ac:dyDescent="0.3">
      <c r="C41" t="s">
        <v>384</v>
      </c>
      <c r="D41" t="s">
        <v>385</v>
      </c>
      <c r="E41" t="s">
        <v>386</v>
      </c>
      <c r="F41" t="s">
        <v>387</v>
      </c>
      <c r="G41" t="s">
        <v>388</v>
      </c>
      <c r="H41" t="s">
        <v>389</v>
      </c>
      <c r="K41" t="s">
        <v>390</v>
      </c>
      <c r="L41" t="s">
        <v>391</v>
      </c>
      <c r="O41" s="7" t="s">
        <v>392</v>
      </c>
      <c r="P41" s="7" t="s">
        <v>393</v>
      </c>
      <c r="S41" t="s">
        <v>394</v>
      </c>
    </row>
    <row r="42" spans="1:21" x14ac:dyDescent="0.3">
      <c r="B42" t="s">
        <v>395</v>
      </c>
      <c r="C42" t="s">
        <v>383</v>
      </c>
      <c r="D42" t="s">
        <v>396</v>
      </c>
      <c r="E42" t="s">
        <v>397</v>
      </c>
      <c r="F42" t="s">
        <v>398</v>
      </c>
      <c r="G42" t="s">
        <v>399</v>
      </c>
      <c r="H42" t="s">
        <v>400</v>
      </c>
      <c r="I42" t="s">
        <v>401</v>
      </c>
      <c r="J42" t="s">
        <v>402</v>
      </c>
      <c r="K42" t="s">
        <v>403</v>
      </c>
      <c r="L42" t="s">
        <v>404</v>
      </c>
      <c r="M42" t="s">
        <v>405</v>
      </c>
      <c r="N42" t="s">
        <v>406</v>
      </c>
      <c r="O42" t="s">
        <v>407</v>
      </c>
      <c r="P42" t="s">
        <v>408</v>
      </c>
      <c r="Q42" t="s">
        <v>409</v>
      </c>
      <c r="R42" t="s">
        <v>410</v>
      </c>
      <c r="S42" t="s">
        <v>411</v>
      </c>
      <c r="T42" t="s">
        <v>352</v>
      </c>
      <c r="U42" t="s">
        <v>353</v>
      </c>
    </row>
    <row r="43" spans="1:21" x14ac:dyDescent="0.3">
      <c r="B43">
        <v>1</v>
      </c>
      <c r="C43" s="158" t="str">
        <f>COMPLEX((1-(2*PI()*B43)^2/$C$35^2),(2*PI()*B43/($C$34*$C$35)))</f>
        <v>0.999999999984-6.28318530717959E-06i</v>
      </c>
      <c r="D43" s="158" t="str">
        <f>IMDIV(COMPLEX($C$12,(2*PI()*B43*$C$11*$C$12*$C$10*0.000001)),COMPLEX(1,2*PI()*B43*$C$10*0.000001*($C$11+$C$12)))</f>
        <v>0.999999984129676-0.000125663704139297i</v>
      </c>
      <c r="E43" s="158" t="str">
        <f>COMPLEX($C$8,2*PI()*B43*$C$7*0.000001)</f>
        <v>0.01+0.0000138230076757951i</v>
      </c>
      <c r="F43" s="158" t="str">
        <f>IMSUM(D43,E43)</f>
        <v>1.00999998412968-0.000111840696463502i</v>
      </c>
      <c r="G43" s="158" t="str">
        <f>IMDIV(COMPLEX($C$5,0),F43)</f>
        <v>11.8811881598175+0.00131564394008673i</v>
      </c>
      <c r="H43" s="158" t="str">
        <f>IMPRODUCT(COMPLEX($C$31,0),C43,COMPLEX($C$25,0),G43)</f>
        <v>1.08661252071028+0.000113496872503907i</v>
      </c>
      <c r="I43" s="158">
        <f>20*LOG10(IMABS(H43))</f>
        <v>0.72149414681353208</v>
      </c>
      <c r="J43" s="158">
        <f>IMARGUMENT(H43)*180/PI()</f>
        <v>5.9845544155050414E-3</v>
      </c>
      <c r="K43" s="158" t="str">
        <f>IMPRODUCT(G43,D43)</f>
        <v>11.8811881365879-0.000177390194531591i</v>
      </c>
      <c r="L43" t="str">
        <f>IMDIV((IMPRODUCT(COMPLEX($C$31,0),K43)),(IMSUM(COMPLEX(1,0),IMPRODUCT(H43,COMPLEX($C$31,0)))))</f>
        <v>6.55067933285603-0.000507721610354086i</v>
      </c>
      <c r="M43">
        <f>20*LOG10(IMABS(L43))</f>
        <v>16.325726835733455</v>
      </c>
      <c r="N43">
        <f>IMARGUMENT(L43)*180/PI()</f>
        <v>-4.4408074192727161E-3</v>
      </c>
      <c r="O43" t="str">
        <f>IMPRODUCT(IMDIV(COMPLEX(1,0),COMPLEX(0,($C$16*1*10^-12+$C$15*1*10^-9)*2*PI()*B43)),IMDIV(COMPLEX(1,$C$17*1000*$C$15*1*10^-9*2*PI()*B43),COMPLEX(1,$C$17*1000*$C$15*1*10^-9*$C$16*1*10^-12*2*PI()*B43/($C$15*1*10^-9+$C$16*1*10^-12))))</f>
        <v>9802.96049406542-157579151.582232i</v>
      </c>
      <c r="P43" t="str">
        <f>IMPRODUCT(COMPLEX($C$14*1000/($C$14*1000+$C$13*1000),0),COMPLEX($C$26*1*10^-6,0),O43,COMPLEX($C$31,0),K43)</f>
        <v>10.9563629951881-231736.437500784i</v>
      </c>
      <c r="Q43">
        <f>20*LOG10(IMABS(P43))</f>
        <v>107.29988653456698</v>
      </c>
      <c r="R43">
        <f>IMARGUMENT(P43)*180/PI()</f>
        <v>-89.997291089115137</v>
      </c>
      <c r="S43" t="str">
        <f>IMDIV(P43,IMSUM(COMPLEX(1,0),H43))</f>
        <v>-0.790012575472475-111058.682487076i</v>
      </c>
      <c r="T43">
        <f>20*LOG10(IMABS(S43))</f>
        <v>100.9110503409938</v>
      </c>
      <c r="U43">
        <f>IMARGUMENT(S43)*180/PI()</f>
        <v>-90.000407571792877</v>
      </c>
    </row>
    <row r="44" spans="1:21" x14ac:dyDescent="0.3">
      <c r="B44">
        <v>10</v>
      </c>
      <c r="C44" s="158" t="str">
        <f t="shared" ref="C44:C107" si="0">COMPLEX((1-(2*PI()*B44)^2/$C$35^2),(2*PI()*B44/($C$34*$C$35)))</f>
        <v>0.9999999984-0.0000628318530717959i</v>
      </c>
      <c r="D44" s="158" t="str">
        <f t="shared" ref="D44:D107" si="1">IMDIV(COMPLEX($C$12,(2*PI()*B44*$C$11*$C$12*$C$10*0.000001)),COMPLEX(1,2*PI()*B44*$C$10*0.000001*($C$11+$C$12)))</f>
        <v>0.999998412970144-0.00125663505714378i</v>
      </c>
      <c r="E44" s="158" t="str">
        <f t="shared" ref="E44:E107" si="2">COMPLEX($C$8,2*PI()*B44*$C$7*0.000001)</f>
        <v>0.01+0.000138230076757951i</v>
      </c>
      <c r="F44" s="158" t="str">
        <f t="shared" ref="F44:F107" si="3">IMSUM(D44,E44)</f>
        <v>1.00999841297014-0.00111840498038583i</v>
      </c>
      <c r="G44" s="158" t="str">
        <f t="shared" ref="G44:G107" si="4">IMDIV(COMPLEX($C$5,0),F44)</f>
        <v>11.8811922193838+0.0131564410205396i</v>
      </c>
      <c r="H44" s="158" t="str">
        <f t="shared" ref="H44:H107" si="5">IMPRODUCT(COMPLEX($C$31,0),C44,COMPLEX($C$25,0),G44)</f>
        <v>1.08661296510897+0.00113496884793495i</v>
      </c>
      <c r="I44" s="158">
        <f t="shared" ref="I44:I107" si="6">20*LOG10(IMABS(H44))</f>
        <v>0.72150238983220238</v>
      </c>
      <c r="J44" s="158">
        <f t="shared" ref="J44:J107" si="7">IMARGUMENT(H44)*180/PI()</f>
        <v>5.984550461396429E-2</v>
      </c>
      <c r="K44" s="158" t="str">
        <f t="shared" ref="K44:K107" si="8">IMPRODUCT(G44,D44)</f>
        <v>11.881189896422-0.0017739025226667i</v>
      </c>
      <c r="L44" t="str">
        <f t="shared" ref="L44:L107" si="9">IMDIV((IMPRODUCT(COMPLEX($C$31,0),K44)),(IMSUM(COMPLEX(1,0),IMPRODUCT(H44,COMPLEX($C$31,0)))))</f>
        <v>6.55067555273582-0.00507721325625229i</v>
      </c>
      <c r="M44">
        <f t="shared" ref="M44:M107" si="10">20*LOG10(IMABS(L44))</f>
        <v>16.325724406315146</v>
      </c>
      <c r="N44">
        <f t="shared" ref="N44:N107" si="11">IMARGUMENT(L44)*180/PI()</f>
        <v>-4.4408066111347309E-2</v>
      </c>
      <c r="O44" t="str">
        <f t="shared" ref="O44:O107" si="12">IMPRODUCT(IMDIV(COMPLEX(1,0),COMPLEX(0,($C$16*1*10^-12+$C$15*1*10^-9)*2*PI()*B44)),IMDIV(COMPLEX(1,$C$17*1000*$C$15*1*10^-9*2*PI()*B44),COMPLEX(1,$C$17*1000*$C$15*1*10^-9*$C$16*1*10^-12*2*PI()*B44/($C$15*1*10^-9+$C$16*1*10^-12))))</f>
        <v>9802.96049368984-15757915.2185973i</v>
      </c>
      <c r="P44" t="str">
        <f t="shared" ref="P44:P107" si="13">IMPRODUCT(COMPLEX($C$14*1000/($C$14*1000+$C$13*1000),0),COMPLEX($C$26*1*10^-6,0),O44,COMPLEX($C$31,0),K44)</f>
        <v>10.9563639906151-23173.6494022049i</v>
      </c>
      <c r="Q44">
        <f t="shared" ref="Q44:Q107" si="14">20*LOG10(IMABS(P44))</f>
        <v>87.299889614171988</v>
      </c>
      <c r="R44">
        <f t="shared" ref="R44:R107" si="15">IMARGUMENT(P44)*180/PI()</f>
        <v>-89.972910897295407</v>
      </c>
      <c r="S44" t="str">
        <f t="shared" ref="S44:S107" si="16">IMDIV(P44,IMSUM(COMPLEX(1,0),H44))</f>
        <v>-0.790012539700118-11105.8681667662i</v>
      </c>
      <c r="T44">
        <f t="shared" ref="T44:T107" si="17">20*LOG10(IMABS(S44))</f>
        <v>80.911050298663682</v>
      </c>
      <c r="U44">
        <f t="shared" ref="U44:U107" si="18">IMARGUMENT(S44)*180/PI()</f>
        <v>-90.004075717767492</v>
      </c>
    </row>
    <row r="45" spans="1:21" x14ac:dyDescent="0.3">
      <c r="B45">
        <v>100</v>
      </c>
      <c r="C45" s="158" t="str">
        <f t="shared" si="0"/>
        <v>0.99999984-0.000628318530717959i</v>
      </c>
      <c r="D45" s="158" t="str">
        <f t="shared" si="1"/>
        <v>0.999841322069845-0.0125643666386522i</v>
      </c>
      <c r="E45" s="158" t="str">
        <f t="shared" si="2"/>
        <v>0.01+0.00138230076757951i</v>
      </c>
      <c r="F45" s="158" t="str">
        <f t="shared" si="3"/>
        <v>1.00984132206985-0.0111820658710727i</v>
      </c>
      <c r="G45" s="158" t="str">
        <f t="shared" si="4"/>
        <v>11.8815981855389+0.131566029890708i</v>
      </c>
      <c r="H45" s="158" t="str">
        <f t="shared" si="5"/>
        <v>1.08665740593719+0.0113498113758484i</v>
      </c>
      <c r="I45" s="158">
        <f t="shared" si="6"/>
        <v>0.7223266379594151</v>
      </c>
      <c r="J45" s="158">
        <f t="shared" si="7"/>
        <v>0.59841550867406523</v>
      </c>
      <c r="K45" s="158" t="str">
        <f t="shared" si="8"/>
        <v>11.8813658819686-0.0177396025908492i</v>
      </c>
      <c r="L45" t="str">
        <f t="shared" si="9"/>
        <v>6.55029756215415-0.0507692854354805i</v>
      </c>
      <c r="M45">
        <f t="shared" si="10"/>
        <v>16.32548147139816</v>
      </c>
      <c r="N45">
        <f t="shared" si="11"/>
        <v>-0.44407258000899985</v>
      </c>
      <c r="O45" t="str">
        <f t="shared" si="12"/>
        <v>9802.96045613123-1575792.12560112i</v>
      </c>
      <c r="P45" t="str">
        <f t="shared" si="13"/>
        <v>10.9564635332561-2317.42146261636i</v>
      </c>
      <c r="Q45">
        <f t="shared" si="14"/>
        <v>67.300197572256891</v>
      </c>
      <c r="R45">
        <f t="shared" si="15"/>
        <v>-89.729115117100889</v>
      </c>
      <c r="S45" t="str">
        <f t="shared" si="16"/>
        <v>-0.790008962606884-1110.58599728441i</v>
      </c>
      <c r="T45">
        <f t="shared" si="17"/>
        <v>60.911046065801919</v>
      </c>
      <c r="U45">
        <f t="shared" si="18"/>
        <v>-90.040757016395716</v>
      </c>
    </row>
    <row r="46" spans="1:21" x14ac:dyDescent="0.3">
      <c r="B46">
        <v>200</v>
      </c>
      <c r="C46" s="158" t="str">
        <f t="shared" si="0"/>
        <v>0.99999936-0.00125663706143592i</v>
      </c>
      <c r="D46" s="158" t="str">
        <f t="shared" si="1"/>
        <v>0.999365591789126-0.025116717089234i</v>
      </c>
      <c r="E46" s="158" t="str">
        <f t="shared" si="2"/>
        <v>0.01+0.00276460153515902i</v>
      </c>
      <c r="F46" s="158" t="str">
        <f t="shared" si="3"/>
        <v>1.00936559178913-0.022352115554075i</v>
      </c>
      <c r="G46" s="158" t="str">
        <f t="shared" si="4"/>
        <v>11.8828285013285+0.263141876374204i</v>
      </c>
      <c r="H46" s="158" t="str">
        <f t="shared" si="5"/>
        <v>1.08679208671389+0.0227003675942353i</v>
      </c>
      <c r="I46" s="158">
        <f t="shared" si="6"/>
        <v>0.72482371001435386</v>
      </c>
      <c r="J46" s="158">
        <f t="shared" si="7"/>
        <v>1.196591483880175</v>
      </c>
      <c r="K46" s="158" t="str">
        <f t="shared" si="8"/>
        <v>11.8818991974221-0.0354827046805469i</v>
      </c>
      <c r="L46" t="str">
        <f t="shared" si="9"/>
        <v>6.54915239542087-0.101521319461922i</v>
      </c>
      <c r="M46">
        <f t="shared" si="10"/>
        <v>16.324745388682008</v>
      </c>
      <c r="N46">
        <f t="shared" si="11"/>
        <v>-0.88809619028195186</v>
      </c>
      <c r="O46" t="str">
        <f t="shared" si="12"/>
        <v>9802.9603423173-787896.977560202i</v>
      </c>
      <c r="P46" t="str">
        <f t="shared" si="13"/>
        <v>10.9567651771336-1158.79637814486i</v>
      </c>
      <c r="Q46">
        <f t="shared" si="14"/>
        <v>61.280530836123212</v>
      </c>
      <c r="R46">
        <f t="shared" si="15"/>
        <v>-89.458267469319907</v>
      </c>
      <c r="S46" t="str">
        <f t="shared" si="16"/>
        <v>-0.789998124649429-555.291757274095i</v>
      </c>
      <c r="T46">
        <f t="shared" si="17"/>
        <v>54.890433327546972</v>
      </c>
      <c r="U46">
        <f t="shared" si="18"/>
        <v>-90.081513055497425</v>
      </c>
    </row>
    <row r="47" spans="1:21" x14ac:dyDescent="0.3">
      <c r="B47">
        <v>300</v>
      </c>
      <c r="C47" s="158" t="str">
        <f t="shared" si="0"/>
        <v>0.99999856-0.00188495559215388i</v>
      </c>
      <c r="D47" s="158" t="str">
        <f t="shared" si="1"/>
        <v>0.99857371823689-0.0376450734395918i</v>
      </c>
      <c r="E47" s="158" t="str">
        <f t="shared" si="2"/>
        <v>0.01+0.00414690230273853i</v>
      </c>
      <c r="F47" s="158" t="str">
        <f t="shared" si="3"/>
        <v>1.00857371823689-0.0334981711368533i</v>
      </c>
      <c r="G47" s="158" t="str">
        <f t="shared" si="4"/>
        <v>11.8848794130726+0.394737357638009i</v>
      </c>
      <c r="H47" s="158" t="str">
        <f t="shared" si="5"/>
        <v>1.08701659344582+0.0340524135742303i</v>
      </c>
      <c r="I47" s="158">
        <f t="shared" si="6"/>
        <v>0.7289833283140007</v>
      </c>
      <c r="J47" s="158">
        <f t="shared" si="7"/>
        <v>1.7942888304729225</v>
      </c>
      <c r="K47" s="158" t="str">
        <f t="shared" si="8"/>
        <v>11.8827881431266-0.0532328073822191i</v>
      </c>
      <c r="L47" t="str">
        <f t="shared" si="9"/>
        <v>6.54724465016186-0.152238870241103i</v>
      </c>
      <c r="M47">
        <f t="shared" si="10"/>
        <v>16.323518863755318</v>
      </c>
      <c r="N47">
        <f t="shared" si="11"/>
        <v>-1.3320218944276416</v>
      </c>
      <c r="O47" t="str">
        <f t="shared" si="12"/>
        <v>9802.96015262743-525265.668106377i</v>
      </c>
      <c r="P47" t="str">
        <f t="shared" si="13"/>
        <v>10.9572679152791-772.626097162112i</v>
      </c>
      <c r="Q47">
        <f t="shared" si="14"/>
        <v>57.760260852803576</v>
      </c>
      <c r="R47">
        <f t="shared" si="15"/>
        <v>-89.187494281076098</v>
      </c>
      <c r="S47" t="str">
        <f t="shared" si="16"/>
        <v>-0.789980067131051-370.193125852695i</v>
      </c>
      <c r="T47">
        <f t="shared" si="17"/>
        <v>51.36858677775016</v>
      </c>
      <c r="U47">
        <f t="shared" si="18"/>
        <v>-90.122267140796453</v>
      </c>
    </row>
    <row r="48" spans="1:21" x14ac:dyDescent="0.3">
      <c r="B48">
        <v>400</v>
      </c>
      <c r="C48" s="158" t="str">
        <f t="shared" si="0"/>
        <v>0.99999744-0.00251327412287183i</v>
      </c>
      <c r="D48" s="158" t="str">
        <f t="shared" si="1"/>
        <v>0.997467211723865-0.0501375340736509i</v>
      </c>
      <c r="E48" s="158" t="str">
        <f t="shared" si="2"/>
        <v>0.01+0.00552920307031804i</v>
      </c>
      <c r="F48" s="158" t="str">
        <f t="shared" si="3"/>
        <v>1.00746721172386-0.0446083310033329i</v>
      </c>
      <c r="G48" s="158" t="str">
        <f t="shared" si="4"/>
        <v>11.8877514991496+0.52636229505877i</v>
      </c>
      <c r="H48" s="158" t="str">
        <f t="shared" si="5"/>
        <v>1.08733098431152+0.0454066943878788i</v>
      </c>
      <c r="I48" s="158">
        <f t="shared" si="6"/>
        <v>0.73480224755324342</v>
      </c>
      <c r="J48" s="158">
        <f t="shared" si="7"/>
        <v>2.3912693278440087</v>
      </c>
      <c r="K48" s="158" t="str">
        <f t="shared" si="8"/>
        <v>11.8840328490265-0.070993415038862i</v>
      </c>
      <c r="L48" t="str">
        <f t="shared" si="9"/>
        <v>6.54457562377523-0.202904745029823i</v>
      </c>
      <c r="M48">
        <f t="shared" si="10"/>
        <v>16.321802315685574</v>
      </c>
      <c r="N48">
        <f t="shared" si="11"/>
        <v>-1.775800822687702</v>
      </c>
      <c r="O48" t="str">
        <f t="shared" si="12"/>
        <v>9802.9598870615-393950.318299288i</v>
      </c>
      <c r="P48" t="str">
        <f t="shared" si="13"/>
        <v>10.9579717451773-579.569534210652i</v>
      </c>
      <c r="Q48">
        <f t="shared" si="14"/>
        <v>55.263663193026112</v>
      </c>
      <c r="R48">
        <f t="shared" si="15"/>
        <v>-88.916832755407938</v>
      </c>
      <c r="S48" t="str">
        <f t="shared" si="16"/>
        <v>-0.789954798660304-277.643396917083i</v>
      </c>
      <c r="T48">
        <f t="shared" si="17"/>
        <v>48.869782142598687</v>
      </c>
      <c r="U48">
        <f t="shared" si="18"/>
        <v>-90.163018297353361</v>
      </c>
    </row>
    <row r="49" spans="2:21" x14ac:dyDescent="0.3">
      <c r="B49">
        <v>500</v>
      </c>
      <c r="C49" s="158" t="str">
        <f t="shared" si="0"/>
        <v>0.999996-0.00314159265358979i</v>
      </c>
      <c r="D49" s="158" t="str">
        <f t="shared" si="1"/>
        <v>0.996048176605951-0.0625823111830009i</v>
      </c>
      <c r="E49" s="158" t="str">
        <f t="shared" si="2"/>
        <v>0.01+0.00691150383789755i</v>
      </c>
      <c r="F49" s="158" t="str">
        <f t="shared" si="3"/>
        <v>1.00604817660595-0.0556708073451033i</v>
      </c>
      <c r="G49" s="158" t="str">
        <f t="shared" si="4"/>
        <v>11.8914455697609+0.658026514796055i</v>
      </c>
      <c r="H49" s="158" t="str">
        <f t="shared" si="5"/>
        <v>1.08773534080565+0.0567639553364817i</v>
      </c>
      <c r="I49" s="158">
        <f t="shared" si="6"/>
        <v>0.74227593901900257</v>
      </c>
      <c r="J49" s="158">
        <f t="shared" si="7"/>
        <v>2.987296061940278</v>
      </c>
      <c r="K49" s="158" t="str">
        <f t="shared" si="8"/>
        <v>11.8856334970849-0.0887680368415147i</v>
      </c>
      <c r="L49" t="str">
        <f t="shared" si="9"/>
        <v>6.54114712953009-0.253501809611097i</v>
      </c>
      <c r="M49">
        <f t="shared" si="10"/>
        <v>16.319596330502112</v>
      </c>
      <c r="N49">
        <f t="shared" si="11"/>
        <v>-2.2193842051114676</v>
      </c>
      <c r="O49" t="str">
        <f t="shared" si="12"/>
        <v>9802.95954561971-315161.352350852i</v>
      </c>
      <c r="P49" t="str">
        <f t="shared" si="13"/>
        <v>10.9588766632285-463.758477699814i</v>
      </c>
      <c r="Q49">
        <f t="shared" si="14"/>
        <v>53.328261675612936</v>
      </c>
      <c r="R49">
        <f t="shared" si="15"/>
        <v>-88.646320063327053</v>
      </c>
      <c r="S49" t="str">
        <f t="shared" si="16"/>
        <v>-0.789922331274158-222.11322935451i</v>
      </c>
      <c r="T49">
        <f t="shared" si="17"/>
        <v>46.931543458301689</v>
      </c>
      <c r="U49">
        <f t="shared" si="18"/>
        <v>-90.203765552579256</v>
      </c>
    </row>
    <row r="50" spans="2:21" x14ac:dyDescent="0.3">
      <c r="B50">
        <v>600</v>
      </c>
      <c r="C50" s="158" t="str">
        <f t="shared" si="0"/>
        <v>0.99999424-0.00376991118430775i</v>
      </c>
      <c r="D50" s="158" t="str">
        <f t="shared" si="1"/>
        <v>0.994319301312534-0.0749677675228722i</v>
      </c>
      <c r="E50" s="158" t="str">
        <f t="shared" si="2"/>
        <v>0.01+0.00829380460547705i</v>
      </c>
      <c r="F50" s="158" t="str">
        <f t="shared" si="3"/>
        <v>1.00431930131253-0.0666739629173951i</v>
      </c>
      <c r="G50" s="158" t="str">
        <f t="shared" si="4"/>
        <v>11.8959626674046+0.789739849385242i</v>
      </c>
      <c r="H50" s="158" t="str">
        <f t="shared" si="5"/>
        <v>1.0882297677839+0.0681249420266261i</v>
      </c>
      <c r="I50" s="158">
        <f t="shared" si="6"/>
        <v>0.7513986051879844</v>
      </c>
      <c r="J50" s="158">
        <f t="shared" si="7"/>
        <v>3.582133851032923</v>
      </c>
      <c r="K50" s="158" t="str">
        <f t="shared" si="8"/>
        <v>11.887590321326-0.106560188451355i</v>
      </c>
      <c r="L50" t="str">
        <f t="shared" si="9"/>
        <v>6.53696149348986-0.304013007586272i</v>
      </c>
      <c r="M50">
        <f t="shared" si="10"/>
        <v>16.316901660532672</v>
      </c>
      <c r="N50">
        <f t="shared" si="11"/>
        <v>-2.6627234045612682</v>
      </c>
      <c r="O50" t="str">
        <f t="shared" si="12"/>
        <v>9802.959128302-262635.578331701i</v>
      </c>
      <c r="P50" t="str">
        <f t="shared" si="13"/>
        <v>10.9599826646683-386.570195025052i</v>
      </c>
      <c r="Q50">
        <f t="shared" si="14"/>
        <v>51.748056905591504</v>
      </c>
      <c r="R50">
        <f t="shared" si="15"/>
        <v>-88.375993333224883</v>
      </c>
      <c r="S50" t="str">
        <f t="shared" si="16"/>
        <v>-0.78988268042432-185.09284288358i</v>
      </c>
      <c r="T50">
        <f t="shared" si="17"/>
        <v>45.347871608945667</v>
      </c>
      <c r="U50">
        <f t="shared" si="18"/>
        <v>-90.244507937013267</v>
      </c>
    </row>
    <row r="51" spans="2:21" x14ac:dyDescent="0.3">
      <c r="B51">
        <v>700</v>
      </c>
      <c r="C51" s="158" t="str">
        <f t="shared" si="0"/>
        <v>0.99999216-0.00439822971502571i</v>
      </c>
      <c r="D51" s="158" t="str">
        <f t="shared" si="1"/>
        <v>0.99228384567748-0.0872824521740509i</v>
      </c>
      <c r="E51" s="158" t="str">
        <f t="shared" si="2"/>
        <v>0.01+0.00967610537305656i</v>
      </c>
      <c r="F51" s="158" t="str">
        <f t="shared" si="3"/>
        <v>1.00228384567748-0.0776063468009943i</v>
      </c>
      <c r="G51" s="158" t="str">
        <f t="shared" si="4"/>
        <v>11.901304067483+0.921512139329018i</v>
      </c>
      <c r="H51" s="158" t="str">
        <f t="shared" si="5"/>
        <v>1.0888143935205+0.0794904004458674i</v>
      </c>
      <c r="I51" s="158">
        <f t="shared" si="6"/>
        <v>0.76216319832640922</v>
      </c>
      <c r="J51" s="158">
        <f t="shared" si="7"/>
        <v>4.1755496632414575</v>
      </c>
      <c r="K51" s="158" t="str">
        <f t="shared" si="8"/>
        <v>11.8899036078879-0.124373393627043i</v>
      </c>
      <c r="L51" t="str">
        <f t="shared" si="9"/>
        <v>6.532021550574-0.354421379482655i</v>
      </c>
      <c r="M51">
        <f t="shared" si="10"/>
        <v>16.313719223554024</v>
      </c>
      <c r="N51">
        <f t="shared" si="11"/>
        <v>-3.1057699494927067</v>
      </c>
      <c r="O51" t="str">
        <f t="shared" si="12"/>
        <v>9802.95863510835-225117.342557811i</v>
      </c>
      <c r="P51" t="str">
        <f t="shared" si="13"/>
        <v>10.961289743465-331.452090444117i</v>
      </c>
      <c r="Q51">
        <f t="shared" si="14"/>
        <v>50.413162352282896</v>
      </c>
      <c r="R51">
        <f t="shared" si="15"/>
        <v>-88.105889640349645</v>
      </c>
      <c r="S51" t="str">
        <f t="shared" si="16"/>
        <v>-0.789835864958027-158.649474602863i</v>
      </c>
      <c r="T51">
        <f t="shared" si="17"/>
        <v>44.008880404255535</v>
      </c>
      <c r="U51">
        <f t="shared" si="18"/>
        <v>-90.285244485094694</v>
      </c>
    </row>
    <row r="52" spans="2:21" x14ac:dyDescent="0.3">
      <c r="B52">
        <v>800</v>
      </c>
      <c r="C52" s="158" t="str">
        <f t="shared" si="0"/>
        <v>0.99998976-0.00502654824574367i</v>
      </c>
      <c r="D52" s="158" t="str">
        <f t="shared" si="1"/>
        <v>0.989945625683656-0.0995151350834781i</v>
      </c>
      <c r="E52" s="158" t="str">
        <f t="shared" si="2"/>
        <v>0.01+0.0110584061406361i</v>
      </c>
      <c r="F52" s="158" t="str">
        <f t="shared" si="3"/>
        <v>0.999945625683656-0.088456728942842i</v>
      </c>
      <c r="G52" s="158" t="str">
        <f t="shared" si="4"/>
        <v>11.9074712790484+1.05335323468746i</v>
      </c>
      <c r="H52" s="158" t="str">
        <f t="shared" si="5"/>
        <v>1.08948936977898+0.0908610770380045i</v>
      </c>
      <c r="I52" s="158">
        <f t="shared" si="6"/>
        <v>0.77456144297422769</v>
      </c>
      <c r="J52" s="158">
        <f t="shared" si="7"/>
        <v>4.767313023888061</v>
      </c>
      <c r="K52" s="158" t="str">
        <f t="shared" si="8"/>
        <v>11.8925736950883-0.142211185858557i</v>
      </c>
      <c r="L52" t="str">
        <f t="shared" si="9"/>
        <v>6.52633063976859-0.404710081631822i</v>
      </c>
      <c r="M52">
        <f t="shared" si="10"/>
        <v>16.310050101756122</v>
      </c>
      <c r="N52">
        <f t="shared" si="11"/>
        <v>-3.5484755664547776</v>
      </c>
      <c r="O52" t="str">
        <f t="shared" si="12"/>
        <v>9802.95806603885-196978.818187165i</v>
      </c>
      <c r="P52" t="str">
        <f t="shared" si="13"/>
        <v>10.9627978921957-290.127869547933i</v>
      </c>
      <c r="Q52">
        <f t="shared" si="14"/>
        <v>49.257985363336189</v>
      </c>
      <c r="R52">
        <f t="shared" si="15"/>
        <v>-87.836045996370629</v>
      </c>
      <c r="S52" t="str">
        <f t="shared" si="16"/>
        <v>-0.789781907095356-138.816743127968i</v>
      </c>
      <c r="T52">
        <f t="shared" si="17"/>
        <v>42.848977593228867</v>
      </c>
      <c r="U52">
        <f t="shared" si="18"/>
        <v>-90.325974235928697</v>
      </c>
    </row>
    <row r="53" spans="2:21" x14ac:dyDescent="0.3">
      <c r="B53">
        <v>900</v>
      </c>
      <c r="C53" s="158" t="str">
        <f t="shared" si="0"/>
        <v>0.99998704-0.00565486677646163i</v>
      </c>
      <c r="D53" s="158" t="str">
        <f t="shared" si="1"/>
        <v>0.987308995753231-0.111654840169906i</v>
      </c>
      <c r="E53" s="158" t="str">
        <f t="shared" si="2"/>
        <v>0.01+0.0124407069082156i</v>
      </c>
      <c r="F53" s="158" t="str">
        <f t="shared" si="3"/>
        <v>0.997308995753231-0.0992141332616904i</v>
      </c>
      <c r="G53" s="158" t="str">
        <f t="shared" si="4"/>
        <v>11.9144660456842+1.18527299666601i</v>
      </c>
      <c r="H53" s="158" t="str">
        <f t="shared" si="5"/>
        <v>1.09025487189557+0.102237718777829i</v>
      </c>
      <c r="I53" s="158">
        <f t="shared" si="6"/>
        <v>0.78858386216194321</v>
      </c>
      <c r="J53" s="158">
        <f t="shared" si="7"/>
        <v>5.3571964108468038</v>
      </c>
      <c r="K53" s="158" t="str">
        <f t="shared" si="8"/>
        <v>11.8956009735009-0.1600771100089i</v>
      </c>
      <c r="L53" t="str">
        <f t="shared" si="9"/>
        <v>6.51989259850386-0.454862404774969i</v>
      </c>
      <c r="M53">
        <f t="shared" si="10"/>
        <v>16.305895540526222</v>
      </c>
      <c r="N53">
        <f t="shared" si="11"/>
        <v>-3.9907922122559016</v>
      </c>
      <c r="O53" t="str">
        <f t="shared" si="12"/>
        <v>9802.95742109355-175093.434751965i</v>
      </c>
      <c r="P53" t="str">
        <f t="shared" si="13"/>
        <v>10.964507101897-257.999594085781i</v>
      </c>
      <c r="Q53">
        <f t="shared" si="14"/>
        <v>48.240217142412078</v>
      </c>
      <c r="R53">
        <f t="shared" si="15"/>
        <v>-87.566499339047311</v>
      </c>
      <c r="S53" t="str">
        <f t="shared" si="16"/>
        <v>-0.789720832402258-123.391103303832i</v>
      </c>
      <c r="T53">
        <f t="shared" si="17"/>
        <v>41.825854841349553</v>
      </c>
      <c r="U53">
        <f t="shared" si="18"/>
        <v>-90.366696234044042</v>
      </c>
    </row>
    <row r="54" spans="2:21" x14ac:dyDescent="0.3">
      <c r="B54">
        <v>1000</v>
      </c>
      <c r="C54" s="158" t="str">
        <f t="shared" si="0"/>
        <v>0.999984-0.00628318530717959i</v>
      </c>
      <c r="D54" s="158" t="str">
        <f t="shared" si="1"/>
        <v>0.984378828735588-0.123690876796825i</v>
      </c>
      <c r="E54" s="158" t="str">
        <f t="shared" si="2"/>
        <v>0.01+0.0138230076757951i</v>
      </c>
      <c r="F54" s="158" t="str">
        <f t="shared" si="3"/>
        <v>0.994378828735588-0.10986786912103i</v>
      </c>
      <c r="G54" s="158" t="str">
        <f t="shared" si="4"/>
        <v>11.9222903465256+1.31728129920122i</v>
      </c>
      <c r="H54" s="158" t="str">
        <f t="shared" si="5"/>
        <v>1.09111109887594+0.113621073245278i</v>
      </c>
      <c r="I54" s="158">
        <f t="shared" si="6"/>
        <v>0.80421980719573716</v>
      </c>
      <c r="J54" s="158">
        <f t="shared" si="7"/>
        <v>5.9449756361542612</v>
      </c>
      <c r="K54" s="158" t="str">
        <f t="shared" si="8"/>
        <v>11.8989858860447-0.177974723965084i</v>
      </c>
      <c r="L54" t="str">
        <f t="shared" si="9"/>
        <v>6.51271175621279-0.504861792352427i</v>
      </c>
      <c r="M54">
        <f t="shared" si="10"/>
        <v>16.301256947051193</v>
      </c>
      <c r="N54">
        <f t="shared" si="11"/>
        <v>-4.4326721057427898</v>
      </c>
      <c r="O54" t="str">
        <f t="shared" si="12"/>
        <v>9802.95670027235-157585.249971531i</v>
      </c>
      <c r="P54" t="str">
        <f t="shared" si="13"/>
        <v>10.9664173618915-232.308503896868i</v>
      </c>
      <c r="Q54">
        <f t="shared" si="14"/>
        <v>47.330969346442942</v>
      </c>
      <c r="R54">
        <f t="shared" si="15"/>
        <v>-87.297286522020684</v>
      </c>
      <c r="S54" t="str">
        <f t="shared" si="16"/>
        <v>-0.789652669760787-111.050428089577i</v>
      </c>
      <c r="T54">
        <f t="shared" si="17"/>
        <v>40.910624327306138</v>
      </c>
      <c r="U54">
        <f t="shared" si="18"/>
        <v>-90.407409530142331</v>
      </c>
    </row>
    <row r="55" spans="2:21" x14ac:dyDescent="0.3">
      <c r="B55">
        <f>B54+1000</f>
        <v>2000</v>
      </c>
      <c r="C55" s="158" t="str">
        <f t="shared" si="0"/>
        <v>0.999936-0.0125663706143592i</v>
      </c>
      <c r="D55" s="158" t="str">
        <f t="shared" si="1"/>
        <v>0.940325838535681-0.236254670943042i</v>
      </c>
      <c r="E55" s="158" t="str">
        <f t="shared" si="2"/>
        <v>0.01+0.0276460153515902i</v>
      </c>
      <c r="F55" s="158" t="str">
        <f t="shared" si="3"/>
        <v>0.950325838535681-0.208608655591452i</v>
      </c>
      <c r="G55" s="158" t="str">
        <f t="shared" si="4"/>
        <v>12.0467643101235+2.64441858261397i</v>
      </c>
      <c r="H55" s="158" t="str">
        <f t="shared" si="5"/>
        <v>1.10472420096901+0.227988862586716i</v>
      </c>
      <c r="I55" s="158">
        <f t="shared" si="6"/>
        <v>1.0462177691962502</v>
      </c>
      <c r="J55" s="158">
        <f t="shared" si="7"/>
        <v>11.660780079080931</v>
      </c>
      <c r="K55" s="158" t="str">
        <f t="shared" si="8"/>
        <v>11.9526399936297-0.359489216880791i</v>
      </c>
      <c r="L55" t="str">
        <f t="shared" si="9"/>
        <v>6.40133680919882-0.992945530254151i</v>
      </c>
      <c r="M55">
        <f t="shared" si="10"/>
        <v>16.228670855170723</v>
      </c>
      <c r="N55">
        <f t="shared" si="11"/>
        <v>-8.8171862774998022</v>
      </c>
      <c r="O55" t="str">
        <f t="shared" si="12"/>
        <v>9802.94531889937-78801.7725646994i</v>
      </c>
      <c r="P55" t="str">
        <f t="shared" si="13"/>
        <v>10.9965736876366-117.019271358234i</v>
      </c>
      <c r="Q55">
        <f t="shared" si="14"/>
        <v>41.403331116446424</v>
      </c>
      <c r="R55">
        <f t="shared" si="15"/>
        <v>-84.631547582148883</v>
      </c>
      <c r="S55" t="str">
        <f t="shared" si="16"/>
        <v>-0.7885898505074-55.5129653573503i</v>
      </c>
      <c r="T55">
        <f t="shared" si="17"/>
        <v>34.888764838940553</v>
      </c>
      <c r="U55">
        <f t="shared" si="18"/>
        <v>-90.813860888721877</v>
      </c>
    </row>
    <row r="56" spans="2:21" x14ac:dyDescent="0.3">
      <c r="B56">
        <f t="shared" ref="B56:B63" si="19">B55+1000</f>
        <v>3000</v>
      </c>
      <c r="C56" s="158" t="str">
        <f t="shared" si="0"/>
        <v>0.999856-0.0188495559215388i</v>
      </c>
      <c r="D56" s="158" t="str">
        <f t="shared" si="1"/>
        <v>0.875096602967029-0.329668209730796i</v>
      </c>
      <c r="E56" s="158" t="str">
        <f t="shared" si="2"/>
        <v>0.01+0.0414690230273853i</v>
      </c>
      <c r="F56" s="158" t="str">
        <f t="shared" si="3"/>
        <v>0.885096602967029-0.288199186703411i</v>
      </c>
      <c r="G56" s="158" t="str">
        <f t="shared" si="4"/>
        <v>12.2581808425717+3.991426175911i</v>
      </c>
      <c r="H56" s="158" t="str">
        <f t="shared" si="5"/>
        <v>1.12781041543875+0.343857448375008i</v>
      </c>
      <c r="I56" s="158">
        <f t="shared" si="6"/>
        <v>1.4307549662581689</v>
      </c>
      <c r="J56" s="158">
        <f t="shared" si="7"/>
        <v>16.955908463948923</v>
      </c>
      <c r="K56" s="158" t="str">
        <f t="shared" si="8"/>
        <v>12.0429387355752-0.548249045393558i</v>
      </c>
      <c r="L56" t="str">
        <f t="shared" si="9"/>
        <v>6.22372875169428-1.44928497276508i</v>
      </c>
      <c r="M56">
        <f t="shared" si="10"/>
        <v>16.110349688983209</v>
      </c>
      <c r="N56">
        <f t="shared" si="11"/>
        <v>-13.108540012583866</v>
      </c>
      <c r="O56" t="str">
        <f t="shared" si="12"/>
        <v>9802.92635000317-52544.6789882589i</v>
      </c>
      <c r="P56" t="str">
        <f t="shared" si="13"/>
        <v>11.0467997482335-78.9895970410534i</v>
      </c>
      <c r="Q56">
        <f t="shared" si="14"/>
        <v>38.0355190068544</v>
      </c>
      <c r="R56">
        <f t="shared" si="15"/>
        <v>-82.038744516217278</v>
      </c>
      <c r="S56" t="str">
        <f t="shared" si="16"/>
        <v>-0.786872839210375-36.9953189359378i</v>
      </c>
      <c r="T56">
        <f t="shared" si="17"/>
        <v>31.364899786484411</v>
      </c>
      <c r="U56">
        <f t="shared" si="18"/>
        <v>-91.218470260839212</v>
      </c>
    </row>
    <row r="57" spans="2:21" x14ac:dyDescent="0.3">
      <c r="B57">
        <f t="shared" si="19"/>
        <v>4000</v>
      </c>
      <c r="C57" s="158" t="str">
        <f t="shared" si="0"/>
        <v>0.999744-0.0251327412287183i</v>
      </c>
      <c r="D57" s="158" t="str">
        <f t="shared" si="1"/>
        <v>0.797700579683177-0.400459611045364i</v>
      </c>
      <c r="E57" s="158" t="str">
        <f t="shared" si="2"/>
        <v>0.01+0.0552920307031804i</v>
      </c>
      <c r="F57" s="158" t="str">
        <f t="shared" si="3"/>
        <v>0.807700579683177-0.345167580342184i</v>
      </c>
      <c r="G57" s="158" t="str">
        <f t="shared" si="4"/>
        <v>12.5627279123548+5.36863103119924i</v>
      </c>
      <c r="H57" s="158" t="str">
        <f t="shared" si="5"/>
        <v>1.16098975491373+0.461994688618481i</v>
      </c>
      <c r="I57" s="158">
        <f t="shared" si="6"/>
        <v>1.9349645780171976</v>
      </c>
      <c r="J57" s="158">
        <f t="shared" si="7"/>
        <v>21.699179950729089</v>
      </c>
      <c r="K57" s="158" t="str">
        <f t="shared" si="8"/>
        <v>12.1712152326876-0.748305047757615i</v>
      </c>
      <c r="L57" t="str">
        <f t="shared" si="9"/>
        <v>5.99059901769209-1.86214159917507i</v>
      </c>
      <c r="M57">
        <f t="shared" si="10"/>
        <v>15.949982385474978</v>
      </c>
      <c r="N57">
        <f t="shared" si="11"/>
        <v>-17.267542149140834</v>
      </c>
      <c r="O57" t="str">
        <f t="shared" si="12"/>
        <v>9802.89979367169-39419.1813340142i</v>
      </c>
      <c r="P57" t="str">
        <f t="shared" si="13"/>
        <v>11.1170003684067-60.2930298871165i</v>
      </c>
      <c r="Q57">
        <f t="shared" si="14"/>
        <v>35.750535105185527</v>
      </c>
      <c r="R57">
        <f t="shared" si="15"/>
        <v>-79.552975857876191</v>
      </c>
      <c r="S57" t="str">
        <f t="shared" si="16"/>
        <v>-0.784576671601692-27.7329216835714i</v>
      </c>
      <c r="T57">
        <f t="shared" si="17"/>
        <v>28.863386986909447</v>
      </c>
      <c r="U57">
        <f t="shared" si="18"/>
        <v>-91.620490822214364</v>
      </c>
    </row>
    <row r="58" spans="2:21" x14ac:dyDescent="0.3">
      <c r="B58">
        <f t="shared" si="19"/>
        <v>5000</v>
      </c>
      <c r="C58" s="158" t="str">
        <f t="shared" si="0"/>
        <v>0.9996-0.0314159265358979i</v>
      </c>
      <c r="D58" s="158" t="str">
        <f t="shared" si="1"/>
        <v>0.716346453555555-0.449202627285372i</v>
      </c>
      <c r="E58" s="158" t="str">
        <f t="shared" si="2"/>
        <v>0.01+0.0691150383789755i</v>
      </c>
      <c r="F58" s="158" t="str">
        <f t="shared" si="3"/>
        <v>0.726346453555555-0.380087588906397i</v>
      </c>
      <c r="G58" s="158" t="str">
        <f t="shared" si="4"/>
        <v>12.9695894910512+6.7868163665266i</v>
      </c>
      <c r="H58" s="158" t="str">
        <f t="shared" si="5"/>
        <v>1.20517932187606+0.583186428743118i</v>
      </c>
      <c r="I58" s="158">
        <f t="shared" si="6"/>
        <v>2.5347457541441116</v>
      </c>
      <c r="J58" s="158">
        <f t="shared" si="7"/>
        <v>25.822345777101951</v>
      </c>
      <c r="K58" s="158" t="str">
        <f t="shared" si="8"/>
        <v>12.339375178733-0.964261839098823i</v>
      </c>
      <c r="L58" t="str">
        <f t="shared" si="9"/>
        <v>5.71469203782831-2.22377037339923i</v>
      </c>
      <c r="M58">
        <f t="shared" si="10"/>
        <v>15.752208750105867</v>
      </c>
      <c r="N58">
        <f t="shared" si="11"/>
        <v>-21.262611146257552</v>
      </c>
      <c r="O58" t="str">
        <f t="shared" si="12"/>
        <v>9802.86565002846-31546.3220089994i</v>
      </c>
      <c r="P58" t="str">
        <f t="shared" si="13"/>
        <v>11.2069472030626-49.3511924631696i</v>
      </c>
      <c r="Q58">
        <f t="shared" si="14"/>
        <v>34.084326175355343</v>
      </c>
      <c r="R58">
        <f t="shared" si="15"/>
        <v>-77.205927083206461</v>
      </c>
      <c r="S58" t="str">
        <f t="shared" si="16"/>
        <v>-0.78179477916698-22.1729180356632i</v>
      </c>
      <c r="T58">
        <f t="shared" si="17"/>
        <v>26.921852812895871</v>
      </c>
      <c r="U58">
        <f t="shared" si="18"/>
        <v>-92.019354992426898</v>
      </c>
    </row>
    <row r="59" spans="2:21" x14ac:dyDescent="0.3">
      <c r="B59">
        <f t="shared" si="19"/>
        <v>6000</v>
      </c>
      <c r="C59" s="158" t="str">
        <f t="shared" si="0"/>
        <v>0.999424-0.0376991118430775i</v>
      </c>
      <c r="D59" s="158" t="str">
        <f t="shared" si="1"/>
        <v>0.637062698861848-0.478965717318149i</v>
      </c>
      <c r="E59" s="158" t="str">
        <f t="shared" si="2"/>
        <v>0.01+0.0829380460547705i</v>
      </c>
      <c r="F59" s="158" t="str">
        <f t="shared" si="3"/>
        <v>0.647062698861848-0.396027671263379i</v>
      </c>
      <c r="G59" s="158" t="str">
        <f t="shared" si="4"/>
        <v>13.4915272164261+8.2573421628319i</v>
      </c>
      <c r="H59" s="158" t="str">
        <f t="shared" si="5"/>
        <v>1.2616477790934+0.708236562960816i</v>
      </c>
      <c r="I59" s="158">
        <f t="shared" si="6"/>
        <v>3.2084270723987238</v>
      </c>
      <c r="J59" s="158">
        <f t="shared" si="7"/>
        <v>29.308041320316061</v>
      </c>
      <c r="K59" s="158" t="str">
        <f t="shared" si="8"/>
        <v>12.5499325524267-1.20153432725344i</v>
      </c>
      <c r="L59" t="str">
        <f t="shared" si="9"/>
        <v>5.40924879958079-2.53049103616348i</v>
      </c>
      <c r="M59">
        <f t="shared" si="10"/>
        <v>15.522222266031129</v>
      </c>
      <c r="N59">
        <f t="shared" si="11"/>
        <v>-25.070579296426953</v>
      </c>
      <c r="O59" t="str">
        <f t="shared" si="12"/>
        <v>9802.82391923194-26299.781806119i</v>
      </c>
      <c r="P59" t="str">
        <f t="shared" si="13"/>
        <v>11.3161627197306-42.3113808811141i</v>
      </c>
      <c r="Q59">
        <f t="shared" si="14"/>
        <v>32.829184490621103</v>
      </c>
      <c r="R59">
        <f t="shared" si="15"/>
        <v>-75.026709345560519</v>
      </c>
      <c r="S59" t="str">
        <f t="shared" si="16"/>
        <v>-0.778630129259735-18.4643811209583i</v>
      </c>
      <c r="T59">
        <f t="shared" si="17"/>
        <v>25.334411100328914</v>
      </c>
      <c r="U59">
        <f t="shared" si="18"/>
        <v>-92.414692601735382</v>
      </c>
    </row>
    <row r="60" spans="2:21" x14ac:dyDescent="0.3">
      <c r="B60">
        <f t="shared" si="19"/>
        <v>7000</v>
      </c>
      <c r="C60" s="158" t="str">
        <f t="shared" si="0"/>
        <v>0.999216-0.0439822971502571i</v>
      </c>
      <c r="D60" s="158" t="str">
        <f t="shared" si="1"/>
        <v>0.563496499860854-0.493757567335173i</v>
      </c>
      <c r="E60" s="158" t="str">
        <f t="shared" si="2"/>
        <v>0.01+0.0967610537305656i</v>
      </c>
      <c r="F60" s="158" t="str">
        <f t="shared" si="3"/>
        <v>0.573496499860854-0.396996513604607i</v>
      </c>
      <c r="G60" s="158" t="str">
        <f t="shared" si="4"/>
        <v>14.1457241665365+9.79221874569411i</v>
      </c>
      <c r="H60" s="158" t="str">
        <f t="shared" si="5"/>
        <v>1.3320938018532+0.837959714706595i</v>
      </c>
      <c r="I60" s="158">
        <f t="shared" si="6"/>
        <v>3.9386470316365201</v>
      </c>
      <c r="J60" s="158">
        <f t="shared" si="7"/>
        <v>32.172133719664231</v>
      </c>
      <c r="K60" s="158" t="str">
        <f t="shared" si="8"/>
        <v>12.8060481625282-1.46667736359296i</v>
      </c>
      <c r="L60" t="str">
        <f t="shared" si="9"/>
        <v>5.08673173268465-2.78220273076037i</v>
      </c>
      <c r="M60">
        <f t="shared" si="10"/>
        <v>15.265394688578393</v>
      </c>
      <c r="N60">
        <f t="shared" si="11"/>
        <v>-28.676582671355632</v>
      </c>
      <c r="O60" t="str">
        <f t="shared" si="12"/>
        <v>9802.7746014759-22553.995342813i</v>
      </c>
      <c r="P60" t="str">
        <f t="shared" si="13"/>
        <v>11.44373605575-37.5294445897433i</v>
      </c>
      <c r="Q60">
        <f t="shared" si="14"/>
        <v>31.873566467052253</v>
      </c>
      <c r="R60">
        <f t="shared" si="15"/>
        <v>-73.042127648872693</v>
      </c>
      <c r="S60" t="str">
        <f t="shared" si="16"/>
        <v>-0.775186834138091-15.8140591180586i</v>
      </c>
      <c r="T60">
        <f t="shared" si="17"/>
        <v>23.991290073158545</v>
      </c>
      <c r="U60">
        <f t="shared" si="18"/>
        <v>-92.806326364809522</v>
      </c>
    </row>
    <row r="61" spans="2:21" x14ac:dyDescent="0.3">
      <c r="B61">
        <f t="shared" si="19"/>
        <v>8000</v>
      </c>
      <c r="C61" s="158" t="str">
        <f t="shared" si="0"/>
        <v>0.998976-0.0502654824574367i</v>
      </c>
      <c r="D61" s="158" t="str">
        <f t="shared" si="1"/>
        <v>0.497371750382894-0.497486134727546i</v>
      </c>
      <c r="E61" s="158" t="str">
        <f t="shared" si="2"/>
        <v>0.01+0.110584061406361i</v>
      </c>
      <c r="F61" s="158" t="str">
        <f t="shared" si="3"/>
        <v>0.507371750382894-0.386902073321185i</v>
      </c>
      <c r="G61" s="158" t="str">
        <f t="shared" si="4"/>
        <v>14.9549797652103+11.4040891580378i</v>
      </c>
      <c r="H61" s="158" t="str">
        <f t="shared" si="5"/>
        <v>1.41875617679857+0.973161025563814i</v>
      </c>
      <c r="I61" s="158">
        <f t="shared" si="6"/>
        <v>4.7127872177412424</v>
      </c>
      <c r="J61" s="158">
        <f t="shared" si="7"/>
        <v>34.447219400366379</v>
      </c>
      <c r="K61" s="158" t="str">
        <f t="shared" si="8"/>
        <v>13.1115606980839-1.76782329226729i</v>
      </c>
      <c r="L61" t="str">
        <f t="shared" si="9"/>
        <v>4.7579653335827-2.98157282840586i</v>
      </c>
      <c r="M61">
        <f t="shared" si="10"/>
        <v>14.98696568514047</v>
      </c>
      <c r="N61">
        <f t="shared" si="11"/>
        <v>-32.073262049239197</v>
      </c>
      <c r="O61" t="str">
        <f t="shared" si="12"/>
        <v>9802.71769698943-19746.179920723i</v>
      </c>
      <c r="P61" t="str">
        <f t="shared" si="13"/>
        <v>11.5880341212968-34.1909208792069i</v>
      </c>
      <c r="Q61">
        <f t="shared" si="14"/>
        <v>31.15044930208559</v>
      </c>
      <c r="R61">
        <f t="shared" si="15"/>
        <v>-71.277381460805913</v>
      </c>
      <c r="S61" t="str">
        <f t="shared" si="16"/>
        <v>-0.771563265049756-13.8253148050518i</v>
      </c>
      <c r="T61">
        <f t="shared" si="17"/>
        <v>22.827005808551473</v>
      </c>
      <c r="U61">
        <f t="shared" si="18"/>
        <v>-93.194249812870666</v>
      </c>
    </row>
    <row r="62" spans="2:21" x14ac:dyDescent="0.3">
      <c r="B62">
        <f t="shared" si="19"/>
        <v>9000</v>
      </c>
      <c r="C62" s="158" t="str">
        <f t="shared" si="0"/>
        <v>0.998704-0.0565486677646163i</v>
      </c>
      <c r="D62" s="158" t="str">
        <f t="shared" si="1"/>
        <v>0.439119100908169-0.493460296165236i</v>
      </c>
      <c r="E62" s="158" t="str">
        <f t="shared" si="2"/>
        <v>0.01+0.124407069082156i</v>
      </c>
      <c r="F62" s="158" t="str">
        <f t="shared" si="3"/>
        <v>0.449119100908169-0.36905322708308i</v>
      </c>
      <c r="G62" s="158" t="str">
        <f t="shared" si="4"/>
        <v>15.9493862355354+13.1060390179716i</v>
      </c>
      <c r="H62" s="158" t="str">
        <f t="shared" si="5"/>
        <v>1.52456655898401+1.11459355082736i</v>
      </c>
      <c r="I62" s="158">
        <f t="shared" si="6"/>
        <v>5.5225708121976425</v>
      </c>
      <c r="J62" s="158">
        <f t="shared" si="7"/>
        <v>36.170119892697031</v>
      </c>
      <c r="K62" s="158" t="str">
        <f t="shared" si="8"/>
        <v>13.4709900391468-2.11527678540197i</v>
      </c>
      <c r="L62" t="str">
        <f t="shared" si="9"/>
        <v>4.43170839886228-3.13312994654605i</v>
      </c>
      <c r="M62">
        <f t="shared" si="10"/>
        <v>14.691817710113328</v>
      </c>
      <c r="N62">
        <f t="shared" si="11"/>
        <v>-35.259553111020956</v>
      </c>
      <c r="O62" t="str">
        <f t="shared" si="12"/>
        <v>9802.65320603682-17563.6784789131i</v>
      </c>
      <c r="P62" t="str">
        <f t="shared" si="13"/>
        <v>11.7462481749856-31.8518993093897i</v>
      </c>
      <c r="Q62">
        <f t="shared" si="14"/>
        <v>30.61647655043253</v>
      </c>
      <c r="R62">
        <f t="shared" si="15"/>
        <v>-69.757185245681413</v>
      </c>
      <c r="S62" t="str">
        <f t="shared" si="16"/>
        <v>-0.767847198781358-12.2777756297625i</v>
      </c>
      <c r="T62">
        <f t="shared" si="17"/>
        <v>21.799346853850889</v>
      </c>
      <c r="U62">
        <f t="shared" si="18"/>
        <v>-93.578594556133112</v>
      </c>
    </row>
    <row r="63" spans="2:21" x14ac:dyDescent="0.3">
      <c r="B63">
        <f t="shared" si="19"/>
        <v>10000</v>
      </c>
      <c r="C63" s="158" t="str">
        <f t="shared" si="0"/>
        <v>0.9984-0.0628318530717959i</v>
      </c>
      <c r="D63" s="158" t="str">
        <f t="shared" si="1"/>
        <v>0.388419177758416-0.484259258507232i</v>
      </c>
      <c r="E63" s="158" t="str">
        <f t="shared" si="2"/>
        <v>0.01+0.138230076757951i</v>
      </c>
      <c r="F63" s="158" t="str">
        <f t="shared" si="3"/>
        <v>0.398419177758416-0.346029181749281i</v>
      </c>
      <c r="G63" s="158" t="str">
        <f t="shared" si="4"/>
        <v>17.1686746984842+14.9110855834313i</v>
      </c>
      <c r="H63" s="158" t="str">
        <f t="shared" si="5"/>
        <v>1.65336034918535+1.26287673914521i</v>
      </c>
      <c r="I63" s="158">
        <f t="shared" si="6"/>
        <v>6.3633321810441767</v>
      </c>
      <c r="J63" s="158">
        <f t="shared" si="7"/>
        <v>37.373468861172547</v>
      </c>
      <c r="K63" s="158" t="str">
        <f t="shared" si="8"/>
        <v>13.8894737577573-2.52233807723808i</v>
      </c>
      <c r="L63" t="str">
        <f t="shared" si="9"/>
        <v>4.11458071467277-3.24243064033537i</v>
      </c>
      <c r="M63">
        <f t="shared" si="10"/>
        <v>14.384336573814869</v>
      </c>
      <c r="N63">
        <f t="shared" si="11"/>
        <v>-38.239321524304245</v>
      </c>
      <c r="O63" t="str">
        <f t="shared" si="12"/>
        <v>9802.58112891735-15818.8967751596i</v>
      </c>
      <c r="P63" t="str">
        <f t="shared" si="13"/>
        <v>11.913677865694-30.2559482624566i</v>
      </c>
      <c r="Q63">
        <f t="shared" si="14"/>
        <v>30.242221070871111</v>
      </c>
      <c r="R63">
        <f t="shared" si="15"/>
        <v>-68.507307053778305</v>
      </c>
      <c r="S63" t="str">
        <f t="shared" si="16"/>
        <v>-0.76411305101728-11.0391970217097i</v>
      </c>
      <c r="T63">
        <f t="shared" si="17"/>
        <v>20.879507725441865</v>
      </c>
      <c r="U63">
        <f t="shared" si="18"/>
        <v>-93.959593570794993</v>
      </c>
    </row>
    <row r="64" spans="2:21" x14ac:dyDescent="0.3">
      <c r="B64">
        <f>B63+10000</f>
        <v>20000</v>
      </c>
      <c r="C64" s="158" t="str">
        <f t="shared" si="0"/>
        <v>0.9936-0.125663706143592i</v>
      </c>
      <c r="D64" s="158" t="str">
        <f t="shared" si="1"/>
        <v>0.139804714716904-0.340558038997881i</v>
      </c>
      <c r="E64" s="158" t="str">
        <f t="shared" si="2"/>
        <v>0.01+0.276460153515902i</v>
      </c>
      <c r="F64" s="158" t="str">
        <f t="shared" si="3"/>
        <v>0.149804714716904-0.064097885481979i</v>
      </c>
      <c r="G64" s="158" t="str">
        <f t="shared" si="4"/>
        <v>67.7083673762245+28.9708050007272i</v>
      </c>
      <c r="H64" s="158" t="str">
        <f t="shared" si="5"/>
        <v>6.4856975096472+1.85445607155563i</v>
      </c>
      <c r="I64" s="158">
        <f t="shared" si="6"/>
        <v>16.580426982151341</v>
      </c>
      <c r="J64" s="158">
        <f t="shared" si="7"/>
        <v>15.956826732021664</v>
      </c>
      <c r="K64" s="158" t="str">
        <f t="shared" si="8"/>
        <v>19.3321895242181-19.0083736891494i</v>
      </c>
      <c r="L64" t="str">
        <f t="shared" si="9"/>
        <v>1.87851278413032-3.11833611723715i</v>
      </c>
      <c r="M64">
        <f t="shared" si="10"/>
        <v>11.223086408843987</v>
      </c>
      <c r="N64">
        <f t="shared" si="11"/>
        <v>-58.934874873265038</v>
      </c>
      <c r="O64" t="str">
        <f t="shared" si="12"/>
        <v>9801.44320961416-8000.90665596271i</v>
      </c>
      <c r="P64" t="str">
        <f t="shared" si="13"/>
        <v>4.62910725095318-42.2056295481607i</v>
      </c>
      <c r="Q64">
        <f t="shared" si="14"/>
        <v>32.559340104880199</v>
      </c>
      <c r="R64">
        <f t="shared" si="15"/>
        <v>-83.740825906192129</v>
      </c>
      <c r="S64" t="str">
        <f t="shared" si="16"/>
        <v>-0.733360706817607-5.45649143317942i</v>
      </c>
      <c r="T64">
        <f t="shared" si="17"/>
        <v>14.816019364310634</v>
      </c>
      <c r="U64">
        <f t="shared" si="18"/>
        <v>-97.654768111789252</v>
      </c>
    </row>
    <row r="65" spans="2:21" x14ac:dyDescent="0.3">
      <c r="B65">
        <f t="shared" ref="B65:B72" si="20">B64+10000</f>
        <v>30000</v>
      </c>
      <c r="C65" s="158" t="str">
        <f t="shared" si="0"/>
        <v>0.9856-0.188495559215388i</v>
      </c>
      <c r="D65" s="158" t="str">
        <f t="shared" si="1"/>
        <v>0.0697777164609864-0.245521516748698i</v>
      </c>
      <c r="E65" s="158" t="str">
        <f t="shared" si="2"/>
        <v>0.01+0.414690230273853i</v>
      </c>
      <c r="F65" s="158" t="str">
        <f t="shared" si="3"/>
        <v>0.0797777164609864+0.169168713525155i</v>
      </c>
      <c r="G65" s="158" t="str">
        <f t="shared" si="4"/>
        <v>27.3660134751527-58.029654134906i</v>
      </c>
      <c r="H65" s="158" t="str">
        <f t="shared" si="5"/>
        <v>1.46637878071559-5.70253552357905i</v>
      </c>
      <c r="I65" s="158">
        <f t="shared" si="6"/>
        <v>15.399435463151544</v>
      </c>
      <c r="J65" s="158">
        <f t="shared" si="7"/>
        <v>-75.579109038841565</v>
      </c>
      <c r="K65" s="158" t="str">
        <f t="shared" si="8"/>
        <v>-12.3379907706677-10.7681218883394i</v>
      </c>
      <c r="L65" t="str">
        <f t="shared" si="9"/>
        <v>0.919954181962256-2.51746090889794i</v>
      </c>
      <c r="M65">
        <f t="shared" si="10"/>
        <v>8.5636179720015733</v>
      </c>
      <c r="N65">
        <f t="shared" si="11"/>
        <v>-69.926211375882232</v>
      </c>
      <c r="O65" t="str">
        <f t="shared" si="12"/>
        <v>9799.54726441223-5435.52661771898i</v>
      </c>
      <c r="P65" t="str">
        <f t="shared" si="13"/>
        <v>-22.209972763088-4.76032295008449i</v>
      </c>
      <c r="Q65">
        <f t="shared" si="14"/>
        <v>27.126021999442646</v>
      </c>
      <c r="R65">
        <f t="shared" si="15"/>
        <v>-167.90267023545627</v>
      </c>
      <c r="S65" t="str">
        <f t="shared" si="16"/>
        <v>-0.715826663206166-3.58515488167523i</v>
      </c>
      <c r="T65">
        <f t="shared" si="17"/>
        <v>11.25993117101906</v>
      </c>
      <c r="U65">
        <f t="shared" si="18"/>
        <v>-101.29142492822729</v>
      </c>
    </row>
    <row r="66" spans="2:21" x14ac:dyDescent="0.3">
      <c r="B66">
        <f t="shared" si="20"/>
        <v>40000</v>
      </c>
      <c r="C66" s="158" t="str">
        <f t="shared" si="0"/>
        <v>0.9744-0.251327412287183i</v>
      </c>
      <c r="D66" s="158" t="str">
        <f t="shared" si="1"/>
        <v>0.0424956506412715-0.189541729144814i</v>
      </c>
      <c r="E66" s="158" t="str">
        <f t="shared" si="2"/>
        <v>0.01+0.552920307031804i</v>
      </c>
      <c r="F66" s="158" t="str">
        <f t="shared" si="3"/>
        <v>0.0524956506412715+0.36337857788699i</v>
      </c>
      <c r="G66" s="158" t="str">
        <f t="shared" si="4"/>
        <v>4.67321080236023-32.3482931401695i</v>
      </c>
      <c r="H66" s="158" t="str">
        <f t="shared" si="5"/>
        <v>-0.32708852857296-2.99014300624747i</v>
      </c>
      <c r="I66" s="158">
        <f t="shared" si="6"/>
        <v>9.5654981292947721</v>
      </c>
      <c r="J66" s="158">
        <f t="shared" si="7"/>
        <v>-96.242702749244415</v>
      </c>
      <c r="K66" s="158" t="str">
        <f t="shared" si="8"/>
        <v>-5.93276028304094-2.26043022026366i</v>
      </c>
      <c r="L66" t="str">
        <f t="shared" si="9"/>
        <v>0.481894361801125-2.04857552464234i</v>
      </c>
      <c r="M66">
        <f t="shared" si="10"/>
        <v>6.4629429141220633</v>
      </c>
      <c r="N66">
        <f t="shared" si="11"/>
        <v>-76.762750630923094</v>
      </c>
      <c r="O66" t="str">
        <f t="shared" si="12"/>
        <v>9796.89417305141-4183.26374593449i</v>
      </c>
      <c r="P66" t="str">
        <f t="shared" si="13"/>
        <v>-8.36459442800187+0.330865717652356i</v>
      </c>
      <c r="Q66">
        <f t="shared" si="14"/>
        <v>18.455687589982237</v>
      </c>
      <c r="R66">
        <f t="shared" si="15"/>
        <v>177.73481767855881</v>
      </c>
      <c r="S66" t="str">
        <f t="shared" si="16"/>
        <v>-0.704506374551857-2.63884502861112i</v>
      </c>
      <c r="T66">
        <f t="shared" si="17"/>
        <v>8.7272906544818252</v>
      </c>
      <c r="U66">
        <f t="shared" si="18"/>
        <v>-104.94792390513985</v>
      </c>
    </row>
    <row r="67" spans="2:21" x14ac:dyDescent="0.3">
      <c r="B67">
        <f t="shared" si="20"/>
        <v>50000</v>
      </c>
      <c r="C67" s="158" t="str">
        <f t="shared" si="0"/>
        <v>0.96-0.314159265358979i</v>
      </c>
      <c r="D67" s="158" t="str">
        <f t="shared" si="1"/>
        <v>0.0293187237564543-0.153720122667572i</v>
      </c>
      <c r="E67" s="158" t="str">
        <f t="shared" si="2"/>
        <v>0.01+0.691150383789754i</v>
      </c>
      <c r="F67" s="158" t="str">
        <f t="shared" si="3"/>
        <v>0.0393187237564543+0.537430261122182i</v>
      </c>
      <c r="G67" s="158" t="str">
        <f t="shared" si="4"/>
        <v>1.62486795699262-22.2096021179289i</v>
      </c>
      <c r="H67" s="158" t="str">
        <f t="shared" si="5"/>
        <v>-0.495463961979568-1.99665069871582i</v>
      </c>
      <c r="I67" s="158">
        <f t="shared" si="6"/>
        <v>6.2655577229612547</v>
      </c>
      <c r="J67" s="158">
        <f t="shared" si="7"/>
        <v>-103.93630536629848</v>
      </c>
      <c r="K67" s="158" t="str">
        <f t="shared" si="8"/>
        <v>-3.36642370719422-0.900932090903832i</v>
      </c>
      <c r="L67" t="str">
        <f t="shared" si="9"/>
        <v>0.252207881241359-1.71529726938688i</v>
      </c>
      <c r="M67">
        <f t="shared" si="10"/>
        <v>4.779678154701517</v>
      </c>
      <c r="N67">
        <f t="shared" si="11"/>
        <v>-81.635477855402527</v>
      </c>
      <c r="O67" t="str">
        <f t="shared" si="12"/>
        <v>9793.48516573924-3456.20819043086i</v>
      </c>
      <c r="P67" t="str">
        <f t="shared" si="13"/>
        <v>-4.46618060610635+0.348032276779775i</v>
      </c>
      <c r="Q67">
        <f t="shared" si="14"/>
        <v>13.025018345734399</v>
      </c>
      <c r="R67">
        <f t="shared" si="15"/>
        <v>175.54416504593505</v>
      </c>
      <c r="S67" t="str">
        <f t="shared" si="16"/>
        <v>-0.695149574597106-2.06117805009883i</v>
      </c>
      <c r="T67">
        <f t="shared" si="17"/>
        <v>6.7501608968059479</v>
      </c>
      <c r="U67">
        <f t="shared" si="18"/>
        <v>-108.63710979635464</v>
      </c>
    </row>
    <row r="68" spans="2:21" x14ac:dyDescent="0.3">
      <c r="B68">
        <f t="shared" si="20"/>
        <v>60000</v>
      </c>
      <c r="C68" s="158" t="str">
        <f t="shared" si="0"/>
        <v>0.9424-0.376991118430775i</v>
      </c>
      <c r="D68" s="158" t="str">
        <f t="shared" si="1"/>
        <v>0.0220077291938485-0.129064928859425i</v>
      </c>
      <c r="E68" s="158" t="str">
        <f t="shared" si="2"/>
        <v>0.01+0.829380460547705i</v>
      </c>
      <c r="F68" s="158" t="str">
        <f t="shared" si="3"/>
        <v>0.0320077291938485+0.70031553168828i</v>
      </c>
      <c r="G68" s="158" t="str">
        <f t="shared" si="4"/>
        <v>0.78152402335364-17.0994139767733i</v>
      </c>
      <c r="H68" s="158" t="str">
        <f t="shared" si="5"/>
        <v>-0.522200362897831-1.50072113481026i</v>
      </c>
      <c r="I68" s="158">
        <f t="shared" si="6"/>
        <v>4.0223681074978863</v>
      </c>
      <c r="J68" s="158">
        <f t="shared" si="7"/>
        <v>-109.18617369196507</v>
      </c>
      <c r="K68" s="158" t="str">
        <f t="shared" si="8"/>
        <v>-2.18973507938565-0.477186614650404i</v>
      </c>
      <c r="L68" t="str">
        <f t="shared" si="9"/>
        <v>0.116557727544037-1.47503765793063i</v>
      </c>
      <c r="M68">
        <f t="shared" si="10"/>
        <v>3.4030960077617349</v>
      </c>
      <c r="N68">
        <f t="shared" si="11"/>
        <v>-85.481866138523756</v>
      </c>
      <c r="O68" t="str">
        <f t="shared" si="12"/>
        <v>9789.32182172543-2991.71398325746i</v>
      </c>
      <c r="P68" t="str">
        <f t="shared" si="13"/>
        <v>-2.82996344965112+0.232664776781871i</v>
      </c>
      <c r="Q68">
        <f t="shared" si="14"/>
        <v>9.0648728892983996</v>
      </c>
      <c r="R68">
        <f t="shared" si="15"/>
        <v>175.30001148948628</v>
      </c>
      <c r="S68" t="str">
        <f t="shared" si="16"/>
        <v>-0.685890082555308-1.66736201621535i</v>
      </c>
      <c r="T68">
        <f t="shared" si="17"/>
        <v>5.1195568816713601</v>
      </c>
      <c r="U68">
        <f t="shared" si="18"/>
        <v>-112.36042469322885</v>
      </c>
    </row>
    <row r="69" spans="2:21" x14ac:dyDescent="0.3">
      <c r="B69">
        <f t="shared" si="20"/>
        <v>70000</v>
      </c>
      <c r="C69" s="158" t="str">
        <f t="shared" si="0"/>
        <v>0.9216-0.439822971502571i</v>
      </c>
      <c r="D69" s="158" t="str">
        <f t="shared" si="1"/>
        <v>0.0175459646802025-0.111131781152612i</v>
      </c>
      <c r="E69" s="158" t="str">
        <f t="shared" si="2"/>
        <v>0.01+0.967610537305656i</v>
      </c>
      <c r="F69" s="158" t="str">
        <f t="shared" si="3"/>
        <v>0.0275459646802025+0.856478756153044i</v>
      </c>
      <c r="G69" s="158" t="str">
        <f t="shared" si="4"/>
        <v>0.450149783480022-13.9963777313134i</v>
      </c>
      <c r="H69" s="158" t="str">
        <f t="shared" si="5"/>
        <v>-0.52505851221954-1.19781086426441i</v>
      </c>
      <c r="I69" s="158">
        <f t="shared" si="6"/>
        <v>2.3310716073463116</v>
      </c>
      <c r="J69" s="158">
        <f t="shared" si="7"/>
        <v>-113.67016678162955</v>
      </c>
      <c r="K69" s="158" t="str">
        <f t="shared" si="8"/>
        <v>-1.54754407476387-0.295605896547995i</v>
      </c>
      <c r="L69" t="str">
        <f t="shared" si="9"/>
        <v>0.0280425424706679-1.29670757959057i</v>
      </c>
      <c r="M69">
        <f t="shared" si="10"/>
        <v>2.2588716307129766</v>
      </c>
      <c r="N69">
        <f t="shared" si="11"/>
        <v>-88.761117041328745</v>
      </c>
      <c r="O69" t="str">
        <f t="shared" si="12"/>
        <v>9784.40606747535-2677.21059333507i</v>
      </c>
      <c r="P69" t="str">
        <f t="shared" si="13"/>
        <v>-1.97214422385132+0.154815444494679i</v>
      </c>
      <c r="Q69">
        <f t="shared" si="14"/>
        <v>5.9254543589576079</v>
      </c>
      <c r="R69">
        <f t="shared" si="15"/>
        <v>175.51142468967151</v>
      </c>
      <c r="S69" t="str">
        <f t="shared" si="16"/>
        <v>-0.675829082140159-1.37848553837285i</v>
      </c>
      <c r="T69">
        <f t="shared" si="17"/>
        <v>3.7235356238526345</v>
      </c>
      <c r="U69">
        <f t="shared" si="18"/>
        <v>-116.11729309372679</v>
      </c>
    </row>
    <row r="70" spans="2:21" x14ac:dyDescent="0.3">
      <c r="B70">
        <f t="shared" si="20"/>
        <v>80000</v>
      </c>
      <c r="C70" s="158" t="str">
        <f t="shared" si="0"/>
        <v>0.8976-0.502654824574367i</v>
      </c>
      <c r="D70" s="158" t="str">
        <f t="shared" si="1"/>
        <v>0.0146282571242708-0.0975290943170075i</v>
      </c>
      <c r="E70" s="158" t="str">
        <f t="shared" si="2"/>
        <v>0.01+1.10584061406361i</v>
      </c>
      <c r="F70" s="158" t="str">
        <f t="shared" si="3"/>
        <v>0.0246282571242708+1.0083115197466i</v>
      </c>
      <c r="G70" s="158" t="str">
        <f t="shared" si="4"/>
        <v>0.29051358627894-11.8939880402368i</v>
      </c>
      <c r="H70" s="158" t="str">
        <f t="shared" si="5"/>
        <v>-0.522930782198853-0.989749380745877i</v>
      </c>
      <c r="I70" s="158">
        <f t="shared" si="6"/>
        <v>0.97972019100210073</v>
      </c>
      <c r="J70" s="158">
        <f t="shared" si="7"/>
        <v>-117.84958390101947</v>
      </c>
      <c r="K70" s="158" t="str">
        <f t="shared" si="8"/>
        <v>-1.15576017394343-0.202321842242156i</v>
      </c>
      <c r="L70" t="str">
        <f t="shared" si="9"/>
        <v>-0.0350017955996476-1.16050907896127i</v>
      </c>
      <c r="M70">
        <f t="shared" si="10"/>
        <v>1.2969196960613949</v>
      </c>
      <c r="N70">
        <f t="shared" si="11"/>
        <v>-91.727558561069628</v>
      </c>
      <c r="O70" t="str">
        <f t="shared" si="12"/>
        <v>9778.74017444554-2456.40582311199i</v>
      </c>
      <c r="P70" t="str">
        <f t="shared" si="13"/>
        <v>-1.46041354862604+0.106516898714243i</v>
      </c>
      <c r="Q70">
        <f t="shared" si="14"/>
        <v>3.312558900412049</v>
      </c>
      <c r="R70">
        <f t="shared" si="15"/>
        <v>175.82845474317995</v>
      </c>
      <c r="S70" t="str">
        <f t="shared" si="16"/>
        <v>-0.664466642812015-1.15525908813712i</v>
      </c>
      <c r="T70">
        <f t="shared" si="17"/>
        <v>2.4947706790297803</v>
      </c>
      <c r="U70">
        <f t="shared" si="18"/>
        <v>-119.90608249087389</v>
      </c>
    </row>
    <row r="71" spans="2:21" x14ac:dyDescent="0.3">
      <c r="B71">
        <f t="shared" si="20"/>
        <v>90000</v>
      </c>
      <c r="C71" s="158" t="str">
        <f t="shared" si="0"/>
        <v>0.8704-0.565486677646163i</v>
      </c>
      <c r="D71" s="158" t="str">
        <f t="shared" si="1"/>
        <v>0.0126178523198656-0.0868694027219374i</v>
      </c>
      <c r="E71" s="158" t="str">
        <f t="shared" si="2"/>
        <v>0.01+1.24407069082156i</v>
      </c>
      <c r="F71" s="158" t="str">
        <f t="shared" si="3"/>
        <v>0.0226178523198656+1.15720128809962i</v>
      </c>
      <c r="G71" s="158" t="str">
        <f t="shared" si="4"/>
        <v>0.202604420295048-10.3658867705216i</v>
      </c>
      <c r="H71" s="158" t="str">
        <f t="shared" si="5"/>
        <v>-0.519969282406259-0.835641999231329i</v>
      </c>
      <c r="I71" s="158">
        <f t="shared" si="6"/>
        <v>-0.13826120512694595</v>
      </c>
      <c r="J71" s="158">
        <f t="shared" si="7"/>
        <v>-121.8914966767249</v>
      </c>
      <c r="K71" s="158" t="str">
        <f t="shared" si="8"/>
        <v>-0.897921959783809-0.148395353414745i</v>
      </c>
      <c r="L71" t="str">
        <f t="shared" si="9"/>
        <v>-0.0836482521721497-1.053793447121i</v>
      </c>
      <c r="M71">
        <f t="shared" si="10"/>
        <v>0.48238849436609244</v>
      </c>
      <c r="N71">
        <f t="shared" si="11"/>
        <v>-94.538520918434017</v>
      </c>
      <c r="O71" t="str">
        <f t="shared" si="12"/>
        <v>9772.32675646577-2298.02011447056i</v>
      </c>
      <c r="P71" t="str">
        <f t="shared" si="13"/>
        <v>-1.12831560035708+0.0759085759962825i</v>
      </c>
      <c r="Q71">
        <f t="shared" si="14"/>
        <v>1.0682239451718167</v>
      </c>
      <c r="R71">
        <f t="shared" si="15"/>
        <v>176.15116803420796</v>
      </c>
      <c r="S71" t="str">
        <f t="shared" si="16"/>
        <v>-0.651492327661218-0.97599123973336i</v>
      </c>
      <c r="T71">
        <f t="shared" si="17"/>
        <v>1.3893430391538248</v>
      </c>
      <c r="U71">
        <f t="shared" si="18"/>
        <v>-123.72384817194428</v>
      </c>
    </row>
    <row r="72" spans="2:21" x14ac:dyDescent="0.3">
      <c r="B72">
        <f t="shared" si="20"/>
        <v>100000</v>
      </c>
      <c r="C72" s="158" t="str">
        <f t="shared" si="0"/>
        <v>0.84-0.628318530717959i</v>
      </c>
      <c r="D72" s="158" t="str">
        <f t="shared" si="1"/>
        <v>0.0111747816599592-0.0782967270411641i</v>
      </c>
      <c r="E72" s="158" t="str">
        <f t="shared" si="2"/>
        <v>0.01+1.38230076757951i</v>
      </c>
      <c r="F72" s="158" t="str">
        <f t="shared" si="3"/>
        <v>0.0211747816599592+1.30400404053835i</v>
      </c>
      <c r="G72" s="158" t="str">
        <f t="shared" si="4"/>
        <v>0.149392161973376-9.19999960171572i</v>
      </c>
      <c r="H72" s="158" t="str">
        <f t="shared" si="5"/>
        <v>-0.51719054266999-0.715360862835028i</v>
      </c>
      <c r="I72" s="158">
        <f t="shared" si="6"/>
        <v>-1.0833588423237175</v>
      </c>
      <c r="J72" s="158">
        <f t="shared" si="7"/>
        <v>-125.86612125106949</v>
      </c>
      <c r="K72" s="158" t="str">
        <f t="shared" si="8"/>
        <v>-0.718660432802593-0.114504904149004i</v>
      </c>
      <c r="L72" t="str">
        <f t="shared" si="9"/>
        <v>-0.124064490377617-0.968204338908909i</v>
      </c>
      <c r="M72">
        <f t="shared" si="10"/>
        <v>-0.20992946102389612</v>
      </c>
      <c r="N72">
        <f t="shared" si="11"/>
        <v>-97.302017616166737</v>
      </c>
      <c r="O72" t="str">
        <f t="shared" si="12"/>
        <v>9765.16876673364-2183.28027731847i</v>
      </c>
      <c r="P72" t="str">
        <f t="shared" si="13"/>
        <v>-0.899582205967598+0.0558077092360209i</v>
      </c>
      <c r="Q72">
        <f t="shared" si="14"/>
        <v>-0.90250054663749568</v>
      </c>
      <c r="R72">
        <f t="shared" si="15"/>
        <v>176.45007030323822</v>
      </c>
      <c r="S72" t="str">
        <f t="shared" si="16"/>
        <v>-0.636707938315537-0.827797021834458i</v>
      </c>
      <c r="T72">
        <f t="shared" si="17"/>
        <v>0.37683376100054189</v>
      </c>
      <c r="U72">
        <f t="shared" si="18"/>
        <v>-127.56602629482244</v>
      </c>
    </row>
    <row r="73" spans="2:21" x14ac:dyDescent="0.3">
      <c r="B73">
        <f>B72+20000</f>
        <v>120000</v>
      </c>
      <c r="C73" s="158" t="str">
        <f t="shared" si="0"/>
        <v>0.7696-0.75398223686155i</v>
      </c>
      <c r="D73" s="158" t="str">
        <f t="shared" si="1"/>
        <v>0.00928865408207618-0.0653717279768084i</v>
      </c>
      <c r="E73" s="158" t="str">
        <f t="shared" si="2"/>
        <v>0.01+1.65876092109541i</v>
      </c>
      <c r="F73" s="158" t="str">
        <f t="shared" si="3"/>
        <v>0.0192886540820762+1.5933891931186i</v>
      </c>
      <c r="G73" s="158" t="str">
        <f t="shared" si="4"/>
        <v>0.0911540141884779-7.53001326579166i</v>
      </c>
      <c r="H73" s="158" t="str">
        <f t="shared" si="5"/>
        <v>-0.512828366888191-0.536285381544956i</v>
      </c>
      <c r="I73" s="158">
        <f t="shared" si="6"/>
        <v>-2.5916778068982143</v>
      </c>
      <c r="J73" s="158">
        <f t="shared" si="7"/>
        <v>-133.71914361343789</v>
      </c>
      <c r="K73" s="158" t="str">
        <f t="shared" si="8"/>
        <v>-0.491403280767102-0.0759025838789068i</v>
      </c>
      <c r="L73" t="str">
        <f t="shared" si="9"/>
        <v>-0.193685823710826-0.838914894951493i</v>
      </c>
      <c r="M73">
        <f t="shared" si="10"/>
        <v>-1.3001045282381201</v>
      </c>
      <c r="N73">
        <f t="shared" si="11"/>
        <v>-103.00045774108526</v>
      </c>
      <c r="O73" t="str">
        <f t="shared" si="12"/>
        <v>9748.63256095181-2040.9116543537i</v>
      </c>
      <c r="P73" t="str">
        <f t="shared" si="13"/>
        <v>-0.612123311510392+0.0325486108634098i</v>
      </c>
      <c r="Q73">
        <f t="shared" si="14"/>
        <v>-4.2509597080036245</v>
      </c>
      <c r="R73">
        <f t="shared" si="15"/>
        <v>176.95626131436148</v>
      </c>
      <c r="S73" t="str">
        <f t="shared" si="16"/>
        <v>-0.60133640717185-0.595148185951697i</v>
      </c>
      <c r="T73">
        <f t="shared" si="17"/>
        <v>-1.4520415727529947</v>
      </c>
      <c r="U73">
        <f t="shared" si="18"/>
        <v>-135.29633126849993</v>
      </c>
    </row>
    <row r="74" spans="2:21" x14ac:dyDescent="0.3">
      <c r="B74">
        <f t="shared" ref="B74:B123" si="21">B73+20000</f>
        <v>140000</v>
      </c>
      <c r="C74" s="158" t="str">
        <f t="shared" si="0"/>
        <v>0.6864-0.879645943005142i</v>
      </c>
      <c r="D74" s="158" t="str">
        <f t="shared" si="1"/>
        <v>0.00814789733685021-0.0560974289107782i</v>
      </c>
      <c r="E74" s="158" t="str">
        <f t="shared" si="2"/>
        <v>0.01+1.93522107461131i</v>
      </c>
      <c r="F74" s="158" t="str">
        <f t="shared" si="3"/>
        <v>0.0181478973368502+1.87912364570053i</v>
      </c>
      <c r="G74" s="158" t="str">
        <f t="shared" si="4"/>
        <v>0.0616674996665625-6.38535994797399i</v>
      </c>
      <c r="H74" s="158" t="str">
        <f t="shared" si="5"/>
        <v>-0.509827063208826-0.405807052874427i</v>
      </c>
      <c r="I74" s="158">
        <f t="shared" si="6"/>
        <v>-3.7201694317525318</v>
      </c>
      <c r="J74" s="158">
        <f t="shared" si="7"/>
        <v>-141.48126231386169</v>
      </c>
      <c r="K74" s="158" t="str">
        <f t="shared" si="8"/>
        <v>-0.357699815294898-0.0554866454935777i</v>
      </c>
      <c r="L74" t="str">
        <f t="shared" si="9"/>
        <v>-0.260548457008372-0.741939199790094i</v>
      </c>
      <c r="M74">
        <f t="shared" si="10"/>
        <v>-2.0875912093947244</v>
      </c>
      <c r="N74">
        <f t="shared" si="11"/>
        <v>-109.34985942553703</v>
      </c>
      <c r="O74" t="str">
        <f t="shared" si="12"/>
        <v>9729.16183208074-1972.91365893862i</v>
      </c>
      <c r="P74" t="str">
        <f t="shared" si="13"/>
        <v>-0.444304295092498+0.0205309741475466i</v>
      </c>
      <c r="Q74">
        <f t="shared" si="14"/>
        <v>-7.037126182202976</v>
      </c>
      <c r="R74">
        <f t="shared" si="15"/>
        <v>177.35428629598212</v>
      </c>
      <c r="S74" t="str">
        <f t="shared" si="16"/>
        <v>-0.55838544278256-0.420394030941401i</v>
      </c>
      <c r="T74">
        <f t="shared" si="17"/>
        <v>-3.1111281191490905</v>
      </c>
      <c r="U74">
        <f t="shared" si="18"/>
        <v>-143.02485032757153</v>
      </c>
    </row>
    <row r="75" spans="2:21" x14ac:dyDescent="0.3">
      <c r="B75">
        <f t="shared" si="21"/>
        <v>160000</v>
      </c>
      <c r="C75" s="158" t="str">
        <f t="shared" si="0"/>
        <v>0.5904-1.00530964914873i</v>
      </c>
      <c r="D75" s="158" t="str">
        <f t="shared" si="1"/>
        <v>0.00740609542866305-0.0491219609438475i</v>
      </c>
      <c r="E75" s="158" t="str">
        <f t="shared" si="2"/>
        <v>0.01+2.21168122812721i</v>
      </c>
      <c r="F75" s="158" t="str">
        <f t="shared" si="3"/>
        <v>0.017406095428663+2.16255926718336i</v>
      </c>
      <c r="G75" s="158" t="str">
        <f t="shared" si="4"/>
        <v>0.0446599707935278-5.54862140722506i</v>
      </c>
      <c r="H75" s="158" t="str">
        <f t="shared" si="5"/>
        <v>-0.507740755608103-0.30370921337729i</v>
      </c>
      <c r="I75" s="158">
        <f t="shared" si="6"/>
        <v>-4.5588237297507481</v>
      </c>
      <c r="J75" s="158">
        <f t="shared" si="7"/>
        <v>-149.11390707638472</v>
      </c>
      <c r="K75" s="158" t="str">
        <f t="shared" si="8"/>
        <v>-0.272228408052367-0.0432874049805045i</v>
      </c>
      <c r="L75" t="str">
        <f t="shared" si="9"/>
        <v>-0.331807227934959-0.6566688731497i</v>
      </c>
      <c r="M75">
        <f t="shared" si="10"/>
        <v>-2.665539133241202</v>
      </c>
      <c r="N75">
        <f t="shared" si="11"/>
        <v>-116.80694488127759</v>
      </c>
      <c r="O75" t="str">
        <f t="shared" si="12"/>
        <v>9706.79203011752-1951.04115182185i</v>
      </c>
      <c r="P75" t="str">
        <f t="shared" si="13"/>
        <v>-0.337526674260334+0.0137325508536607i</v>
      </c>
      <c r="Q75">
        <f t="shared" si="14"/>
        <v>-9.4266549053309436</v>
      </c>
      <c r="R75">
        <f t="shared" si="15"/>
        <v>177.67015899038168</v>
      </c>
      <c r="S75" t="str">
        <f t="shared" si="16"/>
        <v>-0.509092889034338-0.286198078788684i</v>
      </c>
      <c r="T75">
        <f t="shared" si="17"/>
        <v>-4.6713749391052062</v>
      </c>
      <c r="U75">
        <f t="shared" si="18"/>
        <v>-150.6564978470762</v>
      </c>
    </row>
    <row r="76" spans="2:21" x14ac:dyDescent="0.3">
      <c r="B76">
        <f t="shared" si="21"/>
        <v>180000</v>
      </c>
      <c r="C76" s="158" t="str">
        <f t="shared" si="0"/>
        <v>0.4816-1.13097335529233i</v>
      </c>
      <c r="D76" s="158" t="str">
        <f t="shared" si="1"/>
        <v>0.00689687701585696-0.0436863656779782i</v>
      </c>
      <c r="E76" s="158" t="str">
        <f t="shared" si="2"/>
        <v>0.01+2.48814138164312i</v>
      </c>
      <c r="F76" s="158" t="str">
        <f t="shared" si="3"/>
        <v>0.016896877015857+2.44445501596514i</v>
      </c>
      <c r="G76" s="158" t="str">
        <f t="shared" si="4"/>
        <v>0.0339314828847932-4.90883513320413i</v>
      </c>
      <c r="H76" s="158" t="str">
        <f t="shared" si="5"/>
        <v>-0.506250466096193-0.219721681130278i</v>
      </c>
      <c r="I76" s="158">
        <f t="shared" si="6"/>
        <v>-5.1631693834813328</v>
      </c>
      <c r="J76" s="158">
        <f t="shared" si="7"/>
        <v>-156.53830136268769</v>
      </c>
      <c r="K76" s="158" t="str">
        <f t="shared" si="8"/>
        <v>-0.21421514541764-0.0353379753741278i</v>
      </c>
      <c r="L76" t="str">
        <f t="shared" si="9"/>
        <v>-0.407466793229239-0.565340890246623i</v>
      </c>
      <c r="M76">
        <f t="shared" si="10"/>
        <v>-3.1368598796079135</v>
      </c>
      <c r="N76">
        <f t="shared" si="11"/>
        <v>-125.78200094532127</v>
      </c>
      <c r="O76" t="str">
        <f t="shared" si="12"/>
        <v>9681.56362025396-1959.55760148097i</v>
      </c>
      <c r="P76" t="str">
        <f t="shared" si="13"/>
        <v>-0.265274329670057+0.00960995947017748i</v>
      </c>
      <c r="Q76">
        <f t="shared" si="14"/>
        <v>-11.520399718309285</v>
      </c>
      <c r="R76">
        <f t="shared" si="15"/>
        <v>177.92528194096465</v>
      </c>
      <c r="S76" t="str">
        <f t="shared" si="16"/>
        <v>-0.455686362360109-0.183320100416259i</v>
      </c>
      <c r="T76">
        <f t="shared" si="17"/>
        <v>-6.1752130086418635</v>
      </c>
      <c r="U76">
        <f t="shared" si="18"/>
        <v>-158.08535004700593</v>
      </c>
    </row>
    <row r="77" spans="2:21" x14ac:dyDescent="0.3">
      <c r="B77">
        <f t="shared" si="21"/>
        <v>200000</v>
      </c>
      <c r="C77" s="158" t="str">
        <f t="shared" si="0"/>
        <v>0.36-1.25663706143592i</v>
      </c>
      <c r="D77" s="158" t="str">
        <f t="shared" si="1"/>
        <v>0.00653231543943977-0.0393321623880282i</v>
      </c>
      <c r="E77" s="158" t="str">
        <f t="shared" si="2"/>
        <v>0.01+2.76460153515902i</v>
      </c>
      <c r="F77" s="158" t="str">
        <f t="shared" si="3"/>
        <v>0.0165323154394398+2.72526937277099i</v>
      </c>
      <c r="G77" s="158" t="str">
        <f t="shared" si="4"/>
        <v>0.0267103805947085-4.40307242119029i</v>
      </c>
      <c r="H77" s="158" t="str">
        <f t="shared" si="5"/>
        <v>-0.505155540246886-0.148038100624613i</v>
      </c>
      <c r="I77" s="158">
        <f t="shared" si="6"/>
        <v>-5.5736755062009351</v>
      </c>
      <c r="J77" s="158">
        <f t="shared" si="7"/>
        <v>-163.66654017980096</v>
      </c>
      <c r="K77" s="158" t="str">
        <f t="shared" si="8"/>
        <v>-0.173007878844953-0.0298128349849099i</v>
      </c>
      <c r="L77" t="str">
        <f t="shared" si="9"/>
        <v>-0.4774718491633-0.4527585720267i</v>
      </c>
      <c r="M77">
        <f t="shared" si="10"/>
        <v>-3.6354250403342321</v>
      </c>
      <c r="N77">
        <f t="shared" si="11"/>
        <v>-136.52180949846263</v>
      </c>
      <c r="O77" t="str">
        <f t="shared" si="12"/>
        <v>9653.52190216393-1988.98223269676i</v>
      </c>
      <c r="P77" t="str">
        <f t="shared" si="13"/>
        <v>-0.214061873886264+0.00696990634260526i</v>
      </c>
      <c r="Q77">
        <f t="shared" si="14"/>
        <v>-13.384611724034787</v>
      </c>
      <c r="R77">
        <f t="shared" si="15"/>
        <v>178.13509442566419</v>
      </c>
      <c r="S77" t="str">
        <f t="shared" si="16"/>
        <v>-0.400916900839661-0.105853605377613i</v>
      </c>
      <c r="T77">
        <f t="shared" si="17"/>
        <v>-7.6462472660062879</v>
      </c>
      <c r="U77">
        <f t="shared" si="18"/>
        <v>-165.20978017261407</v>
      </c>
    </row>
    <row r="78" spans="2:21" x14ac:dyDescent="0.3">
      <c r="B78">
        <f t="shared" si="21"/>
        <v>220000</v>
      </c>
      <c r="C78" s="158" t="str">
        <f t="shared" si="0"/>
        <v>0.2256-1.38230076757951i</v>
      </c>
      <c r="D78" s="158" t="str">
        <f t="shared" si="1"/>
        <v>0.00626240877574128-0.0357662256398856i</v>
      </c>
      <c r="E78" s="158" t="str">
        <f t="shared" si="2"/>
        <v>0.01+3.04106168867492i</v>
      </c>
      <c r="F78" s="158" t="str">
        <f t="shared" si="3"/>
        <v>0.0162624087757413+3.00529546303503i</v>
      </c>
      <c r="G78" s="158" t="str">
        <f t="shared" si="4"/>
        <v>0.0216062328080926-3.99283490698502i</v>
      </c>
      <c r="H78" s="158" t="str">
        <f t="shared" si="5"/>
        <v>-0.504330249019392-0.0851140293225434i</v>
      </c>
      <c r="I78" s="158">
        <f t="shared" si="6"/>
        <v>-5.8237322067185291</v>
      </c>
      <c r="J78" s="158">
        <f t="shared" si="7"/>
        <v>-170.42066026978753</v>
      </c>
      <c r="K78" s="158" t="str">
        <f t="shared" si="8"/>
        <v>-0.14267332716409-0.0257775377594312i</v>
      </c>
      <c r="L78" t="str">
        <f t="shared" si="9"/>
        <v>-0.52025646924598-0.314459173579938i</v>
      </c>
      <c r="M78">
        <f t="shared" si="10"/>
        <v>-4.3232518848976422</v>
      </c>
      <c r="N78">
        <f t="shared" si="11"/>
        <v>-148.84993075612229</v>
      </c>
      <c r="O78" t="str">
        <f t="shared" si="12"/>
        <v>9622.71680988995-2033.24796312844i</v>
      </c>
      <c r="P78" t="str">
        <f t="shared" si="13"/>
        <v>-0.176419751398745+0.00520357193680598i</v>
      </c>
      <c r="Q78">
        <f t="shared" si="14"/>
        <v>-15.065279257090847</v>
      </c>
      <c r="R78">
        <f t="shared" si="15"/>
        <v>178.31052762616889</v>
      </c>
      <c r="S78" t="str">
        <f t="shared" si="16"/>
        <v>-0.347478842055369-0.0491693357656832i</v>
      </c>
      <c r="T78">
        <f t="shared" si="17"/>
        <v>-9.0953324920086338</v>
      </c>
      <c r="U78">
        <f t="shared" si="18"/>
        <v>-171.94594094578716</v>
      </c>
    </row>
    <row r="79" spans="2:21" x14ac:dyDescent="0.3">
      <c r="B79">
        <f t="shared" si="21"/>
        <v>240000</v>
      </c>
      <c r="C79" s="158" t="str">
        <f t="shared" si="0"/>
        <v>0.0783999999999999-1.5079644737231i</v>
      </c>
      <c r="D79" s="158" t="str">
        <f t="shared" si="1"/>
        <v>0.00605702441057595-0.0327924829428947i</v>
      </c>
      <c r="E79" s="158" t="str">
        <f t="shared" si="2"/>
        <v>0.01+3.31752184219082i</v>
      </c>
      <c r="F79" s="158" t="str">
        <f t="shared" si="3"/>
        <v>0.016057024410576+3.28472935924793i</v>
      </c>
      <c r="G79" s="158" t="str">
        <f t="shared" si="4"/>
        <v>0.0178581617059647-3.65318172021606i</v>
      </c>
      <c r="H79" s="158" t="str">
        <f t="shared" si="5"/>
        <v>-0.503694057080289-0.0286568977104489i</v>
      </c>
      <c r="I79" s="158">
        <f t="shared" si="6"/>
        <v>-5.9426286368373171</v>
      </c>
      <c r="J79" s="158">
        <f t="shared" si="7"/>
        <v>-176.74375517267447</v>
      </c>
      <c r="K79" s="158" t="str">
        <f t="shared" si="8"/>
        <v>-0.119688731926099-0.0227130243187528i</v>
      </c>
      <c r="L79" t="str">
        <f t="shared" si="9"/>
        <v>-0.514197071598689-0.167608620338517i</v>
      </c>
      <c r="M79">
        <f t="shared" si="10"/>
        <v>-5.33887079838789</v>
      </c>
      <c r="N79">
        <f t="shared" si="11"/>
        <v>-161.94600827927653</v>
      </c>
      <c r="O79" t="str">
        <f t="shared" si="12"/>
        <v>9589.20269394763-2088.28049068962i</v>
      </c>
      <c r="P79" t="str">
        <f t="shared" si="13"/>
        <v>-0.147930715077529+0.00397863030044438i</v>
      </c>
      <c r="Q79">
        <f t="shared" si="14"/>
        <v>-16.595692520689205</v>
      </c>
      <c r="R79">
        <f t="shared" si="15"/>
        <v>178.45938834754801</v>
      </c>
      <c r="S79" t="str">
        <f t="shared" si="16"/>
        <v>-0.297534467082816-0.00916326824806231i</v>
      </c>
      <c r="T79">
        <f t="shared" si="17"/>
        <v>-10.525137121175661</v>
      </c>
      <c r="U79">
        <f t="shared" si="18"/>
        <v>-178.23600032561356</v>
      </c>
    </row>
    <row r="80" spans="2:21" x14ac:dyDescent="0.3">
      <c r="B80">
        <f t="shared" si="21"/>
        <v>260000</v>
      </c>
      <c r="C80" s="158" t="str">
        <f t="shared" si="0"/>
        <v>-0.0816000000000001-1.63362817986669i</v>
      </c>
      <c r="D80" s="158" t="str">
        <f t="shared" si="1"/>
        <v>0.00589712832643624-0.0302748538018936i</v>
      </c>
      <c r="E80" s="158" t="str">
        <f t="shared" si="2"/>
        <v>0.01+3.59398199570672i</v>
      </c>
      <c r="F80" s="158" t="str">
        <f t="shared" si="3"/>
        <v>0.0158971283264362+3.56370714190483i</v>
      </c>
      <c r="G80" s="158" t="str">
        <f t="shared" si="4"/>
        <v>0.015020599594884-3.3672130558929i</v>
      </c>
      <c r="H80" s="158" t="str">
        <f t="shared" si="5"/>
        <v>-0.503193940305705+0.0228848542395061i</v>
      </c>
      <c r="I80" s="158">
        <f t="shared" si="6"/>
        <v>-5.9563184668858717</v>
      </c>
      <c r="J80" s="158">
        <f t="shared" si="7"/>
        <v>177.39602852050876</v>
      </c>
      <c r="K80" s="158" t="str">
        <f t="shared" si="8"/>
        <v>-0.101853304583634-0.0203116339498038i</v>
      </c>
      <c r="L80" t="str">
        <f t="shared" si="9"/>
        <v>-0.459322582236868-0.0437646720158044i</v>
      </c>
      <c r="M80">
        <f t="shared" si="10"/>
        <v>-6.718394726939608</v>
      </c>
      <c r="N80">
        <f t="shared" si="11"/>
        <v>-174.55723712223786</v>
      </c>
      <c r="O80" t="str">
        <f t="shared" si="12"/>
        <v>9553.03808738859-2151.23328593769i</v>
      </c>
      <c r="P80" t="str">
        <f t="shared" si="13"/>
        <v>-0.125843283031614+0.00310335682015307i</v>
      </c>
      <c r="Q80">
        <f t="shared" si="14"/>
        <v>-18.000758890691767</v>
      </c>
      <c r="R80">
        <f t="shared" si="15"/>
        <v>178.58734441207599</v>
      </c>
      <c r="S80" t="str">
        <f t="shared" si="16"/>
        <v>-0.252481165171965+0.0178768984597314i</v>
      </c>
      <c r="T80">
        <f t="shared" si="17"/>
        <v>-11.933702060190999</v>
      </c>
      <c r="U80">
        <f t="shared" si="18"/>
        <v>175.94993831477265</v>
      </c>
    </row>
    <row r="81" spans="2:21" x14ac:dyDescent="0.3">
      <c r="B81">
        <f t="shared" si="21"/>
        <v>280000</v>
      </c>
      <c r="C81" s="158" t="str">
        <f t="shared" si="0"/>
        <v>-0.2544-1.75929188601028i</v>
      </c>
      <c r="D81" s="158" t="str">
        <f t="shared" si="1"/>
        <v>0.0057702190689517-0.0281159531279937i</v>
      </c>
      <c r="E81" s="158" t="str">
        <f t="shared" si="2"/>
        <v>0.01+3.87044214922263i</v>
      </c>
      <c r="F81" s="158" t="str">
        <f t="shared" si="3"/>
        <v>0.0157702190689517+3.84232619609464i</v>
      </c>
      <c r="G81" s="158" t="str">
        <f t="shared" si="4"/>
        <v>0.012818086352117-3.1230554730535i</v>
      </c>
      <c r="H81" s="158" t="str">
        <f t="shared" si="5"/>
        <v>-0.502794024377021+0.0706003032050554i</v>
      </c>
      <c r="I81" s="158">
        <f t="shared" si="6"/>
        <v>-5.8874027845228394</v>
      </c>
      <c r="J81" s="158">
        <f t="shared" si="7"/>
        <v>172.00701660118295</v>
      </c>
      <c r="K81" s="158" t="str">
        <f t="shared" si="8"/>
        <v>-0.0877337181301999-0.018381106959074i</v>
      </c>
      <c r="L81" t="str">
        <f t="shared" si="9"/>
        <v>-0.379314297551335+0.0374390529410112i</v>
      </c>
      <c r="M81">
        <f t="shared" si="10"/>
        <v>-8.3779112263818174</v>
      </c>
      <c r="N81">
        <f t="shared" si="11"/>
        <v>174.36305388959144</v>
      </c>
      <c r="O81" t="str">
        <f t="shared" si="12"/>
        <v>9514.28545764994-2220.05052646079i</v>
      </c>
      <c r="P81" t="str">
        <f t="shared" si="13"/>
        <v>-0.108369491788183+0.00246192372605328i</v>
      </c>
      <c r="Q81">
        <f t="shared" si="14"/>
        <v>-19.29961844397566</v>
      </c>
      <c r="R81">
        <f t="shared" si="15"/>
        <v>178.69858594471435</v>
      </c>
      <c r="S81" t="str">
        <f t="shared" si="16"/>
        <v>-0.212960082679074+0.0351905869832851i</v>
      </c>
      <c r="T81">
        <f t="shared" si="17"/>
        <v>-13.317038011631205</v>
      </c>
      <c r="U81">
        <f t="shared" si="18"/>
        <v>170.61695050884597</v>
      </c>
    </row>
    <row r="82" spans="2:21" x14ac:dyDescent="0.3">
      <c r="B82">
        <f t="shared" si="21"/>
        <v>300000</v>
      </c>
      <c r="C82" s="158" t="str">
        <f t="shared" si="0"/>
        <v>-0.44-1.88495559215388i</v>
      </c>
      <c r="D82" s="158" t="str">
        <f t="shared" si="1"/>
        <v>0.00566781153841493-0.0262442591822626i</v>
      </c>
      <c r="E82" s="158" t="str">
        <f t="shared" si="2"/>
        <v>0.01+4.14690230273853i</v>
      </c>
      <c r="F82" s="158" t="str">
        <f t="shared" si="3"/>
        <v>0.0156678115384149+4.12065804355627i</v>
      </c>
      <c r="G82" s="158" t="str">
        <f t="shared" si="4"/>
        <v>0.0110726138630506-2.91211413068785i</v>
      </c>
      <c r="H82" s="158" t="str">
        <f t="shared" si="5"/>
        <v>-0.502469416832457+0.115277220546088i</v>
      </c>
      <c r="I82" s="158">
        <f t="shared" si="6"/>
        <v>-5.7550327238393564</v>
      </c>
      <c r="J82" s="158">
        <f t="shared" si="7"/>
        <v>167.07872699540309</v>
      </c>
      <c r="K82" s="158" t="str">
        <f t="shared" si="8"/>
        <v>-0.0763635205254879-0.0167959066191408i</v>
      </c>
      <c r="L82" t="str">
        <f t="shared" si="9"/>
        <v>-0.299438611461697+0.078888949948359i</v>
      </c>
      <c r="M82">
        <f t="shared" si="10"/>
        <v>-10.182405023015663</v>
      </c>
      <c r="N82">
        <f t="shared" si="11"/>
        <v>165.24045524333499</v>
      </c>
      <c r="O82" t="str">
        <f t="shared" si="12"/>
        <v>9473.01094609313-2293.20492347554i</v>
      </c>
      <c r="P82" t="str">
        <f t="shared" si="13"/>
        <v>-0.0943058761022301+0.00198157533449374i</v>
      </c>
      <c r="Q82">
        <f t="shared" si="14"/>
        <v>-20.507307875348069</v>
      </c>
      <c r="R82">
        <f t="shared" si="15"/>
        <v>178.79626590227952</v>
      </c>
      <c r="S82" t="str">
        <f t="shared" si="16"/>
        <v>-0.179014796012643+0.0454603279088064i</v>
      </c>
      <c r="T82">
        <f t="shared" si="17"/>
        <v>-14.670808673713761</v>
      </c>
      <c r="U82">
        <f t="shared" si="18"/>
        <v>165.75109399398755</v>
      </c>
    </row>
    <row r="83" spans="2:21" x14ac:dyDescent="0.3">
      <c r="B83">
        <f t="shared" si="21"/>
        <v>320000</v>
      </c>
      <c r="C83" s="158" t="str">
        <f t="shared" si="0"/>
        <v>-0.6384-2.01061929829747i</v>
      </c>
      <c r="D83" s="158" t="str">
        <f t="shared" si="1"/>
        <v>0.00558398277904708-0.0246060672621999i</v>
      </c>
      <c r="E83" s="158" t="str">
        <f t="shared" si="2"/>
        <v>0.01+4.42336245625443i</v>
      </c>
      <c r="F83" s="158" t="str">
        <f t="shared" si="3"/>
        <v>0.0155839827790471+4.39875638899223i</v>
      </c>
      <c r="G83" s="158" t="str">
        <f t="shared" si="4"/>
        <v>0.00966483476185705-2.72800953774362i</v>
      </c>
      <c r="H83" s="158" t="str">
        <f t="shared" si="5"/>
        <v>-0.502202444846584+0.157499981617746i</v>
      </c>
      <c r="I83" s="158">
        <f t="shared" si="6"/>
        <v>-5.5749900304683315</v>
      </c>
      <c r="J83" s="158">
        <f t="shared" si="7"/>
        <v>162.58760974877032</v>
      </c>
      <c r="K83" s="158" t="str">
        <f t="shared" si="8"/>
        <v>-0.0670716179067698-0.0154709718540649i</v>
      </c>
      <c r="L83" t="str">
        <f t="shared" si="9"/>
        <v>-0.232408170758969+0.0939597483320849i</v>
      </c>
      <c r="M83">
        <f t="shared" si="10"/>
        <v>-12.017500559262526</v>
      </c>
      <c r="N83">
        <f t="shared" si="11"/>
        <v>157.98712563342858</v>
      </c>
      <c r="O83" t="str">
        <f t="shared" si="12"/>
        <v>9429.28409718088-2369.53391549931i</v>
      </c>
      <c r="P83" t="str">
        <f t="shared" si="13"/>
        <v>-0.0828179248953901+0.0016150616812804i</v>
      </c>
      <c r="Q83">
        <f t="shared" si="14"/>
        <v>-21.635861789407443</v>
      </c>
      <c r="R83">
        <f t="shared" si="15"/>
        <v>178.88279632472248</v>
      </c>
      <c r="S83" t="str">
        <f t="shared" si="16"/>
        <v>-0.150296728778443+0.0507973440996499i</v>
      </c>
      <c r="T83">
        <f t="shared" si="17"/>
        <v>-15.991258112263431</v>
      </c>
      <c r="U83">
        <f t="shared" si="18"/>
        <v>161.32575611149255</v>
      </c>
    </row>
    <row r="84" spans="2:21" x14ac:dyDescent="0.3">
      <c r="B84">
        <f t="shared" si="21"/>
        <v>340000</v>
      </c>
      <c r="C84" s="158" t="str">
        <f t="shared" si="0"/>
        <v>-0.8496-2.13628300444106i</v>
      </c>
      <c r="D84" s="158" t="str">
        <f t="shared" si="1"/>
        <v>0.00551449684203442-0.0231602697777028i</v>
      </c>
      <c r="E84" s="158" t="str">
        <f t="shared" si="2"/>
        <v>0.01+4.69982260977033i</v>
      </c>
      <c r="F84" s="158" t="str">
        <f t="shared" si="3"/>
        <v>0.0155144968420344+4.67666233999263i</v>
      </c>
      <c r="G84" s="158" t="str">
        <f t="shared" si="4"/>
        <v>0.00851220614865404-2.56590428493999i</v>
      </c>
      <c r="H84" s="158" t="str">
        <f t="shared" si="5"/>
        <v>-0.501980299827258+0.197711490529493i</v>
      </c>
      <c r="I84" s="158">
        <f t="shared" si="6"/>
        <v>-5.3599650399106284</v>
      </c>
      <c r="J84" s="158">
        <f t="shared" si="7"/>
        <v>158.50235246936685</v>
      </c>
      <c r="K84" s="158" t="str">
        <f t="shared" si="8"/>
        <v>-0.0593800949290483-0.0143468160670704i</v>
      </c>
      <c r="L84" t="str">
        <f t="shared" si="9"/>
        <v>-0.180504928852184+0.0947898906812239i</v>
      </c>
      <c r="M84">
        <f t="shared" si="10"/>
        <v>-13.812497229652319</v>
      </c>
      <c r="N84">
        <f t="shared" si="11"/>
        <v>152.29435569114989</v>
      </c>
      <c r="O84" t="str">
        <f t="shared" si="12"/>
        <v>9383.17757926931-2448.13371566756i</v>
      </c>
      <c r="P84" t="str">
        <f t="shared" si="13"/>
        <v>-0.0733120146519123+0.00133079883539471i</v>
      </c>
      <c r="Q84">
        <f t="shared" si="14"/>
        <v>-22.695066086362004</v>
      </c>
      <c r="R84">
        <f t="shared" si="15"/>
        <v>178.96005063291233</v>
      </c>
      <c r="S84" t="str">
        <f t="shared" si="16"/>
        <v>-0.126248744780743+0.0527923420185056i</v>
      </c>
      <c r="T84">
        <f t="shared" si="17"/>
        <v>-17.275601543296162</v>
      </c>
      <c r="U84">
        <f t="shared" si="18"/>
        <v>157.30720460990801</v>
      </c>
    </row>
    <row r="85" spans="2:21" x14ac:dyDescent="0.3">
      <c r="B85">
        <f t="shared" si="21"/>
        <v>360000</v>
      </c>
      <c r="C85" s="158" t="str">
        <f t="shared" si="0"/>
        <v>-1.0736-2.26194671058465i</v>
      </c>
      <c r="D85" s="158" t="str">
        <f t="shared" si="1"/>
        <v>0.00545625947185784-0.0218748690472854i</v>
      </c>
      <c r="E85" s="158" t="str">
        <f t="shared" si="2"/>
        <v>0.01+4.97628276328623i</v>
      </c>
      <c r="F85" s="158" t="str">
        <f t="shared" si="3"/>
        <v>0.0154562594718578+4.95440789423894i</v>
      </c>
      <c r="G85" s="158" t="str">
        <f t="shared" si="4"/>
        <v>0.00755610355373741-2.42206202377009i</v>
      </c>
      <c r="H85" s="158" t="str">
        <f t="shared" si="5"/>
        <v>-0.50179352496651+0.236253704469377i</v>
      </c>
      <c r="I85" s="158">
        <f t="shared" si="6"/>
        <v>-5.1199594367272976</v>
      </c>
      <c r="J85" s="158">
        <f t="shared" si="7"/>
        <v>154.7880733053415</v>
      </c>
      <c r="K85" s="158" t="str">
        <f t="shared" si="8"/>
        <v>-0.0529410615327884-0.0133806876343685i</v>
      </c>
      <c r="L85" t="str">
        <f t="shared" si="9"/>
        <v>-0.141575695654022+0.0890573865116982i</v>
      </c>
      <c r="M85">
        <f t="shared" si="10"/>
        <v>-15.532315241161525</v>
      </c>
      <c r="N85">
        <f t="shared" si="11"/>
        <v>147.82828790526494</v>
      </c>
      <c r="O85" t="str">
        <f t="shared" si="12"/>
        <v>9334.76689899264-2528.28870521707i</v>
      </c>
      <c r="P85" t="str">
        <f t="shared" si="13"/>
        <v>-0.0653564263103655+0.00110713578097305i</v>
      </c>
      <c r="Q85">
        <f t="shared" si="14"/>
        <v>-23.692987977391748</v>
      </c>
      <c r="R85">
        <f t="shared" si="15"/>
        <v>179.02950414402611</v>
      </c>
      <c r="S85" t="str">
        <f t="shared" si="16"/>
        <v>-0.106239211349814+0.052601771224491i</v>
      </c>
      <c r="T85">
        <f t="shared" si="17"/>
        <v>-18.522088157563019</v>
      </c>
      <c r="U85">
        <f t="shared" si="18"/>
        <v>153.65880242051685</v>
      </c>
    </row>
    <row r="86" spans="2:21" x14ac:dyDescent="0.3">
      <c r="B86">
        <f t="shared" si="21"/>
        <v>380000</v>
      </c>
      <c r="C86" s="158" t="str">
        <f t="shared" si="0"/>
        <v>-1.3104-2.38761041672824i</v>
      </c>
      <c r="D86" s="158" t="str">
        <f t="shared" si="1"/>
        <v>0.00540696785869073-0.0207245872519044i</v>
      </c>
      <c r="E86" s="158" t="str">
        <f t="shared" si="2"/>
        <v>0.01+5.25274291680213i</v>
      </c>
      <c r="F86" s="158" t="str">
        <f t="shared" si="3"/>
        <v>0.0154069678586907+5.23201832955023i</v>
      </c>
      <c r="G86" s="158" t="str">
        <f t="shared" si="4"/>
        <v>0.00675392359088648-2.2935500578699i</v>
      </c>
      <c r="H86" s="158" t="str">
        <f t="shared" si="5"/>
        <v>-0.501635020759275+0.273394939950532i</v>
      </c>
      <c r="I86" s="158">
        <f t="shared" si="6"/>
        <v>-4.8627315230144497</v>
      </c>
      <c r="J86" s="158">
        <f t="shared" si="7"/>
        <v>151.40927658299435</v>
      </c>
      <c r="K86" s="158" t="str">
        <f t="shared" si="8"/>
        <v>-0.0474963600431592-0.0125411237239528i</v>
      </c>
      <c r="L86" t="str">
        <f t="shared" si="9"/>
        <v>-0.112577326411922+0.0808783347666431i</v>
      </c>
      <c r="M86">
        <f t="shared" si="10"/>
        <v>-17.163605275544608</v>
      </c>
      <c r="N86">
        <f t="shared" si="11"/>
        <v>144.3055990778733</v>
      </c>
      <c r="O86" t="str">
        <f t="shared" si="12"/>
        <v>9284.13011120468-2609.42314256189i</v>
      </c>
      <c r="P86" t="str">
        <f t="shared" si="13"/>
        <v>-0.0586310410601014+0.000928897260672155i</v>
      </c>
      <c r="Q86">
        <f t="shared" si="14"/>
        <v>-24.63635792868482</v>
      </c>
      <c r="R86">
        <f t="shared" si="15"/>
        <v>179.09233335479348</v>
      </c>
      <c r="S86" t="str">
        <f t="shared" si="16"/>
        <v>-0.0896458868523606+0.0510421682363005i</v>
      </c>
      <c r="T86">
        <f t="shared" si="17"/>
        <v>-19.729894794693152</v>
      </c>
      <c r="U86">
        <f t="shared" si="18"/>
        <v>150.34387545251477</v>
      </c>
    </row>
    <row r="87" spans="2:21" x14ac:dyDescent="0.3">
      <c r="B87">
        <f>B86+20000</f>
        <v>400000</v>
      </c>
      <c r="C87" s="158" t="str">
        <f t="shared" si="0"/>
        <v>-1.56-2.51327412287183i</v>
      </c>
      <c r="D87" s="158" t="str">
        <f t="shared" si="1"/>
        <v>0.0053648796119293-0.0196891910426074i</v>
      </c>
      <c r="E87" s="158" t="str">
        <f t="shared" si="2"/>
        <v>0.01+5.52920307031804i</v>
      </c>
      <c r="F87" s="158" t="str">
        <f t="shared" si="3"/>
        <v>0.0153648796119293+5.50951387927543i</v>
      </c>
      <c r="G87" s="158" t="str">
        <f t="shared" si="4"/>
        <v>0.00607407943621909-2.17803365876607i</v>
      </c>
      <c r="H87" s="158" t="str">
        <f t="shared" si="5"/>
        <v>-0.501499376634534+0.309348744799813i</v>
      </c>
      <c r="I87" s="158">
        <f t="shared" si="6"/>
        <v>-4.5942244662512417</v>
      </c>
      <c r="J87" s="158">
        <f t="shared" si="7"/>
        <v>148.33173411545084</v>
      </c>
      <c r="K87" s="158" t="str">
        <f t="shared" si="8"/>
        <v>-0.0428511340997457-0.0118044820804376i</v>
      </c>
      <c r="L87" t="str">
        <f t="shared" si="9"/>
        <v>-0.0908573286445241+0.0722541701535472i</v>
      </c>
      <c r="M87">
        <f t="shared" si="10"/>
        <v>-18.704480448457335</v>
      </c>
      <c r="N87">
        <f t="shared" si="11"/>
        <v>141.50657135835363</v>
      </c>
      <c r="O87" t="str">
        <f t="shared" si="12"/>
        <v>9231.34752640208-2691.0673697664i</v>
      </c>
      <c r="P87" t="str">
        <f t="shared" si="13"/>
        <v>-0.0528943901203185+0.00078523511024904i</v>
      </c>
      <c r="Q87">
        <f t="shared" si="14"/>
        <v>-25.53085070920412</v>
      </c>
      <c r="R87">
        <f t="shared" si="15"/>
        <v>179.1494872518108</v>
      </c>
      <c r="S87" t="str">
        <f t="shared" si="16"/>
        <v>-0.0759006728096267+0.048675993240592i</v>
      </c>
      <c r="T87">
        <f t="shared" si="17"/>
        <v>-20.898953279970726</v>
      </c>
      <c r="U87">
        <f t="shared" si="18"/>
        <v>147.32747022852158</v>
      </c>
    </row>
    <row r="88" spans="2:21" x14ac:dyDescent="0.3">
      <c r="B88">
        <f t="shared" si="21"/>
        <v>420000</v>
      </c>
      <c r="C88" s="158" t="str">
        <f t="shared" si="0"/>
        <v>-1.8224-2.63893782901543i</v>
      </c>
      <c r="D88" s="158" t="str">
        <f t="shared" si="1"/>
        <v>0.00532865673912924-0.0187522934176526i</v>
      </c>
      <c r="E88" s="158" t="str">
        <f t="shared" si="2"/>
        <v>0.01+5.80566322383394i</v>
      </c>
      <c r="F88" s="158" t="str">
        <f t="shared" si="3"/>
        <v>0.0153286567391292+5.78691093041629i</v>
      </c>
      <c r="G88" s="158" t="str">
        <f t="shared" si="4"/>
        <v>0.00549273569842983-2.07363063783612i</v>
      </c>
      <c r="H88" s="158" t="str">
        <f t="shared" si="5"/>
        <v>-0.501382412655066+0.344287233917314i</v>
      </c>
      <c r="I88" s="158">
        <f t="shared" si="6"/>
        <v>-4.3189450845889885</v>
      </c>
      <c r="J88" s="158">
        <f t="shared" si="7"/>
        <v>145.52355100492605</v>
      </c>
      <c r="K88" s="158" t="str">
        <f t="shared" si="8"/>
        <v>-0.0388560612574413-0.0111526672642529i</v>
      </c>
      <c r="L88" t="str">
        <f t="shared" si="9"/>
        <v>-0.0744050665001412+0.0640742632844724i</v>
      </c>
      <c r="M88">
        <f t="shared" si="10"/>
        <v>-20.15849757771548</v>
      </c>
      <c r="N88">
        <f t="shared" si="11"/>
        <v>139.26646342832029</v>
      </c>
      <c r="O88" t="str">
        <f t="shared" si="12"/>
        <v>9176.50141749947-2772.83367679237i</v>
      </c>
      <c r="P88" t="str">
        <f t="shared" si="13"/>
        <v>-0.047961532068085+0.000668256590172405i</v>
      </c>
      <c r="Q88">
        <f t="shared" si="14"/>
        <v>-26.381296018610048</v>
      </c>
      <c r="R88">
        <f t="shared" si="15"/>
        <v>179.20173932717725</v>
      </c>
      <c r="S88" t="str">
        <f t="shared" si="16"/>
        <v>-0.0645081980246714+0.0458820672068484i</v>
      </c>
      <c r="T88">
        <f t="shared" si="17"/>
        <v>-22.029769170597294</v>
      </c>
      <c r="U88">
        <f t="shared" si="18"/>
        <v>144.57729932422606</v>
      </c>
    </row>
    <row r="89" spans="2:21" x14ac:dyDescent="0.3">
      <c r="B89">
        <f t="shared" si="21"/>
        <v>440000</v>
      </c>
      <c r="C89" s="158" t="str">
        <f t="shared" si="0"/>
        <v>-2.0976-2.76460153515902i</v>
      </c>
      <c r="D89" s="158" t="str">
        <f t="shared" si="1"/>
        <v>0.00529725804078698-0.0179004814891306i</v>
      </c>
      <c r="E89" s="158" t="str">
        <f t="shared" si="2"/>
        <v>0.01+6.08212337734984i</v>
      </c>
      <c r="F89" s="158" t="str">
        <f t="shared" si="3"/>
        <v>0.015297258040787+6.06422289586071i</v>
      </c>
      <c r="G89" s="158" t="str">
        <f t="shared" si="4"/>
        <v>0.00499162284390992-1.97880649308721i</v>
      </c>
      <c r="H89" s="158" t="str">
        <f t="shared" si="5"/>
        <v>-0.501280859437219+0.378350699654307i</v>
      </c>
      <c r="I89" s="158">
        <f t="shared" si="6"/>
        <v>-4.0402813138546003</v>
      </c>
      <c r="J89" s="158">
        <f t="shared" si="7"/>
        <v>142.95566669731048</v>
      </c>
      <c r="K89" s="158" t="str">
        <f t="shared" si="8"/>
        <v>-0.0353951470858326-0.0105716010589858i</v>
      </c>
      <c r="L89" t="str">
        <f t="shared" si="9"/>
        <v>-0.0617730240655486+0.0566783821573627i</v>
      </c>
      <c r="M89">
        <f t="shared" si="10"/>
        <v>-21.531468971854633</v>
      </c>
      <c r="N89">
        <f t="shared" si="11"/>
        <v>137.4627962864771</v>
      </c>
      <c r="O89" t="str">
        <f t="shared" si="12"/>
        <v>9119.67572775393-2854.39874402416i</v>
      </c>
      <c r="P89" t="str">
        <f t="shared" si="13"/>
        <v>-0.0436888706303731+0.000572127556636996i</v>
      </c>
      <c r="Q89">
        <f t="shared" si="14"/>
        <v>-27.191838918769655</v>
      </c>
      <c r="R89">
        <f t="shared" si="15"/>
        <v>179.24972606997861</v>
      </c>
      <c r="S89" t="str">
        <f t="shared" si="16"/>
        <v>-0.0550488920557406+0.042909751482512i</v>
      </c>
      <c r="T89">
        <f t="shared" si="17"/>
        <v>-23.123259454542342</v>
      </c>
      <c r="U89">
        <f t="shared" si="18"/>
        <v>142.06414157551663</v>
      </c>
    </row>
    <row r="90" spans="2:21" x14ac:dyDescent="0.3">
      <c r="B90">
        <f t="shared" si="21"/>
        <v>460000</v>
      </c>
      <c r="C90" s="158" t="str">
        <f t="shared" si="0"/>
        <v>-2.3856-2.89026524130261i</v>
      </c>
      <c r="D90" s="158" t="str">
        <f t="shared" si="1"/>
        <v>0.00526986348329107-0.0171226712382771i</v>
      </c>
      <c r="E90" s="158" t="str">
        <f t="shared" si="2"/>
        <v>0.01+6.35858353086574i</v>
      </c>
      <c r="F90" s="158" t="str">
        <f t="shared" si="3"/>
        <v>0.0152698634832911+6.34146085962746i</v>
      </c>
      <c r="G90" s="158" t="str">
        <f t="shared" si="4"/>
        <v>0.0045565406571866-1.89229748284706i</v>
      </c>
      <c r="H90" s="158" t="str">
        <f t="shared" si="5"/>
        <v>-0.501192130815106+0.411654659589223i</v>
      </c>
      <c r="I90" s="158">
        <f t="shared" si="6"/>
        <v>-3.7607589510531247</v>
      </c>
      <c r="J90" s="158">
        <f t="shared" si="7"/>
        <v>140.60199316413573</v>
      </c>
      <c r="K90" s="158" t="str">
        <f t="shared" si="8"/>
        <v>-0.0323771753365901-0.0100501695520362i</v>
      </c>
      <c r="L90" t="str">
        <f t="shared" si="9"/>
        <v>-0.0519363373426454+0.0501470003399487i</v>
      </c>
      <c r="M90">
        <f t="shared" si="10"/>
        <v>-22.829868621896075</v>
      </c>
      <c r="N90">
        <f t="shared" si="11"/>
        <v>136.00418896125652</v>
      </c>
      <c r="O90" t="str">
        <f t="shared" si="12"/>
        <v>9060.95578154987-2935.49065501075i</v>
      </c>
      <c r="P90" t="str">
        <f t="shared" si="13"/>
        <v>-0.0399635294264259+0.000492473372474846i</v>
      </c>
      <c r="Q90">
        <f t="shared" si="14"/>
        <v>-27.966063809332105</v>
      </c>
      <c r="R90">
        <f t="shared" si="15"/>
        <v>179.29397583266174</v>
      </c>
      <c r="S90" t="str">
        <f t="shared" si="16"/>
        <v>-0.0471739505373286+0.0399188768912884i</v>
      </c>
      <c r="T90">
        <f t="shared" si="17"/>
        <v>-24.180619023198172</v>
      </c>
      <c r="U90">
        <f t="shared" si="18"/>
        <v>139.76190253096448</v>
      </c>
    </row>
    <row r="91" spans="2:21" x14ac:dyDescent="0.3">
      <c r="B91">
        <f t="shared" si="21"/>
        <v>480000</v>
      </c>
      <c r="C91" s="158" t="str">
        <f t="shared" si="0"/>
        <v>-2.6864-3.0159289474462i</v>
      </c>
      <c r="D91" s="158" t="str">
        <f t="shared" si="1"/>
        <v>0.00524582013378277-0.0164096232262679i</v>
      </c>
      <c r="E91" s="158" t="str">
        <f t="shared" si="2"/>
        <v>0.01+6.63504368438164i</v>
      </c>
      <c r="F91" s="158" t="str">
        <f t="shared" si="3"/>
        <v>0.0152458201337828+6.61863406115537i</v>
      </c>
      <c r="G91" s="158" t="str">
        <f t="shared" si="4"/>
        <v>0.00417631255261919-1.81305330039583i</v>
      </c>
      <c r="H91" s="158" t="str">
        <f t="shared" si="5"/>
        <v>-0.501114159868756+0.444295106617783i</v>
      </c>
      <c r="I91" s="158">
        <f t="shared" si="6"/>
        <v>-3.4822443878474751</v>
      </c>
      <c r="J91" s="158">
        <f t="shared" si="7"/>
        <v>138.43933671700944</v>
      </c>
      <c r="K91" s="158" t="str">
        <f t="shared" si="8"/>
        <v>-0.0297296133641636-0.00957948322230136i</v>
      </c>
      <c r="L91" t="str">
        <f t="shared" si="9"/>
        <v>-0.0441699040540578+0.0444454671152164i</v>
      </c>
      <c r="M91">
        <f t="shared" si="10"/>
        <v>-24.060076743169194</v>
      </c>
      <c r="N91">
        <f t="shared" si="11"/>
        <v>134.8218305775348</v>
      </c>
      <c r="O91" t="str">
        <f t="shared" si="12"/>
        <v>9000.42799965321-3015.87914105352i</v>
      </c>
      <c r="P91" t="str">
        <f t="shared" si="13"/>
        <v>-0.0366957837164602+0.000425970879227433i</v>
      </c>
      <c r="Q91">
        <f t="shared" si="14"/>
        <v>-28.70709148101669</v>
      </c>
      <c r="R91">
        <f t="shared" si="15"/>
        <v>179.33493074832504</v>
      </c>
      <c r="S91" t="str">
        <f t="shared" si="16"/>
        <v>-0.0405967958777602+0.0370083236421786i</v>
      </c>
      <c r="T91">
        <f t="shared" si="17"/>
        <v>-25.203216554483355</v>
      </c>
      <c r="U91">
        <f t="shared" si="18"/>
        <v>137.64747951247872</v>
      </c>
    </row>
    <row r="92" spans="2:21" x14ac:dyDescent="0.3">
      <c r="B92">
        <f t="shared" si="21"/>
        <v>500000</v>
      </c>
      <c r="C92" s="158" t="str">
        <f t="shared" si="0"/>
        <v>-3-3.14159265358979i</v>
      </c>
      <c r="D92" s="158" t="str">
        <f t="shared" si="1"/>
        <v>0.0052246029075807-0.0157535742998469i</v>
      </c>
      <c r="E92" s="158" t="str">
        <f t="shared" si="2"/>
        <v>0.01+6.91150383789754i</v>
      </c>
      <c r="F92" s="158" t="str">
        <f t="shared" si="3"/>
        <v>0.0152246029075807+6.89575026359769i</v>
      </c>
      <c r="G92" s="158" t="str">
        <f t="shared" si="4"/>
        <v>0.00384204151902178-1.74019374944458i</v>
      </c>
      <c r="H92" s="158" t="str">
        <f t="shared" si="5"/>
        <v>-0.501045278969247+0.476352475535573i</v>
      </c>
      <c r="I92" s="158">
        <f t="shared" si="6"/>
        <v>-3.2061021710290794</v>
      </c>
      <c r="J92" s="158">
        <f t="shared" si="7"/>
        <v>136.44720256153033</v>
      </c>
      <c r="K92" s="158" t="str">
        <f t="shared" si="8"/>
        <v>-0.027394198386713-0.00915234720963492i</v>
      </c>
      <c r="L92" t="str">
        <f t="shared" si="9"/>
        <v>-0.0379571109152664+0.0394938833804521i</v>
      </c>
      <c r="M92">
        <f t="shared" si="10"/>
        <v>-25.228050526999141</v>
      </c>
      <c r="N92">
        <f t="shared" si="11"/>
        <v>133.86329381962202</v>
      </c>
      <c r="O92" t="str">
        <f t="shared" si="12"/>
        <v>8938.17962043369-3095.36814790677i</v>
      </c>
      <c r="P92" t="str">
        <f t="shared" si="13"/>
        <v>-0.0338135830304432+0.000370065566646136i</v>
      </c>
      <c r="Q92">
        <f t="shared" si="14"/>
        <v>-29.417655986677445</v>
      </c>
      <c r="R92">
        <f t="shared" si="15"/>
        <v>179.37296356322284</v>
      </c>
      <c r="S92" t="str">
        <f t="shared" si="16"/>
        <v>-0.0350836428819036+0.0342360638836285i</v>
      </c>
      <c r="T92">
        <f t="shared" si="17"/>
        <v>-26.192516388241174</v>
      </c>
      <c r="U92">
        <f t="shared" si="18"/>
        <v>135.700526326708</v>
      </c>
    </row>
    <row r="93" spans="2:21" x14ac:dyDescent="0.3">
      <c r="B93">
        <f t="shared" si="21"/>
        <v>520000</v>
      </c>
      <c r="C93" s="158" t="str">
        <f t="shared" si="0"/>
        <v>-3.3264-3.26725635973339i</v>
      </c>
      <c r="D93" s="158" t="str">
        <f t="shared" si="1"/>
        <v>0.00520578566566935-0.0151479541303604i</v>
      </c>
      <c r="E93" s="158" t="str">
        <f t="shared" si="2"/>
        <v>0.01+7.18796399141345i</v>
      </c>
      <c r="F93" s="158" t="str">
        <f t="shared" si="3"/>
        <v>0.0152057856656693+7.17281603728309i</v>
      </c>
      <c r="G93" s="158" t="str">
        <f t="shared" si="4"/>
        <v>0.00354657194107274-1.67297558019243i</v>
      </c>
      <c r="H93" s="158" t="str">
        <f t="shared" si="5"/>
        <v>-0.500984130873617+0.507894678526069i</v>
      </c>
      <c r="I93" s="158">
        <f t="shared" si="6"/>
        <v>-2.9333161924131055</v>
      </c>
      <c r="J93" s="158">
        <f t="shared" si="7"/>
        <v>134.60754550628914</v>
      </c>
      <c r="K93" s="158" t="str">
        <f t="shared" si="8"/>
        <v>-0.0253236946565949-0.00876287560346401i</v>
      </c>
      <c r="L93" t="str">
        <f t="shared" si="9"/>
        <v>-0.0329259444855727+0.0352000492015187i</v>
      </c>
      <c r="M93">
        <f t="shared" si="10"/>
        <v>-26.339206385233854</v>
      </c>
      <c r="N93">
        <f t="shared" si="11"/>
        <v>133.08812713115196</v>
      </c>
      <c r="O93" t="str">
        <f t="shared" si="12"/>
        <v>8874.29842843228-3173.7900951489i</v>
      </c>
      <c r="P93" t="str">
        <f t="shared" si="13"/>
        <v>-0.0312585291902727+0.000322772356307737i</v>
      </c>
      <c r="Q93">
        <f t="shared" si="14"/>
        <v>-30.100166176365324</v>
      </c>
      <c r="R93">
        <f t="shared" si="15"/>
        <v>179.40839070178103</v>
      </c>
      <c r="S93" t="str">
        <f t="shared" si="16"/>
        <v>-0.0304445051542707+0.0316330110746908i</v>
      </c>
      <c r="T93">
        <f t="shared" si="17"/>
        <v>-27.150021696362288</v>
      </c>
      <c r="U93">
        <f t="shared" si="18"/>
        <v>133.90317688473141</v>
      </c>
    </row>
    <row r="94" spans="2:21" x14ac:dyDescent="0.3">
      <c r="B94">
        <f t="shared" si="21"/>
        <v>540000</v>
      </c>
      <c r="C94" s="158" t="str">
        <f t="shared" si="0"/>
        <v>-3.6656-3.39292006587698i</v>
      </c>
      <c r="D94" s="158" t="str">
        <f t="shared" si="1"/>
        <v>0.00518901965704636-0.0145871646364175i</v>
      </c>
      <c r="E94" s="158" t="str">
        <f t="shared" si="2"/>
        <v>0.01+7.46442414492935i</v>
      </c>
      <c r="F94" s="158" t="str">
        <f t="shared" si="3"/>
        <v>0.0151890196570464+7.44983698029293i</v>
      </c>
      <c r="G94" s="158" t="str">
        <f t="shared" si="4"/>
        <v>0.00328409450350121-1.61076680598079i</v>
      </c>
      <c r="H94" s="158" t="str">
        <f t="shared" si="5"/>
        <v>-0.50092960203508+0.538979455376729i</v>
      </c>
      <c r="I94" s="158">
        <f t="shared" si="6"/>
        <v>-2.6645822998769644</v>
      </c>
      <c r="J94" s="158">
        <f t="shared" si="7"/>
        <v>132.90450533185074</v>
      </c>
      <c r="K94" s="158" t="str">
        <f t="shared" si="8"/>
        <v>-0.0234794793587839-0.00840620624635622i</v>
      </c>
      <c r="L94" t="str">
        <f t="shared" si="9"/>
        <v>-0.0288052173516998+0.0314742625120371i</v>
      </c>
      <c r="M94">
        <f t="shared" si="10"/>
        <v>-27.398403906265511</v>
      </c>
      <c r="N94">
        <f t="shared" si="11"/>
        <v>132.46472260755425</v>
      </c>
      <c r="O94" t="str">
        <f t="shared" si="12"/>
        <v>8808.87249152354-3251.00138566365i</v>
      </c>
      <c r="P94" t="str">
        <f t="shared" si="13"/>
        <v>-0.0289828836900219+0.000282533205932346i</v>
      </c>
      <c r="Q94">
        <f t="shared" si="14"/>
        <v>-30.756755434560141</v>
      </c>
      <c r="R94">
        <f t="shared" si="15"/>
        <v>179.44148250740756</v>
      </c>
      <c r="S94" t="str">
        <f t="shared" si="16"/>
        <v>-0.0265252268319915+0.0292124830024643i</v>
      </c>
      <c r="T94">
        <f t="shared" si="17"/>
        <v>-28.077234313469376</v>
      </c>
      <c r="U94">
        <f t="shared" si="18"/>
        <v>132.2397626961276</v>
      </c>
    </row>
    <row r="95" spans="2:21" x14ac:dyDescent="0.3">
      <c r="B95">
        <f t="shared" si="21"/>
        <v>560000</v>
      </c>
      <c r="C95" s="158" t="str">
        <f t="shared" si="0"/>
        <v>-4.0176-3.51858377202057i</v>
      </c>
      <c r="D95" s="158" t="str">
        <f t="shared" si="1"/>
        <v>0.00517401724783859-0.0140664065983706i</v>
      </c>
      <c r="E95" s="158" t="str">
        <f t="shared" si="2"/>
        <v>0.01+7.74088429844525i</v>
      </c>
      <c r="F95" s="158" t="str">
        <f t="shared" si="3"/>
        <v>0.0151740172478386+7.72681789184688i</v>
      </c>
      <c r="G95" s="158" t="str">
        <f t="shared" si="4"/>
        <v>0.0030498521834887-1.55302660027129i</v>
      </c>
      <c r="H95" s="158" t="str">
        <f t="shared" si="5"/>
        <v>-0.500880772017612+0.569656212655614i</v>
      </c>
      <c r="I95" s="158">
        <f t="shared" si="6"/>
        <v>-2.4003788011607186</v>
      </c>
      <c r="J95" s="158">
        <f t="shared" si="7"/>
        <v>131.32414882406098</v>
      </c>
      <c r="K95" s="158" t="str">
        <f t="shared" si="8"/>
        <v>-0.0218297236297004-0.00807828687703366i</v>
      </c>
      <c r="L95" t="str">
        <f t="shared" si="9"/>
        <v>-0.0253947083903109+0.0282352992380999i</v>
      </c>
      <c r="M95">
        <f t="shared" si="10"/>
        <v>-28.409975950842984</v>
      </c>
      <c r="N95">
        <f t="shared" si="11"/>
        <v>131.96807942414264</v>
      </c>
      <c r="O95" t="str">
        <f t="shared" si="12"/>
        <v>8741.98990778992-3326.878849498i</v>
      </c>
      <c r="P95" t="str">
        <f t="shared" si="13"/>
        <v>-0.0269473138184552+0.000248113946399151i</v>
      </c>
      <c r="Q95">
        <f t="shared" si="14"/>
        <v>-31.389322238911348</v>
      </c>
      <c r="R95">
        <f t="shared" si="15"/>
        <v>179.47247134305286</v>
      </c>
      <c r="S95" t="str">
        <f t="shared" si="16"/>
        <v>-0.0232007120938698+0.0269766079402203i</v>
      </c>
      <c r="T95">
        <f t="shared" si="17"/>
        <v>-28.975627206239039</v>
      </c>
      <c r="U95">
        <f t="shared" si="18"/>
        <v>130.69654348760665</v>
      </c>
    </row>
    <row r="96" spans="2:21" x14ac:dyDescent="0.3">
      <c r="B96">
        <f t="shared" si="21"/>
        <v>580000</v>
      </c>
      <c r="C96" s="158" t="str">
        <f t="shared" si="0"/>
        <v>-4.3824-3.64424747816416i</v>
      </c>
      <c r="D96" s="158" t="str">
        <f t="shared" si="1"/>
        <v>0.00516053950582571-0.0135815420930282i</v>
      </c>
      <c r="E96" s="158" t="str">
        <f t="shared" si="2"/>
        <v>0.01+8.01734445196115i</v>
      </c>
      <c r="F96" s="158" t="str">
        <f t="shared" si="3"/>
        <v>0.0151605395058257+8.00376290986812i</v>
      </c>
      <c r="G96" s="158" t="str">
        <f t="shared" si="4"/>
        <v>0.00283991874052449-1.49928940679947i</v>
      </c>
      <c r="H96" s="158" t="str">
        <f t="shared" si="5"/>
        <v>-0.500836874727835+0.599967477154247i</v>
      </c>
      <c r="I96" s="158">
        <f t="shared" si="6"/>
        <v>-2.1410200350708899</v>
      </c>
      <c r="J96" s="158">
        <f t="shared" si="7"/>
        <v>129.85422998817683</v>
      </c>
      <c r="K96" s="158" t="str">
        <f t="shared" si="8"/>
        <v>-0.0203480066752245-0.00777571269036987i</v>
      </c>
      <c r="L96" t="str">
        <f t="shared" si="9"/>
        <v>-0.0225447131216376+0.0254121961361769i</v>
      </c>
      <c r="M96">
        <f t="shared" si="10"/>
        <v>-29.377777070442924</v>
      </c>
      <c r="N96">
        <f t="shared" si="11"/>
        <v>131.57819277671712</v>
      </c>
      <c r="O96" t="str">
        <f t="shared" si="12"/>
        <v>8673.73856308881-3401.31689383715i</v>
      </c>
      <c r="P96" t="str">
        <f t="shared" si="13"/>
        <v>-0.025119176109827+0.000218528607289197i</v>
      </c>
      <c r="Q96">
        <f t="shared" si="14"/>
        <v>-31.999563504390242</v>
      </c>
      <c r="R96">
        <f t="shared" si="15"/>
        <v>179.50155805329871</v>
      </c>
      <c r="S96" t="str">
        <f t="shared" si="16"/>
        <v>-0.0203693174351524+0.0249206240814144i</v>
      </c>
      <c r="T96">
        <f t="shared" si="17"/>
        <v>-29.846626317147681</v>
      </c>
      <c r="U96">
        <f t="shared" si="18"/>
        <v>129.2614604278582</v>
      </c>
    </row>
    <row r="97" spans="2:21" x14ac:dyDescent="0.3">
      <c r="B97">
        <f t="shared" si="21"/>
        <v>600000</v>
      </c>
      <c r="C97" s="158" t="str">
        <f t="shared" si="0"/>
        <v>-4.76-3.76991118430775i</v>
      </c>
      <c r="D97" s="158" t="str">
        <f t="shared" si="1"/>
        <v>0.00514838663065111-0.0131289844038706i</v>
      </c>
      <c r="E97" s="158" t="str">
        <f t="shared" si="2"/>
        <v>0.01+8.29380460547705i</v>
      </c>
      <c r="F97" s="158" t="str">
        <f t="shared" si="3"/>
        <v>0.0151483866306511+8.28067562107318i</v>
      </c>
      <c r="G97" s="158" t="str">
        <f t="shared" si="4"/>
        <v>0.002651029918115-1.44915226610684i</v>
      </c>
      <c r="H97" s="158" t="str">
        <f t="shared" si="5"/>
        <v>-0.500797268417045+0.629950054928544i</v>
      </c>
      <c r="I97" s="158">
        <f t="shared" si="6"/>
        <v>-1.8866970505652236</v>
      </c>
      <c r="J97" s="158">
        <f t="shared" si="7"/>
        <v>128.48397354303629</v>
      </c>
      <c r="K97" s="158" t="str">
        <f t="shared" si="8"/>
        <v>-0.0190122489735626-0.00749560148305134i</v>
      </c>
      <c r="L97" t="str">
        <f t="shared" si="9"/>
        <v>-0.0201419225221399+0.0229441199686976i</v>
      </c>
      <c r="M97">
        <f t="shared" si="10"/>
        <v>-30.305236615314605</v>
      </c>
      <c r="N97">
        <f t="shared" si="11"/>
        <v>131.27888110162615</v>
      </c>
      <c r="O97" t="str">
        <f t="shared" si="12"/>
        <v>8604.20590015775-3474.22519207488i</v>
      </c>
      <c r="P97" t="str">
        <f t="shared" si="13"/>
        <v>-0.0234711954789926+0.000192983264582655i</v>
      </c>
      <c r="Q97">
        <f t="shared" si="14"/>
        <v>-32.589002202582549</v>
      </c>
      <c r="R97">
        <f t="shared" si="15"/>
        <v>179.52891716015912</v>
      </c>
      <c r="S97" t="str">
        <f t="shared" si="16"/>
        <v>-0.0179482806027009+0.0230357385658979i</v>
      </c>
      <c r="T97">
        <f t="shared" si="17"/>
        <v>-30.691599237828001</v>
      </c>
      <c r="U97">
        <f t="shared" si="18"/>
        <v>127.92391560379814</v>
      </c>
    </row>
    <row r="98" spans="2:21" x14ac:dyDescent="0.3">
      <c r="B98">
        <f t="shared" si="21"/>
        <v>620000</v>
      </c>
      <c r="C98" s="158" t="str">
        <f t="shared" si="0"/>
        <v>-5.1504-3.89557489045134i</v>
      </c>
      <c r="D98" s="158" t="str">
        <f t="shared" si="1"/>
        <v>0.00513739050802906-0.0127056092118399i</v>
      </c>
      <c r="E98" s="158" t="str">
        <f t="shared" si="2"/>
        <v>0.01+8.57026475899296i</v>
      </c>
      <c r="F98" s="158" t="str">
        <f t="shared" si="3"/>
        <v>0.0151373905080291+8.55755914978112i</v>
      </c>
      <c r="G98" s="158" t="str">
        <f t="shared" si="4"/>
        <v>0.00248045345850266-1.40226462270077i</v>
      </c>
      <c r="H98" s="158" t="str">
        <f t="shared" si="5"/>
        <v>-0.500761412260923+0.659635963331652i</v>
      </c>
      <c r="I98" s="158">
        <f t="shared" si="6"/>
        <v>-1.6375085016149293</v>
      </c>
      <c r="J98" s="158">
        <f t="shared" si="7"/>
        <v>127.20388302897857</v>
      </c>
      <c r="K98" s="158" t="str">
        <f t="shared" si="8"/>
        <v>-0.0178038832495708-0.00723549663471978i</v>
      </c>
      <c r="L98" t="str">
        <f t="shared" si="9"/>
        <v>-0.0180995700075687+0.0207794434613152i</v>
      </c>
      <c r="M98">
        <f t="shared" si="10"/>
        <v>-31.195410138794234</v>
      </c>
      <c r="N98">
        <f t="shared" si="11"/>
        <v>131.05692265304117</v>
      </c>
      <c r="O98" t="str">
        <f t="shared" si="12"/>
        <v>8533.47869996494-3545.52678841032i</v>
      </c>
      <c r="P98" t="str">
        <f t="shared" si="13"/>
        <v>-0.0219804390801917+0.000170833927552008i</v>
      </c>
      <c r="Q98">
        <f t="shared" si="14"/>
        <v>-33.159010398354027</v>
      </c>
      <c r="R98">
        <f t="shared" si="15"/>
        <v>179.55470107153175</v>
      </c>
      <c r="S98" t="str">
        <f t="shared" si="16"/>
        <v>-0.0158700313526884+0.0213110076189597i</v>
      </c>
      <c r="T98">
        <f t="shared" si="17"/>
        <v>-31.511848779306597</v>
      </c>
      <c r="U98">
        <f t="shared" si="18"/>
        <v>126.67457806666386</v>
      </c>
    </row>
    <row r="99" spans="2:21" x14ac:dyDescent="0.3">
      <c r="B99">
        <f t="shared" si="21"/>
        <v>640000</v>
      </c>
      <c r="C99" s="158" t="str">
        <f t="shared" si="0"/>
        <v>-5.5536-4.02123859659494i</v>
      </c>
      <c r="D99" s="158" t="str">
        <f t="shared" si="1"/>
        <v>0.00512740886580995-0.0123086824180386i</v>
      </c>
      <c r="E99" s="158" t="str">
        <f t="shared" si="2"/>
        <v>0.01+8.84672491250886i</v>
      </c>
      <c r="F99" s="158" t="str">
        <f t="shared" si="3"/>
        <v>0.0151274088658099+8.83441623009082i</v>
      </c>
      <c r="G99" s="158" t="str">
        <f t="shared" si="4"/>
        <v>0.00232588803122105-1.35832006357905i</v>
      </c>
      <c r="H99" s="158" t="str">
        <f t="shared" si="5"/>
        <v>-0.500728847921277+0.689053186337371i</v>
      </c>
      <c r="I99" s="158">
        <f t="shared" si="6"/>
        <v>-1.3934841262169053</v>
      </c>
      <c r="J99" s="158">
        <f t="shared" si="7"/>
        <v>126.00557277309936</v>
      </c>
      <c r="K99" s="158" t="str">
        <f t="shared" si="8"/>
        <v>-0.0167072045057324-0.00699329095371897i</v>
      </c>
      <c r="L99" t="str">
        <f t="shared" si="9"/>
        <v>-0.016350478044953+0.0188745678609614i</v>
      </c>
      <c r="M99">
        <f t="shared" si="10"/>
        <v>-32.051026377963588</v>
      </c>
      <c r="N99">
        <f t="shared" si="11"/>
        <v>130.90141252397299</v>
      </c>
      <c r="O99" t="str">
        <f t="shared" si="12"/>
        <v>8461.64287588011-3615.15652563391i</v>
      </c>
      <c r="P99" t="str">
        <f t="shared" si="13"/>
        <v>-0.0206275120251771+0.000151554639925911i</v>
      </c>
      <c r="Q99">
        <f t="shared" si="14"/>
        <v>-33.71082858840451</v>
      </c>
      <c r="R99">
        <f t="shared" si="15"/>
        <v>179.57904351336654</v>
      </c>
      <c r="S99" t="str">
        <f t="shared" si="16"/>
        <v>-0.0140792314664923+0.0197345548647686i</v>
      </c>
      <c r="T99">
        <f t="shared" si="17"/>
        <v>-32.308609997585698</v>
      </c>
      <c r="U99">
        <f t="shared" si="18"/>
        <v>125.50521499473557</v>
      </c>
    </row>
    <row r="100" spans="2:21" x14ac:dyDescent="0.3">
      <c r="B100">
        <f t="shared" si="21"/>
        <v>660000</v>
      </c>
      <c r="C100" s="158" t="str">
        <f t="shared" si="0"/>
        <v>-5.9696-4.14690230273853i</v>
      </c>
      <c r="D100" s="158" t="str">
        <f t="shared" si="1"/>
        <v>0.00511832064984458-0.0119358010749392i</v>
      </c>
      <c r="E100" s="158" t="str">
        <f t="shared" si="2"/>
        <v>0.01+9.12318506602476i</v>
      </c>
      <c r="F100" s="158" t="str">
        <f t="shared" si="3"/>
        <v>0.0151183206498446+9.11124926494982i</v>
      </c>
      <c r="G100" s="158" t="str">
        <f t="shared" si="4"/>
        <v>0.00218538393458076-1.31704957374262i</v>
      </c>
      <c r="H100" s="158" t="str">
        <f t="shared" si="5"/>
        <v>-0.500699184916119+0.718226291091711i</v>
      </c>
      <c r="I100" s="158">
        <f t="shared" si="6"/>
        <v>-1.1546026044965814</v>
      </c>
      <c r="J100" s="158">
        <f t="shared" si="7"/>
        <v>124.88162189448998</v>
      </c>
      <c r="K100" s="158" t="str">
        <f t="shared" si="8"/>
        <v>-0.0157088562223052-0.00676716633807138i</v>
      </c>
      <c r="L100" t="str">
        <f t="shared" si="9"/>
        <v>-0.014842093588087+0.0171927419773973i</v>
      </c>
      <c r="M100">
        <f t="shared" si="10"/>
        <v>-32.874528925475417</v>
      </c>
      <c r="N100">
        <f t="shared" si="11"/>
        <v>130.80327841294343</v>
      </c>
      <c r="O100" t="str">
        <f t="shared" si="12"/>
        <v>8388.78328110869-3683.0597264653i</v>
      </c>
      <c r="P100" t="str">
        <f t="shared" si="13"/>
        <v>-0.0193959217623596+0.000134713093386825i</v>
      </c>
      <c r="Q100">
        <f t="shared" si="14"/>
        <v>-34.245582032980799</v>
      </c>
      <c r="R100">
        <f t="shared" si="15"/>
        <v>179.60206234674149</v>
      </c>
      <c r="S100" t="str">
        <f t="shared" si="16"/>
        <v>-0.0125304073527271+0.0182943444437794i</v>
      </c>
      <c r="T100">
        <f t="shared" si="17"/>
        <v>-33.083049613615543</v>
      </c>
      <c r="U100">
        <f t="shared" si="18"/>
        <v>124.4085456837972</v>
      </c>
    </row>
    <row r="101" spans="2:21" x14ac:dyDescent="0.3">
      <c r="B101">
        <f t="shared" si="21"/>
        <v>680000</v>
      </c>
      <c r="C101" s="158" t="str">
        <f t="shared" si="0"/>
        <v>-6.3984-4.27256600888212i</v>
      </c>
      <c r="D101" s="158" t="str">
        <f t="shared" si="1"/>
        <v>0.00511002233712501-0.0115848447305847i</v>
      </c>
      <c r="E101" s="158" t="str">
        <f t="shared" si="2"/>
        <v>0.01+9.39964521954066i</v>
      </c>
      <c r="F101" s="158" t="str">
        <f t="shared" si="3"/>
        <v>0.015110022337125+9.38806037481008i</v>
      </c>
      <c r="G101" s="158" t="str">
        <f t="shared" si="4"/>
        <v>0.00205728035770945-1.27821599301236i</v>
      </c>
      <c r="H101" s="158" t="str">
        <f t="shared" si="5"/>
        <v>-0.500672088926176+0.747176934588433i</v>
      </c>
      <c r="I101" s="158">
        <f t="shared" si="6"/>
        <v>-0.92080515240290606</v>
      </c>
      <c r="J101" s="158">
        <f t="shared" si="7"/>
        <v>123.82544808458701</v>
      </c>
      <c r="K101" s="158" t="str">
        <f t="shared" si="8"/>
        <v>-0.0147974210626167-0.00655554554947493i</v>
      </c>
      <c r="L101" t="str">
        <f t="shared" si="9"/>
        <v>-0.0135329022712068+0.0157029836787998i</v>
      </c>
      <c r="M101">
        <f t="shared" si="10"/>
        <v>-33.668112592240796</v>
      </c>
      <c r="N101">
        <f t="shared" si="11"/>
        <v>130.75491195595964</v>
      </c>
      <c r="O101" t="str">
        <f t="shared" si="12"/>
        <v>8314.98352970873-3749.19107548977i</v>
      </c>
      <c r="P101" t="str">
        <f t="shared" si="13"/>
        <v>-0.0182715718567217+0.00011995182232881i</v>
      </c>
      <c r="Q101">
        <f t="shared" si="14"/>
        <v>-34.7642946256206</v>
      </c>
      <c r="R101">
        <f t="shared" si="15"/>
        <v>179.62386189398364</v>
      </c>
      <c r="S101" t="str">
        <f t="shared" si="16"/>
        <v>-0.011186058905042+0.0169786563841217i</v>
      </c>
      <c r="T101">
        <f t="shared" si="17"/>
        <v>-33.836267055001244</v>
      </c>
      <c r="U101">
        <f t="shared" si="18"/>
        <v>123.37811578543273</v>
      </c>
    </row>
    <row r="102" spans="2:21" x14ac:dyDescent="0.3">
      <c r="B102">
        <f t="shared" si="21"/>
        <v>700000</v>
      </c>
      <c r="C102" s="158" t="str">
        <f t="shared" si="0"/>
        <v>-6.84-4.39822971502571i</v>
      </c>
      <c r="D102" s="158" t="str">
        <f t="shared" si="1"/>
        <v>0.00510242497521581-0.0112539351055675i</v>
      </c>
      <c r="E102" s="158" t="str">
        <f t="shared" si="2"/>
        <v>0.01+9.67610537305656i</v>
      </c>
      <c r="F102" s="158" t="str">
        <f t="shared" si="3"/>
        <v>0.0151024249752158+9.66485143795099i</v>
      </c>
      <c r="G102" s="158" t="str">
        <f t="shared" si="4"/>
        <v>0.00194015535649148-1.24160943145272i</v>
      </c>
      <c r="H102" s="158" t="str">
        <f t="shared" si="5"/>
        <v>-0.500647272383833+0.775924282679265i</v>
      </c>
      <c r="I102" s="158">
        <f t="shared" si="6"/>
        <v>-0.69200587516233203</v>
      </c>
      <c r="J102" s="158">
        <f t="shared" si="7"/>
        <v>122.83119880215531</v>
      </c>
      <c r="K102" s="158" t="str">
        <f t="shared" si="8"/>
        <v>-0.0139630924708827-0.00635705335498454i</v>
      </c>
      <c r="L102" t="str">
        <f t="shared" si="9"/>
        <v>-0.0123898091180582+0.0143791396098553i</v>
      </c>
      <c r="M102">
        <f t="shared" si="10"/>
        <v>-34.433754856551232</v>
      </c>
      <c r="N102">
        <f t="shared" si="11"/>
        <v>130.74988510684886</v>
      </c>
      <c r="O102" t="str">
        <f t="shared" si="12"/>
        <v>8240.32583138823-3813.51366111639i</v>
      </c>
      <c r="P102" t="str">
        <f t="shared" si="13"/>
        <v>-0.0172423559041902+0.000106973584586551i</v>
      </c>
      <c r="Q102">
        <f t="shared" si="14"/>
        <v>-35.2679007338443</v>
      </c>
      <c r="R102">
        <f t="shared" si="15"/>
        <v>179.64453487022897</v>
      </c>
      <c r="S102" t="str">
        <f t="shared" si="16"/>
        <v>-0.0100151485586038+0.0157763643015543i</v>
      </c>
      <c r="T102">
        <f t="shared" si="17"/>
        <v>-34.569296561900003</v>
      </c>
      <c r="U102">
        <f t="shared" si="18"/>
        <v>122.40818922505964</v>
      </c>
    </row>
    <row r="103" spans="2:21" x14ac:dyDescent="0.3">
      <c r="B103">
        <f t="shared" si="21"/>
        <v>720000</v>
      </c>
      <c r="C103" s="158" t="str">
        <f t="shared" si="0"/>
        <v>-7.2944-4.5238934211693i</v>
      </c>
      <c r="D103" s="158" t="str">
        <f t="shared" si="1"/>
        <v>0.00509545178895314-0.0109414024842729i</v>
      </c>
      <c r="E103" s="158" t="str">
        <f t="shared" si="2"/>
        <v>0.01+9.95256552657247i</v>
      </c>
      <c r="F103" s="158" t="str">
        <f t="shared" si="3"/>
        <v>0.0150954517889531+9.9416241240882i</v>
      </c>
      <c r="G103" s="158" t="str">
        <f t="shared" si="4"/>
        <v>0.00183278567546608-1.20704345522345i</v>
      </c>
      <c r="H103" s="158" t="str">
        <f t="shared" si="5"/>
        <v>-0.500624486849818+0.804485358637177i</v>
      </c>
      <c r="I103" s="158">
        <f t="shared" si="6"/>
        <v>-0.46809965400708203</v>
      </c>
      <c r="J103" s="158">
        <f t="shared" si="7"/>
        <v>121.89365761770993</v>
      </c>
      <c r="K103" s="158" t="str">
        <f t="shared" si="8"/>
        <v>-0.0131974093885584-0.00617048497900519i</v>
      </c>
      <c r="L103" t="str">
        <f t="shared" si="9"/>
        <v>-0.0113862043869244+0.0131990859344379i</v>
      </c>
      <c r="M103">
        <f t="shared" si="10"/>
        <v>-35.173242942500437</v>
      </c>
      <c r="N103">
        <f t="shared" si="11"/>
        <v>130.78272977535525</v>
      </c>
      <c r="O103" t="str">
        <f t="shared" si="12"/>
        <v>8164.89084016959-3875.99814625044i</v>
      </c>
      <c r="P103" t="str">
        <f t="shared" si="13"/>
        <v>-0.016297829558282+0.0000955299096230327i</v>
      </c>
      <c r="Q103">
        <f t="shared" si="14"/>
        <v>-35.757255357323395</v>
      </c>
      <c r="R103">
        <f t="shared" si="15"/>
        <v>179.66416399583034</v>
      </c>
      <c r="S103" t="str">
        <f t="shared" si="16"/>
        <v>-0.0089918927108635+0.0146770831747708i</v>
      </c>
      <c r="T103">
        <f t="shared" si="17"/>
        <v>-35.283109958360996</v>
      </c>
      <c r="U103">
        <f t="shared" si="18"/>
        <v>121.49365539979901</v>
      </c>
    </row>
    <row r="104" spans="2:21" x14ac:dyDescent="0.3">
      <c r="B104">
        <f t="shared" si="21"/>
        <v>740000</v>
      </c>
      <c r="C104" s="158" t="str">
        <f t="shared" si="0"/>
        <v>-7.7616-4.64955712731289i</v>
      </c>
      <c r="D104" s="158" t="str">
        <f t="shared" si="1"/>
        <v>0.00508903623351255-0.0106457575514158i</v>
      </c>
      <c r="E104" s="158" t="str">
        <f t="shared" si="2"/>
        <v>0.01+10.2290256800884i</v>
      </c>
      <c r="F104" s="158" t="str">
        <f t="shared" si="3"/>
        <v>0.0150890362335125+10.218379922537i</v>
      </c>
      <c r="G104" s="158" t="str">
        <f t="shared" si="4"/>
        <v>0.00173411425693018-1.17435189578543i</v>
      </c>
      <c r="H104" s="158" t="str">
        <f t="shared" si="5"/>
        <v>-0.5006035168002+0.832875334727863i</v>
      </c>
      <c r="I104" s="158">
        <f t="shared" si="6"/>
        <v>-0.24896815112387963</v>
      </c>
      <c r="J104" s="158">
        <f t="shared" si="7"/>
        <v>121.00816363134518</v>
      </c>
      <c r="K104" s="158" t="str">
        <f t="shared" si="8"/>
        <v>-0.0124930405922906-0.00599478030849194i</v>
      </c>
      <c r="L104" t="str">
        <f t="shared" si="9"/>
        <v>-0.0105005204473667+0.012144058635362i</v>
      </c>
      <c r="M104">
        <f t="shared" si="10"/>
        <v>-35.88819709508693</v>
      </c>
      <c r="N104">
        <f t="shared" si="11"/>
        <v>130.84876500040775</v>
      </c>
      <c r="O104" t="str">
        <f t="shared" si="12"/>
        <v>8088.75751690231-3936.62204336968i</v>
      </c>
      <c r="P104" t="str">
        <f t="shared" si="13"/>
        <v>-0.015428943951367+0.0000854120635315194i</v>
      </c>
      <c r="Q104">
        <f t="shared" si="14"/>
        <v>-36.233142882841193</v>
      </c>
      <c r="R104">
        <f t="shared" si="15"/>
        <v>179.68282334903782</v>
      </c>
      <c r="S104" t="str">
        <f t="shared" si="16"/>
        <v>-0.00809479318420987+0.013671232930272i</v>
      </c>
      <c r="T104">
        <f t="shared" si="17"/>
        <v>-35.978619806676647</v>
      </c>
      <c r="U104">
        <f t="shared" si="18"/>
        <v>120.6299494945445</v>
      </c>
    </row>
    <row r="105" spans="2:21" x14ac:dyDescent="0.3">
      <c r="B105">
        <f t="shared" si="21"/>
        <v>760000</v>
      </c>
      <c r="C105" s="158" t="str">
        <f t="shared" si="0"/>
        <v>-8.2416-4.77522083345649i</v>
      </c>
      <c r="D105" s="158" t="str">
        <f t="shared" si="1"/>
        <v>0.00508312040117882-0.0103656676717542i</v>
      </c>
      <c r="E105" s="158" t="str">
        <f t="shared" si="2"/>
        <v>0.01+10.5054858336043i</v>
      </c>
      <c r="F105" s="158" t="str">
        <f t="shared" si="3"/>
        <v>0.0150831204011788+10.4951201659325i</v>
      </c>
      <c r="G105" s="158" t="str">
        <f t="shared" si="4"/>
        <v>0.00164322379772326-1.14338616665009i</v>
      </c>
      <c r="H105" s="158" t="str">
        <f t="shared" si="5"/>
        <v>-0.500584174533505+0.86110777738283i</v>
      </c>
      <c r="I105" s="158">
        <f t="shared" si="6"/>
        <v>-3.4484376008620504E-2</v>
      </c>
      <c r="J105" s="158">
        <f t="shared" si="7"/>
        <v>120.17054211415623</v>
      </c>
      <c r="K105" s="158" t="str">
        <f t="shared" si="8"/>
        <v>-0.0118436083195659-0.00582900266192224i</v>
      </c>
      <c r="L105" t="str">
        <f t="shared" si="9"/>
        <v>-0.00971514434263787+0.0111980968628051i</v>
      </c>
      <c r="M105">
        <f t="shared" si="10"/>
        <v>-36.580090586785417</v>
      </c>
      <c r="N105">
        <f t="shared" si="11"/>
        <v>130.94396019666246</v>
      </c>
      <c r="O105" t="str">
        <f t="shared" si="12"/>
        <v>8012.00300550814-3995.36907501681i</v>
      </c>
      <c r="P105" t="str">
        <f t="shared" si="13"/>
        <v>-0.0146278277143318+0.0000764438726152672i</v>
      </c>
      <c r="Q105">
        <f t="shared" si="14"/>
        <v>-36.696284662666834</v>
      </c>
      <c r="R105">
        <f t="shared" si="15"/>
        <v>179.70057950609481</v>
      </c>
      <c r="S105" t="str">
        <f t="shared" si="16"/>
        <v>-0.00730585919649305+0.0127500486017468i</v>
      </c>
      <c r="T105">
        <f t="shared" si="17"/>
        <v>-36.65668274700063</v>
      </c>
      <c r="U105">
        <f t="shared" si="18"/>
        <v>119.8129840135846</v>
      </c>
    </row>
    <row r="106" spans="2:21" x14ac:dyDescent="0.3">
      <c r="B106">
        <f t="shared" si="21"/>
        <v>780000</v>
      </c>
      <c r="C106" s="158" t="str">
        <f t="shared" si="0"/>
        <v>-8.7344-4.90088453960008i</v>
      </c>
      <c r="D106" s="158" t="str">
        <f t="shared" si="1"/>
        <v>0.0050776537102447-0.0100999368162139i</v>
      </c>
      <c r="E106" s="158" t="str">
        <f t="shared" si="2"/>
        <v>0.01+10.7819459871202i</v>
      </c>
      <c r="F106" s="158" t="str">
        <f t="shared" si="3"/>
        <v>0.0150776537102447+10.771846050304i</v>
      </c>
      <c r="G106" s="158" t="str">
        <f t="shared" si="4"/>
        <v>0.00155931509803359-1.11401299583633i</v>
      </c>
      <c r="H106" s="158" t="str">
        <f t="shared" si="5"/>
        <v>-0.500566295973129+0.889194854373274i</v>
      </c>
      <c r="I106" s="158">
        <f t="shared" si="6"/>
        <v>0.17548385021401419</v>
      </c>
      <c r="J106" s="158">
        <f t="shared" si="7"/>
        <v>119.37704475465593</v>
      </c>
      <c r="K106" s="158" t="str">
        <f t="shared" si="8"/>
        <v>-0.0112435432082951-0.00567232120553586i</v>
      </c>
      <c r="L106" t="str">
        <f t="shared" si="9"/>
        <v>-0.00901559065237142+0.0103475821736584i</v>
      </c>
      <c r="M106">
        <f t="shared" si="10"/>
        <v>-37.250266934582207</v>
      </c>
      <c r="N106">
        <f t="shared" si="11"/>
        <v>131.06482603412763</v>
      </c>
      <c r="O106" t="str">
        <f t="shared" si="12"/>
        <v>7934.70252275485-4052.22860479729i</v>
      </c>
      <c r="P106" t="str">
        <f t="shared" si="13"/>
        <v>-0.0138876077235079+0.0000684759868557969i</v>
      </c>
      <c r="Q106">
        <f t="shared" si="14"/>
        <v>-37.147345601339538</v>
      </c>
      <c r="R106">
        <f t="shared" si="15"/>
        <v>179.71749250639726</v>
      </c>
      <c r="S106" t="str">
        <f t="shared" si="16"/>
        <v>-0.00660998064063698+0.0119055576587543i</v>
      </c>
      <c r="T106">
        <f t="shared" si="17"/>
        <v>-37.318102885818966</v>
      </c>
      <c r="U106">
        <f t="shared" si="18"/>
        <v>119.03908987802745</v>
      </c>
    </row>
    <row r="107" spans="2:21" x14ac:dyDescent="0.3">
      <c r="B107">
        <f t="shared" si="21"/>
        <v>800000</v>
      </c>
      <c r="C107" s="158" t="str">
        <f t="shared" si="0"/>
        <v>-9.24-5.02654824574367i</v>
      </c>
      <c r="D107" s="158" t="str">
        <f t="shared" si="1"/>
        <v>0.00507259182035538-0.0098474884968531i</v>
      </c>
      <c r="E107" s="158" t="str">
        <f t="shared" si="2"/>
        <v>0.01+11.0584061406361i</v>
      </c>
      <c r="F107" s="158" t="str">
        <f t="shared" si="3"/>
        <v>0.0150725918203554+11.0485586521392i</v>
      </c>
      <c r="G107" s="158" t="str">
        <f t="shared" si="4"/>
        <v>0.00148168923294558-1.08611250072692i</v>
      </c>
      <c r="H107" s="158" t="str">
        <f t="shared" si="5"/>
        <v>-0.500549737189916+0.917147510688938i</v>
      </c>
      <c r="I107" s="158">
        <f t="shared" si="6"/>
        <v>0.38107127626551029</v>
      </c>
      <c r="J107" s="158">
        <f t="shared" si="7"/>
        <v>118.6242981107963</v>
      </c>
      <c r="K107" s="158" t="str">
        <f t="shared" si="8"/>
        <v>-0.0106879643525133-0.00552399630485044i</v>
      </c>
      <c r="L107" t="str">
        <f t="shared" si="9"/>
        <v>-0.00838986672914563+0.00958085779092742i</v>
      </c>
      <c r="M107">
        <f t="shared" si="10"/>
        <v>-37.899954744587482</v>
      </c>
      <c r="N107">
        <f t="shared" si="11"/>
        <v>131.20832667512252</v>
      </c>
      <c r="O107" t="str">
        <f t="shared" si="12"/>
        <v>7856.92926127538-4107.19512711333i</v>
      </c>
      <c r="P107" t="str">
        <f t="shared" si="13"/>
        <v>-0.0132022609040844+0.0000613812667189786i</v>
      </c>
      <c r="Q107">
        <f t="shared" si="14"/>
        <v>-37.586939902756413</v>
      </c>
      <c r="R107">
        <f t="shared" si="15"/>
        <v>179.73361667295387</v>
      </c>
      <c r="S107" t="str">
        <f t="shared" si="16"/>
        <v>-0.00599442172236753+0.0111305381963968i</v>
      </c>
      <c r="T107">
        <f t="shared" si="17"/>
        <v>-37.963635141058255</v>
      </c>
      <c r="U107">
        <f t="shared" si="18"/>
        <v>118.30496567261473</v>
      </c>
    </row>
    <row r="108" spans="2:21" x14ac:dyDescent="0.3">
      <c r="B108">
        <f t="shared" si="21"/>
        <v>820000</v>
      </c>
      <c r="C108" s="158" t="str">
        <f t="shared" ref="C108:C123" si="22">COMPLEX((1-(2*PI()*B108)^2/$C$35^2),(2*PI()*B108/($C$34*$C$35)))</f>
        <v>-9.7584-5.15221195188726i</v>
      </c>
      <c r="D108" s="158" t="str">
        <f t="shared" ref="D108:D123" si="23">IMDIV(COMPLEX($C$12,(2*PI()*B108*$C$11*$C$12*$C$10*0.000001)),COMPLEX(1,2*PI()*B108*$C$10*0.000001*($C$11+$C$12)))</f>
        <v>0.00506789573068095-0.009607351197384i</v>
      </c>
      <c r="E108" s="158" t="str">
        <f t="shared" ref="E108:E123" si="24">COMPLEX($C$8,2*PI()*B108*$C$7*0.000001)</f>
        <v>0.01+11.334866294152i</v>
      </c>
      <c r="F108" s="158" t="str">
        <f t="shared" ref="F108:F123" si="25">IMSUM(D108,E108)</f>
        <v>0.015067895730681+11.3252589429546i</v>
      </c>
      <c r="G108" s="158" t="str">
        <f t="shared" ref="G108:G123" si="26">IMDIV(COMPLEX($C$5,0),F108)</f>
        <v>0.00140973279293864-1.05957654643812i</v>
      </c>
      <c r="H108" s="158" t="str">
        <f t="shared" ref="H108:H123" si="27">IMPRODUCT(COMPLEX($C$31,0),C108,COMPLEX($C$25,0),G108)</f>
        <v>-0.500534371506962+0.94497561850594i</v>
      </c>
      <c r="I108" s="158">
        <f t="shared" ref="I108:I123" si="28">20*LOG10(IMABS(H108))</f>
        <v>0.58241325235491204</v>
      </c>
      <c r="J108" s="158">
        <f t="shared" ref="J108:J123" si="29">IMARGUMENT(H108)*180/PI()</f>
        <v>117.90925906732905</v>
      </c>
      <c r="K108" s="158" t="str">
        <f t="shared" ref="K108:K123" si="30">IMPRODUCT(G108,D108)</f>
        <v>-0.0101725796233395-0.00538336725405964i</v>
      </c>
      <c r="L108" t="str">
        <f t="shared" ref="L108:L123" si="31">IMDIV((IMPRODUCT(COMPLEX($C$31,0),K108)),(IMSUM(COMPLEX(1,0),IMPRODUCT(H108,COMPLEX($C$31,0)))))</f>
        <v>-0.00782798144671646+0.00888791401012032i</v>
      </c>
      <c r="M108">
        <f t="shared" ref="M108:M123" si="32">20*LOG10(IMABS(L108))</f>
        <v>-38.530280541570356</v>
      </c>
      <c r="N108">
        <f t="shared" ref="N108:N123" si="33">IMARGUMENT(L108)*180/PI()</f>
        <v>131.37180865855984</v>
      </c>
      <c r="O108" t="str">
        <f t="shared" ref="O108:O123" si="34">IMPRODUCT(IMDIV(COMPLEX(1,0),COMPLEX(0,($C$16*1*10^-12+$C$15*1*10^-9)*2*PI()*B108)),IMDIV(COMPLEX(1,$C$17*1000*$C$15*1*10^-9*2*PI()*B108),COMPLEX(1,$C$17*1000*$C$15*1*10^-9*$C$16*1*10^-12*2*PI()*B108/($C$15*1*10^-9+$C$16*1*10^-12))))</f>
        <v>7778.75430547841-4160.26780629953i</v>
      </c>
      <c r="P108" t="str">
        <f t="shared" ref="P108:P123" si="35">IMPRODUCT(COMPLEX($C$14*1000/($C$14*1000+$C$13*1000),0),COMPLEX($C$26*1*10^-6,0),O108,COMPLEX($C$31,0),K108)</f>
        <v>-0.0125664910876305+0.0000550510521473129i</v>
      </c>
      <c r="Q108">
        <f t="shared" ref="Q108:Q123" si="36">20*LOG10(IMABS(P108))</f>
        <v>-38.015636102968841</v>
      </c>
      <c r="R108">
        <f t="shared" ref="R108:R123" si="37">IMARGUMENT(P108)*180/PI()</f>
        <v>179.7490013125859</v>
      </c>
      <c r="S108" t="str">
        <f t="shared" ref="S108:S123" si="38">IMDIV(P108,IMSUM(COMPLEX(1,0),H108))</f>
        <v>-0.00544841053486875+0.0104184669982385i</v>
      </c>
      <c r="T108">
        <f t="shared" ref="T108:T123" si="39">20*LOG10(IMABS(S108))</f>
        <v>-38.59398848330391</v>
      </c>
      <c r="U108">
        <f t="shared" ref="U108:U123" si="40">IMARGUMENT(S108)*180/PI()</f>
        <v>117.60763383381162</v>
      </c>
    </row>
    <row r="109" spans="2:21" x14ac:dyDescent="0.3">
      <c r="B109">
        <f t="shared" si="21"/>
        <v>840000</v>
      </c>
      <c r="C109" s="158" t="str">
        <f t="shared" si="22"/>
        <v>-10.2896-5.27787565803085i</v>
      </c>
      <c r="D109" s="158" t="str">
        <f t="shared" si="23"/>
        <v>0.00506353102652755-0.00937864588364869i</v>
      </c>
      <c r="E109" s="158" t="str">
        <f t="shared" si="24"/>
        <v>0.01+11.6113264476679i</v>
      </c>
      <c r="F109" s="158" t="str">
        <f t="shared" si="25"/>
        <v>0.0150635310265275+11.6019478017843i</v>
      </c>
      <c r="G109" s="158" t="str">
        <f t="shared" si="26"/>
        <v>0.00134290560301429-1.03430734012217i</v>
      </c>
      <c r="H109" s="158" t="str">
        <f t="shared" si="27"/>
        <v>-0.500520087078142+0.972688105594153i</v>
      </c>
      <c r="I109" s="158">
        <f t="shared" si="28"/>
        <v>0.77964426223375427</v>
      </c>
      <c r="J109" s="158">
        <f t="shared" si="29"/>
        <v>117.2291762744068</v>
      </c>
      <c r="K109" s="158" t="str">
        <f t="shared" si="30"/>
        <v>-0.00969360243367785-0.00524984194377963i</v>
      </c>
      <c r="L109" t="str">
        <f t="shared" si="31"/>
        <v>-0.00732156196854201+0.00826012799819926i</v>
      </c>
      <c r="M109">
        <f t="shared" si="32"/>
        <v>-39.142279886655032</v>
      </c>
      <c r="N109">
        <f t="shared" si="33"/>
        <v>131.55294286490701</v>
      </c>
      <c r="O109" t="str">
        <f t="shared" si="34"/>
        <v>7700.24655993446-4211.45005772166i</v>
      </c>
      <c r="P109" t="str">
        <f t="shared" si="35"/>
        <v>-0.0119756261959937+0.0000493921287073309i</v>
      </c>
      <c r="Q109">
        <f t="shared" si="36"/>
        <v>-38.43396149274907</v>
      </c>
      <c r="R109">
        <f t="shared" si="37"/>
        <v>179.76369131571693</v>
      </c>
      <c r="S109" t="str">
        <f t="shared" si="38"/>
        <v>-0.00496280529390367+0.00976346331915467i</v>
      </c>
      <c r="T109">
        <f t="shared" si="39"/>
        <v>-39.20982903516942</v>
      </c>
      <c r="U109">
        <f t="shared" si="40"/>
        <v>116.94440275290002</v>
      </c>
    </row>
    <row r="110" spans="2:21" x14ac:dyDescent="0.3">
      <c r="B110">
        <f t="shared" si="21"/>
        <v>860000</v>
      </c>
      <c r="C110" s="158" t="str">
        <f t="shared" si="22"/>
        <v>-10.8336-5.40353936417444i</v>
      </c>
      <c r="D110" s="158" t="str">
        <f t="shared" si="23"/>
        <v>0.00505946724710811-0.00916057525570444i</v>
      </c>
      <c r="E110" s="158" t="str">
        <f t="shared" si="24"/>
        <v>0.01+11.8877866011838i</v>
      </c>
      <c r="F110" s="158" t="str">
        <f t="shared" si="25"/>
        <v>0.0150594672471081+11.8786260259281i</v>
      </c>
      <c r="G110" s="158" t="str">
        <f t="shared" si="26"/>
        <v>0.00128073045507415-1.01021622254027i</v>
      </c>
      <c r="H110" s="158" t="str">
        <f t="shared" si="27"/>
        <v>-0.50050678485376+1.00029306569837i</v>
      </c>
      <c r="I110" s="158">
        <f t="shared" si="28"/>
        <v>0.9728968407071481</v>
      </c>
      <c r="J110" s="158">
        <f t="shared" si="29"/>
        <v>116.58155669649967</v>
      </c>
      <c r="K110" s="158" t="str">
        <f t="shared" si="30"/>
        <v>-0.00924768191732378-0.00512288811815575i</v>
      </c>
      <c r="L110" t="str">
        <f t="shared" si="31"/>
        <v>-0.00686355251609745+0.00769004820552046i</v>
      </c>
      <c r="M110">
        <f t="shared" si="32"/>
        <v>-39.736907039131523</v>
      </c>
      <c r="N110">
        <f t="shared" si="33"/>
        <v>131.74967683798326</v>
      </c>
      <c r="O110" t="str">
        <f t="shared" si="34"/>
        <v>7621.4726897705-4260.74916488286i</v>
      </c>
      <c r="P110" t="str">
        <f t="shared" si="35"/>
        <v>-0.0114255320045814+0.0000443242479502134i</v>
      </c>
      <c r="Q110">
        <f t="shared" si="36"/>
        <v>-38.842406016708253</v>
      </c>
      <c r="R110">
        <f t="shared" si="37"/>
        <v>179.77772767196825</v>
      </c>
      <c r="S110" t="str">
        <f t="shared" si="38"/>
        <v>-0.00452982199975074+0.00916023210006809i</v>
      </c>
      <c r="T110">
        <f t="shared" si="39"/>
        <v>-39.811783006815645</v>
      </c>
      <c r="U110">
        <f t="shared" si="40"/>
        <v>116.31283392453537</v>
      </c>
    </row>
    <row r="111" spans="2:21" x14ac:dyDescent="0.3">
      <c r="B111">
        <f t="shared" si="21"/>
        <v>880000</v>
      </c>
      <c r="C111" s="158" t="str">
        <f t="shared" si="22"/>
        <v>-11.3904-5.52920307031804i</v>
      </c>
      <c r="D111" s="158" t="str">
        <f t="shared" si="23"/>
        <v>0.00505567735270547-0.00895241446463896i</v>
      </c>
      <c r="E111" s="158" t="str">
        <f t="shared" si="24"/>
        <v>0.01+12.1642467546997i</v>
      </c>
      <c r="F111" s="158" t="str">
        <f t="shared" si="25"/>
        <v>0.0150556773527055+12.1552943402351i</v>
      </c>
      <c r="G111" s="158" t="str">
        <f t="shared" si="26"/>
        <v>0.00122278448436812-0.987222625323875i</v>
      </c>
      <c r="H111" s="158" t="str">
        <f t="shared" si="27"/>
        <v>-0.500494376864218+1.02779785378027i</v>
      </c>
      <c r="I111" s="158">
        <f t="shared" si="28"/>
        <v>1.1623007881295864</v>
      </c>
      <c r="J111" s="158">
        <f t="shared" si="29"/>
        <v>115.9641365323655</v>
      </c>
      <c r="K111" s="158" t="str">
        <f t="shared" si="30"/>
        <v>-0.00883184410694345-0.00500202594243335i</v>
      </c>
      <c r="L111" t="str">
        <f t="shared" si="31"/>
        <v>-0.00644797588934753+0.00717121534182831i</v>
      </c>
      <c r="M111">
        <f t="shared" si="32"/>
        <v>-40.315043377850408</v>
      </c>
      <c r="N111">
        <f t="shared" si="33"/>
        <v>131.96019536641825</v>
      </c>
      <c r="O111" t="str">
        <f t="shared" si="34"/>
        <v>7542.49707255849-4308.17592774523i</v>
      </c>
      <c r="P111" t="str">
        <f t="shared" si="35"/>
        <v>-0.0109125394977652+0.0000397780908463234i</v>
      </c>
      <c r="Q111">
        <f t="shared" si="36"/>
        <v>-39.2414257216723</v>
      </c>
      <c r="R111">
        <f t="shared" si="37"/>
        <v>179.79114791486381</v>
      </c>
      <c r="S111" t="str">
        <f t="shared" si="38"/>
        <v>-0.00414281146578201+0.00860400889386003i</v>
      </c>
      <c r="T111">
        <f t="shared" si="39"/>
        <v>-40.400439456784525</v>
      </c>
      <c r="U111">
        <f t="shared" si="40"/>
        <v>115.71071340488407</v>
      </c>
    </row>
    <row r="112" spans="2:21" x14ac:dyDescent="0.3">
      <c r="B112">
        <f t="shared" si="21"/>
        <v>900000</v>
      </c>
      <c r="C112" s="158" t="str">
        <f t="shared" si="22"/>
        <v>-11.96-5.65486677646163i</v>
      </c>
      <c r="D112" s="158" t="str">
        <f t="shared" si="23"/>
        <v>0.00505213727376402-0.00875350306642325i</v>
      </c>
      <c r="E112" s="158" t="str">
        <f t="shared" si="24"/>
        <v>0.01+12.4407069082156i</v>
      </c>
      <c r="F112" s="158" t="str">
        <f t="shared" si="25"/>
        <v>0.015052137273764+12.4319534051492i</v>
      </c>
      <c r="G112" s="158" t="str">
        <f t="shared" si="26"/>
        <v>0.0011686918954009-0.965253167995215i</v>
      </c>
      <c r="H112" s="158" t="str">
        <f t="shared" si="27"/>
        <v>-0.500482784766236+1.05520916849119i</v>
      </c>
      <c r="I112" s="158">
        <f t="shared" si="28"/>
        <v>1.3479826136285085</v>
      </c>
      <c r="J112" s="158">
        <f t="shared" si="29"/>
        <v>115.37485587911752</v>
      </c>
      <c r="K112" s="158" t="str">
        <f t="shared" si="30"/>
        <v>-0.00844344217403457-0.00488682165673752i</v>
      </c>
      <c r="L112" t="str">
        <f t="shared" si="31"/>
        <v>-0.00606974338002525+0.00669801333326494i</v>
      </c>
      <c r="M112">
        <f t="shared" si="32"/>
        <v>-40.877504763426941</v>
      </c>
      <c r="N112">
        <f t="shared" si="33"/>
        <v>132.18288769758891</v>
      </c>
      <c r="O112" t="str">
        <f t="shared" si="34"/>
        <v>7463.38176115059-4353.74433839176i</v>
      </c>
      <c r="P112" t="str">
        <f t="shared" si="35"/>
        <v>-0.0104333834214627+0.0000356935873468056i</v>
      </c>
      <c r="Q112">
        <f t="shared" si="36"/>
        <v>-39.631445815495212</v>
      </c>
      <c r="R112">
        <f t="shared" si="37"/>
        <v>179.80398650662107</v>
      </c>
      <c r="S112" t="str">
        <f t="shared" si="38"/>
        <v>-0.00379607614475201+0.00809050782701963i</v>
      </c>
      <c r="T112">
        <f t="shared" si="39"/>
        <v>-40.976352875014086</v>
      </c>
      <c r="U112">
        <f t="shared" si="40"/>
        <v>115.13602695684527</v>
      </c>
    </row>
    <row r="113" spans="2:21" x14ac:dyDescent="0.3">
      <c r="B113">
        <f t="shared" si="21"/>
        <v>920000</v>
      </c>
      <c r="C113" s="158" t="str">
        <f t="shared" si="22"/>
        <v>-12.5424-5.78053048260522i</v>
      </c>
      <c r="D113" s="158" t="str">
        <f t="shared" si="23"/>
        <v>0.00504882552782283-0.00856323802467736i</v>
      </c>
      <c r="E113" s="158" t="str">
        <f t="shared" si="24"/>
        <v>0.01+12.7171670617315i</v>
      </c>
      <c r="F113" s="158" t="str">
        <f t="shared" si="25"/>
        <v>0.0150488255278228+12.7086038237068i</v>
      </c>
      <c r="G113" s="158" t="str">
        <f t="shared" si="26"/>
        <v>0.00111811780086149-0.944240873356628i</v>
      </c>
      <c r="H113" s="158" t="str">
        <f t="shared" si="27"/>
        <v>-0.50047193860668+1.08253312383071i</v>
      </c>
      <c r="I113" s="158">
        <f t="shared" si="28"/>
        <v>1.5300651542751291</v>
      </c>
      <c r="J113" s="158">
        <f t="shared" si="29"/>
        <v>114.81183660871569</v>
      </c>
      <c r="K113" s="158" t="str">
        <f t="shared" si="30"/>
        <v>-0.00808011416948593-0.00477688213468507i</v>
      </c>
      <c r="L113" t="str">
        <f t="shared" si="31"/>
        <v>-0.0057245022778009+0.00626554489435725i</v>
      </c>
      <c r="M113">
        <f t="shared" si="32"/>
        <v>-41.425047993734594</v>
      </c>
      <c r="N113">
        <f t="shared" si="33"/>
        <v>132.41632011221429</v>
      </c>
      <c r="O113" t="str">
        <f t="shared" si="34"/>
        <v>7384.18645688223-4397.47128087683i</v>
      </c>
      <c r="P113" t="str">
        <f t="shared" si="35"/>
        <v>-0.0099851501025539+0.0000320185236559597i</v>
      </c>
      <c r="Q113">
        <f t="shared" si="36"/>
        <v>-40.012863388010551</v>
      </c>
      <c r="R113">
        <f t="shared" si="37"/>
        <v>179.81627517211444</v>
      </c>
      <c r="S113" t="str">
        <f t="shared" si="38"/>
        <v>-0.00348471914127671+0.0076158732919299i</v>
      </c>
      <c r="T113">
        <f t="shared" si="39"/>
        <v>-41.54004559011593</v>
      </c>
      <c r="U113">
        <f t="shared" si="40"/>
        <v>114.58693835559791</v>
      </c>
    </row>
    <row r="114" spans="2:21" x14ac:dyDescent="0.3">
      <c r="B114">
        <f t="shared" si="21"/>
        <v>940000</v>
      </c>
      <c r="C114" s="158" t="str">
        <f t="shared" si="22"/>
        <v>-13.1376-5.90619418874881i</v>
      </c>
      <c r="D114" s="158" t="str">
        <f t="shared" si="23"/>
        <v>0.00504572289287172-0.00838106760622542i</v>
      </c>
      <c r="E114" s="158" t="str">
        <f t="shared" si="24"/>
        <v>0.01+12.9936272152474i</v>
      </c>
      <c r="F114" s="158" t="str">
        <f t="shared" si="25"/>
        <v>0.0150457228928717+12.9852461476412i</v>
      </c>
      <c r="G114" s="158" t="str">
        <f t="shared" si="26"/>
        <v>0.0010707629828117-0.924124483522147i</v>
      </c>
      <c r="H114" s="158" t="str">
        <f t="shared" si="27"/>
        <v>-0.500461775767588+1.10977531161106i</v>
      </c>
      <c r="I114" s="158">
        <f t="shared" si="28"/>
        <v>1.7086673293078669</v>
      </c>
      <c r="J114" s="158">
        <f t="shared" si="29"/>
        <v>114.27336300580409</v>
      </c>
      <c r="K114" s="158" t="str">
        <f t="shared" si="30"/>
        <v>-0.00773974699967205-0.00467185019932014i</v>
      </c>
      <c r="L114" t="str">
        <f t="shared" si="31"/>
        <v>-0.00540851278334253+0.00586952734714568i</v>
      </c>
      <c r="M114">
        <f t="shared" si="32"/>
        <v>-41.958376481124652</v>
      </c>
      <c r="N114">
        <f t="shared" si="33"/>
        <v>132.65921285856143</v>
      </c>
      <c r="O114" t="str">
        <f t="shared" si="34"/>
        <v>7304.96849254586-4439.37625268659i</v>
      </c>
      <c r="P114" t="str">
        <f t="shared" si="35"/>
        <v>-0.00956523297134568+0.0000287073830768673i</v>
      </c>
      <c r="Q114">
        <f t="shared" si="36"/>
        <v>-40.386049837983009</v>
      </c>
      <c r="R114">
        <f t="shared" si="37"/>
        <v>179.82804318957324</v>
      </c>
      <c r="S114" t="str">
        <f t="shared" si="38"/>
        <v>-0.00320451933928248+0.00717663565566267i</v>
      </c>
      <c r="T114">
        <f t="shared" si="39"/>
        <v>-42.092010006421276</v>
      </c>
      <c r="U114">
        <f t="shared" si="40"/>
        <v>114.06177040837906</v>
      </c>
    </row>
    <row r="115" spans="2:21" x14ac:dyDescent="0.3">
      <c r="B115">
        <f t="shared" si="21"/>
        <v>960000</v>
      </c>
      <c r="C115" s="158" t="str">
        <f t="shared" si="22"/>
        <v>-13.7456-6.0318578948924i</v>
      </c>
      <c r="D115" s="158" t="str">
        <f t="shared" si="23"/>
        <v>0.00504281212782816-0.00820648603931738i</v>
      </c>
      <c r="E115" s="158" t="str">
        <f t="shared" si="24"/>
        <v>0.01+13.2700873687633i</v>
      </c>
      <c r="F115" s="158" t="str">
        <f t="shared" si="25"/>
        <v>0.0150428121278282+13.261880882724i</v>
      </c>
      <c r="G115" s="158" t="str">
        <f t="shared" si="26"/>
        <v>0.00102635942143097-0.904847861836868i</v>
      </c>
      <c r="H115" s="158" t="str">
        <f t="shared" si="27"/>
        <v>-0.500452240062705+1.13694085607557i</v>
      </c>
      <c r="I115" s="158">
        <f t="shared" si="28"/>
        <v>1.8839039976680505</v>
      </c>
      <c r="J115" s="158">
        <f t="shared" si="29"/>
        <v>113.75786478384032</v>
      </c>
      <c r="K115" s="158" t="str">
        <f t="shared" si="30"/>
        <v>-0.00742044560813254-0.00457140057577363i</v>
      </c>
      <c r="L115" t="str">
        <f t="shared" si="31"/>
        <v>-0.00511854807748662+0.00550620513241589i</v>
      </c>
      <c r="M115">
        <f t="shared" si="32"/>
        <v>-42.478145259744913</v>
      </c>
      <c r="N115">
        <f t="shared" si="33"/>
        <v>132.91042065307957</v>
      </c>
      <c r="O115" t="str">
        <f t="shared" si="34"/>
        <v>7225.78282452088-4479.48110568364i</v>
      </c>
      <c r="P115" t="str">
        <f t="shared" si="35"/>
        <v>-0.00917129451409618+0.0000257203773648736i</v>
      </c>
      <c r="Q115">
        <f t="shared" si="36"/>
        <v>-40.751353043414824</v>
      </c>
      <c r="R115">
        <f t="shared" si="37"/>
        <v>179.83931764432791</v>
      </c>
      <c r="S115" t="str">
        <f t="shared" si="38"/>
        <v>-0.00295182778766157+0.00676967101139833i</v>
      </c>
      <c r="T115">
        <f t="shared" si="39"/>
        <v>-42.632710678454316</v>
      </c>
      <c r="U115">
        <f t="shared" si="40"/>
        <v>113.55898831026138</v>
      </c>
    </row>
    <row r="116" spans="2:21" x14ac:dyDescent="0.3">
      <c r="B116">
        <f t="shared" si="21"/>
        <v>980000</v>
      </c>
      <c r="C116" s="158" t="str">
        <f t="shared" si="22"/>
        <v>-14.3664-6.15752160103599i</v>
      </c>
      <c r="D116" s="158" t="str">
        <f t="shared" si="23"/>
        <v>0.00504007773252396-0.00803902882562683i</v>
      </c>
      <c r="E116" s="158" t="str">
        <f t="shared" si="24"/>
        <v>0.01+13.5465475222792i</v>
      </c>
      <c r="F116" s="158" t="str">
        <f t="shared" si="25"/>
        <v>0.015040077732524+13.5385084934536i</v>
      </c>
      <c r="G116" s="158" t="str">
        <f t="shared" si="26"/>
        <v>0.000984666465247805-0.88635946835224i</v>
      </c>
      <c r="H116" s="158" t="str">
        <f t="shared" si="27"/>
        <v>-0.500443280961132+1.16403446179818i</v>
      </c>
      <c r="I116" s="158">
        <f t="shared" si="28"/>
        <v>2.0558858941804323</v>
      </c>
      <c r="J116" s="158">
        <f t="shared" si="29"/>
        <v>113.26390215381495</v>
      </c>
      <c r="K116" s="158" t="str">
        <f t="shared" si="30"/>
        <v>-0.00712050652042547-0.00447523638155166i</v>
      </c>
      <c r="L116" t="str">
        <f t="shared" si="31"/>
        <v>-0.00485181273966463+0.00517227611708461i</v>
      </c>
      <c r="M116">
        <f t="shared" si="32"/>
        <v>-42.984965414600865</v>
      </c>
      <c r="N116">
        <f t="shared" si="33"/>
        <v>133.16891611499958</v>
      </c>
      <c r="O116" t="str">
        <f t="shared" si="34"/>
        <v>7146.68203344022-4517.80980477168i</v>
      </c>
      <c r="P116" t="str">
        <f t="shared" si="35"/>
        <v>-0.00880123361452962+0.0000230226341559588i</v>
      </c>
      <c r="Q116">
        <f t="shared" si="36"/>
        <v>-41.109099307136475</v>
      </c>
      <c r="R116">
        <f t="shared" si="37"/>
        <v>179.85012365090026</v>
      </c>
      <c r="S116" t="str">
        <f t="shared" si="38"/>
        <v>-0.00272348144712444+0.00639216483930093i</v>
      </c>
      <c r="T116">
        <f t="shared" si="39"/>
        <v>-43.16258623174604</v>
      </c>
      <c r="U116">
        <f t="shared" si="40"/>
        <v>113.0771850147671</v>
      </c>
    </row>
    <row r="117" spans="2:21" x14ac:dyDescent="0.3">
      <c r="B117">
        <f t="shared" si="21"/>
        <v>1000000</v>
      </c>
      <c r="C117" s="158" t="str">
        <f t="shared" si="22"/>
        <v>-15-6.28318530717959i</v>
      </c>
      <c r="D117" s="158" t="str">
        <f t="shared" si="23"/>
        <v>0.0050375057409458-0.00787826861454575i</v>
      </c>
      <c r="E117" s="158" t="str">
        <f t="shared" si="24"/>
        <v>0.01+13.8230076757951i</v>
      </c>
      <c r="F117" s="158" t="str">
        <f t="shared" si="25"/>
        <v>0.0150375057409458+13.8151294071806i</v>
      </c>
      <c r="G117" s="158" t="str">
        <f t="shared" si="26"/>
        <v>0.000945467539645512-0.868611898509564i</v>
      </c>
      <c r="H117" s="158" t="str">
        <f t="shared" si="27"/>
        <v>-0.500434852918107+1.19106045580927i</v>
      </c>
      <c r="I117" s="158">
        <f t="shared" si="28"/>
        <v>2.2247196251857786</v>
      </c>
      <c r="J117" s="158">
        <f t="shared" si="29"/>
        <v>112.79015266822718</v>
      </c>
      <c r="K117" s="158" t="str">
        <f t="shared" si="30"/>
        <v>-0.00683839506009005-0.00438308607263942i</v>
      </c>
      <c r="L117" t="str">
        <f t="shared" si="31"/>
        <v>-0.00460587579414238+0.00486482933516355i</v>
      </c>
      <c r="M117">
        <f t="shared" si="32"/>
        <v>-43.479408010027612</v>
      </c>
      <c r="N117">
        <f t="shared" si="33"/>
        <v>133.43377562751255</v>
      </c>
      <c r="O117" t="str">
        <f t="shared" si="34"/>
        <v>7067.71633276929-4554.38820280081i</v>
      </c>
      <c r="P117" t="str">
        <f t="shared" si="35"/>
        <v>-0.00845315742917+0.0000205835128063154i</v>
      </c>
      <c r="Q117">
        <f t="shared" si="36"/>
        <v>-41.459595105066029</v>
      </c>
      <c r="R117">
        <f t="shared" si="37"/>
        <v>179.86048454789176</v>
      </c>
      <c r="S117" t="str">
        <f t="shared" si="38"/>
        <v>-0.00251673116165053+0.00604157935152435i</v>
      </c>
      <c r="T117">
        <f t="shared" si="39"/>
        <v>-43.68205113951592</v>
      </c>
      <c r="U117">
        <f t="shared" si="40"/>
        <v>112.61506834615462</v>
      </c>
    </row>
    <row r="118" spans="2:21" x14ac:dyDescent="0.3">
      <c r="B118">
        <f t="shared" si="21"/>
        <v>1020000</v>
      </c>
      <c r="C118" s="158" t="str">
        <f t="shared" si="22"/>
        <v>-15.6464-6.40884901332318i</v>
      </c>
      <c r="D118" s="158" t="str">
        <f t="shared" si="23"/>
        <v>0.00503508354256678-0.00772381156263852i</v>
      </c>
      <c r="E118" s="158" t="str">
        <f t="shared" si="24"/>
        <v>0.01+14.099467829311i</v>
      </c>
      <c r="F118" s="158" t="str">
        <f t="shared" si="25"/>
        <v>0.0150350835425668+14.0917440177484i</v>
      </c>
      <c r="G118" s="158" t="str">
        <f t="shared" si="26"/>
        <v>0.000908567308766761-0.851561476315547i</v>
      </c>
      <c r="H118" s="158" t="str">
        <f t="shared" si="27"/>
        <v>-0.500426914796331+1.21802282474446i</v>
      </c>
      <c r="I118" s="158">
        <f t="shared" si="28"/>
        <v>2.3905077086889213</v>
      </c>
      <c r="J118" s="158">
        <f t="shared" si="29"/>
        <v>112.33539960374878</v>
      </c>
      <c r="K118" s="158" t="str">
        <f t="shared" si="30"/>
        <v>-0.00657272566475986-0.00429470077756517i</v>
      </c>
      <c r="L118" t="str">
        <f t="shared" si="31"/>
        <v>-0.00437861548435942+0.00458129223107775i</v>
      </c>
      <c r="M118">
        <f t="shared" si="32"/>
        <v>-43.962007583581453</v>
      </c>
      <c r="N118">
        <f t="shared" si="33"/>
        <v>133.70416721616192</v>
      </c>
      <c r="O118" t="str">
        <f t="shared" si="34"/>
        <v>6988.93358467723-4589.2438304626i</v>
      </c>
      <c r="P118" t="str">
        <f t="shared" si="35"/>
        <v>-0.00812535709104602+0.0000183760263137117i</v>
      </c>
      <c r="Q118">
        <f t="shared" si="36"/>
        <v>-41.803128660703869</v>
      </c>
      <c r="R118">
        <f t="shared" si="37"/>
        <v>179.87042206943315</v>
      </c>
      <c r="S118" t="str">
        <f t="shared" si="38"/>
        <v>-0.00232918132205519+0.00571562424821449i</v>
      </c>
      <c r="T118">
        <f t="shared" si="39"/>
        <v>-44.191497364937796</v>
      </c>
      <c r="U118">
        <f t="shared" si="40"/>
        <v>112.17144962061283</v>
      </c>
    </row>
    <row r="119" spans="2:21" x14ac:dyDescent="0.3">
      <c r="B119">
        <f t="shared" si="21"/>
        <v>1040000</v>
      </c>
      <c r="C119" s="158" t="str">
        <f t="shared" si="22"/>
        <v>-16.3056-6.53451271946677i</v>
      </c>
      <c r="D119" s="158" t="str">
        <f t="shared" si="23"/>
        <v>0.00503279972749021-0.00757529411297712i</v>
      </c>
      <c r="E119" s="158" t="str">
        <f t="shared" si="24"/>
        <v>0.01+14.3759279828269i</v>
      </c>
      <c r="F119" s="158" t="str">
        <f t="shared" si="25"/>
        <v>0.0150327997274902+14.3683526887139i</v>
      </c>
      <c r="G119" s="158" t="str">
        <f t="shared" si="26"/>
        <v>0.000873789220725281-0.835167894641633i</v>
      </c>
      <c r="H119" s="158" t="str">
        <f t="shared" si="27"/>
        <v>-0.500419429364118+1.24492524768923i</v>
      </c>
      <c r="I119" s="158">
        <f t="shared" si="28"/>
        <v>2.5533486473920712</v>
      </c>
      <c r="J119" s="158">
        <f t="shared" si="29"/>
        <v>111.89852168043754</v>
      </c>
      <c r="K119" s="158" t="str">
        <f t="shared" si="30"/>
        <v>-0.00632224482947431-0.00420985196290073i</v>
      </c>
      <c r="L119" t="str">
        <f t="shared" si="31"/>
        <v>-0.00416817350202474+0.00431938582312917i</v>
      </c>
      <c r="M119">
        <f t="shared" si="32"/>
        <v>-44.433265261584808</v>
      </c>
      <c r="N119">
        <f t="shared" si="33"/>
        <v>133.9793401123278</v>
      </c>
      <c r="O119" t="str">
        <f t="shared" si="34"/>
        <v>6910.3793225873-4622.40570010447i</v>
      </c>
      <c r="P119" t="str">
        <f t="shared" si="35"/>
        <v>-0.0078162866574691+0.0000163763512172062i</v>
      </c>
      <c r="Q119">
        <f t="shared" si="36"/>
        <v>-42.13997136620798</v>
      </c>
      <c r="R119">
        <f t="shared" si="37"/>
        <v>179.87995649638364</v>
      </c>
      <c r="S119" t="str">
        <f t="shared" si="38"/>
        <v>-0.00215873917051701+0.00541223059241075i</v>
      </c>
      <c r="T119">
        <f t="shared" si="39"/>
        <v>-44.691295878588008</v>
      </c>
      <c r="U119">
        <f t="shared" si="40"/>
        <v>111.74523357763833</v>
      </c>
    </row>
    <row r="120" spans="2:21" x14ac:dyDescent="0.3">
      <c r="B120">
        <f t="shared" si="21"/>
        <v>1060000</v>
      </c>
      <c r="C120" s="158" t="str">
        <f t="shared" si="22"/>
        <v>-16.9776-6.66017642561036i</v>
      </c>
      <c r="D120" s="158" t="str">
        <f t="shared" si="23"/>
        <v>0.00503064395184684-0.00743238013892912i</v>
      </c>
      <c r="E120" s="158" t="str">
        <f t="shared" si="24"/>
        <v>0.01+14.6523881363428i</v>
      </c>
      <c r="F120" s="158" t="str">
        <f t="shared" si="25"/>
        <v>0.0150306439518468+14.6449557562039i</v>
      </c>
      <c r="G120" s="158" t="str">
        <f t="shared" si="26"/>
        <v>0.000840973378006499-0.819393896396385i</v>
      </c>
      <c r="H120" s="158" t="str">
        <f t="shared" si="27"/>
        <v>-0.500412362858936+1.27177112529066i</v>
      </c>
      <c r="I120" s="158">
        <f t="shared" si="28"/>
        <v>2.7133370255688911</v>
      </c>
      <c r="J120" s="158">
        <f t="shared" si="29"/>
        <v>111.47848394442808</v>
      </c>
      <c r="K120" s="158" t="str">
        <f t="shared" si="30"/>
        <v>-0.0060858162838985-0.00412832938291875i</v>
      </c>
      <c r="L120" t="str">
        <f t="shared" si="31"/>
        <v>-0.00397291687819078+0.00407708648758961i</v>
      </c>
      <c r="M120">
        <f t="shared" si="32"/>
        <v>-44.893651544372666</v>
      </c>
      <c r="N120">
        <f t="shared" si="33"/>
        <v>134.25861573094036</v>
      </c>
      <c r="O120" t="str">
        <f t="shared" si="34"/>
        <v>6832.09677980466-4653.90412253718i</v>
      </c>
      <c r="P120" t="str">
        <f t="shared" si="35"/>
        <v>-0.0075245448160486+0.0000145634107352418i</v>
      </c>
      <c r="Q120">
        <f t="shared" si="36"/>
        <v>-42.470379067666244</v>
      </c>
      <c r="R120">
        <f t="shared" si="37"/>
        <v>179.88910678998715</v>
      </c>
      <c r="S120" t="str">
        <f t="shared" si="38"/>
        <v>-0.00200357207952854+0.00512952751109535i</v>
      </c>
      <c r="T120">
        <f t="shared" si="39"/>
        <v>-45.1817980603699</v>
      </c>
      <c r="U120">
        <f t="shared" si="40"/>
        <v>111.33540945157623</v>
      </c>
    </row>
    <row r="121" spans="2:21" x14ac:dyDescent="0.3">
      <c r="B121">
        <f t="shared" si="21"/>
        <v>1080000</v>
      </c>
      <c r="C121" s="158" t="str">
        <f t="shared" si="22"/>
        <v>-17.6624-6.78584013175395i</v>
      </c>
      <c r="D121" s="158" t="str">
        <f t="shared" si="23"/>
        <v>0.0050286068204738-0.0072947584051756i</v>
      </c>
      <c r="E121" s="158" t="str">
        <f t="shared" si="24"/>
        <v>0.01+14.9288482898587i</v>
      </c>
      <c r="F121" s="158" t="str">
        <f t="shared" si="25"/>
        <v>0.0150286068204738+14.9215535314535i</v>
      </c>
      <c r="G121" s="158" t="str">
        <f t="shared" si="26"/>
        <v>0.000809974684679602-0.804204991250668i</v>
      </c>
      <c r="H121" s="158" t="str">
        <f t="shared" si="27"/>
        <v>-0.500405684606804+1.29856360562223i</v>
      </c>
      <c r="I121" s="158">
        <f t="shared" si="28"/>
        <v>2.8705636227505615</v>
      </c>
      <c r="J121" s="158">
        <f t="shared" si="29"/>
        <v>111.07432966563441</v>
      </c>
      <c r="K121" s="158" t="str">
        <f t="shared" si="30"/>
        <v>-0.00586240807518619-0.00404993927370123i</v>
      </c>
      <c r="L121" t="str">
        <f t="shared" si="31"/>
        <v>-0.0037914061145464+0.00385259329327058i</v>
      </c>
      <c r="M121">
        <f t="shared" si="32"/>
        <v>-45.343608802400666</v>
      </c>
      <c r="N121">
        <f t="shared" si="33"/>
        <v>134.54137984041193</v>
      </c>
      <c r="O121" t="str">
        <f t="shared" si="34"/>
        <v>6754.12692363554-4683.77053602441i</v>
      </c>
      <c r="P121" t="str">
        <f t="shared" si="35"/>
        <v>-0.00724885894347098+0.0000129185190910273i</v>
      </c>
      <c r="Q121">
        <f t="shared" si="36"/>
        <v>-42.79459322986402</v>
      </c>
      <c r="R121">
        <f t="shared" si="37"/>
        <v>179.89789071029824</v>
      </c>
      <c r="S121" t="str">
        <f t="shared" si="38"/>
        <v>-0.00186207144700422+0.00486582144019355i</v>
      </c>
      <c r="T121">
        <f t="shared" si="39"/>
        <v>-45.663336994775861</v>
      </c>
      <c r="U121">
        <f t="shared" si="40"/>
        <v>110.94104303757412</v>
      </c>
    </row>
    <row r="122" spans="2:21" x14ac:dyDescent="0.3">
      <c r="B122">
        <f t="shared" si="21"/>
        <v>1100000</v>
      </c>
      <c r="C122" s="158" t="str">
        <f t="shared" si="22"/>
        <v>-18.36-6.91150383789754i</v>
      </c>
      <c r="D122" s="158" t="str">
        <f t="shared" si="23"/>
        <v>0.00502667978438507-0.00716214030560244i</v>
      </c>
      <c r="E122" s="158" t="str">
        <f t="shared" si="24"/>
        <v>0.01+15.2053084433746i</v>
      </c>
      <c r="F122" s="158" t="str">
        <f t="shared" si="25"/>
        <v>0.0150266797843851+15.198146303069i</v>
      </c>
      <c r="G122" s="158" t="str">
        <f t="shared" si="26"/>
        <v>0.000780661230001156-0.789569203372551i</v>
      </c>
      <c r="H122" s="158" t="str">
        <f t="shared" si="27"/>
        <v>-0.500399366689466+1.32530560721661i</v>
      </c>
      <c r="I122" s="158">
        <f t="shared" si="28"/>
        <v>3.025115538774537</v>
      </c>
      <c r="J122" s="158">
        <f t="shared" si="29"/>
        <v>110.68517312283731</v>
      </c>
      <c r="K122" s="158" t="str">
        <f t="shared" si="30"/>
        <v>-0.00565108128151366-0.00397450275822624i</v>
      </c>
      <c r="L122" t="str">
        <f t="shared" si="31"/>
        <v>-0.00362236842132487+0.00364430000288062i</v>
      </c>
      <c r="M122">
        <f t="shared" si="32"/>
        <v>-45.783553518575992</v>
      </c>
      <c r="N122">
        <f t="shared" si="33"/>
        <v>134.82707574194217</v>
      </c>
      <c r="O122" t="str">
        <f t="shared" si="34"/>
        <v>6676.50849442866-4712.03734673431i</v>
      </c>
      <c r="P122" t="str">
        <f t="shared" si="35"/>
        <v>-0.00698807117742339+0.000011425077134523i</v>
      </c>
      <c r="Q122">
        <f t="shared" si="36"/>
        <v>-43.112841993873957</v>
      </c>
      <c r="R122">
        <f t="shared" si="37"/>
        <v>179.90632492134989</v>
      </c>
      <c r="S122" t="str">
        <f t="shared" si="38"/>
        <v>-0.00173282209710026+0.00461957764832498i</v>
      </c>
      <c r="T122">
        <f t="shared" si="39"/>
        <v>-46.136228667849998</v>
      </c>
      <c r="U122">
        <f t="shared" si="40"/>
        <v>110.56126962672906</v>
      </c>
    </row>
    <row r="123" spans="2:21" x14ac:dyDescent="0.3">
      <c r="B123">
        <f t="shared" si="21"/>
        <v>1120000</v>
      </c>
      <c r="C123" s="158" t="str">
        <f t="shared" si="22"/>
        <v>-19.0704-7.03716754404114i</v>
      </c>
      <c r="D123" s="158" t="str">
        <f t="shared" si="23"/>
        <v>0.00502485505094044-0.00703425784347094i</v>
      </c>
      <c r="E123" s="158" t="str">
        <f t="shared" si="24"/>
        <v>0.01+15.4817685968905i</v>
      </c>
      <c r="F123" s="158" t="str">
        <f t="shared" si="25"/>
        <v>0.0150248550509404+15.474734339047i</v>
      </c>
      <c r="G123" s="158" t="str">
        <f t="shared" si="26"/>
        <v>0.000752912874519076-0.775456846280968i</v>
      </c>
      <c r="H123" s="158" t="str">
        <f t="shared" si="27"/>
        <v>-0.500393383652703+1.35199983962199i</v>
      </c>
      <c r="I123" s="158">
        <f t="shared" si="28"/>
        <v>3.1770763259862953</v>
      </c>
      <c r="J123" s="158">
        <f t="shared" si="29"/>
        <v>110.31019316622586</v>
      </c>
      <c r="K123" s="158" t="str">
        <f t="shared" si="30"/>
        <v>-0.00545098012516469-0.0039018544341143i</v>
      </c>
      <c r="L123" t="str">
        <f t="shared" si="31"/>
        <v>-0.00346467515331317+0.00345077100941789i</v>
      </c>
      <c r="M123">
        <f t="shared" si="32"/>
        <v>-46.213878307265539</v>
      </c>
      <c r="N123">
        <f t="shared" si="33"/>
        <v>135.11519830690875</v>
      </c>
      <c r="O123" t="str">
        <f t="shared" si="34"/>
        <v>6599.27804899138-4738.73778000707i</v>
      </c>
      <c r="P123" t="str">
        <f t="shared" si="35"/>
        <v>-0.00674112621622856+0.0000100683111120205i</v>
      </c>
      <c r="Q123">
        <f t="shared" si="36"/>
        <v>-43.425341139099146</v>
      </c>
      <c r="R123">
        <f t="shared" si="37"/>
        <v>179.91442508475726</v>
      </c>
      <c r="S123" t="str">
        <f t="shared" si="38"/>
        <v>-0.00161457627613601+0.00438940379440642i</v>
      </c>
      <c r="T123">
        <f t="shared" si="39"/>
        <v>-46.600773073673579</v>
      </c>
      <c r="U123">
        <f t="shared" si="40"/>
        <v>110.19528770261496</v>
      </c>
    </row>
  </sheetData>
  <phoneticPr fontId="32" type="noConversion"/>
  <pageMargins left="0.7" right="0.7" top="0.75" bottom="0.75" header="0.3" footer="0.3"/>
  <pageSetup orientation="portrait" verticalDpi="0" r:id="rId1"/>
  <drawing r:id="rId2"/>
  <legacyDrawing r:id="rId3"/>
  <oleObjects>
    <mc:AlternateContent xmlns:mc="http://schemas.openxmlformats.org/markup-compatibility/2006">
      <mc:Choice Requires="x14">
        <oleObject progId="Visio.Drawing.11" shapeId="7169" r:id="rId4">
          <objectPr defaultSize="0" autoPict="0" r:id="rId5">
            <anchor moveWithCells="1">
              <from>
                <xdr:col>4</xdr:col>
                <xdr:colOff>257175</xdr:colOff>
                <xdr:row>0</xdr:row>
                <xdr:rowOff>0</xdr:rowOff>
              </from>
              <to>
                <xdr:col>6</xdr:col>
                <xdr:colOff>1209675</xdr:colOff>
                <xdr:row>21</xdr:row>
                <xdr:rowOff>66675</xdr:rowOff>
              </to>
            </anchor>
          </objectPr>
        </oleObject>
      </mc:Choice>
      <mc:Fallback>
        <oleObject progId="Visio.Drawing.11" shapeId="7169"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968"/>
  <sheetViews>
    <sheetView zoomScale="80" zoomScaleNormal="80" workbookViewId="0">
      <selection activeCell="C36" sqref="C36"/>
    </sheetView>
  </sheetViews>
  <sheetFormatPr defaultColWidth="8.875" defaultRowHeight="16.5" x14ac:dyDescent="0.3"/>
  <cols>
    <col min="1" max="1" width="48" style="101" bestFit="1" customWidth="1"/>
    <col min="2" max="2" width="31.625" style="101" customWidth="1"/>
    <col min="3" max="3" width="40.875" style="101" customWidth="1"/>
    <col min="4" max="4" width="36.625" style="101" customWidth="1"/>
    <col min="5" max="5" width="18.625" style="101" customWidth="1"/>
    <col min="6" max="6" width="14.625" style="101" customWidth="1"/>
    <col min="7" max="7" width="11" style="101" customWidth="1"/>
    <col min="8" max="8" width="44.625" style="101" customWidth="1"/>
    <col min="9" max="9" width="73.625" style="101" customWidth="1"/>
    <col min="10" max="10" width="41" style="101" bestFit="1" customWidth="1"/>
    <col min="11" max="15" width="41" style="101" customWidth="1"/>
    <col min="16" max="16" width="43.125" style="101" customWidth="1"/>
    <col min="17" max="17" width="43.625" style="101" bestFit="1" customWidth="1"/>
    <col min="18" max="20" width="41" style="101" customWidth="1"/>
    <col min="21" max="21" width="52.625" style="101" customWidth="1"/>
    <col min="22" max="22" width="41" style="101" customWidth="1"/>
    <col min="23" max="23" width="46.375" style="101" bestFit="1" customWidth="1"/>
    <col min="24" max="27" width="45.375" style="101" customWidth="1"/>
    <col min="28" max="28" width="66.375" style="101" customWidth="1"/>
    <col min="29" max="30" width="45.375" style="101" customWidth="1"/>
    <col min="31" max="31" width="73.625" style="101" customWidth="1"/>
    <col min="32" max="33" width="45.375" style="101" customWidth="1"/>
    <col min="34" max="34" width="71.375" style="101" customWidth="1"/>
    <col min="35" max="35" width="11.625" style="101" customWidth="1"/>
    <col min="36" max="16384" width="8.875" style="101"/>
  </cols>
  <sheetData>
    <row r="1" spans="1:7" ht="20.25" x14ac:dyDescent="0.35">
      <c r="A1" s="159"/>
      <c r="B1" s="160" t="s">
        <v>412</v>
      </c>
      <c r="C1" s="161" t="s">
        <v>413</v>
      </c>
    </row>
    <row r="2" spans="1:7" x14ac:dyDescent="0.3">
      <c r="B2" s="162" t="s">
        <v>414</v>
      </c>
    </row>
    <row r="3" spans="1:7" x14ac:dyDescent="0.3">
      <c r="B3" s="163" t="s">
        <v>415</v>
      </c>
    </row>
    <row r="4" spans="1:7" x14ac:dyDescent="0.3">
      <c r="B4" s="164" t="s">
        <v>416</v>
      </c>
    </row>
    <row r="5" spans="1:7" ht="20.25" x14ac:dyDescent="0.35">
      <c r="A5" s="165" t="s">
        <v>355</v>
      </c>
      <c r="D5" s="101" t="s">
        <v>356</v>
      </c>
      <c r="E5" s="165" t="s">
        <v>417</v>
      </c>
    </row>
    <row r="6" spans="1:7" x14ac:dyDescent="0.3">
      <c r="A6" s="101" t="s">
        <v>418</v>
      </c>
      <c r="B6" s="101" t="s">
        <v>10</v>
      </c>
      <c r="C6" s="166">
        <f>Vin_nom</f>
        <v>12</v>
      </c>
      <c r="D6" s="101" t="s">
        <v>57</v>
      </c>
    </row>
    <row r="7" spans="1:7" x14ac:dyDescent="0.3">
      <c r="A7" s="101" t="s">
        <v>419</v>
      </c>
      <c r="B7" s="101" t="s">
        <v>115</v>
      </c>
      <c r="C7" s="166">
        <f>Vout</f>
        <v>4</v>
      </c>
      <c r="D7" s="101" t="s">
        <v>57</v>
      </c>
    </row>
    <row r="8" spans="1:7" x14ac:dyDescent="0.3">
      <c r="A8" s="101" t="s">
        <v>420</v>
      </c>
      <c r="B8" s="101" t="s">
        <v>117</v>
      </c>
      <c r="C8" s="166">
        <f>Iout</f>
        <v>40</v>
      </c>
      <c r="D8" s="101" t="s">
        <v>69</v>
      </c>
    </row>
    <row r="9" spans="1:7" x14ac:dyDescent="0.3">
      <c r="A9" s="101" t="s">
        <v>421</v>
      </c>
      <c r="B9" s="101" t="s">
        <v>422</v>
      </c>
      <c r="C9" s="166">
        <f>Io_step</f>
        <v>20</v>
      </c>
      <c r="D9" s="101" t="s">
        <v>69</v>
      </c>
    </row>
    <row r="10" spans="1:7" ht="18.75" x14ac:dyDescent="0.35">
      <c r="A10" s="101" t="s">
        <v>423</v>
      </c>
      <c r="B10" s="101" t="s">
        <v>424</v>
      </c>
      <c r="C10" s="199">
        <f>'Device Calculator'!F60</f>
        <v>53.789158257444939</v>
      </c>
      <c r="D10" s="101" t="s">
        <v>69</v>
      </c>
      <c r="E10" s="167" t="s">
        <v>425</v>
      </c>
      <c r="F10" s="168">
        <f>((C10+(C23/2))*16*0.00058)/(11.2*10^-3)</f>
        <v>48.699999999999996</v>
      </c>
      <c r="G10" s="101" t="s">
        <v>426</v>
      </c>
    </row>
    <row r="11" spans="1:7" ht="18.75" x14ac:dyDescent="0.35">
      <c r="A11" s="101" t="s">
        <v>427</v>
      </c>
      <c r="B11" s="101" t="s">
        <v>65</v>
      </c>
      <c r="C11" s="169">
        <f>Vsel</f>
        <v>1.1000000000000001</v>
      </c>
      <c r="D11" s="101" t="s">
        <v>57</v>
      </c>
      <c r="E11" s="167" t="s">
        <v>428</v>
      </c>
      <c r="F11" s="167">
        <f>VLOOKUP(C11,Sheet4!D2:E11,2)</f>
        <v>187</v>
      </c>
      <c r="G11" s="101" t="s">
        <v>426</v>
      </c>
    </row>
    <row r="12" spans="1:7" x14ac:dyDescent="0.3">
      <c r="A12" s="101" t="s">
        <v>429</v>
      </c>
      <c r="B12" s="101" t="s">
        <v>357</v>
      </c>
      <c r="C12" s="166">
        <f>Lout</f>
        <v>0.68</v>
      </c>
      <c r="D12" s="101" t="s">
        <v>358</v>
      </c>
    </row>
    <row r="13" spans="1:7" x14ac:dyDescent="0.3">
      <c r="A13" s="101" t="s">
        <v>430</v>
      </c>
      <c r="B13" s="101" t="s">
        <v>144</v>
      </c>
      <c r="C13" s="166">
        <f>dcr</f>
        <v>0.96</v>
      </c>
      <c r="D13" s="101" t="s">
        <v>431</v>
      </c>
    </row>
    <row r="14" spans="1:7" ht="18.75" x14ac:dyDescent="0.35">
      <c r="A14" s="101" t="s">
        <v>432</v>
      </c>
      <c r="B14" s="101" t="s">
        <v>275</v>
      </c>
      <c r="C14" s="166">
        <f>fsw</f>
        <v>491.50310200787709</v>
      </c>
      <c r="D14" s="101" t="s">
        <v>121</v>
      </c>
      <c r="E14" s="167" t="s">
        <v>433</v>
      </c>
      <c r="F14" s="168">
        <f>((20*10^9)/(C14*10^3)-(C14*10^3)*2/2000)/1000</f>
        <v>40.199999999999946</v>
      </c>
      <c r="G14" s="101" t="s">
        <v>426</v>
      </c>
    </row>
    <row r="15" spans="1:7" x14ac:dyDescent="0.3">
      <c r="A15" s="101" t="s">
        <v>434</v>
      </c>
      <c r="B15" s="101" t="s">
        <v>435</v>
      </c>
      <c r="C15" s="166">
        <f>Cout_electro*N_Cout_electro</f>
        <v>0</v>
      </c>
      <c r="D15" s="101" t="s">
        <v>271</v>
      </c>
    </row>
    <row r="16" spans="1:7" x14ac:dyDescent="0.3">
      <c r="A16" s="101" t="s">
        <v>436</v>
      </c>
      <c r="B16" s="101" t="s">
        <v>437</v>
      </c>
      <c r="C16" s="166" t="e">
        <f>ESR_electro/N_Cout_electro</f>
        <v>#DIV/0!</v>
      </c>
      <c r="D16" s="101" t="s">
        <v>431</v>
      </c>
    </row>
    <row r="17" spans="1:7" x14ac:dyDescent="0.3">
      <c r="A17" s="101" t="s">
        <v>438</v>
      </c>
      <c r="B17" s="101" t="s">
        <v>439</v>
      </c>
      <c r="C17" s="166">
        <f>Cout_ceramic*N_Cout_ceramic</f>
        <v>600</v>
      </c>
      <c r="D17" s="101" t="s">
        <v>271</v>
      </c>
    </row>
    <row r="18" spans="1:7" x14ac:dyDescent="0.3">
      <c r="A18" s="101" t="s">
        <v>440</v>
      </c>
      <c r="B18" s="101" t="s">
        <v>441</v>
      </c>
      <c r="C18" s="166">
        <f>ESR_ceramic/N_Cout_ceramic</f>
        <v>8.3333333333333329E-2</v>
      </c>
      <c r="D18" s="101" t="s">
        <v>431</v>
      </c>
    </row>
    <row r="19" spans="1:7" x14ac:dyDescent="0.3">
      <c r="A19" s="101" t="s">
        <v>442</v>
      </c>
      <c r="B19" s="101" t="s">
        <v>360</v>
      </c>
      <c r="C19" s="170">
        <f>Vout_LG/C8</f>
        <v>0.1</v>
      </c>
      <c r="D19" s="101" t="s">
        <v>359</v>
      </c>
    </row>
    <row r="20" spans="1:7" x14ac:dyDescent="0.3">
      <c r="A20" s="101" t="s">
        <v>443</v>
      </c>
      <c r="B20" s="101" t="s">
        <v>361</v>
      </c>
      <c r="C20" s="166">
        <f>Rfb_t</f>
        <v>26.7</v>
      </c>
      <c r="D20" s="101" t="s">
        <v>362</v>
      </c>
      <c r="E20" s="166" t="s">
        <v>361</v>
      </c>
      <c r="F20" s="166">
        <f>IF(C11=C7,"NONE",C20)</f>
        <v>26.7</v>
      </c>
      <c r="G20" s="101" t="s">
        <v>426</v>
      </c>
    </row>
    <row r="21" spans="1:7" x14ac:dyDescent="0.3">
      <c r="A21" s="101" t="s">
        <v>444</v>
      </c>
      <c r="B21" s="101" t="s">
        <v>363</v>
      </c>
      <c r="C21" s="170">
        <f>(C11*C20)/(Vout_LG-C11)</f>
        <v>10.127586206896552</v>
      </c>
      <c r="D21" s="101" t="s">
        <v>364</v>
      </c>
    </row>
    <row r="22" spans="1:7" x14ac:dyDescent="0.3">
      <c r="B22" s="101" t="s">
        <v>445</v>
      </c>
      <c r="C22" s="166">
        <f>Rfb_b</f>
        <v>10</v>
      </c>
      <c r="D22" s="101" t="s">
        <v>364</v>
      </c>
      <c r="E22" s="166" t="s">
        <v>363</v>
      </c>
      <c r="F22" s="166">
        <f>IF(C11=C7,"NONE",C22)</f>
        <v>10</v>
      </c>
      <c r="G22" s="101" t="s">
        <v>426</v>
      </c>
    </row>
    <row r="23" spans="1:7" x14ac:dyDescent="0.3">
      <c r="B23" s="101" t="s">
        <v>446</v>
      </c>
      <c r="C23" s="171">
        <f>Iripple_max</f>
        <v>9.9734076230411333</v>
      </c>
      <c r="D23" s="101" t="s">
        <v>69</v>
      </c>
    </row>
    <row r="24" spans="1:7" x14ac:dyDescent="0.3">
      <c r="A24" s="101" t="s">
        <v>333</v>
      </c>
      <c r="B24" s="101" t="s">
        <v>447</v>
      </c>
      <c r="C24" s="170">
        <f>'Device Calculator'!F120</f>
        <v>0.27247956403269752</v>
      </c>
    </row>
    <row r="25" spans="1:7" ht="20.25" x14ac:dyDescent="0.35">
      <c r="A25" s="165"/>
      <c r="B25" s="101" t="s">
        <v>448</v>
      </c>
      <c r="C25" s="172">
        <f>Vout_LG/Vin</f>
        <v>0.33333333333333331</v>
      </c>
    </row>
    <row r="26" spans="1:7" x14ac:dyDescent="0.3">
      <c r="B26" s="101" t="s">
        <v>449</v>
      </c>
      <c r="C26" s="101">
        <f>C22/(C20+C22)</f>
        <v>0.27247956403269752</v>
      </c>
    </row>
    <row r="27" spans="1:7" ht="18" x14ac:dyDescent="0.35">
      <c r="A27" s="101" t="s">
        <v>450</v>
      </c>
      <c r="B27" s="101" t="s">
        <v>451</v>
      </c>
      <c r="C27" s="173">
        <f>'Device Calculator'!F45</f>
        <v>0.5</v>
      </c>
      <c r="D27" s="101" t="s">
        <v>296</v>
      </c>
      <c r="E27" s="167" t="s">
        <v>452</v>
      </c>
      <c r="F27" s="167">
        <f>VLOOKUP(C27,Sheet4!J2:K11,2)</f>
        <v>0</v>
      </c>
      <c r="G27" s="101" t="s">
        <v>426</v>
      </c>
    </row>
    <row r="28" spans="1:7" ht="18.75" x14ac:dyDescent="0.35">
      <c r="A28" s="101" t="s">
        <v>453</v>
      </c>
      <c r="B28" s="101" t="s">
        <v>278</v>
      </c>
      <c r="C28" s="169">
        <f>C_ramp</f>
        <v>2.58</v>
      </c>
      <c r="D28" s="101" t="s">
        <v>95</v>
      </c>
      <c r="E28" s="167" t="s">
        <v>454</v>
      </c>
      <c r="F28" s="167">
        <f>VLOOKUP(C28,Sheet4!A2:B11,2)</f>
        <v>23.7</v>
      </c>
      <c r="G28" s="101" t="s">
        <v>426</v>
      </c>
    </row>
    <row r="29" spans="1:7" x14ac:dyDescent="0.3">
      <c r="A29" s="101" t="s">
        <v>455</v>
      </c>
      <c r="B29" s="101" t="s">
        <v>339</v>
      </c>
      <c r="C29" s="166">
        <f>C_top</f>
        <v>100</v>
      </c>
      <c r="D29" s="101" t="s">
        <v>95</v>
      </c>
      <c r="E29" s="166" t="s">
        <v>339</v>
      </c>
      <c r="F29" s="166">
        <f>IF(C11=C7,"NONE",IF(C29=0,"NONE",C29))</f>
        <v>100</v>
      </c>
      <c r="G29" s="101" t="s">
        <v>95</v>
      </c>
    </row>
    <row r="30" spans="1:7" x14ac:dyDescent="0.3">
      <c r="A30" s="101" t="s">
        <v>456</v>
      </c>
      <c r="B30" s="101" t="s">
        <v>457</v>
      </c>
      <c r="C30" s="174">
        <f>1/(2*PI()*C28*0.000000000001*300000)</f>
        <v>205626.54146239706</v>
      </c>
      <c r="D30" s="101" t="s">
        <v>344</v>
      </c>
    </row>
    <row r="31" spans="1:7" x14ac:dyDescent="0.3">
      <c r="A31" s="101" t="s">
        <v>458</v>
      </c>
      <c r="B31" s="101" t="s">
        <v>459</v>
      </c>
      <c r="C31" s="175">
        <f>IF(C29=0,"NONE",1/(2*PI()*C20*1000*C29*0.000000000001))</f>
        <v>59608.592918312861</v>
      </c>
    </row>
    <row r="33" spans="1:4" x14ac:dyDescent="0.3">
      <c r="A33" s="101" t="s">
        <v>460</v>
      </c>
      <c r="B33" s="101" t="s">
        <v>461</v>
      </c>
      <c r="C33" s="171">
        <f>'Device Calculator'!F99</f>
        <v>73.546114557786481</v>
      </c>
      <c r="D33" s="101" t="s">
        <v>188</v>
      </c>
    </row>
    <row r="34" spans="1:4" x14ac:dyDescent="0.3">
      <c r="A34" s="101" t="s">
        <v>462</v>
      </c>
      <c r="B34" s="101" t="s">
        <v>463</v>
      </c>
      <c r="C34" s="171">
        <f>'Device Calculator'!F100</f>
        <v>56.666666666666664</v>
      </c>
      <c r="D34" s="101" t="s">
        <v>188</v>
      </c>
    </row>
    <row r="36" spans="1:4" ht="20.25" x14ac:dyDescent="0.35">
      <c r="A36" s="165"/>
      <c r="B36" s="101" t="s">
        <v>347</v>
      </c>
      <c r="C36" s="176">
        <f>1/(2*PI()*(SQRT(C12*1*10^-6*(C15*1*10^-6+C17*1*10^-6))))</f>
        <v>7879.3437927516306</v>
      </c>
      <c r="D36" s="101" t="s">
        <v>344</v>
      </c>
    </row>
    <row r="37" spans="1:4" x14ac:dyDescent="0.3">
      <c r="B37" s="101" t="s">
        <v>369</v>
      </c>
      <c r="C37" s="176">
        <f>IF(C15&lt;10,1/(2*PI()*C17*1*10^-6*C18*1*10^-3),1/(2*PI()*((C16*C18)/(C16+C18)*1*10^-3)*(C15*1*10^-6+C17*1*10^-6)))</f>
        <v>3183098.8618379068</v>
      </c>
      <c r="D37" s="101" t="s">
        <v>344</v>
      </c>
    </row>
    <row r="38" spans="1:4" x14ac:dyDescent="0.3">
      <c r="B38" s="101" t="s">
        <v>464</v>
      </c>
      <c r="C38" s="176">
        <f>1/(2*PI()*(C15*1*10^-6+C17*1*10^-6)*C19)</f>
        <v>2652.5823848649225</v>
      </c>
      <c r="D38" s="101" t="s">
        <v>344</v>
      </c>
    </row>
    <row r="39" spans="1:4" ht="17.25" thickBot="1" x14ac:dyDescent="0.35"/>
    <row r="40" spans="1:4" ht="21" thickTop="1" x14ac:dyDescent="0.35">
      <c r="A40" s="177" t="s">
        <v>465</v>
      </c>
      <c r="B40" s="101" t="s">
        <v>466</v>
      </c>
      <c r="C40" s="178" t="e">
        <f>VLOOKUP(0,'Look Up'!C6:E3807,3)</f>
        <v>#N/A</v>
      </c>
      <c r="D40" s="101" t="s">
        <v>344</v>
      </c>
    </row>
    <row r="41" spans="1:4" ht="17.25" thickBot="1" x14ac:dyDescent="0.35">
      <c r="B41" s="101" t="s">
        <v>467</v>
      </c>
      <c r="C41" s="179" t="e">
        <f>VLOOKUP(0,'Look Up'!C6:E3807,2)  +0</f>
        <v>#N/A</v>
      </c>
      <c r="D41" s="101" t="s">
        <v>468</v>
      </c>
    </row>
    <row r="42" spans="1:4" ht="17.25" thickTop="1" x14ac:dyDescent="0.3"/>
    <row r="43" spans="1:4" x14ac:dyDescent="0.3">
      <c r="A43" s="101" t="s">
        <v>469</v>
      </c>
      <c r="B43" s="101" t="s">
        <v>470</v>
      </c>
      <c r="C43" s="180">
        <f>1/(fsw*1000)</f>
        <v>2.0345751551003913E-6</v>
      </c>
      <c r="D43" s="101" t="s">
        <v>471</v>
      </c>
    </row>
    <row r="44" spans="1:4" x14ac:dyDescent="0.3">
      <c r="B44" s="101" t="s">
        <v>472</v>
      </c>
      <c r="C44" s="180">
        <f>(Vout_LG/Vin)*C43</f>
        <v>6.7819171836679708E-7</v>
      </c>
      <c r="D44" s="101" t="s">
        <v>471</v>
      </c>
    </row>
    <row r="46" spans="1:4" x14ac:dyDescent="0.3">
      <c r="A46" s="181" t="s">
        <v>473</v>
      </c>
      <c r="C46" s="180"/>
    </row>
    <row r="47" spans="1:4" s="182" customFormat="1" ht="65.25" customHeight="1" x14ac:dyDescent="0.3">
      <c r="A47" s="246" t="s">
        <v>474</v>
      </c>
      <c r="B47" s="246"/>
      <c r="C47" s="246"/>
      <c r="D47" s="246"/>
    </row>
    <row r="48" spans="1:4" s="182" customFormat="1" ht="38.25" customHeight="1" x14ac:dyDescent="0.3">
      <c r="A48" s="246" t="s">
        <v>475</v>
      </c>
      <c r="B48" s="246"/>
      <c r="C48" s="246"/>
      <c r="D48" s="246"/>
    </row>
    <row r="49" spans="1:5" s="182" customFormat="1" ht="42" customHeight="1" x14ac:dyDescent="0.3">
      <c r="A49" s="246" t="s">
        <v>476</v>
      </c>
      <c r="B49" s="246"/>
      <c r="C49" s="246"/>
      <c r="D49" s="246"/>
    </row>
    <row r="50" spans="1:5" s="182" customFormat="1" ht="70.5" customHeight="1" x14ac:dyDescent="0.3">
      <c r="A50" s="246" t="s">
        <v>477</v>
      </c>
      <c r="B50" s="246"/>
      <c r="C50" s="246"/>
      <c r="D50" s="246"/>
    </row>
    <row r="51" spans="1:5" s="182" customFormat="1" ht="60.75" customHeight="1" x14ac:dyDescent="0.3">
      <c r="A51" s="246" t="s">
        <v>478</v>
      </c>
      <c r="B51" s="246"/>
      <c r="C51" s="246"/>
      <c r="D51" s="246"/>
    </row>
    <row r="52" spans="1:5" s="182" customFormat="1" ht="61.5" customHeight="1" x14ac:dyDescent="0.3">
      <c r="A52" s="246" t="s">
        <v>479</v>
      </c>
      <c r="B52" s="246"/>
      <c r="C52" s="246"/>
      <c r="D52" s="246"/>
    </row>
    <row r="53" spans="1:5" s="182" customFormat="1" ht="60" customHeight="1" x14ac:dyDescent="0.3">
      <c r="A53" s="246" t="s">
        <v>480</v>
      </c>
      <c r="B53" s="246"/>
      <c r="C53" s="246"/>
      <c r="D53" s="246"/>
    </row>
    <row r="54" spans="1:5" s="182" customFormat="1" ht="29.25" customHeight="1" x14ac:dyDescent="0.3">
      <c r="A54" s="246" t="s">
        <v>481</v>
      </c>
      <c r="B54" s="246"/>
      <c r="C54" s="246"/>
      <c r="D54" s="246"/>
      <c r="E54" s="183" t="str">
        <f>HYPERLINK(Sheet4!A31)</f>
        <v>http://www.ti.com/lit/an/slva381b/slva381b.pdf</v>
      </c>
    </row>
    <row r="55" spans="1:5" s="182" customFormat="1" ht="27" customHeight="1" x14ac:dyDescent="0.3">
      <c r="A55" s="246" t="s">
        <v>482</v>
      </c>
      <c r="B55" s="246"/>
      <c r="C55" s="246"/>
      <c r="D55" s="246"/>
      <c r="E55" s="183" t="str">
        <f>HYPERLINK(Sheet4!A32)</f>
        <v>http://e2e.ti.com/blogs_/b/powerhouse/archive/2018/03/02/maintain-a-constant-phase-margin-in-a-synchronous-buck-converter</v>
      </c>
    </row>
    <row r="56" spans="1:5" s="182" customFormat="1" ht="63.75" customHeight="1" x14ac:dyDescent="0.3">
      <c r="A56" s="246" t="s">
        <v>483</v>
      </c>
      <c r="B56" s="246"/>
      <c r="C56" s="246"/>
      <c r="D56" s="246"/>
    </row>
    <row r="57" spans="1:5" s="182" customFormat="1" ht="48" customHeight="1" x14ac:dyDescent="0.3">
      <c r="A57" s="246" t="s">
        <v>484</v>
      </c>
      <c r="B57" s="246"/>
      <c r="C57" s="246"/>
      <c r="D57" s="246"/>
    </row>
    <row r="58" spans="1:5" x14ac:dyDescent="0.3">
      <c r="C58" s="180"/>
    </row>
    <row r="59" spans="1:5" x14ac:dyDescent="0.3">
      <c r="C59" s="180"/>
    </row>
    <row r="60" spans="1:5" x14ac:dyDescent="0.3">
      <c r="C60" s="180"/>
    </row>
    <row r="61" spans="1:5" x14ac:dyDescent="0.3">
      <c r="C61" s="180"/>
    </row>
    <row r="62" spans="1:5" x14ac:dyDescent="0.3">
      <c r="C62" s="180"/>
    </row>
    <row r="63" spans="1:5" x14ac:dyDescent="0.3">
      <c r="C63" s="180"/>
    </row>
    <row r="64" spans="1:5" x14ac:dyDescent="0.3">
      <c r="C64" s="180"/>
    </row>
    <row r="65" spans="3:3" x14ac:dyDescent="0.3">
      <c r="C65" s="180"/>
    </row>
    <row r="66" spans="3:3" x14ac:dyDescent="0.3">
      <c r="C66" s="180"/>
    </row>
    <row r="67" spans="3:3" x14ac:dyDescent="0.3">
      <c r="C67" s="180"/>
    </row>
    <row r="68" spans="3:3" x14ac:dyDescent="0.3">
      <c r="C68" s="180"/>
    </row>
    <row r="69" spans="3:3" x14ac:dyDescent="0.3">
      <c r="C69" s="180"/>
    </row>
    <row r="70" spans="3:3" x14ac:dyDescent="0.3">
      <c r="C70" s="180"/>
    </row>
    <row r="71" spans="3:3" x14ac:dyDescent="0.3">
      <c r="C71" s="180"/>
    </row>
    <row r="72" spans="3:3" x14ac:dyDescent="0.3">
      <c r="C72" s="180"/>
    </row>
    <row r="86" spans="1:40" x14ac:dyDescent="0.3">
      <c r="C86" s="180"/>
    </row>
    <row r="87" spans="1:40" x14ac:dyDescent="0.3">
      <c r="C87" s="180"/>
    </row>
    <row r="88" spans="1:40" x14ac:dyDescent="0.3">
      <c r="C88" s="180"/>
    </row>
    <row r="89" spans="1:40" x14ac:dyDescent="0.3">
      <c r="C89" s="180"/>
    </row>
    <row r="92" spans="1:40" x14ac:dyDescent="0.3">
      <c r="A92"/>
      <c r="B92"/>
      <c r="C92" s="184"/>
      <c r="D92"/>
      <c r="E92"/>
      <c r="F92"/>
      <c r="G92"/>
      <c r="H92"/>
      <c r="I92"/>
      <c r="J92"/>
      <c r="K92"/>
      <c r="L92"/>
      <c r="M92"/>
      <c r="N92"/>
      <c r="O92"/>
      <c r="P92"/>
      <c r="Q92"/>
      <c r="R92"/>
      <c r="S92"/>
      <c r="T92"/>
      <c r="U92"/>
      <c r="V92"/>
      <c r="W92"/>
      <c r="X92"/>
      <c r="Y92"/>
      <c r="Z92"/>
      <c r="AA92"/>
      <c r="AB92"/>
      <c r="AC92"/>
      <c r="AD92"/>
      <c r="AE92"/>
      <c r="AF92"/>
      <c r="AG92"/>
      <c r="AH92"/>
      <c r="AI92"/>
      <c r="AJ92"/>
      <c r="AK92"/>
      <c r="AL92"/>
      <c r="AM92"/>
      <c r="AN92"/>
    </row>
    <row r="93" spans="1:40" x14ac:dyDescent="0.3">
      <c r="A93"/>
      <c r="B93"/>
      <c r="C93" s="184"/>
      <c r="D93"/>
      <c r="E93"/>
      <c r="F93"/>
      <c r="G93"/>
      <c r="H93"/>
      <c r="I93"/>
      <c r="J93"/>
      <c r="K93"/>
      <c r="L93"/>
      <c r="M93"/>
      <c r="N93"/>
      <c r="O93"/>
      <c r="P93"/>
      <c r="Q93"/>
      <c r="R93"/>
      <c r="S93"/>
      <c r="T93"/>
      <c r="U93"/>
      <c r="V93"/>
      <c r="W93"/>
      <c r="X93"/>
      <c r="Y93"/>
      <c r="Z93"/>
      <c r="AA93"/>
      <c r="AB93"/>
      <c r="AC93"/>
      <c r="AD93"/>
      <c r="AE93"/>
      <c r="AF93"/>
      <c r="AG93"/>
      <c r="AH93"/>
      <c r="AI93"/>
      <c r="AJ93"/>
      <c r="AK93"/>
      <c r="AL93"/>
      <c r="AM93"/>
      <c r="AN93"/>
    </row>
    <row r="94" spans="1:40" x14ac:dyDescent="0.3">
      <c r="A94"/>
      <c r="B94"/>
      <c r="C94" s="185"/>
      <c r="D94"/>
      <c r="E94"/>
      <c r="F94"/>
      <c r="G94"/>
      <c r="H94"/>
      <c r="I94"/>
      <c r="J94"/>
      <c r="K94"/>
      <c r="L94"/>
      <c r="M94"/>
      <c r="N94"/>
      <c r="O94"/>
      <c r="P94"/>
      <c r="Q94"/>
      <c r="R94"/>
      <c r="S94"/>
      <c r="T94"/>
      <c r="U94"/>
      <c r="V94"/>
      <c r="W94"/>
      <c r="X94"/>
      <c r="Y94"/>
      <c r="Z94"/>
      <c r="AA94"/>
      <c r="AB94"/>
      <c r="AC94"/>
      <c r="AD94"/>
      <c r="AE94"/>
      <c r="AF94"/>
      <c r="AG94"/>
      <c r="AH94"/>
      <c r="AI94"/>
      <c r="AJ94"/>
      <c r="AK94"/>
      <c r="AL94"/>
      <c r="AM94"/>
      <c r="AN94"/>
    </row>
    <row r="95" spans="1:40" x14ac:dyDescent="0.3">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row>
    <row r="96" spans="1:40" x14ac:dyDescent="0.3">
      <c r="A96"/>
      <c r="B96"/>
      <c r="C96" s="184"/>
      <c r="D96"/>
      <c r="E96"/>
      <c r="F96"/>
      <c r="G96"/>
      <c r="H96"/>
      <c r="I96"/>
      <c r="J96"/>
      <c r="K96"/>
      <c r="L96"/>
      <c r="M96"/>
      <c r="N96"/>
      <c r="O96"/>
      <c r="P96"/>
      <c r="Q96"/>
      <c r="R96"/>
      <c r="S96"/>
      <c r="T96"/>
      <c r="U96"/>
      <c r="V96"/>
      <c r="W96"/>
      <c r="X96"/>
      <c r="Y96"/>
      <c r="Z96"/>
      <c r="AA96"/>
      <c r="AB96"/>
      <c r="AC96"/>
      <c r="AD96"/>
      <c r="AE96"/>
      <c r="AF96"/>
      <c r="AG96"/>
      <c r="AH96"/>
      <c r="AI96"/>
      <c r="AJ96"/>
      <c r="AK96"/>
      <c r="AL96"/>
      <c r="AM96"/>
      <c r="AN96"/>
    </row>
    <row r="97" spans="1:40" x14ac:dyDescent="0.3">
      <c r="A97"/>
      <c r="B97"/>
      <c r="C97" s="158"/>
      <c r="D97"/>
      <c r="E97"/>
      <c r="F97"/>
      <c r="G97"/>
      <c r="H97"/>
      <c r="I97"/>
      <c r="J97"/>
      <c r="K97"/>
      <c r="L97"/>
      <c r="M97"/>
      <c r="N97"/>
      <c r="O97"/>
      <c r="P97"/>
      <c r="Q97"/>
      <c r="R97"/>
      <c r="S97"/>
      <c r="T97"/>
      <c r="U97"/>
      <c r="V97"/>
      <c r="W97"/>
      <c r="X97"/>
      <c r="Y97"/>
      <c r="Z97"/>
      <c r="AA97"/>
      <c r="AB97"/>
      <c r="AC97"/>
      <c r="AD97"/>
      <c r="AE97"/>
      <c r="AF97"/>
      <c r="AG97"/>
      <c r="AH97"/>
      <c r="AI97"/>
      <c r="AJ97"/>
      <c r="AK97"/>
      <c r="AL97"/>
      <c r="AM97"/>
      <c r="AN97"/>
    </row>
    <row r="98" spans="1:40" x14ac:dyDescent="0.3">
      <c r="A98"/>
      <c r="B98"/>
      <c r="C98" s="158"/>
      <c r="D98"/>
      <c r="E98"/>
      <c r="F98"/>
      <c r="G98"/>
      <c r="H98"/>
      <c r="I98"/>
      <c r="J98"/>
      <c r="K98"/>
      <c r="L98"/>
      <c r="M98"/>
      <c r="N98"/>
      <c r="O98"/>
      <c r="P98"/>
      <c r="Q98"/>
      <c r="R98"/>
      <c r="S98"/>
      <c r="T98"/>
      <c r="U98"/>
      <c r="V98"/>
      <c r="W98"/>
      <c r="X98"/>
      <c r="Y98"/>
      <c r="Z98"/>
      <c r="AA98"/>
      <c r="AB98"/>
      <c r="AC98"/>
      <c r="AD98"/>
      <c r="AE98"/>
      <c r="AF98"/>
      <c r="AG98"/>
      <c r="AH98"/>
      <c r="AI98"/>
      <c r="AJ98"/>
      <c r="AK98"/>
      <c r="AL98"/>
      <c r="AM98"/>
      <c r="AN98"/>
    </row>
    <row r="99" spans="1:40" x14ac:dyDescent="0.3">
      <c r="A99" t="s">
        <v>485</v>
      </c>
      <c r="B99"/>
      <c r="C99" s="158"/>
      <c r="D99"/>
      <c r="E99"/>
      <c r="F99"/>
      <c r="G99"/>
      <c r="H99"/>
      <c r="I99"/>
      <c r="J99"/>
      <c r="K99"/>
      <c r="L99"/>
      <c r="M99"/>
      <c r="N99"/>
      <c r="O99"/>
      <c r="P99"/>
      <c r="Q99"/>
      <c r="R99"/>
      <c r="S99"/>
      <c r="T99"/>
      <c r="U99"/>
      <c r="V99"/>
      <c r="W99"/>
      <c r="X99"/>
      <c r="Y99"/>
      <c r="Z99"/>
      <c r="AA99"/>
      <c r="AB99"/>
      <c r="AC99"/>
      <c r="AD99"/>
      <c r="AE99"/>
      <c r="AF99"/>
      <c r="AG99"/>
      <c r="AH99"/>
      <c r="AI99"/>
      <c r="AJ99"/>
      <c r="AK99"/>
      <c r="AL99"/>
      <c r="AM99"/>
      <c r="AN99"/>
    </row>
    <row r="100" spans="1:40" x14ac:dyDescent="0.3">
      <c r="A100" t="s">
        <v>486</v>
      </c>
      <c r="B100" t="s">
        <v>487</v>
      </c>
      <c r="C100" s="186">
        <v>200</v>
      </c>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row>
    <row r="101" spans="1:40" x14ac:dyDescent="0.3">
      <c r="A101"/>
      <c r="B101" t="s">
        <v>488</v>
      </c>
      <c r="C101" s="186">
        <v>20000</v>
      </c>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row>
    <row r="102" spans="1:40" x14ac:dyDescent="0.3">
      <c r="A102"/>
      <c r="B102" t="s">
        <v>489</v>
      </c>
      <c r="C102" s="186">
        <f>4*10^6</f>
        <v>4000000</v>
      </c>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row>
    <row r="103" spans="1:40" x14ac:dyDescent="0.3">
      <c r="A103"/>
      <c r="B103" t="s">
        <v>490</v>
      </c>
      <c r="C103" s="186">
        <f>12.5*10^-12</f>
        <v>1.25E-11</v>
      </c>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row>
    <row r="104" spans="1:40" x14ac:dyDescent="0.3">
      <c r="A104" t="s">
        <v>491</v>
      </c>
      <c r="B104" t="s">
        <v>492</v>
      </c>
      <c r="C104" s="158">
        <v>16000</v>
      </c>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row>
    <row r="105" spans="1:40" x14ac:dyDescent="0.3">
      <c r="A105"/>
      <c r="B105" t="s">
        <v>493</v>
      </c>
      <c r="C105" s="158">
        <v>2400</v>
      </c>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row>
    <row r="106" spans="1:40" x14ac:dyDescent="0.3">
      <c r="A106"/>
      <c r="B106" t="s">
        <v>494</v>
      </c>
      <c r="C106" s="158">
        <f>(C105+C104)/C105</f>
        <v>7.666666666666667</v>
      </c>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row>
    <row r="107" spans="1:40" x14ac:dyDescent="0.3">
      <c r="A107" t="s">
        <v>495</v>
      </c>
      <c r="B107" t="s">
        <v>496</v>
      </c>
      <c r="C107" s="158">
        <f>1/5</f>
        <v>0.2</v>
      </c>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row>
    <row r="108" spans="1:40" x14ac:dyDescent="0.3">
      <c r="A108"/>
      <c r="B108" t="s">
        <v>497</v>
      </c>
      <c r="C108" s="158">
        <f>C106*C107</f>
        <v>1.5333333333333334</v>
      </c>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row>
    <row r="109" spans="1:40" x14ac:dyDescent="0.3">
      <c r="A109"/>
      <c r="B109" t="s">
        <v>498</v>
      </c>
      <c r="C109" s="186">
        <f>2.4*1*10^6</f>
        <v>2400000</v>
      </c>
      <c r="D109" s="184"/>
      <c r="E109" s="184"/>
      <c r="F109" s="184"/>
      <c r="G109" s="184"/>
      <c r="H109" s="184"/>
      <c r="I109" s="184"/>
      <c r="J109" s="184"/>
      <c r="K109" s="184"/>
      <c r="L109" s="184"/>
      <c r="M109" s="184"/>
      <c r="N109" s="184"/>
      <c r="O109" s="184"/>
      <c r="P109" s="184"/>
      <c r="Q109" s="184"/>
      <c r="R109" s="184"/>
      <c r="S109" s="184"/>
      <c r="T109" s="184"/>
      <c r="U109" s="184"/>
      <c r="V109" s="184"/>
      <c r="W109" s="184"/>
      <c r="X109" s="184"/>
      <c r="Y109" s="184"/>
      <c r="Z109" s="184"/>
      <c r="AA109" s="184"/>
      <c r="AB109" s="184"/>
      <c r="AC109" s="184"/>
      <c r="AD109" s="184"/>
      <c r="AE109" s="184"/>
      <c r="AF109" s="184"/>
      <c r="AG109" s="184"/>
      <c r="AH109" s="184"/>
      <c r="AI109"/>
      <c r="AJ109"/>
      <c r="AK109"/>
      <c r="AL109"/>
      <c r="AM109"/>
      <c r="AN109"/>
    </row>
    <row r="110" spans="1:40" x14ac:dyDescent="0.3">
      <c r="A110"/>
      <c r="B110" t="s">
        <v>499</v>
      </c>
      <c r="C110" s="186">
        <f>1.5*1*10^-12</f>
        <v>1.5000000000000001E-12</v>
      </c>
      <c r="D110" s="184"/>
      <c r="E110" s="184"/>
      <c r="F110" s="184"/>
      <c r="G110" s="184"/>
      <c r="H110" s="184"/>
      <c r="I110" s="184"/>
      <c r="J110" s="184"/>
      <c r="K110" s="184"/>
      <c r="L110" s="184"/>
      <c r="M110" s="184"/>
      <c r="N110" s="184"/>
      <c r="O110" s="184"/>
      <c r="P110" s="184"/>
      <c r="Q110" s="184"/>
      <c r="R110" s="184"/>
      <c r="S110" s="184"/>
      <c r="T110" s="184"/>
      <c r="U110" s="184"/>
      <c r="V110" s="184"/>
      <c r="W110" s="184"/>
      <c r="X110" s="184"/>
      <c r="Y110" s="184"/>
      <c r="Z110" s="184"/>
      <c r="AA110" s="184"/>
      <c r="AB110" s="184"/>
      <c r="AC110" s="184"/>
      <c r="AD110" s="184"/>
      <c r="AE110" s="184"/>
      <c r="AF110" s="184"/>
      <c r="AG110" s="184"/>
      <c r="AH110" s="184"/>
      <c r="AI110"/>
      <c r="AJ110"/>
      <c r="AK110"/>
      <c r="AL110"/>
      <c r="AM110"/>
      <c r="AN110"/>
    </row>
    <row r="111" spans="1:40" x14ac:dyDescent="0.3">
      <c r="A111" t="s">
        <v>500</v>
      </c>
      <c r="B111" t="s">
        <v>501</v>
      </c>
      <c r="C111" s="187">
        <f>300000</f>
        <v>300000</v>
      </c>
      <c r="D111" s="184"/>
      <c r="E111" s="184"/>
      <c r="F111" s="184"/>
      <c r="G111" s="184"/>
      <c r="H111" s="184"/>
      <c r="I111" s="184"/>
      <c r="J111" s="184"/>
      <c r="K111" s="184"/>
      <c r="L111" s="184"/>
      <c r="M111" s="184"/>
      <c r="N111" s="184"/>
      <c r="O111" s="184"/>
      <c r="P111" s="184"/>
      <c r="Q111" s="184"/>
      <c r="R111" s="184"/>
      <c r="S111" s="184"/>
      <c r="T111" s="184"/>
      <c r="U111" s="184"/>
      <c r="V111" s="184"/>
      <c r="W111" s="184"/>
      <c r="X111" s="184"/>
      <c r="Y111" s="184"/>
      <c r="Z111" s="184"/>
      <c r="AA111" s="184"/>
      <c r="AB111" s="184"/>
      <c r="AC111" s="184"/>
      <c r="AD111" s="184"/>
      <c r="AE111" s="184"/>
      <c r="AF111" s="184"/>
      <c r="AG111" s="184"/>
      <c r="AH111" s="184"/>
      <c r="AI111"/>
      <c r="AJ111"/>
      <c r="AK111"/>
      <c r="AL111"/>
      <c r="AM111"/>
      <c r="AN111"/>
    </row>
    <row r="112" spans="1:40" x14ac:dyDescent="0.3">
      <c r="A112"/>
      <c r="B112" t="s">
        <v>502</v>
      </c>
      <c r="C112" s="187">
        <f>5000000</f>
        <v>5000000</v>
      </c>
      <c r="D112" s="184"/>
      <c r="E112" s="184"/>
      <c r="F112" s="184"/>
      <c r="G112" s="184"/>
      <c r="H112" s="184"/>
      <c r="I112" s="184"/>
      <c r="J112" s="184"/>
      <c r="K112" s="184"/>
      <c r="L112" s="184"/>
      <c r="M112" s="184"/>
      <c r="N112" s="184"/>
      <c r="O112" s="184"/>
      <c r="P112" s="184"/>
      <c r="Q112" s="184"/>
      <c r="R112" s="184"/>
      <c r="S112" s="184"/>
      <c r="T112" s="184"/>
      <c r="U112" s="184"/>
      <c r="V112" s="184"/>
      <c r="W112" s="184"/>
      <c r="X112" s="184"/>
      <c r="Y112" s="184"/>
      <c r="Z112" s="184"/>
      <c r="AA112" s="184"/>
      <c r="AB112" s="184"/>
      <c r="AC112" s="184"/>
      <c r="AD112" s="184"/>
      <c r="AE112" s="184"/>
      <c r="AF112" s="184"/>
      <c r="AG112" s="184"/>
      <c r="AH112" s="184"/>
      <c r="AI112"/>
      <c r="AJ112"/>
      <c r="AK112"/>
      <c r="AL112"/>
      <c r="AM112"/>
      <c r="AN112"/>
    </row>
    <row r="113" spans="1:40" x14ac:dyDescent="0.3">
      <c r="A113"/>
      <c r="B113" t="s">
        <v>503</v>
      </c>
      <c r="C113" s="187">
        <f>25*1*10^-12</f>
        <v>2.5000000000000001E-11</v>
      </c>
      <c r="D113" s="184"/>
      <c r="E113" s="184"/>
      <c r="F113" s="184"/>
      <c r="G113" s="184"/>
      <c r="H113" s="184"/>
      <c r="I113" s="184"/>
      <c r="J113" s="184"/>
      <c r="K113" s="184"/>
      <c r="L113" s="184"/>
      <c r="M113" s="184"/>
      <c r="N113" s="184"/>
      <c r="O113" s="184"/>
      <c r="P113" s="184"/>
      <c r="Q113" s="184"/>
      <c r="R113" s="184"/>
      <c r="S113" s="184"/>
      <c r="T113" s="184"/>
      <c r="U113" s="184"/>
      <c r="V113" s="184"/>
      <c r="W113" s="184"/>
      <c r="X113" s="184"/>
      <c r="Y113" s="184"/>
      <c r="Z113" s="184"/>
      <c r="AA113" s="184"/>
      <c r="AB113" s="184"/>
      <c r="AC113" s="184"/>
      <c r="AD113" s="184"/>
      <c r="AE113" s="184"/>
      <c r="AF113" s="184"/>
      <c r="AG113" s="184"/>
      <c r="AH113" s="184"/>
      <c r="AI113"/>
      <c r="AJ113"/>
      <c r="AK113"/>
      <c r="AL113"/>
      <c r="AM113"/>
      <c r="AN113"/>
    </row>
    <row r="114" spans="1:40" x14ac:dyDescent="0.3">
      <c r="A114"/>
      <c r="B114" t="s">
        <v>504</v>
      </c>
      <c r="C114" s="184">
        <v>5</v>
      </c>
      <c r="D114" s="184"/>
      <c r="E114" s="184"/>
      <c r="F114" s="184"/>
      <c r="G114" s="184"/>
      <c r="H114" s="184"/>
      <c r="I114" s="184"/>
      <c r="J114" s="184"/>
      <c r="K114" s="184"/>
      <c r="L114" s="184"/>
      <c r="M114" s="184"/>
      <c r="N114" s="184"/>
      <c r="O114" s="184"/>
      <c r="P114" s="184"/>
      <c r="Q114" s="184"/>
      <c r="R114" s="184"/>
      <c r="S114" s="184"/>
      <c r="T114" s="184"/>
      <c r="U114" s="184"/>
      <c r="V114" s="184"/>
      <c r="W114" s="184"/>
      <c r="X114" s="184"/>
      <c r="Y114" s="184"/>
      <c r="Z114" s="184"/>
      <c r="AA114" s="184"/>
      <c r="AB114" s="184"/>
      <c r="AC114" s="184"/>
      <c r="AD114" s="184"/>
      <c r="AE114" s="184"/>
      <c r="AF114" s="184"/>
      <c r="AG114" s="184"/>
      <c r="AH114" s="184"/>
      <c r="AI114"/>
      <c r="AJ114"/>
      <c r="AK114"/>
      <c r="AL114"/>
      <c r="AM114"/>
      <c r="AN114"/>
    </row>
    <row r="115" spans="1:40" x14ac:dyDescent="0.3">
      <c r="A115" t="s">
        <v>505</v>
      </c>
      <c r="B115" t="s">
        <v>506</v>
      </c>
      <c r="C115" s="186">
        <f>(C28*1*10^-12)/2</f>
        <v>1.29E-12</v>
      </c>
      <c r="D115" s="184"/>
      <c r="E115" s="184"/>
      <c r="F115" s="184"/>
      <c r="G115" s="184"/>
      <c r="H115" s="184"/>
      <c r="I115" s="184"/>
      <c r="J115" s="184"/>
      <c r="K115" s="184"/>
      <c r="L115" s="184"/>
      <c r="M115" s="184"/>
      <c r="N115" s="184"/>
      <c r="O115" s="184"/>
      <c r="P115" s="184"/>
      <c r="Q115" s="184"/>
      <c r="R115" s="184"/>
      <c r="S115" s="184"/>
      <c r="T115" s="184"/>
      <c r="U115" s="184"/>
      <c r="V115" s="184"/>
      <c r="W115" s="184"/>
      <c r="X115" s="184"/>
      <c r="Y115" s="184"/>
      <c r="Z115" s="184"/>
      <c r="AA115" s="184"/>
      <c r="AB115" s="184"/>
      <c r="AC115" s="184"/>
      <c r="AD115" s="184"/>
      <c r="AE115" s="184"/>
      <c r="AF115" s="184"/>
      <c r="AG115" s="184"/>
      <c r="AH115" s="184"/>
      <c r="AI115"/>
      <c r="AJ115"/>
      <c r="AK115"/>
      <c r="AL115"/>
      <c r="AM115"/>
      <c r="AN115"/>
    </row>
    <row r="116" spans="1:40" x14ac:dyDescent="0.3">
      <c r="A116"/>
      <c r="B116" t="s">
        <v>507</v>
      </c>
      <c r="C116" s="184">
        <f>465000</f>
        <v>465000</v>
      </c>
      <c r="D116" s="184"/>
      <c r="E116" s="184"/>
      <c r="F116" s="184"/>
      <c r="G116" s="184"/>
      <c r="H116" s="184"/>
      <c r="I116" s="184"/>
      <c r="J116" s="184"/>
      <c r="K116" s="184"/>
      <c r="L116" s="184"/>
      <c r="M116" s="184"/>
      <c r="N116" s="184"/>
      <c r="O116" s="184"/>
      <c r="P116" s="184"/>
      <c r="Q116" s="184"/>
      <c r="R116" s="184"/>
      <c r="S116" s="184"/>
      <c r="T116" s="184"/>
      <c r="U116" s="184"/>
      <c r="V116" s="184"/>
      <c r="W116" s="184"/>
      <c r="X116" s="184"/>
      <c r="Y116" s="184"/>
      <c r="Z116" s="184"/>
      <c r="AA116" s="184"/>
      <c r="AB116" s="184"/>
      <c r="AC116" s="184"/>
      <c r="AD116" s="184"/>
      <c r="AE116" s="184"/>
      <c r="AF116" s="184"/>
      <c r="AG116" s="184"/>
      <c r="AH116" s="184"/>
      <c r="AI116"/>
      <c r="AJ116"/>
      <c r="AK116"/>
      <c r="AL116"/>
      <c r="AM116"/>
      <c r="AN116"/>
    </row>
    <row r="117" spans="1:40" x14ac:dyDescent="0.3">
      <c r="A117"/>
      <c r="B117" t="s">
        <v>508</v>
      </c>
      <c r="C117" s="158">
        <f>(C114/2)*(C44/C43)</f>
        <v>0.83333333333333326</v>
      </c>
      <c r="D117" s="184"/>
      <c r="E117" s="184"/>
      <c r="F117" s="184"/>
      <c r="G117" s="184"/>
      <c r="H117" s="184"/>
      <c r="I117" s="184"/>
      <c r="J117" s="184"/>
      <c r="K117" s="184"/>
      <c r="L117" s="184"/>
      <c r="M117" s="184"/>
      <c r="N117" s="184"/>
      <c r="O117" s="184"/>
      <c r="P117" s="184"/>
      <c r="Q117" s="184"/>
      <c r="R117" s="184"/>
      <c r="S117" s="184"/>
      <c r="T117" s="184"/>
      <c r="U117" s="184"/>
      <c r="V117" s="188"/>
      <c r="W117" s="184"/>
      <c r="X117" s="184"/>
      <c r="Y117" s="184"/>
      <c r="Z117" s="184"/>
      <c r="AA117" s="184"/>
      <c r="AB117" s="184"/>
      <c r="AC117" s="184"/>
      <c r="AD117" s="184"/>
      <c r="AE117" s="184"/>
      <c r="AF117" s="184"/>
      <c r="AG117" s="184"/>
      <c r="AH117" s="184"/>
      <c r="AI117"/>
      <c r="AJ117"/>
      <c r="AK117"/>
      <c r="AL117"/>
      <c r="AM117"/>
      <c r="AN117"/>
    </row>
    <row r="118" spans="1:40" x14ac:dyDescent="0.3">
      <c r="A118" t="s">
        <v>509</v>
      </c>
      <c r="B118" t="s">
        <v>510</v>
      </c>
      <c r="C118" s="158">
        <f>0.75</f>
        <v>0.75</v>
      </c>
      <c r="D118" s="184"/>
      <c r="E118" s="184"/>
      <c r="F118" s="184"/>
      <c r="G118" s="184"/>
      <c r="H118" s="184"/>
      <c r="I118" s="184"/>
      <c r="J118" s="184"/>
      <c r="K118" s="184"/>
      <c r="L118" s="184"/>
      <c r="M118" s="184"/>
      <c r="N118" s="184"/>
      <c r="O118" s="184"/>
      <c r="P118" s="184"/>
      <c r="Q118" s="184"/>
      <c r="R118" s="184"/>
      <c r="S118" s="184"/>
      <c r="T118" s="184"/>
      <c r="U118" s="184"/>
      <c r="V118" s="188"/>
      <c r="W118" s="184"/>
      <c r="X118" s="184"/>
      <c r="Y118" s="184"/>
      <c r="Z118" s="184"/>
      <c r="AA118" s="184"/>
      <c r="AB118" s="184"/>
      <c r="AC118" s="184"/>
      <c r="AD118" s="184"/>
      <c r="AE118" s="184"/>
      <c r="AF118" s="184"/>
      <c r="AG118" s="184"/>
      <c r="AH118" s="184"/>
      <c r="AI118"/>
      <c r="AJ118"/>
      <c r="AK118"/>
      <c r="AL118"/>
      <c r="AM118"/>
      <c r="AN118"/>
    </row>
    <row r="119" spans="1:40" x14ac:dyDescent="0.3">
      <c r="A119"/>
      <c r="B119" t="s">
        <v>511</v>
      </c>
      <c r="C119" s="158">
        <f>1/((C43/(C28*10^-12*C111))*((0.5-C25)+(2*C25*C118)))</f>
        <v>0.57063510143114526</v>
      </c>
      <c r="D119" s="184"/>
      <c r="E119" s="184"/>
      <c r="F119" s="184"/>
      <c r="G119" s="184"/>
      <c r="H119" s="184"/>
      <c r="I119" s="184"/>
      <c r="J119" s="184"/>
      <c r="K119" s="184"/>
      <c r="L119" s="184"/>
      <c r="M119" s="184"/>
      <c r="N119" s="184"/>
      <c r="O119" s="184"/>
      <c r="P119" s="184"/>
      <c r="Q119" s="184"/>
      <c r="R119" s="184"/>
      <c r="S119" s="184"/>
      <c r="T119" s="184"/>
      <c r="U119" s="184"/>
      <c r="V119" s="184"/>
      <c r="W119" s="184"/>
      <c r="X119" s="184"/>
      <c r="Y119" s="184"/>
      <c r="Z119" s="184"/>
      <c r="AA119" s="184"/>
      <c r="AB119" s="184"/>
      <c r="AC119" s="184"/>
      <c r="AD119" s="184"/>
      <c r="AE119" s="184"/>
      <c r="AF119" s="184"/>
      <c r="AG119" s="184"/>
      <c r="AH119" s="184"/>
      <c r="AI119"/>
      <c r="AJ119"/>
      <c r="AK119"/>
      <c r="AL119"/>
      <c r="AM119"/>
      <c r="AN119"/>
    </row>
    <row r="120" spans="1:40" x14ac:dyDescent="0.3">
      <c r="A120"/>
      <c r="B120"/>
      <c r="C120" s="158"/>
      <c r="D120" s="184"/>
      <c r="E120" s="184"/>
      <c r="F120" s="184"/>
      <c r="G120" s="184"/>
      <c r="H120" s="184"/>
      <c r="I120" s="184"/>
      <c r="J120" s="184"/>
      <c r="K120" s="184"/>
      <c r="L120" s="184"/>
      <c r="M120" s="184"/>
      <c r="N120" s="184"/>
      <c r="O120" s="184"/>
      <c r="P120" s="184"/>
      <c r="Q120" s="184"/>
      <c r="R120" s="184"/>
      <c r="S120" s="184"/>
      <c r="T120" s="184"/>
      <c r="U120" s="184"/>
      <c r="V120" s="184"/>
      <c r="W120" s="184"/>
      <c r="X120" s="184"/>
      <c r="Y120" s="184"/>
      <c r="Z120" s="184"/>
      <c r="AA120" s="184"/>
      <c r="AB120" s="184"/>
      <c r="AC120" s="184"/>
      <c r="AD120" s="184"/>
      <c r="AE120" s="184"/>
      <c r="AF120" s="184"/>
      <c r="AG120" s="184"/>
      <c r="AH120" s="184"/>
      <c r="AI120"/>
      <c r="AJ120"/>
      <c r="AK120"/>
      <c r="AL120"/>
      <c r="AM120"/>
      <c r="AN120"/>
    </row>
    <row r="121" spans="1:40" x14ac:dyDescent="0.3">
      <c r="A121"/>
      <c r="B121"/>
      <c r="C121" s="158"/>
      <c r="D121" s="184"/>
      <c r="E121" s="184"/>
      <c r="F121" s="184"/>
      <c r="G121" s="184"/>
      <c r="H121" s="184"/>
      <c r="I121" s="184"/>
      <c r="J121" s="184"/>
      <c r="K121" s="184"/>
      <c r="L121" s="184"/>
      <c r="M121" s="184"/>
      <c r="N121" s="184"/>
      <c r="O121" s="184"/>
      <c r="P121" s="184"/>
      <c r="Q121" s="184"/>
      <c r="R121" s="184"/>
      <c r="S121" s="184"/>
      <c r="T121" s="184"/>
      <c r="U121" s="184"/>
      <c r="V121" s="184"/>
      <c r="W121" s="184"/>
      <c r="X121" s="184"/>
      <c r="Y121" s="184"/>
      <c r="Z121" s="184"/>
      <c r="AA121" s="184"/>
      <c r="AB121" s="184"/>
      <c r="AC121" s="184"/>
      <c r="AD121" s="184"/>
      <c r="AE121" s="184"/>
      <c r="AF121" s="184"/>
      <c r="AG121" s="184"/>
      <c r="AH121" s="184"/>
      <c r="AI121"/>
      <c r="AJ121"/>
      <c r="AK121"/>
      <c r="AL121"/>
      <c r="AM121"/>
      <c r="AN121"/>
    </row>
    <row r="122" spans="1:40" x14ac:dyDescent="0.3">
      <c r="A122" t="s">
        <v>512</v>
      </c>
      <c r="B122"/>
      <c r="C122" s="158"/>
      <c r="D122" s="184"/>
      <c r="E122" s="184"/>
      <c r="F122" s="184"/>
      <c r="G122" s="184"/>
      <c r="H122" s="184"/>
      <c r="I122" s="184"/>
      <c r="J122" s="184"/>
      <c r="K122" s="184"/>
      <c r="L122" s="184"/>
      <c r="M122" s="184"/>
      <c r="N122" s="184"/>
      <c r="O122" s="184"/>
      <c r="P122" s="184"/>
      <c r="Q122" s="184"/>
      <c r="R122" s="184"/>
      <c r="S122" s="184" t="str">
        <f>IMDIV("0+3i","1+0i")</f>
        <v>3i</v>
      </c>
      <c r="T122" s="184"/>
      <c r="U122" s="184"/>
      <c r="V122" s="184"/>
      <c r="W122" s="184"/>
      <c r="X122" s="184"/>
      <c r="Y122" s="184"/>
      <c r="Z122" s="184"/>
      <c r="AA122" s="184"/>
      <c r="AB122" s="184"/>
      <c r="AC122" s="184"/>
      <c r="AD122" s="184"/>
      <c r="AE122" s="184"/>
      <c r="AF122" s="184"/>
      <c r="AG122" s="184"/>
      <c r="AH122" s="184"/>
      <c r="AI122"/>
      <c r="AJ122"/>
      <c r="AK122"/>
      <c r="AL122"/>
      <c r="AM122"/>
      <c r="AN122"/>
    </row>
    <row r="123" spans="1:40" x14ac:dyDescent="0.3">
      <c r="A123"/>
      <c r="B123" t="s">
        <v>513</v>
      </c>
      <c r="C123" s="186">
        <f>((0.5-C25)+(2*C25*C118))*C43</f>
        <v>1.3563834367335944E-6</v>
      </c>
      <c r="D123" s="184"/>
      <c r="E123" s="184"/>
      <c r="F123" s="184"/>
      <c r="G123" s="184"/>
      <c r="H123" s="184"/>
      <c r="I123" s="184"/>
      <c r="J123" s="184"/>
      <c r="K123" s="184"/>
      <c r="L123" s="184"/>
      <c r="M123" s="184"/>
      <c r="N123" s="184"/>
      <c r="O123" s="184"/>
      <c r="P123" s="184"/>
      <c r="Q123" s="184"/>
      <c r="R123" s="184"/>
      <c r="S123" s="184"/>
      <c r="T123" s="184"/>
      <c r="U123" s="184"/>
      <c r="V123" s="184"/>
      <c r="W123" s="184"/>
      <c r="X123" s="184"/>
      <c r="Y123" s="184"/>
      <c r="Z123" s="184"/>
      <c r="AA123" s="184"/>
      <c r="AB123" s="184"/>
      <c r="AC123" s="184"/>
      <c r="AD123" s="184"/>
      <c r="AE123" s="184"/>
      <c r="AF123" s="184"/>
      <c r="AG123" s="184"/>
      <c r="AH123" s="184"/>
      <c r="AI123"/>
      <c r="AJ123"/>
      <c r="AK123"/>
      <c r="AL123"/>
      <c r="AM123"/>
      <c r="AN123"/>
    </row>
    <row r="124" spans="1:40" x14ac:dyDescent="0.3">
      <c r="A124"/>
      <c r="B124" t="s">
        <v>514</v>
      </c>
      <c r="C124" s="158">
        <f>C114+1.29*C117</f>
        <v>6.0750000000000002</v>
      </c>
      <c r="D124" s="184"/>
      <c r="E124" s="184"/>
      <c r="F124" s="184"/>
      <c r="G124" s="184"/>
      <c r="H124" s="184"/>
      <c r="I124" s="184"/>
      <c r="J124" s="184"/>
      <c r="K124" s="184"/>
      <c r="L124" s="184"/>
      <c r="M124" s="184"/>
      <c r="N124" s="184"/>
      <c r="O124" s="184"/>
      <c r="P124" s="184"/>
      <c r="Q124" s="184"/>
      <c r="R124" s="184"/>
      <c r="S124" s="184"/>
      <c r="T124" s="184"/>
      <c r="U124" s="184"/>
      <c r="V124" s="184"/>
      <c r="W124" s="184"/>
      <c r="X124" s="184"/>
      <c r="Y124" s="184"/>
      <c r="Z124" s="184"/>
      <c r="AA124" s="184"/>
      <c r="AB124" s="184"/>
      <c r="AC124" s="184"/>
      <c r="AD124" s="184"/>
      <c r="AE124" s="184"/>
      <c r="AF124" s="184"/>
      <c r="AG124" s="184"/>
      <c r="AH124" s="184"/>
      <c r="AI124"/>
      <c r="AJ124"/>
      <c r="AK124"/>
      <c r="AL124"/>
      <c r="AM124"/>
      <c r="AN124"/>
    </row>
    <row r="125" spans="1:40" x14ac:dyDescent="0.3">
      <c r="A125"/>
      <c r="B125"/>
      <c r="C125" s="184"/>
      <c r="D125" s="184"/>
      <c r="E125" s="184"/>
      <c r="F125" s="184"/>
      <c r="G125" s="184"/>
      <c r="H125" s="184"/>
      <c r="I125" s="184"/>
      <c r="J125" s="184"/>
      <c r="K125" s="184"/>
      <c r="L125" s="184"/>
      <c r="M125" s="184"/>
      <c r="N125" s="184"/>
      <c r="O125" s="184"/>
      <c r="P125" s="184"/>
      <c r="Q125" s="184"/>
      <c r="R125" s="184"/>
      <c r="S125" s="184"/>
      <c r="T125" s="184"/>
      <c r="U125" s="184"/>
      <c r="V125" s="184"/>
      <c r="W125" s="184"/>
      <c r="X125" s="184"/>
      <c r="Y125" s="184"/>
      <c r="Z125" s="184"/>
      <c r="AA125" s="184"/>
      <c r="AB125" s="184"/>
      <c r="AC125" s="184"/>
      <c r="AD125" s="184"/>
      <c r="AE125" s="184"/>
      <c r="AF125" s="184"/>
      <c r="AG125" s="184"/>
      <c r="AH125" s="184"/>
      <c r="AI125"/>
      <c r="AJ125"/>
      <c r="AK125"/>
      <c r="AL125"/>
      <c r="AM125"/>
      <c r="AN125"/>
    </row>
    <row r="126" spans="1:40" x14ac:dyDescent="0.3">
      <c r="A126"/>
      <c r="B126"/>
      <c r="C126" s="184"/>
      <c r="D126" s="184"/>
      <c r="E126" s="184"/>
      <c r="F126" s="184"/>
      <c r="G126" s="184"/>
      <c r="H126" s="184"/>
      <c r="I126" s="184"/>
      <c r="J126" s="184"/>
      <c r="K126" s="184"/>
      <c r="L126" s="184"/>
      <c r="M126" s="184"/>
      <c r="N126" s="184"/>
      <c r="O126" s="184"/>
      <c r="P126" s="184"/>
      <c r="Q126" s="184"/>
      <c r="R126" s="184"/>
      <c r="S126" s="184"/>
      <c r="T126" s="184"/>
      <c r="U126" s="184"/>
      <c r="V126" s="184"/>
      <c r="W126" s="184"/>
      <c r="X126" s="184"/>
      <c r="Y126" s="184"/>
      <c r="Z126" s="184"/>
      <c r="AA126" s="184"/>
      <c r="AB126" s="184"/>
      <c r="AC126" s="184"/>
      <c r="AD126" s="184"/>
      <c r="AE126" s="184"/>
      <c r="AF126" s="184"/>
      <c r="AG126" s="184"/>
      <c r="AH126" s="184"/>
      <c r="AI126"/>
      <c r="AJ126"/>
      <c r="AK126"/>
      <c r="AL126"/>
      <c r="AM126"/>
      <c r="AN126"/>
    </row>
    <row r="127" spans="1:40" x14ac:dyDescent="0.3">
      <c r="A127" t="s">
        <v>515</v>
      </c>
      <c r="B127" t="s">
        <v>516</v>
      </c>
      <c r="C127" s="189">
        <f>0.00362</f>
        <v>3.62E-3</v>
      </c>
      <c r="D127" s="184"/>
      <c r="E127" s="184"/>
      <c r="F127" s="184"/>
      <c r="G127" s="184"/>
      <c r="H127" s="184"/>
      <c r="I127" s="184"/>
      <c r="J127" s="184"/>
      <c r="K127" s="184"/>
      <c r="L127" s="184"/>
      <c r="M127" s="184"/>
      <c r="N127" s="184"/>
      <c r="O127" s="184"/>
      <c r="P127" s="184"/>
      <c r="Q127" s="184"/>
      <c r="R127" s="184"/>
      <c r="S127" s="184"/>
      <c r="T127" s="184"/>
      <c r="U127" s="184"/>
      <c r="V127" s="184"/>
      <c r="W127" s="184"/>
      <c r="X127" s="184"/>
      <c r="Y127" s="184"/>
      <c r="Z127" s="184"/>
      <c r="AA127" s="184"/>
      <c r="AB127" s="184"/>
      <c r="AC127" s="184"/>
      <c r="AD127" s="184"/>
      <c r="AE127" s="184"/>
      <c r="AF127" s="184"/>
      <c r="AG127" s="184"/>
      <c r="AH127" s="184"/>
      <c r="AI127"/>
      <c r="AJ127"/>
      <c r="AK127"/>
      <c r="AL127"/>
      <c r="AM127"/>
      <c r="AN127"/>
    </row>
    <row r="128" spans="1:40" x14ac:dyDescent="0.3">
      <c r="A128"/>
      <c r="B128"/>
      <c r="C128" s="184"/>
      <c r="D128" s="184"/>
      <c r="E128" s="184"/>
      <c r="F128" s="184"/>
      <c r="G128" s="184"/>
      <c r="H128" s="184"/>
      <c r="I128" s="184"/>
      <c r="J128" s="184"/>
      <c r="K128" s="184"/>
      <c r="L128" s="184"/>
      <c r="M128" s="184"/>
      <c r="N128" s="184"/>
      <c r="O128" s="184"/>
      <c r="P128" s="184"/>
      <c r="Q128" s="184"/>
      <c r="R128" s="184"/>
      <c r="S128" s="184"/>
      <c r="T128" s="184"/>
      <c r="U128" s="184"/>
      <c r="V128" s="184"/>
      <c r="W128" s="184"/>
      <c r="X128" s="184"/>
      <c r="Y128" s="184"/>
      <c r="Z128" s="184"/>
      <c r="AA128" s="184"/>
      <c r="AB128" s="184"/>
      <c r="AC128" s="184"/>
      <c r="AD128" s="184"/>
      <c r="AE128" s="184"/>
      <c r="AF128" s="184"/>
      <c r="AG128" s="184"/>
      <c r="AH128" s="184"/>
      <c r="AI128"/>
      <c r="AJ128"/>
      <c r="AK128"/>
      <c r="AL128"/>
      <c r="AM128"/>
      <c r="AN128"/>
    </row>
    <row r="129" spans="1:40" x14ac:dyDescent="0.3">
      <c r="A129"/>
      <c r="B129"/>
      <c r="C129" s="190"/>
      <c r="D129" s="190"/>
      <c r="E129" s="190"/>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c r="AB129" s="190"/>
      <c r="AC129" s="190"/>
      <c r="AD129" s="190"/>
      <c r="AE129" s="190"/>
      <c r="AF129" s="190"/>
      <c r="AG129" s="190"/>
      <c r="AH129" s="190"/>
      <c r="AI129"/>
      <c r="AJ129"/>
      <c r="AK129"/>
      <c r="AL129"/>
      <c r="AM129"/>
      <c r="AN129"/>
    </row>
    <row r="130" spans="1:40" x14ac:dyDescent="0.3">
      <c r="A130"/>
      <c r="B130"/>
      <c r="C130" t="s">
        <v>517</v>
      </c>
      <c r="D130" t="s">
        <v>518</v>
      </c>
      <c r="E130"/>
      <c r="F130"/>
      <c r="G130"/>
      <c r="H130" t="s">
        <v>519</v>
      </c>
      <c r="I130" t="s">
        <v>520</v>
      </c>
      <c r="J130" t="s">
        <v>521</v>
      </c>
      <c r="K130" t="s">
        <v>522</v>
      </c>
      <c r="L130" t="s">
        <v>523</v>
      </c>
      <c r="M130"/>
      <c r="N130" t="s">
        <v>512</v>
      </c>
      <c r="O130"/>
      <c r="P130"/>
      <c r="Q130"/>
      <c r="R130"/>
      <c r="S130"/>
      <c r="T130"/>
      <c r="U130"/>
      <c r="V130"/>
      <c r="W130"/>
      <c r="X130"/>
      <c r="Y130"/>
      <c r="Z130"/>
      <c r="AA130"/>
      <c r="AB130"/>
      <c r="AC130"/>
      <c r="AD130"/>
      <c r="AE130"/>
      <c r="AF130"/>
      <c r="AG130"/>
      <c r="AH130"/>
      <c r="AI130"/>
      <c r="AJ130"/>
      <c r="AK130"/>
      <c r="AL130"/>
      <c r="AM130"/>
      <c r="AN130"/>
    </row>
    <row r="131" spans="1:40" s="100" customFormat="1" ht="49.5" x14ac:dyDescent="0.3">
      <c r="A131" s="7"/>
      <c r="B131" s="7"/>
      <c r="C131" s="7" t="s">
        <v>524</v>
      </c>
      <c r="D131" t="s">
        <v>525</v>
      </c>
      <c r="E131" s="7" t="s">
        <v>526</v>
      </c>
      <c r="F131" s="7" t="s">
        <v>527</v>
      </c>
      <c r="G131" s="7" t="s">
        <v>528</v>
      </c>
      <c r="H131"/>
      <c r="I131"/>
      <c r="J131"/>
      <c r="K131"/>
      <c r="L131"/>
      <c r="M131"/>
      <c r="N131"/>
      <c r="O131"/>
      <c r="P131"/>
      <c r="Q131"/>
      <c r="R131"/>
      <c r="S131"/>
      <c r="T131"/>
      <c r="U131"/>
      <c r="V131"/>
      <c r="W131"/>
      <c r="X131"/>
      <c r="Y131" s="7" t="s">
        <v>386</v>
      </c>
      <c r="Z131"/>
      <c r="AA131"/>
      <c r="AB131"/>
      <c r="AC131"/>
      <c r="AD131"/>
      <c r="AE131"/>
      <c r="AF131"/>
      <c r="AG131"/>
      <c r="AH131"/>
      <c r="AI131" s="7" t="s">
        <v>529</v>
      </c>
      <c r="AJ131" s="7" t="s">
        <v>530</v>
      </c>
      <c r="AK131" s="7"/>
      <c r="AL131" s="7"/>
      <c r="AM131" s="7"/>
      <c r="AN131" s="7"/>
    </row>
    <row r="132" spans="1:40" s="100" customFormat="1" x14ac:dyDescent="0.3">
      <c r="A132" s="7"/>
      <c r="B132" s="7" t="s">
        <v>395</v>
      </c>
      <c r="C132" s="7"/>
      <c r="D132" s="7"/>
      <c r="E132"/>
      <c r="F132" s="7"/>
      <c r="G132" s="7"/>
      <c r="H132" s="7"/>
      <c r="I132" s="7"/>
      <c r="J132" s="7"/>
      <c r="K132" s="7"/>
      <c r="L132" s="7"/>
      <c r="M132" s="7" t="s">
        <v>531</v>
      </c>
      <c r="N132" s="7" t="s">
        <v>532</v>
      </c>
      <c r="O132" s="7" t="s">
        <v>533</v>
      </c>
      <c r="P132" s="7" t="s">
        <v>534</v>
      </c>
      <c r="Q132" s="7" t="s">
        <v>535</v>
      </c>
      <c r="R132" s="7"/>
      <c r="S132" s="7"/>
      <c r="T132" s="7"/>
      <c r="U132" s="7" t="s">
        <v>536</v>
      </c>
      <c r="V132" s="7" t="s">
        <v>537</v>
      </c>
      <c r="W132" s="7" t="s">
        <v>538</v>
      </c>
      <c r="X132" s="7"/>
      <c r="Y132" s="7" t="s">
        <v>397</v>
      </c>
      <c r="Z132" s="7"/>
      <c r="AA132" s="7"/>
      <c r="AB132" s="7" t="s">
        <v>539</v>
      </c>
      <c r="AC132" s="7" t="s">
        <v>540</v>
      </c>
      <c r="AD132" s="7"/>
      <c r="AE132" s="7" t="s">
        <v>541</v>
      </c>
      <c r="AF132" s="7" t="s">
        <v>542</v>
      </c>
      <c r="AG132" s="7" t="s">
        <v>543</v>
      </c>
      <c r="AH132" s="7"/>
      <c r="AI132" s="7"/>
      <c r="AJ132" s="7"/>
      <c r="AK132" s="7"/>
      <c r="AL132" s="7"/>
      <c r="AM132" s="7"/>
      <c r="AN132" s="7"/>
    </row>
    <row r="133" spans="1:40" x14ac:dyDescent="0.3">
      <c r="A133"/>
      <c r="B133">
        <v>1</v>
      </c>
      <c r="C133" s="186" t="str">
        <f>IMPRODUCT(COMPLEX(-1,0),IMDIV(IMPRODUCT(G133,COMPLEX($C$100+$C$101,0)),COMPLEX($C$100,2*PI()*B133*$C$103*$C$102*(2*$C$100+$C$101))))</f>
        <v>-27.4922167989452+0.880631446735752i</v>
      </c>
      <c r="D133" s="158" t="str">
        <f>IMPRODUCT(COMPLEX($C$106,0),IMSUB(C133,G133))</f>
        <v>-212.862672116281+6.75148226202603i</v>
      </c>
      <c r="E133" t="str">
        <f>IMDIV(COMPLEX($C$20*10^3,0),COMPLEX(1,2*PI()*B133*$C$20*1000*$C$29*10^-12))</f>
        <v>26699.9999924856-0.447921997237463i</v>
      </c>
      <c r="F133" t="str">
        <f>IMDIV(COMPLEX($C$22*1000,0),IMSUM(COMPLEX($C$22*1000,0),E133))</f>
        <v>0.272479564047899+3.32560192260813E-06i</v>
      </c>
      <c r="G133" t="str">
        <f t="shared" ref="G133:G196" si="0">IF($C$11=$C$7,$C$24,F133)</f>
        <v>0.272479564047899+3.32560192260813E-06i</v>
      </c>
      <c r="H133" t="str">
        <f>IMPRODUCT(COMPLEX($C$108,0),IMPRODUCT(COMPLEX(-1,0),D133),IMDIV(COMPLEX(0,2*PI()*B133*$C$109*$C$110),COMPLEX(1,2*PI()*B133*$C$109*$C$110)))</f>
        <v>0.000234329887974183+0.00738274968824457i</v>
      </c>
      <c r="I133" t="str">
        <f>COMPLEX(0,2*PI()*B133*$C$113*$C$112*$C$114)</f>
        <v>0.00392699081698724i</v>
      </c>
      <c r="J133" t="str">
        <f t="shared" ref="J133:J196" si="1">IMSUM(COMPLEX(0,2*PI()*B133*$C$113*$C$112),COMPLEX(0,2*PI()*B133*$C$113*$C$111),COMPLEX(0,2*PI()*B133*$C$28*10^-12*$C$111),COMPLEX(-1*2*PI()*B133*2*PI()*B133*$C$113*$C$112*$C$28*10^-12*$C$111,0),COMPLEX(1,0))</f>
        <v>0.999999996180463+0.000837385238629052i</v>
      </c>
      <c r="K133" t="str">
        <f>IMDIV(I133,J133)</f>
        <v>3.28840186162375E-06+0.00392698807832734i</v>
      </c>
      <c r="L133" t="str">
        <f>IMDIV(COMPLEX($C$117,0),COMPLEX(1,2*PI()*B133*$C$115*$C$116))</f>
        <v>0.833333333321496-3.14080725538178E-06i</v>
      </c>
      <c r="M133" t="str">
        <f>IMSUM(K133,L133)</f>
        <v>0.833336621723358+0.00392384727107196i</v>
      </c>
      <c r="N133" t="str">
        <f>COMPLEX(0,-2*PI()*B133*$C$43)</f>
        <v>-0.0000127836127208794i</v>
      </c>
      <c r="O133" t="str">
        <f>IMEXP(N133)</f>
        <v>0.99999999991829-0.0000127836127205312i</v>
      </c>
      <c r="P133" t="str">
        <f>IMSUB(COMPLEX(1,0),O133)</f>
        <v>8.17099721217573E-11+0.0000127836127205312i</v>
      </c>
      <c r="Q133" t="str">
        <f>IMSUM(COMPLEX(0,2*PI()*B133*$C$43),O133,COMPLEX(-1,0))</f>
        <v>-8.17099721217573E-11+3.48199998023192E-16i</v>
      </c>
      <c r="R133" t="str">
        <f>IMDIV(P133,Q133)</f>
        <v>-0.333297252463433-156451.071866702i</v>
      </c>
      <c r="S133" t="str">
        <f>IMDIV(COMPLEX(0,2*PI()*B133*$C$123),COMPLEX($C$124,0))</f>
        <v>1.40286559351214E-06i</v>
      </c>
      <c r="T133" t="str">
        <f>IMPRODUCT(R133,S133)</f>
        <v>0.219479825789891-4.6757124789308E-07i</v>
      </c>
      <c r="U133" t="e">
        <f>IMDIV(COMPLEX(1,2*PI()*B133*$C$16*10^-3*$C$15*10^-6),COMPLEX(0,2*PI()*B133*$C$15*10^-6))</f>
        <v>#DIV/0!</v>
      </c>
      <c r="V133" t="str">
        <f>IMSUM(COMPLEX($C$18*10^-3,0),IMDIV(COMPLEX(1,0),COMPLEX(0,2*PI()*B133*($C$17*1*10^-6))))</f>
        <v>0.0000833333333333333-265.258238486492i</v>
      </c>
      <c r="W133" t="e">
        <f>IMDIV(IMPRODUCT(U133,V133),IMSUM(U133,V133))</f>
        <v>#DIV/0!</v>
      </c>
      <c r="X133" t="e">
        <f>IMDIV(IMPRODUCT(COMPLEX($C$19,0),W133),IMSUM(COMPLEX($C$19,0),W133))</f>
        <v>#DIV/0!</v>
      </c>
      <c r="Y133" t="str">
        <f>COMPLEX($C$13*10^-3,2*PI()*B133*$C$12*0.000001)</f>
        <v>0.00096+4.27256600888212E-06i</v>
      </c>
      <c r="Z133" t="e">
        <f>IMPRODUCT(COMPLEX($C$6,0),IMDIV(X133,IMSUM(X133,Y133)))</f>
        <v>#DIV/0!</v>
      </c>
      <c r="AA133" t="e">
        <f>IMDIV(COMPLEX($C$6,0),IMSUM(X133,Y133))</f>
        <v>#DIV/0!</v>
      </c>
      <c r="AB133" t="str">
        <f>IMPRODUCT(COMPLEX($C$119,0),T133)</f>
        <v>0.125242892651704-2.66812566467755E-07i</v>
      </c>
      <c r="AC133" t="str">
        <f>IMSUM(COMPLEX(1,0),IMPRODUCT(AB133,M133))</f>
        <v>1.10436949010416+0.000491211637869774i</v>
      </c>
      <c r="AD133" t="str">
        <f>IMDIV(AB133,AC133)</f>
        <v>0.113406671297563-0.0000506836614208018i</v>
      </c>
      <c r="AE133" t="e">
        <f>IMPRODUCT(AD133,AA133,X133)</f>
        <v>#DIV/0!</v>
      </c>
      <c r="AF133" t="str">
        <f>IMSUB(D133,H133)</f>
        <v>-212.862906446169+6.74409951233779i</v>
      </c>
      <c r="AG133" t="e">
        <f>IMSUM(COMPLEX(1,0),IMPRODUCT(AD133,AA133,COMPLEX($C$127,0)))</f>
        <v>#DIV/0!</v>
      </c>
      <c r="AH133" t="e">
        <f>IMDIV(IMPRODUCT(AE133,AF133),AG133)</f>
        <v>#DIV/0!</v>
      </c>
      <c r="AI133" t="e">
        <f>20*LOG10(IMABS(AH133))</f>
        <v>#DIV/0!</v>
      </c>
      <c r="AJ133" t="e">
        <f>IMARGUMENT(AH133)*180/PI()</f>
        <v>#DIV/0!</v>
      </c>
      <c r="AK133"/>
      <c r="AL133"/>
      <c r="AM133"/>
      <c r="AN133"/>
    </row>
    <row r="134" spans="1:40" x14ac:dyDescent="0.3">
      <c r="A134"/>
      <c r="B134">
        <v>10</v>
      </c>
      <c r="C134" s="186" t="str">
        <f t="shared" ref="C134:C197" si="2">IMPRODUCT(COMPLEX(-1,0),IMDIV(IMPRODUCT(G134,COMPLEX($C$100+$C$101,0)),COMPLEX($C$100,2*PI()*B134*$C$103*$C$102*(2*$C$100+$C$101))))</f>
        <v>-24.9586720316145+7.99445917324858i</v>
      </c>
      <c r="D134" s="158" t="str">
        <f t="shared" ref="D134:D197" si="3">IMPRODUCT(COMPLEX($C$106,0),IMSUB(C134,G134))</f>
        <v>-193.438828911617+61.2905986987589i</v>
      </c>
      <c r="E134" t="str">
        <f t="shared" ref="E134:E197" si="4">IMDIV(COMPLEX($C$20*10^3,0),COMPLEX(1,2*PI()*B134*$C$20*1000*$C$29*10^-12))</f>
        <v>26699.9992485614-4.47921984757313i</v>
      </c>
      <c r="F134" t="str">
        <f t="shared" ref="F134:F197" si="5">IMDIV(COMPLEX($C$22*1000,0),IMSUM(COMPLEX($C$22*1000,0),E134))</f>
        <v>0.272479565552879+0.0000332560191572865i</v>
      </c>
      <c r="G134" t="str">
        <f t="shared" si="0"/>
        <v>0.272479565552879+0.0000332560191572865i</v>
      </c>
      <c r="H134" t="str">
        <f t="shared" ref="H134:H197" si="6">IMPRODUCT(COMPLEX($C$108,0),IMPRODUCT(COMPLEX(-1,0),D134),IMDIV(COMPLEX(0,2*PI()*B134*$C$109*$C$110),COMPLEX(1,2*PI()*B134*$C$109*$C$110)))</f>
        <v>0.0212727049246245+0.0670859310500904i</v>
      </c>
      <c r="I134" t="str">
        <f t="shared" ref="I134:I197" si="7">COMPLEX(0,2*PI()*B134*$C$113*$C$112*$C$114)</f>
        <v>0.0392699081698724i</v>
      </c>
      <c r="J134" t="str">
        <f t="shared" si="1"/>
        <v>0.99999961804631+0.00837385238629052i</v>
      </c>
      <c r="K134" t="str">
        <f t="shared" ref="K134:K197" si="8">IMDIV(I134,J134)</f>
        <v>0.000328817608271563+0.0392671696979991i</v>
      </c>
      <c r="L134" t="str">
        <f t="shared" ref="L134:L197" si="9">IMDIV(COMPLEX($C$117,0),COMPLEX(1,2*PI()*B134*$C$115*$C$116))</f>
        <v>0.833333332149573-0.0000314080725096483i</v>
      </c>
      <c r="M134" t="str">
        <f t="shared" ref="M134:M197" si="10">IMSUM(K134,L134)</f>
        <v>0.833662149757844+0.0392357616254895i</v>
      </c>
      <c r="N134" t="str">
        <f t="shared" ref="N134:N197" si="11">COMPLEX(0,-2*PI()*B134*$C$43)</f>
        <v>-0.000127836127208794i</v>
      </c>
      <c r="O134" t="str">
        <f t="shared" ref="O134:O197" si="12">IMEXP(N134)</f>
        <v>0.999999991828962-0.000127836126860609i</v>
      </c>
      <c r="P134" t="str">
        <f t="shared" ref="P134:P197" si="13">IMSUB(COMPLEX(1,0),O134)</f>
        <v>8.17103795736074E-09+0.000127836126860609i</v>
      </c>
      <c r="Q134" t="str">
        <f t="shared" ref="Q134:Q197" si="14">IMSUM(COMPLEX(0,2*PI()*B134*$C$43),O134,COMPLEX(-1,0))</f>
        <v>-8.17103795736074E-09+3.48184995375631E-13i</v>
      </c>
      <c r="R134" t="str">
        <f t="shared" ref="R134:R197" si="15">IMDIV(P134,Q134)</f>
        <v>-0.333332628185678-15645.0291436367i</v>
      </c>
      <c r="S134" t="str">
        <f t="shared" ref="S134:S197" si="16">IMDIV(COMPLEX(0,2*PI()*B134*$C$123),COMPLEX($C$124,0))</f>
        <v>0.0000140286559351214i</v>
      </c>
      <c r="T134" t="str">
        <f t="shared" ref="T134:T197" si="17">IMPRODUCT(R134,S134)</f>
        <v>0.219478730951026-4.67620875276663E-06i</v>
      </c>
      <c r="U134" t="e">
        <f t="shared" ref="U134:U197" si="18">IMDIV(COMPLEX(1,2*PI()*B134*$C$16*10^-3*$C$15*10^-6),COMPLEX(0,2*PI()*B134*$C$15*10^-6))</f>
        <v>#DIV/0!</v>
      </c>
      <c r="V134" t="str">
        <f t="shared" ref="V134:V197" si="19">IMSUM(COMPLEX($C$18*10^-3,0),IMDIV(COMPLEX(1,0),COMPLEX(0,2*PI()*B134*($C$17*1*10^-6))))</f>
        <v>0.0000833333333333333-26.5258238486492i</v>
      </c>
      <c r="W134" t="e">
        <f t="shared" ref="W134:W197" si="20">IMDIV(IMPRODUCT(U134,V134),IMSUM(U134,V134))</f>
        <v>#DIV/0!</v>
      </c>
      <c r="X134" t="e">
        <f t="shared" ref="X134:X197" si="21">IMDIV(IMPRODUCT(COMPLEX($C$19,0),W134),IMSUM(COMPLEX($C$19,0),W134))</f>
        <v>#DIV/0!</v>
      </c>
      <c r="Y134" t="str">
        <f t="shared" ref="Y134:Y197" si="22">COMPLEX($C$13*10^-3,2*PI()*B134*$C$12*0.000001)</f>
        <v>0.00096+0.0000427256600888212i</v>
      </c>
      <c r="Z134" t="e">
        <f t="shared" ref="Z134:Z197" si="23">IMPRODUCT(COMPLEX($C$6,0),IMDIV(X134,IMSUM(X134,Y134)))</f>
        <v>#DIV/0!</v>
      </c>
      <c r="AA134" t="e">
        <f t="shared" ref="AA134:AA197" si="24">IMDIV(COMPLEX($C$6,0),IMSUM(X134,Y134))</f>
        <v>#DIV/0!</v>
      </c>
      <c r="AB134" t="str">
        <f t="shared" ref="AB134:AB197" si="25">IMPRODUCT(COMPLEX($C$119,0),T134)</f>
        <v>0.125242267898218-2.66840885594819E-06i</v>
      </c>
      <c r="AC134" t="str">
        <f t="shared" ref="AC134:AC197" si="26">IMSUM(COMPLEX(1,0),IMPRODUCT(AB134,M134))</f>
        <v>1.10440984299363+0.00491175121722689i</v>
      </c>
      <c r="AD134" t="str">
        <f t="shared" ref="AD134:AD197" si="27">IMDIV(AB134,AC134)</f>
        <v>0.113399730781891-0.000506749987885006i</v>
      </c>
      <c r="AE134" t="e">
        <f t="shared" ref="AE134:AE197" si="28">IMPRODUCT(AD134,AA134,X134)</f>
        <v>#DIV/0!</v>
      </c>
      <c r="AF134" t="str">
        <f t="shared" ref="AF134:AF197" si="29">IMSUB(D134,H134)</f>
        <v>-193.460101616542+61.2235127677088i</v>
      </c>
      <c r="AG134" t="e">
        <f t="shared" ref="AG134:AG197" si="30">IMSUM(COMPLEX(1,0),IMPRODUCT(AD134,AA134,COMPLEX($C$127,0)))</f>
        <v>#DIV/0!</v>
      </c>
      <c r="AH134" t="e">
        <f t="shared" ref="AH134:AH197" si="31">IMDIV(IMPRODUCT(AE134,AF134),AG134)</f>
        <v>#DIV/0!</v>
      </c>
      <c r="AI134" t="e">
        <f t="shared" ref="AI134:AI197" si="32">20*LOG10(IMABS(AH134))</f>
        <v>#DIV/0!</v>
      </c>
      <c r="AJ134" t="e">
        <f t="shared" ref="AJ134:AJ197" si="33">IMARGUMENT(AH134)*180/PI()</f>
        <v>#DIV/0!</v>
      </c>
      <c r="AK134"/>
      <c r="AL134"/>
      <c r="AM134"/>
      <c r="AN134"/>
    </row>
    <row r="135" spans="1:40" x14ac:dyDescent="0.3">
      <c r="A135"/>
      <c r="B135">
        <v>100</v>
      </c>
      <c r="C135" s="186" t="str">
        <f t="shared" si="2"/>
        <v>-2.45183337971248+7.82312639580101i</v>
      </c>
      <c r="D135" s="158" t="str">
        <f t="shared" si="3"/>
        <v>-20.8864004008517+59.9747527401998i</v>
      </c>
      <c r="E135" t="str">
        <f t="shared" si="4"/>
        <v>26699.9248563479-44.7920736745745i</v>
      </c>
      <c r="F135" t="str">
        <f t="shared" si="5"/>
        <v>0.272479716050776+0.000332560122778083i</v>
      </c>
      <c r="G135" t="str">
        <f t="shared" si="0"/>
        <v>0.272479716050776+0.000332560122778083i</v>
      </c>
      <c r="H135" t="str">
        <f t="shared" si="6"/>
        <v>0.20817432370519+0.0719698052866792i</v>
      </c>
      <c r="I135" t="str">
        <f t="shared" si="7"/>
        <v>0.392699081698724i</v>
      </c>
      <c r="J135" t="str">
        <f t="shared" si="1"/>
        <v>0.999961804630968+0.0837385238629052i</v>
      </c>
      <c r="K135" t="str">
        <f t="shared" si="8"/>
        <v>0.0326575368764696+0.389979283170326i</v>
      </c>
      <c r="L135" t="str">
        <f t="shared" si="9"/>
        <v>0.833333214957307-0.000314080680927086i</v>
      </c>
      <c r="M135" t="str">
        <f t="shared" si="10"/>
        <v>0.865990751833776+0.389665202489399i</v>
      </c>
      <c r="N135" t="str">
        <f t="shared" si="11"/>
        <v>-0.00127836127208794i</v>
      </c>
      <c r="O135" t="str">
        <f t="shared" si="12"/>
        <v>0.99999918289634-0.00127836092390336i</v>
      </c>
      <c r="P135" t="str">
        <f t="shared" si="13"/>
        <v>8.17103659955798E-07+0.00127836092390336i</v>
      </c>
      <c r="Q135" t="str">
        <f t="shared" si="14"/>
        <v>-8.17103659955798E-07+3.48184580126198E-10i</v>
      </c>
      <c r="R135" t="str">
        <f t="shared" si="15"/>
        <v>-0.333333321539245-1564.50289310176i</v>
      </c>
      <c r="S135" t="str">
        <f t="shared" si="16"/>
        <v>0.000140286559351214i</v>
      </c>
      <c r="T135" t="str">
        <f t="shared" si="17"/>
        <v>0.219478727968266-0.0000467621847958526i</v>
      </c>
      <c r="U135" t="e">
        <f t="shared" si="18"/>
        <v>#DIV/0!</v>
      </c>
      <c r="V135" t="str">
        <f t="shared" si="19"/>
        <v>0.0000833333333333333-2.65258238486492i</v>
      </c>
      <c r="W135" t="e">
        <f t="shared" si="20"/>
        <v>#DIV/0!</v>
      </c>
      <c r="X135" t="e">
        <f t="shared" si="21"/>
        <v>#DIV/0!</v>
      </c>
      <c r="Y135" t="str">
        <f t="shared" si="22"/>
        <v>0.00096+0.000427256600888212i</v>
      </c>
      <c r="Z135" t="e">
        <f t="shared" si="23"/>
        <v>#DIV/0!</v>
      </c>
      <c r="AA135" t="e">
        <f t="shared" si="24"/>
        <v>#DIV/0!</v>
      </c>
      <c r="AB135" t="str">
        <f t="shared" si="25"/>
        <v>0.12524226619615-0.0000266841440641233i</v>
      </c>
      <c r="AC135" t="str">
        <f t="shared" si="26"/>
        <v>1.10846904214697+0.0487794447955739i</v>
      </c>
      <c r="AD135" t="str">
        <f t="shared" si="27"/>
        <v>0.112767268646015-0.0049865252790679i</v>
      </c>
      <c r="AE135" t="e">
        <f t="shared" si="28"/>
        <v>#DIV/0!</v>
      </c>
      <c r="AF135" t="str">
        <f t="shared" si="29"/>
        <v>-21.0945747245569+59.9027829349131i</v>
      </c>
      <c r="AG135" t="e">
        <f t="shared" si="30"/>
        <v>#DIV/0!</v>
      </c>
      <c r="AH135" t="e">
        <f t="shared" si="31"/>
        <v>#DIV/0!</v>
      </c>
      <c r="AI135" t="e">
        <f t="shared" si="32"/>
        <v>#DIV/0!</v>
      </c>
      <c r="AJ135" t="e">
        <f t="shared" si="33"/>
        <v>#DIV/0!</v>
      </c>
      <c r="AK135"/>
      <c r="AL135"/>
      <c r="AM135"/>
      <c r="AN135"/>
    </row>
    <row r="136" spans="1:40" x14ac:dyDescent="0.3">
      <c r="A136"/>
      <c r="B136">
        <v>200</v>
      </c>
      <c r="C136" s="186" t="str">
        <f t="shared" si="2"/>
        <v>-0.664340447427039+4.19048051831301i</v>
      </c>
      <c r="D136" s="158" t="str">
        <f t="shared" si="3"/>
        <v>-7.18229141640945+32.121918055047i</v>
      </c>
      <c r="E136" t="str">
        <f t="shared" si="4"/>
        <v>26699.6994279294-89.5833909869958i</v>
      </c>
      <c r="F136" t="str">
        <f t="shared" si="5"/>
        <v>0.272480172104628+0.000665119828618445i</v>
      </c>
      <c r="G136" t="str">
        <f t="shared" si="0"/>
        <v>0.272480172104628+0.000665119828618445i</v>
      </c>
      <c r="H136" t="str">
        <f t="shared" si="6"/>
        <v>0.22303889179194+0.0488119411857678i</v>
      </c>
      <c r="I136" t="str">
        <f t="shared" si="7"/>
        <v>0.785398163397448i</v>
      </c>
      <c r="J136" t="str">
        <f t="shared" si="1"/>
        <v>0.999847218523871+0.167477047725811i</v>
      </c>
      <c r="K136" t="str">
        <f t="shared" si="8"/>
        <v>0.127985462213387+0.764080273346169i</v>
      </c>
      <c r="L136" t="str">
        <f t="shared" si="9"/>
        <v>0.833332859829432-0.000628161094161002i</v>
      </c>
      <c r="M136" t="str">
        <f t="shared" si="10"/>
        <v>0.961318322042819+0.763452112252008i</v>
      </c>
      <c r="N136" t="str">
        <f t="shared" si="11"/>
        <v>-0.00255672254417588i</v>
      </c>
      <c r="O136" t="str">
        <f t="shared" si="12"/>
        <v>0.999996731586696-0.00255671975869995i</v>
      </c>
      <c r="P136" t="str">
        <f t="shared" si="13"/>
        <v>3.26841330400285E-06+0.00255671975869995i</v>
      </c>
      <c r="Q136" t="str">
        <f t="shared" si="14"/>
        <v>-3.26841330400285E-06+2.78547593020664E-09i</v>
      </c>
      <c r="R136" t="str">
        <f t="shared" si="15"/>
        <v>-0.333333309876418-782.251340141293i</v>
      </c>
      <c r="S136" t="str">
        <f t="shared" si="16"/>
        <v>0.000280573118702428i</v>
      </c>
      <c r="T136" t="str">
        <f t="shared" si="17"/>
        <v>0.219478698112596-0.0000935243663194294i</v>
      </c>
      <c r="U136" t="e">
        <f t="shared" si="18"/>
        <v>#DIV/0!</v>
      </c>
      <c r="V136" t="str">
        <f t="shared" si="19"/>
        <v>0.0000833333333333333-1.32629119243246i</v>
      </c>
      <c r="W136" t="e">
        <f t="shared" si="20"/>
        <v>#DIV/0!</v>
      </c>
      <c r="X136" t="e">
        <f t="shared" si="21"/>
        <v>#DIV/0!</v>
      </c>
      <c r="Y136" t="str">
        <f t="shared" si="22"/>
        <v>0.00096+0.000854513201776424i</v>
      </c>
      <c r="Z136" t="e">
        <f t="shared" si="23"/>
        <v>#DIV/0!</v>
      </c>
      <c r="AA136" t="e">
        <f t="shared" si="24"/>
        <v>#DIV/0!</v>
      </c>
      <c r="AB136" t="str">
        <f t="shared" si="25"/>
        <v>0.125242249159457-0.0000533682862609712i</v>
      </c>
      <c r="AC136" t="str">
        <f t="shared" si="26"/>
        <v>1.12043841294171+0.095565155752581i</v>
      </c>
      <c r="AD136" t="str">
        <f t="shared" si="27"/>
        <v>0.110968342656153-0.00951241506243903i</v>
      </c>
      <c r="AE136" t="e">
        <f t="shared" si="28"/>
        <v>#DIV/0!</v>
      </c>
      <c r="AF136" t="str">
        <f t="shared" si="29"/>
        <v>-7.40533030820139+32.0731061138612i</v>
      </c>
      <c r="AG136" t="e">
        <f t="shared" si="30"/>
        <v>#DIV/0!</v>
      </c>
      <c r="AH136" t="e">
        <f t="shared" si="31"/>
        <v>#DIV/0!</v>
      </c>
      <c r="AI136" t="e">
        <f t="shared" si="32"/>
        <v>#DIV/0!</v>
      </c>
      <c r="AJ136" t="e">
        <f t="shared" si="33"/>
        <v>#DIV/0!</v>
      </c>
      <c r="AK136"/>
      <c r="AL136"/>
      <c r="AM136"/>
      <c r="AN136"/>
    </row>
    <row r="137" spans="1:40" x14ac:dyDescent="0.3">
      <c r="A137"/>
      <c r="B137">
        <v>300</v>
      </c>
      <c r="C137" s="186" t="str">
        <f t="shared" si="2"/>
        <v>-0.304975137439866+2.83104386424528i</v>
      </c>
      <c r="D137" s="158" t="str">
        <f t="shared" si="3"/>
        <v>-4.4271632005195+21.6970207558427i</v>
      </c>
      <c r="E137" t="str">
        <f t="shared" si="4"/>
        <v>26699.3237223576-134.373195617683i</v>
      </c>
      <c r="F137" t="str">
        <f t="shared" si="5"/>
        <v>0.272480932193112+0.000997678700585101i</v>
      </c>
      <c r="G137" t="str">
        <f t="shared" si="0"/>
        <v>0.272480932193112+0.000997678700585101i</v>
      </c>
      <c r="H137" t="str">
        <f t="shared" si="6"/>
        <v>0.226058698163225+0.0445304351115997i</v>
      </c>
      <c r="I137" t="str">
        <f t="shared" si="7"/>
        <v>1.17809724509617i</v>
      </c>
      <c r="J137" t="str">
        <f t="shared" si="1"/>
        <v>0.99965624167871+0.251215571588716i</v>
      </c>
      <c r="K137" t="str">
        <f t="shared" si="8"/>
        <v>0.278567659967913+1.10849776650257i</v>
      </c>
      <c r="L137" t="str">
        <f t="shared" si="9"/>
        <v>0.833332267950312-0.000942240972009336i</v>
      </c>
      <c r="M137" t="str">
        <f t="shared" si="10"/>
        <v>1.11189992791823+1.10755552553056i</v>
      </c>
      <c r="N137" t="str">
        <f t="shared" si="11"/>
        <v>-0.00383508381626382i</v>
      </c>
      <c r="O137" t="str">
        <f t="shared" si="12"/>
        <v>0.999992646075075-0.00383507441528639i</v>
      </c>
      <c r="P137" t="str">
        <f t="shared" si="13"/>
        <v>7.35392492501319E-06+0.00383507441528639i</v>
      </c>
      <c r="Q137" t="str">
        <f t="shared" si="14"/>
        <v>-7.35392492501319E-06+9.40097743011223E-09i</v>
      </c>
      <c r="R137" t="str">
        <f t="shared" si="15"/>
        <v>-0.333333278873325-521.500775171177i</v>
      </c>
      <c r="S137" t="str">
        <f t="shared" si="16"/>
        <v>0.000420859678053643i</v>
      </c>
      <c r="T137" t="str">
        <f t="shared" si="17"/>
        <v>0.219478648343267-0.000140286536431193i</v>
      </c>
      <c r="U137" t="e">
        <f t="shared" si="18"/>
        <v>#DIV/0!</v>
      </c>
      <c r="V137" t="str">
        <f t="shared" si="19"/>
        <v>0.0000833333333333333-0.884194128288304i</v>
      </c>
      <c r="W137" t="e">
        <f t="shared" si="20"/>
        <v>#DIV/0!</v>
      </c>
      <c r="X137" t="e">
        <f t="shared" si="21"/>
        <v>#DIV/0!</v>
      </c>
      <c r="Y137" t="str">
        <f t="shared" si="22"/>
        <v>0.00096+0.00128176980266464i</v>
      </c>
      <c r="Z137" t="e">
        <f t="shared" si="23"/>
        <v>#DIV/0!</v>
      </c>
      <c r="AA137" t="e">
        <f t="shared" si="24"/>
        <v>#DIV/0!</v>
      </c>
      <c r="AB137" t="str">
        <f t="shared" si="25"/>
        <v>0.125242220759331-0.0000800524219458378i</v>
      </c>
      <c r="AC137" t="str">
        <f t="shared" si="26"/>
        <v>1.13934547873688+0.138623703349524i</v>
      </c>
      <c r="AD137" t="str">
        <f t="shared" si="27"/>
        <v>0.108312753953516-0.0132486307065549i</v>
      </c>
      <c r="AE137" t="e">
        <f t="shared" si="28"/>
        <v>#DIV/0!</v>
      </c>
      <c r="AF137" t="str">
        <f t="shared" si="29"/>
        <v>-4.65322189868272+21.6524903207311i</v>
      </c>
      <c r="AG137" t="e">
        <f t="shared" si="30"/>
        <v>#DIV/0!</v>
      </c>
      <c r="AH137" t="e">
        <f t="shared" si="31"/>
        <v>#DIV/0!</v>
      </c>
      <c r="AI137" t="e">
        <f t="shared" si="32"/>
        <v>#DIV/0!</v>
      </c>
      <c r="AJ137" t="e">
        <f t="shared" si="33"/>
        <v>#DIV/0!</v>
      </c>
      <c r="AK137"/>
      <c r="AL137"/>
      <c r="AM137"/>
      <c r="AN137"/>
    </row>
    <row r="138" spans="1:40" x14ac:dyDescent="0.3">
      <c r="A138"/>
      <c r="B138">
        <v>400</v>
      </c>
      <c r="C138" s="186" t="str">
        <f t="shared" si="2"/>
        <v>-0.176914456373081+2.13328220984215i</v>
      </c>
      <c r="D138" s="158" t="str">
        <f t="shared" si="3"/>
        <v>-3.44537280393676+16.3449651303231i</v>
      </c>
      <c r="E138" t="str">
        <f t="shared" si="4"/>
        <v>26698.7977523202-179.160731332196i</v>
      </c>
      <c r="F138" t="str">
        <f t="shared" si="5"/>
        <v>0.272481996314322+0.00133023632174556i</v>
      </c>
      <c r="G138" t="str">
        <f t="shared" si="0"/>
        <v>0.272481996314322+0.00133023632174556i</v>
      </c>
      <c r="H138" t="str">
        <f t="shared" si="6"/>
        <v>0.22717204068244+0.0457431938403952i</v>
      </c>
      <c r="I138" t="str">
        <f t="shared" si="7"/>
        <v>1.5707963267949i</v>
      </c>
      <c r="J138" t="str">
        <f t="shared" si="1"/>
        <v>0.999388874095484+0.334954095451621i</v>
      </c>
      <c r="K138" t="str">
        <f t="shared" si="8"/>
        <v>0.473589333150942+1.41302917882881i</v>
      </c>
      <c r="L138" t="str">
        <f t="shared" si="9"/>
        <v>0.833331439320956-0.00125632004678121i</v>
      </c>
      <c r="M138" t="str">
        <f t="shared" si="10"/>
        <v>1.3069207724719+1.41177285878203i</v>
      </c>
      <c r="N138" t="str">
        <f t="shared" si="11"/>
        <v>-0.00511344508835176i</v>
      </c>
      <c r="O138" t="str">
        <f t="shared" si="12"/>
        <v>0.999986926368151-0.00511342280456615i</v>
      </c>
      <c r="P138" t="str">
        <f t="shared" si="13"/>
        <v>0.0000130736318489921+0.00511342280456615i</v>
      </c>
      <c r="Q138" t="str">
        <f t="shared" si="14"/>
        <v>-0.0000130736318489921+2.22837856101582E-08i</v>
      </c>
      <c r="R138" t="str">
        <f t="shared" si="15"/>
        <v>-0.333333236496261-391.12545706928i</v>
      </c>
      <c r="S138" t="str">
        <f t="shared" si="16"/>
        <v>0.000561146237404858i</v>
      </c>
      <c r="T138" t="str">
        <f t="shared" si="17"/>
        <v>0.219478578587682-0.000187048691461861i</v>
      </c>
      <c r="U138" t="e">
        <f t="shared" si="18"/>
        <v>#DIV/0!</v>
      </c>
      <c r="V138" t="str">
        <f t="shared" si="19"/>
        <v>0.0000833333333333333-0.663145596216231i</v>
      </c>
      <c r="W138" t="e">
        <f t="shared" si="20"/>
        <v>#DIV/0!</v>
      </c>
      <c r="X138" t="e">
        <f t="shared" si="21"/>
        <v>#DIV/0!</v>
      </c>
      <c r="Y138" t="str">
        <f t="shared" si="22"/>
        <v>0.00096+0.00170902640355285i</v>
      </c>
      <c r="Z138" t="e">
        <f t="shared" si="23"/>
        <v>#DIV/0!</v>
      </c>
      <c r="AA138" t="e">
        <f t="shared" si="24"/>
        <v>#DIV/0!</v>
      </c>
      <c r="AB138" t="str">
        <f t="shared" si="25"/>
        <v>0.125242180954345-0.000106736549024902i</v>
      </c>
      <c r="AC138" t="str">
        <f t="shared" si="26"/>
        <v>1.16383229564187+0.176674015632909i</v>
      </c>
      <c r="AD138" t="str">
        <f t="shared" si="27"/>
        <v>0.105174284051798-0.0160575537590366i</v>
      </c>
      <c r="AE138" t="e">
        <f t="shared" si="28"/>
        <v>#DIV/0!</v>
      </c>
      <c r="AF138" t="str">
        <f t="shared" si="29"/>
        <v>-3.6725448446192+16.2992219364827i</v>
      </c>
      <c r="AG138" t="e">
        <f t="shared" si="30"/>
        <v>#DIV/0!</v>
      </c>
      <c r="AH138" t="e">
        <f t="shared" si="31"/>
        <v>#DIV/0!</v>
      </c>
      <c r="AI138" t="e">
        <f t="shared" si="32"/>
        <v>#DIV/0!</v>
      </c>
      <c r="AJ138" t="e">
        <f t="shared" si="33"/>
        <v>#DIV/0!</v>
      </c>
      <c r="AK138"/>
      <c r="AL138"/>
      <c r="AM138"/>
      <c r="AN138"/>
    </row>
    <row r="139" spans="1:40" x14ac:dyDescent="0.3">
      <c r="A139"/>
      <c r="B139">
        <v>500</v>
      </c>
      <c r="C139" s="186" t="str">
        <f t="shared" si="2"/>
        <v>-0.117231747987027+1.7103594112496i</v>
      </c>
      <c r="D139" s="158" t="str">
        <f t="shared" si="3"/>
        <v>-2.98781586213672+13.1000074121373i</v>
      </c>
      <c r="E139" t="str">
        <f t="shared" si="4"/>
        <v>26698.1215355785-223.945242023792i</v>
      </c>
      <c r="F139" t="str">
        <f t="shared" si="5"/>
        <v>0.272483364465589+0.00166279227517255i</v>
      </c>
      <c r="G139" t="str">
        <f t="shared" si="0"/>
        <v>0.272483364465589+0.00166279227517255i</v>
      </c>
      <c r="H139" t="str">
        <f t="shared" si="6"/>
        <v>0.227731843983742+0.049237895525506i</v>
      </c>
      <c r="I139" t="str">
        <f t="shared" si="7"/>
        <v>1.96349540849362i</v>
      </c>
      <c r="J139" t="str">
        <f t="shared" si="1"/>
        <v>0.999045115774195+0.418692619314526i</v>
      </c>
      <c r="K139" t="str">
        <f t="shared" si="8"/>
        <v>0.700617676770542+1.67174828433473i</v>
      </c>
      <c r="L139" t="str">
        <f t="shared" si="9"/>
        <v>0.833330373942778-0.001570398050788i</v>
      </c>
      <c r="M139" t="str">
        <f t="shared" si="10"/>
        <v>1.53394805071332+1.67017788628394i</v>
      </c>
      <c r="N139" t="str">
        <f t="shared" si="11"/>
        <v>-0.0063918063604397i</v>
      </c>
      <c r="O139" t="str">
        <f t="shared" si="12"/>
        <v>0.999979572475273-0.00639176283745294i</v>
      </c>
      <c r="P139" t="str">
        <f t="shared" si="13"/>
        <v>0.0000204275247269736+0.00639176283745294i</v>
      </c>
      <c r="Q139" t="str">
        <f t="shared" si="14"/>
        <v>-0.0000204275247269736+4.35229867597198E-08i</v>
      </c>
      <c r="R139" t="str">
        <f t="shared" si="15"/>
        <v>-0.333333182081758-312.900237818269i</v>
      </c>
      <c r="S139" t="str">
        <f t="shared" si="16"/>
        <v>0.000701432796756072i</v>
      </c>
      <c r="T139" t="str">
        <f t="shared" si="17"/>
        <v>0.219478488918508-0.000233810826159208i</v>
      </c>
      <c r="U139" t="e">
        <f t="shared" si="18"/>
        <v>#DIV/0!</v>
      </c>
      <c r="V139" t="str">
        <f t="shared" si="19"/>
        <v>0.0000833333333333333-0.530516476972983i</v>
      </c>
      <c r="W139" t="e">
        <f t="shared" si="20"/>
        <v>#DIV/0!</v>
      </c>
      <c r="X139" t="e">
        <f t="shared" si="21"/>
        <v>#DIV/0!</v>
      </c>
      <c r="Y139" t="str">
        <f t="shared" si="22"/>
        <v>0.00096+0.00213628300444106i</v>
      </c>
      <c r="Z139" t="e">
        <f t="shared" si="23"/>
        <v>#DIV/0!</v>
      </c>
      <c r="AA139" t="e">
        <f t="shared" si="24"/>
        <v>#DIV/0!</v>
      </c>
      <c r="AB139" t="str">
        <f t="shared" si="25"/>
        <v>0.125242129785967-0.000133420664501059i</v>
      </c>
      <c r="AC139" t="str">
        <f t="shared" si="26"/>
        <v>1.19233775709579+0.208971975231389i</v>
      </c>
      <c r="AD139" t="str">
        <f t="shared" si="27"/>
        <v>0.101889786821212-0.0179693468104387i</v>
      </c>
      <c r="AE139" t="e">
        <f t="shared" si="28"/>
        <v>#DIV/0!</v>
      </c>
      <c r="AF139" t="str">
        <f t="shared" si="29"/>
        <v>-3.21554770612046+13.0507695166118i</v>
      </c>
      <c r="AG139" t="e">
        <f t="shared" si="30"/>
        <v>#DIV/0!</v>
      </c>
      <c r="AH139" t="e">
        <f t="shared" si="31"/>
        <v>#DIV/0!</v>
      </c>
      <c r="AI139" t="e">
        <f t="shared" si="32"/>
        <v>#DIV/0!</v>
      </c>
      <c r="AJ139" t="e">
        <f t="shared" si="33"/>
        <v>#DIV/0!</v>
      </c>
      <c r="AK139"/>
      <c r="AL139"/>
      <c r="AM139"/>
      <c r="AN139"/>
    </row>
    <row r="140" spans="1:40" x14ac:dyDescent="0.3">
      <c r="A140"/>
      <c r="B140">
        <v>600</v>
      </c>
      <c r="C140" s="186" t="str">
        <f t="shared" si="2"/>
        <v>-0.0847021652148022+1.42700020335114i</v>
      </c>
      <c r="D140" s="158" t="str">
        <f t="shared" si="3"/>
        <v>-2.73843521424685+10.9250372385885i</v>
      </c>
      <c r="E140" t="str">
        <f t="shared" si="4"/>
        <v>26697.295094966-268.725971755969i</v>
      </c>
      <c r="F140" t="str">
        <f t="shared" si="5"/>
        <v>0.272485036643482+0.00199534614394577i</v>
      </c>
      <c r="G140" t="str">
        <f t="shared" si="0"/>
        <v>0.272485036643482+0.00199534614394577i</v>
      </c>
      <c r="H140" t="str">
        <f t="shared" si="6"/>
        <v>0.228080432336244+0.0538911549281064i</v>
      </c>
      <c r="I140" t="str">
        <f t="shared" si="7"/>
        <v>2.35619449019235i</v>
      </c>
      <c r="J140" t="str">
        <f t="shared" si="1"/>
        <v>0.99862496671484+0.502431143177431i</v>
      </c>
      <c r="K140" t="str">
        <f t="shared" si="8"/>
        <v>0.947296172914614+1.88283234825648i</v>
      </c>
      <c r="L140" t="str">
        <f t="shared" si="9"/>
        <v>0.833329071817593-0.00188447471634415i</v>
      </c>
      <c r="M140" t="str">
        <f t="shared" si="10"/>
        <v>1.78062524473221+1.88094787354014i</v>
      </c>
      <c r="N140" t="str">
        <f t="shared" si="11"/>
        <v>-0.00767016763252764i</v>
      </c>
      <c r="O140" t="str">
        <f t="shared" si="12"/>
        <v>0.999970584408458-0.00767009242487411i</v>
      </c>
      <c r="P140" t="str">
        <f t="shared" si="13"/>
        <v>0.0000294155915420147+0.00767009242487411i</v>
      </c>
      <c r="Q140" t="str">
        <f t="shared" si="14"/>
        <v>-0.0000294155915420147+7.52076535302099E-08i</v>
      </c>
      <c r="R140" t="str">
        <f t="shared" si="15"/>
        <v>-0.333333115461677-260.750067973994i</v>
      </c>
      <c r="S140" t="str">
        <f t="shared" si="16"/>
        <v>0.000841719356107286i</v>
      </c>
      <c r="T140" t="str">
        <f t="shared" si="17"/>
        <v>0.219478379320001-0.000280572935315638i</v>
      </c>
      <c r="U140" t="e">
        <f t="shared" si="18"/>
        <v>#DIV/0!</v>
      </c>
      <c r="V140" t="str">
        <f t="shared" si="19"/>
        <v>0.0000833333333333333-0.442097064144154i</v>
      </c>
      <c r="W140" t="e">
        <f t="shared" si="20"/>
        <v>#DIV/0!</v>
      </c>
      <c r="X140" t="e">
        <f t="shared" si="21"/>
        <v>#DIV/0!</v>
      </c>
      <c r="Y140" t="str">
        <f t="shared" si="22"/>
        <v>0.00096+0.00256353960532927i</v>
      </c>
      <c r="Z140" t="e">
        <f t="shared" si="23"/>
        <v>#DIV/0!</v>
      </c>
      <c r="AA140" t="e">
        <f t="shared" si="24"/>
        <v>#DIV/0!</v>
      </c>
      <c r="AB140" t="str">
        <f t="shared" si="25"/>
        <v>0.125242067245212-0.000160104765402673i</v>
      </c>
      <c r="AC140" t="str">
        <f t="shared" si="26"/>
        <v>1.2233103353573+0.235288713475575i</v>
      </c>
      <c r="AD140" t="str">
        <f t="shared" si="27"/>
        <v>0.0987030625094407-0.019115199703204i</v>
      </c>
      <c r="AE140" t="e">
        <f t="shared" si="28"/>
        <v>#DIV/0!</v>
      </c>
      <c r="AF140" t="str">
        <f t="shared" si="29"/>
        <v>-2.96651564658309+10.8711460836604i</v>
      </c>
      <c r="AG140" t="e">
        <f t="shared" si="30"/>
        <v>#DIV/0!</v>
      </c>
      <c r="AH140" t="e">
        <f t="shared" si="31"/>
        <v>#DIV/0!</v>
      </c>
      <c r="AI140" t="e">
        <f t="shared" si="32"/>
        <v>#DIV/0!</v>
      </c>
      <c r="AJ140" t="e">
        <f t="shared" si="33"/>
        <v>#DIV/0!</v>
      </c>
      <c r="AK140"/>
      <c r="AL140"/>
      <c r="AM140"/>
      <c r="AN140"/>
    </row>
    <row r="141" spans="1:40" x14ac:dyDescent="0.3">
      <c r="A141"/>
      <c r="B141">
        <v>700</v>
      </c>
      <c r="C141" s="186" t="str">
        <f t="shared" si="2"/>
        <v>-0.0650504892710836+1.22402802530759i</v>
      </c>
      <c r="D141" s="158" t="str">
        <f t="shared" si="3"/>
        <v>-2.58778751621418+9.36636764643938i</v>
      </c>
      <c r="E141" t="str">
        <f t="shared" si="4"/>
        <v>26696.3184583863-313.502164804987i</v>
      </c>
      <c r="F141" t="str">
        <f t="shared" si="5"/>
        <v>0.272487012843809+0.00232789751115363i</v>
      </c>
      <c r="G141" t="str">
        <f t="shared" si="0"/>
        <v>0.272487012843809+0.00232789751115363i</v>
      </c>
      <c r="H141" t="str">
        <f t="shared" si="6"/>
        <v>0.228336342354467+0.0592115029344523i</v>
      </c>
      <c r="I141" t="str">
        <f t="shared" si="7"/>
        <v>2.74889357189107i</v>
      </c>
      <c r="J141" t="str">
        <f t="shared" si="1"/>
        <v>0.998128426917421+0.586169667040337i</v>
      </c>
      <c r="K141" t="str">
        <f t="shared" si="8"/>
        <v>1.20260606329583+2.04779497414051i</v>
      </c>
      <c r="L141" t="str">
        <f t="shared" si="9"/>
        <v>0.83332753294762-0.00219854977576791i</v>
      </c>
      <c r="M141" t="str">
        <f t="shared" si="10"/>
        <v>2.03593359624345+2.04559642436474i</v>
      </c>
      <c r="N141" t="str">
        <f t="shared" si="11"/>
        <v>-0.00894852890461558i</v>
      </c>
      <c r="O141" t="str">
        <f t="shared" si="12"/>
        <v>0.999959962182396-0.0089484094777741i</v>
      </c>
      <c r="P141" t="str">
        <f t="shared" si="13"/>
        <v>0.0000400378176039773+0.0089484094777741i</v>
      </c>
      <c r="Q141" t="str">
        <f t="shared" si="14"/>
        <v>-0.0000400378176039773+1.19426841478643E-07i</v>
      </c>
      <c r="R141" t="str">
        <f t="shared" si="15"/>
        <v>-0.333333036739545-223.499926374531i</v>
      </c>
      <c r="S141" t="str">
        <f t="shared" si="16"/>
        <v>0.0009820059154585i</v>
      </c>
      <c r="T141" t="str">
        <f t="shared" si="17"/>
        <v>0.219478249804329-0.000327335013895979i</v>
      </c>
      <c r="U141" t="e">
        <f t="shared" si="18"/>
        <v>#DIV/0!</v>
      </c>
      <c r="V141" t="str">
        <f t="shared" si="19"/>
        <v>0.0000833333333333333-0.378940340694988i</v>
      </c>
      <c r="W141" t="e">
        <f t="shared" si="20"/>
        <v>#DIV/0!</v>
      </c>
      <c r="X141" t="e">
        <f t="shared" si="21"/>
        <v>#DIV/0!</v>
      </c>
      <c r="Y141" t="str">
        <f t="shared" si="22"/>
        <v>0.00096+0.00299079620621748i</v>
      </c>
      <c r="Z141" t="e">
        <f t="shared" si="23"/>
        <v>#DIV/0!</v>
      </c>
      <c r="AA141" t="e">
        <f t="shared" si="24"/>
        <v>#DIV/0!</v>
      </c>
      <c r="AB141" t="str">
        <f t="shared" si="25"/>
        <v>0.125241993339023-0.000186788848856497i</v>
      </c>
      <c r="AC141" t="str">
        <f t="shared" si="26"/>
        <v>1.25536647650075+0.255814284061827i</v>
      </c>
      <c r="AD141" t="str">
        <f t="shared" si="27"/>
        <v>0.095758598248799-0.0196621517020591i</v>
      </c>
      <c r="AE141" t="e">
        <f t="shared" si="28"/>
        <v>#DIV/0!</v>
      </c>
      <c r="AF141" t="str">
        <f t="shared" si="29"/>
        <v>-2.81612385856865+9.30715614350493i</v>
      </c>
      <c r="AG141" t="e">
        <f t="shared" si="30"/>
        <v>#DIV/0!</v>
      </c>
      <c r="AH141" t="e">
        <f t="shared" si="31"/>
        <v>#DIV/0!</v>
      </c>
      <c r="AI141" t="e">
        <f t="shared" si="32"/>
        <v>#DIV/0!</v>
      </c>
      <c r="AJ141" t="e">
        <f t="shared" si="33"/>
        <v>#DIV/0!</v>
      </c>
      <c r="AK141"/>
      <c r="AL141"/>
      <c r="AM141"/>
      <c r="AN141"/>
    </row>
    <row r="142" spans="1:40" x14ac:dyDescent="0.3">
      <c r="A142"/>
      <c r="B142">
        <v>800</v>
      </c>
      <c r="C142" s="186" t="str">
        <f t="shared" si="2"/>
        <v>-0.0522807089018124+1.07153163669547i</v>
      </c>
      <c r="D142" s="158" t="str">
        <f t="shared" si="3"/>
        <v>-2.48990334838627+8.19467912897271i</v>
      </c>
      <c r="E142" t="str">
        <f t="shared" si="4"/>
        <v>26695.1916588108-358.273065702371i</v>
      </c>
      <c r="F142" t="str">
        <f t="shared" si="5"/>
        <v>0.272489293061615+0.00266044595989502i</v>
      </c>
      <c r="G142" t="str">
        <f t="shared" si="0"/>
        <v>0.272489293061615+0.00266044595989502i</v>
      </c>
      <c r="H142" t="str">
        <f t="shared" si="6"/>
        <v>0.22854936032049+0.064950486789355i</v>
      </c>
      <c r="I142" t="str">
        <f t="shared" si="7"/>
        <v>3.14159265358979i</v>
      </c>
      <c r="J142" t="str">
        <f t="shared" si="1"/>
        <v>0.997555496381938+0.669908190903242i</v>
      </c>
      <c r="K142" t="str">
        <f t="shared" si="8"/>
        <v>1.45757148392374+2.17045927322855i</v>
      </c>
      <c r="L142" t="str">
        <f t="shared" si="9"/>
        <v>0.833325757335483-0.00251262296138206i</v>
      </c>
      <c r="M142" t="str">
        <f t="shared" si="10"/>
        <v>2.29089724125922+2.16794665026717i</v>
      </c>
      <c r="N142" t="str">
        <f t="shared" si="11"/>
        <v>-0.0102268901767035i</v>
      </c>
      <c r="O142" t="str">
        <f t="shared" si="12"/>
        <v>0.999947705814443-0.0102267119071178i</v>
      </c>
      <c r="P142" t="str">
        <f t="shared" si="13"/>
        <v>0.000052294185556967+0.0102267119071178i</v>
      </c>
      <c r="Q142" t="str">
        <f t="shared" si="14"/>
        <v>-0.000052294185556967+1.78269585699234E-07i</v>
      </c>
      <c r="R142" t="str">
        <f t="shared" si="15"/>
        <v>-0.333332945949184-195.562302411295i</v>
      </c>
      <c r="S142" t="str">
        <f t="shared" si="16"/>
        <v>0.00112229247480972i</v>
      </c>
      <c r="T142" t="str">
        <f t="shared" si="17"/>
        <v>0.219478100352659-0.000374097056844924i</v>
      </c>
      <c r="U142" t="e">
        <f t="shared" si="18"/>
        <v>#DIV/0!</v>
      </c>
      <c r="V142" t="str">
        <f t="shared" si="19"/>
        <v>0.0000833333333333333-0.331572798108115i</v>
      </c>
      <c r="W142" t="e">
        <f t="shared" si="20"/>
        <v>#DIV/0!</v>
      </c>
      <c r="X142" t="e">
        <f t="shared" si="21"/>
        <v>#DIV/0!</v>
      </c>
      <c r="Y142" t="str">
        <f t="shared" si="22"/>
        <v>0.00096+0.0034180528071057i</v>
      </c>
      <c r="Z142" t="e">
        <f t="shared" si="23"/>
        <v>#DIV/0!</v>
      </c>
      <c r="AA142" t="e">
        <f t="shared" si="24"/>
        <v>#DIV/0!</v>
      </c>
      <c r="AB142" t="str">
        <f t="shared" si="25"/>
        <v>0.125241908056655-0.000213472911977796i</v>
      </c>
      <c r="AC142" t="str">
        <f t="shared" si="26"/>
        <v>1.28737913954148+0.271028730539361i</v>
      </c>
      <c r="AD142" t="str">
        <f t="shared" si="27"/>
        <v>0.0931221467064839-0.0197705938656125i</v>
      </c>
      <c r="AE142" t="e">
        <f t="shared" si="28"/>
        <v>#DIV/0!</v>
      </c>
      <c r="AF142" t="str">
        <f t="shared" si="29"/>
        <v>-2.71845270870676+8.12972864218336i</v>
      </c>
      <c r="AG142" t="e">
        <f t="shared" si="30"/>
        <v>#DIV/0!</v>
      </c>
      <c r="AH142" t="e">
        <f t="shared" si="31"/>
        <v>#DIV/0!</v>
      </c>
      <c r="AI142" t="e">
        <f t="shared" si="32"/>
        <v>#DIV/0!</v>
      </c>
      <c r="AJ142" t="e">
        <f t="shared" si="33"/>
        <v>#DIV/0!</v>
      </c>
      <c r="AK142"/>
      <c r="AL142"/>
      <c r="AM142"/>
      <c r="AN142"/>
    </row>
    <row r="143" spans="1:40" x14ac:dyDescent="0.3">
      <c r="A143"/>
      <c r="B143">
        <v>900</v>
      </c>
      <c r="C143" s="186" t="str">
        <f t="shared" si="2"/>
        <v>-0.0435189089017521+0.952785425290149i</v>
      </c>
      <c r="D143" s="158" t="str">
        <f t="shared" si="3"/>
        <v>-2.4227493608125+7.28174199566266i</v>
      </c>
      <c r="E143" t="str">
        <f t="shared" si="4"/>
        <v>26693.9147342759-403.037919277364i</v>
      </c>
      <c r="F143" t="str">
        <f t="shared" si="5"/>
        <v>0.272491877291182+0.00299299107328097i</v>
      </c>
      <c r="G143" t="str">
        <f t="shared" si="0"/>
        <v>0.272491877291182+0.00299299107328097i</v>
      </c>
      <c r="H143" t="str">
        <f t="shared" si="6"/>
        <v>0.228743346326717+0.0709691459340736i</v>
      </c>
      <c r="I143" t="str">
        <f t="shared" si="7"/>
        <v>3.53429173528852i</v>
      </c>
      <c r="J143" t="str">
        <f t="shared" si="1"/>
        <v>0.996906175108391+0.753646714766147i</v>
      </c>
      <c r="K143" t="str">
        <f t="shared" si="8"/>
        <v>1.70546697969686+2.25595166832356i</v>
      </c>
      <c r="L143" t="str">
        <f t="shared" si="9"/>
        <v>0.833323744984208-0.00282669400551474i</v>
      </c>
      <c r="M143" t="str">
        <f t="shared" si="10"/>
        <v>2.53879072468107+2.25312497431805i</v>
      </c>
      <c r="N143" t="str">
        <f t="shared" si="11"/>
        <v>-0.0115052514487915i</v>
      </c>
      <c r="O143" t="str">
        <f t="shared" si="12"/>
        <v>0.999933815324631-0.0115049976238941i</v>
      </c>
      <c r="P143" t="str">
        <f t="shared" si="13"/>
        <v>0.0000661846753690076+0.0115049976238941i</v>
      </c>
      <c r="Q143" t="str">
        <f t="shared" si="14"/>
        <v>-0.0000661846753690076+2.53824897399058E-07i</v>
      </c>
      <c r="R143" t="str">
        <f t="shared" si="15"/>
        <v>-0.333332842971012-173.833023549984i</v>
      </c>
      <c r="S143" t="str">
        <f t="shared" si="16"/>
        <v>0.00126257903416093i</v>
      </c>
      <c r="T143" t="str">
        <f t="shared" si="17"/>
        <v>0.219477930979013-0.000420859058932457i</v>
      </c>
      <c r="U143" t="e">
        <f t="shared" si="18"/>
        <v>#DIV/0!</v>
      </c>
      <c r="V143" t="str">
        <f t="shared" si="19"/>
        <v>0.0000833333333333333-0.294731376096102i</v>
      </c>
      <c r="W143" t="e">
        <f t="shared" si="20"/>
        <v>#DIV/0!</v>
      </c>
      <c r="X143" t="e">
        <f t="shared" si="21"/>
        <v>#DIV/0!</v>
      </c>
      <c r="Y143" t="str">
        <f t="shared" si="22"/>
        <v>0.00096+0.00384530940799391i</v>
      </c>
      <c r="Z143" t="e">
        <f t="shared" si="23"/>
        <v>#DIV/0!</v>
      </c>
      <c r="AA143" t="e">
        <f t="shared" si="24"/>
        <v>#DIV/0!</v>
      </c>
      <c r="AB143" t="str">
        <f t="shared" si="25"/>
        <v>0.125241811406107-0.000240156951782139i</v>
      </c>
      <c r="AC143" t="str">
        <f t="shared" si="26"/>
        <v>1.3185038527659+0.281575744866279i</v>
      </c>
      <c r="AD143" t="str">
        <f t="shared" si="27"/>
        <v>0.0908075042520138-0.0195747229307286i</v>
      </c>
      <c r="AE143" t="e">
        <f t="shared" si="28"/>
        <v>#DIV/0!</v>
      </c>
      <c r="AF143" t="str">
        <f t="shared" si="29"/>
        <v>-2.65149270713922+7.21077284972859i</v>
      </c>
      <c r="AG143" t="e">
        <f t="shared" si="30"/>
        <v>#DIV/0!</v>
      </c>
      <c r="AH143" t="e">
        <f t="shared" si="31"/>
        <v>#DIV/0!</v>
      </c>
      <c r="AI143" t="e">
        <f t="shared" si="32"/>
        <v>#DIV/0!</v>
      </c>
      <c r="AJ143" t="e">
        <f t="shared" si="33"/>
        <v>#DIV/0!</v>
      </c>
      <c r="AK143"/>
      <c r="AL143"/>
      <c r="AM143"/>
      <c r="AN143"/>
    </row>
    <row r="144" spans="1:40" x14ac:dyDescent="0.3">
      <c r="A144"/>
      <c r="B144">
        <v>1000</v>
      </c>
      <c r="C144" s="186" t="str">
        <f t="shared" si="2"/>
        <v>-0.0372482000634531+0.857711675245541i</v>
      </c>
      <c r="D144" s="158" t="str">
        <f t="shared" si="3"/>
        <v>-2.37469606951939+6.5502937615518i</v>
      </c>
      <c r="E144" t="str">
        <f t="shared" si="4"/>
        <v>26692.4877278799-447.795970699377i</v>
      </c>
      <c r="F144" t="str">
        <f t="shared" si="5"/>
        <v>0.272494765526032+0.00332553243443652i</v>
      </c>
      <c r="G144" t="str">
        <f t="shared" si="0"/>
        <v>0.272494765526032+0.00332553243443652i</v>
      </c>
      <c r="H144" t="str">
        <f t="shared" si="6"/>
        <v>0.228930891243135+0.0771837233366915i</v>
      </c>
      <c r="I144" t="str">
        <f t="shared" si="7"/>
        <v>3.92699081698724i</v>
      </c>
      <c r="J144" t="str">
        <f t="shared" si="1"/>
        <v>0.996180463096778+0.837385238629052i</v>
      </c>
      <c r="K144" t="str">
        <f t="shared" si="8"/>
        <v>1.94167715352798+2.30988170886874i</v>
      </c>
      <c r="L144" t="str">
        <f t="shared" si="9"/>
        <v>0.833321495897226-0.00314076264050014i</v>
      </c>
      <c r="M144" t="str">
        <f t="shared" si="10"/>
        <v>2.77499864942521+2.30674094622824i</v>
      </c>
      <c r="N144" t="str">
        <f t="shared" si="11"/>
        <v>-0.0127836127208794i</v>
      </c>
      <c r="O144" t="str">
        <f t="shared" si="12"/>
        <v>0.99991829073566-0.012783264539119i</v>
      </c>
      <c r="P144" t="str">
        <f t="shared" si="13"/>
        <v>0.0000817092643400352+0.012783264539119i</v>
      </c>
      <c r="Q144" t="str">
        <f t="shared" si="14"/>
        <v>-0.0000817092643400352+3.48181760399108E-07i</v>
      </c>
      <c r="R144" t="str">
        <f t="shared" si="15"/>
        <v>-0.333332727968895-156.449586258624i</v>
      </c>
      <c r="S144" t="str">
        <f t="shared" si="16"/>
        <v>0.00140286559351214i</v>
      </c>
      <c r="T144" t="str">
        <f t="shared" si="17"/>
        <v>0.219477741681433-0.000467621015259105i</v>
      </c>
      <c r="U144" t="e">
        <f t="shared" si="18"/>
        <v>#DIV/0!</v>
      </c>
      <c r="V144" t="str">
        <f t="shared" si="19"/>
        <v>0.0000833333333333333-0.265258238486492i</v>
      </c>
      <c r="W144" t="e">
        <f t="shared" si="20"/>
        <v>#DIV/0!</v>
      </c>
      <c r="X144" t="e">
        <f t="shared" si="21"/>
        <v>#DIV/0!</v>
      </c>
      <c r="Y144" t="str">
        <f t="shared" si="22"/>
        <v>0.00096+0.00427256600888212i</v>
      </c>
      <c r="Z144" t="e">
        <f t="shared" si="23"/>
        <v>#DIV/0!</v>
      </c>
      <c r="AA144" t="e">
        <f t="shared" si="24"/>
        <v>#DIV/0!</v>
      </c>
      <c r="AB144" t="str">
        <f t="shared" si="25"/>
        <v>0.125241703386263-0.000266840965473714i</v>
      </c>
      <c r="AC144" t="str">
        <f t="shared" si="26"/>
        <v>1.34816109072978+0.288159682057664i</v>
      </c>
      <c r="AD144" t="str">
        <f t="shared" si="27"/>
        <v>0.0887989993688371-0.0191780734278874i</v>
      </c>
      <c r="AE144" t="e">
        <f t="shared" si="28"/>
        <v>#DIV/0!</v>
      </c>
      <c r="AF144" t="str">
        <f t="shared" si="29"/>
        <v>-2.60362696076252+6.47311003821511i</v>
      </c>
      <c r="AG144" t="e">
        <f t="shared" si="30"/>
        <v>#DIV/0!</v>
      </c>
      <c r="AH144" t="e">
        <f t="shared" si="31"/>
        <v>#DIV/0!</v>
      </c>
      <c r="AI144" t="e">
        <f t="shared" si="32"/>
        <v>#DIV/0!</v>
      </c>
      <c r="AJ144" t="e">
        <f t="shared" si="33"/>
        <v>#DIV/0!</v>
      </c>
      <c r="AK144"/>
      <c r="AL144"/>
      <c r="AM144"/>
      <c r="AN144"/>
    </row>
    <row r="145" spans="1:40" x14ac:dyDescent="0.3">
      <c r="A145"/>
      <c r="B145">
        <f>B144+100</f>
        <v>1100</v>
      </c>
      <c r="C145" s="186" t="str">
        <f t="shared" si="2"/>
        <v>-0.0326067269383154+0.779878711438034i</v>
      </c>
      <c r="D145" s="158" t="str">
        <f t="shared" si="3"/>
        <v>-2.33913591601214+5.95102492055508i</v>
      </c>
      <c r="E145" t="str">
        <f t="shared" si="4"/>
        <v>26690.9106877793-492.546465520363i</v>
      </c>
      <c r="F145" t="str">
        <f t="shared" si="5"/>
        <v>0.272497957758921+0.00365806962650229i</v>
      </c>
      <c r="G145" t="str">
        <f t="shared" si="0"/>
        <v>0.272497957758921+0.00365806962650229i</v>
      </c>
      <c r="H145" t="str">
        <f t="shared" si="6"/>
        <v>0.229119145992025+0.0835407383873731i</v>
      </c>
      <c r="I145" t="str">
        <f t="shared" si="7"/>
        <v>4.31968989868597i</v>
      </c>
      <c r="J145" t="str">
        <f t="shared" si="1"/>
        <v>0.995378360347102+0.921123762491957i</v>
      </c>
      <c r="K145" t="str">
        <f t="shared" si="8"/>
        <v>2.16336841616834+2.33776414700967i</v>
      </c>
      <c r="L145" t="str">
        <f t="shared" si="9"/>
        <v>0.833319010078371-0.00345482859867933i</v>
      </c>
      <c r="M145" t="str">
        <f t="shared" si="10"/>
        <v>2.99668742624671+2.33430931841099i</v>
      </c>
      <c r="N145" t="str">
        <f t="shared" si="11"/>
        <v>-0.0140619739929673i</v>
      </c>
      <c r="O145" t="str">
        <f t="shared" si="12"/>
        <v>0.999901132072898-0.0140615105638395i</v>
      </c>
      <c r="P145" t="str">
        <f t="shared" si="13"/>
        <v>0.0000988679271020088+0.0140615105638395i</v>
      </c>
      <c r="Q145" t="str">
        <f t="shared" si="14"/>
        <v>-0.0000988679271020088+4.63429127800161E-07i</v>
      </c>
      <c r="R145" t="str">
        <f t="shared" si="15"/>
        <v>-0.333332600990989-142.226761013889i</v>
      </c>
      <c r="S145" t="str">
        <f t="shared" si="16"/>
        <v>0.00154315215286336i</v>
      </c>
      <c r="T145" t="str">
        <f t="shared" si="17"/>
        <v>0.219477532453365-0.000514382920838788i</v>
      </c>
      <c r="U145" t="e">
        <f t="shared" si="18"/>
        <v>#DIV/0!</v>
      </c>
      <c r="V145" t="str">
        <f t="shared" si="19"/>
        <v>0.0000833333333333333-0.241143853169538i</v>
      </c>
      <c r="W145" t="e">
        <f t="shared" si="20"/>
        <v>#DIV/0!</v>
      </c>
      <c r="X145" t="e">
        <f t="shared" si="21"/>
        <v>#DIV/0!</v>
      </c>
      <c r="Y145" t="str">
        <f t="shared" si="22"/>
        <v>0.00096+0.00469982260977033i</v>
      </c>
      <c r="Z145" t="e">
        <f t="shared" si="23"/>
        <v>#DIV/0!</v>
      </c>
      <c r="AA145" t="e">
        <f t="shared" si="24"/>
        <v>#DIV/0!</v>
      </c>
      <c r="AB145" t="str">
        <f t="shared" si="25"/>
        <v>0.125241583993383-0.00029352495020729i</v>
      </c>
      <c r="AC145" t="str">
        <f t="shared" si="26"/>
        <v>1.37599505802265+0.291472994040731i</v>
      </c>
      <c r="AD145" t="str">
        <f t="shared" si="27"/>
        <v>0.0870669766734935-0.0186564604092367i</v>
      </c>
      <c r="AE145" t="e">
        <f t="shared" si="28"/>
        <v>#DIV/0!</v>
      </c>
      <c r="AF145" t="str">
        <f t="shared" si="29"/>
        <v>-2.56825506200417+5.86748418216771i</v>
      </c>
      <c r="AG145" t="e">
        <f t="shared" si="30"/>
        <v>#DIV/0!</v>
      </c>
      <c r="AH145" t="e">
        <f t="shared" si="31"/>
        <v>#DIV/0!</v>
      </c>
      <c r="AI145" t="e">
        <f t="shared" si="32"/>
        <v>#DIV/0!</v>
      </c>
      <c r="AJ145" t="e">
        <f t="shared" si="33"/>
        <v>#DIV/0!</v>
      </c>
      <c r="AK145"/>
      <c r="AL145"/>
      <c r="AM145"/>
      <c r="AN145"/>
    </row>
    <row r="146" spans="1:40" x14ac:dyDescent="0.3">
      <c r="A146"/>
      <c r="B146">
        <f t="shared" ref="B146:B209" si="34">B145+100</f>
        <v>1200</v>
      </c>
      <c r="C146" s="186" t="str">
        <f t="shared" si="2"/>
        <v>-0.0290754408134098+0.714989835517465i</v>
      </c>
      <c r="D146" s="158" t="str">
        <f t="shared" si="3"/>
        <v>-2.31208952676365+5.45099412185036i</v>
      </c>
      <c r="E146" t="str">
        <f t="shared" si="4"/>
        <v>26689.1836671846-537.288649717183i</v>
      </c>
      <c r="F146" t="str">
        <f t="shared" si="5"/>
        <v>0.272501453981848+0.00399060223263646i</v>
      </c>
      <c r="G146" t="str">
        <f t="shared" si="0"/>
        <v>0.272501453981848+0.00399060223263646i</v>
      </c>
      <c r="H146" t="str">
        <f t="shared" si="6"/>
        <v>0.229312414251072+0.0900044391800433i</v>
      </c>
      <c r="I146" t="str">
        <f t="shared" si="7"/>
        <v>4.71238898038469i</v>
      </c>
      <c r="J146" t="str">
        <f t="shared" si="1"/>
        <v>0.994499866859361+1.00486228635486i</v>
      </c>
      <c r="K146" t="str">
        <f t="shared" si="8"/>
        <v>2.36909826497125+2.34466746447147i</v>
      </c>
      <c r="L146" t="str">
        <f t="shared" si="9"/>
        <v>0.833316287531879-0.00376889161240096i</v>
      </c>
      <c r="M146" t="str">
        <f t="shared" si="10"/>
        <v>3.20241455250313+2.34089857285907i</v>
      </c>
      <c r="N146" t="str">
        <f t="shared" si="11"/>
        <v>-0.0153403352650553i</v>
      </c>
      <c r="O146" t="str">
        <f t="shared" si="12"/>
        <v>0.999882339364388-0.0153397336091365i</v>
      </c>
      <c r="P146" t="str">
        <f t="shared" si="13"/>
        <v>0.000117660635612027+0.0153397336091365i</v>
      </c>
      <c r="Q146" t="str">
        <f t="shared" si="14"/>
        <v>-0.000117660635612027+6.01655918801292E-07i</v>
      </c>
      <c r="R146" t="str">
        <f t="shared" si="15"/>
        <v>-0.333332461718769-130.37439480751i</v>
      </c>
      <c r="S146" t="str">
        <f t="shared" si="16"/>
        <v>0.00168343871221457i</v>
      </c>
      <c r="T146" t="str">
        <f t="shared" si="17"/>
        <v>0.219477303300509-0.000561144770095157i</v>
      </c>
      <c r="U146" t="e">
        <f t="shared" si="18"/>
        <v>#DIV/0!</v>
      </c>
      <c r="V146" t="str">
        <f t="shared" si="19"/>
        <v>0.0000833333333333333-0.221048532072077i</v>
      </c>
      <c r="W146" t="e">
        <f t="shared" si="20"/>
        <v>#DIV/0!</v>
      </c>
      <c r="X146" t="e">
        <f t="shared" si="21"/>
        <v>#DIV/0!</v>
      </c>
      <c r="Y146" t="str">
        <f t="shared" si="22"/>
        <v>0.00096+0.00512707921065854i</v>
      </c>
      <c r="Z146" t="e">
        <f t="shared" si="23"/>
        <v>#DIV/0!</v>
      </c>
      <c r="AA146" t="e">
        <f t="shared" si="24"/>
        <v>#DIV/0!</v>
      </c>
      <c r="AB146" t="str">
        <f t="shared" si="25"/>
        <v>0.12524145323072-0.000320208902800806i</v>
      </c>
      <c r="AC146" t="str">
        <f t="shared" si="26"/>
        <v>1.40182462896628+0.292152097480418i</v>
      </c>
      <c r="AD146" t="str">
        <f t="shared" si="27"/>
        <v>0.0855771701329104-0.0180634282850642i</v>
      </c>
      <c r="AE146" t="e">
        <f t="shared" si="28"/>
        <v>#DIV/0!</v>
      </c>
      <c r="AF146" t="str">
        <f t="shared" si="29"/>
        <v>-2.54140194101472+5.36098968267032i</v>
      </c>
      <c r="AG146" t="e">
        <f t="shared" si="30"/>
        <v>#DIV/0!</v>
      </c>
      <c r="AH146" t="e">
        <f t="shared" si="31"/>
        <v>#DIV/0!</v>
      </c>
      <c r="AI146" t="e">
        <f t="shared" si="32"/>
        <v>#DIV/0!</v>
      </c>
      <c r="AJ146" t="e">
        <f t="shared" si="33"/>
        <v>#DIV/0!</v>
      </c>
      <c r="AK146"/>
      <c r="AL146"/>
      <c r="AM146"/>
      <c r="AN146"/>
    </row>
    <row r="147" spans="1:40" x14ac:dyDescent="0.3">
      <c r="A147"/>
      <c r="B147">
        <f t="shared" si="34"/>
        <v>1300</v>
      </c>
      <c r="C147" s="186" t="str">
        <f t="shared" si="2"/>
        <v>-0.026326626448203+0.660065817150873i</v>
      </c>
      <c r="D147" s="158" t="str">
        <f t="shared" si="3"/>
        <v>-2.29104441819589+5.02736060274724i</v>
      </c>
      <c r="E147" t="str">
        <f t="shared" si="4"/>
        <v>26687.3067243562-582.021769733881i</v>
      </c>
      <c r="F147" t="str">
        <f t="shared" si="5"/>
        <v>0.272505254186044+0.00432312983601621i</v>
      </c>
      <c r="G147" t="str">
        <f t="shared" si="0"/>
        <v>0.272505254186044+0.00432312983601621i</v>
      </c>
      <c r="H147" t="str">
        <f t="shared" si="6"/>
        <v>0.229513410273273+0.0965500140075593i</v>
      </c>
      <c r="I147" t="str">
        <f t="shared" si="7"/>
        <v>5.10508806208341i</v>
      </c>
      <c r="J147" t="str">
        <f t="shared" si="1"/>
        <v>0.993544982633556+1.08860081021777i</v>
      </c>
      <c r="K147" t="str">
        <f t="shared" si="8"/>
        <v>2.55844101922985+2.33503981823346i</v>
      </c>
      <c r="L147" t="str">
        <f t="shared" si="9"/>
        <v>0.83331332826239-0.00408295141402205i</v>
      </c>
      <c r="M147" t="str">
        <f t="shared" si="10"/>
        <v>3.39175434749224+2.33095686681944i</v>
      </c>
      <c r="N147" t="str">
        <f t="shared" si="11"/>
        <v>-0.0166186965371432i</v>
      </c>
      <c r="O147" t="str">
        <f t="shared" si="12"/>
        <v>0.99986191264084-0.0166179315861285i</v>
      </c>
      <c r="P147" t="str">
        <f t="shared" si="13"/>
        <v>0.000138087359159988+0.0166179315861285i</v>
      </c>
      <c r="Q147" t="str">
        <f t="shared" si="14"/>
        <v>-0.000138087359159988+7.64951014701337E-07i</v>
      </c>
      <c r="R147" t="str">
        <f t="shared" si="15"/>
        <v>-0.333332310407054-120.3454586293i</v>
      </c>
      <c r="S147" t="str">
        <f t="shared" si="16"/>
        <v>0.00182372527156579i</v>
      </c>
      <c r="T147" t="str">
        <f t="shared" si="17"/>
        <v>0.21947705422043-0.000607906558318757i</v>
      </c>
      <c r="U147" t="e">
        <f t="shared" si="18"/>
        <v>#DIV/0!</v>
      </c>
      <c r="V147" t="str">
        <f t="shared" si="19"/>
        <v>0.0000833333333333333-0.204044798835763i</v>
      </c>
      <c r="W147" t="e">
        <f t="shared" si="20"/>
        <v>#DIV/0!</v>
      </c>
      <c r="X147" t="e">
        <f t="shared" si="21"/>
        <v>#DIV/0!</v>
      </c>
      <c r="Y147" t="str">
        <f t="shared" si="22"/>
        <v>0.00096+0.00555433581154675i</v>
      </c>
      <c r="Z147" t="e">
        <f t="shared" si="23"/>
        <v>#DIV/0!</v>
      </c>
      <c r="AA147" t="e">
        <f t="shared" si="24"/>
        <v>#DIV/0!</v>
      </c>
      <c r="AB147" t="str">
        <f t="shared" si="25"/>
        <v>0.125241311096884-0.000346892820566882i</v>
      </c>
      <c r="AC147" t="str">
        <f t="shared" si="26"/>
        <v>1.42559635360064+0.29075551887848i</v>
      </c>
      <c r="AD147" t="str">
        <f t="shared" si="27"/>
        <v>0.0842957874208874-0.0174357616506363i</v>
      </c>
      <c r="AE147" t="e">
        <f t="shared" si="28"/>
        <v>#DIV/0!</v>
      </c>
      <c r="AF147" t="str">
        <f t="shared" si="29"/>
        <v>-2.52055782846916+4.93081058873968i</v>
      </c>
      <c r="AG147" t="e">
        <f t="shared" si="30"/>
        <v>#DIV/0!</v>
      </c>
      <c r="AH147" t="e">
        <f t="shared" si="31"/>
        <v>#DIV/0!</v>
      </c>
      <c r="AI147" t="e">
        <f t="shared" si="32"/>
        <v>#DIV/0!</v>
      </c>
      <c r="AJ147" t="e">
        <f t="shared" si="33"/>
        <v>#DIV/0!</v>
      </c>
      <c r="AK147"/>
      <c r="AL147"/>
      <c r="AM147"/>
      <c r="AN147"/>
    </row>
    <row r="148" spans="1:40" x14ac:dyDescent="0.3">
      <c r="A148"/>
      <c r="B148">
        <f t="shared" si="34"/>
        <v>1400</v>
      </c>
      <c r="C148" s="186" t="str">
        <f t="shared" si="2"/>
        <v>-0.0241451195636524+0.612976125840765i</v>
      </c>
      <c r="D148" s="158" t="str">
        <f t="shared" si="3"/>
        <v>-2.27435099742988+4.66379029929376i</v>
      </c>
      <c r="E148" t="str">
        <f t="shared" si="4"/>
        <v>26685.2799225988-626.745072523946i</v>
      </c>
      <c r="F148" t="str">
        <f t="shared" si="5"/>
        <v>0.272509358361984+0.00465565201983981i</v>
      </c>
      <c r="G148" t="str">
        <f t="shared" si="0"/>
        <v>0.272509358361984+0.00465565201983981i</v>
      </c>
      <c r="H148" t="str">
        <f t="shared" si="6"/>
        <v>0.229723913090165+0.103159698764014i</v>
      </c>
      <c r="I148" t="str">
        <f t="shared" si="7"/>
        <v>5.49778714378214i</v>
      </c>
      <c r="J148" t="str">
        <f t="shared" si="1"/>
        <v>0.992513707669686+1.17233933408068i</v>
      </c>
      <c r="K148" t="str">
        <f t="shared" si="8"/>
        <v>2.73166910847354+2.31265722829635i</v>
      </c>
      <c r="L148" t="str">
        <f t="shared" si="9"/>
        <v>0.833310132274951-0.00439700773590875i</v>
      </c>
      <c r="M148" t="str">
        <f t="shared" si="10"/>
        <v>3.56497924074849+2.30826022056044i</v>
      </c>
      <c r="N148" t="str">
        <f t="shared" si="11"/>
        <v>-0.0178970578092312i</v>
      </c>
      <c r="O148" t="str">
        <f t="shared" si="12"/>
        <v>0.999839851935636-0.0178961024059752i</v>
      </c>
      <c r="P148" t="str">
        <f t="shared" si="13"/>
        <v>0.000160148064364041+0.0178961024059752i</v>
      </c>
      <c r="Q148" t="str">
        <f t="shared" si="14"/>
        <v>-0.000160148064364041+9.55403256001908E-07i</v>
      </c>
      <c r="R148" t="str">
        <f t="shared" si="15"/>
        <v>-0.333332147010836-111.749217473603i</v>
      </c>
      <c r="S148" t="str">
        <f t="shared" si="16"/>
        <v>0.001964011830917i</v>
      </c>
      <c r="T148" t="str">
        <f t="shared" si="17"/>
        <v>0.219476785213873-0.000654668280354247i</v>
      </c>
      <c r="U148" t="e">
        <f t="shared" si="18"/>
        <v>#DIV/0!</v>
      </c>
      <c r="V148" t="str">
        <f t="shared" si="19"/>
        <v>0.0000833333333333333-0.189470170347495i</v>
      </c>
      <c r="W148" t="e">
        <f t="shared" si="20"/>
        <v>#DIV/0!</v>
      </c>
      <c r="X148" t="e">
        <f t="shared" si="21"/>
        <v>#DIV/0!</v>
      </c>
      <c r="Y148" t="str">
        <f t="shared" si="22"/>
        <v>0.00096+0.00598159241243497i</v>
      </c>
      <c r="Z148" t="e">
        <f t="shared" si="23"/>
        <v>#DIV/0!</v>
      </c>
      <c r="AA148" t="e">
        <f t="shared" si="24"/>
        <v>#DIV/0!</v>
      </c>
      <c r="AB148" t="str">
        <f t="shared" si="25"/>
        <v>0.1252411575923-0.000373576700563699i</v>
      </c>
      <c r="AC148" t="str">
        <f t="shared" si="26"/>
        <v>1.4473444391411+0.28775738886491i</v>
      </c>
      <c r="AD148" t="str">
        <f t="shared" si="27"/>
        <v>0.083191927636714-0.0167981220740869i</v>
      </c>
      <c r="AE148" t="e">
        <f t="shared" si="28"/>
        <v>#DIV/0!</v>
      </c>
      <c r="AF148" t="str">
        <f t="shared" si="29"/>
        <v>-2.50407491052005+4.56063060052975i</v>
      </c>
      <c r="AG148" t="e">
        <f t="shared" si="30"/>
        <v>#DIV/0!</v>
      </c>
      <c r="AH148" t="e">
        <f t="shared" si="31"/>
        <v>#DIV/0!</v>
      </c>
      <c r="AI148" t="e">
        <f t="shared" si="32"/>
        <v>#DIV/0!</v>
      </c>
      <c r="AJ148" t="e">
        <f t="shared" si="33"/>
        <v>#DIV/0!</v>
      </c>
      <c r="AK148"/>
      <c r="AL148"/>
      <c r="AM148"/>
      <c r="AN148"/>
    </row>
    <row r="149" spans="1:40" x14ac:dyDescent="0.3">
      <c r="A149"/>
      <c r="B149">
        <f t="shared" si="34"/>
        <v>1500</v>
      </c>
      <c r="C149" s="186" t="str">
        <f t="shared" si="2"/>
        <v>-0.0223849230217969+0.572156933561563i</v>
      </c>
      <c r="D149" s="158" t="str">
        <f t="shared" si="3"/>
        <v>-2.26088995299567+4.34829386648914i</v>
      </c>
      <c r="E149" t="str">
        <f t="shared" si="4"/>
        <v>26683.1033302569-671.457805592473i</v>
      </c>
      <c r="F149" t="str">
        <f t="shared" si="5"/>
        <v>0.272513766499377+0.00498816836732799i</v>
      </c>
      <c r="G149" t="str">
        <f t="shared" si="0"/>
        <v>0.272513766499377+0.00498816836732799i</v>
      </c>
      <c r="H149" t="str">
        <f t="shared" si="6"/>
        <v>0.229945126767915+0.109820435273351i</v>
      </c>
      <c r="I149" t="str">
        <f t="shared" si="7"/>
        <v>5.89048622548086i</v>
      </c>
      <c r="J149" t="str">
        <f t="shared" si="1"/>
        <v>0.991406041967751+1.25607785794358i</v>
      </c>
      <c r="K149" t="str">
        <f t="shared" si="8"/>
        <v>2.88950194526951+2.28064659264652i</v>
      </c>
      <c r="L149" t="str">
        <f t="shared" si="9"/>
        <v>0.833306699575006-0.00471106031043708i</v>
      </c>
      <c r="M149" t="str">
        <f t="shared" si="10"/>
        <v>3.72280864484452+2.27593553233608i</v>
      </c>
      <c r="N149" t="str">
        <f t="shared" si="11"/>
        <v>-0.0191754190813191i</v>
      </c>
      <c r="O149" t="str">
        <f t="shared" si="12"/>
        <v>0.999816157284828-0.0191742439798802i</v>
      </c>
      <c r="P149" t="str">
        <f t="shared" si="13"/>
        <v>0.000183842715172022+0.0191742439798802i</v>
      </c>
      <c r="Q149" t="str">
        <f t="shared" si="14"/>
        <v>-0.000183842715172022+1.17510143890151E-06i</v>
      </c>
      <c r="R149" t="str">
        <f t="shared" si="15"/>
        <v>-0.333331971464415-104.299132336126i</v>
      </c>
      <c r="S149" t="str">
        <f t="shared" si="16"/>
        <v>0.00210429839026821i</v>
      </c>
      <c r="T149" t="str">
        <f t="shared" si="17"/>
        <v>0.219476496281281-0.000701429930977498i</v>
      </c>
      <c r="U149" t="e">
        <f t="shared" si="18"/>
        <v>#DIV/0!</v>
      </c>
      <c r="V149" t="str">
        <f t="shared" si="19"/>
        <v>0.0000833333333333333-0.176838825657661i</v>
      </c>
      <c r="W149" t="e">
        <f t="shared" si="20"/>
        <v>#DIV/0!</v>
      </c>
      <c r="X149" t="e">
        <f t="shared" si="21"/>
        <v>#DIV/0!</v>
      </c>
      <c r="Y149" t="str">
        <f t="shared" si="22"/>
        <v>0.00096+0.00640884901332318i</v>
      </c>
      <c r="Z149" t="e">
        <f t="shared" si="23"/>
        <v>#DIV/0!</v>
      </c>
      <c r="AA149" t="e">
        <f t="shared" si="24"/>
        <v>#DIV/0!</v>
      </c>
      <c r="AB149" t="str">
        <f t="shared" si="25"/>
        <v>0.125240992717221-0.000400260539810186i</v>
      </c>
      <c r="AC149" t="str">
        <f t="shared" si="26"/>
        <v>1.46715921756133+0.283550332032372i</v>
      </c>
      <c r="AD149" t="str">
        <f t="shared" si="27"/>
        <v>0.0822384784496331-0.0161666219495017i</v>
      </c>
      <c r="AE149" t="e">
        <f t="shared" si="28"/>
        <v>#DIV/0!</v>
      </c>
      <c r="AF149" t="str">
        <f t="shared" si="29"/>
        <v>-2.49083507976359+4.23847343121579i</v>
      </c>
      <c r="AG149" t="e">
        <f t="shared" si="30"/>
        <v>#DIV/0!</v>
      </c>
      <c r="AH149" t="e">
        <f t="shared" si="31"/>
        <v>#DIV/0!</v>
      </c>
      <c r="AI149" t="e">
        <f t="shared" si="32"/>
        <v>#DIV/0!</v>
      </c>
      <c r="AJ149" t="e">
        <f t="shared" si="33"/>
        <v>#DIV/0!</v>
      </c>
      <c r="AK149"/>
      <c r="AL149"/>
      <c r="AM149"/>
      <c r="AN149"/>
    </row>
    <row r="150" spans="1:40" x14ac:dyDescent="0.3">
      <c r="A150"/>
      <c r="B150">
        <f t="shared" si="34"/>
        <v>1600</v>
      </c>
      <c r="C150" s="186" t="str">
        <f t="shared" si="2"/>
        <v>-0.0209441475256085+0.536434509000807i</v>
      </c>
      <c r="D150" s="158" t="str">
        <f t="shared" si="3"/>
        <v>-2.24988013353131+4.07187270079962i</v>
      </c>
      <c r="E150" t="str">
        <f t="shared" si="4"/>
        <v>26680.7770207085-716.1592170383i</v>
      </c>
      <c r="F150" t="str">
        <f t="shared" si="5"/>
        <v>0.272518478587171+0.00532067846172598i</v>
      </c>
      <c r="G150" t="str">
        <f t="shared" si="0"/>
        <v>0.272518478587171+0.00532067846172598i</v>
      </c>
      <c r="H150" t="str">
        <f t="shared" si="6"/>
        <v>0.230177888498501+0.116522404779406i</v>
      </c>
      <c r="I150" t="str">
        <f t="shared" si="7"/>
        <v>6.28318530717959i</v>
      </c>
      <c r="J150" t="str">
        <f t="shared" si="1"/>
        <v>0.990221985527753+1.33981638180649i</v>
      </c>
      <c r="K150" t="str">
        <f t="shared" si="8"/>
        <v>3.03291918414268+2.24154839218912i</v>
      </c>
      <c r="L150" t="str">
        <f t="shared" si="9"/>
        <v>0.833303030168409-0.00502510886999374i</v>
      </c>
      <c r="M150" t="str">
        <f t="shared" si="10"/>
        <v>3.86622221431109+2.23652328331913i</v>
      </c>
      <c r="N150" t="str">
        <f t="shared" si="11"/>
        <v>-0.0204537803534071i</v>
      </c>
      <c r="O150" t="str">
        <f t="shared" si="12"/>
        <v>0.999790828727138-0.0204523542190955i</v>
      </c>
      <c r="P150" t="str">
        <f t="shared" si="13"/>
        <v>0.000209171272862019+0.0204523542190955i</v>
      </c>
      <c r="Q150" t="str">
        <f t="shared" si="14"/>
        <v>-0.000209171272862019+1.42613431159885E-06i</v>
      </c>
      <c r="R150" t="str">
        <f t="shared" si="15"/>
        <v>-0.333331783843982-97.7802989633352i</v>
      </c>
      <c r="S150" t="str">
        <f t="shared" si="16"/>
        <v>0.00224458494961942i</v>
      </c>
      <c r="T150" t="str">
        <f t="shared" si="17"/>
        <v>0.21947618742239-0.000748191505245996i</v>
      </c>
      <c r="U150" t="e">
        <f t="shared" si="18"/>
        <v>#DIV/0!</v>
      </c>
      <c r="V150" t="str">
        <f t="shared" si="19"/>
        <v>0.0000833333333333333-0.165786399054058i</v>
      </c>
      <c r="W150" t="e">
        <f t="shared" si="20"/>
        <v>#DIV/0!</v>
      </c>
      <c r="X150" t="e">
        <f t="shared" si="21"/>
        <v>#DIV/0!</v>
      </c>
      <c r="Y150" t="str">
        <f t="shared" si="22"/>
        <v>0.00096+0.00683610561421139i</v>
      </c>
      <c r="Z150" t="e">
        <f t="shared" si="23"/>
        <v>#DIV/0!</v>
      </c>
      <c r="AA150" t="e">
        <f t="shared" si="24"/>
        <v>#DIV/0!</v>
      </c>
      <c r="AB150" t="str">
        <f t="shared" si="25"/>
        <v>0.125240816471497-0.00042694433548597i</v>
      </c>
      <c r="AC150" t="str">
        <f t="shared" si="26"/>
        <v>1.48516369772756+0.278453340386271i</v>
      </c>
      <c r="AD150" t="str">
        <f t="shared" si="27"/>
        <v>0.0814122132248223-0.0155514486999089i</v>
      </c>
      <c r="AE150" t="e">
        <f t="shared" si="28"/>
        <v>#DIV/0!</v>
      </c>
      <c r="AF150" t="str">
        <f t="shared" si="29"/>
        <v>-2.48005802202981+3.95535029602021i</v>
      </c>
      <c r="AG150" t="e">
        <f t="shared" si="30"/>
        <v>#DIV/0!</v>
      </c>
      <c r="AH150" t="e">
        <f t="shared" si="31"/>
        <v>#DIV/0!</v>
      </c>
      <c r="AI150" t="e">
        <f t="shared" si="32"/>
        <v>#DIV/0!</v>
      </c>
      <c r="AJ150" t="e">
        <f t="shared" si="33"/>
        <v>#DIV/0!</v>
      </c>
      <c r="AK150"/>
      <c r="AL150"/>
      <c r="AM150"/>
      <c r="AN150"/>
    </row>
    <row r="151" spans="1:40" x14ac:dyDescent="0.3">
      <c r="A151"/>
      <c r="B151">
        <f t="shared" si="34"/>
        <v>1700</v>
      </c>
      <c r="C151" s="186" t="str">
        <f t="shared" si="2"/>
        <v>-0.0197499376294311+0.504910759944565i</v>
      </c>
      <c r="D151" s="158" t="str">
        <f t="shared" si="3"/>
        <v>-2.24076298052954+3.82764143177999i</v>
      </c>
      <c r="E151" t="str">
        <f t="shared" si="4"/>
        <v>26678.3010723591-760.848555596034i</v>
      </c>
      <c r="F151" t="str">
        <f t="shared" si="5"/>
        <v>0.272523494613552+0.00565318188630507i</v>
      </c>
      <c r="G151" t="str">
        <f t="shared" si="0"/>
        <v>0.272523494613552+0.00565318188630507i</v>
      </c>
      <c r="H151" t="str">
        <f t="shared" si="6"/>
        <v>0.230422793773971+0.123258077507939i</v>
      </c>
      <c r="I151" t="str">
        <f t="shared" si="7"/>
        <v>6.67588438887831i</v>
      </c>
      <c r="J151" t="str">
        <f t="shared" si="1"/>
        <v>0.98896153834969+1.42355490566939i</v>
      </c>
      <c r="K151" t="str">
        <f t="shared" si="8"/>
        <v>3.16302838046007+2.19739568914808i</v>
      </c>
      <c r="L151" t="str">
        <f t="shared" si="9"/>
        <v>0.833299124061412-0.00533915314697679i</v>
      </c>
      <c r="M151" t="str">
        <f t="shared" si="10"/>
        <v>3.99632750452148+2.1920565360011i</v>
      </c>
      <c r="N151" t="str">
        <f t="shared" si="11"/>
        <v>-0.021732141625495i</v>
      </c>
      <c r="O151" t="str">
        <f t="shared" si="12"/>
        <v>0.999763866303957-0.0217304310349237i</v>
      </c>
      <c r="P151" t="str">
        <f t="shared" si="13"/>
        <v>0.000236133696043028+0.0217304310349237i</v>
      </c>
      <c r="Q151" t="str">
        <f t="shared" si="14"/>
        <v>-0.000236133696043028+1.71059057129871E-06i</v>
      </c>
      <c r="R151" t="str">
        <f t="shared" si="15"/>
        <v>-0.333331584102927-92.0283788080325i</v>
      </c>
      <c r="S151" t="str">
        <f t="shared" si="16"/>
        <v>0.00238487150897065i</v>
      </c>
      <c r="T151" t="str">
        <f t="shared" si="17"/>
        <v>0.219475858636035-0.000794952997967125i</v>
      </c>
      <c r="U151" t="e">
        <f t="shared" si="18"/>
        <v>#DIV/0!</v>
      </c>
      <c r="V151" t="str">
        <f t="shared" si="19"/>
        <v>0.0000833333333333333-0.156034257933231i</v>
      </c>
      <c r="W151" t="e">
        <f t="shared" si="20"/>
        <v>#DIV/0!</v>
      </c>
      <c r="X151" t="e">
        <f t="shared" si="21"/>
        <v>#DIV/0!</v>
      </c>
      <c r="Y151" t="str">
        <f t="shared" si="22"/>
        <v>0.00096+0.0072633622150996i</v>
      </c>
      <c r="Z151" t="e">
        <f t="shared" si="23"/>
        <v>#DIV/0!</v>
      </c>
      <c r="AA151" t="e">
        <f t="shared" si="24"/>
        <v>#DIV/0!</v>
      </c>
      <c r="AB151" t="str">
        <f t="shared" si="25"/>
        <v>0.125240628854461-0.000453628084627963i</v>
      </c>
      <c r="AC151" t="str">
        <f t="shared" si="26"/>
        <v>1.50149694818247+0.272721692661887i</v>
      </c>
      <c r="AD151" t="str">
        <f t="shared" si="27"/>
        <v>0.0806935084769808-0.0149587372325228i</v>
      </c>
      <c r="AE151" t="e">
        <f t="shared" si="28"/>
        <v>#DIV/0!</v>
      </c>
      <c r="AF151" t="str">
        <f t="shared" si="29"/>
        <v>-2.47118577430351+3.70438335427205i</v>
      </c>
      <c r="AG151" t="e">
        <f t="shared" si="30"/>
        <v>#DIV/0!</v>
      </c>
      <c r="AH151" t="e">
        <f t="shared" si="31"/>
        <v>#DIV/0!</v>
      </c>
      <c r="AI151" t="e">
        <f t="shared" si="32"/>
        <v>#DIV/0!</v>
      </c>
      <c r="AJ151" t="e">
        <f t="shared" si="33"/>
        <v>#DIV/0!</v>
      </c>
      <c r="AK151"/>
      <c r="AL151"/>
      <c r="AM151"/>
      <c r="AN151"/>
    </row>
    <row r="152" spans="1:40" x14ac:dyDescent="0.3">
      <c r="A152"/>
      <c r="B152">
        <f t="shared" si="34"/>
        <v>1800</v>
      </c>
      <c r="C152" s="186" t="str">
        <f t="shared" si="2"/>
        <v>-0.0187490821598952+0.476886829649614i</v>
      </c>
      <c r="D152" s="158" t="str">
        <f t="shared" si="3"/>
        <v>-2.23313054156478+3.61024216092691i</v>
      </c>
      <c r="E152" t="str">
        <f t="shared" si="4"/>
        <v>26675.6755686348-805.525070678041i</v>
      </c>
      <c r="F152" t="str">
        <f t="shared" si="5"/>
        <v>0.272528814565946+0.00598567822436455i</v>
      </c>
      <c r="G152" t="str">
        <f t="shared" si="0"/>
        <v>0.272528814565946+0.00598567822436455i</v>
      </c>
      <c r="H152" t="str">
        <f t="shared" si="6"/>
        <v>0.230680274357991+0.130021578225185i</v>
      </c>
      <c r="I152" t="str">
        <f t="shared" si="7"/>
        <v>7.06858347057703i</v>
      </c>
      <c r="J152" t="str">
        <f t="shared" si="1"/>
        <v>0.987624700433562+1.5072934295323i</v>
      </c>
      <c r="K152" t="str">
        <f t="shared" si="8"/>
        <v>3.28097533410907+2.1497952674582i</v>
      </c>
      <c r="L152" t="str">
        <f t="shared" si="9"/>
        <v>0.833294981260673-0.00565319287379647i</v>
      </c>
      <c r="M152" t="str">
        <f t="shared" si="10"/>
        <v>4.11427031536974+2.1441420745844i</v>
      </c>
      <c r="N152" t="str">
        <f t="shared" si="11"/>
        <v>-0.0230105028975829i</v>
      </c>
      <c r="O152" t="str">
        <f t="shared" si="12"/>
        <v>0.999735270059348-0.0230084723387225i</v>
      </c>
      <c r="P152" t="str">
        <f t="shared" si="13"/>
        <v>0.000264729940651964+0.0230084723387225i</v>
      </c>
      <c r="Q152" t="str">
        <f t="shared" si="14"/>
        <v>-0.000264729940651964+2.03055886039902E-06i</v>
      </c>
      <c r="R152" t="str">
        <f t="shared" si="15"/>
        <v>-0.333331372272938-86.9155530010248i</v>
      </c>
      <c r="S152" t="str">
        <f t="shared" si="16"/>
        <v>0.00252515806832186i</v>
      </c>
      <c r="T152" t="str">
        <f t="shared" si="17"/>
        <v>0.219475509923194-0.000841714404119807i</v>
      </c>
      <c r="U152" t="e">
        <f t="shared" si="18"/>
        <v>#DIV/0!</v>
      </c>
      <c r="V152" t="str">
        <f t="shared" si="19"/>
        <v>0.0000833333333333333-0.147365688048051i</v>
      </c>
      <c r="W152" t="e">
        <f t="shared" si="20"/>
        <v>#DIV/0!</v>
      </c>
      <c r="X152" t="e">
        <f t="shared" si="21"/>
        <v>#DIV/0!</v>
      </c>
      <c r="Y152" t="str">
        <f t="shared" si="22"/>
        <v>0.00096+0.00769061881598781i</v>
      </c>
      <c r="Z152" t="e">
        <f t="shared" si="23"/>
        <v>#DIV/0!</v>
      </c>
      <c r="AA152" t="e">
        <f t="shared" si="24"/>
        <v>#DIV/0!</v>
      </c>
      <c r="AB152" t="str">
        <f t="shared" si="25"/>
        <v>0.125240429866674-0.000480311784370962i</v>
      </c>
      <c r="AC152" t="str">
        <f t="shared" si="26"/>
        <v>1.51630283959039+0.266557142599613i</v>
      </c>
      <c r="AD152" t="str">
        <f t="shared" si="27"/>
        <v>0.0800659126620083-0.0143918827515229i</v>
      </c>
      <c r="AE152" t="e">
        <f t="shared" si="28"/>
        <v>#DIV/0!</v>
      </c>
      <c r="AF152" t="str">
        <f t="shared" si="29"/>
        <v>-2.46381081592277+3.48022058270173i</v>
      </c>
      <c r="AG152" t="e">
        <f t="shared" si="30"/>
        <v>#DIV/0!</v>
      </c>
      <c r="AH152" t="e">
        <f t="shared" si="31"/>
        <v>#DIV/0!</v>
      </c>
      <c r="AI152" t="e">
        <f t="shared" si="32"/>
        <v>#DIV/0!</v>
      </c>
      <c r="AJ152" t="e">
        <f t="shared" si="33"/>
        <v>#DIV/0!</v>
      </c>
      <c r="AK152"/>
      <c r="AL152"/>
      <c r="AM152"/>
      <c r="AN152"/>
    </row>
    <row r="153" spans="1:40" x14ac:dyDescent="0.3">
      <c r="A153"/>
      <c r="B153">
        <f t="shared" si="34"/>
        <v>1900</v>
      </c>
      <c r="C153" s="186" t="str">
        <f t="shared" si="2"/>
        <v>-0.0179019851458265+0.451810765481833i</v>
      </c>
      <c r="D153" s="158" t="str">
        <f t="shared" si="3"/>
        <v>-2.22667924742246+3.41544325457327i</v>
      </c>
      <c r="E153" t="str">
        <f t="shared" si="4"/>
        <v>26672.9005979758-850.18801241632i</v>
      </c>
      <c r="F153" t="str">
        <f t="shared" si="5"/>
        <v>0.272534438431016+0.00631816705923317i</v>
      </c>
      <c r="G153" t="str">
        <f t="shared" si="0"/>
        <v>0.272534438431016+0.00631816705923317i</v>
      </c>
      <c r="H153" t="str">
        <f t="shared" si="6"/>
        <v>0.230950648352162+0.13680825169009i</v>
      </c>
      <c r="I153" t="str">
        <f t="shared" si="7"/>
        <v>7.46128255227576i</v>
      </c>
      <c r="J153" t="str">
        <f t="shared" si="1"/>
        <v>0.98621147177937+1.5910319533952i</v>
      </c>
      <c r="K153" t="str">
        <f t="shared" si="8"/>
        <v>3.3878862367361+2.10000324922617i</v>
      </c>
      <c r="L153" t="str">
        <f t="shared" si="9"/>
        <v>0.833290601773254-0.00596722778287598i</v>
      </c>
      <c r="M153" t="str">
        <f t="shared" si="10"/>
        <v>4.22117683850935+2.09403602144329i</v>
      </c>
      <c r="N153" t="str">
        <f t="shared" si="11"/>
        <v>-0.0242888641696709i</v>
      </c>
      <c r="O153" t="str">
        <f t="shared" si="12"/>
        <v>0.999705040040044-0.0242864760419074i</v>
      </c>
      <c r="P153" t="str">
        <f t="shared" si="13"/>
        <v>0.000294959959955987+0.0242864760419074i</v>
      </c>
      <c r="Q153" t="str">
        <f t="shared" si="14"/>
        <v>-0.000294959959955987+2.38812776350017E-06i</v>
      </c>
      <c r="R153" t="str">
        <f t="shared" si="15"/>
        <v>-0.333331148302281-82.340911908522i</v>
      </c>
      <c r="S153" t="str">
        <f t="shared" si="16"/>
        <v>0.00266544462767307i</v>
      </c>
      <c r="T153" t="str">
        <f t="shared" si="17"/>
        <v>0.219475141284271-0.00088847571847841i</v>
      </c>
      <c r="U153" t="e">
        <f t="shared" si="18"/>
        <v>#DIV/0!</v>
      </c>
      <c r="V153" t="str">
        <f t="shared" si="19"/>
        <v>0.0000833333333333333-0.139609599203417i</v>
      </c>
      <c r="W153" t="e">
        <f t="shared" si="20"/>
        <v>#DIV/0!</v>
      </c>
      <c r="X153" t="e">
        <f t="shared" si="21"/>
        <v>#DIV/0!</v>
      </c>
      <c r="Y153" t="str">
        <f t="shared" si="22"/>
        <v>0.00096+0.00811787541687603i</v>
      </c>
      <c r="Z153" t="e">
        <f t="shared" si="23"/>
        <v>#DIV/0!</v>
      </c>
      <c r="AA153" t="e">
        <f t="shared" si="24"/>
        <v>#DIV/0!</v>
      </c>
      <c r="AB153" t="str">
        <f t="shared" si="25"/>
        <v>0.125240219508365-0.000506995431733037i</v>
      </c>
      <c r="AC153" t="str">
        <f t="shared" si="26"/>
        <v>1.52972278053529+0.260117413610319i</v>
      </c>
      <c r="AD153" t="str">
        <f t="shared" si="27"/>
        <v>0.0795156856643545-0.0138524510439604i</v>
      </c>
      <c r="AE153" t="e">
        <f t="shared" si="28"/>
        <v>#DIV/0!</v>
      </c>
      <c r="AF153" t="str">
        <f t="shared" si="29"/>
        <v>-2.45762989577462+3.27863500288318i</v>
      </c>
      <c r="AG153" t="e">
        <f t="shared" si="30"/>
        <v>#DIV/0!</v>
      </c>
      <c r="AH153" t="e">
        <f t="shared" si="31"/>
        <v>#DIV/0!</v>
      </c>
      <c r="AI153" t="e">
        <f t="shared" si="32"/>
        <v>#DIV/0!</v>
      </c>
      <c r="AJ153" t="e">
        <f t="shared" si="33"/>
        <v>#DIV/0!</v>
      </c>
      <c r="AK153"/>
      <c r="AL153"/>
      <c r="AM153"/>
      <c r="AN153"/>
    </row>
    <row r="154" spans="1:40" x14ac:dyDescent="0.3">
      <c r="A154"/>
      <c r="B154">
        <f t="shared" si="34"/>
        <v>2000</v>
      </c>
      <c r="C154" s="186" t="str">
        <f t="shared" si="2"/>
        <v>-0.0171786899338551+0.429240854926343i</v>
      </c>
      <c r="D154" s="158" t="str">
        <f t="shared" si="3"/>
        <v>-2.22117943031863+3.23985825329922i</v>
      </c>
      <c r="E154" t="str">
        <f t="shared" si="4"/>
        <v>26669.9762538287-894.836631704325i</v>
      </c>
      <c r="F154" t="str">
        <f t="shared" si="5"/>
        <v>0.272540366194662+0.0066506479742711i</v>
      </c>
      <c r="G154" t="str">
        <f t="shared" si="0"/>
        <v>0.272540366194662+0.0066506479742711i</v>
      </c>
      <c r="H154" t="str">
        <f t="shared" si="6"/>
        <v>0.231234153212967+0.143614358206812i</v>
      </c>
      <c r="I154" t="str">
        <f t="shared" si="7"/>
        <v>7.85398163397448i</v>
      </c>
      <c r="J154" t="str">
        <f t="shared" si="1"/>
        <v>0.984721852387114+1.67477047725811i</v>
      </c>
      <c r="K154" t="str">
        <f t="shared" si="8"/>
        <v>3.48483258736939+2.04899169605108i</v>
      </c>
      <c r="L154" t="str">
        <f t="shared" si="9"/>
        <v>0.833285985606619-0.00628125760665217i</v>
      </c>
      <c r="M154" t="str">
        <f t="shared" si="10"/>
        <v>4.31811857297601+2.04271043844443i</v>
      </c>
      <c r="N154" t="str">
        <f t="shared" si="11"/>
        <v>-0.0255672254417588i</v>
      </c>
      <c r="O154" t="str">
        <f t="shared" si="12"/>
        <v>0.999673176295446-0.0255644400559554i</v>
      </c>
      <c r="P154" t="str">
        <f t="shared" si="13"/>
        <v>0.000326823704553947+0.0255644400559554i</v>
      </c>
      <c r="Q154" t="str">
        <f t="shared" si="14"/>
        <v>-0.000326823704553947+2.78538580339785E-06i</v>
      </c>
      <c r="R154" t="str">
        <f t="shared" si="15"/>
        <v>-0.333330912258863-78.223727823042i</v>
      </c>
      <c r="S154" t="str">
        <f t="shared" si="16"/>
        <v>0.00280573118702428i</v>
      </c>
      <c r="T154" t="str">
        <f t="shared" si="17"/>
        <v>0.219474752718408-0.000935236936123946i</v>
      </c>
      <c r="U154" t="e">
        <f t="shared" si="18"/>
        <v>#DIV/0!</v>
      </c>
      <c r="V154" t="str">
        <f t="shared" si="19"/>
        <v>0.0000833333333333333-0.132629119243246i</v>
      </c>
      <c r="W154" t="e">
        <f t="shared" si="20"/>
        <v>#DIV/0!</v>
      </c>
      <c r="X154" t="e">
        <f t="shared" si="21"/>
        <v>#DIV/0!</v>
      </c>
      <c r="Y154" t="str">
        <f t="shared" si="22"/>
        <v>0.00096+0.00854513201776424i</v>
      </c>
      <c r="Z154" t="e">
        <f t="shared" si="23"/>
        <v>#DIV/0!</v>
      </c>
      <c r="AA154" t="e">
        <f t="shared" si="24"/>
        <v>#DIV/0!</v>
      </c>
      <c r="AB154" t="str">
        <f t="shared" si="25"/>
        <v>0.125239997779044-0.000533679023907241i</v>
      </c>
      <c r="AC154" t="str">
        <f t="shared" si="26"/>
        <v>1.54189131220208+0.253524561468869i</v>
      </c>
      <c r="AD154" t="str">
        <f t="shared" si="27"/>
        <v>0.0790313656197244-0.0133408050049625i</v>
      </c>
      <c r="AE154" t="e">
        <f t="shared" si="28"/>
        <v>#DIV/0!</v>
      </c>
      <c r="AF154" t="str">
        <f t="shared" si="29"/>
        <v>-2.4524135835316+3.09624389509241i</v>
      </c>
      <c r="AG154" t="e">
        <f t="shared" si="30"/>
        <v>#DIV/0!</v>
      </c>
      <c r="AH154" t="e">
        <f t="shared" si="31"/>
        <v>#DIV/0!</v>
      </c>
      <c r="AI154" t="e">
        <f t="shared" si="32"/>
        <v>#DIV/0!</v>
      </c>
      <c r="AJ154" t="e">
        <f t="shared" si="33"/>
        <v>#DIV/0!</v>
      </c>
      <c r="AK154"/>
      <c r="AL154"/>
      <c r="AM154"/>
      <c r="AN154"/>
    </row>
    <row r="155" spans="1:40" x14ac:dyDescent="0.3">
      <c r="A155"/>
      <c r="B155">
        <f t="shared" si="34"/>
        <v>2100</v>
      </c>
      <c r="C155" s="186" t="str">
        <f t="shared" si="2"/>
        <v>-0.0165561946548959+0.408819417833339i</v>
      </c>
      <c r="D155" s="158" t="str">
        <f t="shared" si="3"/>
        <v>-2.21645474247641+3.08074494581691i</v>
      </c>
      <c r="E155" t="str">
        <f t="shared" si="4"/>
        <v>26666.9026346385-939.470180238669i</v>
      </c>
      <c r="F155" t="str">
        <f t="shared" si="5"/>
        <v>0.272546597842027+0.00698312055287157i</v>
      </c>
      <c r="G155" t="str">
        <f t="shared" si="0"/>
        <v>0.272546597842027+0.00698312055287157i</v>
      </c>
      <c r="H155" t="str">
        <f t="shared" si="6"/>
        <v>0.231530968045579+0.150436856004764i</v>
      </c>
      <c r="I155" t="str">
        <f t="shared" si="7"/>
        <v>8.24668071567321i</v>
      </c>
      <c r="J155" t="str">
        <f t="shared" si="1"/>
        <v>0.983155842256793+1.75850900112101i</v>
      </c>
      <c r="K155" t="str">
        <f t="shared" si="8"/>
        <v>3.57281186204407+1.99750518946095i</v>
      </c>
      <c r="L155" t="str">
        <f t="shared" si="9"/>
        <v>0.833281132768635-0.00659528207757633i</v>
      </c>
      <c r="M155" t="str">
        <f t="shared" si="10"/>
        <v>4.40609299481271+1.99090990738337i</v>
      </c>
      <c r="N155" t="str">
        <f t="shared" si="11"/>
        <v>-0.0268455867138468i</v>
      </c>
      <c r="O155" t="str">
        <f t="shared" si="12"/>
        <v>0.999639678877626-0.0268423622924084i</v>
      </c>
      <c r="P155" t="str">
        <f t="shared" si="13"/>
        <v>0.000360321122374052+0.0268423622924084i</v>
      </c>
      <c r="Q155" t="str">
        <f t="shared" si="14"/>
        <v>-0.000360321122374052+3.22442143839766E-06i</v>
      </c>
      <c r="R155" t="str">
        <f t="shared" si="15"/>
        <v>-0.33333066409741-74.4986497435513i</v>
      </c>
      <c r="S155" t="str">
        <f t="shared" si="16"/>
        <v>0.00294601774637551i</v>
      </c>
      <c r="T155" t="str">
        <f t="shared" si="17"/>
        <v>0.219474344225515-0.000981998051842104i</v>
      </c>
      <c r="U155" t="e">
        <f t="shared" si="18"/>
        <v>#DIV/0!</v>
      </c>
      <c r="V155" t="str">
        <f t="shared" si="19"/>
        <v>0.0000833333333333333-0.12631344689833i</v>
      </c>
      <c r="W155" t="e">
        <f t="shared" si="20"/>
        <v>#DIV/0!</v>
      </c>
      <c r="X155" t="e">
        <f t="shared" si="21"/>
        <v>#DIV/0!</v>
      </c>
      <c r="Y155" t="str">
        <f t="shared" si="22"/>
        <v>0.00096+0.00897238861865245i</v>
      </c>
      <c r="Z155" t="e">
        <f t="shared" si="23"/>
        <v>#DIV/0!</v>
      </c>
      <c r="AA155" t="e">
        <f t="shared" si="24"/>
        <v>#DIV/0!</v>
      </c>
      <c r="AB155" t="str">
        <f t="shared" si="25"/>
        <v>0.125239764678661-0.000560362557918106i</v>
      </c>
      <c r="AC155" t="str">
        <f t="shared" si="26"/>
        <v>1.55293368119093+0.24687207875611i</v>
      </c>
      <c r="AD155" t="str">
        <f t="shared" si="27"/>
        <v>0.0786033859742413-0.0128565334711117i</v>
      </c>
      <c r="AE155" t="e">
        <f t="shared" si="28"/>
        <v>#DIV/0!</v>
      </c>
      <c r="AF155" t="str">
        <f t="shared" si="29"/>
        <v>-2.44798571052199+2.93030808981215i</v>
      </c>
      <c r="AG155" t="e">
        <f t="shared" si="30"/>
        <v>#DIV/0!</v>
      </c>
      <c r="AH155" t="e">
        <f t="shared" si="31"/>
        <v>#DIV/0!</v>
      </c>
      <c r="AI155" t="e">
        <f t="shared" si="32"/>
        <v>#DIV/0!</v>
      </c>
      <c r="AJ155" t="e">
        <f t="shared" si="33"/>
        <v>#DIV/0!</v>
      </c>
      <c r="AK155"/>
      <c r="AL155"/>
      <c r="AM155"/>
      <c r="AN155"/>
    </row>
    <row r="156" spans="1:40" x14ac:dyDescent="0.3">
      <c r="A156"/>
      <c r="B156">
        <f t="shared" si="34"/>
        <v>2200</v>
      </c>
      <c r="C156" s="186" t="str">
        <f t="shared" si="2"/>
        <v>-0.0160166010562382+0.390253734411965i</v>
      </c>
      <c r="D156" s="158" t="str">
        <f t="shared" si="3"/>
        <v>-2.21236796383855+2.93585915025685i</v>
      </c>
      <c r="E156" t="str">
        <f t="shared" si="4"/>
        <v>26663.6798438406-984.08791056076i</v>
      </c>
      <c r="F156" t="str">
        <f t="shared" si="5"/>
        <v>0.272553133357486+0.00731558437846267i</v>
      </c>
      <c r="G156" t="str">
        <f t="shared" si="0"/>
        <v>0.272553133357486+0.00731558437846267i</v>
      </c>
      <c r="H156" t="str">
        <f t="shared" si="6"/>
        <v>0.231841228977533+0.157273242873145i</v>
      </c>
      <c r="I156" t="str">
        <f t="shared" si="7"/>
        <v>8.63937979737193i</v>
      </c>
      <c r="J156" t="str">
        <f t="shared" si="1"/>
        <v>0.981513441388407+1.84224752498392i</v>
      </c>
      <c r="K156" t="str">
        <f t="shared" si="8"/>
        <v>3.65273873448547+1.94610773913721i</v>
      </c>
      <c r="L156" t="str">
        <f t="shared" si="9"/>
        <v>0.833276043267573-0.00690930092811497i</v>
      </c>
      <c r="M156" t="str">
        <f t="shared" si="10"/>
        <v>4.48601477775304+1.93919843820909i</v>
      </c>
      <c r="N156" t="str">
        <f t="shared" si="11"/>
        <v>-0.0281239479859347i</v>
      </c>
      <c r="O156" t="str">
        <f t="shared" si="12"/>
        <v>0.999604547841326-0.0281202406628763i</v>
      </c>
      <c r="P156" t="str">
        <f t="shared" si="13"/>
        <v>0.000395452158673981+0.0281202406628763i</v>
      </c>
      <c r="Q156" t="str">
        <f t="shared" si="14"/>
        <v>-0.000395452158673981+0.0000037073230583981i</v>
      </c>
      <c r="R156" t="str">
        <f t="shared" si="15"/>
        <v>-0.333330403815447-71.1122086693484i</v>
      </c>
      <c r="S156" t="str">
        <f t="shared" si="16"/>
        <v>0.00308630430572672i</v>
      </c>
      <c r="T156" t="str">
        <f t="shared" si="17"/>
        <v>0.219473915805947-0.00102875906052524i</v>
      </c>
      <c r="U156" t="e">
        <f t="shared" si="18"/>
        <v>#DIV/0!</v>
      </c>
      <c r="V156" t="str">
        <f t="shared" si="19"/>
        <v>0.0000833333333333333-0.120571926584769i</v>
      </c>
      <c r="W156" t="e">
        <f t="shared" si="20"/>
        <v>#DIV/0!</v>
      </c>
      <c r="X156" t="e">
        <f t="shared" si="21"/>
        <v>#DIV/0!</v>
      </c>
      <c r="Y156" t="str">
        <f t="shared" si="22"/>
        <v>0.00096+0.00939964521954066i</v>
      </c>
      <c r="Z156" t="e">
        <f t="shared" si="23"/>
        <v>#DIV/0!</v>
      </c>
      <c r="AA156" t="e">
        <f t="shared" si="24"/>
        <v>#DIV/0!</v>
      </c>
      <c r="AB156" t="str">
        <f t="shared" si="25"/>
        <v>0.125239520207417-0.00058704603085103i</v>
      </c>
      <c r="AC156" t="str">
        <f t="shared" si="26"/>
        <v>1.56296473715536+0.24023078481866i</v>
      </c>
      <c r="AD156" t="str">
        <f t="shared" si="27"/>
        <v>0.0782237484162426-0.0123987432625079i</v>
      </c>
      <c r="AE156" t="e">
        <f t="shared" si="28"/>
        <v>#DIV/0!</v>
      </c>
      <c r="AF156" t="str">
        <f t="shared" si="29"/>
        <v>-2.44420919281608+2.7785859073837i</v>
      </c>
      <c r="AG156" t="e">
        <f t="shared" si="30"/>
        <v>#DIV/0!</v>
      </c>
      <c r="AH156" t="e">
        <f t="shared" si="31"/>
        <v>#DIV/0!</v>
      </c>
      <c r="AI156" t="e">
        <f t="shared" si="32"/>
        <v>#DIV/0!</v>
      </c>
      <c r="AJ156" t="e">
        <f t="shared" si="33"/>
        <v>#DIV/0!</v>
      </c>
      <c r="AK156"/>
      <c r="AL156"/>
      <c r="AM156"/>
      <c r="AN156"/>
    </row>
    <row r="157" spans="1:40" x14ac:dyDescent="0.3">
      <c r="A157"/>
      <c r="B157">
        <f t="shared" si="34"/>
        <v>2300</v>
      </c>
      <c r="C157" s="186" t="str">
        <f t="shared" si="2"/>
        <v>-0.0155458136516217+0.373301941063363i</v>
      </c>
      <c r="D157" s="158" t="str">
        <f t="shared" si="3"/>
        <v>-2.20881102888482+2.80334658222122i</v>
      </c>
      <c r="E157" t="str">
        <f t="shared" si="4"/>
        <v>26660.3079898519-1028.68907609831i</v>
      </c>
      <c r="F157" t="str">
        <f t="shared" si="5"/>
        <v>0.272559972724659+0.00764803903450901i</v>
      </c>
      <c r="G157" t="str">
        <f t="shared" si="0"/>
        <v>0.272559972724659+0.00764803903450901i</v>
      </c>
      <c r="H157" t="str">
        <f t="shared" si="6"/>
        <v>0.232165039962739+0.164121439047911i</v>
      </c>
      <c r="I157" t="str">
        <f t="shared" si="7"/>
        <v>9.03207887907065i</v>
      </c>
      <c r="J157" t="str">
        <f t="shared" si="1"/>
        <v>0.979794649781958+1.92598604884682i</v>
      </c>
      <c r="K157" t="str">
        <f t="shared" si="8"/>
        <v>3.72544311676947+1.89522101474373i</v>
      </c>
      <c r="L157" t="str">
        <f t="shared" si="9"/>
        <v>0.833270717112106-0.00722331389075056i</v>
      </c>
      <c r="M157" t="str">
        <f t="shared" si="10"/>
        <v>4.55871383388158+1.88799770085298i</v>
      </c>
      <c r="N157" t="str">
        <f t="shared" si="11"/>
        <v>-0.0294023092580226i</v>
      </c>
      <c r="O157" t="str">
        <f t="shared" si="12"/>
        <v>0.999567783243958-0.0293980730790412i</v>
      </c>
      <c r="P157" t="str">
        <f t="shared" si="13"/>
        <v>0.000432216756041992+0.0293980730790412i</v>
      </c>
      <c r="Q157" t="str">
        <f t="shared" si="14"/>
        <v>-0.000432216756041992+4.23617898140036E-06i</v>
      </c>
      <c r="R157" t="str">
        <f t="shared" si="15"/>
        <v>-0.333330131446105-68.0202345562965i</v>
      </c>
      <c r="S157" t="str">
        <f t="shared" si="16"/>
        <v>0.00322659086507793i</v>
      </c>
      <c r="T157" t="str">
        <f t="shared" si="17"/>
        <v>0.219473467459804-0.00107551995717923i</v>
      </c>
      <c r="U157" t="e">
        <f t="shared" si="18"/>
        <v>#DIV/0!</v>
      </c>
      <c r="V157" t="str">
        <f t="shared" si="19"/>
        <v>0.0000833333333333333-0.115329668907171i</v>
      </c>
      <c r="W157" t="e">
        <f t="shared" si="20"/>
        <v>#DIV/0!</v>
      </c>
      <c r="X157" t="e">
        <f t="shared" si="21"/>
        <v>#DIV/0!</v>
      </c>
      <c r="Y157" t="str">
        <f t="shared" si="22"/>
        <v>0.00096+0.00982690182042887i</v>
      </c>
      <c r="Z157" t="e">
        <f t="shared" si="23"/>
        <v>#DIV/0!</v>
      </c>
      <c r="AA157" t="e">
        <f t="shared" si="24"/>
        <v>#DIV/0!</v>
      </c>
      <c r="AB157" t="str">
        <f t="shared" si="25"/>
        <v>0.12523926436537-0.000613729439856191i</v>
      </c>
      <c r="AC157" t="str">
        <f t="shared" si="26"/>
        <v>1.57208868677896+0.233653626290604i</v>
      </c>
      <c r="AD157" t="str">
        <f t="shared" si="27"/>
        <v>0.0778857491109206-0.0119662569384217i</v>
      </c>
      <c r="AE157" t="e">
        <f t="shared" si="28"/>
        <v>#DIV/0!</v>
      </c>
      <c r="AF157" t="str">
        <f t="shared" si="29"/>
        <v>-2.44097606884756+2.63922514317331i</v>
      </c>
      <c r="AG157" t="e">
        <f t="shared" si="30"/>
        <v>#DIV/0!</v>
      </c>
      <c r="AH157" t="e">
        <f t="shared" si="31"/>
        <v>#DIV/0!</v>
      </c>
      <c r="AI157" t="e">
        <f t="shared" si="32"/>
        <v>#DIV/0!</v>
      </c>
      <c r="AJ157" t="e">
        <f t="shared" si="33"/>
        <v>#DIV/0!</v>
      </c>
      <c r="AK157"/>
      <c r="AL157"/>
      <c r="AM157"/>
      <c r="AN157"/>
    </row>
    <row r="158" spans="1:40" x14ac:dyDescent="0.3">
      <c r="A158"/>
      <c r="B158">
        <f t="shared" si="34"/>
        <v>2400</v>
      </c>
      <c r="C158" s="186" t="str">
        <f t="shared" si="2"/>
        <v>-0.015132609869675+0.357762447431388i</v>
      </c>
      <c r="D158" s="158" t="str">
        <f t="shared" si="3"/>
        <v>-2.20569789776992+2.68166171883938i</v>
      </c>
      <c r="E158" t="str">
        <f t="shared" si="4"/>
        <v>26656.7871860618-1073.27293120676i</v>
      </c>
      <c r="F158" t="str">
        <f t="shared" si="5"/>
        <v>0.272567115926401+0.00798048410451351i</v>
      </c>
      <c r="G158" t="str">
        <f t="shared" si="0"/>
        <v>0.272567115926401+0.00798048410451351i</v>
      </c>
      <c r="H158" t="str">
        <f t="shared" si="6"/>
        <v>0.232502480504819+0.170979699338537i</v>
      </c>
      <c r="I158" t="str">
        <f t="shared" si="7"/>
        <v>9.42477796076938i</v>
      </c>
      <c r="J158" t="str">
        <f t="shared" si="1"/>
        <v>0.977999467437444+2.00972457270973i</v>
      </c>
      <c r="K158" t="str">
        <f t="shared" si="8"/>
        <v>3.7916724164044+1.84515512936227i</v>
      </c>
      <c r="L158" t="str">
        <f t="shared" si="9"/>
        <v>0.833265154311313-0.00753732069798231i</v>
      </c>
      <c r="M158" t="str">
        <f t="shared" si="10"/>
        <v>4.62493757071571+1.83761780866429i</v>
      </c>
      <c r="N158" t="str">
        <f t="shared" si="11"/>
        <v>-0.0306806705301106i</v>
      </c>
      <c r="O158" t="str">
        <f t="shared" si="12"/>
        <v>0.999529385145601-0.0306758574526599i</v>
      </c>
      <c r="P158" t="str">
        <f t="shared" si="13"/>
        <v>0.000470614854399032+0.0306758574526599i</v>
      </c>
      <c r="Q158" t="str">
        <f t="shared" si="14"/>
        <v>-0.000470614854399032+4.81307745070145E-06i</v>
      </c>
      <c r="R158" t="str">
        <f t="shared" si="15"/>
        <v>-0.333329846959022-65.185919033951i</v>
      </c>
      <c r="S158" t="str">
        <f t="shared" si="16"/>
        <v>0.00336687742442915i</v>
      </c>
      <c r="T158" t="str">
        <f t="shared" si="17"/>
        <v>0.219472999186076-0.00112228073661475i</v>
      </c>
      <c r="U158" t="e">
        <f t="shared" si="18"/>
        <v>#DIV/0!</v>
      </c>
      <c r="V158" t="str">
        <f t="shared" si="19"/>
        <v>0.0000833333333333333-0.110524266036038i</v>
      </c>
      <c r="W158" t="e">
        <f t="shared" si="20"/>
        <v>#DIV/0!</v>
      </c>
      <c r="X158" t="e">
        <f t="shared" si="21"/>
        <v>#DIV/0!</v>
      </c>
      <c r="Y158" t="str">
        <f t="shared" si="22"/>
        <v>0.00096+0.0102541584213171i</v>
      </c>
      <c r="Z158" t="e">
        <f t="shared" si="23"/>
        <v>#DIV/0!</v>
      </c>
      <c r="AA158" t="e">
        <f t="shared" si="24"/>
        <v>#DIV/0!</v>
      </c>
      <c r="AB158" t="str">
        <f t="shared" si="25"/>
        <v>0.125238997151944-0.000640412781972378i</v>
      </c>
      <c r="AC158" t="str">
        <f t="shared" si="26"/>
        <v>1.58039937717983+0.227179542369558i</v>
      </c>
      <c r="AD158" t="str">
        <f t="shared" si="27"/>
        <v>0.0775837522727727-0.0115577457080557i</v>
      </c>
      <c r="AE158" t="e">
        <f t="shared" si="28"/>
        <v>#DIV/0!</v>
      </c>
      <c r="AF158" t="str">
        <f t="shared" si="29"/>
        <v>-2.43820037827474+2.51068201950084i</v>
      </c>
      <c r="AG158" t="e">
        <f t="shared" si="30"/>
        <v>#DIV/0!</v>
      </c>
      <c r="AH158" t="e">
        <f t="shared" si="31"/>
        <v>#DIV/0!</v>
      </c>
      <c r="AI158" t="e">
        <f t="shared" si="32"/>
        <v>#DIV/0!</v>
      </c>
      <c r="AJ158" t="e">
        <f t="shared" si="33"/>
        <v>#DIV/0!</v>
      </c>
      <c r="AK158"/>
      <c r="AL158"/>
      <c r="AM158"/>
      <c r="AN158"/>
    </row>
    <row r="159" spans="1:40" x14ac:dyDescent="0.3">
      <c r="A159"/>
      <c r="B159">
        <f t="shared" si="34"/>
        <v>2500</v>
      </c>
      <c r="C159" s="186" t="str">
        <f t="shared" si="2"/>
        <v>-0.0147679650320323+0.343465890180191i</v>
      </c>
      <c r="D159" s="158" t="str">
        <f t="shared" si="3"/>
        <v>-2.20295938115577+2.56950611106265i</v>
      </c>
      <c r="E159" t="str">
        <f t="shared" si="4"/>
        <v>26653.1175508226-1117.83873121061i</v>
      </c>
      <c r="F159" t="str">
        <f t="shared" si="5"/>
        <v>0.272574562944807+0.00831291917201927i</v>
      </c>
      <c r="G159" t="str">
        <f t="shared" si="0"/>
        <v>0.272574562944807+0.00831291917201927i</v>
      </c>
      <c r="H159" t="str">
        <f t="shared" si="6"/>
        <v>0.232853611264476+0.177846546319495i</v>
      </c>
      <c r="I159" t="str">
        <f t="shared" si="7"/>
        <v>9.8174770424681i</v>
      </c>
      <c r="J159" t="str">
        <f t="shared" si="1"/>
        <v>0.976127894354865+2.09346309657263i</v>
      </c>
      <c r="K159" t="str">
        <f t="shared" si="8"/>
        <v>3.85209623660668+1.7961332083891i</v>
      </c>
      <c r="L159" t="str">
        <f t="shared" si="9"/>
        <v>0.833259354874673-0.00785132108232687i</v>
      </c>
      <c r="M159" t="str">
        <f t="shared" si="10"/>
        <v>4.68535559148135+1.78828188730677i</v>
      </c>
      <c r="N159" t="str">
        <f t="shared" si="11"/>
        <v>-0.0319590318021985i</v>
      </c>
      <c r="O159" t="str">
        <f t="shared" si="12"/>
        <v>0.999489353609008-0.0319535916955678i</v>
      </c>
      <c r="P159" t="str">
        <f t="shared" si="13"/>
        <v>0.000510646390991965+0.0319535916955678i</v>
      </c>
      <c r="Q159" t="str">
        <f t="shared" si="14"/>
        <v>-0.000510646390991965+5.44010663069971E-06i</v>
      </c>
      <c r="R159" t="str">
        <f t="shared" si="15"/>
        <v>-0.333329550372979-62.5783430717869i</v>
      </c>
      <c r="S159" t="str">
        <f t="shared" si="16"/>
        <v>0.00350716398378036i</v>
      </c>
      <c r="T159" t="str">
        <f t="shared" si="17"/>
        <v>0.219472510986022-0.00116904139379781i</v>
      </c>
      <c r="U159" t="e">
        <f t="shared" si="18"/>
        <v>#DIV/0!</v>
      </c>
      <c r="V159" t="str">
        <f t="shared" si="19"/>
        <v>0.0000833333333333333-0.106103295394597i</v>
      </c>
      <c r="W159" t="e">
        <f t="shared" si="20"/>
        <v>#DIV/0!</v>
      </c>
      <c r="X159" t="e">
        <f t="shared" si="21"/>
        <v>#DIV/0!</v>
      </c>
      <c r="Y159" t="str">
        <f t="shared" si="22"/>
        <v>0.00096+0.0106814150222053i</v>
      </c>
      <c r="Z159" t="e">
        <f t="shared" si="23"/>
        <v>#DIV/0!</v>
      </c>
      <c r="AA159" t="e">
        <f t="shared" si="24"/>
        <v>#DIV/0!</v>
      </c>
      <c r="AB159" t="str">
        <f t="shared" si="25"/>
        <v>0.125238718567857-0.00066709605432702i</v>
      </c>
      <c r="AC159" t="str">
        <f t="shared" si="26"/>
        <v>1.58798088610291+0.220836549776213i</v>
      </c>
      <c r="AD159" t="str">
        <f t="shared" si="27"/>
        <v>0.0773130041690299-0.011171817811603i</v>
      </c>
      <c r="AE159" t="e">
        <f t="shared" si="28"/>
        <v>#DIV/0!</v>
      </c>
      <c r="AF159" t="str">
        <f t="shared" si="29"/>
        <v>-2.43581299242025+2.39165956474315i</v>
      </c>
      <c r="AG159" t="e">
        <f t="shared" si="30"/>
        <v>#DIV/0!</v>
      </c>
      <c r="AH159" t="e">
        <f t="shared" si="31"/>
        <v>#DIV/0!</v>
      </c>
      <c r="AI159" t="e">
        <f t="shared" si="32"/>
        <v>#DIV/0!</v>
      </c>
      <c r="AJ159" t="e">
        <f t="shared" si="33"/>
        <v>#DIV/0!</v>
      </c>
      <c r="AK159"/>
      <c r="AL159"/>
      <c r="AM159"/>
      <c r="AN159"/>
    </row>
    <row r="160" spans="1:40" x14ac:dyDescent="0.3">
      <c r="A160"/>
      <c r="B160">
        <f t="shared" si="34"/>
        <v>2600</v>
      </c>
      <c r="C160" s="186" t="str">
        <f t="shared" si="2"/>
        <v>-0.0144445553668223+0.330268941455459i</v>
      </c>
      <c r="D160" s="158" t="str">
        <f t="shared" si="3"/>
        <v>-2.20053932998159+2.4657809152005i</v>
      </c>
      <c r="E160" t="str">
        <f t="shared" si="4"/>
        <v>26649.2992074398-1162.38573244457i</v>
      </c>
      <c r="F160" t="str">
        <f t="shared" si="5"/>
        <v>0.272582313761211+0.00864534382061092i</v>
      </c>
      <c r="G160" t="str">
        <f t="shared" si="0"/>
        <v>0.272582313761211+0.00864534382061092i</v>
      </c>
      <c r="H160" t="str">
        <f t="shared" si="6"/>
        <v>0.233218478188536+0.184720718922792i</v>
      </c>
      <c r="I160" t="str">
        <f t="shared" si="7"/>
        <v>10.2101761241668i</v>
      </c>
      <c r="J160" t="str">
        <f t="shared" si="1"/>
        <v>0.974179930534222+2.17720162043554i</v>
      </c>
      <c r="K160" t="str">
        <f t="shared" si="8"/>
        <v>3.90731234074583+1.74831087252352i</v>
      </c>
      <c r="L160" t="str">
        <f t="shared" si="9"/>
        <v>0.833253318812069-0.00816531477631917i</v>
      </c>
      <c r="M160" t="str">
        <f t="shared" si="10"/>
        <v>4.7405656595579+1.7401455577472i</v>
      </c>
      <c r="N160" t="str">
        <f t="shared" si="11"/>
        <v>-0.0332373930742865i</v>
      </c>
      <c r="O160" t="str">
        <f t="shared" si="12"/>
        <v>0.999447688699598-0.0332312737196823i</v>
      </c>
      <c r="P160" t="str">
        <f t="shared" si="13"/>
        <v>0.000552311300402009+0.0332312737196823i</v>
      </c>
      <c r="Q160" t="str">
        <f t="shared" si="14"/>
        <v>-0.000552311300402009+6.11935460419905E-06i</v>
      </c>
      <c r="R160" t="str">
        <f t="shared" si="15"/>
        <v>-0.333329241671035-60.1713444126937i</v>
      </c>
      <c r="S160" t="str">
        <f t="shared" si="16"/>
        <v>0.00364745054313157i</v>
      </c>
      <c r="T160" t="str">
        <f t="shared" si="17"/>
        <v>0.219472002859036-0.00121580192357465i</v>
      </c>
      <c r="U160" t="e">
        <f t="shared" si="18"/>
        <v>#DIV/0!</v>
      </c>
      <c r="V160" t="str">
        <f t="shared" si="19"/>
        <v>0.0000833333333333333-0.102022399417882i</v>
      </c>
      <c r="W160" t="e">
        <f t="shared" si="20"/>
        <v>#DIV/0!</v>
      </c>
      <c r="X160" t="e">
        <f t="shared" si="21"/>
        <v>#DIV/0!</v>
      </c>
      <c r="Y160" t="str">
        <f t="shared" si="22"/>
        <v>0.00096+0.0111086716230935i</v>
      </c>
      <c r="Z160" t="e">
        <f t="shared" si="23"/>
        <v>#DIV/0!</v>
      </c>
      <c r="AA160" t="e">
        <f t="shared" si="24"/>
        <v>#DIV/0!</v>
      </c>
      <c r="AB160" t="str">
        <f t="shared" si="25"/>
        <v>0.125238428612763-0.000693779253979202i</v>
      </c>
      <c r="AC160" t="str">
        <f t="shared" si="26"/>
        <v>1.59490827082553+0.214644189103012i</v>
      </c>
      <c r="AD160" t="str">
        <f t="shared" si="27"/>
        <v>0.0770694808710905-0.0108070763663561i</v>
      </c>
      <c r="AE160" t="e">
        <f t="shared" si="28"/>
        <v>#DIV/0!</v>
      </c>
      <c r="AF160" t="str">
        <f t="shared" si="29"/>
        <v>-2.43375780817013+2.28106019627771i</v>
      </c>
      <c r="AG160" t="e">
        <f t="shared" si="30"/>
        <v>#DIV/0!</v>
      </c>
      <c r="AH160" t="e">
        <f t="shared" si="31"/>
        <v>#DIV/0!</v>
      </c>
      <c r="AI160" t="e">
        <f t="shared" si="32"/>
        <v>#DIV/0!</v>
      </c>
      <c r="AJ160" t="e">
        <f t="shared" si="33"/>
        <v>#DIV/0!</v>
      </c>
      <c r="AK160"/>
      <c r="AL160"/>
      <c r="AM160"/>
      <c r="AN160"/>
    </row>
    <row r="161" spans="1:40" x14ac:dyDescent="0.3">
      <c r="A161"/>
      <c r="B161">
        <f t="shared" si="34"/>
        <v>2700</v>
      </c>
      <c r="C161" s="186" t="str">
        <f t="shared" si="2"/>
        <v>-0.0141563873494805+0.318049491783071i</v>
      </c>
      <c r="D161" s="158" t="str">
        <f t="shared" si="3"/>
        <v>-2.19839179374344+2.36954996181018i</v>
      </c>
      <c r="E161" t="str">
        <f t="shared" si="4"/>
        <v>26645.3322841614-1206.91319229469i</v>
      </c>
      <c r="F161" t="str">
        <f t="shared" si="5"/>
        <v>0.272590368356186+0.00897775763391687i</v>
      </c>
      <c r="G161" t="str">
        <f t="shared" si="0"/>
        <v>0.272590368356186+0.00897775763391687i</v>
      </c>
      <c r="H161" t="str">
        <f t="shared" si="6"/>
        <v>0.233597115590089+0.19160113244368i</v>
      </c>
      <c r="I161" t="str">
        <f t="shared" si="7"/>
        <v>10.6028752058656i</v>
      </c>
      <c r="J161" t="str">
        <f t="shared" si="1"/>
        <v>0.972155575975515+2.26094014429844i</v>
      </c>
      <c r="K161" t="str">
        <f t="shared" si="8"/>
        <v>3.95785311775517+1.70179161399767i</v>
      </c>
      <c r="L161" t="str">
        <f t="shared" si="9"/>
        <v>0.833247046133788-0.00847930151251313i</v>
      </c>
      <c r="M161" t="str">
        <f t="shared" si="10"/>
        <v>4.79110016388896+1.69331231248516i</v>
      </c>
      <c r="N161" t="str">
        <f t="shared" si="11"/>
        <v>-0.0345157543463744i</v>
      </c>
      <c r="O161" t="str">
        <f t="shared" si="12"/>
        <v>0.999404390485459-0.034508901437006i</v>
      </c>
      <c r="P161" t="str">
        <f t="shared" si="13"/>
        <v>0.000595609514540962+0.034508901437006i</v>
      </c>
      <c r="Q161" t="str">
        <f t="shared" si="14"/>
        <v>-0.000595609514540962+6.85290936839472E-06i</v>
      </c>
      <c r="R161" t="str">
        <f t="shared" si="15"/>
        <v>-0.333328920869596-57.9426366895573i</v>
      </c>
      <c r="S161" t="str">
        <f t="shared" si="16"/>
        <v>0.00378773710248278i</v>
      </c>
      <c r="T161" t="str">
        <f t="shared" si="17"/>
        <v>0.219471474804716-0.00126256232090832i</v>
      </c>
      <c r="U161" t="e">
        <f t="shared" si="18"/>
        <v>#DIV/0!</v>
      </c>
      <c r="V161" t="str">
        <f t="shared" si="19"/>
        <v>0.0000833333333333333-0.0982437920320344i</v>
      </c>
      <c r="W161" t="e">
        <f t="shared" si="20"/>
        <v>#DIV/0!</v>
      </c>
      <c r="X161" t="e">
        <f t="shared" si="21"/>
        <v>#DIV/0!</v>
      </c>
      <c r="Y161" t="str">
        <f t="shared" si="22"/>
        <v>0.00096+0.0115359282239817i</v>
      </c>
      <c r="Z161" t="e">
        <f t="shared" si="23"/>
        <v>#DIV/0!</v>
      </c>
      <c r="AA161" t="e">
        <f t="shared" si="24"/>
        <v>#DIV/0!</v>
      </c>
      <c r="AB161" t="str">
        <f t="shared" si="25"/>
        <v>0.125238127286432-0.000720462378054661i</v>
      </c>
      <c r="AC161" t="str">
        <f t="shared" si="26"/>
        <v>1.60124837998261+0.208615455509125i</v>
      </c>
      <c r="AD161" t="str">
        <f t="shared" si="27"/>
        <v>0.07684976379587-0.0104621563197339i</v>
      </c>
      <c r="AE161" t="e">
        <f t="shared" si="28"/>
        <v>#DIV/0!</v>
      </c>
      <c r="AF161" t="str">
        <f t="shared" si="29"/>
        <v>-2.43198890933353+2.1779488293665i</v>
      </c>
      <c r="AG161" t="e">
        <f t="shared" si="30"/>
        <v>#DIV/0!</v>
      </c>
      <c r="AH161" t="e">
        <f t="shared" si="31"/>
        <v>#DIV/0!</v>
      </c>
      <c r="AI161" t="e">
        <f t="shared" si="32"/>
        <v>#DIV/0!</v>
      </c>
      <c r="AJ161" t="e">
        <f t="shared" si="33"/>
        <v>#DIV/0!</v>
      </c>
      <c r="AK161"/>
      <c r="AL161"/>
      <c r="AM161"/>
      <c r="AN161"/>
    </row>
    <row r="162" spans="1:40" x14ac:dyDescent="0.3">
      <c r="A162"/>
      <c r="B162">
        <f t="shared" si="34"/>
        <v>2800</v>
      </c>
      <c r="C162" s="186" t="str">
        <f t="shared" si="2"/>
        <v>-0.0138985179638191+0.306702864190398i</v>
      </c>
      <c r="D162" s="158" t="str">
        <f t="shared" si="3"/>
        <v>-2.19647887582913+2.2800107306267i</v>
      </c>
      <c r="E162" t="str">
        <f t="shared" si="4"/>
        <v>26641.2169141675-1251.42036923928i</v>
      </c>
      <c r="F162" t="str">
        <f t="shared" si="5"/>
        <v>0.272598726709546+0.00931016019561063i</v>
      </c>
      <c r="G162" t="str">
        <f t="shared" si="0"/>
        <v>0.272598726709546+0.00931016019561063i</v>
      </c>
      <c r="H162" t="str">
        <f t="shared" si="6"/>
        <v>0.233989548473699+0.198486847109487i</v>
      </c>
      <c r="I162" t="str">
        <f t="shared" si="7"/>
        <v>10.9955742875643i</v>
      </c>
      <c r="J162" t="str">
        <f t="shared" si="1"/>
        <v>0.970054830678743+2.34467866816135i</v>
      </c>
      <c r="K162" t="str">
        <f t="shared" si="8"/>
        <v>4.00419207082409+1.65663888788411i</v>
      </c>
      <c r="L162" t="str">
        <f t="shared" si="9"/>
        <v>0.833240536850519-0.00879328102348247i</v>
      </c>
      <c r="M162" t="str">
        <f t="shared" si="10"/>
        <v>4.83743260767461+1.64784560686063i</v>
      </c>
      <c r="N162" t="str">
        <f t="shared" si="11"/>
        <v>-0.0357941156184623i</v>
      </c>
      <c r="O162" t="str">
        <f t="shared" si="12"/>
        <v>0.99935945903735-0.0357864727596304i</v>
      </c>
      <c r="P162" t="str">
        <f t="shared" si="13"/>
        <v>0.000640540962649983+0.0357864727596304i</v>
      </c>
      <c r="Q162" t="str">
        <f t="shared" si="14"/>
        <v>-0.000640540962649983+7.64285883189664E-06i</v>
      </c>
      <c r="R162" t="str">
        <f t="shared" si="15"/>
        <v>-0.33332858796158-55.8731173021473i</v>
      </c>
      <c r="S162" t="str">
        <f t="shared" si="16"/>
        <v>0.00392802366183401i</v>
      </c>
      <c r="T162" t="str">
        <f t="shared" si="17"/>
        <v>0.219470926823262-0.00130932258067881i</v>
      </c>
      <c r="U162" t="e">
        <f t="shared" si="18"/>
        <v>#DIV/0!</v>
      </c>
      <c r="V162" t="str">
        <f t="shared" si="19"/>
        <v>0.0000833333333333333-0.0947350851737473i</v>
      </c>
      <c r="W162" t="e">
        <f t="shared" si="20"/>
        <v>#DIV/0!</v>
      </c>
      <c r="X162" t="e">
        <f t="shared" si="21"/>
        <v>#DIV/0!</v>
      </c>
      <c r="Y162" t="str">
        <f t="shared" si="22"/>
        <v>0.00096+0.0119631848248699i</v>
      </c>
      <c r="Z162" t="e">
        <f t="shared" si="23"/>
        <v>#DIV/0!</v>
      </c>
      <c r="AA162" t="e">
        <f t="shared" si="24"/>
        <v>#DIV/0!</v>
      </c>
      <c r="AB162" t="str">
        <f t="shared" si="25"/>
        <v>0.12523781458898-0.000747145423631741i</v>
      </c>
      <c r="AC162" t="str">
        <f t="shared" si="26"/>
        <v>1.60706066831066+0.202758316948326i</v>
      </c>
      <c r="AD162" t="str">
        <f t="shared" si="27"/>
        <v>0.0766509379417232-0.0101357471527997i</v>
      </c>
      <c r="AE162" t="e">
        <f t="shared" si="28"/>
        <v>#DIV/0!</v>
      </c>
      <c r="AF162" t="str">
        <f t="shared" si="29"/>
        <v>-2.43046842430283+2.08152388351721i</v>
      </c>
      <c r="AG162" t="e">
        <f t="shared" si="30"/>
        <v>#DIV/0!</v>
      </c>
      <c r="AH162" t="e">
        <f t="shared" si="31"/>
        <v>#DIV/0!</v>
      </c>
      <c r="AI162" t="e">
        <f t="shared" si="32"/>
        <v>#DIV/0!</v>
      </c>
      <c r="AJ162" t="e">
        <f t="shared" si="33"/>
        <v>#DIV/0!</v>
      </c>
      <c r="AK162"/>
      <c r="AL162"/>
      <c r="AM162"/>
      <c r="AN162"/>
    </row>
    <row r="163" spans="1:40" x14ac:dyDescent="0.3">
      <c r="A163"/>
      <c r="B163">
        <f t="shared" si="34"/>
        <v>2900</v>
      </c>
      <c r="C163" s="186" t="str">
        <f t="shared" si="2"/>
        <v>-0.01366684126136+0.296138810899432i</v>
      </c>
      <c r="D163" s="158" t="str">
        <f t="shared" si="3"/>
        <v>-2.19476909713971+2.19647132521015i</v>
      </c>
      <c r="E163" t="str">
        <f t="shared" si="4"/>
        <v>26636.953235559-1295.90652288974i</v>
      </c>
      <c r="F163" t="str">
        <f t="shared" si="5"/>
        <v>0.272607388800341+0.00964255108941268i</v>
      </c>
      <c r="G163" t="str">
        <f t="shared" si="0"/>
        <v>0.272607388800341+0.00964255108941268i</v>
      </c>
      <c r="H163" t="str">
        <f t="shared" si="6"/>
        <v>0.234395794310183+0.205377043146821i</v>
      </c>
      <c r="I163" t="str">
        <f t="shared" si="7"/>
        <v>11.388273369263i</v>
      </c>
      <c r="J163" t="str">
        <f t="shared" si="1"/>
        <v>0.967877694643906+2.42841719202425i</v>
      </c>
      <c r="K163" t="str">
        <f t="shared" si="8"/>
        <v>4.04675004431312+1.61288559336257i</v>
      </c>
      <c r="L163" t="str">
        <f t="shared" si="9"/>
        <v>0.833233790973354-0.00910725304182135i</v>
      </c>
      <c r="M163" t="str">
        <f t="shared" si="10"/>
        <v>4.87998383528647+1.60377834032075i</v>
      </c>
      <c r="N163" t="str">
        <f t="shared" si="11"/>
        <v>-0.0370724768905503i</v>
      </c>
      <c r="O163" t="str">
        <f t="shared" si="12"/>
        <v>0.999312894428698-0.0370639855997391i</v>
      </c>
      <c r="P163" t="str">
        <f t="shared" si="13"/>
        <v>0.000687105571302027+0.0370639855997391i</v>
      </c>
      <c r="Q163" t="str">
        <f t="shared" si="14"/>
        <v>-0.000687105571302027+8.49129081120087E-06i</v>
      </c>
      <c r="R163" t="str">
        <f t="shared" si="15"/>
        <v>-0.333328242940182-53.9463184915615i</v>
      </c>
      <c r="S163" t="str">
        <f t="shared" si="16"/>
        <v>0.00406831022118522i</v>
      </c>
      <c r="T163" t="str">
        <f t="shared" si="17"/>
        <v>0.219470358914533-0.00135608269776325i</v>
      </c>
      <c r="U163" t="e">
        <f t="shared" si="18"/>
        <v>#DIV/0!</v>
      </c>
      <c r="V163" t="str">
        <f t="shared" si="19"/>
        <v>0.0000833333333333333-0.0914683580987903i</v>
      </c>
      <c r="W163" t="e">
        <f t="shared" si="20"/>
        <v>#DIV/0!</v>
      </c>
      <c r="X163" t="e">
        <f t="shared" si="21"/>
        <v>#DIV/0!</v>
      </c>
      <c r="Y163" t="str">
        <f t="shared" si="22"/>
        <v>0.00096+0.0123904414257581i</v>
      </c>
      <c r="Z163" t="e">
        <f t="shared" si="23"/>
        <v>#DIV/0!</v>
      </c>
      <c r="AA163" t="e">
        <f t="shared" si="24"/>
        <v>#DIV/0!</v>
      </c>
      <c r="AB163" t="str">
        <f t="shared" si="25"/>
        <v>0.125237490520324-0.000773828387787153i</v>
      </c>
      <c r="AC163" t="str">
        <f t="shared" si="26"/>
        <v>1.61239797851848+0.197076904668934i</v>
      </c>
      <c r="AD163" t="str">
        <f t="shared" si="27"/>
        <v>0.0764705085751207-0.0098266059169768i</v>
      </c>
      <c r="AE163" t="e">
        <f t="shared" si="28"/>
        <v>#DIV/0!</v>
      </c>
      <c r="AF163" t="str">
        <f t="shared" si="29"/>
        <v>-2.42916489144989+1.99109428206333i</v>
      </c>
      <c r="AG163" t="e">
        <f t="shared" si="30"/>
        <v>#DIV/0!</v>
      </c>
      <c r="AH163" t="e">
        <f t="shared" si="31"/>
        <v>#DIV/0!</v>
      </c>
      <c r="AI163" t="e">
        <f t="shared" si="32"/>
        <v>#DIV/0!</v>
      </c>
      <c r="AJ163" t="e">
        <f t="shared" si="33"/>
        <v>#DIV/0!</v>
      </c>
      <c r="AK163"/>
      <c r="AL163"/>
      <c r="AM163"/>
      <c r="AN163"/>
    </row>
    <row r="164" spans="1:40" x14ac:dyDescent="0.3">
      <c r="A164"/>
      <c r="B164">
        <f t="shared" si="34"/>
        <v>3000</v>
      </c>
      <c r="C164" s="186" t="str">
        <f t="shared" si="2"/>
        <v>-0.0134579238517566+0.286279110172297i</v>
      </c>
      <c r="D164" s="158" t="str">
        <f t="shared" si="3"/>
        <v>-2.19323613484942+2.11833204876124i</v>
      </c>
      <c r="E164" t="str">
        <f t="shared" si="4"/>
        <v>26632.541391346-1340.37091403129i</v>
      </c>
      <c r="F164" t="str">
        <f t="shared" si="5"/>
        <v>0.272616354606863+0.00997492989909245i</v>
      </c>
      <c r="G164" t="str">
        <f t="shared" si="0"/>
        <v>0.272616354606863+0.00997492989909245i</v>
      </c>
      <c r="H164" t="str">
        <f t="shared" si="6"/>
        <v>0.234815864405147+0.21227100083234i</v>
      </c>
      <c r="I164" t="str">
        <f t="shared" si="7"/>
        <v>11.7809724509617i</v>
      </c>
      <c r="J164" t="str">
        <f t="shared" si="1"/>
        <v>0.965624167871006+2.51215571588715i</v>
      </c>
      <c r="K164" t="str">
        <f t="shared" si="8"/>
        <v>4.08590103143673+1.57054149093265i</v>
      </c>
      <c r="L164" t="str">
        <f t="shared" si="9"/>
        <v>0.833226808513789-0.00942121730014518i</v>
      </c>
      <c r="M164" t="str">
        <f t="shared" si="10"/>
        <v>4.91912783995052+1.5611202736325i</v>
      </c>
      <c r="N164" t="str">
        <f t="shared" si="11"/>
        <v>-0.0383508381626382i</v>
      </c>
      <c r="O164" t="str">
        <f t="shared" si="12"/>
        <v>0.9992646967356-0.0383414378696112i</v>
      </c>
      <c r="P164" t="str">
        <f t="shared" si="13"/>
        <v>0.000735303264399967+0.0383414378696112i</v>
      </c>
      <c r="Q164" t="str">
        <f t="shared" si="14"/>
        <v>-0.000735303264399967+9.40029302699819E-06i</v>
      </c>
      <c r="R164" t="str">
        <f t="shared" si="15"/>
        <v>-0.333327885815626-52.1479682001717i</v>
      </c>
      <c r="S164" t="str">
        <f t="shared" si="16"/>
        <v>0.00420859678053643i</v>
      </c>
      <c r="T164" t="str">
        <f t="shared" si="17"/>
        <v>0.219469771078759-0.00140284266710666i</v>
      </c>
      <c r="U164" t="e">
        <f t="shared" si="18"/>
        <v>#DIV/0!</v>
      </c>
      <c r="V164" t="str">
        <f t="shared" si="19"/>
        <v>0.0000833333333333333-0.0884194128288304i</v>
      </c>
      <c r="W164" t="e">
        <f t="shared" si="20"/>
        <v>#DIV/0!</v>
      </c>
      <c r="X164" t="e">
        <f t="shared" si="21"/>
        <v>#DIV/0!</v>
      </c>
      <c r="Y164" t="str">
        <f t="shared" si="22"/>
        <v>0.00096+0.0128176980266464i</v>
      </c>
      <c r="Z164" t="e">
        <f t="shared" si="23"/>
        <v>#DIV/0!</v>
      </c>
      <c r="AA164" t="e">
        <f t="shared" si="24"/>
        <v>#DIV/0!</v>
      </c>
      <c r="AB164" t="str">
        <f t="shared" si="25"/>
        <v>0.125237155080598-0.000800511267636347i</v>
      </c>
      <c r="AC164" t="str">
        <f t="shared" si="26"/>
        <v>1.61730727052235+0.191572444545555i</v>
      </c>
      <c r="AD164" t="str">
        <f t="shared" si="27"/>
        <v>0.0763063328867728-0.00953356376619913i</v>
      </c>
      <c r="AE164" t="e">
        <f t="shared" si="28"/>
        <v>#DIV/0!</v>
      </c>
      <c r="AF164" t="str">
        <f t="shared" si="29"/>
        <v>-2.42805199925457+1.9060610479289i</v>
      </c>
      <c r="AG164" t="e">
        <f t="shared" si="30"/>
        <v>#DIV/0!</v>
      </c>
      <c r="AH164" t="e">
        <f t="shared" si="31"/>
        <v>#DIV/0!</v>
      </c>
      <c r="AI164" t="e">
        <f t="shared" si="32"/>
        <v>#DIV/0!</v>
      </c>
      <c r="AJ164" t="e">
        <f t="shared" si="33"/>
        <v>#DIV/0!</v>
      </c>
      <c r="AK164"/>
      <c r="AL164"/>
      <c r="AM164"/>
      <c r="AN164"/>
    </row>
    <row r="165" spans="1:40" x14ac:dyDescent="0.3">
      <c r="A165"/>
      <c r="B165">
        <f t="shared" si="34"/>
        <v>3100</v>
      </c>
      <c r="C165" s="186" t="str">
        <f t="shared" si="2"/>
        <v>-0.0132688769123811+0.277055627915795i</v>
      </c>
      <c r="D165" s="158" t="str">
        <f t="shared" si="3"/>
        <v>-2.19185784114585+2.0450705430895i</v>
      </c>
      <c r="E165" t="str">
        <f t="shared" si="4"/>
        <v>26627.9815294359-1384.81280466346i</v>
      </c>
      <c r="F165" t="str">
        <f t="shared" si="5"/>
        <v>0.272625624106643+0.0103072962084695i</v>
      </c>
      <c r="G165" t="str">
        <f t="shared" si="0"/>
        <v>0.272625624106643+0.0103072962084695i</v>
      </c>
      <c r="H165" t="str">
        <f t="shared" si="6"/>
        <v>0.235249764964348+0.219168084402789i</v>
      </c>
      <c r="I165" t="str">
        <f t="shared" si="7"/>
        <v>12.1736715326604i</v>
      </c>
      <c r="J165" t="str">
        <f t="shared" si="1"/>
        <v>0.963294250360041+2.59589423975006i</v>
      </c>
      <c r="K165" t="str">
        <f t="shared" si="8"/>
        <v>4.12197748804995+1.52959899272874i</v>
      </c>
      <c r="L165" t="str">
        <f t="shared" si="9"/>
        <v>0.83321958948372-0.00973517353109161i</v>
      </c>
      <c r="M165" t="str">
        <f t="shared" si="10"/>
        <v>4.95519707753367+1.51986381919765i</v>
      </c>
      <c r="N165" t="str">
        <f t="shared" si="11"/>
        <v>-0.0396291994347262i</v>
      </c>
      <c r="O165" t="str">
        <f t="shared" si="12"/>
        <v>0.999214866036821-0.039618827481625i</v>
      </c>
      <c r="P165" t="str">
        <f t="shared" si="13"/>
        <v>0.00078513396317903+0.039618827481625i</v>
      </c>
      <c r="Q165" t="str">
        <f t="shared" si="14"/>
        <v>-0.00078513396317903+0.0000103719531012042i</v>
      </c>
      <c r="R165" t="str">
        <f t="shared" si="15"/>
        <v>-0.333327516582788-50.4656359260814i</v>
      </c>
      <c r="S165" t="str">
        <f t="shared" si="16"/>
        <v>0.00434888333988764i</v>
      </c>
      <c r="T165" t="str">
        <f t="shared" si="17"/>
        <v>0.219469163315771-0.00144960248359301i</v>
      </c>
      <c r="U165" t="e">
        <f t="shared" si="18"/>
        <v>#DIV/0!</v>
      </c>
      <c r="V165" t="str">
        <f t="shared" si="19"/>
        <v>0.0000833333333333333-0.0855671737053203i</v>
      </c>
      <c r="W165" t="e">
        <f t="shared" si="20"/>
        <v>#DIV/0!</v>
      </c>
      <c r="X165" t="e">
        <f t="shared" si="21"/>
        <v>#DIV/0!</v>
      </c>
      <c r="Y165" t="str">
        <f t="shared" si="22"/>
        <v>0.00096+0.0132449546275346i</v>
      </c>
      <c r="Z165" t="e">
        <f t="shared" si="23"/>
        <v>#DIV/0!</v>
      </c>
      <c r="AA165" t="e">
        <f t="shared" si="24"/>
        <v>#DIV/0!</v>
      </c>
      <c r="AB165" t="str">
        <f t="shared" si="25"/>
        <v>0.125236808269704-0.000827194060259937i</v>
      </c>
      <c r="AC165" t="str">
        <f t="shared" si="26"/>
        <v>1.62183028866133+0.186243984130963i</v>
      </c>
      <c r="AD165" t="str">
        <f t="shared" si="27"/>
        <v>0.0761565637861781-0.00925552816621254i</v>
      </c>
      <c r="AE165" t="e">
        <f t="shared" si="28"/>
        <v>#DIV/0!</v>
      </c>
      <c r="AF165" t="str">
        <f t="shared" si="29"/>
        <v>-2.4271076061102+1.82590245868671i</v>
      </c>
      <c r="AG165" t="e">
        <f t="shared" si="30"/>
        <v>#DIV/0!</v>
      </c>
      <c r="AH165" t="e">
        <f t="shared" si="31"/>
        <v>#DIV/0!</v>
      </c>
      <c r="AI165" t="e">
        <f t="shared" si="32"/>
        <v>#DIV/0!</v>
      </c>
      <c r="AJ165" t="e">
        <f t="shared" si="33"/>
        <v>#DIV/0!</v>
      </c>
      <c r="AK165"/>
      <c r="AL165"/>
      <c r="AM165"/>
      <c r="AN165"/>
    </row>
    <row r="166" spans="1:40" x14ac:dyDescent="0.3">
      <c r="A166"/>
      <c r="B166">
        <f t="shared" si="34"/>
        <v>3200</v>
      </c>
      <c r="C166" s="186" t="str">
        <f t="shared" si="2"/>
        <v>-0.0130972557379024+0.268408742466537i</v>
      </c>
      <c r="D166" s="158" t="str">
        <f t="shared" si="3"/>
        <v>-2.19061547311005+1.97622971196593i</v>
      </c>
      <c r="E166" t="str">
        <f t="shared" si="4"/>
        <v>26623.2738026211-1429.23145804058i</v>
      </c>
      <c r="F166" t="str">
        <f t="shared" si="5"/>
        <v>0.272635197276452+0.010639649601416i</v>
      </c>
      <c r="G166" t="str">
        <f t="shared" si="0"/>
        <v>0.272635197276452+0.010639649601416i</v>
      </c>
      <c r="H166" t="str">
        <f t="shared" si="6"/>
        <v>0.235697497930464+0.226067728980823i</v>
      </c>
      <c r="I166" t="str">
        <f t="shared" si="7"/>
        <v>12.5663706143592i</v>
      </c>
      <c r="J166" t="str">
        <f t="shared" si="1"/>
        <v>0.960887942111011+2.67963276361296i</v>
      </c>
      <c r="K166" t="str">
        <f t="shared" si="8"/>
        <v>4.15527513018385+1.49003767343252i</v>
      </c>
      <c r="L166" t="str">
        <f t="shared" si="9"/>
        <v>0.833212133895451-0.0100491214673209i</v>
      </c>
      <c r="M166" t="str">
        <f t="shared" si="10"/>
        <v>4.9884872640793+1.4799885519652i</v>
      </c>
      <c r="N166" t="str">
        <f t="shared" si="11"/>
        <v>-0.0409075607068141i</v>
      </c>
      <c r="O166" t="str">
        <f t="shared" si="12"/>
        <v>0.999163402413793-0.0408961523482608i</v>
      </c>
      <c r="P166" t="str">
        <f t="shared" si="13"/>
        <v>0.000836597586207022+0.0408961523482608i</v>
      </c>
      <c r="Q166" t="str">
        <f t="shared" si="14"/>
        <v>-0.000836597586207022+0.0000114083585533026i</v>
      </c>
      <c r="R166" t="str">
        <f t="shared" si="15"/>
        <v>-0.333327135242361-48.8884449800626i</v>
      </c>
      <c r="S166" t="str">
        <f t="shared" si="16"/>
        <v>0.00448916989923886i</v>
      </c>
      <c r="T166" t="str">
        <f t="shared" si="17"/>
        <v>0.219468535625092-0.00149636214212953i</v>
      </c>
      <c r="U166" t="e">
        <f t="shared" si="18"/>
        <v>#DIV/0!</v>
      </c>
      <c r="V166" t="str">
        <f t="shared" si="19"/>
        <v>0.0000833333333333333-0.0828931995270289i</v>
      </c>
      <c r="W166" t="e">
        <f t="shared" si="20"/>
        <v>#DIV/0!</v>
      </c>
      <c r="X166" t="e">
        <f t="shared" si="21"/>
        <v>#DIV/0!</v>
      </c>
      <c r="Y166" t="str">
        <f t="shared" si="22"/>
        <v>0.00096+0.0136722112284228i</v>
      </c>
      <c r="Z166" t="e">
        <f t="shared" si="23"/>
        <v>#DIV/0!</v>
      </c>
      <c r="AA166" t="e">
        <f t="shared" si="24"/>
        <v>#DIV/0!</v>
      </c>
      <c r="AB166" t="str">
        <f t="shared" si="25"/>
        <v>0.125236450087369-0.00085387676275181i</v>
      </c>
      <c r="AC166" t="str">
        <f t="shared" si="26"/>
        <v>1.626004164093+0.181088959061987i</v>
      </c>
      <c r="AD166" t="str">
        <f t="shared" si="27"/>
        <v>0.0760196035468577-0.00899148228535594i</v>
      </c>
      <c r="AE166" t="e">
        <f t="shared" si="28"/>
        <v>#DIV/0!</v>
      </c>
      <c r="AF166" t="str">
        <f t="shared" si="29"/>
        <v>-2.42631297104051+1.75016198298511i</v>
      </c>
      <c r="AG166" t="e">
        <f t="shared" si="30"/>
        <v>#DIV/0!</v>
      </c>
      <c r="AH166" t="e">
        <f t="shared" si="31"/>
        <v>#DIV/0!</v>
      </c>
      <c r="AI166" t="e">
        <f t="shared" si="32"/>
        <v>#DIV/0!</v>
      </c>
      <c r="AJ166" t="e">
        <f t="shared" si="33"/>
        <v>#DIV/0!</v>
      </c>
      <c r="AK166"/>
      <c r="AL166"/>
      <c r="AM166"/>
      <c r="AN166"/>
    </row>
    <row r="167" spans="1:40" x14ac:dyDescent="0.3">
      <c r="A167"/>
      <c r="B167">
        <f t="shared" si="34"/>
        <v>3300</v>
      </c>
      <c r="C167" s="186" t="str">
        <f t="shared" si="2"/>
        <v>-0.0129409802601034+0.260286055580462i</v>
      </c>
      <c r="D167" s="158" t="str">
        <f t="shared" si="3"/>
        <v>-2.18949308336843+1.9114078387093i</v>
      </c>
      <c r="E167" t="str">
        <f t="shared" si="4"/>
        <v>26618.4183685662-1473.62613871199i</v>
      </c>
      <c r="F167" t="str">
        <f t="shared" si="5"/>
        <v>0.272645074092301+0.0109719896618575i</v>
      </c>
      <c r="G167" t="str">
        <f t="shared" si="0"/>
        <v>0.272645074092301+0.0109719896618575i</v>
      </c>
      <c r="H167" t="str">
        <f t="shared" si="6"/>
        <v>0.236159061645795+0.232969429877389i</v>
      </c>
      <c r="I167" t="str">
        <f t="shared" si="7"/>
        <v>12.9590696960579i</v>
      </c>
      <c r="J167" t="str">
        <f t="shared" si="1"/>
        <v>0.958405243123917+2.76337128747587i</v>
      </c>
      <c r="K167" t="str">
        <f t="shared" si="8"/>
        <v>4.18605722482952+1.45182777662786i</v>
      </c>
      <c r="L167" t="str">
        <f t="shared" si="9"/>
        <v>0.833204441761682-0.0103630608415168i</v>
      </c>
      <c r="M167" t="str">
        <f t="shared" si="10"/>
        <v>5.0192616665912+1.44146471578634i</v>
      </c>
      <c r="N167" t="str">
        <f t="shared" si="11"/>
        <v>-0.042185921978902i</v>
      </c>
      <c r="O167" t="str">
        <f t="shared" si="12"/>
        <v>0.999110305950621-0.0421734103821052i</v>
      </c>
      <c r="P167" t="str">
        <f t="shared" si="13"/>
        <v>0.000889694049378997+0.0421734103821052i</v>
      </c>
      <c r="Q167" t="str">
        <f t="shared" si="14"/>
        <v>-0.000889694049378997+0.0000125115967967993i</v>
      </c>
      <c r="R167" t="str">
        <f t="shared" si="15"/>
        <v>-0.333326741797801-47.406837059706i</v>
      </c>
      <c r="S167" t="str">
        <f t="shared" si="16"/>
        <v>0.00462945645859007i</v>
      </c>
      <c r="T167" t="str">
        <f t="shared" si="17"/>
        <v>0.219467888007383-0.00154312163763661i</v>
      </c>
      <c r="U167" t="e">
        <f t="shared" si="18"/>
        <v>#DIV/0!</v>
      </c>
      <c r="V167" t="str">
        <f t="shared" si="19"/>
        <v>0.0000833333333333333-0.080381284389846i</v>
      </c>
      <c r="W167" t="e">
        <f t="shared" si="20"/>
        <v>#DIV/0!</v>
      </c>
      <c r="X167" t="e">
        <f t="shared" si="21"/>
        <v>#DIV/0!</v>
      </c>
      <c r="Y167" t="str">
        <f t="shared" si="22"/>
        <v>0.00096+0.014099467829311i</v>
      </c>
      <c r="Z167" t="e">
        <f t="shared" si="23"/>
        <v>#DIV/0!</v>
      </c>
      <c r="AA167" t="e">
        <f t="shared" si="24"/>
        <v>#DIV/0!</v>
      </c>
      <c r="AB167" t="str">
        <f t="shared" si="25"/>
        <v>0.125236080533972-0.000880559372213362i</v>
      </c>
      <c r="AC167" t="str">
        <f t="shared" si="26"/>
        <v>1.62986195356349+0.176103633330989i</v>
      </c>
      <c r="AD167" t="str">
        <f t="shared" si="27"/>
        <v>0.0758940654577375-0.00874048260126216i</v>
      </c>
      <c r="AE167" t="e">
        <f t="shared" si="28"/>
        <v>#DIV/0!</v>
      </c>
      <c r="AF167" t="str">
        <f t="shared" si="29"/>
        <v>-2.42565214501422+1.67843840883191i</v>
      </c>
      <c r="AG167" t="e">
        <f t="shared" si="30"/>
        <v>#DIV/0!</v>
      </c>
      <c r="AH167" t="e">
        <f t="shared" si="31"/>
        <v>#DIV/0!</v>
      </c>
      <c r="AI167" t="e">
        <f t="shared" si="32"/>
        <v>#DIV/0!</v>
      </c>
      <c r="AJ167" t="e">
        <f t="shared" si="33"/>
        <v>#DIV/0!</v>
      </c>
      <c r="AK167"/>
      <c r="AL167"/>
      <c r="AM167"/>
      <c r="AN167"/>
    </row>
    <row r="168" spans="1:40" x14ac:dyDescent="0.3">
      <c r="A168"/>
      <c r="B168">
        <f t="shared" si="34"/>
        <v>3400</v>
      </c>
      <c r="C168" s="186" t="str">
        <f t="shared" si="2"/>
        <v>-0.0127982716801092+0.252641330746906i</v>
      </c>
      <c r="D168" s="158" t="str">
        <f t="shared" si="3"/>
        <v>-2.18847703427321+1.850250446594i</v>
      </c>
      <c r="E168" t="str">
        <f t="shared" si="4"/>
        <v>26613.4153897948-1517.99611256221i</v>
      </c>
      <c r="F168" t="str">
        <f t="shared" si="5"/>
        <v>0.27265525452944+0.0113043159737759i</v>
      </c>
      <c r="G168" t="str">
        <f t="shared" si="0"/>
        <v>0.27265525452944+0.0113043159737759i</v>
      </c>
      <c r="H168" t="str">
        <f t="shared" si="6"/>
        <v>0.23663445138125+0.239872733781757i</v>
      </c>
      <c r="I168" t="str">
        <f t="shared" si="7"/>
        <v>13.3517687777566i</v>
      </c>
      <c r="J168" t="str">
        <f t="shared" si="1"/>
        <v>0.955846153398759+2.84710981133877i</v>
      </c>
      <c r="K168" t="str">
        <f t="shared" si="8"/>
        <v>4.21455840179048+1.41493293324418i</v>
      </c>
      <c r="L168" t="str">
        <f t="shared" si="9"/>
        <v>0.833196513095522-0.0106769913863877i</v>
      </c>
      <c r="M168" t="str">
        <f t="shared" si="10"/>
        <v>5.047754914886+1.40425594185779i</v>
      </c>
      <c r="N168" t="str">
        <f t="shared" si="11"/>
        <v>-0.04346428325099i</v>
      </c>
      <c r="O168" t="str">
        <f t="shared" si="12"/>
        <v>0.999055576734073-0.0434505994958537i</v>
      </c>
      <c r="P168" t="str">
        <f t="shared" si="13"/>
        <v>0.00094442326592703+0.0434505994958537i</v>
      </c>
      <c r="Q168" t="str">
        <f t="shared" si="14"/>
        <v>-0.00094442326592703+0.0000136837551363012i</v>
      </c>
      <c r="R168" t="str">
        <f t="shared" si="15"/>
        <v>-0.333326336242956-46.0123783684686i</v>
      </c>
      <c r="S168" t="str">
        <f t="shared" si="16"/>
        <v>0.00476974301794128i</v>
      </c>
      <c r="T168" t="str">
        <f t="shared" si="17"/>
        <v>0.219467220461876-0.00158988096499079i</v>
      </c>
      <c r="U168" t="e">
        <f t="shared" si="18"/>
        <v>#DIV/0!</v>
      </c>
      <c r="V168" t="str">
        <f t="shared" si="19"/>
        <v>0.0000833333333333333-0.0780171289666151i</v>
      </c>
      <c r="W168" t="e">
        <f t="shared" si="20"/>
        <v>#DIV/0!</v>
      </c>
      <c r="X168" t="e">
        <f t="shared" si="21"/>
        <v>#DIV/0!</v>
      </c>
      <c r="Y168" t="str">
        <f t="shared" si="22"/>
        <v>0.00096+0.0145267244301992i</v>
      </c>
      <c r="Z168" t="e">
        <f t="shared" si="23"/>
        <v>#DIV/0!</v>
      </c>
      <c r="AA168" t="e">
        <f t="shared" si="24"/>
        <v>#DIV/0!</v>
      </c>
      <c r="AB168" t="str">
        <f t="shared" si="25"/>
        <v>0.125235699609074-0.000907241885720966i</v>
      </c>
      <c r="AC168" t="str">
        <f t="shared" si="26"/>
        <v>1.63343311802962+0.171283440621121i</v>
      </c>
      <c r="AD168" t="str">
        <f t="shared" si="27"/>
        <v>0.0757787419940708-0.0085016554318166i</v>
      </c>
      <c r="AE168" t="e">
        <f t="shared" si="28"/>
        <v>#DIV/0!</v>
      </c>
      <c r="AF168" t="str">
        <f t="shared" si="29"/>
        <v>-2.42511148565446+1.61037771281224i</v>
      </c>
      <c r="AG168" t="e">
        <f t="shared" si="30"/>
        <v>#DIV/0!</v>
      </c>
      <c r="AH168" t="e">
        <f t="shared" si="31"/>
        <v>#DIV/0!</v>
      </c>
      <c r="AI168" t="e">
        <f t="shared" si="32"/>
        <v>#DIV/0!</v>
      </c>
      <c r="AJ168" t="e">
        <f t="shared" si="33"/>
        <v>#DIV/0!</v>
      </c>
      <c r="AK168"/>
      <c r="AL168"/>
      <c r="AM168"/>
      <c r="AN168"/>
    </row>
    <row r="169" spans="1:40" x14ac:dyDescent="0.3">
      <c r="A169"/>
      <c r="B169">
        <f t="shared" si="34"/>
        <v>3500</v>
      </c>
      <c r="C169" s="186" t="str">
        <f t="shared" si="2"/>
        <v>-0.0126676015854539+0.245433613394665i</v>
      </c>
      <c r="D169" s="158" t="str">
        <f t="shared" si="3"/>
        <v>-2.18755560779992+1.79244355376316i</v>
      </c>
      <c r="E169" t="str">
        <f t="shared" si="4"/>
        <v>26608.2650336761-1562.34064685085i</v>
      </c>
      <c r="F169" t="str">
        <f t="shared" si="5"/>
        <v>0.272665738562361+0.01163662812121i</v>
      </c>
      <c r="G169" t="str">
        <f t="shared" si="0"/>
        <v>0.272665738562361+0.01163662812121i</v>
      </c>
      <c r="H169" t="str">
        <f t="shared" si="6"/>
        <v>0.237123659761756+0.246777231461913i</v>
      </c>
      <c r="I169" t="str">
        <f t="shared" si="7"/>
        <v>13.7444678594553i</v>
      </c>
      <c r="J169" t="str">
        <f t="shared" si="1"/>
        <v>0.953210672935536+2.93084833520168i</v>
      </c>
      <c r="K169" t="str">
        <f t="shared" si="8"/>
        <v>4.24098802393202+1.37931226247694i</v>
      </c>
      <c r="L169" t="str">
        <f t="shared" si="9"/>
        <v>0.833188347910479-0.0109909128346667i</v>
      </c>
      <c r="M169" t="str">
        <f t="shared" si="10"/>
        <v>5.0741763718425+1.36832134964227i</v>
      </c>
      <c r="N169" t="str">
        <f t="shared" si="11"/>
        <v>-0.0447426445230779i</v>
      </c>
      <c r="O169" t="str">
        <f t="shared" si="12"/>
        <v>0.998999214853589-0.0447277176023143i</v>
      </c>
      <c r="P169" t="str">
        <f t="shared" si="13"/>
        <v>0.001000785146411+0.0447277176023143i</v>
      </c>
      <c r="Q169" t="str">
        <f t="shared" si="14"/>
        <v>-0.001000785146411+0.0000149269207635958i</v>
      </c>
      <c r="R169" t="str">
        <f t="shared" si="15"/>
        <v>-0.333325918577208-44.6975989724758i</v>
      </c>
      <c r="S169" t="str">
        <f t="shared" si="16"/>
        <v>0.00491002957729249i</v>
      </c>
      <c r="T169" t="str">
        <f t="shared" si="17"/>
        <v>0.219466532988815-0.00163664011909228i</v>
      </c>
      <c r="U169" t="e">
        <f t="shared" si="18"/>
        <v>#DIV/0!</v>
      </c>
      <c r="V169" t="str">
        <f t="shared" si="19"/>
        <v>0.0000833333333333333-0.075788068138998i</v>
      </c>
      <c r="W169" t="e">
        <f t="shared" si="20"/>
        <v>#DIV/0!</v>
      </c>
      <c r="X169" t="e">
        <f t="shared" si="21"/>
        <v>#DIV/0!</v>
      </c>
      <c r="Y169" t="str">
        <f t="shared" si="22"/>
        <v>0.00096+0.0149539810310874i</v>
      </c>
      <c r="Z169" t="e">
        <f t="shared" si="23"/>
        <v>#DIV/0!</v>
      </c>
      <c r="AA169" t="e">
        <f t="shared" si="24"/>
        <v>#DIV/0!</v>
      </c>
      <c r="AB169" t="str">
        <f t="shared" si="25"/>
        <v>0.125235307312814-0.000933924300364505i</v>
      </c>
      <c r="AC169" t="str">
        <f t="shared" si="26"/>
        <v>1.63674394584625+0.166623248107135i</v>
      </c>
      <c r="AD169" t="str">
        <f t="shared" si="27"/>
        <v>0.0756725783132926-0.00827419287295108i</v>
      </c>
      <c r="AE169" t="e">
        <f t="shared" si="28"/>
        <v>#DIV/0!</v>
      </c>
      <c r="AF169" t="str">
        <f t="shared" si="29"/>
        <v>-2.42467926756168+1.54566632230125i</v>
      </c>
      <c r="AG169" t="e">
        <f t="shared" si="30"/>
        <v>#DIV/0!</v>
      </c>
      <c r="AH169" t="e">
        <f t="shared" si="31"/>
        <v>#DIV/0!</v>
      </c>
      <c r="AI169" t="e">
        <f t="shared" si="32"/>
        <v>#DIV/0!</v>
      </c>
      <c r="AJ169" t="e">
        <f t="shared" si="33"/>
        <v>#DIV/0!</v>
      </c>
      <c r="AK169"/>
      <c r="AL169"/>
      <c r="AM169"/>
      <c r="AN169"/>
    </row>
    <row r="170" spans="1:40" x14ac:dyDescent="0.3">
      <c r="A170"/>
      <c r="B170">
        <f t="shared" si="34"/>
        <v>3600</v>
      </c>
      <c r="C170" s="186" t="str">
        <f t="shared" si="2"/>
        <v>-0.0125476508179963+0.238626497645847i</v>
      </c>
      <c r="D170" s="158" t="str">
        <f t="shared" si="3"/>
        <v>-2.1867186902014+1.73770805167485i</v>
      </c>
      <c r="E170" t="str">
        <f t="shared" si="4"/>
        <v>26602.9674724106-1606.65901025246i</v>
      </c>
      <c r="F170" t="str">
        <f t="shared" si="5"/>
        <v>0.272676526164795+0.011968925688258i</v>
      </c>
      <c r="G170" t="str">
        <f t="shared" si="0"/>
        <v>0.272676526164795+0.011968925688258i</v>
      </c>
      <c r="H170" t="str">
        <f t="shared" si="6"/>
        <v>0.237626677110758+0.253682551681819i</v>
      </c>
      <c r="I170" t="str">
        <f t="shared" si="7"/>
        <v>14.1371669411541i</v>
      </c>
      <c r="J170" t="str">
        <f t="shared" si="1"/>
        <v>0.950498801734248+3.01458685906458i</v>
      </c>
      <c r="K170" t="str">
        <f t="shared" si="8"/>
        <v>4.26553315705838+1.34492198901171i</v>
      </c>
      <c r="L170" t="str">
        <f t="shared" si="9"/>
        <v>0.833179946220463-0.0113048249191128i</v>
      </c>
      <c r="M170" t="str">
        <f t="shared" si="10"/>
        <v>5.09871310327884+1.3336171640926i</v>
      </c>
      <c r="N170" t="str">
        <f t="shared" si="11"/>
        <v>-0.0460210057951659i</v>
      </c>
      <c r="O170" t="str">
        <f t="shared" si="12"/>
        <v>0.998941220401277-0.0460047626144116i</v>
      </c>
      <c r="P170" t="str">
        <f t="shared" si="13"/>
        <v>0.00105877959872303+0.0460047626144116i</v>
      </c>
      <c r="Q170" t="str">
        <f t="shared" si="14"/>
        <v>-0.00105877959872303+0.0000162431807542995i</v>
      </c>
      <c r="R170" t="str">
        <f t="shared" si="15"/>
        <v>-0.333325488805772-43.4558589304782i</v>
      </c>
      <c r="S170" t="str">
        <f t="shared" si="16"/>
        <v>0.00505031613664372i</v>
      </c>
      <c r="T170" t="str">
        <f t="shared" si="17"/>
        <v>0.219465825588307-0.00168339909487045i</v>
      </c>
      <c r="U170" t="e">
        <f t="shared" si="18"/>
        <v>#DIV/0!</v>
      </c>
      <c r="V170" t="str">
        <f t="shared" si="19"/>
        <v>0.0000833333333333333-0.0736828440240257i</v>
      </c>
      <c r="W170" t="e">
        <f t="shared" si="20"/>
        <v>#DIV/0!</v>
      </c>
      <c r="X170" t="e">
        <f t="shared" si="21"/>
        <v>#DIV/0!</v>
      </c>
      <c r="Y170" t="str">
        <f t="shared" si="22"/>
        <v>0.00096+0.0153812376319756i</v>
      </c>
      <c r="Z170" t="e">
        <f t="shared" si="23"/>
        <v>#DIV/0!</v>
      </c>
      <c r="AA170" t="e">
        <f t="shared" si="24"/>
        <v>#DIV/0!</v>
      </c>
      <c r="AB170" t="str">
        <f t="shared" si="25"/>
        <v>0.125234903645254-0.000960606613250497i</v>
      </c>
      <c r="AC170" t="str">
        <f t="shared" si="26"/>
        <v>1.63981792567129+0.162117559518717i</v>
      </c>
      <c r="AD170" t="str">
        <f t="shared" si="27"/>
        <v>0.075574650109263-0.00805734846753571i</v>
      </c>
      <c r="AE170" t="e">
        <f t="shared" si="28"/>
        <v>#DIV/0!</v>
      </c>
      <c r="AF170" t="str">
        <f t="shared" si="29"/>
        <v>-2.42434536731216+1.48402549999303i</v>
      </c>
      <c r="AG170" t="e">
        <f t="shared" si="30"/>
        <v>#DIV/0!</v>
      </c>
      <c r="AH170" t="e">
        <f t="shared" si="31"/>
        <v>#DIV/0!</v>
      </c>
      <c r="AI170" t="e">
        <f t="shared" si="32"/>
        <v>#DIV/0!</v>
      </c>
      <c r="AJ170" t="e">
        <f t="shared" si="33"/>
        <v>#DIV/0!</v>
      </c>
      <c r="AK170"/>
      <c r="AL170"/>
      <c r="AM170"/>
      <c r="AN170"/>
    </row>
    <row r="171" spans="1:40" x14ac:dyDescent="0.3">
      <c r="A171"/>
      <c r="B171">
        <f t="shared" si="34"/>
        <v>3700</v>
      </c>
      <c r="C171" s="186" t="str">
        <f t="shared" si="2"/>
        <v>-0.0124372760142349+0.232187511909789i</v>
      </c>
      <c r="D171" s="158" t="str">
        <f t="shared" si="3"/>
        <v>-2.18595751548361+1.68579499465544i</v>
      </c>
      <c r="E171" t="str">
        <f t="shared" si="4"/>
        <v>26597.5228830164-1650.95047289612i</v>
      </c>
      <c r="F171" t="str">
        <f t="shared" si="5"/>
        <v>0.272687617309714+0.0123012082590789i</v>
      </c>
      <c r="G171" t="str">
        <f t="shared" si="0"/>
        <v>0.272687617309714+0.0123012082590789i</v>
      </c>
      <c r="H171" t="str">
        <f t="shared" si="6"/>
        <v>0.238143491731095+0.260588356105485i</v>
      </c>
      <c r="I171" t="str">
        <f t="shared" si="7"/>
        <v>14.5298660228528i</v>
      </c>
      <c r="J171" t="str">
        <f t="shared" si="1"/>
        <v>0.947710539794897+3.0983253829275i</v>
      </c>
      <c r="K171" t="str">
        <f t="shared" si="8"/>
        <v>4.28836118107736+1.3117166815818i</v>
      </c>
      <c r="L171" t="str">
        <f t="shared" si="9"/>
        <v>0.83317130803979-0.0116187273725119i</v>
      </c>
      <c r="M171" t="str">
        <f t="shared" si="10"/>
        <v>5.12153248911715+1.30009795420929i</v>
      </c>
      <c r="N171" t="str">
        <f t="shared" si="11"/>
        <v>-0.0472993670672538i</v>
      </c>
      <c r="O171" t="str">
        <f t="shared" si="12"/>
        <v>0.99888159347191-0.047281732445189i</v>
      </c>
      <c r="P171" t="str">
        <f t="shared" si="13"/>
        <v>0.00111840652809003+0.047281732445189i</v>
      </c>
      <c r="Q171" t="str">
        <f t="shared" si="14"/>
        <v>-0.00111840652809003+0.0000176346220648049i</v>
      </c>
      <c r="R171" t="str">
        <f t="shared" si="15"/>
        <v>-0.333325046926801-42.2812361326003i</v>
      </c>
      <c r="S171" t="str">
        <f t="shared" si="16"/>
        <v>0.00519060269599493i</v>
      </c>
      <c r="T171" t="str">
        <f t="shared" si="17"/>
        <v>0.219465098259873-0.00173015788722089i</v>
      </c>
      <c r="U171" t="e">
        <f t="shared" si="18"/>
        <v>#DIV/0!</v>
      </c>
      <c r="V171" t="str">
        <f t="shared" si="19"/>
        <v>0.0000833333333333333-0.07169141580716i</v>
      </c>
      <c r="W171" t="e">
        <f t="shared" si="20"/>
        <v>#DIV/0!</v>
      </c>
      <c r="X171" t="e">
        <f t="shared" si="21"/>
        <v>#DIV/0!</v>
      </c>
      <c r="Y171" t="str">
        <f t="shared" si="22"/>
        <v>0.00096+0.0158084942328638i</v>
      </c>
      <c r="Z171" t="e">
        <f t="shared" si="23"/>
        <v>#DIV/0!</v>
      </c>
      <c r="AA171" t="e">
        <f t="shared" si="24"/>
        <v>#DIV/0!</v>
      </c>
      <c r="AB171" t="str">
        <f t="shared" si="25"/>
        <v>0.125234488606119-0.000987288821466188i</v>
      </c>
      <c r="AC171" t="str">
        <f t="shared" si="26"/>
        <v>1.64267607433121+0.157760670657981i</v>
      </c>
      <c r="AD171" t="str">
        <f t="shared" si="27"/>
        <v>0.0754841450465635-0.00785043282091184i</v>
      </c>
      <c r="AE171" t="e">
        <f t="shared" si="28"/>
        <v>#DIV/0!</v>
      </c>
      <c r="AF171" t="str">
        <f t="shared" si="29"/>
        <v>-2.42410100721471+1.42520663854996i</v>
      </c>
      <c r="AG171" t="e">
        <f t="shared" si="30"/>
        <v>#DIV/0!</v>
      </c>
      <c r="AH171" t="e">
        <f t="shared" si="31"/>
        <v>#DIV/0!</v>
      </c>
      <c r="AI171" t="e">
        <f t="shared" si="32"/>
        <v>#DIV/0!</v>
      </c>
      <c r="AJ171" t="e">
        <f t="shared" si="33"/>
        <v>#DIV/0!</v>
      </c>
      <c r="AK171"/>
      <c r="AL171"/>
      <c r="AM171"/>
      <c r="AN171"/>
    </row>
    <row r="172" spans="1:40" x14ac:dyDescent="0.3">
      <c r="A172"/>
      <c r="B172">
        <f t="shared" si="34"/>
        <v>3800</v>
      </c>
      <c r="C172" s="186" t="str">
        <f t="shared" si="2"/>
        <v>-0.0123354822250104+0.226087601438552i</v>
      </c>
      <c r="D172" s="158" t="str">
        <f t="shared" si="3"/>
        <v>-2.18526445548994+1.63648163282505i</v>
      </c>
      <c r="E172" t="str">
        <f t="shared" si="4"/>
        <v>26591.9314473139-1695.21430640495i</v>
      </c>
      <c r="F172" t="str">
        <f t="shared" si="5"/>
        <v>0.27269901196933+0.012633475417894i</v>
      </c>
      <c r="G172" t="str">
        <f t="shared" si="0"/>
        <v>0.27269901196933+0.012633475417894i</v>
      </c>
      <c r="H172" t="str">
        <f t="shared" si="6"/>
        <v>0.238674090135478+0.267494335006121i</v>
      </c>
      <c r="I172" t="str">
        <f t="shared" si="7"/>
        <v>14.9225651045515i</v>
      </c>
      <c r="J172" t="str">
        <f t="shared" si="1"/>
        <v>0.94484588711748+3.18206390679039i</v>
      </c>
      <c r="K172" t="str">
        <f t="shared" si="8"/>
        <v>4.3096220824922+1.27965019526607i</v>
      </c>
      <c r="L172" t="str">
        <f t="shared" si="9"/>
        <v>0.833162433383175-0.0119326199276768i</v>
      </c>
      <c r="M172" t="str">
        <f t="shared" si="10"/>
        <v>5.14278451587538+1.26771757533839i</v>
      </c>
      <c r="N172" t="str">
        <f t="shared" si="11"/>
        <v>-0.0485777283393417i</v>
      </c>
      <c r="O172" t="str">
        <f t="shared" si="12"/>
        <v>0.998820334162932-0.0485586250078132i</v>
      </c>
      <c r="P172" t="str">
        <f t="shared" si="13"/>
        <v>0.00117966583706797+0.0485586250078132i</v>
      </c>
      <c r="Q172" t="str">
        <f t="shared" si="14"/>
        <v>-0.00117966583706797+0.0000191033315284986i</v>
      </c>
      <c r="R172" t="str">
        <f t="shared" si="15"/>
        <v>-0.33332459294061-41.1684318490784i</v>
      </c>
      <c r="S172" t="str">
        <f t="shared" si="16"/>
        <v>0.00533088925534614i</v>
      </c>
      <c r="T172" t="str">
        <f t="shared" si="17"/>
        <v>0.219464351003702-0.00177691649104972i</v>
      </c>
      <c r="U172" t="e">
        <f t="shared" si="18"/>
        <v>#DIV/0!</v>
      </c>
      <c r="V172" t="str">
        <f t="shared" si="19"/>
        <v>0.0000833333333333333-0.0698047996017083i</v>
      </c>
      <c r="W172" t="e">
        <f t="shared" si="20"/>
        <v>#DIV/0!</v>
      </c>
      <c r="X172" t="e">
        <f t="shared" si="21"/>
        <v>#DIV/0!</v>
      </c>
      <c r="Y172" t="str">
        <f t="shared" si="22"/>
        <v>0.00096+0.0162357508337521i</v>
      </c>
      <c r="Z172" t="e">
        <f t="shared" si="23"/>
        <v>#DIV/0!</v>
      </c>
      <c r="AA172" t="e">
        <f t="shared" si="24"/>
        <v>#DIV/0!</v>
      </c>
      <c r="AB172" t="str">
        <f t="shared" si="25"/>
        <v>0.125234062195518-0.00101397092210483i</v>
      </c>
      <c r="AC172" t="str">
        <f t="shared" si="26"/>
        <v>1.64533722467812+0.153546787718531i</v>
      </c>
      <c r="AD172" t="str">
        <f t="shared" si="27"/>
        <v>0.0754003471442445-0.00765280930262121i</v>
      </c>
      <c r="AE172" t="e">
        <f t="shared" si="28"/>
        <v>#DIV/0!</v>
      </c>
      <c r="AF172" t="str">
        <f t="shared" si="29"/>
        <v>-2.42393854562542+1.36898729781893i</v>
      </c>
      <c r="AG172" t="e">
        <f t="shared" si="30"/>
        <v>#DIV/0!</v>
      </c>
      <c r="AH172" t="e">
        <f t="shared" si="31"/>
        <v>#DIV/0!</v>
      </c>
      <c r="AI172" t="e">
        <f t="shared" si="32"/>
        <v>#DIV/0!</v>
      </c>
      <c r="AJ172" t="e">
        <f t="shared" si="33"/>
        <v>#DIV/0!</v>
      </c>
      <c r="AK172"/>
      <c r="AL172"/>
      <c r="AM172"/>
      <c r="AN172"/>
    </row>
    <row r="173" spans="1:40" x14ac:dyDescent="0.3">
      <c r="A173"/>
      <c r="B173">
        <f t="shared" si="34"/>
        <v>3900</v>
      </c>
      <c r="C173" s="186" t="str">
        <f t="shared" si="2"/>
        <v>-0.0122414003842472+0.220300690450442i</v>
      </c>
      <c r="D173" s="158" t="str">
        <f t="shared" si="3"/>
        <v>-2.18463284716165+1.58956805504447i</v>
      </c>
      <c r="E173" t="str">
        <f t="shared" si="4"/>
        <v>26586.1933519108-1739.44978393539i</v>
      </c>
      <c r="F173" t="str">
        <f t="shared" si="5"/>
        <v>0.272710710115099+0.0129657267489896i</v>
      </c>
      <c r="G173" t="str">
        <f t="shared" si="0"/>
        <v>0.272710710115099+0.0129657267489896i</v>
      </c>
      <c r="H173" t="str">
        <f t="shared" si="6"/>
        <v>0.239218457236755+0.274400203635999i</v>
      </c>
      <c r="I173" t="str">
        <f t="shared" si="7"/>
        <v>15.3152641862502i</v>
      </c>
      <c r="J173" t="str">
        <f t="shared" si="1"/>
        <v>0.941904843702+3.26580243065331i</v>
      </c>
      <c r="K173" t="str">
        <f t="shared" si="8"/>
        <v>4.32945046551009+1.24867638218276i</v>
      </c>
      <c r="L173" t="str">
        <f t="shared" si="9"/>
        <v>0.833153322265738-0.0122465023174486i</v>
      </c>
      <c r="M173" t="str">
        <f t="shared" si="10"/>
        <v>5.16260378777583+1.23642987986531i</v>
      </c>
      <c r="N173" t="str">
        <f t="shared" si="11"/>
        <v>-0.0498560896114297i</v>
      </c>
      <c r="O173" t="str">
        <f t="shared" si="12"/>
        <v>0.998757442574453-0.049835438215577i</v>
      </c>
      <c r="P173" t="str">
        <f t="shared" si="13"/>
        <v>0.00124255742554702+0.049835438215577i</v>
      </c>
      <c r="Q173" t="str">
        <f t="shared" si="14"/>
        <v>-0.00124255742554702+0.0000206513958526944i</v>
      </c>
      <c r="R173" t="str">
        <f t="shared" si="15"/>
        <v>-0.333324126842752-40.1126908095417i</v>
      </c>
      <c r="S173" t="str">
        <f t="shared" si="16"/>
        <v>0.00547117581469737i</v>
      </c>
      <c r="T173" t="str">
        <f t="shared" si="17"/>
        <v>0.219463583819598-0.00182367490123718i</v>
      </c>
      <c r="U173" t="e">
        <f t="shared" si="18"/>
        <v>#DIV/0!</v>
      </c>
      <c r="V173" t="str">
        <f t="shared" si="19"/>
        <v>0.0000833333333333333-0.0680149329452546i</v>
      </c>
      <c r="W173" t="e">
        <f t="shared" si="20"/>
        <v>#DIV/0!</v>
      </c>
      <c r="X173" t="e">
        <f t="shared" si="21"/>
        <v>#DIV/0!</v>
      </c>
      <c r="Y173" t="str">
        <f t="shared" si="22"/>
        <v>0.00096+0.0166630074346403i</v>
      </c>
      <c r="Z173" t="e">
        <f t="shared" si="23"/>
        <v>#DIV/0!</v>
      </c>
      <c r="AA173" t="e">
        <f t="shared" si="24"/>
        <v>#DIV/0!</v>
      </c>
      <c r="AB173" t="str">
        <f t="shared" si="25"/>
        <v>0.125233624413339-0.00104065291224491i</v>
      </c>
      <c r="AC173" t="str">
        <f t="shared" si="26"/>
        <v>1.64781827810847+0.149470116521967i</v>
      </c>
      <c r="AD173" t="str">
        <f t="shared" si="27"/>
        <v>0.0753226235963267-0.007463889921191i</v>
      </c>
      <c r="AE173" t="e">
        <f t="shared" si="28"/>
        <v>#DIV/0!</v>
      </c>
      <c r="AF173" t="str">
        <f t="shared" si="29"/>
        <v>-2.4238513043984+1.31516785140847i</v>
      </c>
      <c r="AG173" t="e">
        <f t="shared" si="30"/>
        <v>#DIV/0!</v>
      </c>
      <c r="AH173" t="e">
        <f t="shared" si="31"/>
        <v>#DIV/0!</v>
      </c>
      <c r="AI173" t="e">
        <f t="shared" si="32"/>
        <v>#DIV/0!</v>
      </c>
      <c r="AJ173" t="e">
        <f t="shared" si="33"/>
        <v>#DIV/0!</v>
      </c>
      <c r="AK173"/>
      <c r="AL173"/>
      <c r="AM173"/>
      <c r="AN173"/>
    </row>
    <row r="174" spans="1:40" x14ac:dyDescent="0.3">
      <c r="A174"/>
      <c r="B174">
        <f t="shared" si="34"/>
        <v>4000</v>
      </c>
      <c r="C174" s="186" t="str">
        <f t="shared" si="2"/>
        <v>-0.0121542686695728+0.214803309904651i</v>
      </c>
      <c r="D174" s="158" t="str">
        <f t="shared" si="3"/>
        <v>-2.18405684963587+1.54487433518749i</v>
      </c>
      <c r="E174" t="str">
        <f t="shared" si="4"/>
        <v>26580.3087881869-1783.65618021632i</v>
      </c>
      <c r="F174" t="str">
        <f t="shared" si="5"/>
        <v>0.272722711717714+0.0132979618367176i</v>
      </c>
      <c r="G174" t="str">
        <f t="shared" si="0"/>
        <v>0.272722711717714+0.0132979618367176i</v>
      </c>
      <c r="H174" t="str">
        <f t="shared" si="6"/>
        <v>0.239776576505961+0.281305699141392i</v>
      </c>
      <c r="I174" t="str">
        <f t="shared" si="7"/>
        <v>15.707963267949i</v>
      </c>
      <c r="J174" t="str">
        <f t="shared" si="1"/>
        <v>0.938887409548455+3.34954095451621i</v>
      </c>
      <c r="K174" t="str">
        <f t="shared" si="8"/>
        <v>4.34796731577896+1.21874962132018i</v>
      </c>
      <c r="L174" t="str">
        <f t="shared" si="9"/>
        <v>0.833143974702999-0.0125603742746974i</v>
      </c>
      <c r="M174" t="str">
        <f t="shared" si="10"/>
        <v>5.18111129048196+1.20618924704548i</v>
      </c>
      <c r="N174" t="str">
        <f t="shared" si="11"/>
        <v>-0.0511344508835176i</v>
      </c>
      <c r="O174" t="str">
        <f t="shared" si="12"/>
        <v>0.998692918809251-0.0511121699819029i</v>
      </c>
      <c r="P174" t="str">
        <f t="shared" si="13"/>
        <v>0.00130708119074896+0.0511121699819029i</v>
      </c>
      <c r="Q174" t="str">
        <f t="shared" si="14"/>
        <v>-0.00130708119074896+0.0000222809016146991i</v>
      </c>
      <c r="R174" t="str">
        <f t="shared" si="15"/>
        <v>-0.333323648638848-39.1097332706872i</v>
      </c>
      <c r="S174" t="str">
        <f t="shared" si="16"/>
        <v>0.00561146237404858i</v>
      </c>
      <c r="T174" t="str">
        <f t="shared" si="17"/>
        <v>0.219462796707537-0.00187043311271748i</v>
      </c>
      <c r="U174" t="e">
        <f t="shared" si="18"/>
        <v>#DIV/0!</v>
      </c>
      <c r="V174" t="str">
        <f t="shared" si="19"/>
        <v>0.0000833333333333333-0.0663145596216231i</v>
      </c>
      <c r="W174" t="e">
        <f t="shared" si="20"/>
        <v>#DIV/0!</v>
      </c>
      <c r="X174" t="e">
        <f t="shared" si="21"/>
        <v>#DIV/0!</v>
      </c>
      <c r="Y174" t="str">
        <f t="shared" si="22"/>
        <v>0.00096+0.0170902640355285i</v>
      </c>
      <c r="Z174" t="e">
        <f t="shared" si="23"/>
        <v>#DIV/0!</v>
      </c>
      <c r="AA174" t="e">
        <f t="shared" si="24"/>
        <v>#DIV/0!</v>
      </c>
      <c r="AB174" t="str">
        <f t="shared" si="25"/>
        <v>0.125233175259568-0.00106733478899571i</v>
      </c>
      <c r="AC174" t="str">
        <f t="shared" si="26"/>
        <v>1.65013442602574+0.145524929045463i</v>
      </c>
      <c r="AD174" t="str">
        <f t="shared" si="27"/>
        <v>0.0752504136132963-0.00728313142321226i</v>
      </c>
      <c r="AE174" t="e">
        <f t="shared" si="28"/>
        <v>#DIV/0!</v>
      </c>
      <c r="AF174" t="str">
        <f t="shared" si="29"/>
        <v>-2.42383342614183+1.2635686360461i</v>
      </c>
      <c r="AG174" t="e">
        <f t="shared" si="30"/>
        <v>#DIV/0!</v>
      </c>
      <c r="AH174" t="e">
        <f t="shared" si="31"/>
        <v>#DIV/0!</v>
      </c>
      <c r="AI174" t="e">
        <f t="shared" si="32"/>
        <v>#DIV/0!</v>
      </c>
      <c r="AJ174" t="e">
        <f t="shared" si="33"/>
        <v>#DIV/0!</v>
      </c>
      <c r="AK174"/>
      <c r="AL174"/>
      <c r="AM174"/>
      <c r="AN174"/>
    </row>
    <row r="175" spans="1:40" x14ac:dyDescent="0.3">
      <c r="A175"/>
      <c r="B175">
        <f t="shared" si="34"/>
        <v>4100</v>
      </c>
      <c r="C175" s="186" t="str">
        <f t="shared" si="2"/>
        <v>-0.0120734170050808+0.209574279723986i</v>
      </c>
      <c r="D175" s="158" t="str">
        <f t="shared" si="3"/>
        <v>-2.18353132543347+1.50223809584841i</v>
      </c>
      <c r="E175" t="str">
        <f t="shared" si="4"/>
        <v>26574.2779522781-1827.83277158799i</v>
      </c>
      <c r="F175" t="str">
        <f t="shared" si="5"/>
        <v>0.272735016747111+0.0136301802654977i</v>
      </c>
      <c r="G175" t="str">
        <f t="shared" si="0"/>
        <v>0.272735016747111+0.0136301802654977i</v>
      </c>
      <c r="H175" t="str">
        <f t="shared" si="6"/>
        <v>0.240348430104338+0.288210577929615i</v>
      </c>
      <c r="I175" t="str">
        <f t="shared" si="7"/>
        <v>16.1006623496477i</v>
      </c>
      <c r="J175" t="str">
        <f t="shared" si="1"/>
        <v>0.935793584656845+3.43327947837912i</v>
      </c>
      <c r="K175" t="str">
        <f t="shared" si="8"/>
        <v>4.36528154731983+1.1898252073354i</v>
      </c>
      <c r="L175" t="str">
        <f t="shared" si="9"/>
        <v>0.833134390710882-0.0128742355323228i</v>
      </c>
      <c r="M175" t="str">
        <f t="shared" si="10"/>
        <v>5.19841593803071+1.17695097180308i</v>
      </c>
      <c r="N175" t="str">
        <f t="shared" si="11"/>
        <v>-0.0524128121556056i</v>
      </c>
      <c r="O175" t="str">
        <f t="shared" si="12"/>
        <v>0.998626762972771-0.0523888182203465i</v>
      </c>
      <c r="P175" t="str">
        <f t="shared" si="13"/>
        <v>0.00137323702722902+0.0523888182203465i</v>
      </c>
      <c r="Q175" t="str">
        <f t="shared" si="14"/>
        <v>-0.00137323702722902+0.0000239939352590993i</v>
      </c>
      <c r="R175" t="str">
        <f t="shared" si="15"/>
        <v>-0.333323158323296-38.1556970251205i</v>
      </c>
      <c r="S175" t="str">
        <f t="shared" si="16"/>
        <v>0.00575174893339979i</v>
      </c>
      <c r="T175" t="str">
        <f t="shared" si="17"/>
        <v>0.219461989667362-0.00191719112036347i</v>
      </c>
      <c r="U175" t="e">
        <f t="shared" si="18"/>
        <v>#DIV/0!</v>
      </c>
      <c r="V175" t="str">
        <f t="shared" si="19"/>
        <v>0.0000833333333333333-0.0646971313381688i</v>
      </c>
      <c r="W175" t="e">
        <f t="shared" si="20"/>
        <v>#DIV/0!</v>
      </c>
      <c r="X175" t="e">
        <f t="shared" si="21"/>
        <v>#DIV/0!</v>
      </c>
      <c r="Y175" t="str">
        <f t="shared" si="22"/>
        <v>0.00096+0.0175175206364167i</v>
      </c>
      <c r="Z175" t="e">
        <f t="shared" si="23"/>
        <v>#DIV/0!</v>
      </c>
      <c r="AA175" t="e">
        <f t="shared" si="24"/>
        <v>#DIV/0!</v>
      </c>
      <c r="AB175" t="str">
        <f t="shared" si="25"/>
        <v>0.125232714734116-0.0010940165494315i</v>
      </c>
      <c r="AC175" t="str">
        <f t="shared" si="26"/>
        <v>1.6522993440777+0.141705612240822i</v>
      </c>
      <c r="AD175" t="str">
        <f t="shared" si="27"/>
        <v>0.0751832189441619-0.00711003164302974i</v>
      </c>
      <c r="AE175" t="e">
        <f t="shared" si="28"/>
        <v>#DIV/0!</v>
      </c>
      <c r="AF175" t="str">
        <f t="shared" si="29"/>
        <v>-2.42387975553781+1.2140275179188i</v>
      </c>
      <c r="AG175" t="e">
        <f t="shared" si="30"/>
        <v>#DIV/0!</v>
      </c>
      <c r="AH175" t="e">
        <f t="shared" si="31"/>
        <v>#DIV/0!</v>
      </c>
      <c r="AI175" t="e">
        <f t="shared" si="32"/>
        <v>#DIV/0!</v>
      </c>
      <c r="AJ175" t="e">
        <f t="shared" si="33"/>
        <v>#DIV/0!</v>
      </c>
      <c r="AK175"/>
      <c r="AL175"/>
      <c r="AM175"/>
      <c r="AN175"/>
    </row>
    <row r="176" spans="1:40" x14ac:dyDescent="0.3">
      <c r="A176"/>
      <c r="B176">
        <f t="shared" si="34"/>
        <v>4200</v>
      </c>
      <c r="C176" s="186" t="str">
        <f t="shared" si="2"/>
        <v>-0.0119982541151506+0.20459443639539i</v>
      </c>
      <c r="D176" s="158" t="str">
        <f t="shared" si="3"/>
        <v>-2.18305174120508+1.46151241994604i</v>
      </c>
      <c r="E176" t="str">
        <f t="shared" si="4"/>
        <v>26568.10104506-1871.97883604078i</v>
      </c>
      <c r="F176" t="str">
        <f t="shared" si="5"/>
        <v>0.272747625172468+0.0139623816198194i</v>
      </c>
      <c r="G176" t="str">
        <f t="shared" si="0"/>
        <v>0.272747625172468+0.0139623816198194i</v>
      </c>
      <c r="H176" t="str">
        <f t="shared" si="6"/>
        <v>0.240933998994239+0.295114613412829i</v>
      </c>
      <c r="I176" t="str">
        <f t="shared" si="7"/>
        <v>16.4933614313464i</v>
      </c>
      <c r="J176" t="str">
        <f t="shared" si="1"/>
        <v>0.932623369027171+3.51701800224202i</v>
      </c>
      <c r="K176" t="str">
        <f t="shared" si="8"/>
        <v>4.38149135984747+1.16185962960084i</v>
      </c>
      <c r="L176" t="str">
        <f t="shared" si="9"/>
        <v>0.833124570305713-0.0131880858232545i</v>
      </c>
      <c r="M176" t="str">
        <f t="shared" si="10"/>
        <v>5.21461593015318+1.14867154377759i</v>
      </c>
      <c r="N176" t="str">
        <f t="shared" si="11"/>
        <v>-0.0536911734276935i</v>
      </c>
      <c r="O176" t="str">
        <f t="shared" si="12"/>
        <v>0.998558975173126-0.0536653808445999i</v>
      </c>
      <c r="P176" t="str">
        <f t="shared" si="13"/>
        <v>0.00144102482687403+0.0536653808445999i</v>
      </c>
      <c r="Q176" t="str">
        <f t="shared" si="14"/>
        <v>-0.00144102482687403+0.0000257925830935979i</v>
      </c>
      <c r="R176" t="str">
        <f t="shared" si="15"/>
        <v>-0.333322655900687-37.2470876947571i</v>
      </c>
      <c r="S176" t="str">
        <f t="shared" si="16"/>
        <v>0.00589203549275099i</v>
      </c>
      <c r="T176" t="str">
        <f t="shared" si="17"/>
        <v>0.219461162699117-0.00196394891910487i</v>
      </c>
      <c r="U176" t="e">
        <f t="shared" si="18"/>
        <v>#DIV/0!</v>
      </c>
      <c r="V176" t="str">
        <f t="shared" si="19"/>
        <v>0.0000833333333333333-0.0631567234491646i</v>
      </c>
      <c r="W176" t="e">
        <f t="shared" si="20"/>
        <v>#DIV/0!</v>
      </c>
      <c r="X176" t="e">
        <f t="shared" si="21"/>
        <v>#DIV/0!</v>
      </c>
      <c r="Y176" t="str">
        <f t="shared" si="22"/>
        <v>0.00096+0.0179447772373049i</v>
      </c>
      <c r="Z176" t="e">
        <f t="shared" si="23"/>
        <v>#DIV/0!</v>
      </c>
      <c r="AA176" t="e">
        <f t="shared" si="24"/>
        <v>#DIV/0!</v>
      </c>
      <c r="AB176" t="str">
        <f t="shared" si="25"/>
        <v>0.125232242837008-0.001120698190659i</v>
      </c>
      <c r="AC176" t="str">
        <f t="shared" si="26"/>
        <v>1.65432536258745+0.138006703072412i</v>
      </c>
      <c r="AD176" t="str">
        <f t="shared" si="27"/>
        <v>0.0751205958010831-0.0069441261131572i</v>
      </c>
      <c r="AE176" t="e">
        <f t="shared" si="28"/>
        <v>#DIV/0!</v>
      </c>
      <c r="AF176" t="str">
        <f t="shared" si="29"/>
        <v>-2.42398574019932+1.16639780653321i</v>
      </c>
      <c r="AG176" t="e">
        <f t="shared" si="30"/>
        <v>#DIV/0!</v>
      </c>
      <c r="AH176" t="e">
        <f t="shared" si="31"/>
        <v>#DIV/0!</v>
      </c>
      <c r="AI176" t="e">
        <f t="shared" si="32"/>
        <v>#DIV/0!</v>
      </c>
      <c r="AJ176" t="e">
        <f t="shared" si="33"/>
        <v>#DIV/0!</v>
      </c>
      <c r="AK176"/>
      <c r="AL176"/>
      <c r="AM176"/>
      <c r="AN176"/>
    </row>
    <row r="177" spans="1:40" x14ac:dyDescent="0.3">
      <c r="A177"/>
      <c r="B177">
        <f t="shared" si="34"/>
        <v>4300</v>
      </c>
      <c r="C177" s="186" t="str">
        <f t="shared" si="2"/>
        <v>-0.0119282566604489+0.199846398564588i</v>
      </c>
      <c r="D177" s="158" t="str">
        <f t="shared" si="3"/>
        <v>-2.18261408444035+1.42256405361598i</v>
      </c>
      <c r="E177" t="str">
        <f t="shared" si="4"/>
        <v>26561.7782721313-1916.09365325373i</v>
      </c>
      <c r="F177" t="str">
        <f t="shared" si="5"/>
        <v>0.272760536962205+0.0142945654842432i</v>
      </c>
      <c r="G177" t="str">
        <f t="shared" si="0"/>
        <v>0.272760536962205+0.0142945654842432i</v>
      </c>
      <c r="H177" t="str">
        <f t="shared" si="6"/>
        <v>0.241533263032832+0.302017594067272i</v>
      </c>
      <c r="I177" t="str">
        <f t="shared" si="7"/>
        <v>16.8860605130451i</v>
      </c>
      <c r="J177" t="str">
        <f t="shared" si="1"/>
        <v>0.929376762659433+3.60075652610493i</v>
      </c>
      <c r="K177" t="str">
        <f t="shared" si="8"/>
        <v>4.3966854304839+1.13481076606843i</v>
      </c>
      <c r="L177" t="str">
        <f t="shared" si="9"/>
        <v>0.833114513504219-0.0135019248804538i</v>
      </c>
      <c r="M177" t="str">
        <f t="shared" si="10"/>
        <v>5.22979994398812+1.12130884118798i</v>
      </c>
      <c r="N177" t="str">
        <f t="shared" si="11"/>
        <v>-0.0549695346997814i</v>
      </c>
      <c r="O177" t="str">
        <f t="shared" si="12"/>
        <v>0.998489555521095-0.0549418557684951i</v>
      </c>
      <c r="P177" t="str">
        <f t="shared" si="13"/>
        <v>0.00151044447890503+0.0549418557684951i</v>
      </c>
      <c r="Q177" t="str">
        <f t="shared" si="14"/>
        <v>-0.00151044447890503+0.0000276789312863013i</v>
      </c>
      <c r="R177" t="str">
        <f t="shared" si="15"/>
        <v>-0.333322141367745-36.3807359599063i</v>
      </c>
      <c r="S177" t="str">
        <f t="shared" si="16"/>
        <v>0.00603232205210222i</v>
      </c>
      <c r="T177" t="str">
        <f t="shared" si="17"/>
        <v>0.219460315802651-0.00201070650382658i</v>
      </c>
      <c r="U177" t="e">
        <f t="shared" si="18"/>
        <v>#DIV/0!</v>
      </c>
      <c r="V177" t="str">
        <f t="shared" si="19"/>
        <v>0.0000833333333333333-0.0616879624387192i</v>
      </c>
      <c r="W177" t="e">
        <f t="shared" si="20"/>
        <v>#DIV/0!</v>
      </c>
      <c r="X177" t="e">
        <f t="shared" si="21"/>
        <v>#DIV/0!</v>
      </c>
      <c r="Y177" t="str">
        <f t="shared" si="22"/>
        <v>0.00096+0.0183720338381931i</v>
      </c>
      <c r="Z177" t="e">
        <f t="shared" si="23"/>
        <v>#DIV/0!</v>
      </c>
      <c r="AA177" t="e">
        <f t="shared" si="24"/>
        <v>#DIV/0!</v>
      </c>
      <c r="AB177" t="str">
        <f t="shared" si="25"/>
        <v>0.125231759568157-0.00114737970975934i</v>
      </c>
      <c r="AC177" t="str">
        <f t="shared" si="26"/>
        <v>1.65622361618783+0.134422912859469i</v>
      </c>
      <c r="AD177" t="str">
        <f t="shared" si="27"/>
        <v>0.075062147957849-0.00678498493434562i</v>
      </c>
      <c r="AE177" t="e">
        <f t="shared" si="28"/>
        <v>#DIV/0!</v>
      </c>
      <c r="AF177" t="str">
        <f t="shared" si="29"/>
        <v>-2.42414734747318+1.12054645954871i</v>
      </c>
      <c r="AG177" t="e">
        <f t="shared" si="30"/>
        <v>#DIV/0!</v>
      </c>
      <c r="AH177" t="e">
        <f t="shared" si="31"/>
        <v>#DIV/0!</v>
      </c>
      <c r="AI177" t="e">
        <f t="shared" si="32"/>
        <v>#DIV/0!</v>
      </c>
      <c r="AJ177" t="e">
        <f t="shared" si="33"/>
        <v>#DIV/0!</v>
      </c>
      <c r="AK177"/>
      <c r="AL177"/>
      <c r="AM177"/>
      <c r="AN177"/>
    </row>
    <row r="178" spans="1:40" x14ac:dyDescent="0.3">
      <c r="A178"/>
      <c r="B178">
        <f t="shared" si="34"/>
        <v>4400</v>
      </c>
      <c r="C178" s="186" t="str">
        <f t="shared" si="2"/>
        <v>-0.0118629600820076+0.195314364582978i</v>
      </c>
      <c r="D178" s="158" t="str">
        <f t="shared" si="3"/>
        <v>-2.18221479327259+1.38527185407008i</v>
      </c>
      <c r="E178" t="str">
        <f t="shared" si="4"/>
        <v>26555.3098437971-1960.17650463296i</v>
      </c>
      <c r="F178" t="str">
        <f t="shared" si="5"/>
        <v>0.272773752083982+0.0146267314434028i</v>
      </c>
      <c r="G178" t="str">
        <f t="shared" si="0"/>
        <v>0.272773752083982+0.0146267314434028i</v>
      </c>
      <c r="H178" t="str">
        <f t="shared" si="6"/>
        <v>0.24214620105167+0.308919321757778i</v>
      </c>
      <c r="I178" t="str">
        <f t="shared" si="7"/>
        <v>17.2787595947439i</v>
      </c>
      <c r="J178" t="str">
        <f t="shared" si="1"/>
        <v>0.92605376555363+3.68449504996783i</v>
      </c>
      <c r="K178" t="str">
        <f t="shared" si="8"/>
        <v>4.41094396094423+1.10863801125587i</v>
      </c>
      <c r="L178" t="str">
        <f t="shared" si="9"/>
        <v>0.83310422032353-0.0138157524369137i</v>
      </c>
      <c r="M178" t="str">
        <f t="shared" si="10"/>
        <v>5.24404818126776+1.09482225881896i</v>
      </c>
      <c r="N178" t="str">
        <f t="shared" si="11"/>
        <v>-0.0562478959718694i</v>
      </c>
      <c r="O178" t="str">
        <f t="shared" si="12"/>
        <v>0.998418504130124-0.0562182409060075i</v>
      </c>
      <c r="P178" t="str">
        <f t="shared" si="13"/>
        <v>0.00158149586987599+0.0562182409060075i</v>
      </c>
      <c r="Q178" t="str">
        <f t="shared" si="14"/>
        <v>-0.00158149586987599+0.0000296550658618958i</v>
      </c>
      <c r="R178" t="str">
        <f t="shared" si="15"/>
        <v>-0.333321614723993-35.5537606208572i</v>
      </c>
      <c r="S178" t="str">
        <f t="shared" si="16"/>
        <v>0.00617260861145343i</v>
      </c>
      <c r="T178" t="str">
        <f t="shared" si="17"/>
        <v>0.219459448977857-0.00205746386942888i</v>
      </c>
      <c r="U178" t="e">
        <f t="shared" si="18"/>
        <v>#DIV/0!</v>
      </c>
      <c r="V178" t="str">
        <f t="shared" si="19"/>
        <v>0.0000833333333333333-0.0602859632923846i</v>
      </c>
      <c r="W178" t="e">
        <f t="shared" si="20"/>
        <v>#DIV/0!</v>
      </c>
      <c r="X178" t="e">
        <f t="shared" si="21"/>
        <v>#DIV/0!</v>
      </c>
      <c r="Y178" t="str">
        <f t="shared" si="22"/>
        <v>0.00096+0.0187992904390813i</v>
      </c>
      <c r="Z178" t="e">
        <f t="shared" si="23"/>
        <v>#DIV/0!</v>
      </c>
      <c r="AA178" t="e">
        <f t="shared" si="24"/>
        <v>#DIV/0!</v>
      </c>
      <c r="AB178" t="str">
        <f t="shared" si="25"/>
        <v>0.125231264927503-0.00117406110382247i</v>
      </c>
      <c r="AC178" t="str">
        <f t="shared" si="26"/>
        <v>1.65800417531061+0.130949143346487i</v>
      </c>
      <c r="AD178" t="str">
        <f t="shared" si="27"/>
        <v>0.0750075208342773-0.00663220989751418i</v>
      </c>
      <c r="AE178" t="e">
        <f t="shared" si="28"/>
        <v>#DIV/0!</v>
      </c>
      <c r="AF178" t="str">
        <f t="shared" si="29"/>
        <v>-2.42436099432426+1.0763525323123i</v>
      </c>
      <c r="AG178" t="e">
        <f t="shared" si="30"/>
        <v>#DIV/0!</v>
      </c>
      <c r="AH178" t="e">
        <f t="shared" si="31"/>
        <v>#DIV/0!</v>
      </c>
      <c r="AI178" t="e">
        <f t="shared" si="32"/>
        <v>#DIV/0!</v>
      </c>
      <c r="AJ178" t="e">
        <f t="shared" si="33"/>
        <v>#DIV/0!</v>
      </c>
      <c r="AK178"/>
      <c r="AL178"/>
      <c r="AM178"/>
      <c r="AN178"/>
    </row>
    <row r="179" spans="1:40" x14ac:dyDescent="0.3">
      <c r="A179"/>
      <c r="B179">
        <f t="shared" si="34"/>
        <v>4500</v>
      </c>
      <c r="C179" s="186" t="str">
        <f t="shared" si="2"/>
        <v>-0.0118019508532188+0.190983937038514i</v>
      </c>
      <c r="D179" s="158" t="str">
        <f t="shared" si="3"/>
        <v>-2.1818506970774+1.34952544433323i</v>
      </c>
      <c r="E179" t="str">
        <f t="shared" si="4"/>
        <v>26548.6959750512-2004.22667334976i</v>
      </c>
      <c r="F179" t="str">
        <f t="shared" si="5"/>
        <v>0.272787270504703+0.0149588790820063i</v>
      </c>
      <c r="G179" t="str">
        <f t="shared" si="0"/>
        <v>0.272787270504703+0.0149588790820063i</v>
      </c>
      <c r="H179" t="str">
        <f t="shared" si="6"/>
        <v>0.242772790924664+0.315819610286313i</v>
      </c>
      <c r="I179" t="str">
        <f t="shared" si="7"/>
        <v>17.6714586764426i</v>
      </c>
      <c r="J179" t="str">
        <f t="shared" si="1"/>
        <v>0.922654377709763+3.76823357383074i</v>
      </c>
      <c r="K179" t="str">
        <f t="shared" si="8"/>
        <v>4.42433959862901+1.08330235352154i</v>
      </c>
      <c r="L179" t="str">
        <f t="shared" si="9"/>
        <v>0.833093690781177-0.0141295682256595i</v>
      </c>
      <c r="M179" t="str">
        <f t="shared" si="10"/>
        <v>5.25743328941019+1.06917278529588i</v>
      </c>
      <c r="N179" t="str">
        <f t="shared" si="11"/>
        <v>-0.0575262572439573i</v>
      </c>
      <c r="O179" t="str">
        <f t="shared" si="12"/>
        <v>0.998345821116325-0.0574945341712591i</v>
      </c>
      <c r="P179" t="str">
        <f t="shared" si="13"/>
        <v>0.00165417888367503+0.0574945341712591i</v>
      </c>
      <c r="Q179" t="str">
        <f t="shared" si="14"/>
        <v>-0.00165417888367503+0.000031723072698206i</v>
      </c>
      <c r="R179" t="str">
        <f t="shared" si="15"/>
        <v>-0.333321075972428-34.763536584524i</v>
      </c>
      <c r="S179" t="str">
        <f t="shared" si="16"/>
        <v>0.00631289517080464i</v>
      </c>
      <c r="T179" t="str">
        <f t="shared" si="17"/>
        <v>0.219458562224532-0.00210422101083375i</v>
      </c>
      <c r="U179" t="e">
        <f t="shared" si="18"/>
        <v>#DIV/0!</v>
      </c>
      <c r="V179" t="str">
        <f t="shared" si="19"/>
        <v>0.0000833333333333333-0.0589462752192204i</v>
      </c>
      <c r="W179" t="e">
        <f t="shared" si="20"/>
        <v>#DIV/0!</v>
      </c>
      <c r="X179" t="e">
        <f t="shared" si="21"/>
        <v>#DIV/0!</v>
      </c>
      <c r="Y179" t="str">
        <f t="shared" si="22"/>
        <v>0.00096+0.0192265470399695i</v>
      </c>
      <c r="Z179" t="e">
        <f t="shared" si="23"/>
        <v>#DIV/0!</v>
      </c>
      <c r="AA179" t="e">
        <f t="shared" si="24"/>
        <v>#DIV/0!</v>
      </c>
      <c r="AB179" t="str">
        <f t="shared" si="25"/>
        <v>0.125230758914929-0.00120074236995066i</v>
      </c>
      <c r="AC179" t="str">
        <f t="shared" si="26"/>
        <v>1.65967616184155+0.127580496406008i</v>
      </c>
      <c r="AD179" t="str">
        <f t="shared" si="27"/>
        <v>0.0749563964108908-0.00648543184527901i</v>
      </c>
      <c r="AE179" t="e">
        <f t="shared" si="28"/>
        <v>#DIV/0!</v>
      </c>
      <c r="AF179" t="str">
        <f t="shared" si="29"/>
        <v>-2.42462348800206+1.03370583404692i</v>
      </c>
      <c r="AG179" t="e">
        <f t="shared" si="30"/>
        <v>#DIV/0!</v>
      </c>
      <c r="AH179" t="e">
        <f t="shared" si="31"/>
        <v>#DIV/0!</v>
      </c>
      <c r="AI179" t="e">
        <f t="shared" si="32"/>
        <v>#DIV/0!</v>
      </c>
      <c r="AJ179" t="e">
        <f t="shared" si="33"/>
        <v>#DIV/0!</v>
      </c>
      <c r="AK179"/>
      <c r="AL179"/>
      <c r="AM179"/>
      <c r="AN179"/>
    </row>
    <row r="180" spans="1:40" x14ac:dyDescent="0.3">
      <c r="A180"/>
      <c r="B180">
        <f t="shared" si="34"/>
        <v>4600</v>
      </c>
      <c r="C180" s="186" t="str">
        <f t="shared" si="2"/>
        <v>-0.011744859897658+0.186841970165948i</v>
      </c>
      <c r="D180" s="158" t="str">
        <f t="shared" si="3"/>
        <v>-2.1815189660093+1.3152240433885i</v>
      </c>
      <c r="E180" t="str">
        <f t="shared" si="4"/>
        <v>26541.9368855585-2048.24344437864i</v>
      </c>
      <c r="F180" t="str">
        <f t="shared" si="5"/>
        <v>0.272801092190512+0.0152910079848388i</v>
      </c>
      <c r="G180" t="str">
        <f t="shared" si="0"/>
        <v>0.272801092190512+0.0152910079848388i</v>
      </c>
      <c r="H180" t="str">
        <f t="shared" si="6"/>
        <v>0.243413009626426+0.32271828413044i</v>
      </c>
      <c r="I180" t="str">
        <f t="shared" si="7"/>
        <v>18.0641577581413i</v>
      </c>
      <c r="J180" t="str">
        <f t="shared" si="1"/>
        <v>0.919178599127831+3.85197209769364i</v>
      </c>
      <c r="K180" t="str">
        <f t="shared" si="8"/>
        <v>4.43693824770206+1.05876641354214i</v>
      </c>
      <c r="L180" t="str">
        <f t="shared" si="9"/>
        <v>0.833082924895095-0.0144433719797506i</v>
      </c>
      <c r="M180" t="str">
        <f t="shared" si="10"/>
        <v>5.27002117259716+1.04432304156239i</v>
      </c>
      <c r="N180" t="str">
        <f t="shared" si="11"/>
        <v>-0.0588046185160453i</v>
      </c>
      <c r="O180" t="str">
        <f t="shared" si="12"/>
        <v>0.998271506598479-0.0587707334785222i</v>
      </c>
      <c r="P180" t="str">
        <f t="shared" si="13"/>
        <v>0.00172849340152104+0.0587707334785222i</v>
      </c>
      <c r="Q180" t="str">
        <f t="shared" si="14"/>
        <v>-0.00172849340152104+0.0000338850375231001i</v>
      </c>
      <c r="R180" t="str">
        <f t="shared" si="15"/>
        <v>-0.333320525109542-34.007667026843i</v>
      </c>
      <c r="S180" t="str">
        <f t="shared" si="16"/>
        <v>0.00645318173015585i</v>
      </c>
      <c r="T180" t="str">
        <f t="shared" si="17"/>
        <v>0.219457655542847-0.00215097792292285i</v>
      </c>
      <c r="U180" t="e">
        <f t="shared" si="18"/>
        <v>#DIV/0!</v>
      </c>
      <c r="V180" t="str">
        <f t="shared" si="19"/>
        <v>0.0000833333333333333-0.0576648344535851i</v>
      </c>
      <c r="W180" t="e">
        <f t="shared" si="20"/>
        <v>#DIV/0!</v>
      </c>
      <c r="X180" t="e">
        <f t="shared" si="21"/>
        <v>#DIV/0!</v>
      </c>
      <c r="Y180" t="str">
        <f t="shared" si="22"/>
        <v>0.00096+0.0196538036408577i</v>
      </c>
      <c r="Z180" t="e">
        <f t="shared" si="23"/>
        <v>#DIV/0!</v>
      </c>
      <c r="AA180" t="e">
        <f t="shared" si="24"/>
        <v>#DIV/0!</v>
      </c>
      <c r="AB180" t="str">
        <f t="shared" si="25"/>
        <v>0.125230241530534-0.00122742350522323i</v>
      </c>
      <c r="AC180" t="str">
        <f t="shared" si="26"/>
        <v>1.66124785096363+0.12431227887049i</v>
      </c>
      <c r="AD180" t="str">
        <f t="shared" si="27"/>
        <v>0.0749084888452234-0.00634430825852029i</v>
      </c>
      <c r="AE180" t="e">
        <f t="shared" si="28"/>
        <v>#DIV/0!</v>
      </c>
      <c r="AF180" t="str">
        <f t="shared" si="29"/>
        <v>-2.42493197563573+0.99250575925806i</v>
      </c>
      <c r="AG180" t="e">
        <f t="shared" si="30"/>
        <v>#DIV/0!</v>
      </c>
      <c r="AH180" t="e">
        <f t="shared" si="31"/>
        <v>#DIV/0!</v>
      </c>
      <c r="AI180" t="e">
        <f t="shared" si="32"/>
        <v>#DIV/0!</v>
      </c>
      <c r="AJ180" t="e">
        <f t="shared" si="33"/>
        <v>#DIV/0!</v>
      </c>
      <c r="AK180"/>
      <c r="AL180"/>
      <c r="AM180"/>
      <c r="AN180"/>
    </row>
    <row r="181" spans="1:40" x14ac:dyDescent="0.3">
      <c r="A181"/>
      <c r="B181">
        <f t="shared" si="34"/>
        <v>4700</v>
      </c>
      <c r="C181" s="186" t="str">
        <f t="shared" si="2"/>
        <v>-0.011691356976479+0.182876436730184i</v>
      </c>
      <c r="D181" s="158" t="str">
        <f t="shared" si="3"/>
        <v>-2.18121706797178+1.28227544561623i</v>
      </c>
      <c r="E181" t="str">
        <f t="shared" si="4"/>
        <v>26535.032799637-2092.22610453499i</v>
      </c>
      <c r="F181" t="str">
        <f t="shared" si="5"/>
        <v>0.272815217106797+0.0156231177367629i</v>
      </c>
      <c r="G181" t="str">
        <f t="shared" si="0"/>
        <v>0.272815217106797+0.0156231177367629i</v>
      </c>
      <c r="H181" t="str">
        <f t="shared" si="6"/>
        <v>0.244066833282645+0.329615177343425i</v>
      </c>
      <c r="I181" t="str">
        <f t="shared" si="7"/>
        <v>18.45685683984i</v>
      </c>
      <c r="J181" t="str">
        <f t="shared" si="1"/>
        <v>0.915626429807835+3.93571062155655i</v>
      </c>
      <c r="K181" t="str">
        <f t="shared" si="8"/>
        <v>4.44879978414832+1.03499445334692i</v>
      </c>
      <c r="L181" t="str">
        <f t="shared" si="9"/>
        <v>0.833071922683619-0.01475716343228i</v>
      </c>
      <c r="M181" t="str">
        <f t="shared" si="10"/>
        <v>5.28187170683194+1.02023728991464i</v>
      </c>
      <c r="N181" t="str">
        <f t="shared" si="11"/>
        <v>-0.0600829797881332i</v>
      </c>
      <c r="O181" t="str">
        <f t="shared" si="12"/>
        <v>0.998195560698029-0.0600468367422224i</v>
      </c>
      <c r="P181" t="str">
        <f t="shared" si="13"/>
        <v>0.00180443930197105+0.0600468367422224i</v>
      </c>
      <c r="Q181" t="str">
        <f t="shared" si="14"/>
        <v>-0.00180443930197105+0.0000361430459107984i</v>
      </c>
      <c r="R181" t="str">
        <f t="shared" si="15"/>
        <v>-0.333319962137576-33.2839591086897i</v>
      </c>
      <c r="S181" t="str">
        <f t="shared" si="16"/>
        <v>0.00659346828950708i</v>
      </c>
      <c r="T181" t="str">
        <f t="shared" si="17"/>
        <v>0.219456728932396-0.00219773460061381i</v>
      </c>
      <c r="U181" t="e">
        <f t="shared" si="18"/>
        <v>#DIV/0!</v>
      </c>
      <c r="V181" t="str">
        <f t="shared" si="19"/>
        <v>0.0000833333333333333-0.0564379230822325i</v>
      </c>
      <c r="W181" t="e">
        <f t="shared" si="20"/>
        <v>#DIV/0!</v>
      </c>
      <c r="X181" t="e">
        <f t="shared" si="21"/>
        <v>#DIV/0!</v>
      </c>
      <c r="Y181" t="str">
        <f t="shared" si="22"/>
        <v>0.00096+0.020081060241746i</v>
      </c>
      <c r="Z181" t="e">
        <f t="shared" si="23"/>
        <v>#DIV/0!</v>
      </c>
      <c r="AA181" t="e">
        <f t="shared" si="24"/>
        <v>#DIV/0!</v>
      </c>
      <c r="AB181" t="str">
        <f t="shared" si="25"/>
        <v>0.125229712774085-0.00125410450674i</v>
      </c>
      <c r="AC181" t="str">
        <f t="shared" si="26"/>
        <v>1.66272676093936+0.121140003665861i</v>
      </c>
      <c r="AD181" t="str">
        <f t="shared" si="27"/>
        <v>0.074863540682254-0.00620852105224766i</v>
      </c>
      <c r="AE181" t="e">
        <f t="shared" si="28"/>
        <v>#DIV/0!</v>
      </c>
      <c r="AF181" t="str">
        <f t="shared" si="29"/>
        <v>-2.42528390125443+0.952660268272805i</v>
      </c>
      <c r="AG181" t="e">
        <f t="shared" si="30"/>
        <v>#DIV/0!</v>
      </c>
      <c r="AH181" t="e">
        <f t="shared" si="31"/>
        <v>#DIV/0!</v>
      </c>
      <c r="AI181" t="e">
        <f t="shared" si="32"/>
        <v>#DIV/0!</v>
      </c>
      <c r="AJ181" t="e">
        <f t="shared" si="33"/>
        <v>#DIV/0!</v>
      </c>
      <c r="AK181"/>
      <c r="AL181"/>
      <c r="AM181"/>
      <c r="AN181"/>
    </row>
    <row r="182" spans="1:40" x14ac:dyDescent="0.3">
      <c r="A182"/>
      <c r="B182">
        <f t="shared" si="34"/>
        <v>4800</v>
      </c>
      <c r="C182" s="186" t="str">
        <f t="shared" si="2"/>
        <v>-0.0116411458855333+0.179076311543948i</v>
      </c>
      <c r="D182" s="158" t="str">
        <f t="shared" si="3"/>
        <v>-2.18094273179521+1.25059512776273i</v>
      </c>
      <c r="E182" t="str">
        <f t="shared" si="4"/>
        <v>26527.9839462389-2136.17394251269i</v>
      </c>
      <c r="F182" t="str">
        <f t="shared" si="5"/>
        <v>0.27282964521819+0.0159552079227216i</v>
      </c>
      <c r="G182" t="str">
        <f t="shared" si="0"/>
        <v>0.27282964521819+0.0159552079227216i</v>
      </c>
      <c r="H182" t="str">
        <f t="shared" si="6"/>
        <v>0.244734237213783+0.336510132592412i</v>
      </c>
      <c r="I182" t="str">
        <f t="shared" si="7"/>
        <v>18.8495559215388i</v>
      </c>
      <c r="J182" t="str">
        <f t="shared" si="1"/>
        <v>0.911997869749775+4.01944914541945i</v>
      </c>
      <c r="K182" t="str">
        <f t="shared" si="8"/>
        <v>4.45997868697983+1.01195236324617i</v>
      </c>
      <c r="L182" t="str">
        <f t="shared" si="9"/>
        <v>0.833060684165486-0.0150709423163756i</v>
      </c>
      <c r="M182" t="str">
        <f t="shared" si="10"/>
        <v>5.29303937114532+0.996881420929794i</v>
      </c>
      <c r="N182" t="str">
        <f t="shared" si="11"/>
        <v>-0.0613613410602212i</v>
      </c>
      <c r="O182" t="str">
        <f t="shared" si="12"/>
        <v>0.998117983539088-0.0613228418769425i</v>
      </c>
      <c r="P182" t="str">
        <f t="shared" si="13"/>
        <v>0.00188201646091202+0.0613228418769425i</v>
      </c>
      <c r="Q182" t="str">
        <f t="shared" si="14"/>
        <v>-0.00188201646091202+0.0000384991832787021i</v>
      </c>
      <c r="R182" t="str">
        <f t="shared" si="15"/>
        <v>-0.333319387053095-32.5904027276105i</v>
      </c>
      <c r="S182" t="str">
        <f t="shared" si="16"/>
        <v>0.00673375484885829i</v>
      </c>
      <c r="T182" t="str">
        <f t="shared" si="17"/>
        <v>0.219455782393292-0.00224449103878725i</v>
      </c>
      <c r="U182" t="e">
        <f t="shared" si="18"/>
        <v>#DIV/0!</v>
      </c>
      <c r="V182" t="str">
        <f t="shared" si="19"/>
        <v>0.0000833333333333333-0.0552621330180192i</v>
      </c>
      <c r="W182" t="e">
        <f t="shared" si="20"/>
        <v>#DIV/0!</v>
      </c>
      <c r="X182" t="e">
        <f t="shared" si="21"/>
        <v>#DIV/0!</v>
      </c>
      <c r="Y182" t="str">
        <f t="shared" si="22"/>
        <v>0.00096+0.0205083168426342i</v>
      </c>
      <c r="Z182" t="e">
        <f t="shared" si="23"/>
        <v>#DIV/0!</v>
      </c>
      <c r="AA182" t="e">
        <f t="shared" si="24"/>
        <v>#DIV/0!</v>
      </c>
      <c r="AB182" t="str">
        <f t="shared" si="25"/>
        <v>0.125229172645647-0.00128078537157966i</v>
      </c>
      <c r="AC182" t="str">
        <f t="shared" si="26"/>
        <v>1.66411973237049+0.118059388171097i</v>
      </c>
      <c r="AD182" t="str">
        <f t="shared" si="27"/>
        <v>0.074821319570389-0.00607777456481849i</v>
      </c>
      <c r="AE182" t="e">
        <f t="shared" si="28"/>
        <v>#DIV/0!</v>
      </c>
      <c r="AF182" t="str">
        <f t="shared" si="29"/>
        <v>-2.42567696900899+0.914084995170318i</v>
      </c>
      <c r="AG182" t="e">
        <f t="shared" si="30"/>
        <v>#DIV/0!</v>
      </c>
      <c r="AH182" t="e">
        <f t="shared" si="31"/>
        <v>#DIV/0!</v>
      </c>
      <c r="AI182" t="e">
        <f t="shared" si="32"/>
        <v>#DIV/0!</v>
      </c>
      <c r="AJ182" t="e">
        <f t="shared" si="33"/>
        <v>#DIV/0!</v>
      </c>
      <c r="AK182"/>
      <c r="AL182"/>
      <c r="AM182"/>
      <c r="AN182"/>
    </row>
    <row r="183" spans="1:40" x14ac:dyDescent="0.3">
      <c r="A183"/>
      <c r="B183">
        <f t="shared" si="34"/>
        <v>4900</v>
      </c>
      <c r="C183" s="186" t="str">
        <f t="shared" si="2"/>
        <v>-0.0115939603314073+0.175431469244271i</v>
      </c>
      <c r="D183" s="158" t="str">
        <f t="shared" si="3"/>
        <v>-2.18069391561978+1.22010546522674i</v>
      </c>
      <c r="E183" t="str">
        <f t="shared" si="4"/>
        <v>26520.7905589324-2180.08624892142i</v>
      </c>
      <c r="F183" t="str">
        <f t="shared" si="5"/>
        <v>0.272844376488564+0.0162872781277396i</v>
      </c>
      <c r="G183" t="str">
        <f t="shared" si="0"/>
        <v>0.272844376488564+0.0162872781277396i</v>
      </c>
      <c r="H183" t="str">
        <f t="shared" si="6"/>
        <v>0.245415195973249+0.343403000314971i</v>
      </c>
      <c r="I183" t="str">
        <f t="shared" si="7"/>
        <v>19.2422550032375i</v>
      </c>
      <c r="J183" t="str">
        <f t="shared" si="1"/>
        <v>0.90829291895365+4.10318766928236i</v>
      </c>
      <c r="K183" t="str">
        <f t="shared" si="8"/>
        <v>4.47052459615928+0.989607632402001i</v>
      </c>
      <c r="L183" t="str">
        <f t="shared" si="9"/>
        <v>0.833049209359836-0.0153847083652014i</v>
      </c>
      <c r="M183" t="str">
        <f t="shared" si="10"/>
        <v>5.30357380551912+0.9742229240368i</v>
      </c>
      <c r="N183" t="str">
        <f t="shared" si="11"/>
        <v>-0.0626397023323091i</v>
      </c>
      <c r="O183" t="str">
        <f t="shared" si="12"/>
        <v>0.998038775248433-0.0625987467974256i</v>
      </c>
      <c r="P183" t="str">
        <f t="shared" si="13"/>
        <v>0.00196122475156701+0.0625987467974256i</v>
      </c>
      <c r="Q183" t="str">
        <f t="shared" si="14"/>
        <v>-0.00196122475156701+0.0000409555348835078i</v>
      </c>
      <c r="R183" t="str">
        <f t="shared" si="15"/>
        <v>-0.333318799860183-31.9251518711119i</v>
      </c>
      <c r="S183" t="str">
        <f t="shared" si="16"/>
        <v>0.0068740414082095i</v>
      </c>
      <c r="T183" t="str">
        <f t="shared" si="17"/>
        <v>0.2194548159254-0.00229124723237359i</v>
      </c>
      <c r="U183" t="e">
        <f t="shared" si="18"/>
        <v>#DIV/0!</v>
      </c>
      <c r="V183" t="str">
        <f t="shared" si="19"/>
        <v>0.0000833333333333333-0.0541343343849984i</v>
      </c>
      <c r="W183" t="e">
        <f t="shared" si="20"/>
        <v>#DIV/0!</v>
      </c>
      <c r="X183" t="e">
        <f t="shared" si="21"/>
        <v>#DIV/0!</v>
      </c>
      <c r="Y183" t="str">
        <f t="shared" si="22"/>
        <v>0.00096+0.0209355734435224i</v>
      </c>
      <c r="Z183" t="e">
        <f t="shared" si="23"/>
        <v>#DIV/0!</v>
      </c>
      <c r="AA183" t="e">
        <f t="shared" si="24"/>
        <v>#DIV/0!</v>
      </c>
      <c r="AB183" t="str">
        <f t="shared" si="25"/>
        <v>0.125228621145144-0.00130746609684933i</v>
      </c>
      <c r="AC183" t="str">
        <f t="shared" si="26"/>
        <v>1.66543299825062+0.115066350522264i</v>
      </c>
      <c r="AD183" t="str">
        <f t="shared" si="27"/>
        <v>0.0747816154075241-0.0059517937247338i</v>
      </c>
      <c r="AE183" t="e">
        <f t="shared" si="28"/>
        <v>#DIV/0!</v>
      </c>
      <c r="AF183" t="str">
        <f t="shared" si="29"/>
        <v>-2.42610911159303+0.876702464911769i</v>
      </c>
      <c r="AG183" t="e">
        <f t="shared" si="30"/>
        <v>#DIV/0!</v>
      </c>
      <c r="AH183" t="e">
        <f t="shared" si="31"/>
        <v>#DIV/0!</v>
      </c>
      <c r="AI183" t="e">
        <f t="shared" si="32"/>
        <v>#DIV/0!</v>
      </c>
      <c r="AJ183" t="e">
        <f t="shared" si="33"/>
        <v>#DIV/0!</v>
      </c>
      <c r="AK183"/>
      <c r="AL183"/>
      <c r="AM183"/>
      <c r="AN183"/>
    </row>
    <row r="184" spans="1:40" x14ac:dyDescent="0.3">
      <c r="A184"/>
      <c r="B184">
        <f t="shared" si="34"/>
        <v>5000</v>
      </c>
      <c r="C184" s="186" t="str">
        <f t="shared" si="2"/>
        <v>-0.0115495603788742+0.171932594332233i</v>
      </c>
      <c r="D184" s="158" t="str">
        <f t="shared" si="3"/>
        <v>-2.1804687796593+1.19073504236404i</v>
      </c>
      <c r="E184" t="str">
        <f t="shared" si="4"/>
        <v>26513.4528758822-2223.96231632376i</v>
      </c>
      <c r="F184" t="str">
        <f t="shared" si="5"/>
        <v>0.272859410881035+0.0166193279369245i</v>
      </c>
      <c r="G184" t="str">
        <f t="shared" si="0"/>
        <v>0.272859410881035+0.0166193279369245i</v>
      </c>
      <c r="H184" t="str">
        <f t="shared" si="6"/>
        <v>0.24610968338083+0.350293637977374i</v>
      </c>
      <c r="I184" t="str">
        <f t="shared" si="7"/>
        <v>19.6349540849362i</v>
      </c>
      <c r="J184" t="str">
        <f t="shared" si="1"/>
        <v>0.90451157741946+4.18692619314526i</v>
      </c>
      <c r="K184" t="str">
        <f t="shared" si="8"/>
        <v>4.48048280642213+0.96792930753653i</v>
      </c>
      <c r="L184" t="str">
        <f t="shared" si="9"/>
        <v>0.833037498286207-0.0156984613119575i</v>
      </c>
      <c r="M184" t="str">
        <f t="shared" si="10"/>
        <v>5.31352030470834+0.952230846224572i</v>
      </c>
      <c r="N184" t="str">
        <f t="shared" si="11"/>
        <v>-0.063918063604397i</v>
      </c>
      <c r="O184" t="str">
        <f t="shared" si="12"/>
        <v>0.997957935955506-0.0638745494185784i</v>
      </c>
      <c r="P184" t="str">
        <f t="shared" si="13"/>
        <v>0.00204206404449403+0.0638745494185784i</v>
      </c>
      <c r="Q184" t="str">
        <f t="shared" si="14"/>
        <v>-0.00204206404449403+0.000043514185818605i</v>
      </c>
      <c r="R184" t="str">
        <f t="shared" si="15"/>
        <v>-0.333318200555205-31.2865082076915i</v>
      </c>
      <c r="S184" t="str">
        <f t="shared" si="16"/>
        <v>0.00701432796756072i</v>
      </c>
      <c r="T184" t="str">
        <f t="shared" si="17"/>
        <v>0.219453829528529-0.00233800317625139i</v>
      </c>
      <c r="U184" t="e">
        <f t="shared" si="18"/>
        <v>#DIV/0!</v>
      </c>
      <c r="V184" t="str">
        <f t="shared" si="19"/>
        <v>0.0000833333333333333-0.0530516476972983i</v>
      </c>
      <c r="W184" t="e">
        <f t="shared" si="20"/>
        <v>#DIV/0!</v>
      </c>
      <c r="X184" t="e">
        <f t="shared" si="21"/>
        <v>#DIV/0!</v>
      </c>
      <c r="Y184" t="str">
        <f t="shared" si="22"/>
        <v>0.00096+0.0213628300444106i</v>
      </c>
      <c r="Z184" t="e">
        <f t="shared" si="23"/>
        <v>#DIV/0!</v>
      </c>
      <c r="AA184" t="e">
        <f t="shared" si="24"/>
        <v>#DIV/0!</v>
      </c>
      <c r="AB184" t="str">
        <f t="shared" si="25"/>
        <v>0.125228058272465-0.00133414667962655i</v>
      </c>
      <c r="AC184" t="str">
        <f t="shared" si="26"/>
        <v>1.66667224597167+0.112157004428194i</v>
      </c>
      <c r="AD184" t="str">
        <f t="shared" si="27"/>
        <v>0.0747442378551474-0.00583032237994889i</v>
      </c>
      <c r="AE184" t="e">
        <f t="shared" si="28"/>
        <v>#DIV/0!</v>
      </c>
      <c r="AF184" t="str">
        <f t="shared" si="29"/>
        <v>-2.42657846304013+0.840441404386666i</v>
      </c>
      <c r="AG184" t="e">
        <f t="shared" si="30"/>
        <v>#DIV/0!</v>
      </c>
      <c r="AH184" t="e">
        <f t="shared" si="31"/>
        <v>#DIV/0!</v>
      </c>
      <c r="AI184" t="e">
        <f t="shared" si="32"/>
        <v>#DIV/0!</v>
      </c>
      <c r="AJ184" t="e">
        <f t="shared" si="33"/>
        <v>#DIV/0!</v>
      </c>
      <c r="AK184"/>
      <c r="AL184"/>
      <c r="AM184"/>
      <c r="AN184"/>
    </row>
    <row r="185" spans="1:40" x14ac:dyDescent="0.3">
      <c r="A185"/>
      <c r="B185">
        <f t="shared" si="34"/>
        <v>5100</v>
      </c>
      <c r="C185" s="186" t="str">
        <f t="shared" si="2"/>
        <v>-0.011507729381036+0.168571101793312i</v>
      </c>
      <c r="D185" s="158" t="str">
        <f t="shared" si="3"/>
        <v>-2.18026566266566+1.16241804391013i</v>
      </c>
      <c r="E185" t="str">
        <f t="shared" si="4"/>
        <v>26505.9711398298-2267.80143927206i</v>
      </c>
      <c r="F185" t="str">
        <f t="shared" si="5"/>
        <v>0.272874748357963+0.0169513569354691i</v>
      </c>
      <c r="G185" t="str">
        <f t="shared" si="0"/>
        <v>0.272874748357963+0.0169513569354691i</v>
      </c>
      <c r="H185" t="str">
        <f t="shared" si="6"/>
        <v>0.246817672552214+0.357181909420691i</v>
      </c>
      <c r="I185" t="str">
        <f t="shared" si="7"/>
        <v>20.0276531666349i</v>
      </c>
      <c r="J185" t="str">
        <f t="shared" si="1"/>
        <v>0.900653845147207+4.27066471700817i</v>
      </c>
      <c r="K185" t="str">
        <f t="shared" si="8"/>
        <v>4.48989470496927+0.946887943282418i</v>
      </c>
      <c r="L185" t="str">
        <f t="shared" si="9"/>
        <v>0.833025550964544-0.016012200889881i</v>
      </c>
      <c r="M185" t="str">
        <f t="shared" si="10"/>
        <v>5.32292025593381+0.930875742392537i</v>
      </c>
      <c r="N185" t="str">
        <f t="shared" si="11"/>
        <v>-0.065196424876485i</v>
      </c>
      <c r="O185" t="str">
        <f t="shared" si="12"/>
        <v>0.997875465792415-0.0651502476554751i</v>
      </c>
      <c r="P185" t="str">
        <f t="shared" si="13"/>
        <v>0.00212453420758496+0.0651502476554751i</v>
      </c>
      <c r="Q185" t="str">
        <f t="shared" si="14"/>
        <v>-0.00212453420758496+0.0000461772210098993i</v>
      </c>
      <c r="R185" t="str">
        <f t="shared" si="15"/>
        <v>-0.333317589139265-30.6729066083297i</v>
      </c>
      <c r="S185" t="str">
        <f t="shared" si="16"/>
        <v>0.00715461452691193i</v>
      </c>
      <c r="T185" t="str">
        <f t="shared" si="17"/>
        <v>0.219452823202569-0.00238475886533105i</v>
      </c>
      <c r="U185" t="e">
        <f t="shared" si="18"/>
        <v>#DIV/0!</v>
      </c>
      <c r="V185" t="str">
        <f t="shared" si="19"/>
        <v>0.0000833333333333333-0.052011419311077i</v>
      </c>
      <c r="W185" t="e">
        <f t="shared" si="20"/>
        <v>#DIV/0!</v>
      </c>
      <c r="X185" t="e">
        <f t="shared" si="21"/>
        <v>#DIV/0!</v>
      </c>
      <c r="Y185" t="str">
        <f t="shared" si="22"/>
        <v>0.00096+0.0217900866452988i</v>
      </c>
      <c r="Z185" t="e">
        <f t="shared" si="23"/>
        <v>#DIV/0!</v>
      </c>
      <c r="AA185" t="e">
        <f t="shared" si="24"/>
        <v>#DIV/0!</v>
      </c>
      <c r="AB185" t="str">
        <f t="shared" si="25"/>
        <v>0.125227484027549-0.00136082711700701i</v>
      </c>
      <c r="AC185" t="str">
        <f t="shared" si="26"/>
        <v>1.66784267228268+0.109327652936154i</v>
      </c>
      <c r="AD185" t="str">
        <f t="shared" si="27"/>
        <v>0.0747090141676004-0.00571312177549901i</v>
      </c>
      <c r="AE185" t="e">
        <f t="shared" si="28"/>
        <v>#DIV/0!</v>
      </c>
      <c r="AF185" t="str">
        <f t="shared" si="29"/>
        <v>-2.42708333521787+0.805236134489439i</v>
      </c>
      <c r="AG185" t="e">
        <f t="shared" si="30"/>
        <v>#DIV/0!</v>
      </c>
      <c r="AH185" t="e">
        <f t="shared" si="31"/>
        <v>#DIV/0!</v>
      </c>
      <c r="AI185" t="e">
        <f t="shared" si="32"/>
        <v>#DIV/0!</v>
      </c>
      <c r="AJ185" t="e">
        <f t="shared" si="33"/>
        <v>#DIV/0!</v>
      </c>
      <c r="AK185"/>
      <c r="AL185"/>
      <c r="AM185"/>
      <c r="AN185"/>
    </row>
    <row r="186" spans="1:40" x14ac:dyDescent="0.3">
      <c r="A186"/>
      <c r="B186">
        <f t="shared" si="34"/>
        <v>5200</v>
      </c>
      <c r="C186" s="186" t="str">
        <f t="shared" si="2"/>
        <v>-0.0114682713186325+0.165339066874469i</v>
      </c>
      <c r="D186" s="158" t="str">
        <f t="shared" si="3"/>
        <v>-2.18008306153015+1.13509371660459i</v>
      </c>
      <c r="E186" t="str">
        <f t="shared" si="4"/>
        <v>26498.345598074-2311.60291434513i</v>
      </c>
      <c r="F186" t="str">
        <f t="shared" si="5"/>
        <v>0.272890388880952+0.0172833647086533i</v>
      </c>
      <c r="G186" t="str">
        <f t="shared" si="0"/>
        <v>0.272890388880952+0.0172833647086533i</v>
      </c>
      <c r="H186" t="str">
        <f t="shared" si="6"/>
        <v>0.247539135925211+0.364067684282891i</v>
      </c>
      <c r="I186" t="str">
        <f t="shared" si="7"/>
        <v>20.4203522483337i</v>
      </c>
      <c r="J186" t="str">
        <f t="shared" si="1"/>
        <v>0.896719722136888+4.35440324087107i</v>
      </c>
      <c r="K186" t="str">
        <f t="shared" si="8"/>
        <v>4.49879815995773+0.926455546900666i</v>
      </c>
      <c r="L186" t="str">
        <f t="shared" si="9"/>
        <v>0.833013367415188-0.0163259268322475i</v>
      </c>
      <c r="M186" t="str">
        <f t="shared" si="10"/>
        <v>5.33181152737292+0.910129620068418i</v>
      </c>
      <c r="N186" t="str">
        <f t="shared" si="11"/>
        <v>-0.0664747861485729i</v>
      </c>
      <c r="O186" t="str">
        <f t="shared" si="12"/>
        <v>0.997791364893935-0.0664258394233602i</v>
      </c>
      <c r="P186" t="str">
        <f t="shared" si="13"/>
        <v>0.00220863510606495+0.0664258394233602i</v>
      </c>
      <c r="Q186" t="str">
        <f t="shared" si="14"/>
        <v>-0.00220863510606495+0.0000489467252127035i</v>
      </c>
      <c r="R186" t="str">
        <f t="shared" si="15"/>
        <v>-0.333316965612343-30.082902338568i</v>
      </c>
      <c r="S186" t="str">
        <f t="shared" si="16"/>
        <v>0.00729490108626314i</v>
      </c>
      <c r="T186" t="str">
        <f t="shared" si="17"/>
        <v>0.219451796947568-0.00243151429451541i</v>
      </c>
      <c r="U186" t="e">
        <f t="shared" si="18"/>
        <v>#DIV/0!</v>
      </c>
      <c r="V186" t="str">
        <f t="shared" si="19"/>
        <v>0.0000833333333333333-0.0510111997089408i</v>
      </c>
      <c r="W186" t="e">
        <f t="shared" si="20"/>
        <v>#DIV/0!</v>
      </c>
      <c r="X186" t="e">
        <f t="shared" si="21"/>
        <v>#DIV/0!</v>
      </c>
      <c r="Y186" t="str">
        <f t="shared" si="22"/>
        <v>0.00096+0.022217343246187i</v>
      </c>
      <c r="Z186" t="e">
        <f t="shared" si="23"/>
        <v>#DIV/0!</v>
      </c>
      <c r="AA186" t="e">
        <f t="shared" si="24"/>
        <v>#DIV/0!</v>
      </c>
      <c r="AB186" t="str">
        <f t="shared" si="25"/>
        <v>0.125226898410423-0.00138750740608208i</v>
      </c>
      <c r="AC186" t="str">
        <f t="shared" si="26"/>
        <v>1.66894903207019+0.106574781490561i</v>
      </c>
      <c r="AD186" t="str">
        <f t="shared" si="27"/>
        <v>0.074675787292078-0.00559996916609125i</v>
      </c>
      <c r="AE186" t="e">
        <f t="shared" si="28"/>
        <v>#DIV/0!</v>
      </c>
      <c r="AF186" t="str">
        <f t="shared" si="29"/>
        <v>-2.42762219745536+0.771026032321699i</v>
      </c>
      <c r="AG186" t="e">
        <f t="shared" si="30"/>
        <v>#DIV/0!</v>
      </c>
      <c r="AH186" t="e">
        <f t="shared" si="31"/>
        <v>#DIV/0!</v>
      </c>
      <c r="AI186" t="e">
        <f t="shared" si="32"/>
        <v>#DIV/0!</v>
      </c>
      <c r="AJ186" t="e">
        <f t="shared" si="33"/>
        <v>#DIV/0!</v>
      </c>
      <c r="AK186"/>
      <c r="AL186"/>
      <c r="AM186"/>
      <c r="AN186"/>
    </row>
    <row r="187" spans="1:40" x14ac:dyDescent="0.3">
      <c r="A187"/>
      <c r="B187">
        <f t="shared" si="34"/>
        <v>5300</v>
      </c>
      <c r="C187" s="186" t="str">
        <f t="shared" si="2"/>
        <v>-0.0114310084873566+0.16222916280894i</v>
      </c>
      <c r="D187" s="158" t="str">
        <f t="shared" si="3"/>
        <v>-2.17991961355291+1.10870589174772i</v>
      </c>
      <c r="E187" t="str">
        <f t="shared" si="4"/>
        <v>26490.5765024501-2355.36604018466i</v>
      </c>
      <c r="F187" t="str">
        <f t="shared" si="5"/>
        <v>0.272906332410849+0.0176153508418455i</v>
      </c>
      <c r="G187" t="str">
        <f t="shared" si="0"/>
        <v>0.272906332410849+0.0176153508418455i</v>
      </c>
      <c r="H187" t="str">
        <f t="shared" si="6"/>
        <v>0.248274045283057+0.370950837486805i</v>
      </c>
      <c r="I187" t="str">
        <f t="shared" si="7"/>
        <v>20.8130513300324i</v>
      </c>
      <c r="J187" t="str">
        <f t="shared" si="1"/>
        <v>0.892709208388506+4.43814176473398i</v>
      </c>
      <c r="K187" t="str">
        <f t="shared" si="8"/>
        <v>4.50722786580965+0.906605519473468i</v>
      </c>
      <c r="L187" t="str">
        <f t="shared" si="9"/>
        <v>0.833000947658886-0.0166396388723708i</v>
      </c>
      <c r="M187" t="str">
        <f t="shared" si="10"/>
        <v>5.34022881346854+0.889965880601097i</v>
      </c>
      <c r="N187" t="str">
        <f t="shared" si="11"/>
        <v>-0.0677531474206609i</v>
      </c>
      <c r="O187" t="str">
        <f t="shared" si="12"/>
        <v>0.997705633397503-0.0677013226376524i</v>
      </c>
      <c r="P187" t="str">
        <f t="shared" si="13"/>
        <v>0.00229436660249704+0.0677013226376524i</v>
      </c>
      <c r="Q187" t="str">
        <f t="shared" si="14"/>
        <v>-0.00229436660249704+0.0000518247830084972i</v>
      </c>
      <c r="R187" t="str">
        <f t="shared" si="15"/>
        <v>-0.333316329973903-29.5151597004707i</v>
      </c>
      <c r="S187" t="str">
        <f t="shared" si="16"/>
        <v>0.00743518764561435i</v>
      </c>
      <c r="T187" t="str">
        <f t="shared" si="17"/>
        <v>0.219450750763274-0.00247826945870348i</v>
      </c>
      <c r="U187" t="e">
        <f t="shared" si="18"/>
        <v>#DIV/0!</v>
      </c>
      <c r="V187" t="str">
        <f t="shared" si="19"/>
        <v>0.0000833333333333333-0.0500487242427343i</v>
      </c>
      <c r="W187" t="e">
        <f t="shared" si="20"/>
        <v>#DIV/0!</v>
      </c>
      <c r="X187" t="e">
        <f t="shared" si="21"/>
        <v>#DIV/0!</v>
      </c>
      <c r="Y187" t="str">
        <f t="shared" si="22"/>
        <v>0.00096+0.0226445998470752i</v>
      </c>
      <c r="Z187" t="e">
        <f t="shared" si="23"/>
        <v>#DIV/0!</v>
      </c>
      <c r="AA187" t="e">
        <f t="shared" si="24"/>
        <v>#DIV/0!</v>
      </c>
      <c r="AB187" t="str">
        <f t="shared" si="25"/>
        <v>0.125226301420942-0.00141418754394097i</v>
      </c>
      <c r="AC187" t="str">
        <f t="shared" si="26"/>
        <v>1.66999568171509+0.103895050548705i</v>
      </c>
      <c r="AD187" t="str">
        <f t="shared" si="27"/>
        <v>0.0746444142016988-0.00549065655139178i</v>
      </c>
      <c r="AE187" t="e">
        <f t="shared" si="28"/>
        <v>#DIV/0!</v>
      </c>
      <c r="AF187" t="str">
        <f t="shared" si="29"/>
        <v>-2.42819365883597+0.737755054260915i</v>
      </c>
      <c r="AG187" t="e">
        <f t="shared" si="30"/>
        <v>#DIV/0!</v>
      </c>
      <c r="AH187" t="e">
        <f t="shared" si="31"/>
        <v>#DIV/0!</v>
      </c>
      <c r="AI187" t="e">
        <f t="shared" si="32"/>
        <v>#DIV/0!</v>
      </c>
      <c r="AJ187" t="e">
        <f t="shared" si="33"/>
        <v>#DIV/0!</v>
      </c>
      <c r="AK187"/>
      <c r="AL187"/>
      <c r="AM187"/>
      <c r="AN187"/>
    </row>
    <row r="188" spans="1:40" x14ac:dyDescent="0.3">
      <c r="A188"/>
      <c r="B188">
        <f t="shared" si="34"/>
        <v>5400</v>
      </c>
      <c r="C188" s="186" t="str">
        <f t="shared" si="2"/>
        <v>-0.0113957794821129+0.159234605458793i</v>
      </c>
      <c r="D188" s="158" t="str">
        <f t="shared" si="3"/>
        <v>-2.17977408098892+1.08320256079355i</v>
      </c>
      <c r="E188" t="str">
        <f t="shared" si="4"/>
        <v>26482.6641093102-2399.09011753137i</v>
      </c>
      <c r="F188" t="str">
        <f t="shared" si="5"/>
        <v>0.272922578907746+0.0179473149205037i</v>
      </c>
      <c r="G188" t="str">
        <f t="shared" si="0"/>
        <v>0.272922578907746+0.0179473149205037i</v>
      </c>
      <c r="H188" t="str">
        <f t="shared" si="6"/>
        <v>0.249022371775416+0.377831248785548i</v>
      </c>
      <c r="I188" t="str">
        <f t="shared" si="7"/>
        <v>21.2057504117311i</v>
      </c>
      <c r="J188" t="str">
        <f t="shared" si="1"/>
        <v>0.888622303902059+4.52188028859688i</v>
      </c>
      <c r="K188" t="str">
        <f t="shared" si="8"/>
        <v>4.51521565057709+0.88731259519377i</v>
      </c>
      <c r="L188" t="str">
        <f t="shared" si="9"/>
        <v>0.832988291716782-0.0169533367436043i</v>
      </c>
      <c r="M188" t="str">
        <f t="shared" si="10"/>
        <v>5.34820394229387+0.870359258450166i</v>
      </c>
      <c r="N188" t="str">
        <f t="shared" si="11"/>
        <v>-0.0690315086927488i</v>
      </c>
      <c r="O188" t="str">
        <f t="shared" si="12"/>
        <v>0.997618271443222-0.0689766952139475i</v>
      </c>
      <c r="P188" t="str">
        <f t="shared" si="13"/>
        <v>0.00238172855677798+0.0689766952139475i</v>
      </c>
      <c r="Q188" t="str">
        <f t="shared" si="14"/>
        <v>-0.00238172855677798+0.0000548134788012911i</v>
      </c>
      <c r="R188" t="str">
        <f t="shared" si="15"/>
        <v>-0.3333156822235-28.9684419367109i</v>
      </c>
      <c r="S188" t="str">
        <f t="shared" si="16"/>
        <v>0.00757547420496558i</v>
      </c>
      <c r="T188" t="str">
        <f t="shared" si="17"/>
        <v>0.219449684649597-0.00252502435279463i</v>
      </c>
      <c r="U188" t="e">
        <f t="shared" si="18"/>
        <v>#DIV/0!</v>
      </c>
      <c r="V188" t="str">
        <f t="shared" si="19"/>
        <v>0.0000833333333333333-0.049121896016017i</v>
      </c>
      <c r="W188" t="e">
        <f t="shared" si="20"/>
        <v>#DIV/0!</v>
      </c>
      <c r="X188" t="e">
        <f t="shared" si="21"/>
        <v>#DIV/0!</v>
      </c>
      <c r="Y188" t="str">
        <f t="shared" si="22"/>
        <v>0.00096+0.0230718564479634i</v>
      </c>
      <c r="Z188" t="e">
        <f t="shared" si="23"/>
        <v>#DIV/0!</v>
      </c>
      <c r="AA188" t="e">
        <f t="shared" si="24"/>
        <v>#DIV/0!</v>
      </c>
      <c r="AB188" t="str">
        <f t="shared" si="25"/>
        <v>0.125225693059056-0.00144086752767308i</v>
      </c>
      <c r="AC188" t="str">
        <f t="shared" si="26"/>
        <v>1.67098661768784+0.101285287957964i</v>
      </c>
      <c r="AD188" t="str">
        <f t="shared" si="27"/>
        <v>0.0746147644300801-0.00538498952274097i</v>
      </c>
      <c r="AE188" t="e">
        <f t="shared" si="28"/>
        <v>#DIV/0!</v>
      </c>
      <c r="AF188" t="str">
        <f t="shared" si="29"/>
        <v>-2.42879645276434+0.705371312008002i</v>
      </c>
      <c r="AG188" t="e">
        <f t="shared" si="30"/>
        <v>#DIV/0!</v>
      </c>
      <c r="AH188" t="e">
        <f t="shared" si="31"/>
        <v>#DIV/0!</v>
      </c>
      <c r="AI188" t="e">
        <f t="shared" si="32"/>
        <v>#DIV/0!</v>
      </c>
      <c r="AJ188" t="e">
        <f t="shared" si="33"/>
        <v>#DIV/0!</v>
      </c>
      <c r="AK188"/>
      <c r="AL188"/>
      <c r="AM188"/>
      <c r="AN188"/>
    </row>
    <row r="189" spans="1:40" x14ac:dyDescent="0.3">
      <c r="A189"/>
      <c r="B189">
        <f t="shared" si="34"/>
        <v>5500</v>
      </c>
      <c r="C189" s="186" t="str">
        <f t="shared" si="2"/>
        <v>-0.0113624374354331+0.156349103995026i</v>
      </c>
      <c r="D189" s="158" t="str">
        <f t="shared" si="3"/>
        <v>-2.17964533754249+1.05853549723049i</v>
      </c>
      <c r="E189" t="str">
        <f t="shared" si="4"/>
        <v>26474.6086795012-2442.77444926103i</v>
      </c>
      <c r="F189" t="str">
        <f t="shared" si="5"/>
        <v>0.272939128330978+0.0182792565301789i</v>
      </c>
      <c r="G189" t="str">
        <f t="shared" si="0"/>
        <v>0.272939128330978+0.0182792565301789i</v>
      </c>
      <c r="H189" t="str">
        <f t="shared" si="6"/>
        <v>0.249784085937258+0.384708802357961i</v>
      </c>
      <c r="I189" t="str">
        <f t="shared" si="7"/>
        <v>21.5984494934298i</v>
      </c>
      <c r="J189" t="str">
        <f t="shared" si="1"/>
        <v>0.884459008677547+4.60561881245979i</v>
      </c>
      <c r="K189" t="str">
        <f t="shared" si="8"/>
        <v>4.5227907499213+0.868552779988953i</v>
      </c>
      <c r="L189" t="str">
        <f t="shared" si="9"/>
        <v>0.832975399610424-0.0172670201793416i</v>
      </c>
      <c r="M189" t="str">
        <f t="shared" si="10"/>
        <v>5.35576614953172+0.851285759809611i</v>
      </c>
      <c r="N189" t="str">
        <f t="shared" si="11"/>
        <v>-0.0703098699648367i</v>
      </c>
      <c r="O189" t="str">
        <f t="shared" si="12"/>
        <v>0.99752927917386-0.0702519550680224i</v>
      </c>
      <c r="P189" t="str">
        <f t="shared" si="13"/>
        <v>0.00247072082613997+0.0702519550680224i</v>
      </c>
      <c r="Q189" t="str">
        <f t="shared" si="14"/>
        <v>-0.00247072082613997+0.0000579148968142956i</v>
      </c>
      <c r="R189" t="str">
        <f t="shared" si="15"/>
        <v>-0.333315022360634-28.4416022359493i</v>
      </c>
      <c r="S189" t="str">
        <f t="shared" si="16"/>
        <v>0.00771576076431679i</v>
      </c>
      <c r="T189" t="str">
        <f t="shared" si="17"/>
        <v>0.219448598606442-0.00257177897168755i</v>
      </c>
      <c r="U189" t="e">
        <f t="shared" si="18"/>
        <v>#DIV/0!</v>
      </c>
      <c r="V189" t="str">
        <f t="shared" si="19"/>
        <v>0.0000833333333333333-0.0482287706339078i</v>
      </c>
      <c r="W189" t="e">
        <f t="shared" si="20"/>
        <v>#DIV/0!</v>
      </c>
      <c r="X189" t="e">
        <f t="shared" si="21"/>
        <v>#DIV/0!</v>
      </c>
      <c r="Y189" t="str">
        <f t="shared" si="22"/>
        <v>0.00096+0.0234991130488517i</v>
      </c>
      <c r="Z189" t="e">
        <f t="shared" si="23"/>
        <v>#DIV/0!</v>
      </c>
      <c r="AA189" t="e">
        <f t="shared" si="24"/>
        <v>#DIV/0!</v>
      </c>
      <c r="AB189" t="str">
        <f t="shared" si="25"/>
        <v>0.12522507332471-0.00146754735436741i</v>
      </c>
      <c r="AC189" t="str">
        <f t="shared" si="26"/>
        <v>1.67192551094973+0.0987424812490842i</v>
      </c>
      <c r="AD189" t="str">
        <f t="shared" si="27"/>
        <v>0.0745867187800119-0.0052827862109217i</v>
      </c>
      <c r="AE189" t="e">
        <f t="shared" si="28"/>
        <v>#DIV/0!</v>
      </c>
      <c r="AF189" t="str">
        <f t="shared" si="29"/>
        <v>-2.42942942347975+0.673826694872529i</v>
      </c>
      <c r="AG189" t="e">
        <f t="shared" si="30"/>
        <v>#DIV/0!</v>
      </c>
      <c r="AH189" t="e">
        <f t="shared" si="31"/>
        <v>#DIV/0!</v>
      </c>
      <c r="AI189" t="e">
        <f t="shared" si="32"/>
        <v>#DIV/0!</v>
      </c>
      <c r="AJ189" t="e">
        <f t="shared" si="33"/>
        <v>#DIV/0!</v>
      </c>
      <c r="AK189"/>
      <c r="AL189"/>
      <c r="AM189"/>
      <c r="AN189"/>
    </row>
    <row r="190" spans="1:40" x14ac:dyDescent="0.3">
      <c r="A190"/>
      <c r="B190">
        <f t="shared" si="34"/>
        <v>5600</v>
      </c>
      <c r="C190" s="186" t="str">
        <f t="shared" si="2"/>
        <v>-0.0113308484740717+0.153566816860729i</v>
      </c>
      <c r="D190" s="158" t="str">
        <f t="shared" si="3"/>
        <v>-2.17953235653453+1.03465991896564i</v>
      </c>
      <c r="E190" t="str">
        <f t="shared" si="4"/>
        <v>26466.4104783444-2486.4183404201i</v>
      </c>
      <c r="F190" t="str">
        <f t="shared" si="5"/>
        <v>0.272955980639127+0.0186111752565149i</v>
      </c>
      <c r="G190" t="str">
        <f t="shared" si="0"/>
        <v>0.272955980639127+0.0186111752565149i</v>
      </c>
      <c r="H190" t="str">
        <f t="shared" si="6"/>
        <v>0.250559157706018+0.391583386447864i</v>
      </c>
      <c r="I190" t="str">
        <f t="shared" si="7"/>
        <v>21.9911485751286i</v>
      </c>
      <c r="J190" t="str">
        <f t="shared" si="1"/>
        <v>0.880219322714971+4.68935733632269i</v>
      </c>
      <c r="K190" t="str">
        <f t="shared" si="8"/>
        <v>4.52998005167939+0.850303290413862i</v>
      </c>
      <c r="L190" t="str">
        <f t="shared" si="9"/>
        <v>0.832962271361761-0.0175806889130173i</v>
      </c>
      <c r="M190" t="str">
        <f t="shared" si="10"/>
        <v>5.36294232304115+0.832722601500845i</v>
      </c>
      <c r="N190" t="str">
        <f t="shared" si="11"/>
        <v>-0.0715882312369247i</v>
      </c>
      <c r="O190" t="str">
        <f t="shared" si="12"/>
        <v>0.997438656734848-0.0715271001158382i</v>
      </c>
      <c r="P190" t="str">
        <f t="shared" si="13"/>
        <v>0.00256134326515201+0.0715271001158382i</v>
      </c>
      <c r="Q190" t="str">
        <f t="shared" si="14"/>
        <v>-0.00256134326515201+0.0000611311210865079i</v>
      </c>
      <c r="R190" t="str">
        <f t="shared" si="15"/>
        <v>-0.333314350385419-27.9335757019297i</v>
      </c>
      <c r="S190" t="str">
        <f t="shared" si="16"/>
        <v>0.007856047323668i</v>
      </c>
      <c r="T190" t="str">
        <f t="shared" si="17"/>
        <v>0.219447492633622-0.00261853331028551i</v>
      </c>
      <c r="U190" t="e">
        <f t="shared" si="18"/>
        <v>#DIV/0!</v>
      </c>
      <c r="V190" t="str">
        <f t="shared" si="19"/>
        <v>0.0000833333333333333-0.0473675425868736i</v>
      </c>
      <c r="W190" t="e">
        <f t="shared" si="20"/>
        <v>#DIV/0!</v>
      </c>
      <c r="X190" t="e">
        <f t="shared" si="21"/>
        <v>#DIV/0!</v>
      </c>
      <c r="Y190" t="str">
        <f t="shared" si="22"/>
        <v>0.00096+0.0239263696497399i</v>
      </c>
      <c r="Z190" t="e">
        <f t="shared" si="23"/>
        <v>#DIV/0!</v>
      </c>
      <c r="AA190" t="e">
        <f t="shared" si="24"/>
        <v>#DIV/0!</v>
      </c>
      <c r="AB190" t="str">
        <f t="shared" si="25"/>
        <v>0.125224442217797-0.0014942270211156i</v>
      </c>
      <c r="AC190" t="str">
        <f t="shared" si="26"/>
        <v>1.6728157376613+0.0962637699633236i</v>
      </c>
      <c r="AD190" t="str">
        <f t="shared" si="27"/>
        <v>0.0745601681832847-0.00518387632559075i</v>
      </c>
      <c r="AE190" t="e">
        <f t="shared" si="28"/>
        <v>#DIV/0!</v>
      </c>
      <c r="AF190" t="str">
        <f t="shared" si="29"/>
        <v>-2.43009151424055+0.643076532517776i</v>
      </c>
      <c r="AG190" t="e">
        <f t="shared" si="30"/>
        <v>#DIV/0!</v>
      </c>
      <c r="AH190" t="e">
        <f t="shared" si="31"/>
        <v>#DIV/0!</v>
      </c>
      <c r="AI190" t="e">
        <f t="shared" si="32"/>
        <v>#DIV/0!</v>
      </c>
      <c r="AJ190" t="e">
        <f t="shared" si="33"/>
        <v>#DIV/0!</v>
      </c>
      <c r="AK190"/>
      <c r="AL190"/>
      <c r="AM190"/>
      <c r="AN190"/>
    </row>
    <row r="191" spans="1:40" x14ac:dyDescent="0.3">
      <c r="A191"/>
      <c r="B191">
        <f t="shared" si="34"/>
        <v>5700</v>
      </c>
      <c r="C191" s="186" t="str">
        <f t="shared" si="2"/>
        <v>-0.01130089036344+0.15088231236867i</v>
      </c>
      <c r="D191" s="158" t="str">
        <f t="shared" si="3"/>
        <v>-2.17943420050984+1.01153418623955i</v>
      </c>
      <c r="E191" t="str">
        <f t="shared" si="4"/>
        <v>26458.0697756135-2530.02109826124i</v>
      </c>
      <c r="F191" t="str">
        <f t="shared" si="5"/>
        <v>0.272973135790017+0.0189430706852514i</v>
      </c>
      <c r="G191" t="str">
        <f t="shared" si="0"/>
        <v>0.272973135790017+0.0189430706852514i</v>
      </c>
      <c r="H191" t="str">
        <f t="shared" si="6"/>
        <v>0.251347556437253+0.398454893041761i</v>
      </c>
      <c r="I191" t="str">
        <f t="shared" si="7"/>
        <v>22.3838476568273i</v>
      </c>
      <c r="J191" t="str">
        <f t="shared" si="1"/>
        <v>0.875903246014331+4.7730958601856i</v>
      </c>
      <c r="K191" t="str">
        <f t="shared" si="8"/>
        <v>4.53680831448356+0.832542493509953i</v>
      </c>
      <c r="L191" t="str">
        <f t="shared" si="9"/>
        <v>0.832948906993142-0.0178943426781074i</v>
      </c>
      <c r="M191" t="str">
        <f t="shared" si="10"/>
        <v>5.3697572214767+0.814648150831846i</v>
      </c>
      <c r="N191" t="str">
        <f t="shared" si="11"/>
        <v>-0.0728665925090126i</v>
      </c>
      <c r="O191" t="str">
        <f t="shared" si="12"/>
        <v>0.997346404274283-0.0728021282735434i</v>
      </c>
      <c r="P191" t="str">
        <f t="shared" si="13"/>
        <v>0.002653595725717+0.0728021282735434i</v>
      </c>
      <c r="Q191" t="str">
        <f t="shared" si="14"/>
        <v>-0.002653595725717+0.0000644642354691999i</v>
      </c>
      <c r="R191" t="str">
        <f t="shared" si="15"/>
        <v>-0.333313666298004-27.4433721679801i</v>
      </c>
      <c r="S191" t="str">
        <f t="shared" si="16"/>
        <v>0.00799633388301921i</v>
      </c>
      <c r="T191" t="str">
        <f t="shared" si="17"/>
        <v>0.219446366731126-0.00266528736349209i</v>
      </c>
      <c r="U191" t="e">
        <f t="shared" si="18"/>
        <v>#DIV/0!</v>
      </c>
      <c r="V191" t="str">
        <f t="shared" si="19"/>
        <v>0.0000833333333333333-0.0465365330678056i</v>
      </c>
      <c r="W191" t="e">
        <f t="shared" si="20"/>
        <v>#DIV/0!</v>
      </c>
      <c r="X191" t="e">
        <f t="shared" si="21"/>
        <v>#DIV/0!</v>
      </c>
      <c r="Y191" t="str">
        <f t="shared" si="22"/>
        <v>0.00096+0.0243536262506281i</v>
      </c>
      <c r="Z191" t="e">
        <f t="shared" si="23"/>
        <v>#DIV/0!</v>
      </c>
      <c r="AA191" t="e">
        <f t="shared" si="24"/>
        <v>#DIV/0!</v>
      </c>
      <c r="AB191" t="str">
        <f t="shared" si="25"/>
        <v>0.125223799738312-0.00152090652500946i</v>
      </c>
      <c r="AC191" t="str">
        <f t="shared" si="26"/>
        <v>1.67366040663374+0.0938464381010927i</v>
      </c>
      <c r="AD191" t="str">
        <f t="shared" si="27"/>
        <v>0.0745350126919961-0.00508810027782213i</v>
      </c>
      <c r="AE191" t="e">
        <f t="shared" si="28"/>
        <v>#DIV/0!</v>
      </c>
      <c r="AF191" t="str">
        <f t="shared" si="29"/>
        <v>-2.43078175694709+0.613079293197789i</v>
      </c>
      <c r="AG191" t="e">
        <f t="shared" si="30"/>
        <v>#DIV/0!</v>
      </c>
      <c r="AH191" t="e">
        <f t="shared" si="31"/>
        <v>#DIV/0!</v>
      </c>
      <c r="AI191" t="e">
        <f t="shared" si="32"/>
        <v>#DIV/0!</v>
      </c>
      <c r="AJ191" t="e">
        <f t="shared" si="33"/>
        <v>#DIV/0!</v>
      </c>
      <c r="AK191"/>
      <c r="AL191"/>
      <c r="AM191"/>
      <c r="AN191"/>
    </row>
    <row r="192" spans="1:40" x14ac:dyDescent="0.3">
      <c r="A192"/>
      <c r="B192">
        <f t="shared" si="34"/>
        <v>5800</v>
      </c>
      <c r="C192" s="186" t="str">
        <f t="shared" si="2"/>
        <v>-0.0112724513141961+0.148290533374128i</v>
      </c>
      <c r="D192" s="158" t="str">
        <f t="shared" si="3"/>
        <v>-2.17935001208768+0.98911953078459i</v>
      </c>
      <c r="E192" t="str">
        <f t="shared" si="4"/>
        <v>26449.5868455128-2573.58203227852i</v>
      </c>
      <c r="F192" t="str">
        <f t="shared" si="5"/>
        <v>0.272990593740719+0.019274942402225i</v>
      </c>
      <c r="G192" t="str">
        <f t="shared" si="0"/>
        <v>0.272990593740719+0.019274942402225i</v>
      </c>
      <c r="H192" t="str">
        <f t="shared" si="6"/>
        <v>0.252149250918987+0.405323217580264i</v>
      </c>
      <c r="I192" t="str">
        <f t="shared" si="7"/>
        <v>22.776546738526i</v>
      </c>
      <c r="J192" t="str">
        <f t="shared" si="1"/>
        <v>0.871510778575626+4.8568343840485i</v>
      </c>
      <c r="K192" t="str">
        <f t="shared" si="8"/>
        <v>4.54329836345908+0.815249848140601i</v>
      </c>
      <c r="L192" t="str">
        <f t="shared" si="9"/>
        <v>0.832935306527316-0.0182079812081309i</v>
      </c>
      <c r="M192" t="str">
        <f t="shared" si="10"/>
        <v>5.3762336699864+0.79704186693247i</v>
      </c>
      <c r="N192" t="str">
        <f t="shared" si="11"/>
        <v>-0.0741449537811006i</v>
      </c>
      <c r="O192" t="str">
        <f t="shared" si="12"/>
        <v>0.997252521942925-0.0740770374574777i</v>
      </c>
      <c r="P192" t="str">
        <f t="shared" si="13"/>
        <v>0.00274747805707498+0.0740770374574777i</v>
      </c>
      <c r="Q192" t="str">
        <f t="shared" si="14"/>
        <v>-0.00274747805707498+0.0000679163236228936i</v>
      </c>
      <c r="R192" t="str">
        <f t="shared" si="15"/>
        <v>-0.333312970096183-26.9700697547737i</v>
      </c>
      <c r="S192" t="str">
        <f t="shared" si="16"/>
        <v>0.00813662044237044i</v>
      </c>
      <c r="T192" t="str">
        <f t="shared" si="17"/>
        <v>0.219445220898848-0.00271204112619181i</v>
      </c>
      <c r="U192" t="e">
        <f t="shared" si="18"/>
        <v>#DIV/0!</v>
      </c>
      <c r="V192" t="str">
        <f t="shared" si="19"/>
        <v>0.0000833333333333333-0.0457341790493951i</v>
      </c>
      <c r="W192" t="e">
        <f t="shared" si="20"/>
        <v>#DIV/0!</v>
      </c>
      <c r="X192" t="e">
        <f t="shared" si="21"/>
        <v>#DIV/0!</v>
      </c>
      <c r="Y192" t="str">
        <f t="shared" si="22"/>
        <v>0.00096+0.0247808828515163i</v>
      </c>
      <c r="Z192" t="e">
        <f t="shared" si="23"/>
        <v>#DIV/0!</v>
      </c>
      <c r="AA192" t="e">
        <f t="shared" si="24"/>
        <v>#DIV/0!</v>
      </c>
      <c r="AB192" t="str">
        <f t="shared" si="25"/>
        <v>0.125223145886194-0.0015475858631299i</v>
      </c>
      <c r="AC192" t="str">
        <f t="shared" si="26"/>
        <v>1.67446238390056+0.0914879067557352i</v>
      </c>
      <c r="AD192" t="str">
        <f t="shared" si="27"/>
        <v>0.0745111605842451-0.00499530837798723i</v>
      </c>
      <c r="AE192" t="e">
        <f t="shared" si="28"/>
        <v>#DIV/0!</v>
      </c>
      <c r="AF192" t="str">
        <f t="shared" si="29"/>
        <v>-2.43149926300667+0.583796313204326i</v>
      </c>
      <c r="AG192" t="e">
        <f t="shared" si="30"/>
        <v>#DIV/0!</v>
      </c>
      <c r="AH192" t="e">
        <f t="shared" si="31"/>
        <v>#DIV/0!</v>
      </c>
      <c r="AI192" t="e">
        <f t="shared" si="32"/>
        <v>#DIV/0!</v>
      </c>
      <c r="AJ192" t="e">
        <f t="shared" si="33"/>
        <v>#DIV/0!</v>
      </c>
      <c r="AK192"/>
      <c r="AL192"/>
      <c r="AM192"/>
      <c r="AN192"/>
    </row>
    <row r="193" spans="1:40" x14ac:dyDescent="0.3">
      <c r="A193"/>
      <c r="B193">
        <f t="shared" si="34"/>
        <v>5900</v>
      </c>
      <c r="C193" s="186" t="str">
        <f t="shared" si="2"/>
        <v>-0.0112454289291986+0.145786765539567i</v>
      </c>
      <c r="D193" s="158" t="str">
        <f t="shared" si="3"/>
        <v>-2.17927900588839+0.967379812520836i</v>
      </c>
      <c r="E193" t="str">
        <f t="shared" si="4"/>
        <v>26440.9619666549-2617.10045424235i</v>
      </c>
      <c r="F193" t="str">
        <f t="shared" si="5"/>
        <v>0.273008354447547+0.0196067899933713i</v>
      </c>
      <c r="G193" t="str">
        <f t="shared" si="0"/>
        <v>0.273008354447547+0.0196067899933713i</v>
      </c>
      <c r="H193" t="str">
        <f t="shared" si="6"/>
        <v>0.252964209384973+0.412188258699308i</v>
      </c>
      <c r="I193" t="str">
        <f t="shared" si="7"/>
        <v>23.1692458202247i</v>
      </c>
      <c r="J193" t="str">
        <f t="shared" si="1"/>
        <v>0.867041920398857+4.94057290791141i</v>
      </c>
      <c r="K193" t="str">
        <f t="shared" si="8"/>
        <v>4.54947126564628+0.798405848165676i</v>
      </c>
      <c r="L193" t="str">
        <f t="shared" si="9"/>
        <v>0.832921469987435-0.0185216042366497i</v>
      </c>
      <c r="M193" t="str">
        <f t="shared" si="10"/>
        <v>5.38239273563372+0.779884243929026i</v>
      </c>
      <c r="N193" t="str">
        <f t="shared" si="11"/>
        <v>-0.0754233150531885i</v>
      </c>
      <c r="O193" t="str">
        <f t="shared" si="12"/>
        <v>0.997157009894195-0.0753518255841752i</v>
      </c>
      <c r="P193" t="str">
        <f t="shared" si="13"/>
        <v>0.00284299010580502+0.0753518255841752i</v>
      </c>
      <c r="Q193" t="str">
        <f t="shared" si="14"/>
        <v>-0.00284299010580502+0.0000714894690132944i</v>
      </c>
      <c r="R193" t="str">
        <f t="shared" si="15"/>
        <v>-0.333312261782949-26.512809083253i</v>
      </c>
      <c r="S193" t="str">
        <f t="shared" si="16"/>
        <v>0.00827690700172165i</v>
      </c>
      <c r="T193" t="str">
        <f t="shared" si="17"/>
        <v>0.219444055136486-0.00275879459331097i</v>
      </c>
      <c r="U193" t="e">
        <f t="shared" si="18"/>
        <v>#DIV/0!</v>
      </c>
      <c r="V193" t="str">
        <f t="shared" si="19"/>
        <v>0.0000833333333333333-0.0449590234722869i</v>
      </c>
      <c r="W193" t="e">
        <f t="shared" si="20"/>
        <v>#DIV/0!</v>
      </c>
      <c r="X193" t="e">
        <f t="shared" si="21"/>
        <v>#DIV/0!</v>
      </c>
      <c r="Y193" t="str">
        <f t="shared" si="22"/>
        <v>0.00096+0.0252081394524045i</v>
      </c>
      <c r="Z193" t="e">
        <f t="shared" si="23"/>
        <v>#DIV/0!</v>
      </c>
      <c r="AA193" t="e">
        <f t="shared" si="24"/>
        <v>#DIV/0!</v>
      </c>
      <c r="AB193" t="str">
        <f t="shared" si="25"/>
        <v>0.12522248066127-0.0015742650325817i</v>
      </c>
      <c r="AC193" t="str">
        <f t="shared" si="26"/>
        <v>1.67522431474393+0.0891857269781017i</v>
      </c>
      <c r="AD193" t="str">
        <f t="shared" si="27"/>
        <v>0.0744885275698491-0.00490536010198919i</v>
      </c>
      <c r="AE193" t="e">
        <f t="shared" si="28"/>
        <v>#DIV/0!</v>
      </c>
      <c r="AF193" t="str">
        <f t="shared" si="29"/>
        <v>-2.43224321527336+0.555191553821528i</v>
      </c>
      <c r="AG193" t="e">
        <f t="shared" si="30"/>
        <v>#DIV/0!</v>
      </c>
      <c r="AH193" t="e">
        <f t="shared" si="31"/>
        <v>#DIV/0!</v>
      </c>
      <c r="AI193" t="e">
        <f t="shared" si="32"/>
        <v>#DIV/0!</v>
      </c>
      <c r="AJ193" t="e">
        <f t="shared" si="33"/>
        <v>#DIV/0!</v>
      </c>
      <c r="AK193"/>
      <c r="AL193"/>
      <c r="AM193"/>
      <c r="AN193"/>
    </row>
    <row r="194" spans="1:40" x14ac:dyDescent="0.3">
      <c r="A194"/>
      <c r="B194">
        <f t="shared" si="34"/>
        <v>6000</v>
      </c>
      <c r="C194" s="186" t="str">
        <f t="shared" si="2"/>
        <v>-0.0112197292722666+0.143366608772222i</v>
      </c>
      <c r="D194" s="158" t="str">
        <f t="shared" si="3"/>
        <v>-2.17922046139389+0.94628130057747i</v>
      </c>
      <c r="E194" t="str">
        <f t="shared" si="4"/>
        <v>26432.1954220379-2660.57567823421i</v>
      </c>
      <c r="F194" t="str">
        <f t="shared" si="5"/>
        <v>0.273026417866066+0.0199386130447263i</v>
      </c>
      <c r="G194" t="str">
        <f t="shared" si="0"/>
        <v>0.273026417866066+0.0199386130447263i</v>
      </c>
      <c r="H194" t="str">
        <f t="shared" si="6"/>
        <v>0.253792399527001+0.419049917997669i</v>
      </c>
      <c r="I194" t="str">
        <f t="shared" si="7"/>
        <v>23.5619449019234i</v>
      </c>
      <c r="J194" t="str">
        <f t="shared" si="1"/>
        <v>0.862496671484023+5.02431143177431i</v>
      </c>
      <c r="K194" t="str">
        <f t="shared" si="8"/>
        <v>4.55534648746257+0.781991967704399i</v>
      </c>
      <c r="L194" t="str">
        <f t="shared" si="9"/>
        <v>0.832907397397051-0.0188352114972694i</v>
      </c>
      <c r="M194" t="str">
        <f t="shared" si="10"/>
        <v>5.38825388485962+0.76315675620713i</v>
      </c>
      <c r="N194" t="str">
        <f t="shared" si="11"/>
        <v>-0.0767016763252764i</v>
      </c>
      <c r="O194" t="str">
        <f t="shared" si="12"/>
        <v>0.997059868284181-0.0766264905703678i</v>
      </c>
      <c r="P194" t="str">
        <f t="shared" si="13"/>
        <v>0.00294013171581897+0.0766264905703678i</v>
      </c>
      <c r="Q194" t="str">
        <f t="shared" si="14"/>
        <v>-0.00294013171581897+0.0000751857549085994i</v>
      </c>
      <c r="R194" t="str">
        <f t="shared" si="15"/>
        <v>-0.33331154135608-26.0707880663344i</v>
      </c>
      <c r="S194" t="str">
        <f t="shared" si="16"/>
        <v>0.00841719356107285i</v>
      </c>
      <c r="T194" t="str">
        <f t="shared" si="17"/>
        <v>0.219442869444045-0.00280554775973366i</v>
      </c>
      <c r="U194" t="e">
        <f t="shared" si="18"/>
        <v>#DIV/0!</v>
      </c>
      <c r="V194" t="str">
        <f t="shared" si="19"/>
        <v>0.0000833333333333333-0.0442097064144154i</v>
      </c>
      <c r="W194" t="e">
        <f t="shared" si="20"/>
        <v>#DIV/0!</v>
      </c>
      <c r="X194" t="e">
        <f t="shared" si="21"/>
        <v>#DIV/0!</v>
      </c>
      <c r="Y194" t="str">
        <f t="shared" si="22"/>
        <v>0.00096+0.0256353960532927i</v>
      </c>
      <c r="Z194" t="e">
        <f t="shared" si="23"/>
        <v>#DIV/0!</v>
      </c>
      <c r="AA194" t="e">
        <f t="shared" si="24"/>
        <v>#DIV/0!</v>
      </c>
      <c r="AB194" t="str">
        <f t="shared" si="25"/>
        <v>0.125221804063544-0.00160094403044554i</v>
      </c>
      <c r="AC194" t="str">
        <f t="shared" si="26"/>
        <v>1.67594864346766+0.086937572904048i</v>
      </c>
      <c r="AD194" t="str">
        <f t="shared" si="27"/>
        <v>0.0744670360836815-0.00481812341946908i</v>
      </c>
      <c r="AE194" t="e">
        <f t="shared" si="28"/>
        <v>#DIV/0!</v>
      </c>
      <c r="AF194" t="str">
        <f t="shared" si="29"/>
        <v>-2.43301286092089+0.527231382579801i</v>
      </c>
      <c r="AG194" t="e">
        <f t="shared" si="30"/>
        <v>#DIV/0!</v>
      </c>
      <c r="AH194" t="e">
        <f t="shared" si="31"/>
        <v>#DIV/0!</v>
      </c>
      <c r="AI194" t="e">
        <f t="shared" si="32"/>
        <v>#DIV/0!</v>
      </c>
      <c r="AJ194" t="e">
        <f t="shared" si="33"/>
        <v>#DIV/0!</v>
      </c>
      <c r="AK194"/>
      <c r="AL194"/>
      <c r="AM194"/>
      <c r="AN194"/>
    </row>
    <row r="195" spans="1:40" x14ac:dyDescent="0.3">
      <c r="A195"/>
      <c r="B195">
        <f t="shared" si="34"/>
        <v>6100</v>
      </c>
      <c r="C195" s="186" t="str">
        <f t="shared" si="2"/>
        <v>-0.0111952660429075+0.141025951470544i</v>
      </c>
      <c r="D195" s="158" t="str">
        <f t="shared" si="3"/>
        <v>-2.17917371662057+0.925792475848882i</v>
      </c>
      <c r="E195" t="str">
        <f t="shared" si="4"/>
        <v>26423.2874990229-2704.0070206811i</v>
      </c>
      <c r="F195" t="str">
        <f t="shared" si="5"/>
        <v>0.27304478395108+0.0202704111424286i</v>
      </c>
      <c r="G195" t="str">
        <f t="shared" si="0"/>
        <v>0.27304478395108+0.0202704111424286i</v>
      </c>
      <c r="H195" t="str">
        <f t="shared" si="6"/>
        <v>0.254633788506332+0.425908099827661i</v>
      </c>
      <c r="I195" t="str">
        <f t="shared" si="7"/>
        <v>23.9546439836222i</v>
      </c>
      <c r="J195" t="str">
        <f t="shared" si="1"/>
        <v>0.857875031831125+5.10804995563721i</v>
      </c>
      <c r="K195" t="str">
        <f t="shared" si="8"/>
        <v>4.56094203623371+0.765990608646233i</v>
      </c>
      <c r="L195" t="str">
        <f t="shared" si="9"/>
        <v>0.832893088780114-0.0191488027236408i</v>
      </c>
      <c r="M195" t="str">
        <f t="shared" si="10"/>
        <v>5.39383512501382+0.746841805922592i</v>
      </c>
      <c r="N195" t="str">
        <f t="shared" si="11"/>
        <v>-0.0779800375973644i</v>
      </c>
      <c r="O195" t="str">
        <f t="shared" si="12"/>
        <v>0.996961097271633-0.0779010303329887i</v>
      </c>
      <c r="P195" t="str">
        <f t="shared" si="13"/>
        <v>0.00303890272836704+0.0779010303329887i</v>
      </c>
      <c r="Q195" t="str">
        <f t="shared" si="14"/>
        <v>-0.00303890272836704+0.0000790072643756939i</v>
      </c>
      <c r="R195" t="str">
        <f t="shared" si="15"/>
        <v>-0.333310808814905-25.6432572127948i</v>
      </c>
      <c r="S195" t="str">
        <f t="shared" si="16"/>
        <v>0.00855748012042408i</v>
      </c>
      <c r="T195" t="str">
        <f t="shared" si="17"/>
        <v>0.219441663821413-0.00285230062035602i</v>
      </c>
      <c r="U195" t="e">
        <f t="shared" si="18"/>
        <v>#DIV/0!</v>
      </c>
      <c r="V195" t="str">
        <f t="shared" si="19"/>
        <v>0.0000833333333333333-0.0434849571289331i</v>
      </c>
      <c r="W195" t="e">
        <f t="shared" si="20"/>
        <v>#DIV/0!</v>
      </c>
      <c r="X195" t="e">
        <f t="shared" si="21"/>
        <v>#DIV/0!</v>
      </c>
      <c r="Y195" t="str">
        <f t="shared" si="22"/>
        <v>0.00096+0.0260626526541809i</v>
      </c>
      <c r="Z195" t="e">
        <f t="shared" si="23"/>
        <v>#DIV/0!</v>
      </c>
      <c r="AA195" t="e">
        <f t="shared" si="24"/>
        <v>#DIV/0!</v>
      </c>
      <c r="AB195" t="str">
        <f t="shared" si="25"/>
        <v>0.125221116092951-0.00162762285380898i</v>
      </c>
      <c r="AC195" t="str">
        <f t="shared" si="26"/>
        <v>1.67663763116709+0.084741235163352i</v>
      </c>
      <c r="AD195" t="str">
        <f t="shared" si="27"/>
        <v>0.074446614655538-0.00473347417827249i</v>
      </c>
      <c r="AE195" t="e">
        <f t="shared" si="28"/>
        <v>#DIV/0!</v>
      </c>
      <c r="AF195" t="str">
        <f t="shared" si="29"/>
        <v>-2.4338075051269+0.499884376021221i</v>
      </c>
      <c r="AG195" t="e">
        <f t="shared" si="30"/>
        <v>#DIV/0!</v>
      </c>
      <c r="AH195" t="e">
        <f t="shared" si="31"/>
        <v>#DIV/0!</v>
      </c>
      <c r="AI195" t="e">
        <f t="shared" si="32"/>
        <v>#DIV/0!</v>
      </c>
      <c r="AJ195" t="e">
        <f t="shared" si="33"/>
        <v>#DIV/0!</v>
      </c>
      <c r="AK195"/>
      <c r="AL195"/>
      <c r="AM195"/>
      <c r="AN195"/>
    </row>
    <row r="196" spans="1:40" x14ac:dyDescent="0.3">
      <c r="A196"/>
      <c r="B196">
        <f t="shared" si="34"/>
        <v>6200</v>
      </c>
      <c r="C196" s="186" t="str">
        <f t="shared" si="2"/>
        <v>-0.0111719598434512+0.138760947262474i</v>
      </c>
      <c r="D196" s="158" t="str">
        <f t="shared" si="3"/>
        <v>-2.17913816250074+0.905883852654781i</v>
      </c>
      <c r="E196" t="str">
        <f t="shared" si="4"/>
        <v>26414.2384893104-2747.39380038968i</v>
      </c>
      <c r="F196" t="str">
        <f t="shared" si="5"/>
        <v>0.273063452656645+0.0206021838727205i</v>
      </c>
      <c r="G196" t="str">
        <f t="shared" si="0"/>
        <v>0.273063452656645+0.0206021838727205i</v>
      </c>
      <c r="H196" t="str">
        <f t="shared" si="6"/>
        <v>0.255488342964486+0.432762711106554i</v>
      </c>
      <c r="I196" t="str">
        <f t="shared" si="7"/>
        <v>24.3473430653209i</v>
      </c>
      <c r="J196" t="str">
        <f t="shared" si="1"/>
        <v>0.853177001440162+5.19178847950012i</v>
      </c>
      <c r="K196" t="str">
        <f t="shared" si="8"/>
        <v>4.56627458757556+0.750385050500984i</v>
      </c>
      <c r="L196" t="str">
        <f t="shared" si="9"/>
        <v>0.832878544160979-0.01946237764946i</v>
      </c>
      <c r="M196" t="str">
        <f t="shared" si="10"/>
        <v>5.39915313173654+0.730922672851524i</v>
      </c>
      <c r="N196" t="str">
        <f t="shared" si="11"/>
        <v>-0.0792583988694523i</v>
      </c>
      <c r="O196" t="str">
        <f t="shared" si="12"/>
        <v>0.996860697017962-0.0791754427891756i</v>
      </c>
      <c r="P196" t="str">
        <f t="shared" si="13"/>
        <v>0.00313930298203802+0.0791754427891756i</v>
      </c>
      <c r="Q196" t="str">
        <f t="shared" si="14"/>
        <v>-0.00313930298203802+0.0000829560802766971i</v>
      </c>
      <c r="R196" t="str">
        <f t="shared" si="15"/>
        <v>-0.333310064160399-25.2295153856723i</v>
      </c>
      <c r="S196" t="str">
        <f t="shared" si="16"/>
        <v>0.00869776667977529i</v>
      </c>
      <c r="T196" t="str">
        <f t="shared" si="17"/>
        <v>0.219440438268379-0.00289905317008808i</v>
      </c>
      <c r="U196" t="e">
        <f t="shared" si="18"/>
        <v>#DIV/0!</v>
      </c>
      <c r="V196" t="str">
        <f t="shared" si="19"/>
        <v>0.0000833333333333333-0.04278358685266i</v>
      </c>
      <c r="W196" t="e">
        <f t="shared" si="20"/>
        <v>#DIV/0!</v>
      </c>
      <c r="X196" t="e">
        <f t="shared" si="21"/>
        <v>#DIV/0!</v>
      </c>
      <c r="Y196" t="str">
        <f t="shared" si="22"/>
        <v>0.00096+0.0264899092550691i</v>
      </c>
      <c r="Z196" t="e">
        <f t="shared" si="23"/>
        <v>#DIV/0!</v>
      </c>
      <c r="AA196" t="e">
        <f t="shared" si="24"/>
        <v>#DIV/0!</v>
      </c>
      <c r="AB196" t="str">
        <f t="shared" si="25"/>
        <v>0.125220416749371-0.00165430149976749i</v>
      </c>
      <c r="AC196" t="str">
        <f t="shared" si="26"/>
        <v>1.67729337172363+0.0825946145827259i</v>
      </c>
      <c r="AD196" t="str">
        <f t="shared" si="27"/>
        <v>0.074427197347504-0.00465129553999247i</v>
      </c>
      <c r="AE196" t="e">
        <f t="shared" si="28"/>
        <v>#DIV/0!</v>
      </c>
      <c r="AF196" t="str">
        <f t="shared" si="29"/>
        <v>-2.43462650546523+0.473121141548227i</v>
      </c>
      <c r="AG196" t="e">
        <f t="shared" si="30"/>
        <v>#DIV/0!</v>
      </c>
      <c r="AH196" t="e">
        <f t="shared" si="31"/>
        <v>#DIV/0!</v>
      </c>
      <c r="AI196" t="e">
        <f t="shared" si="32"/>
        <v>#DIV/0!</v>
      </c>
      <c r="AJ196" t="e">
        <f t="shared" si="33"/>
        <v>#DIV/0!</v>
      </c>
      <c r="AK196"/>
      <c r="AL196"/>
      <c r="AM196"/>
      <c r="AN196"/>
    </row>
    <row r="197" spans="1:40" x14ac:dyDescent="0.3">
      <c r="A197"/>
      <c r="B197">
        <f t="shared" si="34"/>
        <v>6300</v>
      </c>
      <c r="C197" s="186" t="str">
        <f t="shared" si="2"/>
        <v>-0.0111497375269543+0.136567993958711i</v>
      </c>
      <c r="D197" s="158" t="str">
        <f t="shared" si="3"/>
        <v>-2.17911323788311+0.886527817381835i</v>
      </c>
      <c r="E197" t="str">
        <f t="shared" si="4"/>
        <v>26405.0486889172-2790.73533858023i</v>
      </c>
      <c r="F197" t="str">
        <f t="shared" si="5"/>
        <v>0.27308242393606+0.0209339308219499i</v>
      </c>
      <c r="G197" t="str">
        <f t="shared" ref="G197:G260" si="35">IF($C$11=$C$7,$C$24,F197)</f>
        <v>0.27308242393606+0.0209339308219499i</v>
      </c>
      <c r="H197" t="str">
        <f t="shared" si="6"/>
        <v>0.256356029033348+0.439613661146219i</v>
      </c>
      <c r="I197" t="str">
        <f t="shared" si="7"/>
        <v>24.7400421470196i</v>
      </c>
      <c r="J197" t="str">
        <f t="shared" ref="J197:J260" si="36">IMSUM(COMPLEX(0,2*PI()*B197*$C$113*$C$112),COMPLEX(0,2*PI()*B197*$C$113*$C$111),COMPLEX(0,2*PI()*B197*$C$28*10^-12*$C$111),COMPLEX(-1*2*PI()*B197*2*PI()*B197*$C$113*$C$112*$C$28*10^-12*$C$111,0),COMPLEX(1,0))</f>
        <v>0.848402580311135+5.27552700336302i</v>
      </c>
      <c r="K197" t="str">
        <f t="shared" si="8"/>
        <v>4.57135960019117+0.735159402626488i</v>
      </c>
      <c r="L197" t="str">
        <f t="shared" si="9"/>
        <v>0.832863763564398-0.0197759360084691i</v>
      </c>
      <c r="M197" t="str">
        <f t="shared" si="10"/>
        <v>5.40422336375557+0.715383466618019i</v>
      </c>
      <c r="N197" t="str">
        <f t="shared" si="11"/>
        <v>-0.0805367601415403i</v>
      </c>
      <c r="O197" t="str">
        <f t="shared" si="12"/>
        <v>0.996758667687244-0.0804497258562744i</v>
      </c>
      <c r="P197" t="str">
        <f t="shared" si="13"/>
        <v>0.00324133231275603+0.0804497258562744i</v>
      </c>
      <c r="Q197" t="str">
        <f t="shared" si="14"/>
        <v>-0.00324133231275603+0.0000870342852659078i</v>
      </c>
      <c r="R197" t="str">
        <f t="shared" si="15"/>
        <v>-0.333309307390725-24.8289059646545i</v>
      </c>
      <c r="S197" t="str">
        <f t="shared" si="16"/>
        <v>0.0088380532391265i</v>
      </c>
      <c r="T197" t="str">
        <f t="shared" si="17"/>
        <v>0.219439192784882-0.00294580540381561i</v>
      </c>
      <c r="U197" t="e">
        <f t="shared" si="18"/>
        <v>#DIV/0!</v>
      </c>
      <c r="V197" t="str">
        <f t="shared" si="19"/>
        <v>0.0000833333333333333-0.0421044822994433i</v>
      </c>
      <c r="W197" t="e">
        <f t="shared" si="20"/>
        <v>#DIV/0!</v>
      </c>
      <c r="X197" t="e">
        <f t="shared" si="21"/>
        <v>#DIV/0!</v>
      </c>
      <c r="Y197" t="str">
        <f t="shared" si="22"/>
        <v>0.00096+0.0269171658559573i</v>
      </c>
      <c r="Z197" t="e">
        <f t="shared" si="23"/>
        <v>#DIV/0!</v>
      </c>
      <c r="AA197" t="e">
        <f t="shared" si="24"/>
        <v>#DIV/0!</v>
      </c>
      <c r="AB197" t="str">
        <f t="shared" si="25"/>
        <v>0.12521970603277-0.00168097996540274i</v>
      </c>
      <c r="AC197" t="str">
        <f t="shared" si="26"/>
        <v>1.67791780621986+0.0804957161875778i</v>
      </c>
      <c r="AD197" t="str">
        <f t="shared" si="27"/>
        <v>0.0744087232507017-0.00457147746190981i</v>
      </c>
      <c r="AE197" t="e">
        <f t="shared" si="28"/>
        <v>#DIV/0!</v>
      </c>
      <c r="AF197" t="str">
        <f t="shared" si="29"/>
        <v>-2.43546926691646+0.446914156235616i</v>
      </c>
      <c r="AG197" t="e">
        <f t="shared" si="30"/>
        <v>#DIV/0!</v>
      </c>
      <c r="AH197" t="e">
        <f t="shared" si="31"/>
        <v>#DIV/0!</v>
      </c>
      <c r="AI197" t="e">
        <f t="shared" si="32"/>
        <v>#DIV/0!</v>
      </c>
      <c r="AJ197" t="e">
        <f t="shared" si="33"/>
        <v>#DIV/0!</v>
      </c>
      <c r="AK197"/>
      <c r="AL197"/>
      <c r="AM197"/>
      <c r="AN197"/>
    </row>
    <row r="198" spans="1:40" x14ac:dyDescent="0.3">
      <c r="A198"/>
      <c r="B198">
        <f t="shared" si="34"/>
        <v>6400</v>
      </c>
      <c r="C198" s="186" t="str">
        <f t="shared" ref="C198:C261" si="37">IMPRODUCT(COMPLEX(-1,0),IMDIV(IMPRODUCT(G198,COMPLEX($C$100+$C$101,0)),COMPLEX($C$100,2*PI()*B198*$C$103*$C$102*(2*$C$100+$C$101))))</f>
        <v>-0.0111285316158566+0.134443714478773i</v>
      </c>
      <c r="D198" s="158" t="str">
        <f t="shared" ref="D198:D261" si="38">IMPRODUCT(COMPLEX($C$106,0),IMSUB(C198,G198))</f>
        <v>-2.17909842507592+0.867698482250208i</v>
      </c>
      <c r="E198" t="str">
        <f t="shared" ref="E198:E261" si="39">IMDIV(COMPLEX($C$20*10^3,0),COMPLEX(1,2*PI()*B198*$C$20*1000*$C$29*10^-12))</f>
        <v>26395.718398152-2834.03095892025i</v>
      </c>
      <c r="F198" t="str">
        <f t="shared" ref="F198:F261" si="40">IMDIV(COMPLEX($C$22*1000,0),IMSUM(COMPLEX($C$22*1000,0),E198))</f>
        <v>0.273101697741872+0.0212656515765724i</v>
      </c>
      <c r="G198" t="str">
        <f t="shared" si="35"/>
        <v>0.273101697741872+0.0212656515765724i</v>
      </c>
      <c r="H198" t="str">
        <f t="shared" ref="H198:H261" si="41">IMPRODUCT(COMPLEX($C$108,0),IMPRODUCT(COMPLEX(-1,0),D198),IMDIV(COMPLEX(0,2*PI()*B198*$C$109*$C$110),COMPLEX(1,2*PI()*B198*$C$109*$C$110)))</f>
        <v>0.257236812344793+0.446460861499165i</v>
      </c>
      <c r="I198" t="str">
        <f t="shared" ref="I198:I261" si="42">COMPLEX(0,2*PI()*B198*$C$113*$C$112*$C$114)</f>
        <v>25.1327412287183i</v>
      </c>
      <c r="J198" t="str">
        <f t="shared" si="36"/>
        <v>0.843551768444044+5.35926552722593i</v>
      </c>
      <c r="K198" t="str">
        <f t="shared" ref="K198:K261" si="43">IMDIV(I198,J198)</f>
        <v>4.57621141945967+0.720298558832033i</v>
      </c>
      <c r="L198" t="str">
        <f t="shared" ref="L198:L261" si="44">IMDIV(COMPLEX($C$117,0),COMPLEX(1,2*PI()*B198*$C$115*$C$116))</f>
        <v>0.832848747015525-0.0200894775344574i</v>
      </c>
      <c r="M198" t="str">
        <f t="shared" ref="M198:M261" si="45">IMSUM(K198,L198)</f>
        <v>5.4090601664752+0.700209081297576i</v>
      </c>
      <c r="N198" t="str">
        <f t="shared" ref="N198:N261" si="46">COMPLEX(0,-2*PI()*B198*$C$43)</f>
        <v>-0.0818151214136282i</v>
      </c>
      <c r="O198" t="str">
        <f t="shared" ref="O198:O261" si="47">IMEXP(N198)</f>
        <v>0.996655009446216-0.0817238774518423i</v>
      </c>
      <c r="P198" t="str">
        <f t="shared" ref="P198:P261" si="48">IMSUB(COMPLEX(1,0),O198)</f>
        <v>0.00334499055378401+0.0817238774518423i</v>
      </c>
      <c r="Q198" t="str">
        <f t="shared" ref="Q198:Q261" si="49">IMSUM(COMPLEX(0,2*PI()*B198*$C$43),O198,COMPLEX(-1,0))</f>
        <v>-0.00334499055378401+0.0000912439617859057i</v>
      </c>
      <c r="R198" t="str">
        <f t="shared" ref="R198:R261" si="50">IMDIV(P198,Q198)</f>
        <v>-0.333308538506695-24.4408133681898i</v>
      </c>
      <c r="S198" t="str">
        <f t="shared" ref="S198:S261" si="51">IMDIV(COMPLEX(0,2*PI()*B198*$C$123),COMPLEX($C$124,0))</f>
        <v>0.00897833979847771i</v>
      </c>
      <c r="T198" t="str">
        <f t="shared" ref="T198:T261" si="52">IMPRODUCT(R198,S198)</f>
        <v>0.219437927370785-0.0029925573164471i</v>
      </c>
      <c r="U198" t="e">
        <f t="shared" ref="U198:U261" si="53">IMDIV(COMPLEX(1,2*PI()*B198*$C$16*10^-3*$C$15*10^-6),COMPLEX(0,2*PI()*B198*$C$15*10^-6))</f>
        <v>#DIV/0!</v>
      </c>
      <c r="V198" t="str">
        <f t="shared" ref="V198:V261" si="54">IMSUM(COMPLEX($C$18*10^-3,0),IMDIV(COMPLEX(1,0),COMPLEX(0,2*PI()*B198*($C$17*1*10^-6))))</f>
        <v>0.0000833333333333333-0.0414465997635144i</v>
      </c>
      <c r="W198" t="e">
        <f t="shared" ref="W198:W261" si="55">IMDIV(IMPRODUCT(U198,V198),IMSUM(U198,V198))</f>
        <v>#DIV/0!</v>
      </c>
      <c r="X198" t="e">
        <f t="shared" ref="X198:X261" si="56">IMDIV(IMPRODUCT(COMPLEX($C$19,0),W198),IMSUM(COMPLEX($C$19,0),W198))</f>
        <v>#DIV/0!</v>
      </c>
      <c r="Y198" t="str">
        <f t="shared" ref="Y198:Y261" si="57">COMPLEX($C$13*10^-3,2*PI()*B198*$C$12*0.000001)</f>
        <v>0.00096+0.0273444224568456i</v>
      </c>
      <c r="Z198" t="e">
        <f t="shared" ref="Z198:Z261" si="58">IMPRODUCT(COMPLEX($C$6,0),IMDIV(X198,IMSUM(X198,Y198)))</f>
        <v>#DIV/0!</v>
      </c>
      <c r="AA198" t="e">
        <f t="shared" ref="AA198:AA261" si="59">IMDIV(COMPLEX($C$6,0),IMSUM(X198,Y198))</f>
        <v>#DIV/0!</v>
      </c>
      <c r="AB198" t="str">
        <f t="shared" ref="AB198:AB261" si="60">IMPRODUCT(COMPLEX($C$119,0),T198)</f>
        <v>0.125218983943068-0.00170765824780931i</v>
      </c>
      <c r="AC198" t="str">
        <f t="shared" ref="AC198:AC261" si="61">IMSUM(COMPLEX(1,0),IMPRODUCT(AB198,M198))</f>
        <v>1.67851273594582+0.0784426435016134i</v>
      </c>
      <c r="AD198" t="str">
        <f t="shared" ref="AD198:AD261" si="62">IMDIV(AB198,AC198)</f>
        <v>0.0743911360342749-0.00449391622112151i</v>
      </c>
      <c r="AE198" t="e">
        <f t="shared" ref="AE198:AE261" si="63">IMPRODUCT(AD198,AA198,X198)</f>
        <v>#DIV/0!</v>
      </c>
      <c r="AF198" t="str">
        <f t="shared" ref="AF198:AF261" si="64">IMSUB(D198,H198)</f>
        <v>-2.43633523742071+0.421237620751043i</v>
      </c>
      <c r="AG198" t="e">
        <f t="shared" ref="AG198:AG261" si="65">IMSUM(COMPLEX(1,0),IMPRODUCT(AD198,AA198,COMPLEX($C$127,0)))</f>
        <v>#DIV/0!</v>
      </c>
      <c r="AH198" t="e">
        <f t="shared" ref="AH198:AH261" si="66">IMDIV(IMPRODUCT(AE198,AF198),AG198)</f>
        <v>#DIV/0!</v>
      </c>
      <c r="AI198" t="e">
        <f t="shared" ref="AI198:AI261" si="67">20*LOG10(IMABS(AH198))</f>
        <v>#DIV/0!</v>
      </c>
      <c r="AJ198" t="e">
        <f t="shared" ref="AJ198:AJ261" si="68">IMARGUMENT(AH198)*180/PI()</f>
        <v>#DIV/0!</v>
      </c>
      <c r="AK198"/>
      <c r="AL198"/>
      <c r="AM198"/>
      <c r="AN198"/>
    </row>
    <row r="199" spans="1:40" x14ac:dyDescent="0.3">
      <c r="A199"/>
      <c r="B199">
        <f t="shared" si="34"/>
        <v>6500</v>
      </c>
      <c r="C199" s="186" t="str">
        <f t="shared" si="37"/>
        <v>-0.0111082797827524+0.132384939537421i</v>
      </c>
      <c r="D199" s="158" t="str">
        <f t="shared" si="38"/>
        <v>-2.17909324586614+0.849371552576055i</v>
      </c>
      <c r="E199" t="str">
        <f t="shared" si="39"/>
        <v>26386.2479215915-2877.27998755787i</v>
      </c>
      <c r="F199" t="str">
        <f t="shared" si="40"/>
        <v>0.273121274025875+0.0215973457231527i</v>
      </c>
      <c r="G199" t="str">
        <f t="shared" si="35"/>
        <v>0.273121274025875+0.0215973457231527i</v>
      </c>
      <c r="H199" t="str">
        <f t="shared" si="41"/>
        <v>0.258130658039779+0.453304225819047i</v>
      </c>
      <c r="I199" t="str">
        <f t="shared" si="42"/>
        <v>25.5254403104171i</v>
      </c>
      <c r="J199" t="str">
        <f t="shared" si="36"/>
        <v>0.838624565838888+5.44300405108884i</v>
      </c>
      <c r="K199" t="str">
        <f t="shared" si="43"/>
        <v>4.58084337103029+0.70578815432587i</v>
      </c>
      <c r="L199" t="str">
        <f t="shared" si="44"/>
        <v>0.832833494539912-0.020403001961262i</v>
      </c>
      <c r="M199" t="str">
        <f t="shared" si="45"/>
        <v>5.4136768655702+0.685385152364608i</v>
      </c>
      <c r="N199" t="str">
        <f t="shared" si="46"/>
        <v>-0.0830934826857161i</v>
      </c>
      <c r="O199" t="str">
        <f t="shared" si="47"/>
        <v>0.996549722464276-0.0829978954936515i</v>
      </c>
      <c r="P199" t="str">
        <f t="shared" si="48"/>
        <v>0.00345027753572402+0.0829978954936515i</v>
      </c>
      <c r="Q199" t="str">
        <f t="shared" si="49"/>
        <v>-0.00345027753572402+0.0000955871920646084i</v>
      </c>
      <c r="R199" t="str">
        <f t="shared" si="50"/>
        <v>-0.333307757508026-24.0646598966601i</v>
      </c>
      <c r="S199" t="str">
        <f t="shared" si="51"/>
        <v>0.00911862635782894i</v>
      </c>
      <c r="T199" t="str">
        <f t="shared" si="52"/>
        <v>0.219436642025874-0.00303930890288154i</v>
      </c>
      <c r="U199" t="e">
        <f t="shared" si="53"/>
        <v>#DIV/0!</v>
      </c>
      <c r="V199" t="str">
        <f t="shared" si="54"/>
        <v>0.0000833333333333333-0.0408089597671526i</v>
      </c>
      <c r="W199" t="e">
        <f t="shared" si="55"/>
        <v>#DIV/0!</v>
      </c>
      <c r="X199" t="e">
        <f t="shared" si="56"/>
        <v>#DIV/0!</v>
      </c>
      <c r="Y199" t="str">
        <f t="shared" si="57"/>
        <v>0.00096+0.0277716790577338i</v>
      </c>
      <c r="Z199" t="e">
        <f t="shared" si="58"/>
        <v>#DIV/0!</v>
      </c>
      <c r="AA199" t="e">
        <f t="shared" si="59"/>
        <v>#DIV/0!</v>
      </c>
      <c r="AB199" t="str">
        <f t="shared" si="60"/>
        <v>0.125218250480144-0.00173433634407639i</v>
      </c>
      <c r="AC199" t="str">
        <f t="shared" si="61"/>
        <v>1.67907983415097+0.0764335931411192i</v>
      </c>
      <c r="AD199" t="str">
        <f t="shared" si="62"/>
        <v>0.074374383540662-0.00441851397702978i</v>
      </c>
      <c r="AE199" t="e">
        <f t="shared" si="63"/>
        <v>#DIV/0!</v>
      </c>
      <c r="AF199" t="str">
        <f t="shared" si="64"/>
        <v>-2.43722390390592+0.396067326757008i</v>
      </c>
      <c r="AG199" t="e">
        <f t="shared" si="65"/>
        <v>#DIV/0!</v>
      </c>
      <c r="AH199" t="e">
        <f t="shared" si="66"/>
        <v>#DIV/0!</v>
      </c>
      <c r="AI199" t="e">
        <f t="shared" si="67"/>
        <v>#DIV/0!</v>
      </c>
      <c r="AJ199" t="e">
        <f t="shared" si="68"/>
        <v>#DIV/0!</v>
      </c>
      <c r="AK199"/>
      <c r="AL199"/>
      <c r="AM199"/>
      <c r="AN199"/>
    </row>
    <row r="200" spans="1:40" x14ac:dyDescent="0.3">
      <c r="A200"/>
      <c r="B200">
        <f t="shared" si="34"/>
        <v>6600</v>
      </c>
      <c r="C200" s="186" t="str">
        <f t="shared" si="37"/>
        <v>-0.0110889243858049+0.130388691904796i</v>
      </c>
      <c r="D200" s="158" t="str">
        <f t="shared" si="38"/>
        <v>-2.17909725795768+0.831524206099297i</v>
      </c>
      <c r="E200" t="str">
        <f t="shared" si="39"/>
        <v>26376.6375680561-2920.48175315489i</v>
      </c>
      <c r="F200" t="str">
        <f t="shared" si="40"/>
        <v>0.27314115273911+0.0219290128483662i</v>
      </c>
      <c r="G200" t="str">
        <f t="shared" si="35"/>
        <v>0.27314115273911+0.0219290128483662i</v>
      </c>
      <c r="H200" t="str">
        <f t="shared" si="41"/>
        <v>0.259037530777106+0.460143669734248i</v>
      </c>
      <c r="I200" t="str">
        <f t="shared" si="42"/>
        <v>25.9181393921158i</v>
      </c>
      <c r="J200" t="str">
        <f t="shared" si="36"/>
        <v>0.833620972495668+5.52674257495175i</v>
      </c>
      <c r="K200" t="str">
        <f t="shared" si="43"/>
        <v>4.58526784549103+0.691614524952742i</v>
      </c>
      <c r="L200" t="str">
        <f t="shared" si="44"/>
        <v>0.832818006163514-0.0207165090227683i</v>
      </c>
      <c r="M200" t="str">
        <f t="shared" si="45"/>
        <v>5.41808585165454+0.670898015929974i</v>
      </c>
      <c r="N200" t="str">
        <f t="shared" si="46"/>
        <v>-0.0843718439578041i</v>
      </c>
      <c r="O200" t="str">
        <f t="shared" si="47"/>
        <v>0.996442806913485-0.0842717778996924i</v>
      </c>
      <c r="P200" t="str">
        <f t="shared" si="48"/>
        <v>0.00355719308651503+0.0842717778996924i</v>
      </c>
      <c r="Q200" t="str">
        <f t="shared" si="49"/>
        <v>-0.00355719308651503+0.000100066058111706i</v>
      </c>
      <c r="R200" t="str">
        <f t="shared" si="50"/>
        <v>-0.333306964393749-23.6999028625556i</v>
      </c>
      <c r="S200" t="str">
        <f t="shared" si="51"/>
        <v>0.00925891291718015i</v>
      </c>
      <c r="T200" t="str">
        <f t="shared" si="52"/>
        <v>0.219435336750031-0.00308606015801139i</v>
      </c>
      <c r="U200" t="e">
        <f t="shared" si="53"/>
        <v>#DIV/0!</v>
      </c>
      <c r="V200" t="str">
        <f t="shared" si="54"/>
        <v>0.0000833333333333333-0.040190642194923i</v>
      </c>
      <c r="W200" t="e">
        <f t="shared" si="55"/>
        <v>#DIV/0!</v>
      </c>
      <c r="X200" t="e">
        <f t="shared" si="56"/>
        <v>#DIV/0!</v>
      </c>
      <c r="Y200" t="str">
        <f t="shared" si="57"/>
        <v>0.00096+0.028198935658622i</v>
      </c>
      <c r="Z200" t="e">
        <f t="shared" si="58"/>
        <v>#DIV/0!</v>
      </c>
      <c r="AA200" t="e">
        <f t="shared" si="59"/>
        <v>#DIV/0!</v>
      </c>
      <c r="AB200" t="str">
        <f t="shared" si="60"/>
        <v>0.125217505643931-0.00176101425128944i</v>
      </c>
      <c r="AC200" t="str">
        <f t="shared" si="61"/>
        <v>1.67962065667607+0.0744668496967403i</v>
      </c>
      <c r="AD200" t="str">
        <f t="shared" si="62"/>
        <v>0.0743584174218246-0.00434517836876988i</v>
      </c>
      <c r="AE200" t="e">
        <f t="shared" si="63"/>
        <v>#DIV/0!</v>
      </c>
      <c r="AF200" t="str">
        <f t="shared" si="64"/>
        <v>-2.43813478873479+0.371380536365049i</v>
      </c>
      <c r="AG200" t="e">
        <f t="shared" si="65"/>
        <v>#DIV/0!</v>
      </c>
      <c r="AH200" t="e">
        <f t="shared" si="66"/>
        <v>#DIV/0!</v>
      </c>
      <c r="AI200" t="e">
        <f t="shared" si="67"/>
        <v>#DIV/0!</v>
      </c>
      <c r="AJ200" t="e">
        <f t="shared" si="68"/>
        <v>#DIV/0!</v>
      </c>
      <c r="AK200"/>
      <c r="AL200"/>
      <c r="AM200"/>
      <c r="AN200"/>
    </row>
    <row r="201" spans="1:40" x14ac:dyDescent="0.3">
      <c r="A201"/>
      <c r="B201">
        <f t="shared" si="34"/>
        <v>6700</v>
      </c>
      <c r="C201" s="186" t="str">
        <f t="shared" si="37"/>
        <v>-0.01107041205233+0.128452172075868i</v>
      </c>
      <c r="D201" s="158" t="str">
        <f t="shared" si="38"/>
        <v>-2.17911005177884+0.814134983115981i</v>
      </c>
      <c r="E201" t="str">
        <f t="shared" si="39"/>
        <v>26366.8876505847-2963.63558691964i</v>
      </c>
      <c r="F201" t="str">
        <f t="shared" si="40"/>
        <v>0.273161333831867+0.0222606525390011i</v>
      </c>
      <c r="G201" t="str">
        <f t="shared" si="35"/>
        <v>0.273161333831867+0.0222606525390011i</v>
      </c>
      <c r="H201" t="str">
        <f t="shared" si="41"/>
        <v>0.259957394741757+0.466979110733017i</v>
      </c>
      <c r="I201" t="str">
        <f t="shared" si="42"/>
        <v>26.3108384738145i</v>
      </c>
      <c r="J201" t="str">
        <f t="shared" si="36"/>
        <v>0.828540988414383+5.61048109881465i</v>
      </c>
      <c r="K201" t="str">
        <f t="shared" si="43"/>
        <v>4.58949637505734+0.67776466865161i</v>
      </c>
      <c r="L201" t="str">
        <f t="shared" si="44"/>
        <v>0.832802281912684-0.0210299984529108i</v>
      </c>
      <c r="M201" t="str">
        <f t="shared" si="45"/>
        <v>5.42229865697002+0.656734670198699i</v>
      </c>
      <c r="N201" t="str">
        <f t="shared" si="46"/>
        <v>-0.085650205229892i</v>
      </c>
      <c r="O201" t="str">
        <f t="shared" si="47"/>
        <v>0.996334262968566-0.0855455225881771i</v>
      </c>
      <c r="P201" t="str">
        <f t="shared" si="48"/>
        <v>0.00366573703143402+0.0855455225881771i</v>
      </c>
      <c r="Q201" t="str">
        <f t="shared" si="49"/>
        <v>-0.00366573703143402+0.000104682641714898i</v>
      </c>
      <c r="R201" t="str">
        <f t="shared" si="50"/>
        <v>-0.333306159164917-23.3460319776238i</v>
      </c>
      <c r="S201" t="str">
        <f t="shared" si="51"/>
        <v>0.00939919947653136i</v>
      </c>
      <c r="T201" t="str">
        <f t="shared" si="52"/>
        <v>0.219434011543166-0.00313281107674757i</v>
      </c>
      <c r="U201" t="e">
        <f t="shared" si="53"/>
        <v>#DIV/0!</v>
      </c>
      <c r="V201" t="str">
        <f t="shared" si="54"/>
        <v>0.0000833333333333333-0.0395907818636556i</v>
      </c>
      <c r="W201" t="e">
        <f t="shared" si="55"/>
        <v>#DIV/0!</v>
      </c>
      <c r="X201" t="e">
        <f t="shared" si="56"/>
        <v>#DIV/0!</v>
      </c>
      <c r="Y201" t="str">
        <f t="shared" si="57"/>
        <v>0.00096+0.0286261922595102i</v>
      </c>
      <c r="Z201" t="e">
        <f t="shared" si="58"/>
        <v>#DIV/0!</v>
      </c>
      <c r="AA201" t="e">
        <f t="shared" si="59"/>
        <v>#DIV/0!</v>
      </c>
      <c r="AB201" t="str">
        <f t="shared" si="60"/>
        <v>0.125216749434378-0.00178769196654446i</v>
      </c>
      <c r="AC201" t="str">
        <f t="shared" si="61"/>
        <v>1.68013665158225+0.0725407808938692i</v>
      </c>
      <c r="AD201" t="str">
        <f t="shared" si="62"/>
        <v>0.0743431928117203-0.00427382214445943i</v>
      </c>
      <c r="AE201" t="e">
        <f t="shared" si="63"/>
        <v>#DIV/0!</v>
      </c>
      <c r="AF201" t="str">
        <f t="shared" si="64"/>
        <v>-2.4390674465206+0.347155872382964i</v>
      </c>
      <c r="AG201" t="e">
        <f t="shared" si="65"/>
        <v>#DIV/0!</v>
      </c>
      <c r="AH201" t="e">
        <f t="shared" si="66"/>
        <v>#DIV/0!</v>
      </c>
      <c r="AI201" t="e">
        <f t="shared" si="67"/>
        <v>#DIV/0!</v>
      </c>
      <c r="AJ201" t="e">
        <f t="shared" si="68"/>
        <v>#DIV/0!</v>
      </c>
      <c r="AK201"/>
      <c r="AL201"/>
      <c r="AM201"/>
      <c r="AN201"/>
    </row>
    <row r="202" spans="1:40" x14ac:dyDescent="0.3">
      <c r="A202"/>
      <c r="B202">
        <f t="shared" si="34"/>
        <v>6800</v>
      </c>
      <c r="C202" s="186" t="str">
        <f t="shared" si="37"/>
        <v>-0.011052693304924+0.126572745204148i</v>
      </c>
      <c r="D202" s="158" t="str">
        <f t="shared" si="38"/>
        <v>-2.17913124761599+0.797183686303442i</v>
      </c>
      <c r="E202" t="str">
        <f t="shared" si="39"/>
        <v>26356.99848641-3006.74082263947i</v>
      </c>
      <c r="F202" t="str">
        <f t="shared" si="40"/>
        <v>0.273181817253683+0.0225922643819598i</v>
      </c>
      <c r="G202" t="str">
        <f t="shared" si="35"/>
        <v>0.273181817253683+0.0225922643819598i</v>
      </c>
      <c r="H202" t="str">
        <f t="shared" si="41"/>
        <v>0.260890213652979+0.473810468059089i</v>
      </c>
      <c r="I202" t="str">
        <f t="shared" si="42"/>
        <v>26.7035375555132i</v>
      </c>
      <c r="J202" t="str">
        <f t="shared" si="36"/>
        <v>0.823384613595034+5.69421962267756i</v>
      </c>
      <c r="K202" t="str">
        <f t="shared" si="43"/>
        <v>4.59353970311621+0.664226209052555i</v>
      </c>
      <c r="L202" t="str">
        <f t="shared" si="44"/>
        <v>0.832786321814175-0.0213434699856744i</v>
      </c>
      <c r="M202" t="str">
        <f t="shared" si="45"/>
        <v>5.42632602493039+0.642882739066881i</v>
      </c>
      <c r="N202" t="str">
        <f t="shared" si="46"/>
        <v>-0.08692856650198i</v>
      </c>
      <c r="O202" t="str">
        <f t="shared" si="47"/>
        <v>0.996224090806902-0.0868191274775426i</v>
      </c>
      <c r="P202" t="str">
        <f t="shared" si="48"/>
        <v>0.003775909193098+0.0868191274775426i</v>
      </c>
      <c r="Q202" t="str">
        <f t="shared" si="49"/>
        <v>-0.003775909193098+0.000109439024437399i</v>
      </c>
      <c r="R202" t="str">
        <f t="shared" si="50"/>
        <v>-0.333305341819241-23.0025669705603i</v>
      </c>
      <c r="S202" t="str">
        <f t="shared" si="51"/>
        <v>0.00953948603588257i</v>
      </c>
      <c r="T202" t="str">
        <f t="shared" si="52"/>
        <v>0.219432666405114-0.00317956165396972i</v>
      </c>
      <c r="U202" t="e">
        <f t="shared" si="53"/>
        <v>#DIV/0!</v>
      </c>
      <c r="V202" t="str">
        <f t="shared" si="54"/>
        <v>0.0000833333333333333-0.0390085644833077i</v>
      </c>
      <c r="W202" t="e">
        <f t="shared" si="55"/>
        <v>#DIV/0!</v>
      </c>
      <c r="X202" t="e">
        <f t="shared" si="56"/>
        <v>#DIV/0!</v>
      </c>
      <c r="Y202" t="str">
        <f t="shared" si="57"/>
        <v>0.00096+0.0290534488603984i</v>
      </c>
      <c r="Z202" t="e">
        <f t="shared" si="58"/>
        <v>#DIV/0!</v>
      </c>
      <c r="AA202" t="e">
        <f t="shared" si="59"/>
        <v>#DIV/0!</v>
      </c>
      <c r="AB202" t="str">
        <f t="shared" si="60"/>
        <v>0.125215981851389-0.00181436948691959i</v>
      </c>
      <c r="AC202" t="str">
        <f t="shared" si="61"/>
        <v>1.68062916788283+0.0706538330218584i</v>
      </c>
      <c r="AD202" t="str">
        <f t="shared" si="62"/>
        <v>0.0743286680310012-0.00420436281944365i</v>
      </c>
      <c r="AE202" t="e">
        <f t="shared" si="63"/>
        <v>#DIV/0!</v>
      </c>
      <c r="AF202" t="str">
        <f t="shared" si="64"/>
        <v>-2.44002146126897+0.323373218244353i</v>
      </c>
      <c r="AG202" t="e">
        <f t="shared" si="65"/>
        <v>#DIV/0!</v>
      </c>
      <c r="AH202" t="e">
        <f t="shared" si="66"/>
        <v>#DIV/0!</v>
      </c>
      <c r="AI202" t="e">
        <f t="shared" si="67"/>
        <v>#DIV/0!</v>
      </c>
      <c r="AJ202" t="e">
        <f t="shared" si="68"/>
        <v>#DIV/0!</v>
      </c>
      <c r="AK202"/>
      <c r="AL202"/>
      <c r="AM202"/>
      <c r="AN202"/>
    </row>
    <row r="203" spans="1:40" x14ac:dyDescent="0.3">
      <c r="A203"/>
      <c r="B203">
        <f t="shared" si="34"/>
        <v>6900</v>
      </c>
      <c r="C203" s="186" t="str">
        <f t="shared" si="37"/>
        <v>-0.0110357222252406+0.124747929171428i</v>
      </c>
      <c r="D203" s="158" t="str">
        <f t="shared" si="38"/>
        <v>-2.17916049303581+0.780651289254955i</v>
      </c>
      <c r="E203" t="str">
        <f t="shared" si="39"/>
        <v>26346.9703969332-3049.79679671298i</v>
      </c>
      <c r="F203" t="str">
        <f t="shared" si="40"/>
        <v>0.273202602953343+0.02292384796426i</v>
      </c>
      <c r="G203" t="str">
        <f t="shared" si="35"/>
        <v>0.273202602953343+0.02292384796426i</v>
      </c>
      <c r="H203" t="str">
        <f t="shared" si="41"/>
        <v>0.26183595077206+0.480637662616619i</v>
      </c>
      <c r="I203" t="str">
        <f t="shared" si="42"/>
        <v>27.096236637212i</v>
      </c>
      <c r="J203" t="str">
        <f t="shared" si="36"/>
        <v>0.818151848037621+5.77795814654046i</v>
      </c>
      <c r="K203" t="str">
        <f t="shared" si="43"/>
        <v>4.59740784736622+0.6509873611247i</v>
      </c>
      <c r="L203" t="str">
        <f t="shared" si="44"/>
        <v>0.832770125895141-0.0216569233550944i</v>
      </c>
      <c r="M203" t="str">
        <f t="shared" si="45"/>
        <v>5.43017797326136+0.629330437769606i</v>
      </c>
      <c r="N203" t="str">
        <f t="shared" si="46"/>
        <v>-0.0882069277740679i</v>
      </c>
      <c r="O203" t="str">
        <f t="shared" si="47"/>
        <v>0.996112290608537-0.0880925904864545i</v>
      </c>
      <c r="P203" t="str">
        <f t="shared" si="48"/>
        <v>0.00388770939146299+0.0880925904864545i</v>
      </c>
      <c r="Q203" t="str">
        <f t="shared" si="49"/>
        <v>-0.00388770939146299+0.000114337287613397i</v>
      </c>
      <c r="R203" t="str">
        <f t="shared" si="50"/>
        <v>-0.333304512358014-22.6690554118764i</v>
      </c>
      <c r="S203" t="str">
        <f t="shared" si="51"/>
        <v>0.00967977259523379i</v>
      </c>
      <c r="T203" t="str">
        <f t="shared" si="52"/>
        <v>0.219431301335717-0.00322631188459087i</v>
      </c>
      <c r="U203" t="e">
        <f t="shared" si="53"/>
        <v>#DIV/0!</v>
      </c>
      <c r="V203" t="str">
        <f t="shared" si="54"/>
        <v>0.0000833333333333333-0.0384432229690568i</v>
      </c>
      <c r="W203" t="e">
        <f t="shared" si="55"/>
        <v>#DIV/0!</v>
      </c>
      <c r="X203" t="e">
        <f t="shared" si="56"/>
        <v>#DIV/0!</v>
      </c>
      <c r="Y203" t="str">
        <f t="shared" si="57"/>
        <v>0.00096+0.0294807054612866i</v>
      </c>
      <c r="Z203" t="e">
        <f t="shared" si="58"/>
        <v>#DIV/0!</v>
      </c>
      <c r="AA203" t="e">
        <f t="shared" si="59"/>
        <v>#DIV/0!</v>
      </c>
      <c r="AB203" t="str">
        <f t="shared" si="60"/>
        <v>0.125215202894875-0.00184104680951202i</v>
      </c>
      <c r="AC203" t="str">
        <f t="shared" si="61"/>
        <v>1.68109946347179+0.0688045266204864i</v>
      </c>
      <c r="AD203" t="str">
        <f t="shared" si="62"/>
        <v>0.0743148043204166-0.00413672236103778i</v>
      </c>
      <c r="AE203" t="e">
        <f t="shared" si="63"/>
        <v>#DIV/0!</v>
      </c>
      <c r="AF203" t="str">
        <f t="shared" si="64"/>
        <v>-2.44099644380787+0.300013626638336i</v>
      </c>
      <c r="AG203" t="e">
        <f t="shared" si="65"/>
        <v>#DIV/0!</v>
      </c>
      <c r="AH203" t="e">
        <f t="shared" si="66"/>
        <v>#DIV/0!</v>
      </c>
      <c r="AI203" t="e">
        <f t="shared" si="67"/>
        <v>#DIV/0!</v>
      </c>
      <c r="AJ203" t="e">
        <f t="shared" si="68"/>
        <v>#DIV/0!</v>
      </c>
      <c r="AK203"/>
      <c r="AL203"/>
      <c r="AM203"/>
      <c r="AN203"/>
    </row>
    <row r="204" spans="1:40" x14ac:dyDescent="0.3">
      <c r="A204"/>
      <c r="B204">
        <f t="shared" si="34"/>
        <v>7000</v>
      </c>
      <c r="C204" s="186" t="str">
        <f t="shared" si="37"/>
        <v>-0.0110194561511451+0.122975383679976i</v>
      </c>
      <c r="D204" s="158" t="str">
        <f t="shared" si="38"/>
        <v>-2.17919746056353+0.764519852853189i</v>
      </c>
      <c r="E204" t="str">
        <f t="shared" si="39"/>
        <v>26336.8037076979-3092.80284818209i</v>
      </c>
      <c r="F204" t="str">
        <f t="shared" si="40"/>
        <v>0.273223690878881+0.0232554028730383i</v>
      </c>
      <c r="G204" t="str">
        <f t="shared" si="35"/>
        <v>0.273223690878881+0.0232554028730383i</v>
      </c>
      <c r="H204" t="str">
        <f t="shared" si="41"/>
        <v>0.262794568909894+0.487460616883576i</v>
      </c>
      <c r="I204" t="str">
        <f t="shared" si="42"/>
        <v>27.4889357189107i</v>
      </c>
      <c r="J204" t="str">
        <f t="shared" si="36"/>
        <v>0.812842691742142+5.86169667040337i</v>
      </c>
      <c r="K204" t="str">
        <f t="shared" si="43"/>
        <v>4.6011101572094+0.638036898782556i</v>
      </c>
      <c r="L204" t="str">
        <f t="shared" si="44"/>
        <v>0.832753694183133-0.0219703582952575i</v>
      </c>
      <c r="M204" t="str">
        <f t="shared" si="45"/>
        <v>5.43386385139253+0.616066540487298i</v>
      </c>
      <c r="N204" t="str">
        <f t="shared" si="46"/>
        <v>-0.0894852890461558i</v>
      </c>
      <c r="O204" t="str">
        <f t="shared" si="47"/>
        <v>0.995998862556175-0.0893659095338102i</v>
      </c>
      <c r="P204" t="str">
        <f t="shared" si="48"/>
        <v>0.00400113744382502+0.0893659095338102i</v>
      </c>
      <c r="Q204" t="str">
        <f t="shared" si="49"/>
        <v>-0.00400113744382502+0.000119379512345599i</v>
      </c>
      <c r="R204" t="str">
        <f t="shared" si="50"/>
        <v>-0.333303670780322-22.3450707251937i</v>
      </c>
      <c r="S204" t="str">
        <f t="shared" si="51"/>
        <v>0.009820059154585i</v>
      </c>
      <c r="T204" t="str">
        <f t="shared" si="52"/>
        <v>0.219429916334788-0.00327306176350309i</v>
      </c>
      <c r="U204" t="e">
        <f t="shared" si="53"/>
        <v>#DIV/0!</v>
      </c>
      <c r="V204" t="str">
        <f t="shared" si="54"/>
        <v>0.0000833333333333333-0.0378940340694988i</v>
      </c>
      <c r="W204" t="e">
        <f t="shared" si="55"/>
        <v>#DIV/0!</v>
      </c>
      <c r="X204" t="e">
        <f t="shared" si="56"/>
        <v>#DIV/0!</v>
      </c>
      <c r="Y204" t="str">
        <f t="shared" si="57"/>
        <v>0.00096+0.0299079620621748i</v>
      </c>
      <c r="Z204" t="e">
        <f t="shared" si="58"/>
        <v>#DIV/0!</v>
      </c>
      <c r="AA204" t="e">
        <f t="shared" si="59"/>
        <v>#DIV/0!</v>
      </c>
      <c r="AB204" t="str">
        <f t="shared" si="60"/>
        <v>0.125214412564729-0.00186772393140699i</v>
      </c>
      <c r="AC204" t="str">
        <f t="shared" si="61"/>
        <v>1.68154871232984+0.0669914524126487i</v>
      </c>
      <c r="AD204" t="str">
        <f t="shared" si="62"/>
        <v>0.0743015655997499-0.00407082689741623i</v>
      </c>
      <c r="AE204" t="e">
        <f t="shared" si="63"/>
        <v>#DIV/0!</v>
      </c>
      <c r="AF204" t="str">
        <f t="shared" si="64"/>
        <v>-2.44199202947342+0.277059235969613i</v>
      </c>
      <c r="AG204" t="e">
        <f t="shared" si="65"/>
        <v>#DIV/0!</v>
      </c>
      <c r="AH204" t="e">
        <f t="shared" si="66"/>
        <v>#DIV/0!</v>
      </c>
      <c r="AI204" t="e">
        <f t="shared" si="67"/>
        <v>#DIV/0!</v>
      </c>
      <c r="AJ204" t="e">
        <f t="shared" si="68"/>
        <v>#DIV/0!</v>
      </c>
      <c r="AK204"/>
      <c r="AL204"/>
      <c r="AM204"/>
      <c r="AN204"/>
    </row>
    <row r="205" spans="1:40" x14ac:dyDescent="0.3">
      <c r="A205"/>
      <c r="B205">
        <f t="shared" si="34"/>
        <v>7100</v>
      </c>
      <c r="C205" s="186" t="str">
        <f t="shared" si="37"/>
        <v>-0.0110038554035117+0.121252900266372i</v>
      </c>
      <c r="D205" s="158" t="str">
        <f t="shared" si="38"/>
        <v>-2.17924184558838+0.748772448709636i</v>
      </c>
      <c r="E205" t="str">
        <f t="shared" si="39"/>
        <v>26326.4987483645-3135.75831876351i</v>
      </c>
      <c r="F205" t="str">
        <f t="shared" si="40"/>
        <v>0.273245080977581+0.02358692869555i</v>
      </c>
      <c r="G205" t="str">
        <f t="shared" si="35"/>
        <v>0.273245080977581+0.02358692869555i</v>
      </c>
      <c r="H205" t="str">
        <f t="shared" si="41"/>
        <v>0.26376603043433+0.494279254832671i</v>
      </c>
      <c r="I205" t="str">
        <f t="shared" si="42"/>
        <v>27.8816348006094i</v>
      </c>
      <c r="J205" t="str">
        <f t="shared" si="36"/>
        <v>0.8074571447086+5.94543519426627i</v>
      </c>
      <c r="K205" t="str">
        <f t="shared" si="43"/>
        <v>4.60465536597813+0.625364124356364i</v>
      </c>
      <c r="L205" t="str">
        <f t="shared" si="44"/>
        <v>0.832737026706105-0.0222837745403031i</v>
      </c>
      <c r="M205" t="str">
        <f t="shared" si="45"/>
        <v>5.43739239268423+0.603080349816061i</v>
      </c>
      <c r="N205" t="str">
        <f t="shared" si="46"/>
        <v>-0.0907636503182438i</v>
      </c>
      <c r="O205" t="str">
        <f t="shared" si="47"/>
        <v>0.995883806835183-0.0906390825387425i</v>
      </c>
      <c r="P205" t="str">
        <f t="shared" si="48"/>
        <v>0.00411619316481704+0.0906390825387425i</v>
      </c>
      <c r="Q205" t="str">
        <f t="shared" si="49"/>
        <v>-0.00411619316481704+0.000124567779501289i</v>
      </c>
      <c r="R205" t="str">
        <f t="shared" si="50"/>
        <v>-0.333302817085291-22.0302103666214i</v>
      </c>
      <c r="S205" t="str">
        <f t="shared" si="51"/>
        <v>0.00996034571393621i</v>
      </c>
      <c r="T205" t="str">
        <f t="shared" si="52"/>
        <v>0.21942851140229-0.00331981128559834i</v>
      </c>
      <c r="U205" t="e">
        <f t="shared" si="53"/>
        <v>#DIV/0!</v>
      </c>
      <c r="V205" t="str">
        <f t="shared" si="54"/>
        <v>0.0000833333333333333-0.0373603152797877i</v>
      </c>
      <c r="W205" t="e">
        <f t="shared" si="55"/>
        <v>#DIV/0!</v>
      </c>
      <c r="X205" t="e">
        <f t="shared" si="56"/>
        <v>#DIV/0!</v>
      </c>
      <c r="Y205" t="str">
        <f t="shared" si="57"/>
        <v>0.00096+0.030335218663063i</v>
      </c>
      <c r="Z205" t="e">
        <f t="shared" si="58"/>
        <v>#DIV/0!</v>
      </c>
      <c r="AA205" t="e">
        <f t="shared" si="59"/>
        <v>#DIV/0!</v>
      </c>
      <c r="AB205" t="str">
        <f t="shared" si="60"/>
        <v>0.125213610860931-0.00189440084968967i</v>
      </c>
      <c r="AC205" t="str">
        <f t="shared" si="61"/>
        <v>1.68197801108287+0.0652132674709452i</v>
      </c>
      <c r="AD205" t="str">
        <f t="shared" si="62"/>
        <v>0.0742889182495921-0.00400660644861158i</v>
      </c>
      <c r="AE205" t="e">
        <f t="shared" si="63"/>
        <v>#DIV/0!</v>
      </c>
      <c r="AF205" t="str">
        <f t="shared" si="64"/>
        <v>-2.44300787602271+0.254493193876965i</v>
      </c>
      <c r="AG205" t="e">
        <f t="shared" si="65"/>
        <v>#DIV/0!</v>
      </c>
      <c r="AH205" t="e">
        <f t="shared" si="66"/>
        <v>#DIV/0!</v>
      </c>
      <c r="AI205" t="e">
        <f t="shared" si="67"/>
        <v>#DIV/0!</v>
      </c>
      <c r="AJ205" t="e">
        <f t="shared" si="68"/>
        <v>#DIV/0!</v>
      </c>
      <c r="AK205"/>
      <c r="AL205"/>
      <c r="AM205"/>
      <c r="AN205"/>
    </row>
    <row r="206" spans="1:40" x14ac:dyDescent="0.3">
      <c r="A206"/>
      <c r="B206">
        <f t="shared" si="34"/>
        <v>7200</v>
      </c>
      <c r="C206" s="186" t="str">
        <f t="shared" si="37"/>
        <v>-0.0109888830393947+0.119578393147419i</v>
      </c>
      <c r="D206" s="158" t="str">
        <f t="shared" si="38"/>
        <v>-2.17929336447116+0.733393088983231i</v>
      </c>
      <c r="E206" t="str">
        <f t="shared" si="39"/>
        <v>26316.0558526838-3178.66255288024i</v>
      </c>
      <c r="F206" t="str">
        <f t="shared" si="40"/>
        <v>0.273266773195974+0.0239184250191715i</v>
      </c>
      <c r="G206" t="str">
        <f t="shared" si="35"/>
        <v>0.273266773195974+0.0239184250191715i</v>
      </c>
      <c r="H206" t="str">
        <f t="shared" si="41"/>
        <v>0.264750297277349+0.501093501859159i</v>
      </c>
      <c r="I206" t="str">
        <f t="shared" si="42"/>
        <v>28.2743338823081i</v>
      </c>
      <c r="J206" t="str">
        <f t="shared" si="36"/>
        <v>0.801995206936993+6.02917371812918i</v>
      </c>
      <c r="K206" t="str">
        <f t="shared" si="43"/>
        <v>4.60805163851448+0.612958839831456i</v>
      </c>
      <c r="L206" t="str">
        <f t="shared" si="44"/>
        <v>0.832720123492407-0.0225971718244231i</v>
      </c>
      <c r="M206" t="str">
        <f t="shared" si="45"/>
        <v>5.44077176200689+0.590361668007033i</v>
      </c>
      <c r="N206" t="str">
        <f t="shared" si="46"/>
        <v>-0.0920420115903317i</v>
      </c>
      <c r="O206" t="str">
        <f t="shared" si="47"/>
        <v>0.995767123633583-0.0919121074206226i</v>
      </c>
      <c r="P206" t="str">
        <f t="shared" si="48"/>
        <v>0.004232876366417+0.0919121074206226i</v>
      </c>
      <c r="Q206" t="str">
        <f t="shared" si="49"/>
        <v>-0.004232876366417+0.000129904169709094i</v>
      </c>
      <c r="R206" t="str">
        <f t="shared" si="50"/>
        <v>-0.333301951273624-21.724094155791i</v>
      </c>
      <c r="S206" t="str">
        <f t="shared" si="51"/>
        <v>0.0101006322732874i</v>
      </c>
      <c r="T206" t="str">
        <f t="shared" si="52"/>
        <v>0.219427086537917-0.00336656044578403i</v>
      </c>
      <c r="U206" t="e">
        <f t="shared" si="53"/>
        <v>#DIV/0!</v>
      </c>
      <c r="V206" t="str">
        <f t="shared" si="54"/>
        <v>0.0000833333333333333-0.0368414220120128i</v>
      </c>
      <c r="W206" t="e">
        <f t="shared" si="55"/>
        <v>#DIV/0!</v>
      </c>
      <c r="X206" t="e">
        <f t="shared" si="56"/>
        <v>#DIV/0!</v>
      </c>
      <c r="Y206" t="str">
        <f t="shared" si="57"/>
        <v>0.00096+0.0307624752639513i</v>
      </c>
      <c r="Z206" t="e">
        <f t="shared" si="58"/>
        <v>#DIV/0!</v>
      </c>
      <c r="AA206" t="e">
        <f t="shared" si="59"/>
        <v>#DIV/0!</v>
      </c>
      <c r="AB206" t="str">
        <f t="shared" si="60"/>
        <v>0.125212797783305-0.00192107756145405i</v>
      </c>
      <c r="AC206" t="str">
        <f t="shared" si="61"/>
        <v>1.68238838497484+0.063468691606195i</v>
      </c>
      <c r="AD206" t="str">
        <f t="shared" si="62"/>
        <v>0.074276830913379-0.00394399467770935i</v>
      </c>
      <c r="AE206" t="e">
        <f t="shared" si="63"/>
        <v>#DIV/0!</v>
      </c>
      <c r="AF206" t="str">
        <f t="shared" si="64"/>
        <v>-2.44404366174851+0.232299587124072i</v>
      </c>
      <c r="AG206" t="e">
        <f t="shared" si="65"/>
        <v>#DIV/0!</v>
      </c>
      <c r="AH206" t="e">
        <f t="shared" si="66"/>
        <v>#DIV/0!</v>
      </c>
      <c r="AI206" t="e">
        <f t="shared" si="67"/>
        <v>#DIV/0!</v>
      </c>
      <c r="AJ206" t="e">
        <f t="shared" si="68"/>
        <v>#DIV/0!</v>
      </c>
      <c r="AK206"/>
      <c r="AL206"/>
      <c r="AM206"/>
      <c r="AN206"/>
    </row>
    <row r="207" spans="1:40" x14ac:dyDescent="0.3">
      <c r="A207"/>
      <c r="B207">
        <f t="shared" si="34"/>
        <v>7300</v>
      </c>
      <c r="C207" s="186" t="str">
        <f t="shared" si="37"/>
        <v>-0.0109745046287022+0.117949890818349i</v>
      </c>
      <c r="D207" s="158" t="str">
        <f t="shared" si="38"/>
        <v>-2.17935175283218+0.718366661966594i</v>
      </c>
      <c r="E207" t="str">
        <f t="shared" si="39"/>
        <v>26305.4753584708-3221.51489769257i</v>
      </c>
      <c r="F207" t="str">
        <f t="shared" si="40"/>
        <v>0.273288767479843+0.024249891431402i</v>
      </c>
      <c r="G207" t="str">
        <f t="shared" si="35"/>
        <v>0.273288767479843+0.024249891431402i</v>
      </c>
      <c r="H207" t="str">
        <f t="shared" si="41"/>
        <v>0.265747330942083+0.507903284714781i</v>
      </c>
      <c r="I207" t="str">
        <f t="shared" si="42"/>
        <v>28.6670329640069i</v>
      </c>
      <c r="J207" t="str">
        <f t="shared" si="36"/>
        <v>0.796456878427322+6.11291224199208i</v>
      </c>
      <c r="K207" t="str">
        <f t="shared" si="43"/>
        <v>4.61130661456357+0.600811319762983i</v>
      </c>
      <c r="L207" t="str">
        <f t="shared" si="44"/>
        <v>0.832702984570791-0.0229105498818631i</v>
      </c>
      <c r="M207" t="str">
        <f t="shared" si="45"/>
        <v>5.44400959913436+0.57790076988112i</v>
      </c>
      <c r="N207" t="str">
        <f t="shared" si="46"/>
        <v>-0.0933203728624197i</v>
      </c>
      <c r="O207" t="str">
        <f t="shared" si="47"/>
        <v>0.995648813142062-0.0931849820990642i</v>
      </c>
      <c r="P207" t="str">
        <f t="shared" si="48"/>
        <v>0.00435118685793801+0.0931849820990642i</v>
      </c>
      <c r="Q207" t="str">
        <f t="shared" si="49"/>
        <v>-0.00435118685793801+0.000135390763355503i</v>
      </c>
      <c r="R207" t="str">
        <f t="shared" si="50"/>
        <v>-0.333301073344671-21.4263627441623i</v>
      </c>
      <c r="S207" t="str">
        <f t="shared" si="51"/>
        <v>0.0102409188326387i</v>
      </c>
      <c r="T207" t="str">
        <f t="shared" si="52"/>
        <v>0.21942564174164-0.00341330923895413i</v>
      </c>
      <c r="U207" t="e">
        <f t="shared" si="53"/>
        <v>#DIV/0!</v>
      </c>
      <c r="V207" t="str">
        <f t="shared" si="54"/>
        <v>0.0000833333333333333-0.0363367449981496i</v>
      </c>
      <c r="W207" t="e">
        <f t="shared" si="55"/>
        <v>#DIV/0!</v>
      </c>
      <c r="X207" t="e">
        <f t="shared" si="56"/>
        <v>#DIV/0!</v>
      </c>
      <c r="Y207" t="str">
        <f t="shared" si="57"/>
        <v>0.00096+0.0311897318648395i</v>
      </c>
      <c r="Z207" t="e">
        <f t="shared" si="58"/>
        <v>#DIV/0!</v>
      </c>
      <c r="AA207" t="e">
        <f t="shared" si="59"/>
        <v>#DIV/0!</v>
      </c>
      <c r="AB207" t="str">
        <f t="shared" si="60"/>
        <v>0.125211973331835-0.00194775406378645i</v>
      </c>
      <c r="AC207" t="str">
        <f t="shared" si="61"/>
        <v>1.68278079331807+0.0617565039667953i</v>
      </c>
      <c r="AD207" t="str">
        <f t="shared" si="62"/>
        <v>0.0742652743178687-0.00388292866054718i</v>
      </c>
      <c r="AE207" t="e">
        <f t="shared" si="63"/>
        <v>#DIV/0!</v>
      </c>
      <c r="AF207" t="str">
        <f t="shared" si="64"/>
        <v>-2.44509908377426+0.210463377251813i</v>
      </c>
      <c r="AG207" t="e">
        <f t="shared" si="65"/>
        <v>#DIV/0!</v>
      </c>
      <c r="AH207" t="e">
        <f t="shared" si="66"/>
        <v>#DIV/0!</v>
      </c>
      <c r="AI207" t="e">
        <f t="shared" si="67"/>
        <v>#DIV/0!</v>
      </c>
      <c r="AJ207" t="e">
        <f t="shared" si="68"/>
        <v>#DIV/0!</v>
      </c>
      <c r="AK207"/>
      <c r="AL207"/>
      <c r="AM207"/>
      <c r="AN207"/>
    </row>
    <row r="208" spans="1:40" x14ac:dyDescent="0.3">
      <c r="A208"/>
      <c r="B208">
        <f t="shared" si="34"/>
        <v>7400</v>
      </c>
      <c r="C208" s="186" t="str">
        <f t="shared" si="37"/>
        <v>-0.0109606880518508+0.116365528332151i</v>
      </c>
      <c r="D208" s="158" t="str">
        <f t="shared" si="38"/>
        <v>-2.17941676399988+0.703678872894191i</v>
      </c>
      <c r="E208" t="str">
        <f t="shared" si="39"/>
        <v>26294.7576075775-3264.31470312889i</v>
      </c>
      <c r="F208" t="str">
        <f t="shared" si="40"/>
        <v>0.27331106377422+0.0245813275198653i</v>
      </c>
      <c r="G208" t="str">
        <f t="shared" si="35"/>
        <v>0.27331106377422+0.0245813275198653i</v>
      </c>
      <c r="H208" t="str">
        <f t="shared" si="41"/>
        <v>0.266757092509682+0.514708531447304i</v>
      </c>
      <c r="I208" t="str">
        <f t="shared" si="42"/>
        <v>29.0597320457056i</v>
      </c>
      <c r="J208" t="str">
        <f t="shared" si="36"/>
        <v>0.790842159179586+6.19665076585499i</v>
      </c>
      <c r="K208" t="str">
        <f t="shared" si="43"/>
        <v>4.61442744839136+0.588912285774082i</v>
      </c>
      <c r="L208" t="str">
        <f t="shared" si="44"/>
        <v>0.832685609970406-0.0232239084469237i</v>
      </c>
      <c r="M208" t="str">
        <f t="shared" si="45"/>
        <v>5.44711305836177+0.565688377327158i</v>
      </c>
      <c r="N208" t="str">
        <f t="shared" si="46"/>
        <v>-0.0945987341345076i</v>
      </c>
      <c r="O208" t="str">
        <f t="shared" si="47"/>
        <v>0.995528875553963-0.0944577044939258i</v>
      </c>
      <c r="P208" t="str">
        <f t="shared" si="48"/>
        <v>0.00447112444603703+0.0944577044939258i</v>
      </c>
      <c r="Q208" t="str">
        <f t="shared" si="49"/>
        <v>-0.00447112444603703+0.000141029640581797i</v>
      </c>
      <c r="R208" t="str">
        <f t="shared" si="50"/>
        <v>-0.333300183297533-21.1366762074239i</v>
      </c>
      <c r="S208" t="str">
        <f t="shared" si="51"/>
        <v>0.0103812053919899i</v>
      </c>
      <c r="T208" t="str">
        <f t="shared" si="52"/>
        <v>0.219424177013254-0.00346005765999957i</v>
      </c>
      <c r="U208" t="e">
        <f t="shared" si="53"/>
        <v>#DIV/0!</v>
      </c>
      <c r="V208" t="str">
        <f t="shared" si="54"/>
        <v>0.0000833333333333333-0.03584570790358i</v>
      </c>
      <c r="W208" t="e">
        <f t="shared" si="55"/>
        <v>#DIV/0!</v>
      </c>
      <c r="X208" t="e">
        <f t="shared" si="56"/>
        <v>#DIV/0!</v>
      </c>
      <c r="Y208" t="str">
        <f t="shared" si="57"/>
        <v>0.00096+0.0316169884657277i</v>
      </c>
      <c r="Z208" t="e">
        <f t="shared" si="58"/>
        <v>#DIV/0!</v>
      </c>
      <c r="AA208" t="e">
        <f t="shared" si="59"/>
        <v>#DIV/0!</v>
      </c>
      <c r="AB208" t="str">
        <f t="shared" si="60"/>
        <v>0.125211137506404-0.00197443035377146i</v>
      </c>
      <c r="AC208" t="str">
        <f t="shared" si="61"/>
        <v>1.68315613446643+0.060075539836431i</v>
      </c>
      <c r="AD208" t="str">
        <f t="shared" si="62"/>
        <v>0.0742542211097661-0.00382334867235261i</v>
      </c>
      <c r="AE208" t="e">
        <f t="shared" si="63"/>
        <v>#DIV/0!</v>
      </c>
      <c r="AF208" t="str">
        <f t="shared" si="64"/>
        <v>-2.44617385650956+0.188970341446887i</v>
      </c>
      <c r="AG208" t="e">
        <f t="shared" si="65"/>
        <v>#DIV/0!</v>
      </c>
      <c r="AH208" t="e">
        <f t="shared" si="66"/>
        <v>#DIV/0!</v>
      </c>
      <c r="AI208" t="e">
        <f t="shared" si="67"/>
        <v>#DIV/0!</v>
      </c>
      <c r="AJ208" t="e">
        <f t="shared" si="68"/>
        <v>#DIV/0!</v>
      </c>
      <c r="AK208"/>
      <c r="AL208"/>
      <c r="AM208"/>
      <c r="AN208"/>
    </row>
    <row r="209" spans="1:40" x14ac:dyDescent="0.3">
      <c r="A209"/>
      <c r="B209">
        <f t="shared" si="34"/>
        <v>7500</v>
      </c>
      <c r="C209" s="186" t="str">
        <f t="shared" si="37"/>
        <v>-0.010947403316177+0.114823540196491i</v>
      </c>
      <c r="D209" s="158" t="str">
        <f t="shared" si="38"/>
        <v>-2.17948816760332+0.689316189485377i</v>
      </c>
      <c r="E209" t="str">
        <f t="shared" si="39"/>
        <v>26283.9029458662-3307.06132191613i</v>
      </c>
      <c r="F209" t="str">
        <f t="shared" si="40"/>
        <v>0.273333662023387+0.0249127328723114i</v>
      </c>
      <c r="G209" t="str">
        <f t="shared" si="35"/>
        <v>0.273333662023387+0.0249127328723114i</v>
      </c>
      <c r="H209" t="str">
        <f t="shared" si="41"/>
        <v>0.267779542646093+0.521509171345112i</v>
      </c>
      <c r="I209" t="str">
        <f t="shared" si="42"/>
        <v>29.4524311274043i</v>
      </c>
      <c r="J209" t="str">
        <f t="shared" si="36"/>
        <v>0.785151049193786+6.28038928971789i</v>
      </c>
      <c r="K209" t="str">
        <f t="shared" si="43"/>
        <v>4.61742084499412+0.577252882548502i</v>
      </c>
      <c r="L209" t="str">
        <f t="shared" si="44"/>
        <v>0.832667999720801-0.0235372472539603i</v>
      </c>
      <c r="M209" t="str">
        <f t="shared" si="45"/>
        <v>5.45008884471492+0.553715635294542i</v>
      </c>
      <c r="N209" t="str">
        <f t="shared" si="46"/>
        <v>-0.0958770954065956i</v>
      </c>
      <c r="O209" t="str">
        <f t="shared" si="47"/>
        <v>0.995407311065289-0.0957302725253155i</v>
      </c>
      <c r="P209" t="str">
        <f t="shared" si="48"/>
        <v>0.00459268893471099+0.0957302725253155i</v>
      </c>
      <c r="Q209" t="str">
        <f t="shared" si="49"/>
        <v>-0.00459268893471099+0.000146822881280095i</v>
      </c>
      <c r="R209" t="str">
        <f t="shared" si="50"/>
        <v>-0.33329928113246-20.8547127505658i</v>
      </c>
      <c r="S209" t="str">
        <f t="shared" si="51"/>
        <v>0.0105214919513411i</v>
      </c>
      <c r="T209" t="str">
        <f t="shared" si="52"/>
        <v>0.219422692352609-0.00350680570382295i</v>
      </c>
      <c r="U209" t="e">
        <f t="shared" si="53"/>
        <v>#DIV/0!</v>
      </c>
      <c r="V209" t="str">
        <f t="shared" si="54"/>
        <v>0.0000833333333333333-0.0353677651315323i</v>
      </c>
      <c r="W209" t="e">
        <f t="shared" si="55"/>
        <v>#DIV/0!</v>
      </c>
      <c r="X209" t="e">
        <f t="shared" si="56"/>
        <v>#DIV/0!</v>
      </c>
      <c r="Y209" t="str">
        <f t="shared" si="57"/>
        <v>0.00096+0.0320442450666159i</v>
      </c>
      <c r="Z209" t="e">
        <f t="shared" si="58"/>
        <v>#DIV/0!</v>
      </c>
      <c r="AA209" t="e">
        <f t="shared" si="59"/>
        <v>#DIV/0!</v>
      </c>
      <c r="AB209" t="str">
        <f t="shared" si="60"/>
        <v>0.125210290306926-0.00200110642850033i</v>
      </c>
      <c r="AC209" t="str">
        <f t="shared" si="61"/>
        <v>1.68351525036264+0.0584246876196566i</v>
      </c>
      <c r="AD209" t="str">
        <f t="shared" si="62"/>
        <v>0.074243645707168-0.00376519798993247i</v>
      </c>
      <c r="AE209" t="e">
        <f t="shared" si="63"/>
        <v>#DIV/0!</v>
      </c>
      <c r="AF209" t="str">
        <f t="shared" si="64"/>
        <v>-2.44726771024941+0.167807018140265i</v>
      </c>
      <c r="AG209" t="e">
        <f t="shared" si="65"/>
        <v>#DIV/0!</v>
      </c>
      <c r="AH209" t="e">
        <f t="shared" si="66"/>
        <v>#DIV/0!</v>
      </c>
      <c r="AI209" t="e">
        <f t="shared" si="67"/>
        <v>#DIV/0!</v>
      </c>
      <c r="AJ209" t="e">
        <f t="shared" si="68"/>
        <v>#DIV/0!</v>
      </c>
      <c r="AK209"/>
      <c r="AL209"/>
      <c r="AM209"/>
      <c r="AN209"/>
    </row>
    <row r="210" spans="1:40" x14ac:dyDescent="0.3">
      <c r="A210"/>
      <c r="B210">
        <f t="shared" ref="B210:B273" si="69">B209+100</f>
        <v>7600</v>
      </c>
      <c r="C210" s="186" t="str">
        <f t="shared" si="37"/>
        <v>-0.0109346223891446+0.113322253831327i</v>
      </c>
      <c r="D210" s="158" t="str">
        <f t="shared" si="38"/>
        <v>-2.1795657482935+0.6752657917861i</v>
      </c>
      <c r="E210" t="str">
        <f t="shared" si="39"/>
        <v>26272.9117231819-3349.7541096099i</v>
      </c>
      <c r="F210" t="str">
        <f t="shared" si="40"/>
        <v>0.273356562170876+0.0252441070766183i</v>
      </c>
      <c r="G210" t="str">
        <f t="shared" si="35"/>
        <v>0.273356562170876+0.0252441070766183i</v>
      </c>
      <c r="H210" t="str">
        <f t="shared" si="41"/>
        <v>0.268814641608701+0.528305134886357i</v>
      </c>
      <c r="I210" t="str">
        <f t="shared" si="42"/>
        <v>29.845130209103i</v>
      </c>
      <c r="J210" t="str">
        <f t="shared" si="36"/>
        <v>0.779383548469921+6.3641278135808i</v>
      </c>
      <c r="K210" t="str">
        <f t="shared" si="43"/>
        <v>4.6202930932263+0.565824655231692i</v>
      </c>
      <c r="L210" t="str">
        <f t="shared" si="44"/>
        <v>0.832650153851924-0.0238505660373842i</v>
      </c>
      <c r="M210" t="str">
        <f t="shared" si="45"/>
        <v>5.45294324707822+0.541974089194308i</v>
      </c>
      <c r="N210" t="str">
        <f t="shared" si="46"/>
        <v>-0.0971554566786835i</v>
      </c>
      <c r="O210" t="str">
        <f t="shared" si="47"/>
        <v>0.995284119874701-0.097002684113593i</v>
      </c>
      <c r="P210" t="str">
        <f t="shared" si="48"/>
        <v>0.004715880125299+0.097002684113593i</v>
      </c>
      <c r="Q210" t="str">
        <f t="shared" si="49"/>
        <v>-0.004715880125299+0.000152772565090498i</v>
      </c>
      <c r="R210" t="str">
        <f t="shared" si="50"/>
        <v>-0.333298366848794-20.5801675151536i</v>
      </c>
      <c r="S210" t="str">
        <f t="shared" si="51"/>
        <v>0.0106617785106923i</v>
      </c>
      <c r="T210" t="str">
        <f t="shared" si="52"/>
        <v>0.219421187759512-0.00355355336531731i</v>
      </c>
      <c r="U210" t="e">
        <f t="shared" si="53"/>
        <v>#DIV/0!</v>
      </c>
      <c r="V210" t="str">
        <f t="shared" si="54"/>
        <v>0.0000833333333333333-0.0349023998008543i</v>
      </c>
      <c r="W210" t="e">
        <f t="shared" si="55"/>
        <v>#DIV/0!</v>
      </c>
      <c r="X210" t="e">
        <f t="shared" si="56"/>
        <v>#DIV/0!</v>
      </c>
      <c r="Y210" t="str">
        <f t="shared" si="57"/>
        <v>0.00096+0.0324715016675041i</v>
      </c>
      <c r="Z210" t="e">
        <f t="shared" si="58"/>
        <v>#DIV/0!</v>
      </c>
      <c r="AA210" t="e">
        <f t="shared" si="59"/>
        <v>#DIV/0!</v>
      </c>
      <c r="AB210" t="str">
        <f t="shared" si="60"/>
        <v>0.125209431733291-0.00202778228505883i</v>
      </c>
      <c r="AC210" t="str">
        <f t="shared" si="61"/>
        <v>1.68385893069758+0.0568028860043309i</v>
      </c>
      <c r="AD210" t="str">
        <f t="shared" si="62"/>
        <v>0.0742335241641427-0.00370842270811098i</v>
      </c>
      <c r="AE210" t="e">
        <f t="shared" si="63"/>
        <v>#DIV/0!</v>
      </c>
      <c r="AF210" t="str">
        <f t="shared" si="64"/>
        <v>-2.4483803899022+0.146960656899743i</v>
      </c>
      <c r="AG210" t="e">
        <f t="shared" si="65"/>
        <v>#DIV/0!</v>
      </c>
      <c r="AH210" t="e">
        <f t="shared" si="66"/>
        <v>#DIV/0!</v>
      </c>
      <c r="AI210" t="e">
        <f t="shared" si="67"/>
        <v>#DIV/0!</v>
      </c>
      <c r="AJ210" t="e">
        <f t="shared" si="68"/>
        <v>#DIV/0!</v>
      </c>
      <c r="AK210"/>
      <c r="AL210"/>
      <c r="AM210"/>
      <c r="AN210"/>
    </row>
    <row r="211" spans="1:40" x14ac:dyDescent="0.3">
      <c r="A211"/>
      <c r="B211">
        <f t="shared" si="69"/>
        <v>7700</v>
      </c>
      <c r="C211" s="186" t="str">
        <f t="shared" si="37"/>
        <v>-0.0109223190466152+0.111860083536252i</v>
      </c>
      <c r="D211" s="158" t="str">
        <f t="shared" si="38"/>
        <v>-2.17964930458+0.661515525918516i</v>
      </c>
      <c r="E211" t="str">
        <f t="shared" si="39"/>
        <v>26261.7842933249-3392.39242462435i</v>
      </c>
      <c r="F211" t="str">
        <f t="shared" si="40"/>
        <v>0.273379764159472+0.0255754497207934i</v>
      </c>
      <c r="G211" t="str">
        <f t="shared" si="35"/>
        <v>0.273379764159472+0.0255754497207934i</v>
      </c>
      <c r="H211" t="str">
        <f t="shared" si="41"/>
        <v>0.269862349252903+0.535096353692294i</v>
      </c>
      <c r="I211" t="str">
        <f t="shared" si="42"/>
        <v>30.2378292908018i</v>
      </c>
      <c r="J211" t="str">
        <f t="shared" si="36"/>
        <v>0.773539657007992+6.4478663374437i</v>
      </c>
      <c r="K211" t="str">
        <f t="shared" si="43"/>
        <v>4.62305009614054+0.554619528158069i</v>
      </c>
      <c r="L211" t="str">
        <f t="shared" si="44"/>
        <v>0.832632072394122-0.0241638645316638i</v>
      </c>
      <c r="M211" t="str">
        <f t="shared" si="45"/>
        <v>5.45568216853466+0.530455663626405i</v>
      </c>
      <c r="N211" t="str">
        <f t="shared" si="46"/>
        <v>-0.0984338179507714i</v>
      </c>
      <c r="O211" t="str">
        <f t="shared" si="47"/>
        <v>0.99515930218352-0.0982749371793741i</v>
      </c>
      <c r="P211" t="str">
        <f t="shared" si="48"/>
        <v>0.00484069781648+0.0982749371793741i</v>
      </c>
      <c r="Q211" t="str">
        <f t="shared" si="49"/>
        <v>-0.00484069781648+0.000158880771397293i</v>
      </c>
      <c r="R211" t="str">
        <f t="shared" si="50"/>
        <v>-0.333297440446073-20.3127514795621i</v>
      </c>
      <c r="S211" t="str">
        <f t="shared" si="51"/>
        <v>0.0108020650700435i</v>
      </c>
      <c r="T211" t="str">
        <f t="shared" si="52"/>
        <v>0.219419663233852-0.00360030063937743i</v>
      </c>
      <c r="U211" t="e">
        <f t="shared" si="53"/>
        <v>#DIV/0!</v>
      </c>
      <c r="V211" t="str">
        <f t="shared" si="54"/>
        <v>0.0000833333333333333-0.0344491218813626i</v>
      </c>
      <c r="W211" t="e">
        <f t="shared" si="55"/>
        <v>#DIV/0!</v>
      </c>
      <c r="X211" t="e">
        <f t="shared" si="56"/>
        <v>#DIV/0!</v>
      </c>
      <c r="Y211" t="str">
        <f t="shared" si="57"/>
        <v>0.00096+0.0328987582683923i</v>
      </c>
      <c r="Z211" t="e">
        <f t="shared" si="58"/>
        <v>#DIV/0!</v>
      </c>
      <c r="AA211" t="e">
        <f t="shared" si="59"/>
        <v>#DIV/0!</v>
      </c>
      <c r="AB211" t="str">
        <f t="shared" si="60"/>
        <v>0.125208561785437-0.00205445792053376i</v>
      </c>
      <c r="AC211" t="str">
        <f t="shared" si="61"/>
        <v>1.68418791672031+0.0552091212905409i</v>
      </c>
      <c r="AD211" t="str">
        <f t="shared" si="62"/>
        <v>0.0742238340472298-0.00365297156927528i</v>
      </c>
      <c r="AE211" t="e">
        <f t="shared" si="63"/>
        <v>#DIV/0!</v>
      </c>
      <c r="AF211" t="str">
        <f t="shared" si="64"/>
        <v>-2.4495116538329+0.126419172226222i</v>
      </c>
      <c r="AG211" t="e">
        <f t="shared" si="65"/>
        <v>#DIV/0!</v>
      </c>
      <c r="AH211" t="e">
        <f t="shared" si="66"/>
        <v>#DIV/0!</v>
      </c>
      <c r="AI211" t="e">
        <f t="shared" si="67"/>
        <v>#DIV/0!</v>
      </c>
      <c r="AJ211" t="e">
        <f t="shared" si="68"/>
        <v>#DIV/0!</v>
      </c>
      <c r="AK211"/>
      <c r="AL211"/>
      <c r="AM211"/>
      <c r="AN211"/>
    </row>
    <row r="212" spans="1:40" x14ac:dyDescent="0.3">
      <c r="A212"/>
      <c r="B212">
        <f t="shared" si="69"/>
        <v>7800</v>
      </c>
      <c r="C212" s="186" t="str">
        <f t="shared" si="37"/>
        <v>-0.0109104687346465+0.110435524921849i</v>
      </c>
      <c r="D212" s="158" t="str">
        <f t="shared" si="38"/>
        <v>-2.17973864777158+0.64805386138803i</v>
      </c>
      <c r="E212" t="str">
        <f t="shared" si="39"/>
        <v>26250.521014023-3434.97562826172i</v>
      </c>
      <c r="F212" t="str">
        <f t="shared" si="40"/>
        <v>0.273403267931211+0.0259067603929755i</v>
      </c>
      <c r="G212" t="str">
        <f t="shared" si="35"/>
        <v>0.273403267931211+0.0259067603929755i</v>
      </c>
      <c r="H212" t="str">
        <f t="shared" si="41"/>
        <v>0.270922625038593+0.54188276048437i</v>
      </c>
      <c r="I212" t="str">
        <f t="shared" si="42"/>
        <v>30.6305283725005i</v>
      </c>
      <c r="J212" t="str">
        <f t="shared" si="36"/>
        <v>0.767619374807999+6.53160486130661i</v>
      </c>
      <c r="K212" t="str">
        <f t="shared" si="43"/>
        <v>4.62569739880155+0.543629784825765i</v>
      </c>
      <c r="L212" t="str">
        <f t="shared" si="44"/>
        <v>0.832613755378139-0.0244771424713247i</v>
      </c>
      <c r="M212" t="str">
        <f t="shared" si="45"/>
        <v>5.45831115417969+0.51915264235444i</v>
      </c>
      <c r="N212" t="str">
        <f t="shared" si="46"/>
        <v>-0.0997121792228594i</v>
      </c>
      <c r="O212" t="str">
        <f t="shared" si="47"/>
        <v>0.995032858195723-0.0995470296435337i</v>
      </c>
      <c r="P212" t="str">
        <f t="shared" si="48"/>
        <v>0.00496714180427704+0.0995470296435337i</v>
      </c>
      <c r="Q212" t="str">
        <f t="shared" si="49"/>
        <v>-0.00496714180427704+0.000165149579325702i</v>
      </c>
      <c r="R212" t="str">
        <f t="shared" si="50"/>
        <v>-0.333296501924431-20.0521904437786i</v>
      </c>
      <c r="S212" t="str">
        <f t="shared" si="51"/>
        <v>0.0109423516293947i</v>
      </c>
      <c r="T212" t="str">
        <f t="shared" si="52"/>
        <v>0.219418118775414-0.00364704752090435i</v>
      </c>
      <c r="U212" t="e">
        <f t="shared" si="53"/>
        <v>#DIV/0!</v>
      </c>
      <c r="V212" t="str">
        <f t="shared" si="54"/>
        <v>0.0000833333333333333-0.0340074664726272i</v>
      </c>
      <c r="W212" t="e">
        <f t="shared" si="55"/>
        <v>#DIV/0!</v>
      </c>
      <c r="X212" t="e">
        <f t="shared" si="56"/>
        <v>#DIV/0!</v>
      </c>
      <c r="Y212" t="str">
        <f t="shared" si="57"/>
        <v>0.00096+0.0333260148692805i</v>
      </c>
      <c r="Z212" t="e">
        <f t="shared" si="58"/>
        <v>#DIV/0!</v>
      </c>
      <c r="AA212" t="e">
        <f t="shared" si="59"/>
        <v>#DIV/0!</v>
      </c>
      <c r="AB212" t="str">
        <f t="shared" si="60"/>
        <v>0.125207680463239-0.00208113333201546i</v>
      </c>
      <c r="AC212" t="str">
        <f t="shared" si="61"/>
        <v>1.68450290472987+0.0536424248760858i</v>
      </c>
      <c r="AD212" t="str">
        <f t="shared" si="62"/>
        <v>0.0742145543225851-0.00359879580495533i</v>
      </c>
      <c r="AE212" t="e">
        <f t="shared" si="63"/>
        <v>#DIV/0!</v>
      </c>
      <c r="AF212" t="str">
        <f t="shared" si="64"/>
        <v>-2.45066127281017+0.10617110090366i</v>
      </c>
      <c r="AG212" t="e">
        <f t="shared" si="65"/>
        <v>#DIV/0!</v>
      </c>
      <c r="AH212" t="e">
        <f t="shared" si="66"/>
        <v>#DIV/0!</v>
      </c>
      <c r="AI212" t="e">
        <f t="shared" si="67"/>
        <v>#DIV/0!</v>
      </c>
      <c r="AJ212" t="e">
        <f t="shared" si="68"/>
        <v>#DIV/0!</v>
      </c>
      <c r="AK212"/>
      <c r="AL212"/>
      <c r="AM212"/>
      <c r="AN212"/>
    </row>
    <row r="213" spans="1:40" x14ac:dyDescent="0.3">
      <c r="A213"/>
      <c r="B213">
        <f t="shared" si="69"/>
        <v>7900</v>
      </c>
      <c r="C213" s="186" t="str">
        <f t="shared" si="37"/>
        <v>-0.0108990484434574+0.109047149763915i</v>
      </c>
      <c r="D213" s="158" t="str">
        <f t="shared" si="38"/>
        <v>-2.17983360100974+0.634869851632334i</v>
      </c>
      <c r="E213" t="str">
        <f t="shared" si="39"/>
        <v>26239.1222469031-3477.50308474152i</v>
      </c>
      <c r="F213" t="str">
        <f t="shared" si="40"/>
        <v>0.273427073427379+0.0262380386814367i</v>
      </c>
      <c r="G213" t="str">
        <f t="shared" si="35"/>
        <v>0.273427073427379+0.0262380386814367i</v>
      </c>
      <c r="H213" t="str">
        <f t="shared" si="41"/>
        <v>0.271995428036566+0.548664289044749i</v>
      </c>
      <c r="I213" t="str">
        <f t="shared" si="42"/>
        <v>31.0232274541992i</v>
      </c>
      <c r="J213" t="str">
        <f t="shared" si="36"/>
        <v>0.761622701869941+6.61534338516951i</v>
      </c>
      <c r="K213" t="str">
        <f t="shared" si="43"/>
        <v>4.62824021380948+0.532848049044149i</v>
      </c>
      <c r="L213" t="str">
        <f t="shared" si="44"/>
        <v>0.832595202835119-0.0247903995909507i</v>
      </c>
      <c r="M213" t="str">
        <f t="shared" si="45"/>
        <v>5.4608354166446+0.508057649453198i</v>
      </c>
      <c r="N213" t="str">
        <f t="shared" si="46"/>
        <v>-0.100990540494947i</v>
      </c>
      <c r="O213" t="str">
        <f t="shared" si="47"/>
        <v>0.994904788117946-0.100818959427208i</v>
      </c>
      <c r="P213" t="str">
        <f t="shared" si="48"/>
        <v>0.00509521188205397+0.100818959427208i</v>
      </c>
      <c r="Q213" t="str">
        <f t="shared" si="49"/>
        <v>-0.00509521188205397+0.000171581067738999i</v>
      </c>
      <c r="R213" t="str">
        <f t="shared" si="50"/>
        <v>-0.333295551281583-19.7982240913413i</v>
      </c>
      <c r="S213" t="str">
        <f t="shared" si="51"/>
        <v>0.0110826381887459i</v>
      </c>
      <c r="T213" t="str">
        <f t="shared" si="52"/>
        <v>0.219416554384048-0.00369379400477239i</v>
      </c>
      <c r="U213" t="e">
        <f t="shared" si="53"/>
        <v>#DIV/0!</v>
      </c>
      <c r="V213" t="str">
        <f t="shared" si="54"/>
        <v>0.0000833333333333333-0.0335769922134801i</v>
      </c>
      <c r="W213" t="e">
        <f t="shared" si="55"/>
        <v>#DIV/0!</v>
      </c>
      <c r="X213" t="e">
        <f t="shared" si="56"/>
        <v>#DIV/0!</v>
      </c>
      <c r="Y213" t="str">
        <f t="shared" si="57"/>
        <v>0.00096+0.0337532714701687i</v>
      </c>
      <c r="Z213" t="e">
        <f t="shared" si="58"/>
        <v>#DIV/0!</v>
      </c>
      <c r="AA213" t="e">
        <f t="shared" si="59"/>
        <v>#DIV/0!</v>
      </c>
      <c r="AB213" t="str">
        <f t="shared" si="60"/>
        <v>0.125206787766614-0.00210780851657905i</v>
      </c>
      <c r="AC213" t="str">
        <f t="shared" si="61"/>
        <v>1.68480454928066+0.0521018708894513i</v>
      </c>
      <c r="AD213" t="str">
        <f t="shared" si="62"/>
        <v>0.0742056652528639-0.00354584898847779i</v>
      </c>
      <c r="AE213" t="e">
        <f t="shared" si="63"/>
        <v>#DIV/0!</v>
      </c>
      <c r="AF213" t="str">
        <f t="shared" si="64"/>
        <v>-2.45182902904631+0.086205562587585i</v>
      </c>
      <c r="AG213" t="e">
        <f t="shared" si="65"/>
        <v>#DIV/0!</v>
      </c>
      <c r="AH213" t="e">
        <f t="shared" si="66"/>
        <v>#DIV/0!</v>
      </c>
      <c r="AI213" t="e">
        <f t="shared" si="67"/>
        <v>#DIV/0!</v>
      </c>
      <c r="AJ213" t="e">
        <f t="shared" si="68"/>
        <v>#DIV/0!</v>
      </c>
      <c r="AK213"/>
      <c r="AL213"/>
      <c r="AM213"/>
      <c r="AN213"/>
    </row>
    <row r="214" spans="1:40" x14ac:dyDescent="0.3">
      <c r="A214"/>
      <c r="B214">
        <f t="shared" si="69"/>
        <v>8000</v>
      </c>
      <c r="C214" s="186" t="str">
        <f t="shared" si="37"/>
        <v>-0.0108880365923505+0.107693601243588i</v>
      </c>
      <c r="D214" s="158" t="str">
        <f t="shared" si="38"/>
        <v>-2.17993399838663+0.621953097529037i</v>
      </c>
      <c r="E214" t="str">
        <f t="shared" si="39"/>
        <v>26227.5883574634-3519.97416122947i</v>
      </c>
      <c r="F214" t="str">
        <f t="shared" si="40"/>
        <v>0.273451180588515+0.0265692841745832i</v>
      </c>
      <c r="G214" t="str">
        <f t="shared" si="35"/>
        <v>0.273451180588515+0.0265692841745832i</v>
      </c>
      <c r="H214" t="str">
        <f t="shared" si="41"/>
        <v>0.273080716934887+0.55544087417999i</v>
      </c>
      <c r="I214" t="str">
        <f t="shared" si="42"/>
        <v>31.4159265358979i</v>
      </c>
      <c r="J214" t="str">
        <f t="shared" si="36"/>
        <v>0.755549638193819+6.69908190903242i</v>
      </c>
      <c r="K214" t="str">
        <f t="shared" si="43"/>
        <v>4.63068344474352+0.522267267183095i</v>
      </c>
      <c r="L214" t="str">
        <f t="shared" si="44"/>
        <v>0.832576414796605-0.0251036356251847i</v>
      </c>
      <c r="M214" t="str">
        <f t="shared" si="45"/>
        <v>5.46325985954013+0.49716363155791i</v>
      </c>
      <c r="N214" t="str">
        <f t="shared" si="46"/>
        <v>-0.102268901767035i</v>
      </c>
      <c r="O214" t="str">
        <f t="shared" si="47"/>
        <v>0.994775092159482-0.102090724451802i</v>
      </c>
      <c r="P214" t="str">
        <f t="shared" si="48"/>
        <v>0.00522490784051799+0.102090724451802i</v>
      </c>
      <c r="Q214" t="str">
        <f t="shared" si="49"/>
        <v>-0.00522490784051799+0.000178177315232994i</v>
      </c>
      <c r="R214" t="str">
        <f t="shared" si="50"/>
        <v>-0.333294588521703-19.5506051216091i</v>
      </c>
      <c r="S214" t="str">
        <f t="shared" si="51"/>
        <v>0.0112229247480972i</v>
      </c>
      <c r="T214" t="str">
        <f t="shared" si="52"/>
        <v>0.219414970059583-0.00374054008592709i</v>
      </c>
      <c r="U214" t="e">
        <f t="shared" si="53"/>
        <v>#DIV/0!</v>
      </c>
      <c r="V214" t="str">
        <f t="shared" si="54"/>
        <v>0.0000833333333333333-0.0331572798108115i</v>
      </c>
      <c r="W214" t="e">
        <f t="shared" si="55"/>
        <v>#DIV/0!</v>
      </c>
      <c r="X214" t="e">
        <f t="shared" si="56"/>
        <v>#DIV/0!</v>
      </c>
      <c r="Y214" t="str">
        <f t="shared" si="57"/>
        <v>0.00096+0.0341805280710569i</v>
      </c>
      <c r="Z214" t="e">
        <f t="shared" si="58"/>
        <v>#DIV/0!</v>
      </c>
      <c r="AA214" t="e">
        <f t="shared" si="59"/>
        <v>#DIV/0!</v>
      </c>
      <c r="AB214" t="str">
        <f t="shared" si="60"/>
        <v>0.125205883695462-0.00213448347134027i</v>
      </c>
      <c r="AC214" t="str">
        <f t="shared" si="61"/>
        <v>1.68509346612578+0.050586573960628i</v>
      </c>
      <c r="AD214" t="str">
        <f t="shared" si="62"/>
        <v>0.0741971483027797-0.00349408689784038i</v>
      </c>
      <c r="AE214" t="e">
        <f t="shared" si="63"/>
        <v>#DIV/0!</v>
      </c>
      <c r="AF214" t="str">
        <f t="shared" si="64"/>
        <v>-2.45301471532152+0.0665122233490471i</v>
      </c>
      <c r="AG214" t="e">
        <f t="shared" si="65"/>
        <v>#DIV/0!</v>
      </c>
      <c r="AH214" t="e">
        <f t="shared" si="66"/>
        <v>#DIV/0!</v>
      </c>
      <c r="AI214" t="e">
        <f t="shared" si="67"/>
        <v>#DIV/0!</v>
      </c>
      <c r="AJ214" t="e">
        <f t="shared" si="68"/>
        <v>#DIV/0!</v>
      </c>
      <c r="AK214"/>
      <c r="AL214"/>
      <c r="AM214"/>
      <c r="AN214"/>
    </row>
    <row r="215" spans="1:40" x14ac:dyDescent="0.3">
      <c r="A215"/>
      <c r="B215">
        <f t="shared" si="69"/>
        <v>8100</v>
      </c>
      <c r="C215" s="186" t="str">
        <f t="shared" si="37"/>
        <v>-0.0108774129245186+0.106373589540017i</v>
      </c>
      <c r="D215" s="158" t="str">
        <f t="shared" si="38"/>
        <v>-2.18003968413846+0.609293713606119i</v>
      </c>
      <c r="E215" t="str">
        <f t="shared" si="39"/>
        <v>26215.9197150441-3562.38822786605i</v>
      </c>
      <c r="F215" t="str">
        <f t="shared" si="40"/>
        <v>0.273475589354411+0.0269004964609581i</v>
      </c>
      <c r="G215" t="str">
        <f t="shared" si="35"/>
        <v>0.273475589354411+0.0269004964609581i</v>
      </c>
      <c r="H215" t="str">
        <f t="shared" si="41"/>
        <v>0.27417845004518+0.562212451687513i</v>
      </c>
      <c r="I215" t="str">
        <f t="shared" si="42"/>
        <v>31.8086256175967i</v>
      </c>
      <c r="J215" t="str">
        <f t="shared" si="36"/>
        <v>0.749400183779632+6.78282043289532i</v>
      </c>
      <c r="K215" t="str">
        <f t="shared" si="43"/>
        <v>4.63303170771565+0.511880691456977i</v>
      </c>
      <c r="L215" t="str">
        <f t="shared" si="44"/>
        <v>0.832557391294536-0.0254168503087293i</v>
      </c>
      <c r="M215" t="str">
        <f t="shared" si="45"/>
        <v>5.46558909901019+0.486463841148248i</v>
      </c>
      <c r="N215" t="str">
        <f t="shared" si="46"/>
        <v>-0.103547263039123i</v>
      </c>
      <c r="O215" t="str">
        <f t="shared" si="47"/>
        <v>0.994643770532282-0.103362322638987i</v>
      </c>
      <c r="P215" t="str">
        <f t="shared" si="48"/>
        <v>0.00535622946771797+0.103362322638987i</v>
      </c>
      <c r="Q215" t="str">
        <f t="shared" si="49"/>
        <v>-0.00535622946771797+0.000184940400136002i</v>
      </c>
      <c r="R215" t="str">
        <f t="shared" si="50"/>
        <v>-0.333293613641674-19.3090984463219i</v>
      </c>
      <c r="S215" t="str">
        <f t="shared" si="51"/>
        <v>0.0113632113074484i</v>
      </c>
      <c r="T215" t="str">
        <f t="shared" si="52"/>
        <v>0.219413365801879-0.00378728575923341i</v>
      </c>
      <c r="U215" t="e">
        <f t="shared" si="53"/>
        <v>#DIV/0!</v>
      </c>
      <c r="V215" t="str">
        <f t="shared" si="54"/>
        <v>0.0000833333333333333-0.0327479306773447i</v>
      </c>
      <c r="W215" t="e">
        <f t="shared" si="55"/>
        <v>#DIV/0!</v>
      </c>
      <c r="X215" t="e">
        <f t="shared" si="56"/>
        <v>#DIV/0!</v>
      </c>
      <c r="Y215" t="str">
        <f t="shared" si="57"/>
        <v>0.00096+0.0346077846719452i</v>
      </c>
      <c r="Z215" t="e">
        <f t="shared" si="58"/>
        <v>#DIV/0!</v>
      </c>
      <c r="AA215" t="e">
        <f t="shared" si="59"/>
        <v>#DIV/0!</v>
      </c>
      <c r="AB215" t="str">
        <f t="shared" si="60"/>
        <v>0.125204968249704-0.00216115819336889i</v>
      </c>
      <c r="AC215" t="str">
        <f t="shared" si="61"/>
        <v>1.68537023492357+0.0490956871226819i</v>
      </c>
      <c r="AD215" t="str">
        <f t="shared" si="62"/>
        <v>0.0741889860525981-0.00344346738793535i</v>
      </c>
      <c r="AE215" t="e">
        <f t="shared" si="63"/>
        <v>#DIV/0!</v>
      </c>
      <c r="AF215" t="str">
        <f t="shared" si="64"/>
        <v>-2.45421813418364+0.047081261918606i</v>
      </c>
      <c r="AG215" t="e">
        <f t="shared" si="65"/>
        <v>#DIV/0!</v>
      </c>
      <c r="AH215" t="e">
        <f t="shared" si="66"/>
        <v>#DIV/0!</v>
      </c>
      <c r="AI215" t="e">
        <f t="shared" si="67"/>
        <v>#DIV/0!</v>
      </c>
      <c r="AJ215" t="e">
        <f t="shared" si="68"/>
        <v>#DIV/0!</v>
      </c>
      <c r="AK215"/>
      <c r="AL215"/>
      <c r="AM215"/>
      <c r="AN215"/>
    </row>
    <row r="216" spans="1:40" x14ac:dyDescent="0.3">
      <c r="A216"/>
      <c r="B216">
        <f t="shared" si="69"/>
        <v>8200</v>
      </c>
      <c r="C216" s="186" t="str">
        <f t="shared" si="37"/>
        <v>-0.0108671584107733+0.105085887745481i</v>
      </c>
      <c r="D216" s="158" t="str">
        <f t="shared" si="38"/>
        <v>-2.18015051190745+0.596882296724497i</v>
      </c>
      <c r="E216" t="str">
        <f t="shared" si="39"/>
        <v>26204.1166927992-3604.74465779481i</v>
      </c>
      <c r="F216" t="str">
        <f t="shared" si="40"/>
        <v>0.273500299664112+0.0272316751292423i</v>
      </c>
      <c r="G216" t="str">
        <f t="shared" si="35"/>
        <v>0.273500299664112+0.0272316751292423i</v>
      </c>
      <c r="H216" t="str">
        <f t="shared" si="41"/>
        <v>0.275288585308884+0.568978958324741i</v>
      </c>
      <c r="I216" t="str">
        <f t="shared" si="42"/>
        <v>32.2013246992954i</v>
      </c>
      <c r="J216" t="str">
        <f t="shared" si="36"/>
        <v>0.743174338627381+6.86655895675823i</v>
      </c>
      <c r="K216" t="str">
        <f t="shared" si="43"/>
        <v>4.63528935120491+0.501681864179986i</v>
      </c>
      <c r="L216" t="str">
        <f t="shared" si="44"/>
        <v>0.832538132361251-0.0257300433763473i</v>
      </c>
      <c r="M216" t="str">
        <f t="shared" si="45"/>
        <v>5.46782748356616+0.475951820803639i</v>
      </c>
      <c r="N216" t="str">
        <f t="shared" si="46"/>
        <v>-0.104825624311211i</v>
      </c>
      <c r="O216" t="str">
        <f t="shared" si="47"/>
        <v>0.994510823450951-0.104633751910707i</v>
      </c>
      <c r="P216" t="str">
        <f t="shared" si="48"/>
        <v>0.00548917654904901+0.104633751910707i</v>
      </c>
      <c r="Q216" t="str">
        <f t="shared" si="49"/>
        <v>-0.00548917654904901+0.000191872400503987i</v>
      </c>
      <c r="R216" t="str">
        <f t="shared" si="50"/>
        <v>-0.333292626638424-19.0734804449292i</v>
      </c>
      <c r="S216" t="str">
        <f t="shared" si="51"/>
        <v>0.0115034978667996i</v>
      </c>
      <c r="T216" t="str">
        <f t="shared" si="52"/>
        <v>0.219411741610687-0.00383403101955515i</v>
      </c>
      <c r="U216" t="e">
        <f t="shared" si="53"/>
        <v>#DIV/0!</v>
      </c>
      <c r="V216" t="str">
        <f t="shared" si="54"/>
        <v>0.0000833333333333333-0.0323485656690844i</v>
      </c>
      <c r="W216" t="e">
        <f t="shared" si="55"/>
        <v>#DIV/0!</v>
      </c>
      <c r="X216" t="e">
        <f t="shared" si="56"/>
        <v>#DIV/0!</v>
      </c>
      <c r="Y216" t="str">
        <f t="shared" si="57"/>
        <v>0.00096+0.0350350412728334i</v>
      </c>
      <c r="Z216" t="e">
        <f t="shared" si="58"/>
        <v>#DIV/0!</v>
      </c>
      <c r="AA216" t="e">
        <f t="shared" si="59"/>
        <v>#DIV/0!</v>
      </c>
      <c r="AB216" t="str">
        <f t="shared" si="60"/>
        <v>0.125204041429199-0.00218783267973401i</v>
      </c>
      <c r="AC216" t="str">
        <f t="shared" si="61"/>
        <v>1.68563540172766+0.0476283998345077i</v>
      </c>
      <c r="AD216" t="str">
        <f t="shared" si="62"/>
        <v>0.074181162118742-0.00339395027148237i</v>
      </c>
      <c r="AE216" t="e">
        <f t="shared" si="63"/>
        <v>#DIV/0!</v>
      </c>
      <c r="AF216" t="str">
        <f t="shared" si="64"/>
        <v>-2.45543909721633+0.027903338399756i</v>
      </c>
      <c r="AG216" t="e">
        <f t="shared" si="65"/>
        <v>#DIV/0!</v>
      </c>
      <c r="AH216" t="e">
        <f t="shared" si="66"/>
        <v>#DIV/0!</v>
      </c>
      <c r="AI216" t="e">
        <f t="shared" si="67"/>
        <v>#DIV/0!</v>
      </c>
      <c r="AJ216" t="e">
        <f t="shared" si="68"/>
        <v>#DIV/0!</v>
      </c>
      <c r="AK216"/>
      <c r="AL216"/>
      <c r="AM216"/>
      <c r="AN216"/>
    </row>
    <row r="217" spans="1:40" x14ac:dyDescent="0.3">
      <c r="A217"/>
      <c r="B217">
        <f t="shared" si="69"/>
        <v>8300</v>
      </c>
      <c r="C217" s="186" t="str">
        <f t="shared" si="37"/>
        <v>-0.0108572551613453+0.103829328075774i</v>
      </c>
      <c r="D217" s="158" t="str">
        <f t="shared" si="38"/>
        <v>-2.18026634406566+0.584709897024299i</v>
      </c>
      <c r="E217" t="str">
        <f t="shared" si="39"/>
        <v>26192.179667667-3647.04282719025i</v>
      </c>
      <c r="F217" t="str">
        <f t="shared" si="40"/>
        <v>0.273525311455915+0.0275628197682568i</v>
      </c>
      <c r="G217" t="str">
        <f t="shared" si="35"/>
        <v>0.273525311455915+0.0275628197682568i</v>
      </c>
      <c r="H217" t="str">
        <f t="shared" si="41"/>
        <v>0.276411080303472+0.575740331780561i</v>
      </c>
      <c r="I217" t="str">
        <f t="shared" si="42"/>
        <v>32.5940237809941i</v>
      </c>
      <c r="J217" t="str">
        <f t="shared" si="36"/>
        <v>0.736872102737065+6.95029748062113i</v>
      </c>
      <c r="K217" t="str">
        <f t="shared" si="43"/>
        <v>4.63746047432619+0.491664602933136i</v>
      </c>
      <c r="L217" t="str">
        <f t="shared" si="44"/>
        <v>0.832518638029486-0.0260432145628631i</v>
      </c>
      <c r="M217" t="str">
        <f t="shared" si="45"/>
        <v>5.46997911235568+0.465621388370273i</v>
      </c>
      <c r="N217" t="str">
        <f t="shared" si="46"/>
        <v>-0.106103985583299i</v>
      </c>
      <c r="O217" t="str">
        <f t="shared" si="47"/>
        <v>0.994376251132754-0.105905010189184i</v>
      </c>
      <c r="P217" t="str">
        <f t="shared" si="48"/>
        <v>0.00562374886724604+0.105905010189184i</v>
      </c>
      <c r="Q217" t="str">
        <f t="shared" si="49"/>
        <v>-0.00562374886724604+0.000198975394115009i</v>
      </c>
      <c r="R217" t="str">
        <f t="shared" si="50"/>
        <v>-0.333291627514591-18.8435382737882i</v>
      </c>
      <c r="S217" t="str">
        <f t="shared" si="51"/>
        <v>0.0116437844261508i</v>
      </c>
      <c r="T217" t="str">
        <f t="shared" si="52"/>
        <v>0.219410097485912-0.00388077586182085i</v>
      </c>
      <c r="U217" t="e">
        <f t="shared" si="53"/>
        <v>#DIV/0!</v>
      </c>
      <c r="V217" t="str">
        <f t="shared" si="54"/>
        <v>0.0000833333333333333-0.0319588239140352i</v>
      </c>
      <c r="W217" t="e">
        <f t="shared" si="55"/>
        <v>#DIV/0!</v>
      </c>
      <c r="X217" t="e">
        <f t="shared" si="56"/>
        <v>#DIV/0!</v>
      </c>
      <c r="Y217" t="str">
        <f t="shared" si="57"/>
        <v>0.00096+0.0354622978737216i</v>
      </c>
      <c r="Z217" t="e">
        <f t="shared" si="58"/>
        <v>#DIV/0!</v>
      </c>
      <c r="AA217" t="e">
        <f t="shared" si="59"/>
        <v>#DIV/0!</v>
      </c>
      <c r="AB217" t="str">
        <f t="shared" si="60"/>
        <v>0.125203103233891-0.00221450692754168i</v>
      </c>
      <c r="AC217" t="str">
        <f t="shared" si="61"/>
        <v>1.68588948128165+0.046183936118211i</v>
      </c>
      <c r="AD217" t="str">
        <f t="shared" si="62"/>
        <v>0.0741736610809685-0.00334549720796123i</v>
      </c>
      <c r="AE217" t="e">
        <f t="shared" si="63"/>
        <v>#DIV/0!</v>
      </c>
      <c r="AF217" t="str">
        <f t="shared" si="64"/>
        <v>-2.45667742436913+0.00896956524373793i</v>
      </c>
      <c r="AG217" t="e">
        <f t="shared" si="65"/>
        <v>#DIV/0!</v>
      </c>
      <c r="AH217" t="e">
        <f t="shared" si="66"/>
        <v>#DIV/0!</v>
      </c>
      <c r="AI217" t="e">
        <f t="shared" si="67"/>
        <v>#DIV/0!</v>
      </c>
      <c r="AJ217" t="e">
        <f t="shared" si="68"/>
        <v>#DIV/0!</v>
      </c>
      <c r="AK217"/>
      <c r="AL217"/>
      <c r="AM217"/>
      <c r="AN217"/>
    </row>
    <row r="218" spans="1:40" x14ac:dyDescent="0.3">
      <c r="A218"/>
      <c r="B218">
        <f t="shared" si="69"/>
        <v>8400</v>
      </c>
      <c r="C218" s="186" t="str">
        <f t="shared" si="37"/>
        <v>-0.0108476863449885+0.10260279835125i</v>
      </c>
      <c r="D218" s="158" t="str">
        <f t="shared" si="38"/>
        <v>-2.18038705109476+0.572767990946195i</v>
      </c>
      <c r="E218" t="str">
        <f t="shared" si="39"/>
        <v>26180.109020341-3689.28211528548i</v>
      </c>
      <c r="F218" t="str">
        <f t="shared" si="40"/>
        <v>0.273550624667371+0.0278939299669637i</v>
      </c>
      <c r="G218" t="str">
        <f t="shared" si="35"/>
        <v>0.273550624667371+0.0278939299669637i</v>
      </c>
      <c r="H218" t="str">
        <f t="shared" si="41"/>
        <v>0.277545892248617+0.582496510648966i</v>
      </c>
      <c r="I218" t="str">
        <f t="shared" si="42"/>
        <v>32.9867228626928i</v>
      </c>
      <c r="J218" t="str">
        <f t="shared" si="36"/>
        <v>0.730493476108685+7.03403600448404i</v>
      </c>
      <c r="K218" t="str">
        <f t="shared" si="43"/>
        <v>4.63954894367161+0.481822986586725i</v>
      </c>
      <c r="L218" t="str">
        <f t="shared" si="44"/>
        <v>0.832498908332376-0.0263563636031628i</v>
      </c>
      <c r="M218" t="str">
        <f t="shared" si="45"/>
        <v>5.47204785200399+0.455466622983562i</v>
      </c>
      <c r="N218" t="str">
        <f t="shared" si="46"/>
        <v>-0.107382346855387i</v>
      </c>
      <c r="O218" t="str">
        <f t="shared" si="47"/>
        <v>0.994240053797608-0.107176095396918i</v>
      </c>
      <c r="P218" t="str">
        <f t="shared" si="48"/>
        <v>0.00575994620239195+0.107176095396918i</v>
      </c>
      <c r="Q218" t="str">
        <f t="shared" si="49"/>
        <v>-0.00575994620239195+0.000206251458469003i</v>
      </c>
      <c r="R218" t="str">
        <f t="shared" si="50"/>
        <v>-0.333290616269048-18.6190692246538i</v>
      </c>
      <c r="S218" t="str">
        <f t="shared" si="51"/>
        <v>0.011784070985502i</v>
      </c>
      <c r="T218" t="str">
        <f t="shared" si="52"/>
        <v>0.219408433427296-0.00392752028091617i</v>
      </c>
      <c r="U218" t="e">
        <f t="shared" si="53"/>
        <v>#DIV/0!</v>
      </c>
      <c r="V218" t="str">
        <f t="shared" si="54"/>
        <v>0.0000833333333333333-0.0315783617245824i</v>
      </c>
      <c r="W218" t="e">
        <f t="shared" si="55"/>
        <v>#DIV/0!</v>
      </c>
      <c r="X218" t="e">
        <f t="shared" si="56"/>
        <v>#DIV/0!</v>
      </c>
      <c r="Y218" t="str">
        <f t="shared" si="57"/>
        <v>0.00096+0.0358895544746098i</v>
      </c>
      <c r="Z218" t="e">
        <f t="shared" si="58"/>
        <v>#DIV/0!</v>
      </c>
      <c r="AA218" t="e">
        <f t="shared" si="59"/>
        <v>#DIV/0!</v>
      </c>
      <c r="AB218" t="str">
        <f t="shared" si="60"/>
        <v>0.125202153663634-0.00224118093387348i</v>
      </c>
      <c r="AC218" t="str">
        <f t="shared" si="61"/>
        <v>1.68613295913281+0.0447615528042897i</v>
      </c>
      <c r="AD218" t="str">
        <f t="shared" si="62"/>
        <v>0.0741664684153257-0.00329807159988962i</v>
      </c>
      <c r="AE218" t="e">
        <f t="shared" si="63"/>
        <v>#DIV/0!</v>
      </c>
      <c r="AF218" t="str">
        <f t="shared" si="64"/>
        <v>-2.45793294334338-0.009728519702771i</v>
      </c>
      <c r="AG218" t="e">
        <f t="shared" si="65"/>
        <v>#DIV/0!</v>
      </c>
      <c r="AH218" t="e">
        <f t="shared" si="66"/>
        <v>#DIV/0!</v>
      </c>
      <c r="AI218" t="e">
        <f t="shared" si="67"/>
        <v>#DIV/0!</v>
      </c>
      <c r="AJ218" t="e">
        <f t="shared" si="68"/>
        <v>#DIV/0!</v>
      </c>
      <c r="AK218"/>
      <c r="AL218"/>
      <c r="AM218"/>
      <c r="AN218"/>
    </row>
    <row r="219" spans="1:40" x14ac:dyDescent="0.3">
      <c r="A219"/>
      <c r="B219">
        <f t="shared" si="69"/>
        <v>8500</v>
      </c>
      <c r="C219" s="186" t="str">
        <f t="shared" si="37"/>
        <v>-0.0108384361147072+0.101405238726238i</v>
      </c>
      <c r="D219" s="158" t="str">
        <f t="shared" si="38"/>
        <v>-2.18051251101661+0.561048456156898i</v>
      </c>
      <c r="E219" t="str">
        <f t="shared" si="39"/>
        <v>26167.9051352401-3731.46190439949i</v>
      </c>
      <c r="F219" t="str">
        <f t="shared" si="40"/>
        <v>0.273576239235286+0.0282250053144687i</v>
      </c>
      <c r="G219" t="str">
        <f t="shared" si="35"/>
        <v>0.273576239235286+0.0282250053144687i</v>
      </c>
      <c r="H219" t="str">
        <f t="shared" si="41"/>
        <v>0.278692978012338+0.589247434404674i</v>
      </c>
      <c r="I219" t="str">
        <f t="shared" si="42"/>
        <v>33.3794219443916i</v>
      </c>
      <c r="J219" t="str">
        <f t="shared" si="36"/>
        <v>0.724038458742241+7.11777452834694i</v>
      </c>
      <c r="K219" t="str">
        <f t="shared" si="43"/>
        <v>4.64155840884984+0.472151342125503i</v>
      </c>
      <c r="L219" t="str">
        <f t="shared" si="44"/>
        <v>0.832478943303451-0.0266694902321952i</v>
      </c>
      <c r="M219" t="str">
        <f t="shared" si="45"/>
        <v>5.47403735215329+0.445481851893308i</v>
      </c>
      <c r="N219" t="str">
        <f t="shared" si="46"/>
        <v>-0.108660708127475i</v>
      </c>
      <c r="O219" t="str">
        <f t="shared" si="47"/>
        <v>0.99410223166809-0.108447005456693i</v>
      </c>
      <c r="P219" t="str">
        <f t="shared" si="48"/>
        <v>0.00589776833191002+0.108447005456693i</v>
      </c>
      <c r="Q219" t="str">
        <f t="shared" si="49"/>
        <v>-0.00589776833191002+0.000213702670781996i</v>
      </c>
      <c r="R219" t="str">
        <f t="shared" si="50"/>
        <v>-0.333289592903224-18.3998801285055i</v>
      </c>
      <c r="S219" t="str">
        <f t="shared" si="51"/>
        <v>0.0119243575448532i</v>
      </c>
      <c r="T219" t="str">
        <f t="shared" si="52"/>
        <v>0.219406749434739-0.00397426427175661i</v>
      </c>
      <c r="U219" t="e">
        <f t="shared" si="53"/>
        <v>#DIV/0!</v>
      </c>
      <c r="V219" t="str">
        <f t="shared" si="54"/>
        <v>0.0000833333333333333-0.0312068515866461i</v>
      </c>
      <c r="W219" t="e">
        <f t="shared" si="55"/>
        <v>#DIV/0!</v>
      </c>
      <c r="X219" t="e">
        <f t="shared" si="56"/>
        <v>#DIV/0!</v>
      </c>
      <c r="Y219" t="str">
        <f t="shared" si="57"/>
        <v>0.00096+0.036316811075498i</v>
      </c>
      <c r="Z219" t="e">
        <f t="shared" si="58"/>
        <v>#DIV/0!</v>
      </c>
      <c r="AA219" t="e">
        <f t="shared" si="59"/>
        <v>#DIV/0!</v>
      </c>
      <c r="AB219" t="str">
        <f t="shared" si="60"/>
        <v>0.12520119271837-0.00226785469582801i</v>
      </c>
      <c r="AC219" t="str">
        <f t="shared" si="61"/>
        <v>1.68636629358422+0.0433605378772117i</v>
      </c>
      <c r="AD219" t="str">
        <f t="shared" si="62"/>
        <v>0.0741595704325886-0.00325163849597197i</v>
      </c>
      <c r="AE219" t="e">
        <f t="shared" si="63"/>
        <v>#DIV/0!</v>
      </c>
      <c r="AF219" t="str">
        <f t="shared" si="64"/>
        <v>-2.45920548902895-0.028198978247776i</v>
      </c>
      <c r="AG219" t="e">
        <f t="shared" si="65"/>
        <v>#DIV/0!</v>
      </c>
      <c r="AH219" t="e">
        <f t="shared" si="66"/>
        <v>#DIV/0!</v>
      </c>
      <c r="AI219" t="e">
        <f t="shared" si="67"/>
        <v>#DIV/0!</v>
      </c>
      <c r="AJ219" t="e">
        <f t="shared" si="68"/>
        <v>#DIV/0!</v>
      </c>
      <c r="AK219"/>
      <c r="AL219"/>
      <c r="AM219"/>
      <c r="AN219"/>
    </row>
    <row r="220" spans="1:40" x14ac:dyDescent="0.3">
      <c r="A220"/>
      <c r="B220">
        <f t="shared" si="69"/>
        <v>8600</v>
      </c>
      <c r="C220" s="186" t="str">
        <f t="shared" si="37"/>
        <v>-0.0108294895394929+0.100235638646617i</v>
      </c>
      <c r="D220" s="158" t="str">
        <f t="shared" si="38"/>
        <v>-2.18064260886996+0.549543548223897i</v>
      </c>
      <c r="E220" t="str">
        <f t="shared" si="39"/>
        <v>26155.5684004794-3773.58157996409i</v>
      </c>
      <c r="F220" t="str">
        <f t="shared" si="40"/>
        <v>0.273602155095719+0.0285560454000218i</v>
      </c>
      <c r="G220" t="str">
        <f t="shared" si="35"/>
        <v>0.273602155095719+0.0285560454000218i</v>
      </c>
      <c r="H220" t="str">
        <f t="shared" si="41"/>
        <v>0.279852294117134+0.595993043380621i</v>
      </c>
      <c r="I220" t="str">
        <f t="shared" si="42"/>
        <v>33.7721210260903i</v>
      </c>
      <c r="J220" t="str">
        <f t="shared" si="36"/>
        <v>0.717507050637732+7.20151305220985i</v>
      </c>
      <c r="K220" t="str">
        <f t="shared" si="43"/>
        <v>4.643492316836+0.462644232226947i</v>
      </c>
      <c r="L220" t="str">
        <f t="shared" si="44"/>
        <v>0.832458742976642-0.0269825941849727i</v>
      </c>
      <c r="M220" t="str">
        <f t="shared" si="45"/>
        <v>5.47595105981264+0.435661638041974i</v>
      </c>
      <c r="N220" t="str">
        <f t="shared" si="46"/>
        <v>-0.109939069399563i</v>
      </c>
      <c r="O220" t="str">
        <f t="shared" si="47"/>
        <v>0.993962784969428-0.109717738291578i</v>
      </c>
      <c r="P220" t="str">
        <f t="shared" si="48"/>
        <v>0.00603721503057197+0.109717738291578i</v>
      </c>
      <c r="Q220" t="str">
        <f t="shared" si="49"/>
        <v>-0.00603721503057197+0.000221331107985001i</v>
      </c>
      <c r="R220" t="str">
        <f t="shared" si="50"/>
        <v>-0.333288557415441-18.1857868009163i</v>
      </c>
      <c r="S220" t="str">
        <f t="shared" si="51"/>
        <v>0.0120646441042044i</v>
      </c>
      <c r="T220" t="str">
        <f t="shared" si="52"/>
        <v>0.219405045507993-0.00402100782922099i</v>
      </c>
      <c r="U220" t="e">
        <f t="shared" si="53"/>
        <v>#DIV/0!</v>
      </c>
      <c r="V220" t="str">
        <f t="shared" si="54"/>
        <v>0.0000833333333333333-0.0308439812193595i</v>
      </c>
      <c r="W220" t="e">
        <f t="shared" si="55"/>
        <v>#DIV/0!</v>
      </c>
      <c r="X220" t="e">
        <f t="shared" si="56"/>
        <v>#DIV/0!</v>
      </c>
      <c r="Y220" t="str">
        <f t="shared" si="57"/>
        <v>0.00096+0.0367440676763862i</v>
      </c>
      <c r="Z220" t="e">
        <f t="shared" si="58"/>
        <v>#DIV/0!</v>
      </c>
      <c r="AA220" t="e">
        <f t="shared" si="59"/>
        <v>#DIV/0!</v>
      </c>
      <c r="AB220" t="str">
        <f t="shared" si="60"/>
        <v>0.125200220397959-0.00229452821048295i</v>
      </c>
      <c r="AC220" t="str">
        <f t="shared" si="61"/>
        <v>1.68658991749569+0.0419802089158269i</v>
      </c>
      <c r="AD220" t="str">
        <f t="shared" si="62"/>
        <v>0.0741529542214448-0.00320616450052908i</v>
      </c>
      <c r="AE220" t="e">
        <f t="shared" si="63"/>
        <v>#DIV/0!</v>
      </c>
      <c r="AF220" t="str">
        <f t="shared" si="64"/>
        <v>-2.46049490298709-0.046449495156724i</v>
      </c>
      <c r="AG220" t="e">
        <f t="shared" si="65"/>
        <v>#DIV/0!</v>
      </c>
      <c r="AH220" t="e">
        <f t="shared" si="66"/>
        <v>#DIV/0!</v>
      </c>
      <c r="AI220" t="e">
        <f t="shared" si="67"/>
        <v>#DIV/0!</v>
      </c>
      <c r="AJ220" t="e">
        <f t="shared" si="68"/>
        <v>#DIV/0!</v>
      </c>
      <c r="AK220"/>
      <c r="AL220"/>
      <c r="AM220"/>
      <c r="AN220"/>
    </row>
    <row r="221" spans="1:40" x14ac:dyDescent="0.3">
      <c r="A221"/>
      <c r="B221">
        <f t="shared" si="69"/>
        <v>8700</v>
      </c>
      <c r="C221" s="186" t="str">
        <f t="shared" si="37"/>
        <v>-0.0108208325415211+0.0990930340171952i</v>
      </c>
      <c r="D221" s="158" t="str">
        <f t="shared" si="38"/>
        <v>-2.18077723622889+0.538245878898675i</v>
      </c>
      <c r="E221" t="str">
        <f t="shared" si="39"/>
        <v>26143.0992078394-3815.64053055055i</v>
      </c>
      <c r="F221" t="str">
        <f t="shared" si="40"/>
        <v>0.273628372183986+0.0288870498130202i</v>
      </c>
      <c r="G221" t="str">
        <f t="shared" si="35"/>
        <v>0.273628372183986+0.0288870498130202i</v>
      </c>
      <c r="H221" t="str">
        <f t="shared" si="41"/>
        <v>0.28102379674605+0.602733278746999i</v>
      </c>
      <c r="I221" t="str">
        <f t="shared" si="42"/>
        <v>34.164820107789i</v>
      </c>
      <c r="J221" t="str">
        <f t="shared" si="36"/>
        <v>0.710899251795159+7.28525157607275i</v>
      </c>
      <c r="K221" t="str">
        <f t="shared" si="43"/>
        <v>4.64535392523453+0.453296443546174i</v>
      </c>
      <c r="L221" t="str">
        <f t="shared" si="44"/>
        <v>0.832438307386274-0.0272956751965716i</v>
      </c>
      <c r="M221" t="str">
        <f t="shared" si="45"/>
        <v>5.4777922326208+0.426000768349602i</v>
      </c>
      <c r="N221" t="str">
        <f t="shared" si="46"/>
        <v>-0.111217430671651i</v>
      </c>
      <c r="O221" t="str">
        <f t="shared" si="47"/>
        <v>0.993821713929507-0.110988291824931i</v>
      </c>
      <c r="P221" t="str">
        <f t="shared" si="48"/>
        <v>0.00617828607049298+0.110988291824931i</v>
      </c>
      <c r="Q221" t="str">
        <f t="shared" si="49"/>
        <v>-0.00617828607049298+0.000229138846720003i</v>
      </c>
      <c r="R221" t="str">
        <f t="shared" si="50"/>
        <v>-0.333287509802117-17.9766135257138i</v>
      </c>
      <c r="S221" t="str">
        <f t="shared" si="51"/>
        <v>0.0122049306635557i</v>
      </c>
      <c r="T221" t="str">
        <f t="shared" si="52"/>
        <v>0.219403321646874-0.00406775094816398i</v>
      </c>
      <c r="U221" t="e">
        <f t="shared" si="53"/>
        <v>#DIV/0!</v>
      </c>
      <c r="V221" t="str">
        <f t="shared" si="54"/>
        <v>0.0000833333333333333-0.0304894526995968i</v>
      </c>
      <c r="W221" t="e">
        <f t="shared" si="55"/>
        <v>#DIV/0!</v>
      </c>
      <c r="X221" t="e">
        <f t="shared" si="56"/>
        <v>#DIV/0!</v>
      </c>
      <c r="Y221" t="str">
        <f t="shared" si="57"/>
        <v>0.00096+0.0371713242772744i</v>
      </c>
      <c r="Z221" t="e">
        <f t="shared" si="58"/>
        <v>#DIV/0!</v>
      </c>
      <c r="AA221" t="e">
        <f t="shared" si="59"/>
        <v>#DIV/0!</v>
      </c>
      <c r="AB221" t="str">
        <f t="shared" si="60"/>
        <v>0.125199236702294-0.00232120147490219i</v>
      </c>
      <c r="AC221" t="str">
        <f t="shared" si="61"/>
        <v>1.68680423994968+0.0406199116223938i</v>
      </c>
      <c r="AD221" t="str">
        <f t="shared" si="62"/>
        <v>0.0741466075962213-0.00316161768879601i</v>
      </c>
      <c r="AE221" t="e">
        <f t="shared" si="63"/>
        <v>#DIV/0!</v>
      </c>
      <c r="AF221" t="str">
        <f t="shared" si="64"/>
        <v>-2.46180103297494-0.064487399848324i</v>
      </c>
      <c r="AG221" t="e">
        <f t="shared" si="65"/>
        <v>#DIV/0!</v>
      </c>
      <c r="AH221" t="e">
        <f t="shared" si="66"/>
        <v>#DIV/0!</v>
      </c>
      <c r="AI221" t="e">
        <f t="shared" si="67"/>
        <v>#DIV/0!</v>
      </c>
      <c r="AJ221" t="e">
        <f t="shared" si="68"/>
        <v>#DIV/0!</v>
      </c>
      <c r="AK221"/>
      <c r="AL221"/>
      <c r="AM221"/>
      <c r="AN221"/>
    </row>
    <row r="222" spans="1:40" x14ac:dyDescent="0.3">
      <c r="A222"/>
      <c r="B222">
        <f t="shared" si="69"/>
        <v>8800</v>
      </c>
      <c r="C222" s="186" t="str">
        <f t="shared" si="37"/>
        <v>-0.0108124518383155+0.0979765045622008i</v>
      </c>
      <c r="D222" s="158" t="str">
        <f t="shared" si="38"/>
        <v>-2.18091629075944+0.527148395880472i</v>
      </c>
      <c r="E222" t="str">
        <f t="shared" si="39"/>
        <v>26130.4979527364-3857.63814789589i</v>
      </c>
      <c r="F222" t="str">
        <f t="shared" si="40"/>
        <v>0.273654890434655+0.0292180181430088i</v>
      </c>
      <c r="G222" t="str">
        <f t="shared" si="35"/>
        <v>0.273654890434655+0.0292180181430088i</v>
      </c>
      <c r="H222" t="str">
        <f t="shared" si="41"/>
        <v>0.282207441748764+0.609468082491927i</v>
      </c>
      <c r="I222" t="str">
        <f t="shared" si="42"/>
        <v>34.5575191894877i</v>
      </c>
      <c r="J222" t="str">
        <f t="shared" si="36"/>
        <v>0.704215062214521+7.36899009993565i</v>
      </c>
      <c r="K222" t="str">
        <f t="shared" si="43"/>
        <v>4.64714631454722+0.444102975663847i</v>
      </c>
      <c r="L222" t="str">
        <f t="shared" si="44"/>
        <v>0.832417636567072-0.0276087330021334i</v>
      </c>
      <c r="M222" t="str">
        <f t="shared" si="45"/>
        <v>5.47956395111429+0.416494242661714i</v>
      </c>
      <c r="N222" t="str">
        <f t="shared" si="46"/>
        <v>-0.112495791943739i</v>
      </c>
      <c r="O222" t="str">
        <f t="shared" si="47"/>
        <v>0.993679018778868-0.112258663980406i</v>
      </c>
      <c r="P222" t="str">
        <f t="shared" si="48"/>
        <v>0.006320981221132+0.112258663980406i</v>
      </c>
      <c r="Q222" t="str">
        <f t="shared" si="49"/>
        <v>-0.006320981221132+0.000237127963333i</v>
      </c>
      <c r="R222" t="str">
        <f t="shared" si="50"/>
        <v>-0.333286450068062-17.7721925738294i</v>
      </c>
      <c r="S222" t="str">
        <f t="shared" si="51"/>
        <v>0.0123452172229069i</v>
      </c>
      <c r="T222" t="str">
        <f t="shared" si="52"/>
        <v>0.219401577851257-0.00411449362354174i</v>
      </c>
      <c r="U222" t="e">
        <f t="shared" si="53"/>
        <v>#DIV/0!</v>
      </c>
      <c r="V222" t="str">
        <f t="shared" si="54"/>
        <v>0.0000833333333333333-0.0301429816461923i</v>
      </c>
      <c r="W222" t="e">
        <f t="shared" si="55"/>
        <v>#DIV/0!</v>
      </c>
      <c r="X222" t="e">
        <f t="shared" si="56"/>
        <v>#DIV/0!</v>
      </c>
      <c r="Y222" t="str">
        <f t="shared" si="57"/>
        <v>0.00096+0.0375985808781626i</v>
      </c>
      <c r="Z222" t="e">
        <f t="shared" si="58"/>
        <v>#DIV/0!</v>
      </c>
      <c r="AA222" t="e">
        <f t="shared" si="59"/>
        <v>#DIV/0!</v>
      </c>
      <c r="AB222" t="str">
        <f t="shared" si="60"/>
        <v>0.125198241631305-0.00234787448620754i</v>
      </c>
      <c r="AC222" t="str">
        <f t="shared" si="61"/>
        <v>1.68700964779179+0.0392790184344448i</v>
      </c>
      <c r="AD222" t="str">
        <f t="shared" si="62"/>
        <v>0.0741405190486172-0.00311796752765617i</v>
      </c>
      <c r="AE222" t="e">
        <f t="shared" si="63"/>
        <v>#DIV/0!</v>
      </c>
      <c r="AF222" t="str">
        <f t="shared" si="64"/>
        <v>-2.4631237325082-0.0823196866114549i</v>
      </c>
      <c r="AG222" t="e">
        <f t="shared" si="65"/>
        <v>#DIV/0!</v>
      </c>
      <c r="AH222" t="e">
        <f t="shared" si="66"/>
        <v>#DIV/0!</v>
      </c>
      <c r="AI222" t="e">
        <f t="shared" si="67"/>
        <v>#DIV/0!</v>
      </c>
      <c r="AJ222" t="e">
        <f t="shared" si="68"/>
        <v>#DIV/0!</v>
      </c>
      <c r="AK222"/>
      <c r="AL222"/>
      <c r="AM222"/>
      <c r="AN222"/>
    </row>
    <row r="223" spans="1:40" x14ac:dyDescent="0.3">
      <c r="A223"/>
      <c r="B223">
        <f t="shared" si="69"/>
        <v>8900</v>
      </c>
      <c r="C223" s="186" t="str">
        <f t="shared" si="37"/>
        <v>-0.0108043348894349+0.0968851713637072i</v>
      </c>
      <c r="D223" s="158" t="str">
        <f t="shared" si="38"/>
        <v>-2.18105967581091+0.516244363944186i</v>
      </c>
      <c r="E223" t="str">
        <f t="shared" si="39"/>
        <v>26117.7650341918-3899.57382692883i</v>
      </c>
      <c r="F223" t="str">
        <f t="shared" si="40"/>
        <v>0.273681709781553+0.029548949979683i</v>
      </c>
      <c r="G223" t="str">
        <f t="shared" si="35"/>
        <v>0.273681709781553+0.029548949979683i</v>
      </c>
      <c r="H223" t="str">
        <f t="shared" si="41"/>
        <v>0.283403184647646+0.616197397403496i</v>
      </c>
      <c r="I223" t="str">
        <f t="shared" si="42"/>
        <v>34.9502182711865i</v>
      </c>
      <c r="J223" t="str">
        <f t="shared" si="36"/>
        <v>0.697454481895818+7.45272862379856i</v>
      </c>
      <c r="K223" t="str">
        <f t="shared" si="43"/>
        <v>4.64887239953023+0.435059030656281i</v>
      </c>
      <c r="L223" t="str">
        <f t="shared" si="44"/>
        <v>0.832396730554157-0.0279217673368651i</v>
      </c>
      <c r="M223" t="str">
        <f t="shared" si="45"/>
        <v>5.48126913008439+0.407137263319416i</v>
      </c>
      <c r="N223" t="str">
        <f t="shared" si="46"/>
        <v>-0.113774153215827i</v>
      </c>
      <c r="O223" t="str">
        <f t="shared" si="47"/>
        <v>0.993534699750703-0.113528852681951i</v>
      </c>
      <c r="P223" t="str">
        <f t="shared" si="48"/>
        <v>0.00646530024929703+0.113528852681951i</v>
      </c>
      <c r="Q223" t="str">
        <f t="shared" si="49"/>
        <v>-0.00646530024929703+0.000245300533876003i</v>
      </c>
      <c r="R223" t="str">
        <f t="shared" si="50"/>
        <v>-0.333285378211473-17.57236375457i</v>
      </c>
      <c r="S223" t="str">
        <f t="shared" si="51"/>
        <v>0.0124855037822581i</v>
      </c>
      <c r="T223" t="str">
        <f t="shared" si="52"/>
        <v>0.219399814120899-0.00416123585023067i</v>
      </c>
      <c r="U223" t="e">
        <f t="shared" si="53"/>
        <v>#DIV/0!</v>
      </c>
      <c r="V223" t="str">
        <f t="shared" si="54"/>
        <v>0.0000833333333333333-0.0298042964591564i</v>
      </c>
      <c r="W223" t="e">
        <f t="shared" si="55"/>
        <v>#DIV/0!</v>
      </c>
      <c r="X223" t="e">
        <f t="shared" si="56"/>
        <v>#DIV/0!</v>
      </c>
      <c r="Y223" t="str">
        <f t="shared" si="57"/>
        <v>0.00096+0.0380258374790509i</v>
      </c>
      <c r="Z223" t="e">
        <f t="shared" si="58"/>
        <v>#DIV/0!</v>
      </c>
      <c r="AA223" t="e">
        <f t="shared" si="59"/>
        <v>#DIV/0!</v>
      </c>
      <c r="AB223" t="str">
        <f t="shared" si="60"/>
        <v>0.125197235184854-0.0023745472414753i</v>
      </c>
      <c r="AC223" t="str">
        <f t="shared" si="61"/>
        <v>1.68720650705617+0.0379569272156932i</v>
      </c>
      <c r="AD223" t="str">
        <f t="shared" si="62"/>
        <v>0.0741346777030957-0.00307518480133377i</v>
      </c>
      <c r="AE223" t="e">
        <f t="shared" si="63"/>
        <v>#DIV/0!</v>
      </c>
      <c r="AF223" t="str">
        <f t="shared" si="64"/>
        <v>-2.46446286045856-0.0999530334593099i</v>
      </c>
      <c r="AG223" t="e">
        <f t="shared" si="65"/>
        <v>#DIV/0!</v>
      </c>
      <c r="AH223" t="e">
        <f t="shared" si="66"/>
        <v>#DIV/0!</v>
      </c>
      <c r="AI223" t="e">
        <f t="shared" si="67"/>
        <v>#DIV/0!</v>
      </c>
      <c r="AJ223" t="e">
        <f t="shared" si="68"/>
        <v>#DIV/0!</v>
      </c>
      <c r="AK223"/>
      <c r="AL223"/>
      <c r="AM223"/>
      <c r="AN223"/>
    </row>
    <row r="224" spans="1:40" x14ac:dyDescent="0.3">
      <c r="A224"/>
      <c r="B224">
        <f t="shared" si="69"/>
        <v>9000</v>
      </c>
      <c r="C224" s="186" t="str">
        <f t="shared" si="37"/>
        <v>-0.0107964698472827+0.0958181945641418i</v>
      </c>
      <c r="D224" s="158" t="str">
        <f t="shared" si="38"/>
        <v>-2.18120730003866+0.505527347326275i</v>
      </c>
      <c r="E224" t="str">
        <f t="shared" si="39"/>
        <v>26104.9008548018-3941.44696579536i</v>
      </c>
      <c r="F224" t="str">
        <f t="shared" si="40"/>
        <v>0.273708830157759+0.0298798449128886i</v>
      </c>
      <c r="G224" t="str">
        <f t="shared" si="35"/>
        <v>0.273708830157759+0.0298798449128886i</v>
      </c>
      <c r="H224" t="str">
        <f t="shared" si="41"/>
        <v>0.28461098064377+0.622921167053034i</v>
      </c>
      <c r="I224" t="str">
        <f t="shared" si="42"/>
        <v>35.3429173528852i</v>
      </c>
      <c r="J224" t="str">
        <f t="shared" si="36"/>
        <v>0.690617510839052+7.53646714766148i</v>
      </c>
      <c r="K224" t="str">
        <f t="shared" si="43"/>
        <v>4.65053493971605+0.426160003249444i</v>
      </c>
      <c r="L224" t="str">
        <f t="shared" si="44"/>
        <v>0.832375589383047-0.0282347779360403i</v>
      </c>
      <c r="M224" t="str">
        <f t="shared" si="45"/>
        <v>5.4829105290991+0.397925225313404i</v>
      </c>
      <c r="N224" t="str">
        <f t="shared" si="46"/>
        <v>-0.115052514487915i</v>
      </c>
      <c r="O224" t="str">
        <f t="shared" si="47"/>
        <v>0.99338875708086-0.114798855853813i</v>
      </c>
      <c r="P224" t="str">
        <f t="shared" si="48"/>
        <v>0.00661124291913995+0.114798855853813i</v>
      </c>
      <c r="Q224" t="str">
        <f t="shared" si="49"/>
        <v>-0.00661124291913995+0.000253658634101997i</v>
      </c>
      <c r="R224" t="str">
        <f t="shared" si="50"/>
        <v>-0.333284294228217-17.376973996835i</v>
      </c>
      <c r="S224" t="str">
        <f t="shared" si="51"/>
        <v>0.0126257903416093i</v>
      </c>
      <c r="T224" t="str">
        <f t="shared" si="52"/>
        <v>0.219398030455635-0.00420797762307669i</v>
      </c>
      <c r="U224" t="e">
        <f t="shared" si="53"/>
        <v>#DIV/0!</v>
      </c>
      <c r="V224" t="str">
        <f t="shared" si="54"/>
        <v>0.0000833333333333333-0.0294731376096102i</v>
      </c>
      <c r="W224" t="e">
        <f t="shared" si="55"/>
        <v>#DIV/0!</v>
      </c>
      <c r="X224" t="e">
        <f t="shared" si="56"/>
        <v>#DIV/0!</v>
      </c>
      <c r="Y224" t="str">
        <f t="shared" si="57"/>
        <v>0.00096+0.0384530940799391i</v>
      </c>
      <c r="Z224" t="e">
        <f t="shared" si="58"/>
        <v>#DIV/0!</v>
      </c>
      <c r="AA224" t="e">
        <f t="shared" si="59"/>
        <v>#DIV/0!</v>
      </c>
      <c r="AB224" t="str">
        <f t="shared" si="60"/>
        <v>0.125196217362845-0.00240121973776436i</v>
      </c>
      <c r="AC224" t="str">
        <f t="shared" si="61"/>
        <v>1.6873951642873+0.0366530600196272i</v>
      </c>
      <c r="AD224" t="str">
        <f t="shared" si="62"/>
        <v>0.0741290732757264-0.00303324154179421i</v>
      </c>
      <c r="AE224" t="e">
        <f t="shared" si="63"/>
        <v>#DIV/0!</v>
      </c>
      <c r="AF224" t="str">
        <f t="shared" si="64"/>
        <v>-2.46581828068243-0.117393819726759i</v>
      </c>
      <c r="AG224" t="e">
        <f t="shared" si="65"/>
        <v>#DIV/0!</v>
      </c>
      <c r="AH224" t="e">
        <f t="shared" si="66"/>
        <v>#DIV/0!</v>
      </c>
      <c r="AI224" t="e">
        <f t="shared" si="67"/>
        <v>#DIV/0!</v>
      </c>
      <c r="AJ224" t="e">
        <f t="shared" si="68"/>
        <v>#DIV/0!</v>
      </c>
      <c r="AK224"/>
      <c r="AL224"/>
      <c r="AM224"/>
      <c r="AN224"/>
    </row>
    <row r="225" spans="1:40" x14ac:dyDescent="0.3">
      <c r="A225"/>
      <c r="B225">
        <f t="shared" si="69"/>
        <v>9100</v>
      </c>
      <c r="C225" s="186" t="str">
        <f t="shared" si="37"/>
        <v>-0.0107888455116804+0.094774771220272i</v>
      </c>
      <c r="D225" s="158" t="str">
        <f t="shared" si="38"/>
        <v>-2.18135907705591+0.49499119327195i</v>
      </c>
      <c r="E225" t="str">
        <f t="shared" si="39"/>
        <v>26091.9058207058-3983.25696588414i</v>
      </c>
      <c r="F225" t="str">
        <f t="shared" si="40"/>
        <v>0.273736251495612+0.0302107025326264i</v>
      </c>
      <c r="G225" t="str">
        <f t="shared" si="35"/>
        <v>0.273736251495612+0.0302107025326264i</v>
      </c>
      <c r="H225" t="str">
        <f t="shared" si="41"/>
        <v>0.285830784622947+0.629639335779621i</v>
      </c>
      <c r="I225" t="str">
        <f t="shared" si="42"/>
        <v>35.7356164345839i</v>
      </c>
      <c r="J225" t="str">
        <f t="shared" si="36"/>
        <v>0.683704149044221+7.62020567152438i</v>
      </c>
      <c r="K225" t="str">
        <f t="shared" si="43"/>
        <v>4.65213654916957+0.417401471521072i</v>
      </c>
      <c r="L225" t="str">
        <f t="shared" si="44"/>
        <v>0.832354213089656-0.0285477645349994i</v>
      </c>
      <c r="M225" t="str">
        <f t="shared" si="45"/>
        <v>5.48449076225923+0.388853706986073i</v>
      </c>
      <c r="N225" t="str">
        <f t="shared" si="46"/>
        <v>-0.116330875760003i</v>
      </c>
      <c r="O225" t="str">
        <f t="shared" si="47"/>
        <v>0.993241191007839-0.116068671420545i</v>
      </c>
      <c r="P225" t="str">
        <f t="shared" si="48"/>
        <v>0.00675880899216097+0.116068671420545i</v>
      </c>
      <c r="Q225" t="str">
        <f t="shared" si="49"/>
        <v>-0.00675880899216097+0.000262204339458005i</v>
      </c>
      <c r="R225" t="str">
        <f t="shared" si="50"/>
        <v>-0.333283198121985-17.1858769579199i</v>
      </c>
      <c r="S225" t="str">
        <f t="shared" si="51"/>
        <v>0.0127660769009605i</v>
      </c>
      <c r="T225" t="str">
        <f t="shared" si="52"/>
        <v>0.219396226855251-0.00425471893702331i</v>
      </c>
      <c r="U225" t="e">
        <f t="shared" si="53"/>
        <v>#DIV/0!</v>
      </c>
      <c r="V225" t="str">
        <f t="shared" si="54"/>
        <v>0.0000833333333333333-0.0291492569765376i</v>
      </c>
      <c r="W225" t="e">
        <f t="shared" si="55"/>
        <v>#DIV/0!</v>
      </c>
      <c r="X225" t="e">
        <f t="shared" si="56"/>
        <v>#DIV/0!</v>
      </c>
      <c r="Y225" t="str">
        <f t="shared" si="57"/>
        <v>0.00096+0.0388803506808273i</v>
      </c>
      <c r="Z225" t="e">
        <f t="shared" si="58"/>
        <v>#DIV/0!</v>
      </c>
      <c r="AA225" t="e">
        <f t="shared" si="59"/>
        <v>#DIV/0!</v>
      </c>
      <c r="AB225" t="str">
        <f t="shared" si="60"/>
        <v>0.125195188165157-0.00242789197218931i</v>
      </c>
      <c r="AC225" t="str">
        <f t="shared" si="61"/>
        <v>1.68757594776466+0.0353668619216046i</v>
      </c>
      <c r="AD225" t="str">
        <f t="shared" si="62"/>
        <v>0.0741236960360505-0.00299211096348208i</v>
      </c>
      <c r="AE225" t="e">
        <f t="shared" si="63"/>
        <v>#DIV/0!</v>
      </c>
      <c r="AF225" t="str">
        <f t="shared" si="64"/>
        <v>-2.46718986167886-0.134648142507671i</v>
      </c>
      <c r="AG225" t="e">
        <f t="shared" si="65"/>
        <v>#DIV/0!</v>
      </c>
      <c r="AH225" t="e">
        <f t="shared" si="66"/>
        <v>#DIV/0!</v>
      </c>
      <c r="AI225" t="e">
        <f t="shared" si="67"/>
        <v>#DIV/0!</v>
      </c>
      <c r="AJ225" t="e">
        <f t="shared" si="68"/>
        <v>#DIV/0!</v>
      </c>
      <c r="AK225"/>
      <c r="AL225"/>
      <c r="AM225"/>
      <c r="AN225"/>
    </row>
    <row r="226" spans="1:40" x14ac:dyDescent="0.3">
      <c r="A226"/>
      <c r="B226">
        <f t="shared" si="69"/>
        <v>9200</v>
      </c>
      <c r="C226" s="186" t="str">
        <f t="shared" si="37"/>
        <v>-0.0107814512878776+0.093754133297132i</v>
      </c>
      <c r="D226" s="158" t="str">
        <f t="shared" si="38"/>
        <v>-2.18151492511182+0.484630016655289i</v>
      </c>
      <c r="E226" t="str">
        <f t="shared" si="39"/>
        <v>26078.7803415562-4025.00323185127i</v>
      </c>
      <c r="F226" t="str">
        <f t="shared" si="40"/>
        <v>0.273763973726707+0.0305415224290509i</v>
      </c>
      <c r="G226" t="str">
        <f t="shared" si="35"/>
        <v>0.273763973726707+0.0305415224290509i</v>
      </c>
      <c r="H226" t="str">
        <f t="shared" si="41"/>
        <v>0.28706255116174+0.63635184867569i</v>
      </c>
      <c r="I226" t="str">
        <f t="shared" si="42"/>
        <v>36.1283155162826i</v>
      </c>
      <c r="J226" t="str">
        <f t="shared" si="36"/>
        <v>0.676714396511325+7.70394419538728i</v>
      </c>
      <c r="K226" t="str">
        <f t="shared" si="43"/>
        <v>4.65367970554038+0.408779188117347i</v>
      </c>
      <c r="L226" t="str">
        <f t="shared" si="44"/>
        <v>0.832332601710297-0.0288607268691511i</v>
      </c>
      <c r="M226" t="str">
        <f t="shared" si="45"/>
        <v>5.48601230725068+0.379918461248196i</v>
      </c>
      <c r="N226" t="str">
        <f t="shared" si="46"/>
        <v>-0.117609237032091i</v>
      </c>
      <c r="O226" t="str">
        <f t="shared" si="47"/>
        <v>0.993092001772793-0.117338297307004i</v>
      </c>
      <c r="P226" t="str">
        <f t="shared" si="48"/>
        <v>0.006907998227207+0.117338297307004i</v>
      </c>
      <c r="Q226" t="str">
        <f t="shared" si="49"/>
        <v>-0.006907998227207+0.000270939725087002i</v>
      </c>
      <c r="R226" t="str">
        <f t="shared" si="50"/>
        <v>-0.333282089889657-16.9989326578465i</v>
      </c>
      <c r="S226" t="str">
        <f t="shared" si="51"/>
        <v>0.0129063634603117i</v>
      </c>
      <c r="T226" t="str">
        <f t="shared" si="52"/>
        <v>0.219394403319529-0.00430145978692819i</v>
      </c>
      <c r="U226" t="e">
        <f t="shared" si="53"/>
        <v>#DIV/0!</v>
      </c>
      <c r="V226" t="str">
        <f t="shared" si="54"/>
        <v>0.0000833333333333333-0.0288324172267926i</v>
      </c>
      <c r="W226" t="e">
        <f t="shared" si="55"/>
        <v>#DIV/0!</v>
      </c>
      <c r="X226" t="e">
        <f t="shared" si="56"/>
        <v>#DIV/0!</v>
      </c>
      <c r="Y226" t="str">
        <f t="shared" si="57"/>
        <v>0.00096+0.0393076072817155i</v>
      </c>
      <c r="Z226" t="e">
        <f t="shared" si="58"/>
        <v>#DIV/0!</v>
      </c>
      <c r="AA226" t="e">
        <f t="shared" si="59"/>
        <v>#DIV/0!</v>
      </c>
      <c r="AB226" t="str">
        <f t="shared" si="60"/>
        <v>0.125194147591665-0.00245456394181576i</v>
      </c>
      <c r="AC226" t="str">
        <f t="shared" si="61"/>
        <v>1.68774916863944+0.0340977999165699i</v>
      </c>
      <c r="AD226" t="str">
        <f t="shared" si="62"/>
        <v>0.0741185367718081-0.00295176740201618i</v>
      </c>
      <c r="AE226" t="e">
        <f t="shared" si="63"/>
        <v>#DIV/0!</v>
      </c>
      <c r="AF226" t="str">
        <f t="shared" si="64"/>
        <v>-2.46857747627356-0.151721832020401i</v>
      </c>
      <c r="AG226" t="e">
        <f t="shared" si="65"/>
        <v>#DIV/0!</v>
      </c>
      <c r="AH226" t="e">
        <f t="shared" si="66"/>
        <v>#DIV/0!</v>
      </c>
      <c r="AI226" t="e">
        <f t="shared" si="67"/>
        <v>#DIV/0!</v>
      </c>
      <c r="AJ226" t="e">
        <f t="shared" si="68"/>
        <v>#DIV/0!</v>
      </c>
      <c r="AK226"/>
      <c r="AL226"/>
      <c r="AM226"/>
      <c r="AN226"/>
    </row>
    <row r="227" spans="1:40" x14ac:dyDescent="0.3">
      <c r="A227"/>
      <c r="B227">
        <f t="shared" si="69"/>
        <v>9300</v>
      </c>
      <c r="C227" s="186" t="str">
        <f t="shared" si="37"/>
        <v>-0.0107742771477047+0.0927555457913647i</v>
      </c>
      <c r="D227" s="158" t="str">
        <f t="shared" si="38"/>
        <v>-2.1816747667936+0.474438185591497i</v>
      </c>
      <c r="E227" t="str">
        <f t="shared" si="39"/>
        <v>26065.5248304867-4066.68517164499i</v>
      </c>
      <c r="F227" t="str">
        <f t="shared" si="40"/>
        <v>0.273791996781895+0.0308723041924738i</v>
      </c>
      <c r="G227" t="str">
        <f t="shared" si="35"/>
        <v>0.273791996781895+0.0308723041924738i</v>
      </c>
      <c r="H227" t="str">
        <f t="shared" si="41"/>
        <v>0.288306234533433+0.643058651573536i</v>
      </c>
      <c r="I227" t="str">
        <f t="shared" si="42"/>
        <v>36.5210145979813i</v>
      </c>
      <c r="J227" t="str">
        <f t="shared" si="36"/>
        <v>0.669648253240365+7.78768271925019i</v>
      </c>
      <c r="K227" t="str">
        <f t="shared" si="43"/>
        <v>4.65516675846899+0.400289071952782i</v>
      </c>
      <c r="L227" t="str">
        <f t="shared" si="44"/>
        <v>0.832310755281676-0.0291736646739725i</v>
      </c>
      <c r="M227" t="str">
        <f t="shared" si="45"/>
        <v>5.48747751375067+0.37111540727881i</v>
      </c>
      <c r="N227" t="str">
        <f t="shared" si="46"/>
        <v>-0.118887598304178i</v>
      </c>
      <c r="O227" t="str">
        <f t="shared" si="47"/>
        <v>0.992941189619529-0.118607731438359i</v>
      </c>
      <c r="P227" t="str">
        <f t="shared" si="48"/>
        <v>0.00705881038047096+0.118607731438359i</v>
      </c>
      <c r="Q227" t="str">
        <f t="shared" si="49"/>
        <v>-0.00705881038047096+0.000279866865819003i</v>
      </c>
      <c r="R227" t="str">
        <f t="shared" si="50"/>
        <v>-0.333280969535281-16.8160071372848i</v>
      </c>
      <c r="S227" t="str">
        <f t="shared" si="51"/>
        <v>0.0130466500196629i</v>
      </c>
      <c r="T227" t="str">
        <f t="shared" si="52"/>
        <v>0.219392559848308-0.00434820016774074i</v>
      </c>
      <c r="U227" t="e">
        <f t="shared" si="53"/>
        <v>#DIV/0!</v>
      </c>
      <c r="V227" t="str">
        <f t="shared" si="54"/>
        <v>0.0000833333333333333-0.0285223912351067i</v>
      </c>
      <c r="W227" t="e">
        <f t="shared" si="55"/>
        <v>#DIV/0!</v>
      </c>
      <c r="X227" t="e">
        <f t="shared" si="56"/>
        <v>#DIV/0!</v>
      </c>
      <c r="Y227" t="str">
        <f t="shared" si="57"/>
        <v>0.00096+0.0397348638826037i</v>
      </c>
      <c r="Z227" t="e">
        <f t="shared" si="58"/>
        <v>#DIV/0!</v>
      </c>
      <c r="AA227" t="e">
        <f t="shared" si="59"/>
        <v>#DIV/0!</v>
      </c>
      <c r="AB227" t="str">
        <f t="shared" si="60"/>
        <v>0.125193095642278-0.00248123564376166i</v>
      </c>
      <c r="AC227" t="str">
        <f t="shared" si="61"/>
        <v>1.68791512199033+0.0328453618763202i</v>
      </c>
      <c r="AD227" t="str">
        <f t="shared" si="62"/>
        <v>0.0741135867562554-0.00291218625669205i</v>
      </c>
      <c r="AE227" t="e">
        <f t="shared" si="63"/>
        <v>#DIV/0!</v>
      </c>
      <c r="AF227" t="str">
        <f t="shared" si="64"/>
        <v>-2.46998100132703-0.168620465982039i</v>
      </c>
      <c r="AG227" t="e">
        <f t="shared" si="65"/>
        <v>#DIV/0!</v>
      </c>
      <c r="AH227" t="e">
        <f t="shared" si="66"/>
        <v>#DIV/0!</v>
      </c>
      <c r="AI227" t="e">
        <f t="shared" si="67"/>
        <v>#DIV/0!</v>
      </c>
      <c r="AJ227" t="e">
        <f t="shared" si="68"/>
        <v>#DIV/0!</v>
      </c>
      <c r="AK227"/>
      <c r="AL227"/>
      <c r="AM227"/>
      <c r="AN227"/>
    </row>
    <row r="228" spans="1:40" x14ac:dyDescent="0.3">
      <c r="A228"/>
      <c r="B228">
        <f t="shared" si="69"/>
        <v>9400</v>
      </c>
      <c r="C228" s="186" t="str">
        <f t="shared" si="37"/>
        <v>-0.0107673135936047+0.0917783049743416i</v>
      </c>
      <c r="D228" s="158" t="str">
        <f t="shared" si="38"/>
        <v>-2.18183852875083+0.464410307967488i</v>
      </c>
      <c r="E228" t="str">
        <f t="shared" si="39"/>
        <v>26052.1397040809-4108.30219652987i</v>
      </c>
      <c r="F228" t="str">
        <f t="shared" si="40"/>
        <v>0.273820320591286+0.0312030474133649i</v>
      </c>
      <c r="G228" t="str">
        <f t="shared" si="35"/>
        <v>0.273820320591286+0.0312030474133649i</v>
      </c>
      <c r="H228" t="str">
        <f t="shared" si="41"/>
        <v>0.289561788714028+0.649759691032847i</v>
      </c>
      <c r="I228" t="str">
        <f t="shared" si="42"/>
        <v>36.9137136796801i</v>
      </c>
      <c r="J228" t="str">
        <f t="shared" si="36"/>
        <v>0.662505719231341+7.87142124311309i</v>
      </c>
      <c r="K228" t="str">
        <f t="shared" si="43"/>
        <v>4.65659993739837+0.391927200363962i</v>
      </c>
      <c r="L228" t="str">
        <f t="shared" si="44"/>
        <v>0.832288673840898-0.0294865776850102i</v>
      </c>
      <c r="M228" t="str">
        <f t="shared" si="45"/>
        <v>5.48888861123927+0.362440622678952i</v>
      </c>
      <c r="N228" t="str">
        <f t="shared" si="46"/>
        <v>-0.120165959576266i</v>
      </c>
      <c r="O228" t="str">
        <f t="shared" si="47"/>
        <v>0.992788754794506-0.119876971740091i</v>
      </c>
      <c r="P228" t="str">
        <f t="shared" si="48"/>
        <v>0.00721124520549399+0.119876971740091i</v>
      </c>
      <c r="Q228" t="str">
        <f t="shared" si="49"/>
        <v>-0.00721124520549399+0.000288987836174995i</v>
      </c>
      <c r="R228" t="str">
        <f t="shared" si="50"/>
        <v>-0.333279837052407-16.6369721373i</v>
      </c>
      <c r="S228" t="str">
        <f t="shared" si="51"/>
        <v>0.0131869365790142i</v>
      </c>
      <c r="T228" t="str">
        <f t="shared" si="52"/>
        <v>0.219390696441401-0.00439494007427428i</v>
      </c>
      <c r="U228" t="e">
        <f t="shared" si="53"/>
        <v>#DIV/0!</v>
      </c>
      <c r="V228" t="str">
        <f t="shared" si="54"/>
        <v>0.0000833333333333333-0.0282189615411162i</v>
      </c>
      <c r="W228" t="e">
        <f t="shared" si="55"/>
        <v>#DIV/0!</v>
      </c>
      <c r="X228" t="e">
        <f t="shared" si="56"/>
        <v>#DIV/0!</v>
      </c>
      <c r="Y228" t="str">
        <f t="shared" si="57"/>
        <v>0.00096+0.0401621204834919i</v>
      </c>
      <c r="Z228" t="e">
        <f t="shared" si="58"/>
        <v>#DIV/0!</v>
      </c>
      <c r="AA228" t="e">
        <f t="shared" si="59"/>
        <v>#DIV/0!</v>
      </c>
      <c r="AB228" t="str">
        <f t="shared" si="60"/>
        <v>0.125192032316888-0.00250790707506731i</v>
      </c>
      <c r="AC228" t="str">
        <f t="shared" si="61"/>
        <v>1.68807408780397+0.031609055564993i</v>
      </c>
      <c r="AD228" t="str">
        <f t="shared" si="62"/>
        <v>0.0741088377178344-0.00287334393637742i</v>
      </c>
      <c r="AE228" t="e">
        <f t="shared" si="63"/>
        <v>#DIV/0!</v>
      </c>
      <c r="AF228" t="str">
        <f t="shared" si="64"/>
        <v>-2.47140031746486-0.185349383065359i</v>
      </c>
      <c r="AG228" t="e">
        <f t="shared" si="65"/>
        <v>#DIV/0!</v>
      </c>
      <c r="AH228" t="e">
        <f t="shared" si="66"/>
        <v>#DIV/0!</v>
      </c>
      <c r="AI228" t="e">
        <f t="shared" si="67"/>
        <v>#DIV/0!</v>
      </c>
      <c r="AJ228" t="e">
        <f t="shared" si="68"/>
        <v>#DIV/0!</v>
      </c>
      <c r="AK228"/>
      <c r="AL228"/>
      <c r="AM228"/>
      <c r="AN228"/>
    </row>
    <row r="229" spans="1:40" x14ac:dyDescent="0.3">
      <c r="A229"/>
      <c r="B229">
        <f t="shared" si="69"/>
        <v>9500</v>
      </c>
      <c r="C229" s="186" t="str">
        <f t="shared" si="37"/>
        <v>-0.010760551625299+0.090821736746233i</v>
      </c>
      <c r="D229" s="158" t="str">
        <f t="shared" si="38"/>
        <v>-2.18200614143985+0.454541218823072i</v>
      </c>
      <c r="E229" t="str">
        <f t="shared" si="39"/>
        <v>26038.6253823408-4149.85372111076i</v>
      </c>
      <c r="F229" t="str">
        <f t="shared" si="40"/>
        <v>0.273848945084247+0.0315337516823541i</v>
      </c>
      <c r="G229" t="str">
        <f t="shared" si="35"/>
        <v>0.273848945084247+0.0315337516823541i</v>
      </c>
      <c r="H229" t="str">
        <f t="shared" si="41"/>
        <v>0.290829167388211+0.65645491432901i</v>
      </c>
      <c r="I229" t="str">
        <f t="shared" si="42"/>
        <v>37.3064127613788i</v>
      </c>
      <c r="J229" t="str">
        <f t="shared" si="36"/>
        <v>0.655286794484252+7.955159766976i</v>
      </c>
      <c r="K229" t="str">
        <f t="shared" si="43"/>
        <v>4.65798135883813+0.383689801689642i</v>
      </c>
      <c r="L229" t="str">
        <f t="shared" si="44"/>
        <v>0.832266357425464-0.0297994656378808i</v>
      </c>
      <c r="M229" t="str">
        <f t="shared" si="45"/>
        <v>5.49024771626359+0.353890336051761i</v>
      </c>
      <c r="N229" t="str">
        <f t="shared" si="46"/>
        <v>-0.121444320848354i</v>
      </c>
      <c r="O229" t="str">
        <f t="shared" si="47"/>
        <v>0.992634697546833-0.121146016137999i</v>
      </c>
      <c r="P229" t="str">
        <f t="shared" si="48"/>
        <v>0.00736530245316702+0.121146016137999i</v>
      </c>
      <c r="Q229" t="str">
        <f t="shared" si="49"/>
        <v>-0.00736530245316702+0.00029830471035501i</v>
      </c>
      <c r="R229" t="str">
        <f t="shared" si="50"/>
        <v>-0.333278692444968-16.46170479933i</v>
      </c>
      <c r="S229" t="str">
        <f t="shared" si="51"/>
        <v>0.0133272231383654i</v>
      </c>
      <c r="T229" t="str">
        <f t="shared" si="52"/>
        <v>0.219388813098572-0.00444167950147674i</v>
      </c>
      <c r="U229" t="e">
        <f t="shared" si="53"/>
        <v>#DIV/0!</v>
      </c>
      <c r="V229" t="str">
        <f t="shared" si="54"/>
        <v>0.0000833333333333333-0.0279219198406834i</v>
      </c>
      <c r="W229" t="e">
        <f t="shared" si="55"/>
        <v>#DIV/0!</v>
      </c>
      <c r="X229" t="e">
        <f t="shared" si="56"/>
        <v>#DIV/0!</v>
      </c>
      <c r="Y229" t="str">
        <f t="shared" si="57"/>
        <v>0.00096+0.0405893770843801i</v>
      </c>
      <c r="Z229" t="e">
        <f t="shared" si="58"/>
        <v>#DIV/0!</v>
      </c>
      <c r="AA229" t="e">
        <f t="shared" si="59"/>
        <v>#DIV/0!</v>
      </c>
      <c r="AB229" t="str">
        <f t="shared" si="60"/>
        <v>0.125190957615362-0.00253457823284982i</v>
      </c>
      <c r="AC229" t="str">
        <f t="shared" si="61"/>
        <v>1.68822633188717+0.0303884077065471i</v>
      </c>
      <c r="AD229" t="str">
        <f t="shared" si="62"/>
        <v>0.074104281812028-0.00283521780874253i</v>
      </c>
      <c r="AE229" t="e">
        <f t="shared" si="63"/>
        <v>#DIV/0!</v>
      </c>
      <c r="AF229" t="str">
        <f t="shared" si="64"/>
        <v>-2.47283530882806-0.201913695505938i</v>
      </c>
      <c r="AG229" t="e">
        <f t="shared" si="65"/>
        <v>#DIV/0!</v>
      </c>
      <c r="AH229" t="e">
        <f t="shared" si="66"/>
        <v>#DIV/0!</v>
      </c>
      <c r="AI229" t="e">
        <f t="shared" si="67"/>
        <v>#DIV/0!</v>
      </c>
      <c r="AJ229" t="e">
        <f t="shared" si="68"/>
        <v>#DIV/0!</v>
      </c>
      <c r="AK229"/>
      <c r="AL229"/>
      <c r="AM229"/>
      <c r="AN229"/>
    </row>
    <row r="230" spans="1:40" x14ac:dyDescent="0.3">
      <c r="A230"/>
      <c r="B230">
        <f t="shared" si="69"/>
        <v>9600</v>
      </c>
      <c r="C230" s="186" t="str">
        <f t="shared" si="37"/>
        <v>-0.0107539827088724+0.0898851950929434i</v>
      </c>
      <c r="D230" s="158" t="str">
        <f t="shared" si="38"/>
        <v>-2.18217753888679+0.44482596852078i</v>
      </c>
      <c r="E230" t="str">
        <f t="shared" si="39"/>
        <v>26024.9822886549-4191.33916335629i</v>
      </c>
      <c r="F230" t="str">
        <f t="shared" si="40"/>
        <v>0.273877870189405+0.031864416590233i</v>
      </c>
      <c r="G230" t="str">
        <f t="shared" si="35"/>
        <v>0.273877870189405+0.031864416590233i</v>
      </c>
      <c r="H230" t="str">
        <f t="shared" si="41"/>
        <v>0.292108323955311+0.663144269442221i</v>
      </c>
      <c r="I230" t="str">
        <f t="shared" si="42"/>
        <v>37.6991118430775i</v>
      </c>
      <c r="J230" t="str">
        <f t="shared" si="36"/>
        <v>0.647991478999099+8.0388982908389i</v>
      </c>
      <c r="K230" t="str">
        <f t="shared" si="43"/>
        <v>4.65931303312481+0.375573248251566i</v>
      </c>
      <c r="L230" t="str">
        <f t="shared" si="44"/>
        <v>0.832243806073269-0.0301123282682719i</v>
      </c>
      <c r="M230" t="str">
        <f t="shared" si="45"/>
        <v>5.49155683919808+0.345460919983294i</v>
      </c>
      <c r="N230" t="str">
        <f t="shared" si="46"/>
        <v>-0.122722682120442i</v>
      </c>
      <c r="O230" t="str">
        <f t="shared" si="47"/>
        <v>0.992479018128271-0.1224148625582i</v>
      </c>
      <c r="P230" t="str">
        <f t="shared" si="48"/>
        <v>0.007520981871729+0.1224148625582i</v>
      </c>
      <c r="Q230" t="str">
        <f t="shared" si="49"/>
        <v>-0.007520981871729+0.000307819562242004i</v>
      </c>
      <c r="R230" t="str">
        <f t="shared" si="50"/>
        <v>-0.333277535709625-16.2900873839205i</v>
      </c>
      <c r="S230" t="str">
        <f t="shared" si="51"/>
        <v>0.0134675096977166i</v>
      </c>
      <c r="T230" t="str">
        <f t="shared" si="52"/>
        <v>0.2193869098196-0.00448841844420046i</v>
      </c>
      <c r="U230" t="e">
        <f t="shared" si="53"/>
        <v>#DIV/0!</v>
      </c>
      <c r="V230" t="str">
        <f t="shared" si="54"/>
        <v>0.0000833333333333333-0.0276310665090096i</v>
      </c>
      <c r="W230" t="e">
        <f t="shared" si="55"/>
        <v>#DIV/0!</v>
      </c>
      <c r="X230" t="e">
        <f t="shared" si="56"/>
        <v>#DIV/0!</v>
      </c>
      <c r="Y230" t="str">
        <f t="shared" si="57"/>
        <v>0.00096+0.0410166336852683i</v>
      </c>
      <c r="Z230" t="e">
        <f t="shared" si="58"/>
        <v>#DIV/0!</v>
      </c>
      <c r="AA230" t="e">
        <f t="shared" si="59"/>
        <v>#DIV/0!</v>
      </c>
      <c r="AB230" t="str">
        <f t="shared" si="60"/>
        <v>0.125189871537573-0.00256124911417175i</v>
      </c>
      <c r="AC230" t="str">
        <f t="shared" si="61"/>
        <v>1.68837210671578+0.0291829631041405i</v>
      </c>
      <c r="AD230" t="str">
        <f t="shared" si="62"/>
        <v>0.0740999115952434-0.00279778615240473i</v>
      </c>
      <c r="AE230" t="e">
        <f t="shared" si="63"/>
        <v>#DIV/0!</v>
      </c>
      <c r="AF230" t="str">
        <f t="shared" si="64"/>
        <v>-2.4742858628421-0.218318300921441i</v>
      </c>
      <c r="AG230" t="e">
        <f t="shared" si="65"/>
        <v>#DIV/0!</v>
      </c>
      <c r="AH230" t="e">
        <f t="shared" si="66"/>
        <v>#DIV/0!</v>
      </c>
      <c r="AI230" t="e">
        <f t="shared" si="67"/>
        <v>#DIV/0!</v>
      </c>
      <c r="AJ230" t="e">
        <f t="shared" si="68"/>
        <v>#DIV/0!</v>
      </c>
      <c r="AK230"/>
      <c r="AL230"/>
      <c r="AM230"/>
      <c r="AN230"/>
    </row>
    <row r="231" spans="1:40" x14ac:dyDescent="0.3">
      <c r="A231"/>
      <c r="B231">
        <f t="shared" si="69"/>
        <v>9700</v>
      </c>
      <c r="C231" s="186" t="str">
        <f t="shared" si="37"/>
        <v>-0.0107475987480772+0.0889680606384849i</v>
      </c>
      <c r="D231" s="158" t="str">
        <f t="shared" si="38"/>
        <v>-2.18235265846754+0.435259811647385i</v>
      </c>
      <c r="E231" t="str">
        <f t="shared" si="39"/>
        <v>26011.2108497662-4232.75794462208i</v>
      </c>
      <c r="F231" t="str">
        <f t="shared" si="40"/>
        <v>0.273907095834646+0.0321950417279564i</v>
      </c>
      <c r="G231" t="str">
        <f t="shared" si="35"/>
        <v>0.273907095834646+0.0321950417279564i</v>
      </c>
      <c r="H231" t="str">
        <f t="shared" si="41"/>
        <v>0.293399211535243+0.669827705047282i</v>
      </c>
      <c r="I231" t="str">
        <f t="shared" si="42"/>
        <v>38.0918109247762i</v>
      </c>
      <c r="J231" t="str">
        <f t="shared" si="36"/>
        <v>0.640619772775881+8.12263681470181i</v>
      </c>
      <c r="K231" t="str">
        <f t="shared" si="43"/>
        <v>4.66059687071718+0.367574049711889i</v>
      </c>
      <c r="L231" t="str">
        <f t="shared" si="44"/>
        <v>0.832221019822607-0.0304251653119425i</v>
      </c>
      <c r="M231" t="str">
        <f t="shared" si="45"/>
        <v>5.49281789053979+0.337148884399947i</v>
      </c>
      <c r="N231" t="str">
        <f t="shared" si="46"/>
        <v>-0.12400104339253i</v>
      </c>
      <c r="O231" t="str">
        <f t="shared" si="47"/>
        <v>0.992321716793234-0.123683508927137i</v>
      </c>
      <c r="P231" t="str">
        <f t="shared" si="48"/>
        <v>0.007678283206766+0.123683508927137i</v>
      </c>
      <c r="Q231" t="str">
        <f t="shared" si="49"/>
        <v>-0.007678283206766+0.000317534465392996i</v>
      </c>
      <c r="R231" t="str">
        <f t="shared" si="50"/>
        <v>-0.33327636684808-16.1220070068568i</v>
      </c>
      <c r="S231" t="str">
        <f t="shared" si="51"/>
        <v>0.0136077962570678i</v>
      </c>
      <c r="T231" t="str">
        <f t="shared" si="52"/>
        <v>0.219384986604327-0.00453515689736446i</v>
      </c>
      <c r="U231" t="e">
        <f t="shared" si="53"/>
        <v>#DIV/0!</v>
      </c>
      <c r="V231" t="str">
        <f t="shared" si="54"/>
        <v>0.0000833333333333333-0.0273462101532466i</v>
      </c>
      <c r="W231" t="e">
        <f t="shared" si="55"/>
        <v>#DIV/0!</v>
      </c>
      <c r="X231" t="e">
        <f t="shared" si="56"/>
        <v>#DIV/0!</v>
      </c>
      <c r="Y231" t="str">
        <f t="shared" si="57"/>
        <v>0.00096+0.0414438902861565i</v>
      </c>
      <c r="Z231" t="e">
        <f t="shared" si="58"/>
        <v>#DIV/0!</v>
      </c>
      <c r="AA231" t="e">
        <f t="shared" si="59"/>
        <v>#DIV/0!</v>
      </c>
      <c r="AB231" t="str">
        <f t="shared" si="60"/>
        <v>0.125188774083431-0.00258791971613373i</v>
      </c>
      <c r="AC231" t="str">
        <f t="shared" si="61"/>
        <v>1.68851165222542+0.0279922838055657i</v>
      </c>
      <c r="AD231" t="str">
        <f t="shared" si="62"/>
        <v>0.0740957200005293-0.00276102811195992i</v>
      </c>
      <c r="AE231" t="e">
        <f t="shared" si="63"/>
        <v>#DIV/0!</v>
      </c>
      <c r="AF231" t="str">
        <f t="shared" si="64"/>
        <v>-2.47575187000278-0.234567893399897i</v>
      </c>
      <c r="AG231" t="e">
        <f t="shared" si="65"/>
        <v>#DIV/0!</v>
      </c>
      <c r="AH231" t="e">
        <f t="shared" si="66"/>
        <v>#DIV/0!</v>
      </c>
      <c r="AI231" t="e">
        <f t="shared" si="67"/>
        <v>#DIV/0!</v>
      </c>
      <c r="AJ231" t="e">
        <f t="shared" si="68"/>
        <v>#DIV/0!</v>
      </c>
      <c r="AK231"/>
      <c r="AL231"/>
      <c r="AM231"/>
      <c r="AN231"/>
    </row>
    <row r="232" spans="1:40" x14ac:dyDescent="0.3">
      <c r="A232"/>
      <c r="B232">
        <f t="shared" si="69"/>
        <v>9800</v>
      </c>
      <c r="C232" s="186" t="str">
        <f t="shared" si="37"/>
        <v>-0.0107413920576757+0.0880697392859744i</v>
      </c>
      <c r="D232" s="158" t="str">
        <f t="shared" si="38"/>
        <v>-2.18253144070338+0.425838196594863i</v>
      </c>
      <c r="E232" t="str">
        <f t="shared" si="39"/>
        <v>25997.3114957401-4274.10948967364i</v>
      </c>
      <c r="F232" t="str">
        <f t="shared" si="40"/>
        <v>0.273936621947113+0.0325256266866445i</v>
      </c>
      <c r="G232" t="str">
        <f t="shared" si="35"/>
        <v>0.273936621947113+0.0325256266866445i</v>
      </c>
      <c r="H232" t="str">
        <f t="shared" si="41"/>
        <v>0.294701782974458+0.676505170504089i</v>
      </c>
      <c r="I232" t="str">
        <f t="shared" si="42"/>
        <v>38.484510006475i</v>
      </c>
      <c r="J232" t="str">
        <f t="shared" si="36"/>
        <v>0.633171675814599+8.20637533856471i</v>
      </c>
      <c r="K232" t="str">
        <f t="shared" si="43"/>
        <v>4.66183468806285+0.359688846784778i</v>
      </c>
      <c r="L232" t="str">
        <f t="shared" si="44"/>
        <v>0.832197998712164-0.0307379765047243i</v>
      </c>
      <c r="M232" t="str">
        <f t="shared" si="45"/>
        <v>5.49403268677501+0.328950870280054i</v>
      </c>
      <c r="N232" t="str">
        <f t="shared" si="46"/>
        <v>-0.125279404664618i</v>
      </c>
      <c r="O232" t="str">
        <f t="shared" si="47"/>
        <v>0.992162793798784-0.124951953171579i</v>
      </c>
      <c r="P232" t="str">
        <f t="shared" si="48"/>
        <v>0.00783720620121597+0.124951953171579i</v>
      </c>
      <c r="Q232" t="str">
        <f t="shared" si="49"/>
        <v>-0.00783720620121597+0.000327451493039005i</v>
      </c>
      <c r="R232" t="str">
        <f t="shared" si="50"/>
        <v>-0.333275185860296-15.9573553914376i</v>
      </c>
      <c r="S232" t="str">
        <f t="shared" si="51"/>
        <v>0.013748082816419i</v>
      </c>
      <c r="T232" t="str">
        <f t="shared" si="52"/>
        <v>0.219383043452514-0.00458189485586478i</v>
      </c>
      <c r="U232" t="e">
        <f t="shared" si="53"/>
        <v>#DIV/0!</v>
      </c>
      <c r="V232" t="str">
        <f t="shared" si="54"/>
        <v>0.0000833333333333333-0.0270671671924992i</v>
      </c>
      <c r="W232" t="e">
        <f t="shared" si="55"/>
        <v>#DIV/0!</v>
      </c>
      <c r="X232" t="e">
        <f t="shared" si="56"/>
        <v>#DIV/0!</v>
      </c>
      <c r="Y232" t="str">
        <f t="shared" si="57"/>
        <v>0.00096+0.0418711468870448i</v>
      </c>
      <c r="Z232" t="e">
        <f t="shared" si="58"/>
        <v>#DIV/0!</v>
      </c>
      <c r="AA232" t="e">
        <f t="shared" si="59"/>
        <v>#DIV/0!</v>
      </c>
      <c r="AB232" t="str">
        <f t="shared" si="60"/>
        <v>0.125187665252799-0.00261459003582324i</v>
      </c>
      <c r="AC232" t="str">
        <f t="shared" si="61"/>
        <v>1.68864519654764+0.0268159483139072i</v>
      </c>
      <c r="AD232" t="str">
        <f t="shared" si="62"/>
        <v>0.0740917003149524-0.00272492365558255i</v>
      </c>
      <c r="AE232" t="e">
        <f t="shared" si="63"/>
        <v>#DIV/0!</v>
      </c>
      <c r="AF232" t="str">
        <f t="shared" si="64"/>
        <v>-2.47723322367784-0.250666973909226i</v>
      </c>
      <c r="AG232" t="e">
        <f t="shared" si="65"/>
        <v>#DIV/0!</v>
      </c>
      <c r="AH232" t="e">
        <f t="shared" si="66"/>
        <v>#DIV/0!</v>
      </c>
      <c r="AI232" t="e">
        <f t="shared" si="67"/>
        <v>#DIV/0!</v>
      </c>
      <c r="AJ232" t="e">
        <f t="shared" si="68"/>
        <v>#DIV/0!</v>
      </c>
      <c r="AK232"/>
      <c r="AL232"/>
      <c r="AM232"/>
      <c r="AN232"/>
    </row>
    <row r="233" spans="1:40" x14ac:dyDescent="0.3">
      <c r="A233"/>
      <c r="B233">
        <f t="shared" si="69"/>
        <v>9900</v>
      </c>
      <c r="C233" s="186" t="str">
        <f t="shared" si="37"/>
        <v>-0.0107353553386587+0.0871896609409904i</v>
      </c>
      <c r="D233" s="158" t="str">
        <f t="shared" si="38"/>
        <v>-2.182713829071+0.416556755772787i</v>
      </c>
      <c r="E233" t="str">
        <f t="shared" si="39"/>
        <v>25983.2846599321-4315.39322670877i</v>
      </c>
      <c r="F233" t="str">
        <f t="shared" si="40"/>
        <v>0.273966448453211+0.0328561710575834i</v>
      </c>
      <c r="G233" t="str">
        <f t="shared" si="35"/>
        <v>0.273966448453211+0.0328561710575834i</v>
      </c>
      <c r="H233" t="str">
        <f t="shared" si="41"/>
        <v>0.296015990851857+0.683176615848688i</v>
      </c>
      <c r="I233" t="str">
        <f t="shared" si="42"/>
        <v>38.8772090881737i</v>
      </c>
      <c r="J233" t="str">
        <f t="shared" si="36"/>
        <v>0.625647188115253+8.29011386242762i</v>
      </c>
      <c r="K233" t="str">
        <f t="shared" si="43"/>
        <v>4.66302821306875+0.351914405281068i</v>
      </c>
      <c r="L233" t="str">
        <f t="shared" si="44"/>
        <v>0.832174742781026-0.0310507615825218i</v>
      </c>
      <c r="M233" t="str">
        <f t="shared" si="45"/>
        <v>5.49520295584978+0.320863643698546i</v>
      </c>
      <c r="N233" t="str">
        <f t="shared" si="46"/>
        <v>-0.126557765936706i</v>
      </c>
      <c r="O233" t="str">
        <f t="shared" si="47"/>
        <v>0.992002249404634-0.126220193218624i</v>
      </c>
      <c r="P233" t="str">
        <f t="shared" si="48"/>
        <v>0.007997750595366+0.126220193218624i</v>
      </c>
      <c r="Q233" t="str">
        <f t="shared" si="49"/>
        <v>-0.007997750595366+0.000337572718082019i</v>
      </c>
      <c r="R233" t="str">
        <f t="shared" si="50"/>
        <v>-0.33327399274354-15.7960286357791i</v>
      </c>
      <c r="S233" t="str">
        <f t="shared" si="51"/>
        <v>0.0138883693757702i</v>
      </c>
      <c r="T233" t="str">
        <f t="shared" si="52"/>
        <v>0.219381080363944-0.00462863231456004i</v>
      </c>
      <c r="U233" t="e">
        <f t="shared" si="53"/>
        <v>#DIV/0!</v>
      </c>
      <c r="V233" t="str">
        <f t="shared" si="54"/>
        <v>0.0000833333333333333-0.0267937614632821i</v>
      </c>
      <c r="W233" t="e">
        <f t="shared" si="55"/>
        <v>#DIV/0!</v>
      </c>
      <c r="X233" t="e">
        <f t="shared" si="56"/>
        <v>#DIV/0!</v>
      </c>
      <c r="Y233" t="str">
        <f t="shared" si="57"/>
        <v>0.00096+0.042298403487933i</v>
      </c>
      <c r="Z233" t="e">
        <f t="shared" si="58"/>
        <v>#DIV/0!</v>
      </c>
      <c r="AA233" t="e">
        <f t="shared" si="59"/>
        <v>#DIV/0!</v>
      </c>
      <c r="AB233" t="str">
        <f t="shared" si="60"/>
        <v>0.125186545045553-0.00264126007030644i</v>
      </c>
      <c r="AC233" t="str">
        <f t="shared" si="61"/>
        <v>1.68877295669706+0.0256535508398323i</v>
      </c>
      <c r="AD233" t="str">
        <f t="shared" si="62"/>
        <v>0.0740878461585902-0.00268945353508775i</v>
      </c>
      <c r="AE233" t="e">
        <f t="shared" si="63"/>
        <v>#DIV/0!</v>
      </c>
      <c r="AF233" t="str">
        <f t="shared" si="64"/>
        <v>-2.47872981992286-0.266619860075901i</v>
      </c>
      <c r="AG233" t="e">
        <f t="shared" si="65"/>
        <v>#DIV/0!</v>
      </c>
      <c r="AH233" t="e">
        <f t="shared" si="66"/>
        <v>#DIV/0!</v>
      </c>
      <c r="AI233" t="e">
        <f t="shared" si="67"/>
        <v>#DIV/0!</v>
      </c>
      <c r="AJ233" t="e">
        <f t="shared" si="68"/>
        <v>#DIV/0!</v>
      </c>
      <c r="AK233"/>
      <c r="AL233"/>
      <c r="AM233"/>
      <c r="AN233"/>
    </row>
    <row r="234" spans="1:40" x14ac:dyDescent="0.3">
      <c r="A234"/>
      <c r="B234">
        <f t="shared" si="69"/>
        <v>10000</v>
      </c>
      <c r="C234" s="186" t="str">
        <f t="shared" si="37"/>
        <v>-0.0107294816551898+0.0863272783115231i</v>
      </c>
      <c r="D234" s="158" t="str">
        <f t="shared" si="38"/>
        <v>-2.18289976982577+0.407411296407924i</v>
      </c>
      <c r="E234" t="str">
        <f t="shared" si="39"/>
        <v>25969.130778955-4356.60858737982i</v>
      </c>
      <c r="F234" t="str">
        <f t="shared" si="40"/>
        <v>0.273996575278606+0.0331866744322287i</v>
      </c>
      <c r="G234" t="str">
        <f t="shared" si="35"/>
        <v>0.273996575278606+0.0331866744322287i</v>
      </c>
      <c r="H234" t="str">
        <f t="shared" si="41"/>
        <v>0.297341787484734+0.689841991784941i</v>
      </c>
      <c r="I234" t="str">
        <f t="shared" si="42"/>
        <v>39.2699081698724i</v>
      </c>
      <c r="J234" t="str">
        <f t="shared" si="36"/>
        <v>0.618046309677842+8.37385238629052i</v>
      </c>
      <c r="K234" t="str">
        <f t="shared" si="43"/>
        <v>4.66417909020605+0.344247610466344i</v>
      </c>
      <c r="L234" t="str">
        <f t="shared" si="44"/>
        <v>0.83215125206867-0.0313635202813133i</v>
      </c>
      <c r="M234" t="str">
        <f t="shared" si="45"/>
        <v>5.49633034227472+0.312884090185031i</v>
      </c>
      <c r="N234" t="str">
        <f t="shared" si="46"/>
        <v>-0.127836127208794i</v>
      </c>
      <c r="O234" t="str">
        <f t="shared" si="47"/>
        <v>0.991840083873147-0.127488226995705i</v>
      </c>
      <c r="P234" t="str">
        <f t="shared" si="48"/>
        <v>0.00815991612685296+0.127488226995705i</v>
      </c>
      <c r="Q234" t="str">
        <f t="shared" si="49"/>
        <v>-0.00815991612685296+0.000347900213089003i</v>
      </c>
      <c r="R234" t="str">
        <f t="shared" si="50"/>
        <v>-0.333272787497784-15.6379269940738i</v>
      </c>
      <c r="S234" t="str">
        <f t="shared" si="51"/>
        <v>0.0140286559351214i</v>
      </c>
      <c r="T234" t="str">
        <f t="shared" si="52"/>
        <v>0.219379097338409-0.00467536926834524i</v>
      </c>
      <c r="U234" t="e">
        <f t="shared" si="53"/>
        <v>#DIV/0!</v>
      </c>
      <c r="V234" t="str">
        <f t="shared" si="54"/>
        <v>0.0000833333333333333-0.0265258238486492i</v>
      </c>
      <c r="W234" t="e">
        <f t="shared" si="55"/>
        <v>#DIV/0!</v>
      </c>
      <c r="X234" t="e">
        <f t="shared" si="56"/>
        <v>#DIV/0!</v>
      </c>
      <c r="Y234" t="str">
        <f t="shared" si="57"/>
        <v>0.00096+0.0427256600888212i</v>
      </c>
      <c r="Z234" t="e">
        <f t="shared" si="58"/>
        <v>#DIV/0!</v>
      </c>
      <c r="AA234" t="e">
        <f t="shared" si="59"/>
        <v>#DIV/0!</v>
      </c>
      <c r="AB234" t="str">
        <f t="shared" si="60"/>
        <v>0.125185413461576-0.00266792981667024i</v>
      </c>
      <c r="AC234" t="str">
        <f t="shared" si="61"/>
        <v>1.68889513921243+0.0245047005929381i</v>
      </c>
      <c r="AD234" t="str">
        <f t="shared" si="62"/>
        <v>0.0740841514649327-0.00265459924829375i</v>
      </c>
      <c r="AE234" t="e">
        <f t="shared" si="63"/>
        <v>#DIV/0!</v>
      </c>
      <c r="AF234" t="str">
        <f t="shared" si="64"/>
        <v>-2.4802415573105-0.282430695377017i</v>
      </c>
      <c r="AG234" t="e">
        <f t="shared" si="65"/>
        <v>#DIV/0!</v>
      </c>
      <c r="AH234" t="e">
        <f t="shared" si="66"/>
        <v>#DIV/0!</v>
      </c>
      <c r="AI234" t="e">
        <f t="shared" si="67"/>
        <v>#DIV/0!</v>
      </c>
      <c r="AJ234" t="e">
        <f t="shared" si="68"/>
        <v>#DIV/0!</v>
      </c>
      <c r="AK234"/>
      <c r="AL234"/>
      <c r="AM234"/>
      <c r="AN234"/>
    </row>
    <row r="235" spans="1:40" x14ac:dyDescent="0.3">
      <c r="A235"/>
      <c r="B235">
        <f t="shared" si="69"/>
        <v>10100</v>
      </c>
      <c r="C235" s="186" t="str">
        <f t="shared" si="37"/>
        <v>-0.0107237644131391+0.085482065779206i</v>
      </c>
      <c r="D235" s="158" t="str">
        <f t="shared" si="38"/>
        <v>-2.18308921183712+0.398397791890337i</v>
      </c>
      <c r="E235" t="str">
        <f t="shared" si="39"/>
        <v>25954.8502926465-4397.75500681537i</v>
      </c>
      <c r="F235" t="str">
        <f t="shared" si="40"/>
        <v>0.274027002348224+0.0335171364022055i</v>
      </c>
      <c r="G235" t="str">
        <f t="shared" si="35"/>
        <v>0.274027002348224+0.0335171364022055i</v>
      </c>
      <c r="H235" t="str">
        <f t="shared" si="41"/>
        <v>0.298679124934657+0.696501249676635i</v>
      </c>
      <c r="I235" t="str">
        <f t="shared" si="42"/>
        <v>39.6626072515711i</v>
      </c>
      <c r="J235" t="str">
        <f t="shared" si="36"/>
        <v>0.610369040502366+8.45759091015343i</v>
      </c>
      <c r="K235" t="str">
        <f t="shared" si="43"/>
        <v>4.66528888527642+0.336685461713927i</v>
      </c>
      <c r="L235" t="str">
        <f t="shared" si="44"/>
        <v>0.83212752661497-0.0316762523371517i</v>
      </c>
      <c r="M235" t="str">
        <f t="shared" si="45"/>
        <v>5.49741641189139+0.305009209376775i</v>
      </c>
      <c r="N235" t="str">
        <f t="shared" si="46"/>
        <v>-0.129114488480882i</v>
      </c>
      <c r="O235" t="str">
        <f t="shared" si="47"/>
        <v>0.991676297469336-0.128756052430593i</v>
      </c>
      <c r="P235" t="str">
        <f t="shared" si="48"/>
        <v>0.00832370253066395+0.128756052430593i</v>
      </c>
      <c r="Q235" t="str">
        <f t="shared" si="49"/>
        <v>-0.00832370253066395+0.000358436050289013i</v>
      </c>
      <c r="R235" t="str">
        <f t="shared" si="50"/>
        <v>-0.333271570124385-15.4829546708443i</v>
      </c>
      <c r="S235" t="str">
        <f t="shared" si="51"/>
        <v>0.0141689424944727i</v>
      </c>
      <c r="T235" t="str">
        <f t="shared" si="52"/>
        <v>0.21937709437572-0.00472210571213504i</v>
      </c>
      <c r="U235" t="e">
        <f t="shared" si="53"/>
        <v>#DIV/0!</v>
      </c>
      <c r="V235" t="str">
        <f t="shared" si="54"/>
        <v>0.0000833333333333333-0.0262631919293557i</v>
      </c>
      <c r="W235" t="e">
        <f t="shared" si="55"/>
        <v>#DIV/0!</v>
      </c>
      <c r="X235" t="e">
        <f t="shared" si="56"/>
        <v>#DIV/0!</v>
      </c>
      <c r="Y235" t="str">
        <f t="shared" si="57"/>
        <v>0.00096+0.0431529166897094i</v>
      </c>
      <c r="Z235" t="e">
        <f t="shared" si="58"/>
        <v>#DIV/0!</v>
      </c>
      <c r="AA235" t="e">
        <f t="shared" si="59"/>
        <v>#DIV/0!</v>
      </c>
      <c r="AB235" t="str">
        <f t="shared" si="60"/>
        <v>0.125184270500759-0.00269459927201277i</v>
      </c>
      <c r="AC235" t="str">
        <f t="shared" si="61"/>
        <v>1.68901194075507+0.0233690211104112i</v>
      </c>
      <c r="AD235" t="str">
        <f t="shared" si="62"/>
        <v>0.0740806104626221-0.00262034300350025i</v>
      </c>
      <c r="AE235" t="e">
        <f t="shared" si="63"/>
        <v>#DIV/0!</v>
      </c>
      <c r="AF235" t="str">
        <f t="shared" si="64"/>
        <v>-2.48176833677178-0.298103457786298i</v>
      </c>
      <c r="AG235" t="e">
        <f t="shared" si="65"/>
        <v>#DIV/0!</v>
      </c>
      <c r="AH235" t="e">
        <f t="shared" si="66"/>
        <v>#DIV/0!</v>
      </c>
      <c r="AI235" t="e">
        <f t="shared" si="67"/>
        <v>#DIV/0!</v>
      </c>
      <c r="AJ235" t="e">
        <f t="shared" si="68"/>
        <v>#DIV/0!</v>
      </c>
      <c r="AK235"/>
      <c r="AL235"/>
      <c r="AM235"/>
      <c r="AN235"/>
    </row>
    <row r="236" spans="1:40" x14ac:dyDescent="0.3">
      <c r="A236"/>
      <c r="B236">
        <f t="shared" si="69"/>
        <v>10200</v>
      </c>
      <c r="C236" s="186" t="str">
        <f t="shared" si="37"/>
        <v>-0.010718197340083+0.0846535183369448i</v>
      </c>
      <c r="D236" s="158" t="str">
        <f t="shared" si="38"/>
        <v>-2.18328210643523+0.389512373628531i</v>
      </c>
      <c r="E236" t="str">
        <f t="shared" si="39"/>
        <v>25940.4436440365-4438.83192364175i</v>
      </c>
      <c r="F236" t="str">
        <f t="shared" si="40"/>
        <v>0.274057729586251+0.0338475565593103i</v>
      </c>
      <c r="G236" t="str">
        <f t="shared" si="35"/>
        <v>0.274057729586251+0.0338475565593103i</v>
      </c>
      <c r="H236" t="str">
        <f t="shared" si="41"/>
        <v>0.30002795501339+0.70315434154012i</v>
      </c>
      <c r="I236" t="str">
        <f t="shared" si="42"/>
        <v>40.0553063332699i</v>
      </c>
      <c r="J236" t="str">
        <f t="shared" si="36"/>
        <v>0.602615380588827+8.54132943401633i</v>
      </c>
      <c r="K236" t="str">
        <f t="shared" si="43"/>
        <v>4.6663590898655+0.329225067435568i</v>
      </c>
      <c r="L236" t="str">
        <f t="shared" si="44"/>
        <v>0.832103566460196-0.0319889574861654i</v>
      </c>
      <c r="M236" t="str">
        <f t="shared" si="45"/>
        <v>5.4984626563257+0.297236109949403i</v>
      </c>
      <c r="N236" t="str">
        <f t="shared" si="46"/>
        <v>-0.13039284975297i</v>
      </c>
      <c r="O236" t="str">
        <f t="shared" si="47"/>
        <v>0.99151089046086-0.130023667451397i</v>
      </c>
      <c r="P236" t="str">
        <f t="shared" si="48"/>
        <v>0.00848910953913995+0.130023667451397i</v>
      </c>
      <c r="Q236" t="str">
        <f t="shared" si="49"/>
        <v>-0.00848910953913995+0.000369182301572984i</v>
      </c>
      <c r="R236" t="str">
        <f t="shared" si="50"/>
        <v>-0.333270340620675-15.3310196272928i</v>
      </c>
      <c r="S236" t="str">
        <f t="shared" si="51"/>
        <v>0.0143092290538239i</v>
      </c>
      <c r="T236" t="str">
        <f t="shared" si="52"/>
        <v>0.219375071475603-0.00476884164078715i</v>
      </c>
      <c r="U236" t="e">
        <f t="shared" si="53"/>
        <v>#DIV/0!</v>
      </c>
      <c r="V236" t="str">
        <f t="shared" si="54"/>
        <v>0.0000833333333333333-0.0260057096555384i</v>
      </c>
      <c r="W236" t="e">
        <f t="shared" si="55"/>
        <v>#DIV/0!</v>
      </c>
      <c r="X236" t="e">
        <f t="shared" si="56"/>
        <v>#DIV/0!</v>
      </c>
      <c r="Y236" t="str">
        <f t="shared" si="57"/>
        <v>0.00096+0.0435801732905976i</v>
      </c>
      <c r="Z236" t="e">
        <f t="shared" si="58"/>
        <v>#DIV/0!</v>
      </c>
      <c r="AA236" t="e">
        <f t="shared" si="59"/>
        <v>#DIV/0!</v>
      </c>
      <c r="AB236" t="str">
        <f t="shared" si="60"/>
        <v>0.125183116162945-0.00272126843339964i</v>
      </c>
      <c r="AC236" t="str">
        <f t="shared" si="61"/>
        <v>1.68912354866771+0.0222461496207322i</v>
      </c>
      <c r="AD236" t="str">
        <f t="shared" si="62"/>
        <v>0.0740772176583984-0.00258666768594998i</v>
      </c>
      <c r="AE236" t="e">
        <f t="shared" si="63"/>
        <v>#DIV/0!</v>
      </c>
      <c r="AF236" t="str">
        <f t="shared" si="64"/>
        <v>-2.48331006144862-0.313641967911589i</v>
      </c>
      <c r="AG236" t="e">
        <f t="shared" si="65"/>
        <v>#DIV/0!</v>
      </c>
      <c r="AH236" t="e">
        <f t="shared" si="66"/>
        <v>#DIV/0!</v>
      </c>
      <c r="AI236" t="e">
        <f t="shared" si="67"/>
        <v>#DIV/0!</v>
      </c>
      <c r="AJ236" t="e">
        <f t="shared" si="68"/>
        <v>#DIV/0!</v>
      </c>
      <c r="AK236"/>
      <c r="AL236"/>
      <c r="AM236"/>
      <c r="AN236"/>
    </row>
    <row r="237" spans="1:40" x14ac:dyDescent="0.3">
      <c r="A237"/>
      <c r="B237">
        <f t="shared" si="69"/>
        <v>10300</v>
      </c>
      <c r="C237" s="186" t="str">
        <f t="shared" si="37"/>
        <v>-0.0107127744666569+0.0838411505884282i</v>
      </c>
      <c r="D237" s="158" t="str">
        <f t="shared" si="38"/>
        <v>-2.18347840726809+0.380751323379014i</v>
      </c>
      <c r="E237" t="str">
        <f t="shared" si="39"/>
        <v>25925.9112793138-4479.83878000404i</v>
      </c>
      <c r="F237" t="str">
        <f t="shared" si="40"/>
        <v>0.274088756916137+0.0341779344955134i</v>
      </c>
      <c r="G237" t="str">
        <f t="shared" si="35"/>
        <v>0.274088756916137+0.0341779344955134i</v>
      </c>
      <c r="H237" t="str">
        <f t="shared" si="41"/>
        <v>0.301388229288781+0.709801220037375i</v>
      </c>
      <c r="I237" t="str">
        <f t="shared" si="42"/>
        <v>40.4480054149686i</v>
      </c>
      <c r="J237" t="str">
        <f t="shared" si="36"/>
        <v>0.594785329937222+8.62506795787924i</v>
      </c>
      <c r="K237" t="str">
        <f t="shared" si="43"/>
        <v>4.66739112550623+0.32186364027361i</v>
      </c>
      <c r="L237" t="str">
        <f t="shared" si="44"/>
        <v>0.832079371645012-0.0323016354645587i</v>
      </c>
      <c r="M237" t="str">
        <f t="shared" si="45"/>
        <v>5.49947049715124+0.289562004809051i</v>
      </c>
      <c r="N237" t="str">
        <f t="shared" si="46"/>
        <v>-0.131671211025058i</v>
      </c>
      <c r="O237" t="str">
        <f t="shared" si="47"/>
        <v>0.991343863118031-0.131291069986572i</v>
      </c>
      <c r="P237" t="str">
        <f t="shared" si="48"/>
        <v>0.00865613688196898+0.131291069986572i</v>
      </c>
      <c r="Q237" t="str">
        <f t="shared" si="49"/>
        <v>-0.00865613688196898+0.000380141038485993i</v>
      </c>
      <c r="R237" t="str">
        <f t="shared" si="50"/>
        <v>-0.333269098987031-15.1820333989523i</v>
      </c>
      <c r="S237" t="str">
        <f t="shared" si="51"/>
        <v>0.0144495156131751i</v>
      </c>
      <c r="T237" t="str">
        <f t="shared" si="52"/>
        <v>0.219373028637907-0.0048155770492019i</v>
      </c>
      <c r="U237" t="e">
        <f t="shared" si="53"/>
        <v>#DIV/0!</v>
      </c>
      <c r="V237" t="str">
        <f t="shared" si="54"/>
        <v>0.0000833333333333333-0.0257532270375235i</v>
      </c>
      <c r="W237" t="e">
        <f t="shared" si="55"/>
        <v>#DIV/0!</v>
      </c>
      <c r="X237" t="e">
        <f t="shared" si="56"/>
        <v>#DIV/0!</v>
      </c>
      <c r="Y237" t="str">
        <f t="shared" si="57"/>
        <v>0.00096+0.0440074298914858i</v>
      </c>
      <c r="Z237" t="e">
        <f t="shared" si="58"/>
        <v>#DIV/0!</v>
      </c>
      <c r="AA237" t="e">
        <f t="shared" si="59"/>
        <v>#DIV/0!</v>
      </c>
      <c r="AB237" t="str">
        <f t="shared" si="60"/>
        <v>0.12518195044805-0.00274793729792082i</v>
      </c>
      <c r="AC237" t="str">
        <f t="shared" si="61"/>
        <v>1.68923014149797+0.0211357364397076i</v>
      </c>
      <c r="AD237" t="str">
        <f t="shared" si="62"/>
        <v>0.0740739678212391-0.00255355682619347i</v>
      </c>
      <c r="AE237" t="e">
        <f t="shared" si="63"/>
        <v>#DIV/0!</v>
      </c>
      <c r="AF237" t="str">
        <f t="shared" si="64"/>
        <v>-2.48486663655687-0.329049896658361i</v>
      </c>
      <c r="AG237" t="e">
        <f t="shared" si="65"/>
        <v>#DIV/0!</v>
      </c>
      <c r="AH237" t="e">
        <f t="shared" si="66"/>
        <v>#DIV/0!</v>
      </c>
      <c r="AI237" t="e">
        <f t="shared" si="67"/>
        <v>#DIV/0!</v>
      </c>
      <c r="AJ237" t="e">
        <f t="shared" si="68"/>
        <v>#DIV/0!</v>
      </c>
      <c r="AK237"/>
      <c r="AL237"/>
      <c r="AM237"/>
      <c r="AN237"/>
    </row>
    <row r="238" spans="1:40" x14ac:dyDescent="0.3">
      <c r="A238"/>
      <c r="B238">
        <f t="shared" si="69"/>
        <v>10400</v>
      </c>
      <c r="C238" s="186" t="str">
        <f t="shared" si="37"/>
        <v>-0.0107074901091568+0.0830444958053526i</v>
      </c>
      <c r="D238" s="158" t="str">
        <f t="shared" si="38"/>
        <v>-2.18367807016809+0.372111066018343i</v>
      </c>
      <c r="E238" t="str">
        <f t="shared" si="39"/>
        <v>25911.2536477931-4520.77502158687i</v>
      </c>
      <c r="F238" t="str">
        <f t="shared" si="40"/>
        <v>0.274120084260594+0.0345082698029601i</v>
      </c>
      <c r="G238" t="str">
        <f t="shared" si="35"/>
        <v>0.274120084260594+0.0345082698029601i</v>
      </c>
      <c r="H238" t="str">
        <f t="shared" si="41"/>
        <v>0.302759899090628+0.716441838469439i</v>
      </c>
      <c r="I238" t="str">
        <f t="shared" si="42"/>
        <v>40.8407044966673i</v>
      </c>
      <c r="J238" t="str">
        <f t="shared" si="36"/>
        <v>0.586878888547554+8.70880648174214i</v>
      </c>
      <c r="K238" t="str">
        <f t="shared" si="43"/>
        <v>4.66838634757377+0.314598492539542i</v>
      </c>
      <c r="L238" t="str">
        <f t="shared" si="44"/>
        <v>0.832054942210475-0.0326142860086125i</v>
      </c>
      <c r="M238" t="str">
        <f t="shared" si="45"/>
        <v>5.50044128978424+0.281984206530929i</v>
      </c>
      <c r="N238" t="str">
        <f t="shared" si="46"/>
        <v>-0.132949572297146i</v>
      </c>
      <c r="O238" t="str">
        <f t="shared" si="47"/>
        <v>0.991175215713804-0.13255825796492i</v>
      </c>
      <c r="P238" t="str">
        <f t="shared" si="48"/>
        <v>0.00882478428619604+0.13255825796492i</v>
      </c>
      <c r="Q238" t="str">
        <f t="shared" si="49"/>
        <v>-0.00882478428619604+0.000391314332226i</v>
      </c>
      <c r="R238" t="str">
        <f t="shared" si="50"/>
        <v>-0.333267845224242-15.0359109238264i</v>
      </c>
      <c r="S238" t="str">
        <f t="shared" si="51"/>
        <v>0.0145898021725263i</v>
      </c>
      <c r="T238" t="str">
        <f t="shared" si="52"/>
        <v>0.219370965862354-0.0048623119322858i</v>
      </c>
      <c r="U238" t="e">
        <f t="shared" si="53"/>
        <v>#DIV/0!</v>
      </c>
      <c r="V238" t="str">
        <f t="shared" si="54"/>
        <v>0.0000833333333333333-0.0255055998544704i</v>
      </c>
      <c r="W238" t="e">
        <f t="shared" si="55"/>
        <v>#DIV/0!</v>
      </c>
      <c r="X238" t="e">
        <f t="shared" si="56"/>
        <v>#DIV/0!</v>
      </c>
      <c r="Y238" t="str">
        <f t="shared" si="57"/>
        <v>0.00096+0.044434686492374i</v>
      </c>
      <c r="Z238" t="e">
        <f t="shared" si="58"/>
        <v>#DIV/0!</v>
      </c>
      <c r="AA238" t="e">
        <f t="shared" si="59"/>
        <v>#DIV/0!</v>
      </c>
      <c r="AB238" t="str">
        <f t="shared" si="60"/>
        <v>0.125180773355913-0.00277460586266977i</v>
      </c>
      <c r="AC238" t="str">
        <f t="shared" si="61"/>
        <v>1.68933188948661+0.020037444397789i</v>
      </c>
      <c r="AD238" t="str">
        <f t="shared" si="62"/>
        <v>0.0740708559674519-0.00252099457017204i</v>
      </c>
      <c r="AE238" t="e">
        <f t="shared" si="63"/>
        <v>#DIV/0!</v>
      </c>
      <c r="AF238" t="str">
        <f t="shared" si="64"/>
        <v>-2.48643796925872-0.344330772451096i</v>
      </c>
      <c r="AG238" t="e">
        <f t="shared" si="65"/>
        <v>#DIV/0!</v>
      </c>
      <c r="AH238" t="e">
        <f t="shared" si="66"/>
        <v>#DIV/0!</v>
      </c>
      <c r="AI238" t="e">
        <f t="shared" si="67"/>
        <v>#DIV/0!</v>
      </c>
      <c r="AJ238" t="e">
        <f t="shared" si="68"/>
        <v>#DIV/0!</v>
      </c>
      <c r="AK238"/>
      <c r="AL238"/>
      <c r="AM238"/>
      <c r="AN238"/>
    </row>
    <row r="239" spans="1:40" x14ac:dyDescent="0.3">
      <c r="A239"/>
      <c r="B239">
        <f t="shared" si="69"/>
        <v>10500</v>
      </c>
      <c r="C239" s="186" t="str">
        <f t="shared" si="37"/>
        <v>-0.0107023388532942+0.0822631050385172i</v>
      </c>
      <c r="D239" s="158" t="str">
        <f t="shared" si="38"/>
        <v>-2.18388105302747+0.363588162728178i</v>
      </c>
      <c r="E239" t="str">
        <f t="shared" si="39"/>
        <v>25896.4712018819-4561.64009763471i</v>
      </c>
      <c r="F239" t="str">
        <f t="shared" si="40"/>
        <v>0.274151711541593+0.0348385620739722i</v>
      </c>
      <c r="G239" t="str">
        <f t="shared" si="35"/>
        <v>0.274151711541593+0.0348385620739722i</v>
      </c>
      <c r="H239" t="str">
        <f t="shared" si="41"/>
        <v>0.304142915516556+0.723076150770251i</v>
      </c>
      <c r="I239" t="str">
        <f t="shared" si="42"/>
        <v>41.233403578366i</v>
      </c>
      <c r="J239" t="str">
        <f t="shared" si="36"/>
        <v>0.578896056419821+8.79254500560505i</v>
      </c>
      <c r="K239" t="str">
        <f t="shared" si="43"/>
        <v>4.66934604893113+0.307427031884689i</v>
      </c>
      <c r="L239" t="str">
        <f t="shared" si="44"/>
        <v>0.832030278198041-0.0329269088546855i</v>
      </c>
      <c r="M239" t="str">
        <f t="shared" si="45"/>
        <v>5.50137632712917+0.274500123030003i</v>
      </c>
      <c r="N239" t="str">
        <f t="shared" si="46"/>
        <v>-0.134227933569234i</v>
      </c>
      <c r="O239" t="str">
        <f t="shared" si="47"/>
        <v>0.991004948523785-0.133825229315592i</v>
      </c>
      <c r="P239" t="str">
        <f t="shared" si="48"/>
        <v>0.00899505147621504+0.133825229315592i</v>
      </c>
      <c r="Q239" t="str">
        <f t="shared" si="49"/>
        <v>-0.00899505147621504+0.000402704253642i</v>
      </c>
      <c r="R239" t="str">
        <f t="shared" si="50"/>
        <v>-0.333266579329689-14.8925703803813i</v>
      </c>
      <c r="S239" t="str">
        <f t="shared" si="51"/>
        <v>0.0147300887318775i</v>
      </c>
      <c r="T239" t="str">
        <f t="shared" si="52"/>
        <v>0.219368883148747-0.00490904628489561i</v>
      </c>
      <c r="U239" t="e">
        <f t="shared" si="53"/>
        <v>#DIV/0!</v>
      </c>
      <c r="V239" t="str">
        <f t="shared" si="54"/>
        <v>0.0000833333333333333-0.0252626893796659i</v>
      </c>
      <c r="W239" t="e">
        <f t="shared" si="55"/>
        <v>#DIV/0!</v>
      </c>
      <c r="X239" t="e">
        <f t="shared" si="56"/>
        <v>#DIV/0!</v>
      </c>
      <c r="Y239" t="str">
        <f t="shared" si="57"/>
        <v>0.00096+0.0448619430932622i</v>
      </c>
      <c r="Z239" t="e">
        <f t="shared" si="58"/>
        <v>#DIV/0!</v>
      </c>
      <c r="AA239" t="e">
        <f t="shared" si="59"/>
        <v>#DIV/0!</v>
      </c>
      <c r="AB239" t="str">
        <f t="shared" si="60"/>
        <v>0.125179584886422-0.00280127412471159i</v>
      </c>
      <c r="AC239" t="str">
        <f t="shared" si="61"/>
        <v>1.68942895502589+0.0189509482966797i</v>
      </c>
      <c r="AD239" t="str">
        <f t="shared" si="62"/>
        <v>0.0740678773468407-0.00248896565093614i</v>
      </c>
      <c r="AE239" t="e">
        <f t="shared" si="63"/>
        <v>#DIV/0!</v>
      </c>
      <c r="AF239" t="str">
        <f t="shared" si="64"/>
        <v>-2.48802396854403-0.359487988042073i</v>
      </c>
      <c r="AG239" t="e">
        <f t="shared" si="65"/>
        <v>#DIV/0!</v>
      </c>
      <c r="AH239" t="e">
        <f t="shared" si="66"/>
        <v>#DIV/0!</v>
      </c>
      <c r="AI239" t="e">
        <f t="shared" si="67"/>
        <v>#DIV/0!</v>
      </c>
      <c r="AJ239" t="e">
        <f t="shared" si="68"/>
        <v>#DIV/0!</v>
      </c>
      <c r="AK239"/>
      <c r="AL239"/>
      <c r="AM239"/>
      <c r="AN239"/>
    </row>
    <row r="240" spans="1:40" x14ac:dyDescent="0.3">
      <c r="A240"/>
      <c r="B240">
        <f t="shared" si="69"/>
        <v>10600</v>
      </c>
      <c r="C240" s="186" t="str">
        <f t="shared" si="37"/>
        <v>-0.0106973155390205+0.0814965462792346i</v>
      </c>
      <c r="D240" s="158" t="str">
        <f t="shared" si="38"/>
        <v>-2.18408731568202+0.355179304566082i</v>
      </c>
      <c r="E240" t="str">
        <f t="shared" si="39"/>
        <v>25881.5643970466-4602.43346097188i</v>
      </c>
      <c r="F240" t="str">
        <f t="shared" si="40"/>
        <v>0.274183638680374+0.03516881090105i</v>
      </c>
      <c r="G240" t="str">
        <f t="shared" si="35"/>
        <v>0.274183638680374+0.03516881090105i</v>
      </c>
      <c r="H240" t="str">
        <f t="shared" si="41"/>
        <v>0.305537229437886+0.729704111500829i</v>
      </c>
      <c r="I240" t="str">
        <f t="shared" si="42"/>
        <v>41.6261026600648i</v>
      </c>
      <c r="J240" t="str">
        <f t="shared" si="36"/>
        <v>0.570836833554023+8.87628352946795i</v>
      </c>
      <c r="K240" t="str">
        <f t="shared" si="43"/>
        <v>4.67027146334376+0.300346757189792i</v>
      </c>
      <c r="L240" t="str">
        <f t="shared" si="44"/>
        <v>0.832005379649554-0.0332395037392145i</v>
      </c>
      <c r="M240" t="str">
        <f t="shared" si="45"/>
        <v>5.50227684299331+0.267107253450578i</v>
      </c>
      <c r="N240" t="str">
        <f t="shared" si="46"/>
        <v>-0.135506294841322i</v>
      </c>
      <c r="O240" t="str">
        <f t="shared" si="47"/>
        <v>0.990833061826225-0.135091981968096i</v>
      </c>
      <c r="P240" t="str">
        <f t="shared" si="48"/>
        <v>0.00916693817377501+0.135091981968096i</v>
      </c>
      <c r="Q240" t="str">
        <f t="shared" si="49"/>
        <v>-0.00916693817377501+0.000414312873226019i</v>
      </c>
      <c r="R240" t="str">
        <f t="shared" si="50"/>
        <v>-0.333265301306026-14.751933034685i</v>
      </c>
      <c r="S240" t="str">
        <f t="shared" si="51"/>
        <v>0.0148703752912287i</v>
      </c>
      <c r="T240" t="str">
        <f t="shared" si="52"/>
        <v>0.21936678049684-0.00495578010196502i</v>
      </c>
      <c r="U240" t="e">
        <f t="shared" si="53"/>
        <v>#DIV/0!</v>
      </c>
      <c r="V240" t="str">
        <f t="shared" si="54"/>
        <v>0.0000833333333333333-0.0250243621213672i</v>
      </c>
      <c r="W240" t="e">
        <f t="shared" si="55"/>
        <v>#DIV/0!</v>
      </c>
      <c r="X240" t="e">
        <f t="shared" si="56"/>
        <v>#DIV/0!</v>
      </c>
      <c r="Y240" t="str">
        <f t="shared" si="57"/>
        <v>0.00096+0.0452891996941505i</v>
      </c>
      <c r="Z240" t="e">
        <f t="shared" si="58"/>
        <v>#DIV/0!</v>
      </c>
      <c r="AA240" t="e">
        <f t="shared" si="59"/>
        <v>#DIV/0!</v>
      </c>
      <c r="AB240" t="str">
        <f t="shared" si="60"/>
        <v>0.125178385039438-0.00282794208115526i</v>
      </c>
      <c r="AC240" t="str">
        <f t="shared" si="61"/>
        <v>1.68952149308801+0.0178759343927963i</v>
      </c>
      <c r="AD240" t="str">
        <f t="shared" si="62"/>
        <v>0.0740650274296904-0.00245745536193234i</v>
      </c>
      <c r="AE240" t="e">
        <f t="shared" si="63"/>
        <v>#DIV/0!</v>
      </c>
      <c r="AF240" t="str">
        <f t="shared" si="64"/>
        <v>-2.48962454511991-0.374524806934747i</v>
      </c>
      <c r="AG240" t="e">
        <f t="shared" si="65"/>
        <v>#DIV/0!</v>
      </c>
      <c r="AH240" t="e">
        <f t="shared" si="66"/>
        <v>#DIV/0!</v>
      </c>
      <c r="AI240" t="e">
        <f t="shared" si="67"/>
        <v>#DIV/0!</v>
      </c>
      <c r="AJ240" t="e">
        <f t="shared" si="68"/>
        <v>#DIV/0!</v>
      </c>
      <c r="AK240"/>
      <c r="AL240"/>
      <c r="AM240"/>
      <c r="AN240"/>
    </row>
    <row r="241" spans="1:40" x14ac:dyDescent="0.3">
      <c r="A241"/>
      <c r="B241">
        <f t="shared" si="69"/>
        <v>10700</v>
      </c>
      <c r="C241" s="186" t="str">
        <f t="shared" si="37"/>
        <v>-0.0106924152463377+0.080744403667757i</v>
      </c>
      <c r="D241" s="158" t="str">
        <f t="shared" si="38"/>
        <v>-2.18429681980228+0.346881306396771i</v>
      </c>
      <c r="E241" t="str">
        <f t="shared" si="39"/>
        <v>25866.5336917796-4643.15456802224i</v>
      </c>
      <c r="F241" t="str">
        <f t="shared" si="40"/>
        <v>0.274215865597437+0.0354990158768738i</v>
      </c>
      <c r="G241" t="str">
        <f t="shared" si="35"/>
        <v>0.274215865597437+0.0354990158768738i</v>
      </c>
      <c r="H241" t="str">
        <f t="shared" si="41"/>
        <v>0.306942791505464+0.736325675843737i</v>
      </c>
      <c r="I241" t="str">
        <f t="shared" si="42"/>
        <v>42.0188017417635i</v>
      </c>
      <c r="J241" t="str">
        <f t="shared" si="36"/>
        <v>0.562701219950161+8.96002205333086i</v>
      </c>
      <c r="K241" t="str">
        <f t="shared" si="43"/>
        <v>4.67116376867934+0.293355254660978i</v>
      </c>
      <c r="L241" t="str">
        <f t="shared" si="44"/>
        <v>0.831980246607259-0.0335520703987153i</v>
      </c>
      <c r="M241" t="str">
        <f t="shared" si="45"/>
        <v>5.5031440152866+0.259803184262263i</v>
      </c>
      <c r="N241" t="str">
        <f t="shared" si="46"/>
        <v>-0.13678465611341i</v>
      </c>
      <c r="O241" t="str">
        <f t="shared" si="47"/>
        <v>0.990659555902023-0.136358513852293i</v>
      </c>
      <c r="P241" t="str">
        <f t="shared" si="48"/>
        <v>0.00934044409797696+0.136358513852293i</v>
      </c>
      <c r="Q241" t="str">
        <f t="shared" si="49"/>
        <v>-0.00934044409797696+0.000426142261117007i</v>
      </c>
      <c r="R241" t="str">
        <f t="shared" si="50"/>
        <v>-0.333264011148628-14.6139230961317i</v>
      </c>
      <c r="S241" t="str">
        <f t="shared" si="51"/>
        <v>0.0150106618505799i</v>
      </c>
      <c r="T241" t="str">
        <f t="shared" si="52"/>
        <v>0.219364657906413-0.00500251337831994i</v>
      </c>
      <c r="U241" t="e">
        <f t="shared" si="53"/>
        <v>#DIV/0!</v>
      </c>
      <c r="V241" t="str">
        <f t="shared" si="54"/>
        <v>0.0000833333333333333-0.0247904895781769i</v>
      </c>
      <c r="W241" t="e">
        <f t="shared" si="55"/>
        <v>#DIV/0!</v>
      </c>
      <c r="X241" t="e">
        <f t="shared" si="56"/>
        <v>#DIV/0!</v>
      </c>
      <c r="Y241" t="str">
        <f t="shared" si="57"/>
        <v>0.00096+0.0457164562950387i</v>
      </c>
      <c r="Z241" t="e">
        <f t="shared" si="58"/>
        <v>#DIV/0!</v>
      </c>
      <c r="AA241" t="e">
        <f t="shared" si="59"/>
        <v>#DIV/0!</v>
      </c>
      <c r="AB241" t="str">
        <f t="shared" si="60"/>
        <v>0.125177173814834-0.00285460972904826i</v>
      </c>
      <c r="AC241" t="str">
        <f t="shared" si="61"/>
        <v>1.68960965162703+0.0168120999076538i</v>
      </c>
      <c r="AD241" t="str">
        <f t="shared" si="62"/>
        <v>0.074062301894633-0.00242644953166771i</v>
      </c>
      <c r="AE241" t="e">
        <f t="shared" si="63"/>
        <v>#DIV/0!</v>
      </c>
      <c r="AF241" t="str">
        <f t="shared" si="64"/>
        <v>-2.49123961130774-0.389444369446966i</v>
      </c>
      <c r="AG241" t="e">
        <f t="shared" si="65"/>
        <v>#DIV/0!</v>
      </c>
      <c r="AH241" t="e">
        <f t="shared" si="66"/>
        <v>#DIV/0!</v>
      </c>
      <c r="AI241" t="e">
        <f t="shared" si="67"/>
        <v>#DIV/0!</v>
      </c>
      <c r="AJ241" t="e">
        <f t="shared" si="68"/>
        <v>#DIV/0!</v>
      </c>
      <c r="AK241"/>
      <c r="AL241"/>
      <c r="AM241"/>
      <c r="AN241"/>
    </row>
    <row r="242" spans="1:40" x14ac:dyDescent="0.3">
      <c r="A242"/>
      <c r="B242">
        <f t="shared" si="69"/>
        <v>10800</v>
      </c>
      <c r="C242" s="186" t="str">
        <f t="shared" si="37"/>
        <v>-0.0106876332820256+0.0800062767456796i</v>
      </c>
      <c r="D242" s="158" t="str">
        <f t="shared" si="38"/>
        <v>-2.18450952879173+0.338691101160533i</v>
      </c>
      <c r="E242" t="str">
        <f t="shared" si="39"/>
        <v>25851.3795475651-4683.8028788284i</v>
      </c>
      <c r="F242" t="str">
        <f t="shared" si="40"/>
        <v>0.274248392212548+0.0358291765943057i</v>
      </c>
      <c r="G242" t="str">
        <f t="shared" si="35"/>
        <v>0.274248392212548+0.0358291765943057i</v>
      </c>
      <c r="H242" t="str">
        <f t="shared" si="41"/>
        <v>0.308359552155496+0.742940799597841i</v>
      </c>
      <c r="I242" t="str">
        <f t="shared" si="42"/>
        <v>42.4115008234622i</v>
      </c>
      <c r="J242" t="str">
        <f t="shared" si="36"/>
        <v>0.554489215608235+9.04376057719376i</v>
      </c>
      <c r="K242" t="str">
        <f t="shared" si="43"/>
        <v>4.67202408990844+0.286450194120459i</v>
      </c>
      <c r="L242" t="str">
        <f t="shared" si="44"/>
        <v>0.831954879113789-0.0338646085697834i</v>
      </c>
      <c r="M242" t="str">
        <f t="shared" si="45"/>
        <v>5.50397896902223+0.252585585550676i</v>
      </c>
      <c r="N242" t="str">
        <f t="shared" si="46"/>
        <v>-0.138063017385498i</v>
      </c>
      <c r="O242" t="str">
        <f t="shared" si="47"/>
        <v>0.990484431034724-0.137624822898409i</v>
      </c>
      <c r="P242" t="str">
        <f t="shared" si="48"/>
        <v>0.00951556896527594+0.137624822898409i</v>
      </c>
      <c r="Q242" t="str">
        <f t="shared" si="49"/>
        <v>-0.00951556896527594+0.000438194487089011i</v>
      </c>
      <c r="R242" t="str">
        <f t="shared" si="50"/>
        <v>-0.333262708859583-14.4784675811751i</v>
      </c>
      <c r="S242" t="str">
        <f t="shared" si="51"/>
        <v>0.0151509484099311i</v>
      </c>
      <c r="T242" t="str">
        <f t="shared" si="52"/>
        <v>0.219362515377244-0.00504924610888543i</v>
      </c>
      <c r="U242" t="e">
        <f t="shared" si="53"/>
        <v>#DIV/0!</v>
      </c>
      <c r="V242" t="str">
        <f t="shared" si="54"/>
        <v>0.0000833333333333333-0.0245609480080086i</v>
      </c>
      <c r="W242" t="e">
        <f t="shared" si="55"/>
        <v>#DIV/0!</v>
      </c>
      <c r="X242" t="e">
        <f t="shared" si="56"/>
        <v>#DIV/0!</v>
      </c>
      <c r="Y242" t="str">
        <f t="shared" si="57"/>
        <v>0.00096+0.0461437128959269i</v>
      </c>
      <c r="Z242" t="e">
        <f t="shared" si="58"/>
        <v>#DIV/0!</v>
      </c>
      <c r="AA242" t="e">
        <f t="shared" si="59"/>
        <v>#DIV/0!</v>
      </c>
      <c r="AB242" t="str">
        <f t="shared" si="60"/>
        <v>0.125175951212485-0.00288127706549465i</v>
      </c>
      <c r="AC242" t="str">
        <f t="shared" si="61"/>
        <v>1.68969357195559+0.0157591525614597i</v>
      </c>
      <c r="AD242" t="str">
        <f t="shared" si="62"/>
        <v>0.0740596966172659-0.0023959344998017i</v>
      </c>
      <c r="AE242" t="e">
        <f t="shared" si="63"/>
        <v>#DIV/0!</v>
      </c>
      <c r="AF242" t="str">
        <f t="shared" si="64"/>
        <v>-2.49286908094723-0.404249698437308i</v>
      </c>
      <c r="AG242" t="e">
        <f t="shared" si="65"/>
        <v>#DIV/0!</v>
      </c>
      <c r="AH242" t="e">
        <f t="shared" si="66"/>
        <v>#DIV/0!</v>
      </c>
      <c r="AI242" t="e">
        <f t="shared" si="67"/>
        <v>#DIV/0!</v>
      </c>
      <c r="AJ242" t="e">
        <f t="shared" si="68"/>
        <v>#DIV/0!</v>
      </c>
      <c r="AK242"/>
      <c r="AL242"/>
      <c r="AM242"/>
      <c r="AN242"/>
    </row>
    <row r="243" spans="1:40" x14ac:dyDescent="0.3">
      <c r="A243"/>
      <c r="B243">
        <f t="shared" si="69"/>
        <v>10900</v>
      </c>
      <c r="C243" s="186" t="str">
        <f t="shared" si="37"/>
        <v>-0.0106829651672169+0.079281779749492i</v>
      </c>
      <c r="D243" s="158" t="str">
        <f t="shared" si="38"/>
        <v>-2.18472540769163+0.330605734457109i</v>
      </c>
      <c r="E243" t="str">
        <f t="shared" si="39"/>
        <v>25836.1024288455-4724.37785707064i</v>
      </c>
      <c r="F243" t="str">
        <f t="shared" si="40"/>
        <v>0.274281218444735+0.0361592926463908i</v>
      </c>
      <c r="G243" t="str">
        <f t="shared" si="35"/>
        <v>0.274281218444735+0.0361592926463908i</v>
      </c>
      <c r="H243" t="str">
        <f t="shared" si="41"/>
        <v>0.309787461615382+0.749549439173385i</v>
      </c>
      <c r="I243" t="str">
        <f t="shared" si="42"/>
        <v>42.8041999051609i</v>
      </c>
      <c r="J243" t="str">
        <f t="shared" si="36"/>
        <v>0.546200820528244+9.12749910105667i</v>
      </c>
      <c r="K243" t="str">
        <f t="shared" si="43"/>
        <v>4.67285350191947+0.279629325480976i</v>
      </c>
      <c r="L243" t="str">
        <f t="shared" si="44"/>
        <v>0.831929277212175-0.0341771179890949i</v>
      </c>
      <c r="M243" t="str">
        <f t="shared" si="45"/>
        <v>5.50478277913165+0.245452207491881i</v>
      </c>
      <c r="N243" t="str">
        <f t="shared" si="46"/>
        <v>-0.139341378657586i</v>
      </c>
      <c r="O243" t="str">
        <f t="shared" si="47"/>
        <v>0.990307687510518-0.138890907037032i</v>
      </c>
      <c r="P243" t="str">
        <f t="shared" si="48"/>
        <v>0.00969231248948199+0.138890907037032i</v>
      </c>
      <c r="Q243" t="str">
        <f t="shared" si="49"/>
        <v>-0.00969231248948199+0.000450471620554005i</v>
      </c>
      <c r="R243" t="str">
        <f t="shared" si="50"/>
        <v>-0.333261394437707-14.3454961845626i</v>
      </c>
      <c r="S243" t="str">
        <f t="shared" si="51"/>
        <v>0.0152912349692824i</v>
      </c>
      <c r="T243" t="str">
        <f t="shared" si="52"/>
        <v>0.219360352909091-0.00509597828853768i</v>
      </c>
      <c r="U243" t="e">
        <f t="shared" si="53"/>
        <v>#DIV/0!</v>
      </c>
      <c r="V243" t="str">
        <f t="shared" si="54"/>
        <v>0.0000833333333333333-0.0243356182097699i</v>
      </c>
      <c r="W243" t="e">
        <f t="shared" si="55"/>
        <v>#DIV/0!</v>
      </c>
      <c r="X243" t="e">
        <f t="shared" si="56"/>
        <v>#DIV/0!</v>
      </c>
      <c r="Y243" t="str">
        <f t="shared" si="57"/>
        <v>0.00096+0.0465709694968151i</v>
      </c>
      <c r="Z243" t="e">
        <f t="shared" si="58"/>
        <v>#DIV/0!</v>
      </c>
      <c r="AA243" t="e">
        <f t="shared" si="59"/>
        <v>#DIV/0!</v>
      </c>
      <c r="AB243" t="str">
        <f t="shared" si="60"/>
        <v>0.125174717232251-0.00290794408757061i</v>
      </c>
      <c r="AC243" t="str">
        <f t="shared" si="61"/>
        <v>1.68977338909833+0.0147168101308916i</v>
      </c>
      <c r="AD243" t="str">
        <f t="shared" si="62"/>
        <v>0.0740572076594828-0.00236589709443376i</v>
      </c>
      <c r="AE243" t="e">
        <f t="shared" si="63"/>
        <v>#DIV/0!</v>
      </c>
      <c r="AF243" t="str">
        <f t="shared" si="64"/>
        <v>-2.49451286930701-0.418943704716276i</v>
      </c>
      <c r="AG243" t="e">
        <f t="shared" si="65"/>
        <v>#DIV/0!</v>
      </c>
      <c r="AH243" t="e">
        <f t="shared" si="66"/>
        <v>#DIV/0!</v>
      </c>
      <c r="AI243" t="e">
        <f t="shared" si="67"/>
        <v>#DIV/0!</v>
      </c>
      <c r="AJ243" t="e">
        <f t="shared" si="68"/>
        <v>#DIV/0!</v>
      </c>
      <c r="AK243"/>
      <c r="AL243"/>
      <c r="AM243"/>
      <c r="AN243"/>
    </row>
    <row r="244" spans="1:40" x14ac:dyDescent="0.3">
      <c r="A244"/>
      <c r="B244">
        <f t="shared" si="69"/>
        <v>11000</v>
      </c>
      <c r="C244" s="186" t="str">
        <f t="shared" si="37"/>
        <v>-0.0106784066257597+0.0785705409426628i</v>
      </c>
      <c r="D244" s="158" t="str">
        <f t="shared" si="38"/>
        <v>-2.18494442309175+0.322622359424989i</v>
      </c>
      <c r="E244" t="str">
        <f t="shared" si="39"/>
        <v>25820.7028029873-4764.87897008556i</v>
      </c>
      <c r="F244" t="str">
        <f t="shared" si="40"/>
        <v>0.274314344212294+0.0364893636263599i</v>
      </c>
      <c r="G244" t="str">
        <f t="shared" si="35"/>
        <v>0.274314344212294+0.0364893636263599i</v>
      </c>
      <c r="H244" t="str">
        <f t="shared" si="41"/>
        <v>0.311226469909512+0.756151551587232i</v>
      </c>
      <c r="I244" t="str">
        <f t="shared" si="42"/>
        <v>43.1968989868597i</v>
      </c>
      <c r="J244" t="str">
        <f t="shared" si="36"/>
        <v>0.537836034710189+9.21123762491957i</v>
      </c>
      <c r="K244" t="str">
        <f t="shared" si="43"/>
        <v>4.67365303216132+0.272890475393728i</v>
      </c>
      <c r="L244" t="str">
        <f t="shared" si="44"/>
        <v>0.831903440945839-0.0344895983934067i</v>
      </c>
      <c r="M244" t="str">
        <f t="shared" si="45"/>
        <v>5.50555647310716+0.238400877000321i</v>
      </c>
      <c r="N244" t="str">
        <f t="shared" si="46"/>
        <v>-0.140619739929673i</v>
      </c>
      <c r="O244" t="str">
        <f t="shared" si="47"/>
        <v>0.990129325618241-0.140156764199117i</v>
      </c>
      <c r="P244" t="str">
        <f t="shared" si="48"/>
        <v>0.00987067438175904+0.140156764199117i</v>
      </c>
      <c r="Q244" t="str">
        <f t="shared" si="49"/>
        <v>-0.00987067438175904+0.000462975730556009i</v>
      </c>
      <c r="R244" t="str">
        <f t="shared" si="50"/>
        <v>-0.333260067882356-14.2149411575975i</v>
      </c>
      <c r="S244" t="str">
        <f t="shared" si="51"/>
        <v>0.0154315215286336i</v>
      </c>
      <c r="T244" t="str">
        <f t="shared" si="52"/>
        <v>0.219358170501726-0.00514270991216047i</v>
      </c>
      <c r="U244" t="e">
        <f t="shared" si="53"/>
        <v>#DIV/0!</v>
      </c>
      <c r="V244" t="str">
        <f t="shared" si="54"/>
        <v>0.0000833333333333333-0.0241143853169538i</v>
      </c>
      <c r="W244" t="e">
        <f t="shared" si="55"/>
        <v>#DIV/0!</v>
      </c>
      <c r="X244" t="e">
        <f t="shared" si="56"/>
        <v>#DIV/0!</v>
      </c>
      <c r="Y244" t="str">
        <f t="shared" si="57"/>
        <v>0.00096+0.0469982260977033i</v>
      </c>
      <c r="Z244" t="e">
        <f t="shared" si="58"/>
        <v>#DIV/0!</v>
      </c>
      <c r="AA244" t="e">
        <f t="shared" si="59"/>
        <v>#DIV/0!</v>
      </c>
      <c r="AB244" t="str">
        <f t="shared" si="60"/>
        <v>0.125173471874003-0.00293461079235664i</v>
      </c>
      <c r="AC244" t="str">
        <f t="shared" si="61"/>
        <v>1.68984923212377+0.0136848000280281i</v>
      </c>
      <c r="AD244" t="str">
        <f t="shared" si="62"/>
        <v>0.0740548312594909-0.00233632461062241i</v>
      </c>
      <c r="AE244" t="e">
        <f t="shared" si="63"/>
        <v>#DIV/0!</v>
      </c>
      <c r="AF244" t="str">
        <f t="shared" si="64"/>
        <v>-2.49617089300126-0.433529192162243i</v>
      </c>
      <c r="AG244" t="e">
        <f t="shared" si="65"/>
        <v>#DIV/0!</v>
      </c>
      <c r="AH244" t="e">
        <f t="shared" si="66"/>
        <v>#DIV/0!</v>
      </c>
      <c r="AI244" t="e">
        <f t="shared" si="67"/>
        <v>#DIV/0!</v>
      </c>
      <c r="AJ244" t="e">
        <f t="shared" si="68"/>
        <v>#DIV/0!</v>
      </c>
      <c r="AK244"/>
      <c r="AL244"/>
      <c r="AM244"/>
      <c r="AN244"/>
    </row>
    <row r="245" spans="1:40" x14ac:dyDescent="0.3">
      <c r="A245"/>
      <c r="B245">
        <f t="shared" si="69"/>
        <v>11100</v>
      </c>
      <c r="C245" s="186" t="str">
        <f t="shared" si="37"/>
        <v>-0.0106739535733102+0.0778722019838245i</v>
      </c>
      <c r="D245" s="158" t="str">
        <f t="shared" si="38"/>
        <v>-2.18516654304674+0.314738231897492i</v>
      </c>
      <c r="E245" t="str">
        <f t="shared" si="39"/>
        <v>25805.1811402474-4805.30568888413i</v>
      </c>
      <c r="F245" t="str">
        <f t="shared" si="40"/>
        <v>0.274347769432787+0.0368193891276299i</v>
      </c>
      <c r="G245" t="str">
        <f t="shared" si="35"/>
        <v>0.274347769432787+0.0368193891276299i</v>
      </c>
      <c r="H245" t="str">
        <f t="shared" si="41"/>
        <v>0.312676526865059+0.76274709445838i</v>
      </c>
      <c r="I245" t="str">
        <f t="shared" si="42"/>
        <v>43.5895980685584i</v>
      </c>
      <c r="J245" t="str">
        <f t="shared" si="36"/>
        <v>0.529394858154069+9.29497614878249i</v>
      </c>
      <c r="K245" t="str">
        <f t="shared" si="43"/>
        <v>4.67442366312534+0.266231544060111i</v>
      </c>
      <c r="L245" t="str">
        <f t="shared" si="44"/>
        <v>0.831877370358598-0.0348020495195583i</v>
      </c>
      <c r="M245" t="str">
        <f t="shared" si="45"/>
        <v>5.50630103348394+0.231429494540553i</v>
      </c>
      <c r="N245" t="str">
        <f t="shared" si="46"/>
        <v>-0.141898101201761i</v>
      </c>
      <c r="O245" t="str">
        <f t="shared" si="47"/>
        <v>0.989949345649373-0.141422392315993i</v>
      </c>
      <c r="P245" t="str">
        <f t="shared" si="48"/>
        <v>0.010050654350627+0.141422392315993i</v>
      </c>
      <c r="Q245" t="str">
        <f t="shared" si="49"/>
        <v>-0.010050654350627+0.000475708885768006i</v>
      </c>
      <c r="R245" t="str">
        <f t="shared" si="50"/>
        <v>-0.333258729193129-14.0867371929766i</v>
      </c>
      <c r="S245" t="str">
        <f t="shared" si="51"/>
        <v>0.0155718080879848i</v>
      </c>
      <c r="T245" t="str">
        <f t="shared" si="52"/>
        <v>0.219355968154909-0.0051894409746411i</v>
      </c>
      <c r="U245" t="e">
        <f t="shared" si="53"/>
        <v>#DIV/0!</v>
      </c>
      <c r="V245" t="str">
        <f t="shared" si="54"/>
        <v>0.0000833333333333333-0.0238971386023867i</v>
      </c>
      <c r="W245" t="e">
        <f t="shared" si="55"/>
        <v>#DIV/0!</v>
      </c>
      <c r="X245" t="e">
        <f t="shared" si="56"/>
        <v>#DIV/0!</v>
      </c>
      <c r="Y245" t="str">
        <f t="shared" si="57"/>
        <v>0.00096+0.0474254826985915i</v>
      </c>
      <c r="Z245" t="e">
        <f t="shared" si="58"/>
        <v>#DIV/0!</v>
      </c>
      <c r="AA245" t="e">
        <f t="shared" si="59"/>
        <v>#DIV/0!</v>
      </c>
      <c r="AB245" t="str">
        <f t="shared" si="60"/>
        <v>0.125172215137604-0.00296127717693526i</v>
      </c>
      <c r="AC245" t="str">
        <f t="shared" si="61"/>
        <v>1.68992122445591+0.012662858900026i</v>
      </c>
      <c r="AD245" t="str">
        <f t="shared" si="62"/>
        <v>0.0740525638224266-0.00230720479000975i</v>
      </c>
      <c r="AE245" t="e">
        <f t="shared" si="63"/>
        <v>#DIV/0!</v>
      </c>
      <c r="AF245" t="str">
        <f t="shared" si="64"/>
        <v>-2.4978430699118-0.448008862560888i</v>
      </c>
      <c r="AG245" t="e">
        <f t="shared" si="65"/>
        <v>#DIV/0!</v>
      </c>
      <c r="AH245" t="e">
        <f t="shared" si="66"/>
        <v>#DIV/0!</v>
      </c>
      <c r="AI245" t="e">
        <f t="shared" si="67"/>
        <v>#DIV/0!</v>
      </c>
      <c r="AJ245" t="e">
        <f t="shared" si="68"/>
        <v>#DIV/0!</v>
      </c>
      <c r="AK245"/>
      <c r="AL245"/>
      <c r="AM245"/>
      <c r="AN245"/>
    </row>
    <row r="246" spans="1:40" x14ac:dyDescent="0.3">
      <c r="A246"/>
      <c r="B246">
        <f t="shared" si="69"/>
        <v>11200</v>
      </c>
      <c r="C246" s="186" t="str">
        <f t="shared" si="37"/>
        <v>-0.0106696021071038+0.0771864173288011i</v>
      </c>
      <c r="D246" s="158" t="str">
        <f t="shared" si="38"/>
        <v>-2.18539173699776+0.306950705818301i</v>
      </c>
      <c r="E246" t="str">
        <f t="shared" si="39"/>
        <v>25789.5379137388-4845.65748816957i</v>
      </c>
      <c r="F246" t="str">
        <f t="shared" si="40"/>
        <v>0.274381494023038+0.0371493687438054i</v>
      </c>
      <c r="G246" t="str">
        <f t="shared" si="35"/>
        <v>0.274381494023038+0.0371493687438054i</v>
      </c>
      <c r="H246" t="str">
        <f t="shared" si="41"/>
        <v>0.314137582117769+0.769336026003681i</v>
      </c>
      <c r="I246" t="str">
        <f t="shared" si="42"/>
        <v>43.9822971502571i</v>
      </c>
      <c r="J246" t="str">
        <f t="shared" si="36"/>
        <v>0.520877290859885+9.37871467264538i</v>
      </c>
      <c r="K246" t="str">
        <f t="shared" si="43"/>
        <v>4.67516633467794+0.259650502198241i</v>
      </c>
      <c r="L246" t="str">
        <f t="shared" si="44"/>
        <v>0.831851065494662-0.0351144711044711i</v>
      </c>
      <c r="M246" t="str">
        <f t="shared" si="45"/>
        <v>5.5070174001726+0.22453603109377i</v>
      </c>
      <c r="N246" t="str">
        <f t="shared" si="46"/>
        <v>-0.143176462473849i</v>
      </c>
      <c r="O246" t="str">
        <f t="shared" si="47"/>
        <v>0.989767747898038-0.142687789319361i</v>
      </c>
      <c r="P246" t="str">
        <f t="shared" si="48"/>
        <v>0.010232252101962+0.142687789319361i</v>
      </c>
      <c r="Q246" t="str">
        <f t="shared" si="49"/>
        <v>-0.010232252101962+0.000488673154488001i</v>
      </c>
      <c r="R246" t="str">
        <f t="shared" si="50"/>
        <v>-0.3332573783706-13.9608213157995i</v>
      </c>
      <c r="S246" t="str">
        <f t="shared" si="51"/>
        <v>0.015712094647336i</v>
      </c>
      <c r="T246" t="str">
        <f t="shared" si="52"/>
        <v>0.219353745868388-0.00523617147088193i</v>
      </c>
      <c r="U246" t="e">
        <f t="shared" si="53"/>
        <v>#DIV/0!</v>
      </c>
      <c r="V246" t="str">
        <f t="shared" si="54"/>
        <v>0.0000833333333333333-0.0236837712934368i</v>
      </c>
      <c r="W246" t="e">
        <f t="shared" si="55"/>
        <v>#DIV/0!</v>
      </c>
      <c r="X246" t="e">
        <f t="shared" si="56"/>
        <v>#DIV/0!</v>
      </c>
      <c r="Y246" t="str">
        <f t="shared" si="57"/>
        <v>0.00096+0.0478527392994797i</v>
      </c>
      <c r="Z246" t="e">
        <f t="shared" si="58"/>
        <v>#DIV/0!</v>
      </c>
      <c r="AA246" t="e">
        <f t="shared" si="59"/>
        <v>#DIV/0!</v>
      </c>
      <c r="AB246" t="str">
        <f t="shared" si="60"/>
        <v>0.125170947022909-0.00298794323839758i</v>
      </c>
      <c r="AC246" t="str">
        <f t="shared" si="61"/>
        <v>1.68998948416713+0.011650732248189i</v>
      </c>
      <c r="AD246" t="str">
        <f t="shared" si="62"/>
        <v>0.0740504019115536-0.00227852580150082i</v>
      </c>
      <c r="AE246" t="e">
        <f t="shared" si="63"/>
        <v>#DIV/0!</v>
      </c>
      <c r="AF246" t="str">
        <f t="shared" si="64"/>
        <v>-2.49952931911553-0.46238532018538i</v>
      </c>
      <c r="AG246" t="e">
        <f t="shared" si="65"/>
        <v>#DIV/0!</v>
      </c>
      <c r="AH246" t="e">
        <f t="shared" si="66"/>
        <v>#DIV/0!</v>
      </c>
      <c r="AI246" t="e">
        <f t="shared" si="67"/>
        <v>#DIV/0!</v>
      </c>
      <c r="AJ246" t="e">
        <f t="shared" si="68"/>
        <v>#DIV/0!</v>
      </c>
      <c r="AK246"/>
      <c r="AL246"/>
      <c r="AM246"/>
      <c r="AN246"/>
    </row>
    <row r="247" spans="1:40" x14ac:dyDescent="0.3">
      <c r="A247"/>
      <c r="B247">
        <f t="shared" si="69"/>
        <v>11300</v>
      </c>
      <c r="C247" s="186" t="str">
        <f t="shared" si="37"/>
        <v>-0.0106653484963583+0.0765128536643913i</v>
      </c>
      <c r="D247" s="158" t="str">
        <f t="shared" si="38"/>
        <v>-2.18561997569883+0.299257228900435i</v>
      </c>
      <c r="E247" t="str">
        <f t="shared" si="39"/>
        <v>25773.7735993958-4885.93384635484i</v>
      </c>
      <c r="F247" t="str">
        <f t="shared" si="40"/>
        <v>0.274415517899142+0.0374793020686824i</v>
      </c>
      <c r="G247" t="str">
        <f t="shared" si="35"/>
        <v>0.274415517899142+0.0374793020686824i</v>
      </c>
      <c r="H247" t="str">
        <f t="shared" si="41"/>
        <v>0.315609585117707+0.775918305033722i</v>
      </c>
      <c r="I247" t="str">
        <f t="shared" si="42"/>
        <v>44.3749962319558i</v>
      </c>
      <c r="J247" t="str">
        <f t="shared" si="36"/>
        <v>0.512283332827636+9.46245319650829i</v>
      </c>
      <c r="K247" t="str">
        <f t="shared" si="43"/>
        <v>4.67588194625346+0.253145388155706i</v>
      </c>
      <c r="L247" t="str">
        <f t="shared" si="44"/>
        <v>0.831824526398634-0.0354268628851504i</v>
      </c>
      <c r="M247" t="str">
        <f t="shared" si="45"/>
        <v>5.50770647265209+0.217718525270556i</v>
      </c>
      <c r="N247" t="str">
        <f t="shared" si="46"/>
        <v>-0.144454823745937i</v>
      </c>
      <c r="O247" t="str">
        <f t="shared" si="47"/>
        <v>0.989584532661005-0.143952953141299i</v>
      </c>
      <c r="P247" t="str">
        <f t="shared" si="48"/>
        <v>0.010415467338995+0.143952953141299i</v>
      </c>
      <c r="Q247" t="str">
        <f t="shared" si="49"/>
        <v>-0.010415467338995+0.000501870604637994i</v>
      </c>
      <c r="R247" t="str">
        <f t="shared" si="50"/>
        <v>-0.333256015412818-13.8371327803674i</v>
      </c>
      <c r="S247" t="str">
        <f t="shared" si="51"/>
        <v>0.0158523812066872i</v>
      </c>
      <c r="T247" t="str">
        <f t="shared" si="52"/>
        <v>0.219351503641932-0.00528290139574562i</v>
      </c>
      <c r="U247" t="e">
        <f t="shared" si="53"/>
        <v>#DIV/0!</v>
      </c>
      <c r="V247" t="str">
        <f t="shared" si="54"/>
        <v>0.0000833333333333333-0.0234741803970347i</v>
      </c>
      <c r="W247" t="e">
        <f t="shared" si="55"/>
        <v>#DIV/0!</v>
      </c>
      <c r="X247" t="e">
        <f t="shared" si="56"/>
        <v>#DIV/0!</v>
      </c>
      <c r="Y247" t="str">
        <f t="shared" si="57"/>
        <v>0.00096+0.0482799959003679i</v>
      </c>
      <c r="Z247" t="e">
        <f t="shared" si="58"/>
        <v>#DIV/0!</v>
      </c>
      <c r="AA247" t="e">
        <f t="shared" si="59"/>
        <v>#DIV/0!</v>
      </c>
      <c r="AB247" t="str">
        <f t="shared" si="60"/>
        <v>0.125169667529788-0.00301460897381204i</v>
      </c>
      <c r="AC247" t="str">
        <f t="shared" si="61"/>
        <v>1.69005412425357+0.0106481740656116i</v>
      </c>
      <c r="AD247" t="str">
        <f t="shared" si="62"/>
        <v>0.0740483422400111-0.0022502762229188i</v>
      </c>
      <c r="AE247" t="e">
        <f t="shared" si="63"/>
        <v>#DIV/0!</v>
      </c>
      <c r="AF247" t="str">
        <f t="shared" si="64"/>
        <v>-2.50122956081654-0.476661076133287i</v>
      </c>
      <c r="AG247" t="e">
        <f t="shared" si="65"/>
        <v>#DIV/0!</v>
      </c>
      <c r="AH247" t="e">
        <f t="shared" si="66"/>
        <v>#DIV/0!</v>
      </c>
      <c r="AI247" t="e">
        <f t="shared" si="67"/>
        <v>#DIV/0!</v>
      </c>
      <c r="AJ247" t="e">
        <f t="shared" si="68"/>
        <v>#DIV/0!</v>
      </c>
      <c r="AK247"/>
      <c r="AL247"/>
      <c r="AM247"/>
      <c r="AN247"/>
    </row>
    <row r="248" spans="1:40" x14ac:dyDescent="0.3">
      <c r="A248"/>
      <c r="B248">
        <f t="shared" si="69"/>
        <v>11400</v>
      </c>
      <c r="C248" s="186" t="str">
        <f t="shared" si="37"/>
        <v>-0.0106611891732619+0.075851189371945i</v>
      </c>
      <c r="D248" s="158" t="str">
        <f t="shared" si="38"/>
        <v>-2.18585123114788+0.29165533851368i</v>
      </c>
      <c r="E248" t="str">
        <f t="shared" si="39"/>
        <v>25757.8886759403-4926.13424557967i</v>
      </c>
      <c r="F248" t="str">
        <f t="shared" si="40"/>
        <v>0.274449840976462+0.0378091886962476i</v>
      </c>
      <c r="G248" t="str">
        <f t="shared" si="35"/>
        <v>0.274449840976462+0.0378091886962476i</v>
      </c>
      <c r="H248" t="str">
        <f t="shared" si="41"/>
        <v>0.317092485135025+0.782493890948924i</v>
      </c>
      <c r="I248" t="str">
        <f t="shared" si="42"/>
        <v>44.7676953136546i</v>
      </c>
      <c r="J248" t="str">
        <f t="shared" si="36"/>
        <v>0.503612984057323+9.54619172037119i</v>
      </c>
      <c r="K248" t="str">
        <f t="shared" si="43"/>
        <v>4.67657135891747+0.24671430516062i</v>
      </c>
      <c r="L248" t="str">
        <f t="shared" si="44"/>
        <v>0.831797753115508-0.0357392245986855i</v>
      </c>
      <c r="M248" t="str">
        <f t="shared" si="45"/>
        <v>5.50836911203298+0.210975080561935i</v>
      </c>
      <c r="N248" t="str">
        <f t="shared" si="46"/>
        <v>-0.145733185018025i</v>
      </c>
      <c r="O248" t="str">
        <f t="shared" si="47"/>
        <v>0.989399700237685-0.145217881714267i</v>
      </c>
      <c r="P248" t="str">
        <f t="shared" si="48"/>
        <v>0.010600299762315+0.145217881714267i</v>
      </c>
      <c r="Q248" t="str">
        <f t="shared" si="49"/>
        <v>-0.010600299762315+0.000515303303758013i</v>
      </c>
      <c r="R248" t="str">
        <f t="shared" si="50"/>
        <v>-0.333254640319308-13.7156129724075i</v>
      </c>
      <c r="S248" t="str">
        <f t="shared" si="51"/>
        <v>0.0159926677660384i</v>
      </c>
      <c r="T248" t="str">
        <f t="shared" si="52"/>
        <v>0.21934924147528-0.00532963074411732i</v>
      </c>
      <c r="U248" t="e">
        <f t="shared" si="53"/>
        <v>#DIV/0!</v>
      </c>
      <c r="V248" t="str">
        <f t="shared" si="54"/>
        <v>0.0000833333333333333-0.0232682665339028i</v>
      </c>
      <c r="W248" t="e">
        <f t="shared" si="55"/>
        <v>#DIV/0!</v>
      </c>
      <c r="X248" t="e">
        <f t="shared" si="56"/>
        <v>#DIV/0!</v>
      </c>
      <c r="Y248" t="str">
        <f t="shared" si="57"/>
        <v>0.00096+0.0487072525012561i</v>
      </c>
      <c r="Z248" t="e">
        <f t="shared" si="58"/>
        <v>#DIV/0!</v>
      </c>
      <c r="AA248" t="e">
        <f t="shared" si="59"/>
        <v>#DIV/0!</v>
      </c>
      <c r="AB248" t="str">
        <f t="shared" si="60"/>
        <v>0.125168376658091-0.00304127438025994i</v>
      </c>
      <c r="AC248" t="str">
        <f t="shared" si="61"/>
        <v>1.69011525289413+0.00965494649180628i</v>
      </c>
      <c r="AD248" t="str">
        <f t="shared" si="62"/>
        <v>0.0740463816630299-0.00222244502361381i</v>
      </c>
      <c r="AE248" t="e">
        <f t="shared" si="63"/>
        <v>#DIV/0!</v>
      </c>
      <c r="AF248" t="str">
        <f t="shared" si="64"/>
        <v>-2.50294371628291-0.490838552435244i</v>
      </c>
      <c r="AG248" t="e">
        <f t="shared" si="65"/>
        <v>#DIV/0!</v>
      </c>
      <c r="AH248" t="e">
        <f t="shared" si="66"/>
        <v>#DIV/0!</v>
      </c>
      <c r="AI248" t="e">
        <f t="shared" si="67"/>
        <v>#DIV/0!</v>
      </c>
      <c r="AJ248" t="e">
        <f t="shared" si="68"/>
        <v>#DIV/0!</v>
      </c>
      <c r="AK248"/>
      <c r="AL248"/>
      <c r="AM248"/>
      <c r="AN248"/>
    </row>
    <row r="249" spans="1:40" x14ac:dyDescent="0.3">
      <c r="A249"/>
      <c r="B249">
        <f t="shared" si="69"/>
        <v>11500</v>
      </c>
      <c r="C249" s="186" t="str">
        <f t="shared" si="37"/>
        <v>-0.0106571207245088+0.0752011140189264i</v>
      </c>
      <c r="D249" s="158" t="str">
        <f t="shared" si="38"/>
        <v>-2.18608547652169+0.284142657786547i</v>
      </c>
      <c r="E249" t="str">
        <f t="shared" si="39"/>
        <v>25741.883624847-4966.25817172735i</v>
      </c>
      <c r="F249" t="str">
        <f t="shared" si="40"/>
        <v>0.274484463169624+0.0381390282206811i</v>
      </c>
      <c r="G249" t="str">
        <f t="shared" si="35"/>
        <v>0.274484463169624+0.0381390282206811i</v>
      </c>
      <c r="H249" t="str">
        <f t="shared" si="41"/>
        <v>0.318586231265675+0.789062743735748i</v>
      </c>
      <c r="I249" t="str">
        <f t="shared" si="42"/>
        <v>45.1603943953533i</v>
      </c>
      <c r="J249" t="str">
        <f t="shared" si="36"/>
        <v>0.494866244548946+9.6299302442341i</v>
      </c>
      <c r="K249" t="str">
        <f t="shared" si="43"/>
        <v>4.67723539730841+0.240355418703399i</v>
      </c>
      <c r="L249" t="str">
        <f t="shared" si="44"/>
        <v>0.831770745690674-0.0360515559822504i</v>
      </c>
      <c r="M249" t="str">
        <f t="shared" si="45"/>
        <v>5.50900614299908+0.204303862721149i</v>
      </c>
      <c r="N249" t="str">
        <f t="shared" si="46"/>
        <v>-0.147011546290113i</v>
      </c>
      <c r="O249" t="str">
        <f t="shared" si="47"/>
        <v>0.989213250930134-0.14648257297111i</v>
      </c>
      <c r="P249" t="str">
        <f t="shared" si="48"/>
        <v>0.010786749069866+0.14648257297111i</v>
      </c>
      <c r="Q249" t="str">
        <f t="shared" si="49"/>
        <v>-0.010786749069866+0.000528973319003007i</v>
      </c>
      <c r="R249" t="str">
        <f t="shared" si="50"/>
        <v>-0.333253253090114-13.5962053164075i</v>
      </c>
      <c r="S249" t="str">
        <f t="shared" si="51"/>
        <v>0.0161329543253896i</v>
      </c>
      <c r="T249" t="str">
        <f t="shared" si="52"/>
        <v>0.219346959368221-0.00537635951089031i</v>
      </c>
      <c r="U249" t="e">
        <f t="shared" si="53"/>
        <v>#DIV/0!</v>
      </c>
      <c r="V249" t="str">
        <f t="shared" si="54"/>
        <v>0.0000833333333333333-0.0230659337814341i</v>
      </c>
      <c r="W249" t="e">
        <f t="shared" si="55"/>
        <v>#DIV/0!</v>
      </c>
      <c r="X249" t="e">
        <f t="shared" si="56"/>
        <v>#DIV/0!</v>
      </c>
      <c r="Y249" t="str">
        <f t="shared" si="57"/>
        <v>0.00096+0.0491345091021444i</v>
      </c>
      <c r="Z249" t="e">
        <f t="shared" si="58"/>
        <v>#DIV/0!</v>
      </c>
      <c r="AA249" t="e">
        <f t="shared" si="59"/>
        <v>#DIV/0!</v>
      </c>
      <c r="AB249" t="str">
        <f t="shared" si="60"/>
        <v>0.125167074407698-0.00306793945482719i</v>
      </c>
      <c r="AC249" t="str">
        <f t="shared" si="61"/>
        <v>1.69017297369445+0.00867081948400594i</v>
      </c>
      <c r="AD249" t="str">
        <f t="shared" si="62"/>
        <v>0.074044517170653-0.00219502154793358i</v>
      </c>
      <c r="AE249" t="e">
        <f t="shared" si="63"/>
        <v>#DIV/0!</v>
      </c>
      <c r="AF249" t="str">
        <f t="shared" si="64"/>
        <v>-2.50467170778736-0.504920085949201i</v>
      </c>
      <c r="AG249" t="e">
        <f t="shared" si="65"/>
        <v>#DIV/0!</v>
      </c>
      <c r="AH249" t="e">
        <f t="shared" si="66"/>
        <v>#DIV/0!</v>
      </c>
      <c r="AI249" t="e">
        <f t="shared" si="67"/>
        <v>#DIV/0!</v>
      </c>
      <c r="AJ249" t="e">
        <f t="shared" si="68"/>
        <v>#DIV/0!</v>
      </c>
      <c r="AK249"/>
      <c r="AL249"/>
      <c r="AM249"/>
      <c r="AN249"/>
    </row>
    <row r="250" spans="1:40" x14ac:dyDescent="0.3">
      <c r="A250"/>
      <c r="B250">
        <f t="shared" si="69"/>
        <v>11600</v>
      </c>
      <c r="C250" s="186" t="str">
        <f t="shared" si="37"/>
        <v>-0.0106531398833426+0.0745623278767784i</v>
      </c>
      <c r="D250" s="158" t="str">
        <f t="shared" si="38"/>
        <v>-2.186322686115+0.276716891909891i</v>
      </c>
      <c r="E250" t="str">
        <f t="shared" si="39"/>
        <v>25725.7589303089-5006.30511444104i</v>
      </c>
      <c r="F250" t="str">
        <f t="shared" si="40"/>
        <v>0.274519384392527+0.0384688202363579i</v>
      </c>
      <c r="G250" t="str">
        <f t="shared" si="35"/>
        <v>0.274519384392527+0.0384688202363579i</v>
      </c>
      <c r="H250" t="str">
        <f t="shared" si="41"/>
        <v>0.320090772437126+0.795624823963063i</v>
      </c>
      <c r="I250" t="str">
        <f t="shared" si="42"/>
        <v>45.553093477052i</v>
      </c>
      <c r="J250" t="str">
        <f t="shared" si="36"/>
        <v>0.486043114302504+9.713668768097i</v>
      </c>
      <c r="K250" t="str">
        <f t="shared" si="43"/>
        <v>4.67787485146624+0.234066954042272i</v>
      </c>
      <c r="L250" t="str">
        <f t="shared" si="44"/>
        <v>0.831743504169913-0.0363638567731048i</v>
      </c>
      <c r="M250" t="str">
        <f t="shared" si="45"/>
        <v>5.50961835563615+0.197703097269167i</v>
      </c>
      <c r="N250" t="str">
        <f t="shared" si="46"/>
        <v>-0.148289907562201i</v>
      </c>
      <c r="O250" t="str">
        <f t="shared" si="47"/>
        <v>0.989025185043047-0.14774702484506i</v>
      </c>
      <c r="P250" t="str">
        <f t="shared" si="48"/>
        <v>0.010974814956953+0.14774702484506i</v>
      </c>
      <c r="Q250" t="str">
        <f t="shared" si="49"/>
        <v>-0.010974814956953+0.000542882717141008i</v>
      </c>
      <c r="R250" t="str">
        <f t="shared" si="50"/>
        <v>-0.333251853724503-13.47885518773i</v>
      </c>
      <c r="S250" t="str">
        <f t="shared" si="51"/>
        <v>0.0162732408847409i</v>
      </c>
      <c r="T250" t="str">
        <f t="shared" si="52"/>
        <v>0.21934465732047-0.00542308769094528i</v>
      </c>
      <c r="U250" t="e">
        <f t="shared" si="53"/>
        <v>#DIV/0!</v>
      </c>
      <c r="V250" t="str">
        <f t="shared" si="54"/>
        <v>0.0000833333333333333-0.0228670895246976i</v>
      </c>
      <c r="W250" t="e">
        <f t="shared" si="55"/>
        <v>#DIV/0!</v>
      </c>
      <c r="X250" t="e">
        <f t="shared" si="56"/>
        <v>#DIV/0!</v>
      </c>
      <c r="Y250" t="str">
        <f t="shared" si="57"/>
        <v>0.00096+0.0495617657030326i</v>
      </c>
      <c r="Z250" t="e">
        <f t="shared" si="58"/>
        <v>#DIV/0!</v>
      </c>
      <c r="AA250" t="e">
        <f t="shared" si="59"/>
        <v>#DIV/0!</v>
      </c>
      <c r="AB250" t="str">
        <f t="shared" si="60"/>
        <v>0.125165760778446-0.00309460419459255i</v>
      </c>
      <c r="AC250" t="str">
        <f t="shared" si="61"/>
        <v>1.69022738591618+0.00769557050399465i</v>
      </c>
      <c r="AD250" t="str">
        <f t="shared" si="62"/>
        <v>0.0740427458808394-0.00216799549951774i</v>
      </c>
      <c r="AE250" t="e">
        <f t="shared" si="63"/>
        <v>#DIV/0!</v>
      </c>
      <c r="AF250" t="str">
        <f t="shared" si="64"/>
        <v>-2.50641345855213-0.518907932053172i</v>
      </c>
      <c r="AG250" t="e">
        <f t="shared" si="65"/>
        <v>#DIV/0!</v>
      </c>
      <c r="AH250" t="e">
        <f t="shared" si="66"/>
        <v>#DIV/0!</v>
      </c>
      <c r="AI250" t="e">
        <f t="shared" si="67"/>
        <v>#DIV/0!</v>
      </c>
      <c r="AJ250" t="e">
        <f t="shared" si="68"/>
        <v>#DIV/0!</v>
      </c>
      <c r="AK250"/>
      <c r="AL250"/>
      <c r="AM250"/>
      <c r="AN250"/>
    </row>
    <row r="251" spans="1:40" x14ac:dyDescent="0.3">
      <c r="A251"/>
      <c r="B251">
        <f t="shared" si="69"/>
        <v>11700</v>
      </c>
      <c r="C251" s="186" t="str">
        <f t="shared" si="37"/>
        <v>-0.0106492435220739+0.0739345414635046i</v>
      </c>
      <c r="D251" s="158" t="str">
        <f t="shared" si="38"/>
        <v>-2.18656283528313+0.269375824630024i</v>
      </c>
      <c r="E251" t="str">
        <f t="shared" si="39"/>
        <v>25709.5150792027-5046.27456713979i</v>
      </c>
      <c r="F251" t="str">
        <f t="shared" si="40"/>
        <v>0.274554604558334+0.0387985643378493i</v>
      </c>
      <c r="G251" t="str">
        <f t="shared" si="35"/>
        <v>0.274554604558334+0.0387985643378493i</v>
      </c>
      <c r="H251" t="str">
        <f t="shared" si="41"/>
        <v>0.321606057414064+0.802180092778697i</v>
      </c>
      <c r="I251" t="str">
        <f t="shared" si="42"/>
        <v>45.9457925587507i</v>
      </c>
      <c r="J251" t="str">
        <f t="shared" si="36"/>
        <v>0.477143593317998+9.79740729195992i</v>
      </c>
      <c r="K251" t="str">
        <f t="shared" si="43"/>
        <v>4.67849047855514+0.227847193825835i</v>
      </c>
      <c r="L251" t="str">
        <f t="shared" si="44"/>
        <v>0.831716028599396-0.0366761267085949i</v>
      </c>
      <c r="M251" t="str">
        <f t="shared" si="45"/>
        <v>5.51020650715454+0.19117106711724i</v>
      </c>
      <c r="N251" t="str">
        <f t="shared" si="46"/>
        <v>-0.149568268834289i</v>
      </c>
      <c r="O251" t="str">
        <f t="shared" si="47"/>
        <v>0.988835502883764-0.149011235269741i</v>
      </c>
      <c r="P251" t="str">
        <f t="shared" si="48"/>
        <v>0.011164497116236+0.149011235269741i</v>
      </c>
      <c r="Q251" t="str">
        <f t="shared" si="49"/>
        <v>-0.011164497116236+0.000557033564548004i</v>
      </c>
      <c r="R251" t="str">
        <f t="shared" si="50"/>
        <v>-0.333250442222392-13.3635098292506i</v>
      </c>
      <c r="S251" t="str">
        <f t="shared" si="51"/>
        <v>0.0164135274440921i</v>
      </c>
      <c r="T251" t="str">
        <f t="shared" si="52"/>
        <v>0.219342335331799-0.00546981527917306i</v>
      </c>
      <c r="U251" t="e">
        <f t="shared" si="53"/>
        <v>#DIV/0!</v>
      </c>
      <c r="V251" t="str">
        <f t="shared" si="54"/>
        <v>0.0000833333333333333-0.0226716443150848i</v>
      </c>
      <c r="W251" t="e">
        <f t="shared" si="55"/>
        <v>#DIV/0!</v>
      </c>
      <c r="X251" t="e">
        <f t="shared" si="56"/>
        <v>#DIV/0!</v>
      </c>
      <c r="Y251" t="str">
        <f t="shared" si="57"/>
        <v>0.00096+0.0499890223039208i</v>
      </c>
      <c r="Z251" t="e">
        <f t="shared" si="58"/>
        <v>#DIV/0!</v>
      </c>
      <c r="AA251" t="e">
        <f t="shared" si="59"/>
        <v>#DIV/0!</v>
      </c>
      <c r="AB251" t="str">
        <f t="shared" si="60"/>
        <v>0.125164435770205-0.00312126859664055i</v>
      </c>
      <c r="AC251" t="str">
        <f t="shared" si="61"/>
        <v>1.69027858469369+0.00672898421953146i</v>
      </c>
      <c r="AD251" t="str">
        <f t="shared" si="62"/>
        <v>0.0740410650330274-0.00214135692637969i</v>
      </c>
      <c r="AE251" t="e">
        <f t="shared" si="63"/>
        <v>#DIV/0!</v>
      </c>
      <c r="AF251" t="str">
        <f t="shared" si="64"/>
        <v>-2.50816889269719-0.532804268148673i</v>
      </c>
      <c r="AG251" t="e">
        <f t="shared" si="65"/>
        <v>#DIV/0!</v>
      </c>
      <c r="AH251" t="e">
        <f t="shared" si="66"/>
        <v>#DIV/0!</v>
      </c>
      <c r="AI251" t="e">
        <f t="shared" si="67"/>
        <v>#DIV/0!</v>
      </c>
      <c r="AJ251" t="e">
        <f t="shared" si="68"/>
        <v>#DIV/0!</v>
      </c>
      <c r="AK251"/>
      <c r="AL251"/>
      <c r="AM251"/>
      <c r="AN251"/>
    </row>
    <row r="252" spans="1:40" x14ac:dyDescent="0.3">
      <c r="A252"/>
      <c r="B252">
        <f t="shared" si="69"/>
        <v>11800</v>
      </c>
      <c r="C252" s="186" t="str">
        <f t="shared" si="37"/>
        <v>-0.0106454286450403+0.0733174751095153i</v>
      </c>
      <c r="D252" s="158" t="str">
        <f t="shared" si="38"/>
        <v>-2.18680590038802+0.26211731492019i</v>
      </c>
      <c r="E252" t="str">
        <f t="shared" si="39"/>
        <v>25693.1525610536-5086.16602703416i</v>
      </c>
      <c r="F252" t="str">
        <f t="shared" si="40"/>
        <v>0.274590123579484+0.0391282601199253i</v>
      </c>
      <c r="G252" t="str">
        <f t="shared" si="35"/>
        <v>0.274590123579484+0.0391282601199253i</v>
      </c>
      <c r="H252" t="str">
        <f t="shared" si="41"/>
        <v>0.323132034804067+0.808728511906026i</v>
      </c>
      <c r="I252" t="str">
        <f t="shared" si="42"/>
        <v>46.3384916404495i</v>
      </c>
      <c r="J252" t="str">
        <f t="shared" si="36"/>
        <v>0.468167681595427+9.88114581582282i</v>
      </c>
      <c r="K252" t="str">
        <f t="shared" si="43"/>
        <v>4.6790830044875+0.221694475826442i</v>
      </c>
      <c r="L252" t="str">
        <f t="shared" si="44"/>
        <v>0.831688319025691-0.0369883655261537i</v>
      </c>
      <c r="M252" t="str">
        <f t="shared" si="45"/>
        <v>5.51077132351319+0.184706110300288i</v>
      </c>
      <c r="N252" t="str">
        <f t="shared" si="46"/>
        <v>-0.150846630106377i</v>
      </c>
      <c r="O252" t="str">
        <f t="shared" si="47"/>
        <v>0.988644204762264-0.15027520217917i</v>
      </c>
      <c r="P252" t="str">
        <f t="shared" si="48"/>
        <v>0.011355795237736+0.15027520217917i</v>
      </c>
      <c r="Q252" t="str">
        <f t="shared" si="49"/>
        <v>-0.011355795237736+0.000571427927206991i</v>
      </c>
      <c r="R252" t="str">
        <f t="shared" si="50"/>
        <v>-0.333249018582071-13.2501182722189i</v>
      </c>
      <c r="S252" t="str">
        <f t="shared" si="51"/>
        <v>0.0165538140034433i</v>
      </c>
      <c r="T252" t="str">
        <f t="shared" si="52"/>
        <v>0.219339993401937-0.00551654227043762i</v>
      </c>
      <c r="U252" t="e">
        <f t="shared" si="53"/>
        <v>#DIV/0!</v>
      </c>
      <c r="V252" t="str">
        <f t="shared" si="54"/>
        <v>0.0000833333333333333-0.0224795117361434i</v>
      </c>
      <c r="W252" t="e">
        <f t="shared" si="55"/>
        <v>#DIV/0!</v>
      </c>
      <c r="X252" t="e">
        <f t="shared" si="56"/>
        <v>#DIV/0!</v>
      </c>
      <c r="Y252" t="str">
        <f t="shared" si="57"/>
        <v>0.00096+0.050416278904809i</v>
      </c>
      <c r="Z252" t="e">
        <f t="shared" si="58"/>
        <v>#DIV/0!</v>
      </c>
      <c r="AA252" t="e">
        <f t="shared" si="59"/>
        <v>#DIV/0!</v>
      </c>
      <c r="AB252" t="str">
        <f t="shared" si="60"/>
        <v>0.125163099382821-0.00314793265804037i</v>
      </c>
      <c r="AC252" t="str">
        <f t="shared" si="61"/>
        <v>1.69032666123764+0.00577085221984972i</v>
      </c>
      <c r="AD252" t="str">
        <f t="shared" si="62"/>
        <v>0.0740394719820293-0.00211509620670991i</v>
      </c>
      <c r="AE252" t="e">
        <f t="shared" si="63"/>
        <v>#DIV/0!</v>
      </c>
      <c r="AF252" t="str">
        <f t="shared" si="64"/>
        <v>-2.50993793519209-0.546611196985836i</v>
      </c>
      <c r="AG252" t="e">
        <f t="shared" si="65"/>
        <v>#DIV/0!</v>
      </c>
      <c r="AH252" t="e">
        <f t="shared" si="66"/>
        <v>#DIV/0!</v>
      </c>
      <c r="AI252" t="e">
        <f t="shared" si="67"/>
        <v>#DIV/0!</v>
      </c>
      <c r="AJ252" t="e">
        <f t="shared" si="68"/>
        <v>#DIV/0!</v>
      </c>
      <c r="AK252"/>
      <c r="AL252"/>
      <c r="AM252"/>
      <c r="AN252"/>
    </row>
    <row r="253" spans="1:40" x14ac:dyDescent="0.3">
      <c r="A253"/>
      <c r="B253">
        <f t="shared" si="69"/>
        <v>11900</v>
      </c>
      <c r="C253" s="186" t="str">
        <f t="shared" si="37"/>
        <v>-0.0106416923819778+0.0727108585453553i</v>
      </c>
      <c r="D253" s="158" t="str">
        <f t="shared" si="38"/>
        <v>-2.18705185874738+0.254939293819799i</v>
      </c>
      <c r="E253" t="str">
        <f t="shared" si="39"/>
        <v>25676.671868001-5125.9789951415i</v>
      </c>
      <c r="F253" t="str">
        <f t="shared" si="40"/>
        <v>0.27462594136768+0.0394579071775555i</v>
      </c>
      <c r="G253" t="str">
        <f t="shared" si="35"/>
        <v>0.27462594136768+0.0394579071775555i</v>
      </c>
      <c r="H253" t="str">
        <f t="shared" si="41"/>
        <v>0.324668653063252+0.815270043640735i</v>
      </c>
      <c r="I253" t="str">
        <f t="shared" si="42"/>
        <v>46.7311907221482i</v>
      </c>
      <c r="J253" t="str">
        <f t="shared" si="36"/>
        <v>0.459115379134792+9.96488433968573i</v>
      </c>
      <c r="K253" t="str">
        <f t="shared" si="43"/>
        <v>4.67965312545518+0.215607190778536i</v>
      </c>
      <c r="L253" t="str">
        <f t="shared" si="44"/>
        <v>0.831660375495753-0.0373005729633019i</v>
      </c>
      <c r="M253" t="str">
        <f t="shared" si="45"/>
        <v>5.51131350095093+0.178306617815234i</v>
      </c>
      <c r="N253" t="str">
        <f t="shared" si="46"/>
        <v>-0.152124991378465i</v>
      </c>
      <c r="O253" t="str">
        <f t="shared" si="47"/>
        <v>0.988451290991169-0.151538923507764i</v>
      </c>
      <c r="P253" t="str">
        <f t="shared" si="48"/>
        <v>0.011548709008831+0.151538923507764i</v>
      </c>
      <c r="Q253" t="str">
        <f t="shared" si="49"/>
        <v>-0.011548709008831+0.000586067870701007i</v>
      </c>
      <c r="R253" t="str">
        <f t="shared" si="50"/>
        <v>-0.333247582803959-13.1386312611225i</v>
      </c>
      <c r="S253" t="str">
        <f t="shared" si="51"/>
        <v>0.0166941005627946i</v>
      </c>
      <c r="T253" t="str">
        <f t="shared" si="52"/>
        <v>0.219337631530656-0.00556326865963751i</v>
      </c>
      <c r="U253" t="e">
        <f t="shared" si="53"/>
        <v>#DIV/0!</v>
      </c>
      <c r="V253" t="str">
        <f t="shared" si="54"/>
        <v>0.0000833333333333333-0.0222906082761758i</v>
      </c>
      <c r="W253" t="e">
        <f t="shared" si="55"/>
        <v>#DIV/0!</v>
      </c>
      <c r="X253" t="e">
        <f t="shared" si="56"/>
        <v>#DIV/0!</v>
      </c>
      <c r="Y253" t="str">
        <f t="shared" si="57"/>
        <v>0.00096+0.0508435355056972i</v>
      </c>
      <c r="Z253" t="e">
        <f t="shared" si="58"/>
        <v>#DIV/0!</v>
      </c>
      <c r="AA253" t="e">
        <f t="shared" si="59"/>
        <v>#DIV/0!</v>
      </c>
      <c r="AB253" t="str">
        <f t="shared" si="60"/>
        <v>0.125161751616163-0.00317459637588096i</v>
      </c>
      <c r="AC253" t="str">
        <f t="shared" si="61"/>
        <v>1.69037170302754+0.00482097274404579i</v>
      </c>
      <c r="AD253" t="str">
        <f t="shared" si="62"/>
        <v>0.0740379641923127-0.0020892040353915i</v>
      </c>
      <c r="AE253" t="e">
        <f t="shared" si="63"/>
        <v>#DIV/0!</v>
      </c>
      <c r="AF253" t="str">
        <f t="shared" si="64"/>
        <v>-2.51172051181063-0.560330749820936i</v>
      </c>
      <c r="AG253" t="e">
        <f t="shared" si="65"/>
        <v>#DIV/0!</v>
      </c>
      <c r="AH253" t="e">
        <f t="shared" si="66"/>
        <v>#DIV/0!</v>
      </c>
      <c r="AI253" t="e">
        <f t="shared" si="67"/>
        <v>#DIV/0!</v>
      </c>
      <c r="AJ253" t="e">
        <f t="shared" si="68"/>
        <v>#DIV/0!</v>
      </c>
      <c r="AK253"/>
      <c r="AL253"/>
      <c r="AM253"/>
      <c r="AN253"/>
    </row>
    <row r="254" spans="1:40" x14ac:dyDescent="0.3">
      <c r="A254"/>
      <c r="B254">
        <f t="shared" si="69"/>
        <v>12000</v>
      </c>
      <c r="C254" s="186" t="str">
        <f t="shared" si="37"/>
        <v>-0.0106380319817778+0.0721144305100503i</v>
      </c>
      <c r="D254" s="158" t="str">
        <f t="shared" si="38"/>
        <v>-2.18730068858685+0.247839761431737i</v>
      </c>
      <c r="E254" t="str">
        <f t="shared" si="39"/>
        <v>25660.0734947634-5165.71297630081i</v>
      </c>
      <c r="F254" t="str">
        <f t="shared" si="40"/>
        <v>0.274662057833898+0.0397875051059107i</v>
      </c>
      <c r="G254" t="str">
        <f t="shared" si="35"/>
        <v>0.274662057833898+0.0397875051059107i</v>
      </c>
      <c r="H254" t="str">
        <f t="shared" si="41"/>
        <v>0.326215860501915+0.821804650847631i</v>
      </c>
      <c r="I254" t="str">
        <f t="shared" si="42"/>
        <v>47.1238898038469i</v>
      </c>
      <c r="J254" t="str">
        <f t="shared" si="36"/>
        <v>0.449986685936092+10.0486228635486i</v>
      </c>
      <c r="K254" t="str">
        <f t="shared" si="43"/>
        <v>4.68020150937461+0.209583780316425i</v>
      </c>
      <c r="L254" t="str">
        <f t="shared" si="44"/>
        <v>0.831632198056931-0.0376127487576491i</v>
      </c>
      <c r="M254" t="str">
        <f t="shared" si="45"/>
        <v>5.51183370743154+0.171971031558776i</v>
      </c>
      <c r="N254" t="str">
        <f t="shared" si="46"/>
        <v>-0.153403352650553i</v>
      </c>
      <c r="O254" t="str">
        <f t="shared" si="47"/>
        <v>0.988256761885739-0.15280239719034i</v>
      </c>
      <c r="P254" t="str">
        <f t="shared" si="48"/>
        <v>0.011743238114261+0.15280239719034i</v>
      </c>
      <c r="Q254" t="str">
        <f t="shared" si="49"/>
        <v>-0.011743238114261+0.000600955460212993i</v>
      </c>
      <c r="R254" t="str">
        <f t="shared" si="50"/>
        <v>-0.333246134887274-13.0290011822965i</v>
      </c>
      <c r="S254" t="str">
        <f t="shared" si="51"/>
        <v>0.0168343871221457i</v>
      </c>
      <c r="T254" t="str">
        <f t="shared" si="52"/>
        <v>0.219335249717673-0.00560999444165115i</v>
      </c>
      <c r="U254" t="e">
        <f t="shared" si="53"/>
        <v>#DIV/0!</v>
      </c>
      <c r="V254" t="str">
        <f t="shared" si="54"/>
        <v>0.0000833333333333333-0.0221048532072077i</v>
      </c>
      <c r="W254" t="e">
        <f t="shared" si="55"/>
        <v>#DIV/0!</v>
      </c>
      <c r="X254" t="e">
        <f t="shared" si="56"/>
        <v>#DIV/0!</v>
      </c>
      <c r="Y254" t="str">
        <f t="shared" si="57"/>
        <v>0.00096+0.0512707921065854i</v>
      </c>
      <c r="Z254" t="e">
        <f t="shared" si="58"/>
        <v>#DIV/0!</v>
      </c>
      <c r="AA254" t="e">
        <f t="shared" si="59"/>
        <v>#DIV/0!</v>
      </c>
      <c r="AB254" t="str">
        <f t="shared" si="60"/>
        <v>0.12516039247007-0.00320125974723976i</v>
      </c>
      <c r="AC254" t="str">
        <f t="shared" si="61"/>
        <v>1.69041379399291+0.00387915042229931i</v>
      </c>
      <c r="AD254" t="str">
        <f t="shared" si="62"/>
        <v>0.0740365392325761-0.00206367141114563i</v>
      </c>
      <c r="AE254" t="e">
        <f t="shared" si="63"/>
        <v>#DIV/0!</v>
      </c>
      <c r="AF254" t="str">
        <f t="shared" si="64"/>
        <v>-2.51351654908876-0.573964889415894i</v>
      </c>
      <c r="AG254" t="e">
        <f t="shared" si="65"/>
        <v>#DIV/0!</v>
      </c>
      <c r="AH254" t="e">
        <f t="shared" si="66"/>
        <v>#DIV/0!</v>
      </c>
      <c r="AI254" t="e">
        <f t="shared" si="67"/>
        <v>#DIV/0!</v>
      </c>
      <c r="AJ254" t="e">
        <f t="shared" si="68"/>
        <v>#DIV/0!</v>
      </c>
      <c r="AK254"/>
      <c r="AL254"/>
      <c r="AM254"/>
      <c r="AN254"/>
    </row>
    <row r="255" spans="1:40" x14ac:dyDescent="0.3">
      <c r="A255"/>
      <c r="B255">
        <f t="shared" si="69"/>
        <v>12100</v>
      </c>
      <c r="C255" s="186" t="str">
        <f t="shared" si="37"/>
        <v>-0.0106344448066042+0.0715279383788708i</v>
      </c>
      <c r="D255" s="158" t="str">
        <f t="shared" si="38"/>
        <v>-2.18755236899492+0.240816784068544i</v>
      </c>
      <c r="E255" t="str">
        <f t="shared" si="39"/>
        <v>25643.3579386032-5205.36747918729i</v>
      </c>
      <c r="F255" t="str">
        <f t="shared" si="40"/>
        <v>0.274698472888385+0.0401170535003651i</v>
      </c>
      <c r="G255" t="str">
        <f t="shared" si="35"/>
        <v>0.274698472888385+0.0401170535003651i</v>
      </c>
      <c r="H255" t="str">
        <f t="shared" si="41"/>
        <v>0.327773605290157+0.828332296957623i</v>
      </c>
      <c r="I255" t="str">
        <f t="shared" si="42"/>
        <v>47.5165888855456i</v>
      </c>
      <c r="J255" t="str">
        <f t="shared" si="36"/>
        <v>0.440781601999328+10.1323613874115i</v>
      </c>
      <c r="K255" t="str">
        <f t="shared" si="43"/>
        <v>4.6807287972505+0.203622735006251i</v>
      </c>
      <c r="L255" t="str">
        <f t="shared" si="44"/>
        <v>0.831603786756967-0.0379248926468938i</v>
      </c>
      <c r="M255" t="str">
        <f t="shared" si="45"/>
        <v>5.51233258400747+0.165697842359357i</v>
      </c>
      <c r="N255" t="str">
        <f t="shared" si="46"/>
        <v>-0.154681713922641i</v>
      </c>
      <c r="O255" t="str">
        <f t="shared" si="47"/>
        <v>0.988060617763875-0.15406562116212i</v>
      </c>
      <c r="P255" t="str">
        <f t="shared" si="48"/>
        <v>0.011939382236125+0.15406562116212i</v>
      </c>
      <c r="Q255" t="str">
        <f t="shared" si="49"/>
        <v>-0.011939382236125+0.000616092760520992i</v>
      </c>
      <c r="R255" t="str">
        <f t="shared" si="50"/>
        <v>-0.333244674831326-12.9211819960825i</v>
      </c>
      <c r="S255" t="str">
        <f t="shared" si="51"/>
        <v>0.016974673681497i</v>
      </c>
      <c r="T255" t="str">
        <f t="shared" si="52"/>
        <v>0.219332847962735-0.00565671961135834i</v>
      </c>
      <c r="U255" t="e">
        <f t="shared" si="53"/>
        <v>#DIV/0!</v>
      </c>
      <c r="V255" t="str">
        <f t="shared" si="54"/>
        <v>0.0000833333333333333-0.021922168469958i</v>
      </c>
      <c r="W255" t="e">
        <f t="shared" si="55"/>
        <v>#DIV/0!</v>
      </c>
      <c r="X255" t="e">
        <f t="shared" si="56"/>
        <v>#DIV/0!</v>
      </c>
      <c r="Y255" t="str">
        <f t="shared" si="57"/>
        <v>0.00096+0.0516980487074736i</v>
      </c>
      <c r="Z255" t="e">
        <f t="shared" si="58"/>
        <v>#DIV/0!</v>
      </c>
      <c r="AA255" t="e">
        <f t="shared" si="59"/>
        <v>#DIV/0!</v>
      </c>
      <c r="AB255" t="str">
        <f t="shared" si="60"/>
        <v>0.125159021944397-0.00322792276919501i</v>
      </c>
      <c r="AC255" t="str">
        <f t="shared" si="61"/>
        <v>1.69045301468476+0.00294519602870072i</v>
      </c>
      <c r="AD255" t="str">
        <f t="shared" si="62"/>
        <v>0.0740351947706691-0.00203848962430954i</v>
      </c>
      <c r="AE255" t="e">
        <f t="shared" si="63"/>
        <v>#DIV/0!</v>
      </c>
      <c r="AF255" t="str">
        <f t="shared" si="64"/>
        <v>-2.51532597428508-0.587515512889079i</v>
      </c>
      <c r="AG255" t="e">
        <f t="shared" si="65"/>
        <v>#DIV/0!</v>
      </c>
      <c r="AH255" t="e">
        <f t="shared" si="66"/>
        <v>#DIV/0!</v>
      </c>
      <c r="AI255" t="e">
        <f t="shared" si="67"/>
        <v>#DIV/0!</v>
      </c>
      <c r="AJ255" t="e">
        <f t="shared" si="68"/>
        <v>#DIV/0!</v>
      </c>
      <c r="AK255"/>
      <c r="AL255"/>
      <c r="AM255"/>
      <c r="AN255"/>
    </row>
    <row r="256" spans="1:40" x14ac:dyDescent="0.3">
      <c r="A256"/>
      <c r="B256">
        <f t="shared" si="69"/>
        <v>12200</v>
      </c>
      <c r="C256" s="186" t="str">
        <f t="shared" si="37"/>
        <v>-0.0106309283263458+0.0709511378094009i</v>
      </c>
      <c r="D256" s="158" t="str">
        <f t="shared" si="38"/>
        <v>-2.18780687988037+0.233868491538926i</v>
      </c>
      <c r="E256" t="str">
        <f t="shared" si="39"/>
        <v>25626.5256992918-5244.94201632649i</v>
      </c>
      <c r="F256" t="str">
        <f t="shared" si="40"/>
        <v>0.274735186440658+0.0404465519564975i</v>
      </c>
      <c r="G256" t="str">
        <f t="shared" si="35"/>
        <v>0.274735186440658+0.0404465519564975i</v>
      </c>
      <c r="H256" t="str">
        <f t="shared" si="41"/>
        <v>0.32934183546345+0.83485294596467i</v>
      </c>
      <c r="I256" t="str">
        <f t="shared" si="42"/>
        <v>47.9092879672444i</v>
      </c>
      <c r="J256" t="str">
        <f t="shared" si="36"/>
        <v>0.4315001273245+10.2160999112744i</v>
      </c>
      <c r="K256" t="str">
        <f t="shared" si="43"/>
        <v>4.68123560446406+0.197722592467309i</v>
      </c>
      <c r="L256" t="str">
        <f t="shared" si="44"/>
        <v>0.831575141643991-0.0382370043688244i</v>
      </c>
      <c r="M256" t="str">
        <f t="shared" si="45"/>
        <v>5.51281074610805+0.159485588098485i</v>
      </c>
      <c r="N256" t="str">
        <f t="shared" si="46"/>
        <v>-0.155960075194729i</v>
      </c>
      <c r="O256" t="str">
        <f t="shared" si="47"/>
        <v>0.987862858946117-0.155328593358735i</v>
      </c>
      <c r="P256" t="str">
        <f t="shared" si="48"/>
        <v>0.012137141053883+0.155328593358735i</v>
      </c>
      <c r="Q256" t="str">
        <f t="shared" si="49"/>
        <v>-0.012137141053883+0.000631481835993986i</v>
      </c>
      <c r="R256" t="str">
        <f t="shared" si="50"/>
        <v>-0.333243202636492-12.8151291723191i</v>
      </c>
      <c r="S256" t="str">
        <f t="shared" si="51"/>
        <v>0.0171149602408482i</v>
      </c>
      <c r="T256" t="str">
        <f t="shared" si="52"/>
        <v>0.219330426265575-0.00570344416365648i</v>
      </c>
      <c r="U256" t="e">
        <f t="shared" si="53"/>
        <v>#DIV/0!</v>
      </c>
      <c r="V256" t="str">
        <f t="shared" si="54"/>
        <v>0.0000833333333333333-0.0217424785644666i</v>
      </c>
      <c r="W256" t="e">
        <f t="shared" si="55"/>
        <v>#DIV/0!</v>
      </c>
      <c r="X256" t="e">
        <f t="shared" si="56"/>
        <v>#DIV/0!</v>
      </c>
      <c r="Y256" t="str">
        <f t="shared" si="57"/>
        <v>0.00096+0.0521253053083618i</v>
      </c>
      <c r="Z256" t="e">
        <f t="shared" si="58"/>
        <v>#DIV/0!</v>
      </c>
      <c r="AA256" t="e">
        <f t="shared" si="59"/>
        <v>#DIV/0!</v>
      </c>
      <c r="AB256" t="str">
        <f t="shared" si="60"/>
        <v>0.125157640038993-0.00325458543883499i</v>
      </c>
      <c r="AC256" t="str">
        <f t="shared" si="61"/>
        <v>1.69048944243721+0.00201892624530097i</v>
      </c>
      <c r="AD256" t="str">
        <f t="shared" si="62"/>
        <v>0.0740339285687747-0.00201365024519617i</v>
      </c>
      <c r="AE256" t="e">
        <f t="shared" si="63"/>
        <v>#DIV/0!</v>
      </c>
      <c r="AF256" t="str">
        <f t="shared" si="64"/>
        <v>-2.51714871534382-0.600984454425744i</v>
      </c>
      <c r="AG256" t="e">
        <f t="shared" si="65"/>
        <v>#DIV/0!</v>
      </c>
      <c r="AH256" t="e">
        <f t="shared" si="66"/>
        <v>#DIV/0!</v>
      </c>
      <c r="AI256" t="e">
        <f t="shared" si="67"/>
        <v>#DIV/0!</v>
      </c>
      <c r="AJ256" t="e">
        <f t="shared" si="68"/>
        <v>#DIV/0!</v>
      </c>
      <c r="AK256"/>
      <c r="AL256"/>
      <c r="AM256"/>
      <c r="AN256"/>
    </row>
    <row r="257" spans="1:40" x14ac:dyDescent="0.3">
      <c r="A257"/>
      <c r="B257">
        <f t="shared" si="69"/>
        <v>12300</v>
      </c>
      <c r="C257" s="186" t="str">
        <f t="shared" si="37"/>
        <v>-0.0106274801133833+0.0703837924048736i</v>
      </c>
      <c r="D257" s="158" t="str">
        <f t="shared" si="38"/>
        <v>-2.18806420193216+0.226993074566652i</v>
      </c>
      <c r="E257" t="str">
        <f t="shared" si="39"/>
        <v>25609.5772790745-5284.43610410812i</v>
      </c>
      <c r="F257" t="str">
        <f t="shared" si="40"/>
        <v>0.274772198399508+0.0407760000700929i</v>
      </c>
      <c r="G257" t="str">
        <f t="shared" si="35"/>
        <v>0.274772198399508+0.0407760000700929i</v>
      </c>
      <c r="H257" t="str">
        <f t="shared" si="41"/>
        <v>0.330920498928231+0.841366562422919i</v>
      </c>
      <c r="I257" t="str">
        <f t="shared" si="42"/>
        <v>48.3019870489431i</v>
      </c>
      <c r="J257" t="str">
        <f t="shared" si="36"/>
        <v>0.422142261911607+10.2998384351373i</v>
      </c>
      <c r="K257" t="str">
        <f t="shared" si="43"/>
        <v>4.68172252198977+0.191881935578044i</v>
      </c>
      <c r="L257" t="str">
        <f t="shared" si="44"/>
        <v>0.831546262766527-0.0385490836613204i</v>
      </c>
      <c r="M257" t="str">
        <f t="shared" si="45"/>
        <v>5.5132687847563+0.153332851916724i</v>
      </c>
      <c r="N257" t="str">
        <f t="shared" si="46"/>
        <v>-0.157238436466817i</v>
      </c>
      <c r="O257" t="str">
        <f t="shared" si="47"/>
        <v>0.987663485755645-0.156591311716225i</v>
      </c>
      <c r="P257" t="str">
        <f t="shared" si="48"/>
        <v>0.012336514244355+0.156591311716225i</v>
      </c>
      <c r="Q257" t="str">
        <f t="shared" si="49"/>
        <v>-0.012336514244355+0.000647124750592004i</v>
      </c>
      <c r="R257" t="str">
        <f t="shared" si="50"/>
        <v>-0.333241718300358-12.7107996289811i</v>
      </c>
      <c r="S257" t="str">
        <f t="shared" si="51"/>
        <v>0.0172552468001993i</v>
      </c>
      <c r="T257" t="str">
        <f t="shared" si="52"/>
        <v>0.219327984625951-0.00575016809339517i</v>
      </c>
      <c r="U257" t="e">
        <f t="shared" si="53"/>
        <v>#DIV/0!</v>
      </c>
      <c r="V257" t="str">
        <f t="shared" si="54"/>
        <v>0.0000833333333333333-0.0215657104460563i</v>
      </c>
      <c r="W257" t="e">
        <f t="shared" si="55"/>
        <v>#DIV/0!</v>
      </c>
      <c r="X257" t="e">
        <f t="shared" si="56"/>
        <v>#DIV/0!</v>
      </c>
      <c r="Y257" t="str">
        <f t="shared" si="57"/>
        <v>0.00096+0.0525525619092501i</v>
      </c>
      <c r="Z257" t="e">
        <f t="shared" si="58"/>
        <v>#DIV/0!</v>
      </c>
      <c r="AA257" t="e">
        <f t="shared" si="59"/>
        <v>#DIV/0!</v>
      </c>
      <c r="AB257" t="str">
        <f t="shared" si="60"/>
        <v>0.125156246753718-0.00328124775322069i</v>
      </c>
      <c r="AC257" t="str">
        <f t="shared" si="61"/>
        <v>1.69052315152038+0.00110016343705744i</v>
      </c>
      <c r="AD257" t="str">
        <f t="shared" si="62"/>
        <v>0.0740327384788761-0.00198914511298832i</v>
      </c>
      <c r="AE257" t="e">
        <f t="shared" si="63"/>
        <v>#DIV/0!</v>
      </c>
      <c r="AF257" t="str">
        <f t="shared" si="64"/>
        <v>-2.51898470086039-0.614373487856267i</v>
      </c>
      <c r="AG257" t="e">
        <f t="shared" si="65"/>
        <v>#DIV/0!</v>
      </c>
      <c r="AH257" t="e">
        <f t="shared" si="66"/>
        <v>#DIV/0!</v>
      </c>
      <c r="AI257" t="e">
        <f t="shared" si="67"/>
        <v>#DIV/0!</v>
      </c>
      <c r="AJ257" t="e">
        <f t="shared" si="68"/>
        <v>#DIV/0!</v>
      </c>
      <c r="AK257"/>
      <c r="AL257"/>
      <c r="AM257"/>
      <c r="AN257"/>
    </row>
    <row r="258" spans="1:40" x14ac:dyDescent="0.3">
      <c r="A258"/>
      <c r="B258">
        <f t="shared" si="69"/>
        <v>12400</v>
      </c>
      <c r="C258" s="186" t="str">
        <f t="shared" si="37"/>
        <v>-0.0106240978376515+0.0698256733937937i</v>
      </c>
      <c r="D258" s="158" t="str">
        <f t="shared" si="38"/>
        <v>-2.18832431658167+0.220188782334306i</v>
      </c>
      <c r="E258" t="str">
        <f t="shared" si="39"/>
        <v>25592.5131826349-5323.84926279946i</v>
      </c>
      <c r="F258" t="str">
        <f t="shared" si="40"/>
        <v>0.274809508673+0.0411053974371451i</v>
      </c>
      <c r="G258" t="str">
        <f t="shared" si="35"/>
        <v>0.274809508673+0.0411053974371451i</v>
      </c>
      <c r="H258" t="str">
        <f t="shared" si="41"/>
        <v>0.33250954346744+0.847873111443859i</v>
      </c>
      <c r="I258" t="str">
        <f t="shared" si="42"/>
        <v>48.6946861306418i</v>
      </c>
      <c r="J258" t="str">
        <f t="shared" si="36"/>
        <v>0.41270800576065+10.3835769590002i</v>
      </c>
      <c r="K258" t="str">
        <f t="shared" si="43"/>
        <v>4.6821901175458+0.186099390762411i</v>
      </c>
      <c r="L258" t="str">
        <f t="shared" si="44"/>
        <v>0.831517150173488-0.0388611302623524i</v>
      </c>
      <c r="M258" t="str">
        <f t="shared" si="45"/>
        <v>5.51370726771929+0.147238260500059i</v>
      </c>
      <c r="N258" t="str">
        <f t="shared" si="46"/>
        <v>-0.158516797738905i</v>
      </c>
      <c r="O258" t="str">
        <f t="shared" si="47"/>
        <v>0.987462498518276-0.157853774171047i</v>
      </c>
      <c r="P258" t="str">
        <f t="shared" si="48"/>
        <v>0.0125375014817239+0.157853774171047i</v>
      </c>
      <c r="Q258" t="str">
        <f t="shared" si="49"/>
        <v>-0.0125375014817239+0.000663023567857995i</v>
      </c>
      <c r="R258" t="str">
        <f t="shared" si="50"/>
        <v>-0.33324022182305-12.6081516737846i</v>
      </c>
      <c r="S258" t="str">
        <f t="shared" si="51"/>
        <v>0.0173955333595506i</v>
      </c>
      <c r="T258" t="str">
        <f t="shared" si="52"/>
        <v>0.219325523043594-0.00579689139546691i</v>
      </c>
      <c r="U258" t="e">
        <f t="shared" si="53"/>
        <v>#DIV/0!</v>
      </c>
      <c r="V258" t="str">
        <f t="shared" si="54"/>
        <v>0.0000833333333333333-0.02139179342633i</v>
      </c>
      <c r="W258" t="e">
        <f t="shared" si="55"/>
        <v>#DIV/0!</v>
      </c>
      <c r="X258" t="e">
        <f t="shared" si="56"/>
        <v>#DIV/0!</v>
      </c>
      <c r="Y258" t="str">
        <f t="shared" si="57"/>
        <v>0.00096+0.0529798185101383i</v>
      </c>
      <c r="Z258" t="e">
        <f t="shared" si="58"/>
        <v>#DIV/0!</v>
      </c>
      <c r="AA258" t="e">
        <f t="shared" si="59"/>
        <v>#DIV/0!</v>
      </c>
      <c r="AB258" t="str">
        <f t="shared" si="60"/>
        <v>0.12515484208842-0.00330790970943759i</v>
      </c>
      <c r="AC258" t="str">
        <f t="shared" si="61"/>
        <v>1.69055421328469+0.000188735436373287i</v>
      </c>
      <c r="AD258" t="str">
        <f t="shared" si="62"/>
        <v>0.0740316224384619-0.00196496632518494i</v>
      </c>
      <c r="AE258" t="e">
        <f t="shared" si="63"/>
        <v>#DIV/0!</v>
      </c>
      <c r="AF258" t="str">
        <f t="shared" si="64"/>
        <v>-2.52083386004911-0.627684329109553i</v>
      </c>
      <c r="AG258" t="e">
        <f t="shared" si="65"/>
        <v>#DIV/0!</v>
      </c>
      <c r="AH258" t="e">
        <f t="shared" si="66"/>
        <v>#DIV/0!</v>
      </c>
      <c r="AI258" t="e">
        <f t="shared" si="67"/>
        <v>#DIV/0!</v>
      </c>
      <c r="AJ258" t="e">
        <f t="shared" si="68"/>
        <v>#DIV/0!</v>
      </c>
      <c r="AK258"/>
      <c r="AL258"/>
      <c r="AM258"/>
      <c r="AN258"/>
    </row>
    <row r="259" spans="1:40" x14ac:dyDescent="0.3">
      <c r="A259"/>
      <c r="B259">
        <f t="shared" si="69"/>
        <v>12500</v>
      </c>
      <c r="C259" s="186" t="str">
        <f t="shared" si="37"/>
        <v>-0.0106207792619749+0.0692765593249379i</v>
      </c>
      <c r="D259" s="158" t="str">
        <f t="shared" si="38"/>
        <v>-2.18858720596673+0.213453920144958i</v>
      </c>
      <c r="E259" t="str">
        <f t="shared" si="39"/>
        <v>25575.3339170604-5363.18101655844i</v>
      </c>
      <c r="F259" t="str">
        <f t="shared" si="40"/>
        <v>0.274847117168468+0.0414347436538564i</v>
      </c>
      <c r="G259" t="str">
        <f t="shared" si="35"/>
        <v>0.274847117168468+0.0414347436538564i</v>
      </c>
      <c r="H259" t="str">
        <f t="shared" si="41"/>
        <v>0.334108916746018+0.854372558693449i</v>
      </c>
      <c r="I259" t="str">
        <f t="shared" si="42"/>
        <v>49.0873852123405i</v>
      </c>
      <c r="J259" t="str">
        <f t="shared" si="36"/>
        <v>0.403197358871628+10.4673154828631i</v>
      </c>
      <c r="K259" t="str">
        <f t="shared" si="43"/>
        <v>4.68263893668162+0.18037362635248i</v>
      </c>
      <c r="L259" t="str">
        <f t="shared" si="44"/>
        <v>0.831487803914178-0.0391731439099831i</v>
      </c>
      <c r="M259" t="str">
        <f t="shared" si="45"/>
        <v>5.5141267405958+0.141200482442497i</v>
      </c>
      <c r="N259" t="str">
        <f t="shared" si="46"/>
        <v>-0.159795159010993i</v>
      </c>
      <c r="O259" t="str">
        <f t="shared" si="47"/>
        <v>0.987259897562464-0.159115978660076i</v>
      </c>
      <c r="P259" t="str">
        <f t="shared" si="48"/>
        <v>0.012740102437536+0.159115978660076i</v>
      </c>
      <c r="Q259" t="str">
        <f t="shared" si="49"/>
        <v>-0.012740102437536+0.000679180350916991i</v>
      </c>
      <c r="R259" t="str">
        <f t="shared" si="50"/>
        <v>-0.333238713204463-12.507144948598i</v>
      </c>
      <c r="S259" t="str">
        <f t="shared" si="51"/>
        <v>0.0175358199189017i</v>
      </c>
      <c r="T259" t="str">
        <f t="shared" si="52"/>
        <v>0.219323041518216-0.00584361406475999i</v>
      </c>
      <c r="U259" t="e">
        <f t="shared" si="53"/>
        <v>#DIV/0!</v>
      </c>
      <c r="V259" t="str">
        <f t="shared" si="54"/>
        <v>0.0000833333333333333-0.0212206590789194i</v>
      </c>
      <c r="W259" t="e">
        <f t="shared" si="55"/>
        <v>#DIV/0!</v>
      </c>
      <c r="X259" t="e">
        <f t="shared" si="56"/>
        <v>#DIV/0!</v>
      </c>
      <c r="Y259" t="str">
        <f t="shared" si="57"/>
        <v>0.00096+0.0534070751110265i</v>
      </c>
      <c r="Z259" t="e">
        <f t="shared" si="58"/>
        <v>#DIV/0!</v>
      </c>
      <c r="AA259" t="e">
        <f t="shared" si="59"/>
        <v>#DIV/0!</v>
      </c>
      <c r="AB259" t="str">
        <f t="shared" si="60"/>
        <v>0.125153426042934-0.00333457130456878i</v>
      </c>
      <c r="AC259" t="str">
        <f t="shared" si="61"/>
        <v>1.69058269629747-0.000715524662352481i</v>
      </c>
      <c r="AD259" t="str">
        <f t="shared" si="62"/>
        <v>0.0740305784664734-0.00194110622751244i</v>
      </c>
      <c r="AE259" t="e">
        <f t="shared" si="63"/>
        <v>#DIV/0!</v>
      </c>
      <c r="AF259" t="str">
        <f t="shared" si="64"/>
        <v>-2.52269612271275-0.640918638548491i</v>
      </c>
      <c r="AG259" t="e">
        <f t="shared" si="65"/>
        <v>#DIV/0!</v>
      </c>
      <c r="AH259" t="e">
        <f t="shared" si="66"/>
        <v>#DIV/0!</v>
      </c>
      <c r="AI259" t="e">
        <f t="shared" si="67"/>
        <v>#DIV/0!</v>
      </c>
      <c r="AJ259" t="e">
        <f t="shared" si="68"/>
        <v>#DIV/0!</v>
      </c>
      <c r="AK259"/>
      <c r="AL259"/>
      <c r="AM259"/>
      <c r="AN259"/>
    </row>
    <row r="260" spans="1:40" x14ac:dyDescent="0.3">
      <c r="A260"/>
      <c r="B260">
        <f t="shared" si="69"/>
        <v>12600</v>
      </c>
      <c r="C260" s="186" t="str">
        <f t="shared" si="37"/>
        <v>-0.0106175222376636+0.0687362357768802i</v>
      </c>
      <c r="D260" s="158" t="str">
        <f t="shared" si="38"/>
        <v>-2.1888528528981+0.206786847195167i</v>
      </c>
      <c r="E260" t="str">
        <f t="shared" si="39"/>
        <v>25558.0399918061-5402.43089344629i</v>
      </c>
      <c r="F260" t="str">
        <f t="shared" si="40"/>
        <v>0.274885023792523+0.041764038316641i</v>
      </c>
      <c r="G260" t="str">
        <f t="shared" si="35"/>
        <v>0.274885023792523+0.041764038316641i</v>
      </c>
      <c r="H260" t="str">
        <f t="shared" si="41"/>
        <v>0.335718566316444+0.860864870389509i</v>
      </c>
      <c r="I260" t="str">
        <f t="shared" si="42"/>
        <v>49.4800842940392i</v>
      </c>
      <c r="J260" t="str">
        <f t="shared" si="36"/>
        <v>0.393610321244542+10.5510540067261i</v>
      </c>
      <c r="K260" t="str">
        <f t="shared" si="43"/>
        <v>4.68306950380707+0.174703351023409i</v>
      </c>
      <c r="L260" t="str">
        <f t="shared" si="44"/>
        <v>0.831458224038292-0.0394851243423684i</v>
      </c>
      <c r="M260" t="str">
        <f t="shared" si="45"/>
        <v>5.51452772784536+0.135218226681041i</v>
      </c>
      <c r="N260" t="str">
        <f t="shared" si="46"/>
        <v>-0.161073520283081i</v>
      </c>
      <c r="O260" t="str">
        <f t="shared" si="47"/>
        <v>0.9870556832193-0.160377923120609i</v>
      </c>
      <c r="P260" t="str">
        <f t="shared" si="48"/>
        <v>0.0129443167807+0.160377923120609i</v>
      </c>
      <c r="Q260" t="str">
        <f t="shared" si="49"/>
        <v>-0.0129443167807+0.000695597162472i</v>
      </c>
      <c r="R260" t="str">
        <f t="shared" si="50"/>
        <v>-0.333237192444834-12.4077403765005i</v>
      </c>
      <c r="S260" t="str">
        <f t="shared" si="51"/>
        <v>0.017676106478253i</v>
      </c>
      <c r="T260" t="str">
        <f t="shared" si="52"/>
        <v>0.219320540049542-0.00589033609616897i</v>
      </c>
      <c r="U260" t="e">
        <f t="shared" si="53"/>
        <v>#DIV/0!</v>
      </c>
      <c r="V260" t="str">
        <f t="shared" si="54"/>
        <v>0.0000833333333333333-0.0210522411497216i</v>
      </c>
      <c r="W260" t="e">
        <f t="shared" si="55"/>
        <v>#DIV/0!</v>
      </c>
      <c r="X260" t="e">
        <f t="shared" si="56"/>
        <v>#DIV/0!</v>
      </c>
      <c r="Y260" t="str">
        <f t="shared" si="57"/>
        <v>0.00096+0.0538343317119147i</v>
      </c>
      <c r="Z260" t="e">
        <f t="shared" si="58"/>
        <v>#DIV/0!</v>
      </c>
      <c r="AA260" t="e">
        <f t="shared" si="59"/>
        <v>#DIV/0!</v>
      </c>
      <c r="AB260" t="str">
        <f t="shared" si="60"/>
        <v>0.125151998617104-0.00336123253570092i</v>
      </c>
      <c r="AC260" t="str">
        <f t="shared" si="61"/>
        <v>1.69060866647222-0.00161277869926579i</v>
      </c>
      <c r="AD260" t="str">
        <f t="shared" si="62"/>
        <v>0.0740296046594866-0.00191755740431389i</v>
      </c>
      <c r="AE260" t="e">
        <f t="shared" si="63"/>
        <v>#DIV/0!</v>
      </c>
      <c r="AF260" t="str">
        <f t="shared" si="64"/>
        <v>-2.52457141921454-0.654078023194342i</v>
      </c>
      <c r="AG260" t="e">
        <f t="shared" si="65"/>
        <v>#DIV/0!</v>
      </c>
      <c r="AH260" t="e">
        <f t="shared" si="66"/>
        <v>#DIV/0!</v>
      </c>
      <c r="AI260" t="e">
        <f t="shared" si="67"/>
        <v>#DIV/0!</v>
      </c>
      <c r="AJ260" t="e">
        <f t="shared" si="68"/>
        <v>#DIV/0!</v>
      </c>
      <c r="AK260"/>
      <c r="AL260"/>
      <c r="AM260"/>
      <c r="AN260"/>
    </row>
    <row r="261" spans="1:40" x14ac:dyDescent="0.3">
      <c r="A261"/>
      <c r="B261">
        <f t="shared" si="69"/>
        <v>12700</v>
      </c>
      <c r="C261" s="186" t="str">
        <f t="shared" si="37"/>
        <v>-0.0106143247003499+0.0682044950812386i</v>
      </c>
      <c r="D261" s="158" t="str">
        <f t="shared" si="38"/>
        <v>-2.1891212408274+0.200185974453194i</v>
      </c>
      <c r="E261" t="str">
        <f t="shared" si="39"/>
        <v>25540.6319186598-5441.59842543994i</v>
      </c>
      <c r="F261" t="str">
        <f t="shared" si="40"/>
        <v>0.27492322845105+0.0420932810221263i</v>
      </c>
      <c r="G261" t="str">
        <f t="shared" ref="G261:G324" si="70">IF($C$11=$C$7,$C$24,F261)</f>
        <v>0.27492322845105+0.0420932810221263i</v>
      </c>
      <c r="H261" t="str">
        <f t="shared" si="41"/>
        <v>0.337338439624173+0.867350013298934i</v>
      </c>
      <c r="I261" t="str">
        <f t="shared" si="42"/>
        <v>49.872783375738i</v>
      </c>
      <c r="J261" t="str">
        <f t="shared" ref="J261:J324" si="71">IMSUM(COMPLEX(0,2*PI()*B261*$C$113*$C$112),COMPLEX(0,2*PI()*B261*$C$113*$C$111),COMPLEX(0,2*PI()*B261*$C$28*10^-12*$C$111),COMPLEX(-1*2*PI()*B261*2*PI()*B261*$C$113*$C$112*$C$28*10^-12*$C$111,0),COMPLEX(1,0))</f>
        <v>0.383946892879391+10.634792530589i</v>
      </c>
      <c r="K261" t="str">
        <f t="shared" si="43"/>
        <v>4.68348232316645+0.16908731229717i</v>
      </c>
      <c r="L261" t="str">
        <f t="shared" si="44"/>
        <v>0.831428410595916-0.0397970712977575i</v>
      </c>
      <c r="M261" t="str">
        <f t="shared" si="45"/>
        <v>5.51491073376237+0.129290240999412i</v>
      </c>
      <c r="N261" t="str">
        <f t="shared" si="46"/>
        <v>-0.162351881555168i</v>
      </c>
      <c r="O261" t="str">
        <f t="shared" si="47"/>
        <v>0.986849855822515-0.161639605490364i</v>
      </c>
      <c r="P261" t="str">
        <f t="shared" si="48"/>
        <v>0.0131501441774849+0.161639605490364i</v>
      </c>
      <c r="Q261" t="str">
        <f t="shared" si="49"/>
        <v>-0.0131501441774849+0.000712276064804007i</v>
      </c>
      <c r="R261" t="str">
        <f t="shared" si="50"/>
        <v>-0.333235659541294-12.3099001113427i</v>
      </c>
      <c r="S261" t="str">
        <f t="shared" si="51"/>
        <v>0.0178163930376043i</v>
      </c>
      <c r="T261" t="str">
        <f t="shared" si="52"/>
        <v>0.21931801863733-0.00593705748453299i</v>
      </c>
      <c r="U261" t="e">
        <f t="shared" si="53"/>
        <v>#DIV/0!</v>
      </c>
      <c r="V261" t="str">
        <f t="shared" si="54"/>
        <v>0.0000833333333333333-0.0208864754713774i</v>
      </c>
      <c r="W261" t="e">
        <f t="shared" si="55"/>
        <v>#DIV/0!</v>
      </c>
      <c r="X261" t="e">
        <f t="shared" si="56"/>
        <v>#DIV/0!</v>
      </c>
      <c r="Y261" t="str">
        <f t="shared" si="57"/>
        <v>0.00096+0.0542615883128029i</v>
      </c>
      <c r="Z261" t="e">
        <f t="shared" si="58"/>
        <v>#DIV/0!</v>
      </c>
      <c r="AA261" t="e">
        <f t="shared" si="59"/>
        <v>#DIV/0!</v>
      </c>
      <c r="AB261" t="str">
        <f t="shared" si="60"/>
        <v>0.125150559810791-0.00338789339988902i</v>
      </c>
      <c r="AC261" t="str">
        <f t="shared" si="61"/>
        <v>1.69063218719105-0.00250318363674215i</v>
      </c>
      <c r="AD261" t="str">
        <f t="shared" si="62"/>
        <v>0.0740286991880894-0.00189431266936489i</v>
      </c>
      <c r="AE261" t="e">
        <f t="shared" si="63"/>
        <v>#DIV/0!</v>
      </c>
      <c r="AF261" t="str">
        <f t="shared" si="64"/>
        <v>-2.52645968045157-0.66716403884574i</v>
      </c>
      <c r="AG261" t="e">
        <f t="shared" si="65"/>
        <v>#DIV/0!</v>
      </c>
      <c r="AH261" t="e">
        <f t="shared" si="66"/>
        <v>#DIV/0!</v>
      </c>
      <c r="AI261" t="e">
        <f t="shared" si="67"/>
        <v>#DIV/0!</v>
      </c>
      <c r="AJ261" t="e">
        <f t="shared" si="68"/>
        <v>#DIV/0!</v>
      </c>
      <c r="AK261"/>
      <c r="AL261"/>
      <c r="AM261"/>
      <c r="AN261"/>
    </row>
    <row r="262" spans="1:40" x14ac:dyDescent="0.3">
      <c r="A262"/>
      <c r="B262">
        <f t="shared" si="69"/>
        <v>12800</v>
      </c>
      <c r="C262" s="186" t="str">
        <f t="shared" ref="C262:C325" si="72">IMPRODUCT(COMPLEX(-1,0),IMDIV(IMPRODUCT(G262,COMPLEX($C$100+$C$101,0)),COMPLEX($C$100,2*PI()*B262*$C$103*$C$102*(2*$C$100+$C$101))))</f>
        <v>-0.0106111846660506+0.0676811360588921i</v>
      </c>
      <c r="D262" s="158" t="str">
        <f t="shared" ref="D262:D325" si="73">IMPRODUCT(COMPLEX($C$106,0),IMSUB(C262,G262))</f>
        <v>-2.18939235381698+0.193649762636667i</v>
      </c>
      <c r="E262" t="str">
        <f t="shared" ref="E262:E325" si="74">IMDIV(COMPLEX($C$20*10^3,0),COMPLEX(1,2*PI()*B262*$C$20*1000*$C$29*10^-12))</f>
        <v>25523.1102117069-5480.68314844389i</v>
      </c>
      <c r="F262" t="str">
        <f t="shared" ref="F262:F325" si="75">IMDIV(COMPLEX($C$22*1000,0),IMSUM(COMPLEX($C$22*1000,0),E262))</f>
        <v>0.274961731049207+0.0424224713671529i</v>
      </c>
      <c r="G262" t="str">
        <f t="shared" si="70"/>
        <v>0.274961731049207+0.0424224713671529i</v>
      </c>
      <c r="H262" t="str">
        <f t="shared" ref="H262:H325" si="76">IMPRODUCT(COMPLEX($C$108,0),IMPRODUCT(COMPLEX(-1,0),D262),IMDIV(COMPLEX(0,2*PI()*B262*$C$109*$C$110),COMPLEX(1,2*PI()*B262*$C$109*$C$110)))</f>
        <v>0.338968484013086+0.873827954735081i</v>
      </c>
      <c r="I262" t="str">
        <f t="shared" ref="I262:I325" si="77">COMPLEX(0,2*PI()*B262*$C$113*$C$112*$C$114)</f>
        <v>50.2654824574367i</v>
      </c>
      <c r="J262" t="str">
        <f t="shared" si="71"/>
        <v>0.374207073776176+10.7185310544518i</v>
      </c>
      <c r="K262" t="str">
        <f t="shared" ref="K262:K325" si="78">IMDIV(I262,J262)</f>
        <v>4.6838778797604+0.163524295111514i</v>
      </c>
      <c r="L262" t="str">
        <f t="shared" ref="L262:L325" si="79">IMDIV(COMPLEX($C$117,0),COMPLEX(1,2*PI()*B262*$C$115*$C$116))</f>
        <v>0.831398363637524-0.0401089845144939i</v>
      </c>
      <c r="M262" t="str">
        <f t="shared" ref="M262:M325" si="80">IMSUM(K262,L262)</f>
        <v>5.51527624339792+0.12341531059702i</v>
      </c>
      <c r="N262" t="str">
        <f t="shared" ref="N262:N325" si="81">COMPLEX(0,-2*PI()*B262*$C$43)</f>
        <v>-0.163630242827256i</v>
      </c>
      <c r="O262" t="str">
        <f t="shared" ref="O262:O325" si="82">IMEXP(N262)</f>
        <v>0.986642415708473-0.162901023707494i</v>
      </c>
      <c r="P262" t="str">
        <f t="shared" ref="P262:P325" si="83">IMSUB(COMPLEX(1,0),O262)</f>
        <v>0.013357584291527+0.162901023707494i</v>
      </c>
      <c r="Q262" t="str">
        <f t="shared" ref="Q262:Q325" si="84">IMSUM(COMPLEX(0,2*PI()*B262*$C$43),O262,COMPLEX(-1,0))</f>
        <v>-0.013357584291527+0.000729219119761981i</v>
      </c>
      <c r="R262" t="str">
        <f t="shared" ref="R262:R325" si="85">IMDIV(P262,Q262)</f>
        <v>-0.333234114494864-12.2135874896651i</v>
      </c>
      <c r="S262" t="str">
        <f t="shared" ref="S262:S325" si="86">IMDIV(COMPLEX(0,2*PI()*B262*$C$123),COMPLEX($C$124,0))</f>
        <v>0.0179566795969554i</v>
      </c>
      <c r="T262" t="str">
        <f t="shared" ref="T262:T325" si="87">IMPRODUCT(R262,S262)</f>
        <v>0.219315477281299-0.00598377822475942i</v>
      </c>
      <c r="U262" t="e">
        <f t="shared" ref="U262:U325" si="88">IMDIV(COMPLEX(1,2*PI()*B262*$C$16*10^-3*$C$15*10^-6),COMPLEX(0,2*PI()*B262*$C$15*10^-6))</f>
        <v>#DIV/0!</v>
      </c>
      <c r="V262" t="str">
        <f t="shared" ref="V262:V325" si="89">IMSUM(COMPLEX($C$18*10^-3,0),IMDIV(COMPLEX(1,0),COMPLEX(0,2*PI()*B262*($C$17*1*10^-6))))</f>
        <v>0.0000833333333333333-0.0207232998817572i</v>
      </c>
      <c r="W262" t="e">
        <f t="shared" ref="W262:W325" si="90">IMDIV(IMPRODUCT(U262,V262),IMSUM(U262,V262))</f>
        <v>#DIV/0!</v>
      </c>
      <c r="X262" t="e">
        <f t="shared" ref="X262:X325" si="91">IMDIV(IMPRODUCT(COMPLEX($C$19,0),W262),IMSUM(COMPLEX($C$19,0),W262))</f>
        <v>#DIV/0!</v>
      </c>
      <c r="Y262" t="str">
        <f t="shared" ref="Y262:Y325" si="92">COMPLEX($C$13*10^-3,2*PI()*B262*$C$12*0.000001)</f>
        <v>0.00096+0.0546888449136911i</v>
      </c>
      <c r="Z262" t="e">
        <f t="shared" ref="Z262:Z325" si="93">IMPRODUCT(COMPLEX($C$6,0),IMDIV(X262,IMSUM(X262,Y262)))</f>
        <v>#DIV/0!</v>
      </c>
      <c r="AA262" t="e">
        <f t="shared" ref="AA262:AA325" si="94">IMDIV(COMPLEX($C$6,0),IMSUM(X262,Y262))</f>
        <v>#DIV/0!</v>
      </c>
      <c r="AB262" t="str">
        <f t="shared" ref="AB262:AB325" si="95">IMPRODUCT(COMPLEX($C$119,0),T262)</f>
        <v>0.125149109623834-0.00341455389422707i</v>
      </c>
      <c r="AC262" t="str">
        <f t="shared" ref="AC262:AC325" si="96">IMSUM(COMPLEX(1,0),IMPRODUCT(AB262,M262))</f>
        <v>1.69065331942014-0.00338689173946644i</v>
      </c>
      <c r="AD262" t="str">
        <f t="shared" ref="AD262:AD325" si="97">IMDIV(AB262,AC262)</f>
        <v>0.0740278602934476-0.00187136505714486i</v>
      </c>
      <c r="AE262" t="e">
        <f t="shared" ref="AE262:AE325" si="98">IMPRODUCT(AD262,AA262,X262)</f>
        <v>#DIV/0!</v>
      </c>
      <c r="AF262" t="str">
        <f t="shared" ref="AF262:AF325" si="99">IMSUB(D262,H262)</f>
        <v>-2.52836083783007-0.680178192098414i</v>
      </c>
      <c r="AG262" t="e">
        <f t="shared" ref="AG262:AG325" si="100">IMSUM(COMPLEX(1,0),IMPRODUCT(AD262,AA262,COMPLEX($C$127,0)))</f>
        <v>#DIV/0!</v>
      </c>
      <c r="AH262" t="e">
        <f t="shared" ref="AH262:AH325" si="101">IMDIV(IMPRODUCT(AE262,AF262),AG262)</f>
        <v>#DIV/0!</v>
      </c>
      <c r="AI262" t="e">
        <f t="shared" ref="AI262:AI325" si="102">20*LOG10(IMABS(AH262))</f>
        <v>#DIV/0!</v>
      </c>
      <c r="AJ262" t="e">
        <f t="shared" ref="AJ262:AJ325" si="103">IMARGUMENT(AH262)*180/PI()</f>
        <v>#DIV/0!</v>
      </c>
      <c r="AK262"/>
      <c r="AL262"/>
      <c r="AM262"/>
      <c r="AN262"/>
    </row>
    <row r="263" spans="1:40" x14ac:dyDescent="0.3">
      <c r="A263"/>
      <c r="B263">
        <f t="shared" si="69"/>
        <v>12900</v>
      </c>
      <c r="C263" s="186" t="str">
        <f t="shared" si="72"/>
        <v>-0.0106081002274449+0.0671659637684714i</v>
      </c>
      <c r="D263" s="158" t="str">
        <f t="shared" si="73"/>
        <v>-2.18966617651139+0.187176720284309i</v>
      </c>
      <c r="E263" t="str">
        <f t="shared" si="74"/>
        <v>25505.475387294-5519.68460230188i</v>
      </c>
      <c r="F263" t="str">
        <f t="shared" si="75"/>
        <v>0.275000531491432+0.0427516089487789i</v>
      </c>
      <c r="G263" t="str">
        <f t="shared" si="70"/>
        <v>0.275000531491432+0.0427516089487789i</v>
      </c>
      <c r="H263" t="str">
        <f t="shared" si="76"/>
        <v>0.340608646730919+0.880298662555163i</v>
      </c>
      <c r="I263" t="str">
        <f t="shared" si="77"/>
        <v>50.6581815391354i</v>
      </c>
      <c r="J263" t="str">
        <f t="shared" si="71"/>
        <v>0.364390863934897+10.8022695783148i</v>
      </c>
      <c r="K263" t="str">
        <f t="shared" si="78"/>
        <v>4.68425664021941+0.158013120450991i</v>
      </c>
      <c r="L263" t="str">
        <f t="shared" si="79"/>
        <v>0.831368083213981-0.0404208637310166i</v>
      </c>
      <c r="M263" t="str">
        <f t="shared" si="80"/>
        <v>5.51562472343339+0.117592256719974i</v>
      </c>
      <c r="N263" t="str">
        <f t="shared" si="81"/>
        <v>-0.164908604099344i</v>
      </c>
      <c r="O263" t="str">
        <f t="shared" si="82"/>
        <v>0.986433363216172-0.164162175710579i</v>
      </c>
      <c r="P263" t="str">
        <f t="shared" si="83"/>
        <v>0.013566636783828+0.164162175710579i</v>
      </c>
      <c r="Q263" t="str">
        <f t="shared" si="84"/>
        <v>-0.013566636783828+0.000746428388764986i</v>
      </c>
      <c r="R263" t="str">
        <f t="shared" si="85"/>
        <v>-0.333232557304941-12.1187669848578i</v>
      </c>
      <c r="S263" t="str">
        <f t="shared" si="86"/>
        <v>0.0180969661563067i</v>
      </c>
      <c r="T263" t="str">
        <f t="shared" si="87"/>
        <v>0.219312915981139-0.00603049831172705i</v>
      </c>
      <c r="U263" t="e">
        <f t="shared" si="88"/>
        <v>#DIV/0!</v>
      </c>
      <c r="V263" t="str">
        <f t="shared" si="89"/>
        <v>0.0000833333333333333-0.0205626541462397i</v>
      </c>
      <c r="W263" t="e">
        <f t="shared" si="90"/>
        <v>#DIV/0!</v>
      </c>
      <c r="X263" t="e">
        <f t="shared" si="91"/>
        <v>#DIV/0!</v>
      </c>
      <c r="Y263" t="str">
        <f t="shared" si="92"/>
        <v>0.00096+0.0551161015145793i</v>
      </c>
      <c r="Z263" t="e">
        <f t="shared" si="93"/>
        <v>#DIV/0!</v>
      </c>
      <c r="AA263" t="e">
        <f t="shared" si="94"/>
        <v>#DIV/0!</v>
      </c>
      <c r="AB263" t="str">
        <f t="shared" si="95"/>
        <v>0.125147648056057-0.00344121401579271i</v>
      </c>
      <c r="AC263" t="str">
        <f t="shared" si="96"/>
        <v>1.6906721218195-0.00426405074602297i</v>
      </c>
      <c r="AD263" t="str">
        <f t="shared" si="97"/>
        <v>0.0740270862840633-0.00184870781445992i</v>
      </c>
      <c r="AE263" t="e">
        <f t="shared" si="98"/>
        <v>#DIV/0!</v>
      </c>
      <c r="AF263" t="str">
        <f t="shared" si="99"/>
        <v>-2.53027482324231-0.693121942270854i</v>
      </c>
      <c r="AG263" t="e">
        <f t="shared" si="100"/>
        <v>#DIV/0!</v>
      </c>
      <c r="AH263" t="e">
        <f t="shared" si="101"/>
        <v>#DIV/0!</v>
      </c>
      <c r="AI263" t="e">
        <f t="shared" si="102"/>
        <v>#DIV/0!</v>
      </c>
      <c r="AJ263" t="e">
        <f t="shared" si="103"/>
        <v>#DIV/0!</v>
      </c>
      <c r="AK263"/>
      <c r="AL263"/>
      <c r="AM263"/>
      <c r="AN263"/>
    </row>
    <row r="264" spans="1:40" x14ac:dyDescent="0.3">
      <c r="A264"/>
      <c r="B264">
        <f t="shared" si="69"/>
        <v>13000</v>
      </c>
      <c r="C264" s="186" t="str">
        <f t="shared" si="72"/>
        <v>-0.0106050695503494+0.0666587892664501i</v>
      </c>
      <c r="D264" s="158" t="str">
        <f t="shared" si="73"/>
        <v>-2.18994269411033+0.180765401916639i</v>
      </c>
      <c r="E264" t="str">
        <f t="shared" si="74"/>
        <v>25487.7279639945-5558.60233080815i</v>
      </c>
      <c r="F264" t="str">
        <f t="shared" si="75"/>
        <v>0.275039629681433+0.0430806933642798i</v>
      </c>
      <c r="G264" t="str">
        <f t="shared" si="70"/>
        <v>0.275039629681433+0.0430806933642798i</v>
      </c>
      <c r="H264" t="str">
        <f t="shared" si="76"/>
        <v>0.342258874934626+0.88676210515766i</v>
      </c>
      <c r="I264" t="str">
        <f t="shared" si="77"/>
        <v>51.0508806208341i</v>
      </c>
      <c r="J264" t="str">
        <f t="shared" si="71"/>
        <v>0.354498263355553+10.8860081021777i</v>
      </c>
      <c r="K264" t="str">
        <f t="shared" si="78"/>
        <v>4.68461905363188+0.152552644036947i</v>
      </c>
      <c r="L264" t="str">
        <f t="shared" si="79"/>
        <v>0.831337569376543-0.0407327086858597i</v>
      </c>
      <c r="M264" t="str">
        <f t="shared" si="80"/>
        <v>5.51595662300842+0.111819935351087i</v>
      </c>
      <c r="N264" t="str">
        <f t="shared" si="81"/>
        <v>-0.166186965371432i</v>
      </c>
      <c r="O264" t="str">
        <f t="shared" si="82"/>
        <v>0.98622269868725-0.165423059438634i</v>
      </c>
      <c r="P264" t="str">
        <f t="shared" si="83"/>
        <v>0.01377730131275+0.165423059438634i</v>
      </c>
      <c r="Q264" t="str">
        <f t="shared" si="84"/>
        <v>-0.01377730131275+0.000763905932797987i</v>
      </c>
      <c r="R264" t="str">
        <f t="shared" si="85"/>
        <v>-0.333230987969646-12.0254041634418i</v>
      </c>
      <c r="S264" t="str">
        <f t="shared" si="86"/>
        <v>0.0182372527156579i</v>
      </c>
      <c r="T264" t="str">
        <f t="shared" si="87"/>
        <v>0.219310334736613-0.00607721774029079i</v>
      </c>
      <c r="U264" t="e">
        <f t="shared" si="88"/>
        <v>#DIV/0!</v>
      </c>
      <c r="V264" t="str">
        <f t="shared" si="89"/>
        <v>0.0000833333333333333-0.0204044798835763i</v>
      </c>
      <c r="W264" t="e">
        <f t="shared" si="90"/>
        <v>#DIV/0!</v>
      </c>
      <c r="X264" t="e">
        <f t="shared" si="91"/>
        <v>#DIV/0!</v>
      </c>
      <c r="Y264" t="str">
        <f t="shared" si="92"/>
        <v>0.00096+0.0555433581154675i</v>
      </c>
      <c r="Z264" t="e">
        <f t="shared" si="93"/>
        <v>#DIV/0!</v>
      </c>
      <c r="AA264" t="e">
        <f t="shared" si="94"/>
        <v>#DIV/0!</v>
      </c>
      <c r="AB264" t="str">
        <f t="shared" si="95"/>
        <v>0.125146175107326-0.00346787376164999i</v>
      </c>
      <c r="AC264" t="str">
        <f t="shared" si="96"/>
        <v>1.69068865084726-0.00513480403339338i</v>
      </c>
      <c r="AD264" t="str">
        <f t="shared" si="97"/>
        <v>0.0740263755327222-0.00182633439246173i</v>
      </c>
      <c r="AE264" t="e">
        <f t="shared" si="98"/>
        <v>#DIV/0!</v>
      </c>
      <c r="AF264" t="str">
        <f t="shared" si="99"/>
        <v>-2.53220156904496-0.705996703241021i</v>
      </c>
      <c r="AG264" t="e">
        <f t="shared" si="100"/>
        <v>#DIV/0!</v>
      </c>
      <c r="AH264" t="e">
        <f t="shared" si="101"/>
        <v>#DIV/0!</v>
      </c>
      <c r="AI264" t="e">
        <f t="shared" si="102"/>
        <v>#DIV/0!</v>
      </c>
      <c r="AJ264" t="e">
        <f t="shared" si="103"/>
        <v>#DIV/0!</v>
      </c>
      <c r="AK264"/>
      <c r="AL264"/>
      <c r="AM264"/>
      <c r="AN264"/>
    </row>
    <row r="265" spans="1:40" x14ac:dyDescent="0.3">
      <c r="A265"/>
      <c r="B265">
        <f t="shared" si="69"/>
        <v>13100</v>
      </c>
      <c r="C265" s="186" t="str">
        <f t="shared" si="72"/>
        <v>-0.0106020908703816+0.0661594293782309i</v>
      </c>
      <c r="D265" s="158" t="str">
        <f t="shared" si="73"/>
        <v>-2.19022189234313+0.174414406280953i</v>
      </c>
      <c r="E265" t="str">
        <f t="shared" si="74"/>
        <v>25469.8684625723-5597.43588171817i</v>
      </c>
      <c r="F265" t="str">
        <f t="shared" si="75"/>
        <v>0.2750790255222+0.0434097242111501i</v>
      </c>
      <c r="G265" t="str">
        <f t="shared" si="70"/>
        <v>0.2750790255222+0.0434097242111501i</v>
      </c>
      <c r="H265" t="str">
        <f t="shared" si="76"/>
        <v>0.343919115695761+0.893218251479762i</v>
      </c>
      <c r="I265" t="str">
        <f t="shared" si="77"/>
        <v>51.4435797025329i</v>
      </c>
      <c r="J265" t="str">
        <f t="shared" si="71"/>
        <v>0.344529272038144+10.9697466260406i</v>
      </c>
      <c r="K265" t="str">
        <f t="shared" si="78"/>
        <v>4.68496555232841+0.147141755073525i</v>
      </c>
      <c r="L265" t="str">
        <f t="shared" si="79"/>
        <v>0.831306822176853-0.0410445191176543i</v>
      </c>
      <c r="M265" t="str">
        <f t="shared" si="80"/>
        <v>5.51627237450526+0.106097235955871i</v>
      </c>
      <c r="N265" t="str">
        <f t="shared" si="81"/>
        <v>-0.16746532664352i</v>
      </c>
      <c r="O265" t="str">
        <f t="shared" si="82"/>
        <v>0.986010422465975-0.166683672831116i</v>
      </c>
      <c r="P265" t="str">
        <f t="shared" si="83"/>
        <v>0.013989577534025+0.166683672831116i</v>
      </c>
      <c r="Q265" t="str">
        <f t="shared" si="84"/>
        <v>-0.013989577534025+0.000781653812404026i</v>
      </c>
      <c r="R265" t="str">
        <f t="shared" si="85"/>
        <v>-0.333229406490584-11.9334656433383i</v>
      </c>
      <c r="S265" t="str">
        <f t="shared" si="86"/>
        <v>0.0183775392750091i</v>
      </c>
      <c r="T265" t="str">
        <f t="shared" si="87"/>
        <v>0.219307733547421-0.00612393650536868i</v>
      </c>
      <c r="U265" t="e">
        <f t="shared" si="88"/>
        <v>#DIV/0!</v>
      </c>
      <c r="V265" t="str">
        <f t="shared" si="89"/>
        <v>0.0000833333333333333-0.0202487204951521i</v>
      </c>
      <c r="W265" t="e">
        <f t="shared" si="90"/>
        <v>#DIV/0!</v>
      </c>
      <c r="X265" t="e">
        <f t="shared" si="91"/>
        <v>#DIV/0!</v>
      </c>
      <c r="Y265" t="str">
        <f t="shared" si="92"/>
        <v>0.00096+0.0559706147163558i</v>
      </c>
      <c r="Z265" t="e">
        <f t="shared" si="93"/>
        <v>#DIV/0!</v>
      </c>
      <c r="AA265" t="e">
        <f t="shared" si="94"/>
        <v>#DIV/0!</v>
      </c>
      <c r="AB265" t="str">
        <f t="shared" si="95"/>
        <v>0.125144690777467-0.00349453312889895i</v>
      </c>
      <c r="AC265" t="str">
        <f t="shared" si="96"/>
        <v>1.69070296085768-0.00599929077469728i</v>
      </c>
      <c r="AD265" t="str">
        <f t="shared" si="97"/>
        <v>0.0740257264735606-0.00180423843903863i</v>
      </c>
      <c r="AE265" t="e">
        <f t="shared" si="98"/>
        <v>#DIV/0!</v>
      </c>
      <c r="AF265" t="str">
        <f t="shared" si="99"/>
        <v>-2.53414100803889-0.718803845198809i</v>
      </c>
      <c r="AG265" t="e">
        <f t="shared" si="100"/>
        <v>#DIV/0!</v>
      </c>
      <c r="AH265" t="e">
        <f t="shared" si="101"/>
        <v>#DIV/0!</v>
      </c>
      <c r="AI265" t="e">
        <f t="shared" si="102"/>
        <v>#DIV/0!</v>
      </c>
      <c r="AJ265" t="e">
        <f t="shared" si="103"/>
        <v>#DIV/0!</v>
      </c>
      <c r="AK265"/>
      <c r="AL265"/>
      <c r="AM265"/>
      <c r="AN265"/>
    </row>
    <row r="266" spans="1:40" x14ac:dyDescent="0.3">
      <c r="A266"/>
      <c r="B266">
        <f t="shared" si="69"/>
        <v>13200</v>
      </c>
      <c r="C266" s="186" t="str">
        <f t="shared" si="72"/>
        <v>-0.0105991624898001+0.0656677064796316i</v>
      </c>
      <c r="D266" s="158" t="str">
        <f t="shared" si="73"/>
        <v>-2.19050375744446+0.168122374676033i</v>
      </c>
      <c r="E266" t="str">
        <f t="shared" si="74"/>
        <v>25451.8974059466-5636.18480675928i</v>
      </c>
      <c r="F266" t="str">
        <f t="shared" si="75"/>
        <v>0.275118718915999+0.0437387010871056i</v>
      </c>
      <c r="G266" t="str">
        <f t="shared" si="70"/>
        <v>0.275118718915999+0.0437387010871056i</v>
      </c>
      <c r="H266" t="str">
        <f t="shared" si="76"/>
        <v>0.345589316005797+0.89966707099485i</v>
      </c>
      <c r="I266" t="str">
        <f t="shared" si="77"/>
        <v>51.8362787842316i</v>
      </c>
      <c r="J266" t="str">
        <f t="shared" si="71"/>
        <v>0.334483889982671+11.0534851499035i</v>
      </c>
      <c r="K266" t="str">
        <f t="shared" si="78"/>
        <v>4.68529655262609+0.141779375047014i</v>
      </c>
      <c r="L266" t="str">
        <f t="shared" si="79"/>
        <v>0.831275841666944-0.0413562947651286i</v>
      </c>
      <c r="M266" t="str">
        <f t="shared" si="80"/>
        <v>5.51657239429303+0.100423080281885i</v>
      </c>
      <c r="N266" t="str">
        <f t="shared" si="81"/>
        <v>-0.168743687915608i</v>
      </c>
      <c r="O266" t="str">
        <f t="shared" si="82"/>
        <v>0.98579653489925-0.167944013827918i</v>
      </c>
      <c r="P266" t="str">
        <f t="shared" si="83"/>
        <v>0.01420346510075+0.167944013827918i</v>
      </c>
      <c r="Q266" t="str">
        <f t="shared" si="84"/>
        <v>-0.01420346510075+0.000799674087690022i</v>
      </c>
      <c r="R266" t="str">
        <f t="shared" si="85"/>
        <v>-0.333227812864362-11.842919054047i</v>
      </c>
      <c r="S266" t="str">
        <f t="shared" si="86"/>
        <v>0.0185178258343603i</v>
      </c>
      <c r="T266" t="str">
        <f t="shared" si="87"/>
        <v>0.219305112413269-0.00617065460178706i</v>
      </c>
      <c r="U266" t="e">
        <f t="shared" si="88"/>
        <v>#DIV/0!</v>
      </c>
      <c r="V266" t="str">
        <f t="shared" si="89"/>
        <v>0.0000833333333333333-0.0200953210974615i</v>
      </c>
      <c r="W266" t="e">
        <f t="shared" si="90"/>
        <v>#DIV/0!</v>
      </c>
      <c r="X266" t="e">
        <f t="shared" si="91"/>
        <v>#DIV/0!</v>
      </c>
      <c r="Y266" t="str">
        <f t="shared" si="92"/>
        <v>0.00096+0.056397871317244i</v>
      </c>
      <c r="Z266" t="e">
        <f t="shared" si="93"/>
        <v>#DIV/0!</v>
      </c>
      <c r="AA266" t="e">
        <f t="shared" si="94"/>
        <v>#DIV/0!</v>
      </c>
      <c r="AB266" t="str">
        <f t="shared" si="95"/>
        <v>0.125143195066314-0.00352119211458732i</v>
      </c>
      <c r="AC266" t="str">
        <f t="shared" si="96"/>
        <v>1.69071510419487-0.00685764608945866i</v>
      </c>
      <c r="AD266" t="str">
        <f t="shared" si="97"/>
        <v>0.0740251375993242-0.00178241379149608i</v>
      </c>
      <c r="AE266" t="e">
        <f t="shared" si="98"/>
        <v>#DIV/0!</v>
      </c>
      <c r="AF266" t="str">
        <f t="shared" si="99"/>
        <v>-2.53609307345026-0.731544696318817i</v>
      </c>
      <c r="AG266" t="e">
        <f t="shared" si="100"/>
        <v>#DIV/0!</v>
      </c>
      <c r="AH266" t="e">
        <f t="shared" si="101"/>
        <v>#DIV/0!</v>
      </c>
      <c r="AI266" t="e">
        <f t="shared" si="102"/>
        <v>#DIV/0!</v>
      </c>
      <c r="AJ266" t="e">
        <f t="shared" si="103"/>
        <v>#DIV/0!</v>
      </c>
      <c r="AK266"/>
      <c r="AL266"/>
      <c r="AM266"/>
      <c r="AN266"/>
    </row>
    <row r="267" spans="1:40" x14ac:dyDescent="0.3">
      <c r="A267"/>
      <c r="B267">
        <f t="shared" si="69"/>
        <v>13300</v>
      </c>
      <c r="C267" s="186" t="str">
        <f t="shared" si="72"/>
        <v>-0.0105962827745101+0.0651834482882301i</v>
      </c>
      <c r="D267" s="158" t="str">
        <f t="shared" si="73"/>
        <v>-2.19078827613144+0.161887989352447i</v>
      </c>
      <c r="E267" t="str">
        <f t="shared" si="74"/>
        <v>25433.8153191562-5674.84866164077i</v>
      </c>
      <c r="F267" t="str">
        <f t="shared" si="75"/>
        <v>0.275158709764374+0.0440676235900848i</v>
      </c>
      <c r="G267" t="str">
        <f t="shared" si="70"/>
        <v>0.275158709764374+0.0440676235900848i</v>
      </c>
      <c r="H267" t="str">
        <f t="shared" si="76"/>
        <v>0.347269422781423+0.906108533709971i</v>
      </c>
      <c r="I267" t="str">
        <f t="shared" si="77"/>
        <v>52.2289778659303i</v>
      </c>
      <c r="J267" t="str">
        <f t="shared" si="71"/>
        <v>0.324362117189135+11.1372236737664i</v>
      </c>
      <c r="K267" t="str">
        <f t="shared" si="78"/>
        <v>4.68561245553457+0.136464456575917i</v>
      </c>
      <c r="L267" t="str">
        <f t="shared" si="79"/>
        <v>0.831244627899239-0.0416680353671087i</v>
      </c>
      <c r="M267" t="str">
        <f t="shared" si="80"/>
        <v>5.51685708343381+0.0947964212088083i</v>
      </c>
      <c r="N267" t="str">
        <f t="shared" si="81"/>
        <v>-0.170022049187696i</v>
      </c>
      <c r="O267" t="str">
        <f t="shared" si="82"/>
        <v>0.985581036336612-0.169204080369385i</v>
      </c>
      <c r="P267" t="str">
        <f t="shared" si="83"/>
        <v>0.014418963663388+0.169204080369385i</v>
      </c>
      <c r="Q267" t="str">
        <f t="shared" si="84"/>
        <v>-0.014418963663388+0.000817968818311005i</v>
      </c>
      <c r="R267" t="str">
        <f t="shared" si="85"/>
        <v>-0.333226207093218-11.7537329986176i</v>
      </c>
      <c r="S267" t="str">
        <f t="shared" si="86"/>
        <v>0.0186581123937114i</v>
      </c>
      <c r="T267" t="str">
        <f t="shared" si="87"/>
        <v>0.219302471333882-0.00621737202447541i</v>
      </c>
      <c r="U267" t="e">
        <f t="shared" si="88"/>
        <v>#DIV/0!</v>
      </c>
      <c r="V267" t="str">
        <f t="shared" si="89"/>
        <v>0.0000833333333333333-0.019944228457631i</v>
      </c>
      <c r="W267" t="e">
        <f t="shared" si="90"/>
        <v>#DIV/0!</v>
      </c>
      <c r="X267" t="e">
        <f t="shared" si="91"/>
        <v>#DIV/0!</v>
      </c>
      <c r="Y267" t="str">
        <f t="shared" si="92"/>
        <v>0.00096+0.0568251279181322i</v>
      </c>
      <c r="Z267" t="e">
        <f t="shared" si="93"/>
        <v>#DIV/0!</v>
      </c>
      <c r="AA267" t="e">
        <f t="shared" si="94"/>
        <v>#DIV/0!</v>
      </c>
      <c r="AB267" t="str">
        <f t="shared" si="95"/>
        <v>0.125141687973711-0.00354785071582169i</v>
      </c>
      <c r="AC267" t="str">
        <f t="shared" si="96"/>
        <v>1.69072513128147-0.00771000118860944i</v>
      </c>
      <c r="AD267" t="str">
        <f t="shared" si="97"/>
        <v>0.0740246074587562-0.00176085446962739i</v>
      </c>
      <c r="AE267" t="e">
        <f t="shared" si="98"/>
        <v>#DIV/0!</v>
      </c>
      <c r="AF267" t="str">
        <f t="shared" si="99"/>
        <v>-2.53805769891286-0.744220544357524i</v>
      </c>
      <c r="AG267" t="e">
        <f t="shared" si="100"/>
        <v>#DIV/0!</v>
      </c>
      <c r="AH267" t="e">
        <f t="shared" si="101"/>
        <v>#DIV/0!</v>
      </c>
      <c r="AI267" t="e">
        <f t="shared" si="102"/>
        <v>#DIV/0!</v>
      </c>
      <c r="AJ267" t="e">
        <f t="shared" si="103"/>
        <v>#DIV/0!</v>
      </c>
      <c r="AK267"/>
      <c r="AL267"/>
      <c r="AM267"/>
      <c r="AN267"/>
    </row>
    <row r="268" spans="1:40" x14ac:dyDescent="0.3">
      <c r="A268"/>
      <c r="B268">
        <f t="shared" si="69"/>
        <v>13400</v>
      </c>
      <c r="C268" s="186" t="str">
        <f t="shared" si="72"/>
        <v>-0.0105934501512244+0.0647064876640514i</v>
      </c>
      <c r="D268" s="158" t="str">
        <f t="shared" si="73"/>
        <v>-2.19107543558183+0.155709971984478i</v>
      </c>
      <c r="E268" t="str">
        <f t="shared" si="74"/>
        <v>25415.6227293241-5713.42700606364i</v>
      </c>
      <c r="F268" t="str">
        <f t="shared" si="75"/>
        <v>0.275198997968145+0.0443964913182499i</v>
      </c>
      <c r="G268" t="str">
        <f t="shared" si="70"/>
        <v>0.275198997968145+0.0443964913182499i</v>
      </c>
      <c r="H268" t="str">
        <f t="shared" si="76"/>
        <v>0.34895938286981+0.912542610163345i</v>
      </c>
      <c r="I268" t="str">
        <f t="shared" si="77"/>
        <v>52.621676947629i</v>
      </c>
      <c r="J268" t="str">
        <f t="shared" si="71"/>
        <v>0.314163953657533+11.2209621976293i</v>
      </c>
      <c r="K268" t="str">
        <f t="shared" si="78"/>
        <v>4.68591364742603+0.131195982309269i</v>
      </c>
      <c r="L268" t="str">
        <f t="shared" si="79"/>
        <v>0.831213180926549-0.0419797406625193i</v>
      </c>
      <c r="M268" t="str">
        <f t="shared" si="80"/>
        <v>5.51712682835258+0.0892162416467497i</v>
      </c>
      <c r="N268" t="str">
        <f t="shared" si="81"/>
        <v>-0.171300410459784i</v>
      </c>
      <c r="O268" t="str">
        <f t="shared" si="82"/>
        <v>0.985363927130231-0.170463870396304i</v>
      </c>
      <c r="P268" t="str">
        <f t="shared" si="83"/>
        <v>0.014636072869769+0.170463870396304i</v>
      </c>
      <c r="Q268" t="str">
        <f t="shared" si="84"/>
        <v>-0.014636072869769+0.000836540063479996i</v>
      </c>
      <c r="R268" t="str">
        <f t="shared" si="85"/>
        <v>-0.333224589173954-11.6658770173218i</v>
      </c>
      <c r="S268" t="str">
        <f t="shared" si="86"/>
        <v>0.0187983989530627i</v>
      </c>
      <c r="T268" t="str">
        <f t="shared" si="87"/>
        <v>0.21929981030898-0.0062640887682624i</v>
      </c>
      <c r="U268" t="e">
        <f t="shared" si="88"/>
        <v>#DIV/0!</v>
      </c>
      <c r="V268" t="str">
        <f t="shared" si="89"/>
        <v>0.0000833333333333333-0.0197953909318278i</v>
      </c>
      <c r="W268" t="e">
        <f t="shared" si="90"/>
        <v>#DIV/0!</v>
      </c>
      <c r="X268" t="e">
        <f t="shared" si="91"/>
        <v>#DIV/0!</v>
      </c>
      <c r="Y268" t="str">
        <f t="shared" si="92"/>
        <v>0.00096+0.0572523845190204i</v>
      </c>
      <c r="Z268" t="e">
        <f t="shared" si="93"/>
        <v>#DIV/0!</v>
      </c>
      <c r="AA268" t="e">
        <f t="shared" si="94"/>
        <v>#DIV/0!</v>
      </c>
      <c r="AB268" t="str">
        <f t="shared" si="95"/>
        <v>0.125140169499496-0.00357450892965111i</v>
      </c>
      <c r="AC268" t="str">
        <f t="shared" si="96"/>
        <v>1.69073309070269-0.00855648351218175i</v>
      </c>
      <c r="AD268" t="str">
        <f t="shared" si="97"/>
        <v>0.0740241346541126-0.00173955466900888i</v>
      </c>
      <c r="AE268" t="e">
        <f t="shared" si="98"/>
        <v>#DIV/0!</v>
      </c>
      <c r="AF268" t="str">
        <f t="shared" si="99"/>
        <v>-2.54003481845164-0.756832638178867i</v>
      </c>
      <c r="AG268" t="e">
        <f t="shared" si="100"/>
        <v>#DIV/0!</v>
      </c>
      <c r="AH268" t="e">
        <f t="shared" si="101"/>
        <v>#DIV/0!</v>
      </c>
      <c r="AI268" t="e">
        <f t="shared" si="102"/>
        <v>#DIV/0!</v>
      </c>
      <c r="AJ268" t="e">
        <f t="shared" si="103"/>
        <v>#DIV/0!</v>
      </c>
      <c r="AK268"/>
      <c r="AL268"/>
      <c r="AM268"/>
      <c r="AN268"/>
    </row>
    <row r="269" spans="1:40" x14ac:dyDescent="0.3">
      <c r="A269"/>
      <c r="B269">
        <f t="shared" si="69"/>
        <v>13500</v>
      </c>
      <c r="C269" s="186" t="str">
        <f t="shared" si="72"/>
        <v>-0.0105906631047714+0.0642366624191138i</v>
      </c>
      <c r="D269" s="158" t="str">
        <f t="shared" si="73"/>
        <v>-2.19136522341342+0.149587082209954i</v>
      </c>
      <c r="E269" t="str">
        <f t="shared" si="74"/>
        <v>25397.3201656216-5751.91940373009i</v>
      </c>
      <c r="F269" t="str">
        <f t="shared" si="75"/>
        <v>0.275239583427414+0.0447253038699894i</v>
      </c>
      <c r="G269" t="str">
        <f t="shared" si="70"/>
        <v>0.275239583427414+0.0447253038699894i</v>
      </c>
      <c r="H269" t="str">
        <f t="shared" si="76"/>
        <v>0.350659143053856+0.918969271421884i</v>
      </c>
      <c r="I269" t="str">
        <f t="shared" si="77"/>
        <v>53.0143760293278i</v>
      </c>
      <c r="J269" t="str">
        <f t="shared" si="71"/>
        <v>0.303889399387867+11.3047007214923i</v>
      </c>
      <c r="K269" t="str">
        <f t="shared" si="78"/>
        <v>4.68620050067144+0.125972963870925i</v>
      </c>
      <c r="L269" t="str">
        <f t="shared" si="79"/>
        <v>0.831181500802072-0.0422914103903846i</v>
      </c>
      <c r="M269" t="str">
        <f t="shared" si="80"/>
        <v>5.51738200147351+0.0836815534805404i</v>
      </c>
      <c r="N269" t="str">
        <f t="shared" si="81"/>
        <v>-0.172578771731872i</v>
      </c>
      <c r="O269" t="str">
        <f t="shared" si="82"/>
        <v>0.985145207634908-0.171723381849919i</v>
      </c>
      <c r="P269" t="str">
        <f t="shared" si="83"/>
        <v>0.014854792365092+0.171723381849919i</v>
      </c>
      <c r="Q269" t="str">
        <f t="shared" si="84"/>
        <v>-0.014854792365092+0.000855389881952995i</v>
      </c>
      <c r="R269" t="str">
        <f t="shared" si="85"/>
        <v>-0.33322295910767-11.5793215529411i</v>
      </c>
      <c r="S269" t="str">
        <f t="shared" si="86"/>
        <v>0.018938685512414i</v>
      </c>
      <c r="T269" t="str">
        <f t="shared" si="87"/>
        <v>0.219297129338269-0.00631080482805615i</v>
      </c>
      <c r="U269" t="e">
        <f t="shared" si="88"/>
        <v>#DIV/0!</v>
      </c>
      <c r="V269" t="str">
        <f t="shared" si="89"/>
        <v>0.0000833333333333333-0.0196487584064069i</v>
      </c>
      <c r="W269" t="e">
        <f t="shared" si="90"/>
        <v>#DIV/0!</v>
      </c>
      <c r="X269" t="e">
        <f t="shared" si="91"/>
        <v>#DIV/0!</v>
      </c>
      <c r="Y269" t="str">
        <f t="shared" si="92"/>
        <v>0.00096+0.0576796411199086i</v>
      </c>
      <c r="Z269" t="e">
        <f t="shared" si="93"/>
        <v>#DIV/0!</v>
      </c>
      <c r="AA269" t="e">
        <f t="shared" si="94"/>
        <v>#DIV/0!</v>
      </c>
      <c r="AB269" t="str">
        <f t="shared" si="95"/>
        <v>0.125138639643502-0.00360116675316998i</v>
      </c>
      <c r="AC269" t="str">
        <f t="shared" si="96"/>
        <v>1.69073902928619-0.00939721686243506i</v>
      </c>
      <c r="AD269" t="str">
        <f t="shared" si="97"/>
        <v>0.074023717838813-0.00171850875466076i</v>
      </c>
      <c r="AE269" t="e">
        <f t="shared" si="98"/>
        <v>#DIV/0!</v>
      </c>
      <c r="AF269" t="str">
        <f t="shared" si="99"/>
        <v>-2.54202436646728-0.76938218921193i</v>
      </c>
      <c r="AG269" t="e">
        <f t="shared" si="100"/>
        <v>#DIV/0!</v>
      </c>
      <c r="AH269" t="e">
        <f t="shared" si="101"/>
        <v>#DIV/0!</v>
      </c>
      <c r="AI269" t="e">
        <f t="shared" si="102"/>
        <v>#DIV/0!</v>
      </c>
      <c r="AJ269" t="e">
        <f t="shared" si="103"/>
        <v>#DIV/0!</v>
      </c>
      <c r="AK269"/>
      <c r="AL269"/>
      <c r="AM269"/>
      <c r="AN269"/>
    </row>
    <row r="270" spans="1:40" x14ac:dyDescent="0.3">
      <c r="A270"/>
      <c r="B270">
        <f t="shared" si="69"/>
        <v>13600</v>
      </c>
      <c r="C270" s="186" t="str">
        <f t="shared" si="72"/>
        <v>-0.0105879201755416+0.063773815135376i</v>
      </c>
      <c r="D270" s="158" t="str">
        <f t="shared" si="73"/>
        <v>-2.19165762766446+0.143518116234506i</v>
      </c>
      <c r="E270" t="str">
        <f t="shared" si="74"/>
        <v>25378.9081592329-5790.32542235247i</v>
      </c>
      <c r="F270" t="str">
        <f t="shared" si="75"/>
        <v>0.275280466041562+0.0450540608439187i</v>
      </c>
      <c r="G270" t="str">
        <f t="shared" si="70"/>
        <v>0.275280466041562+0.0450540608439187i</v>
      </c>
      <c r="H270" t="str">
        <f t="shared" si="76"/>
        <v>0.352368650057379+0.925388489078706i</v>
      </c>
      <c r="I270" t="str">
        <f t="shared" si="77"/>
        <v>53.4070751110265i</v>
      </c>
      <c r="J270" t="str">
        <f t="shared" si="71"/>
        <v>0.293538454380136+11.3884392453551i</v>
      </c>
      <c r="K270" t="str">
        <f t="shared" si="78"/>
        <v>4.6864733742449+0.120794440847598i</v>
      </c>
      <c r="L270" t="str">
        <f t="shared" si="79"/>
        <v>0.831149587579398-0.042603044289829i</v>
      </c>
      <c r="M270" t="str">
        <f t="shared" si="80"/>
        <v>5.5176229618243+0.078191396557769i</v>
      </c>
      <c r="N270" t="str">
        <f t="shared" si="81"/>
        <v>-0.17385713300396i</v>
      </c>
      <c r="O270" t="str">
        <f t="shared" si="82"/>
        <v>0.984924878208076-0.172982612671927i</v>
      </c>
      <c r="P270" t="str">
        <f t="shared" si="83"/>
        <v>0.0150751217919241+0.172982612671927i</v>
      </c>
      <c r="Q270" t="str">
        <f t="shared" si="84"/>
        <v>-0.0150751217919241+0.000874520332033002i</v>
      </c>
      <c r="R270" t="str">
        <f t="shared" si="85"/>
        <v>-0.333221316893578-11.494037917587i</v>
      </c>
      <c r="S270" t="str">
        <f t="shared" si="86"/>
        <v>0.0190789720717651i</v>
      </c>
      <c r="T270" t="str">
        <f t="shared" si="87"/>
        <v>0.219294428421451-0.00635752019872936i</v>
      </c>
      <c r="U270" t="e">
        <f t="shared" si="88"/>
        <v>#DIV/0!</v>
      </c>
      <c r="V270" t="str">
        <f t="shared" si="89"/>
        <v>0.0000833333333333333-0.0195042822416539i</v>
      </c>
      <c r="W270" t="e">
        <f t="shared" si="90"/>
        <v>#DIV/0!</v>
      </c>
      <c r="X270" t="e">
        <f t="shared" si="91"/>
        <v>#DIV/0!</v>
      </c>
      <c r="Y270" t="str">
        <f t="shared" si="92"/>
        <v>0.00096+0.0581068977207968i</v>
      </c>
      <c r="Z270" t="e">
        <f t="shared" si="93"/>
        <v>#DIV/0!</v>
      </c>
      <c r="AA270" t="e">
        <f t="shared" si="94"/>
        <v>#DIV/0!</v>
      </c>
      <c r="AB270" t="str">
        <f t="shared" si="95"/>
        <v>0.12513709840556-0.00362782418345248i</v>
      </c>
      <c r="AC270" t="str">
        <f t="shared" si="96"/>
        <v>1.69074299217796-0.0102323215305612i</v>
      </c>
      <c r="AD270" t="str">
        <f t="shared" si="97"/>
        <v>0.0740233557152093-0.00169771125492338i</v>
      </c>
      <c r="AE270" t="e">
        <f t="shared" si="98"/>
        <v>#DIV/0!</v>
      </c>
      <c r="AF270" t="str">
        <f t="shared" si="99"/>
        <v>-2.54402627772184-0.7818703728442i</v>
      </c>
      <c r="AG270" t="e">
        <f t="shared" si="100"/>
        <v>#DIV/0!</v>
      </c>
      <c r="AH270" t="e">
        <f t="shared" si="101"/>
        <v>#DIV/0!</v>
      </c>
      <c r="AI270" t="e">
        <f t="shared" si="102"/>
        <v>#DIV/0!</v>
      </c>
      <c r="AJ270" t="e">
        <f t="shared" si="103"/>
        <v>#DIV/0!</v>
      </c>
      <c r="AK270"/>
      <c r="AL270"/>
      <c r="AM270"/>
      <c r="AN270"/>
    </row>
    <row r="271" spans="1:40" x14ac:dyDescent="0.3">
      <c r="A271"/>
      <c r="B271">
        <f t="shared" si="69"/>
        <v>13700</v>
      </c>
      <c r="C271" s="186" t="str">
        <f t="shared" si="72"/>
        <v>-0.0105852199570632+0.0633177929906572i</v>
      </c>
      <c r="D271" s="158" t="str">
        <f t="shared" si="73"/>
        <v>-2.19195263677508+0.137501905496933i</v>
      </c>
      <c r="E271" t="str">
        <f t="shared" si="74"/>
        <v>25360.3872433191-5828.64463366208i</v>
      </c>
      <c r="F271" t="str">
        <f t="shared" si="75"/>
        <v>0.275321645709251+0.0453827618388834i</v>
      </c>
      <c r="G271" t="str">
        <f t="shared" si="70"/>
        <v>0.275321645709251+0.0453827618388834i</v>
      </c>
      <c r="H271" t="str">
        <f t="shared" si="76"/>
        <v>0.354087850550296+0.931800235250685i</v>
      </c>
      <c r="I271" t="str">
        <f t="shared" si="77"/>
        <v>53.7997741927252i</v>
      </c>
      <c r="J271" t="str">
        <f t="shared" si="71"/>
        <v>0.283111118634341+11.472177769218i</v>
      </c>
      <c r="K271" t="str">
        <f t="shared" si="78"/>
        <v>4.68673261429753+0.115659479818562i</v>
      </c>
      <c r="L271" t="str">
        <f t="shared" si="79"/>
        <v>0.831117441312502-0.0429146421000773i</v>
      </c>
      <c r="M271" t="str">
        <f t="shared" si="80"/>
        <v>5.51785005561003+0.0727448377184847i</v>
      </c>
      <c r="N271" t="str">
        <f t="shared" si="81"/>
        <v>-0.175135494276048i</v>
      </c>
      <c r="O271" t="str">
        <f t="shared" si="82"/>
        <v>0.984702939209799-0.174241560804482i</v>
      </c>
      <c r="P271" t="str">
        <f t="shared" si="83"/>
        <v>0.015297060790201+0.174241560804482i</v>
      </c>
      <c r="Q271" t="str">
        <f t="shared" si="84"/>
        <v>-0.015297060790201+0.000893933471565994i</v>
      </c>
      <c r="R271" t="str">
        <f t="shared" si="85"/>
        <v>-0.333219662529688-11.4099982609736i</v>
      </c>
      <c r="S271" t="str">
        <f t="shared" si="86"/>
        <v>0.0192192586311164i</v>
      </c>
      <c r="T271" t="str">
        <f t="shared" si="87"/>
        <v>0.21929170755824-0.0064042348751314i</v>
      </c>
      <c r="U271" t="e">
        <f t="shared" si="88"/>
        <v>#DIV/0!</v>
      </c>
      <c r="V271" t="str">
        <f t="shared" si="89"/>
        <v>0.0000833333333333333-0.0193619152179921i</v>
      </c>
      <c r="W271" t="e">
        <f t="shared" si="90"/>
        <v>#DIV/0!</v>
      </c>
      <c r="X271" t="e">
        <f t="shared" si="91"/>
        <v>#DIV/0!</v>
      </c>
      <c r="Y271" t="str">
        <f t="shared" si="92"/>
        <v>0.00096+0.058534154321685i</v>
      </c>
      <c r="Z271" t="e">
        <f t="shared" si="93"/>
        <v>#DIV/0!</v>
      </c>
      <c r="AA271" t="e">
        <f t="shared" si="94"/>
        <v>#DIV/0!</v>
      </c>
      <c r="AB271" t="str">
        <f t="shared" si="95"/>
        <v>0.125135545785505-0.00365448121755948i</v>
      </c>
      <c r="AC271" t="str">
        <f t="shared" si="96"/>
        <v>1.69074502291446-0.0110619144185558i</v>
      </c>
      <c r="AD271" t="str">
        <f t="shared" si="97"/>
        <v>0.0740230470324681-0.00167715685561953i</v>
      </c>
      <c r="AE271" t="e">
        <f t="shared" si="98"/>
        <v>#DIV/0!</v>
      </c>
      <c r="AF271" t="str">
        <f t="shared" si="99"/>
        <v>-2.54604048732538-0.794298329753752i</v>
      </c>
      <c r="AG271" t="e">
        <f t="shared" si="100"/>
        <v>#DIV/0!</v>
      </c>
      <c r="AH271" t="e">
        <f t="shared" si="101"/>
        <v>#DIV/0!</v>
      </c>
      <c r="AI271" t="e">
        <f t="shared" si="102"/>
        <v>#DIV/0!</v>
      </c>
      <c r="AJ271" t="e">
        <f t="shared" si="103"/>
        <v>#DIV/0!</v>
      </c>
      <c r="AK271"/>
      <c r="AL271"/>
      <c r="AM271"/>
      <c r="AN271"/>
    </row>
    <row r="272" spans="1:40" x14ac:dyDescent="0.3">
      <c r="A272"/>
      <c r="B272">
        <f t="shared" si="69"/>
        <v>13800</v>
      </c>
      <c r="C272" s="186" t="str">
        <f t="shared" si="72"/>
        <v>-0.0105825610937007+0.0628684475921263i</v>
      </c>
      <c r="D272" s="158" t="str">
        <f t="shared" si="73"/>
        <v>-2.19225023956963+0.131537315392621i</v>
      </c>
      <c r="E272" t="str">
        <f t="shared" si="74"/>
        <v>25341.7579529832-5866.87661341741i</v>
      </c>
      <c r="F272" t="str">
        <f t="shared" si="75"/>
        <v>0.275363122328424+0.0457114064539583i</v>
      </c>
      <c r="G272" t="str">
        <f t="shared" si="70"/>
        <v>0.275363122328424+0.0457114064539583i</v>
      </c>
      <c r="H272" t="str">
        <f t="shared" si="76"/>
        <v>0.355816691153752+0.938204482575957i</v>
      </c>
      <c r="I272" t="str">
        <f t="shared" si="77"/>
        <v>54.1924732744239i</v>
      </c>
      <c r="J272" t="str">
        <f t="shared" si="71"/>
        <v>0.272607392150482+11.5559162930809i</v>
      </c>
      <c r="K272" t="str">
        <f t="shared" si="78"/>
        <v>4.68697855470351+0.110567173425095i</v>
      </c>
      <c r="L272" t="str">
        <f t="shared" si="79"/>
        <v>0.831085062055748-0.0432262035604565i</v>
      </c>
      <c r="M272" t="str">
        <f t="shared" si="80"/>
        <v>5.51806361675926+0.0673409698646385i</v>
      </c>
      <c r="N272" t="str">
        <f t="shared" si="81"/>
        <v>-0.176413855548136i</v>
      </c>
      <c r="O272" t="str">
        <f t="shared" si="82"/>
        <v>0.984479391002772-0.175500224190204i</v>
      </c>
      <c r="P272" t="str">
        <f t="shared" si="83"/>
        <v>0.015520608997228+0.175500224190204i</v>
      </c>
      <c r="Q272" t="str">
        <f t="shared" si="84"/>
        <v>-0.015520608997228+0.000913631357931988i</v>
      </c>
      <c r="R272" t="str">
        <f t="shared" si="85"/>
        <v>-0.333217996017003-11.3271755400701i</v>
      </c>
      <c r="S272" t="str">
        <f t="shared" si="86"/>
        <v>0.0193595451904677i</v>
      </c>
      <c r="T272" t="str">
        <f t="shared" si="87"/>
        <v>0.219288966748347-0.00645094885216826i</v>
      </c>
      <c r="U272" t="e">
        <f t="shared" si="88"/>
        <v>#DIV/0!</v>
      </c>
      <c r="V272" t="str">
        <f t="shared" si="89"/>
        <v>0.0000833333333333333-0.0192216114845284i</v>
      </c>
      <c r="W272" t="e">
        <f t="shared" si="90"/>
        <v>#DIV/0!</v>
      </c>
      <c r="X272" t="e">
        <f t="shared" si="91"/>
        <v>#DIV/0!</v>
      </c>
      <c r="Y272" t="str">
        <f t="shared" si="92"/>
        <v>0.00096+0.0589614109225732i</v>
      </c>
      <c r="Z272" t="e">
        <f t="shared" si="93"/>
        <v>#DIV/0!</v>
      </c>
      <c r="AA272" t="e">
        <f t="shared" si="94"/>
        <v>#DIV/0!</v>
      </c>
      <c r="AB272" t="str">
        <f t="shared" si="95"/>
        <v>0.125133981783174-0.00368113785258416i</v>
      </c>
      <c r="AC272" t="str">
        <f t="shared" si="96"/>
        <v>1.69074516349115-0.011886109156317i</v>
      </c>
      <c r="AD272" t="str">
        <f t="shared" si="97"/>
        <v>0.0740227905845566-0.00165684039447828i</v>
      </c>
      <c r="AE272" t="e">
        <f t="shared" si="98"/>
        <v>#DIV/0!</v>
      </c>
      <c r="AF272" t="str">
        <f t="shared" si="99"/>
        <v>-2.54806693072338-0.806667167183336i</v>
      </c>
      <c r="AG272" t="e">
        <f t="shared" si="100"/>
        <v>#DIV/0!</v>
      </c>
      <c r="AH272" t="e">
        <f t="shared" si="101"/>
        <v>#DIV/0!</v>
      </c>
      <c r="AI272" t="e">
        <f t="shared" si="102"/>
        <v>#DIV/0!</v>
      </c>
      <c r="AJ272" t="e">
        <f t="shared" si="103"/>
        <v>#DIV/0!</v>
      </c>
      <c r="AK272"/>
      <c r="AL272"/>
      <c r="AM272"/>
      <c r="AN272"/>
    </row>
    <row r="273" spans="1:40" x14ac:dyDescent="0.3">
      <c r="A273"/>
      <c r="B273">
        <f t="shared" si="69"/>
        <v>13900</v>
      </c>
      <c r="C273" s="186" t="str">
        <f t="shared" si="72"/>
        <v>-0.0105799422784689+0.0624256348169764i</v>
      </c>
      <c r="D273" s="158" t="str">
        <f t="shared" si="73"/>
        <v>-2.19255042523993+0.125623244052027i</v>
      </c>
      <c r="E273" t="str">
        <f t="shared" si="74"/>
        <v>25323.0208252339-5905.02094141217i</v>
      </c>
      <c r="F273" t="str">
        <f t="shared" si="75"/>
        <v>0.275404895796304+0.0460399942884511i</v>
      </c>
      <c r="G273" t="str">
        <f t="shared" si="70"/>
        <v>0.275404895796304+0.0460399942884511i</v>
      </c>
      <c r="H273" t="str">
        <f t="shared" si="76"/>
        <v>0.357555118445223+0.944601204211457i</v>
      </c>
      <c r="I273" t="str">
        <f t="shared" si="77"/>
        <v>54.5851723561227i</v>
      </c>
      <c r="J273" t="str">
        <f t="shared" si="71"/>
        <v>0.262027274928558+11.6396548169438i</v>
      </c>
      <c r="K273" t="str">
        <f t="shared" si="78"/>
        <v>4.68721151757882+0.105516639477751i</v>
      </c>
      <c r="L273" t="str">
        <f t="shared" si="79"/>
        <v>0.831052449863887-0.0435377284103953i</v>
      </c>
      <c r="M273" t="str">
        <f t="shared" si="80"/>
        <v>5.51826396744271+0.0619789110673557i</v>
      </c>
      <c r="N273" t="str">
        <f t="shared" si="81"/>
        <v>-0.177692216820224i</v>
      </c>
      <c r="O273" t="str">
        <f t="shared" si="82"/>
        <v>0.984254233952317-0.176758600772175i</v>
      </c>
      <c r="P273" t="str">
        <f t="shared" si="83"/>
        <v>0.015745766047683+0.176758600772175i</v>
      </c>
      <c r="Q273" t="str">
        <f t="shared" si="84"/>
        <v>-0.015745766047683+0.000933616048049007i</v>
      </c>
      <c r="R273" t="str">
        <f t="shared" si="85"/>
        <v>-0.333216317354216-11.24554349006i</v>
      </c>
      <c r="S273" t="str">
        <f t="shared" si="86"/>
        <v>0.0194998317498188i</v>
      </c>
      <c r="T273" t="str">
        <f t="shared" si="87"/>
        <v>0.21928620599144-0.00649766212470144i</v>
      </c>
      <c r="U273" t="e">
        <f t="shared" si="88"/>
        <v>#DIV/0!</v>
      </c>
      <c r="V273" t="str">
        <f t="shared" si="89"/>
        <v>0.0000833333333333333-0.0190833265098196i</v>
      </c>
      <c r="W273" t="e">
        <f t="shared" si="90"/>
        <v>#DIV/0!</v>
      </c>
      <c r="X273" t="e">
        <f t="shared" si="91"/>
        <v>#DIV/0!</v>
      </c>
      <c r="Y273" t="str">
        <f t="shared" si="92"/>
        <v>0.00096+0.0593886675234614i</v>
      </c>
      <c r="Z273" t="e">
        <f t="shared" si="93"/>
        <v>#DIV/0!</v>
      </c>
      <c r="AA273" t="e">
        <f t="shared" si="94"/>
        <v>#DIV/0!</v>
      </c>
      <c r="AB273" t="str">
        <f t="shared" si="95"/>
        <v>0.125132406398376-0.00370779408559432i</v>
      </c>
      <c r="AC273" t="str">
        <f t="shared" si="96"/>
        <v>1.69074345442744-0.0127050162134232i</v>
      </c>
      <c r="AD273" t="str">
        <f t="shared" si="97"/>
        <v>0.0740225852083208-0.00163675685575861i</v>
      </c>
      <c r="AE273" t="e">
        <f t="shared" si="98"/>
        <v>#DIV/0!</v>
      </c>
      <c r="AF273" t="str">
        <f t="shared" si="99"/>
        <v>-2.55010554368515-0.81897796015943i</v>
      </c>
      <c r="AG273" t="e">
        <f t="shared" si="100"/>
        <v>#DIV/0!</v>
      </c>
      <c r="AH273" t="e">
        <f t="shared" si="101"/>
        <v>#DIV/0!</v>
      </c>
      <c r="AI273" t="e">
        <f t="shared" si="102"/>
        <v>#DIV/0!</v>
      </c>
      <c r="AJ273" t="e">
        <f t="shared" si="103"/>
        <v>#DIV/0!</v>
      </c>
      <c r="AK273"/>
      <c r="AL273"/>
      <c r="AM273"/>
      <c r="AN273"/>
    </row>
    <row r="274" spans="1:40" x14ac:dyDescent="0.3">
      <c r="A274"/>
      <c r="B274">
        <f t="shared" ref="B274:B337" si="104">B273+100</f>
        <v>14000</v>
      </c>
      <c r="C274" s="186" t="str">
        <f t="shared" si="72"/>
        <v>-0.0105773622509563+0.0619892146599306i</v>
      </c>
      <c r="D274" s="158" t="str">
        <f t="shared" si="73"/>
        <v>-2.19285318332938+0.119758621171537i</v>
      </c>
      <c r="E274" t="str">
        <f t="shared" si="74"/>
        <v>25304.17639895-5943.07720148291i</v>
      </c>
      <c r="F274" t="str">
        <f t="shared" si="75"/>
        <v>0.275446966009398+0.046368524941904i</v>
      </c>
      <c r="G274" t="str">
        <f t="shared" si="70"/>
        <v>0.275446966009398+0.046368524941904i</v>
      </c>
      <c r="H274" t="str">
        <f t="shared" si="76"/>
        <v>0.359303078963585+0.950990373830473i</v>
      </c>
      <c r="I274" t="str">
        <f t="shared" si="77"/>
        <v>54.9778714378214i</v>
      </c>
      <c r="J274" t="str">
        <f t="shared" si="71"/>
        <v>0.25137076696857+11.7233933408068i</v>
      </c>
      <c r="K274" t="str">
        <f t="shared" si="78"/>
        <v>4.68743181377478+0.100507020099724i</v>
      </c>
      <c r="L274" t="str">
        <f t="shared" si="79"/>
        <v>0.831019604792058-0.0438492163894255i</v>
      </c>
      <c r="M274" t="str">
        <f t="shared" si="80"/>
        <v>5.51845141856684+0.0566578037102985i</v>
      </c>
      <c r="N274" t="str">
        <f t="shared" si="81"/>
        <v>-0.178970578092312i</v>
      </c>
      <c r="O274" t="str">
        <f t="shared" si="82"/>
        <v>0.98402746842639-0.178016688493946i</v>
      </c>
      <c r="P274" t="str">
        <f t="shared" si="83"/>
        <v>0.01597253157361+0.178016688493946i</v>
      </c>
      <c r="Q274" t="str">
        <f t="shared" si="84"/>
        <v>-0.01597253157361+0.000953889598366009i</v>
      </c>
      <c r="R274" t="str">
        <f t="shared" si="85"/>
        <v>-0.333214626539936-11.1650765965536i</v>
      </c>
      <c r="S274" t="str">
        <f t="shared" si="86"/>
        <v>0.01964011830917i</v>
      </c>
      <c r="T274" t="str">
        <f t="shared" si="87"/>
        <v>0.219283425287258-0.00654437468759024i</v>
      </c>
      <c r="U274" t="e">
        <f t="shared" si="88"/>
        <v>#DIV/0!</v>
      </c>
      <c r="V274" t="str">
        <f t="shared" si="89"/>
        <v>0.0000833333333333333-0.0189470170347495i</v>
      </c>
      <c r="W274" t="e">
        <f t="shared" si="90"/>
        <v>#DIV/0!</v>
      </c>
      <c r="X274" t="e">
        <f t="shared" si="91"/>
        <v>#DIV/0!</v>
      </c>
      <c r="Y274" t="str">
        <f t="shared" si="92"/>
        <v>0.00096+0.0598159241243497i</v>
      </c>
      <c r="Z274" t="e">
        <f t="shared" si="93"/>
        <v>#DIV/0!</v>
      </c>
      <c r="AA274" t="e">
        <f t="shared" si="94"/>
        <v>#DIV/0!</v>
      </c>
      <c r="AB274" t="str">
        <f t="shared" si="95"/>
        <v>0.125130819630963-0.00373444991365648i</v>
      </c>
      <c r="AC274" t="str">
        <f t="shared" si="96"/>
        <v>1.69073993482909-0.0135187430068245i</v>
      </c>
      <c r="AD274" t="str">
        <f t="shared" si="97"/>
        <v>0.07402242978169-0.00161690136512535i</v>
      </c>
      <c r="AE274" t="e">
        <f t="shared" si="98"/>
        <v>#DIV/0!</v>
      </c>
      <c r="AF274" t="str">
        <f t="shared" si="99"/>
        <v>-2.55215626229297-0.831231752658936i</v>
      </c>
      <c r="AG274" t="e">
        <f t="shared" si="100"/>
        <v>#DIV/0!</v>
      </c>
      <c r="AH274" t="e">
        <f t="shared" si="101"/>
        <v>#DIV/0!</v>
      </c>
      <c r="AI274" t="e">
        <f t="shared" si="102"/>
        <v>#DIV/0!</v>
      </c>
      <c r="AJ274" t="e">
        <f t="shared" si="103"/>
        <v>#DIV/0!</v>
      </c>
      <c r="AK274"/>
      <c r="AL274"/>
      <c r="AM274"/>
      <c r="AN274"/>
    </row>
    <row r="275" spans="1:40" x14ac:dyDescent="0.3">
      <c r="A275"/>
      <c r="B275">
        <f t="shared" si="104"/>
        <v>14100</v>
      </c>
      <c r="C275" s="186" t="str">
        <f t="shared" si="72"/>
        <v>-0.0105748197953499+0.0615590510872336i</v>
      </c>
      <c r="D275" s="158" t="str">
        <f t="shared" si="73"/>
        <v>-2.19315850371782+0.113942406894076i</v>
      </c>
      <c r="E275" t="str">
        <f t="shared" si="74"/>
        <v>25285.2252148453-5981.04498151623i</v>
      </c>
      <c r="F275" t="str">
        <f t="shared" si="75"/>
        <v>0.275489332863496+0.0466969980140933i</v>
      </c>
      <c r="G275" t="str">
        <f t="shared" si="70"/>
        <v>0.275489332863496+0.0466969980140933i</v>
      </c>
      <c r="H275" t="str">
        <f t="shared" si="76"/>
        <v>0.361060519214159+0.957371965620171i</v>
      </c>
      <c r="I275" t="str">
        <f t="shared" si="77"/>
        <v>55.3705705195201i</v>
      </c>
      <c r="J275" t="str">
        <f t="shared" si="71"/>
        <v>0.240637868270517+11.8071318646696i</v>
      </c>
      <c r="K275" t="str">
        <f t="shared" si="78"/>
        <v>4.68763974334796+0.0955374809046372i</v>
      </c>
      <c r="L275" t="str">
        <f t="shared" si="79"/>
        <v>0.830986526895787-0.0441606672371829i</v>
      </c>
      <c r="M275" t="str">
        <f t="shared" si="80"/>
        <v>5.51862627024375+0.0513768136674543i</v>
      </c>
      <c r="N275" t="str">
        <f t="shared" si="81"/>
        <v>-0.1802489393644i</v>
      </c>
      <c r="O275" t="str">
        <f t="shared" si="82"/>
        <v>0.983799094795571-0.179274485299543i</v>
      </c>
      <c r="P275" t="str">
        <f t="shared" si="83"/>
        <v>0.016200905204429+0.179274485299543i</v>
      </c>
      <c r="Q275" t="str">
        <f t="shared" si="84"/>
        <v>-0.016200905204429+0.000974454064856994i</v>
      </c>
      <c r="R275" t="str">
        <f t="shared" si="85"/>
        <v>-0.33321292357517-11.0857500689705i</v>
      </c>
      <c r="S275" t="str">
        <f t="shared" si="86"/>
        <v>0.0197804048685212i</v>
      </c>
      <c r="T275" t="str">
        <f t="shared" si="87"/>
        <v>0.219280624635473-0.00659108653574048i</v>
      </c>
      <c r="U275" t="e">
        <f t="shared" si="88"/>
        <v>#DIV/0!</v>
      </c>
      <c r="V275" t="str">
        <f t="shared" si="89"/>
        <v>0.0000833333333333333-0.0188126410274108i</v>
      </c>
      <c r="W275" t="e">
        <f t="shared" si="90"/>
        <v>#DIV/0!</v>
      </c>
      <c r="X275" t="e">
        <f t="shared" si="91"/>
        <v>#DIV/0!</v>
      </c>
      <c r="Y275" t="str">
        <f t="shared" si="92"/>
        <v>0.00096+0.0602431807252379i</v>
      </c>
      <c r="Z275" t="e">
        <f t="shared" si="93"/>
        <v>#DIV/0!</v>
      </c>
      <c r="AA275" t="e">
        <f t="shared" si="94"/>
        <v>#DIV/0!</v>
      </c>
      <c r="AB275" t="str">
        <f t="shared" si="95"/>
        <v>0.125129221480748-0.00376110533386372i</v>
      </c>
      <c r="AC275" t="str">
        <f t="shared" si="96"/>
        <v>1.69073464244673-0.0143273940042442i</v>
      </c>
      <c r="AD275" t="str">
        <f t="shared" si="97"/>
        <v>0.0740223232219197-0.00159726918474071i</v>
      </c>
      <c r="AE275" t="e">
        <f t="shared" si="98"/>
        <v>#DIV/0!</v>
      </c>
      <c r="AF275" t="str">
        <f t="shared" si="99"/>
        <v>-2.55421902293198-0.843429558726095i</v>
      </c>
      <c r="AG275" t="e">
        <f t="shared" si="100"/>
        <v>#DIV/0!</v>
      </c>
      <c r="AH275" t="e">
        <f t="shared" si="101"/>
        <v>#DIV/0!</v>
      </c>
      <c r="AI275" t="e">
        <f t="shared" si="102"/>
        <v>#DIV/0!</v>
      </c>
      <c r="AJ275" t="e">
        <f t="shared" si="103"/>
        <v>#DIV/0!</v>
      </c>
      <c r="AK275"/>
      <c r="AL275"/>
      <c r="AM275"/>
      <c r="AN275"/>
    </row>
    <row r="276" spans="1:40" x14ac:dyDescent="0.3">
      <c r="A276"/>
      <c r="B276">
        <f t="shared" si="104"/>
        <v>14200</v>
      </c>
      <c r="C276" s="186" t="str">
        <f t="shared" si="72"/>
        <v>-0.0105723137385586+0.0611350118968138i</v>
      </c>
      <c r="D276" s="158" t="str">
        <f t="shared" si="73"/>
        <v>-2.19346637660709+0.108173590736983i</v>
      </c>
      <c r="E276" t="str">
        <f t="shared" si="74"/>
        <v>25266.1678154323-6018.92387345575i</v>
      </c>
      <c r="F276" t="str">
        <f t="shared" si="75"/>
        <v>0.27553199625367+0.0470254131050334i</v>
      </c>
      <c r="G276" t="str">
        <f t="shared" si="70"/>
        <v>0.27553199625367+0.0470254131050334i</v>
      </c>
      <c r="H276" t="str">
        <f t="shared" si="76"/>
        <v>0.362827385673671+0.963745954279083i</v>
      </c>
      <c r="I276" t="str">
        <f t="shared" si="77"/>
        <v>55.7632696012188i</v>
      </c>
      <c r="J276" t="str">
        <f t="shared" si="71"/>
        <v>0.2298285788344+11.8908703885326i</v>
      </c>
      <c r="K276" t="str">
        <f t="shared" si="78"/>
        <v>4.68783559600667+0.0906072102071312i</v>
      </c>
      <c r="L276" t="str">
        <f t="shared" si="79"/>
        <v>0.830953216230987-0.0444720806934074i</v>
      </c>
      <c r="M276" t="str">
        <f t="shared" si="80"/>
        <v>5.51878881223766+0.0461351295137238i</v>
      </c>
      <c r="N276" t="str">
        <f t="shared" si="81"/>
        <v>-0.181527300636488i</v>
      </c>
      <c r="O276" t="str">
        <f t="shared" si="82"/>
        <v>0.98356911343307-0.180531989133463i</v>
      </c>
      <c r="P276" t="str">
        <f t="shared" si="83"/>
        <v>0.01643088656693+0.180531989133463i</v>
      </c>
      <c r="Q276" t="str">
        <f t="shared" si="84"/>
        <v>-0.01643088656693+0.000995311503025009i</v>
      </c>
      <c r="R276" t="str">
        <f t="shared" si="85"/>
        <v>-0.333211208457652-11.0075398150576i</v>
      </c>
      <c r="S276" t="str">
        <f t="shared" si="86"/>
        <v>0.0199206914278724i</v>
      </c>
      <c r="T276" t="str">
        <f t="shared" si="87"/>
        <v>0.219277804035782-0.00663779766399335i</v>
      </c>
      <c r="U276" t="e">
        <f t="shared" si="88"/>
        <v>#DIV/0!</v>
      </c>
      <c r="V276" t="str">
        <f t="shared" si="89"/>
        <v>0.0000833333333333333-0.0186801576398938i</v>
      </c>
      <c r="W276" t="e">
        <f t="shared" si="90"/>
        <v>#DIV/0!</v>
      </c>
      <c r="X276" t="e">
        <f t="shared" si="91"/>
        <v>#DIV/0!</v>
      </c>
      <c r="Y276" t="str">
        <f t="shared" si="92"/>
        <v>0.00096+0.0606704373261261i</v>
      </c>
      <c r="Z276" t="e">
        <f t="shared" si="93"/>
        <v>#DIV/0!</v>
      </c>
      <c r="AA276" t="e">
        <f t="shared" si="94"/>
        <v>#DIV/0!</v>
      </c>
      <c r="AB276" t="str">
        <f t="shared" si="95"/>
        <v>0.125127611947557-0.00378776034327226i</v>
      </c>
      <c r="AC276" t="str">
        <f t="shared" si="96"/>
        <v>1.6907276137322-0.0151310708229449i</v>
      </c>
      <c r="AD276" t="str">
        <f t="shared" si="97"/>
        <v>0.0740222644839669-0.00157785570852642i</v>
      </c>
      <c r="AE276" t="e">
        <f t="shared" si="98"/>
        <v>#DIV/0!</v>
      </c>
      <c r="AF276" t="str">
        <f t="shared" si="99"/>
        <v>-2.55629376228076-0.8555723635421i</v>
      </c>
      <c r="AG276" t="e">
        <f t="shared" si="100"/>
        <v>#DIV/0!</v>
      </c>
      <c r="AH276" t="e">
        <f t="shared" si="101"/>
        <v>#DIV/0!</v>
      </c>
      <c r="AI276" t="e">
        <f t="shared" si="102"/>
        <v>#DIV/0!</v>
      </c>
      <c r="AJ276" t="e">
        <f t="shared" si="103"/>
        <v>#DIV/0!</v>
      </c>
      <c r="AK276"/>
      <c r="AL276"/>
      <c r="AM276"/>
      <c r="AN276"/>
    </row>
    <row r="277" spans="1:40" x14ac:dyDescent="0.3">
      <c r="A277"/>
      <c r="B277">
        <f t="shared" si="104"/>
        <v>14300</v>
      </c>
      <c r="C277" s="186" t="str">
        <f t="shared" si="72"/>
        <v>-0.0105698429484269+0.060716968584313i</v>
      </c>
      <c r="D277" s="158" t="str">
        <f t="shared" si="73"/>
        <v>-2.19377679250741+0.102451190564909i</v>
      </c>
      <c r="E277" t="str">
        <f t="shared" si="74"/>
        <v>25247.0047449869-6056.71347330861i</v>
      </c>
      <c r="F277" t="str">
        <f t="shared" si="75"/>
        <v>0.275574956074279+0.0473537698149771i</v>
      </c>
      <c r="G277" t="str">
        <f t="shared" si="70"/>
        <v>0.275574956074279+0.0473537698149771i</v>
      </c>
      <c r="H277" t="str">
        <f t="shared" si="76"/>
        <v>0.364603624795247+0.970112315014661i</v>
      </c>
      <c r="I277" t="str">
        <f t="shared" si="77"/>
        <v>56.1559686829176i</v>
      </c>
      <c r="J277" t="str">
        <f t="shared" si="71"/>
        <v>0.218942898660219+11.9746089123954i</v>
      </c>
      <c r="K277" t="str">
        <f t="shared" si="78"/>
        <v>4.68801965153726+0.085715418264822i</v>
      </c>
      <c r="L277" t="str">
        <f t="shared" si="79"/>
        <v>0.830919672853958-0.0447834564979442i</v>
      </c>
      <c r="M277" t="str">
        <f t="shared" si="80"/>
        <v>5.51893932439122+0.0409319617668778i</v>
      </c>
      <c r="N277" t="str">
        <f t="shared" si="81"/>
        <v>-0.182805661908576i</v>
      </c>
      <c r="O277" t="str">
        <f t="shared" si="82"/>
        <v>0.983337524714725-0.181789197940685i</v>
      </c>
      <c r="P277" t="str">
        <f t="shared" si="83"/>
        <v>0.016662475285275+0.181789197940685i</v>
      </c>
      <c r="Q277" t="str">
        <f t="shared" si="84"/>
        <v>-0.016662475285275+0.00101646396789101i</v>
      </c>
      <c r="R277" t="str">
        <f t="shared" si="85"/>
        <v>-0.333209481187353-10.9304224164715i</v>
      </c>
      <c r="S277" t="str">
        <f t="shared" si="86"/>
        <v>0.0200609779872237i</v>
      </c>
      <c r="T277" t="str">
        <f t="shared" si="87"/>
        <v>0.219274963487891-0.00668450806723372i</v>
      </c>
      <c r="U277" t="e">
        <f t="shared" si="88"/>
        <v>#DIV/0!</v>
      </c>
      <c r="V277" t="str">
        <f t="shared" si="89"/>
        <v>0.0000833333333333333-0.0185495271668876i</v>
      </c>
      <c r="W277" t="e">
        <f t="shared" si="90"/>
        <v>#DIV/0!</v>
      </c>
      <c r="X277" t="e">
        <f t="shared" si="91"/>
        <v>#DIV/0!</v>
      </c>
      <c r="Y277" t="str">
        <f t="shared" si="92"/>
        <v>0.00096+0.0610976939270143i</v>
      </c>
      <c r="Z277" t="e">
        <f t="shared" si="93"/>
        <v>#DIV/0!</v>
      </c>
      <c r="AA277" t="e">
        <f t="shared" si="94"/>
        <v>#DIV/0!</v>
      </c>
      <c r="AB277" t="str">
        <f t="shared" si="95"/>
        <v>0.125125991031223-0.00381441493896322i</v>
      </c>
      <c r="AC277" t="str">
        <f t="shared" si="96"/>
        <v>1.69071888389208-0.0159298723252567i</v>
      </c>
      <c r="AD277" t="str">
        <f t="shared" si="97"/>
        <v>0.0740222525589186-0.00155865645766334i</v>
      </c>
      <c r="AE277" t="e">
        <f t="shared" si="98"/>
        <v>#DIV/0!</v>
      </c>
      <c r="AF277" t="str">
        <f t="shared" si="99"/>
        <v>-2.55838041730266-0.867661124449752i</v>
      </c>
      <c r="AG277" t="e">
        <f t="shared" si="100"/>
        <v>#DIV/0!</v>
      </c>
      <c r="AH277" t="e">
        <f t="shared" si="101"/>
        <v>#DIV/0!</v>
      </c>
      <c r="AI277" t="e">
        <f t="shared" si="102"/>
        <v>#DIV/0!</v>
      </c>
      <c r="AJ277" t="e">
        <f t="shared" si="103"/>
        <v>#DIV/0!</v>
      </c>
      <c r="AK277"/>
      <c r="AL277"/>
      <c r="AM277"/>
      <c r="AN277"/>
    </row>
    <row r="278" spans="1:40" x14ac:dyDescent="0.3">
      <c r="A278"/>
      <c r="B278">
        <f t="shared" si="104"/>
        <v>14400</v>
      </c>
      <c r="C278" s="186" t="str">
        <f t="shared" si="72"/>
        <v>-0.0105674063320362+0.0603047962146964i</v>
      </c>
      <c r="D278" s="158" t="str">
        <f t="shared" si="73"/>
        <v>-2.19408974222433+0.0967742516054762i</v>
      </c>
      <c r="E278" t="str">
        <f t="shared" si="74"/>
        <v>25227.7365495131-6094.41338115168i</v>
      </c>
      <c r="F278" t="str">
        <f t="shared" si="75"/>
        <v>0.275618212218964+0.0476820677444169i</v>
      </c>
      <c r="G278" t="str">
        <f t="shared" si="70"/>
        <v>0.275618212218964+0.0476820677444169i</v>
      </c>
      <c r="H278" t="str">
        <f t="shared" si="76"/>
        <v>0.366389183013314+0.976471023540776i</v>
      </c>
      <c r="I278" t="str">
        <f t="shared" si="77"/>
        <v>56.5486677646163i</v>
      </c>
      <c r="J278" t="str">
        <f t="shared" si="71"/>
        <v>0.207980827747973+12.0583474362584i</v>
      </c>
      <c r="K278" t="str">
        <f t="shared" si="78"/>
        <v>4.68819218020883+0.0808613365501066i</v>
      </c>
      <c r="L278" t="str">
        <f t="shared" si="79"/>
        <v>0.830885896821385-0.0450947943907443i</v>
      </c>
      <c r="M278" t="str">
        <f t="shared" si="80"/>
        <v>5.51907807703022+0.0357665421593623i</v>
      </c>
      <c r="N278" t="str">
        <f t="shared" si="81"/>
        <v>-0.184084023180663i</v>
      </c>
      <c r="O278" t="str">
        <f t="shared" si="82"/>
        <v>0.983104329019-0.183046109666668i</v>
      </c>
      <c r="P278" t="str">
        <f t="shared" si="83"/>
        <v>0.016895670981+0.183046109666668i</v>
      </c>
      <c r="Q278" t="str">
        <f t="shared" si="84"/>
        <v>-0.016895670981+0.00103791351399499i</v>
      </c>
      <c r="R278" t="str">
        <f t="shared" si="85"/>
        <v>-0.3332077417635-10.8543751053773i</v>
      </c>
      <c r="S278" t="str">
        <f t="shared" si="86"/>
        <v>0.0202012645465748i</v>
      </c>
      <c r="T278" t="str">
        <f t="shared" si="87"/>
        <v>0.219272102991483-0.00673121774033124i</v>
      </c>
      <c r="U278" t="e">
        <f t="shared" si="88"/>
        <v>#DIV/0!</v>
      </c>
      <c r="V278" t="str">
        <f t="shared" si="89"/>
        <v>0.0000833333333333333-0.0184207110060064i</v>
      </c>
      <c r="W278" t="e">
        <f t="shared" si="90"/>
        <v>#DIV/0!</v>
      </c>
      <c r="X278" t="e">
        <f t="shared" si="91"/>
        <v>#DIV/0!</v>
      </c>
      <c r="Y278" t="str">
        <f t="shared" si="92"/>
        <v>0.00096+0.0615249505279025i</v>
      </c>
      <c r="Z278" t="e">
        <f t="shared" si="93"/>
        <v>#DIV/0!</v>
      </c>
      <c r="AA278" t="e">
        <f t="shared" si="94"/>
        <v>#DIV/0!</v>
      </c>
      <c r="AB278" t="str">
        <f t="shared" si="95"/>
        <v>0.125124358731565-0.00384106911800904i</v>
      </c>
      <c r="AC278" t="str">
        <f t="shared" si="96"/>
        <v>1.69070848693839-0.0167238947098258i</v>
      </c>
      <c r="AD278" t="str">
        <f t="shared" si="97"/>
        <v>0.0740222864724975-0.00153966707624227i</v>
      </c>
      <c r="AE278" t="e">
        <f t="shared" si="98"/>
        <v>#DIV/0!</v>
      </c>
      <c r="AF278" t="str">
        <f t="shared" si="99"/>
        <v>-2.56047892523764-0.8796967719353i</v>
      </c>
      <c r="AG278" t="e">
        <f t="shared" si="100"/>
        <v>#DIV/0!</v>
      </c>
      <c r="AH278" t="e">
        <f t="shared" si="101"/>
        <v>#DIV/0!</v>
      </c>
      <c r="AI278" t="e">
        <f t="shared" si="102"/>
        <v>#DIV/0!</v>
      </c>
      <c r="AJ278" t="e">
        <f t="shared" si="103"/>
        <v>#DIV/0!</v>
      </c>
      <c r="AK278"/>
      <c r="AL278"/>
      <c r="AM278"/>
      <c r="AN278"/>
    </row>
    <row r="279" spans="1:40" x14ac:dyDescent="0.3">
      <c r="A279"/>
      <c r="B279">
        <f t="shared" si="104"/>
        <v>14500</v>
      </c>
      <c r="C279" s="186" t="str">
        <f t="shared" si="72"/>
        <v>-0.0105650028340869+0.0598983732991771i</v>
      </c>
      <c r="D279" s="158" t="str">
        <f t="shared" si="73"/>
        <v>-2.19440521684634+0.0911418455056824i</v>
      </c>
      <c r="E279" t="str">
        <f t="shared" si="74"/>
        <v>25208.3637767068-6132.02320113741i</v>
      </c>
      <c r="F279" t="str">
        <f t="shared" si="75"/>
        <v>0.275661764580653+0.0480103064940881i</v>
      </c>
      <c r="G279" t="str">
        <f t="shared" si="70"/>
        <v>0.275661764580653+0.0480103064940881i</v>
      </c>
      <c r="H279" t="str">
        <f t="shared" si="76"/>
        <v>0.368184006748482+0.982822056075209i</v>
      </c>
      <c r="I279" t="str">
        <f t="shared" si="77"/>
        <v>56.941366846315i</v>
      </c>
      <c r="J279" t="str">
        <f t="shared" si="71"/>
        <v>0.196942366097662+12.1420859601213i</v>
      </c>
      <c r="K279" t="str">
        <f t="shared" si="78"/>
        <v>4.68835344316013+0.0760442170505646i</v>
      </c>
      <c r="L279" t="str">
        <f t="shared" si="79"/>
        <v>0.830851888190341-0.0454060941118652i</v>
      </c>
      <c r="M279" t="str">
        <f t="shared" si="80"/>
        <v>5.51920533135047+0.0306381229386994i</v>
      </c>
      <c r="N279" t="str">
        <f t="shared" si="81"/>
        <v>-0.185362384452751i</v>
      </c>
      <c r="O279" t="str">
        <f t="shared" si="82"/>
        <v>0.982869526726984-0.18430272225736i</v>
      </c>
      <c r="P279" t="str">
        <f t="shared" si="83"/>
        <v>0.017130473273016+0.18430272225736i</v>
      </c>
      <c r="Q279" t="str">
        <f t="shared" si="84"/>
        <v>-0.017130473273016+0.001059662195391i</v>
      </c>
      <c r="R279" t="str">
        <f t="shared" si="85"/>
        <v>-0.333205990185681-10.7793757420181i</v>
      </c>
      <c r="S279" t="str">
        <f t="shared" si="86"/>
        <v>0.0203415511059261i</v>
      </c>
      <c r="T279" t="str">
        <f t="shared" si="87"/>
        <v>0.219269222546241-0.00677792667816274i</v>
      </c>
      <c r="U279" t="e">
        <f t="shared" si="88"/>
        <v>#DIV/0!</v>
      </c>
      <c r="V279" t="str">
        <f t="shared" si="89"/>
        <v>0.0000833333333333333-0.0182936716197581i</v>
      </c>
      <c r="W279" t="e">
        <f t="shared" si="90"/>
        <v>#DIV/0!</v>
      </c>
      <c r="X279" t="e">
        <f t="shared" si="91"/>
        <v>#DIV/0!</v>
      </c>
      <c r="Y279" t="str">
        <f t="shared" si="92"/>
        <v>0.00096+0.0619522071287907i</v>
      </c>
      <c r="Z279" t="e">
        <f t="shared" si="93"/>
        <v>#DIV/0!</v>
      </c>
      <c r="AA279" t="e">
        <f t="shared" si="94"/>
        <v>#DIV/0!</v>
      </c>
      <c r="AB279" t="str">
        <f t="shared" si="95"/>
        <v>0.125122715048403-0.00386772287748626i</v>
      </c>
      <c r="AC279" t="str">
        <f t="shared" si="96"/>
        <v>1.6906964557372-0.0175132315995315i</v>
      </c>
      <c r="AD279" t="str">
        <f t="shared" si="97"/>
        <v>0.0740223652836471-0.00152088332710642i</v>
      </c>
      <c r="AE279" t="e">
        <f t="shared" si="98"/>
        <v>#DIV/0!</v>
      </c>
      <c r="AF279" t="str">
        <f t="shared" si="99"/>
        <v>-2.56258922359482-0.891680210569527i</v>
      </c>
      <c r="AG279" t="e">
        <f t="shared" si="100"/>
        <v>#DIV/0!</v>
      </c>
      <c r="AH279" t="e">
        <f t="shared" si="101"/>
        <v>#DIV/0!</v>
      </c>
      <c r="AI279" t="e">
        <f t="shared" si="102"/>
        <v>#DIV/0!</v>
      </c>
      <c r="AJ279" t="e">
        <f t="shared" si="103"/>
        <v>#DIV/0!</v>
      </c>
      <c r="AK279"/>
      <c r="AL279"/>
      <c r="AM279"/>
      <c r="AN279"/>
    </row>
    <row r="280" spans="1:40" x14ac:dyDescent="0.3">
      <c r="A280"/>
      <c r="B280">
        <f t="shared" si="104"/>
        <v>14600</v>
      </c>
      <c r="C280" s="186" t="str">
        <f t="shared" si="72"/>
        <v>-0.0105626314353578+0.0594975816771965i</v>
      </c>
      <c r="D280" s="158" t="str">
        <f t="shared" si="73"/>
        <v>-2.19472320773304+0.0855530694270814i</v>
      </c>
      <c r="E280" t="str">
        <f t="shared" si="74"/>
        <v>25188.8869759209-6169.54254149932i</v>
      </c>
      <c r="F280" t="str">
        <f t="shared" si="75"/>
        <v>0.27570561305156+0.0483384856649685i</v>
      </c>
      <c r="G280" t="str">
        <f t="shared" si="70"/>
        <v>0.27570561305156+0.0483384856649685i</v>
      </c>
      <c r="H280" t="str">
        <f t="shared" si="76"/>
        <v>0.369988042412401+0.989165389337141i</v>
      </c>
      <c r="I280" t="str">
        <f t="shared" si="77"/>
        <v>57.3340659280137i</v>
      </c>
      <c r="J280" t="str">
        <f t="shared" si="71"/>
        <v>0.185827513709288+12.2258244839841i</v>
      </c>
      <c r="K280" t="str">
        <f t="shared" si="78"/>
        <v>4.68850369276731+0.0712633315965816i</v>
      </c>
      <c r="L280" t="str">
        <f t="shared" si="79"/>
        <v>0.830817647018285-0.0457173554014718i</v>
      </c>
      <c r="M280" t="str">
        <f t="shared" si="80"/>
        <v>5.51932133978559+0.0255459761951098i</v>
      </c>
      <c r="N280" t="str">
        <f t="shared" si="81"/>
        <v>-0.186640745724839i</v>
      </c>
      <c r="O280" t="str">
        <f t="shared" si="82"/>
        <v>0.982633118222394-0.185559033659195i</v>
      </c>
      <c r="P280" t="str">
        <f t="shared" si="83"/>
        <v>0.017366881777606+0.185559033659195i</v>
      </c>
      <c r="Q280" t="str">
        <f t="shared" si="84"/>
        <v>-0.017366881777606+0.001081712065644i</v>
      </c>
      <c r="R280" t="str">
        <f t="shared" si="85"/>
        <v>-0.33320422645343-10.7054027932067i</v>
      </c>
      <c r="S280" t="str">
        <f t="shared" si="86"/>
        <v>0.0204818376652774i</v>
      </c>
      <c r="T280" t="str">
        <f t="shared" si="87"/>
        <v>0.219266322151867-0.00682463487560348i</v>
      </c>
      <c r="U280" t="e">
        <f t="shared" si="88"/>
        <v>#DIV/0!</v>
      </c>
      <c r="V280" t="str">
        <f t="shared" si="89"/>
        <v>0.0000833333333333333-0.0181683724990748i</v>
      </c>
      <c r="W280" t="e">
        <f t="shared" si="90"/>
        <v>#DIV/0!</v>
      </c>
      <c r="X280" t="e">
        <f t="shared" si="91"/>
        <v>#DIV/0!</v>
      </c>
      <c r="Y280" t="str">
        <f t="shared" si="92"/>
        <v>0.00096+0.0623794637296789i</v>
      </c>
      <c r="Z280" t="e">
        <f t="shared" si="93"/>
        <v>#DIV/0!</v>
      </c>
      <c r="AA280" t="e">
        <f t="shared" si="94"/>
        <v>#DIV/0!</v>
      </c>
      <c r="AB280" t="str">
        <f t="shared" si="95"/>
        <v>0.125121059981565-0.00389437621447052i</v>
      </c>
      <c r="AC280" t="str">
        <f t="shared" si="96"/>
        <v>1.69068282205491-0.0182979741258846i</v>
      </c>
      <c r="AD280" t="str">
        <f t="shared" si="97"/>
        <v>0.0740224880831819-0.001502301087855i</v>
      </c>
      <c r="AE280" t="e">
        <f t="shared" si="98"/>
        <v>#DIV/0!</v>
      </c>
      <c r="AF280" t="str">
        <f t="shared" si="99"/>
        <v>-2.56471125014544-0.90361231991006i</v>
      </c>
      <c r="AG280" t="e">
        <f t="shared" si="100"/>
        <v>#DIV/0!</v>
      </c>
      <c r="AH280" t="e">
        <f t="shared" si="101"/>
        <v>#DIV/0!</v>
      </c>
      <c r="AI280" t="e">
        <f t="shared" si="102"/>
        <v>#DIV/0!</v>
      </c>
      <c r="AJ280" t="e">
        <f t="shared" si="103"/>
        <v>#DIV/0!</v>
      </c>
      <c r="AK280"/>
      <c r="AL280"/>
      <c r="AM280"/>
      <c r="AN280"/>
    </row>
    <row r="281" spans="1:40" x14ac:dyDescent="0.3">
      <c r="A281"/>
      <c r="B281">
        <f t="shared" si="104"/>
        <v>14700</v>
      </c>
      <c r="C281" s="186" t="str">
        <f t="shared" si="72"/>
        <v>-0.0105602911512399+0.0591023064032234i</v>
      </c>
      <c r="D281" s="158" t="str">
        <f t="shared" si="73"/>
        <v>-2.19504370650393+0.0800070451778887i</v>
      </c>
      <c r="E281" t="str">
        <f t="shared" si="74"/>
        <v>25169.3066981294-6206.97101455713i</v>
      </c>
      <c r="F281" t="str">
        <f t="shared" si="75"/>
        <v>0.275749757523186+0.0486666048582814i</v>
      </c>
      <c r="G281" t="str">
        <f t="shared" si="70"/>
        <v>0.275749757523186+0.0486666048582814i</v>
      </c>
      <c r="H281" t="str">
        <f t="shared" si="76"/>
        <v>0.371801236412548+0.995501000544612i</v>
      </c>
      <c r="I281" t="str">
        <f t="shared" si="77"/>
        <v>57.7267650097124i</v>
      </c>
      <c r="J281" t="str">
        <f t="shared" si="71"/>
        <v>0.174636270582848+12.3095630078471i</v>
      </c>
      <c r="K281" t="str">
        <f t="shared" si="78"/>
        <v>4.68864317299488+0.0665179712150289i</v>
      </c>
      <c r="L281" t="str">
        <f t="shared" si="79"/>
        <v>0.83078317336306-0.046028577999837i</v>
      </c>
      <c r="M281" t="str">
        <f t="shared" si="80"/>
        <v>5.51942634635794+0.0204893932151919i</v>
      </c>
      <c r="N281" t="str">
        <f t="shared" si="81"/>
        <v>-0.187919106996927i</v>
      </c>
      <c r="O281" t="str">
        <f t="shared" si="82"/>
        <v>0.98239510389157-0.186815041819098i</v>
      </c>
      <c r="P281" t="str">
        <f t="shared" si="83"/>
        <v>0.01760489610843+0.186815041819098i</v>
      </c>
      <c r="Q281" t="str">
        <f t="shared" si="84"/>
        <v>-0.01760489610843+0.00110406517782899i</v>
      </c>
      <c r="R281" t="str">
        <f t="shared" si="85"/>
        <v>-0.333202450565046-10.6324353116917i</v>
      </c>
      <c r="S281" t="str">
        <f t="shared" si="86"/>
        <v>0.0206221242246285i</v>
      </c>
      <c r="T281" t="str">
        <f t="shared" si="87"/>
        <v>0.219263401808033-0.00687134232750302i</v>
      </c>
      <c r="U281" t="e">
        <f t="shared" si="88"/>
        <v>#DIV/0!</v>
      </c>
      <c r="V281" t="str">
        <f t="shared" si="89"/>
        <v>0.0000833333333333333-0.0180447781283328i</v>
      </c>
      <c r="W281" t="e">
        <f t="shared" si="90"/>
        <v>#DIV/0!</v>
      </c>
      <c r="X281" t="e">
        <f t="shared" si="91"/>
        <v>#DIV/0!</v>
      </c>
      <c r="Y281" t="str">
        <f t="shared" si="92"/>
        <v>0.00096+0.0628067203305671i</v>
      </c>
      <c r="Z281" t="e">
        <f t="shared" si="93"/>
        <v>#DIV/0!</v>
      </c>
      <c r="AA281" t="e">
        <f t="shared" si="94"/>
        <v>#DIV/0!</v>
      </c>
      <c r="AB281" t="str">
        <f t="shared" si="95"/>
        <v>0.125119393530865-0.00392102912602281i</v>
      </c>
      <c r="AC281" t="str">
        <f t="shared" si="96"/>
        <v>1.69066761660216-0.0190782110101069i</v>
      </c>
      <c r="AD281" t="str">
        <f t="shared" si="97"/>
        <v>0.074022653992493-0.0014839163470038i</v>
      </c>
      <c r="AE281" t="e">
        <f t="shared" si="98"/>
        <v>#DIV/0!</v>
      </c>
      <c r="AF281" t="str">
        <f t="shared" si="99"/>
        <v>-2.56684494291648-0.915493955366723i</v>
      </c>
      <c r="AG281" t="e">
        <f t="shared" si="100"/>
        <v>#DIV/0!</v>
      </c>
      <c r="AH281" t="e">
        <f t="shared" si="101"/>
        <v>#DIV/0!</v>
      </c>
      <c r="AI281" t="e">
        <f t="shared" si="102"/>
        <v>#DIV/0!</v>
      </c>
      <c r="AJ281" t="e">
        <f t="shared" si="103"/>
        <v>#DIV/0!</v>
      </c>
      <c r="AK281"/>
      <c r="AL281"/>
      <c r="AM281"/>
      <c r="AN281"/>
    </row>
    <row r="282" spans="1:40" x14ac:dyDescent="0.3">
      <c r="A282"/>
      <c r="B282">
        <f t="shared" si="104"/>
        <v>14800</v>
      </c>
      <c r="C282" s="186" t="str">
        <f t="shared" si="72"/>
        <v>-0.0105579810303375+0.0587124356381402i</v>
      </c>
      <c r="D282" s="158" t="str">
        <f t="shared" si="73"/>
        <v>-2.1953667050277+0.0745029183802692i</v>
      </c>
      <c r="E282" t="str">
        <f t="shared" si="74"/>
        <v>25149.6234958922-6244.30823672159i</v>
      </c>
      <c r="F282" t="str">
        <f t="shared" si="75"/>
        <v>0.275794197886319+0.0489946636754964i</v>
      </c>
      <c r="G282" t="str">
        <f t="shared" si="70"/>
        <v>0.275794197886319+0.0489946636754964i</v>
      </c>
      <c r="H282" t="str">
        <f t="shared" si="76"/>
        <v>0.373623535157008+1.00182886741201i</v>
      </c>
      <c r="I282" t="str">
        <f t="shared" si="77"/>
        <v>58.1194640914112i</v>
      </c>
      <c r="J282" t="str">
        <f t="shared" si="71"/>
        <v>0.163368636718345+12.3933015317099i</v>
      </c>
      <c r="K282" t="str">
        <f t="shared" si="78"/>
        <v>4.68877211973089+0.0618074455078425i</v>
      </c>
      <c r="L282" t="str">
        <f t="shared" si="79"/>
        <v>0.830748467282896-0.0463397616473422i</v>
      </c>
      <c r="M282" t="str">
        <f t="shared" si="80"/>
        <v>5.51952058701379+0.0154676838605003i</v>
      </c>
      <c r="N282" t="str">
        <f t="shared" si="81"/>
        <v>-0.189197468269015i</v>
      </c>
      <c r="O282" t="str">
        <f t="shared" si="82"/>
        <v>0.982155484123476-0.188070744684493i</v>
      </c>
      <c r="P282" t="str">
        <f t="shared" si="83"/>
        <v>0.017844515876524+0.188070744684493i</v>
      </c>
      <c r="Q282" t="str">
        <f t="shared" si="84"/>
        <v>-0.017844515876524+0.00112672358452201i</v>
      </c>
      <c r="R282" t="str">
        <f t="shared" si="85"/>
        <v>-0.333200662520924-10.5604529163636i</v>
      </c>
      <c r="S282" t="str">
        <f t="shared" si="86"/>
        <v>0.0207624107839798i</v>
      </c>
      <c r="T282" t="str">
        <f t="shared" si="87"/>
        <v>0.219260461514419-0.00691804902875365i</v>
      </c>
      <c r="U282" t="e">
        <f t="shared" si="88"/>
        <v>#DIV/0!</v>
      </c>
      <c r="V282" t="str">
        <f t="shared" si="89"/>
        <v>0.0000833333333333333-0.01792285395179i</v>
      </c>
      <c r="W282" t="e">
        <f t="shared" si="90"/>
        <v>#DIV/0!</v>
      </c>
      <c r="X282" t="e">
        <f t="shared" si="91"/>
        <v>#DIV/0!</v>
      </c>
      <c r="Y282" t="str">
        <f t="shared" si="92"/>
        <v>0.00096+0.0632339769314554i</v>
      </c>
      <c r="Z282" t="e">
        <f t="shared" si="93"/>
        <v>#DIV/0!</v>
      </c>
      <c r="AA282" t="e">
        <f t="shared" si="94"/>
        <v>#DIV/0!</v>
      </c>
      <c r="AB282" t="str">
        <f t="shared" si="95"/>
        <v>0.12511771569612-0.00394768160922847i</v>
      </c>
      <c r="AC282" t="str">
        <f t="shared" si="96"/>
        <v>1.69065086907599-0.0198540286413767i</v>
      </c>
      <c r="AD282" t="str">
        <f t="shared" si="97"/>
        <v>0.0740228621623253-0.00146572520031609i</v>
      </c>
      <c r="AE282" t="e">
        <f t="shared" si="98"/>
        <v>#DIV/0!</v>
      </c>
      <c r="AF282" t="str">
        <f t="shared" si="99"/>
        <v>-2.56899024018471-0.927325949031741i</v>
      </c>
      <c r="AG282" t="e">
        <f t="shared" si="100"/>
        <v>#DIV/0!</v>
      </c>
      <c r="AH282" t="e">
        <f t="shared" si="101"/>
        <v>#DIV/0!</v>
      </c>
      <c r="AI282" t="e">
        <f t="shared" si="102"/>
        <v>#DIV/0!</v>
      </c>
      <c r="AJ282" t="e">
        <f t="shared" si="103"/>
        <v>#DIV/0!</v>
      </c>
      <c r="AK282"/>
      <c r="AL282"/>
      <c r="AM282"/>
      <c r="AN282"/>
    </row>
    <row r="283" spans="1:40" x14ac:dyDescent="0.3">
      <c r="A283"/>
      <c r="B283">
        <f t="shared" si="104"/>
        <v>14900</v>
      </c>
      <c r="C283" s="186" t="str">
        <f t="shared" si="72"/>
        <v>-0.0105557001531362+0.058327860545005i</v>
      </c>
      <c r="D283" s="158" t="str">
        <f t="shared" si="73"/>
        <v>-2.19569219541199+0.0690398576711628i</v>
      </c>
      <c r="E283" t="str">
        <f t="shared" si="74"/>
        <v>25129.8379233193-6281.55382849884i</v>
      </c>
      <c r="F283" t="str">
        <f t="shared" si="75"/>
        <v>0.275838934031036+0.0493226617183316i</v>
      </c>
      <c r="G283" t="str">
        <f t="shared" si="70"/>
        <v>0.275838934031036+0.0493226617183316i</v>
      </c>
      <c r="H283" t="str">
        <f t="shared" si="76"/>
        <v>0.375454885059193+1.00814896814751i</v>
      </c>
      <c r="I283" t="str">
        <f t="shared" si="77"/>
        <v>58.5121631731099i</v>
      </c>
      <c r="J283" t="str">
        <f t="shared" si="71"/>
        <v>0.152024612115777+12.4770400555729i</v>
      </c>
      <c r="K283" t="str">
        <f t="shared" si="78"/>
        <v>4.68889076110564+0.0571310820543491i</v>
      </c>
      <c r="L283" t="str">
        <f t="shared" si="79"/>
        <v>0.830713528836407-0.0466509060844785i</v>
      </c>
      <c r="M283" t="str">
        <f t="shared" si="80"/>
        <v>5.51960428994205+0.0104801759698706i</v>
      </c>
      <c r="N283" t="str">
        <f t="shared" si="81"/>
        <v>-0.190475829541103i</v>
      </c>
      <c r="O283" t="str">
        <f t="shared" si="82"/>
        <v>0.981914259309702-0.1893261402033i</v>
      </c>
      <c r="P283" t="str">
        <f t="shared" si="83"/>
        <v>0.018085740690298+0.1893261402033i</v>
      </c>
      <c r="Q283" t="str">
        <f t="shared" si="84"/>
        <v>-0.018085740690298+0.00114968933780302i</v>
      </c>
      <c r="R283" t="str">
        <f t="shared" si="85"/>
        <v>-0.333198862319561-10.4894357732578i</v>
      </c>
      <c r="S283" t="str">
        <f t="shared" si="86"/>
        <v>0.0209026973433309i</v>
      </c>
      <c r="T283" t="str">
        <f t="shared" si="87"/>
        <v>0.219257501270716-0.00696475497420797i</v>
      </c>
      <c r="U283" t="e">
        <f t="shared" si="88"/>
        <v>#DIV/0!</v>
      </c>
      <c r="V283" t="str">
        <f t="shared" si="89"/>
        <v>0.0000833333333333333-0.0178025663413753i</v>
      </c>
      <c r="W283" t="e">
        <f t="shared" si="90"/>
        <v>#DIV/0!</v>
      </c>
      <c r="X283" t="e">
        <f t="shared" si="91"/>
        <v>#DIV/0!</v>
      </c>
      <c r="Y283" t="str">
        <f t="shared" si="92"/>
        <v>0.00096+0.0636612335323436i</v>
      </c>
      <c r="Z283" t="e">
        <f t="shared" si="93"/>
        <v>#DIV/0!</v>
      </c>
      <c r="AA283" t="e">
        <f t="shared" si="94"/>
        <v>#DIV/0!</v>
      </c>
      <c r="AB283" t="str">
        <f t="shared" si="95"/>
        <v>0.125116026477154-0.00397433366115024i</v>
      </c>
      <c r="AC283" t="str">
        <f t="shared" si="96"/>
        <v>1.69063260819993-0.0206255111516144i</v>
      </c>
      <c r="AD283" t="str">
        <f t="shared" si="97"/>
        <v>0.0740231117716088-0.00144772384724895i</v>
      </c>
      <c r="AE283" t="e">
        <f t="shared" si="98"/>
        <v>#DIV/0!</v>
      </c>
      <c r="AF283" t="str">
        <f t="shared" si="99"/>
        <v>-2.57114708047118-0.939109110476347i</v>
      </c>
      <c r="AG283" t="e">
        <f t="shared" si="100"/>
        <v>#DIV/0!</v>
      </c>
      <c r="AH283" t="e">
        <f t="shared" si="101"/>
        <v>#DIV/0!</v>
      </c>
      <c r="AI283" t="e">
        <f t="shared" si="102"/>
        <v>#DIV/0!</v>
      </c>
      <c r="AJ283" t="e">
        <f t="shared" si="103"/>
        <v>#DIV/0!</v>
      </c>
      <c r="AK283"/>
      <c r="AL283"/>
      <c r="AM283"/>
      <c r="AN283"/>
    </row>
    <row r="284" spans="1:40" x14ac:dyDescent="0.3">
      <c r="A284"/>
      <c r="B284">
        <f t="shared" si="104"/>
        <v>15000</v>
      </c>
      <c r="C284" s="186" t="str">
        <f t="shared" si="72"/>
        <v>-0.0105534476307322+0.0579484751889808i</v>
      </c>
      <c r="D284" s="158" t="str">
        <f t="shared" si="73"/>
        <v>-2.19602016999366+0.0636170539350676i</v>
      </c>
      <c r="E284" t="str">
        <f t="shared" si="74"/>
        <v>25109.9505360359-6318.70741449466i</v>
      </c>
      <c r="F284" t="str">
        <f t="shared" si="75"/>
        <v>0.275883965846702+0.0496505985887546i</v>
      </c>
      <c r="G284" t="str">
        <f t="shared" si="70"/>
        <v>0.275883965846702+0.0496505985887546i</v>
      </c>
      <c r="H284" t="str">
        <f t="shared" si="76"/>
        <v>0.377295232542522+1.01446128145046i</v>
      </c>
      <c r="I284" t="str">
        <f t="shared" si="77"/>
        <v>58.9048622548086i</v>
      </c>
      <c r="J284" t="str">
        <f t="shared" si="71"/>
        <v>0.140604196775144+12.5607785794358i</v>
      </c>
      <c r="K284" t="str">
        <f t="shared" si="78"/>
        <v>4.68899931779709+0.0524882258363694i</v>
      </c>
      <c r="L284" t="str">
        <f t="shared" si="79"/>
        <v>0.830678358082594-0.0469620110518469i</v>
      </c>
      <c r="M284" t="str">
        <f t="shared" si="80"/>
        <v>5.51967767587968+0.0055262147845225i</v>
      </c>
      <c r="N284" t="str">
        <f t="shared" si="81"/>
        <v>-0.191754190813191i</v>
      </c>
      <c r="O284" t="str">
        <f t="shared" si="82"/>
        <v>0.981671429844458-0.190581226323943i</v>
      </c>
      <c r="P284" t="str">
        <f t="shared" si="83"/>
        <v>0.018328570155542+0.190581226323943i</v>
      </c>
      <c r="Q284" t="str">
        <f t="shared" si="84"/>
        <v>-0.018328570155542+0.001172964489248i</v>
      </c>
      <c r="R284" t="str">
        <f t="shared" si="85"/>
        <v>-0.333197049960691-10.419364577314i</v>
      </c>
      <c r="S284" t="str">
        <f t="shared" si="86"/>
        <v>0.0210429839026821i</v>
      </c>
      <c r="T284" t="str">
        <f t="shared" si="87"/>
        <v>0.219254521076595-0.00701146015874398i</v>
      </c>
      <c r="U284" t="e">
        <f t="shared" si="88"/>
        <v>#DIV/0!</v>
      </c>
      <c r="V284" t="str">
        <f t="shared" si="89"/>
        <v>0.0000833333333333333-0.0176838825657661i</v>
      </c>
      <c r="W284" t="e">
        <f t="shared" si="90"/>
        <v>#DIV/0!</v>
      </c>
      <c r="X284" t="e">
        <f t="shared" si="91"/>
        <v>#DIV/0!</v>
      </c>
      <c r="Y284" t="str">
        <f t="shared" si="92"/>
        <v>0.00096+0.0640884901332318i</v>
      </c>
      <c r="Z284" t="e">
        <f t="shared" si="93"/>
        <v>#DIV/0!</v>
      </c>
      <c r="AA284" t="e">
        <f t="shared" si="94"/>
        <v>#DIV/0!</v>
      </c>
      <c r="AB284" t="str">
        <f t="shared" si="95"/>
        <v>0.12511432587378-0.0040009852788653i</v>
      </c>
      <c r="AC284" t="str">
        <f t="shared" si="96"/>
        <v>1.69061286176224-0.0213927404878768i</v>
      </c>
      <c r="AD284" t="str">
        <f t="shared" si="97"/>
        <v>0.0740234020263328-0.00142990858756768i</v>
      </c>
      <c r="AE284" t="e">
        <f t="shared" si="98"/>
        <v>#DIV/0!</v>
      </c>
      <c r="AF284" t="str">
        <f t="shared" si="99"/>
        <v>-2.57331540253618-0.950844227515393i</v>
      </c>
      <c r="AG284" t="e">
        <f t="shared" si="100"/>
        <v>#DIV/0!</v>
      </c>
      <c r="AH284" t="e">
        <f t="shared" si="101"/>
        <v>#DIV/0!</v>
      </c>
      <c r="AI284" t="e">
        <f t="shared" si="102"/>
        <v>#DIV/0!</v>
      </c>
      <c r="AJ284" t="e">
        <f t="shared" si="103"/>
        <v>#DIV/0!</v>
      </c>
      <c r="AK284"/>
      <c r="AL284"/>
      <c r="AM284"/>
      <c r="AN284"/>
    </row>
    <row r="285" spans="1:40" x14ac:dyDescent="0.3">
      <c r="A285"/>
      <c r="B285">
        <f t="shared" si="104"/>
        <v>15100</v>
      </c>
      <c r="C285" s="186" t="str">
        <f t="shared" si="72"/>
        <v>-0.0105512226036203+0.057574176441243i</v>
      </c>
      <c r="D285" s="158" t="str">
        <f t="shared" si="73"/>
        <v>-2.19635062132955+0.0582337195673129i</v>
      </c>
      <c r="E285" t="str">
        <f t="shared" si="74"/>
        <v>25089.9618911466-6355.76862341806i</v>
      </c>
      <c r="F285" t="str">
        <f t="shared" si="75"/>
        <v>0.275929293221974+0.0499784738889848i</v>
      </c>
      <c r="G285" t="str">
        <f t="shared" si="70"/>
        <v>0.275929293221974+0.0499784738889848i</v>
      </c>
      <c r="H285" t="str">
        <f t="shared" si="76"/>
        <v>0.379144524045065+1.02076578650885i</v>
      </c>
      <c r="I285" t="str">
        <f t="shared" si="77"/>
        <v>59.2975613365073i</v>
      </c>
      <c r="J285" t="str">
        <f t="shared" si="71"/>
        <v>0.129107390696447+12.6445171032987i</v>
      </c>
      <c r="K285" t="str">
        <f t="shared" si="78"/>
        <v>4.68909800332127+0.0478782386850339i</v>
      </c>
      <c r="L285" t="str">
        <f t="shared" si="79"/>
        <v>0.830642955080841-0.0472730762901595i</v>
      </c>
      <c r="M285" t="str">
        <f t="shared" si="80"/>
        <v>5.51974095840211+0.000605162394874403i</v>
      </c>
      <c r="N285" t="str">
        <f t="shared" si="81"/>
        <v>-0.193032552085279i</v>
      </c>
      <c r="O285" t="str">
        <f t="shared" si="82"/>
        <v>0.981426996124578-0.191836000995351i</v>
      </c>
      <c r="P285" t="str">
        <f t="shared" si="83"/>
        <v>0.018573003875422+0.191836000995351i</v>
      </c>
      <c r="Q285" t="str">
        <f t="shared" si="84"/>
        <v>-0.018573003875422+0.001196551089928i</v>
      </c>
      <c r="R285" t="str">
        <f t="shared" si="85"/>
        <v>-0.333195225443514-10.3502205348647i</v>
      </c>
      <c r="S285" t="str">
        <f t="shared" si="86"/>
        <v>0.0211832704620334i</v>
      </c>
      <c r="T285" t="str">
        <f t="shared" si="87"/>
        <v>0.219251520931731-0.00705816457722815i</v>
      </c>
      <c r="U285" t="e">
        <f t="shared" si="88"/>
        <v>#DIV/0!</v>
      </c>
      <c r="V285" t="str">
        <f t="shared" si="89"/>
        <v>0.0000833333333333333-0.0175667707606949i</v>
      </c>
      <c r="W285" t="e">
        <f t="shared" si="90"/>
        <v>#DIV/0!</v>
      </c>
      <c r="X285" t="e">
        <f t="shared" si="91"/>
        <v>#DIV/0!</v>
      </c>
      <c r="Y285" t="str">
        <f t="shared" si="92"/>
        <v>0.00096+0.06451574673412i</v>
      </c>
      <c r="Z285" t="e">
        <f t="shared" si="93"/>
        <v>#DIV/0!</v>
      </c>
      <c r="AA285" t="e">
        <f t="shared" si="94"/>
        <v>#DIV/0!</v>
      </c>
      <c r="AB285" t="str">
        <f t="shared" si="95"/>
        <v>0.125112613885811-0.0040276364594443i</v>
      </c>
      <c r="AC285" t="str">
        <f t="shared" si="96"/>
        <v>1.69059165665238-0.0221557964817002i</v>
      </c>
      <c r="AD285" t="str">
        <f t="shared" si="97"/>
        <v>0.0740237321584891-0.00141227581807229i</v>
      </c>
      <c r="AE285" t="e">
        <f t="shared" si="98"/>
        <v>#DIV/0!</v>
      </c>
      <c r="AF285" t="str">
        <f t="shared" si="99"/>
        <v>-2.57549514537461-0.962532066941537i</v>
      </c>
      <c r="AG285" t="e">
        <f t="shared" si="100"/>
        <v>#DIV/0!</v>
      </c>
      <c r="AH285" t="e">
        <f t="shared" si="101"/>
        <v>#DIV/0!</v>
      </c>
      <c r="AI285" t="e">
        <f t="shared" si="102"/>
        <v>#DIV/0!</v>
      </c>
      <c r="AJ285" t="e">
        <f t="shared" si="103"/>
        <v>#DIV/0!</v>
      </c>
      <c r="AK285"/>
      <c r="AL285"/>
      <c r="AM285"/>
      <c r="AN285"/>
    </row>
    <row r="286" spans="1:40" x14ac:dyDescent="0.3">
      <c r="A286"/>
      <c r="B286">
        <f t="shared" si="104"/>
        <v>15200</v>
      </c>
      <c r="C286" s="186" t="str">
        <f t="shared" si="72"/>
        <v>-0.0105490242405379+0.0572048638866772i</v>
      </c>
      <c r="D286" s="158" t="str">
        <f t="shared" si="73"/>
        <v>-2.19668354218755+0.0528890877664061i</v>
      </c>
      <c r="E286" t="str">
        <f t="shared" si="74"/>
        <v>25069.8725472005-6392.7370880848i</v>
      </c>
      <c r="F286" t="str">
        <f t="shared" si="75"/>
        <v>0.275974916044795+0.0503062872214938i</v>
      </c>
      <c r="G286" t="str">
        <f t="shared" si="70"/>
        <v>0.275974916044795+0.0503062872214938i</v>
      </c>
      <c r="H286" t="str">
        <f t="shared" si="76"/>
        <v>0.381002706024153+1.0270624629967i</v>
      </c>
      <c r="I286" t="str">
        <f t="shared" si="77"/>
        <v>59.6902604182061i</v>
      </c>
      <c r="J286" t="str">
        <f t="shared" si="71"/>
        <v>0.117534193879686+12.7282556271616i</v>
      </c>
      <c r="K286" t="str">
        <f t="shared" si="78"/>
        <v>4.68918702431033+0.0433004987484135i</v>
      </c>
      <c r="L286" t="str">
        <f t="shared" si="79"/>
        <v>0.830607319890917-0.0475841015402397i</v>
      </c>
      <c r="M286" t="str">
        <f t="shared" si="80"/>
        <v>5.51979434420125-0.0042836027918262i</v>
      </c>
      <c r="N286" t="str">
        <f t="shared" si="81"/>
        <v>-0.194310913357367i</v>
      </c>
      <c r="O286" t="str">
        <f t="shared" si="82"/>
        <v>0.981180958549517-0.193090462166962i</v>
      </c>
      <c r="P286" t="str">
        <f t="shared" si="83"/>
        <v>0.018819041450483+0.193090462166962i</v>
      </c>
      <c r="Q286" t="str">
        <f t="shared" si="84"/>
        <v>-0.018819041450483+0.00122045119040501i</v>
      </c>
      <c r="R286" t="str">
        <f t="shared" si="85"/>
        <v>-0.333193388767323-10.2819853468122i</v>
      </c>
      <c r="S286" t="str">
        <f t="shared" si="86"/>
        <v>0.0213235570213845i</v>
      </c>
      <c r="T286" t="str">
        <f t="shared" si="87"/>
        <v>0.21924850083579-0.00710486822452835i</v>
      </c>
      <c r="U286" t="e">
        <f t="shared" si="88"/>
        <v>#DIV/0!</v>
      </c>
      <c r="V286" t="str">
        <f t="shared" si="89"/>
        <v>0.0000833333333333333-0.0174511999004271i</v>
      </c>
      <c r="W286" t="e">
        <f t="shared" si="90"/>
        <v>#DIV/0!</v>
      </c>
      <c r="X286" t="e">
        <f t="shared" si="91"/>
        <v>#DIV/0!</v>
      </c>
      <c r="Y286" t="str">
        <f t="shared" si="92"/>
        <v>0.00096+0.0649430033350082i</v>
      </c>
      <c r="Z286" t="e">
        <f t="shared" si="93"/>
        <v>#DIV/0!</v>
      </c>
      <c r="AA286" t="e">
        <f t="shared" si="94"/>
        <v>#DIV/0!</v>
      </c>
      <c r="AB286" t="str">
        <f t="shared" si="95"/>
        <v>0.125110890513058-0.00405428719995865i</v>
      </c>
      <c r="AC286" t="str">
        <f t="shared" si="96"/>
        <v>1.69056901889599-0.0229147569159889i</v>
      </c>
      <c r="AD286" t="str">
        <f t="shared" si="97"/>
        <v>0.0740241014250501-0.00139482202946025i</v>
      </c>
      <c r="AE286" t="e">
        <f t="shared" si="98"/>
        <v>#DIV/0!</v>
      </c>
      <c r="AF286" t="str">
        <f t="shared" si="99"/>
        <v>-2.5776862482117-0.974173375230294i</v>
      </c>
      <c r="AG286" t="e">
        <f t="shared" si="100"/>
        <v>#DIV/0!</v>
      </c>
      <c r="AH286" t="e">
        <f t="shared" si="101"/>
        <v>#DIV/0!</v>
      </c>
      <c r="AI286" t="e">
        <f t="shared" si="102"/>
        <v>#DIV/0!</v>
      </c>
      <c r="AJ286" t="e">
        <f t="shared" si="103"/>
        <v>#DIV/0!</v>
      </c>
      <c r="AK286"/>
      <c r="AL286"/>
      <c r="AM286"/>
      <c r="AN286"/>
    </row>
    <row r="287" spans="1:40" x14ac:dyDescent="0.3">
      <c r="A287"/>
      <c r="B287">
        <f t="shared" si="104"/>
        <v>15300</v>
      </c>
      <c r="C287" s="186" t="str">
        <f t="shared" si="72"/>
        <v>-0.0105468517373613+0.0568404397352001i</v>
      </c>
      <c r="D287" s="158" t="str">
        <f t="shared" si="73"/>
        <v>-2.19701892553818+0.047582411854141i</v>
      </c>
      <c r="E287" t="str">
        <f t="shared" si="74"/>
        <v>25049.6830641558-6429.61244542042i</v>
      </c>
      <c r="F287" t="str">
        <f t="shared" si="75"/>
        <v>0.276020834202401+0.0506340381890078i</v>
      </c>
      <c r="G287" t="str">
        <f t="shared" si="70"/>
        <v>0.276020834202401+0.0506340381890078i</v>
      </c>
      <c r="H287" t="str">
        <f t="shared" si="76"/>
        <v>0.382869724960926+1.03335129107139i</v>
      </c>
      <c r="I287" t="str">
        <f t="shared" si="77"/>
        <v>60.0829594999048i</v>
      </c>
      <c r="J287" t="str">
        <f t="shared" si="71"/>
        <v>0.10588460632486+12.8119941510245i</v>
      </c>
      <c r="K287" t="str">
        <f t="shared" si="78"/>
        <v>4.68926658077779+0.0387543999790442i</v>
      </c>
      <c r="L287" t="str">
        <f t="shared" si="79"/>
        <v>0.830571452572975-0.0478950865430232i</v>
      </c>
      <c r="M287" t="str">
        <f t="shared" si="80"/>
        <v>5.51983803335077-0.009140686563979i</v>
      </c>
      <c r="N287" t="str">
        <f t="shared" si="81"/>
        <v>-0.195589274629455i</v>
      </c>
      <c r="O287" t="str">
        <f t="shared" si="82"/>
        <v>0.980933317521352-0.194344607788727i</v>
      </c>
      <c r="P287" t="str">
        <f t="shared" si="83"/>
        <v>0.019066682478648+0.194344607788727i</v>
      </c>
      <c r="Q287" t="str">
        <f t="shared" si="84"/>
        <v>-0.019066682478648+0.00124466684072799i</v>
      </c>
      <c r="R287" t="str">
        <f t="shared" si="85"/>
        <v>-0.333191539931717-10.2146411924672i</v>
      </c>
      <c r="S287" t="str">
        <f t="shared" si="86"/>
        <v>0.0214638435807358i</v>
      </c>
      <c r="T287" t="str">
        <f t="shared" si="87"/>
        <v>0.219245460788457-0.00715157109551886i</v>
      </c>
      <c r="U287" t="e">
        <f t="shared" si="88"/>
        <v>#DIV/0!</v>
      </c>
      <c r="V287" t="str">
        <f t="shared" si="89"/>
        <v>0.0000833333333333333-0.017337139770359i</v>
      </c>
      <c r="W287" t="e">
        <f t="shared" si="90"/>
        <v>#DIV/0!</v>
      </c>
      <c r="X287" t="e">
        <f t="shared" si="91"/>
        <v>#DIV/0!</v>
      </c>
      <c r="Y287" t="str">
        <f t="shared" si="92"/>
        <v>0.00096+0.0653702599358964i</v>
      </c>
      <c r="Z287" t="e">
        <f t="shared" si="93"/>
        <v>#DIV/0!</v>
      </c>
      <c r="AA287" t="e">
        <f t="shared" si="94"/>
        <v>#DIV/0!</v>
      </c>
      <c r="AB287" t="str">
        <f t="shared" si="95"/>
        <v>0.125109155755339-0.00408093749748345i</v>
      </c>
      <c r="AC287" t="str">
        <f t="shared" si="96"/>
        <v>1.69054497368817-0.02366969758938i</v>
      </c>
      <c r="AD287" t="str">
        <f t="shared" si="97"/>
        <v>0.0740245091070038-0.00137754380330844i</v>
      </c>
      <c r="AE287" t="e">
        <f t="shared" si="98"/>
        <v>#DIV/0!</v>
      </c>
      <c r="AF287" t="str">
        <f t="shared" si="99"/>
        <v>-2.57988865049911-0.985768879217249i</v>
      </c>
      <c r="AG287" t="e">
        <f t="shared" si="100"/>
        <v>#DIV/0!</v>
      </c>
      <c r="AH287" t="e">
        <f t="shared" si="101"/>
        <v>#DIV/0!</v>
      </c>
      <c r="AI287" t="e">
        <f t="shared" si="102"/>
        <v>#DIV/0!</v>
      </c>
      <c r="AJ287" t="e">
        <f t="shared" si="103"/>
        <v>#DIV/0!</v>
      </c>
      <c r="AK287"/>
      <c r="AL287"/>
      <c r="AM287"/>
      <c r="AN287"/>
    </row>
    <row r="288" spans="1:40" x14ac:dyDescent="0.3">
      <c r="A288"/>
      <c r="B288">
        <f t="shared" si="104"/>
        <v>15400</v>
      </c>
      <c r="C288" s="186" t="str">
        <f t="shared" si="72"/>
        <v>-0.0105447043160519+0.0564808087365329i</v>
      </c>
      <c r="D288" s="158" t="str">
        <f t="shared" si="73"/>
        <v>-2.19735676454653+0.0423129646221801i</v>
      </c>
      <c r="E288" t="str">
        <f t="shared" si="74"/>
        <v>25029.3940033445-6466.39433646297i</v>
      </c>
      <c r="F288" t="str">
        <f t="shared" si="75"/>
        <v>0.276067047581322+0.0509617263945094i</v>
      </c>
      <c r="G288" t="str">
        <f t="shared" si="70"/>
        <v>0.276067047581322+0.0509617263945094i</v>
      </c>
      <c r="H288" t="str">
        <f t="shared" si="76"/>
        <v>0.384745527364857+1.03963225137108i</v>
      </c>
      <c r="I288" t="str">
        <f t="shared" si="77"/>
        <v>60.4756585816035i</v>
      </c>
      <c r="J288" t="str">
        <f t="shared" si="71"/>
        <v>0.0941586280319699+12.8957326748874i</v>
      </c>
      <c r="K288" t="str">
        <f t="shared" si="78"/>
        <v>4.68933686637206+0.0342393516404981i</v>
      </c>
      <c r="L288" t="str">
        <f t="shared" si="79"/>
        <v>0.830535353187553-0.0482060310395589i</v>
      </c>
      <c r="M288" t="str">
        <f t="shared" si="80"/>
        <v>5.51987221955961-0.0139666793990608i</v>
      </c>
      <c r="N288" t="str">
        <f t="shared" si="81"/>
        <v>-0.196867635901543i</v>
      </c>
      <c r="O288" t="str">
        <f t="shared" si="82"/>
        <v>0.98068407344478-0.195598435811111i</v>
      </c>
      <c r="P288" t="str">
        <f t="shared" si="83"/>
        <v>0.01931592655522+0.195598435811111i</v>
      </c>
      <c r="Q288" t="str">
        <f t="shared" si="84"/>
        <v>-0.01931592655522+0.00126920009043199i</v>
      </c>
      <c r="R288" t="str">
        <f t="shared" si="85"/>
        <v>-0.333189678935372-10.1481707140149i</v>
      </c>
      <c r="S288" t="str">
        <f t="shared" si="86"/>
        <v>0.0216041301400871i</v>
      </c>
      <c r="T288" t="str">
        <f t="shared" si="87"/>
        <v>0.219242400789399-0.00719827318505361i</v>
      </c>
      <c r="U288" t="e">
        <f t="shared" si="88"/>
        <v>#DIV/0!</v>
      </c>
      <c r="V288" t="str">
        <f t="shared" si="89"/>
        <v>0.0000833333333333333-0.0172245609406813i</v>
      </c>
      <c r="W288" t="e">
        <f t="shared" si="90"/>
        <v>#DIV/0!</v>
      </c>
      <c r="X288" t="e">
        <f t="shared" si="91"/>
        <v>#DIV/0!</v>
      </c>
      <c r="Y288" t="str">
        <f t="shared" si="92"/>
        <v>0.00096+0.0657975165367846i</v>
      </c>
      <c r="Z288" t="e">
        <f t="shared" si="93"/>
        <v>#DIV/0!</v>
      </c>
      <c r="AA288" t="e">
        <f t="shared" si="94"/>
        <v>#DIV/0!</v>
      </c>
      <c r="AB288" t="str">
        <f t="shared" si="95"/>
        <v>0.125107409612466-0.00410758734908216i</v>
      </c>
      <c r="AC288" t="str">
        <f t="shared" si="96"/>
        <v>1.69051954542531-0.0244206923781174i</v>
      </c>
      <c r="AD288" t="str">
        <f t="shared" si="97"/>
        <v>0.0740249545084198-0.00136043780916434i</v>
      </c>
      <c r="AE288" t="e">
        <f t="shared" si="98"/>
        <v>#DIV/0!</v>
      </c>
      <c r="AF288" t="str">
        <f t="shared" si="99"/>
        <v>-2.58210229191139-0.9973192867489i</v>
      </c>
      <c r="AG288" t="e">
        <f t="shared" si="100"/>
        <v>#DIV/0!</v>
      </c>
      <c r="AH288" t="e">
        <f t="shared" si="101"/>
        <v>#DIV/0!</v>
      </c>
      <c r="AI288" t="e">
        <f t="shared" si="102"/>
        <v>#DIV/0!</v>
      </c>
      <c r="AJ288" t="e">
        <f t="shared" si="103"/>
        <v>#DIV/0!</v>
      </c>
      <c r="AK288"/>
      <c r="AL288"/>
      <c r="AM288"/>
      <c r="AN288"/>
    </row>
    <row r="289" spans="1:40" x14ac:dyDescent="0.3">
      <c r="A289"/>
      <c r="B289">
        <f t="shared" si="104"/>
        <v>15500</v>
      </c>
      <c r="C289" s="186" t="str">
        <f t="shared" si="72"/>
        <v>-0.0105425812236511+0.0561258780982734i</v>
      </c>
      <c r="D289" s="158" t="str">
        <f t="shared" si="73"/>
        <v>-2.19769705256454+0.037080037703932i</v>
      </c>
      <c r="E289" t="str">
        <f t="shared" si="74"/>
        <v>25009.0059274374-6503.08240636543i</v>
      </c>
      <c r="F289" t="str">
        <f t="shared" si="75"/>
        <v>0.276113556067376+0.0512893514412388i</v>
      </c>
      <c r="G289" t="str">
        <f t="shared" si="70"/>
        <v>0.276113556067376+0.0512893514412388i</v>
      </c>
      <c r="H289" t="str">
        <f t="shared" si="76"/>
        <v>0.38663005977822+1.04590532501201i</v>
      </c>
      <c r="I289" t="str">
        <f t="shared" si="77"/>
        <v>60.8683576633022i</v>
      </c>
      <c r="J289" t="str">
        <f t="shared" si="71"/>
        <v>0.082356259001015+12.9794711987503i</v>
      </c>
      <c r="K289" t="str">
        <f t="shared" si="78"/>
        <v>4.68939806861876+0.0297547778321825i</v>
      </c>
      <c r="L289" t="str">
        <f t="shared" si="79"/>
        <v>0.830499021795572-0.0485169347710091i</v>
      </c>
      <c r="M289" t="str">
        <f t="shared" si="80"/>
        <v>5.51989709041433-0.0187621569388266i</v>
      </c>
      <c r="N289" t="str">
        <f t="shared" si="81"/>
        <v>-0.198145997173631i</v>
      </c>
      <c r="O289" t="str">
        <f t="shared" si="82"/>
        <v>0.980433226727117-0.196851944185099i</v>
      </c>
      <c r="P289" t="str">
        <f t="shared" si="83"/>
        <v>0.019566773272883+0.196851944185099i</v>
      </c>
      <c r="Q289" t="str">
        <f t="shared" si="84"/>
        <v>-0.019566773272883+0.001294052988532i</v>
      </c>
      <c r="R289" t="str">
        <f t="shared" si="85"/>
        <v>-0.333187805777582-10.0825570015837i</v>
      </c>
      <c r="S289" t="str">
        <f t="shared" si="86"/>
        <v>0.0217444166994382i</v>
      </c>
      <c r="T289" t="str">
        <f t="shared" si="87"/>
        <v>0.219239320838274-0.00724497448799923i</v>
      </c>
      <c r="U289" t="e">
        <f t="shared" si="88"/>
        <v>#DIV/0!</v>
      </c>
      <c r="V289" t="str">
        <f t="shared" si="89"/>
        <v>0.0000833333333333333-0.017113434741064i</v>
      </c>
      <c r="W289" t="e">
        <f t="shared" si="90"/>
        <v>#DIV/0!</v>
      </c>
      <c r="X289" t="e">
        <f t="shared" si="91"/>
        <v>#DIV/0!</v>
      </c>
      <c r="Y289" t="str">
        <f t="shared" si="92"/>
        <v>0.00096+0.0662247731376728i</v>
      </c>
      <c r="Z289" t="e">
        <f t="shared" si="93"/>
        <v>#DIV/0!</v>
      </c>
      <c r="AA289" t="e">
        <f t="shared" si="94"/>
        <v>#DIV/0!</v>
      </c>
      <c r="AB289" t="str">
        <f t="shared" si="95"/>
        <v>0.125105652084244-0.0041342367518255i</v>
      </c>
      <c r="AC289" t="str">
        <f t="shared" si="96"/>
        <v>1.69049275773545-0.0251678132958244i</v>
      </c>
      <c r="AD289" t="str">
        <f t="shared" si="97"/>
        <v>0.0740254369555654-0.00134350080175938i</v>
      </c>
      <c r="AE289" t="e">
        <f t="shared" si="98"/>
        <v>#DIV/0!</v>
      </c>
      <c r="AF289" t="str">
        <f t="shared" si="99"/>
        <v>-2.58432711234276-1.00882528730808i</v>
      </c>
      <c r="AG289" t="e">
        <f t="shared" si="100"/>
        <v>#DIV/0!</v>
      </c>
      <c r="AH289" t="e">
        <f t="shared" si="101"/>
        <v>#DIV/0!</v>
      </c>
      <c r="AI289" t="e">
        <f t="shared" si="102"/>
        <v>#DIV/0!</v>
      </c>
      <c r="AJ289" t="e">
        <f t="shared" si="103"/>
        <v>#DIV/0!</v>
      </c>
      <c r="AK289"/>
      <c r="AL289"/>
      <c r="AM289"/>
      <c r="AN289"/>
    </row>
    <row r="290" spans="1:40" x14ac:dyDescent="0.3">
      <c r="A290"/>
      <c r="B290">
        <f t="shared" si="104"/>
        <v>15600</v>
      </c>
      <c r="C290" s="186" t="str">
        <f t="shared" si="72"/>
        <v>-0.0105404817313181+0.0557755574071216i</v>
      </c>
      <c r="D290" s="158" t="str">
        <f t="shared" si="73"/>
        <v>-2.19803978312364+0.0318829409706039i</v>
      </c>
      <c r="E290" t="str">
        <f t="shared" si="74"/>
        <v>24988.5194004091-6539.67630439774i</v>
      </c>
      <c r="F290" t="str">
        <f t="shared" si="75"/>
        <v>0.276160359545678+0.051616912932695i</v>
      </c>
      <c r="G290" t="str">
        <f t="shared" si="70"/>
        <v>0.276160359545678+0.051616912932695i</v>
      </c>
      <c r="H290" t="str">
        <f t="shared" si="76"/>
        <v>0.38852326878053+1.05217049358585i</v>
      </c>
      <c r="I290" t="str">
        <f t="shared" si="77"/>
        <v>61.261056745001i</v>
      </c>
      <c r="J290" t="str">
        <f t="shared" si="71"/>
        <v>0.070477499231996+13.0632097226132i</v>
      </c>
      <c r="K290" t="str">
        <f t="shared" si="78"/>
        <v>4.6894503691523+0.0253001170315974i</v>
      </c>
      <c r="L290" t="str">
        <f t="shared" si="79"/>
        <v>0.830462458458336-0.0488277974786506i</v>
      </c>
      <c r="M290" t="str">
        <f t="shared" si="80"/>
        <v>5.51991282761064-0.0235276804470532i</v>
      </c>
      <c r="N290" t="str">
        <f t="shared" si="81"/>
        <v>-0.199424358445719i</v>
      </c>
      <c r="O290" t="str">
        <f t="shared" si="82"/>
        <v>0.980180777778299-0.1981051308622i</v>
      </c>
      <c r="P290" t="str">
        <f t="shared" si="83"/>
        <v>0.019819222221701+0.1981051308622i</v>
      </c>
      <c r="Q290" t="str">
        <f t="shared" si="84"/>
        <v>-0.019819222221701+0.00131922758351902i</v>
      </c>
      <c r="R290" t="str">
        <f t="shared" si="85"/>
        <v>-0.333185920458384-10.017783578889i</v>
      </c>
      <c r="S290" t="str">
        <f t="shared" si="86"/>
        <v>0.0218847032587895i</v>
      </c>
      <c r="T290" t="str">
        <f t="shared" si="87"/>
        <v>0.21923622093476-0.00729167499923838i</v>
      </c>
      <c r="U290" t="e">
        <f t="shared" si="88"/>
        <v>#DIV/0!</v>
      </c>
      <c r="V290" t="str">
        <f t="shared" si="89"/>
        <v>0.0000833333333333333-0.0170037332363136i</v>
      </c>
      <c r="W290" t="e">
        <f t="shared" si="90"/>
        <v>#DIV/0!</v>
      </c>
      <c r="X290" t="e">
        <f t="shared" si="91"/>
        <v>#DIV/0!</v>
      </c>
      <c r="Y290" t="str">
        <f t="shared" si="92"/>
        <v>0.00096+0.0666520297385611i</v>
      </c>
      <c r="Z290" t="e">
        <f t="shared" si="93"/>
        <v>#DIV/0!</v>
      </c>
      <c r="AA290" t="e">
        <f t="shared" si="94"/>
        <v>#DIV/0!</v>
      </c>
      <c r="AB290" t="str">
        <f t="shared" si="95"/>
        <v>0.125103883170488-0.00416088570279334i</v>
      </c>
      <c r="AC290" t="str">
        <f t="shared" si="96"/>
        <v>1.69046463350749-0.0259111305509914i</v>
      </c>
      <c r="AD290" t="str">
        <f t="shared" si="97"/>
        <v>0.0740259557960636-0.00132672961832164i</v>
      </c>
      <c r="AE290" t="e">
        <f t="shared" si="98"/>
        <v>#DIV/0!</v>
      </c>
      <c r="AF290" t="str">
        <f t="shared" si="99"/>
        <v>-2.58656305190417-1.02028755261525i</v>
      </c>
      <c r="AG290" t="e">
        <f t="shared" si="100"/>
        <v>#DIV/0!</v>
      </c>
      <c r="AH290" t="e">
        <f t="shared" si="101"/>
        <v>#DIV/0!</v>
      </c>
      <c r="AI290" t="e">
        <f t="shared" si="102"/>
        <v>#DIV/0!</v>
      </c>
      <c r="AJ290" t="e">
        <f t="shared" si="103"/>
        <v>#DIV/0!</v>
      </c>
      <c r="AK290"/>
      <c r="AL290"/>
      <c r="AM290"/>
      <c r="AN290"/>
    </row>
    <row r="291" spans="1:40" x14ac:dyDescent="0.3">
      <c r="A291"/>
      <c r="B291">
        <f t="shared" si="104"/>
        <v>15700</v>
      </c>
      <c r="C291" s="186" t="str">
        <f t="shared" si="72"/>
        <v>-0.0105384051334122+0.055429758553112i</v>
      </c>
      <c r="D291" s="158" t="str">
        <f t="shared" si="73"/>
        <v>-2.19838494992768+0.0267210019502977i</v>
      </c>
      <c r="E291" t="str">
        <f t="shared" si="74"/>
        <v>24967.9349875029-6576.17568394853i</v>
      </c>
      <c r="F291" t="str">
        <f t="shared" si="75"/>
        <v>0.276207457900633+0.0519444104726384i</v>
      </c>
      <c r="G291" t="str">
        <f t="shared" si="70"/>
        <v>0.276207457900633+0.0519444104726384i</v>
      </c>
      <c r="H291" t="str">
        <f t="shared" si="76"/>
        <v>0.390425100992904+1.05842773915698i</v>
      </c>
      <c r="I291" t="str">
        <f t="shared" si="77"/>
        <v>61.6537558266997i</v>
      </c>
      <c r="J291" t="str">
        <f t="shared" si="71"/>
        <v>0.058522348724912+13.1469482464761i</v>
      </c>
      <c r="K291" t="str">
        <f t="shared" si="78"/>
        <v>4.68949394393734+0.0208748216533084i</v>
      </c>
      <c r="L291" t="str">
        <f t="shared" si="79"/>
        <v>0.830425663237534-0.0491386189038755i</v>
      </c>
      <c r="M291" t="str">
        <f t="shared" si="80"/>
        <v>5.51991960717487-0.0282637972505671i</v>
      </c>
      <c r="N291" t="str">
        <f t="shared" si="81"/>
        <v>-0.200702719717807i</v>
      </c>
      <c r="O291" t="str">
        <f t="shared" si="82"/>
        <v>0.979926727010879-0.199357993794445i</v>
      </c>
      <c r="P291" t="str">
        <f t="shared" si="83"/>
        <v>0.020073272989121+0.199357993794445i</v>
      </c>
      <c r="Q291" t="str">
        <f t="shared" si="84"/>
        <v>-0.020073272989121+0.00134472592336202i</v>
      </c>
      <c r="R291" t="str">
        <f t="shared" si="85"/>
        <v>-0.333184022976027-9.95383438942312i</v>
      </c>
      <c r="S291" t="str">
        <f t="shared" si="86"/>
        <v>0.0220249898181406i</v>
      </c>
      <c r="T291" t="str">
        <f t="shared" si="87"/>
        <v>0.219233101078502-0.00733837471361412i</v>
      </c>
      <c r="U291" t="e">
        <f t="shared" si="88"/>
        <v>#DIV/0!</v>
      </c>
      <c r="V291" t="str">
        <f t="shared" si="89"/>
        <v>0.0000833333333333333-0.0168954292029613i</v>
      </c>
      <c r="W291" t="e">
        <f t="shared" si="90"/>
        <v>#DIV/0!</v>
      </c>
      <c r="X291" t="e">
        <f t="shared" si="91"/>
        <v>#DIV/0!</v>
      </c>
      <c r="Y291" t="str">
        <f t="shared" si="92"/>
        <v>0.00096+0.0670792863394493i</v>
      </c>
      <c r="Z291" t="e">
        <f t="shared" si="93"/>
        <v>#DIV/0!</v>
      </c>
      <c r="AA291" t="e">
        <f t="shared" si="94"/>
        <v>#DIV/0!</v>
      </c>
      <c r="AB291" t="str">
        <f t="shared" si="95"/>
        <v>0.125102102870995-0.00418753419904294i</v>
      </c>
      <c r="AC291" t="str">
        <f t="shared" si="96"/>
        <v>1.69043519491883-0.0266507126021778i</v>
      </c>
      <c r="AD291" t="str">
        <f t="shared" si="97"/>
        <v>0.0740265103980746-0.00131012117597804i</v>
      </c>
      <c r="AE291" t="e">
        <f t="shared" si="98"/>
        <v>#DIV/0!</v>
      </c>
      <c r="AF291" t="str">
        <f t="shared" si="99"/>
        <v>-2.58881005092058-1.03170673720668i</v>
      </c>
      <c r="AG291" t="e">
        <f t="shared" si="100"/>
        <v>#DIV/0!</v>
      </c>
      <c r="AH291" t="e">
        <f t="shared" si="101"/>
        <v>#DIV/0!</v>
      </c>
      <c r="AI291" t="e">
        <f t="shared" si="102"/>
        <v>#DIV/0!</v>
      </c>
      <c r="AJ291" t="e">
        <f t="shared" si="103"/>
        <v>#DIV/0!</v>
      </c>
      <c r="AK291"/>
      <c r="AL291"/>
      <c r="AM291"/>
      <c r="AN291"/>
    </row>
    <row r="292" spans="1:40" x14ac:dyDescent="0.3">
      <c r="A292"/>
      <c r="B292">
        <f t="shared" si="104"/>
        <v>15800</v>
      </c>
      <c r="C292" s="186" t="str">
        <f t="shared" si="72"/>
        <v>-0.0105363507466145+0.0550883956567277i</v>
      </c>
      <c r="D292" s="158" t="str">
        <f t="shared" si="73"/>
        <v>-2.19873254684629+0.0215935652692155i</v>
      </c>
      <c r="E292" t="str">
        <f t="shared" si="74"/>
        <v>24947.253255196-6612.5802025265i</v>
      </c>
      <c r="F292" t="str">
        <f t="shared" si="75"/>
        <v>0.276254851015945+0.0522718436650909i</v>
      </c>
      <c r="G292" t="str">
        <f t="shared" si="70"/>
        <v>0.276254851015945+0.0522718436650909i</v>
      </c>
      <c r="H292" t="str">
        <f t="shared" si="76"/>
        <v>0.392335503082449+1.0646770442598i</v>
      </c>
      <c r="I292" t="str">
        <f t="shared" si="77"/>
        <v>62.0464549083984i</v>
      </c>
      <c r="J292" t="str">
        <f t="shared" si="71"/>
        <v>0.046490807479764+13.230686770339i</v>
      </c>
      <c r="K292" t="str">
        <f t="shared" si="78"/>
        <v>4.68952896348077+0.0164783576239388i</v>
      </c>
      <c r="L292" t="str">
        <f t="shared" si="79"/>
        <v>0.830388636195235-0.0494493987881914i</v>
      </c>
      <c r="M292" t="str">
        <f t="shared" si="80"/>
        <v>5.51991759967601-0.0329710411642526i</v>
      </c>
      <c r="N292" t="str">
        <f t="shared" si="81"/>
        <v>-0.201981080989895i</v>
      </c>
      <c r="O292" t="str">
        <f t="shared" si="82"/>
        <v>0.97967107484003-0.200610530934398i</v>
      </c>
      <c r="P292" t="str">
        <f t="shared" si="83"/>
        <v>0.02032892515997+0.200610530934398i</v>
      </c>
      <c r="Q292" t="str">
        <f t="shared" si="84"/>
        <v>-0.02032892515997+0.00137055005549699i</v>
      </c>
      <c r="R292" t="str">
        <f t="shared" si="85"/>
        <v>-0.333182113330574-9.89069378317346i</v>
      </c>
      <c r="S292" t="str">
        <f t="shared" si="86"/>
        <v>0.0221652763774919i</v>
      </c>
      <c r="T292" t="str">
        <f t="shared" si="87"/>
        <v>0.219229961269181-0.007385073626009i</v>
      </c>
      <c r="U292" t="e">
        <f t="shared" si="88"/>
        <v>#DIV/0!</v>
      </c>
      <c r="V292" t="str">
        <f t="shared" si="89"/>
        <v>0.0000833333333333333-0.01678849610674i</v>
      </c>
      <c r="W292" t="e">
        <f t="shared" si="90"/>
        <v>#DIV/0!</v>
      </c>
      <c r="X292" t="e">
        <f t="shared" si="91"/>
        <v>#DIV/0!</v>
      </c>
      <c r="Y292" t="str">
        <f t="shared" si="92"/>
        <v>0.00096+0.0675065429403375i</v>
      </c>
      <c r="Z292" t="e">
        <f t="shared" si="93"/>
        <v>#DIV/0!</v>
      </c>
      <c r="AA292" t="e">
        <f t="shared" si="94"/>
        <v>#DIV/0!</v>
      </c>
      <c r="AB292" t="str">
        <f t="shared" si="95"/>
        <v>0.125100311185585-0.00421418223765412i</v>
      </c>
      <c r="AC292" t="str">
        <f t="shared" si="96"/>
        <v>1.69040446346223-0.0273866262116297i</v>
      </c>
      <c r="AD292" t="str">
        <f t="shared" si="97"/>
        <v>0.0740271001495362-0.00129367246927928i</v>
      </c>
      <c r="AE292" t="e">
        <f t="shared" si="98"/>
        <v>#DIV/0!</v>
      </c>
      <c r="AF292" t="str">
        <f t="shared" si="99"/>
        <v>-2.59106804992874-1.04308347899058i</v>
      </c>
      <c r="AG292" t="e">
        <f t="shared" si="100"/>
        <v>#DIV/0!</v>
      </c>
      <c r="AH292" t="e">
        <f t="shared" si="101"/>
        <v>#DIV/0!</v>
      </c>
      <c r="AI292" t="e">
        <f t="shared" si="102"/>
        <v>#DIV/0!</v>
      </c>
      <c r="AJ292" t="e">
        <f t="shared" si="103"/>
        <v>#DIV/0!</v>
      </c>
      <c r="AK292"/>
      <c r="AL292"/>
      <c r="AM292"/>
      <c r="AN292"/>
    </row>
    <row r="293" spans="1:40" x14ac:dyDescent="0.3">
      <c r="A293"/>
      <c r="B293">
        <f t="shared" si="104"/>
        <v>15900</v>
      </c>
      <c r="C293" s="186" t="str">
        <f t="shared" si="72"/>
        <v>-0.0105343179090889+0.0547513849987588i</v>
      </c>
      <c r="D293" s="158" t="str">
        <f t="shared" si="73"/>
        <v>-2.19908256790834+0.0164999921138867i</v>
      </c>
      <c r="E293" t="str">
        <f t="shared" si="74"/>
        <v>24926.4747711646-6648.8895217615i</v>
      </c>
      <c r="F293" t="str">
        <f t="shared" si="75"/>
        <v>0.276302538774608+0.0525992121143388i</v>
      </c>
      <c r="G293" t="str">
        <f t="shared" si="70"/>
        <v>0.276302538774608+0.0525992121143388i</v>
      </c>
      <c r="H293" t="str">
        <f t="shared" si="76"/>
        <v>0.394254421766504+1.07091839189595i</v>
      </c>
      <c r="I293" t="str">
        <f t="shared" si="77"/>
        <v>62.4391539900971i</v>
      </c>
      <c r="J293" t="str">
        <f t="shared" si="71"/>
        <v>0.0343828754965519+13.3144252942019i</v>
      </c>
      <c r="K293" t="str">
        <f t="shared" si="78"/>
        <v>4.68955559303428+0.0121102039725044i</v>
      </c>
      <c r="L293" t="str">
        <f t="shared" si="79"/>
        <v>0.830351377393893-0.0497601368732225i</v>
      </c>
      <c r="M293" t="str">
        <f t="shared" si="80"/>
        <v>5.51990697042817-0.0376499329007181i</v>
      </c>
      <c r="N293" t="str">
        <f t="shared" si="81"/>
        <v>-0.203259442261983i</v>
      </c>
      <c r="O293" t="str">
        <f t="shared" si="82"/>
        <v>0.979413821683539-0.201862740235153i</v>
      </c>
      <c r="P293" t="str">
        <f t="shared" si="83"/>
        <v>0.020586178316461+0.201862740235153i</v>
      </c>
      <c r="Q293" t="str">
        <f t="shared" si="84"/>
        <v>-0.020586178316461+0.00139670202683001i</v>
      </c>
      <c r="R293" t="str">
        <f t="shared" si="85"/>
        <v>-0.333180191521029-9.82834650383678i</v>
      </c>
      <c r="S293" t="str">
        <f t="shared" si="86"/>
        <v>0.0223055629368431i</v>
      </c>
      <c r="T293" t="str">
        <f t="shared" si="87"/>
        <v>0.219226801506433-0.00743177173128175i</v>
      </c>
      <c r="U293" t="e">
        <f t="shared" si="88"/>
        <v>#DIV/0!</v>
      </c>
      <c r="V293" t="str">
        <f t="shared" si="89"/>
        <v>0.0000833333333333333-0.0166829080809115i</v>
      </c>
      <c r="W293" t="e">
        <f t="shared" si="90"/>
        <v>#DIV/0!</v>
      </c>
      <c r="X293" t="e">
        <f t="shared" si="91"/>
        <v>#DIV/0!</v>
      </c>
      <c r="Y293" t="str">
        <f t="shared" si="92"/>
        <v>0.00096+0.0679337995412257i</v>
      </c>
      <c r="Z293" t="e">
        <f t="shared" si="93"/>
        <v>#DIV/0!</v>
      </c>
      <c r="AA293" t="e">
        <f t="shared" si="94"/>
        <v>#DIV/0!</v>
      </c>
      <c r="AB293" t="str">
        <f t="shared" si="95"/>
        <v>0.125098508114049-0.00424082981569308i</v>
      </c>
      <c r="AC293" t="str">
        <f t="shared" si="96"/>
        <v>1.6903724599709-0.0281189364965177i</v>
      </c>
      <c r="AD293" t="str">
        <f t="shared" si="97"/>
        <v>0.0740277244574079-0.00127738056778959i</v>
      </c>
      <c r="AE293" t="e">
        <f t="shared" si="98"/>
        <v>#DIV/0!</v>
      </c>
      <c r="AF293" t="str">
        <f t="shared" si="99"/>
        <v>-2.59333698967484-1.05441839978206i</v>
      </c>
      <c r="AG293" t="e">
        <f t="shared" si="100"/>
        <v>#DIV/0!</v>
      </c>
      <c r="AH293" t="e">
        <f t="shared" si="101"/>
        <v>#DIV/0!</v>
      </c>
      <c r="AI293" t="e">
        <f t="shared" si="102"/>
        <v>#DIV/0!</v>
      </c>
      <c r="AJ293" t="e">
        <f t="shared" si="103"/>
        <v>#DIV/0!</v>
      </c>
      <c r="AK293"/>
      <c r="AL293"/>
      <c r="AM293"/>
      <c r="AN293"/>
    </row>
    <row r="294" spans="1:40" x14ac:dyDescent="0.3">
      <c r="A294"/>
      <c r="B294">
        <f t="shared" si="104"/>
        <v>16000</v>
      </c>
      <c r="C294" s="186" t="str">
        <f t="shared" si="72"/>
        <v>-0.0105323059796798+0.0544186449527995i</v>
      </c>
      <c r="D294" s="158" t="str">
        <f t="shared" si="73"/>
        <v>-2.1994350072959+0.0114396597136363i</v>
      </c>
      <c r="E294" t="str">
        <f t="shared" si="74"/>
        <v>24905.600104249-6685.10330740521i</v>
      </c>
      <c r="F294" t="str">
        <f t="shared" si="75"/>
        <v>0.276350521058915+0.0529265154249339i</v>
      </c>
      <c r="G294" t="str">
        <f t="shared" si="70"/>
        <v>0.276350521058915+0.0529265154249339i</v>
      </c>
      <c r="H294" t="str">
        <f t="shared" si="76"/>
        <v>0.396181803816936+1.07715176553161i</v>
      </c>
      <c r="I294" t="str">
        <f t="shared" si="77"/>
        <v>62.8318530717959i</v>
      </c>
      <c r="J294" t="str">
        <f t="shared" si="71"/>
        <v>0.022198552775275+13.3981638180649i</v>
      </c>
      <c r="K294" t="str">
        <f t="shared" si="78"/>
        <v>4.68957399278846+0.00776985243545912i</v>
      </c>
      <c r="L294" t="str">
        <f t="shared" si="79"/>
        <v>0.830313886896345-0.0500708329007104i</v>
      </c>
      <c r="M294" t="str">
        <f t="shared" si="80"/>
        <v>5.5198878796848-0.0423009804652513i</v>
      </c>
      <c r="N294" t="str">
        <f t="shared" si="81"/>
        <v>-0.204537803534071i</v>
      </c>
      <c r="O294" t="str">
        <f t="shared" si="82"/>
        <v>0.979154967961812-0.20311461965034i</v>
      </c>
      <c r="P294" t="str">
        <f t="shared" si="83"/>
        <v>0.020845032038188+0.20311461965034i</v>
      </c>
      <c r="Q294" t="str">
        <f t="shared" si="84"/>
        <v>-0.020845032038188+0.001423183883731i</v>
      </c>
      <c r="R294" t="str">
        <f t="shared" si="85"/>
        <v>-0.333178257546432-9.7667776765186i</v>
      </c>
      <c r="S294" t="str">
        <f t="shared" si="86"/>
        <v>0.0224458494961942i</v>
      </c>
      <c r="T294" t="str">
        <f t="shared" si="87"/>
        <v>0.219223621789926-0.00747846902429144i</v>
      </c>
      <c r="U294" t="e">
        <f t="shared" si="88"/>
        <v>#DIV/0!</v>
      </c>
      <c r="V294" t="str">
        <f t="shared" si="89"/>
        <v>0.0000833333333333333-0.0165786399054058i</v>
      </c>
      <c r="W294" t="e">
        <f t="shared" si="90"/>
        <v>#DIV/0!</v>
      </c>
      <c r="X294" t="e">
        <f t="shared" si="91"/>
        <v>#DIV/0!</v>
      </c>
      <c r="Y294" t="str">
        <f t="shared" si="92"/>
        <v>0.00096+0.0683610561421139i</v>
      </c>
      <c r="Z294" t="e">
        <f t="shared" si="93"/>
        <v>#DIV/0!</v>
      </c>
      <c r="AA294" t="e">
        <f t="shared" si="94"/>
        <v>#DIV/0!</v>
      </c>
      <c r="AB294" t="str">
        <f t="shared" si="95"/>
        <v>0.125096693656197-0.00426747693022622i</v>
      </c>
      <c r="AC294" t="str">
        <f t="shared" si="96"/>
        <v>1.69033920464322-0.0288477069786085i</v>
      </c>
      <c r="AD294" t="str">
        <f t="shared" si="97"/>
        <v>0.0740283827469766-0.00126124261378127i</v>
      </c>
      <c r="AE294" t="e">
        <f t="shared" si="98"/>
        <v>#DIV/0!</v>
      </c>
      <c r="AF294" t="str">
        <f t="shared" si="99"/>
        <v>-2.59561681111284-1.06571210581797i</v>
      </c>
      <c r="AG294" t="e">
        <f t="shared" si="100"/>
        <v>#DIV/0!</v>
      </c>
      <c r="AH294" t="e">
        <f t="shared" si="101"/>
        <v>#DIV/0!</v>
      </c>
      <c r="AI294" t="e">
        <f t="shared" si="102"/>
        <v>#DIV/0!</v>
      </c>
      <c r="AJ294" t="e">
        <f t="shared" si="103"/>
        <v>#DIV/0!</v>
      </c>
      <c r="AK294"/>
      <c r="AL294"/>
      <c r="AM294"/>
      <c r="AN294"/>
    </row>
    <row r="295" spans="1:40" x14ac:dyDescent="0.3">
      <c r="A295"/>
      <c r="B295">
        <f t="shared" si="104"/>
        <v>16100</v>
      </c>
      <c r="C295" s="186" t="str">
        <f t="shared" si="72"/>
        <v>-0.0105303143371431+0.0540900959202508i</v>
      </c>
      <c r="D295" s="158" t="str">
        <f t="shared" si="73"/>
        <v>-2.19978985933826+0.00641196084226493i</v>
      </c>
      <c r="E295" t="str">
        <f t="shared" si="74"/>
        <v>24884.6298244193-6721.22122933161i</v>
      </c>
      <c r="F295" t="str">
        <f t="shared" si="75"/>
        <v>0.276398797750456+0.0532537532016945i</v>
      </c>
      <c r="G295" t="str">
        <f t="shared" si="70"/>
        <v>0.276398797750456+0.0532537532016945i</v>
      </c>
      <c r="H295" t="str">
        <f t="shared" si="76"/>
        <v>0.398117596064329+1.08337714909466i</v>
      </c>
      <c r="I295" t="str">
        <f t="shared" si="77"/>
        <v>63.2245521534946i</v>
      </c>
      <c r="J295" t="str">
        <f t="shared" si="71"/>
        <v>0.00993783931593395+13.4819023419277i</v>
      </c>
      <c r="K295" t="str">
        <f t="shared" si="78"/>
        <v>4.68958431805858+0.00345680707584225i</v>
      </c>
      <c r="L295" t="str">
        <f t="shared" si="79"/>
        <v>0.830276164765808-0.0503814866125143i</v>
      </c>
      <c r="M295" t="str">
        <f t="shared" si="80"/>
        <v>5.51986048282439-0.0469246795366721i</v>
      </c>
      <c r="N295" t="str">
        <f t="shared" si="81"/>
        <v>-0.205816164806158i</v>
      </c>
      <c r="O295" t="str">
        <f t="shared" si="82"/>
        <v>0.97889451409787-0.204366167134129i</v>
      </c>
      <c r="P295" t="str">
        <f t="shared" si="83"/>
        <v>0.02110548590213+0.204366167134129i</v>
      </c>
      <c r="Q295" t="str">
        <f t="shared" si="84"/>
        <v>-0.02110548590213+0.001449997672029i</v>
      </c>
      <c r="R295" t="str">
        <f t="shared" si="85"/>
        <v>-0.333176311406686-9.70597279588669i</v>
      </c>
      <c r="S295" t="str">
        <f t="shared" si="86"/>
        <v>0.0225861360555455i</v>
      </c>
      <c r="T295" t="str">
        <f t="shared" si="87"/>
        <v>0.21922042211932-0.00752516549991621i</v>
      </c>
      <c r="U295" t="e">
        <f t="shared" si="88"/>
        <v>#DIV/0!</v>
      </c>
      <c r="V295" t="str">
        <f t="shared" si="89"/>
        <v>0.0000833333333333333-0.0164756669867386i</v>
      </c>
      <c r="W295" t="e">
        <f t="shared" si="90"/>
        <v>#DIV/0!</v>
      </c>
      <c r="X295" t="e">
        <f t="shared" si="91"/>
        <v>#DIV/0!</v>
      </c>
      <c r="Y295" t="str">
        <f t="shared" si="92"/>
        <v>0.00096+0.0687883127430021i</v>
      </c>
      <c r="Z295" t="e">
        <f t="shared" si="93"/>
        <v>#DIV/0!</v>
      </c>
      <c r="AA295" t="e">
        <f t="shared" si="94"/>
        <v>#DIV/0!</v>
      </c>
      <c r="AB295" t="str">
        <f t="shared" si="95"/>
        <v>0.125094867811837-0.00429412357833084i</v>
      </c>
      <c r="AC295" t="str">
        <f t="shared" si="96"/>
        <v>1.6903047170659-0.0295729996321457i</v>
      </c>
      <c r="AD295" t="str">
        <f t="shared" si="97"/>
        <v>0.0740290744611734-0.00124525582001343i</v>
      </c>
      <c r="AE295" t="e">
        <f t="shared" si="98"/>
        <v>#DIV/0!</v>
      </c>
      <c r="AF295" t="str">
        <f t="shared" si="99"/>
        <v>-2.59790745540259-1.07696518825239i</v>
      </c>
      <c r="AG295" t="e">
        <f t="shared" si="100"/>
        <v>#DIV/0!</v>
      </c>
      <c r="AH295" t="e">
        <f t="shared" si="101"/>
        <v>#DIV/0!</v>
      </c>
      <c r="AI295" t="e">
        <f t="shared" si="102"/>
        <v>#DIV/0!</v>
      </c>
      <c r="AJ295" t="e">
        <f t="shared" si="103"/>
        <v>#DIV/0!</v>
      </c>
      <c r="AK295"/>
      <c r="AL295"/>
      <c r="AM295"/>
      <c r="AN295"/>
    </row>
    <row r="296" spans="1:40" x14ac:dyDescent="0.3">
      <c r="A296"/>
      <c r="B296">
        <f t="shared" si="104"/>
        <v>16200</v>
      </c>
      <c r="C296" s="186" t="str">
        <f t="shared" si="72"/>
        <v>-0.0105283423794125+0.0537656602677378i</v>
      </c>
      <c r="D296" s="158" t="str">
        <f t="shared" si="73"/>
        <v>-2.20014711850639+0.00141630333822614i</v>
      </c>
      <c r="E296" t="str">
        <f t="shared" si="74"/>
        <v>24863.5645027402-6757.24296153696i</v>
      </c>
      <c r="F296" t="str">
        <f t="shared" si="75"/>
        <v>0.276447368730116+0.0535809250497083i</v>
      </c>
      <c r="G296" t="str">
        <f t="shared" si="70"/>
        <v>0.276447368730116+0.0535809250497083i</v>
      </c>
      <c r="H296" t="str">
        <f t="shared" si="76"/>
        <v>0.400061745402138+1.08959452697195i</v>
      </c>
      <c r="I296" t="str">
        <f t="shared" si="77"/>
        <v>63.6172512351933i</v>
      </c>
      <c r="J296" t="str">
        <f t="shared" si="71"/>
        <v>-0.00239926488146991+13.5656408657907i</v>
      </c>
      <c r="K296" t="str">
        <f t="shared" si="78"/>
        <v>4.6895867194621-0.000829416084055921i</v>
      </c>
      <c r="L296" t="str">
        <f t="shared" si="79"/>
        <v>0.830238211065883-0.0506920977506123i</v>
      </c>
      <c r="M296" t="str">
        <f t="shared" si="80"/>
        <v>5.51982493052798-0.0515215138346682i</v>
      </c>
      <c r="N296" t="str">
        <f t="shared" si="81"/>
        <v>-0.207094526078246i</v>
      </c>
      <c r="O296" t="str">
        <f t="shared" si="82"/>
        <v>0.978632460517348-0.205617380641232i</v>
      </c>
      <c r="P296" t="str">
        <f t="shared" si="83"/>
        <v>0.021367539482652+0.205617380641232i</v>
      </c>
      <c r="Q296" t="str">
        <f t="shared" si="84"/>
        <v>-0.021367539482652+0.00147714543701399i</v>
      </c>
      <c r="R296" t="str">
        <f t="shared" si="85"/>
        <v>-0.333174353100179-9.64591771476456i</v>
      </c>
      <c r="S296" t="str">
        <f t="shared" si="86"/>
        <v>0.0227264226148968i</v>
      </c>
      <c r="T296" t="str">
        <f t="shared" si="87"/>
        <v>0.219217202494259-0.00757186115299952i</v>
      </c>
      <c r="U296" t="e">
        <f t="shared" si="88"/>
        <v>#DIV/0!</v>
      </c>
      <c r="V296" t="str">
        <f t="shared" si="89"/>
        <v>0.0000833333333333333-0.0163739653386724i</v>
      </c>
      <c r="W296" t="e">
        <f t="shared" si="90"/>
        <v>#DIV/0!</v>
      </c>
      <c r="X296" t="e">
        <f t="shared" si="91"/>
        <v>#DIV/0!</v>
      </c>
      <c r="Y296" t="str">
        <f t="shared" si="92"/>
        <v>0.00096+0.0692155693438903i</v>
      </c>
      <c r="Z296" t="e">
        <f t="shared" si="93"/>
        <v>#DIV/0!</v>
      </c>
      <c r="AA296" t="e">
        <f t="shared" si="94"/>
        <v>#DIV/0!</v>
      </c>
      <c r="AB296" t="str">
        <f t="shared" si="95"/>
        <v>0.125093030580763-0.00432076975706443i</v>
      </c>
      <c r="AC296" t="str">
        <f t="shared" si="96"/>
        <v>1.69026901623618-0.0302948749298029i</v>
      </c>
      <c r="AD296" t="str">
        <f t="shared" si="97"/>
        <v>0.0740297990599239-0.00122941746757738i</v>
      </c>
      <c r="AE296" t="e">
        <f t="shared" si="98"/>
        <v>#DIV/0!</v>
      </c>
      <c r="AF296" t="str">
        <f t="shared" si="99"/>
        <v>-2.60020886390853-1.08817822363372i</v>
      </c>
      <c r="AG296" t="e">
        <f t="shared" si="100"/>
        <v>#DIV/0!</v>
      </c>
      <c r="AH296" t="e">
        <f t="shared" si="101"/>
        <v>#DIV/0!</v>
      </c>
      <c r="AI296" t="e">
        <f t="shared" si="102"/>
        <v>#DIV/0!</v>
      </c>
      <c r="AJ296" t="e">
        <f t="shared" si="103"/>
        <v>#DIV/0!</v>
      </c>
      <c r="AK296"/>
      <c r="AL296"/>
      <c r="AM296"/>
      <c r="AN296"/>
    </row>
    <row r="297" spans="1:40" x14ac:dyDescent="0.3">
      <c r="A297"/>
      <c r="B297">
        <f t="shared" si="104"/>
        <v>16300</v>
      </c>
      <c r="C297" s="186" t="str">
        <f t="shared" si="72"/>
        <v>-0.010526389522895+0.0534452622668284i</v>
      </c>
      <c r="D297" s="158" t="str">
        <f t="shared" si="73"/>
        <v>-2.20050677940748-0.00354789035752761i</v>
      </c>
      <c r="E297" t="str">
        <f t="shared" si="74"/>
        <v>24842.4047113372-6793.16818213963i</v>
      </c>
      <c r="F297" t="str">
        <f t="shared" si="75"/>
        <v>0.276496233878081+0.053908030574332i</v>
      </c>
      <c r="G297" t="str">
        <f t="shared" si="70"/>
        <v>0.276496233878081+0.053908030574332i</v>
      </c>
      <c r="H297" t="str">
        <f t="shared" si="76"/>
        <v>0.402014198790828+1.09580388400643i</v>
      </c>
      <c r="I297" t="str">
        <f t="shared" si="77"/>
        <v>64.009950316892i</v>
      </c>
      <c r="J297" t="str">
        <f t="shared" si="71"/>
        <v>-0.0148127598169401+13.6493793896535i</v>
      </c>
      <c r="K297" t="str">
        <f t="shared" si="78"/>
        <v>4.68958134308956-0.00508928941705916i</v>
      </c>
      <c r="L297" t="str">
        <f t="shared" si="79"/>
        <v>0.830200025860552-0.0510026660571017i</v>
      </c>
      <c r="M297" t="str">
        <f t="shared" si="80"/>
        <v>5.51978136895011-0.0560919554741609i</v>
      </c>
      <c r="N297" t="str">
        <f t="shared" si="81"/>
        <v>-0.208372887350334i</v>
      </c>
      <c r="O297" t="str">
        <f t="shared" si="82"/>
        <v>0.978368807648496-0.206868258126906i</v>
      </c>
      <c r="P297" t="str">
        <f t="shared" si="83"/>
        <v>0.021631192351504+0.206868258126906i</v>
      </c>
      <c r="Q297" t="str">
        <f t="shared" si="84"/>
        <v>-0.021631192351504+0.00150462922342798i</v>
      </c>
      <c r="R297" t="str">
        <f t="shared" si="85"/>
        <v>-0.333172382626279-9.58659863314592i</v>
      </c>
      <c r="S297" t="str">
        <f t="shared" si="86"/>
        <v>0.0228667091742479i</v>
      </c>
      <c r="T297" t="str">
        <f t="shared" si="87"/>
        <v>0.21921396291439-0.00761855597840637i</v>
      </c>
      <c r="U297" t="e">
        <f t="shared" si="88"/>
        <v>#DIV/0!</v>
      </c>
      <c r="V297" t="str">
        <f t="shared" si="89"/>
        <v>0.0000833333333333333-0.0162735115635885i</v>
      </c>
      <c r="W297" t="e">
        <f t="shared" si="90"/>
        <v>#DIV/0!</v>
      </c>
      <c r="X297" t="e">
        <f t="shared" si="91"/>
        <v>#DIV/0!</v>
      </c>
      <c r="Y297" t="str">
        <f t="shared" si="92"/>
        <v>0.00096+0.0696428259447785i</v>
      </c>
      <c r="Z297" t="e">
        <f t="shared" si="93"/>
        <v>#DIV/0!</v>
      </c>
      <c r="AA297" t="e">
        <f t="shared" si="94"/>
        <v>#DIV/0!</v>
      </c>
      <c r="AB297" t="str">
        <f t="shared" si="95"/>
        <v>0.125091181962776-0.00434741546349678i</v>
      </c>
      <c r="AC297" t="str">
        <f t="shared" si="96"/>
        <v>1.69023212058347-0.0310133918873613i</v>
      </c>
      <c r="AD297" t="str">
        <f t="shared" si="97"/>
        <v>0.0740305560195292-0.00121372490384084i</v>
      </c>
      <c r="AE297" t="e">
        <f t="shared" si="98"/>
        <v>#DIV/0!</v>
      </c>
      <c r="AF297" t="str">
        <f t="shared" si="99"/>
        <v>-2.60252097819831-1.09935177436396i</v>
      </c>
      <c r="AG297" t="e">
        <f t="shared" si="100"/>
        <v>#DIV/0!</v>
      </c>
      <c r="AH297" t="e">
        <f t="shared" si="101"/>
        <v>#DIV/0!</v>
      </c>
      <c r="AI297" t="e">
        <f t="shared" si="102"/>
        <v>#DIV/0!</v>
      </c>
      <c r="AJ297" t="e">
        <f t="shared" si="103"/>
        <v>#DIV/0!</v>
      </c>
      <c r="AK297"/>
      <c r="AL297"/>
      <c r="AM297"/>
      <c r="AN297"/>
    </row>
    <row r="298" spans="1:40" x14ac:dyDescent="0.3">
      <c r="A298"/>
      <c r="B298">
        <f t="shared" si="104"/>
        <v>16400</v>
      </c>
      <c r="C298" s="186" t="str">
        <f t="shared" si="72"/>
        <v>-0.0105244552017988+0.053128828035957i</v>
      </c>
      <c r="D298" s="158" t="str">
        <f t="shared" si="73"/>
        <v>-2.20086883677984-0.00848118364682237i</v>
      </c>
      <c r="E298" t="str">
        <f t="shared" si="74"/>
        <v>24821.1510233617-6828.99657337949i</v>
      </c>
      <c r="F298" t="str">
        <f t="shared" si="75"/>
        <v>0.276545393073832+0.0542350693811947i</v>
      </c>
      <c r="G298" t="str">
        <f t="shared" si="70"/>
        <v>0.276545393073832+0.0542350693811947i</v>
      </c>
      <c r="H298" t="str">
        <f t="shared" si="76"/>
        <v>0.403974903261922+1.10200520549432i</v>
      </c>
      <c r="I298" t="str">
        <f t="shared" si="77"/>
        <v>64.4026493985908i</v>
      </c>
      <c r="J298" t="str">
        <f t="shared" si="71"/>
        <v>-0.0273026454904799+13.7331179135165i</v>
      </c>
      <c r="K298" t="str">
        <f t="shared" si="78"/>
        <v>4.68956833066718-0.00932327403302709i</v>
      </c>
      <c r="L298" t="str">
        <f t="shared" si="79"/>
        <v>0.830161609214176-0.0513131912741999i</v>
      </c>
      <c r="M298" t="str">
        <f t="shared" si="80"/>
        <v>5.51972993988136-0.060636465307227i</v>
      </c>
      <c r="N298" t="str">
        <f t="shared" si="81"/>
        <v>-0.209651248622422i</v>
      </c>
      <c r="O298" t="str">
        <f t="shared" si="82"/>
        <v>0.978103555922177-0.208118797546959i</v>
      </c>
      <c r="P298" t="str">
        <f t="shared" si="83"/>
        <v>0.021896444077823+0.208118797546959i</v>
      </c>
      <c r="Q298" t="str">
        <f t="shared" si="84"/>
        <v>-0.021896444077823+0.00153245107546299i</v>
      </c>
      <c r="R298" t="str">
        <f t="shared" si="85"/>
        <v>-0.333170399984741-9.52800208760977i</v>
      </c>
      <c r="S298" t="str">
        <f t="shared" si="86"/>
        <v>0.0230069957335992i</v>
      </c>
      <c r="T298" t="str">
        <f t="shared" si="87"/>
        <v>0.219210703379362-0.00766524997101048i</v>
      </c>
      <c r="U298" t="e">
        <f t="shared" si="88"/>
        <v>#DIV/0!</v>
      </c>
      <c r="V298" t="str">
        <f t="shared" si="89"/>
        <v>0.0000833333333333333-0.0161742828345422i</v>
      </c>
      <c r="W298" t="e">
        <f t="shared" si="90"/>
        <v>#DIV/0!</v>
      </c>
      <c r="X298" t="e">
        <f t="shared" si="91"/>
        <v>#DIV/0!</v>
      </c>
      <c r="Y298" t="str">
        <f t="shared" si="92"/>
        <v>0.00096+0.0700700825456668i</v>
      </c>
      <c r="Z298" t="e">
        <f t="shared" si="93"/>
        <v>#DIV/0!</v>
      </c>
      <c r="AA298" t="e">
        <f t="shared" si="94"/>
        <v>#DIV/0!</v>
      </c>
      <c r="AB298" t="str">
        <f t="shared" si="95"/>
        <v>0.125089321957675-0.00437406069470265i</v>
      </c>
      <c r="AC298" t="str">
        <f t="shared" si="96"/>
        <v>1.69019404798967-0.0317286081065996i</v>
      </c>
      <c r="AD298" t="str">
        <f t="shared" si="97"/>
        <v>0.0740313448320732-0.00119817554045347i</v>
      </c>
      <c r="AE298" t="e">
        <f t="shared" si="98"/>
        <v>#DIV/0!</v>
      </c>
      <c r="AF298" t="str">
        <f t="shared" si="99"/>
        <v>-2.60484374004176-1.11048638914114i</v>
      </c>
      <c r="AG298" t="e">
        <f t="shared" si="100"/>
        <v>#DIV/0!</v>
      </c>
      <c r="AH298" t="e">
        <f t="shared" si="101"/>
        <v>#DIV/0!</v>
      </c>
      <c r="AI298" t="e">
        <f t="shared" si="102"/>
        <v>#DIV/0!</v>
      </c>
      <c r="AJ298" t="e">
        <f t="shared" si="103"/>
        <v>#DIV/0!</v>
      </c>
      <c r="AK298"/>
      <c r="AL298"/>
      <c r="AM298"/>
      <c r="AN298"/>
    </row>
    <row r="299" spans="1:40" x14ac:dyDescent="0.3">
      <c r="A299"/>
      <c r="B299">
        <f t="shared" si="104"/>
        <v>16500</v>
      </c>
      <c r="C299" s="186" t="str">
        <f t="shared" si="72"/>
        <v>-0.0105225388674876+0.0528162854844595i</v>
      </c>
      <c r="D299" s="158" t="str">
        <f t="shared" si="73"/>
        <v>-2.20123328548791-0.0133841262033354i</v>
      </c>
      <c r="E299" t="str">
        <f t="shared" si="74"/>
        <v>24799.8040129566-6864.72782161701i</v>
      </c>
      <c r="F299" t="str">
        <f t="shared" si="75"/>
        <v>0.276594846196153+0.0545620410761989i</v>
      </c>
      <c r="G299" t="str">
        <f t="shared" si="70"/>
        <v>0.276594846196153+0.0545620410761989i</v>
      </c>
      <c r="H299" t="str">
        <f t="shared" si="76"/>
        <v>0.405943805922026+1.10819847718228i</v>
      </c>
      <c r="I299" t="str">
        <f t="shared" si="77"/>
        <v>64.7953484802895i</v>
      </c>
      <c r="J299" t="str">
        <f t="shared" si="71"/>
        <v>-0.03986892190208+13.8168564373794i</v>
      </c>
      <c r="K299" t="str">
        <f t="shared" si="78"/>
        <v>4.68954781971375-0.0135318201088364i</v>
      </c>
      <c r="L299" t="str">
        <f t="shared" si="79"/>
        <v>0.830122961191502-0.051623673144245i</v>
      </c>
      <c r="M299" t="str">
        <f t="shared" si="80"/>
        <v>5.51967078090525-0.0651554932530814i</v>
      </c>
      <c r="N299" t="str">
        <f t="shared" si="81"/>
        <v>-0.21092960989451i</v>
      </c>
      <c r="O299" t="str">
        <f t="shared" si="82"/>
        <v>0.977836705771868-0.20936899685775i</v>
      </c>
      <c r="P299" t="str">
        <f t="shared" si="83"/>
        <v>0.022163294228132+0.20936899685775i</v>
      </c>
      <c r="Q299" t="str">
        <f t="shared" si="84"/>
        <v>-0.022163294228132+0.00156061303676i</v>
      </c>
      <c r="R299" t="str">
        <f t="shared" si="85"/>
        <v>-0.333168405174607-9.47011494112138i</v>
      </c>
      <c r="S299" t="str">
        <f t="shared" si="86"/>
        <v>0.0231472822929503i</v>
      </c>
      <c r="T299" t="str">
        <f t="shared" si="87"/>
        <v>0.219207423888823-0.00771194312566867i</v>
      </c>
      <c r="U299" t="e">
        <f t="shared" si="88"/>
        <v>#DIV/0!</v>
      </c>
      <c r="V299" t="str">
        <f t="shared" si="89"/>
        <v>0.0000833333333333333-0.0160762568779692i</v>
      </c>
      <c r="W299" t="e">
        <f t="shared" si="90"/>
        <v>#DIV/0!</v>
      </c>
      <c r="X299" t="e">
        <f t="shared" si="91"/>
        <v>#DIV/0!</v>
      </c>
      <c r="Y299" t="str">
        <f t="shared" si="92"/>
        <v>0.00096+0.070497339146555i</v>
      </c>
      <c r="Z299" t="e">
        <f t="shared" si="93"/>
        <v>#DIV/0!</v>
      </c>
      <c r="AA299" t="e">
        <f t="shared" si="94"/>
        <v>#DIV/0!</v>
      </c>
      <c r="AB299" t="str">
        <f t="shared" si="95"/>
        <v>0.125087450565259-0.00440070544774716i</v>
      </c>
      <c r="AC299" t="str">
        <f t="shared" si="96"/>
        <v>1.69015481580888-0.0324405798166504i</v>
      </c>
      <c r="AD299" t="str">
        <f t="shared" si="97"/>
        <v>0.0740321650048513-0.00118276685142073i</v>
      </c>
      <c r="AE299" t="e">
        <f t="shared" si="98"/>
        <v>#DIV/0!</v>
      </c>
      <c r="AF299" t="str">
        <f t="shared" si="99"/>
        <v>-2.60717709140994-1.12158260338562i</v>
      </c>
      <c r="AG299" t="e">
        <f t="shared" si="100"/>
        <v>#DIV/0!</v>
      </c>
      <c r="AH299" t="e">
        <f t="shared" si="101"/>
        <v>#DIV/0!</v>
      </c>
      <c r="AI299" t="e">
        <f t="shared" si="102"/>
        <v>#DIV/0!</v>
      </c>
      <c r="AJ299" t="e">
        <f t="shared" si="103"/>
        <v>#DIV/0!</v>
      </c>
      <c r="AK299"/>
      <c r="AL299"/>
      <c r="AM299"/>
      <c r="AN299"/>
    </row>
    <row r="300" spans="1:40" x14ac:dyDescent="0.3">
      <c r="A300"/>
      <c r="B300">
        <f t="shared" si="104"/>
        <v>16600</v>
      </c>
      <c r="C300" s="186" t="str">
        <f t="shared" si="72"/>
        <v>-0.010520639987862+0.0525075642586323i</v>
      </c>
      <c r="D300" s="158" t="str">
        <f t="shared" si="73"/>
        <v>-2.20160012051758-0.0182572543861467i</v>
      </c>
      <c r="E300" t="str">
        <f t="shared" si="74"/>
        <v>24778.3642552226-6900.36161733204i</v>
      </c>
      <c r="F300" t="str">
        <f t="shared" si="75"/>
        <v>0.276644593123127+0.054888945265521i</v>
      </c>
      <c r="G300" t="str">
        <f t="shared" si="70"/>
        <v>0.276644593123127+0.054888945265521i</v>
      </c>
      <c r="H300" t="str">
        <f t="shared" si="76"/>
        <v>0.407920853956818+1.11438368526449i</v>
      </c>
      <c r="I300" t="str">
        <f t="shared" si="77"/>
        <v>65.1880475619882i</v>
      </c>
      <c r="J300" t="str">
        <f t="shared" si="71"/>
        <v>-0.05251158905174+13.9005949612422i</v>
      </c>
      <c r="K300" t="str">
        <f t="shared" si="78"/>
        <v>4.68951994369025-0.0177153672069152i</v>
      </c>
      <c r="L300" t="str">
        <f t="shared" si="79"/>
        <v>0.830084081857653-0.0519341114096965i</v>
      </c>
      <c r="M300" t="str">
        <f t="shared" si="80"/>
        <v>5.5196040255479-0.0696494786166117i</v>
      </c>
      <c r="N300" t="str">
        <f t="shared" si="81"/>
        <v>-0.212207971166598i</v>
      </c>
      <c r="O300" t="str">
        <f t="shared" si="82"/>
        <v>0.977568257633658-0.210618854016194i</v>
      </c>
      <c r="P300" t="str">
        <f t="shared" si="83"/>
        <v>0.022431742366342+0.210618854016194i</v>
      </c>
      <c r="Q300" t="str">
        <f t="shared" si="84"/>
        <v>-0.022431742366342+0.001589117150404i</v>
      </c>
      <c r="R300" t="str">
        <f t="shared" si="85"/>
        <v>-0.333166398195012-9.41292437320091i</v>
      </c>
      <c r="S300" t="str">
        <f t="shared" si="86"/>
        <v>0.0232875688523016i</v>
      </c>
      <c r="T300" t="str">
        <f t="shared" si="87"/>
        <v>0.219204124442424-0.00775863543723967i</v>
      </c>
      <c r="U300" t="e">
        <f t="shared" si="88"/>
        <v>#DIV/0!</v>
      </c>
      <c r="V300" t="str">
        <f t="shared" si="89"/>
        <v>0.0000833333333333333-0.0159794119570176i</v>
      </c>
      <c r="W300" t="e">
        <f t="shared" si="90"/>
        <v>#DIV/0!</v>
      </c>
      <c r="X300" t="e">
        <f t="shared" si="91"/>
        <v>#DIV/0!</v>
      </c>
      <c r="Y300" t="str">
        <f t="shared" si="92"/>
        <v>0.00096+0.0709245957474432i</v>
      </c>
      <c r="Z300" t="e">
        <f t="shared" si="93"/>
        <v>#DIV/0!</v>
      </c>
      <c r="AA300" t="e">
        <f t="shared" si="94"/>
        <v>#DIV/0!</v>
      </c>
      <c r="AB300" t="str">
        <f t="shared" si="95"/>
        <v>0.125085567785328-0.00442734971969654i</v>
      </c>
      <c r="AC300" t="str">
        <f t="shared" si="96"/>
        <v>1.69011444088621-0.0331493619140563i</v>
      </c>
      <c r="AD300" t="str">
        <f t="shared" si="97"/>
        <v>0.0740330160598257-0.00116749637125495i</v>
      </c>
      <c r="AE300" t="e">
        <f t="shared" si="98"/>
        <v>#DIV/0!</v>
      </c>
      <c r="AF300" t="str">
        <f t="shared" si="99"/>
        <v>-2.6095209744744-1.13264093965064i</v>
      </c>
      <c r="AG300" t="e">
        <f t="shared" si="100"/>
        <v>#DIV/0!</v>
      </c>
      <c r="AH300" t="e">
        <f t="shared" si="101"/>
        <v>#DIV/0!</v>
      </c>
      <c r="AI300" t="e">
        <f t="shared" si="102"/>
        <v>#DIV/0!</v>
      </c>
      <c r="AJ300" t="e">
        <f t="shared" si="103"/>
        <v>#DIV/0!</v>
      </c>
      <c r="AK300"/>
      <c r="AL300"/>
      <c r="AM300"/>
      <c r="AN300"/>
    </row>
    <row r="301" spans="1:40" x14ac:dyDescent="0.3">
      <c r="A301"/>
      <c r="B301">
        <f t="shared" si="104"/>
        <v>16700</v>
      </c>
      <c r="C301" s="186" t="str">
        <f t="shared" si="72"/>
        <v>-0.0105187580467692+0.0522025956897292i</v>
      </c>
      <c r="D301" s="158" t="str">
        <f t="shared" si="73"/>
        <v>-2.20196933697161-0.0231010916384486i</v>
      </c>
      <c r="E301" t="str">
        <f t="shared" si="74"/>
        <v>24756.8323261837-6935.89765512233i</v>
      </c>
      <c r="F301" t="str">
        <f t="shared" si="75"/>
        <v>0.276694633732136+0.0552157815556138i</v>
      </c>
      <c r="G301" t="str">
        <f t="shared" si="70"/>
        <v>0.276694633732136+0.0552157815556138i</v>
      </c>
      <c r="H301" t="str">
        <f t="shared" si="76"/>
        <v>0.409905994634971+1.12056081637981i</v>
      </c>
      <c r="I301" t="str">
        <f t="shared" si="77"/>
        <v>65.5807466436869i</v>
      </c>
      <c r="J301" t="str">
        <f t="shared" si="71"/>
        <v>-0.0652306469394699+13.9843334851052i</v>
      </c>
      <c r="K301" t="str">
        <f t="shared" si="78"/>
        <v>4.68948483214358-0.0218743445827698i</v>
      </c>
      <c r="L301" t="str">
        <f t="shared" si="79"/>
        <v>0.830044971278135-0.0522445058131361i</v>
      </c>
      <c r="M301" t="str">
        <f t="shared" si="80"/>
        <v>5.51952980342172-0.0741188503959059i</v>
      </c>
      <c r="N301" t="str">
        <f t="shared" si="81"/>
        <v>-0.213486332438686i</v>
      </c>
      <c r="O301" t="str">
        <f t="shared" si="82"/>
        <v>0.977298211946245-0.211868366979765i</v>
      </c>
      <c r="P301" t="str">
        <f t="shared" si="83"/>
        <v>0.022701788053755+0.211868366979765i</v>
      </c>
      <c r="Q301" t="str">
        <f t="shared" si="84"/>
        <v>-0.022701788053755+0.00161796545892101i</v>
      </c>
      <c r="R301" t="str">
        <f t="shared" si="85"/>
        <v>-0.333164379045159-9.35641787044477i</v>
      </c>
      <c r="S301" t="str">
        <f t="shared" si="86"/>
        <v>0.0234278554116528i</v>
      </c>
      <c r="T301" t="str">
        <f t="shared" si="87"/>
        <v>0.219200805039784-0.00780532690058307i</v>
      </c>
      <c r="U301" t="e">
        <f t="shared" si="88"/>
        <v>#DIV/0!</v>
      </c>
      <c r="V301" t="str">
        <f t="shared" si="89"/>
        <v>0.0000833333333333333-0.0158837268554786i</v>
      </c>
      <c r="W301" t="e">
        <f t="shared" si="90"/>
        <v>#DIV/0!</v>
      </c>
      <c r="X301" t="e">
        <f t="shared" si="91"/>
        <v>#DIV/0!</v>
      </c>
      <c r="Y301" t="str">
        <f t="shared" si="92"/>
        <v>0.00096+0.0713518523483314i</v>
      </c>
      <c r="Z301" t="e">
        <f t="shared" si="93"/>
        <v>#DIV/0!</v>
      </c>
      <c r="AA301" t="e">
        <f t="shared" si="94"/>
        <v>#DIV/0!</v>
      </c>
      <c r="AB301" t="str">
        <f t="shared" si="95"/>
        <v>0.125083673617666-0.00445399350761747i</v>
      </c>
      <c r="AC301" t="str">
        <f t="shared" si="96"/>
        <v>1.69007293957573-0.0338550080013796i</v>
      </c>
      <c r="AD301" t="str">
        <f t="shared" si="97"/>
        <v>0.0740338975330968-0.00115236169318827i</v>
      </c>
      <c r="AE301" t="e">
        <f t="shared" si="98"/>
        <v>#DIV/0!</v>
      </c>
      <c r="AF301" t="str">
        <f t="shared" si="99"/>
        <v>-2.61187533160658-1.14366190801826i</v>
      </c>
      <c r="AG301" t="e">
        <f t="shared" si="100"/>
        <v>#DIV/0!</v>
      </c>
      <c r="AH301" t="e">
        <f t="shared" si="101"/>
        <v>#DIV/0!</v>
      </c>
      <c r="AI301" t="e">
        <f t="shared" si="102"/>
        <v>#DIV/0!</v>
      </c>
      <c r="AJ301" t="e">
        <f t="shared" si="103"/>
        <v>#DIV/0!</v>
      </c>
      <c r="AK301"/>
      <c r="AL301"/>
      <c r="AM301"/>
      <c r="AN301"/>
    </row>
    <row r="302" spans="1:40" x14ac:dyDescent="0.3">
      <c r="A302"/>
      <c r="B302">
        <f t="shared" si="104"/>
        <v>16800</v>
      </c>
      <c r="C302" s="186" t="str">
        <f t="shared" si="72"/>
        <v>-0.0105168925434341+0.0519013127438144i</v>
      </c>
      <c r="D302" s="158" t="str">
        <f t="shared" si="73"/>
        <v>-2.20234093006532-0.0279161488720245i</v>
      </c>
      <c r="E302" t="str">
        <f t="shared" si="74"/>
        <v>24735.2088027529-6971.33563370161i</v>
      </c>
      <c r="F302" t="str">
        <f t="shared" si="75"/>
        <v>0.276744967899868+0.0555425495532089i</v>
      </c>
      <c r="G302" t="str">
        <f t="shared" si="70"/>
        <v>0.276744967899868+0.0555425495532089i</v>
      </c>
      <c r="H302" t="str">
        <f t="shared" si="76"/>
        <v>0.411899175312022+1.12672985760879i</v>
      </c>
      <c r="I302" t="str">
        <f t="shared" si="77"/>
        <v>65.9734457253857i</v>
      </c>
      <c r="J302" t="str">
        <f t="shared" si="71"/>
        <v>-0.0780260955652601+14.068072008968i</v>
      </c>
      <c r="K302" t="str">
        <f t="shared" si="78"/>
        <v>4.6894426108447-0.026009171481943i</v>
      </c>
      <c r="L302" t="str">
        <f t="shared" si="79"/>
        <v>0.830005629518835-0.0525548560972682i</v>
      </c>
      <c r="M302" t="str">
        <f t="shared" si="80"/>
        <v>5.51944824036353-0.0785640275792112i</v>
      </c>
      <c r="N302" t="str">
        <f t="shared" si="81"/>
        <v>-0.214764693710774i</v>
      </c>
      <c r="O302" t="str">
        <f t="shared" si="82"/>
        <v>0.977026569150941-0.213117533706499i</v>
      </c>
      <c r="P302" t="str">
        <f t="shared" si="83"/>
        <v>0.022973430849059+0.213117533706499i</v>
      </c>
      <c r="Q302" t="str">
        <f t="shared" si="84"/>
        <v>-0.022973430849059+0.00164716000427501i</v>
      </c>
      <c r="R302" t="str">
        <f t="shared" si="85"/>
        <v>-0.333162347723883-9.30058321738879i</v>
      </c>
      <c r="S302" t="str">
        <f t="shared" si="86"/>
        <v>0.0235681419710039i</v>
      </c>
      <c r="T302" t="str">
        <f t="shared" si="87"/>
        <v>0.219197465680555-0.00785201751054944i</v>
      </c>
      <c r="U302" t="e">
        <f t="shared" si="88"/>
        <v>#DIV/0!</v>
      </c>
      <c r="V302" t="str">
        <f t="shared" si="89"/>
        <v>0.0000833333333333333-0.0157891808622912i</v>
      </c>
      <c r="W302" t="e">
        <f t="shared" si="90"/>
        <v>#DIV/0!</v>
      </c>
      <c r="X302" t="e">
        <f t="shared" si="91"/>
        <v>#DIV/0!</v>
      </c>
      <c r="Y302" t="str">
        <f t="shared" si="92"/>
        <v>0.00096+0.0717791089492196i</v>
      </c>
      <c r="Z302" t="e">
        <f t="shared" si="93"/>
        <v>#DIV/0!</v>
      </c>
      <c r="AA302" t="e">
        <f t="shared" si="94"/>
        <v>#DIV/0!</v>
      </c>
      <c r="AB302" t="str">
        <f t="shared" si="95"/>
        <v>0.125081768062073-0.00448063680857151i</v>
      </c>
      <c r="AC302" t="str">
        <f t="shared" si="96"/>
        <v>1.69003032775797-0.0345575704244633i</v>
      </c>
      <c r="AD302" t="str">
        <f t="shared" si="97"/>
        <v>0.0740348089744123-0.00113736046744591i</v>
      </c>
      <c r="AE302" t="e">
        <f t="shared" si="98"/>
        <v>#DIV/0!</v>
      </c>
      <c r="AF302" t="str">
        <f t="shared" si="99"/>
        <v>-2.61424010537734-1.15464600648081i</v>
      </c>
      <c r="AG302" t="e">
        <f t="shared" si="100"/>
        <v>#DIV/0!</v>
      </c>
      <c r="AH302" t="e">
        <f t="shared" si="101"/>
        <v>#DIV/0!</v>
      </c>
      <c r="AI302" t="e">
        <f t="shared" si="102"/>
        <v>#DIV/0!</v>
      </c>
      <c r="AJ302" t="e">
        <f t="shared" si="103"/>
        <v>#DIV/0!</v>
      </c>
      <c r="AK302"/>
      <c r="AL302"/>
      <c r="AM302"/>
      <c r="AN302"/>
    </row>
    <row r="303" spans="1:40" x14ac:dyDescent="0.3">
      <c r="A303"/>
      <c r="B303">
        <f t="shared" si="104"/>
        <v>16900</v>
      </c>
      <c r="C303" s="186" t="str">
        <f t="shared" si="72"/>
        <v>-0.0105150429919159+0.051603649973396i</v>
      </c>
      <c r="D303" s="158" t="str">
        <f t="shared" si="73"/>
        <v>-2.2027148951224-0.0327029248380564i</v>
      </c>
      <c r="E303" t="str">
        <f t="shared" si="74"/>
        <v>24713.494262699-7006.67525589754i</v>
      </c>
      <c r="F303" t="str">
        <f t="shared" si="75"/>
        <v>0.27679559550231+0.0558692488653164i</v>
      </c>
      <c r="G303" t="str">
        <f t="shared" si="70"/>
        <v>0.27679559550231+0.0558692488653164i</v>
      </c>
      <c r="H303" t="str">
        <f t="shared" si="76"/>
        <v>0.413900343434224+1.13289079647079i</v>
      </c>
      <c r="I303" t="str">
        <f t="shared" si="77"/>
        <v>66.3661448070844i</v>
      </c>
      <c r="J303" t="str">
        <f t="shared" si="71"/>
        <v>-0.0908979349291199+14.151810532831i</v>
      </c>
      <c r="K303" t="str">
        <f t="shared" si="78"/>
        <v>4.68939340192036-0.0301202574268446i</v>
      </c>
      <c r="L303" t="str">
        <f t="shared" si="79"/>
        <v>0.829966056646019-0.052865162004921i</v>
      </c>
      <c r="M303" t="str">
        <f t="shared" si="80"/>
        <v>5.51935945856638-0.0829854194317656i</v>
      </c>
      <c r="N303" t="str">
        <f t="shared" si="81"/>
        <v>-0.216043054982862i</v>
      </c>
      <c r="O303" t="str">
        <f t="shared" si="82"/>
        <v>0.976753329691667-0.214366352155001i</v>
      </c>
      <c r="P303" t="str">
        <f t="shared" si="83"/>
        <v>0.0232466703083331+0.214366352155001i</v>
      </c>
      <c r="Q303" t="str">
        <f t="shared" si="84"/>
        <v>-0.0232466703083331+0.001676702827861i</v>
      </c>
      <c r="R303" t="str">
        <f t="shared" si="85"/>
        <v>-0.333160304231348-9.24540848769184i</v>
      </c>
      <c r="S303" t="str">
        <f t="shared" si="86"/>
        <v>0.0237084285303552i</v>
      </c>
      <c r="T303" t="str">
        <f t="shared" si="87"/>
        <v>0.219194106364381-0.00789870726202031i</v>
      </c>
      <c r="U303" t="e">
        <f t="shared" si="88"/>
        <v>#DIV/0!</v>
      </c>
      <c r="V303" t="str">
        <f t="shared" si="89"/>
        <v>0.0000833333333333333-0.0156957537565972i</v>
      </c>
      <c r="W303" t="e">
        <f t="shared" si="90"/>
        <v>#DIV/0!</v>
      </c>
      <c r="X303" t="e">
        <f t="shared" si="91"/>
        <v>#DIV/0!</v>
      </c>
      <c r="Y303" t="str">
        <f t="shared" si="92"/>
        <v>0.00096+0.0722063655501078i</v>
      </c>
      <c r="Z303" t="e">
        <f t="shared" si="93"/>
        <v>#DIV/0!</v>
      </c>
      <c r="AA303" t="e">
        <f t="shared" si="94"/>
        <v>#DIV/0!</v>
      </c>
      <c r="AB303" t="str">
        <f t="shared" si="95"/>
        <v>0.125079851118348-0.00450727961963788i</v>
      </c>
      <c r="AC303" t="str">
        <f t="shared" si="96"/>
        <v>1.6899866208564-0.0352571003085707i</v>
      </c>
      <c r="AD303" t="str">
        <f t="shared" si="97"/>
        <v>0.0740357499466816-0.00112249039959036i</v>
      </c>
      <c r="AE303" t="e">
        <f t="shared" si="98"/>
        <v>#DIV/0!</v>
      </c>
      <c r="AF303" t="str">
        <f t="shared" si="99"/>
        <v>-2.61661523855662-1.16559372130885i</v>
      </c>
      <c r="AG303" t="e">
        <f t="shared" si="100"/>
        <v>#DIV/0!</v>
      </c>
      <c r="AH303" t="e">
        <f t="shared" si="101"/>
        <v>#DIV/0!</v>
      </c>
      <c r="AI303" t="e">
        <f t="shared" si="102"/>
        <v>#DIV/0!</v>
      </c>
      <c r="AJ303" t="e">
        <f t="shared" si="103"/>
        <v>#DIV/0!</v>
      </c>
      <c r="AK303"/>
      <c r="AL303"/>
      <c r="AM303"/>
      <c r="AN303"/>
    </row>
    <row r="304" spans="1:40" x14ac:dyDescent="0.3">
      <c r="A304"/>
      <c r="B304">
        <f t="shared" si="104"/>
        <v>17000</v>
      </c>
      <c r="C304" s="186" t="str">
        <f t="shared" si="72"/>
        <v>-0.0105132089205866+0.051309543470769i</v>
      </c>
      <c r="D304" s="158" t="str">
        <f t="shared" si="73"/>
        <v>-2.20309122757095-0.0374619064848493i</v>
      </c>
      <c r="E304" t="str">
        <f t="shared" si="74"/>
        <v>24691.6892846122-7041.91622864914i</v>
      </c>
      <c r="F304" t="str">
        <f t="shared" si="75"/>
        <v>0.276846516414754+0.0561958790992276i</v>
      </c>
      <c r="G304" t="str">
        <f t="shared" si="70"/>
        <v>0.276846516414754+0.0561958790992276i</v>
      </c>
      <c r="H304" t="str">
        <f t="shared" si="76"/>
        <v>0.415909446542334+1.13904362092099i</v>
      </c>
      <c r="I304" t="str">
        <f t="shared" si="77"/>
        <v>66.7588438887831i</v>
      </c>
      <c r="J304" t="str">
        <f t="shared" si="71"/>
        <v>-0.10384616503104+14.2355490566939i</v>
      </c>
      <c r="K304" t="str">
        <f t="shared" si="78"/>
        <v>4.68933732398055-0.0342080024938212i</v>
      </c>
      <c r="L304" t="str">
        <f t="shared" si="79"/>
        <v>0.829926252726331-0.0531754232790467i</v>
      </c>
      <c r="M304" t="str">
        <f t="shared" si="80"/>
        <v>5.51926357670688-0.0873834257728679i</v>
      </c>
      <c r="N304" t="str">
        <f t="shared" si="81"/>
        <v>-0.21732141625495i</v>
      </c>
      <c r="O304" t="str">
        <f t="shared" si="82"/>
        <v>0.976478494014952-0.21561482028444i</v>
      </c>
      <c r="P304" t="str">
        <f t="shared" si="83"/>
        <v>0.023521505985048+0.21561482028444i</v>
      </c>
      <c r="Q304" t="str">
        <f t="shared" si="84"/>
        <v>-0.023521505985048+0.00170659597050998i</v>
      </c>
      <c r="R304" t="str">
        <f t="shared" si="85"/>
        <v>-0.333158248565697-9.19088203563184i</v>
      </c>
      <c r="S304" t="str">
        <f t="shared" si="86"/>
        <v>0.0238487150897065i</v>
      </c>
      <c r="T304" t="str">
        <f t="shared" si="87"/>
        <v>0.219190727090885-0.00794539614982893i</v>
      </c>
      <c r="U304" t="e">
        <f t="shared" si="88"/>
        <v>#DIV/0!</v>
      </c>
      <c r="V304" t="str">
        <f t="shared" si="89"/>
        <v>0.0000833333333333333-0.0156034257933231i</v>
      </c>
      <c r="W304" t="e">
        <f t="shared" si="90"/>
        <v>#DIV/0!</v>
      </c>
      <c r="X304" t="e">
        <f t="shared" si="91"/>
        <v>#DIV/0!</v>
      </c>
      <c r="Y304" t="str">
        <f t="shared" si="92"/>
        <v>0.00096+0.072633622150996i</v>
      </c>
      <c r="Z304" t="e">
        <f t="shared" si="93"/>
        <v>#DIV/0!</v>
      </c>
      <c r="AA304" t="e">
        <f t="shared" si="94"/>
        <v>#DIV/0!</v>
      </c>
      <c r="AB304" t="str">
        <f t="shared" si="95"/>
        <v>0.125077922786274-0.00453392193786826i</v>
      </c>
      <c r="AC304" t="str">
        <f t="shared" si="96"/>
        <v>1.68994183385332-0.0359536475929274i</v>
      </c>
      <c r="AD304" t="str">
        <f t="shared" si="97"/>
        <v>0.0740367200255071-0.00110774924889955i</v>
      </c>
      <c r="AE304" t="e">
        <f t="shared" si="98"/>
        <v>#DIV/0!</v>
      </c>
      <c r="AF304" t="str">
        <f t="shared" si="99"/>
        <v>-2.61900067411328-1.17650552740584i</v>
      </c>
      <c r="AG304" t="e">
        <f t="shared" si="100"/>
        <v>#DIV/0!</v>
      </c>
      <c r="AH304" t="e">
        <f t="shared" si="101"/>
        <v>#DIV/0!</v>
      </c>
      <c r="AI304" t="e">
        <f t="shared" si="102"/>
        <v>#DIV/0!</v>
      </c>
      <c r="AJ304" t="e">
        <f t="shared" si="103"/>
        <v>#DIV/0!</v>
      </c>
      <c r="AK304"/>
      <c r="AL304"/>
      <c r="AM304"/>
      <c r="AN304"/>
    </row>
    <row r="305" spans="1:40" x14ac:dyDescent="0.3">
      <c r="A305"/>
      <c r="B305">
        <f t="shared" si="104"/>
        <v>17100</v>
      </c>
      <c r="C305" s="186" t="str">
        <f t="shared" si="72"/>
        <v>-0.0105113898716301+0.0510189308229906i</v>
      </c>
      <c r="D305" s="158" t="str">
        <f t="shared" si="73"/>
        <v>-2.20346992293958-0.0421935693030265i</v>
      </c>
      <c r="E305" t="str">
        <f t="shared" si="74"/>
        <v>24669.7944478708-7077.05826300404i</v>
      </c>
      <c r="F305" t="str">
        <f t="shared" si="75"/>
        <v>0.276897730511794+0.0565224398625158i</v>
      </c>
      <c r="G305" t="str">
        <f t="shared" si="70"/>
        <v>0.276897730511794+0.0565224398625158i</v>
      </c>
      <c r="H305" t="str">
        <f t="shared" si="76"/>
        <v>0.417926432275315+1.14518831934743i</v>
      </c>
      <c r="I305" t="str">
        <f t="shared" si="77"/>
        <v>67.1515429704818i</v>
      </c>
      <c r="J305" t="str">
        <f t="shared" si="71"/>
        <v>-0.11687078587102+14.3192875805568i</v>
      </c>
      <c r="K305" t="str">
        <f t="shared" si="78"/>
        <v>4.68927449223979-0.0382727975808753i</v>
      </c>
      <c r="L305" t="str">
        <f t="shared" si="79"/>
        <v>0.829886217826798-0.0534856396627225i</v>
      </c>
      <c r="M305" t="str">
        <f t="shared" si="80"/>
        <v>5.51916071006659-0.0917584372435978i</v>
      </c>
      <c r="N305" t="str">
        <f t="shared" si="81"/>
        <v>-0.218599777527038i</v>
      </c>
      <c r="O305" t="str">
        <f t="shared" si="82"/>
        <v>0.976202062569935-0.216862936054562i</v>
      </c>
      <c r="P305" t="str">
        <f t="shared" si="83"/>
        <v>0.023797937430065+0.216862936054562i</v>
      </c>
      <c r="Q305" t="str">
        <f t="shared" si="84"/>
        <v>-0.023797937430065+0.00173684147247599i</v>
      </c>
      <c r="R305" t="str">
        <f t="shared" si="85"/>
        <v>-0.333156180726793-9.13699248790176i</v>
      </c>
      <c r="S305" t="str">
        <f t="shared" si="86"/>
        <v>0.0239890016490576i</v>
      </c>
      <c r="T305" t="str">
        <f t="shared" si="87"/>
        <v>0.219187327859702-0.00799208416884877i</v>
      </c>
      <c r="U305" t="e">
        <f t="shared" si="88"/>
        <v>#DIV/0!</v>
      </c>
      <c r="V305" t="str">
        <f t="shared" si="89"/>
        <v>0.0000833333333333333-0.0155121776892686i</v>
      </c>
      <c r="W305" t="e">
        <f t="shared" si="90"/>
        <v>#DIV/0!</v>
      </c>
      <c r="X305" t="e">
        <f t="shared" si="91"/>
        <v>#DIV/0!</v>
      </c>
      <c r="Y305" t="str">
        <f t="shared" si="92"/>
        <v>0.00096+0.0730608787518842i</v>
      </c>
      <c r="Z305" t="e">
        <f t="shared" si="93"/>
        <v>#DIV/0!</v>
      </c>
      <c r="AA305" t="e">
        <f t="shared" si="94"/>
        <v>#DIV/0!</v>
      </c>
      <c r="AB305" t="str">
        <f t="shared" si="95"/>
        <v>0.125075983065643-0.00456056376033727i</v>
      </c>
      <c r="AC305" t="str">
        <f t="shared" si="96"/>
        <v>1.68989598130525-0.0366472610646171i</v>
      </c>
      <c r="AD305" t="str">
        <f t="shared" si="97"/>
        <v>0.0740377187987529-0.00109313482683345i</v>
      </c>
      <c r="AE305" t="e">
        <f t="shared" si="98"/>
        <v>#DIV/0!</v>
      </c>
      <c r="AF305" t="str">
        <f t="shared" si="99"/>
        <v>-2.6213963552149-1.18738188865046i</v>
      </c>
      <c r="AG305" t="e">
        <f t="shared" si="100"/>
        <v>#DIV/0!</v>
      </c>
      <c r="AH305" t="e">
        <f t="shared" si="101"/>
        <v>#DIV/0!</v>
      </c>
      <c r="AI305" t="e">
        <f t="shared" si="102"/>
        <v>#DIV/0!</v>
      </c>
      <c r="AJ305" t="e">
        <f t="shared" si="103"/>
        <v>#DIV/0!</v>
      </c>
      <c r="AK305"/>
      <c r="AL305"/>
      <c r="AM305"/>
      <c r="AN305"/>
    </row>
    <row r="306" spans="1:40" x14ac:dyDescent="0.3">
      <c r="A306"/>
      <c r="B306">
        <f t="shared" si="104"/>
        <v>17200</v>
      </c>
      <c r="C306" s="186" t="str">
        <f t="shared" si="72"/>
        <v>-0.0105095854005623+0.0507317510684306i</v>
      </c>
      <c r="D306" s="158" t="str">
        <f t="shared" si="73"/>
        <v>-2.20385097685385-0.0468983776586629i</v>
      </c>
      <c r="E306" t="str">
        <f t="shared" si="74"/>
        <v>24647.8103326072-7112.10107411545i</v>
      </c>
      <c r="F306" t="str">
        <f t="shared" si="75"/>
        <v>0.276949237667332+0.0568489307630388i</v>
      </c>
      <c r="G306" t="str">
        <f t="shared" si="70"/>
        <v>0.276949237667332+0.0568489307630388i</v>
      </c>
      <c r="H306" t="str">
        <f t="shared" si="76"/>
        <v>0.419951248374089+1.15132488056803i</v>
      </c>
      <c r="I306" t="str">
        <f t="shared" si="77"/>
        <v>67.5442420521806i</v>
      </c>
      <c r="J306" t="str">
        <f t="shared" si="71"/>
        <v>-0.12997179744907+14.4030261044197i</v>
      </c>
      <c r="K306" t="str">
        <f t="shared" si="78"/>
        <v>4.68920501863429-0.0423150246663845i</v>
      </c>
      <c r="L306" t="str">
        <f t="shared" si="79"/>
        <v>0.829845952014824-0.0537958108991513i</v>
      </c>
      <c r="M306" t="str">
        <f t="shared" si="80"/>
        <v>5.51905097064911-0.0961108355655358i</v>
      </c>
      <c r="N306" t="str">
        <f t="shared" si="81"/>
        <v>-0.219878138799126i</v>
      </c>
      <c r="O306" t="str">
        <f t="shared" si="82"/>
        <v>0.975924035808362-0.218110697425687i</v>
      </c>
      <c r="P306" t="str">
        <f t="shared" si="83"/>
        <v>0.024075964191638+0.218110697425687i</v>
      </c>
      <c r="Q306" t="str">
        <f t="shared" si="84"/>
        <v>-0.024075964191638+0.00176744137343898i</v>
      </c>
      <c r="R306" t="str">
        <f t="shared" si="85"/>
        <v>-0.333154100713824-9.08372873568975i</v>
      </c>
      <c r="S306" t="str">
        <f t="shared" si="86"/>
        <v>0.0241292882084089i</v>
      </c>
      <c r="T306" t="str">
        <f t="shared" si="87"/>
        <v>0.219183908670464-0.00803877131393715i</v>
      </c>
      <c r="U306" t="e">
        <f t="shared" si="88"/>
        <v>#DIV/0!</v>
      </c>
      <c r="V306" t="str">
        <f t="shared" si="89"/>
        <v>0.0000833333333333333-0.0154219906096798i</v>
      </c>
      <c r="W306" t="e">
        <f t="shared" si="90"/>
        <v>#DIV/0!</v>
      </c>
      <c r="X306" t="e">
        <f t="shared" si="91"/>
        <v>#DIV/0!</v>
      </c>
      <c r="Y306" t="str">
        <f t="shared" si="92"/>
        <v>0.00096+0.0734881353527724i</v>
      </c>
      <c r="Z306" t="e">
        <f t="shared" si="93"/>
        <v>#DIV/0!</v>
      </c>
      <c r="AA306" t="e">
        <f t="shared" si="94"/>
        <v>#DIV/0!</v>
      </c>
      <c r="AB306" t="str">
        <f t="shared" si="95"/>
        <v>0.125074031956245-0.00458720508411031i</v>
      </c>
      <c r="AC306" t="str">
        <f t="shared" si="96"/>
        <v>1.68984907735757-0.0373379883908908i</v>
      </c>
      <c r="AD306" t="str">
        <f t="shared" si="97"/>
        <v>0.0740387458661149-0.00107864499552554i</v>
      </c>
      <c r="AE306" t="e">
        <f t="shared" si="98"/>
        <v>#DIV/0!</v>
      </c>
      <c r="AF306" t="str">
        <f t="shared" si="99"/>
        <v>-2.62380222522794-1.19822325822669i</v>
      </c>
      <c r="AG306" t="e">
        <f t="shared" si="100"/>
        <v>#DIV/0!</v>
      </c>
      <c r="AH306" t="e">
        <f t="shared" si="101"/>
        <v>#DIV/0!</v>
      </c>
      <c r="AI306" t="e">
        <f t="shared" si="102"/>
        <v>#DIV/0!</v>
      </c>
      <c r="AJ306" t="e">
        <f t="shared" si="103"/>
        <v>#DIV/0!</v>
      </c>
      <c r="AK306"/>
      <c r="AL306"/>
      <c r="AM306"/>
      <c r="AN306"/>
    </row>
    <row r="307" spans="1:40" x14ac:dyDescent="0.3">
      <c r="A307"/>
      <c r="B307">
        <f t="shared" si="104"/>
        <v>17300</v>
      </c>
      <c r="C307" s="186" t="str">
        <f t="shared" si="72"/>
        <v>-0.0105077950757711+0.0504479446548274i</v>
      </c>
      <c r="D307" s="158" t="str">
        <f t="shared" si="73"/>
        <v>-2.20423438503264-0.0515767851148601i</v>
      </c>
      <c r="E307" t="str">
        <f t="shared" si="74"/>
        <v>24625.7375196749-7147.04438123874i</v>
      </c>
      <c r="F307" t="str">
        <f t="shared" si="75"/>
        <v>0.277001037754573+0.0571753514089396i</v>
      </c>
      <c r="G307" t="str">
        <f t="shared" si="70"/>
        <v>0.277001037754573+0.0571753514089396i</v>
      </c>
      <c r="H307" t="str">
        <f t="shared" si="76"/>
        <v>0.421983842685123+1.15745329382753i</v>
      </c>
      <c r="I307" t="str">
        <f t="shared" si="77"/>
        <v>67.9369411338793i</v>
      </c>
      <c r="J307" t="str">
        <f t="shared" si="71"/>
        <v>-0.14314919976519+14.4867646282826i</v>
      </c>
      <c r="K307" t="str">
        <f t="shared" si="78"/>
        <v>4.68912901193407-0.0463350570591602i</v>
      </c>
      <c r="L307" t="str">
        <f t="shared" si="79"/>
        <v>0.829805455358191-0.0541059367316621i</v>
      </c>
      <c r="M307" t="str">
        <f t="shared" si="80"/>
        <v>5.51893446729226-0.100440993790822i</v>
      </c>
      <c r="N307" t="str">
        <f t="shared" si="81"/>
        <v>-0.221156500071214i</v>
      </c>
      <c r="O307" t="str">
        <f t="shared" si="82"/>
        <v>0.975644414184586-0.219358102358713i</v>
      </c>
      <c r="P307" t="str">
        <f t="shared" si="83"/>
        <v>0.024355585815414+0.219358102358713i</v>
      </c>
      <c r="Q307" t="str">
        <f t="shared" si="84"/>
        <v>-0.024355585815414+0.00179839771250101i</v>
      </c>
      <c r="R307" t="str">
        <f t="shared" si="85"/>
        <v>-0.333152008525515-9.03107992703486i</v>
      </c>
      <c r="S307" t="str">
        <f t="shared" si="86"/>
        <v>0.02426957476776i</v>
      </c>
      <c r="T307" t="str">
        <f t="shared" si="87"/>
        <v>0.219180469522789-0.0080854575799394i</v>
      </c>
      <c r="U307" t="e">
        <f t="shared" si="88"/>
        <v>#DIV/0!</v>
      </c>
      <c r="V307" t="str">
        <f t="shared" si="89"/>
        <v>0.0000833333333333333-0.0153328461552886i</v>
      </c>
      <c r="W307" t="e">
        <f t="shared" si="90"/>
        <v>#DIV/0!</v>
      </c>
      <c r="X307" t="e">
        <f t="shared" si="91"/>
        <v>#DIV/0!</v>
      </c>
      <c r="Y307" t="str">
        <f t="shared" si="92"/>
        <v>0.00096+0.0739153919536606i</v>
      </c>
      <c r="Z307" t="e">
        <f t="shared" si="93"/>
        <v>#DIV/0!</v>
      </c>
      <c r="AA307" t="e">
        <f t="shared" si="94"/>
        <v>#DIV/0!</v>
      </c>
      <c r="AB307" t="str">
        <f t="shared" si="95"/>
        <v>0.125072069457863-0.00461384590624594i</v>
      </c>
      <c r="AC307" t="str">
        <f t="shared" si="96"/>
        <v>1.68980113575855-0.0380258761505785i</v>
      </c>
      <c r="AD307" t="str">
        <f t="shared" si="97"/>
        <v>0.0740398008387124-0.0010642776663375i</v>
      </c>
      <c r="AE307" t="e">
        <f t="shared" si="98"/>
        <v>#DIV/0!</v>
      </c>
      <c r="AF307" t="str">
        <f t="shared" si="99"/>
        <v>-2.62621822771776-1.20903007894239i</v>
      </c>
      <c r="AG307" t="e">
        <f t="shared" si="100"/>
        <v>#DIV/0!</v>
      </c>
      <c r="AH307" t="e">
        <f t="shared" si="101"/>
        <v>#DIV/0!</v>
      </c>
      <c r="AI307" t="e">
        <f t="shared" si="102"/>
        <v>#DIV/0!</v>
      </c>
      <c r="AJ307" t="e">
        <f t="shared" si="103"/>
        <v>#DIV/0!</v>
      </c>
      <c r="AK307"/>
      <c r="AL307"/>
      <c r="AM307"/>
      <c r="AN307"/>
    </row>
    <row r="308" spans="1:40" x14ac:dyDescent="0.3">
      <c r="A308"/>
      <c r="B308">
        <f t="shared" si="104"/>
        <v>17400</v>
      </c>
      <c r="C308" s="186" t="str">
        <f t="shared" si="72"/>
        <v>-0.0105060184780729+0.0501674533987877i</v>
      </c>
      <c r="D308" s="158" t="str">
        <f t="shared" si="73"/>
        <v>-2.20462014328478-0.0562292347422662i</v>
      </c>
      <c r="E308" t="str">
        <f t="shared" si="74"/>
        <v>24603.5765906148-7181.88790772776i</v>
      </c>
      <c r="F308" t="str">
        <f t="shared" si="75"/>
        <v>0.277053130646028+0.0575017014086485i</v>
      </c>
      <c r="G308" t="str">
        <f t="shared" si="70"/>
        <v>0.277053130646028+0.0575017014086485i</v>
      </c>
      <c r="H308" t="str">
        <f t="shared" si="76"/>
        <v>0.424024163164038+1.16357354879448i</v>
      </c>
      <c r="I308" t="str">
        <f t="shared" si="77"/>
        <v>68.329640215578i</v>
      </c>
      <c r="J308" t="str">
        <f t="shared" si="71"/>
        <v>-0.15640299281937+14.5705031521455i</v>
      </c>
      <c r="K308" t="str">
        <f t="shared" si="78"/>
        <v>4.68904657785078-0.0503332596401997i</v>
      </c>
      <c r="L308" t="str">
        <f t="shared" si="79"/>
        <v>0.829764727925063-0.0544160169037112i</v>
      </c>
      <c r="M308" t="str">
        <f t="shared" si="80"/>
        <v>5.51881130577584-0.104749276543911i</v>
      </c>
      <c r="N308" t="str">
        <f t="shared" si="81"/>
        <v>-0.222434861343302i</v>
      </c>
      <c r="O308" t="str">
        <f t="shared" si="82"/>
        <v>0.975363198155568-0.220605148815123i</v>
      </c>
      <c r="P308" t="str">
        <f t="shared" si="83"/>
        <v>0.024636801844432+0.220605148815123i</v>
      </c>
      <c r="Q308" t="str">
        <f t="shared" si="84"/>
        <v>-0.024636801844432+0.00182971252817901i</v>
      </c>
      <c r="R308" t="str">
        <f t="shared" si="85"/>
        <v>-0.33314990416148-8.97903545944719i</v>
      </c>
      <c r="S308" t="str">
        <f t="shared" si="86"/>
        <v>0.0244098613271113i</v>
      </c>
      <c r="T308" t="str">
        <f t="shared" si="87"/>
        <v>0.219177010416321-0.00813214296172215i</v>
      </c>
      <c r="U308" t="e">
        <f t="shared" si="88"/>
        <v>#DIV/0!</v>
      </c>
      <c r="V308" t="str">
        <f t="shared" si="89"/>
        <v>0.0000833333333333333-0.0152447263497984i</v>
      </c>
      <c r="W308" t="e">
        <f t="shared" si="90"/>
        <v>#DIV/0!</v>
      </c>
      <c r="X308" t="e">
        <f t="shared" si="91"/>
        <v>#DIV/0!</v>
      </c>
      <c r="Y308" t="str">
        <f t="shared" si="92"/>
        <v>0.00096+0.0743426485545489i</v>
      </c>
      <c r="Z308" t="e">
        <f t="shared" si="93"/>
        <v>#DIV/0!</v>
      </c>
      <c r="AA308" t="e">
        <f t="shared" si="94"/>
        <v>#DIV/0!</v>
      </c>
      <c r="AB308" t="str">
        <f t="shared" si="95"/>
        <v>0.125070095570292-0.00464048622381489i</v>
      </c>
      <c r="AC308" t="str">
        <f t="shared" si="96"/>
        <v>1.68975216987304-0.0387109698645525i</v>
      </c>
      <c r="AD308" t="str">
        <f t="shared" si="97"/>
        <v>0.074040883338702-0.00105003079846843i</v>
      </c>
      <c r="AE308" t="e">
        <f t="shared" si="98"/>
        <v>#DIV/0!</v>
      </c>
      <c r="AF308" t="str">
        <f t="shared" si="99"/>
        <v>-2.62864430644882-1.21980278353675i</v>
      </c>
      <c r="AG308" t="e">
        <f t="shared" si="100"/>
        <v>#DIV/0!</v>
      </c>
      <c r="AH308" t="e">
        <f t="shared" si="101"/>
        <v>#DIV/0!</v>
      </c>
      <c r="AI308" t="e">
        <f t="shared" si="102"/>
        <v>#DIV/0!</v>
      </c>
      <c r="AJ308" t="e">
        <f t="shared" si="103"/>
        <v>#DIV/0!</v>
      </c>
      <c r="AK308"/>
      <c r="AL308"/>
      <c r="AM308"/>
      <c r="AN308"/>
    </row>
    <row r="309" spans="1:40" x14ac:dyDescent="0.3">
      <c r="A309"/>
      <c r="B309">
        <f t="shared" si="104"/>
        <v>17500</v>
      </c>
      <c r="C309" s="186" t="str">
        <f t="shared" si="72"/>
        <v>-0.0105042552002891+0.0498902204466784i</v>
      </c>
      <c r="D309" s="158" t="str">
        <f t="shared" si="73"/>
        <v>-2.20500824750585-0.0608561594189081i</v>
      </c>
      <c r="E309" t="str">
        <f t="shared" si="74"/>
        <v>24581.3281276223-7216.63138103086i</v>
      </c>
      <c r="F309" t="str">
        <f t="shared" si="75"/>
        <v>0.277105516213518+0.0578279803708838i</v>
      </c>
      <c r="G309" t="str">
        <f t="shared" si="70"/>
        <v>0.277105516213518+0.0578279803708838i</v>
      </c>
      <c r="H309" t="str">
        <f t="shared" si="76"/>
        <v>0.426072157879179+1.16968563555822i</v>
      </c>
      <c r="I309" t="str">
        <f t="shared" si="77"/>
        <v>68.7223392972767i</v>
      </c>
      <c r="J309" t="str">
        <f t="shared" si="71"/>
        <v>-0.16973317661161+14.6542416760084i</v>
      </c>
      <c r="K309" t="str">
        <f t="shared" si="78"/>
        <v>4.68895781914128-0.0543099890964457i</v>
      </c>
      <c r="L309" t="str">
        <f t="shared" si="79"/>
        <v>0.829723769783979-0.0547260511588825i</v>
      </c>
      <c r="M309" t="str">
        <f t="shared" si="80"/>
        <v>5.51868158892526-0.109036040255328i</v>
      </c>
      <c r="N309" t="str">
        <f t="shared" si="81"/>
        <v>-0.22371322261539i</v>
      </c>
      <c r="O309" t="str">
        <f t="shared" si="82"/>
        <v>0.975080388180872-0.221851834756984i</v>
      </c>
      <c r="P309" t="str">
        <f t="shared" si="83"/>
        <v>0.0249196118191281+0.221851834756984i</v>
      </c>
      <c r="Q309" t="str">
        <f t="shared" si="84"/>
        <v>-0.0249196118191281+0.00186138785840601i</v>
      </c>
      <c r="R309" t="str">
        <f t="shared" si="85"/>
        <v>-0.333147787620759-8.92758497277828i</v>
      </c>
      <c r="S309" t="str">
        <f t="shared" si="86"/>
        <v>0.0245501478864626i</v>
      </c>
      <c r="T309" t="str">
        <f t="shared" si="87"/>
        <v>0.219173531350668-0.00817882745413747i</v>
      </c>
      <c r="U309" t="e">
        <f t="shared" si="88"/>
        <v>#DIV/0!</v>
      </c>
      <c r="V309" t="str">
        <f t="shared" si="89"/>
        <v>0.0000833333333333333-0.0151576136277996i</v>
      </c>
      <c r="W309" t="e">
        <f t="shared" si="90"/>
        <v>#DIV/0!</v>
      </c>
      <c r="X309" t="e">
        <f t="shared" si="91"/>
        <v>#DIV/0!</v>
      </c>
      <c r="Y309" t="str">
        <f t="shared" si="92"/>
        <v>0.00096+0.0747699051554371i</v>
      </c>
      <c r="Z309" t="e">
        <f t="shared" si="93"/>
        <v>#DIV/0!</v>
      </c>
      <c r="AA309" t="e">
        <f t="shared" si="94"/>
        <v>#DIV/0!</v>
      </c>
      <c r="AB309" t="str">
        <f t="shared" si="95"/>
        <v>0.125068110293311-0.00466712603387957i</v>
      </c>
      <c r="AC309" t="str">
        <f t="shared" si="96"/>
        <v>1.68970219269526-0.0393933140249642i</v>
      </c>
      <c r="AD309" t="str">
        <f t="shared" si="97"/>
        <v>0.0740419929988943-0.00103590239759818i</v>
      </c>
      <c r="AE309" t="e">
        <f t="shared" si="98"/>
        <v>#DIV/0!</v>
      </c>
      <c r="AF309" t="str">
        <f t="shared" si="99"/>
        <v>-2.63108040538503-1.23054179497713i</v>
      </c>
      <c r="AG309" t="e">
        <f t="shared" si="100"/>
        <v>#DIV/0!</v>
      </c>
      <c r="AH309" t="e">
        <f t="shared" si="101"/>
        <v>#DIV/0!</v>
      </c>
      <c r="AI309" t="e">
        <f t="shared" si="102"/>
        <v>#DIV/0!</v>
      </c>
      <c r="AJ309" t="e">
        <f t="shared" si="103"/>
        <v>#DIV/0!</v>
      </c>
      <c r="AK309"/>
      <c r="AL309"/>
      <c r="AM309"/>
      <c r="AN309"/>
    </row>
    <row r="310" spans="1:40" x14ac:dyDescent="0.3">
      <c r="A310"/>
      <c r="B310">
        <f t="shared" si="104"/>
        <v>17600</v>
      </c>
      <c r="C310" s="186" t="str">
        <f t="shared" si="72"/>
        <v>-0.0105025048468378+0.0496161902368512i</v>
      </c>
      <c r="D310" s="158" t="str">
        <f t="shared" si="73"/>
        <v>-2.20539869367506-0.065457982119823i</v>
      </c>
      <c r="E310" t="str">
        <f t="shared" si="74"/>
        <v>24558.992713514-7251.27453268663i</v>
      </c>
      <c r="F310" t="str">
        <f t="shared" si="75"/>
        <v>0.27715819432817+0.0581541879046542i</v>
      </c>
      <c r="G310" t="str">
        <f t="shared" si="70"/>
        <v>0.27715819432817+0.0581541879046542i</v>
      </c>
      <c r="H310" t="str">
        <f t="shared" si="76"/>
        <v>0.428127775015082+1.17578954462579i</v>
      </c>
      <c r="I310" t="str">
        <f t="shared" si="77"/>
        <v>69.1150383789754i</v>
      </c>
      <c r="J310" t="str">
        <f t="shared" si="71"/>
        <v>-0.18313975114192+14.7379801998713i</v>
      </c>
      <c r="K310" t="str">
        <f t="shared" si="78"/>
        <v>4.68886283570707-0.0582655941468485i</v>
      </c>
      <c r="L310" t="str">
        <f t="shared" si="79"/>
        <v>0.829682581003858-0.0550360392408883i</v>
      </c>
      <c r="M310" t="str">
        <f t="shared" si="80"/>
        <v>5.51854541671093-0.113301633387737i</v>
      </c>
      <c r="N310" t="str">
        <f t="shared" si="81"/>
        <v>-0.224991583887478i</v>
      </c>
      <c r="O310" t="str">
        <f t="shared" si="82"/>
        <v>0.974795984722668-0.223098158146953i</v>
      </c>
      <c r="P310" t="str">
        <f t="shared" si="83"/>
        <v>0.025204015277332+0.223098158146953i</v>
      </c>
      <c r="Q310" t="str">
        <f t="shared" si="84"/>
        <v>-0.025204015277332+0.00189342574052501i</v>
      </c>
      <c r="R310" t="str">
        <f t="shared" si="85"/>
        <v>-0.333145658902621-8.87671834233813i</v>
      </c>
      <c r="S310" t="str">
        <f t="shared" si="86"/>
        <v>0.0246904344458137i</v>
      </c>
      <c r="T310" t="str">
        <f t="shared" si="87"/>
        <v>0.219170032325452-0.00822551105204257i</v>
      </c>
      <c r="U310" t="e">
        <f t="shared" si="88"/>
        <v>#DIV/0!</v>
      </c>
      <c r="V310" t="str">
        <f t="shared" si="89"/>
        <v>0.0000833333333333333-0.0150714908230962i</v>
      </c>
      <c r="W310" t="e">
        <f t="shared" si="90"/>
        <v>#DIV/0!</v>
      </c>
      <c r="X310" t="e">
        <f t="shared" si="91"/>
        <v>#DIV/0!</v>
      </c>
      <c r="Y310" t="str">
        <f t="shared" si="92"/>
        <v>0.00096+0.0751971617563253i</v>
      </c>
      <c r="Z310" t="e">
        <f t="shared" si="93"/>
        <v>#DIV/0!</v>
      </c>
      <c r="AA310" t="e">
        <f t="shared" si="94"/>
        <v>#DIV/0!</v>
      </c>
      <c r="AB310" t="str">
        <f t="shared" si="95"/>
        <v>0.125066113626702-0.00469376533350532i</v>
      </c>
      <c r="AC310" t="str">
        <f t="shared" si="96"/>
        <v>1.68965121686146-0.0400729521236941i</v>
      </c>
      <c r="AD310" t="str">
        <f t="shared" si="97"/>
        <v>0.0740431294623964-0.00102189051458648i</v>
      </c>
      <c r="AE310" t="e">
        <f t="shared" si="98"/>
        <v>#DIV/0!</v>
      </c>
      <c r="AF310" t="str">
        <f t="shared" si="99"/>
        <v>-2.63352646869014-1.24124752674561i</v>
      </c>
      <c r="AG310" t="e">
        <f t="shared" si="100"/>
        <v>#DIV/0!</v>
      </c>
      <c r="AH310" t="e">
        <f t="shared" si="101"/>
        <v>#DIV/0!</v>
      </c>
      <c r="AI310" t="e">
        <f t="shared" si="102"/>
        <v>#DIV/0!</v>
      </c>
      <c r="AJ310" t="e">
        <f t="shared" si="103"/>
        <v>#DIV/0!</v>
      </c>
      <c r="AK310"/>
      <c r="AL310"/>
      <c r="AM310"/>
      <c r="AN310"/>
    </row>
    <row r="311" spans="1:40" x14ac:dyDescent="0.3">
      <c r="A311"/>
      <c r="B311">
        <f t="shared" si="104"/>
        <v>17700</v>
      </c>
      <c r="C311" s="186" t="str">
        <f t="shared" si="72"/>
        <v>-0.0105007670333424+0.0493453084631436i</v>
      </c>
      <c r="D311" s="158" t="str">
        <f t="shared" si="73"/>
        <v>-2.20579147785216-0.0700351161968917i</v>
      </c>
      <c r="E311" t="str">
        <f t="shared" si="74"/>
        <v>24536.5709316948-7285.81709831928i</v>
      </c>
      <c r="F311" t="str">
        <f t="shared" si="75"/>
        <v>0.277211164860418+0.0584803236192599i</v>
      </c>
      <c r="G311" t="str">
        <f t="shared" si="70"/>
        <v>0.277211164860418+0.0584803236192599i</v>
      </c>
      <c r="H311" t="str">
        <f t="shared" si="76"/>
        <v>0.430190962875925+1.18188526691881i</v>
      </c>
      <c r="I311" t="str">
        <f t="shared" si="77"/>
        <v>69.5077374606742i</v>
      </c>
      <c r="J311" t="str">
        <f t="shared" si="71"/>
        <v>-0.19662271641029+14.8217187237342i</v>
      </c>
      <c r="K311" t="str">
        <f t="shared" si="78"/>
        <v>4.68876172468996-0.0622004157610183i</v>
      </c>
      <c r="L311" t="str">
        <f t="shared" si="79"/>
        <v>0.829641161653996-0.0553459808935699i</v>
      </c>
      <c r="M311" t="str">
        <f t="shared" si="80"/>
        <v>5.51840288634396-0.117546396654588i</v>
      </c>
      <c r="N311" t="str">
        <f t="shared" si="81"/>
        <v>-0.226269945159565i</v>
      </c>
      <c r="O311" t="str">
        <f t="shared" si="82"/>
        <v>0.974509988245732-0.224344116948278i</v>
      </c>
      <c r="P311" t="str">
        <f t="shared" si="83"/>
        <v>0.025490011754268+0.224344116948278i</v>
      </c>
      <c r="Q311" t="str">
        <f t="shared" si="84"/>
        <v>-0.025490011754268+0.00192582821128701i</v>
      </c>
      <c r="R311" t="str">
        <f t="shared" si="85"/>
        <v>-0.333143518006089-8.82642567224357i</v>
      </c>
      <c r="S311" t="str">
        <f t="shared" si="86"/>
        <v>0.0248307210051649i</v>
      </c>
      <c r="T311" t="str">
        <f t="shared" si="87"/>
        <v>0.219166513340305-0.00827219375028833i</v>
      </c>
      <c r="U311" t="e">
        <f t="shared" si="88"/>
        <v>#DIV/0!</v>
      </c>
      <c r="V311" t="str">
        <f t="shared" si="89"/>
        <v>0.0000833333333333333-0.0149863411574289i</v>
      </c>
      <c r="W311" t="e">
        <f t="shared" si="90"/>
        <v>#DIV/0!</v>
      </c>
      <c r="X311" t="e">
        <f t="shared" si="91"/>
        <v>#DIV/0!</v>
      </c>
      <c r="Y311" t="str">
        <f t="shared" si="92"/>
        <v>0.00096+0.0756244183572135i</v>
      </c>
      <c r="Z311" t="e">
        <f t="shared" si="93"/>
        <v>#DIV/0!</v>
      </c>
      <c r="AA311" t="e">
        <f t="shared" si="94"/>
        <v>#DIV/0!</v>
      </c>
      <c r="AB311" t="str">
        <f t="shared" si="95"/>
        <v>0.125064105570255-0.00472040411975387i</v>
      </c>
      <c r="AC311" t="str">
        <f t="shared" si="96"/>
        <v>1.68959925466189-0.0407499266797721i</v>
      </c>
      <c r="AD311" t="str">
        <f t="shared" si="97"/>
        <v>0.0740442923822699-0.0010079932442096i</v>
      </c>
      <c r="AE311" t="e">
        <f t="shared" si="98"/>
        <v>#DIV/0!</v>
      </c>
      <c r="AF311" t="str">
        <f t="shared" si="99"/>
        <v>-2.63598244072808-1.2519203831157i</v>
      </c>
      <c r="AG311" t="e">
        <f t="shared" si="100"/>
        <v>#DIV/0!</v>
      </c>
      <c r="AH311" t="e">
        <f t="shared" si="101"/>
        <v>#DIV/0!</v>
      </c>
      <c r="AI311" t="e">
        <f t="shared" si="102"/>
        <v>#DIV/0!</v>
      </c>
      <c r="AJ311" t="e">
        <f t="shared" si="103"/>
        <v>#DIV/0!</v>
      </c>
      <c r="AK311"/>
      <c r="AL311"/>
      <c r="AM311"/>
      <c r="AN311"/>
    </row>
    <row r="312" spans="1:40" x14ac:dyDescent="0.3">
      <c r="A312"/>
      <c r="B312">
        <f t="shared" si="104"/>
        <v>17800</v>
      </c>
      <c r="C312" s="186" t="str">
        <f t="shared" si="72"/>
        <v>-0.0104990413862549+0.0490775220396157i</v>
      </c>
      <c r="D312" s="158" t="str">
        <f t="shared" si="73"/>
        <v>-2.20618659617468-0.0745879656492042i</v>
      </c>
      <c r="E312" t="str">
        <f t="shared" si="74"/>
        <v>24514.063366125-7320.25881763383i</v>
      </c>
      <c r="F312" t="str">
        <f t="shared" si="75"/>
        <v>0.277264427680008+0.0588063871242945i</v>
      </c>
      <c r="G312" t="str">
        <f t="shared" si="70"/>
        <v>0.277264427680008+0.0588063871242945i</v>
      </c>
      <c r="H312" t="str">
        <f t="shared" si="76"/>
        <v>0.43226166988894+1.18797279377045i</v>
      </c>
      <c r="I312" t="str">
        <f t="shared" si="77"/>
        <v>69.9004365423729i</v>
      </c>
      <c r="J312" t="str">
        <f t="shared" si="71"/>
        <v>-0.21018207241673+14.9054572475972i</v>
      </c>
      <c r="K312" t="str">
        <f t="shared" si="78"/>
        <v>4.6886545805639-0.0661147873707782i</v>
      </c>
      <c r="L312" t="str">
        <f t="shared" si="79"/>
        <v>0.829599511804066-0.0556558758608986i</v>
      </c>
      <c r="M312" t="str">
        <f t="shared" si="80"/>
        <v>5.51825409236797-0.121770663231677i</v>
      </c>
      <c r="N312" t="str">
        <f t="shared" si="81"/>
        <v>-0.227548306431653i</v>
      </c>
      <c r="O312" t="str">
        <f t="shared" si="82"/>
        <v>0.97422239921744-0.225589709124806i</v>
      </c>
      <c r="P312" t="str">
        <f t="shared" si="83"/>
        <v>0.02577760078256+0.225589709124806i</v>
      </c>
      <c r="Q312" t="str">
        <f t="shared" si="84"/>
        <v>-0.02577760078256+0.001958597306847i</v>
      </c>
      <c r="R312" t="str">
        <f t="shared" si="85"/>
        <v>-0.333141364930402-8.77669728898989i</v>
      </c>
      <c r="S312" t="str">
        <f t="shared" si="86"/>
        <v>0.0249710075645162i</v>
      </c>
      <c r="T312" t="str">
        <f t="shared" si="87"/>
        <v>0.219162974394835-0.00831887554373032i</v>
      </c>
      <c r="U312" t="e">
        <f t="shared" si="88"/>
        <v>#DIV/0!</v>
      </c>
      <c r="V312" t="str">
        <f t="shared" si="89"/>
        <v>0.0000833333333333333-0.0149021482295782i</v>
      </c>
      <c r="W312" t="e">
        <f t="shared" si="90"/>
        <v>#DIV/0!</v>
      </c>
      <c r="X312" t="e">
        <f t="shared" si="91"/>
        <v>#DIV/0!</v>
      </c>
      <c r="Y312" t="str">
        <f t="shared" si="92"/>
        <v>0.00096+0.0760516749581017i</v>
      </c>
      <c r="Z312" t="e">
        <f t="shared" si="93"/>
        <v>#DIV/0!</v>
      </c>
      <c r="AA312" t="e">
        <f t="shared" si="94"/>
        <v>#DIV/0!</v>
      </c>
      <c r="AB312" t="str">
        <f t="shared" si="95"/>
        <v>0.125062086123748-0.00474704238968962i</v>
      </c>
      <c r="AC312" t="str">
        <f t="shared" si="96"/>
        <v>1.68954631805227-0.0414242792659749i</v>
      </c>
      <c r="AD312" t="str">
        <f t="shared" si="97"/>
        <v>0.0740454814211888-0.000994208723943827i</v>
      </c>
      <c r="AE312" t="e">
        <f t="shared" si="98"/>
        <v>#DIV/0!</v>
      </c>
      <c r="AF312" t="str">
        <f t="shared" si="99"/>
        <v>-2.63844826606362-1.26256075941965i</v>
      </c>
      <c r="AG312" t="e">
        <f t="shared" si="100"/>
        <v>#DIV/0!</v>
      </c>
      <c r="AH312" t="e">
        <f t="shared" si="101"/>
        <v>#DIV/0!</v>
      </c>
      <c r="AI312" t="e">
        <f t="shared" si="102"/>
        <v>#DIV/0!</v>
      </c>
      <c r="AJ312" t="e">
        <f t="shared" si="103"/>
        <v>#DIV/0!</v>
      </c>
      <c r="AK312"/>
      <c r="AL312"/>
      <c r="AM312"/>
      <c r="AN312"/>
    </row>
    <row r="313" spans="1:40" x14ac:dyDescent="0.3">
      <c r="A313"/>
      <c r="B313">
        <f t="shared" si="104"/>
        <v>17900</v>
      </c>
      <c r="C313" s="186" t="str">
        <f t="shared" si="72"/>
        <v>-0.0104973275424947+0.048812779066467i</v>
      </c>
      <c r="D313" s="158" t="str">
        <f t="shared" si="73"/>
        <v>-2.20658404485511-0.0791169253843701i</v>
      </c>
      <c r="E313" t="str">
        <f t="shared" si="74"/>
        <v>24491.4706012879-7354.5994344109i</v>
      </c>
      <c r="F313" t="str">
        <f t="shared" si="75"/>
        <v>0.277317982655997+0.0591323780296457i</v>
      </c>
      <c r="G313" t="str">
        <f t="shared" si="70"/>
        <v>0.277317982655997+0.0591323780296457i</v>
      </c>
      <c r="H313" t="str">
        <f t="shared" si="76"/>
        <v>0.434339844607765+1.19405211692226i</v>
      </c>
      <c r="I313" t="str">
        <f t="shared" si="77"/>
        <v>70.2931356240716i</v>
      </c>
      <c r="J313" t="str">
        <f t="shared" si="71"/>
        <v>-0.22381781916123+14.98919577146i</v>
      </c>
      <c r="K313" t="str">
        <f t="shared" si="78"/>
        <v>4.68854149522355-0.0700090350748454i</v>
      </c>
      <c r="L313" t="str">
        <f t="shared" si="79"/>
        <v>0.829557631524119-0.055965723886976i</v>
      </c>
      <c r="M313" t="str">
        <f t="shared" si="80"/>
        <v>5.51809912674767-0.125974758961821i</v>
      </c>
      <c r="N313" t="str">
        <f t="shared" si="81"/>
        <v>-0.228826667703741i</v>
      </c>
      <c r="O313" t="str">
        <f t="shared" si="82"/>
        <v>0.973933218107772-0.22683493264098i</v>
      </c>
      <c r="P313" t="str">
        <f t="shared" si="83"/>
        <v>0.026066781892228+0.22683493264098i</v>
      </c>
      <c r="Q313" t="str">
        <f t="shared" si="84"/>
        <v>-0.026066781892228+0.00199173506276099i</v>
      </c>
      <c r="R313" t="str">
        <f t="shared" si="85"/>
        <v>-0.333139199674674-8.72752373524031i</v>
      </c>
      <c r="S313" t="str">
        <f t="shared" si="86"/>
        <v>0.0251112941238673i</v>
      </c>
      <c r="T313" t="str">
        <f t="shared" si="87"/>
        <v>0.219159415488652-0.0083655564272205i</v>
      </c>
      <c r="U313" t="e">
        <f t="shared" si="88"/>
        <v>#DIV/0!</v>
      </c>
      <c r="V313" t="str">
        <f t="shared" si="89"/>
        <v>0.0000833333333333333-0.014818896004832i</v>
      </c>
      <c r="W313" t="e">
        <f t="shared" si="90"/>
        <v>#DIV/0!</v>
      </c>
      <c r="X313" t="e">
        <f t="shared" si="91"/>
        <v>#DIV/0!</v>
      </c>
      <c r="Y313" t="str">
        <f t="shared" si="92"/>
        <v>0.00096+0.0764789315589899i</v>
      </c>
      <c r="Z313" t="e">
        <f t="shared" si="93"/>
        <v>#DIV/0!</v>
      </c>
      <c r="AA313" t="e">
        <f t="shared" si="94"/>
        <v>#DIV/0!</v>
      </c>
      <c r="AB313" t="str">
        <f t="shared" si="95"/>
        <v>0.125060055286957-0.00477368014037494i</v>
      </c>
      <c r="AC313" t="str">
        <f t="shared" si="96"/>
        <v>1.68949241866493-0.0420960505345021i</v>
      </c>
      <c r="AD313" t="str">
        <f t="shared" si="97"/>
        <v>0.0740466962511232-0.000980535132784918i</v>
      </c>
      <c r="AE313" t="e">
        <f t="shared" si="98"/>
        <v>#DIV/0!</v>
      </c>
      <c r="AF313" t="str">
        <f t="shared" si="99"/>
        <v>-2.64092388946288-1.27316904230663i</v>
      </c>
      <c r="AG313" t="e">
        <f t="shared" si="100"/>
        <v>#DIV/0!</v>
      </c>
      <c r="AH313" t="e">
        <f t="shared" si="101"/>
        <v>#DIV/0!</v>
      </c>
      <c r="AI313" t="e">
        <f t="shared" si="102"/>
        <v>#DIV/0!</v>
      </c>
      <c r="AJ313" t="e">
        <f t="shared" si="103"/>
        <v>#DIV/0!</v>
      </c>
      <c r="AK313"/>
      <c r="AL313"/>
      <c r="AM313"/>
      <c r="AN313"/>
    </row>
    <row r="314" spans="1:40" x14ac:dyDescent="0.3">
      <c r="A314"/>
      <c r="B314">
        <f t="shared" si="104"/>
        <v>18000</v>
      </c>
      <c r="C314" s="186" t="str">
        <f t="shared" si="72"/>
        <v>-0.010495625149101+0.048551028797086i</v>
      </c>
      <c r="D314" s="158" t="str">
        <f t="shared" si="73"/>
        <v>-2.20698382017819-0.0836223814711556i</v>
      </c>
      <c r="E314" t="str">
        <f t="shared" si="74"/>
        <v>24468.793222157-7388.83869650134i</v>
      </c>
      <c r="F314" t="str">
        <f t="shared" si="75"/>
        <v>0.27737182965675+0.0594582959454976i</v>
      </c>
      <c r="G314" t="str">
        <f t="shared" si="70"/>
        <v>0.27737182965675+0.0594582959454976i</v>
      </c>
      <c r="H314" t="str">
        <f t="shared" si="76"/>
        <v>0.436425435715705+1.20012322852103i</v>
      </c>
      <c r="I314" t="str">
        <f t="shared" si="77"/>
        <v>70.6858347057704i</v>
      </c>
      <c r="J314" t="str">
        <f t="shared" si="71"/>
        <v>-0.23752995664379+15.072934295323i</v>
      </c>
      <c r="K314" t="str">
        <f t="shared" si="78"/>
        <v>4.68842255806893-0.073883477836922i</v>
      </c>
      <c r="L314" t="str">
        <f t="shared" si="79"/>
        <v>0.829515520884582-0.056275524716035i</v>
      </c>
      <c r="M314" t="str">
        <f t="shared" si="80"/>
        <v>5.51793807895351-0.130159002552957i</v>
      </c>
      <c r="N314" t="str">
        <f t="shared" si="81"/>
        <v>-0.230105028975829i</v>
      </c>
      <c r="O314" t="str">
        <f t="shared" si="82"/>
        <v>0.973642445389311-0.228079785461847i</v>
      </c>
      <c r="P314" t="str">
        <f t="shared" si="83"/>
        <v>0.026357554610689+0.228079785461847i</v>
      </c>
      <c r="Q314" t="str">
        <f t="shared" si="84"/>
        <v>-0.026357554610689+0.00202524351398198i</v>
      </c>
      <c r="R314" t="str">
        <f t="shared" si="85"/>
        <v>-0.333137022238131-8.67889576382148i</v>
      </c>
      <c r="S314" t="str">
        <f t="shared" si="86"/>
        <v>0.0252515806832186i</v>
      </c>
      <c r="T314" t="str">
        <f t="shared" si="87"/>
        <v>0.219155836621382-0.00841223639561335i</v>
      </c>
      <c r="U314" t="e">
        <f t="shared" si="88"/>
        <v>#DIV/0!</v>
      </c>
      <c r="V314" t="str">
        <f t="shared" si="89"/>
        <v>0.0000833333333333333-0.0147365688048051i</v>
      </c>
      <c r="W314" t="e">
        <f t="shared" si="90"/>
        <v>#DIV/0!</v>
      </c>
      <c r="X314" t="e">
        <f t="shared" si="91"/>
        <v>#DIV/0!</v>
      </c>
      <c r="Y314" t="str">
        <f t="shared" si="92"/>
        <v>0.00096+0.0769061881598781i</v>
      </c>
      <c r="Z314" t="e">
        <f t="shared" si="93"/>
        <v>#DIV/0!</v>
      </c>
      <c r="AA314" t="e">
        <f t="shared" si="94"/>
        <v>#DIV/0!</v>
      </c>
      <c r="AB314" t="str">
        <f t="shared" si="95"/>
        <v>0.12505801305967-0.00480031736887359i</v>
      </c>
      <c r="AC314" t="str">
        <f t="shared" si="96"/>
        <v>1.68943756781955-0.0427652802418708i</v>
      </c>
      <c r="AD314" t="str">
        <f t="shared" si="97"/>
        <v>0.0740479365530364-0.000966970690109106i</v>
      </c>
      <c r="AE314" t="e">
        <f t="shared" si="98"/>
        <v>#DIV/0!</v>
      </c>
      <c r="AF314" t="str">
        <f t="shared" si="99"/>
        <v>-2.6434092558939-1.28374560999219i</v>
      </c>
      <c r="AG314" t="e">
        <f t="shared" si="100"/>
        <v>#DIV/0!</v>
      </c>
      <c r="AH314" t="e">
        <f t="shared" si="101"/>
        <v>#DIV/0!</v>
      </c>
      <c r="AI314" t="e">
        <f t="shared" si="102"/>
        <v>#DIV/0!</v>
      </c>
      <c r="AJ314" t="e">
        <f t="shared" si="103"/>
        <v>#DIV/0!</v>
      </c>
      <c r="AK314"/>
      <c r="AL314"/>
      <c r="AM314"/>
      <c r="AN314"/>
    </row>
    <row r="315" spans="1:40" x14ac:dyDescent="0.3">
      <c r="A315"/>
      <c r="B315">
        <f t="shared" si="104"/>
        <v>18100</v>
      </c>
      <c r="C315" s="186" t="str">
        <f t="shared" si="72"/>
        <v>-0.0104939338628981+0.0482922216061972i</v>
      </c>
      <c r="D315" s="158" t="str">
        <f t="shared" si="73"/>
        <v>-2.20738591849847-0.0881047113837002i</v>
      </c>
      <c r="E315" t="str">
        <f t="shared" si="74"/>
        <v>24446.0318141636-7422.97635582043i</v>
      </c>
      <c r="F315" t="str">
        <f t="shared" si="75"/>
        <v>0.277425968549946+0.059784140482332i</v>
      </c>
      <c r="G315" t="str">
        <f t="shared" si="70"/>
        <v>0.277425968549946+0.059784140482332i</v>
      </c>
      <c r="H315" t="str">
        <f t="shared" si="76"/>
        <v>0.438518392029043+1.20618612111572i</v>
      </c>
      <c r="I315" t="str">
        <f t="shared" si="77"/>
        <v>71.0785337874691i</v>
      </c>
      <c r="J315" t="str">
        <f t="shared" si="71"/>
        <v>-0.25131848486442+15.1566728191858i</v>
      </c>
      <c r="K315" t="str">
        <f t="shared" si="78"/>
        <v>4.68829785608756-0.0777384276774492i</v>
      </c>
      <c r="L315" t="str">
        <f t="shared" si="79"/>
        <v>0.829473179956261-0.0565852780924403i</v>
      </c>
      <c r="M315" t="str">
        <f t="shared" si="80"/>
        <v>5.51777103604382-0.13432370576989i</v>
      </c>
      <c r="N315" t="str">
        <f t="shared" si="81"/>
        <v>-0.231383390247917i</v>
      </c>
      <c r="O315" t="str">
        <f t="shared" si="82"/>
        <v>0.973350081537239-0.229324265553059i</v>
      </c>
      <c r="P315" t="str">
        <f t="shared" si="83"/>
        <v>0.026649918462761+0.229324265553059i</v>
      </c>
      <c r="Q315" t="str">
        <f t="shared" si="84"/>
        <v>-0.026649918462761+0.002059124694858i</v>
      </c>
      <c r="R315" t="str">
        <f t="shared" si="85"/>
        <v>-0.333134832619829-8.63080433191668i</v>
      </c>
      <c r="S315" t="str">
        <f t="shared" si="86"/>
        <v>0.0253918672425699i</v>
      </c>
      <c r="T315" t="str">
        <f t="shared" si="87"/>
        <v>0.219152237792626-0.00845891544375844i</v>
      </c>
      <c r="U315" t="e">
        <f t="shared" si="88"/>
        <v>#DIV/0!</v>
      </c>
      <c r="V315" t="str">
        <f t="shared" si="89"/>
        <v>0.0000833333333333333-0.0146551512975963i</v>
      </c>
      <c r="W315" t="e">
        <f t="shared" si="90"/>
        <v>#DIV/0!</v>
      </c>
      <c r="X315" t="e">
        <f t="shared" si="91"/>
        <v>#DIV/0!</v>
      </c>
      <c r="Y315" t="str">
        <f t="shared" si="92"/>
        <v>0.00096+0.0773334447607663i</v>
      </c>
      <c r="Z315" t="e">
        <f t="shared" si="93"/>
        <v>#DIV/0!</v>
      </c>
      <c r="AA315" t="e">
        <f t="shared" si="94"/>
        <v>#DIV/0!</v>
      </c>
      <c r="AB315" t="str">
        <f t="shared" si="95"/>
        <v>0.125055959441658-0.00482695407224658i</v>
      </c>
      <c r="AC315" t="str">
        <f t="shared" si="96"/>
        <v>1.68938177653329-0.0434320072729685i</v>
      </c>
      <c r="AD315" t="str">
        <f t="shared" si="97"/>
        <v>0.0740492020165775-0.000953513654569323i</v>
      </c>
      <c r="AE315" t="e">
        <f t="shared" si="98"/>
        <v>#DIV/0!</v>
      </c>
      <c r="AF315" t="str">
        <f t="shared" si="99"/>
        <v>-2.64590431052751-1.29429083249942i</v>
      </c>
      <c r="AG315" t="e">
        <f t="shared" si="100"/>
        <v>#DIV/0!</v>
      </c>
      <c r="AH315" t="e">
        <f t="shared" si="101"/>
        <v>#DIV/0!</v>
      </c>
      <c r="AI315" t="e">
        <f t="shared" si="102"/>
        <v>#DIV/0!</v>
      </c>
      <c r="AJ315" t="e">
        <f t="shared" si="103"/>
        <v>#DIV/0!</v>
      </c>
      <c r="AK315"/>
      <c r="AL315"/>
      <c r="AM315"/>
      <c r="AN315"/>
    </row>
    <row r="316" spans="1:40" x14ac:dyDescent="0.3">
      <c r="A316"/>
      <c r="B316">
        <f t="shared" si="104"/>
        <v>18200</v>
      </c>
      <c r="C316" s="186" t="str">
        <f t="shared" si="72"/>
        <v>-0.0104922533501743+0.048036308959056i</v>
      </c>
      <c r="D316" s="158" t="str">
        <f t="shared" si="73"/>
        <v>-2.20779033623775-0.0925642842376961i</v>
      </c>
      <c r="E316" t="str">
        <f t="shared" si="74"/>
        <v>24423.1869631647-7457.0121683419i</v>
      </c>
      <c r="F316" t="str">
        <f t="shared" si="75"/>
        <v>0.277480399202576+0.0601099112509294i</v>
      </c>
      <c r="G316" t="str">
        <f t="shared" si="70"/>
        <v>0.277480399202576+0.0601099112509294i</v>
      </c>
      <c r="H316" t="str">
        <f t="shared" si="76"/>
        <v>0.440618662500198+1.21224078765418i</v>
      </c>
      <c r="I316" t="str">
        <f t="shared" si="77"/>
        <v>71.4712328691678i</v>
      </c>
      <c r="J316" t="str">
        <f t="shared" si="71"/>
        <v>-0.26518340382312+15.2404113430488i</v>
      </c>
      <c r="K316" t="str">
        <f t="shared" si="78"/>
        <v>4.68816747393273-0.0815741898592099i</v>
      </c>
      <c r="L316" t="str">
        <f t="shared" si="79"/>
        <v>0.829430608810335-0.0568949837606893i</v>
      </c>
      <c r="M316" t="str">
        <f t="shared" si="80"/>
        <v>5.51759808274307-0.138469173619899i</v>
      </c>
      <c r="N316" t="str">
        <f t="shared" si="81"/>
        <v>-0.232661751520005i</v>
      </c>
      <c r="O316" t="str">
        <f t="shared" si="82"/>
        <v>0.973056127029339-0.230568370880878i</v>
      </c>
      <c r="P316" t="str">
        <f t="shared" si="83"/>
        <v>0.026943872970661+0.230568370880878i</v>
      </c>
      <c r="Q316" t="str">
        <f t="shared" si="84"/>
        <v>-0.026943872970661+0.00209338063912701i</v>
      </c>
      <c r="R316" t="str">
        <f t="shared" si="85"/>
        <v>-0.333132630819083-8.58324059545262i</v>
      </c>
      <c r="S316" t="str">
        <f t="shared" si="86"/>
        <v>0.025532153801921i</v>
      </c>
      <c r="T316" t="str">
        <f t="shared" si="87"/>
        <v>0.219148619001988-0.0085055935665114i</v>
      </c>
      <c r="U316" t="e">
        <f t="shared" si="88"/>
        <v>#DIV/0!</v>
      </c>
      <c r="V316" t="str">
        <f t="shared" si="89"/>
        <v>0.0000833333333333333-0.0145746284882688i</v>
      </c>
      <c r="W316" t="e">
        <f t="shared" si="90"/>
        <v>#DIV/0!</v>
      </c>
      <c r="X316" t="e">
        <f t="shared" si="91"/>
        <v>#DIV/0!</v>
      </c>
      <c r="Y316" t="str">
        <f t="shared" si="92"/>
        <v>0.00096+0.0777607013616546i</v>
      </c>
      <c r="Z316" t="e">
        <f t="shared" si="93"/>
        <v>#DIV/0!</v>
      </c>
      <c r="AA316" t="e">
        <f t="shared" si="94"/>
        <v>#DIV/0!</v>
      </c>
      <c r="AB316" t="str">
        <f t="shared" si="95"/>
        <v>0.125053894432695-0.00485359024755833i</v>
      </c>
      <c r="AC316" t="str">
        <f t="shared" si="96"/>
        <v>1.68932505553072-0.0440962696643937i</v>
      </c>
      <c r="AD316" t="str">
        <f t="shared" si="97"/>
        <v>0.0740504923398058-0.000940162323030348i</v>
      </c>
      <c r="AE316" t="e">
        <f t="shared" si="98"/>
        <v>#DIV/0!</v>
      </c>
      <c r="AF316" t="str">
        <f t="shared" si="99"/>
        <v>-2.64840899873795-1.30480507189188i</v>
      </c>
      <c r="AG316" t="e">
        <f t="shared" si="100"/>
        <v>#DIV/0!</v>
      </c>
      <c r="AH316" t="e">
        <f t="shared" si="101"/>
        <v>#DIV/0!</v>
      </c>
      <c r="AI316" t="e">
        <f t="shared" si="102"/>
        <v>#DIV/0!</v>
      </c>
      <c r="AJ316" t="e">
        <f t="shared" si="103"/>
        <v>#DIV/0!</v>
      </c>
      <c r="AK316"/>
      <c r="AL316"/>
      <c r="AM316"/>
      <c r="AN316"/>
    </row>
    <row r="317" spans="1:40" x14ac:dyDescent="0.3">
      <c r="A317"/>
      <c r="B317">
        <f t="shared" si="104"/>
        <v>18300</v>
      </c>
      <c r="C317" s="186" t="str">
        <f t="shared" si="72"/>
        <v>-0.010490583286373+0.0477832433816519i</v>
      </c>
      <c r="D317" s="158" t="str">
        <f t="shared" si="73"/>
        <v>-2.20819706988277-0.0970014610188488i</v>
      </c>
      <c r="E317" t="str">
        <f t="shared" si="74"/>
        <v>24400.2592554108-7490.94589409167i</v>
      </c>
      <c r="F317" t="str">
        <f t="shared" si="75"/>
        <v>0.277535121480945+0.0604356078623713i</v>
      </c>
      <c r="G317" t="str">
        <f t="shared" si="70"/>
        <v>0.277535121480945+0.0604356078623713i</v>
      </c>
      <c r="H317" t="str">
        <f t="shared" si="76"/>
        <v>0.442726196220891+1.21828722148008i</v>
      </c>
      <c r="I317" t="str">
        <f t="shared" si="77"/>
        <v>71.8639319508665i</v>
      </c>
      <c r="J317" t="str">
        <f t="shared" si="71"/>
        <v>-0.27912471351988+15.3241498669117i</v>
      </c>
      <c r="K317" t="str">
        <f t="shared" si="78"/>
        <v>4.68803149399953-0.0853910630670768i</v>
      </c>
      <c r="L317" t="str">
        <f t="shared" si="79"/>
        <v>0.829387807518362-0.0572046414654123i</v>
      </c>
      <c r="M317" t="str">
        <f t="shared" si="80"/>
        <v>5.51741930151789-0.142595704532489i</v>
      </c>
      <c r="N317" t="str">
        <f t="shared" si="81"/>
        <v>-0.233940112792093i</v>
      </c>
      <c r="O317" t="str">
        <f t="shared" si="82"/>
        <v>0.972760582345995-0.231812099412177i</v>
      </c>
      <c r="P317" t="str">
        <f t="shared" si="83"/>
        <v>0.0272394176540049+0.231812099412177i</v>
      </c>
      <c r="Q317" t="str">
        <f t="shared" si="84"/>
        <v>-0.0272394176540049+0.002128013379916i</v>
      </c>
      <c r="R317" t="str">
        <f t="shared" si="85"/>
        <v>-0.333130416834663-8.53619590366946i</v>
      </c>
      <c r="S317" t="str">
        <f t="shared" si="86"/>
        <v>0.0256724403612723i</v>
      </c>
      <c r="T317" t="str">
        <f t="shared" si="87"/>
        <v>0.219144980249091-0.00855227075871367i</v>
      </c>
      <c r="U317" t="e">
        <f t="shared" si="88"/>
        <v>#DIV/0!</v>
      </c>
      <c r="V317" t="str">
        <f t="shared" si="89"/>
        <v>0.0000833333333333333-0.0144949857096444i</v>
      </c>
      <c r="W317" t="e">
        <f t="shared" si="90"/>
        <v>#DIV/0!</v>
      </c>
      <c r="X317" t="e">
        <f t="shared" si="91"/>
        <v>#DIV/0!</v>
      </c>
      <c r="Y317" t="str">
        <f t="shared" si="92"/>
        <v>0.00096+0.0781879579625428i</v>
      </c>
      <c r="Z317" t="e">
        <f t="shared" si="93"/>
        <v>#DIV/0!</v>
      </c>
      <c r="AA317" t="e">
        <f t="shared" si="94"/>
        <v>#DIV/0!</v>
      </c>
      <c r="AB317" t="str">
        <f t="shared" si="95"/>
        <v>0.125051818032566-0.00488022589186519i</v>
      </c>
      <c r="AC317" t="str">
        <f t="shared" si="96"/>
        <v>1.68926741525345-0.0447581046269667i</v>
      </c>
      <c r="AD317" t="str">
        <f t="shared" si="97"/>
        <v>0.0740518072289163-0.000926915029532172i</v>
      </c>
      <c r="AE317" t="e">
        <f t="shared" si="98"/>
        <v>#DIV/0!</v>
      </c>
      <c r="AF317" t="str">
        <f t="shared" si="99"/>
        <v>-2.65092326610366-1.31528868249893i</v>
      </c>
      <c r="AG317" t="e">
        <f t="shared" si="100"/>
        <v>#DIV/0!</v>
      </c>
      <c r="AH317" t="e">
        <f t="shared" si="101"/>
        <v>#DIV/0!</v>
      </c>
      <c r="AI317" t="e">
        <f t="shared" si="102"/>
        <v>#DIV/0!</v>
      </c>
      <c r="AJ317" t="e">
        <f t="shared" si="103"/>
        <v>#DIV/0!</v>
      </c>
      <c r="AK317"/>
      <c r="AL317"/>
      <c r="AM317"/>
      <c r="AN317"/>
    </row>
    <row r="318" spans="1:40" x14ac:dyDescent="0.3">
      <c r="A318"/>
      <c r="B318">
        <f t="shared" si="104"/>
        <v>18400</v>
      </c>
      <c r="C318" s="186" t="str">
        <f t="shared" si="72"/>
        <v>-0.0104889233557951+0.0475329784318854i</v>
      </c>
      <c r="D318" s="158" t="str">
        <f t="shared" si="73"/>
        <v>-2.20860611598291-0.101416594803863i</v>
      </c>
      <c r="E318" t="str">
        <f t="shared" si="74"/>
        <v>24377.2492775138-7524.77729714122i</v>
      </c>
      <c r="F318" t="str">
        <f t="shared" si="75"/>
        <v>0.277590135250671+0.0607612299280414i</v>
      </c>
      <c r="G318" t="str">
        <f t="shared" si="70"/>
        <v>0.277590135250671+0.0607612299280414i</v>
      </c>
      <c r="H318" t="str">
        <f t="shared" si="76"/>
        <v>0.444840942425252+1.22432541632963i</v>
      </c>
      <c r="I318" t="str">
        <f t="shared" si="77"/>
        <v>72.2566310325652i</v>
      </c>
      <c r="J318" t="str">
        <f t="shared" si="71"/>
        <v>-0.2931424139547+15.4078883907745i</v>
      </c>
      <c r="K318" t="str">
        <f t="shared" si="78"/>
        <v>4.68788999649746-0.0891893395820657i</v>
      </c>
      <c r="L318" t="str">
        <f t="shared" si="79"/>
        <v>0.829344776152272-0.0575142509513739i</v>
      </c>
      <c r="M318" t="str">
        <f t="shared" si="80"/>
        <v>5.51723477264973-0.14670359053344i</v>
      </c>
      <c r="N318" t="str">
        <f t="shared" si="81"/>
        <v>-0.235218474064181i</v>
      </c>
      <c r="O318" t="str">
        <f t="shared" si="82"/>
        <v>0.972463447970186-0.233055449114447i</v>
      </c>
      <c r="P318" t="str">
        <f t="shared" si="83"/>
        <v>0.027536552029814+0.233055449114447i</v>
      </c>
      <c r="Q318" t="str">
        <f t="shared" si="84"/>
        <v>-0.027536552029814+0.002163024949734i</v>
      </c>
      <c r="R318" t="str">
        <f t="shared" si="85"/>
        <v>-0.333128190666219-8.48966179386609i</v>
      </c>
      <c r="S318" t="str">
        <f t="shared" si="86"/>
        <v>0.0258127269206234i</v>
      </c>
      <c r="T318" t="str">
        <f t="shared" si="87"/>
        <v>0.219141321533515-0.00859894701522848i</v>
      </c>
      <c r="U318" t="e">
        <f t="shared" si="88"/>
        <v>#DIV/0!</v>
      </c>
      <c r="V318" t="str">
        <f t="shared" si="89"/>
        <v>0.0000833333333333333-0.0144162086133963i</v>
      </c>
      <c r="W318" t="e">
        <f t="shared" si="90"/>
        <v>#DIV/0!</v>
      </c>
      <c r="X318" t="e">
        <f t="shared" si="91"/>
        <v>#DIV/0!</v>
      </c>
      <c r="Y318" t="str">
        <f t="shared" si="92"/>
        <v>0.00096+0.078615214563431i</v>
      </c>
      <c r="Z318" t="e">
        <f t="shared" si="93"/>
        <v>#DIV/0!</v>
      </c>
      <c r="AA318" t="e">
        <f t="shared" si="94"/>
        <v>#DIV/0!</v>
      </c>
      <c r="AB318" t="str">
        <f t="shared" si="95"/>
        <v>0.125049730241032-0.00490686100223595i</v>
      </c>
      <c r="AC318" t="str">
        <f t="shared" si="96"/>
        <v>1.68920886586901-0.0454175485676926i</v>
      </c>
      <c r="AD318" t="str">
        <f t="shared" si="97"/>
        <v>0.0740531463979663-0.000913770144298758i</v>
      </c>
      <c r="AE318" t="e">
        <f t="shared" si="98"/>
        <v>#DIV/0!</v>
      </c>
      <c r="AF318" t="str">
        <f t="shared" si="99"/>
        <v>-2.65344705840816-1.32574201113349i</v>
      </c>
      <c r="AG318" t="e">
        <f t="shared" si="100"/>
        <v>#DIV/0!</v>
      </c>
      <c r="AH318" t="e">
        <f t="shared" si="101"/>
        <v>#DIV/0!</v>
      </c>
      <c r="AI318" t="e">
        <f t="shared" si="102"/>
        <v>#DIV/0!</v>
      </c>
      <c r="AJ318" t="e">
        <f t="shared" si="103"/>
        <v>#DIV/0!</v>
      </c>
      <c r="AK318"/>
      <c r="AL318"/>
      <c r="AM318"/>
      <c r="AN318"/>
    </row>
    <row r="319" spans="1:40" x14ac:dyDescent="0.3">
      <c r="A319"/>
      <c r="B319">
        <f t="shared" si="104"/>
        <v>18500</v>
      </c>
      <c r="C319" s="186" t="str">
        <f t="shared" si="72"/>
        <v>-0.0104872732513124+0.0472854686716797i</v>
      </c>
      <c r="D319" s="158" t="str">
        <f t="shared" si="73"/>
        <v>-2.20901747114801-0.105810030974261i</v>
      </c>
      <c r="E319" t="str">
        <f t="shared" si="74"/>
        <v>24354.1576164155-7558.50614560084i</v>
      </c>
      <c r="F319" t="str">
        <f t="shared" si="75"/>
        <v>0.277645440376689+0.0610867770596268i</v>
      </c>
      <c r="G319" t="str">
        <f t="shared" si="70"/>
        <v>0.277645440376689+0.0610867770596268i</v>
      </c>
      <c r="H319" t="str">
        <f t="shared" si="76"/>
        <v>0.446962850492856+1.23035536632843i</v>
      </c>
      <c r="I319" t="str">
        <f t="shared" si="77"/>
        <v>72.649330114264i</v>
      </c>
      <c r="J319" t="str">
        <f t="shared" si="71"/>
        <v>-0.30723650512759+15.4916269146375i</v>
      </c>
      <c r="K319" t="str">
        <f t="shared" si="78"/>
        <v>4.68774305952053-0.0929693054499245i</v>
      </c>
      <c r="L319" t="str">
        <f t="shared" si="79"/>
        <v>0.829301514784375-0.0578238119634732i</v>
      </c>
      <c r="M319" t="str">
        <f t="shared" si="80"/>
        <v>5.51704457430491-0.150793117413398i</v>
      </c>
      <c r="N319" t="str">
        <f t="shared" si="81"/>
        <v>-0.236496835336269i</v>
      </c>
      <c r="O319" t="str">
        <f t="shared" si="82"/>
        <v>0.972164724387493-0.234298417955796i</v>
      </c>
      <c r="P319" t="str">
        <f t="shared" si="83"/>
        <v>0.027835275612507+0.234298417955796i</v>
      </c>
      <c r="Q319" t="str">
        <f t="shared" si="84"/>
        <v>-0.027835275612507+0.00219841738047299i</v>
      </c>
      <c r="R319" t="str">
        <f t="shared" si="85"/>
        <v>-0.333125952312531-8.44362998632002i</v>
      </c>
      <c r="S319" t="str">
        <f t="shared" si="86"/>
        <v>0.0259530134799746i</v>
      </c>
      <c r="T319" t="str">
        <f t="shared" si="87"/>
        <v>0.219137642854881-0.00864562233089649i</v>
      </c>
      <c r="U319" t="e">
        <f t="shared" si="88"/>
        <v>#DIV/0!</v>
      </c>
      <c r="V319" t="str">
        <f t="shared" si="89"/>
        <v>0.0000833333333333333-0.014338283161432i</v>
      </c>
      <c r="W319" t="e">
        <f t="shared" si="90"/>
        <v>#DIV/0!</v>
      </c>
      <c r="X319" t="e">
        <f t="shared" si="91"/>
        <v>#DIV/0!</v>
      </c>
      <c r="Y319" t="str">
        <f t="shared" si="92"/>
        <v>0.00096+0.0790424711643192i</v>
      </c>
      <c r="Z319" t="e">
        <f t="shared" si="93"/>
        <v>#DIV/0!</v>
      </c>
      <c r="AA319" t="e">
        <f t="shared" si="94"/>
        <v>#DIV/0!</v>
      </c>
      <c r="AB319" t="str">
        <f t="shared" si="95"/>
        <v>0.125047631057877-0.00493349557572649i</v>
      </c>
      <c r="AC319" t="str">
        <f t="shared" si="96"/>
        <v>1.68914941727993-0.0460746371107968i</v>
      </c>
      <c r="AD319" t="str">
        <f t="shared" si="97"/>
        <v>0.0740545095686379-0.000900726072761229i</v>
      </c>
      <c r="AE319" t="e">
        <f t="shared" si="98"/>
        <v>#DIV/0!</v>
      </c>
      <c r="AF319" t="str">
        <f t="shared" si="99"/>
        <v>-2.65598032164087-1.33616539730269i</v>
      </c>
      <c r="AG319" t="e">
        <f t="shared" si="100"/>
        <v>#DIV/0!</v>
      </c>
      <c r="AH319" t="e">
        <f t="shared" si="101"/>
        <v>#DIV/0!</v>
      </c>
      <c r="AI319" t="e">
        <f t="shared" si="102"/>
        <v>#DIV/0!</v>
      </c>
      <c r="AJ319" t="e">
        <f t="shared" si="103"/>
        <v>#DIV/0!</v>
      </c>
      <c r="AK319"/>
      <c r="AL319"/>
      <c r="AM319"/>
      <c r="AN319"/>
    </row>
    <row r="320" spans="1:40" x14ac:dyDescent="0.3">
      <c r="A320"/>
      <c r="B320">
        <f t="shared" si="104"/>
        <v>18600</v>
      </c>
      <c r="C320" s="186" t="str">
        <f t="shared" si="72"/>
        <v>-0.0104856326740931+0.0470406696399917i</v>
      </c>
      <c r="D320" s="158" t="str">
        <f t="shared" si="73"/>
        <v>-2.20943113204628-0.110182107423317i</v>
      </c>
      <c r="E320" t="str">
        <f t="shared" si="74"/>
        <v>24330.9848593556-7592.13221161242i</v>
      </c>
      <c r="F320" t="str">
        <f t="shared" si="75"/>
        <v>0.277701036723248+0.06141224886912i</v>
      </c>
      <c r="G320" t="str">
        <f t="shared" si="70"/>
        <v>0.277701036723248+0.06141224886912i</v>
      </c>
      <c r="H320" t="str">
        <f t="shared" si="76"/>
        <v>0.449091869951767+1.23637706598825i</v>
      </c>
      <c r="I320" t="str">
        <f t="shared" si="77"/>
        <v>73.0420291959627i</v>
      </c>
      <c r="J320" t="str">
        <f t="shared" si="71"/>
        <v>-0.32140698703854+15.5753654385003i</v>
      </c>
      <c r="K320" t="str">
        <f t="shared" si="78"/>
        <v>4.6875907591151-0.0967312406444541i</v>
      </c>
      <c r="L320" t="str">
        <f t="shared" si="79"/>
        <v>0.829258023487352-0.0581333242467445i</v>
      </c>
      <c r="M320" t="str">
        <f t="shared" si="80"/>
        <v>5.51684878260245-0.154864564891199i</v>
      </c>
      <c r="N320" t="str">
        <f t="shared" si="81"/>
        <v>-0.237775196608357i</v>
      </c>
      <c r="O320" t="str">
        <f t="shared" si="82"/>
        <v>0.971864412086092-0.235541003904956i</v>
      </c>
      <c r="P320" t="str">
        <f t="shared" si="83"/>
        <v>0.028135587913908+0.235541003904956i</v>
      </c>
      <c r="Q320" t="str">
        <f t="shared" si="84"/>
        <v>-0.028135587913908+0.002234192703401i</v>
      </c>
      <c r="R320" t="str">
        <f t="shared" si="85"/>
        <v>-0.333123701772968-8.3980923793665i</v>
      </c>
      <c r="S320" t="str">
        <f t="shared" si="86"/>
        <v>0.0260933000393259i</v>
      </c>
      <c r="T320" t="str">
        <f t="shared" si="87"/>
        <v>0.219133944212786-0.00869229670057298i</v>
      </c>
      <c r="U320" t="e">
        <f t="shared" si="88"/>
        <v>#DIV/0!</v>
      </c>
      <c r="V320" t="str">
        <f t="shared" si="89"/>
        <v>0.0000833333333333333-0.0142611956175533i</v>
      </c>
      <c r="W320" t="e">
        <f t="shared" si="90"/>
        <v>#DIV/0!</v>
      </c>
      <c r="X320" t="e">
        <f t="shared" si="91"/>
        <v>#DIV/0!</v>
      </c>
      <c r="Y320" t="str">
        <f t="shared" si="92"/>
        <v>0.00096+0.0794697277652074i</v>
      </c>
      <c r="Z320" t="e">
        <f t="shared" si="93"/>
        <v>#DIV/0!</v>
      </c>
      <c r="AA320" t="e">
        <f t="shared" si="94"/>
        <v>#DIV/0!</v>
      </c>
      <c r="AB320" t="str">
        <f t="shared" si="95"/>
        <v>0.12504552048287-0.00496012960940107i</v>
      </c>
      <c r="AC320" t="str">
        <f t="shared" si="96"/>
        <v>1.68908907913205-0.0467294051183478i</v>
      </c>
      <c r="AD320" t="str">
        <f t="shared" si="97"/>
        <v>0.0740558964699783-0.000887781254629615i</v>
      </c>
      <c r="AE320" t="e">
        <f t="shared" si="98"/>
        <v>#DIV/0!</v>
      </c>
      <c r="AF320" t="str">
        <f t="shared" si="99"/>
        <v>-2.65852300199805-1.34655917341157i</v>
      </c>
      <c r="AG320" t="e">
        <f t="shared" si="100"/>
        <v>#DIV/0!</v>
      </c>
      <c r="AH320" t="e">
        <f t="shared" si="101"/>
        <v>#DIV/0!</v>
      </c>
      <c r="AI320" t="e">
        <f t="shared" si="102"/>
        <v>#DIV/0!</v>
      </c>
      <c r="AJ320" t="e">
        <f t="shared" si="103"/>
        <v>#DIV/0!</v>
      </c>
      <c r="AK320"/>
      <c r="AL320"/>
      <c r="AM320"/>
      <c r="AN320"/>
    </row>
    <row r="321" spans="1:40" x14ac:dyDescent="0.3">
      <c r="A321"/>
      <c r="B321">
        <f t="shared" si="104"/>
        <v>18700</v>
      </c>
      <c r="C321" s="186" t="str">
        <f t="shared" si="72"/>
        <v>-0.0104840013333359+0.0467985378266871i</v>
      </c>
      <c r="D321" s="158" t="str">
        <f t="shared" si="73"/>
        <v>-2.20984709540226-0.114533154756348i</v>
      </c>
      <c r="E321" t="str">
        <f t="shared" si="74"/>
        <v>24307.7315938406-7625.65527134213i</v>
      </c>
      <c r="F321" t="str">
        <f t="shared" si="75"/>
        <v>0.277756924153915+0.0617376449688194i</v>
      </c>
      <c r="G321" t="str">
        <f t="shared" si="70"/>
        <v>0.277756924153915+0.0617376449688194i</v>
      </c>
      <c r="H321" t="str">
        <f t="shared" si="76"/>
        <v>0.451227950481453+1.24239051020377i</v>
      </c>
      <c r="I321" t="str">
        <f t="shared" si="77"/>
        <v>73.4347282776614i</v>
      </c>
      <c r="J321" t="str">
        <f t="shared" si="71"/>
        <v>-0.33565385968755+15.6591039623633i</v>
      </c>
      <c r="K321" t="str">
        <f t="shared" si="78"/>
        <v>4.68743316934443-0.10047541922574i</v>
      </c>
      <c r="L321" t="str">
        <f t="shared" si="79"/>
        <v>0.829214302334261-0.0584427875463581i</v>
      </c>
      <c r="M321" t="str">
        <f t="shared" si="80"/>
        <v>5.51664747167869-0.158918206772098i</v>
      </c>
      <c r="N321" t="str">
        <f t="shared" si="81"/>
        <v>-0.239053557880445i</v>
      </c>
      <c r="O321" t="str">
        <f t="shared" si="82"/>
        <v>0.971562511556755-0.236783204931283i</v>
      </c>
      <c r="P321" t="str">
        <f t="shared" si="83"/>
        <v>0.028437488443245+0.236783204931283i</v>
      </c>
      <c r="Q321" t="str">
        <f t="shared" si="84"/>
        <v>-0.028437488443245+0.002270352949162i</v>
      </c>
      <c r="R321" t="str">
        <f t="shared" si="85"/>
        <v>-0.333121439046407-8.35304104463824i</v>
      </c>
      <c r="S321" t="str">
        <f t="shared" si="86"/>
        <v>0.026233586598677i</v>
      </c>
      <c r="T321" t="str">
        <f t="shared" si="87"/>
        <v>0.219130225606821-0.00873897011909982i</v>
      </c>
      <c r="U321" t="e">
        <f t="shared" si="88"/>
        <v>#DIV/0!</v>
      </c>
      <c r="V321" t="str">
        <f t="shared" si="89"/>
        <v>0.0000833333333333333-0.0141849325393846i</v>
      </c>
      <c r="W321" t="e">
        <f t="shared" si="90"/>
        <v>#DIV/0!</v>
      </c>
      <c r="X321" t="e">
        <f t="shared" si="91"/>
        <v>#DIV/0!</v>
      </c>
      <c r="Y321" t="str">
        <f t="shared" si="92"/>
        <v>0.00096+0.0798969843660956i</v>
      </c>
      <c r="Z321" t="e">
        <f t="shared" si="93"/>
        <v>#DIV/0!</v>
      </c>
      <c r="AA321" t="e">
        <f t="shared" si="94"/>
        <v>#DIV/0!</v>
      </c>
      <c r="AB321" t="str">
        <f t="shared" si="95"/>
        <v>0.125043398515778-0.00498676310031627i</v>
      </c>
      <c r="AC321" t="str">
        <f t="shared" si="96"/>
        <v>1.68902786082268-0.0473818867100366i</v>
      </c>
      <c r="AD321" t="str">
        <f t="shared" si="97"/>
        <v>0.0740573068381724-0.00087493416298046i</v>
      </c>
      <c r="AE321" t="e">
        <f t="shared" si="98"/>
        <v>#DIV/0!</v>
      </c>
      <c r="AF321" t="str">
        <f t="shared" si="99"/>
        <v>-2.66107504588371-1.35692366496012i</v>
      </c>
      <c r="AG321" t="e">
        <f t="shared" si="100"/>
        <v>#DIV/0!</v>
      </c>
      <c r="AH321" t="e">
        <f t="shared" si="101"/>
        <v>#DIV/0!</v>
      </c>
      <c r="AI321" t="e">
        <f t="shared" si="102"/>
        <v>#DIV/0!</v>
      </c>
      <c r="AJ321" t="e">
        <f t="shared" si="103"/>
        <v>#DIV/0!</v>
      </c>
      <c r="AK321"/>
      <c r="AL321"/>
      <c r="AM321"/>
      <c r="AN321"/>
    </row>
    <row r="322" spans="1:40" x14ac:dyDescent="0.3">
      <c r="A322"/>
      <c r="B322">
        <f t="shared" si="104"/>
        <v>18800</v>
      </c>
      <c r="C322" s="186" t="str">
        <f t="shared" si="72"/>
        <v>-0.0104823789460145+0.0465590306472522i</v>
      </c>
      <c r="D322" s="158" t="str">
        <f t="shared" si="73"/>
        <v>-2.21026535799485-0.118863496484613i</v>
      </c>
      <c r="E322" t="str">
        <f t="shared" si="74"/>
        <v>24284.398407612-7659.07510497273i</v>
      </c>
      <c r="F322" t="str">
        <f t="shared" si="75"/>
        <v>0.277813102531575+0.0620629649713322i</v>
      </c>
      <c r="G322" t="str">
        <f t="shared" si="70"/>
        <v>0.277813102531575+0.0620629649713322i</v>
      </c>
      <c r="H322" t="str">
        <f t="shared" si="76"/>
        <v>0.453371041915702+1.24839569424932i</v>
      </c>
      <c r="I322" t="str">
        <f t="shared" si="77"/>
        <v>73.8274273593601i</v>
      </c>
      <c r="J322" t="str">
        <f t="shared" si="71"/>
        <v>-0.34997712307464+15.7428424862262i</v>
      </c>
      <c r="K322" t="str">
        <f t="shared" si="78"/>
        <v>4.68727036235183-0.104202109493516i</v>
      </c>
      <c r="L322" t="str">
        <f t="shared" si="79"/>
        <v>0.829170351398535-0.0587522016076213i</v>
      </c>
      <c r="M322" t="str">
        <f t="shared" si="80"/>
        <v>5.51644071375036-0.162954311101137i</v>
      </c>
      <c r="N322" t="str">
        <f t="shared" si="81"/>
        <v>-0.240331919152533i</v>
      </c>
      <c r="O322" t="str">
        <f t="shared" si="82"/>
        <v>0.971259023292851-0.238025019004763i</v>
      </c>
      <c r="P322" t="str">
        <f t="shared" si="83"/>
        <v>0.028740976707149+0.238025019004763i</v>
      </c>
      <c r="Q322" t="str">
        <f t="shared" si="84"/>
        <v>-0.028740976707149+0.00230690014776999i</v>
      </c>
      <c r="R322" t="str">
        <f t="shared" si="85"/>
        <v>-0.333119164131929-8.30846822245699i</v>
      </c>
      <c r="S322" t="str">
        <f t="shared" si="86"/>
        <v>0.0263738731580283i</v>
      </c>
      <c r="T322" t="str">
        <f t="shared" si="87"/>
        <v>0.219126487036589-0.00878564258132391i</v>
      </c>
      <c r="U322" t="e">
        <f t="shared" si="88"/>
        <v>#DIV/0!</v>
      </c>
      <c r="V322" t="str">
        <f t="shared" si="89"/>
        <v>0.0000833333333333333-0.0141094807705581i</v>
      </c>
      <c r="W322" t="e">
        <f t="shared" si="90"/>
        <v>#DIV/0!</v>
      </c>
      <c r="X322" t="e">
        <f t="shared" si="91"/>
        <v>#DIV/0!</v>
      </c>
      <c r="Y322" t="str">
        <f t="shared" si="92"/>
        <v>0.00096+0.0803242409669838i</v>
      </c>
      <c r="Z322" t="e">
        <f t="shared" si="93"/>
        <v>#DIV/0!</v>
      </c>
      <c r="AA322" t="e">
        <f t="shared" si="94"/>
        <v>#DIV/0!</v>
      </c>
      <c r="AB322" t="str">
        <f t="shared" si="95"/>
        <v>0.125041265156374-0.00501339604553156i</v>
      </c>
      <c r="AC322" t="str">
        <f t="shared" si="96"/>
        <v>1.6889657715086-0.0480321152824969i</v>
      </c>
      <c r="AD322" t="str">
        <f t="shared" si="97"/>
        <v>0.0740587404163151-0.000862183303382112i</v>
      </c>
      <c r="AE322" t="e">
        <f t="shared" si="98"/>
        <v>#DIV/0!</v>
      </c>
      <c r="AF322" t="str">
        <f t="shared" si="99"/>
        <v>-2.66363639991055-1.36725919073393i</v>
      </c>
      <c r="AG322" t="e">
        <f t="shared" si="100"/>
        <v>#DIV/0!</v>
      </c>
      <c r="AH322" t="e">
        <f t="shared" si="101"/>
        <v>#DIV/0!</v>
      </c>
      <c r="AI322" t="e">
        <f t="shared" si="102"/>
        <v>#DIV/0!</v>
      </c>
      <c r="AJ322" t="e">
        <f t="shared" si="103"/>
        <v>#DIV/0!</v>
      </c>
      <c r="AK322"/>
      <c r="AL322"/>
      <c r="AM322"/>
      <c r="AN322"/>
    </row>
    <row r="323" spans="1:40" x14ac:dyDescent="0.3">
      <c r="A323"/>
      <c r="B323">
        <f t="shared" si="104"/>
        <v>18900</v>
      </c>
      <c r="C323" s="186" t="str">
        <f t="shared" si="72"/>
        <v>-0.0104807652366328+0.0463221064183072i</v>
      </c>
      <c r="D323" s="158" t="str">
        <f t="shared" si="73"/>
        <v>-2.21068591665548-0.123173449213059i</v>
      </c>
      <c r="E323" t="str">
        <f t="shared" si="74"/>
        <v>24260.9858886153-7692.39149669576i</v>
      </c>
      <c r="F323" t="str">
        <f t="shared" si="75"/>
        <v>0.27786957171843+0.0623882084895757i</v>
      </c>
      <c r="G323" t="str">
        <f t="shared" si="70"/>
        <v>0.27786957171843+0.0623882084895757i</v>
      </c>
      <c r="H323" t="str">
        <f t="shared" si="76"/>
        <v>0.455521094245499+1.25439261377572i</v>
      </c>
      <c r="I323" t="str">
        <f t="shared" si="77"/>
        <v>74.2201264410589i</v>
      </c>
      <c r="J323" t="str">
        <f t="shared" si="71"/>
        <v>-0.36437677719978+15.8265810100891i</v>
      </c>
      <c r="K323" t="str">
        <f t="shared" si="78"/>
        <v>4.68710240842063-0.107911574135747i</v>
      </c>
      <c r="L323" t="str">
        <f t="shared" si="79"/>
        <v>0.829126170753979-0.0590615661759783i</v>
      </c>
      <c r="M323" t="str">
        <f t="shared" si="80"/>
        <v>5.51622857917461-0.166973140311725i</v>
      </c>
      <c r="N323" t="str">
        <f t="shared" si="81"/>
        <v>-0.241610280424621i</v>
      </c>
      <c r="O323" t="str">
        <f t="shared" si="82"/>
        <v>0.970953947790341-0.239266444096015i</v>
      </c>
      <c r="P323" t="str">
        <f t="shared" si="83"/>
        <v>0.0290460522096589+0.239266444096015i</v>
      </c>
      <c r="Q323" t="str">
        <f t="shared" si="84"/>
        <v>-0.0290460522096589+0.00234383632860599i</v>
      </c>
      <c r="R323" t="str">
        <f t="shared" si="85"/>
        <v>-0.333116877028904-8.26436631736971i</v>
      </c>
      <c r="S323" t="str">
        <f t="shared" si="86"/>
        <v>0.0265141597173796i</v>
      </c>
      <c r="T323" t="str">
        <f t="shared" si="87"/>
        <v>0.219122728501673-0.00883231408209906i</v>
      </c>
      <c r="U323" t="e">
        <f t="shared" si="88"/>
        <v>#DIV/0!</v>
      </c>
      <c r="V323" t="str">
        <f t="shared" si="89"/>
        <v>0.0000833333333333333-0.0140348274331477i</v>
      </c>
      <c r="W323" t="e">
        <f t="shared" si="90"/>
        <v>#DIV/0!</v>
      </c>
      <c r="X323" t="e">
        <f t="shared" si="91"/>
        <v>#DIV/0!</v>
      </c>
      <c r="Y323" t="str">
        <f t="shared" si="92"/>
        <v>0.00096+0.080751497567872i</v>
      </c>
      <c r="Z323" t="e">
        <f t="shared" si="93"/>
        <v>#DIV/0!</v>
      </c>
      <c r="AA323" t="e">
        <f t="shared" si="94"/>
        <v>#DIV/0!</v>
      </c>
      <c r="AB323" t="str">
        <f t="shared" si="95"/>
        <v>0.125039120404421-0.00504002844211033i</v>
      </c>
      <c r="AC323" t="str">
        <f t="shared" si="96"/>
        <v>1.68890282011348-0.048680123527964i</v>
      </c>
      <c r="AD323" t="str">
        <f t="shared" si="97"/>
        <v>0.0740601969541907-0.000849527213045082i</v>
      </c>
      <c r="AE323" t="e">
        <f t="shared" si="98"/>
        <v>#DIV/0!</v>
      </c>
      <c r="AF323" t="str">
        <f t="shared" si="99"/>
        <v>-2.66620701090098-1.37756606298878i</v>
      </c>
      <c r="AG323" t="e">
        <f t="shared" si="100"/>
        <v>#DIV/0!</v>
      </c>
      <c r="AH323" t="e">
        <f t="shared" si="101"/>
        <v>#DIV/0!</v>
      </c>
      <c r="AI323" t="e">
        <f t="shared" si="102"/>
        <v>#DIV/0!</v>
      </c>
      <c r="AJ323" t="e">
        <f t="shared" si="103"/>
        <v>#DIV/0!</v>
      </c>
      <c r="AK323"/>
      <c r="AL323"/>
      <c r="AM323"/>
      <c r="AN323"/>
    </row>
    <row r="324" spans="1:40" x14ac:dyDescent="0.3">
      <c r="A324"/>
      <c r="B324">
        <f t="shared" si="104"/>
        <v>19000</v>
      </c>
      <c r="C324" s="186" t="str">
        <f t="shared" si="72"/>
        <v>-0.0104791599369869+0.0460877243338914i</v>
      </c>
      <c r="D324" s="158" t="str">
        <f t="shared" si="73"/>
        <v>-2.21110876826624-0.127463322822122i</v>
      </c>
      <c r="E324" t="str">
        <f t="shared" si="74"/>
        <v>24237.4946249693-7725.6042347032i</v>
      </c>
      <c r="F324" t="str">
        <f t="shared" si="75"/>
        <v>0.277926331576001+0.0627133751367769i</v>
      </c>
      <c r="G324" t="str">
        <f t="shared" si="70"/>
        <v>0.277926331576001+0.0627133751367769i</v>
      </c>
      <c r="H324" t="str">
        <f t="shared" si="76"/>
        <v>0.457678057621801+1.26038126480689i</v>
      </c>
      <c r="I324" t="str">
        <f t="shared" si="77"/>
        <v>74.6128255227576i</v>
      </c>
      <c r="J324" t="str">
        <f t="shared" si="71"/>
        <v>-0.37885282206299+15.910319533952i</v>
      </c>
      <c r="K324" t="str">
        <f t="shared" si="78"/>
        <v>4.68692937603249-0.111604070372732i</v>
      </c>
      <c r="L324" t="str">
        <f t="shared" si="79"/>
        <v>0.829081760474774-0.0593708809970115i</v>
      </c>
      <c r="M324" t="str">
        <f t="shared" si="80"/>
        <v>5.51601113650726-0.170974951369743i</v>
      </c>
      <c r="N324" t="str">
        <f t="shared" si="81"/>
        <v>-0.242888641696709i</v>
      </c>
      <c r="O324" t="str">
        <f t="shared" si="82"/>
        <v>0.970647285547783-0.240507478176293i</v>
      </c>
      <c r="P324" t="str">
        <f t="shared" si="83"/>
        <v>0.029352714452217+0.240507478176293i</v>
      </c>
      <c r="Q324" t="str">
        <f t="shared" si="84"/>
        <v>-0.029352714452217+0.00238116352041601i</v>
      </c>
      <c r="R324" t="str">
        <f t="shared" si="85"/>
        <v>-0.333114577736376-8.22072789382831i</v>
      </c>
      <c r="S324" t="str">
        <f t="shared" si="86"/>
        <v>0.0266544462767307i</v>
      </c>
      <c r="T324" t="str">
        <f t="shared" si="87"/>
        <v>0.219118950001668-0.00887898461627007i</v>
      </c>
      <c r="U324" t="e">
        <f t="shared" si="88"/>
        <v>#DIV/0!</v>
      </c>
      <c r="V324" t="str">
        <f t="shared" si="89"/>
        <v>0.0000833333333333333-0.0139609599203417i</v>
      </c>
      <c r="W324" t="e">
        <f t="shared" si="90"/>
        <v>#DIV/0!</v>
      </c>
      <c r="X324" t="e">
        <f t="shared" si="91"/>
        <v>#DIV/0!</v>
      </c>
      <c r="Y324" t="str">
        <f t="shared" si="92"/>
        <v>0.00096+0.0811787541687603i</v>
      </c>
      <c r="Z324" t="e">
        <f t="shared" si="93"/>
        <v>#DIV/0!</v>
      </c>
      <c r="AA324" t="e">
        <f t="shared" si="94"/>
        <v>#DIV/0!</v>
      </c>
      <c r="AB324" t="str">
        <f t="shared" si="95"/>
        <v>0.125036964259688-0.00506666028711085i</v>
      </c>
      <c r="AC324" t="str">
        <f t="shared" si="96"/>
        <v>1.6888390153353-0.049325943452323i</v>
      </c>
      <c r="AD324" t="str">
        <f t="shared" si="97"/>
        <v>0.0740616762080668-0.000836964459994346i</v>
      </c>
      <c r="AE324" t="e">
        <f t="shared" si="98"/>
        <v>#DIV/0!</v>
      </c>
      <c r="AF324" t="str">
        <f t="shared" si="99"/>
        <v>-2.66878682588804-1.38784458762901i</v>
      </c>
      <c r="AG324" t="e">
        <f t="shared" si="100"/>
        <v>#DIV/0!</v>
      </c>
      <c r="AH324" t="e">
        <f t="shared" si="101"/>
        <v>#DIV/0!</v>
      </c>
      <c r="AI324" t="e">
        <f t="shared" si="102"/>
        <v>#DIV/0!</v>
      </c>
      <c r="AJ324" t="e">
        <f t="shared" si="103"/>
        <v>#DIV/0!</v>
      </c>
      <c r="AK324"/>
      <c r="AL324"/>
      <c r="AM324"/>
      <c r="AN324"/>
    </row>
    <row r="325" spans="1:40" x14ac:dyDescent="0.3">
      <c r="A325"/>
      <c r="B325">
        <f t="shared" si="104"/>
        <v>19100</v>
      </c>
      <c r="C325" s="186" t="str">
        <f t="shared" si="72"/>
        <v>-0.0104775627859373+0.0458558444424959i</v>
      </c>
      <c r="D325" s="158" t="str">
        <f t="shared" si="73"/>
        <v>-2.2115339097582-0.131733420643847i</v>
      </c>
      <c r="E325" t="str">
        <f t="shared" si="74"/>
        <v>24213.9252049348-7758.71311117913i</v>
      </c>
      <c r="F325" t="str">
        <f t="shared" si="75"/>
        <v>0.277983381965132+0.0630384645264759i</v>
      </c>
      <c r="G325" t="str">
        <f t="shared" ref="G325:G388" si="105">IF($C$11=$C$7,$C$24,F325)</f>
        <v>0.277983381965132+0.0630384645264759i</v>
      </c>
      <c r="H325" t="str">
        <f t="shared" si="76"/>
        <v>0.459841882358334+1.26636164373666i</v>
      </c>
      <c r="I325" t="str">
        <f t="shared" si="77"/>
        <v>75.0055246044563i</v>
      </c>
      <c r="J325" t="str">
        <f t="shared" ref="J325:J388" si="106">IMSUM(COMPLEX(0,2*PI()*B325*$C$113*$C$112),COMPLEX(0,2*PI()*B325*$C$113*$C$111),COMPLEX(0,2*PI()*B325*$C$28*10^-12*$C$111),COMPLEX(-1*2*PI()*B325*2*PI()*B325*$C$113*$C$112*$C$28*10^-12*$C$111,0),COMPLEX(1,0))</f>
        <v>-0.39340525766427+15.9940580578149i</v>
      </c>
      <c r="K325" t="str">
        <f t="shared" si="78"/>
        <v>4.68675133192348-0.115279850096756i</v>
      </c>
      <c r="L325" t="str">
        <f t="shared" si="79"/>
        <v>0.829037120635473-0.0596801458164423i</v>
      </c>
      <c r="M325" t="str">
        <f t="shared" si="80"/>
        <v>5.51578845255895-0.174959995913198i</v>
      </c>
      <c r="N325" t="str">
        <f t="shared" si="81"/>
        <v>-0.244167002968797i</v>
      </c>
      <c r="O325" t="str">
        <f t="shared" si="82"/>
        <v>0.970339037066327-0.24174811921749i</v>
      </c>
      <c r="P325" t="str">
        <f t="shared" si="83"/>
        <v>0.029660962933673+0.24174811921749i</v>
      </c>
      <c r="Q325" t="str">
        <f t="shared" si="84"/>
        <v>-0.029660962933673+0.002418883751307i</v>
      </c>
      <c r="R325" t="str">
        <f t="shared" si="85"/>
        <v>-0.333112266253426-8.17754567200275i</v>
      </c>
      <c r="S325" t="str">
        <f t="shared" si="86"/>
        <v>0.026794732836082i</v>
      </c>
      <c r="T325" t="str">
        <f t="shared" si="87"/>
        <v>0.219115151536172-0.00892565417868236i</v>
      </c>
      <c r="U325" t="e">
        <f t="shared" si="88"/>
        <v>#DIV/0!</v>
      </c>
      <c r="V325" t="str">
        <f t="shared" si="89"/>
        <v>0.0000833333333333333-0.0138878658893451i</v>
      </c>
      <c r="W325" t="e">
        <f t="shared" si="90"/>
        <v>#DIV/0!</v>
      </c>
      <c r="X325" t="e">
        <f t="shared" si="91"/>
        <v>#DIV/0!</v>
      </c>
      <c r="Y325" t="str">
        <f t="shared" si="92"/>
        <v>0.00096+0.0816060107696485i</v>
      </c>
      <c r="Z325" t="e">
        <f t="shared" si="93"/>
        <v>#DIV/0!</v>
      </c>
      <c r="AA325" t="e">
        <f t="shared" si="94"/>
        <v>#DIV/0!</v>
      </c>
      <c r="AB325" t="str">
        <f t="shared" si="95"/>
        <v>0.125034796721944-0.00509329157759173i</v>
      </c>
      <c r="AC325" t="str">
        <f t="shared" si="96"/>
        <v>1.68877436565335-0.0499696063926751i</v>
      </c>
      <c r="AD325" t="str">
        <f t="shared" si="97"/>
        <v>0.0740631779404897-0.000824493642272999i</v>
      </c>
      <c r="AE325" t="e">
        <f t="shared" si="98"/>
        <v>#DIV/0!</v>
      </c>
      <c r="AF325" t="str">
        <f t="shared" si="99"/>
        <v>-2.67137579211653-1.39809506438051i</v>
      </c>
      <c r="AG325" t="e">
        <f t="shared" si="100"/>
        <v>#DIV/0!</v>
      </c>
      <c r="AH325" t="e">
        <f t="shared" si="101"/>
        <v>#DIV/0!</v>
      </c>
      <c r="AI325" t="e">
        <f t="shared" si="102"/>
        <v>#DIV/0!</v>
      </c>
      <c r="AJ325" t="e">
        <f t="shared" si="103"/>
        <v>#DIV/0!</v>
      </c>
      <c r="AK325"/>
      <c r="AL325"/>
      <c r="AM325"/>
      <c r="AN325"/>
    </row>
    <row r="326" spans="1:40" x14ac:dyDescent="0.3">
      <c r="A326"/>
      <c r="B326">
        <f t="shared" si="104"/>
        <v>19200</v>
      </c>
      <c r="C326" s="186" t="str">
        <f t="shared" ref="C326:C389" si="107">IMPRODUCT(COMPLEX(-1,0),IMDIV(IMPRODUCT(G326,COMPLEX($C$100+$C$101,0)),COMPLEX($C$100,2*PI()*B326*$C$103*$C$102*(2*$C$100+$C$101))))</f>
        <v>-0.0104759735291897+0.0456264276248126i</v>
      </c>
      <c r="D326" s="158" t="str">
        <f t="shared" ref="D326:D389" si="108">IMPRODUCT(COMPLEX($C$106,0),IMSUB(C326,G326))</f>
        <v>-2.21196133810967-0.135984039632483i</v>
      </c>
      <c r="E326" t="str">
        <f t="shared" ref="E326:E389" si="109">IMDIV(COMPLEX($C$20*10^3,0),COMPLEX(1,2*PI()*B326*$C$20*1000*$C$29*10^-12))</f>
        <v>24190.2782168839-7791.71792229107i</v>
      </c>
      <c r="F326" t="str">
        <f t="shared" ref="F326:F389" si="110">IMDIV(COMPLEX($C$22*1000,0),IMSUM(COMPLEX($C$22*1000,0),E326))</f>
        <v>0.278040722745984+0.0633634762725278i</v>
      </c>
      <c r="G326" t="str">
        <f t="shared" si="105"/>
        <v>0.278040722745984+0.0633634762725278i</v>
      </c>
      <c r="H326" t="str">
        <f t="shared" ref="H326:H389" si="111">IMPRODUCT(COMPLEX($C$108,0),IMPRODUCT(COMPLEX(-1,0),D326),IMDIV(COMPLEX(0,2*PI()*B326*$C$109*$C$110),COMPLEX(1,2*PI()*B326*$C$109*$C$110)))</f>
        <v>0.462012518934259+1.27233374732544i</v>
      </c>
      <c r="I326" t="str">
        <f t="shared" ref="I326:I389" si="112">COMPLEX(0,2*PI()*B326*$C$113*$C$112*$C$114)</f>
        <v>75.398223686155i</v>
      </c>
      <c r="J326" t="str">
        <f t="shared" si="106"/>
        <v>-0.4080340840036+16.0777965816778i</v>
      </c>
      <c r="K326" t="str">
        <f t="shared" ref="K326:K389" si="113">IMDIV(I326,J326)</f>
        <v>4.68656834113808-0.118939160007521i</v>
      </c>
      <c r="L326" t="str">
        <f t="shared" ref="L326:L389" si="114">IMDIV(COMPLEX($C$117,0),COMPLEX(1,2*PI()*B326*$C$115*$C$116))</f>
        <v>0.828992251311003-0.0599893603801312i</v>
      </c>
      <c r="M326" t="str">
        <f t="shared" ref="M326:M389" si="115">IMSUM(K326,L326)</f>
        <v>5.51556059244908-0.178928520387652i</v>
      </c>
      <c r="N326" t="str">
        <f t="shared" ref="N326:N389" si="116">COMPLEX(0,-2*PI()*B326*$C$43)</f>
        <v>-0.245445364240885i</v>
      </c>
      <c r="O326" t="str">
        <f t="shared" ref="O326:O389" si="117">IMEXP(N326)</f>
        <v>0.970029202849714-0.24298836519214i</v>
      </c>
      <c r="P326" t="str">
        <f t="shared" ref="P326:P389" si="118">IMSUB(COMPLEX(1,0),O326)</f>
        <v>0.0299707971502861+0.24298836519214i</v>
      </c>
      <c r="Q326" t="str">
        <f t="shared" ref="Q326:Q389" si="119">IMSUM(COMPLEX(0,2*PI()*B326*$C$43),O326,COMPLEX(-1,0))</f>
        <v>-0.0299707971502861+0.002456999048745i</v>
      </c>
      <c r="R326" t="str">
        <f t="shared" ref="R326:R389" si="120">IMDIV(P326,Q326)</f>
        <v>-0.333109942578833-8.13481252372549i</v>
      </c>
      <c r="S326" t="str">
        <f t="shared" ref="S326:S389" si="121">IMDIV(COMPLEX(0,2*PI()*B326*$C$123),COMPLEX($C$124,0))</f>
        <v>0.0269350193954331i</v>
      </c>
      <c r="T326" t="str">
        <f t="shared" ref="T326:T389" si="122">IMPRODUCT(R326,S326)</f>
        <v>0.219111333104758-0.00897232276417247i</v>
      </c>
      <c r="U326" t="e">
        <f t="shared" ref="U326:U389" si="123">IMDIV(COMPLEX(1,2*PI()*B326*$C$16*10^-3*$C$15*10^-6),COMPLEX(0,2*PI()*B326*$C$15*10^-6))</f>
        <v>#DIV/0!</v>
      </c>
      <c r="V326" t="str">
        <f t="shared" ref="V326:V389" si="124">IMSUM(COMPLEX($C$18*10^-3,0),IMDIV(COMPLEX(1,0),COMPLEX(0,2*PI()*B326*($C$17*1*10^-6))))</f>
        <v>0.0000833333333333333-0.0138155332545048i</v>
      </c>
      <c r="W326" t="e">
        <f t="shared" ref="W326:W389" si="125">IMDIV(IMPRODUCT(U326,V326),IMSUM(U326,V326))</f>
        <v>#DIV/0!</v>
      </c>
      <c r="X326" t="e">
        <f t="shared" ref="X326:X389" si="126">IMDIV(IMPRODUCT(COMPLEX($C$19,0),W326),IMSUM(COMPLEX($C$19,0),W326))</f>
        <v>#DIV/0!</v>
      </c>
      <c r="Y326" t="str">
        <f t="shared" ref="Y326:Y389" si="127">COMPLEX($C$13*10^-3,2*PI()*B326*$C$12*0.000001)</f>
        <v>0.00096+0.0820332673705367i</v>
      </c>
      <c r="Z326" t="e">
        <f t="shared" ref="Z326:Z389" si="128">IMPRODUCT(COMPLEX($C$6,0),IMDIV(X326,IMSUM(X326,Y326)))</f>
        <v>#DIV/0!</v>
      </c>
      <c r="AA326" t="e">
        <f t="shared" ref="AA326:AA389" si="129">IMDIV(COMPLEX($C$6,0),IMSUM(X326,Y326))</f>
        <v>#DIV/0!</v>
      </c>
      <c r="AB326" t="str">
        <f t="shared" ref="AB326:AB389" si="130">IMPRODUCT(COMPLEX($C$119,0),T326)</f>
        <v>0.125032617790947-0.00511992231060653i</v>
      </c>
      <c r="AC326" t="str">
        <f t="shared" ref="AC326:AC389" si="131">IMSUM(COMPLEX(1,0),IMPRODUCT(AB326,M326))</f>
        <v>1.68870887933496-0.0506111430343112i</v>
      </c>
      <c r="AD326" t="str">
        <f t="shared" ref="AD326:AD389" si="132">IMDIV(AB326,AC326)</f>
        <v>0.0740647019200852-0.000812113387166864i</v>
      </c>
      <c r="AE326" t="e">
        <f t="shared" ref="AE326:AE389" si="133">IMPRODUCT(AD326,AA326,X326)</f>
        <v>#DIV/0!</v>
      </c>
      <c r="AF326" t="str">
        <f t="shared" ref="AF326:AF389" si="134">IMSUB(D326,H326)</f>
        <v>-2.67397385704393-1.40831778695792i</v>
      </c>
      <c r="AG326" t="e">
        <f t="shared" ref="AG326:AG389" si="135">IMSUM(COMPLEX(1,0),IMPRODUCT(AD326,AA326,COMPLEX($C$127,0)))</f>
        <v>#DIV/0!</v>
      </c>
      <c r="AH326" t="e">
        <f t="shared" ref="AH326:AH389" si="136">IMDIV(IMPRODUCT(AE326,AF326),AG326)</f>
        <v>#DIV/0!</v>
      </c>
      <c r="AI326" t="e">
        <f t="shared" ref="AI326:AI389" si="137">20*LOG10(IMABS(AH326))</f>
        <v>#DIV/0!</v>
      </c>
      <c r="AJ326" t="e">
        <f t="shared" ref="AJ326:AJ389" si="138">IMARGUMENT(AH326)*180/PI()</f>
        <v>#DIV/0!</v>
      </c>
      <c r="AK326"/>
      <c r="AL326"/>
      <c r="AM326"/>
      <c r="AN326"/>
    </row>
    <row r="327" spans="1:40" x14ac:dyDescent="0.3">
      <c r="A327"/>
      <c r="B327">
        <f t="shared" si="104"/>
        <v>19300</v>
      </c>
      <c r="C327" s="186" t="str">
        <f t="shared" si="107"/>
        <v>-0.0104743919190817+0.0453994355721744i</v>
      </c>
      <c r="D327" s="158" t="str">
        <f t="shared" si="108"/>
        <v>-2.21239105034463-0.140215470529777i</v>
      </c>
      <c r="E327" t="str">
        <f t="shared" si="109"/>
        <v>24166.55424927-7824.61846818095i</v>
      </c>
      <c r="F327" t="str">
        <f t="shared" si="110"/>
        <v>0.278098353778043+0.0636884099891018i</v>
      </c>
      <c r="G327" t="str">
        <f t="shared" si="105"/>
        <v>0.278098353778043+0.0636884099891018i</v>
      </c>
      <c r="H327" t="str">
        <f t="shared" si="111"/>
        <v>0.464189917996876+1.27829757269696i</v>
      </c>
      <c r="I327" t="str">
        <f t="shared" si="112"/>
        <v>75.7909227678538i</v>
      </c>
      <c r="J327" t="str">
        <f t="shared" si="106"/>
        <v>-0.42273930108101+16.1615351055408i</v>
      </c>
      <c r="K327" t="str">
        <f t="shared" si="113"/>
        <v>4.68638046708124-0.12258224174351i</v>
      </c>
      <c r="L327" t="str">
        <f t="shared" si="114"/>
        <v>0.828947152576664-0.0602985244340787i</v>
      </c>
      <c r="M327" t="str">
        <f t="shared" si="115"/>
        <v>5.5153276196579-0.182880766177589i</v>
      </c>
      <c r="N327" t="str">
        <f t="shared" si="116"/>
        <v>-0.246723725512973i</v>
      </c>
      <c r="O327" t="str">
        <f t="shared" si="117"/>
        <v>0.969717783404277-0.244228214073426i</v>
      </c>
      <c r="P327" t="str">
        <f t="shared" si="118"/>
        <v>0.0302822165957231+0.244228214073426i</v>
      </c>
      <c r="Q327" t="str">
        <f t="shared" si="119"/>
        <v>-0.0302822165957231+0.00249551143954702i</v>
      </c>
      <c r="R327" t="str">
        <f t="shared" si="120"/>
        <v>-0.333107606712248-8.09252146856342i</v>
      </c>
      <c r="S327" t="str">
        <f t="shared" si="121"/>
        <v>0.0270753059547844i</v>
      </c>
      <c r="T327" t="str">
        <f t="shared" si="122"/>
        <v>0.219107494707016-0.00901899036760011i</v>
      </c>
      <c r="U327" t="e">
        <f t="shared" si="123"/>
        <v>#DIV/0!</v>
      </c>
      <c r="V327" t="str">
        <f t="shared" si="124"/>
        <v>0.0000833333333333333-0.0137439501806473i</v>
      </c>
      <c r="W327" t="e">
        <f t="shared" si="125"/>
        <v>#DIV/0!</v>
      </c>
      <c r="X327" t="e">
        <f t="shared" si="126"/>
        <v>#DIV/0!</v>
      </c>
      <c r="Y327" t="str">
        <f t="shared" si="127"/>
        <v>0.00096+0.0824605239714249i</v>
      </c>
      <c r="Z327" t="e">
        <f t="shared" si="128"/>
        <v>#DIV/0!</v>
      </c>
      <c r="AA327" t="e">
        <f t="shared" si="129"/>
        <v>#DIV/0!</v>
      </c>
      <c r="AB327" t="str">
        <f t="shared" si="130"/>
        <v>0.125030427466462-0.00514655248322201i</v>
      </c>
      <c r="AC327" t="str">
        <f t="shared" si="131"/>
        <v>1.68864256444211-0.0512505834273113i</v>
      </c>
      <c r="AD327" t="str">
        <f t="shared" si="132"/>
        <v>0.0740662479213783-0.000799822350460355i</v>
      </c>
      <c r="AE327" t="e">
        <f t="shared" si="133"/>
        <v>#DIV/0!</v>
      </c>
      <c r="AF327" t="str">
        <f t="shared" si="134"/>
        <v>-2.67658096834151-1.41851304322674i</v>
      </c>
      <c r="AG327" t="e">
        <f t="shared" si="135"/>
        <v>#DIV/0!</v>
      </c>
      <c r="AH327" t="e">
        <f t="shared" si="136"/>
        <v>#DIV/0!</v>
      </c>
      <c r="AI327" t="e">
        <f t="shared" si="137"/>
        <v>#DIV/0!</v>
      </c>
      <c r="AJ327" t="e">
        <f t="shared" si="138"/>
        <v>#DIV/0!</v>
      </c>
      <c r="AK327"/>
      <c r="AL327"/>
      <c r="AM327"/>
      <c r="AN327"/>
    </row>
    <row r="328" spans="1:40" x14ac:dyDescent="0.3">
      <c r="A328"/>
      <c r="B328">
        <f t="shared" si="104"/>
        <v>19400</v>
      </c>
      <c r="C328" s="186" t="str">
        <f t="shared" si="107"/>
        <v>-0.0104728177143794+0.0451748307656627i</v>
      </c>
      <c r="D328" s="158" t="str">
        <f t="shared" si="108"/>
        <v>-2.21282304353113-0.144427998025171i</v>
      </c>
      <c r="E328" t="str">
        <f t="shared" si="109"/>
        <v>24142.7538905969-7857.41455295598i</v>
      </c>
      <c r="F328" t="str">
        <f t="shared" si="110"/>
        <v>0.278156274920116+0.064013265290685i</v>
      </c>
      <c r="G328" t="str">
        <f t="shared" si="105"/>
        <v>0.278156274920116+0.064013265290685i</v>
      </c>
      <c r="H328" t="str">
        <f t="shared" si="111"/>
        <v>0.466374030364189+1.2842531173349i</v>
      </c>
      <c r="I328" t="str">
        <f t="shared" si="112"/>
        <v>76.1836218495525i</v>
      </c>
      <c r="J328" t="str">
        <f t="shared" si="106"/>
        <v>-0.43752090889647+16.2452736294036i</v>
      </c>
      <c r="K328" t="str">
        <f t="shared" si="113"/>
        <v>4.68618777156882-0.126209332009361i</v>
      </c>
      <c r="L328" t="str">
        <f t="shared" si="114"/>
        <v>0.828901824508129-0.0606076377244265i</v>
      </c>
      <c r="M328" t="str">
        <f t="shared" si="115"/>
        <v>5.51508959607695-0.186816969733787i</v>
      </c>
      <c r="N328" t="str">
        <f t="shared" si="116"/>
        <v>-0.24800208678506i</v>
      </c>
      <c r="O328" t="str">
        <f t="shared" si="117"/>
        <v>0.969404779238942-0.245467663835176i</v>
      </c>
      <c r="P328" t="str">
        <f t="shared" si="118"/>
        <v>0.030595220761058+0.245467663835176i</v>
      </c>
      <c r="Q328" t="str">
        <f t="shared" si="119"/>
        <v>-0.030595220761058+0.00253442294988401i</v>
      </c>
      <c r="R328" t="str">
        <f t="shared" si="120"/>
        <v>-0.333105258652446-8.05066567001016i</v>
      </c>
      <c r="S328" t="str">
        <f t="shared" si="121"/>
        <v>0.0272155925141356i</v>
      </c>
      <c r="T328" t="str">
        <f t="shared" si="122"/>
        <v>0.219103636342537-0.00906565698380071i</v>
      </c>
      <c r="U328" t="e">
        <f t="shared" si="123"/>
        <v>#DIV/0!</v>
      </c>
      <c r="V328" t="str">
        <f t="shared" si="124"/>
        <v>0.0000833333333333333-0.0136731050766233i</v>
      </c>
      <c r="W328" t="e">
        <f t="shared" si="125"/>
        <v>#DIV/0!</v>
      </c>
      <c r="X328" t="e">
        <f t="shared" si="126"/>
        <v>#DIV/0!</v>
      </c>
      <c r="Y328" t="str">
        <f t="shared" si="127"/>
        <v>0.00096+0.0828877805723131i</v>
      </c>
      <c r="Z328" t="e">
        <f t="shared" si="128"/>
        <v>#DIV/0!</v>
      </c>
      <c r="AA328" t="e">
        <f t="shared" si="129"/>
        <v>#DIV/0!</v>
      </c>
      <c r="AB328" t="str">
        <f t="shared" si="130"/>
        <v>0.125028225748256-0.00517318209249109i</v>
      </c>
      <c r="AC328" t="str">
        <f t="shared" si="131"/>
        <v>1.68857542883777-0.0518879570023902i</v>
      </c>
      <c r="AD328" t="str">
        <f t="shared" si="132"/>
        <v>0.0740678157246066-0.000787619215700146i</v>
      </c>
      <c r="AE328" t="e">
        <f t="shared" si="133"/>
        <v>#DIV/0!</v>
      </c>
      <c r="AF328" t="str">
        <f t="shared" si="134"/>
        <v>-2.67919707389532-1.42868111536007i</v>
      </c>
      <c r="AG328" t="e">
        <f t="shared" si="135"/>
        <v>#DIV/0!</v>
      </c>
      <c r="AH328" t="e">
        <f t="shared" si="136"/>
        <v>#DIV/0!</v>
      </c>
      <c r="AI328" t="e">
        <f t="shared" si="137"/>
        <v>#DIV/0!</v>
      </c>
      <c r="AJ328" t="e">
        <f t="shared" si="138"/>
        <v>#DIV/0!</v>
      </c>
      <c r="AK328"/>
      <c r="AL328"/>
      <c r="AM328"/>
      <c r="AN328"/>
    </row>
    <row r="329" spans="1:40" x14ac:dyDescent="0.3">
      <c r="A329"/>
      <c r="B329">
        <f t="shared" si="104"/>
        <v>19500</v>
      </c>
      <c r="C329" s="186" t="str">
        <f t="shared" si="107"/>
        <v>-0.0104712506800806+0.0449525764558601i</v>
      </c>
      <c r="D329" s="158" t="str">
        <f t="shared" si="108"/>
        <v>-2.21325731477985-0.148621900911037i</v>
      </c>
      <c r="E329" t="str">
        <f t="shared" si="109"/>
        <v>24118.877729389-7890.10598467917i</v>
      </c>
      <c r="F329" t="str">
        <f t="shared" si="110"/>
        <v>0.278214486030334+0.0643380417920823i</v>
      </c>
      <c r="G329" t="str">
        <f t="shared" si="105"/>
        <v>0.278214486030334+0.0643380417920823i</v>
      </c>
      <c r="H329" t="str">
        <f t="shared" si="111"/>
        <v>0.468564807027523+1.29020037907969i</v>
      </c>
      <c r="I329" t="str">
        <f t="shared" si="112"/>
        <v>76.5763209312512i</v>
      </c>
      <c r="J329" t="str">
        <f t="shared" si="106"/>
        <v>-0.45237890745001+16.3290121532665i</v>
      </c>
      <c r="K329" t="str">
        <f t="shared" si="113"/>
        <v>4.68599031487572-0.129820662699473i</v>
      </c>
      <c r="L329" t="str">
        <f t="shared" si="114"/>
        <v>0.828856267181443-0.0609166999974573i</v>
      </c>
      <c r="M329" t="str">
        <f t="shared" si="115"/>
        <v>5.51484658205716-0.19073736269693i</v>
      </c>
      <c r="N329" t="str">
        <f t="shared" si="116"/>
        <v>-0.249280448057148i</v>
      </c>
      <c r="O329" t="str">
        <f t="shared" si="117"/>
        <v>0.96909019086522-0.246706712451874i</v>
      </c>
      <c r="P329" t="str">
        <f t="shared" si="118"/>
        <v>0.03090980913478+0.246706712451874i</v>
      </c>
      <c r="Q329" t="str">
        <f t="shared" si="119"/>
        <v>-0.03090980913478+0.00257373560527399i</v>
      </c>
      <c r="R329" t="str">
        <f t="shared" si="120"/>
        <v>-0.333102898398593-8.00923843179417i</v>
      </c>
      <c r="S329" t="str">
        <f t="shared" si="121"/>
        <v>0.0273558790734867i</v>
      </c>
      <c r="T329" t="str">
        <f t="shared" si="122"/>
        <v>0.219099758010884-0.00911232260761984i</v>
      </c>
      <c r="U329" t="e">
        <f t="shared" si="123"/>
        <v>#DIV/0!</v>
      </c>
      <c r="V329" t="str">
        <f t="shared" si="124"/>
        <v>0.0000833333333333333-0.0136029865890509i</v>
      </c>
      <c r="W329" t="e">
        <f t="shared" si="125"/>
        <v>#DIV/0!</v>
      </c>
      <c r="X329" t="e">
        <f t="shared" si="126"/>
        <v>#DIV/0!</v>
      </c>
      <c r="Y329" t="str">
        <f t="shared" si="127"/>
        <v>0.00096+0.0833150371732013i</v>
      </c>
      <c r="Z329" t="e">
        <f t="shared" si="128"/>
        <v>#DIV/0!</v>
      </c>
      <c r="AA329" t="e">
        <f t="shared" si="129"/>
        <v>#DIV/0!</v>
      </c>
      <c r="AB329" t="str">
        <f t="shared" si="130"/>
        <v>0.12502601263608-0.00519981113547246i</v>
      </c>
      <c r="AC329" t="str">
        <f t="shared" si="131"/>
        <v>1.68850748019182-0.052523292586522i</v>
      </c>
      <c r="AD329" t="str">
        <f t="shared" si="132"/>
        <v>0.0740694051155427-0.00077550269349735i</v>
      </c>
      <c r="AE329" t="e">
        <f t="shared" si="133"/>
        <v>#DIV/0!</v>
      </c>
      <c r="AF329" t="str">
        <f t="shared" si="134"/>
        <v>-2.68182212180737-1.43882227999073i</v>
      </c>
      <c r="AG329" t="e">
        <f t="shared" si="135"/>
        <v>#DIV/0!</v>
      </c>
      <c r="AH329" t="e">
        <f t="shared" si="136"/>
        <v>#DIV/0!</v>
      </c>
      <c r="AI329" t="e">
        <f t="shared" si="137"/>
        <v>#DIV/0!</v>
      </c>
      <c r="AJ329" t="e">
        <f t="shared" si="138"/>
        <v>#DIV/0!</v>
      </c>
      <c r="AK329"/>
      <c r="AL329"/>
      <c r="AM329"/>
      <c r="AN329"/>
    </row>
    <row r="330" spans="1:40" x14ac:dyDescent="0.3">
      <c r="A330"/>
      <c r="B330">
        <f t="shared" si="104"/>
        <v>19600</v>
      </c>
      <c r="C330" s="186" t="str">
        <f t="shared" si="107"/>
        <v>-0.0104696905872241+0.044732636643217i</v>
      </c>
      <c r="D330" s="158" t="str">
        <f t="shared" si="108"/>
        <v>-2.21369386124254-0.152797452233218i</v>
      </c>
      <c r="E330" t="str">
        <f t="shared" si="109"/>
        <v>24094.9263541609-7922.69257535965i</v>
      </c>
      <c r="F330" t="str">
        <f t="shared" si="110"/>
        <v>0.278272986966151+0.0646627391084194i</v>
      </c>
      <c r="G330" t="str">
        <f t="shared" si="105"/>
        <v>0.278272986966151+0.0646627391084194i</v>
      </c>
      <c r="H330" t="str">
        <f t="shared" si="111"/>
        <v>0.470762199153981+1.29613935612505i</v>
      </c>
      <c r="I330" t="str">
        <f t="shared" si="112"/>
        <v>76.9690200129499i</v>
      </c>
      <c r="J330" t="str">
        <f t="shared" si="106"/>
        <v>-0.4673132967416+16.4127506771294i</v>
      </c>
      <c r="K330" t="str">
        <f t="shared" si="113"/>
        <v>4.68578815578298-0.133416461017896i</v>
      </c>
      <c r="L330" t="str">
        <f t="shared" si="114"/>
        <v>0.828810480673022-0.0612257109995961i</v>
      </c>
      <c r="M330" t="str">
        <f t="shared" si="115"/>
        <v>5.514598636456-0.194642172017492i</v>
      </c>
      <c r="N330" t="str">
        <f t="shared" si="116"/>
        <v>-0.250558809329236i</v>
      </c>
      <c r="O330" t="str">
        <f t="shared" si="117"/>
        <v>0.968774018797215-0.247945357898656i</v>
      </c>
      <c r="P330" t="str">
        <f t="shared" si="118"/>
        <v>0.031225981202785+0.247945357898656i</v>
      </c>
      <c r="Q330" t="str">
        <f t="shared" si="119"/>
        <v>-0.031225981202785+0.00261345143058003i</v>
      </c>
      <c r="R330" t="str">
        <f t="shared" si="120"/>
        <v>-0.333100525949519-7.96823319430341i</v>
      </c>
      <c r="S330" t="str">
        <f t="shared" si="121"/>
        <v>0.027496165632838i</v>
      </c>
      <c r="T330" t="str">
        <f t="shared" si="122"/>
        <v>0.219095859711644-0.00915898723389343i</v>
      </c>
      <c r="U330" t="e">
        <f t="shared" si="123"/>
        <v>#DIV/0!</v>
      </c>
      <c r="V330" t="str">
        <f t="shared" si="124"/>
        <v>0.0000833333333333333-0.0135335835962496i</v>
      </c>
      <c r="W330" t="e">
        <f t="shared" si="125"/>
        <v>#DIV/0!</v>
      </c>
      <c r="X330" t="e">
        <f t="shared" si="126"/>
        <v>#DIV/0!</v>
      </c>
      <c r="Y330" t="str">
        <f t="shared" si="127"/>
        <v>0.00096+0.0837422937740895i</v>
      </c>
      <c r="Z330" t="e">
        <f t="shared" si="128"/>
        <v>#DIV/0!</v>
      </c>
      <c r="AA330" t="e">
        <f t="shared" si="129"/>
        <v>#DIV/0!</v>
      </c>
      <c r="AB330" t="str">
        <f t="shared" si="130"/>
        <v>0.125023788129698-0.00522643960921934i</v>
      </c>
      <c r="AC330" t="str">
        <f t="shared" si="131"/>
        <v>1.68843872598714-0.0531566184179398i</v>
      </c>
      <c r="AD330" t="str">
        <f t="shared" si="132"/>
        <v>0.0740710158853326-0.000763471520839409i</v>
      </c>
      <c r="AE330" t="e">
        <f t="shared" si="133"/>
        <v>#DIV/0!</v>
      </c>
      <c r="AF330" t="str">
        <f t="shared" si="134"/>
        <v>-2.68445606039652-1.44893680835827i</v>
      </c>
      <c r="AG330" t="e">
        <f t="shared" si="135"/>
        <v>#DIV/0!</v>
      </c>
      <c r="AH330" t="e">
        <f t="shared" si="136"/>
        <v>#DIV/0!</v>
      </c>
      <c r="AI330" t="e">
        <f t="shared" si="137"/>
        <v>#DIV/0!</v>
      </c>
      <c r="AJ330" t="e">
        <f t="shared" si="138"/>
        <v>#DIV/0!</v>
      </c>
      <c r="AK330"/>
      <c r="AL330"/>
      <c r="AM330"/>
      <c r="AN330"/>
    </row>
    <row r="331" spans="1:40" x14ac:dyDescent="0.3">
      <c r="A331"/>
      <c r="B331">
        <f t="shared" si="104"/>
        <v>19700</v>
      </c>
      <c r="C331" s="186" t="str">
        <f t="shared" si="107"/>
        <v>-0.0104681372127071+0.0445149760590231i</v>
      </c>
      <c r="D331" s="158" t="str">
        <f t="shared" si="108"/>
        <v>-2.21413268011077-0.15695491943692i</v>
      </c>
      <c r="E331" t="str">
        <f t="shared" si="109"/>
        <v>24070.900353388-7955.17414094273i</v>
      </c>
      <c r="F331" t="str">
        <f t="shared" si="110"/>
        <v>0.27833177758435+0.0649873568551431i</v>
      </c>
      <c r="G331" t="str">
        <f t="shared" si="105"/>
        <v>0.27833177758435+0.0649873568551431i</v>
      </c>
      <c r="H331" t="str">
        <f t="shared" si="111"/>
        <v>0.472966158088947+1.30207004701477i</v>
      </c>
      <c r="I331" t="str">
        <f t="shared" si="112"/>
        <v>77.3617190946487i</v>
      </c>
      <c r="J331" t="str">
        <f t="shared" si="106"/>
        <v>-0.48232407677126+16.4964892009923i</v>
      </c>
      <c r="K331" t="str">
        <f t="shared" si="113"/>
        <v>4.68558135162271-0.136996949594712i</v>
      </c>
      <c r="L331" t="str">
        <f t="shared" si="114"/>
        <v>0.828764465059654-0.0615346704774109i</v>
      </c>
      <c r="M331" t="str">
        <f t="shared" si="115"/>
        <v>5.51434581668236-0.198531620072123i</v>
      </c>
      <c r="N331" t="str">
        <f t="shared" si="116"/>
        <v>-0.251837170601324i</v>
      </c>
      <c r="O331" t="str">
        <f t="shared" si="117"/>
        <v>0.968456263551618-0.24918359815132i</v>
      </c>
      <c r="P331" t="str">
        <f t="shared" si="118"/>
        <v>0.031543736448382+0.24918359815132i</v>
      </c>
      <c r="Q331" t="str">
        <f t="shared" si="119"/>
        <v>-0.031543736448382+0.002653572450004i</v>
      </c>
      <c r="R331" t="str">
        <f t="shared" si="120"/>
        <v>-0.333098141304688-7.92764353111569i</v>
      </c>
      <c r="S331" t="str">
        <f t="shared" si="121"/>
        <v>0.0276364521921893i</v>
      </c>
      <c r="T331" t="str">
        <f t="shared" si="122"/>
        <v>0.219091941444398-0.00920565085747413i</v>
      </c>
      <c r="U331" t="e">
        <f t="shared" si="123"/>
        <v>#DIV/0!</v>
      </c>
      <c r="V331" t="str">
        <f t="shared" si="124"/>
        <v>0.0000833333333333333-0.01346488520236i</v>
      </c>
      <c r="W331" t="e">
        <f t="shared" si="125"/>
        <v>#DIV/0!</v>
      </c>
      <c r="X331" t="e">
        <f t="shared" si="126"/>
        <v>#DIV/0!</v>
      </c>
      <c r="Y331" t="str">
        <f t="shared" si="127"/>
        <v>0.00096+0.0841695503749777i</v>
      </c>
      <c r="Z331" t="e">
        <f t="shared" si="128"/>
        <v>#DIV/0!</v>
      </c>
      <c r="AA331" t="e">
        <f t="shared" si="129"/>
        <v>#DIV/0!</v>
      </c>
      <c r="AB331" t="str">
        <f t="shared" si="130"/>
        <v>0.125021552228871-0.00525306751079446i</v>
      </c>
      <c r="AC331" t="str">
        <f t="shared" si="131"/>
        <v>1.68836917352514-0.0537879621608287i</v>
      </c>
      <c r="AD331" t="str">
        <f t="shared" si="132"/>
        <v>0.0740726478303292-0.000751524460432485i</v>
      </c>
      <c r="AE331" t="e">
        <f t="shared" si="133"/>
        <v>#DIV/0!</v>
      </c>
      <c r="AF331" t="str">
        <f t="shared" si="134"/>
        <v>-2.68709883819972-1.45902496645169i</v>
      </c>
      <c r="AG331" t="e">
        <f t="shared" si="135"/>
        <v>#DIV/0!</v>
      </c>
      <c r="AH331" t="e">
        <f t="shared" si="136"/>
        <v>#DIV/0!</v>
      </c>
      <c r="AI331" t="e">
        <f t="shared" si="137"/>
        <v>#DIV/0!</v>
      </c>
      <c r="AJ331" t="e">
        <f t="shared" si="138"/>
        <v>#DIV/0!</v>
      </c>
      <c r="AK331"/>
      <c r="AL331"/>
      <c r="AM331"/>
      <c r="AN331"/>
    </row>
    <row r="332" spans="1:40" x14ac:dyDescent="0.3">
      <c r="A332"/>
      <c r="B332">
        <f t="shared" si="104"/>
        <v>19800</v>
      </c>
      <c r="C332" s="186" t="str">
        <f t="shared" si="107"/>
        <v>-0.0104665903391076+0.0442995601469511i</v>
      </c>
      <c r="D332" s="158" t="str">
        <f t="shared" si="108"/>
        <v>-2.21457376861443-0.16109456450821i</v>
      </c>
      <c r="E332" t="str">
        <f t="shared" si="109"/>
        <v>24046.8003154769-7987.55050129974i</v>
      </c>
      <c r="F332" t="str">
        <f t="shared" si="110"/>
        <v>0.278390857741035+0.065311894648022i</v>
      </c>
      <c r="G332" t="str">
        <f t="shared" si="105"/>
        <v>0.278390857741035+0.065311894648022i</v>
      </c>
      <c r="H332" t="str">
        <f t="shared" si="111"/>
        <v>0.475176635358504+1.30799245063931i</v>
      </c>
      <c r="I332" t="str">
        <f t="shared" si="112"/>
        <v>77.7544181763474i</v>
      </c>
      <c r="J332" t="str">
        <f t="shared" si="106"/>
        <v>-0.49741124753899+16.5802277248553i</v>
      </c>
      <c r="K332" t="str">
        <f t="shared" si="113"/>
        <v>4.68536995832164-0.140562346598941i</v>
      </c>
      <c r="L332" t="str">
        <f t="shared" si="114"/>
        <v>0.8287182204185-0.0618435781776128i</v>
      </c>
      <c r="M332" t="str">
        <f t="shared" si="115"/>
        <v>5.51408817874014-0.202405924776554i</v>
      </c>
      <c r="N332" t="str">
        <f t="shared" si="116"/>
        <v>-0.253115531873412i</v>
      </c>
      <c r="O332" t="str">
        <f t="shared" si="117"/>
        <v>0.968136925647707-0.250421431186324i</v>
      </c>
      <c r="P332" t="str">
        <f t="shared" si="118"/>
        <v>0.031863074352293+0.250421431186324i</v>
      </c>
      <c r="Q332" t="str">
        <f t="shared" si="119"/>
        <v>-0.031863074352293+0.00269410068708803i</v>
      </c>
      <c r="R332" t="str">
        <f t="shared" si="120"/>
        <v>-0.333095744462954-7.88746314563528i</v>
      </c>
      <c r="S332" t="str">
        <f t="shared" si="121"/>
        <v>0.0277767387515404i</v>
      </c>
      <c r="T332" t="str">
        <f t="shared" si="122"/>
        <v>0.219088003208714-0.00925231347319733i</v>
      </c>
      <c r="U332" t="e">
        <f t="shared" si="123"/>
        <v>#DIV/0!</v>
      </c>
      <c r="V332" t="str">
        <f t="shared" si="124"/>
        <v>0.0000833333333333333-0.013396880731641i</v>
      </c>
      <c r="W332" t="e">
        <f t="shared" si="125"/>
        <v>#DIV/0!</v>
      </c>
      <c r="X332" t="e">
        <f t="shared" si="126"/>
        <v>#DIV/0!</v>
      </c>
      <c r="Y332" t="str">
        <f t="shared" si="127"/>
        <v>0.00096+0.084596806975866i</v>
      </c>
      <c r="Z332" t="e">
        <f t="shared" si="128"/>
        <v>#DIV/0!</v>
      </c>
      <c r="AA332" t="e">
        <f t="shared" si="129"/>
        <v>#DIV/0!</v>
      </c>
      <c r="AB332" t="str">
        <f t="shared" si="130"/>
        <v>0.125019304933352-0.00527969483725071i</v>
      </c>
      <c r="AC332" t="str">
        <f t="shared" si="131"/>
        <v>1.68829882993123-0.0544173509193966i</v>
      </c>
      <c r="AD332" t="str">
        <f t="shared" si="132"/>
        <v>0.0740743007519321-0.000739660300051717i</v>
      </c>
      <c r="AE332" t="e">
        <f t="shared" si="133"/>
        <v>#DIV/0!</v>
      </c>
      <c r="AF332" t="str">
        <f t="shared" si="134"/>
        <v>-2.68975040397293-1.46908701514752i</v>
      </c>
      <c r="AG332" t="e">
        <f t="shared" si="135"/>
        <v>#DIV/0!</v>
      </c>
      <c r="AH332" t="e">
        <f t="shared" si="136"/>
        <v>#DIV/0!</v>
      </c>
      <c r="AI332" t="e">
        <f t="shared" si="137"/>
        <v>#DIV/0!</v>
      </c>
      <c r="AJ332" t="e">
        <f t="shared" si="138"/>
        <v>#DIV/0!</v>
      </c>
      <c r="AK332"/>
      <c r="AL332"/>
      <c r="AM332"/>
      <c r="AN332"/>
    </row>
    <row r="333" spans="1:40" x14ac:dyDescent="0.3">
      <c r="A333"/>
      <c r="B333">
        <f t="shared" si="104"/>
        <v>19900</v>
      </c>
      <c r="C333" s="186" t="str">
        <f t="shared" si="107"/>
        <v>-0.0104650497545151+0.0440863550451576i</v>
      </c>
      <c r="D333" s="158" t="str">
        <f t="shared" si="108"/>
        <v>-2.21501712402053-0.165216644111281i</v>
      </c>
      <c r="E333" t="str">
        <f t="shared" si="109"/>
        <v>24022.6268287353-8019.8214802176i</v>
      </c>
      <c r="F333" t="str">
        <f t="shared" si="110"/>
        <v>0.278450227291641+0.0656363521031508i</v>
      </c>
      <c r="G333" t="str">
        <f t="shared" si="105"/>
        <v>0.278450227291641+0.0656363521031508i</v>
      </c>
      <c r="H333" t="str">
        <f t="shared" si="111"/>
        <v>0.477393582671765+1.3139065662325i</v>
      </c>
      <c r="I333" t="str">
        <f t="shared" si="112"/>
        <v>78.1471172580461i</v>
      </c>
      <c r="J333" t="str">
        <f t="shared" si="106"/>
        <v>-0.51257480904478+16.6639662487181i</v>
      </c>
      <c r="K333" t="str">
        <f t="shared" si="113"/>
        <v>4.68515403044332-0.144112865848165i</v>
      </c>
      <c r="L333" t="str">
        <f t="shared" si="114"/>
        <v>0.828671746827091-0.0621524338470573i</v>
      </c>
      <c r="M333" t="str">
        <f t="shared" si="115"/>
        <v>5.51382577727041-0.206265299695222i</v>
      </c>
      <c r="N333" t="str">
        <f t="shared" si="116"/>
        <v>-0.2543938931455i</v>
      </c>
      <c r="O333" t="str">
        <f t="shared" si="117"/>
        <v>0.967816005607345-0.251658854980792i</v>
      </c>
      <c r="P333" t="str">
        <f t="shared" si="118"/>
        <v>0.032183994392655+0.251658854980792i</v>
      </c>
      <c r="Q333" t="str">
        <f t="shared" si="119"/>
        <v>-0.032183994392655+0.00273503816470799i</v>
      </c>
      <c r="R333" t="str">
        <f t="shared" si="120"/>
        <v>-0.333093335423422-7.84768586783082i</v>
      </c>
      <c r="S333" t="str">
        <f t="shared" si="121"/>
        <v>0.0279170253108917i</v>
      </c>
      <c r="T333" t="str">
        <f t="shared" si="122"/>
        <v>0.21908404500416-0.00929897507590501i</v>
      </c>
      <c r="U333" t="e">
        <f t="shared" si="123"/>
        <v>#DIV/0!</v>
      </c>
      <c r="V333" t="str">
        <f t="shared" si="124"/>
        <v>0.0000833333333333333-0.0133295597229393i</v>
      </c>
      <c r="W333" t="e">
        <f t="shared" si="125"/>
        <v>#DIV/0!</v>
      </c>
      <c r="X333" t="e">
        <f t="shared" si="126"/>
        <v>#DIV/0!</v>
      </c>
      <c r="Y333" t="str">
        <f t="shared" si="127"/>
        <v>0.00096+0.0850240635767542i</v>
      </c>
      <c r="Z333" t="e">
        <f t="shared" si="128"/>
        <v>#DIV/0!</v>
      </c>
      <c r="AA333" t="e">
        <f t="shared" si="129"/>
        <v>#DIV/0!</v>
      </c>
      <c r="AB333" t="str">
        <f t="shared" si="130"/>
        <v>0.125017046242894-0.00530632158564475i</v>
      </c>
      <c r="AC333" t="str">
        <f t="shared" si="131"/>
        <v>1.68822770216013-0.0550448112517164i</v>
      </c>
      <c r="AD333" t="str">
        <f t="shared" si="132"/>
        <v>0.0740759744564395-0.00072787785192173i</v>
      </c>
      <c r="AE333" t="e">
        <f t="shared" si="133"/>
        <v>#DIV/0!</v>
      </c>
      <c r="AF333" t="str">
        <f t="shared" si="134"/>
        <v>-2.69241070669229-1.47912321034378i</v>
      </c>
      <c r="AG333" t="e">
        <f t="shared" si="135"/>
        <v>#DIV/0!</v>
      </c>
      <c r="AH333" t="e">
        <f t="shared" si="136"/>
        <v>#DIV/0!</v>
      </c>
      <c r="AI333" t="e">
        <f t="shared" si="137"/>
        <v>#DIV/0!</v>
      </c>
      <c r="AJ333" t="e">
        <f t="shared" si="138"/>
        <v>#DIV/0!</v>
      </c>
      <c r="AK333"/>
      <c r="AL333"/>
      <c r="AM333"/>
      <c r="AN333"/>
    </row>
    <row r="334" spans="1:40" x14ac:dyDescent="0.3">
      <c r="A334"/>
      <c r="B334">
        <f t="shared" si="104"/>
        <v>20000</v>
      </c>
      <c r="C334" s="186" t="str">
        <f t="shared" si="107"/>
        <v>-0.0104635152523644+0.0438753275689215i</v>
      </c>
      <c r="D334" s="158" t="str">
        <f t="shared" si="108"/>
        <v>-2.21546274363191-0.169321409721543i</v>
      </c>
      <c r="E334" t="str">
        <f t="shared" si="109"/>
        <v>23998.3804813435-8051.98690538819i</v>
      </c>
      <c r="F334" t="str">
        <f t="shared" si="110"/>
        <v>0.278509886090929+0.0659607288369489i</v>
      </c>
      <c r="G334" t="str">
        <f t="shared" si="105"/>
        <v>0.278509886090929+0.0659607288369489i</v>
      </c>
      <c r="H334" t="str">
        <f t="shared" si="111"/>
        <v>0.479616951923229+1.31981239336817i</v>
      </c>
      <c r="I334" t="str">
        <f t="shared" si="112"/>
        <v>78.5398163397448i</v>
      </c>
      <c r="J334" t="str">
        <f t="shared" si="106"/>
        <v>-0.52781476128863+16.7477047725811i</v>
      </c>
      <c r="K334" t="str">
        <f t="shared" si="113"/>
        <v>4.68493362122836-0.147648716914934i</v>
      </c>
      <c r="L334" t="str">
        <f t="shared" si="114"/>
        <v>0.828625044363329-0.0624612372327447i</v>
      </c>
      <c r="M334" t="str">
        <f t="shared" si="115"/>
        <v>5.51355866559169-0.210109954147679i</v>
      </c>
      <c r="N334" t="str">
        <f t="shared" si="116"/>
        <v>-0.255672254417588i</v>
      </c>
      <c r="O334" t="str">
        <f t="shared" si="117"/>
        <v>0.967493503954983-0.252895867512518i</v>
      </c>
      <c r="P334" t="str">
        <f t="shared" si="118"/>
        <v>0.032506496045017+0.252895867512518i</v>
      </c>
      <c r="Q334" t="str">
        <f t="shared" si="119"/>
        <v>-0.032506496045017+0.00277638690506998i</v>
      </c>
      <c r="R334" t="str">
        <f t="shared" si="120"/>
        <v>-0.333090914185327-7.80830565107213i</v>
      </c>
      <c r="S334" t="str">
        <f t="shared" si="121"/>
        <v>0.0280573118702428i</v>
      </c>
      <c r="T334" t="str">
        <f t="shared" si="122"/>
        <v>0.21908006683031-0.009345635660442i</v>
      </c>
      <c r="U334" t="e">
        <f t="shared" si="123"/>
        <v>#DIV/0!</v>
      </c>
      <c r="V334" t="str">
        <f t="shared" si="124"/>
        <v>0.0000833333333333333-0.0132629119243246i</v>
      </c>
      <c r="W334" t="e">
        <f t="shared" si="125"/>
        <v>#DIV/0!</v>
      </c>
      <c r="X334" t="e">
        <f t="shared" si="126"/>
        <v>#DIV/0!</v>
      </c>
      <c r="Y334" t="str">
        <f t="shared" si="127"/>
        <v>0.00096+0.0854513201776424i</v>
      </c>
      <c r="Z334" t="e">
        <f t="shared" si="128"/>
        <v>#DIV/0!</v>
      </c>
      <c r="AA334" t="e">
        <f t="shared" si="129"/>
        <v>#DIV/0!</v>
      </c>
      <c r="AB334" t="str">
        <f t="shared" si="130"/>
        <v>0.125014776157256-0.00533294775303485i</v>
      </c>
      <c r="AC334" t="str">
        <f t="shared" si="131"/>
        <v>1.68815579700098-0.0556703691830764i</v>
      </c>
      <c r="AD334" t="str">
        <f t="shared" si="132"/>
        <v>0.0740776687549043-0.000716175952110292i</v>
      </c>
      <c r="AE334" t="e">
        <f t="shared" si="133"/>
        <v>#DIV/0!</v>
      </c>
      <c r="AF334" t="str">
        <f t="shared" si="134"/>
        <v>-2.69507969555514-1.48913380308971i</v>
      </c>
      <c r="AG334" t="e">
        <f t="shared" si="135"/>
        <v>#DIV/0!</v>
      </c>
      <c r="AH334" t="e">
        <f t="shared" si="136"/>
        <v>#DIV/0!</v>
      </c>
      <c r="AI334" t="e">
        <f t="shared" si="137"/>
        <v>#DIV/0!</v>
      </c>
      <c r="AJ334" t="e">
        <f t="shared" si="138"/>
        <v>#DIV/0!</v>
      </c>
      <c r="AK334"/>
      <c r="AL334"/>
      <c r="AM334"/>
      <c r="AN334"/>
    </row>
    <row r="335" spans="1:40" x14ac:dyDescent="0.3">
      <c r="A335"/>
      <c r="B335">
        <f t="shared" si="104"/>
        <v>20100</v>
      </c>
      <c r="C335" s="186" t="str">
        <f t="shared" si="107"/>
        <v>-0.010461986631278+0.0436664451938017i</v>
      </c>
      <c r="D335" s="158" t="str">
        <f t="shared" si="108"/>
        <v>-2.21591062478604-0.173409107754768i</v>
      </c>
      <c r="E335" t="str">
        <f t="shared" si="109"/>
        <v>23974.0618613249-8084.04660839743i</v>
      </c>
      <c r="F335" t="str">
        <f t="shared" si="110"/>
        <v>0.278569833992988+0.0662850244661628i</v>
      </c>
      <c r="G335" t="str">
        <f t="shared" si="105"/>
        <v>0.278569833992988+0.0662850244661628i</v>
      </c>
      <c r="H335" t="str">
        <f t="shared" si="111"/>
        <v>0.481846695195058+1.32570993195681i</v>
      </c>
      <c r="I335" t="str">
        <f t="shared" si="112"/>
        <v>78.9325154214435i</v>
      </c>
      <c r="J335" t="str">
        <f t="shared" si="106"/>
        <v>-0.54313110427055+16.8314432964439i</v>
      </c>
      <c r="K335" t="str">
        <f t="shared" si="113"/>
        <v>4.68470878263402-0.151170105230104i</v>
      </c>
      <c r="L335" t="str">
        <f t="shared" si="114"/>
        <v>0.828578113105484-0.0627699880818208i</v>
      </c>
      <c r="M335" t="str">
        <f t="shared" si="115"/>
        <v>5.5132868957395-0.213940093311925i</v>
      </c>
      <c r="N335" t="str">
        <f t="shared" si="116"/>
        <v>-0.256950615689676i</v>
      </c>
      <c r="O335" t="str">
        <f t="shared" si="117"/>
        <v>0.967169421217656-0.254132466759965i</v>
      </c>
      <c r="P335" t="str">
        <f t="shared" si="118"/>
        <v>0.032830578782344+0.254132466759965i</v>
      </c>
      <c r="Q335" t="str">
        <f t="shared" si="119"/>
        <v>-0.032830578782344+0.002818148929711i</v>
      </c>
      <c r="R335" t="str">
        <f t="shared" si="120"/>
        <v>-0.333088480747216-7.7693165690596i</v>
      </c>
      <c r="S335" t="str">
        <f t="shared" si="121"/>
        <v>0.0281975984295941i</v>
      </c>
      <c r="T335" t="str">
        <f t="shared" si="122"/>
        <v>0.219076068686734-0.00939229522163358i</v>
      </c>
      <c r="U335" t="e">
        <f t="shared" si="123"/>
        <v>#DIV/0!</v>
      </c>
      <c r="V335" t="str">
        <f t="shared" si="124"/>
        <v>0.0000833333333333333-0.0131969272878852i</v>
      </c>
      <c r="W335" t="e">
        <f t="shared" si="125"/>
        <v>#DIV/0!</v>
      </c>
      <c r="X335" t="e">
        <f t="shared" si="126"/>
        <v>#DIV/0!</v>
      </c>
      <c r="Y335" t="str">
        <f t="shared" si="127"/>
        <v>0.00096+0.0858785767785306i</v>
      </c>
      <c r="Z335" t="e">
        <f t="shared" si="128"/>
        <v>#DIV/0!</v>
      </c>
      <c r="AA335" t="e">
        <f t="shared" si="129"/>
        <v>#DIV/0!</v>
      </c>
      <c r="AB335" t="str">
        <f t="shared" si="130"/>
        <v>0.125012494676191-0.00535957333646814i</v>
      </c>
      <c r="AC335" t="str">
        <f t="shared" si="131"/>
        <v>1.68808312108223-0.0562940502188855i</v>
      </c>
      <c r="AD335" t="str">
        <f t="shared" si="132"/>
        <v>0.0740793834629871-0.000704553459936369i</v>
      </c>
      <c r="AE335" t="e">
        <f t="shared" si="133"/>
        <v>#DIV/0!</v>
      </c>
      <c r="AF335" t="str">
        <f t="shared" si="134"/>
        <v>-2.6977573199811-1.49911903971158i</v>
      </c>
      <c r="AG335" t="e">
        <f t="shared" si="135"/>
        <v>#DIV/0!</v>
      </c>
      <c r="AH335" t="e">
        <f t="shared" si="136"/>
        <v>#DIV/0!</v>
      </c>
      <c r="AI335" t="e">
        <f t="shared" si="137"/>
        <v>#DIV/0!</v>
      </c>
      <c r="AJ335" t="e">
        <f t="shared" si="138"/>
        <v>#DIV/0!</v>
      </c>
      <c r="AK335"/>
      <c r="AL335"/>
      <c r="AM335"/>
      <c r="AN335"/>
    </row>
    <row r="336" spans="1:40" x14ac:dyDescent="0.3">
      <c r="A336"/>
      <c r="B336">
        <f t="shared" si="104"/>
        <v>20200</v>
      </c>
      <c r="C336" s="186" t="str">
        <f t="shared" si="107"/>
        <v>-0.010460463694912+0.0434596760392926i</v>
      </c>
      <c r="D336" s="158" t="str">
        <f t="shared" si="108"/>
        <v>-2.21636076485383-0.177479979692415i</v>
      </c>
      <c r="E336" t="str">
        <f t="shared" si="109"/>
        <v>23949.6715565171-8116.00042471425i</v>
      </c>
      <c r="F336" t="str">
        <f t="shared" si="110"/>
        <v>0.278630070851239+0.0666092386078685i</v>
      </c>
      <c r="G336" t="str">
        <f t="shared" si="105"/>
        <v>0.278630070851239+0.0666092386078685i</v>
      </c>
      <c r="H336" t="str">
        <f t="shared" si="111"/>
        <v>0.484082764759264+1.33159918224217i</v>
      </c>
      <c r="I336" t="str">
        <f t="shared" si="112"/>
        <v>79.3252145031423i</v>
      </c>
      <c r="J336" t="str">
        <f t="shared" si="106"/>
        <v>-0.55852383799053+16.9151818203069i</v>
      </c>
      <c r="K336" t="str">
        <f t="shared" si="113"/>
        <v>4.68447956537165-0.154677232183137i</v>
      </c>
      <c r="L336" t="str">
        <f t="shared" si="114"/>
        <v>0.8285309531322-0.0630786861415774i</v>
      </c>
      <c r="M336" t="str">
        <f t="shared" si="115"/>
        <v>5.51301051850385-0.217755918324714i</v>
      </c>
      <c r="N336" t="str">
        <f t="shared" si="116"/>
        <v>-0.258228976961764i</v>
      </c>
      <c r="O336" t="str">
        <f t="shared" si="117"/>
        <v>0.966843757924981-0.255368650702275i</v>
      </c>
      <c r="P336" t="str">
        <f t="shared" si="118"/>
        <v>0.033156242075019+0.255368650702275i</v>
      </c>
      <c r="Q336" t="str">
        <f t="shared" si="119"/>
        <v>-0.033156242075019+0.00286032625948901i</v>
      </c>
      <c r="R336" t="str">
        <f t="shared" si="120"/>
        <v>-0.333086035108573-7.73071281284576i</v>
      </c>
      <c r="S336" t="str">
        <f t="shared" si="121"/>
        <v>0.0283378849889453i</v>
      </c>
      <c r="T336" t="str">
        <f t="shared" si="122"/>
        <v>0.219072050572989-0.00943895375433054i</v>
      </c>
      <c r="U336" t="e">
        <f t="shared" si="123"/>
        <v>#DIV/0!</v>
      </c>
      <c r="V336" t="str">
        <f t="shared" si="124"/>
        <v>0.0000833333333333333-0.0131315959646778i</v>
      </c>
      <c r="W336" t="e">
        <f t="shared" si="125"/>
        <v>#DIV/0!</v>
      </c>
      <c r="X336" t="e">
        <f t="shared" si="126"/>
        <v>#DIV/0!</v>
      </c>
      <c r="Y336" t="str">
        <f t="shared" si="127"/>
        <v>0.00096+0.0863058333794188i</v>
      </c>
      <c r="Z336" t="e">
        <f t="shared" si="128"/>
        <v>#DIV/0!</v>
      </c>
      <c r="AA336" t="e">
        <f t="shared" si="129"/>
        <v>#DIV/0!</v>
      </c>
      <c r="AB336" t="str">
        <f t="shared" si="130"/>
        <v>0.125010201799447-0.0053861983330063i</v>
      </c>
      <c r="AC336" t="str">
        <f t="shared" si="131"/>
        <v>1.68800968087636-0.056915879357408i</v>
      </c>
      <c r="AD336" t="str">
        <f t="shared" si="132"/>
        <v>0.0740811184008219-0.00069300925740896i</v>
      </c>
      <c r="AE336" t="e">
        <f t="shared" si="133"/>
        <v>#DIV/0!</v>
      </c>
      <c r="AF336" t="str">
        <f t="shared" si="134"/>
        <v>-2.70044352961309-1.50907916193458i</v>
      </c>
      <c r="AG336" t="e">
        <f t="shared" si="135"/>
        <v>#DIV/0!</v>
      </c>
      <c r="AH336" t="e">
        <f t="shared" si="136"/>
        <v>#DIV/0!</v>
      </c>
      <c r="AI336" t="e">
        <f t="shared" si="137"/>
        <v>#DIV/0!</v>
      </c>
      <c r="AJ336" t="e">
        <f t="shared" si="138"/>
        <v>#DIV/0!</v>
      </c>
      <c r="AK336"/>
      <c r="AL336"/>
      <c r="AM336"/>
      <c r="AN336"/>
    </row>
    <row r="337" spans="1:40" x14ac:dyDescent="0.3">
      <c r="A337"/>
      <c r="B337">
        <f t="shared" si="104"/>
        <v>20300</v>
      </c>
      <c r="C337" s="186" t="str">
        <f t="shared" si="107"/>
        <v>-0.0104589462518082+0.0432549888529636i</v>
      </c>
      <c r="D337" s="158" t="str">
        <f t="shared" si="108"/>
        <v>-2.21681316123849-0.181534262203225i</v>
      </c>
      <c r="E337" t="str">
        <f t="shared" si="109"/>
        <v>23925.2101545435-8147.84819367917i</v>
      </c>
      <c r="F337" t="str">
        <f t="shared" si="110"/>
        <v>0.27869059651843+0.0669333708794712i</v>
      </c>
      <c r="G337" t="str">
        <f t="shared" si="105"/>
        <v>0.27869059651843+0.0669333708794712i</v>
      </c>
      <c r="H337" t="str">
        <f t="shared" si="111"/>
        <v>0.4863251130799+1.33748014479797i</v>
      </c>
      <c r="I337" t="str">
        <f t="shared" si="112"/>
        <v>79.717913584841i</v>
      </c>
      <c r="J337" t="str">
        <f t="shared" si="106"/>
        <v>-0.57399296244858+16.9989203441698i</v>
      </c>
      <c r="K337" t="str">
        <f t="shared" si="113"/>
        <v>4.68424601894359-0.158170295219576i</v>
      </c>
      <c r="L337" t="str">
        <f t="shared" si="114"/>
        <v>0.828483564522489-0.0633873311594535i</v>
      </c>
      <c r="M337" t="str">
        <f t="shared" si="115"/>
        <v>5.51272958346608-0.22155762637903i</v>
      </c>
      <c r="N337" t="str">
        <f t="shared" si="116"/>
        <v>-0.259507338233852i</v>
      </c>
      <c r="O337" t="str">
        <f t="shared" si="117"/>
        <v>0.96651651460916-0.256604417319268i</v>
      </c>
      <c r="P337" t="str">
        <f t="shared" si="118"/>
        <v>0.03348348539084+0.256604417319268i</v>
      </c>
      <c r="Q337" t="str">
        <f t="shared" si="119"/>
        <v>-0.03348348539084+0.00290292091458405i</v>
      </c>
      <c r="R337" t="str">
        <f t="shared" si="120"/>
        <v>-0.333083577268596-7.69248868794551i</v>
      </c>
      <c r="S337" t="str">
        <f t="shared" si="121"/>
        <v>0.0284781715482965i</v>
      </c>
      <c r="T337" t="str">
        <f t="shared" si="122"/>
        <v>0.219068012488642-0.00948561125337535i</v>
      </c>
      <c r="U337" t="e">
        <f t="shared" si="123"/>
        <v>#DIV/0!</v>
      </c>
      <c r="V337" t="str">
        <f t="shared" si="124"/>
        <v>0.0000833333333333333-0.0130669082998272i</v>
      </c>
      <c r="W337" t="e">
        <f t="shared" si="125"/>
        <v>#DIV/0!</v>
      </c>
      <c r="X337" t="e">
        <f t="shared" si="126"/>
        <v>#DIV/0!</v>
      </c>
      <c r="Y337" t="str">
        <f t="shared" si="127"/>
        <v>0.00096+0.086733089980307i</v>
      </c>
      <c r="Z337" t="e">
        <f t="shared" si="128"/>
        <v>#DIV/0!</v>
      </c>
      <c r="AA337" t="e">
        <f t="shared" si="129"/>
        <v>#DIV/0!</v>
      </c>
      <c r="AB337" t="str">
        <f t="shared" si="130"/>
        <v>0.125007897526776-0.00541282273970625i</v>
      </c>
      <c r="AC337" t="str">
        <f t="shared" si="131"/>
        <v>1.68793548270453-0.0575358811019021i</v>
      </c>
      <c r="AD337" t="str">
        <f t="shared" si="132"/>
        <v>0.0740828733928869-0.000681542248666158i</v>
      </c>
      <c r="AE337" t="e">
        <f t="shared" si="133"/>
        <v>#DIV/0!</v>
      </c>
      <c r="AF337" t="str">
        <f t="shared" si="134"/>
        <v>-2.70313827431839-1.5190144070012i</v>
      </c>
      <c r="AG337" t="e">
        <f t="shared" si="135"/>
        <v>#DIV/0!</v>
      </c>
      <c r="AH337" t="e">
        <f t="shared" si="136"/>
        <v>#DIV/0!</v>
      </c>
      <c r="AI337" t="e">
        <f t="shared" si="137"/>
        <v>#DIV/0!</v>
      </c>
      <c r="AJ337" t="e">
        <f t="shared" si="138"/>
        <v>#DIV/0!</v>
      </c>
      <c r="AK337"/>
      <c r="AL337"/>
      <c r="AM337"/>
      <c r="AN337"/>
    </row>
    <row r="338" spans="1:40" x14ac:dyDescent="0.3">
      <c r="A338"/>
      <c r="B338">
        <f t="shared" ref="B338:B401" si="139">B337+100</f>
        <v>20400</v>
      </c>
      <c r="C338" s="186" t="str">
        <f t="shared" si="107"/>
        <v>-0.010457434115251+0.0430523529950685i</v>
      </c>
      <c r="D338" s="158" t="str">
        <f t="shared" si="108"/>
        <v>-2.21726781137454-0.185572187261243i</v>
      </c>
      <c r="E338" t="str">
        <f t="shared" si="109"/>
        <v>23900.6782427842-8179.58975849279i</v>
      </c>
      <c r="F338" t="str">
        <f t="shared" si="110"/>
        <v>0.278751410846646+0.0672574208987089i</v>
      </c>
      <c r="G338" t="str">
        <f t="shared" si="105"/>
        <v>0.278751410846646+0.0672574208987089i</v>
      </c>
      <c r="H338" t="str">
        <f t="shared" si="111"/>
        <v>0.48857369281523+1.3433528205245i</v>
      </c>
      <c r="I338" t="str">
        <f t="shared" si="112"/>
        <v>80.1106126665397i</v>
      </c>
      <c r="J338" t="str">
        <f t="shared" si="106"/>
        <v>-0.58953847764469+17.0826588680326i</v>
      </c>
      <c r="K338" t="str">
        <f t="shared" si="113"/>
        <v>4.68400819167826-0.161649487935673i</v>
      </c>
      <c r="L338" t="str">
        <f t="shared" si="114"/>
        <v>0.828435947355731-0.0636959228830353i</v>
      </c>
      <c r="M338" t="str">
        <f t="shared" si="115"/>
        <v>5.51244413903399-0.225345410818708i</v>
      </c>
      <c r="N338" t="str">
        <f t="shared" si="116"/>
        <v>-0.26078569950594i</v>
      </c>
      <c r="O338" t="str">
        <f t="shared" si="117"/>
        <v>0.966187691804977-0.257839764591443i</v>
      </c>
      <c r="P338" t="str">
        <f t="shared" si="118"/>
        <v>0.033812308195023+0.257839764591443i</v>
      </c>
      <c r="Q338" t="str">
        <f t="shared" si="119"/>
        <v>-0.033812308195023+0.00294593491449702i</v>
      </c>
      <c r="R338" t="str">
        <f t="shared" si="120"/>
        <v>-0.333081107225836-7.65463861153011i</v>
      </c>
      <c r="S338" t="str">
        <f t="shared" si="121"/>
        <v>0.0286184581076477i</v>
      </c>
      <c r="T338" t="str">
        <f t="shared" si="122"/>
        <v>0.219063954433257-0.0095322677135915i</v>
      </c>
      <c r="U338" t="e">
        <f t="shared" si="123"/>
        <v>#DIV/0!</v>
      </c>
      <c r="V338" t="str">
        <f t="shared" si="124"/>
        <v>0.0000833333333333333-0.0130028548277692i</v>
      </c>
      <c r="W338" t="e">
        <f t="shared" si="125"/>
        <v>#DIV/0!</v>
      </c>
      <c r="X338" t="e">
        <f t="shared" si="126"/>
        <v>#DIV/0!</v>
      </c>
      <c r="Y338" t="str">
        <f t="shared" si="127"/>
        <v>0.00096+0.0871603465811952i</v>
      </c>
      <c r="Z338" t="e">
        <f t="shared" si="128"/>
        <v>#DIV/0!</v>
      </c>
      <c r="AA338" t="e">
        <f t="shared" si="129"/>
        <v>#DIV/0!</v>
      </c>
      <c r="AB338" t="str">
        <f t="shared" si="130"/>
        <v>0.125005581857929-0.00543944655361412i</v>
      </c>
      <c r="AC338" t="str">
        <f t="shared" si="131"/>
        <v>1.68786053274102-0.0581540794724654i</v>
      </c>
      <c r="AD338" t="str">
        <f t="shared" si="132"/>
        <v>0.0740846482678736-0.000670151359435874i</v>
      </c>
      <c r="AE338" t="e">
        <f t="shared" si="133"/>
        <v>#DIV/0!</v>
      </c>
      <c r="AF338" t="str">
        <f t="shared" si="134"/>
        <v>-2.70584150418977-1.52892500778574i</v>
      </c>
      <c r="AG338" t="e">
        <f t="shared" si="135"/>
        <v>#DIV/0!</v>
      </c>
      <c r="AH338" t="e">
        <f t="shared" si="136"/>
        <v>#DIV/0!</v>
      </c>
      <c r="AI338" t="e">
        <f t="shared" si="137"/>
        <v>#DIV/0!</v>
      </c>
      <c r="AJ338" t="e">
        <f t="shared" si="138"/>
        <v>#DIV/0!</v>
      </c>
      <c r="AK338"/>
      <c r="AL338"/>
      <c r="AM338"/>
      <c r="AN338"/>
    </row>
    <row r="339" spans="1:40" x14ac:dyDescent="0.3">
      <c r="A339"/>
      <c r="B339">
        <f t="shared" si="139"/>
        <v>20500</v>
      </c>
      <c r="C339" s="186" t="str">
        <f t="shared" si="107"/>
        <v>-0.0104559271031289+0.0428517384235978i</v>
      </c>
      <c r="D339" s="158" t="str">
        <f t="shared" si="108"/>
        <v>-2.2177247127266-0.189593982260409i</v>
      </c>
      <c r="E339" t="str">
        <f t="shared" si="109"/>
        <v>23876.0764083484-8211.22496620401i</v>
      </c>
      <c r="F339" t="str">
        <f t="shared" si="110"/>
        <v>0.278812513687297+0.0675813882836512i</v>
      </c>
      <c r="G339" t="str">
        <f t="shared" si="105"/>
        <v>0.278812513687297+0.0675813882836512i</v>
      </c>
      <c r="H339" t="str">
        <f t="shared" si="111"/>
        <v>0.490828456819744+1.34921721064521i</v>
      </c>
      <c r="I339" t="str">
        <f t="shared" si="112"/>
        <v>80.5033117482384i</v>
      </c>
      <c r="J339" t="str">
        <f t="shared" si="106"/>
        <v>-0.60516038357887+17.1663973918956i</v>
      </c>
      <c r="K339" t="str">
        <f t="shared" si="113"/>
        <v>4.68376613076427-0.165115000170343i</v>
      </c>
      <c r="L339" t="str">
        <f t="shared" si="114"/>
        <v>0.828388101711677-0.0640044610600573i</v>
      </c>
      <c r="M339" t="str">
        <f t="shared" si="115"/>
        <v>5.51215423247595-0.2291194612304i</v>
      </c>
      <c r="N339" t="str">
        <f t="shared" si="116"/>
        <v>-0.262064060778028i</v>
      </c>
      <c r="O339" t="str">
        <f t="shared" si="117"/>
        <v>0.965857290049796-0.259074690499987i</v>
      </c>
      <c r="P339" t="str">
        <f t="shared" si="118"/>
        <v>0.034142709950204+0.259074690499987i</v>
      </c>
      <c r="Q339" t="str">
        <f t="shared" si="119"/>
        <v>-0.034142709950204+0.00298937027804103i</v>
      </c>
      <c r="R339" t="str">
        <f t="shared" si="120"/>
        <v>-0.333078624979461-7.61715710970381i</v>
      </c>
      <c r="S339" t="str">
        <f t="shared" si="121"/>
        <v>0.028758744666999i</v>
      </c>
      <c r="T339" t="str">
        <f t="shared" si="122"/>
        <v>0.219059876406388-0.00957892312981943i</v>
      </c>
      <c r="U339" t="e">
        <f t="shared" si="123"/>
        <v>#DIV/0!</v>
      </c>
      <c r="V339" t="str">
        <f t="shared" si="124"/>
        <v>0.0000833333333333333-0.0129394262676338i</v>
      </c>
      <c r="W339" t="e">
        <f t="shared" si="125"/>
        <v>#DIV/0!</v>
      </c>
      <c r="X339" t="e">
        <f t="shared" si="126"/>
        <v>#DIV/0!</v>
      </c>
      <c r="Y339" t="str">
        <f t="shared" si="127"/>
        <v>0.00096+0.0875876031820834i</v>
      </c>
      <c r="Z339" t="e">
        <f t="shared" si="128"/>
        <v>#DIV/0!</v>
      </c>
      <c r="AA339" t="e">
        <f t="shared" si="129"/>
        <v>#DIV/0!</v>
      </c>
      <c r="AB339" t="str">
        <f t="shared" si="130"/>
        <v>0.125003254792653-0.00546606977178565i</v>
      </c>
      <c r="AC339" t="str">
        <f t="shared" si="131"/>
        <v>1.68778483701743-0.0587704980176962i</v>
      </c>
      <c r="AD339" t="str">
        <f t="shared" si="132"/>
        <v>0.0740864428585661-0.000658835536520847i</v>
      </c>
      <c r="AE339" t="e">
        <f t="shared" si="133"/>
        <v>#DIV/0!</v>
      </c>
      <c r="AF339" t="str">
        <f t="shared" si="134"/>
        <v>-2.70855316954634-1.53881119290562i</v>
      </c>
      <c r="AG339" t="e">
        <f t="shared" si="135"/>
        <v>#DIV/0!</v>
      </c>
      <c r="AH339" t="e">
        <f t="shared" si="136"/>
        <v>#DIV/0!</v>
      </c>
      <c r="AI339" t="e">
        <f t="shared" si="137"/>
        <v>#DIV/0!</v>
      </c>
      <c r="AJ339" t="e">
        <f t="shared" si="138"/>
        <v>#DIV/0!</v>
      </c>
      <c r="AK339"/>
      <c r="AL339"/>
      <c r="AM339"/>
      <c r="AN339"/>
    </row>
    <row r="340" spans="1:40" x14ac:dyDescent="0.3">
      <c r="A340"/>
      <c r="B340">
        <f t="shared" si="139"/>
        <v>20600</v>
      </c>
      <c r="C340" s="186" t="str">
        <f t="shared" si="107"/>
        <v>-0.0104544250378018+0.0426531156797745i</v>
      </c>
      <c r="D340" s="158" t="str">
        <f t="shared" si="108"/>
        <v>-2.21818386278849-0.193599870125788i</v>
      </c>
      <c r="E340" t="str">
        <f t="shared" si="109"/>
        <v>23851.4052380456-8242.75366769799i</v>
      </c>
      <c r="F340" t="str">
        <f t="shared" si="110"/>
        <v>0.278873904891132+0.0679052726527034i</v>
      </c>
      <c r="G340" t="str">
        <f t="shared" si="105"/>
        <v>0.278873904891132+0.0679052726527034i</v>
      </c>
      <c r="H340" t="str">
        <f t="shared" si="111"/>
        <v>0.493089358146232+1.35507331670343i</v>
      </c>
      <c r="I340" t="str">
        <f t="shared" si="112"/>
        <v>80.8960108299372i</v>
      </c>
      <c r="J340" t="str">
        <f t="shared" si="106"/>
        <v>-0.62085868025111+17.2501359157584i</v>
      </c>
      <c r="K340" t="str">
        <f t="shared" si="113"/>
        <v>4.68351988228362-0.168567018094512i</v>
      </c>
      <c r="L340" t="str">
        <f t="shared" si="114"/>
        <v>0.828340027670446-0.0643129454384031i</v>
      </c>
      <c r="M340" t="str">
        <f t="shared" si="115"/>
        <v>5.51185990995407-0.232879963532915i</v>
      </c>
      <c r="N340" t="str">
        <f t="shared" si="116"/>
        <v>-0.263342422050116i</v>
      </c>
      <c r="O340" t="str">
        <f t="shared" si="117"/>
        <v>0.965525309883562-0.260309193026777i</v>
      </c>
      <c r="P340" t="str">
        <f t="shared" si="118"/>
        <v>0.034474690116438+0.260309193026777i</v>
      </c>
      <c r="Q340" t="str">
        <f t="shared" si="119"/>
        <v>-0.034474690116438+0.00303322902333897i</v>
      </c>
      <c r="R340" t="str">
        <f t="shared" si="120"/>
        <v>-0.333076130528955-7.58003881486024i</v>
      </c>
      <c r="S340" t="str">
        <f t="shared" si="121"/>
        <v>0.0288990312263501i</v>
      </c>
      <c r="T340" t="str">
        <f t="shared" si="122"/>
        <v>0.219055778407592-0.00962557749690813i</v>
      </c>
      <c r="U340" t="e">
        <f t="shared" si="123"/>
        <v>#DIV/0!</v>
      </c>
      <c r="V340" t="str">
        <f t="shared" si="124"/>
        <v>0.0000833333333333333-0.0128766135187618i</v>
      </c>
      <c r="W340" t="e">
        <f t="shared" si="125"/>
        <v>#DIV/0!</v>
      </c>
      <c r="X340" t="e">
        <f t="shared" si="126"/>
        <v>#DIV/0!</v>
      </c>
      <c r="Y340" t="str">
        <f t="shared" si="127"/>
        <v>0.00096+0.0880148597829717i</v>
      </c>
      <c r="Z340" t="e">
        <f t="shared" si="128"/>
        <v>#DIV/0!</v>
      </c>
      <c r="AA340" t="e">
        <f t="shared" si="129"/>
        <v>#DIV/0!</v>
      </c>
      <c r="AB340" t="str">
        <f t="shared" si="130"/>
        <v>0.125000916330695-0.00549269239128152i</v>
      </c>
      <c r="AC340" t="str">
        <f t="shared" si="131"/>
        <v>1.6877084014269-0.0593851598258876i</v>
      </c>
      <c r="AD340" t="str">
        <f t="shared" si="132"/>
        <v>0.0740882570017211-0.000647593747290008i</v>
      </c>
      <c r="AE340" t="e">
        <f t="shared" si="133"/>
        <v>#DIV/0!</v>
      </c>
      <c r="AF340" t="str">
        <f t="shared" si="134"/>
        <v>-2.71127322093472-1.54867318682922i</v>
      </c>
      <c r="AG340" t="e">
        <f t="shared" si="135"/>
        <v>#DIV/0!</v>
      </c>
      <c r="AH340" t="e">
        <f t="shared" si="136"/>
        <v>#DIV/0!</v>
      </c>
      <c r="AI340" t="e">
        <f t="shared" si="137"/>
        <v>#DIV/0!</v>
      </c>
      <c r="AJ340" t="e">
        <f t="shared" si="138"/>
        <v>#DIV/0!</v>
      </c>
      <c r="AK340"/>
      <c r="AL340"/>
      <c r="AM340"/>
      <c r="AN340"/>
    </row>
    <row r="341" spans="1:40" x14ac:dyDescent="0.3">
      <c r="A341"/>
      <c r="B341">
        <f t="shared" si="139"/>
        <v>20700</v>
      </c>
      <c r="C341" s="186" t="str">
        <f t="shared" si="107"/>
        <v>-0.0104529277459707+0.0424564558739645i</v>
      </c>
      <c r="D341" s="158" t="str">
        <f t="shared" si="108"/>
        <v>-2.21864525908222-0.197590069421583i</v>
      </c>
      <c r="E341" t="str">
        <f t="shared" si="109"/>
        <v>23826.6653183582-8274.175717684i</v>
      </c>
      <c r="F341" t="str">
        <f t="shared" si="110"/>
        <v>0.278935584308231+0.0682290736246058i</v>
      </c>
      <c r="G341" t="str">
        <f t="shared" si="105"/>
        <v>0.278935584308231+0.0682290736246058i</v>
      </c>
      <c r="H341" t="str">
        <f t="shared" si="111"/>
        <v>0.495356350047773+1.36092114055891i</v>
      </c>
      <c r="I341" t="str">
        <f t="shared" si="112"/>
        <v>81.2887099116359i</v>
      </c>
      <c r="J341" t="str">
        <f t="shared" si="106"/>
        <v>-0.63663336766142+17.3338744396214i</v>
      </c>
      <c r="K341" t="str">
        <f t="shared" si="113"/>
        <v>4.68326949124319-0.172005724297912i</v>
      </c>
      <c r="L341" t="str">
        <f t="shared" si="114"/>
        <v>0.828291725312525-0.0646213757661053i</v>
      </c>
      <c r="M341" t="str">
        <f t="shared" si="115"/>
        <v>5.51156121655572-0.236627100064017i</v>
      </c>
      <c r="N341" t="str">
        <f t="shared" si="116"/>
        <v>-0.264620783322204i</v>
      </c>
      <c r="O341" t="str">
        <f t="shared" si="117"/>
        <v>0.965191751848799-0.261543270154377i</v>
      </c>
      <c r="P341" t="str">
        <f t="shared" si="118"/>
        <v>0.034808248151201+0.261543270154377i</v>
      </c>
      <c r="Q341" t="str">
        <f t="shared" si="119"/>
        <v>-0.034808248151201+0.00307751316782701i</v>
      </c>
      <c r="R341" t="str">
        <f t="shared" si="120"/>
        <v>-0.333073623872682-7.54327846311454i</v>
      </c>
      <c r="S341" t="str">
        <f t="shared" si="121"/>
        <v>0.0290393177857014i</v>
      </c>
      <c r="T341" t="str">
        <f t="shared" si="122"/>
        <v>0.21905166043642-0.00967223080967399i</v>
      </c>
      <c r="U341" t="e">
        <f t="shared" si="123"/>
        <v>#DIV/0!</v>
      </c>
      <c r="V341" t="str">
        <f t="shared" si="124"/>
        <v>0.0000833333333333333-0.0128144076563523i</v>
      </c>
      <c r="W341" t="e">
        <f t="shared" si="125"/>
        <v>#DIV/0!</v>
      </c>
      <c r="X341" t="e">
        <f t="shared" si="126"/>
        <v>#DIV/0!</v>
      </c>
      <c r="Y341" t="str">
        <f t="shared" si="127"/>
        <v>0.00096+0.0884421163838598i</v>
      </c>
      <c r="Z341" t="e">
        <f t="shared" si="128"/>
        <v>#DIV/0!</v>
      </c>
      <c r="AA341" t="e">
        <f t="shared" si="129"/>
        <v>#DIV/0!</v>
      </c>
      <c r="AB341" t="str">
        <f t="shared" si="130"/>
        <v>0.124998566471797-0.00551931440914376i</v>
      </c>
      <c r="AC341" t="str">
        <f t="shared" si="131"/>
        <v>1.68763123172804-0.0599980875357945i</v>
      </c>
      <c r="AD341" t="str">
        <f t="shared" si="132"/>
        <v>0.074090090537953-0.000636424979178032i</v>
      </c>
      <c r="AE341" t="e">
        <f t="shared" si="133"/>
        <v>#DIV/0!</v>
      </c>
      <c r="AF341" t="str">
        <f t="shared" si="134"/>
        <v>-2.71400160912999-1.55851120998049i</v>
      </c>
      <c r="AG341" t="e">
        <f t="shared" si="135"/>
        <v>#DIV/0!</v>
      </c>
      <c r="AH341" t="e">
        <f t="shared" si="136"/>
        <v>#DIV/0!</v>
      </c>
      <c r="AI341" t="e">
        <f t="shared" si="137"/>
        <v>#DIV/0!</v>
      </c>
      <c r="AJ341" t="e">
        <f t="shared" si="138"/>
        <v>#DIV/0!</v>
      </c>
      <c r="AK341"/>
      <c r="AL341"/>
      <c r="AM341"/>
      <c r="AN341"/>
    </row>
    <row r="342" spans="1:40" x14ac:dyDescent="0.3">
      <c r="A342"/>
      <c r="B342">
        <f t="shared" si="139"/>
        <v>20800</v>
      </c>
      <c r="C342" s="186" t="str">
        <f t="shared" si="107"/>
        <v>-0.0104514350585544+0.0422617306719977i</v>
      </c>
      <c r="D342" s="158" t="str">
        <f t="shared" si="108"/>
        <v>-2.21910889915699-0.201564794456032i</v>
      </c>
      <c r="E342" t="str">
        <f t="shared" si="109"/>
        <v>23801.8572354133-8305.49097468291i</v>
      </c>
      <c r="F342" t="str">
        <f t="shared" si="110"/>
        <v>0.27899755178801+0.0685527908184366i</v>
      </c>
      <c r="G342" t="str">
        <f t="shared" si="105"/>
        <v>0.27899755178801+0.0685527908184366i</v>
      </c>
      <c r="H342" t="str">
        <f t="shared" si="111"/>
        <v>0.497629385979651+1.36676068438448i</v>
      </c>
      <c r="I342" t="str">
        <f t="shared" si="112"/>
        <v>81.6814089933346i</v>
      </c>
      <c r="J342" t="str">
        <f t="shared" si="106"/>
        <v>-0.65248444580978+17.4176129634843i</v>
      </c>
      <c r="K342" t="str">
        <f t="shared" si="113"/>
        <v>4.68301500160599-0.175431297873467i</v>
      </c>
      <c r="L342" t="str">
        <f t="shared" si="114"/>
        <v>0.828243194718771-0.0649297517913471i</v>
      </c>
      <c r="M342" t="str">
        <f t="shared" si="115"/>
        <v>5.51125819632476-0.240361049664814i</v>
      </c>
      <c r="N342" t="str">
        <f t="shared" si="116"/>
        <v>-0.265899144594292i</v>
      </c>
      <c r="O342" t="str">
        <f t="shared" si="117"/>
        <v>0.964856616490611-0.262776919866051i</v>
      </c>
      <c r="P342" t="str">
        <f t="shared" si="118"/>
        <v>0.0351433835093889+0.262776919866051i</v>
      </c>
      <c r="Q342" t="str">
        <f t="shared" si="119"/>
        <v>-0.0351433835093889+0.00312222472824097i</v>
      </c>
      <c r="R342" t="str">
        <f t="shared" si="120"/>
        <v>-0.333071105010069-7.50687089181082i</v>
      </c>
      <c r="S342" t="str">
        <f t="shared" si="121"/>
        <v>0.0291796043450525i</v>
      </c>
      <c r="T342" t="str">
        <f t="shared" si="122"/>
        <v>0.219047522492431-0.00971888306296325i</v>
      </c>
      <c r="U342" t="e">
        <f t="shared" si="123"/>
        <v>#DIV/0!</v>
      </c>
      <c r="V342" t="str">
        <f t="shared" si="124"/>
        <v>0.0000833333333333333-0.0127527999272352i</v>
      </c>
      <c r="W342" t="e">
        <f t="shared" si="125"/>
        <v>#DIV/0!</v>
      </c>
      <c r="X342" t="e">
        <f t="shared" si="126"/>
        <v>#DIV/0!</v>
      </c>
      <c r="Y342" t="str">
        <f t="shared" si="127"/>
        <v>0.00096+0.0888693729847481i</v>
      </c>
      <c r="Z342" t="e">
        <f t="shared" si="128"/>
        <v>#DIV/0!</v>
      </c>
      <c r="AA342" t="e">
        <f t="shared" si="129"/>
        <v>#DIV/0!</v>
      </c>
      <c r="AB342" t="str">
        <f t="shared" si="130"/>
        <v>0.124996205215709-0.00554593582243147i</v>
      </c>
      <c r="AC342" t="str">
        <f t="shared" si="131"/>
        <v>1.68755333354892-0.0606093033474328i</v>
      </c>
      <c r="AD342" t="str">
        <f t="shared" si="132"/>
        <v>0.0740919433116257-0.000625328239219032i</v>
      </c>
      <c r="AE342" t="e">
        <f t="shared" si="133"/>
        <v>#DIV/0!</v>
      </c>
      <c r="AF342" t="str">
        <f t="shared" si="134"/>
        <v>-2.71673828513664-1.56832547884051i</v>
      </c>
      <c r="AG342" t="e">
        <f t="shared" si="135"/>
        <v>#DIV/0!</v>
      </c>
      <c r="AH342" t="e">
        <f t="shared" si="136"/>
        <v>#DIV/0!</v>
      </c>
      <c r="AI342" t="e">
        <f t="shared" si="137"/>
        <v>#DIV/0!</v>
      </c>
      <c r="AJ342" t="e">
        <f t="shared" si="138"/>
        <v>#DIV/0!</v>
      </c>
      <c r="AK342"/>
      <c r="AL342"/>
      <c r="AM342"/>
      <c r="AN342"/>
    </row>
    <row r="343" spans="1:40" x14ac:dyDescent="0.3">
      <c r="A343"/>
      <c r="B343">
        <f t="shared" si="139"/>
        <v>20900</v>
      </c>
      <c r="C343" s="186" t="str">
        <f t="shared" si="107"/>
        <v>-0.0104499468105682+0.0420689122818775i</v>
      </c>
      <c r="D343" s="158" t="str">
        <f t="shared" si="108"/>
        <v>-2.21957478058838-0.205524255383306i</v>
      </c>
      <c r="E343" t="str">
        <f t="shared" si="109"/>
        <v>23776.9815749555-8336.6993010147i</v>
      </c>
      <c r="F343" t="str">
        <f t="shared" si="110"/>
        <v>0.279059807179221+0.068876423853613i</v>
      </c>
      <c r="G343" t="str">
        <f t="shared" si="105"/>
        <v>0.279059807179221+0.068876423853613i</v>
      </c>
      <c r="H343" t="str">
        <f t="shared" si="111"/>
        <v>0.499908419601286+1.37259195066272i</v>
      </c>
      <c r="I343" t="str">
        <f t="shared" si="112"/>
        <v>82.0741080750334i</v>
      </c>
      <c r="J343" t="str">
        <f t="shared" si="106"/>
        <v>-0.66841191469622+17.5013514873472i</v>
      </c>
      <c r="K343" t="str">
        <f t="shared" si="113"/>
        <v>4.6827564563206-0.178843914499301i</v>
      </c>
      <c r="L343" t="str">
        <f t="shared" si="114"/>
        <v>0.828194435970407-0.0652380732624626i</v>
      </c>
      <c r="M343" t="str">
        <f t="shared" si="115"/>
        <v>5.51095089229101-0.244081987761764i</v>
      </c>
      <c r="N343" t="str">
        <f t="shared" si="116"/>
        <v>-0.26717750586638i</v>
      </c>
      <c r="O343" t="str">
        <f t="shared" si="117"/>
        <v>0.964519904356679-0.26401014014576i</v>
      </c>
      <c r="P343" t="str">
        <f t="shared" si="118"/>
        <v>0.035480095643321+0.26401014014576i</v>
      </c>
      <c r="Q343" t="str">
        <f t="shared" si="119"/>
        <v>-0.035480095643321+0.00316736572061999i</v>
      </c>
      <c r="R343" t="str">
        <f t="shared" si="120"/>
        <v>-0.333068573940179-7.47081103709966i</v>
      </c>
      <c r="S343" t="str">
        <f t="shared" si="121"/>
        <v>0.0293198909044038i</v>
      </c>
      <c r="T343" t="str">
        <f t="shared" si="122"/>
        <v>0.219043364575178-0.0097655342516114i</v>
      </c>
      <c r="U343" t="e">
        <f t="shared" si="123"/>
        <v>#DIV/0!</v>
      </c>
      <c r="V343" t="str">
        <f t="shared" si="124"/>
        <v>0.0000833333333333333-0.0126917817457652i</v>
      </c>
      <c r="W343" t="e">
        <f t="shared" si="125"/>
        <v>#DIV/0!</v>
      </c>
      <c r="X343" t="e">
        <f t="shared" si="126"/>
        <v>#DIV/0!</v>
      </c>
      <c r="Y343" t="str">
        <f t="shared" si="127"/>
        <v>0.00096+0.0892966295856363i</v>
      </c>
      <c r="Z343" t="e">
        <f t="shared" si="128"/>
        <v>#DIV/0!</v>
      </c>
      <c r="AA343" t="e">
        <f t="shared" si="129"/>
        <v>#DIV/0!</v>
      </c>
      <c r="AB343" t="str">
        <f t="shared" si="130"/>
        <v>0.124993832562176-0.00557255662819759i</v>
      </c>
      <c r="AC343" t="str">
        <f t="shared" si="131"/>
        <v>1.68747471239067-0.0612188290322447i</v>
      </c>
      <c r="AD343" t="str">
        <f t="shared" si="132"/>
        <v>0.0740938151707432-0.000614302553573991i</v>
      </c>
      <c r="AE343" t="e">
        <f t="shared" si="133"/>
        <v>#DIV/0!</v>
      </c>
      <c r="AF343" t="str">
        <f t="shared" si="134"/>
        <v>-2.71948320018967-1.57811620604603i</v>
      </c>
      <c r="AG343" t="e">
        <f t="shared" si="135"/>
        <v>#DIV/0!</v>
      </c>
      <c r="AH343" t="e">
        <f t="shared" si="136"/>
        <v>#DIV/0!</v>
      </c>
      <c r="AI343" t="e">
        <f t="shared" si="137"/>
        <v>#DIV/0!</v>
      </c>
      <c r="AJ343" t="e">
        <f t="shared" si="138"/>
        <v>#DIV/0!</v>
      </c>
      <c r="AK343"/>
      <c r="AL343"/>
      <c r="AM343"/>
      <c r="AN343"/>
    </row>
    <row r="344" spans="1:40" x14ac:dyDescent="0.3">
      <c r="A344"/>
      <c r="B344">
        <f t="shared" si="139"/>
        <v>21000</v>
      </c>
      <c r="C344" s="186" t="str">
        <f t="shared" si="107"/>
        <v>-0.0104484628410071+0.0418779734408735i</v>
      </c>
      <c r="D344" s="158" t="str">
        <f t="shared" si="108"/>
        <v>-2.22004290097736-0.209468658302474i</v>
      </c>
      <c r="E344" t="str">
        <f t="shared" si="109"/>
        <v>23752.0389223194-8367.80056278544i</v>
      </c>
      <c r="F344" t="str">
        <f t="shared" si="110"/>
        <v>0.279122350329953+0.0691999723498918i</v>
      </c>
      <c r="G344" t="str">
        <f t="shared" si="105"/>
        <v>0.279122350329953+0.0691999723498918i</v>
      </c>
      <c r="H344" t="str">
        <f t="shared" si="111"/>
        <v>0.502193404778044+1.37841494218251i</v>
      </c>
      <c r="I344" t="str">
        <f t="shared" si="112"/>
        <v>82.4668071567321i</v>
      </c>
      <c r="J344" t="str">
        <f t="shared" si="106"/>
        <v>-0.68441577432072+17.5850900112101i</v>
      </c>
      <c r="K344" t="str">
        <f t="shared" si="113"/>
        <v>4.6824938973501-0.18224374651844i</v>
      </c>
      <c r="L344" t="str">
        <f t="shared" si="114"/>
        <v>0.828145449149023-0.0655463399279372i</v>
      </c>
      <c r="M344" t="str">
        <f t="shared" si="115"/>
        <v>5.51063934649912-0.247790086446377i</v>
      </c>
      <c r="N344" t="str">
        <f t="shared" si="116"/>
        <v>-0.268455867138468i</v>
      </c>
      <c r="O344" t="str">
        <f t="shared" si="117"/>
        <v>0.964181615997258-0.265242928978165i</v>
      </c>
      <c r="P344" t="str">
        <f t="shared" si="118"/>
        <v>0.035818384002742+0.265242928978165i</v>
      </c>
      <c r="Q344" t="str">
        <f t="shared" si="119"/>
        <v>-0.035818384002742+0.00321293816030299i</v>
      </c>
      <c r="R344" t="str">
        <f t="shared" si="120"/>
        <v>-0.333066030661828-7.4350939315853i</v>
      </c>
      <c r="S344" t="str">
        <f t="shared" si="121"/>
        <v>0.0294601774637551i</v>
      </c>
      <c r="T344" t="str">
        <f t="shared" si="122"/>
        <v>0.219039186684192-0.00981218437044595i</v>
      </c>
      <c r="U344" t="e">
        <f t="shared" si="123"/>
        <v>#DIV/0!</v>
      </c>
      <c r="V344" t="str">
        <f t="shared" si="124"/>
        <v>0.0000833333333333333-0.012631344689833i</v>
      </c>
      <c r="W344" t="e">
        <f t="shared" si="125"/>
        <v>#DIV/0!</v>
      </c>
      <c r="X344" t="e">
        <f t="shared" si="126"/>
        <v>#DIV/0!</v>
      </c>
      <c r="Y344" t="str">
        <f t="shared" si="127"/>
        <v>0.00096+0.0897238861865245i</v>
      </c>
      <c r="Z344" t="e">
        <f t="shared" si="128"/>
        <v>#DIV/0!</v>
      </c>
      <c r="AA344" t="e">
        <f t="shared" si="129"/>
        <v>#DIV/0!</v>
      </c>
      <c r="AB344" t="str">
        <f t="shared" si="130"/>
        <v>0.124991448510929-0.00559917682349052i</v>
      </c>
      <c r="AC344" t="str">
        <f t="shared" si="131"/>
        <v>1.68739537363112-0.0618266859431138i</v>
      </c>
      <c r="AD344" t="str">
        <f t="shared" si="132"/>
        <v>0.0740957059668399-0.000603346967080146i</v>
      </c>
      <c r="AE344" t="e">
        <f t="shared" si="133"/>
        <v>#DIV/0!</v>
      </c>
      <c r="AF344" t="str">
        <f t="shared" si="134"/>
        <v>-2.7222363057554-1.58788360048498i</v>
      </c>
      <c r="AG344" t="e">
        <f t="shared" si="135"/>
        <v>#DIV/0!</v>
      </c>
      <c r="AH344" t="e">
        <f t="shared" si="136"/>
        <v>#DIV/0!</v>
      </c>
      <c r="AI344" t="e">
        <f t="shared" si="137"/>
        <v>#DIV/0!</v>
      </c>
      <c r="AJ344" t="e">
        <f t="shared" si="138"/>
        <v>#DIV/0!</v>
      </c>
      <c r="AK344"/>
      <c r="AL344"/>
      <c r="AM344"/>
      <c r="AN344"/>
    </row>
    <row r="345" spans="1:40" x14ac:dyDescent="0.3">
      <c r="A345"/>
      <c r="B345">
        <f t="shared" si="139"/>
        <v>21100</v>
      </c>
      <c r="C345" s="186" t="str">
        <f t="shared" si="107"/>
        <v>-0.0104469829927344+0.0416888874029798i</v>
      </c>
      <c r="D345" s="158" t="str">
        <f t="shared" si="108"/>
        <v>-2.22051325794947-0.213398205353672i</v>
      </c>
      <c r="E345" t="str">
        <f t="shared" si="109"/>
        <v>23727.0298624025-8398.79462987436i</v>
      </c>
      <c r="F345" t="str">
        <f t="shared" si="110"/>
        <v>0.279185181087631+0.0695234359273718i</v>
      </c>
      <c r="G345" t="str">
        <f t="shared" si="105"/>
        <v>0.279185181087631+0.0695234359273718i</v>
      </c>
      <c r="H345" t="str">
        <f t="shared" si="111"/>
        <v>0.50448429558306+1.38422966203567i</v>
      </c>
      <c r="I345" t="str">
        <f t="shared" si="112"/>
        <v>82.8595062384308i</v>
      </c>
      <c r="J345" t="str">
        <f t="shared" si="106"/>
        <v>-0.70049602468328+17.668828535073i</v>
      </c>
      <c r="K345" t="str">
        <f t="shared" si="113"/>
        <v>4.68222736569999-0.185630963016336i</v>
      </c>
      <c r="L345" t="str">
        <f t="shared" si="114"/>
        <v>0.828096234336577-0.0658545515364085i</v>
      </c>
      <c r="M345" t="str">
        <f t="shared" si="115"/>
        <v>5.51032360003657-0.251485514552744i</v>
      </c>
      <c r="N345" t="str">
        <f t="shared" si="116"/>
        <v>-0.269734228410555i</v>
      </c>
      <c r="O345" t="str">
        <f t="shared" si="117"/>
        <v>0.963841751965184-0.266475284348633i</v>
      </c>
      <c r="P345" t="str">
        <f t="shared" si="118"/>
        <v>0.036158248034816+0.266475284348633i</v>
      </c>
      <c r="Q345" t="str">
        <f t="shared" si="119"/>
        <v>-0.036158248034816+0.00325894406192201i</v>
      </c>
      <c r="R345" t="str">
        <f t="shared" si="120"/>
        <v>-0.333063475174035-7.39971470204159i</v>
      </c>
      <c r="S345" t="str">
        <f t="shared" si="121"/>
        <v>0.0296004640231062i</v>
      </c>
      <c r="T345" t="str">
        <f t="shared" si="122"/>
        <v>0.219034988819032-0.00985883341429975i</v>
      </c>
      <c r="U345" t="e">
        <f t="shared" si="123"/>
        <v>#DIV/0!</v>
      </c>
      <c r="V345" t="str">
        <f t="shared" si="124"/>
        <v>0.0000833333333333333-0.0125714804969902i</v>
      </c>
      <c r="W345" t="e">
        <f t="shared" si="125"/>
        <v>#DIV/0!</v>
      </c>
      <c r="X345" t="e">
        <f t="shared" si="126"/>
        <v>#DIV/0!</v>
      </c>
      <c r="Y345" t="str">
        <f t="shared" si="127"/>
        <v>0.00096+0.0901511427874127i</v>
      </c>
      <c r="Z345" t="e">
        <f t="shared" si="128"/>
        <v>#DIV/0!</v>
      </c>
      <c r="AA345" t="e">
        <f t="shared" si="129"/>
        <v>#DIV/0!</v>
      </c>
      <c r="AB345" t="str">
        <f t="shared" si="130"/>
        <v>0.124989053061718-0.0056257964053617i</v>
      </c>
      <c r="AC345" t="str">
        <f t="shared" si="131"/>
        <v>1.68731532252844-0.0624328950241518i</v>
      </c>
      <c r="AD345" t="str">
        <f t="shared" si="132"/>
        <v>0.0740976155548935-0.000592460542813703i</v>
      </c>
      <c r="AE345" t="e">
        <f t="shared" si="133"/>
        <v>#DIV/0!</v>
      </c>
      <c r="AF345" t="str">
        <f t="shared" si="134"/>
        <v>-2.72499755353253-1.59762786738934i</v>
      </c>
      <c r="AG345" t="e">
        <f t="shared" si="135"/>
        <v>#DIV/0!</v>
      </c>
      <c r="AH345" t="e">
        <f t="shared" si="136"/>
        <v>#DIV/0!</v>
      </c>
      <c r="AI345" t="e">
        <f t="shared" si="137"/>
        <v>#DIV/0!</v>
      </c>
      <c r="AJ345" t="e">
        <f t="shared" si="138"/>
        <v>#DIV/0!</v>
      </c>
      <c r="AK345"/>
      <c r="AL345"/>
      <c r="AM345"/>
      <c r="AN345"/>
    </row>
    <row r="346" spans="1:40" x14ac:dyDescent="0.3">
      <c r="A346"/>
      <c r="B346">
        <f t="shared" si="139"/>
        <v>21200</v>
      </c>
      <c r="C346" s="186" t="str">
        <f t="shared" si="107"/>
        <v>-0.0104455071123712+0.041501627926728i</v>
      </c>
      <c r="D346" s="158" t="str">
        <f t="shared" si="108"/>
        <v>-2.220985849154-0.217313094811542i</v>
      </c>
      <c r="E346" t="str">
        <f t="shared" si="109"/>
        <v>23701.9549796383-8429.68137592055i</v>
      </c>
      <c r="F346" t="str">
        <f t="shared" si="110"/>
        <v>0.27924829929902+0.0698468142064944i</v>
      </c>
      <c r="G346" t="str">
        <f t="shared" si="105"/>
        <v>0.27924829929902+0.0698468142064944i</v>
      </c>
      <c r="H346" t="str">
        <f t="shared" si="111"/>
        <v>0.50678104629899+1.39003611361364i</v>
      </c>
      <c r="I346" t="str">
        <f t="shared" si="112"/>
        <v>83.2522053201295i</v>
      </c>
      <c r="J346" t="str">
        <f t="shared" si="106"/>
        <v>-0.71665266578391+17.7525670589359i</v>
      </c>
      <c r="K346" t="str">
        <f t="shared" si="113"/>
        <v>4.68195690144505-0.189005729896231i</v>
      </c>
      <c r="L346" t="str">
        <f t="shared" si="114"/>
        <v>0.828046791615394-0.0661627078366673i</v>
      </c>
      <c r="M346" t="str">
        <f t="shared" si="115"/>
        <v>5.51000369306044-0.255168437732898i</v>
      </c>
      <c r="N346" t="str">
        <f t="shared" si="116"/>
        <v>-0.271012589682643i</v>
      </c>
      <c r="O346" t="str">
        <f t="shared" si="117"/>
        <v>0.963500312815864-0.267707204243242i</v>
      </c>
      <c r="P346" t="str">
        <f t="shared" si="118"/>
        <v>0.036499687184136+0.267707204243242i</v>
      </c>
      <c r="Q346" t="str">
        <f t="shared" si="119"/>
        <v>-0.036499687184136+0.00330538543940101i</v>
      </c>
      <c r="R346" t="str">
        <f t="shared" si="120"/>
        <v>-0.333060907475888-7.36466856718924i</v>
      </c>
      <c r="S346" t="str">
        <f t="shared" si="121"/>
        <v>0.0297407505824574i</v>
      </c>
      <c r="T346" t="str">
        <f t="shared" si="122"/>
        <v>0.219030770979239-0.00990548137800731i</v>
      </c>
      <c r="U346" t="e">
        <f t="shared" si="123"/>
        <v>#DIV/0!</v>
      </c>
      <c r="V346" t="str">
        <f t="shared" si="124"/>
        <v>0.0000833333333333333-0.0125121810606836i</v>
      </c>
      <c r="W346" t="e">
        <f t="shared" si="125"/>
        <v>#DIV/0!</v>
      </c>
      <c r="X346" t="e">
        <f t="shared" si="126"/>
        <v>#DIV/0!</v>
      </c>
      <c r="Y346" t="str">
        <f t="shared" si="127"/>
        <v>0.00096+0.0905783993883009i</v>
      </c>
      <c r="Z346" t="e">
        <f t="shared" si="128"/>
        <v>#DIV/0!</v>
      </c>
      <c r="AA346" t="e">
        <f t="shared" si="129"/>
        <v>#DIV/0!</v>
      </c>
      <c r="AB346" t="str">
        <f t="shared" si="130"/>
        <v>0.12498664621428-0.00565241537086352i</v>
      </c>
      <c r="AC346" t="str">
        <f t="shared" si="131"/>
        <v>1.68723456422432-0.0630374768201419i</v>
      </c>
      <c r="AD346" t="str">
        <f t="shared" si="132"/>
        <v>0.0740995437932179-0.000581642361663343i</v>
      </c>
      <c r="AE346" t="e">
        <f t="shared" si="133"/>
        <v>#DIV/0!</v>
      </c>
      <c r="AF346" t="str">
        <f t="shared" si="134"/>
        <v>-2.72776689545299-1.60734920842518i</v>
      </c>
      <c r="AG346" t="e">
        <f t="shared" si="135"/>
        <v>#DIV/0!</v>
      </c>
      <c r="AH346" t="e">
        <f t="shared" si="136"/>
        <v>#DIV/0!</v>
      </c>
      <c r="AI346" t="e">
        <f t="shared" si="137"/>
        <v>#DIV/0!</v>
      </c>
      <c r="AJ346" t="e">
        <f t="shared" si="138"/>
        <v>#DIV/0!</v>
      </c>
      <c r="AK346"/>
      <c r="AL346"/>
      <c r="AM346"/>
      <c r="AN346"/>
    </row>
    <row r="347" spans="1:40" x14ac:dyDescent="0.3">
      <c r="A347"/>
      <c r="B347">
        <f t="shared" si="139"/>
        <v>21300</v>
      </c>
      <c r="C347" s="186" t="str">
        <f t="shared" si="107"/>
        <v>-0.010444035050192+0.0413161692633441i</v>
      </c>
      <c r="D347" s="158" t="str">
        <f t="shared" si="108"/>
        <v>-2.2214606722632-0.22121352117605i</v>
      </c>
      <c r="E347" t="str">
        <f t="shared" si="109"/>
        <v>23676.8148579694-8460.46067830956i</v>
      </c>
      <c r="F347" t="str">
        <f t="shared" si="110"/>
        <v>0.279311704810225+0.0701701068080463i</v>
      </c>
      <c r="G347" t="str">
        <f t="shared" si="105"/>
        <v>0.279311704810225+0.0701701068080463i</v>
      </c>
      <c r="H347" t="str">
        <f t="shared" si="111"/>
        <v>0.509083611419729+1.39583430060405i</v>
      </c>
      <c r="I347" t="str">
        <f t="shared" si="112"/>
        <v>83.6449044018283i</v>
      </c>
      <c r="J347" t="str">
        <f t="shared" si="106"/>
        <v>-0.7328856976226+17.8363055827989i</v>
      </c>
      <c r="K347" t="str">
        <f t="shared" si="113"/>
        <v>4.68168254375542-0.19236820995244i</v>
      </c>
      <c r="L347" t="str">
        <f t="shared" si="114"/>
        <v>0.827997121068165-0.0664708085776575i</v>
      </c>
      <c r="M347" t="str">
        <f t="shared" si="115"/>
        <v>5.50967966482358-0.258839018530097i</v>
      </c>
      <c r="N347" t="str">
        <f t="shared" si="116"/>
        <v>-0.272290950954731i</v>
      </c>
      <c r="O347" t="str">
        <f t="shared" si="117"/>
        <v>0.96315729910728-0.268938686648778i</v>
      </c>
      <c r="P347" t="str">
        <f t="shared" si="118"/>
        <v>0.03684270089272+0.268938686648778i</v>
      </c>
      <c r="Q347" t="str">
        <f t="shared" si="119"/>
        <v>-0.03684270089272+0.00335226430595298i</v>
      </c>
      <c r="R347" t="str">
        <f t="shared" si="120"/>
        <v>-0.333058327566304-7.32995083553825i</v>
      </c>
      <c r="S347" t="str">
        <f t="shared" si="121"/>
        <v>0.0298810371418087i</v>
      </c>
      <c r="T347" t="str">
        <f t="shared" si="122"/>
        <v>0.21902653316435-0.00995212825639742i</v>
      </c>
      <c r="U347" t="e">
        <f t="shared" si="123"/>
        <v>#DIV/0!</v>
      </c>
      <c r="V347" t="str">
        <f t="shared" si="124"/>
        <v>0.0000833333333333333-0.0124534384265959i</v>
      </c>
      <c r="W347" t="e">
        <f t="shared" si="125"/>
        <v>#DIV/0!</v>
      </c>
      <c r="X347" t="e">
        <f t="shared" si="126"/>
        <v>#DIV/0!</v>
      </c>
      <c r="Y347" t="str">
        <f t="shared" si="127"/>
        <v>0.00096+0.0910056559891891i</v>
      </c>
      <c r="Z347" t="e">
        <f t="shared" si="128"/>
        <v>#DIV/0!</v>
      </c>
      <c r="AA347" t="e">
        <f t="shared" si="129"/>
        <v>#DIV/0!</v>
      </c>
      <c r="AB347" t="str">
        <f t="shared" si="130"/>
        <v>0.124984227968351-0.00567903371704511i</v>
      </c>
      <c r="AC347" t="str">
        <f t="shared" si="131"/>
        <v>1.68715310374738-0.0636404514857208i</v>
      </c>
      <c r="AD347" t="str">
        <f t="shared" si="132"/>
        <v>0.0741014905433707-0.000570891521913916i</v>
      </c>
      <c r="AE347" t="e">
        <f t="shared" si="133"/>
        <v>#DIV/0!</v>
      </c>
      <c r="AF347" t="str">
        <f t="shared" si="134"/>
        <v>-2.73054428368293-1.6170478217801i</v>
      </c>
      <c r="AG347" t="e">
        <f t="shared" si="135"/>
        <v>#DIV/0!</v>
      </c>
      <c r="AH347" t="e">
        <f t="shared" si="136"/>
        <v>#DIV/0!</v>
      </c>
      <c r="AI347" t="e">
        <f t="shared" si="137"/>
        <v>#DIV/0!</v>
      </c>
      <c r="AJ347" t="e">
        <f t="shared" si="138"/>
        <v>#DIV/0!</v>
      </c>
      <c r="AK347"/>
      <c r="AL347"/>
      <c r="AM347"/>
      <c r="AN347"/>
    </row>
    <row r="348" spans="1:40" x14ac:dyDescent="0.3">
      <c r="A348"/>
      <c r="B348">
        <f t="shared" si="139"/>
        <v>21400</v>
      </c>
      <c r="C348" s="186" t="str">
        <f t="shared" si="107"/>
        <v>-0.0104425666600227+0.0411324861452377i</v>
      </c>
      <c r="D348" s="158" t="str">
        <f t="shared" si="108"/>
        <v>-2.22193772497147-0.225099675260735i</v>
      </c>
      <c r="E348" t="str">
        <f t="shared" si="109"/>
        <v>23651.6100808212-8491.13241815974i</v>
      </c>
      <c r="F348" t="str">
        <f t="shared" si="110"/>
        <v>0.27937539746669+0.0704933133531596i</v>
      </c>
      <c r="G348" t="str">
        <f t="shared" si="105"/>
        <v>0.27937539746669+0.0704933133531596i</v>
      </c>
      <c r="H348" t="str">
        <f t="shared" si="111"/>
        <v>0.511391945652051+1.40162422698736i</v>
      </c>
      <c r="I348" t="str">
        <f t="shared" si="112"/>
        <v>84.037603483527i</v>
      </c>
      <c r="J348" t="str">
        <f t="shared" si="106"/>
        <v>-0.74919512019936+17.9200441066617i</v>
      </c>
      <c r="K348" t="str">
        <f t="shared" si="113"/>
        <v>4.68140433092196-0.195718562941654i</v>
      </c>
      <c r="L348" t="str">
        <f t="shared" si="114"/>
        <v>0.827947222777947-0.0667788535084773i</v>
      </c>
      <c r="M348" t="str">
        <f t="shared" si="115"/>
        <v>5.50935155369991-0.262497416450131i</v>
      </c>
      <c r="N348" t="str">
        <f t="shared" si="116"/>
        <v>-0.273569312226819i</v>
      </c>
      <c r="O348" t="str">
        <f t="shared" si="117"/>
        <v>0.962812711399988-0.270169729552744i</v>
      </c>
      <c r="P348" t="str">
        <f t="shared" si="118"/>
        <v>0.037187288600012+0.270169729552744i</v>
      </c>
      <c r="Q348" t="str">
        <f t="shared" si="119"/>
        <v>-0.037187288600012+0.00339958267407503i</v>
      </c>
      <c r="R348" t="str">
        <f t="shared" si="120"/>
        <v>-0.333055735444348-7.29555690329018i</v>
      </c>
      <c r="S348" t="str">
        <f t="shared" si="121"/>
        <v>0.0300213237011598i</v>
      </c>
      <c r="T348" t="str">
        <f t="shared" si="122"/>
        <v>0.219022275373905-0.00999877404430261i</v>
      </c>
      <c r="U348" t="e">
        <f t="shared" si="123"/>
        <v>#DIV/0!</v>
      </c>
      <c r="V348" t="str">
        <f t="shared" si="124"/>
        <v>0.0000833333333333333-0.0123952447890884i</v>
      </c>
      <c r="W348" t="e">
        <f t="shared" si="125"/>
        <v>#DIV/0!</v>
      </c>
      <c r="X348" t="e">
        <f t="shared" si="126"/>
        <v>#DIV/0!</v>
      </c>
      <c r="Y348" t="str">
        <f t="shared" si="127"/>
        <v>0.00096+0.0914329125900773i</v>
      </c>
      <c r="Z348" t="e">
        <f t="shared" si="128"/>
        <v>#DIV/0!</v>
      </c>
      <c r="AA348" t="e">
        <f t="shared" si="129"/>
        <v>#DIV/0!</v>
      </c>
      <c r="AB348" t="str">
        <f t="shared" si="130"/>
        <v>0.124981798323668-0.00570565144095772i</v>
      </c>
      <c r="AC348" t="str">
        <f t="shared" si="131"/>
        <v>1.68707094601629-0.0642418387943647i</v>
      </c>
      <c r="AD348" t="str">
        <f t="shared" si="132"/>
        <v>0.0741034556700652-0.000560207138844838i</v>
      </c>
      <c r="AE348" t="e">
        <f t="shared" si="133"/>
        <v>#DIV/0!</v>
      </c>
      <c r="AF348" t="str">
        <f t="shared" si="134"/>
        <v>-2.73332967062352-1.6267239022481i</v>
      </c>
      <c r="AG348" t="e">
        <f t="shared" si="135"/>
        <v>#DIV/0!</v>
      </c>
      <c r="AH348" t="e">
        <f t="shared" si="136"/>
        <v>#DIV/0!</v>
      </c>
      <c r="AI348" t="e">
        <f t="shared" si="137"/>
        <v>#DIV/0!</v>
      </c>
      <c r="AJ348" t="e">
        <f t="shared" si="138"/>
        <v>#DIV/0!</v>
      </c>
      <c r="AK348"/>
      <c r="AL348"/>
      <c r="AM348"/>
      <c r="AN348"/>
    </row>
    <row r="349" spans="1:40" x14ac:dyDescent="0.3">
      <c r="A349"/>
      <c r="B349">
        <f t="shared" si="139"/>
        <v>21500</v>
      </c>
      <c r="C349" s="186" t="str">
        <f t="shared" si="107"/>
        <v>-0.0104411017991419+0.0409505537748114i</v>
      </c>
      <c r="D349" s="158" t="str">
        <f t="shared" si="108"/>
        <v>-2.22241700499464-0.228971744278518i</v>
      </c>
      <c r="E349" t="str">
        <f t="shared" si="109"/>
        <v>23626.3412310754-8521.69648030836i</v>
      </c>
      <c r="F349" t="str">
        <f t="shared" si="110"/>
        <v>0.279439377113202+0.0708164334633137i</v>
      </c>
      <c r="G349" t="str">
        <f t="shared" si="105"/>
        <v>0.279439377113202+0.0708164334633137i</v>
      </c>
      <c r="H349" t="str">
        <f t="shared" si="111"/>
        <v>0.513706003917277+1.40740589703351i</v>
      </c>
      <c r="I349" t="str">
        <f t="shared" si="112"/>
        <v>84.4303025652257i</v>
      </c>
      <c r="J349" t="str">
        <f t="shared" si="106"/>
        <v>-0.76558093351418+18.0037826305246i</v>
      </c>
      <c r="K349" t="str">
        <f t="shared" si="113"/>
        <v>4.68112230038044-0.199056945652253i</v>
      </c>
      <c r="L349" t="str">
        <f t="shared" si="114"/>
        <v>0.827897096828163-0.0670868423783801i</v>
      </c>
      <c r="M349" t="str">
        <f t="shared" si="115"/>
        <v>5.5090193972086-0.266143788030633i</v>
      </c>
      <c r="N349" t="str">
        <f t="shared" si="116"/>
        <v>-0.274847673498907i</v>
      </c>
      <c r="O349" t="str">
        <f t="shared" si="117"/>
        <v>0.962466550257116-0.27140033094336i</v>
      </c>
      <c r="P349" t="str">
        <f t="shared" si="118"/>
        <v>0.037533449742884+0.27140033094336i</v>
      </c>
      <c r="Q349" t="str">
        <f t="shared" si="119"/>
        <v>-0.037533449742884+0.00344734255554696i</v>
      </c>
      <c r="R349" t="str">
        <f t="shared" si="120"/>
        <v>-0.333053131108909-7.2614822522985i</v>
      </c>
      <c r="S349" t="str">
        <f t="shared" si="121"/>
        <v>0.0301616102605111i</v>
      </c>
      <c r="T349" t="str">
        <f t="shared" si="122"/>
        <v>0.219017997607446-0.0100454187365498i</v>
      </c>
      <c r="U349" t="e">
        <f t="shared" si="123"/>
        <v>#DIV/0!</v>
      </c>
      <c r="V349" t="str">
        <f t="shared" si="124"/>
        <v>0.0000833333333333333-0.0123375924877438i</v>
      </c>
      <c r="W349" t="e">
        <f t="shared" si="125"/>
        <v>#DIV/0!</v>
      </c>
      <c r="X349" t="e">
        <f t="shared" si="126"/>
        <v>#DIV/0!</v>
      </c>
      <c r="Y349" t="str">
        <f t="shared" si="127"/>
        <v>0.00096+0.0918601691909655i</v>
      </c>
      <c r="Z349" t="e">
        <f t="shared" si="128"/>
        <v>#DIV/0!</v>
      </c>
      <c r="AA349" t="e">
        <f t="shared" si="129"/>
        <v>#DIV/0!</v>
      </c>
      <c r="AB349" t="str">
        <f t="shared" si="130"/>
        <v>0.124979357279971-0.00573226853964942i</v>
      </c>
      <c r="AC349" t="str">
        <f t="shared" si="131"/>
        <v>1.68698809584287-0.0648416581470626i</v>
      </c>
      <c r="AD349" t="str">
        <f t="shared" si="132"/>
        <v>0.0741054390410828-0.000549588344336428i</v>
      </c>
      <c r="AE349" t="e">
        <f t="shared" si="133"/>
        <v>#DIV/0!</v>
      </c>
      <c r="AF349" t="str">
        <f t="shared" si="134"/>
        <v>-2.73612300891192-1.63637764131203i</v>
      </c>
      <c r="AG349" t="e">
        <f t="shared" si="135"/>
        <v>#DIV/0!</v>
      </c>
      <c r="AH349" t="e">
        <f t="shared" si="136"/>
        <v>#DIV/0!</v>
      </c>
      <c r="AI349" t="e">
        <f t="shared" si="137"/>
        <v>#DIV/0!</v>
      </c>
      <c r="AJ349" t="e">
        <f t="shared" si="138"/>
        <v>#DIV/0!</v>
      </c>
      <c r="AK349"/>
      <c r="AL349"/>
      <c r="AM349"/>
      <c r="AN349"/>
    </row>
    <row r="350" spans="1:40" x14ac:dyDescent="0.3">
      <c r="A350"/>
      <c r="B350">
        <f t="shared" si="139"/>
        <v>21600</v>
      </c>
      <c r="C350" s="186" t="str">
        <f t="shared" si="107"/>
        <v>-0.010439640328185+0.0407703478135812i</v>
      </c>
      <c r="D350" s="158" t="str">
        <f t="shared" si="108"/>
        <v>-2.22289851006924-0.232829911925127i</v>
      </c>
      <c r="E350" t="str">
        <f t="shared" si="109"/>
        <v>23601.008891044-8552.15275329768i</v>
      </c>
      <c r="F350" t="str">
        <f t="shared" si="110"/>
        <v>0.279503643593889+0.0711394667603369i</v>
      </c>
      <c r="G350" t="str">
        <f t="shared" si="105"/>
        <v>0.279503643593889+0.0711394667603369i</v>
      </c>
      <c r="H350" t="str">
        <f t="shared" si="111"/>
        <v>0.516025741352796+1.41317931529853i</v>
      </c>
      <c r="I350" t="str">
        <f t="shared" si="112"/>
        <v>84.8230016469244i</v>
      </c>
      <c r="J350" t="str">
        <f t="shared" si="106"/>
        <v>-0.78204313756706+18.0875211543875i</v>
      </c>
      <c r="K350" t="str">
        <f t="shared" si="113"/>
        <v>4.68083648873538-0.202383511971791i</v>
      </c>
      <c r="L350" t="str">
        <f t="shared" si="114"/>
        <v>0.8278467433026-0.0673947749367743i</v>
      </c>
      <c r="M350" t="str">
        <f t="shared" si="115"/>
        <v>5.50868323203798-0.269778286908565i</v>
      </c>
      <c r="N350" t="str">
        <f t="shared" si="116"/>
        <v>-0.276126034770995i</v>
      </c>
      <c r="O350" t="str">
        <f t="shared" si="117"/>
        <v>0.962118816244363-0.272630488809569i</v>
      </c>
      <c r="P350" t="str">
        <f t="shared" si="118"/>
        <v>0.037881183755637+0.272630488809569i</v>
      </c>
      <c r="Q350" t="str">
        <f t="shared" si="119"/>
        <v>-0.037881183755637+0.00349554596142598i</v>
      </c>
      <c r="R350" t="str">
        <f t="shared" si="120"/>
        <v>-0.333050514559087-7.22772244808596i</v>
      </c>
      <c r="S350" t="str">
        <f t="shared" si="121"/>
        <v>0.0303018968198622i</v>
      </c>
      <c r="T350" t="str">
        <f t="shared" si="122"/>
        <v>0.219013699864503-0.0100920623279715i</v>
      </c>
      <c r="U350" t="e">
        <f t="shared" si="123"/>
        <v>#DIV/0!</v>
      </c>
      <c r="V350" t="str">
        <f t="shared" si="124"/>
        <v>0.0000833333333333333-0.0122804740040043i</v>
      </c>
      <c r="W350" t="e">
        <f t="shared" si="125"/>
        <v>#DIV/0!</v>
      </c>
      <c r="X350" t="e">
        <f t="shared" si="126"/>
        <v>#DIV/0!</v>
      </c>
      <c r="Y350" t="str">
        <f t="shared" si="127"/>
        <v>0.00096+0.0922874257918538i</v>
      </c>
      <c r="Z350" t="e">
        <f t="shared" si="128"/>
        <v>#DIV/0!</v>
      </c>
      <c r="AA350" t="e">
        <f t="shared" si="129"/>
        <v>#DIV/0!</v>
      </c>
      <c r="AB350" t="str">
        <f t="shared" si="130"/>
        <v>0.124976904836991-0.00575888501017145i</v>
      </c>
      <c r="AC350" t="str">
        <f t="shared" si="131"/>
        <v>1.68690455793499-0.0654399285808245i</v>
      </c>
      <c r="AD350" t="str">
        <f t="shared" si="132"/>
        <v>0.0741074405271832-0.000539034286490986i</v>
      </c>
      <c r="AE350" t="e">
        <f t="shared" si="133"/>
        <v>#DIV/0!</v>
      </c>
      <c r="AF350" t="str">
        <f t="shared" si="134"/>
        <v>-2.73892425142204-1.64600922722366i</v>
      </c>
      <c r="AG350" t="e">
        <f t="shared" si="135"/>
        <v>#DIV/0!</v>
      </c>
      <c r="AH350" t="e">
        <f t="shared" si="136"/>
        <v>#DIV/0!</v>
      </c>
      <c r="AI350" t="e">
        <f t="shared" si="137"/>
        <v>#DIV/0!</v>
      </c>
      <c r="AJ350" t="e">
        <f t="shared" si="138"/>
        <v>#DIV/0!</v>
      </c>
      <c r="AK350"/>
      <c r="AL350"/>
      <c r="AM350"/>
      <c r="AN350"/>
    </row>
    <row r="351" spans="1:40" x14ac:dyDescent="0.3">
      <c r="A351"/>
      <c r="B351">
        <f t="shared" si="139"/>
        <v>21700</v>
      </c>
      <c r="C351" s="186" t="str">
        <f t="shared" si="107"/>
        <v>-0.0104381821110526+0.0405918443715995i</v>
      </c>
      <c r="D351" s="158" t="str">
        <f t="shared" si="108"/>
        <v>-2.22338223795178-0.236674358460198i</v>
      </c>
      <c r="E351" t="str">
        <f t="shared" si="109"/>
        <v>23575.6136424433-8582.50112936066i</v>
      </c>
      <c r="F351" t="str">
        <f t="shared" si="110"/>
        <v>0.279568196752223+0.0714624128664079i</v>
      </c>
      <c r="G351" t="str">
        <f t="shared" si="105"/>
        <v>0.279568196752223+0.0714624128664079i</v>
      </c>
      <c r="H351" t="str">
        <f t="shared" si="111"/>
        <v>0.518351113313628+1.41894448662119i</v>
      </c>
      <c r="I351" t="str">
        <f t="shared" si="112"/>
        <v>85.2157007286231i</v>
      </c>
      <c r="J351" t="str">
        <f t="shared" si="106"/>
        <v>-0.79858173235801+18.1712596782504i</v>
      </c>
      <c r="K351" t="str">
        <f t="shared" si="113"/>
        <v>4.68054693178284-0.205698412952623i</v>
      </c>
      <c r="L351" t="str">
        <f t="shared" si="114"/>
        <v>0.827796162285413-0.0677026509332247i</v>
      </c>
      <c r="M351" t="str">
        <f t="shared" si="115"/>
        <v>5.50834309406825-0.273401063885848i</v>
      </c>
      <c r="N351" t="str">
        <f t="shared" si="116"/>
        <v>-0.277404396043083i</v>
      </c>
      <c r="O351" t="str">
        <f t="shared" si="117"/>
        <v>0.961769509929999-0.273860201141038i</v>
      </c>
      <c r="P351" t="str">
        <f t="shared" si="118"/>
        <v>0.038230490070001+0.273860201141038i</v>
      </c>
      <c r="Q351" t="str">
        <f t="shared" si="119"/>
        <v>-0.038230490070001+0.00354419490204499i</v>
      </c>
      <c r="R351" t="str">
        <f t="shared" si="120"/>
        <v>-0.333047885793856-7.19427313791686i</v>
      </c>
      <c r="S351" t="str">
        <f t="shared" si="121"/>
        <v>0.0304421833792135i</v>
      </c>
      <c r="T351" t="str">
        <f t="shared" si="122"/>
        <v>0.219009382144615-0.0101387048133959i</v>
      </c>
      <c r="U351" t="e">
        <f t="shared" si="123"/>
        <v>#DIV/0!</v>
      </c>
      <c r="V351" t="str">
        <f t="shared" si="124"/>
        <v>0.0000833333333333333-0.0122238819579029i</v>
      </c>
      <c r="W351" t="e">
        <f t="shared" si="125"/>
        <v>#DIV/0!</v>
      </c>
      <c r="X351" t="e">
        <f t="shared" si="126"/>
        <v>#DIV/0!</v>
      </c>
      <c r="Y351" t="str">
        <f t="shared" si="127"/>
        <v>0.00096+0.092714682392742i</v>
      </c>
      <c r="Z351" t="e">
        <f t="shared" si="128"/>
        <v>#DIV/0!</v>
      </c>
      <c r="AA351" t="e">
        <f t="shared" si="129"/>
        <v>#DIV/0!</v>
      </c>
      <c r="AB351" t="str">
        <f t="shared" si="130"/>
        <v>0.124974440994465-0.00578550084957261i</v>
      </c>
      <c r="AC351" t="str">
        <f t="shared" si="131"/>
        <v>1.68682033689952-0.0660366687768952i</v>
      </c>
      <c r="AD351" t="str">
        <f t="shared" si="132"/>
        <v>0.0741094600020283-0.000528544129259696i</v>
      </c>
      <c r="AE351" t="e">
        <f t="shared" si="133"/>
        <v>#DIV/0!</v>
      </c>
      <c r="AF351" t="str">
        <f t="shared" si="134"/>
        <v>-2.74173335126541-1.65561884508139i</v>
      </c>
      <c r="AG351" t="e">
        <f t="shared" si="135"/>
        <v>#DIV/0!</v>
      </c>
      <c r="AH351" t="e">
        <f t="shared" si="136"/>
        <v>#DIV/0!</v>
      </c>
      <c r="AI351" t="e">
        <f t="shared" si="137"/>
        <v>#DIV/0!</v>
      </c>
      <c r="AJ351" t="e">
        <f t="shared" si="138"/>
        <v>#DIV/0!</v>
      </c>
      <c r="AK351"/>
      <c r="AL351"/>
      <c r="AM351"/>
      <c r="AN351"/>
    </row>
    <row r="352" spans="1:40" x14ac:dyDescent="0.3">
      <c r="A352"/>
      <c r="B352">
        <f t="shared" si="139"/>
        <v>21800</v>
      </c>
      <c r="C352" s="186" t="str">
        <f t="shared" si="107"/>
        <v>-0.0104367270148204+0.0404150199971666i</v>
      </c>
      <c r="D352" s="158" t="str">
        <f t="shared" si="108"/>
        <v>-2.22386818641811-0.240505260786152i</v>
      </c>
      <c r="E352" t="str">
        <f t="shared" si="109"/>
        <v>23550.1560663684-8612.74150440661i</v>
      </c>
      <c r="F352" t="str">
        <f t="shared" si="110"/>
        <v>0.27963303643102+0.071785271404056i</v>
      </c>
      <c r="G352" t="str">
        <f t="shared" si="105"/>
        <v>0.27963303643102+0.071785271404056i</v>
      </c>
      <c r="H352" t="str">
        <f t="shared" si="111"/>
        <v>0.520682075373925+1.42470141611964i</v>
      </c>
      <c r="I352" t="str">
        <f t="shared" si="112"/>
        <v>85.6083998103219i</v>
      </c>
      <c r="J352" t="str">
        <f t="shared" si="106"/>
        <v>-0.81519671788702+18.2549982021134i</v>
      </c>
      <c r="K352" t="str">
        <f t="shared" si="113"/>
        <v>4.68025366453255-0.209001796875769i</v>
      </c>
      <c r="L352" t="str">
        <f t="shared" si="114"/>
        <v>0.827745353861118-0.0680104701174531i</v>
      </c>
      <c r="M352" t="str">
        <f t="shared" si="115"/>
        <v>5.50799901839367-0.277012266993222i</v>
      </c>
      <c r="N352" t="str">
        <f t="shared" si="116"/>
        <v>-0.278682757315171i</v>
      </c>
      <c r="O352" t="str">
        <f t="shared" si="117"/>
        <v>0.961418631884861-0.275089465928162i</v>
      </c>
      <c r="P352" t="str">
        <f t="shared" si="118"/>
        <v>0.038581368115139+0.275089465928162i</v>
      </c>
      <c r="Q352" t="str">
        <f t="shared" si="119"/>
        <v>-0.038581368115139+0.00359329138700898i</v>
      </c>
      <c r="R352" t="str">
        <f t="shared" si="120"/>
        <v>-0.333045244812239-7.16113004892166i</v>
      </c>
      <c r="S352" t="str">
        <f t="shared" si="121"/>
        <v>0.0305824699385648i</v>
      </c>
      <c r="T352" t="str">
        <f t="shared" si="122"/>
        <v>0.2190050444473-0.0101853461876523i</v>
      </c>
      <c r="U352" t="e">
        <f t="shared" si="123"/>
        <v>#DIV/0!</v>
      </c>
      <c r="V352" t="str">
        <f t="shared" si="124"/>
        <v>0.0000833333333333333-0.012167809104885i</v>
      </c>
      <c r="W352" t="e">
        <f t="shared" si="125"/>
        <v>#DIV/0!</v>
      </c>
      <c r="X352" t="e">
        <f t="shared" si="126"/>
        <v>#DIV/0!</v>
      </c>
      <c r="Y352" t="str">
        <f t="shared" si="127"/>
        <v>0.00096+0.0931419389936302i</v>
      </c>
      <c r="Z352" t="e">
        <f t="shared" si="128"/>
        <v>#DIV/0!</v>
      </c>
      <c r="AA352" t="e">
        <f t="shared" si="129"/>
        <v>#DIV/0!</v>
      </c>
      <c r="AB352" t="str">
        <f t="shared" si="130"/>
        <v>0.124971965752117-0.0058121160549023i</v>
      </c>
      <c r="AC352" t="str">
        <f t="shared" si="131"/>
        <v>1.68673543724499-0.0666318970687852i</v>
      </c>
      <c r="AD352" t="str">
        <f t="shared" si="132"/>
        <v>0.0741114973420959-0.000518117052083542i</v>
      </c>
      <c r="AE352" t="e">
        <f t="shared" si="133"/>
        <v>#DIV/0!</v>
      </c>
      <c r="AF352" t="str">
        <f t="shared" si="134"/>
        <v>-2.74455026179203-1.66520667690579i</v>
      </c>
      <c r="AG352" t="e">
        <f t="shared" si="135"/>
        <v>#DIV/0!</v>
      </c>
      <c r="AH352" t="e">
        <f t="shared" si="136"/>
        <v>#DIV/0!</v>
      </c>
      <c r="AI352" t="e">
        <f t="shared" si="137"/>
        <v>#DIV/0!</v>
      </c>
      <c r="AJ352" t="e">
        <f t="shared" si="138"/>
        <v>#DIV/0!</v>
      </c>
      <c r="AK352"/>
      <c r="AL352"/>
      <c r="AM352"/>
      <c r="AN352"/>
    </row>
    <row r="353" spans="1:40" x14ac:dyDescent="0.3">
      <c r="A353"/>
      <c r="B353">
        <f t="shared" si="139"/>
        <v>21900</v>
      </c>
      <c r="C353" s="186" t="str">
        <f t="shared" si="107"/>
        <v>-0.0104352749096533+0.0402398516668252i</v>
      </c>
      <c r="D353" s="158" t="str">
        <f t="shared" si="108"/>
        <v>-2.22435635326272-0.244322792524934i</v>
      </c>
      <c r="E353" t="str">
        <f t="shared" si="109"/>
        <v>23524.6367432674-8642.87377800658i</v>
      </c>
      <c r="F353" t="str">
        <f t="shared" si="110"/>
        <v>0.279698162472441+0.0721080419961644i</v>
      </c>
      <c r="G353" t="str">
        <f t="shared" si="105"/>
        <v>0.279698162472441+0.0721080419961644i</v>
      </c>
      <c r="H353" t="str">
        <f t="shared" si="111"/>
        <v>0.523018583328363+1.43045010918802i</v>
      </c>
      <c r="I353" t="str">
        <f t="shared" si="112"/>
        <v>86.0010988920206i</v>
      </c>
      <c r="J353" t="str">
        <f t="shared" si="106"/>
        <v>-0.8318880941541+18.3387367259762i</v>
      </c>
      <c r="K353" t="str">
        <f t="shared" si="113"/>
        <v>4.67995672122949-0.212293809313086i</v>
      </c>
      <c r="L353" t="str">
        <f t="shared" si="114"/>
        <v>0.827694318114599-0.0683182322393386i</v>
      </c>
      <c r="M353" t="str">
        <f t="shared" si="115"/>
        <v>5.50765103934409-0.280612041552425i</v>
      </c>
      <c r="N353" t="str">
        <f t="shared" si="116"/>
        <v>-0.279961118587259i</v>
      </c>
      <c r="O353" t="str">
        <f t="shared" si="117"/>
        <v>0.961066182682359-0.276318281162067i</v>
      </c>
      <c r="P353" t="str">
        <f t="shared" si="118"/>
        <v>0.038933817317641+0.276318281162067i</v>
      </c>
      <c r="Q353" t="str">
        <f t="shared" si="119"/>
        <v>-0.038933817317641+0.00364283742519195i</v>
      </c>
      <c r="R353" t="str">
        <f t="shared" si="120"/>
        <v>-0.333042591613028-7.12828898627486i</v>
      </c>
      <c r="S353" t="str">
        <f t="shared" si="121"/>
        <v>0.0307227564979159i</v>
      </c>
      <c r="T353" t="str">
        <f t="shared" si="122"/>
        <v>0.219000686772098-0.0102319864455619i</v>
      </c>
      <c r="U353" t="e">
        <f t="shared" si="123"/>
        <v>#DIV/0!</v>
      </c>
      <c r="V353" t="str">
        <f t="shared" si="124"/>
        <v>0.0000833333333333333-0.0121122483327165i</v>
      </c>
      <c r="W353" t="e">
        <f t="shared" si="125"/>
        <v>#DIV/0!</v>
      </c>
      <c r="X353" t="e">
        <f t="shared" si="126"/>
        <v>#DIV/0!</v>
      </c>
      <c r="Y353" t="str">
        <f t="shared" si="127"/>
        <v>0.00096+0.0935691955945184i</v>
      </c>
      <c r="Z353" t="e">
        <f t="shared" si="128"/>
        <v>#DIV/0!</v>
      </c>
      <c r="AA353" t="e">
        <f t="shared" si="129"/>
        <v>#DIV/0!</v>
      </c>
      <c r="AB353" t="str">
        <f t="shared" si="130"/>
        <v>0.124969479109687-0.00583873062320532i</v>
      </c>
      <c r="AC353" t="str">
        <f t="shared" si="131"/>
        <v>1.6866498633845-0.0672256314500593i</v>
      </c>
      <c r="AD353" t="str">
        <f t="shared" si="132"/>
        <v>0.0741135524266105-0.000507752249539729i</v>
      </c>
      <c r="AE353" t="e">
        <f t="shared" si="133"/>
        <v>#DIV/0!</v>
      </c>
      <c r="AF353" t="str">
        <f t="shared" si="134"/>
        <v>-2.74737493659108-1.67477290171295i</v>
      </c>
      <c r="AG353" t="e">
        <f t="shared" si="135"/>
        <v>#DIV/0!</v>
      </c>
      <c r="AH353" t="e">
        <f t="shared" si="136"/>
        <v>#DIV/0!</v>
      </c>
      <c r="AI353" t="e">
        <f t="shared" si="137"/>
        <v>#DIV/0!</v>
      </c>
      <c r="AJ353" t="e">
        <f t="shared" si="138"/>
        <v>#DIV/0!</v>
      </c>
      <c r="AK353"/>
      <c r="AL353"/>
      <c r="AM353"/>
      <c r="AN353"/>
    </row>
    <row r="354" spans="1:40" x14ac:dyDescent="0.3">
      <c r="A354"/>
      <c r="B354">
        <f t="shared" si="139"/>
        <v>22000</v>
      </c>
      <c r="C354" s="186" t="str">
        <f t="shared" si="107"/>
        <v>-0.0104338256687212+0.0400663167756295i</v>
      </c>
      <c r="D354" s="158" t="str">
        <f t="shared" si="108"/>
        <v>-2.22484673629814-0.248127124092617i</v>
      </c>
      <c r="E354" t="str">
        <f t="shared" si="109"/>
        <v>23499.0562529163-8672.89785337867i</v>
      </c>
      <c r="F354" t="str">
        <f t="shared" si="110"/>
        <v>0.279763574717993+0.0724307242659708i</v>
      </c>
      <c r="G354" t="str">
        <f t="shared" si="105"/>
        <v>0.279763574717993+0.0724307242659708i</v>
      </c>
      <c r="H354" t="str">
        <f t="shared" si="111"/>
        <v>0.525360593193599+1.43619057149317i</v>
      </c>
      <c r="I354" t="str">
        <f t="shared" si="112"/>
        <v>86.3937979737193i</v>
      </c>
      <c r="J354" t="str">
        <f t="shared" si="106"/>
        <v>-0.84865586115925+18.4224752498392i</v>
      </c>
      <c r="K354" t="str">
        <f t="shared" si="113"/>
        <v>4.67965613537443-0.215574593187743i</v>
      </c>
      <c r="L354" t="str">
        <f t="shared" si="114"/>
        <v>0.8276430551311-0.0686259370489183i</v>
      </c>
      <c r="M354" t="str">
        <f t="shared" si="115"/>
        <v>5.50729919050553-0.284200530236661i</v>
      </c>
      <c r="N354" t="str">
        <f t="shared" si="116"/>
        <v>-0.281239479859347i</v>
      </c>
      <c r="O354" t="str">
        <f t="shared" si="117"/>
        <v>0.960712162898466-0.277546644834614i</v>
      </c>
      <c r="P354" t="str">
        <f t="shared" si="118"/>
        <v>0.0392878371015341+0.277546644834614i</v>
      </c>
      <c r="Q354" t="str">
        <f t="shared" si="119"/>
        <v>-0.0392878371015341+0.003692835024733i</v>
      </c>
      <c r="R354" t="str">
        <f t="shared" si="120"/>
        <v>-0.333039926195218-7.09574583141958i</v>
      </c>
      <c r="S354" t="str">
        <f t="shared" si="121"/>
        <v>0.0308630430572672i</v>
      </c>
      <c r="T354" t="str">
        <f t="shared" si="122"/>
        <v>0.218996309118527-0.0102786255819521i</v>
      </c>
      <c r="U354" t="e">
        <f t="shared" si="123"/>
        <v>#DIV/0!</v>
      </c>
      <c r="V354" t="str">
        <f t="shared" si="124"/>
        <v>0.0000833333333333333-0.0120571926584769i</v>
      </c>
      <c r="W354" t="e">
        <f t="shared" si="125"/>
        <v>#DIV/0!</v>
      </c>
      <c r="X354" t="e">
        <f t="shared" si="126"/>
        <v>#DIV/0!</v>
      </c>
      <c r="Y354" t="str">
        <f t="shared" si="127"/>
        <v>0.00096+0.0939964521954066i</v>
      </c>
      <c r="Z354" t="e">
        <f t="shared" si="128"/>
        <v>#DIV/0!</v>
      </c>
      <c r="AA354" t="e">
        <f t="shared" si="129"/>
        <v>#DIV/0!</v>
      </c>
      <c r="AB354" t="str">
        <f t="shared" si="130"/>
        <v>0.124966981066897-0.00586534455153i</v>
      </c>
      <c r="AC354" t="str">
        <f t="shared" si="131"/>
        <v>1.68656361963808-0.0678178895819641i</v>
      </c>
      <c r="AD354" t="str">
        <f t="shared" si="132"/>
        <v>0.0741156251374594-0.000497448931004201i</v>
      </c>
      <c r="AE354" t="e">
        <f t="shared" si="133"/>
        <v>#DIV/0!</v>
      </c>
      <c r="AF354" t="str">
        <f t="shared" si="134"/>
        <v>-2.75020732949174-1.68431769558579i</v>
      </c>
      <c r="AG354" t="e">
        <f t="shared" si="135"/>
        <v>#DIV/0!</v>
      </c>
      <c r="AH354" t="e">
        <f t="shared" si="136"/>
        <v>#DIV/0!</v>
      </c>
      <c r="AI354" t="e">
        <f t="shared" si="137"/>
        <v>#DIV/0!</v>
      </c>
      <c r="AJ354" t="e">
        <f t="shared" si="138"/>
        <v>#DIV/0!</v>
      </c>
      <c r="AK354"/>
      <c r="AL354"/>
      <c r="AM354"/>
      <c r="AN354"/>
    </row>
    <row r="355" spans="1:40" x14ac:dyDescent="0.3">
      <c r="A355"/>
      <c r="B355">
        <f t="shared" si="139"/>
        <v>22100</v>
      </c>
      <c r="C355" s="186" t="str">
        <f t="shared" si="107"/>
        <v>-0.0104323791681176+0.0398943931276747i</v>
      </c>
      <c r="D355" s="158" t="str">
        <f t="shared" si="108"/>
        <v>-2.2253393333543-0.251918422772012i</v>
      </c>
      <c r="E355" t="str">
        <f t="shared" si="109"/>
        <v>23473.4151743942-8702.81363737304i</v>
      </c>
      <c r="F355" t="str">
        <f t="shared" si="110"/>
        <v>0.27982927300853+0.0727533178370675i</v>
      </c>
      <c r="G355" t="str">
        <f t="shared" si="105"/>
        <v>0.27982927300853+0.0727533178370675i</v>
      </c>
      <c r="H355" t="str">
        <f t="shared" si="111"/>
        <v>0.527708061209598+1.44192280897123i</v>
      </c>
      <c r="I355" t="str">
        <f t="shared" si="112"/>
        <v>86.786497055418i</v>
      </c>
      <c r="J355" t="str">
        <f t="shared" si="106"/>
        <v>-0.86550001890245+18.506213773702i</v>
      </c>
      <c r="K355" t="str">
        <f t="shared" si="113"/>
        <v>4.67935193974436-0.218844288833144i</v>
      </c>
      <c r="L355" t="str">
        <f t="shared" si="114"/>
        <v>0.827591564996232-0.0689335842963884i</v>
      </c>
      <c r="M355" t="str">
        <f t="shared" si="115"/>
        <v>5.50694350474059-0.287777873129532i</v>
      </c>
      <c r="N355" t="str">
        <f t="shared" si="116"/>
        <v>-0.282517841131435i</v>
      </c>
      <c r="O355" t="str">
        <f t="shared" si="117"/>
        <v>0.960356573111725-0.278774554938403i</v>
      </c>
      <c r="P355" t="str">
        <f t="shared" si="118"/>
        <v>0.039643426888275+0.278774554938403i</v>
      </c>
      <c r="Q355" t="str">
        <f t="shared" si="119"/>
        <v>-0.039643426888275+0.00374328619303205i</v>
      </c>
      <c r="R355" t="str">
        <f t="shared" si="120"/>
        <v>-0.333037248557894-7.06349654034361i</v>
      </c>
      <c r="S355" t="str">
        <f t="shared" si="121"/>
        <v>0.0310033296166184i</v>
      </c>
      <c r="T355" t="str">
        <f t="shared" si="122"/>
        <v>0.218991911486117-0.0103252635916521i</v>
      </c>
      <c r="U355" t="e">
        <f t="shared" si="123"/>
        <v>#DIV/0!</v>
      </c>
      <c r="V355" t="str">
        <f t="shared" si="124"/>
        <v>0.0000833333333333333-0.0120026352256331i</v>
      </c>
      <c r="W355" t="e">
        <f t="shared" si="125"/>
        <v>#DIV/0!</v>
      </c>
      <c r="X355" t="e">
        <f t="shared" si="126"/>
        <v>#DIV/0!</v>
      </c>
      <c r="Y355" t="str">
        <f t="shared" si="127"/>
        <v>0.00096+0.0944237087962948i</v>
      </c>
      <c r="Z355" t="e">
        <f t="shared" si="128"/>
        <v>#DIV/0!</v>
      </c>
      <c r="AA355" t="e">
        <f t="shared" si="129"/>
        <v>#DIV/0!</v>
      </c>
      <c r="AB355" t="str">
        <f t="shared" si="130"/>
        <v>0.124964471623481-0.0058919578369257i</v>
      </c>
      <c r="AC355" t="str">
        <f t="shared" si="131"/>
        <v>1.68647671023539-0.0684086888008245i</v>
      </c>
      <c r="AD355" t="str">
        <f t="shared" si="132"/>
        <v>0.0741177153591305-0.000487206320317445i</v>
      </c>
      <c r="AE355" t="e">
        <f t="shared" si="133"/>
        <v>#DIV/0!</v>
      </c>
      <c r="AF355" t="str">
        <f t="shared" si="134"/>
        <v>-2.7530473945639-1.69384123174324i</v>
      </c>
      <c r="AG355" t="e">
        <f t="shared" si="135"/>
        <v>#DIV/0!</v>
      </c>
      <c r="AH355" t="e">
        <f t="shared" si="136"/>
        <v>#DIV/0!</v>
      </c>
      <c r="AI355" t="e">
        <f t="shared" si="137"/>
        <v>#DIV/0!</v>
      </c>
      <c r="AJ355" t="e">
        <f t="shared" si="138"/>
        <v>#DIV/0!</v>
      </c>
      <c r="AK355"/>
      <c r="AL355"/>
      <c r="AM355"/>
      <c r="AN355"/>
    </row>
    <row r="356" spans="1:40" x14ac:dyDescent="0.3">
      <c r="A356"/>
      <c r="B356">
        <f t="shared" si="139"/>
        <v>22200</v>
      </c>
      <c r="C356" s="186" t="str">
        <f t="shared" si="107"/>
        <v>-0.0104309352867816+0.0397240589268861i</v>
      </c>
      <c r="D356" s="158" t="str">
        <f t="shared" si="108"/>
        <v>-2.22583414227796-0.255696852783316i</v>
      </c>
      <c r="E356" t="str">
        <f t="shared" si="109"/>
        <v>23447.7140860578-8732.62104045682i</v>
      </c>
      <c r="F356" t="str">
        <f t="shared" si="110"/>
        <v>0.279895257184256+0.0730758223334056i</v>
      </c>
      <c r="G356" t="str">
        <f t="shared" si="105"/>
        <v>0.279895257184256+0.0730758223334056i</v>
      </c>
      <c r="H356" t="str">
        <f t="shared" si="111"/>
        <v>0.530060943840939+1.44764682782432i</v>
      </c>
      <c r="I356" t="str">
        <f t="shared" si="112"/>
        <v>87.1791961371167i</v>
      </c>
      <c r="J356" t="str">
        <f t="shared" si="106"/>
        <v>-0.88242056738372+18.589952297565i</v>
      </c>
      <c r="K356" t="str">
        <f t="shared" si="113"/>
        <v>4.67904416641165-0.222103034050242i</v>
      </c>
      <c r="L356" t="str">
        <f t="shared" si="114"/>
        <v>0.827539847795968-0.0692411737321045i</v>
      </c>
      <c r="M356" t="str">
        <f t="shared" si="115"/>
        <v>5.50658401420762-0.291344207782346i</v>
      </c>
      <c r="N356" t="str">
        <f t="shared" si="116"/>
        <v>-0.283796202403523i</v>
      </c>
      <c r="O356" t="str">
        <f t="shared" si="117"/>
        <v>0.959999413903242-0.280002009466774i</v>
      </c>
      <c r="P356" t="str">
        <f t="shared" si="118"/>
        <v>0.0400005860967581+0.280002009466774i</v>
      </c>
      <c r="Q356" t="str">
        <f t="shared" si="119"/>
        <v>-0.0400005860967581+0.00379419293674899i</v>
      </c>
      <c r="R356" t="str">
        <f t="shared" si="120"/>
        <v>-0.33303455870003-7.03153714189909i</v>
      </c>
      <c r="S356" t="str">
        <f t="shared" si="121"/>
        <v>0.0311436161759695i</v>
      </c>
      <c r="T356" t="str">
        <f t="shared" si="122"/>
        <v>0.218987493874379-0.0103719004694871i</v>
      </c>
      <c r="U356" t="e">
        <f t="shared" si="123"/>
        <v>#DIV/0!</v>
      </c>
      <c r="V356" t="str">
        <f t="shared" si="124"/>
        <v>0.0000833333333333333-0.0119485693011933i</v>
      </c>
      <c r="W356" t="e">
        <f t="shared" si="125"/>
        <v>#DIV/0!</v>
      </c>
      <c r="X356" t="e">
        <f t="shared" si="126"/>
        <v>#DIV/0!</v>
      </c>
      <c r="Y356" t="str">
        <f t="shared" si="127"/>
        <v>0.00096+0.094850965397183i</v>
      </c>
      <c r="Z356" t="e">
        <f t="shared" si="128"/>
        <v>#DIV/0!</v>
      </c>
      <c r="AA356" t="e">
        <f t="shared" si="129"/>
        <v>#DIV/0!</v>
      </c>
      <c r="AB356" t="str">
        <f t="shared" si="130"/>
        <v>0.124961950779159-0.00591857047643951i</v>
      </c>
      <c r="AC356" t="str">
        <f t="shared" si="131"/>
        <v>1.68638913931805-0.0689980461252136i</v>
      </c>
      <c r="AD356" t="str">
        <f t="shared" si="132"/>
        <v>0.0741198229786319-0.000477023655460983i</v>
      </c>
      <c r="AE356" t="e">
        <f t="shared" si="133"/>
        <v>#DIV/0!</v>
      </c>
      <c r="AF356" t="str">
        <f t="shared" si="134"/>
        <v>-2.7558950861189-1.70334368060764i</v>
      </c>
      <c r="AG356" t="e">
        <f t="shared" si="135"/>
        <v>#DIV/0!</v>
      </c>
      <c r="AH356" t="e">
        <f t="shared" si="136"/>
        <v>#DIV/0!</v>
      </c>
      <c r="AI356" t="e">
        <f t="shared" si="137"/>
        <v>#DIV/0!</v>
      </c>
      <c r="AJ356" t="e">
        <f t="shared" si="138"/>
        <v>#DIV/0!</v>
      </c>
      <c r="AK356"/>
      <c r="AL356"/>
      <c r="AM356"/>
      <c r="AN356"/>
    </row>
    <row r="357" spans="1:40" x14ac:dyDescent="0.3">
      <c r="A357"/>
      <c r="B357">
        <f t="shared" si="139"/>
        <v>22300</v>
      </c>
      <c r="C357" s="186" t="str">
        <f t="shared" si="107"/>
        <v>-0.0104294939064214+0.0395552927680542i</v>
      </c>
      <c r="D357" s="158" t="str">
        <f t="shared" si="108"/>
        <v>-2.22633116093208-0.259462575352829i</v>
      </c>
      <c r="E357" t="str">
        <f t="shared" si="109"/>
        <v>23421.9535655177-8762.31997669888i</v>
      </c>
      <c r="F357" t="str">
        <f t="shared" si="110"/>
        <v>0.27996152708472+0.0733982373792927i</v>
      </c>
      <c r="G357" t="str">
        <f t="shared" si="105"/>
        <v>0.27996152708472+0.0733982373792927i</v>
      </c>
      <c r="H357" t="str">
        <f t="shared" si="111"/>
        <v>0.532419197778105+1.45336263451718i</v>
      </c>
      <c r="I357" t="str">
        <f t="shared" si="112"/>
        <v>87.5718952188155i</v>
      </c>
      <c r="J357" t="str">
        <f t="shared" si="106"/>
        <v>-0.89941750660306+18.6736908214279i</v>
      </c>
      <c r="K357" t="str">
        <f t="shared" si="113"/>
        <v>4.6787328467633-0.225350964163383i</v>
      </c>
      <c r="L357" t="str">
        <f t="shared" si="114"/>
        <v>0.827487903616643-0.0695487051065821i</v>
      </c>
      <c r="M357" t="str">
        <f t="shared" si="115"/>
        <v>5.50622075037994-0.294899669269965i</v>
      </c>
      <c r="N357" t="str">
        <f t="shared" si="116"/>
        <v>-0.285074563675611i</v>
      </c>
      <c r="O357" t="str">
        <f t="shared" si="117"/>
        <v>0.959640685856691-0.281229006413811i</v>
      </c>
      <c r="P357" t="str">
        <f t="shared" si="118"/>
        <v>0.040359314143309+0.281229006413811i</v>
      </c>
      <c r="Q357" t="str">
        <f t="shared" si="119"/>
        <v>-0.040359314143309+0.00384555726180003i</v>
      </c>
      <c r="R357" t="str">
        <f t="shared" si="120"/>
        <v>-0.333031856620325-6.99986373617016i</v>
      </c>
      <c r="S357" t="str">
        <f t="shared" si="121"/>
        <v>0.0312839027353208i</v>
      </c>
      <c r="T357" t="str">
        <f t="shared" si="122"/>
        <v>0.218983056282847-0.0104185362102735i</v>
      </c>
      <c r="U357" t="e">
        <f t="shared" si="123"/>
        <v>#DIV/0!</v>
      </c>
      <c r="V357" t="str">
        <f t="shared" si="124"/>
        <v>0.0000833333333333333-0.0118949882729369i</v>
      </c>
      <c r="W357" t="e">
        <f t="shared" si="125"/>
        <v>#DIV/0!</v>
      </c>
      <c r="X357" t="e">
        <f t="shared" si="126"/>
        <v>#DIV/0!</v>
      </c>
      <c r="Y357" t="str">
        <f t="shared" si="127"/>
        <v>0.00096+0.0952782219980712i</v>
      </c>
      <c r="Z357" t="e">
        <f t="shared" si="128"/>
        <v>#DIV/0!</v>
      </c>
      <c r="AA357" t="e">
        <f t="shared" si="129"/>
        <v>#DIV/0!</v>
      </c>
      <c r="AB357" t="str">
        <f t="shared" si="130"/>
        <v>0.124959418533665-0.00594518246711348i</v>
      </c>
      <c r="AC357" t="str">
        <f t="shared" si="131"/>
        <v>1.68630091094218-0.0695859782629602i</v>
      </c>
      <c r="AD357" t="str">
        <f t="shared" si="132"/>
        <v>0.0741219478854332-0.00046690018824075i</v>
      </c>
      <c r="AE357" t="e">
        <f t="shared" si="133"/>
        <v>#DIV/0!</v>
      </c>
      <c r="AF357" t="str">
        <f t="shared" si="134"/>
        <v>-2.75875035871019-1.71282520987001i</v>
      </c>
      <c r="AG357" t="e">
        <f t="shared" si="135"/>
        <v>#DIV/0!</v>
      </c>
      <c r="AH357" t="e">
        <f t="shared" si="136"/>
        <v>#DIV/0!</v>
      </c>
      <c r="AI357" t="e">
        <f t="shared" si="137"/>
        <v>#DIV/0!</v>
      </c>
      <c r="AJ357" t="e">
        <f t="shared" si="138"/>
        <v>#DIV/0!</v>
      </c>
      <c r="AK357"/>
      <c r="AL357"/>
      <c r="AM357"/>
      <c r="AN357"/>
    </row>
    <row r="358" spans="1:40" x14ac:dyDescent="0.3">
      <c r="A358"/>
      <c r="B358">
        <f t="shared" si="139"/>
        <v>22400</v>
      </c>
      <c r="C358" s="186" t="str">
        <f t="shared" si="107"/>
        <v>-0.0104280549114406+0.0393880736281101i</v>
      </c>
      <c r="D358" s="158" t="str">
        <f t="shared" si="108"/>
        <v>-2.22683038719537-0.263215748779878i</v>
      </c>
      <c r="E358" t="str">
        <f t="shared" si="109"/>
        <v>23396.1341896129-8791.91036375435i</v>
      </c>
      <c r="F358" t="str">
        <f t="shared" si="110"/>
        <v>0.280028082548825+0.0737205625993985i</v>
      </c>
      <c r="G358" t="str">
        <f t="shared" si="105"/>
        <v>0.280028082548825+0.0737205625993985i</v>
      </c>
      <c r="H358" t="str">
        <f t="shared" si="111"/>
        <v>0.534782779938724+1.4590702357739i</v>
      </c>
      <c r="I358" t="str">
        <f t="shared" si="112"/>
        <v>87.9645943005142i</v>
      </c>
      <c r="J358" t="str">
        <f t="shared" si="106"/>
        <v>-0.91649083656046+18.7574293452907i</v>
      </c>
      <c r="K358" t="str">
        <f t="shared" si="113"/>
        <v>4.67841801151895-0.228588212074647i</v>
      </c>
      <c r="L358" t="str">
        <f t="shared" si="114"/>
        <v>0.827435732544956-0.0698561781704977i</v>
      </c>
      <c r="M358" t="str">
        <f t="shared" si="115"/>
        <v>5.50585374406391-0.298444390245145i</v>
      </c>
      <c r="N358" t="str">
        <f t="shared" si="116"/>
        <v>-0.286352924947699i</v>
      </c>
      <c r="O358" t="str">
        <f t="shared" si="117"/>
        <v>0.959280389558307-0.282455543774348i</v>
      </c>
      <c r="P358" t="str">
        <f t="shared" si="118"/>
        <v>0.040719610441693+0.282455543774348i</v>
      </c>
      <c r="Q358" t="str">
        <f t="shared" si="119"/>
        <v>-0.040719610441693+0.00389738117335098i</v>
      </c>
      <c r="R358" t="str">
        <f t="shared" si="120"/>
        <v>-0.33302914231804-6.96847249288169i</v>
      </c>
      <c r="S358" t="str">
        <f t="shared" si="121"/>
        <v>0.0314241892946719i</v>
      </c>
      <c r="T358" t="str">
        <f t="shared" si="122"/>
        <v>0.218978598711028-0.0104651708088443i</v>
      </c>
      <c r="U358" t="e">
        <f t="shared" si="123"/>
        <v>#DIV/0!</v>
      </c>
      <c r="V358" t="str">
        <f t="shared" si="124"/>
        <v>0.0000833333333333333-0.0118418856467184i</v>
      </c>
      <c r="W358" t="e">
        <f t="shared" si="125"/>
        <v>#DIV/0!</v>
      </c>
      <c r="X358" t="e">
        <f t="shared" si="126"/>
        <v>#DIV/0!</v>
      </c>
      <c r="Y358" t="str">
        <f t="shared" si="127"/>
        <v>0.00096+0.0957054785989594i</v>
      </c>
      <c r="Z358" t="e">
        <f t="shared" si="128"/>
        <v>#DIV/0!</v>
      </c>
      <c r="AA358" t="e">
        <f t="shared" si="129"/>
        <v>#DIV/0!</v>
      </c>
      <c r="AB358" t="str">
        <f t="shared" si="130"/>
        <v>0.124956874886717-0.00597179380599913i</v>
      </c>
      <c r="AC358" t="str">
        <f t="shared" si="131"/>
        <v>1.68621202908045-0.0701725016180431i</v>
      </c>
      <c r="AD358" t="str">
        <f t="shared" si="132"/>
        <v>0.074124089971393-0.000456835183986715i</v>
      </c>
      <c r="AE358" t="e">
        <f t="shared" si="133"/>
        <v>#DIV/0!</v>
      </c>
      <c r="AF358" t="str">
        <f t="shared" si="134"/>
        <v>-2.76161316713409-1.72228598455378i</v>
      </c>
      <c r="AG358" t="e">
        <f t="shared" si="135"/>
        <v>#DIV/0!</v>
      </c>
      <c r="AH358" t="e">
        <f t="shared" si="136"/>
        <v>#DIV/0!</v>
      </c>
      <c r="AI358" t="e">
        <f t="shared" si="137"/>
        <v>#DIV/0!</v>
      </c>
      <c r="AJ358" t="e">
        <f t="shared" si="138"/>
        <v>#DIV/0!</v>
      </c>
      <c r="AK358"/>
      <c r="AL358"/>
      <c r="AM358"/>
      <c r="AN358"/>
    </row>
    <row r="359" spans="1:40" x14ac:dyDescent="0.3">
      <c r="A359"/>
      <c r="B359">
        <f t="shared" si="139"/>
        <v>22500</v>
      </c>
      <c r="C359" s="186" t="str">
        <f t="shared" si="107"/>
        <v>-0.0104266181888665+0.0392223808576328i</v>
      </c>
      <c r="D359" s="158" t="str">
        <f t="shared" si="108"/>
        <v>-2.2273318189616-0.266956528501917i</v>
      </c>
      <c r="E359" t="str">
        <f t="shared" si="109"/>
        <v>23370.2565343876-8821.39212284905i</v>
      </c>
      <c r="F359" t="str">
        <f t="shared" si="110"/>
        <v>0.280094923414821+0.0740427976187524i</v>
      </c>
      <c r="G359" t="str">
        <f t="shared" si="105"/>
        <v>0.280094923414821+0.0740427976187524i</v>
      </c>
      <c r="H359" t="str">
        <f t="shared" si="111"/>
        <v>0.537151647468701+1.46476963857453i</v>
      </c>
      <c r="I359" t="str">
        <f t="shared" si="112"/>
        <v>88.3572933822129i</v>
      </c>
      <c r="J359" t="str">
        <f t="shared" si="106"/>
        <v>-0.93364055725593+18.8411678691537i</v>
      </c>
      <c r="K359" t="str">
        <f t="shared" si="113"/>
        <v>4.67809969074867-0.231814908316804i</v>
      </c>
      <c r="L359" t="str">
        <f t="shared" si="114"/>
        <v>0.827383334667968-0.0701635926746891i</v>
      </c>
      <c r="M359" t="str">
        <f t="shared" si="115"/>
        <v>5.50548302541664-0.301978500991493i</v>
      </c>
      <c r="N359" t="str">
        <f t="shared" si="116"/>
        <v>-0.287631286219787i</v>
      </c>
      <c r="O359" t="str">
        <f t="shared" si="117"/>
        <v>0.958918525596889-0.283681619543968i</v>
      </c>
      <c r="P359" t="str">
        <f t="shared" si="118"/>
        <v>0.0410814744031111+0.283681619543968i</v>
      </c>
      <c r="Q359" t="str">
        <f t="shared" si="119"/>
        <v>-0.0410814744031111+0.00394966667581903i</v>
      </c>
      <c r="R359" t="str">
        <f t="shared" si="120"/>
        <v>-0.333026415791962-6.93735964985244i</v>
      </c>
      <c r="S359" t="str">
        <f t="shared" si="121"/>
        <v>0.0315644758540232i</v>
      </c>
      <c r="T359" t="str">
        <f t="shared" si="122"/>
        <v>0.218974121158442-0.0105118042600173i</v>
      </c>
      <c r="U359" t="e">
        <f t="shared" si="123"/>
        <v>#DIV/0!</v>
      </c>
      <c r="V359" t="str">
        <f t="shared" si="124"/>
        <v>0.0000833333333333333-0.0117892550438441i</v>
      </c>
      <c r="W359" t="e">
        <f t="shared" si="125"/>
        <v>#DIV/0!</v>
      </c>
      <c r="X359" t="e">
        <f t="shared" si="126"/>
        <v>#DIV/0!</v>
      </c>
      <c r="Y359" t="str">
        <f t="shared" si="127"/>
        <v>0.00096+0.0961327351998477i</v>
      </c>
      <c r="Z359" t="e">
        <f t="shared" si="128"/>
        <v>#DIV/0!</v>
      </c>
      <c r="AA359" t="e">
        <f t="shared" si="129"/>
        <v>#DIV/0!</v>
      </c>
      <c r="AB359" t="str">
        <f t="shared" si="130"/>
        <v>0.124954319838043-0.00599840449013932i</v>
      </c>
      <c r="AC359" t="str">
        <f t="shared" si="131"/>
        <v>1.68612249762456-0.0707576322971488i</v>
      </c>
      <c r="AD359" t="str">
        <f t="shared" si="132"/>
        <v>0.0741262491306991-0.000446827921247643i</v>
      </c>
      <c r="AE359" t="e">
        <f t="shared" si="133"/>
        <v>#DIV/0!</v>
      </c>
      <c r="AF359" t="str">
        <f t="shared" si="134"/>
        <v>-2.7644834664303-1.73172616707645i</v>
      </c>
      <c r="AG359" t="e">
        <f t="shared" si="135"/>
        <v>#DIV/0!</v>
      </c>
      <c r="AH359" t="e">
        <f t="shared" si="136"/>
        <v>#DIV/0!</v>
      </c>
      <c r="AI359" t="e">
        <f t="shared" si="137"/>
        <v>#DIV/0!</v>
      </c>
      <c r="AJ359" t="e">
        <f t="shared" si="138"/>
        <v>#DIV/0!</v>
      </c>
      <c r="AK359"/>
      <c r="AL359"/>
      <c r="AM359"/>
      <c r="AN359"/>
    </row>
    <row r="360" spans="1:40" x14ac:dyDescent="0.3">
      <c r="A360"/>
      <c r="B360">
        <f t="shared" si="139"/>
        <v>22600</v>
      </c>
      <c r="C360" s="186" t="str">
        <f t="shared" si="107"/>
        <v>-0.0104251836282813+0.039058194172586i</v>
      </c>
      <c r="D360" s="158" t="str">
        <f t="shared" si="108"/>
        <v>-2.22783545413923-0.270685067157903i</v>
      </c>
      <c r="E360" t="str">
        <f t="shared" si="109"/>
        <v>23344.3211750666-8850.76517876371i</v>
      </c>
      <c r="F360" t="str">
        <f t="shared" si="110"/>
        <v>0.280162049520314+0.0743649420627473i</v>
      </c>
      <c r="G360" t="str">
        <f t="shared" si="105"/>
        <v>0.280162049520314+0.0743649420627473i</v>
      </c>
      <c r="H360" t="str">
        <f t="shared" si="111"/>
        <v>0.539525757743437+1.47046085015181i</v>
      </c>
      <c r="I360" t="str">
        <f t="shared" si="112"/>
        <v>88.7499924639117i</v>
      </c>
      <c r="J360" t="str">
        <f t="shared" si="106"/>
        <v>-0.95086666868945+18.9249063930165i</v>
      </c>
      <c r="K360" t="str">
        <f t="shared" si="113"/>
        <v>4.67777791389043-0.235031181104886i</v>
      </c>
      <c r="L360" t="str">
        <f t="shared" si="114"/>
        <v>0.827330710073101-0.0704709483701561i</v>
      </c>
      <c r="M360" t="str">
        <f t="shared" si="115"/>
        <v>5.50510862396353-0.305502129475042i</v>
      </c>
      <c r="N360" t="str">
        <f t="shared" si="116"/>
        <v>-0.288909647491875i</v>
      </c>
      <c r="O360" t="str">
        <f t="shared" si="117"/>
        <v>0.958555094563798-0.284907231719008i</v>
      </c>
      <c r="P360" t="str">
        <f t="shared" si="118"/>
        <v>0.0414449054362021+0.284907231719008i</v>
      </c>
      <c r="Q360" t="str">
        <f t="shared" si="119"/>
        <v>-0.0414449054362021+0.00400241577286697i</v>
      </c>
      <c r="R360" t="str">
        <f t="shared" si="120"/>
        <v>-0.333023677040883-6.90652151148845i</v>
      </c>
      <c r="S360" t="str">
        <f t="shared" si="121"/>
        <v>0.0317047624133745i</v>
      </c>
      <c r="T360" t="str">
        <f t="shared" si="122"/>
        <v>0.218969623624601-0.0105584365586096i</v>
      </c>
      <c r="U360" t="e">
        <f t="shared" si="123"/>
        <v>#DIV/0!</v>
      </c>
      <c r="V360" t="str">
        <f t="shared" si="124"/>
        <v>0.0000833333333333333-0.0117370901985174i</v>
      </c>
      <c r="W360" t="e">
        <f t="shared" si="125"/>
        <v>#DIV/0!</v>
      </c>
      <c r="X360" t="e">
        <f t="shared" si="126"/>
        <v>#DIV/0!</v>
      </c>
      <c r="Y360" t="str">
        <f t="shared" si="127"/>
        <v>0.00096+0.0965599918007359i</v>
      </c>
      <c r="Z360" t="e">
        <f t="shared" si="128"/>
        <v>#DIV/0!</v>
      </c>
      <c r="AA360" t="e">
        <f t="shared" si="129"/>
        <v>#DIV/0!</v>
      </c>
      <c r="AB360" t="str">
        <f t="shared" si="130"/>
        <v>0.124951753387364-0.0060250145165765i</v>
      </c>
      <c r="AC360" t="str">
        <f t="shared" si="131"/>
        <v>1.68603232038721-0.0713413861161907i</v>
      </c>
      <c r="AD360" t="str">
        <f t="shared" si="132"/>
        <v>0.0741284252598051-0.000436877691503799i</v>
      </c>
      <c r="AE360" t="e">
        <f t="shared" si="133"/>
        <v>#DIV/0!</v>
      </c>
      <c r="AF360" t="str">
        <f t="shared" si="134"/>
        <v>-2.76736121188267-1.74114591730971i</v>
      </c>
      <c r="AG360" t="e">
        <f t="shared" si="135"/>
        <v>#DIV/0!</v>
      </c>
      <c r="AH360" t="e">
        <f t="shared" si="136"/>
        <v>#DIV/0!</v>
      </c>
      <c r="AI360" t="e">
        <f t="shared" si="137"/>
        <v>#DIV/0!</v>
      </c>
      <c r="AJ360" t="e">
        <f t="shared" si="138"/>
        <v>#DIV/0!</v>
      </c>
      <c r="AK360"/>
      <c r="AL360"/>
      <c r="AM360"/>
      <c r="AN360"/>
    </row>
    <row r="361" spans="1:40" x14ac:dyDescent="0.3">
      <c r="A361"/>
      <c r="B361">
        <f t="shared" si="139"/>
        <v>22700</v>
      </c>
      <c r="C361" s="186" t="str">
        <f t="shared" si="107"/>
        <v>-0.0104237511217547+0.0388954936462661i</v>
      </c>
      <c r="D361" s="158" t="str">
        <f t="shared" si="108"/>
        <v>-2.22834129065078-0.274401514650037i</v>
      </c>
      <c r="E361" t="str">
        <f t="shared" si="109"/>
        <v>23318.3286860317-8880.02945981807i</v>
      </c>
      <c r="F361" t="str">
        <f t="shared" si="110"/>
        <v>0.28022946070226+0.0746869955571405i</v>
      </c>
      <c r="G361" t="str">
        <f t="shared" si="105"/>
        <v>0.28022946070226+0.0746869955571405i</v>
      </c>
      <c r="H361" t="str">
        <f t="shared" si="111"/>
        <v>0.541905068368866+1.47614387798782i</v>
      </c>
      <c r="I361" t="str">
        <f t="shared" si="112"/>
        <v>89.1426915456104i</v>
      </c>
      <c r="J361" t="str">
        <f t="shared" si="106"/>
        <v>-0.96816917086105+19.0086449168795i</v>
      </c>
      <c r="K361" t="str">
        <f t="shared" si="113"/>
        <v>4.6774527097663-0.238237156386402i</v>
      </c>
      <c r="L361" t="str">
        <f t="shared" si="114"/>
        <v>0.827277858848139-0.0707782450080616i</v>
      </c>
      <c r="M361" t="str">
        <f t="shared" si="115"/>
        <v>5.50473056861444-0.309015401394464i</v>
      </c>
      <c r="N361" t="str">
        <f t="shared" si="116"/>
        <v>-0.290188008763963i</v>
      </c>
      <c r="O361" t="str">
        <f t="shared" si="117"/>
        <v>0.958190097052955-0.286132378296566i</v>
      </c>
      <c r="P361" t="str">
        <f t="shared" si="118"/>
        <v>0.041809902947045+0.286132378296566i</v>
      </c>
      <c r="Q361" t="str">
        <f t="shared" si="119"/>
        <v>-0.041809902947045+0.00405563046739699i</v>
      </c>
      <c r="R361" t="str">
        <f t="shared" si="120"/>
        <v>-0.333020926064113-6.87595444731619i</v>
      </c>
      <c r="S361" t="str">
        <f t="shared" si="121"/>
        <v>0.0318450489727256i</v>
      </c>
      <c r="T361" t="str">
        <f t="shared" si="122"/>
        <v>0.218965106109014-0.0106050676994541i</v>
      </c>
      <c r="U361" t="e">
        <f t="shared" si="123"/>
        <v>#DIV/0!</v>
      </c>
      <c r="V361" t="str">
        <f t="shared" si="124"/>
        <v>0.0000833333333333333-0.0116853849553521i</v>
      </c>
      <c r="W361" t="e">
        <f t="shared" si="125"/>
        <v>#DIV/0!</v>
      </c>
      <c r="X361" t="e">
        <f t="shared" si="126"/>
        <v>#DIV/0!</v>
      </c>
      <c r="Y361" t="str">
        <f t="shared" si="127"/>
        <v>0.00096+0.0969872484016241i</v>
      </c>
      <c r="Z361" t="e">
        <f t="shared" si="128"/>
        <v>#DIV/0!</v>
      </c>
      <c r="AA361" t="e">
        <f t="shared" si="129"/>
        <v>#DIV/0!</v>
      </c>
      <c r="AB361" t="str">
        <f t="shared" si="130"/>
        <v>0.124949175534399-0.00605162388236215i</v>
      </c>
      <c r="AC361" t="str">
        <f t="shared" si="131"/>
        <v>1.68594150110428-0.0719237786066658i</v>
      </c>
      <c r="AD361" t="str">
        <f t="shared" si="132"/>
        <v>0.0741306182573701-0.000426983798887623i</v>
      </c>
      <c r="AE361" t="e">
        <f t="shared" si="133"/>
        <v>#DIV/0!</v>
      </c>
      <c r="AF361" t="str">
        <f t="shared" si="134"/>
        <v>-2.77024635901965-1.75054539263786i</v>
      </c>
      <c r="AG361" t="e">
        <f t="shared" si="135"/>
        <v>#DIV/0!</v>
      </c>
      <c r="AH361" t="e">
        <f t="shared" si="136"/>
        <v>#DIV/0!</v>
      </c>
      <c r="AI361" t="e">
        <f t="shared" si="137"/>
        <v>#DIV/0!</v>
      </c>
      <c r="AJ361" t="e">
        <f t="shared" si="138"/>
        <v>#DIV/0!</v>
      </c>
      <c r="AK361"/>
      <c r="AL361"/>
      <c r="AM361"/>
      <c r="AN361"/>
    </row>
    <row r="362" spans="1:40" x14ac:dyDescent="0.3">
      <c r="A362"/>
      <c r="B362">
        <f t="shared" si="139"/>
        <v>22800</v>
      </c>
      <c r="C362" s="186" t="str">
        <f t="shared" si="107"/>
        <v>-0.0104223205637784+0.0387342597014688i</v>
      </c>
      <c r="D362" s="158" t="str">
        <f t="shared" si="108"/>
        <v>-2.22884932643239-0.278106018203812i</v>
      </c>
      <c r="E362" t="str">
        <f t="shared" si="109"/>
        <v>23292.2796407985-8909.18489785476i</v>
      </c>
      <c r="F362" t="str">
        <f t="shared" si="110"/>
        <v>0.280297156796968+0.075008957728053i</v>
      </c>
      <c r="G362" t="str">
        <f t="shared" si="105"/>
        <v>0.280297156796968+0.075008957728053i</v>
      </c>
      <c r="H362" t="str">
        <f t="shared" si="111"/>
        <v>0.544289537182563+1.48181872981072i</v>
      </c>
      <c r="I362" t="str">
        <f t="shared" si="112"/>
        <v>89.5353906273091i</v>
      </c>
      <c r="J362" t="str">
        <f t="shared" si="106"/>
        <v>-0.98554806377071+19.0923834407424i</v>
      </c>
      <c r="K362" t="str">
        <f t="shared" si="113"/>
        <v>4.67712410659911-0.241432957890292i</v>
      </c>
      <c r="L362" t="str">
        <f t="shared" si="114"/>
        <v>0.827224781081226-0.0710854823397314i</v>
      </c>
      <c r="M362" t="str">
        <f t="shared" si="115"/>
        <v>5.50434888768034-0.312518440230023i</v>
      </c>
      <c r="N362" t="str">
        <f t="shared" si="116"/>
        <v>-0.29146637003605i</v>
      </c>
      <c r="O362" t="str">
        <f t="shared" si="117"/>
        <v>0.957823533660842-0.287357057274495i</v>
      </c>
      <c r="P362" t="str">
        <f t="shared" si="118"/>
        <v>0.0421764663391579+0.287357057274495i</v>
      </c>
      <c r="Q362" t="str">
        <f t="shared" si="119"/>
        <v>-0.0421764663391579+0.00410931276155502i</v>
      </c>
      <c r="R362" t="str">
        <f t="shared" si="120"/>
        <v>-0.333018162860178-6.84565489055456i</v>
      </c>
      <c r="S362" t="str">
        <f t="shared" si="121"/>
        <v>0.0319853355320769i</v>
      </c>
      <c r="T362" t="str">
        <f t="shared" si="122"/>
        <v>0.218960568611191-0.0106516976773586i</v>
      </c>
      <c r="U362" t="e">
        <f t="shared" si="123"/>
        <v>#DIV/0!</v>
      </c>
      <c r="V362" t="str">
        <f t="shared" si="124"/>
        <v>0.0000833333333333333-0.0116341332669514i</v>
      </c>
      <c r="W362" t="e">
        <f t="shared" si="125"/>
        <v>#DIV/0!</v>
      </c>
      <c r="X362" t="e">
        <f t="shared" si="126"/>
        <v>#DIV/0!</v>
      </c>
      <c r="Y362" t="str">
        <f t="shared" si="127"/>
        <v>0.00096+0.0974145050025123i</v>
      </c>
      <c r="Z362" t="e">
        <f t="shared" si="128"/>
        <v>#DIV/0!</v>
      </c>
      <c r="AA362" t="e">
        <f t="shared" si="129"/>
        <v>#DIV/0!</v>
      </c>
      <c r="AB362" t="str">
        <f t="shared" si="130"/>
        <v>0.124946586278868-0.00607823258453342i</v>
      </c>
      <c r="AC362" t="str">
        <f t="shared" si="131"/>
        <v>1.68585004343687-0.0725048250216768i</v>
      </c>
      <c r="AD362" t="str">
        <f t="shared" si="132"/>
        <v>0.0741328280242009-0.00041714555989986i</v>
      </c>
      <c r="AE362" t="e">
        <f t="shared" si="133"/>
        <v>#DIV/0!</v>
      </c>
      <c r="AF362" t="str">
        <f t="shared" si="134"/>
        <v>-2.77313886361495-1.75992474801453i</v>
      </c>
      <c r="AG362" t="e">
        <f t="shared" si="135"/>
        <v>#DIV/0!</v>
      </c>
      <c r="AH362" t="e">
        <f t="shared" si="136"/>
        <v>#DIV/0!</v>
      </c>
      <c r="AI362" t="e">
        <f t="shared" si="137"/>
        <v>#DIV/0!</v>
      </c>
      <c r="AJ362" t="e">
        <f t="shared" si="138"/>
        <v>#DIV/0!</v>
      </c>
      <c r="AK362"/>
      <c r="AL362"/>
      <c r="AM362"/>
      <c r="AN362"/>
    </row>
    <row r="363" spans="1:40" x14ac:dyDescent="0.3">
      <c r="A363"/>
      <c r="B363">
        <f t="shared" si="139"/>
        <v>22900</v>
      </c>
      <c r="C363" s="186" t="str">
        <f t="shared" si="107"/>
        <v>-0.0104208918512039+0.0385744731028576i</v>
      </c>
      <c r="D363" s="158" t="str">
        <f t="shared" si="108"/>
        <v>-2.22935955943337-0.281798722426568i</v>
      </c>
      <c r="E363" t="str">
        <f t="shared" si="109"/>
        <v>23266.1746119924-8938.23142822319i</v>
      </c>
      <c r="F363" t="str">
        <f t="shared" si="110"/>
        <v>0.280365137640105+0.0753308282019752i</v>
      </c>
      <c r="G363" t="str">
        <f t="shared" si="105"/>
        <v>0.280365137640105+0.0753308282019752i</v>
      </c>
      <c r="H363" t="str">
        <f t="shared" si="111"/>
        <v>0.546679122254746+1.48748541359145i</v>
      </c>
      <c r="I363" t="str">
        <f t="shared" si="112"/>
        <v>89.9280897090078i</v>
      </c>
      <c r="J363" t="str">
        <f t="shared" si="106"/>
        <v>-1.00300334741843+19.1761219646053i</v>
      </c>
      <c r="K363" t="str">
        <f t="shared" si="113"/>
        <v>4.67679213202775-0.24461870717459i</v>
      </c>
      <c r="L363" t="str">
        <f t="shared" si="114"/>
        <v>0.82717147686087-0.0713926601166555i</v>
      </c>
      <c r="M363" t="str">
        <f t="shared" si="115"/>
        <v>5.50396360888862-0.316011367291246i</v>
      </c>
      <c r="N363" t="str">
        <f t="shared" si="116"/>
        <v>-0.292744731308138i</v>
      </c>
      <c r="O363" t="str">
        <f t="shared" si="117"/>
        <v>0.9574554049865-0.288581266651419i</v>
      </c>
      <c r="P363" t="str">
        <f t="shared" si="118"/>
        <v>0.0425445950135001+0.288581266651419i</v>
      </c>
      <c r="Q363" t="str">
        <f t="shared" si="119"/>
        <v>-0.0425445950135001+0.00416346465671902i</v>
      </c>
      <c r="R363" t="str">
        <f t="shared" si="120"/>
        <v>-0.333015387428217-6.8156193367244i</v>
      </c>
      <c r="S363" t="str">
        <f t="shared" si="121"/>
        <v>0.0321256220914281i</v>
      </c>
      <c r="T363" t="str">
        <f t="shared" si="122"/>
        <v>0.218956011130638-0.0106983264871494i</v>
      </c>
      <c r="U363" t="e">
        <f t="shared" si="123"/>
        <v>#DIV/0!</v>
      </c>
      <c r="V363" t="str">
        <f t="shared" si="124"/>
        <v>0.0000833333333333333-0.0115833291915499i</v>
      </c>
      <c r="W363" t="e">
        <f t="shared" si="125"/>
        <v>#DIV/0!</v>
      </c>
      <c r="X363" t="e">
        <f t="shared" si="126"/>
        <v>#DIV/0!</v>
      </c>
      <c r="Y363" t="str">
        <f t="shared" si="127"/>
        <v>0.00096+0.0978417616034005i</v>
      </c>
      <c r="Z363" t="e">
        <f t="shared" si="128"/>
        <v>#DIV/0!</v>
      </c>
      <c r="AA363" t="e">
        <f t="shared" si="129"/>
        <v>#DIV/0!</v>
      </c>
      <c r="AB363" t="str">
        <f t="shared" si="130"/>
        <v>0.124943985620491-0.006104840620138i</v>
      </c>
      <c r="AC363" t="str">
        <f t="shared" si="131"/>
        <v>1.68575795097322-0.0730845403420537i</v>
      </c>
      <c r="AD363" t="str">
        <f t="shared" si="132"/>
        <v>0.0741350544631984-0.00040736230315009i</v>
      </c>
      <c r="AE363" t="e">
        <f t="shared" si="133"/>
        <v>#DIV/0!</v>
      </c>
      <c r="AF363" t="str">
        <f t="shared" si="134"/>
        <v>-2.77603868168812-1.76928413601802i</v>
      </c>
      <c r="AG363" t="e">
        <f t="shared" si="135"/>
        <v>#DIV/0!</v>
      </c>
      <c r="AH363" t="e">
        <f t="shared" si="136"/>
        <v>#DIV/0!</v>
      </c>
      <c r="AI363" t="e">
        <f t="shared" si="137"/>
        <v>#DIV/0!</v>
      </c>
      <c r="AJ363" t="e">
        <f t="shared" si="138"/>
        <v>#DIV/0!</v>
      </c>
      <c r="AK363"/>
      <c r="AL363"/>
      <c r="AM363"/>
      <c r="AN363"/>
    </row>
    <row r="364" spans="1:40" x14ac:dyDescent="0.3">
      <c r="A364"/>
      <c r="B364">
        <f t="shared" si="139"/>
        <v>23000</v>
      </c>
      <c r="C364" s="186" t="str">
        <f t="shared" si="107"/>
        <v>-0.0104194648831806+0.0384161149495329i</v>
      </c>
      <c r="D364" s="158" t="str">
        <f t="shared" si="108"/>
        <v>-2.22987198761569-0.285479769364435i</v>
      </c>
      <c r="E364" t="str">
        <f t="shared" si="109"/>
        <v>23240.0141713262-8967.168989763i</v>
      </c>
      <c r="F364" t="str">
        <f t="shared" si="110"/>
        <v>0.280433403066692+0.0756526066057635i</v>
      </c>
      <c r="G364" t="str">
        <f t="shared" si="105"/>
        <v>0.280433403066692+0.0756526066057635i</v>
      </c>
      <c r="H364" t="str">
        <f t="shared" si="111"/>
        <v>0.549073781889273+1.49314393754043i</v>
      </c>
      <c r="I364" t="str">
        <f t="shared" si="112"/>
        <v>90.3207887907066i</v>
      </c>
      <c r="J364" t="str">
        <f t="shared" si="106"/>
        <v>-1.02053502180422+19.2598604884682i</v>
      </c>
      <c r="K364" t="str">
        <f t="shared" si="113"/>
        <v>4.67645681312256-0.247794523672902i</v>
      </c>
      <c r="L364" t="str">
        <f t="shared" si="114"/>
        <v>0.827117946275935-0.0716997780904887i</v>
      </c>
      <c r="M364" t="str">
        <f t="shared" si="115"/>
        <v>5.5035747593985-0.319494301763391i</v>
      </c>
      <c r="N364" t="str">
        <f t="shared" si="116"/>
        <v>-0.294023092580226i</v>
      </c>
      <c r="O364" t="str">
        <f t="shared" si="117"/>
        <v>0.957085711631527-0.289805004426725i</v>
      </c>
      <c r="P364" t="str">
        <f t="shared" si="118"/>
        <v>0.042914288368473+0.289805004426725i</v>
      </c>
      <c r="Q364" t="str">
        <f t="shared" si="119"/>
        <v>-0.042914288368473+0.004218088153501i</v>
      </c>
      <c r="R364" t="str">
        <f t="shared" si="120"/>
        <v>-0.33301259976713-6.78584434229385i</v>
      </c>
      <c r="S364" t="str">
        <f t="shared" si="121"/>
        <v>0.0322659086507793i</v>
      </c>
      <c r="T364" t="str">
        <f t="shared" si="122"/>
        <v>0.218951433666861-0.0107449541236447i</v>
      </c>
      <c r="U364" t="e">
        <f t="shared" si="123"/>
        <v>#DIV/0!</v>
      </c>
      <c r="V364" t="str">
        <f t="shared" si="124"/>
        <v>0.0000833333333333333-0.0115329668907171i</v>
      </c>
      <c r="W364" t="e">
        <f t="shared" si="125"/>
        <v>#DIV/0!</v>
      </c>
      <c r="X364" t="e">
        <f t="shared" si="126"/>
        <v>#DIV/0!</v>
      </c>
      <c r="Y364" t="str">
        <f t="shared" si="127"/>
        <v>0.00096+0.0982690182042887i</v>
      </c>
      <c r="Z364" t="e">
        <f t="shared" si="128"/>
        <v>#DIV/0!</v>
      </c>
      <c r="AA364" t="e">
        <f t="shared" si="129"/>
        <v>#DIV/0!</v>
      </c>
      <c r="AB364" t="str">
        <f t="shared" si="130"/>
        <v>0.124941373558984-0.00613144798621899i</v>
      </c>
      <c r="AC364" t="str">
        <f t="shared" si="131"/>
        <v>1.68566522723065-0.0736629392821062i</v>
      </c>
      <c r="AD364" t="str">
        <f t="shared" si="132"/>
        <v>0.0741372974792984-0.000397633369090239i</v>
      </c>
      <c r="AE364" t="e">
        <f t="shared" si="133"/>
        <v>#DIV/0!</v>
      </c>
      <c r="AF364" t="str">
        <f t="shared" si="134"/>
        <v>-2.77894576950496-1.77862370690486i</v>
      </c>
      <c r="AG364" t="e">
        <f t="shared" si="135"/>
        <v>#DIV/0!</v>
      </c>
      <c r="AH364" t="e">
        <f t="shared" si="136"/>
        <v>#DIV/0!</v>
      </c>
      <c r="AI364" t="e">
        <f t="shared" si="137"/>
        <v>#DIV/0!</v>
      </c>
      <c r="AJ364" t="e">
        <f t="shared" si="138"/>
        <v>#DIV/0!</v>
      </c>
      <c r="AK364"/>
      <c r="AL364"/>
      <c r="AM364"/>
      <c r="AN364"/>
    </row>
    <row r="365" spans="1:40" x14ac:dyDescent="0.3">
      <c r="A365"/>
      <c r="B365">
        <f t="shared" si="139"/>
        <v>23100</v>
      </c>
      <c r="C365" s="186" t="str">
        <f t="shared" si="107"/>
        <v>-0.0104180395610967+0.0382591666677915i</v>
      </c>
      <c r="D365" s="158" t="str">
        <f t="shared" si="108"/>
        <v>-2.23038660895355-0.289149298557879i</v>
      </c>
      <c r="E365" t="str">
        <f t="shared" si="109"/>
        <v>23213.7988895767-8995.9975247877i</v>
      </c>
      <c r="F365" t="str">
        <f t="shared" si="110"/>
        <v>0.280501952911105+0.0759742925666453i</v>
      </c>
      <c r="G365" t="str">
        <f t="shared" si="105"/>
        <v>0.280501952911105+0.0759742925666453i</v>
      </c>
      <c r="H365" t="str">
        <f t="shared" si="111"/>
        <v>0.551473474624556+1.4987943101043i</v>
      </c>
      <c r="I365" t="str">
        <f t="shared" si="112"/>
        <v>90.7134878724053i</v>
      </c>
      <c r="J365" t="str">
        <f t="shared" si="106"/>
        <v>-1.03814308692807+19.3435990123311i</v>
      </c>
      <c r="K365" t="str">
        <f t="shared" si="113"/>
        <v>4.67611817640002-0.25096052473967i</v>
      </c>
      <c r="L365" t="str">
        <f t="shared" si="114"/>
        <v>0.827064189415648-0.0720068360130509i</v>
      </c>
      <c r="M365" t="str">
        <f t="shared" si="115"/>
        <v>5.50318236581567-0.322967360752721i</v>
      </c>
      <c r="N365" t="str">
        <f t="shared" si="116"/>
        <v>-0.295301453852314i</v>
      </c>
      <c r="O365" t="str">
        <f t="shared" si="117"/>
        <v>0.956714454200078-0.291028268600571i</v>
      </c>
      <c r="P365" t="str">
        <f t="shared" si="118"/>
        <v>0.0432855457999221+0.291028268600571i</v>
      </c>
      <c r="Q365" t="str">
        <f t="shared" si="119"/>
        <v>-0.0432855457999221+0.00427318525174297i</v>
      </c>
      <c r="R365" t="str">
        <f t="shared" si="120"/>
        <v>-0.333009799875744-6.75632652335903i</v>
      </c>
      <c r="S365" t="str">
        <f t="shared" si="121"/>
        <v>0.0324061952101305i</v>
      </c>
      <c r="T365" t="str">
        <f t="shared" si="122"/>
        <v>0.218946836219355-0.0107915805816599i</v>
      </c>
      <c r="U365" t="e">
        <f t="shared" si="123"/>
        <v>#DIV/0!</v>
      </c>
      <c r="V365" t="str">
        <f t="shared" si="124"/>
        <v>0.0000833333333333333-0.0114830406271209i</v>
      </c>
      <c r="W365" t="e">
        <f t="shared" si="125"/>
        <v>#DIV/0!</v>
      </c>
      <c r="X365" t="e">
        <f t="shared" si="126"/>
        <v>#DIV/0!</v>
      </c>
      <c r="Y365" t="str">
        <f t="shared" si="127"/>
        <v>0.00096+0.0986962748051769i</v>
      </c>
      <c r="Z365" t="e">
        <f t="shared" si="128"/>
        <v>#DIV/0!</v>
      </c>
      <c r="AA365" t="e">
        <f t="shared" si="129"/>
        <v>#DIV/0!</v>
      </c>
      <c r="AB365" t="str">
        <f t="shared" si="130"/>
        <v>0.12493875009406-0.00615805467981787i</v>
      </c>
      <c r="AC365" t="str">
        <f t="shared" si="131"/>
        <v>1.68557187565737-0.0742400362953247i</v>
      </c>
      <c r="AD365" t="str">
        <f t="shared" si="132"/>
        <v>0.0741395569794214-0.000387958109760999i</v>
      </c>
      <c r="AE365" t="e">
        <f t="shared" si="133"/>
        <v>#DIV/0!</v>
      </c>
      <c r="AF365" t="str">
        <f t="shared" si="134"/>
        <v>-2.78186008357811-1.78794360866218i</v>
      </c>
      <c r="AG365" t="e">
        <f t="shared" si="135"/>
        <v>#DIV/0!</v>
      </c>
      <c r="AH365" t="e">
        <f t="shared" si="136"/>
        <v>#DIV/0!</v>
      </c>
      <c r="AI365" t="e">
        <f t="shared" si="137"/>
        <v>#DIV/0!</v>
      </c>
      <c r="AJ365" t="e">
        <f t="shared" si="138"/>
        <v>#DIV/0!</v>
      </c>
      <c r="AK365"/>
      <c r="AL365"/>
      <c r="AM365"/>
      <c r="AN365"/>
    </row>
    <row r="366" spans="1:40" x14ac:dyDescent="0.3">
      <c r="A366"/>
      <c r="B366">
        <f t="shared" si="139"/>
        <v>23200</v>
      </c>
      <c r="C366" s="186" t="str">
        <f t="shared" si="107"/>
        <v>-0.0104166157885215+0.0381036100040768i</v>
      </c>
      <c r="D366" s="158" t="str">
        <f t="shared" si="108"/>
        <v>-2.23090342143296-0.292807447095754i</v>
      </c>
      <c r="E366" t="str">
        <f t="shared" si="109"/>
        <v>23187.5293365623-9024.7169790679i</v>
      </c>
      <c r="F366" t="str">
        <f t="shared" si="110"/>
        <v>0.280570787007082+0.0762958857122186i</v>
      </c>
      <c r="G366" t="str">
        <f t="shared" si="105"/>
        <v>0.280570787007082+0.0762958857122186i</v>
      </c>
      <c r="H366" t="str">
        <f t="shared" si="111"/>
        <v>0.553878159234499+1.50443653996266i</v>
      </c>
      <c r="I366" t="str">
        <f t="shared" si="112"/>
        <v>91.106186954104i</v>
      </c>
      <c r="J366" t="str">
        <f t="shared" si="106"/>
        <v>-1.05582754278998+19.427337536194i</v>
      </c>
      <c r="K366" t="str">
        <f t="shared" si="113"/>
        <v>4.67577624783708-0.254116825694312i</v>
      </c>
      <c r="L366" t="str">
        <f t="shared" si="114"/>
        <v>0.827010206369595-0.0723138336363281i</v>
      </c>
      <c r="M366" t="str">
        <f t="shared" si="115"/>
        <v>5.50278645420667-0.32643065933064i</v>
      </c>
      <c r="N366" t="str">
        <f t="shared" si="116"/>
        <v>-0.296579815124402i</v>
      </c>
      <c r="O366" t="str">
        <f t="shared" si="117"/>
        <v>0.956341633298866-0.292251057173891i</v>
      </c>
      <c r="P366" t="str">
        <f t="shared" si="118"/>
        <v>0.043658366701134+0.292251057173891i</v>
      </c>
      <c r="Q366" t="str">
        <f t="shared" si="119"/>
        <v>-0.043658366701134+0.00432875795051102i</v>
      </c>
      <c r="R366" t="str">
        <f t="shared" si="120"/>
        <v>-0.333006987753091-6.7270625543597i</v>
      </c>
      <c r="S366" t="str">
        <f t="shared" si="121"/>
        <v>0.0325464817694818i</v>
      </c>
      <c r="T366" t="str">
        <f t="shared" si="122"/>
        <v>0.218942218787632-0.010838205856016i</v>
      </c>
      <c r="U366" t="e">
        <f t="shared" si="123"/>
        <v>#DIV/0!</v>
      </c>
      <c r="V366" t="str">
        <f t="shared" si="124"/>
        <v>0.0000833333333333333-0.0114335447623488i</v>
      </c>
      <c r="W366" t="e">
        <f t="shared" si="125"/>
        <v>#DIV/0!</v>
      </c>
      <c r="X366" t="e">
        <f t="shared" si="126"/>
        <v>#DIV/0!</v>
      </c>
      <c r="Y366" t="str">
        <f t="shared" si="127"/>
        <v>0.00096+0.0991235314060652i</v>
      </c>
      <c r="Z366" t="e">
        <f t="shared" si="128"/>
        <v>#DIV/0!</v>
      </c>
      <c r="AA366" t="e">
        <f t="shared" si="129"/>
        <v>#DIV/0!</v>
      </c>
      <c r="AB366" t="str">
        <f t="shared" si="130"/>
        <v>0.12493611522544-0.00618466069797932i</v>
      </c>
      <c r="AC366" t="str">
        <f t="shared" si="131"/>
        <v>1.68547789963438-0.0748158455799542i</v>
      </c>
      <c r="AD366" t="str">
        <f t="shared" si="132"/>
        <v>0.074141832872423-0.000378335888545128i</v>
      </c>
      <c r="AE366" t="e">
        <f t="shared" si="133"/>
        <v>#DIV/0!</v>
      </c>
      <c r="AF366" t="str">
        <f t="shared" si="134"/>
        <v>-2.78478158066746-1.79724398705841i</v>
      </c>
      <c r="AG366" t="e">
        <f t="shared" si="135"/>
        <v>#DIV/0!</v>
      </c>
      <c r="AH366" t="e">
        <f t="shared" si="136"/>
        <v>#DIV/0!</v>
      </c>
      <c r="AI366" t="e">
        <f t="shared" si="137"/>
        <v>#DIV/0!</v>
      </c>
      <c r="AJ366" t="e">
        <f t="shared" si="138"/>
        <v>#DIV/0!</v>
      </c>
      <c r="AK366"/>
      <c r="AL366"/>
      <c r="AM366"/>
      <c r="AN366"/>
    </row>
    <row r="367" spans="1:40" x14ac:dyDescent="0.3">
      <c r="A367"/>
      <c r="B367">
        <f t="shared" si="139"/>
        <v>23300</v>
      </c>
      <c r="C367" s="186" t="str">
        <f t="shared" si="107"/>
        <v>-0.0104151934711499+0.0379494270181087i</v>
      </c>
      <c r="D367" s="158" t="str">
        <f t="shared" si="108"/>
        <v>-2.23142242305131-0.296454349667974i</v>
      </c>
      <c r="E367" t="str">
        <f t="shared" si="109"/>
        <v>23161.2060811207-9053.32730181455i</v>
      </c>
      <c r="F367" t="str">
        <f t="shared" si="110"/>
        <v>0.280639905187716+0.0766173856704531i</v>
      </c>
      <c r="G367" t="str">
        <f t="shared" si="105"/>
        <v>0.280639905187716+0.0766173856704531i</v>
      </c>
      <c r="H367" t="str">
        <f t="shared" si="111"/>
        <v>0.556287794729341+1.5100706360248i</v>
      </c>
      <c r="I367" t="str">
        <f t="shared" si="112"/>
        <v>91.4988860358027i</v>
      </c>
      <c r="J367" t="str">
        <f t="shared" si="106"/>
        <v>-1.07358838938996+19.5110760600569i</v>
      </c>
      <c r="K367" t="str">
        <f t="shared" si="113"/>
        <v>4.675431052885-0.257263539864237i</v>
      </c>
      <c r="L367" t="str">
        <f t="shared" si="114"/>
        <v>0.82695599722772-0.0726207707124729i</v>
      </c>
      <c r="M367" t="str">
        <f t="shared" si="115"/>
        <v>5.50238705011272-0.32988431057671i</v>
      </c>
      <c r="N367" t="str">
        <f t="shared" si="116"/>
        <v>-0.29785817639649i</v>
      </c>
      <c r="O367" t="str">
        <f t="shared" si="117"/>
        <v>0.955967249537157-0.293473368148393i</v>
      </c>
      <c r="P367" t="str">
        <f t="shared" si="118"/>
        <v>0.0440327504628431+0.293473368148393i</v>
      </c>
      <c r="Q367" t="str">
        <f t="shared" si="119"/>
        <v>-0.0440327504628431+0.00438480824809701i</v>
      </c>
      <c r="R367" t="str">
        <f t="shared" si="120"/>
        <v>-0.333004163397829-6.69804916682616i</v>
      </c>
      <c r="S367" t="str">
        <f t="shared" si="121"/>
        <v>0.0326867683288329i</v>
      </c>
      <c r="T367" t="str">
        <f t="shared" si="122"/>
        <v>0.218937581371179-0.0108848299415217i</v>
      </c>
      <c r="U367" t="e">
        <f t="shared" si="123"/>
        <v>#DIV/0!</v>
      </c>
      <c r="V367" t="str">
        <f t="shared" si="124"/>
        <v>0.0000833333333333333-0.0113844737547851i</v>
      </c>
      <c r="W367" t="e">
        <f t="shared" si="125"/>
        <v>#DIV/0!</v>
      </c>
      <c r="X367" t="e">
        <f t="shared" si="126"/>
        <v>#DIV/0!</v>
      </c>
      <c r="Y367" t="str">
        <f t="shared" si="127"/>
        <v>0.00096+0.0995507880069534i</v>
      </c>
      <c r="Z367" t="e">
        <f t="shared" si="128"/>
        <v>#DIV/0!</v>
      </c>
      <c r="AA367" t="e">
        <f t="shared" si="129"/>
        <v>#DIV/0!</v>
      </c>
      <c r="AB367" t="str">
        <f t="shared" si="130"/>
        <v>0.124933468952832-0.006211266037741i</v>
      </c>
      <c r="AC367" t="str">
        <f t="shared" si="131"/>
        <v>1.68538330247705-0.0753903810843328i</v>
      </c>
      <c r="AD367" t="str">
        <f t="shared" si="132"/>
        <v>0.074144125069039-0.000368766079922749i</v>
      </c>
      <c r="AE367" t="e">
        <f t="shared" si="133"/>
        <v>#DIV/0!</v>
      </c>
      <c r="AF367" t="str">
        <f t="shared" si="134"/>
        <v>-2.78771021778065-1.80652498569277i</v>
      </c>
      <c r="AG367" t="e">
        <f t="shared" si="135"/>
        <v>#DIV/0!</v>
      </c>
      <c r="AH367" t="e">
        <f t="shared" si="136"/>
        <v>#DIV/0!</v>
      </c>
      <c r="AI367" t="e">
        <f t="shared" si="137"/>
        <v>#DIV/0!</v>
      </c>
      <c r="AJ367" t="e">
        <f t="shared" si="138"/>
        <v>#DIV/0!</v>
      </c>
      <c r="AK367"/>
      <c r="AL367"/>
      <c r="AM367"/>
      <c r="AN367"/>
    </row>
    <row r="368" spans="1:40" x14ac:dyDescent="0.3">
      <c r="A368"/>
      <c r="B368">
        <f t="shared" si="139"/>
        <v>23400</v>
      </c>
      <c r="C368" s="186" t="str">
        <f t="shared" si="107"/>
        <v>-0.0104137725167481+0.0377966000761892i</v>
      </c>
      <c r="D368" s="158" t="str">
        <f t="shared" si="108"/>
        <v>-2.23194361181694-0.300090138616863i</v>
      </c>
      <c r="E368" t="str">
        <f t="shared" si="109"/>
        <v>23134.8296910863-9081.828445662i</v>
      </c>
      <c r="F368" t="str">
        <f t="shared" si="110"/>
        <v>0.280709307285462+0.0769387920696931i</v>
      </c>
      <c r="G368" t="str">
        <f t="shared" si="105"/>
        <v>0.280709307285462+0.0769387920696931i</v>
      </c>
      <c r="H368" t="str">
        <f t="shared" si="111"/>
        <v>0.558702340356476+1.51569660742648i</v>
      </c>
      <c r="I368" t="str">
        <f t="shared" si="112"/>
        <v>91.8915851175014i</v>
      </c>
      <c r="J368" t="str">
        <f t="shared" si="106"/>
        <v>-1.09142562672801+19.5948145839198i</v>
      </c>
      <c r="K368" t="str">
        <f t="shared" si="113"/>
        <v>4.67508261648286-0.260400778626776i</v>
      </c>
      <c r="L368" t="str">
        <f t="shared" si="114"/>
        <v>0.826901562080328-0.0729276469938052i</v>
      </c>
      <c r="M368" t="str">
        <f t="shared" si="115"/>
        <v>5.50198417856319-0.333328425620581i</v>
      </c>
      <c r="N368" t="str">
        <f t="shared" si="116"/>
        <v>-0.299136537668578i</v>
      </c>
      <c r="O368" t="str">
        <f t="shared" si="117"/>
        <v>0.955591303526772-0.29469519952657i</v>
      </c>
      <c r="P368" t="str">
        <f t="shared" si="118"/>
        <v>0.044408696473228+0.29469519952657i</v>
      </c>
      <c r="Q368" t="str">
        <f t="shared" si="119"/>
        <v>-0.044408696473228+0.00444133814200803i</v>
      </c>
      <c r="R368" t="str">
        <f t="shared" si="120"/>
        <v>-0.333001326809203-6.66928314816034i</v>
      </c>
      <c r="S368" t="str">
        <f t="shared" si="121"/>
        <v>0.0328270548881842i</v>
      </c>
      <c r="T368" t="str">
        <f t="shared" si="122"/>
        <v>0.218932923969501-0.0109314528330039i</v>
      </c>
      <c r="U368" t="e">
        <f t="shared" si="123"/>
        <v>#DIV/0!</v>
      </c>
      <c r="V368" t="str">
        <f t="shared" si="124"/>
        <v>0.0000833333333333333-0.0113358221575424i</v>
      </c>
      <c r="W368" t="e">
        <f t="shared" si="125"/>
        <v>#DIV/0!</v>
      </c>
      <c r="X368" t="e">
        <f t="shared" si="126"/>
        <v>#DIV/0!</v>
      </c>
      <c r="Y368" t="str">
        <f t="shared" si="127"/>
        <v>0.00096+0.0999780446078416i</v>
      </c>
      <c r="Z368" t="e">
        <f t="shared" si="128"/>
        <v>#DIV/0!</v>
      </c>
      <c r="AA368" t="e">
        <f t="shared" si="129"/>
        <v>#DIV/0!</v>
      </c>
      <c r="AB368" t="str">
        <f t="shared" si="130"/>
        <v>0.124930811275953-0.00623787069615096i</v>
      </c>
      <c r="AC368" t="str">
        <f t="shared" si="131"/>
        <v>1.68528808743698-0.0759636565122609i</v>
      </c>
      <c r="AD368" t="str">
        <f t="shared" si="132"/>
        <v>0.0741464334818425-0.000359248069241288i</v>
      </c>
      <c r="AE368" t="e">
        <f t="shared" si="133"/>
        <v>#DIV/0!</v>
      </c>
      <c r="AF368" t="str">
        <f t="shared" si="134"/>
        <v>-2.79064595217342-1.81578674604334i</v>
      </c>
      <c r="AG368" t="e">
        <f t="shared" si="135"/>
        <v>#DIV/0!</v>
      </c>
      <c r="AH368" t="e">
        <f t="shared" si="136"/>
        <v>#DIV/0!</v>
      </c>
      <c r="AI368" t="e">
        <f t="shared" si="137"/>
        <v>#DIV/0!</v>
      </c>
      <c r="AJ368" t="e">
        <f t="shared" si="138"/>
        <v>#DIV/0!</v>
      </c>
      <c r="AK368"/>
      <c r="AL368"/>
      <c r="AM368"/>
      <c r="AN368"/>
    </row>
    <row r="369" spans="1:40" x14ac:dyDescent="0.3">
      <c r="A369"/>
      <c r="B369">
        <f t="shared" si="139"/>
        <v>23500</v>
      </c>
      <c r="C369" s="186" t="str">
        <f t="shared" si="107"/>
        <v>-0.0104123528351008+0.0376451118446796i</v>
      </c>
      <c r="D369" s="158" t="str">
        <f t="shared" si="108"/>
        <v>-2.2324669857488-0.303714943987159i</v>
      </c>
      <c r="E369" t="str">
        <f t="shared" si="109"/>
        <v>23108.4007332687-9110.22036665087i</v>
      </c>
      <c r="F369" t="str">
        <f t="shared" si="110"/>
        <v>0.280778993132133+0.0772601045386568i</v>
      </c>
      <c r="G369" t="str">
        <f t="shared" si="105"/>
        <v>0.280778993132133+0.0772601045386568i</v>
      </c>
      <c r="H369" t="str">
        <f t="shared" si="111"/>
        <v>0.561121755601261+1.52131446352669i</v>
      </c>
      <c r="I369" t="str">
        <f t="shared" si="112"/>
        <v>92.2842841992002i</v>
      </c>
      <c r="J369" t="str">
        <f t="shared" si="106"/>
        <v>-1.10933925480412+19.6785531077827i</v>
      </c>
      <c r="K369" t="str">
        <f t="shared" si="113"/>
        <v>4.6747309630706-0.263528651450066i</v>
      </c>
      <c r="L369" t="str">
        <f t="shared" si="114"/>
        <v>0.826846901018081-0.0732344622328127i</v>
      </c>
      <c r="M369" t="str">
        <f t="shared" si="115"/>
        <v>5.50157786408868-0.336763113682879i</v>
      </c>
      <c r="N369" t="str">
        <f t="shared" si="116"/>
        <v>-0.300414898940666i</v>
      </c>
      <c r="O369" t="str">
        <f t="shared" si="117"/>
        <v>0.955213795882084-0.295916549311695i</v>
      </c>
      <c r="P369" t="str">
        <f t="shared" si="118"/>
        <v>0.044786204117916+0.295916549311695i</v>
      </c>
      <c r="Q369" t="str">
        <f t="shared" si="119"/>
        <v>-0.044786204117916+0.004498349628971i</v>
      </c>
      <c r="R369" t="str">
        <f t="shared" si="120"/>
        <v>-0.332998477985962-6.64076134044625i</v>
      </c>
      <c r="S369" t="str">
        <f t="shared" si="121"/>
        <v>0.0329673414475353i</v>
      </c>
      <c r="T369" t="str">
        <f t="shared" si="122"/>
        <v>0.218928246582084-0.0109780745252728i</v>
      </c>
      <c r="U369" t="e">
        <f t="shared" si="123"/>
        <v>#DIV/0!</v>
      </c>
      <c r="V369" t="str">
        <f t="shared" si="124"/>
        <v>0.0000833333333333333-0.0112875846164465i</v>
      </c>
      <c r="W369" t="e">
        <f t="shared" si="125"/>
        <v>#DIV/0!</v>
      </c>
      <c r="X369" t="e">
        <f t="shared" si="126"/>
        <v>#DIV/0!</v>
      </c>
      <c r="Y369" t="str">
        <f t="shared" si="127"/>
        <v>0.00096+0.10040530120873i</v>
      </c>
      <c r="Z369" t="e">
        <f t="shared" si="128"/>
        <v>#DIV/0!</v>
      </c>
      <c r="AA369" t="e">
        <f t="shared" si="129"/>
        <v>#DIV/0!</v>
      </c>
      <c r="AB369" t="str">
        <f t="shared" si="130"/>
        <v>0.12492814219451-0.00626447467024771i</v>
      </c>
      <c r="AC369" t="str">
        <f t="shared" si="131"/>
        <v>1.6851922577035-0.0765356853280197i</v>
      </c>
      <c r="AD369" t="str">
        <f t="shared" si="132"/>
        <v>0.0741487580251918-0.000349781252479424i</v>
      </c>
      <c r="AE369" t="e">
        <f t="shared" si="133"/>
        <v>#DIV/0!</v>
      </c>
      <c r="AF369" t="str">
        <f t="shared" si="134"/>
        <v>-2.79358874135006-1.82502940751385i</v>
      </c>
      <c r="AG369" t="e">
        <f t="shared" si="135"/>
        <v>#DIV/0!</v>
      </c>
      <c r="AH369" t="e">
        <f t="shared" si="136"/>
        <v>#DIV/0!</v>
      </c>
      <c r="AI369" t="e">
        <f t="shared" si="137"/>
        <v>#DIV/0!</v>
      </c>
      <c r="AJ369" t="e">
        <f t="shared" si="138"/>
        <v>#DIV/0!</v>
      </c>
      <c r="AK369"/>
      <c r="AL369"/>
      <c r="AM369"/>
      <c r="AN369"/>
    </row>
    <row r="370" spans="1:40" x14ac:dyDescent="0.3">
      <c r="A370"/>
      <c r="B370">
        <f t="shared" si="139"/>
        <v>23600</v>
      </c>
      <c r="C370" s="186" t="str">
        <f t="shared" si="107"/>
        <v>-0.0104109343379605+0.0374949452836444i</v>
      </c>
      <c r="D370" s="158" t="str">
        <f t="shared" si="108"/>
        <v>-2.23299254287597-0.307328893574765i</v>
      </c>
      <c r="E370" t="str">
        <f t="shared" si="109"/>
        <v>23081.9197734305-9138.50302421092i</v>
      </c>
      <c r="F370" t="str">
        <f t="shared" si="110"/>
        <v>0.280848962558906+0.0775813227064398i</v>
      </c>
      <c r="G370" t="str">
        <f t="shared" si="105"/>
        <v>0.280848962558906+0.0775813227064398i</v>
      </c>
      <c r="H370" t="str">
        <f t="shared" si="111"/>
        <v>0.563546000187734+1.52692421390437i</v>
      </c>
      <c r="I370" t="str">
        <f t="shared" si="112"/>
        <v>92.6769832808989i</v>
      </c>
      <c r="J370" t="str">
        <f t="shared" si="106"/>
        <v>-1.12732927361829+19.7622916316457i</v>
      </c>
      <c r="K370" t="str">
        <f t="shared" si="113"/>
        <v>4.67437611660171-0.266647265932917i</v>
      </c>
      <c r="L370" t="str">
        <f t="shared" si="114"/>
        <v>0.826792014132001-0.0735412161821515i</v>
      </c>
      <c r="M370" t="str">
        <f t="shared" si="115"/>
        <v>5.50116813073371-0.340188482115068i</v>
      </c>
      <c r="N370" t="str">
        <f t="shared" si="116"/>
        <v>-0.301693260212754i</v>
      </c>
      <c r="O370" t="str">
        <f t="shared" si="117"/>
        <v>0.954834727220019-0.297137415507828i</v>
      </c>
      <c r="P370" t="str">
        <f t="shared" si="118"/>
        <v>0.0451652727799809+0.297137415507828i</v>
      </c>
      <c r="Q370" t="str">
        <f t="shared" si="119"/>
        <v>-0.0451652727799809+0.00455584470492598i</v>
      </c>
      <c r="R370" t="str">
        <f t="shared" si="120"/>
        <v>-0.332995616926794-6.61248063929204i</v>
      </c>
      <c r="S370" t="str">
        <f t="shared" si="121"/>
        <v>0.0331076280068866i</v>
      </c>
      <c r="T370" t="str">
        <f t="shared" si="122"/>
        <v>0.218923549208421-0.011024695013136i</v>
      </c>
      <c r="U370" t="e">
        <f t="shared" si="123"/>
        <v>#DIV/0!</v>
      </c>
      <c r="V370" t="str">
        <f t="shared" si="124"/>
        <v>0.0000833333333333333-0.0112397558680717i</v>
      </c>
      <c r="W370" t="e">
        <f t="shared" si="125"/>
        <v>#DIV/0!</v>
      </c>
      <c r="X370" t="e">
        <f t="shared" si="126"/>
        <v>#DIV/0!</v>
      </c>
      <c r="Y370" t="str">
        <f t="shared" si="127"/>
        <v>0.00096+0.100832557809618i</v>
      </c>
      <c r="Z370" t="e">
        <f t="shared" si="128"/>
        <v>#DIV/0!</v>
      </c>
      <c r="AA370" t="e">
        <f t="shared" si="129"/>
        <v>#DIV/0!</v>
      </c>
      <c r="AB370" t="str">
        <f t="shared" si="130"/>
        <v>0.124925461708214-0.0062910779570683i</v>
      </c>
      <c r="AC370" t="str">
        <f t="shared" si="131"/>
        <v>1.68509581640534-0.0771064807614268i</v>
      </c>
      <c r="AD370" t="str">
        <f t="shared" si="132"/>
        <v>0.0741510986151898-0.000340365036025667i</v>
      </c>
      <c r="AE370" t="e">
        <f t="shared" si="133"/>
        <v>#DIV/0!</v>
      </c>
      <c r="AF370" t="str">
        <f t="shared" si="134"/>
        <v>-2.7965385430637-1.83425310747913i</v>
      </c>
      <c r="AG370" t="e">
        <f t="shared" si="135"/>
        <v>#DIV/0!</v>
      </c>
      <c r="AH370" t="e">
        <f t="shared" si="136"/>
        <v>#DIV/0!</v>
      </c>
      <c r="AI370" t="e">
        <f t="shared" si="137"/>
        <v>#DIV/0!</v>
      </c>
      <c r="AJ370" t="e">
        <f t="shared" si="138"/>
        <v>#DIV/0!</v>
      </c>
      <c r="AK370"/>
      <c r="AL370"/>
      <c r="AM370"/>
      <c r="AN370"/>
    </row>
    <row r="371" spans="1:40" x14ac:dyDescent="0.3">
      <c r="A371"/>
      <c r="B371">
        <f t="shared" si="139"/>
        <v>23700</v>
      </c>
      <c r="C371" s="186" t="str">
        <f t="shared" si="107"/>
        <v>-0.010409516938998+0.0373460836406546i</v>
      </c>
      <c r="D371" s="158" t="str">
        <f t="shared" si="108"/>
        <v>-2.23352028123745-0.310932112974263i</v>
      </c>
      <c r="E371" t="str">
        <f t="shared" si="109"/>
        <v>23055.387376266-9166.67638114363i</v>
      </c>
      <c r="F371" t="str">
        <f t="shared" si="110"/>
        <v>0.280919215396321+0.077902446202515i</v>
      </c>
      <c r="G371" t="str">
        <f t="shared" si="105"/>
        <v>0.280919215396321+0.077902446202515i</v>
      </c>
      <c r="H371" t="str">
        <f t="shared" si="111"/>
        <v>0.565975034079366+1.53252586835537i</v>
      </c>
      <c r="I371" t="str">
        <f t="shared" si="112"/>
        <v>93.0696823625976i</v>
      </c>
      <c r="J371" t="str">
        <f t="shared" si="106"/>
        <v>-1.14539568317053+19.8460301555085i</v>
      </c>
      <c r="K371" t="str">
        <f t="shared" si="113"/>
        <v>4.67401810055561-0.269756727843697i</v>
      </c>
      <c r="L371" t="str">
        <f t="shared" si="114"/>
        <v>0.826736901513464-0.0738479085946473i</v>
      </c>
      <c r="M371" t="str">
        <f t="shared" si="115"/>
        <v>5.50075500206907-0.343604636438344i</v>
      </c>
      <c r="N371" t="str">
        <f t="shared" si="116"/>
        <v>-0.302971621484842i</v>
      </c>
      <c r="O371" t="str">
        <f t="shared" si="117"/>
        <v>0.954454098160054-0.298357796119823i</v>
      </c>
      <c r="P371" t="str">
        <f t="shared" si="118"/>
        <v>0.045545901839946+0.298357796119823i</v>
      </c>
      <c r="Q371" t="str">
        <f t="shared" si="119"/>
        <v>-0.045545901839946+0.00461382536501903i</v>
      </c>
      <c r="R371" t="str">
        <f t="shared" si="120"/>
        <v>-0.332992743630933-6.58443799270065i</v>
      </c>
      <c r="S371" t="str">
        <f t="shared" si="121"/>
        <v>0.0332479145662379i</v>
      </c>
      <c r="T371" t="str">
        <f t="shared" si="122"/>
        <v>0.218918831848002-0.0110713142914184i</v>
      </c>
      <c r="U371" t="e">
        <f t="shared" si="123"/>
        <v>#DIV/0!</v>
      </c>
      <c r="V371" t="str">
        <f t="shared" si="124"/>
        <v>0.0000833333333333333-0.0111923307378267i</v>
      </c>
      <c r="W371" t="e">
        <f t="shared" si="125"/>
        <v>#DIV/0!</v>
      </c>
      <c r="X371" t="e">
        <f t="shared" si="126"/>
        <v>#DIV/0!</v>
      </c>
      <c r="Y371" t="str">
        <f t="shared" si="127"/>
        <v>0.00096+0.101259814410506i</v>
      </c>
      <c r="Z371" t="e">
        <f t="shared" si="128"/>
        <v>#DIV/0!</v>
      </c>
      <c r="AA371" t="e">
        <f t="shared" si="129"/>
        <v>#DIV/0!</v>
      </c>
      <c r="AB371" t="str">
        <f t="shared" si="130"/>
        <v>0.124922769816772-0.00631768055365962i</v>
      </c>
      <c r="AC371" t="str">
        <f t="shared" si="131"/>
        <v>1.68499876661216-0.0776760558127805i</v>
      </c>
      <c r="AD371" t="str">
        <f t="shared" si="132"/>
        <v>0.0741534551696362-0.000330998836464319i</v>
      </c>
      <c r="AE371" t="e">
        <f t="shared" si="133"/>
        <v>#DIV/0!</v>
      </c>
      <c r="AF371" t="str">
        <f t="shared" si="134"/>
        <v>-2.79949531531682-1.84345798132963i</v>
      </c>
      <c r="AG371" t="e">
        <f t="shared" si="135"/>
        <v>#DIV/0!</v>
      </c>
      <c r="AH371" t="e">
        <f t="shared" si="136"/>
        <v>#DIV/0!</v>
      </c>
      <c r="AI371" t="e">
        <f t="shared" si="137"/>
        <v>#DIV/0!</v>
      </c>
      <c r="AJ371" t="e">
        <f t="shared" si="138"/>
        <v>#DIV/0!</v>
      </c>
      <c r="AK371"/>
      <c r="AL371"/>
      <c r="AM371"/>
      <c r="AN371"/>
    </row>
    <row r="372" spans="1:40" x14ac:dyDescent="0.3">
      <c r="A372"/>
      <c r="B372">
        <f t="shared" si="139"/>
        <v>23800</v>
      </c>
      <c r="C372" s="186" t="str">
        <f t="shared" si="107"/>
        <v>-0.010408100553754+0.0371985104447474i</v>
      </c>
      <c r="D372" s="158" t="str">
        <f t="shared" si="108"/>
        <v>-2.23405019888159-0.314524725625232i</v>
      </c>
      <c r="E372" t="str">
        <f t="shared" si="109"/>
        <v>23028.8041053799-9194.74040360477i</v>
      </c>
      <c r="F372" t="str">
        <f t="shared" si="110"/>
        <v>0.28098975147428+0.0782234746567342i</v>
      </c>
      <c r="G372" t="str">
        <f t="shared" si="105"/>
        <v>0.28098975147428+0.0782234746567342i</v>
      </c>
      <c r="H372" t="str">
        <f t="shared" si="111"/>
        <v>0.568408817479678+1.53811943688901i</v>
      </c>
      <c r="I372" t="str">
        <f t="shared" si="112"/>
        <v>93.4623814442964i</v>
      </c>
      <c r="J372" t="str">
        <f t="shared" si="106"/>
        <v>-1.16353848346083+19.9297686793715i</v>
      </c>
      <c r="K372" t="str">
        <f t="shared" si="113"/>
        <v>4.67365693794942-0.272857141158216i</v>
      </c>
      <c r="L372" t="str">
        <f t="shared" si="114"/>
        <v>0.826681563254207-0.0741545392232952i</v>
      </c>
      <c r="M372" t="str">
        <f t="shared" si="115"/>
        <v>5.50033850120363-0.347011680381511i</v>
      </c>
      <c r="N372" t="str">
        <f t="shared" si="116"/>
        <v>-0.30424998275693i</v>
      </c>
      <c r="O372" t="str">
        <f t="shared" si="117"/>
        <v>0.954071909324216-0.299577689153323i</v>
      </c>
      <c r="P372" t="str">
        <f t="shared" si="118"/>
        <v>0.045928090675784+0.299577689153323i</v>
      </c>
      <c r="Q372" t="str">
        <f t="shared" si="119"/>
        <v>-0.045928090675784+0.00467229360360699i</v>
      </c>
      <c r="R372" t="str">
        <f t="shared" si="120"/>
        <v>-0.332989858096968-6.55663039996894i</v>
      </c>
      <c r="S372" t="str">
        <f t="shared" si="121"/>
        <v>0.033388201125589i</v>
      </c>
      <c r="T372" t="str">
        <f t="shared" si="122"/>
        <v>0.218914094500314-0.0111179323549229i</v>
      </c>
      <c r="U372" t="e">
        <f t="shared" si="123"/>
        <v>#DIV/0!</v>
      </c>
      <c r="V372" t="str">
        <f t="shared" si="124"/>
        <v>0.0000833333333333333-0.0111453041380879i</v>
      </c>
      <c r="W372" t="e">
        <f t="shared" si="125"/>
        <v>#DIV/0!</v>
      </c>
      <c r="X372" t="e">
        <f t="shared" si="126"/>
        <v>#DIV/0!</v>
      </c>
      <c r="Y372" t="str">
        <f t="shared" si="127"/>
        <v>0.00096+0.101687071011394i</v>
      </c>
      <c r="Z372" t="e">
        <f t="shared" si="128"/>
        <v>#DIV/0!</v>
      </c>
      <c r="AA372" t="e">
        <f t="shared" si="129"/>
        <v>#DIV/0!</v>
      </c>
      <c r="AB372" t="str">
        <f t="shared" si="130"/>
        <v>0.124920066519894-0.00634428245705604i</v>
      </c>
      <c r="AC372" t="str">
        <f t="shared" si="131"/>
        <v>1.68490111133605-0.0782444232574946i</v>
      </c>
      <c r="AD372" t="str">
        <f t="shared" si="132"/>
        <v>0.0741558276079881-0.000321682080354873i</v>
      </c>
      <c r="AE372" t="e">
        <f t="shared" si="133"/>
        <v>#DIV/0!</v>
      </c>
      <c r="AF372" t="str">
        <f t="shared" si="134"/>
        <v>-2.80245901636127-1.85264416251424i</v>
      </c>
      <c r="AG372" t="e">
        <f t="shared" si="135"/>
        <v>#DIV/0!</v>
      </c>
      <c r="AH372" t="e">
        <f t="shared" si="136"/>
        <v>#DIV/0!</v>
      </c>
      <c r="AI372" t="e">
        <f t="shared" si="137"/>
        <v>#DIV/0!</v>
      </c>
      <c r="AJ372" t="e">
        <f t="shared" si="138"/>
        <v>#DIV/0!</v>
      </c>
      <c r="AK372"/>
      <c r="AL372"/>
      <c r="AM372"/>
      <c r="AN372"/>
    </row>
    <row r="373" spans="1:40" x14ac:dyDescent="0.3">
      <c r="A373"/>
      <c r="B373">
        <f t="shared" si="139"/>
        <v>23900</v>
      </c>
      <c r="C373" s="186" t="str">
        <f t="shared" si="107"/>
        <v>-0.0104066850995932+0.0370522095005395i</v>
      </c>
      <c r="D373" s="158" t="str">
        <f t="shared" si="108"/>
        <v>-2.23458229386595-0.318106852857398i</v>
      </c>
      <c r="E373" t="str">
        <f t="shared" si="109"/>
        <v>23002.170523266-9222.6950610868i</v>
      </c>
      <c r="F373" t="str">
        <f t="shared" si="110"/>
        <v>0.281060570622052+0.0785444076993305i</v>
      </c>
      <c r="G373" t="str">
        <f t="shared" si="105"/>
        <v>0.281060570622052+0.0785444076993305i</v>
      </c>
      <c r="H373" t="str">
        <f t="shared" si="111"/>
        <v>0.570847310832946+1.54370492972512i</v>
      </c>
      <c r="I373" t="str">
        <f t="shared" si="112"/>
        <v>93.8550805259951i</v>
      </c>
      <c r="J373" t="str">
        <f t="shared" si="106"/>
        <v>-1.1817576744892+20.0135072032343i</v>
      </c>
      <c r="K373" t="str">
        <f t="shared" si="113"/>
        <v>4.67329265134985-0.275948608096744i</v>
      </c>
      <c r="L373" t="str">
        <f t="shared" si="114"/>
        <v>0.826625999446324-0.0744611078212609i</v>
      </c>
      <c r="M373" t="str">
        <f t="shared" si="115"/>
        <v>5.49991865079617-0.350409715918005i</v>
      </c>
      <c r="N373" t="str">
        <f t="shared" si="116"/>
        <v>-0.305528344029018i</v>
      </c>
      <c r="O373" t="str">
        <f t="shared" si="117"/>
        <v>0.95368816133708-0.300797092614771i</v>
      </c>
      <c r="P373" t="str">
        <f t="shared" si="118"/>
        <v>0.04631183866292+0.300797092614771i</v>
      </c>
      <c r="Q373" t="str">
        <f t="shared" si="119"/>
        <v>-0.04631183866292+0.00473125141424702i</v>
      </c>
      <c r="R373" t="str">
        <f t="shared" si="120"/>
        <v>-0.332986960323934-6.52905491061461i</v>
      </c>
      <c r="S373" t="str">
        <f t="shared" si="121"/>
        <v>0.0335284876849402i</v>
      </c>
      <c r="T373" t="str">
        <f t="shared" si="122"/>
        <v>0.21890933716484-0.0111645491984667i</v>
      </c>
      <c r="U373" t="e">
        <f t="shared" si="123"/>
        <v>#DIV/0!</v>
      </c>
      <c r="V373" t="str">
        <f t="shared" si="124"/>
        <v>0.0000833333333333333-0.0110986710663804i</v>
      </c>
      <c r="W373" t="e">
        <f t="shared" si="125"/>
        <v>#DIV/0!</v>
      </c>
      <c r="X373" t="e">
        <f t="shared" si="126"/>
        <v>#DIV/0!</v>
      </c>
      <c r="Y373" t="str">
        <f t="shared" si="127"/>
        <v>0.00096+0.102114327612283i</v>
      </c>
      <c r="Z373" t="e">
        <f t="shared" si="128"/>
        <v>#DIV/0!</v>
      </c>
      <c r="AA373" t="e">
        <f t="shared" si="129"/>
        <v>#DIV/0!</v>
      </c>
      <c r="AB373" t="str">
        <f t="shared" si="130"/>
        <v>0.124917351817283-0.00637088366430005i</v>
      </c>
      <c r="AC373" t="str">
        <f t="shared" si="131"/>
        <v>1.68480285353299-0.0788115956508601i</v>
      </c>
      <c r="AD373" t="str">
        <f t="shared" si="132"/>
        <v>0.0741582158513125-0.000312414204031912i</v>
      </c>
      <c r="AE373" t="e">
        <f t="shared" si="133"/>
        <v>#DIV/0!</v>
      </c>
      <c r="AF373" t="str">
        <f t="shared" si="134"/>
        <v>-2.8054296046989-1.86181178258252i</v>
      </c>
      <c r="AG373" t="e">
        <f t="shared" si="135"/>
        <v>#DIV/0!</v>
      </c>
      <c r="AH373" t="e">
        <f t="shared" si="136"/>
        <v>#DIV/0!</v>
      </c>
      <c r="AI373" t="e">
        <f t="shared" si="137"/>
        <v>#DIV/0!</v>
      </c>
      <c r="AJ373" t="e">
        <f t="shared" si="138"/>
        <v>#DIV/0!</v>
      </c>
      <c r="AK373"/>
      <c r="AL373"/>
      <c r="AM373"/>
      <c r="AN373"/>
    </row>
    <row r="374" spans="1:40" x14ac:dyDescent="0.3">
      <c r="A374"/>
      <c r="B374">
        <f t="shared" si="139"/>
        <v>24000</v>
      </c>
      <c r="C374" s="186" t="str">
        <f t="shared" si="107"/>
        <v>-0.0104052704956582+0.0369071648824839i</v>
      </c>
      <c r="D374" s="158" t="str">
        <f t="shared" si="108"/>
        <v>-2.23511656425677-0.321678613934657i</v>
      </c>
      <c r="E374" t="str">
        <f t="shared" si="109"/>
        <v>22975.4871912868-9250.54032640115i</v>
      </c>
      <c r="F374" t="str">
        <f t="shared" si="110"/>
        <v>0.281131672668269+0.0788652449609174i</v>
      </c>
      <c r="G374" t="str">
        <f t="shared" si="105"/>
        <v>0.281131672668269+0.0788652449609174i</v>
      </c>
      <c r="H374" t="str">
        <f t="shared" si="111"/>
        <v>0.573290474824719+1.54928235729071i</v>
      </c>
      <c r="I374" t="str">
        <f t="shared" si="112"/>
        <v>94.2477796076938i</v>
      </c>
      <c r="J374" t="str">
        <f t="shared" si="106"/>
        <v>-1.20005325625563+20.0972457270973i</v>
      </c>
      <c r="K374" t="str">
        <f t="shared" si="113"/>
        <v>4.67292526288414-0.279031229160039i</v>
      </c>
      <c r="L374" t="str">
        <f t="shared" si="114"/>
        <v>0.826570210182262-0.0747676141418814i</v>
      </c>
      <c r="M374" t="str">
        <f t="shared" si="115"/>
        <v>5.4994954730664-0.35379884330192i</v>
      </c>
      <c r="N374" t="str">
        <f t="shared" si="116"/>
        <v>-0.306806705301106i</v>
      </c>
      <c r="O374" t="str">
        <f t="shared" si="117"/>
        <v>0.953302854825771-0.302016004511408i</v>
      </c>
      <c r="P374" t="str">
        <f t="shared" si="118"/>
        <v>0.046697145174229+0.302016004511408i</v>
      </c>
      <c r="Q374" t="str">
        <f t="shared" si="119"/>
        <v>-0.046697145174229+0.00479070078969801i</v>
      </c>
      <c r="R374" t="str">
        <f t="shared" si="120"/>
        <v>-0.332984050310551-6.50170862333021i</v>
      </c>
      <c r="S374" t="str">
        <f t="shared" si="121"/>
        <v>0.0336687742442915i</v>
      </c>
      <c r="T374" t="str">
        <f t="shared" si="122"/>
        <v>0.218904559841068-0.0112111648168557i</v>
      </c>
      <c r="U374" t="e">
        <f t="shared" si="123"/>
        <v>#DIV/0!</v>
      </c>
      <c r="V374" t="str">
        <f t="shared" si="124"/>
        <v>0.0000833333333333333-0.0110524266036038i</v>
      </c>
      <c r="W374" t="e">
        <f t="shared" si="125"/>
        <v>#DIV/0!</v>
      </c>
      <c r="X374" t="e">
        <f t="shared" si="126"/>
        <v>#DIV/0!</v>
      </c>
      <c r="Y374" t="str">
        <f t="shared" si="127"/>
        <v>0.00096+0.102541584213171i</v>
      </c>
      <c r="Z374" t="e">
        <f t="shared" si="128"/>
        <v>#DIV/0!</v>
      </c>
      <c r="AA374" t="e">
        <f t="shared" si="129"/>
        <v>#DIV/0!</v>
      </c>
      <c r="AB374" t="str">
        <f t="shared" si="130"/>
        <v>0.124914625708648-0.00639748417242774i</v>
      </c>
      <c r="AC374" t="str">
        <f t="shared" si="131"/>
        <v>1.68470399610425-0.0793775853324923i</v>
      </c>
      <c r="AD374" t="str">
        <f t="shared" si="132"/>
        <v>0.0741606198222546-0.000303194653397496i</v>
      </c>
      <c r="AE374" t="e">
        <f t="shared" si="133"/>
        <v>#DIV/0!</v>
      </c>
      <c r="AF374" t="str">
        <f t="shared" si="134"/>
        <v>-2.80840703908149-1.87096097122537i</v>
      </c>
      <c r="AG374" t="e">
        <f t="shared" si="135"/>
        <v>#DIV/0!</v>
      </c>
      <c r="AH374" t="e">
        <f t="shared" si="136"/>
        <v>#DIV/0!</v>
      </c>
      <c r="AI374" t="e">
        <f t="shared" si="137"/>
        <v>#DIV/0!</v>
      </c>
      <c r="AJ374" t="e">
        <f t="shared" si="138"/>
        <v>#DIV/0!</v>
      </c>
      <c r="AK374"/>
      <c r="AL374"/>
      <c r="AM374"/>
      <c r="AN374"/>
    </row>
    <row r="375" spans="1:40" x14ac:dyDescent="0.3">
      <c r="A375"/>
      <c r="B375">
        <f t="shared" si="139"/>
        <v>24100</v>
      </c>
      <c r="C375" s="186" t="str">
        <f t="shared" si="107"/>
        <v>-0.0104038566628258+0.0367633609292735i</v>
      </c>
      <c r="D375" s="158" t="str">
        <f t="shared" si="108"/>
        <v>-2.23565300812881-0.325240126098013i</v>
      </c>
      <c r="E375" t="str">
        <f t="shared" si="109"/>
        <v>22948.7546696523-9278.2761756604i</v>
      </c>
      <c r="F375" t="str">
        <f t="shared" si="110"/>
        <v>0.281203057440932+0.0791859860724926i</v>
      </c>
      <c r="G375" t="str">
        <f t="shared" si="105"/>
        <v>0.281203057440932+0.0791859860724926i</v>
      </c>
      <c r="H375" t="str">
        <f t="shared" si="111"/>
        <v>0.575738270382471+1.55485173021691i</v>
      </c>
      <c r="I375" t="str">
        <f t="shared" si="112"/>
        <v>94.6404786893925i</v>
      </c>
      <c r="J375" t="str">
        <f t="shared" si="106"/>
        <v>-1.21842522876013+20.1809842509602i</v>
      </c>
      <c r="K375" t="str">
        <f t="shared" si="113"/>
        <v>4.67255479425134-0.282105103164582i</v>
      </c>
      <c r="L375" t="str">
        <f t="shared" si="114"/>
        <v>0.826514195554829-0.075074057938665i</v>
      </c>
      <c r="M375" t="str">
        <f t="shared" si="115"/>
        <v>5.49906898980617-0.357179161103247i</v>
      </c>
      <c r="N375" t="str">
        <f t="shared" si="116"/>
        <v>-0.308085066573194i</v>
      </c>
      <c r="O375" t="str">
        <f t="shared" si="117"/>
        <v>0.952915990419959-0.30323442285128i</v>
      </c>
      <c r="P375" t="str">
        <f t="shared" si="118"/>
        <v>0.047084009580041+0.30323442285128i</v>
      </c>
      <c r="Q375" t="str">
        <f t="shared" si="119"/>
        <v>-0.047084009580041+0.00485064372191402i</v>
      </c>
      <c r="R375" t="str">
        <f t="shared" si="120"/>
        <v>-0.332981128055798-6.47458868496251i</v>
      </c>
      <c r="S375" t="str">
        <f t="shared" si="121"/>
        <v>0.0338090608036426i</v>
      </c>
      <c r="T375" t="str">
        <f t="shared" si="122"/>
        <v>0.218899762528474-0.011257779204904i</v>
      </c>
      <c r="U375" t="e">
        <f t="shared" si="123"/>
        <v>#DIV/0!</v>
      </c>
      <c r="V375" t="str">
        <f t="shared" si="124"/>
        <v>0.0000833333333333333-0.0110065659123026i</v>
      </c>
      <c r="W375" t="e">
        <f t="shared" si="125"/>
        <v>#DIV/0!</v>
      </c>
      <c r="X375" t="e">
        <f t="shared" si="126"/>
        <v>#DIV/0!</v>
      </c>
      <c r="Y375" t="str">
        <f t="shared" si="127"/>
        <v>0.00096+0.102968840814059i</v>
      </c>
      <c r="Z375" t="e">
        <f t="shared" si="128"/>
        <v>#DIV/0!</v>
      </c>
      <c r="AA375" t="e">
        <f t="shared" si="129"/>
        <v>#DIV/0!</v>
      </c>
      <c r="AB375" t="str">
        <f t="shared" si="130"/>
        <v>0.124911888193689-0.00642408397847983i</v>
      </c>
      <c r="AC375" t="str">
        <f t="shared" si="131"/>
        <v>1.68460454189776-0.0799424044308135i</v>
      </c>
      <c r="AD375" t="str">
        <f t="shared" si="132"/>
        <v>0.0741630394449894-0.000294022883728027i</v>
      </c>
      <c r="AE375" t="e">
        <f t="shared" si="133"/>
        <v>#DIV/0!</v>
      </c>
      <c r="AF375" t="str">
        <f t="shared" si="134"/>
        <v>-2.81139127851128-1.88009185631492i</v>
      </c>
      <c r="AG375" t="e">
        <f t="shared" si="135"/>
        <v>#DIV/0!</v>
      </c>
      <c r="AH375" t="e">
        <f t="shared" si="136"/>
        <v>#DIV/0!</v>
      </c>
      <c r="AI375" t="e">
        <f t="shared" si="137"/>
        <v>#DIV/0!</v>
      </c>
      <c r="AJ375" t="e">
        <f t="shared" si="138"/>
        <v>#DIV/0!</v>
      </c>
      <c r="AK375"/>
      <c r="AL375"/>
      <c r="AM375"/>
      <c r="AN375"/>
    </row>
    <row r="376" spans="1:40" x14ac:dyDescent="0.3">
      <c r="A376"/>
      <c r="B376">
        <f t="shared" si="139"/>
        <v>24200</v>
      </c>
      <c r="C376" s="186" t="str">
        <f t="shared" si="107"/>
        <v>-0.0104024435236649+0.0366207822383817i</v>
      </c>
      <c r="D376" s="158" t="str">
        <f t="shared" si="108"/>
        <v>-2.2361916235649-0.328791504607428i</v>
      </c>
      <c r="E376" t="str">
        <f t="shared" si="109"/>
        <v>22921.9735174001-9305.90258826033i</v>
      </c>
      <c r="F376" t="str">
        <f t="shared" si="110"/>
        <v>0.281274724767409+0.0795066306654375i</v>
      </c>
      <c r="G376" t="str">
        <f t="shared" si="105"/>
        <v>0.281274724767409+0.0795066306654375i</v>
      </c>
      <c r="H376" t="str">
        <f t="shared" si="111"/>
        <v>0.578190658676061+1.56041305933577i</v>
      </c>
      <c r="I376" t="str">
        <f t="shared" si="112"/>
        <v>95.0331777710912i</v>
      </c>
      <c r="J376" t="str">
        <f t="shared" si="106"/>
        <v>-1.23687359200269+20.264722774823i</v>
      </c>
      <c r="K376" t="str">
        <f t="shared" si="113"/>
        <v>4.67218126673271-0.285170327276872i</v>
      </c>
      <c r="L376" t="str">
        <f t="shared" si="114"/>
        <v>0.826457955657185-0.0753804389652929i</v>
      </c>
      <c r="M376" t="str">
        <f t="shared" si="115"/>
        <v>5.49863922238989-0.360550766242165i</v>
      </c>
      <c r="N376" t="str">
        <f t="shared" si="116"/>
        <v>-0.309363427845282i</v>
      </c>
      <c r="O376" t="str">
        <f t="shared" si="117"/>
        <v>0.95252756875186-0.304452345643239i</v>
      </c>
      <c r="P376" t="str">
        <f t="shared" si="118"/>
        <v>0.04747243124814+0.304452345643239i</v>
      </c>
      <c r="Q376" t="str">
        <f t="shared" si="119"/>
        <v>-0.04747243124814+0.004911082202043i</v>
      </c>
      <c r="R376" t="str">
        <f t="shared" si="120"/>
        <v>-0.332978193558581-6.44769228951773i</v>
      </c>
      <c r="S376" t="str">
        <f t="shared" si="121"/>
        <v>0.0339493473629939i</v>
      </c>
      <c r="T376" t="str">
        <f t="shared" si="122"/>
        <v>0.218894945226535-0.0113043923574225i</v>
      </c>
      <c r="U376" t="e">
        <f t="shared" si="123"/>
        <v>#DIV/0!</v>
      </c>
      <c r="V376" t="str">
        <f t="shared" si="124"/>
        <v>0.0000833333333333333-0.010961084234979i</v>
      </c>
      <c r="W376" t="e">
        <f t="shared" si="125"/>
        <v>#DIV/0!</v>
      </c>
      <c r="X376" t="e">
        <f t="shared" si="126"/>
        <v>#DIV/0!</v>
      </c>
      <c r="Y376" t="str">
        <f t="shared" si="127"/>
        <v>0.00096+0.103396097414947i</v>
      </c>
      <c r="Z376" t="e">
        <f t="shared" si="128"/>
        <v>#DIV/0!</v>
      </c>
      <c r="AA376" t="e">
        <f t="shared" si="129"/>
        <v>#DIV/0!</v>
      </c>
      <c r="AB376" t="str">
        <f t="shared" si="130"/>
        <v>0.124909139272109-0.00645068307949525i</v>
      </c>
      <c r="AC376" t="str">
        <f t="shared" si="131"/>
        <v>1.68450449370948-0.0805060648673276i</v>
      </c>
      <c r="AD376" t="str">
        <f t="shared" si="132"/>
        <v>0.0741654746451893-0.000284898359479396i</v>
      </c>
      <c r="AE376" t="e">
        <f t="shared" si="133"/>
        <v>#DIV/0!</v>
      </c>
      <c r="AF376" t="str">
        <f t="shared" si="134"/>
        <v>-2.81438228224096-1.8892045639432i</v>
      </c>
      <c r="AG376" t="e">
        <f t="shared" si="135"/>
        <v>#DIV/0!</v>
      </c>
      <c r="AH376" t="e">
        <f t="shared" si="136"/>
        <v>#DIV/0!</v>
      </c>
      <c r="AI376" t="e">
        <f t="shared" si="137"/>
        <v>#DIV/0!</v>
      </c>
      <c r="AJ376" t="e">
        <f t="shared" si="138"/>
        <v>#DIV/0!</v>
      </c>
      <c r="AK376"/>
      <c r="AL376"/>
      <c r="AM376"/>
      <c r="AN376"/>
    </row>
    <row r="377" spans="1:40" x14ac:dyDescent="0.3">
      <c r="A377"/>
      <c r="B377">
        <f t="shared" si="139"/>
        <v>24300</v>
      </c>
      <c r="C377" s="186" t="str">
        <f t="shared" si="107"/>
        <v>-0.0104010310023939+0.0364794136607367i</v>
      </c>
      <c r="D377" s="158" t="str">
        <f t="shared" si="108"/>
        <v>-2.23673240865571-0.332332862782668i</v>
      </c>
      <c r="E377" t="str">
        <f t="shared" si="109"/>
        <v>22895.1442923749-9333.41954686183i</v>
      </c>
      <c r="F377" t="str">
        <f t="shared" si="110"/>
        <v>0.281346674474437+0.0798271783715195i</v>
      </c>
      <c r="G377" t="str">
        <f t="shared" si="105"/>
        <v>0.281346674474437+0.0798271783715195i</v>
      </c>
      <c r="H377" t="str">
        <f t="shared" si="111"/>
        <v>0.580647601118247+1.56596635567714i</v>
      </c>
      <c r="I377" t="str">
        <f t="shared" si="112"/>
        <v>95.42587685279i</v>
      </c>
      <c r="J377" t="str">
        <f t="shared" si="106"/>
        <v>-1.25539834598331+20.348461298686i</v>
      </c>
      <c r="K377" t="str">
        <f t="shared" si="113"/>
        <v>4.67180470120207-0.288226997046939i</v>
      </c>
      <c r="L377" t="str">
        <f t="shared" si="114"/>
        <v>0.826401490582848-0.075686756975619i</v>
      </c>
      <c r="M377" t="str">
        <f t="shared" si="115"/>
        <v>5.49820619178492-0.363913754022558i</v>
      </c>
      <c r="N377" t="str">
        <f t="shared" si="116"/>
        <v>-0.31064178911737i</v>
      </c>
      <c r="O377" t="str">
        <f t="shared" si="117"/>
        <v>0.952137590456237-0.305669770896947i</v>
      </c>
      <c r="P377" t="str">
        <f t="shared" si="118"/>
        <v>0.047862409543763+0.305669770896947i</v>
      </c>
      <c r="Q377" t="str">
        <f t="shared" si="119"/>
        <v>-0.047862409543763+0.00497201822042298i</v>
      </c>
      <c r="R377" t="str">
        <f t="shared" si="120"/>
        <v>-0.332975246817751-6.42101667719156i</v>
      </c>
      <c r="S377" t="str">
        <f t="shared" si="121"/>
        <v>0.034089633922345i</v>
      </c>
      <c r="T377" t="str">
        <f t="shared" si="122"/>
        <v>0.218890107934732-0.0113510042692196i</v>
      </c>
      <c r="U377" t="e">
        <f t="shared" si="123"/>
        <v>#DIV/0!</v>
      </c>
      <c r="V377" t="str">
        <f t="shared" si="124"/>
        <v>0.0000833333333333333-0.0109159768924482i</v>
      </c>
      <c r="W377" t="e">
        <f t="shared" si="125"/>
        <v>#DIV/0!</v>
      </c>
      <c r="X377" t="e">
        <f t="shared" si="126"/>
        <v>#DIV/0!</v>
      </c>
      <c r="Y377" t="str">
        <f t="shared" si="127"/>
        <v>0.00096+0.103823354015835i</v>
      </c>
      <c r="Z377" t="e">
        <f t="shared" si="128"/>
        <v>#DIV/0!</v>
      </c>
      <c r="AA377" t="e">
        <f t="shared" si="129"/>
        <v>#DIV/0!</v>
      </c>
      <c r="AB377" t="str">
        <f t="shared" si="130"/>
        <v>0.12490637894361-0.00647728147251149i</v>
      </c>
      <c r="AC377" t="str">
        <f t="shared" si="131"/>
        <v>1.68440385428467-0.0810685783608297i</v>
      </c>
      <c r="AD377" t="str">
        <f t="shared" si="132"/>
        <v>0.0741679253499857-0.000275820554099428i</v>
      </c>
      <c r="AE377" t="e">
        <f t="shared" si="133"/>
        <v>#DIV/0!</v>
      </c>
      <c r="AF377" t="str">
        <f t="shared" si="134"/>
        <v>-2.81738000977396-1.89829921845981i</v>
      </c>
      <c r="AG377" t="e">
        <f t="shared" si="135"/>
        <v>#DIV/0!</v>
      </c>
      <c r="AH377" t="e">
        <f t="shared" si="136"/>
        <v>#DIV/0!</v>
      </c>
      <c r="AI377" t="e">
        <f t="shared" si="137"/>
        <v>#DIV/0!</v>
      </c>
      <c r="AJ377" t="e">
        <f t="shared" si="138"/>
        <v>#DIV/0!</v>
      </c>
      <c r="AK377"/>
      <c r="AL377"/>
      <c r="AM377"/>
      <c r="AN377"/>
    </row>
    <row r="378" spans="1:40" x14ac:dyDescent="0.3">
      <c r="A378"/>
      <c r="B378">
        <f t="shared" si="139"/>
        <v>24400</v>
      </c>
      <c r="C378" s="186" t="str">
        <f t="shared" si="107"/>
        <v>-0.0103996190248416+0.0363392402955288i</v>
      </c>
      <c r="D378" s="158" t="str">
        <f t="shared" si="108"/>
        <v>-2.2372753614994-0.335864312043129i</v>
      </c>
      <c r="E378" t="str">
        <f t="shared" si="109"/>
        <v>22868.2675512086-9360.82703737278i</v>
      </c>
      <c r="F378" t="str">
        <f t="shared" si="110"/>
        <v>0.281418906388123+0.0801476288228934i</v>
      </c>
      <c r="G378" t="str">
        <f t="shared" si="105"/>
        <v>0.281418906388123+0.0801476288228934i</v>
      </c>
      <c r="H378" t="str">
        <f t="shared" si="111"/>
        <v>0.58310905936515+1.57151163046555i</v>
      </c>
      <c r="I378" t="str">
        <f t="shared" si="112"/>
        <v>95.8185759344887i</v>
      </c>
      <c r="J378" t="str">
        <f t="shared" si="106"/>
        <v>-1.273999490702+20.4321998225488i</v>
      </c>
      <c r="K378" t="str">
        <f t="shared" si="113"/>
        <v>4.67142511813601-0.291275206441056i</v>
      </c>
      <c r="L378" t="str">
        <f t="shared" si="114"/>
        <v>0.826344800425691-0.0759930117236708i</v>
      </c>
      <c r="M378" t="str">
        <f t="shared" si="115"/>
        <v>5.4977699185617-0.367268218164727i</v>
      </c>
      <c r="N378" t="str">
        <f t="shared" si="116"/>
        <v>-0.311920150389458i</v>
      </c>
      <c r="O378" t="str">
        <f t="shared" si="117"/>
        <v>0.951746056170394-0.306886696622877i</v>
      </c>
      <c r="P378" t="str">
        <f t="shared" si="118"/>
        <v>0.048253943829606+0.306886696622877i</v>
      </c>
      <c r="Q378" t="str">
        <f t="shared" si="119"/>
        <v>-0.048253943829606+0.00503345376658099i</v>
      </c>
      <c r="R378" t="str">
        <f t="shared" si="120"/>
        <v>-0.332972287831963-6.39455913342185i</v>
      </c>
      <c r="S378" t="str">
        <f t="shared" si="121"/>
        <v>0.0342299204816963i</v>
      </c>
      <c r="T378" t="str">
        <f t="shared" si="122"/>
        <v>0.218885250652535-0.0113976149350966i</v>
      </c>
      <c r="U378" t="e">
        <f t="shared" si="123"/>
        <v>#DIV/0!</v>
      </c>
      <c r="V378" t="str">
        <f t="shared" si="124"/>
        <v>0.0000833333333333333-0.0108712392822333i</v>
      </c>
      <c r="W378" t="e">
        <f t="shared" si="125"/>
        <v>#DIV/0!</v>
      </c>
      <c r="X378" t="e">
        <f t="shared" si="126"/>
        <v>#DIV/0!</v>
      </c>
      <c r="Y378" t="str">
        <f t="shared" si="127"/>
        <v>0.00096+0.104250610616724i</v>
      </c>
      <c r="Z378" t="e">
        <f t="shared" si="128"/>
        <v>#DIV/0!</v>
      </c>
      <c r="AA378" t="e">
        <f t="shared" si="129"/>
        <v>#DIV/0!</v>
      </c>
      <c r="AB378" t="str">
        <f t="shared" si="130"/>
        <v>0.124903607207891-0.00650387915456198i</v>
      </c>
      <c r="AC378" t="str">
        <f t="shared" si="131"/>
        <v>1.68430262631913-0.0816299564315004i</v>
      </c>
      <c r="AD378" t="str">
        <f t="shared" si="132"/>
        <v>0.0741703914879327-0.000266788949843722i</v>
      </c>
      <c r="AE378" t="e">
        <f t="shared" si="133"/>
        <v>#DIV/0!</v>
      </c>
      <c r="AF378" t="str">
        <f t="shared" si="134"/>
        <v>-2.82038442086455-1.90737594250868i</v>
      </c>
      <c r="AG378" t="e">
        <f t="shared" si="135"/>
        <v>#DIV/0!</v>
      </c>
      <c r="AH378" t="e">
        <f t="shared" si="136"/>
        <v>#DIV/0!</v>
      </c>
      <c r="AI378" t="e">
        <f t="shared" si="137"/>
        <v>#DIV/0!</v>
      </c>
      <c r="AJ378" t="e">
        <f t="shared" si="138"/>
        <v>#DIV/0!</v>
      </c>
      <c r="AK378"/>
      <c r="AL378"/>
      <c r="AM378"/>
      <c r="AN378"/>
    </row>
    <row r="379" spans="1:40" x14ac:dyDescent="0.3">
      <c r="A379"/>
      <c r="B379">
        <f t="shared" si="139"/>
        <v>24500</v>
      </c>
      <c r="C379" s="186" t="str">
        <f t="shared" si="107"/>
        <v>-0.0103982075184071+0.0362002474851446i</v>
      </c>
      <c r="D379" s="158" t="str">
        <f t="shared" si="108"/>
        <v>-2.23782048020136-0.339385961946674i</v>
      </c>
      <c r="E379" t="str">
        <f t="shared" si="109"/>
        <v>22841.3438493007-9388.12504892972i</v>
      </c>
      <c r="F379" t="str">
        <f t="shared" si="110"/>
        <v>0.281491420333944+0.080467981652102i</v>
      </c>
      <c r="G379" t="str">
        <f t="shared" si="105"/>
        <v>0.281491420333944+0.080467981652102i</v>
      </c>
      <c r="H379" t="str">
        <f t="shared" si="111"/>
        <v>0.585574995316671+1.57704889511711i</v>
      </c>
      <c r="I379" t="str">
        <f t="shared" si="112"/>
        <v>96.2112750161874i</v>
      </c>
      <c r="J379" t="str">
        <f t="shared" si="106"/>
        <v>-1.29267702615875+20.5159383464118i</v>
      </c>
      <c r="K379" t="str">
        <f t="shared" si="113"/>
        <v>4.67104253762339-0.2943150478736i</v>
      </c>
      <c r="L379" t="str">
        <f t="shared" si="114"/>
        <v>0.826287885279939-0.0762992029636501i</v>
      </c>
      <c r="M379" t="str">
        <f t="shared" si="115"/>
        <v>5.49733042290333-0.37061425083725i</v>
      </c>
      <c r="N379" t="str">
        <f t="shared" si="116"/>
        <v>-0.313198511661545i</v>
      </c>
      <c r="O379" t="str">
        <f t="shared" si="117"/>
        <v>0.95135296653418-0.30810312083232i</v>
      </c>
      <c r="P379" t="str">
        <f t="shared" si="118"/>
        <v>0.04864703346582+0.30810312083232i</v>
      </c>
      <c r="Q379" t="str">
        <f t="shared" si="119"/>
        <v>-0.04864703346582+0.005095390829225i</v>
      </c>
      <c r="R379" t="str">
        <f t="shared" si="120"/>
        <v>-0.33296931660017-6.36831698796612i</v>
      </c>
      <c r="S379" t="str">
        <f t="shared" si="121"/>
        <v>0.0343702070410476i</v>
      </c>
      <c r="T379" t="str">
        <f t="shared" si="122"/>
        <v>0.218880373379416-0.011444224349864i</v>
      </c>
      <c r="U379" t="e">
        <f t="shared" si="123"/>
        <v>#DIV/0!</v>
      </c>
      <c r="V379" t="str">
        <f t="shared" si="124"/>
        <v>0.0000833333333333333-0.0108268668769997i</v>
      </c>
      <c r="W379" t="e">
        <f t="shared" si="125"/>
        <v>#DIV/0!</v>
      </c>
      <c r="X379" t="e">
        <f t="shared" si="126"/>
        <v>#DIV/0!</v>
      </c>
      <c r="Y379" t="str">
        <f t="shared" si="127"/>
        <v>0.00096+0.104677867217612i</v>
      </c>
      <c r="Z379" t="e">
        <f t="shared" si="128"/>
        <v>#DIV/0!</v>
      </c>
      <c r="AA379" t="e">
        <f t="shared" si="129"/>
        <v>#DIV/0!</v>
      </c>
      <c r="AB379" t="str">
        <f t="shared" si="130"/>
        <v>0.12490082406465-0.00653047612268542i</v>
      </c>
      <c r="AC379" t="str">
        <f t="shared" si="131"/>
        <v>1.68420081246048-0.0821902104049578i</v>
      </c>
      <c r="AD379" t="str">
        <f t="shared" si="132"/>
        <v>0.0741728729889713-0.000257803037600569i</v>
      </c>
      <c r="AE379" t="e">
        <f t="shared" si="133"/>
        <v>#DIV/0!</v>
      </c>
      <c r="AF379" t="str">
        <f t="shared" si="134"/>
        <v>-2.82339547551803-1.91643485706378i</v>
      </c>
      <c r="AG379" t="e">
        <f t="shared" si="135"/>
        <v>#DIV/0!</v>
      </c>
      <c r="AH379" t="e">
        <f t="shared" si="136"/>
        <v>#DIV/0!</v>
      </c>
      <c r="AI379" t="e">
        <f t="shared" si="137"/>
        <v>#DIV/0!</v>
      </c>
      <c r="AJ379" t="e">
        <f t="shared" si="138"/>
        <v>#DIV/0!</v>
      </c>
      <c r="AK379"/>
      <c r="AL379"/>
      <c r="AM379"/>
      <c r="AN379"/>
    </row>
    <row r="380" spans="1:40" x14ac:dyDescent="0.3">
      <c r="A380"/>
      <c r="B380">
        <f t="shared" si="139"/>
        <v>24600</v>
      </c>
      <c r="C380" s="186" t="str">
        <f t="shared" si="107"/>
        <v>-0.0103967964120224+0.0360624208102226i</v>
      </c>
      <c r="D380" s="158" t="str">
        <f t="shared" si="108"/>
        <v>-2.23836776287392-0.342897920227559i</v>
      </c>
      <c r="E380" t="str">
        <f t="shared" si="109"/>
        <v>22814.3737407987-9415.31357387949i</v>
      </c>
      <c r="F380" t="str">
        <f t="shared" si="110"/>
        <v>0.28156421613675+0.0807882364920781i</v>
      </c>
      <c r="G380" t="str">
        <f t="shared" si="105"/>
        <v>0.28156421613675+0.0807882364920781i</v>
      </c>
      <c r="H380" t="str">
        <f t="shared" si="111"/>
        <v>0.588045371116881+1.58257816123645i</v>
      </c>
      <c r="I380" t="str">
        <f t="shared" si="112"/>
        <v>96.6039740978861i</v>
      </c>
      <c r="J380" t="str">
        <f t="shared" si="106"/>
        <v>-1.31143095235357+20.5996768702747i</v>
      </c>
      <c r="K380" t="str">
        <f t="shared" si="113"/>
        <v>4.67065697937505-0.297346612238243i</v>
      </c>
      <c r="L380" t="str">
        <f t="shared" si="114"/>
        <v>0.826230745240175-0.0766053304499338i</v>
      </c>
      <c r="M380" t="str">
        <f t="shared" si="115"/>
        <v>5.49688772461522-0.373951942688177i</v>
      </c>
      <c r="N380" t="str">
        <f t="shared" si="116"/>
        <v>-0.314476872933633i</v>
      </c>
      <c r="O380" t="str">
        <f t="shared" si="117"/>
        <v>0.950958322189985-0.30931904153739i</v>
      </c>
      <c r="P380" t="str">
        <f t="shared" si="118"/>
        <v>0.049041677810015+0.30931904153739i</v>
      </c>
      <c r="Q380" t="str">
        <f t="shared" si="119"/>
        <v>-0.049041677810015+0.00515783139624304i</v>
      </c>
      <c r="R380" t="str">
        <f t="shared" si="120"/>
        <v>-0.332966333121373-6.34228761400038i</v>
      </c>
      <c r="S380" t="str">
        <f t="shared" si="121"/>
        <v>0.0345104936003987i</v>
      </c>
      <c r="T380" t="str">
        <f t="shared" si="122"/>
        <v>0.218875476114848-0.0114908325083334i</v>
      </c>
      <c r="U380" t="e">
        <f t="shared" si="123"/>
        <v>#DIV/0!</v>
      </c>
      <c r="V380" t="str">
        <f t="shared" si="124"/>
        <v>0.0000833333333333333-0.0107828552230281i</v>
      </c>
      <c r="W380" t="e">
        <f t="shared" si="125"/>
        <v>#DIV/0!</v>
      </c>
      <c r="X380" t="e">
        <f t="shared" si="126"/>
        <v>#DIV/0!</v>
      </c>
      <c r="Y380" t="str">
        <f t="shared" si="127"/>
        <v>0.00096+0.1051051238185i</v>
      </c>
      <c r="Z380" t="e">
        <f t="shared" si="128"/>
        <v>#DIV/0!</v>
      </c>
      <c r="AA380" t="e">
        <f t="shared" si="129"/>
        <v>#DIV/0!</v>
      </c>
      <c r="AB380" t="str">
        <f t="shared" si="130"/>
        <v>0.124898029513586-0.00655707237392113i</v>
      </c>
      <c r="AC380" t="str">
        <f t="shared" si="131"/>
        <v>1.68409841530929-0.0827493514161514i</v>
      </c>
      <c r="AD380" t="str">
        <f t="shared" si="132"/>
        <v>0.0741753697843985-0.000248862316714426i</v>
      </c>
      <c r="AE380" t="e">
        <f t="shared" si="133"/>
        <v>#DIV/0!</v>
      </c>
      <c r="AF380" t="str">
        <f t="shared" si="134"/>
        <v>-2.8264131339908-1.92547608146401i</v>
      </c>
      <c r="AG380" t="e">
        <f t="shared" si="135"/>
        <v>#DIV/0!</v>
      </c>
      <c r="AH380" t="e">
        <f t="shared" si="136"/>
        <v>#DIV/0!</v>
      </c>
      <c r="AI380" t="e">
        <f t="shared" si="137"/>
        <v>#DIV/0!</v>
      </c>
      <c r="AJ380" t="e">
        <f t="shared" si="138"/>
        <v>#DIV/0!</v>
      </c>
      <c r="AK380"/>
      <c r="AL380"/>
      <c r="AM380"/>
      <c r="AN380"/>
    </row>
    <row r="381" spans="1:40" x14ac:dyDescent="0.3">
      <c r="A381"/>
      <c r="B381">
        <f t="shared" si="139"/>
        <v>24700</v>
      </c>
      <c r="C381" s="186" t="str">
        <f t="shared" si="107"/>
        <v>-0.010395385636115+0.0359257460848317i</v>
      </c>
      <c r="D381" s="158" t="str">
        <f t="shared" si="108"/>
        <v>-2.23891720763608-0.346400292833407i</v>
      </c>
      <c r="E381" t="str">
        <f t="shared" si="109"/>
        <v>22787.3577785789-9442.3926077608i</v>
      </c>
      <c r="F381" t="str">
        <f t="shared" si="110"/>
        <v>0.281637293620765+0.0811083929761457i</v>
      </c>
      <c r="G381" t="str">
        <f t="shared" si="105"/>
        <v>0.281637293620765+0.0811083929761457i</v>
      </c>
      <c r="H381" t="str">
        <f t="shared" si="111"/>
        <v>0.590520149154374+1.58809944061358i</v>
      </c>
      <c r="I381" t="str">
        <f t="shared" si="112"/>
        <v>96.9966731795849i</v>
      </c>
      <c r="J381" t="str">
        <f t="shared" si="106"/>
        <v>-1.33026126928646+20.6834153941376i</v>
      </c>
      <c r="K381" t="str">
        <f t="shared" si="113"/>
        <v>4.67026846273286-0.300369988938308i</v>
      </c>
      <c r="L381" t="str">
        <f t="shared" si="114"/>
        <v>0.826173380401334-0.0769113939370742i</v>
      </c>
      <c r="M381" t="str">
        <f t="shared" si="115"/>
        <v>5.49644184313419-0.377281382875382i</v>
      </c>
      <c r="N381" t="str">
        <f t="shared" si="116"/>
        <v>-0.315755234205721i</v>
      </c>
      <c r="O381" t="str">
        <f t="shared" si="117"/>
        <v>0.950562123782739-0.310534456751017i</v>
      </c>
      <c r="P381" t="str">
        <f t="shared" si="118"/>
        <v>0.049437876217261+0.310534456751017i</v>
      </c>
      <c r="Q381" t="str">
        <f t="shared" si="119"/>
        <v>-0.049437876217261+0.00522077745470401i</v>
      </c>
      <c r="R381" t="str">
        <f t="shared" si="120"/>
        <v>-0.332963337394124-6.31646842723998i</v>
      </c>
      <c r="S381" t="str">
        <f t="shared" si="121"/>
        <v>0.03465078015975i</v>
      </c>
      <c r="T381" t="str">
        <f t="shared" si="122"/>
        <v>0.218870558858294-0.0115374394053005i</v>
      </c>
      <c r="U381" t="e">
        <f t="shared" si="123"/>
        <v>#DIV/0!</v>
      </c>
      <c r="V381" t="str">
        <f t="shared" si="124"/>
        <v>0.0000833333333333333-0.0107391999387244i</v>
      </c>
      <c r="W381" t="e">
        <f t="shared" si="125"/>
        <v>#DIV/0!</v>
      </c>
      <c r="X381" t="e">
        <f t="shared" si="126"/>
        <v>#DIV/0!</v>
      </c>
      <c r="Y381" t="str">
        <f t="shared" si="127"/>
        <v>0.00096+0.105532380419388i</v>
      </c>
      <c r="Z381" t="e">
        <f t="shared" si="128"/>
        <v>#DIV/0!</v>
      </c>
      <c r="AA381" t="e">
        <f t="shared" si="129"/>
        <v>#DIV/0!</v>
      </c>
      <c r="AB381" t="str">
        <f t="shared" si="130"/>
        <v>0.124895223554394-0.00658366790529934i</v>
      </c>
      <c r="AC381" t="str">
        <f t="shared" si="131"/>
        <v>1.68399543742027-0.0833073904131187i</v>
      </c>
      <c r="AD381" t="str">
        <f t="shared" si="132"/>
        <v>0.0741778818068301-0.000239966294812899i</v>
      </c>
      <c r="AE381" t="e">
        <f t="shared" si="133"/>
        <v>#DIV/0!</v>
      </c>
      <c r="AF381" t="str">
        <f t="shared" si="134"/>
        <v>-2.82943735679045-1.93449973344699i</v>
      </c>
      <c r="AG381" t="e">
        <f t="shared" si="135"/>
        <v>#DIV/0!</v>
      </c>
      <c r="AH381" t="e">
        <f t="shared" si="136"/>
        <v>#DIV/0!</v>
      </c>
      <c r="AI381" t="e">
        <f t="shared" si="137"/>
        <v>#DIV/0!</v>
      </c>
      <c r="AJ381" t="e">
        <f t="shared" si="138"/>
        <v>#DIV/0!</v>
      </c>
      <c r="AK381"/>
      <c r="AL381"/>
      <c r="AM381"/>
      <c r="AN381"/>
    </row>
    <row r="382" spans="1:40" x14ac:dyDescent="0.3">
      <c r="A382"/>
      <c r="B382">
        <f t="shared" si="139"/>
        <v>24800</v>
      </c>
      <c r="C382" s="186" t="str">
        <f t="shared" si="107"/>
        <v>-0.0103939751225725+0.0357902093517648i</v>
      </c>
      <c r="D382" s="158" t="str">
        <f t="shared" si="108"/>
        <v>-2.2394688126132-0.349893183961289i</v>
      </c>
      <c r="E382" t="str">
        <f t="shared" si="109"/>
        <v>22760.2965142274-9469.36214928547i</v>
      </c>
      <c r="F382" t="str">
        <f t="shared" si="110"/>
        <v>0.281710652609583+0.0814284507380199i</v>
      </c>
      <c r="G382" t="str">
        <f t="shared" si="105"/>
        <v>0.281710652609583+0.0814284507380199i</v>
      </c>
      <c r="H382" t="str">
        <f t="shared" si="111"/>
        <v>0.592999292062589+1.59361274522088i</v>
      </c>
      <c r="I382" t="str">
        <f t="shared" si="112"/>
        <v>97.3893722612836i</v>
      </c>
      <c r="J382" t="str">
        <f t="shared" si="106"/>
        <v>-1.3491679769574+20.7671539180005i</v>
      </c>
      <c r="K382" t="str">
        <f t="shared" si="113"/>
        <v>4.66987700667872-0.303385265916459i</v>
      </c>
      <c r="L382" t="str">
        <f t="shared" si="114"/>
        <v>0.826115790858705-0.0772173931797997i</v>
      </c>
      <c r="M382" t="str">
        <f t="shared" si="115"/>
        <v>5.49599279753743-0.380602659096259i</v>
      </c>
      <c r="N382" t="str">
        <f t="shared" si="116"/>
        <v>-0.317033595477809i</v>
      </c>
      <c r="O382" t="str">
        <f t="shared" si="117"/>
        <v>0.950164371959912-0.311749364486963i</v>
      </c>
      <c r="P382" t="str">
        <f t="shared" si="118"/>
        <v>0.049835628040088+0.311749364486963i</v>
      </c>
      <c r="Q382" t="str">
        <f t="shared" si="119"/>
        <v>-0.049835628040088+0.00528423099084602i</v>
      </c>
      <c r="R382" t="str">
        <f t="shared" si="120"/>
        <v>-0.332960329417556-6.29085688508241i</v>
      </c>
      <c r="S382" t="str">
        <f t="shared" si="121"/>
        <v>0.0347910667191012i</v>
      </c>
      <c r="T382" t="str">
        <f t="shared" si="122"/>
        <v>0.218865621609219-0.0115840450355801i</v>
      </c>
      <c r="U382" t="e">
        <f t="shared" si="123"/>
        <v>#DIV/0!</v>
      </c>
      <c r="V382" t="str">
        <f t="shared" si="124"/>
        <v>0.0000833333333333333-0.010695896713165i</v>
      </c>
      <c r="W382" t="e">
        <f t="shared" si="125"/>
        <v>#DIV/0!</v>
      </c>
      <c r="X382" t="e">
        <f t="shared" si="126"/>
        <v>#DIV/0!</v>
      </c>
      <c r="Y382" t="str">
        <f t="shared" si="127"/>
        <v>0.00096+0.105959637020277i</v>
      </c>
      <c r="Z382" t="e">
        <f t="shared" si="128"/>
        <v>#DIV/0!</v>
      </c>
      <c r="AA382" t="e">
        <f t="shared" si="129"/>
        <v>#DIV/0!</v>
      </c>
      <c r="AB382" t="str">
        <f t="shared" si="130"/>
        <v>0.124892406186767-0.0066102627138612i</v>
      </c>
      <c r="AC382" t="str">
        <f t="shared" si="131"/>
        <v>1.68389188130337-0.083864338160825i</v>
      </c>
      <c r="AD382" t="str">
        <f t="shared" si="132"/>
        <v>0.0741804089901713-0.000231114487647476i</v>
      </c>
      <c r="AE382" t="e">
        <f t="shared" si="133"/>
        <v>#DIV/0!</v>
      </c>
      <c r="AF382" t="str">
        <f t="shared" si="134"/>
        <v>-2.83246810467579-1.94350592918217i</v>
      </c>
      <c r="AG382" t="e">
        <f t="shared" si="135"/>
        <v>#DIV/0!</v>
      </c>
      <c r="AH382" t="e">
        <f t="shared" si="136"/>
        <v>#DIV/0!</v>
      </c>
      <c r="AI382" t="e">
        <f t="shared" si="137"/>
        <v>#DIV/0!</v>
      </c>
      <c r="AJ382" t="e">
        <f t="shared" si="138"/>
        <v>#DIV/0!</v>
      </c>
      <c r="AK382"/>
      <c r="AL382"/>
      <c r="AM382"/>
      <c r="AN382"/>
    </row>
    <row r="383" spans="1:40" x14ac:dyDescent="0.3">
      <c r="A383"/>
      <c r="B383">
        <f t="shared" si="139"/>
        <v>24900</v>
      </c>
      <c r="C383" s="186" t="str">
        <f t="shared" si="107"/>
        <v>-0.0103925648047073+0.0356557968779461i</v>
      </c>
      <c r="D383" s="158" t="str">
        <f t="shared" si="108"/>
        <v>-2.24002257593679-0.353376696092971i</v>
      </c>
      <c r="E383" t="str">
        <f t="shared" si="109"/>
        <v>22733.1904980209-9496.22220031999i</v>
      </c>
      <c r="F383" t="str">
        <f t="shared" si="110"/>
        <v>0.281784292926178+0.0817484094118118i</v>
      </c>
      <c r="G383" t="str">
        <f t="shared" si="105"/>
        <v>0.281784292926178+0.0817484094118118i</v>
      </c>
      <c r="H383" t="str">
        <f t="shared" si="111"/>
        <v>0.595482762720084+1.59911808721002i</v>
      </c>
      <c r="I383" t="str">
        <f t="shared" si="112"/>
        <v>97.7820713429823i</v>
      </c>
      <c r="J383" t="str">
        <f t="shared" si="106"/>
        <v>-1.36815107536641+20.8508924418634i</v>
      </c>
      <c r="K383" t="str">
        <f t="shared" si="113"/>
        <v>4.66948262984326-0.306392529683679i</v>
      </c>
      <c r="L383" t="str">
        <f t="shared" si="114"/>
        <v>0.826057976707929-0.0775233279330157i</v>
      </c>
      <c r="M383" t="str">
        <f t="shared" si="115"/>
        <v>5.49554060655119-0.383915857616695i</v>
      </c>
      <c r="N383" t="str">
        <f t="shared" si="116"/>
        <v>-0.318311956749897i</v>
      </c>
      <c r="O383" t="str">
        <f t="shared" si="117"/>
        <v>0.949765067371515-0.312963762759815i</v>
      </c>
      <c r="P383" t="str">
        <f t="shared" si="118"/>
        <v>0.050234932628485+0.312963762759815i</v>
      </c>
      <c r="Q383" t="str">
        <f t="shared" si="119"/>
        <v>-0.050234932628485+0.00534819399008196i</v>
      </c>
      <c r="R383" t="str">
        <f t="shared" si="120"/>
        <v>-0.332957309190216-6.26545048577031i</v>
      </c>
      <c r="S383" t="str">
        <f t="shared" si="121"/>
        <v>0.0349313532784523i</v>
      </c>
      <c r="T383" t="str">
        <f t="shared" si="122"/>
        <v>0.218860664367093-0.0116306493939663i</v>
      </c>
      <c r="U383" t="e">
        <f t="shared" si="123"/>
        <v>#DIV/0!</v>
      </c>
      <c r="V383" t="str">
        <f t="shared" si="124"/>
        <v>0.0000833333333333333-0.0106529413046784i</v>
      </c>
      <c r="W383" t="e">
        <f t="shared" si="125"/>
        <v>#DIV/0!</v>
      </c>
      <c r="X383" t="e">
        <f t="shared" si="126"/>
        <v>#DIV/0!</v>
      </c>
      <c r="Y383" t="str">
        <f t="shared" si="127"/>
        <v>0.00096+0.106386893621165i</v>
      </c>
      <c r="Z383" t="e">
        <f t="shared" si="128"/>
        <v>#DIV/0!</v>
      </c>
      <c r="AA383" t="e">
        <f t="shared" si="129"/>
        <v>#DIV/0!</v>
      </c>
      <c r="AB383" t="str">
        <f t="shared" si="130"/>
        <v>0.124889577410404-0.00663685679663605i</v>
      </c>
      <c r="AC383" t="str">
        <f t="shared" si="131"/>
        <v>1.68378774942493-0.0844202052446805i</v>
      </c>
      <c r="AD383" t="str">
        <f t="shared" si="132"/>
        <v>0.0741829512695867-0.000222306418923197i</v>
      </c>
      <c r="AE383" t="e">
        <f t="shared" si="133"/>
        <v>#DIV/0!</v>
      </c>
      <c r="AF383" t="str">
        <f t="shared" si="134"/>
        <v>-2.83550533865687-1.95249478330299i</v>
      </c>
      <c r="AG383" t="e">
        <f t="shared" si="135"/>
        <v>#DIV/0!</v>
      </c>
      <c r="AH383" t="e">
        <f t="shared" si="136"/>
        <v>#DIV/0!</v>
      </c>
      <c r="AI383" t="e">
        <f t="shared" si="137"/>
        <v>#DIV/0!</v>
      </c>
      <c r="AJ383" t="e">
        <f t="shared" si="138"/>
        <v>#DIV/0!</v>
      </c>
      <c r="AK383"/>
      <c r="AL383"/>
      <c r="AM383"/>
      <c r="AN383"/>
    </row>
    <row r="384" spans="1:40" x14ac:dyDescent="0.3">
      <c r="A384"/>
      <c r="B384">
        <f t="shared" si="139"/>
        <v>25000</v>
      </c>
      <c r="C384" s="186" t="str">
        <f t="shared" si="107"/>
        <v>-0.0103911546172227+0.0355224951499483i</v>
      </c>
      <c r="D384" s="158" t="str">
        <f t="shared" si="108"/>
        <v>-2.24057849574425-0.356850930029259i</v>
      </c>
      <c r="E384" t="str">
        <f t="shared" si="109"/>
        <v>22706.0402789088-9522.97276586655i</v>
      </c>
      <c r="F384" t="str">
        <f t="shared" si="110"/>
        <v>0.281858214392897+0.0820682686320255i</v>
      </c>
      <c r="G384" t="str">
        <f t="shared" si="105"/>
        <v>0.281858214392897+0.0820682686320255i</v>
      </c>
      <c r="H384" t="str">
        <f t="shared" si="111"/>
        <v>0.597970524250819+1.60461547890897i</v>
      </c>
      <c r="I384" t="str">
        <f t="shared" si="112"/>
        <v>98.174770424681i</v>
      </c>
      <c r="J384" t="str">
        <f t="shared" si="106"/>
        <v>-1.38721056451349+20.9346309657263i</v>
      </c>
      <c r="K384" t="str">
        <f t="shared" si="113"/>
        <v>4.66908535051433-0.30939186534755i</v>
      </c>
      <c r="L384" t="str">
        <f t="shared" si="114"/>
        <v>0.825999938045002-0.0778291979518049i</v>
      </c>
      <c r="M384" t="str">
        <f t="shared" si="115"/>
        <v>5.49508528855933-0.387221063299355i</v>
      </c>
      <c r="N384" t="str">
        <f t="shared" si="116"/>
        <v>-0.319590318021985i</v>
      </c>
      <c r="O384" t="str">
        <f t="shared" si="117"/>
        <v>0.949364210670093-0.314177649584995i</v>
      </c>
      <c r="P384" t="str">
        <f t="shared" si="118"/>
        <v>0.050635789329907+0.314177649584995i</v>
      </c>
      <c r="Q384" t="str">
        <f t="shared" si="119"/>
        <v>-0.050635789329907+0.00541266843699001i</v>
      </c>
      <c r="R384" t="str">
        <f t="shared" si="120"/>
        <v>-0.332954276711012-6.24024676757399i</v>
      </c>
      <c r="S384" t="str">
        <f t="shared" si="121"/>
        <v>0.0350716398378036i</v>
      </c>
      <c r="T384" t="str">
        <f t="shared" si="122"/>
        <v>0.218855687131373-0.011677252475265i</v>
      </c>
      <c r="U384" t="e">
        <f t="shared" si="123"/>
        <v>#DIV/0!</v>
      </c>
      <c r="V384" t="str">
        <f t="shared" si="124"/>
        <v>0.0000833333333333333-0.0106103295394597i</v>
      </c>
      <c r="W384" t="e">
        <f t="shared" si="125"/>
        <v>#DIV/0!</v>
      </c>
      <c r="X384" t="e">
        <f t="shared" si="126"/>
        <v>#DIV/0!</v>
      </c>
      <c r="Y384" t="str">
        <f t="shared" si="127"/>
        <v>0.00096+0.106814150222053i</v>
      </c>
      <c r="Z384" t="e">
        <f t="shared" si="128"/>
        <v>#DIV/0!</v>
      </c>
      <c r="AA384" t="e">
        <f t="shared" si="129"/>
        <v>#DIV/0!</v>
      </c>
      <c r="AB384" t="str">
        <f t="shared" si="130"/>
        <v>0.124886737224994-0.00666345015065993i</v>
      </c>
      <c r="AC384" t="str">
        <f t="shared" si="131"/>
        <v>1.68368304420866-0.0849750020741891i</v>
      </c>
      <c r="AD384" t="str">
        <f t="shared" si="132"/>
        <v>0.0741855085814652-0.000213541620147478i</v>
      </c>
      <c r="AE384" t="e">
        <f t="shared" si="133"/>
        <v>#DIV/0!</v>
      </c>
      <c r="AF384" t="str">
        <f t="shared" si="134"/>
        <v>-2.83854901999507-1.96146640893823i</v>
      </c>
      <c r="AG384" t="e">
        <f t="shared" si="135"/>
        <v>#DIV/0!</v>
      </c>
      <c r="AH384" t="e">
        <f t="shared" si="136"/>
        <v>#DIV/0!</v>
      </c>
      <c r="AI384" t="e">
        <f t="shared" si="137"/>
        <v>#DIV/0!</v>
      </c>
      <c r="AJ384" t="e">
        <f t="shared" si="138"/>
        <v>#DIV/0!</v>
      </c>
      <c r="AK384"/>
      <c r="AL384"/>
      <c r="AM384"/>
      <c r="AN384"/>
    </row>
    <row r="385" spans="1:40" x14ac:dyDescent="0.3">
      <c r="A385"/>
      <c r="B385">
        <f t="shared" si="139"/>
        <v>25100</v>
      </c>
      <c r="C385" s="186" t="str">
        <f t="shared" si="107"/>
        <v>-0.0103897444961799+0.0353902908696177i</v>
      </c>
      <c r="D385" s="158" t="str">
        <f t="shared" si="108"/>
        <v>-2.24113657017861-0.360315984923573i</v>
      </c>
      <c r="E385" t="str">
        <f t="shared" si="109"/>
        <v>22678.8464044943-9549.61385404427i</v>
      </c>
      <c r="F385" t="str">
        <f t="shared" si="110"/>
        <v>0.281932416831465+0.082388028033562i</v>
      </c>
      <c r="G385" t="str">
        <f t="shared" si="105"/>
        <v>0.281932416831465+0.082388028033562i</v>
      </c>
      <c r="H385" t="str">
        <f t="shared" si="111"/>
        <v>0.60046254002436+1.61010493281898i</v>
      </c>
      <c r="I385" t="str">
        <f t="shared" si="112"/>
        <v>98.5674695063798i</v>
      </c>
      <c r="J385" t="str">
        <f t="shared" si="106"/>
        <v>-1.40634644439863+21.0183694895893i</v>
      </c>
      <c r="K385" t="str">
        <f t="shared" si="113"/>
        <v>4.66868518664515-0.312383356639871i</v>
      </c>
      <c r="L385" t="str">
        <f t="shared" si="114"/>
        <v>0.82594167496627-0.0781350029914279i</v>
      </c>
      <c r="M385" t="str">
        <f t="shared" si="115"/>
        <v>5.49462686161142-0.390518359631299i</v>
      </c>
      <c r="N385" t="str">
        <f t="shared" si="116"/>
        <v>-0.320868679294073i</v>
      </c>
      <c r="O385" t="str">
        <f t="shared" si="117"/>
        <v>0.948961802510728-0.315391022978761i</v>
      </c>
      <c r="P385" t="str">
        <f t="shared" si="118"/>
        <v>0.051038197489272+0.315391022978761i</v>
      </c>
      <c r="Q385" t="str">
        <f t="shared" si="119"/>
        <v>-0.051038197489272+0.005477656315312i</v>
      </c>
      <c r="R385" t="str">
        <f t="shared" si="120"/>
        <v>-0.332951231978892-6.21524330799453i</v>
      </c>
      <c r="S385" t="str">
        <f t="shared" si="121"/>
        <v>0.0352119263971547i</v>
      </c>
      <c r="T385" t="str">
        <f t="shared" si="122"/>
        <v>0.218850689901512-0.0117238542742827i</v>
      </c>
      <c r="U385" t="e">
        <f t="shared" si="123"/>
        <v>#DIV/0!</v>
      </c>
      <c r="V385" t="str">
        <f t="shared" si="124"/>
        <v>0.0000833333333333333-0.0105680573102188i</v>
      </c>
      <c r="W385" t="e">
        <f t="shared" si="125"/>
        <v>#DIV/0!</v>
      </c>
      <c r="X385" t="e">
        <f t="shared" si="126"/>
        <v>#DIV/0!</v>
      </c>
      <c r="Y385" t="str">
        <f t="shared" si="127"/>
        <v>0.00096+0.107241406822941i</v>
      </c>
      <c r="Z385" t="e">
        <f t="shared" si="128"/>
        <v>#DIV/0!</v>
      </c>
      <c r="AA385" t="e">
        <f t="shared" si="129"/>
        <v>#DIV/0!</v>
      </c>
      <c r="AB385" t="str">
        <f t="shared" si="130"/>
        <v>0.124883885630225-0.00669004277296927i</v>
      </c>
      <c r="AC385" t="str">
        <f t="shared" si="131"/>
        <v>1.68357776803668-0.0855287388863845i</v>
      </c>
      <c r="AD385" t="str">
        <f t="shared" si="132"/>
        <v>0.0741880808633946-0.000204819630473111i</v>
      </c>
      <c r="AE385" t="e">
        <f t="shared" si="133"/>
        <v>#DIV/0!</v>
      </c>
      <c r="AF385" t="str">
        <f t="shared" si="134"/>
        <v>-2.84159911020297-1.97042091774255i</v>
      </c>
      <c r="AG385" t="e">
        <f t="shared" si="135"/>
        <v>#DIV/0!</v>
      </c>
      <c r="AH385" t="e">
        <f t="shared" si="136"/>
        <v>#DIV/0!</v>
      </c>
      <c r="AI385" t="e">
        <f t="shared" si="137"/>
        <v>#DIV/0!</v>
      </c>
      <c r="AJ385" t="e">
        <f t="shared" si="138"/>
        <v>#DIV/0!</v>
      </c>
      <c r="AK385"/>
      <c r="AL385"/>
      <c r="AM385"/>
      <c r="AN385"/>
    </row>
    <row r="386" spans="1:40" x14ac:dyDescent="0.3">
      <c r="A386"/>
      <c r="B386">
        <f t="shared" si="139"/>
        <v>25200</v>
      </c>
      <c r="C386" s="186" t="str">
        <f t="shared" si="107"/>
        <v>-0.0103883343789665+0.0352591709498038i</v>
      </c>
      <c r="D386" s="158" t="str">
        <f t="shared" si="108"/>
        <v>-2.24169679738831-0.363771958314692i</v>
      </c>
      <c r="E386" t="str">
        <f t="shared" si="109"/>
        <v>22651.6094210164-9576.1454760702i</v>
      </c>
      <c r="F386" t="str">
        <f t="shared" si="110"/>
        <v>0.282006900062986+0.0827076872517201i</v>
      </c>
      <c r="G386" t="str">
        <f t="shared" si="105"/>
        <v>0.282006900062986+0.0827076872517201i</v>
      </c>
      <c r="H386" t="str">
        <f t="shared" si="111"/>
        <v>0.602958773656084+1.61558646161155i</v>
      </c>
      <c r="I386" t="str">
        <f t="shared" si="112"/>
        <v>98.9601685880785i</v>
      </c>
      <c r="J386" t="str">
        <f t="shared" si="106"/>
        <v>-1.42555871502183+21.1021080134521i</v>
      </c>
      <c r="K386" t="str">
        <f t="shared" si="113"/>
        <v>4.66828215586245-0.315367085943654i</v>
      </c>
      <c r="L386" t="str">
        <f t="shared" si="114"/>
        <v>0.825883187568433-0.0784407428073243i</v>
      </c>
      <c r="M386" t="str">
        <f t="shared" si="115"/>
        <v>5.49416534343088-0.393807828750978i</v>
      </c>
      <c r="N386" t="str">
        <f t="shared" si="116"/>
        <v>-0.322147040566161i</v>
      </c>
      <c r="O386" t="str">
        <f t="shared" si="117"/>
        <v>0.948557843551041-0.316603880958209i</v>
      </c>
      <c r="P386" t="str">
        <f t="shared" si="118"/>
        <v>0.051442156448959+0.316603880958209i</v>
      </c>
      <c r="Q386" t="str">
        <f t="shared" si="119"/>
        <v>-0.051442156448959+0.00554315960795199i</v>
      </c>
      <c r="R386" t="str">
        <f t="shared" si="120"/>
        <v>-0.332948174992552-6.19043772298572i</v>
      </c>
      <c r="S386" t="str">
        <f t="shared" si="121"/>
        <v>0.035352212956506i</v>
      </c>
      <c r="T386" t="str">
        <f t="shared" si="122"/>
        <v>0.218845672676979-0.0117704547858167i</v>
      </c>
      <c r="U386" t="e">
        <f t="shared" si="123"/>
        <v>#DIV/0!</v>
      </c>
      <c r="V386" t="str">
        <f t="shared" si="124"/>
        <v>0.0000833333333333333-0.0105261205748608i</v>
      </c>
      <c r="W386" t="e">
        <f t="shared" si="125"/>
        <v>#DIV/0!</v>
      </c>
      <c r="X386" t="e">
        <f t="shared" si="126"/>
        <v>#DIV/0!</v>
      </c>
      <c r="Y386" t="str">
        <f t="shared" si="127"/>
        <v>0.00096+0.107668663423829i</v>
      </c>
      <c r="Z386" t="e">
        <f t="shared" si="128"/>
        <v>#DIV/0!</v>
      </c>
      <c r="AA386" t="e">
        <f t="shared" si="129"/>
        <v>#DIV/0!</v>
      </c>
      <c r="AB386" t="str">
        <f t="shared" si="130"/>
        <v>0.124881022625795-0.00671663466059522i</v>
      </c>
      <c r="AC386" t="str">
        <f t="shared" si="131"/>
        <v>1.68347192325065-0.086081425749195i</v>
      </c>
      <c r="AD386" t="str">
        <f t="shared" si="132"/>
        <v>0.0741906680541343-0.000196139996545058i</v>
      </c>
      <c r="AE386" t="e">
        <f t="shared" si="133"/>
        <v>#DIV/0!</v>
      </c>
      <c r="AF386" t="str">
        <f t="shared" si="134"/>
        <v>-2.84465557104439-1.97935841992624i</v>
      </c>
      <c r="AG386" t="e">
        <f t="shared" si="135"/>
        <v>#DIV/0!</v>
      </c>
      <c r="AH386" t="e">
        <f t="shared" si="136"/>
        <v>#DIV/0!</v>
      </c>
      <c r="AI386" t="e">
        <f t="shared" si="137"/>
        <v>#DIV/0!</v>
      </c>
      <c r="AJ386" t="e">
        <f t="shared" si="138"/>
        <v>#DIV/0!</v>
      </c>
      <c r="AK386"/>
      <c r="AL386"/>
      <c r="AM386"/>
      <c r="AN386"/>
    </row>
    <row r="387" spans="1:40" x14ac:dyDescent="0.3">
      <c r="A387"/>
      <c r="B387">
        <f t="shared" si="139"/>
        <v>25300</v>
      </c>
      <c r="C387" s="186" t="str">
        <f t="shared" si="107"/>
        <v>-0.0103869242042643+0.0351291225101874i</v>
      </c>
      <c r="D387" s="158" t="str">
        <f t="shared" si="108"/>
        <v>-2.24225917552691-0.367218946158746i</v>
      </c>
      <c r="E387" t="str">
        <f t="shared" si="109"/>
        <v>22624.329873332-9602.56764624031i</v>
      </c>
      <c r="F387" t="str">
        <f t="shared" si="110"/>
        <v>0.282081663907942+0.0830272459221977i</v>
      </c>
      <c r="G387" t="str">
        <f t="shared" si="105"/>
        <v>0.282081663907942+0.0830272459221977i</v>
      </c>
      <c r="H387" t="str">
        <f t="shared" si="111"/>
        <v>0.605459189007295+1.62106007812546i</v>
      </c>
      <c r="I387" t="str">
        <f t="shared" si="112"/>
        <v>99.3528676697772i</v>
      </c>
      <c r="J387" t="str">
        <f t="shared" si="106"/>
        <v>-1.4448473763831+21.185846537315i</v>
      </c>
      <c r="K387" t="str">
        <f t="shared" si="113"/>
        <v>4.66787627547402-0.318343134319442i</v>
      </c>
      <c r="L387" t="str">
        <f t="shared" si="114"/>
        <v>0.825824475948542-0.0787464171551129i</v>
      </c>
      <c r="M387" t="str">
        <f t="shared" si="115"/>
        <v>5.49370075142256-0.397089551474555i</v>
      </c>
      <c r="N387" t="str">
        <f t="shared" si="116"/>
        <v>-0.323425401838249i</v>
      </c>
      <c r="O387" t="str">
        <f t="shared" si="117"/>
        <v>0.948152334451182-0.317816221541277i</v>
      </c>
      <c r="P387" t="str">
        <f t="shared" si="118"/>
        <v>0.051847665548818+0.317816221541277i</v>
      </c>
      <c r="Q387" t="str">
        <f t="shared" si="119"/>
        <v>-0.051847665548818+0.00560918029697205i</v>
      </c>
      <c r="R387" t="str">
        <f t="shared" si="120"/>
        <v>-0.332945105750787-6.16582766619308i</v>
      </c>
      <c r="S387" t="str">
        <f t="shared" si="121"/>
        <v>0.0354924995158573i</v>
      </c>
      <c r="T387" t="str">
        <f t="shared" si="122"/>
        <v>0.218840635457217-0.0118170540046669i</v>
      </c>
      <c r="U387" t="e">
        <f t="shared" si="123"/>
        <v>#DIV/0!</v>
      </c>
      <c r="V387" t="str">
        <f t="shared" si="124"/>
        <v>0.0000833333333333333-0.0104845153551973i</v>
      </c>
      <c r="W387" t="e">
        <f t="shared" si="125"/>
        <v>#DIV/0!</v>
      </c>
      <c r="X387" t="e">
        <f t="shared" si="126"/>
        <v>#DIV/0!</v>
      </c>
      <c r="Y387" t="str">
        <f t="shared" si="127"/>
        <v>0.00096+0.108095920024718i</v>
      </c>
      <c r="Z387" t="e">
        <f t="shared" si="128"/>
        <v>#DIV/0!</v>
      </c>
      <c r="AA387" t="e">
        <f t="shared" si="129"/>
        <v>#DIV/0!</v>
      </c>
      <c r="AB387" t="str">
        <f t="shared" si="130"/>
        <v>0.124878148211385-0.00674322581057041i</v>
      </c>
      <c r="AC387" t="str">
        <f t="shared" si="131"/>
        <v>1.68336551215253-0.0866330725647745i</v>
      </c>
      <c r="AD387" t="str">
        <f t="shared" si="132"/>
        <v>0.0741932700935811-0.000187502272356573i</v>
      </c>
      <c r="AE387" t="e">
        <f t="shared" si="133"/>
        <v>#DIV/0!</v>
      </c>
      <c r="AF387" t="str">
        <f t="shared" si="134"/>
        <v>-2.84771836453421-1.98827902428421i</v>
      </c>
      <c r="AG387" t="e">
        <f t="shared" si="135"/>
        <v>#DIV/0!</v>
      </c>
      <c r="AH387" t="e">
        <f t="shared" si="136"/>
        <v>#DIV/0!</v>
      </c>
      <c r="AI387" t="e">
        <f t="shared" si="137"/>
        <v>#DIV/0!</v>
      </c>
      <c r="AJ387" t="e">
        <f t="shared" si="138"/>
        <v>#DIV/0!</v>
      </c>
      <c r="AK387"/>
      <c r="AL387"/>
      <c r="AM387"/>
      <c r="AN387"/>
    </row>
    <row r="388" spans="1:40" x14ac:dyDescent="0.3">
      <c r="A388"/>
      <c r="B388">
        <f t="shared" si="139"/>
        <v>25400</v>
      </c>
      <c r="C388" s="186" t="str">
        <f t="shared" si="107"/>
        <v>-0.0103855139120196+0.0350001328732111i</v>
      </c>
      <c r="D388" s="158" t="str">
        <f t="shared" si="108"/>
        <v>-2.24282370275299-0.370657042860418i</v>
      </c>
      <c r="E388" t="str">
        <f t="shared" si="109"/>
        <v>22597.0083048985-9628.88038191034i</v>
      </c>
      <c r="F388" t="str">
        <f t="shared" si="110"/>
        <v>0.282156708186196+0.0833467036810917i</v>
      </c>
      <c r="G388" t="str">
        <f t="shared" si="105"/>
        <v>0.282156708186196+0.0833467036810917i</v>
      </c>
      <c r="H388" t="str">
        <f t="shared" si="111"/>
        <v>0.607963750185431+1.62652579536386i</v>
      </c>
      <c r="I388" t="str">
        <f t="shared" si="112"/>
        <v>99.7455667514759i</v>
      </c>
      <c r="J388" t="str">
        <f t="shared" si="106"/>
        <v>-1.46421242848244+21.2695850611779i</v>
      </c>
      <c r="K388" t="str">
        <f t="shared" si="113"/>
        <v>4.66746756247651-0.321311581531072i</v>
      </c>
      <c r="L388" t="str">
        <f t="shared" si="114"/>
        <v>0.825765540203999-0.0790520257905923i</v>
      </c>
      <c r="M388" t="str">
        <f t="shared" si="115"/>
        <v>5.49323310268051-0.400363607321664i</v>
      </c>
      <c r="N388" t="str">
        <f t="shared" si="116"/>
        <v>-0.324703763110337i</v>
      </c>
      <c r="O388" t="str">
        <f t="shared" si="117"/>
        <v>0.947745275873839-0.319028042746749i</v>
      </c>
      <c r="P388" t="str">
        <f t="shared" si="118"/>
        <v>0.0522547241261609+0.319028042746749i</v>
      </c>
      <c r="Q388" t="str">
        <f t="shared" si="119"/>
        <v>-0.0522547241261609+0.00567572036358799i</v>
      </c>
      <c r="R388" t="str">
        <f t="shared" si="120"/>
        <v>-0.332942024252349-6.14141082821309i</v>
      </c>
      <c r="S388" t="str">
        <f t="shared" si="121"/>
        <v>0.0356327860752084i</v>
      </c>
      <c r="T388" t="str">
        <f t="shared" si="122"/>
        <v>0.218835578241685-0.0118636519256308i</v>
      </c>
      <c r="U388" t="e">
        <f t="shared" si="123"/>
        <v>#DIV/0!</v>
      </c>
      <c r="V388" t="str">
        <f t="shared" si="124"/>
        <v>0.0000833333333333333-0.0104432377356887i</v>
      </c>
      <c r="W388" t="e">
        <f t="shared" si="125"/>
        <v>#DIV/0!</v>
      </c>
      <c r="X388" t="e">
        <f t="shared" si="126"/>
        <v>#DIV/0!</v>
      </c>
      <c r="Y388" t="str">
        <f t="shared" si="127"/>
        <v>0.00096+0.108523176625606i</v>
      </c>
      <c r="Z388" t="e">
        <f t="shared" si="128"/>
        <v>#DIV/0!</v>
      </c>
      <c r="AA388" t="e">
        <f t="shared" si="129"/>
        <v>#DIV/0!</v>
      </c>
      <c r="AB388" t="str">
        <f t="shared" si="130"/>
        <v>0.124875262386687-0.00676981621992613i</v>
      </c>
      <c r="AC388" t="str">
        <f t="shared" si="131"/>
        <v>1.68325853700575-0.087183689072735i</v>
      </c>
      <c r="AD388" t="str">
        <f t="shared" si="132"/>
        <v>0.0741958869227485-0.000178906019103344i</v>
      </c>
      <c r="AE388" t="e">
        <f t="shared" si="133"/>
        <v>#DIV/0!</v>
      </c>
      <c r="AF388" t="str">
        <f t="shared" si="134"/>
        <v>-2.85078745293842-1.99718283822428i</v>
      </c>
      <c r="AG388" t="e">
        <f t="shared" si="135"/>
        <v>#DIV/0!</v>
      </c>
      <c r="AH388" t="e">
        <f t="shared" si="136"/>
        <v>#DIV/0!</v>
      </c>
      <c r="AI388" t="e">
        <f t="shared" si="137"/>
        <v>#DIV/0!</v>
      </c>
      <c r="AJ388" t="e">
        <f t="shared" si="138"/>
        <v>#DIV/0!</v>
      </c>
      <c r="AK388"/>
      <c r="AL388"/>
      <c r="AM388"/>
      <c r="AN388"/>
    </row>
    <row r="389" spans="1:40" x14ac:dyDescent="0.3">
      <c r="A389"/>
      <c r="B389">
        <f t="shared" si="139"/>
        <v>25500</v>
      </c>
      <c r="C389" s="186" t="str">
        <f t="shared" si="107"/>
        <v>-0.010384103443414+0.0348721895601034i</v>
      </c>
      <c r="D389" s="158" t="str">
        <f t="shared" si="108"/>
        <v>-2.24339037722977-0.374086341303452i</v>
      </c>
      <c r="E389" t="str">
        <f t="shared" si="109"/>
        <v>22569.6452577559-9655.08370347662i</v>
      </c>
      <c r="F389" t="str">
        <f t="shared" si="110"/>
        <v>0.282232032716991+0.0836660601649015i</v>
      </c>
      <c r="G389" t="str">
        <f t="shared" ref="G389:G452" si="140">IF($C$11=$C$7,$C$24,F389)</f>
        <v>0.282232032716991+0.0836660601649015i</v>
      </c>
      <c r="H389" t="str">
        <f t="shared" si="111"/>
        <v>0.610472421544084+1.63198362649122i</v>
      </c>
      <c r="I389" t="str">
        <f t="shared" si="112"/>
        <v>100.138265833175i</v>
      </c>
      <c r="J389" t="str">
        <f t="shared" ref="J389:J452" si="141">IMSUM(COMPLEX(0,2*PI()*B389*$C$113*$C$112),COMPLEX(0,2*PI()*B389*$C$113*$C$111),COMPLEX(0,2*PI()*B389*$C$28*10^-12*$C$111),COMPLEX(-1*2*PI()*B389*2*PI()*B389*$C$113*$C$112*$C$28*10^-12*$C$111,0),COMPLEX(1,0))</f>
        <v>-1.48365387131983+21.3533235850408i</v>
      </c>
      <c r="K389" t="str">
        <f t="shared" si="113"/>
        <v>4.66705603356266-0.324272506070796i</v>
      </c>
      <c r="L389" t="str">
        <f t="shared" si="114"/>
        <v>0.825706380432557-0.0793575684697419i</v>
      </c>
      <c r="M389" t="str">
        <f t="shared" si="115"/>
        <v>5.49276241399522-0.403630074540538i</v>
      </c>
      <c r="N389" t="str">
        <f t="shared" si="116"/>
        <v>-0.325982124382425i</v>
      </c>
      <c r="O389" t="str">
        <f t="shared" si="117"/>
        <v>0.947336668484228-0.320239342594259i</v>
      </c>
      <c r="P389" t="str">
        <f t="shared" si="118"/>
        <v>0.052663331515772+0.320239342594259i</v>
      </c>
      <c r="Q389" t="str">
        <f t="shared" si="119"/>
        <v>-0.052663331515772+0.00574278178816601i</v>
      </c>
      <c r="R389" t="str">
        <f t="shared" si="120"/>
        <v>-0.332938930496198-6.11718493586764i</v>
      </c>
      <c r="S389" t="str">
        <f t="shared" si="121"/>
        <v>0.0357730726345597i</v>
      </c>
      <c r="T389" t="str">
        <f t="shared" si="122"/>
        <v>0.218830501029828-0.0119102485435131i</v>
      </c>
      <c r="U389" t="e">
        <f t="shared" si="123"/>
        <v>#DIV/0!</v>
      </c>
      <c r="V389" t="str">
        <f t="shared" si="124"/>
        <v>0.0000833333333333333-0.0104022838622154i</v>
      </c>
      <c r="W389" t="e">
        <f t="shared" si="125"/>
        <v>#DIV/0!</v>
      </c>
      <c r="X389" t="e">
        <f t="shared" si="126"/>
        <v>#DIV/0!</v>
      </c>
      <c r="Y389" t="str">
        <f t="shared" si="127"/>
        <v>0.00096+0.108950433226494i</v>
      </c>
      <c r="Z389" t="e">
        <f t="shared" si="128"/>
        <v>#DIV/0!</v>
      </c>
      <c r="AA389" t="e">
        <f t="shared" si="129"/>
        <v>#DIV/0!</v>
      </c>
      <c r="AB389" t="str">
        <f t="shared" si="130"/>
        <v>0.124872365151384-0.00679640588569775i</v>
      </c>
      <c r="AC389" t="str">
        <f t="shared" si="131"/>
        <v>1.68315100003596-0.0877332848533229i</v>
      </c>
      <c r="AD389" t="str">
        <f t="shared" si="132"/>
        <v>0.0741985184837367-0.000170350805045661i</v>
      </c>
      <c r="AE389" t="e">
        <f t="shared" si="133"/>
        <v>#DIV/0!</v>
      </c>
      <c r="AF389" t="str">
        <f t="shared" si="134"/>
        <v>-2.85386279877385-2.00606996779467i</v>
      </c>
      <c r="AG389" t="e">
        <f t="shared" si="135"/>
        <v>#DIV/0!</v>
      </c>
      <c r="AH389" t="e">
        <f t="shared" si="136"/>
        <v>#DIV/0!</v>
      </c>
      <c r="AI389" t="e">
        <f t="shared" si="137"/>
        <v>#DIV/0!</v>
      </c>
      <c r="AJ389" t="e">
        <f t="shared" si="138"/>
        <v>#DIV/0!</v>
      </c>
      <c r="AK389"/>
      <c r="AL389"/>
      <c r="AM389"/>
      <c r="AN389"/>
    </row>
    <row r="390" spans="1:40" x14ac:dyDescent="0.3">
      <c r="A390"/>
      <c r="B390">
        <f t="shared" si="139"/>
        <v>25600</v>
      </c>
      <c r="C390" s="186" t="str">
        <f t="shared" ref="C390:C453" si="142">IMPRODUCT(COMPLEX(-1,0),IMDIV(IMPRODUCT(G390,COMPLEX($C$100+$C$101,0)),COMPLEX($C$100,2*PI()*B390*$C$103*$C$102*(2*$C$100+$C$101))))</f>
        <v>-0.010382692740835+0.0347452802869961i</v>
      </c>
      <c r="D390" s="158" t="str">
        <f t="shared" ref="D390:D453" si="143">IMPRODUCT(COMPLEX($C$106,0),IMSUB(C390,G390))</f>
        <v>-2.24395919712507-0.377506932880424i</v>
      </c>
      <c r="E390" t="str">
        <f t="shared" ref="E390:E453" si="144">IMDIV(COMPLEX($C$20*10^3,0),COMPLEX(1,2*PI()*B390*$C$20*1000*$C$29*10^-12))</f>
        <v>22542.2412725097-9681.17763435677i</v>
      </c>
      <c r="F390" t="str">
        <f t="shared" ref="F390:F453" si="145">IMDIV(COMPLEX($C$22*1000,0),IMSUM(COMPLEX($C$22*1000,0),E390))</f>
        <v>0.282307637318957+0.0839853150105297i</v>
      </c>
      <c r="G390" t="str">
        <f t="shared" si="140"/>
        <v>0.282307637318957+0.0839853150105297i</v>
      </c>
      <c r="H390" t="str">
        <f t="shared" ref="H390:H453" si="146">IMPRODUCT(COMPLEX($C$108,0),IMPRODUCT(COMPLEX(-1,0),D390),IMDIV(COMPLEX(0,2*PI()*B390*$C$109*$C$110),COMPLEX(1,2*PI()*B390*$C$109*$C$110)))</f>
        <v>0.612985167683122+1.63743358483053i</v>
      </c>
      <c r="I390" t="str">
        <f t="shared" ref="I390:I453" si="147">COMPLEX(0,2*PI()*B390*$C$113*$C$112*$C$114)</f>
        <v>100.530964914873i</v>
      </c>
      <c r="J390" t="str">
        <f t="shared" si="141"/>
        <v>-1.5031717048953+21.4370621089038i</v>
      </c>
      <c r="K390" t="str">
        <f t="shared" ref="K390:K453" si="148">IMDIV(I390,J390)</f>
        <v>4.6666417051284-0.327225985183847i</v>
      </c>
      <c r="L390" t="str">
        <f t="shared" ref="L390:L453" si="149">IMDIV(COMPLEX($C$117,0),COMPLEX(1,2*PI()*B390*$C$115*$C$116))</f>
        <v>0.825646996732318-0.079663044948722i</v>
      </c>
      <c r="M390" t="str">
        <f t="shared" ref="M390:M453" si="150">IMSUM(K390,L390)</f>
        <v>5.49228870186072-0.406889030132569i</v>
      </c>
      <c r="N390" t="str">
        <f t="shared" ref="N390:N453" si="151">COMPLEX(0,-2*PI()*B390*$C$43)</f>
        <v>-0.327260485654513i</v>
      </c>
      <c r="O390" t="str">
        <f t="shared" ref="O390:O453" si="152">IMEXP(N390)</f>
        <v>0.946926512950101-0.321450119104291i</v>
      </c>
      <c r="P390" t="str">
        <f t="shared" ref="P390:P453" si="153">IMSUB(COMPLEX(1,0),O390)</f>
        <v>0.053073487049899+0.321450119104291i</v>
      </c>
      <c r="Q390" t="str">
        <f t="shared" ref="Q390:Q453" si="154">IMSUM(COMPLEX(0,2*PI()*B390*$C$43),O390,COMPLEX(-1,0))</f>
        <v>-0.053073487049899+0.00581036655022199i</v>
      </c>
      <c r="R390" t="str">
        <f t="shared" ref="R390:R453" si="155">IMDIV(P390,Q390)</f>
        <v>-0.332935824480954-6.09314775149754i</v>
      </c>
      <c r="S390" t="str">
        <f t="shared" ref="S390:S453" si="156">IMDIV(COMPLEX(0,2*PI()*B390*$C$123),COMPLEX($C$124,0))</f>
        <v>0.0359133591939109i</v>
      </c>
      <c r="T390" t="str">
        <f t="shared" ref="T390:T453" si="157">IMPRODUCT(R390,S390)</f>
        <v>0.218825403821102-0.0119568438531054i</v>
      </c>
      <c r="U390" t="e">
        <f t="shared" ref="U390:U453" si="158">IMDIV(COMPLEX(1,2*PI()*B390*$C$16*10^-3*$C$15*10^-6),COMPLEX(0,2*PI()*B390*$C$15*10^-6))</f>
        <v>#DIV/0!</v>
      </c>
      <c r="V390" t="str">
        <f t="shared" ref="V390:V453" si="159">IMSUM(COMPLEX($C$18*10^-3,0),IMDIV(COMPLEX(1,0),COMPLEX(0,2*PI()*B390*($C$17*1*10^-6))))</f>
        <v>0.0000833333333333333-0.0103616499408786i</v>
      </c>
      <c r="W390" t="e">
        <f t="shared" ref="W390:W453" si="160">IMDIV(IMPRODUCT(U390,V390),IMSUM(U390,V390))</f>
        <v>#DIV/0!</v>
      </c>
      <c r="X390" t="e">
        <f t="shared" ref="X390:X453" si="161">IMDIV(IMPRODUCT(COMPLEX($C$19,0),W390),IMSUM(COMPLEX($C$19,0),W390))</f>
        <v>#DIV/0!</v>
      </c>
      <c r="Y390" t="str">
        <f t="shared" ref="Y390:Y453" si="162">COMPLEX($C$13*10^-3,2*PI()*B390*$C$12*0.000001)</f>
        <v>0.00096+0.109377689827382i</v>
      </c>
      <c r="Z390" t="e">
        <f t="shared" ref="Z390:Z453" si="163">IMPRODUCT(COMPLEX($C$6,0),IMDIV(X390,IMSUM(X390,Y390)))</f>
        <v>#DIV/0!</v>
      </c>
      <c r="AA390" t="e">
        <f t="shared" ref="AA390:AA453" si="164">IMDIV(COMPLEX($C$6,0),IMSUM(X390,Y390))</f>
        <v>#DIV/0!</v>
      </c>
      <c r="AB390" t="str">
        <f t="shared" ref="AB390:AB453" si="165">IMPRODUCT(COMPLEX($C$119,0),T390)</f>
        <v>0.124869456505166-0.00682299480491316i</v>
      </c>
      <c r="AC390" t="str">
        <f t="shared" ref="AC390:AC453" si="166">IMSUM(COMPLEX(1,0),IMPRODUCT(AB390,M390))</f>
        <v>1.68304290343204-0.0882818693304469i</v>
      </c>
      <c r="AD390" t="str">
        <f t="shared" ref="AD390:AD453" si="167">IMDIV(AB390,AC390)</f>
        <v>0.0742011647197108-0.000161836205366635i</v>
      </c>
      <c r="AE390" t="e">
        <f t="shared" ref="AE390:AE453" si="168">IMPRODUCT(AD390,AA390,X390)</f>
        <v>#DIV/0!</v>
      </c>
      <c r="AF390" t="str">
        <f t="shared" ref="AF390:AF453" si="169">IMSUB(D390,H390)</f>
        <v>-2.85694436480819-2.01494051771095i</v>
      </c>
      <c r="AG390" t="e">
        <f t="shared" ref="AG390:AG453" si="170">IMSUM(COMPLEX(1,0),IMPRODUCT(AD390,AA390,COMPLEX($C$127,0)))</f>
        <v>#DIV/0!</v>
      </c>
      <c r="AH390" t="e">
        <f t="shared" ref="AH390:AH453" si="171">IMDIV(IMPRODUCT(AE390,AF390),AG390)</f>
        <v>#DIV/0!</v>
      </c>
      <c r="AI390" t="e">
        <f t="shared" ref="AI390:AI453" si="172">20*LOG10(IMABS(AH390))</f>
        <v>#DIV/0!</v>
      </c>
      <c r="AJ390" t="e">
        <f t="shared" ref="AJ390:AJ453" si="173">IMARGUMENT(AH390)*180/PI()</f>
        <v>#DIV/0!</v>
      </c>
      <c r="AK390"/>
      <c r="AL390"/>
      <c r="AM390"/>
      <c r="AN390"/>
    </row>
    <row r="391" spans="1:40" x14ac:dyDescent="0.3">
      <c r="A391"/>
      <c r="B391">
        <f t="shared" si="139"/>
        <v>25700</v>
      </c>
      <c r="C391" s="186" t="str">
        <f t="shared" si="142"/>
        <v>-0.0103812817478484+0.0346193929611317i</v>
      </c>
      <c r="D391" s="158" t="str">
        <f t="shared" si="143"/>
        <v>-2.24453016061094-0.380918907521816i</v>
      </c>
      <c r="E391" t="str">
        <f t="shared" si="144"/>
        <v>22514.7968883142-9707.16220097032i</v>
      </c>
      <c r="F391" t="str">
        <f t="shared" si="145"/>
        <v>0.282383521810101+0.0843044678552816i</v>
      </c>
      <c r="G391" t="str">
        <f t="shared" si="140"/>
        <v>0.282383521810101+0.0843044678552816i</v>
      </c>
      <c r="H391" t="str">
        <f t="shared" si="146"/>
        <v>0.615501953448686+1.64287568386025i</v>
      </c>
      <c r="I391" t="str">
        <f t="shared" si="147"/>
        <v>100.923663996572i</v>
      </c>
      <c r="J391" t="str">
        <f t="shared" si="141"/>
        <v>-1.52276592920882+21.5208006327666i</v>
      </c>
      <c r="K391" t="str">
        <f t="shared" si="148"/>
        <v>4.66622459328014-0.330172094892448i</v>
      </c>
      <c r="L391" t="str">
        <f t="shared" si="149"/>
        <v>0.825587389201736-0.0799684549838748i</v>
      </c>
      <c r="M391" t="str">
        <f t="shared" si="150"/>
        <v>5.49181198248188-0.410140549876323i</v>
      </c>
      <c r="N391" t="str">
        <f t="shared" si="151"/>
        <v>-0.328538846926601i</v>
      </c>
      <c r="O391" t="str">
        <f t="shared" si="152"/>
        <v>0.946514809941734-0.322660370298186i</v>
      </c>
      <c r="P391" t="str">
        <f t="shared" si="153"/>
        <v>0.053485190058266+0.322660370298186i</v>
      </c>
      <c r="Q391" t="str">
        <f t="shared" si="154"/>
        <v>-0.053485190058266+0.00587847662841501i</v>
      </c>
      <c r="R391" t="str">
        <f t="shared" si="155"/>
        <v>-0.332932706205572-6.06929707227023i</v>
      </c>
      <c r="S391" t="str">
        <f t="shared" si="156"/>
        <v>0.0360536457532621i</v>
      </c>
      <c r="T391" t="str">
        <f t="shared" si="157"/>
        <v>0.218820286614942-0.0120034378492106i</v>
      </c>
      <c r="U391" t="e">
        <f t="shared" si="158"/>
        <v>#DIV/0!</v>
      </c>
      <c r="V391" t="str">
        <f t="shared" si="159"/>
        <v>0.0000833333333333333-0.0103213322368285i</v>
      </c>
      <c r="W391" t="e">
        <f t="shared" si="160"/>
        <v>#DIV/0!</v>
      </c>
      <c r="X391" t="e">
        <f t="shared" si="161"/>
        <v>#DIV/0!</v>
      </c>
      <c r="Y391" t="str">
        <f t="shared" si="162"/>
        <v>0.00096+0.10980494642827i</v>
      </c>
      <c r="Z391" t="e">
        <f t="shared" si="163"/>
        <v>#DIV/0!</v>
      </c>
      <c r="AA391" t="e">
        <f t="shared" si="164"/>
        <v>#DIV/0!</v>
      </c>
      <c r="AB391" t="str">
        <f t="shared" si="165"/>
        <v>0.12486653644771-0.00684958297460674i</v>
      </c>
      <c r="AC391" t="str">
        <f t="shared" si="166"/>
        <v>1.68293424934692-0.0888294517747649i</v>
      </c>
      <c r="AD391" t="str">
        <f t="shared" si="167"/>
        <v>0.0742038255748671-0.000153361802043767i</v>
      </c>
      <c r="AE391" t="e">
        <f t="shared" si="168"/>
        <v>#DIV/0!</v>
      </c>
      <c r="AF391" t="str">
        <f t="shared" si="169"/>
        <v>-2.86003211405963-2.02379459138207i</v>
      </c>
      <c r="AG391" t="e">
        <f t="shared" si="170"/>
        <v>#DIV/0!</v>
      </c>
      <c r="AH391" t="e">
        <f t="shared" si="171"/>
        <v>#DIV/0!</v>
      </c>
      <c r="AI391" t="e">
        <f t="shared" si="172"/>
        <v>#DIV/0!</v>
      </c>
      <c r="AJ391" t="e">
        <f t="shared" si="173"/>
        <v>#DIV/0!</v>
      </c>
      <c r="AK391"/>
      <c r="AL391"/>
      <c r="AM391"/>
      <c r="AN391"/>
    </row>
    <row r="392" spans="1:40" x14ac:dyDescent="0.3">
      <c r="A392"/>
      <c r="B392">
        <f t="shared" si="139"/>
        <v>25800</v>
      </c>
      <c r="C392" s="186" t="str">
        <f t="shared" si="142"/>
        <v>-0.0103798704091713+0.0344945156771622i</v>
      </c>
      <c r="D392" s="158" t="str">
        <f t="shared" si="143"/>
        <v>-2.24510326586361-0.384322353724423i</v>
      </c>
      <c r="E392" t="str">
        <f t="shared" si="144"/>
        <v>22487.3126428553-9733.03743271934i</v>
      </c>
      <c r="F392" t="str">
        <f t="shared" si="145"/>
        <v>0.282459686007822+0.0846235183368695i</v>
      </c>
      <c r="G392" t="str">
        <f t="shared" si="140"/>
        <v>0.282459686007822+0.0846235183368695i</v>
      </c>
      <c r="H392" t="str">
        <f t="shared" si="146"/>
        <v>0.618022743933242+1.64830993721156i</v>
      </c>
      <c r="I392" t="str">
        <f t="shared" si="147"/>
        <v>101.316363078271i</v>
      </c>
      <c r="J392" t="str">
        <f t="shared" si="141"/>
        <v>-1.54243654426041+21.6045391566296i</v>
      </c>
      <c r="K392" t="str">
        <f t="shared" si="148"/>
        <v>4.66580471384103-0.333110910019226i</v>
      </c>
      <c r="L392" t="str">
        <f t="shared" si="149"/>
        <v>0.825527557939613-0.0802737983317251i</v>
      </c>
      <c r="M392" t="str">
        <f t="shared" si="150"/>
        <v>5.49133227178064-0.413384708350951i</v>
      </c>
      <c r="N392" t="str">
        <f t="shared" si="151"/>
        <v>-0.329817208198689i</v>
      </c>
      <c r="O392" t="str">
        <f t="shared" si="152"/>
        <v>0.946101560131938-0.323870094198142i</v>
      </c>
      <c r="P392" t="str">
        <f t="shared" si="153"/>
        <v>0.053898439868062+0.323870094198142i</v>
      </c>
      <c r="Q392" t="str">
        <f t="shared" si="154"/>
        <v>-0.053898439868062+0.00594711400054698i</v>
      </c>
      <c r="R392" t="str">
        <f t="shared" si="155"/>
        <v>-0.332929575668697-6.0456307295062i</v>
      </c>
      <c r="S392" t="str">
        <f t="shared" si="156"/>
        <v>0.0361939323126133i</v>
      </c>
      <c r="T392" t="str">
        <f t="shared" si="157"/>
        <v>0.218815149410802-0.0120500305266199i</v>
      </c>
      <c r="U392" t="e">
        <f t="shared" si="158"/>
        <v>#DIV/0!</v>
      </c>
      <c r="V392" t="str">
        <f t="shared" si="159"/>
        <v>0.0000833333333333333-0.0102813270731199i</v>
      </c>
      <c r="W392" t="e">
        <f t="shared" si="160"/>
        <v>#DIV/0!</v>
      </c>
      <c r="X392" t="e">
        <f t="shared" si="161"/>
        <v>#DIV/0!</v>
      </c>
      <c r="Y392" t="str">
        <f t="shared" si="162"/>
        <v>0.00096+0.110232203029159i</v>
      </c>
      <c r="Z392" t="e">
        <f t="shared" si="163"/>
        <v>#DIV/0!</v>
      </c>
      <c r="AA392" t="e">
        <f t="shared" si="164"/>
        <v>#DIV/0!</v>
      </c>
      <c r="AB392" t="str">
        <f t="shared" si="165"/>
        <v>0.124863604978704-0.00687617039180614i</v>
      </c>
      <c r="AC392" t="str">
        <f t="shared" si="166"/>
        <v>1.68282503989844-0.0893760413065575i</v>
      </c>
      <c r="AD392" t="str">
        <f t="shared" si="167"/>
        <v>0.0742065009944221-0.000144927183712628i</v>
      </c>
      <c r="AE392" t="e">
        <f t="shared" si="168"/>
        <v>#DIV/0!</v>
      </c>
      <c r="AF392" t="str">
        <f t="shared" si="169"/>
        <v>-2.86312600979685-2.03263229093598i</v>
      </c>
      <c r="AG392" t="e">
        <f t="shared" si="170"/>
        <v>#DIV/0!</v>
      </c>
      <c r="AH392" t="e">
        <f t="shared" si="171"/>
        <v>#DIV/0!</v>
      </c>
      <c r="AI392" t="e">
        <f t="shared" si="172"/>
        <v>#DIV/0!</v>
      </c>
      <c r="AJ392" t="e">
        <f t="shared" si="173"/>
        <v>#DIV/0!</v>
      </c>
      <c r="AK392"/>
      <c r="AL392"/>
      <c r="AM392"/>
      <c r="AN392"/>
    </row>
    <row r="393" spans="1:40" x14ac:dyDescent="0.3">
      <c r="A393"/>
      <c r="B393">
        <f t="shared" si="139"/>
        <v>25900</v>
      </c>
      <c r="C393" s="186" t="str">
        <f t="shared" si="142"/>
        <v>-0.0103784586706454+0.0343706367135286i</v>
      </c>
      <c r="D393" s="158" t="str">
        <f t="shared" si="143"/>
        <v>-2.24567851106315-0.387717358579092i</v>
      </c>
      <c r="E393" t="str">
        <f t="shared" si="144"/>
        <v>22459.7890723345-9758.80336196885i</v>
      </c>
      <c r="F393" t="str">
        <f t="shared" si="145"/>
        <v>0.282536129728896+0.0849424660934101i</v>
      </c>
      <c r="G393" t="str">
        <f t="shared" si="140"/>
        <v>0.282536129728896+0.0849424660934101i</v>
      </c>
      <c r="H393" t="str">
        <f t="shared" si="146"/>
        <v>0.620547504475524+1.65373635866533i</v>
      </c>
      <c r="I393" t="str">
        <f t="shared" si="147"/>
        <v>101.70906215997i</v>
      </c>
      <c r="J393" t="str">
        <f t="shared" si="141"/>
        <v>-1.56218355005007+21.6882776804924i</v>
      </c>
      <c r="K393" t="str">
        <f t="shared" si="148"/>
        <v>4.66538208235805-0.336042504210165i</v>
      </c>
      <c r="L393" t="str">
        <f t="shared" si="149"/>
        <v>0.825467503045103-0.0805790747489805i</v>
      </c>
      <c r="M393" t="str">
        <f t="shared" si="150"/>
        <v>5.49084958540315-0.416621578959146i</v>
      </c>
      <c r="N393" t="str">
        <f t="shared" si="151"/>
        <v>-0.331095569470777i</v>
      </c>
      <c r="O393" t="str">
        <f t="shared" si="152"/>
        <v>0.945686764196047-0.325079288827219i</v>
      </c>
      <c r="P393" t="str">
        <f t="shared" si="153"/>
        <v>0.054313235803953+0.325079288827219i</v>
      </c>
      <c r="Q393" t="str">
        <f t="shared" si="154"/>
        <v>-0.054313235803953+0.00601628064355803i</v>
      </c>
      <c r="R393" t="str">
        <f t="shared" si="155"/>
        <v>-0.332926432869102-6.02214658801847i</v>
      </c>
      <c r="S393" t="str">
        <f t="shared" si="156"/>
        <v>0.0363342188719644i</v>
      </c>
      <c r="T393" t="str">
        <f t="shared" si="157"/>
        <v>0.218809992208117-0.0120966218801283i</v>
      </c>
      <c r="U393" t="e">
        <f t="shared" si="158"/>
        <v>#DIV/0!</v>
      </c>
      <c r="V393" t="str">
        <f t="shared" si="159"/>
        <v>0.0000833333333333333-0.0102416308295943i</v>
      </c>
      <c r="W393" t="e">
        <f t="shared" si="160"/>
        <v>#DIV/0!</v>
      </c>
      <c r="X393" t="e">
        <f t="shared" si="161"/>
        <v>#DIV/0!</v>
      </c>
      <c r="Y393" t="str">
        <f t="shared" si="162"/>
        <v>0.00096+0.110659459630047i</v>
      </c>
      <c r="Z393" t="e">
        <f t="shared" si="163"/>
        <v>#DIV/0!</v>
      </c>
      <c r="AA393" t="e">
        <f t="shared" si="164"/>
        <v>#DIV/0!</v>
      </c>
      <c r="AB393" t="str">
        <f t="shared" si="165"/>
        <v>0.124860662097827-0.00690275705354122i</v>
      </c>
      <c r="AC393" t="str">
        <f t="shared" si="166"/>
        <v>1.6827152771702-0.0899216468986566i</v>
      </c>
      <c r="AD393" t="str">
        <f t="shared" si="167"/>
        <v>0.0742091909245762-0.000136531945542711i</v>
      </c>
      <c r="AE393" t="e">
        <f t="shared" si="168"/>
        <v>#DIV/0!</v>
      </c>
      <c r="AF393" t="str">
        <f t="shared" si="169"/>
        <v>-2.86622601553867-2.04145371724442i</v>
      </c>
      <c r="AG393" t="e">
        <f t="shared" si="170"/>
        <v>#DIV/0!</v>
      </c>
      <c r="AH393" t="e">
        <f t="shared" si="171"/>
        <v>#DIV/0!</v>
      </c>
      <c r="AI393" t="e">
        <f t="shared" si="172"/>
        <v>#DIV/0!</v>
      </c>
      <c r="AJ393" t="e">
        <f t="shared" si="173"/>
        <v>#DIV/0!</v>
      </c>
      <c r="AK393"/>
      <c r="AL393"/>
      <c r="AM393"/>
      <c r="AN393"/>
    </row>
    <row r="394" spans="1:40" x14ac:dyDescent="0.3">
      <c r="A394"/>
      <c r="B394">
        <f t="shared" si="139"/>
        <v>26000</v>
      </c>
      <c r="C394" s="186" t="str">
        <f t="shared" si="142"/>
        <v>-0.0103770464792114+0.0342477445289283i</v>
      </c>
      <c r="D394" s="158" t="str">
        <f t="shared" si="143"/>
        <v>-2.24625589439341-0.391104007797848i</v>
      </c>
      <c r="E394" t="str">
        <f t="shared" si="144"/>
        <v>22432.2267114519-9784.46002402733i</v>
      </c>
      <c r="F394" t="str">
        <f t="shared" si="145"/>
        <v>0.282612852789494+0.0852613107634302i</v>
      </c>
      <c r="G394" t="str">
        <f t="shared" si="140"/>
        <v>0.282612852789494+0.0852613107634302i</v>
      </c>
      <c r="H394" t="str">
        <f t="shared" si="146"/>
        <v>0.623076200660489+1.65915496214938i</v>
      </c>
      <c r="I394" t="str">
        <f t="shared" si="147"/>
        <v>102.101761241668i</v>
      </c>
      <c r="J394" t="str">
        <f t="shared" si="141"/>
        <v>-1.58200694657779+21.7720162043554i</v>
      </c>
      <c r="K394" t="str">
        <f t="shared" si="148"/>
        <v>4.664956714108-0.338966949956946i</v>
      </c>
      <c r="L394" t="str">
        <f t="shared" si="149"/>
        <v>0.825407224617705-0.0808842839925324i</v>
      </c>
      <c r="M394" t="str">
        <f t="shared" si="150"/>
        <v>5.49036393872571-0.419851233949478i</v>
      </c>
      <c r="N394" t="str">
        <f t="shared" si="151"/>
        <v>-0.332373930742865i</v>
      </c>
      <c r="O394" t="str">
        <f t="shared" si="152"/>
        <v>0.945270422811924-0.326287952209344i</v>
      </c>
      <c r="P394" t="str">
        <f t="shared" si="153"/>
        <v>0.054729577188076+0.326287952209344i</v>
      </c>
      <c r="Q394" t="str">
        <f t="shared" si="154"/>
        <v>-0.054729577188076+0.006085978533521i</v>
      </c>
      <c r="R394" t="str">
        <f t="shared" si="155"/>
        <v>-0.33292327780575-5.99884254546935i</v>
      </c>
      <c r="S394" t="str">
        <f t="shared" si="156"/>
        <v>0.0364745054313157i</v>
      </c>
      <c r="T394" t="str">
        <f t="shared" si="157"/>
        <v>0.21880481500633-0.0121432119045373i</v>
      </c>
      <c r="U394" t="e">
        <f t="shared" si="158"/>
        <v>#DIV/0!</v>
      </c>
      <c r="V394" t="str">
        <f t="shared" si="159"/>
        <v>0.0000833333333333333-0.0102022399417882i</v>
      </c>
      <c r="W394" t="e">
        <f t="shared" si="160"/>
        <v>#DIV/0!</v>
      </c>
      <c r="X394" t="e">
        <f t="shared" si="161"/>
        <v>#DIV/0!</v>
      </c>
      <c r="Y394" t="str">
        <f t="shared" si="162"/>
        <v>0.00096+0.111086716230935i</v>
      </c>
      <c r="Z394" t="e">
        <f t="shared" si="163"/>
        <v>#DIV/0!</v>
      </c>
      <c r="AA394" t="e">
        <f t="shared" si="164"/>
        <v>#DIV/0!</v>
      </c>
      <c r="AB394" t="str">
        <f t="shared" si="165"/>
        <v>0.12485770780476-0.00692934295684553i</v>
      </c>
      <c r="AC394" t="str">
        <f t="shared" si="166"/>
        <v>1.68260496321232-0.0904662773792595i</v>
      </c>
      <c r="AD394" t="str">
        <f t="shared" si="167"/>
        <v>0.0742118953124994-0.000128175689112822i</v>
      </c>
      <c r="AE394" t="e">
        <f t="shared" si="168"/>
        <v>#DIV/0!</v>
      </c>
      <c r="AF394" t="str">
        <f t="shared" si="169"/>
        <v>-2.8693320950539-2.05025896994723i</v>
      </c>
      <c r="AG394" t="e">
        <f t="shared" si="170"/>
        <v>#DIV/0!</v>
      </c>
      <c r="AH394" t="e">
        <f t="shared" si="171"/>
        <v>#DIV/0!</v>
      </c>
      <c r="AI394" t="e">
        <f t="shared" si="172"/>
        <v>#DIV/0!</v>
      </c>
      <c r="AJ394" t="e">
        <f t="shared" si="173"/>
        <v>#DIV/0!</v>
      </c>
      <c r="AK394"/>
      <c r="AL394"/>
      <c r="AM394"/>
      <c r="AN394"/>
    </row>
    <row r="395" spans="1:40" x14ac:dyDescent="0.3">
      <c r="A395"/>
      <c r="B395">
        <f t="shared" si="139"/>
        <v>26100</v>
      </c>
      <c r="C395" s="186" t="str">
        <f t="shared" si="142"/>
        <v>-0.0103756337828841+0.0341258277588621i</v>
      </c>
      <c r="D395" s="158" t="str">
        <f t="shared" si="143"/>
        <v>-2.24683541404175-0.39448238574035i</v>
      </c>
      <c r="E395" t="str">
        <f t="shared" si="144"/>
        <v>22404.6260933907-9810.00745712702i</v>
      </c>
      <c r="F395" t="str">
        <f t="shared" si="145"/>
        <v>0.28268985500517+0.0855800519858643i</v>
      </c>
      <c r="G395" t="str">
        <f t="shared" si="140"/>
        <v>0.28268985500517+0.0855800519858643i</v>
      </c>
      <c r="H395" t="str">
        <f t="shared" si="146"/>
        <v>0.625608798319268+1.66456576173558i</v>
      </c>
      <c r="I395" t="str">
        <f t="shared" si="147"/>
        <v>102.494460323367i</v>
      </c>
      <c r="J395" t="str">
        <f t="shared" si="141"/>
        <v>-1.60190673384357+21.8557547282183i</v>
      </c>
      <c r="K395" t="str">
        <f t="shared" si="148"/>
        <v>4.66452862410424-0.341884318618898i</v>
      </c>
      <c r="L395" t="str">
        <f t="shared" si="149"/>
        <v>0.825346722757269-0.0811894258194564i</v>
      </c>
      <c r="M395" t="str">
        <f t="shared" si="150"/>
        <v>5.48987534686151-0.423073744438354i</v>
      </c>
      <c r="N395" t="str">
        <f t="shared" si="151"/>
        <v>-0.333652292014953i</v>
      </c>
      <c r="O395" t="str">
        <f t="shared" si="152"/>
        <v>0.944852536659957-0.327496082369308i</v>
      </c>
      <c r="P395" t="str">
        <f t="shared" si="153"/>
        <v>0.0551474633400429+0.327496082369308i</v>
      </c>
      <c r="Q395" t="str">
        <f t="shared" si="154"/>
        <v>-0.0551474633400429+0.00615620964564501i</v>
      </c>
      <c r="R395" t="str">
        <f t="shared" si="155"/>
        <v>-0.332920110477132-5.97571653174066i</v>
      </c>
      <c r="S395" t="str">
        <f t="shared" si="156"/>
        <v>0.036614791990667i</v>
      </c>
      <c r="T395" t="str">
        <f t="shared" si="157"/>
        <v>0.218799617804874-0.0121898005946301i</v>
      </c>
      <c r="U395" t="e">
        <f t="shared" si="158"/>
        <v>#DIV/0!</v>
      </c>
      <c r="V395" t="str">
        <f t="shared" si="159"/>
        <v>0.0000833333333333333-0.0101631508998656i</v>
      </c>
      <c r="W395" t="e">
        <f t="shared" si="160"/>
        <v>#DIV/0!</v>
      </c>
      <c r="X395" t="e">
        <f t="shared" si="161"/>
        <v>#DIV/0!</v>
      </c>
      <c r="Y395" t="str">
        <f t="shared" si="162"/>
        <v>0.00096+0.111513972831823i</v>
      </c>
      <c r="Z395" t="e">
        <f t="shared" si="163"/>
        <v>#DIV/0!</v>
      </c>
      <c r="AA395" t="e">
        <f t="shared" si="164"/>
        <v>#DIV/0!</v>
      </c>
      <c r="AB395" t="str">
        <f t="shared" si="165"/>
        <v>0.12485474209918-0.00695592809874218i</v>
      </c>
      <c r="AC395" t="str">
        <f t="shared" si="166"/>
        <v>1.68249410004226-0.091009941434611i</v>
      </c>
      <c r="AD395" t="str">
        <f t="shared" si="167"/>
        <v>0.0742146141063034-0.000119858022283816i</v>
      </c>
      <c r="AE395" t="e">
        <f t="shared" si="168"/>
        <v>#DIV/0!</v>
      </c>
      <c r="AF395" t="str">
        <f t="shared" si="169"/>
        <v>-2.87244421236102-2.05904814747593i</v>
      </c>
      <c r="AG395" t="e">
        <f t="shared" si="170"/>
        <v>#DIV/0!</v>
      </c>
      <c r="AH395" t="e">
        <f t="shared" si="171"/>
        <v>#DIV/0!</v>
      </c>
      <c r="AI395" t="e">
        <f t="shared" si="172"/>
        <v>#DIV/0!</v>
      </c>
      <c r="AJ395" t="e">
        <f t="shared" si="173"/>
        <v>#DIV/0!</v>
      </c>
      <c r="AK395"/>
      <c r="AL395"/>
      <c r="AM395"/>
      <c r="AN395"/>
    </row>
    <row r="396" spans="1:40" x14ac:dyDescent="0.3">
      <c r="A396"/>
      <c r="B396">
        <f t="shared" si="139"/>
        <v>26200</v>
      </c>
      <c r="C396" s="186" t="str">
        <f t="shared" si="142"/>
        <v>-0.0103742205307278+0.0340048752122595i</v>
      </c>
      <c r="D396" s="158" t="str">
        <f t="shared" si="143"/>
        <v>-2.2474170681989-0.397852575439789i</v>
      </c>
      <c r="E396" t="str">
        <f t="shared" si="144"/>
        <v>22376.987749801-9835.44570240428i</v>
      </c>
      <c r="F396" t="str">
        <f t="shared" si="145"/>
        <v>0.282767136190868+0.085898689400058i</v>
      </c>
      <c r="G396" t="str">
        <f t="shared" si="140"/>
        <v>0.282767136190868+0.085898689400058i</v>
      </c>
      <c r="H396" t="str">
        <f t="shared" si="146"/>
        <v>0.628145263529018+1.66996877163707i</v>
      </c>
      <c r="I396" t="str">
        <f t="shared" si="147"/>
        <v>102.887159405066i</v>
      </c>
      <c r="J396" t="str">
        <f t="shared" si="141"/>
        <v>-1.62188291184742+21.9394932520811i</v>
      </c>
      <c r="K396" t="str">
        <f t="shared" si="148"/>
        <v>4.66409782710232-0.344794680444334i</v>
      </c>
      <c r="L396" t="str">
        <f t="shared" si="149"/>
        <v>0.825285997563992-0.081494499987013i</v>
      </c>
      <c r="M396" t="str">
        <f t="shared" si="150"/>
        <v>5.48938382466631-0.426289180431347i</v>
      </c>
      <c r="N396" t="str">
        <f t="shared" si="151"/>
        <v>-0.33493065328704i</v>
      </c>
      <c r="O396" t="str">
        <f t="shared" si="152"/>
        <v>0.944433106423059-0.328703677332777i</v>
      </c>
      <c r="P396" t="str">
        <f t="shared" si="153"/>
        <v>0.055566893576941+0.328703677332777i</v>
      </c>
      <c r="Q396" t="str">
        <f t="shared" si="154"/>
        <v>-0.055566893576941+0.00622697595426303i</v>
      </c>
      <c r="R396" t="str">
        <f t="shared" si="155"/>
        <v>-0.332916930882244-5.95276650831913i</v>
      </c>
      <c r="S396" t="str">
        <f t="shared" si="156"/>
        <v>0.0367550785500181i</v>
      </c>
      <c r="T396" t="str">
        <f t="shared" si="157"/>
        <v>0.218794400603187-0.0122363879452078i</v>
      </c>
      <c r="U396" t="e">
        <f t="shared" si="158"/>
        <v>#DIV/0!</v>
      </c>
      <c r="V396" t="str">
        <f t="shared" si="159"/>
        <v>0.0000833333333333333-0.010124360247576i</v>
      </c>
      <c r="W396" t="e">
        <f t="shared" si="160"/>
        <v>#DIV/0!</v>
      </c>
      <c r="X396" t="e">
        <f t="shared" si="161"/>
        <v>#DIV/0!</v>
      </c>
      <c r="Y396" t="str">
        <f t="shared" si="162"/>
        <v>0.00096+0.111941229432712i</v>
      </c>
      <c r="Z396" t="e">
        <f t="shared" si="163"/>
        <v>#DIV/0!</v>
      </c>
      <c r="AA396" t="e">
        <f t="shared" si="164"/>
        <v>#DIV/0!</v>
      </c>
      <c r="AB396" t="str">
        <f t="shared" si="165"/>
        <v>0.124851764980766-0.00698251247626449i</v>
      </c>
      <c r="AC396" t="str">
        <f t="shared" si="166"/>
        <v>1.6823826896456-0.0915526476117949i</v>
      </c>
      <c r="AD396" t="str">
        <f t="shared" si="167"/>
        <v>0.074217347255023-0.000111578559086755i</v>
      </c>
      <c r="AE396" t="e">
        <f t="shared" si="168"/>
        <v>#DIV/0!</v>
      </c>
      <c r="AF396" t="str">
        <f t="shared" si="169"/>
        <v>-2.87556233172792-2.06782134707686i</v>
      </c>
      <c r="AG396" t="e">
        <f t="shared" si="170"/>
        <v>#DIV/0!</v>
      </c>
      <c r="AH396" t="e">
        <f t="shared" si="171"/>
        <v>#DIV/0!</v>
      </c>
      <c r="AI396" t="e">
        <f t="shared" si="172"/>
        <v>#DIV/0!</v>
      </c>
      <c r="AJ396" t="e">
        <f t="shared" si="173"/>
        <v>#DIV/0!</v>
      </c>
      <c r="AK396"/>
      <c r="AL396"/>
      <c r="AM396"/>
      <c r="AN396"/>
    </row>
    <row r="397" spans="1:40" x14ac:dyDescent="0.3">
      <c r="A397"/>
      <c r="B397">
        <f t="shared" si="139"/>
        <v>26300</v>
      </c>
      <c r="C397" s="186" t="str">
        <f t="shared" si="142"/>
        <v>-0.0103728066728328+0.0338848758681819i</v>
      </c>
      <c r="D397" s="158" t="str">
        <f t="shared" si="143"/>
        <v>-2.2480008550588-0.401214658628166i</v>
      </c>
      <c r="E397" t="str">
        <f t="shared" si="144"/>
        <v>22349.3122107842-9860.77480387977i</v>
      </c>
      <c r="F397" t="str">
        <f t="shared" si="145"/>
        <v>0.282844696160924+0.0862172226457687i</v>
      </c>
      <c r="G397" t="str">
        <f t="shared" si="140"/>
        <v>0.282844696160924+0.0862172226457687i</v>
      </c>
      <c r="H397" t="str">
        <f t="shared" si="146"/>
        <v>0.630685562612835+1.67536400620541i</v>
      </c>
      <c r="I397" t="str">
        <f t="shared" si="147"/>
        <v>103.279858486764i</v>
      </c>
      <c r="J397" t="str">
        <f t="shared" si="141"/>
        <v>-1.64193548058934+22.0232317759441i</v>
      </c>
      <c r="K397" t="str">
        <f t="shared" si="148"/>
        <v>4.66366433760599-0.347698104591473i</v>
      </c>
      <c r="L397" t="str">
        <f t="shared" si="149"/>
        <v>0.825225049138418-0.0817995062526483i</v>
      </c>
      <c r="M397" t="str">
        <f t="shared" si="150"/>
        <v>5.48888938674441-0.429497610844121i</v>
      </c>
      <c r="N397" t="str">
        <f t="shared" si="151"/>
        <v>-0.336209014559128i</v>
      </c>
      <c r="O397" t="str">
        <f t="shared" si="152"/>
        <v>0.944012132786666-0.329910735126291i</v>
      </c>
      <c r="P397" t="str">
        <f t="shared" si="153"/>
        <v>0.055987867213334+0.329910735126291i</v>
      </c>
      <c r="Q397" t="str">
        <f t="shared" si="154"/>
        <v>-0.055987867213334+0.00629827943283701i</v>
      </c>
      <c r="R397" t="str">
        <f t="shared" si="155"/>
        <v>-0.332913739019681-5.92999046769542i</v>
      </c>
      <c r="S397" t="str">
        <f t="shared" si="156"/>
        <v>0.0368953651093694i</v>
      </c>
      <c r="T397" t="str">
        <f t="shared" si="157"/>
        <v>0.218789163400703-0.0122829739510564i</v>
      </c>
      <c r="U397" t="e">
        <f t="shared" si="158"/>
        <v>#DIV/0!</v>
      </c>
      <c r="V397" t="str">
        <f t="shared" si="159"/>
        <v>0.0000833333333333333-0.0100858645812354i</v>
      </c>
      <c r="W397" t="e">
        <f t="shared" si="160"/>
        <v>#DIV/0!</v>
      </c>
      <c r="X397" t="e">
        <f t="shared" si="161"/>
        <v>#DIV/0!</v>
      </c>
      <c r="Y397" t="str">
        <f t="shared" si="162"/>
        <v>0.00096+0.1123684860336i</v>
      </c>
      <c r="Z397" t="e">
        <f t="shared" si="163"/>
        <v>#DIV/0!</v>
      </c>
      <c r="AA397" t="e">
        <f t="shared" si="164"/>
        <v>#DIV/0!</v>
      </c>
      <c r="AB397" t="str">
        <f t="shared" si="165"/>
        <v>0.124848776449196-0.00700909608643718i</v>
      </c>
      <c r="AC397" t="str">
        <f t="shared" si="166"/>
        <v>1.68227073397672-0.0920944043212583i</v>
      </c>
      <c r="AD397" t="str">
        <f t="shared" si="167"/>
        <v>0.0742200947085957-0.000103336919599584i</v>
      </c>
      <c r="AE397" t="e">
        <f t="shared" si="168"/>
        <v>#DIV/0!</v>
      </c>
      <c r="AF397" t="str">
        <f t="shared" si="169"/>
        <v>-2.87868641767164-2.07657866483358i</v>
      </c>
      <c r="AG397" t="e">
        <f t="shared" si="170"/>
        <v>#DIV/0!</v>
      </c>
      <c r="AH397" t="e">
        <f t="shared" si="171"/>
        <v>#DIV/0!</v>
      </c>
      <c r="AI397" t="e">
        <f t="shared" si="172"/>
        <v>#DIV/0!</v>
      </c>
      <c r="AJ397" t="e">
        <f t="shared" si="173"/>
        <v>#DIV/0!</v>
      </c>
      <c r="AK397"/>
      <c r="AL397"/>
      <c r="AM397"/>
      <c r="AN397"/>
    </row>
    <row r="398" spans="1:40" x14ac:dyDescent="0.3">
      <c r="A398"/>
      <c r="B398">
        <f t="shared" si="139"/>
        <v>26400</v>
      </c>
      <c r="C398" s="186" t="str">
        <f t="shared" si="142"/>
        <v>-0.0103713921602921+0.0337658188726012i</v>
      </c>
      <c r="D398" s="158" t="str">
        <f t="shared" si="143"/>
        <v>-2.24858677281838-0.404568715760998i</v>
      </c>
      <c r="E398" t="str">
        <f t="shared" si="144"/>
        <v>22321.6000048778-9885.99480843867i</v>
      </c>
      <c r="F398" t="str">
        <f t="shared" si="145"/>
        <v>0.282922534729062+0.0865356513631661i</v>
      </c>
      <c r="G398" t="str">
        <f t="shared" si="140"/>
        <v>0.282922534729062+0.0865356513631661i</v>
      </c>
      <c r="H398" t="str">
        <f t="shared" si="146"/>
        <v>0.633229662139561+1.68075147992783i</v>
      </c>
      <c r="I398" t="str">
        <f t="shared" si="147"/>
        <v>103.672557568463i</v>
      </c>
      <c r="J398" t="str">
        <f t="shared" si="141"/>
        <v>-1.66206444006931+22.1069702998069i</v>
      </c>
      <c r="K398" t="str">
        <f t="shared" si="148"/>
        <v>4.66322816987337-0.350594659148916i</v>
      </c>
      <c r="L398" t="str">
        <f t="shared" si="149"/>
        <v>0.82516387758144-0.0821044443739945i</v>
      </c>
      <c r="M398" t="str">
        <f t="shared" si="150"/>
        <v>5.48839204745481-0.432699103522911i</v>
      </c>
      <c r="N398" t="str">
        <f t="shared" si="151"/>
        <v>-0.337487375831216i</v>
      </c>
      <c r="O398" t="str">
        <f t="shared" si="152"/>
        <v>0.943589616438736-0.331117253777267i</v>
      </c>
      <c r="P398" t="str">
        <f t="shared" si="153"/>
        <v>0.056410383561264+0.331117253777267i</v>
      </c>
      <c r="Q398" t="str">
        <f t="shared" si="154"/>
        <v>-0.056410383561264+0.00637012205394905i</v>
      </c>
      <c r="R398" t="str">
        <f t="shared" si="155"/>
        <v>-0.332910534888265-5.90738643277688i</v>
      </c>
      <c r="S398" t="str">
        <f t="shared" si="156"/>
        <v>0.0370356516687207i</v>
      </c>
      <c r="T398" t="str">
        <f t="shared" si="157"/>
        <v>0.218783906196851-0.0123295586069693i</v>
      </c>
      <c r="U398" t="e">
        <f t="shared" si="158"/>
        <v>#DIV/0!</v>
      </c>
      <c r="V398" t="str">
        <f t="shared" si="159"/>
        <v>0.0000833333333333333-0.0100476605487308i</v>
      </c>
      <c r="W398" t="e">
        <f t="shared" si="160"/>
        <v>#DIV/0!</v>
      </c>
      <c r="X398" t="e">
        <f t="shared" si="161"/>
        <v>#DIV/0!</v>
      </c>
      <c r="Y398" t="str">
        <f t="shared" si="162"/>
        <v>0.00096+0.112795742634488i</v>
      </c>
      <c r="Z398" t="e">
        <f t="shared" si="163"/>
        <v>#DIV/0!</v>
      </c>
      <c r="AA398" t="e">
        <f t="shared" si="164"/>
        <v>#DIV/0!</v>
      </c>
      <c r="AB398" t="str">
        <f t="shared" si="165"/>
        <v>0.124845776504142-0.00703567892628917i</v>
      </c>
      <c r="AC398" t="str">
        <f t="shared" si="166"/>
        <v>1.68215823495957-0.0926352198394548i</v>
      </c>
      <c r="AD398" t="str">
        <f t="shared" si="167"/>
        <v>0.0742228564178359-0.0000951327298376887i</v>
      </c>
      <c r="AE398" t="e">
        <f t="shared" si="168"/>
        <v>#DIV/0!</v>
      </c>
      <c r="AF398" t="str">
        <f t="shared" si="169"/>
        <v>-2.88181643495794-2.08532019568883i</v>
      </c>
      <c r="AG398" t="e">
        <f t="shared" si="170"/>
        <v>#DIV/0!</v>
      </c>
      <c r="AH398" t="e">
        <f t="shared" si="171"/>
        <v>#DIV/0!</v>
      </c>
      <c r="AI398" t="e">
        <f t="shared" si="172"/>
        <v>#DIV/0!</v>
      </c>
      <c r="AJ398" t="e">
        <f t="shared" si="173"/>
        <v>#DIV/0!</v>
      </c>
      <c r="AK398"/>
      <c r="AL398"/>
      <c r="AM398"/>
      <c r="AN398"/>
    </row>
    <row r="399" spans="1:40" x14ac:dyDescent="0.3">
      <c r="A399"/>
      <c r="B399">
        <f t="shared" si="139"/>
        <v>26500</v>
      </c>
      <c r="C399" s="186" t="str">
        <f t="shared" si="142"/>
        <v>-0.010369976945179+0.0336476935352499i</v>
      </c>
      <c r="D399" s="158" t="str">
        <f t="shared" si="143"/>
        <v>-2.24917481967744-0.407914826041482i</v>
      </c>
      <c r="E399" t="str">
        <f t="shared" si="144"/>
        <v>22293.85165904-9911.1057658108i</v>
      </c>
      <c r="F399" t="str">
        <f t="shared" si="145"/>
        <v>0.2830006517084+0.0868539751928345i</v>
      </c>
      <c r="G399" t="str">
        <f t="shared" si="140"/>
        <v>0.2830006517084+0.0868539751928345i</v>
      </c>
      <c r="H399" t="str">
        <f t="shared" si="146"/>
        <v>0.635777528923607+1.68613120742443i</v>
      </c>
      <c r="I399" t="str">
        <f t="shared" si="147"/>
        <v>104.065256650162i</v>
      </c>
      <c r="J399" t="str">
        <f t="shared" si="141"/>
        <v>-1.68226979028736+22.1907088236699i</v>
      </c>
      <c r="K399" t="str">
        <f t="shared" si="148"/>
        <v>4.6627893379219-0.353484411155586i</v>
      </c>
      <c r="L399" t="str">
        <f t="shared" si="149"/>
        <v>0.825102482994295-0.0824093141088704i</v>
      </c>
      <c r="M399" t="str">
        <f t="shared" si="150"/>
        <v>5.48789182091619-0.435893725264456i</v>
      </c>
      <c r="N399" t="str">
        <f t="shared" si="151"/>
        <v>-0.338765737103304i</v>
      </c>
      <c r="O399" t="str">
        <f t="shared" si="152"/>
        <v>0.943165558069748-0.332323231314004i</v>
      </c>
      <c r="P399" t="str">
        <f t="shared" si="153"/>
        <v>0.056834441930252+0.332323231314004i</v>
      </c>
      <c r="Q399" t="str">
        <f t="shared" si="154"/>
        <v>-0.056834441930252+0.0064425057893i</v>
      </c>
      <c r="R399" t="str">
        <f t="shared" si="155"/>
        <v>-0.33290731848683-5.88495245631371i</v>
      </c>
      <c r="S399" t="str">
        <f t="shared" si="156"/>
        <v>0.0371759382280718i</v>
      </c>
      <c r="T399" t="str">
        <f t="shared" si="157"/>
        <v>0.218778628991058-0.0123761419077394i</v>
      </c>
      <c r="U399" t="e">
        <f t="shared" si="158"/>
        <v>#DIV/0!</v>
      </c>
      <c r="V399" t="str">
        <f t="shared" si="159"/>
        <v>0.0000833333333333333-0.0100097448485469i</v>
      </c>
      <c r="W399" t="e">
        <f t="shared" si="160"/>
        <v>#DIV/0!</v>
      </c>
      <c r="X399" t="e">
        <f t="shared" si="161"/>
        <v>#DIV/0!</v>
      </c>
      <c r="Y399" t="str">
        <f t="shared" si="162"/>
        <v>0.00096+0.113222999235376i</v>
      </c>
      <c r="Z399" t="e">
        <f t="shared" si="163"/>
        <v>#DIV/0!</v>
      </c>
      <c r="AA399" t="e">
        <f t="shared" si="164"/>
        <v>#DIV/0!</v>
      </c>
      <c r="AB399" t="str">
        <f t="shared" si="165"/>
        <v>0.124842765145279-0.00706226099284912i</v>
      </c>
      <c r="AC399" t="str">
        <f t="shared" si="166"/>
        <v>1.68204519448837-0.0931751023113234i</v>
      </c>
      <c r="AD399" t="str">
        <f t="shared" si="167"/>
        <v>0.0742256323344207-0.000086965621640915i</v>
      </c>
      <c r="AE399" t="e">
        <f t="shared" si="168"/>
        <v>#DIV/0!</v>
      </c>
      <c r="AF399" t="str">
        <f t="shared" si="169"/>
        <v>-2.88495234860105-2.09404603346591i</v>
      </c>
      <c r="AG399" t="e">
        <f t="shared" si="170"/>
        <v>#DIV/0!</v>
      </c>
      <c r="AH399" t="e">
        <f t="shared" si="171"/>
        <v>#DIV/0!</v>
      </c>
      <c r="AI399" t="e">
        <f t="shared" si="172"/>
        <v>#DIV/0!</v>
      </c>
      <c r="AJ399" t="e">
        <f t="shared" si="173"/>
        <v>#DIV/0!</v>
      </c>
      <c r="AK399"/>
      <c r="AL399"/>
      <c r="AM399"/>
      <c r="AN399"/>
    </row>
    <row r="400" spans="1:40" x14ac:dyDescent="0.3">
      <c r="A400"/>
      <c r="B400">
        <f t="shared" si="139"/>
        <v>26600</v>
      </c>
      <c r="C400" s="186" t="str">
        <f t="shared" si="142"/>
        <v>-0.0103685609805255+0.0335304893265433i</v>
      </c>
      <c r="D400" s="158" t="str">
        <f t="shared" si="143"/>
        <v>-2.24976499383848-0.411253067444104i</v>
      </c>
      <c r="E400" t="str">
        <f t="shared" si="144"/>
        <v>22266.0676986346-9936.10772855069i</v>
      </c>
      <c r="F400" t="str">
        <f t="shared" si="145"/>
        <v>0.28307904691145+0.0871721937757742i</v>
      </c>
      <c r="G400" t="str">
        <f t="shared" si="140"/>
        <v>0.28307904691145+0.0871721937757742i</v>
      </c>
      <c r="H400" t="str">
        <f t="shared" si="146"/>
        <v>0.638329130024733+1.69150320344547i</v>
      </c>
      <c r="I400" t="str">
        <f t="shared" si="147"/>
        <v>104.457955731861i</v>
      </c>
      <c r="J400" t="str">
        <f t="shared" si="141"/>
        <v>-1.70255153124346+22.2744473475328i</v>
      </c>
      <c r="K400" t="str">
        <f t="shared" si="148"/>
        <v>4.66234785553439-0.356367426620305i</v>
      </c>
      <c r="L400" t="str">
        <f t="shared" si="149"/>
        <v>0.82504086547857-0.0827141152152826i</v>
      </c>
      <c r="M400" t="str">
        <f t="shared" si="150"/>
        <v>5.48738872101296-0.439081541835588i</v>
      </c>
      <c r="N400" t="str">
        <f t="shared" si="151"/>
        <v>-0.340044098375392i</v>
      </c>
      <c r="O400" t="str">
        <f t="shared" si="152"/>
        <v>0.942739958372702-0.333528665765683i</v>
      </c>
      <c r="P400" t="str">
        <f t="shared" si="153"/>
        <v>0.057260041627298+0.333528665765683i</v>
      </c>
      <c r="Q400" t="str">
        <f t="shared" si="154"/>
        <v>-0.057260041627298+0.00651543260970899i</v>
      </c>
      <c r="R400" t="str">
        <f t="shared" si="155"/>
        <v>-0.332904089813917-5.86268662033809i</v>
      </c>
      <c r="S400" t="str">
        <f t="shared" si="156"/>
        <v>0.037316224787423i</v>
      </c>
      <c r="T400" t="str">
        <f t="shared" si="157"/>
        <v>0.218773331782753-0.0124227238481486i</v>
      </c>
      <c r="U400" t="e">
        <f t="shared" si="158"/>
        <v>#DIV/0!</v>
      </c>
      <c r="V400" t="str">
        <f t="shared" si="159"/>
        <v>0.0000833333333333333-0.00997211422881552i</v>
      </c>
      <c r="W400" t="e">
        <f t="shared" si="160"/>
        <v>#DIV/0!</v>
      </c>
      <c r="X400" t="e">
        <f t="shared" si="161"/>
        <v>#DIV/0!</v>
      </c>
      <c r="Y400" t="str">
        <f t="shared" si="162"/>
        <v>0.00096+0.113650255836264i</v>
      </c>
      <c r="Z400" t="e">
        <f t="shared" si="163"/>
        <v>#DIV/0!</v>
      </c>
      <c r="AA400" t="e">
        <f t="shared" si="164"/>
        <v>#DIV/0!</v>
      </c>
      <c r="AB400" t="str">
        <f t="shared" si="165"/>
        <v>0.124839742372281-0.00708884228313938i</v>
      </c>
      <c r="AC400" t="str">
        <f t="shared" si="166"/>
        <v>1.68193161442831-0.0937140597527175i</v>
      </c>
      <c r="AD400" t="str">
        <f t="shared" si="167"/>
        <v>0.0742284224108669-0.0000788352325623597i</v>
      </c>
      <c r="AE400" t="e">
        <f t="shared" si="168"/>
        <v>#DIV/0!</v>
      </c>
      <c r="AF400" t="str">
        <f t="shared" si="169"/>
        <v>-2.88809412386321-2.10275627088957i</v>
      </c>
      <c r="AG400" t="e">
        <f t="shared" si="170"/>
        <v>#DIV/0!</v>
      </c>
      <c r="AH400" t="e">
        <f t="shared" si="171"/>
        <v>#DIV/0!</v>
      </c>
      <c r="AI400" t="e">
        <f t="shared" si="172"/>
        <v>#DIV/0!</v>
      </c>
      <c r="AJ400" t="e">
        <f t="shared" si="173"/>
        <v>#DIV/0!</v>
      </c>
      <c r="AK400"/>
      <c r="AL400"/>
      <c r="AM400"/>
      <c r="AN400"/>
    </row>
    <row r="401" spans="1:40" x14ac:dyDescent="0.3">
      <c r="A401"/>
      <c r="B401">
        <f t="shared" si="139"/>
        <v>26700</v>
      </c>
      <c r="C401" s="186" t="str">
        <f t="shared" si="142"/>
        <v>-0.0103671442203005+0.0334141958745713i</v>
      </c>
      <c r="D401" s="158" t="str">
        <f t="shared" si="143"/>
        <v>-2.25035729350653-0.414583516737697i</v>
      </c>
      <c r="E401" t="str">
        <f t="shared" si="144"/>
        <v>22238.2486474167-9961.00075201761i</v>
      </c>
      <c r="F401" t="str">
        <f t="shared" si="145"/>
        <v>0.283157720150117+0.0874903067534013i</v>
      </c>
      <c r="G401" t="str">
        <f t="shared" si="140"/>
        <v>0.283157720150117+0.0874903067534013i</v>
      </c>
      <c r="H401" t="str">
        <f t="shared" si="146"/>
        <v>0.640884432747838+1.69686748286863i</v>
      </c>
      <c r="I401" t="str">
        <f t="shared" si="147"/>
        <v>104.850654813559i</v>
      </c>
      <c r="J401" t="str">
        <f t="shared" si="141"/>
        <v>-1.72290966293763+22.3581858713957i</v>
      </c>
      <c r="K401" t="str">
        <f t="shared" si="148"/>
        <v>4.66190373626397-0.35924377054089i</v>
      </c>
      <c r="L401" t="str">
        <f t="shared" si="149"/>
        <v>0.824979025136194-0.0830188474514244i</v>
      </c>
      <c r="M401" t="str">
        <f t="shared" si="150"/>
        <v>5.48688276140016-0.442262617992314i</v>
      </c>
      <c r="N401" t="str">
        <f t="shared" si="151"/>
        <v>-0.34132245964748i</v>
      </c>
      <c r="O401" t="str">
        <f t="shared" si="152"/>
        <v>0.942312818043115-0.334733555162376i</v>
      </c>
      <c r="P401" t="str">
        <f t="shared" si="153"/>
        <v>0.057687181956885+0.334733555162376i</v>
      </c>
      <c r="Q401" t="str">
        <f t="shared" si="154"/>
        <v>-0.057687181956885+0.00658890448510396i</v>
      </c>
      <c r="R401" t="str">
        <f t="shared" si="155"/>
        <v>-0.332900848868478-5.8405870356156i</v>
      </c>
      <c r="S401" t="str">
        <f t="shared" si="156"/>
        <v>0.0374565113467742i</v>
      </c>
      <c r="T401" t="str">
        <f t="shared" si="157"/>
        <v>0.218768014571358-0.0124693044229929i</v>
      </c>
      <c r="U401" t="e">
        <f t="shared" si="158"/>
        <v>#DIV/0!</v>
      </c>
      <c r="V401" t="str">
        <f t="shared" si="159"/>
        <v>0.0000833333333333333-0.00993476548638547i</v>
      </c>
      <c r="W401" t="e">
        <f t="shared" si="160"/>
        <v>#DIV/0!</v>
      </c>
      <c r="X401" t="e">
        <f t="shared" si="161"/>
        <v>#DIV/0!</v>
      </c>
      <c r="Y401" t="str">
        <f t="shared" si="162"/>
        <v>0.00096+0.114077512437153i</v>
      </c>
      <c r="Z401" t="e">
        <f t="shared" si="163"/>
        <v>#DIV/0!</v>
      </c>
      <c r="AA401" t="e">
        <f t="shared" si="164"/>
        <v>#DIV/0!</v>
      </c>
      <c r="AB401" t="str">
        <f t="shared" si="165"/>
        <v>0.124836708184817-0.00711542279419038i</v>
      </c>
      <c r="AC401" t="str">
        <f t="shared" si="166"/>
        <v>1.68181749661613-0.0942521000528767i</v>
      </c>
      <c r="AD401" t="str">
        <f t="shared" si="167"/>
        <v>0.0742312266005138-0.0000707412057671942i</v>
      </c>
      <c r="AE401" t="e">
        <f t="shared" si="168"/>
        <v>#DIV/0!</v>
      </c>
      <c r="AF401" t="str">
        <f t="shared" si="169"/>
        <v>-2.89124172625437-2.11145099960633i</v>
      </c>
      <c r="AG401" t="e">
        <f t="shared" si="170"/>
        <v>#DIV/0!</v>
      </c>
      <c r="AH401" t="e">
        <f t="shared" si="171"/>
        <v>#DIV/0!</v>
      </c>
      <c r="AI401" t="e">
        <f t="shared" si="172"/>
        <v>#DIV/0!</v>
      </c>
      <c r="AJ401" t="e">
        <f t="shared" si="173"/>
        <v>#DIV/0!</v>
      </c>
      <c r="AK401"/>
      <c r="AL401"/>
      <c r="AM401"/>
      <c r="AN401"/>
    </row>
    <row r="402" spans="1:40" x14ac:dyDescent="0.3">
      <c r="A402"/>
      <c r="B402">
        <f t="shared" ref="B402:B465" si="174">B401+100</f>
        <v>26800</v>
      </c>
      <c r="C402" s="186" t="str">
        <f t="shared" si="142"/>
        <v>-0.0103657266193892+0.0332988029621559i</v>
      </c>
      <c r="D402" s="158" t="str">
        <f t="shared" si="143"/>
        <v>-2.25095171688904-0.417906249508022i</v>
      </c>
      <c r="E402" t="str">
        <f t="shared" si="144"/>
        <v>22210.3950275178-9985.78489435551i</v>
      </c>
      <c r="F402" t="str">
        <f t="shared" si="145"/>
        <v>0.283236671235703+0.0878083137675501i</v>
      </c>
      <c r="G402" t="str">
        <f t="shared" si="140"/>
        <v>0.283236671235703+0.0878083137675501i</v>
      </c>
      <c r="H402" t="str">
        <f t="shared" si="146"/>
        <v>0.643443404642668+1.70222406069628i</v>
      </c>
      <c r="I402" t="str">
        <f t="shared" si="147"/>
        <v>105.243353895258i</v>
      </c>
      <c r="J402" t="str">
        <f t="shared" si="141"/>
        <v>-1.74334418536987+22.4419243952586i</v>
      </c>
      <c r="K402" t="str">
        <f t="shared" si="148"/>
        <v>4.66145699343956-0.362113506922851i</v>
      </c>
      <c r="L402" t="str">
        <f t="shared" si="149"/>
        <v>0.824916962069445-0.0833235105756792i</v>
      </c>
      <c r="M402" t="str">
        <f t="shared" si="150"/>
        <v>5.48637395550901-0.44543701749853i</v>
      </c>
      <c r="N402" t="str">
        <f t="shared" si="151"/>
        <v>-0.342600820919568i</v>
      </c>
      <c r="O402" t="str">
        <f t="shared" si="152"/>
        <v>0.941884137779024-0.335937897535043i</v>
      </c>
      <c r="P402" t="str">
        <f t="shared" si="153"/>
        <v>0.058115862220976+0.335937897535043i</v>
      </c>
      <c r="Q402" t="str">
        <f t="shared" si="154"/>
        <v>-0.058115862220976+0.00666292338452501i</v>
      </c>
      <c r="R402" t="str">
        <f t="shared" si="155"/>
        <v>-0.332897595649117-5.81865184110946i</v>
      </c>
      <c r="S402" t="str">
        <f t="shared" si="156"/>
        <v>0.0375967979061254i</v>
      </c>
      <c r="T402" t="str">
        <f t="shared" si="157"/>
        <v>0.218762677356297-0.0125158836270549i</v>
      </c>
      <c r="U402" t="e">
        <f t="shared" si="158"/>
        <v>#DIV/0!</v>
      </c>
      <c r="V402" t="str">
        <f t="shared" si="159"/>
        <v>0.0000833333333333333-0.00989769546591386i</v>
      </c>
      <c r="W402" t="e">
        <f t="shared" si="160"/>
        <v>#DIV/0!</v>
      </c>
      <c r="X402" t="e">
        <f t="shared" si="161"/>
        <v>#DIV/0!</v>
      </c>
      <c r="Y402" t="str">
        <f t="shared" si="162"/>
        <v>0.00096+0.114504769038041i</v>
      </c>
      <c r="Z402" t="e">
        <f t="shared" si="163"/>
        <v>#DIV/0!</v>
      </c>
      <c r="AA402" t="e">
        <f t="shared" si="164"/>
        <v>#DIV/0!</v>
      </c>
      <c r="AB402" t="str">
        <f t="shared" si="165"/>
        <v>0.124833662582559-0.00714200252302488i</v>
      </c>
      <c r="AC402" t="str">
        <f t="shared" si="166"/>
        <v>1.68170284286093-0.0947892309766963i</v>
      </c>
      <c r="AD402" t="str">
        <f t="shared" si="167"/>
        <v>0.074234044857502-0.0000626831899227544i</v>
      </c>
      <c r="AE402" t="e">
        <f t="shared" si="168"/>
        <v>#DIV/0!</v>
      </c>
      <c r="AF402" t="str">
        <f t="shared" si="169"/>
        <v>-2.89439512153171-2.1201303102043i</v>
      </c>
      <c r="AG402" t="e">
        <f t="shared" si="170"/>
        <v>#DIV/0!</v>
      </c>
      <c r="AH402" t="e">
        <f t="shared" si="171"/>
        <v>#DIV/0!</v>
      </c>
      <c r="AI402" t="e">
        <f t="shared" si="172"/>
        <v>#DIV/0!</v>
      </c>
      <c r="AJ402" t="e">
        <f t="shared" si="173"/>
        <v>#DIV/0!</v>
      </c>
      <c r="AK402"/>
      <c r="AL402"/>
      <c r="AM402"/>
      <c r="AN402"/>
    </row>
    <row r="403" spans="1:40" x14ac:dyDescent="0.3">
      <c r="A403"/>
      <c r="B403">
        <f t="shared" si="174"/>
        <v>26900</v>
      </c>
      <c r="C403" s="186" t="str">
        <f t="shared" si="142"/>
        <v>-0.0103643081335732+0.0331843005239752i</v>
      </c>
      <c r="D403" s="158" t="str">
        <f t="shared" si="143"/>
        <v>-2.25154826219566-0.42122134017983i</v>
      </c>
      <c r="E403" t="str">
        <f t="shared" si="144"/>
        <v>22182.5073594315-10010.460216473i</v>
      </c>
      <c r="F403" t="str">
        <f t="shared" si="145"/>
        <v>0.283315899978904+0.0881262144604747i</v>
      </c>
      <c r="G403" t="str">
        <f t="shared" si="140"/>
        <v>0.283315899978904+0.0881262144604747i</v>
      </c>
      <c r="H403" t="str">
        <f t="shared" si="146"/>
        <v>0.646006013503514+1.70757295205283i</v>
      </c>
      <c r="I403" t="str">
        <f t="shared" si="147"/>
        <v>105.636052976957i</v>
      </c>
      <c r="J403" t="str">
        <f t="shared" si="141"/>
        <v>-1.76385509854017+22.5256629191215i</v>
      </c>
      <c r="K403" t="str">
        <f t="shared" si="148"/>
        <v>4.66100764017067-0.364976698797655i</v>
      </c>
      <c r="L403" t="str">
        <f t="shared" si="149"/>
        <v>0.824854676380943-0.0836281043466189i</v>
      </c>
      <c r="M403" t="str">
        <f t="shared" si="150"/>
        <v>5.48586231655161-0.448604803144274i</v>
      </c>
      <c r="N403" t="str">
        <f t="shared" si="151"/>
        <v>-0.343879182191656i</v>
      </c>
      <c r="O403" t="str">
        <f t="shared" si="152"/>
        <v>0.941453918280981-0.337141690915538i</v>
      </c>
      <c r="P403" t="str">
        <f t="shared" si="153"/>
        <v>0.058546081719019+0.337141690915538i</v>
      </c>
      <c r="Q403" t="str">
        <f t="shared" si="154"/>
        <v>-0.058546081719019+0.006737491276118i</v>
      </c>
      <c r="R403" t="str">
        <f t="shared" si="155"/>
        <v>-0.332894330154503-5.79687920345611i</v>
      </c>
      <c r="S403" t="str">
        <f t="shared" si="156"/>
        <v>0.0377370844654767i</v>
      </c>
      <c r="T403" t="str">
        <f t="shared" si="157"/>
        <v>0.218757320136989-0.0125624614551188i</v>
      </c>
      <c r="U403" t="e">
        <f t="shared" si="158"/>
        <v>#DIV/0!</v>
      </c>
      <c r="V403" t="str">
        <f t="shared" si="159"/>
        <v>0.0000833333333333333-0.00986090105897736i</v>
      </c>
      <c r="W403" t="e">
        <f t="shared" si="160"/>
        <v>#DIV/0!</v>
      </c>
      <c r="X403" t="e">
        <f t="shared" si="161"/>
        <v>#DIV/0!</v>
      </c>
      <c r="Y403" t="str">
        <f t="shared" si="162"/>
        <v>0.00096+0.114932025638929i</v>
      </c>
      <c r="Z403" t="e">
        <f t="shared" si="163"/>
        <v>#DIV/0!</v>
      </c>
      <c r="AA403" t="e">
        <f t="shared" si="164"/>
        <v>#DIV/0!</v>
      </c>
      <c r="AB403" t="str">
        <f t="shared" si="165"/>
        <v>0.124830605565176-0.00716858146666657i</v>
      </c>
      <c r="AC403" t="str">
        <f t="shared" si="166"/>
        <v>1.68158765494464-0.0953254601670627i</v>
      </c>
      <c r="AD403" t="str">
        <f t="shared" si="167"/>
        <v>0.0742368771367592-0.0000546608390998966i</v>
      </c>
      <c r="AE403" t="e">
        <f t="shared" si="168"/>
        <v>#DIV/0!</v>
      </c>
      <c r="AF403" t="str">
        <f t="shared" si="169"/>
        <v>-2.89755427569917-2.12879429223266i</v>
      </c>
      <c r="AG403" t="e">
        <f t="shared" si="170"/>
        <v>#DIV/0!</v>
      </c>
      <c r="AH403" t="e">
        <f t="shared" si="171"/>
        <v>#DIV/0!</v>
      </c>
      <c r="AI403" t="e">
        <f t="shared" si="172"/>
        <v>#DIV/0!</v>
      </c>
      <c r="AJ403" t="e">
        <f t="shared" si="173"/>
        <v>#DIV/0!</v>
      </c>
      <c r="AK403"/>
      <c r="AL403"/>
      <c r="AM403"/>
      <c r="AN403"/>
    </row>
    <row r="404" spans="1:40" x14ac:dyDescent="0.3">
      <c r="A404"/>
      <c r="B404">
        <f t="shared" si="174"/>
        <v>27000</v>
      </c>
      <c r="C404" s="186" t="str">
        <f t="shared" si="142"/>
        <v>-0.0103628887195102+0.0330706786437525i</v>
      </c>
      <c r="D404" s="158" t="str">
        <f t="shared" si="143"/>
        <v>-2.25214692763818-0.424528862038407i</v>
      </c>
      <c r="E404" t="str">
        <f t="shared" si="144"/>
        <v>22154.5861619997-10035.0267820232i</v>
      </c>
      <c r="F404" t="str">
        <f t="shared" si="145"/>
        <v>0.283395406189818+0.0884440084748491i</v>
      </c>
      <c r="G404" t="str">
        <f t="shared" si="140"/>
        <v>0.283395406189818+0.0884440084748491i</v>
      </c>
      <c r="H404" t="str">
        <f t="shared" si="146"/>
        <v>0.648572227368949+1.71291417218203i</v>
      </c>
      <c r="I404" t="str">
        <f t="shared" si="147"/>
        <v>106.028752058656i</v>
      </c>
      <c r="J404" t="str">
        <f t="shared" si="141"/>
        <v>-1.78444240244853+22.6094014429844i</v>
      </c>
      <c r="K404" t="str">
        <f t="shared" si="148"/>
        <v>4.66055568935244-0.367833408240615i</v>
      </c>
      <c r="L404" t="str">
        <f t="shared" si="149"/>
        <v>0.824792168173654-0.0839326285230051i</v>
      </c>
      <c r="M404" t="str">
        <f t="shared" si="150"/>
        <v>5.48534785752609-0.45176603676362i</v>
      </c>
      <c r="N404" t="str">
        <f t="shared" si="151"/>
        <v>-0.345157543463744i</v>
      </c>
      <c r="O404" t="str">
        <f t="shared" si="152"/>
        <v>0.941022160252054-0.338344933336615i</v>
      </c>
      <c r="P404" t="str">
        <f t="shared" si="153"/>
        <v>0.058977839747946+0.338344933336615i</v>
      </c>
      <c r="Q404" t="str">
        <f t="shared" si="154"/>
        <v>-0.058977839747946+0.00681261012712903i</v>
      </c>
      <c r="R404" t="str">
        <f t="shared" si="155"/>
        <v>-0.332891052383534-5.77526731645297i</v>
      </c>
      <c r="S404" t="str">
        <f t="shared" si="156"/>
        <v>0.0378773710248278i</v>
      </c>
      <c r="T404" t="str">
        <f t="shared" si="157"/>
        <v>0.218751942912851-0.0126090379019765i</v>
      </c>
      <c r="U404" t="e">
        <f t="shared" si="158"/>
        <v>#DIV/0!</v>
      </c>
      <c r="V404" t="str">
        <f t="shared" si="159"/>
        <v>0.0000833333333333333-0.00982437920320344i</v>
      </c>
      <c r="W404" t="e">
        <f t="shared" si="160"/>
        <v>#DIV/0!</v>
      </c>
      <c r="X404" t="e">
        <f t="shared" si="161"/>
        <v>#DIV/0!</v>
      </c>
      <c r="Y404" t="str">
        <f t="shared" si="162"/>
        <v>0.00096+0.115359282239817i</v>
      </c>
      <c r="Z404" t="e">
        <f t="shared" si="163"/>
        <v>#DIV/0!</v>
      </c>
      <c r="AA404" t="e">
        <f t="shared" si="164"/>
        <v>#DIV/0!</v>
      </c>
      <c r="AB404" t="str">
        <f t="shared" si="165"/>
        <v>0.124827537132335-0.00719515962214351i</v>
      </c>
      <c r="AC404" t="str">
        <f t="shared" si="166"/>
        <v>1.68147193462273-0.0958607951471217i</v>
      </c>
      <c r="AD404" t="str">
        <f t="shared" si="167"/>
        <v>0.0742397233939792-0.0000466738126746673i</v>
      </c>
      <c r="AE404" t="e">
        <f t="shared" si="168"/>
        <v>#DIV/0!</v>
      </c>
      <c r="AF404" t="str">
        <f t="shared" si="169"/>
        <v>-2.90071915500713-2.13744303422044i</v>
      </c>
      <c r="AG404" t="e">
        <f t="shared" si="170"/>
        <v>#DIV/0!</v>
      </c>
      <c r="AH404" t="e">
        <f t="shared" si="171"/>
        <v>#DIV/0!</v>
      </c>
      <c r="AI404" t="e">
        <f t="shared" si="172"/>
        <v>#DIV/0!</v>
      </c>
      <c r="AJ404" t="e">
        <f t="shared" si="173"/>
        <v>#DIV/0!</v>
      </c>
      <c r="AK404"/>
      <c r="AL404"/>
      <c r="AM404"/>
      <c r="AN404"/>
    </row>
    <row r="405" spans="1:40" x14ac:dyDescent="0.3">
      <c r="A405"/>
      <c r="B405">
        <f t="shared" si="174"/>
        <v>27100</v>
      </c>
      <c r="C405" s="186" t="str">
        <f t="shared" si="142"/>
        <v>-0.0103614683347157+0.0329579275515059i</v>
      </c>
      <c r="D405" s="158" t="str">
        <f t="shared" si="143"/>
        <v>-2.25274771143034-0.427828887250689i</v>
      </c>
      <c r="E405" t="str">
        <f t="shared" si="144"/>
        <v>22126.6319523985-10059.4846573837i</v>
      </c>
      <c r="F405" t="str">
        <f t="shared" si="145"/>
        <v>0.283475189677937+0.0887616954537697i</v>
      </c>
      <c r="G405" t="str">
        <f t="shared" si="140"/>
        <v>0.283475189677937+0.0887616954537697i</v>
      </c>
      <c r="H405" t="str">
        <f t="shared" si="146"/>
        <v>0.651142014521447+1.71824773644432i</v>
      </c>
      <c r="I405" t="str">
        <f t="shared" si="147"/>
        <v>106.421451140354i</v>
      </c>
      <c r="J405" t="str">
        <f t="shared" si="141"/>
        <v>-1.80510609709496+22.6931399668474i</v>
      </c>
      <c r="K405" t="str">
        <f t="shared" si="148"/>
        <v>4.66010115367041-0.370683696388373i</v>
      </c>
      <c r="L405" t="str">
        <f t="shared" si="149"/>
        <v>0.82472943755089-0.08423708286379i</v>
      </c>
      <c r="M405" t="str">
        <f t="shared" si="150"/>
        <v>5.4848305912213-0.454920779252163i</v>
      </c>
      <c r="N405" t="str">
        <f t="shared" si="151"/>
        <v>-0.346435904735832i</v>
      </c>
      <c r="O405" t="str">
        <f t="shared" si="152"/>
        <v>0.940588864397824-0.339547622831925i</v>
      </c>
      <c r="P405" t="str">
        <f t="shared" si="153"/>
        <v>0.059411135602176+0.339547622831925i</v>
      </c>
      <c r="Q405" t="str">
        <f t="shared" si="154"/>
        <v>-0.059411135602176+0.006888281903907i</v>
      </c>
      <c r="R405" t="str">
        <f t="shared" si="155"/>
        <v>-0.332887762334827-5.75381440055705i</v>
      </c>
      <c r="S405" t="str">
        <f t="shared" si="156"/>
        <v>0.0380176575841791i</v>
      </c>
      <c r="T405" t="str">
        <f t="shared" si="157"/>
        <v>0.218746545683297-0.012655612962409i</v>
      </c>
      <c r="U405" t="e">
        <f t="shared" si="158"/>
        <v>#DIV/0!</v>
      </c>
      <c r="V405" t="str">
        <f t="shared" si="159"/>
        <v>0.0000833333333333333-0.00978812688142038i</v>
      </c>
      <c r="W405" t="e">
        <f t="shared" si="160"/>
        <v>#DIV/0!</v>
      </c>
      <c r="X405" t="e">
        <f t="shared" si="161"/>
        <v>#DIV/0!</v>
      </c>
      <c r="Y405" t="str">
        <f t="shared" si="162"/>
        <v>0.00096+0.115786538840705i</v>
      </c>
      <c r="Z405" t="e">
        <f t="shared" si="163"/>
        <v>#DIV/0!</v>
      </c>
      <c r="AA405" t="e">
        <f t="shared" si="164"/>
        <v>#DIV/0!</v>
      </c>
      <c r="AB405" t="str">
        <f t="shared" si="165"/>
        <v>0.124824457283701-0.00722173698647757i</v>
      </c>
      <c r="AC405" t="str">
        <f t="shared" si="166"/>
        <v>1.6813556836248-0.0963952433224161i</v>
      </c>
      <c r="AD405" t="str">
        <f t="shared" si="167"/>
        <v>0.0742425835856048-0.0000387217752272508i</v>
      </c>
      <c r="AE405" t="e">
        <f t="shared" si="168"/>
        <v>#DIV/0!</v>
      </c>
      <c r="AF405" t="str">
        <f t="shared" si="169"/>
        <v>-2.90388972595179-2.14607662369501i</v>
      </c>
      <c r="AG405" t="e">
        <f t="shared" si="170"/>
        <v>#DIV/0!</v>
      </c>
      <c r="AH405" t="e">
        <f t="shared" si="171"/>
        <v>#DIV/0!</v>
      </c>
      <c r="AI405" t="e">
        <f t="shared" si="172"/>
        <v>#DIV/0!</v>
      </c>
      <c r="AJ405" t="e">
        <f t="shared" si="173"/>
        <v>#DIV/0!</v>
      </c>
      <c r="AK405"/>
      <c r="AL405"/>
      <c r="AM405"/>
      <c r="AN405"/>
    </row>
    <row r="406" spans="1:40" x14ac:dyDescent="0.3">
      <c r="A406"/>
      <c r="B406">
        <f t="shared" si="174"/>
        <v>27200</v>
      </c>
      <c r="C406" s="186" t="str">
        <f t="shared" si="142"/>
        <v>-0.0103600469375431+0.032846037620859i</v>
      </c>
      <c r="D406" s="158" t="str">
        <f t="shared" si="143"/>
        <v>-2.25335061178771-0.431121486885866i</v>
      </c>
      <c r="E406" t="str">
        <f t="shared" si="144"/>
        <v>22098.6452461246-10083.833911636i</v>
      </c>
      <c r="F406" t="str">
        <f t="shared" si="145"/>
        <v>0.283555250252158+0.0890792750407545i</v>
      </c>
      <c r="G406" t="str">
        <f t="shared" si="140"/>
        <v>0.283555250252158+0.0890792750407545i</v>
      </c>
      <c r="H406" t="str">
        <f t="shared" si="146"/>
        <v>0.65371534348704+1.72357366031424i</v>
      </c>
      <c r="I406" t="str">
        <f t="shared" si="147"/>
        <v>106.814150222053i</v>
      </c>
      <c r="J406" t="str">
        <f t="shared" si="141"/>
        <v>-1.82584618247945+22.7768784907102i</v>
      </c>
      <c r="K406" t="str">
        <f t="shared" si="148"/>
        <v>4.65964404560539-0.373527623456028i</v>
      </c>
      <c r="L406" t="str">
        <f t="shared" si="149"/>
        <v>0.824666484616303-0.0845414671281175i</v>
      </c>
      <c r="M406" t="str">
        <f t="shared" si="150"/>
        <v>5.48431053022169-0.458069090584146i</v>
      </c>
      <c r="N406" t="str">
        <f t="shared" si="151"/>
        <v>-0.34771426600792i</v>
      </c>
      <c r="O406" t="str">
        <f t="shared" si="152"/>
        <v>0.940154031426388-0.340749757436025i</v>
      </c>
      <c r="P406" t="str">
        <f t="shared" si="153"/>
        <v>0.059845968573612+0.340749757436025i</v>
      </c>
      <c r="Q406" t="str">
        <f t="shared" si="154"/>
        <v>-0.059845968573612+0.00696450857189501i</v>
      </c>
      <c r="R406" t="str">
        <f t="shared" si="155"/>
        <v>-0.33288446000714-5.73251870239535i</v>
      </c>
      <c r="S406" t="str">
        <f t="shared" si="156"/>
        <v>0.0381579441435304i</v>
      </c>
      <c r="T406" t="str">
        <f t="shared" si="157"/>
        <v>0.218741128447745-0.0127021866312017i</v>
      </c>
      <c r="U406" t="e">
        <f t="shared" si="158"/>
        <v>#DIV/0!</v>
      </c>
      <c r="V406" t="str">
        <f t="shared" si="159"/>
        <v>0.0000833333333333333-0.0097521411208269i</v>
      </c>
      <c r="W406" t="e">
        <f t="shared" si="160"/>
        <v>#DIV/0!</v>
      </c>
      <c r="X406" t="e">
        <f t="shared" si="161"/>
        <v>#DIV/0!</v>
      </c>
      <c r="Y406" t="str">
        <f t="shared" si="162"/>
        <v>0.00096+0.116213795441594i</v>
      </c>
      <c r="Z406" t="e">
        <f t="shared" si="163"/>
        <v>#DIV/0!</v>
      </c>
      <c r="AA406" t="e">
        <f t="shared" si="164"/>
        <v>#DIV/0!</v>
      </c>
      <c r="AB406" t="str">
        <f t="shared" si="165"/>
        <v>0.124821366018942-0.00724831355669312i</v>
      </c>
      <c r="AC406" t="str">
        <f t="shared" si="166"/>
        <v>1.68123890365516-0.0969288119830883i</v>
      </c>
      <c r="AD406" t="str">
        <f t="shared" si="167"/>
        <v>0.0742454576688147-0.0000308043964493325i</v>
      </c>
      <c r="AE406" t="e">
        <f t="shared" si="168"/>
        <v>#DIV/0!</v>
      </c>
      <c r="AF406" t="str">
        <f t="shared" si="169"/>
        <v>-2.90706595527475-2.15469514720011i</v>
      </c>
      <c r="AG406" t="e">
        <f t="shared" si="170"/>
        <v>#DIV/0!</v>
      </c>
      <c r="AH406" t="e">
        <f t="shared" si="171"/>
        <v>#DIV/0!</v>
      </c>
      <c r="AI406" t="e">
        <f t="shared" si="172"/>
        <v>#DIV/0!</v>
      </c>
      <c r="AJ406" t="e">
        <f t="shared" si="173"/>
        <v>#DIV/0!</v>
      </c>
      <c r="AK406"/>
      <c r="AL406"/>
      <c r="AM406"/>
      <c r="AN406"/>
    </row>
    <row r="407" spans="1:40" x14ac:dyDescent="0.3">
      <c r="A407"/>
      <c r="B407">
        <f t="shared" si="174"/>
        <v>27300</v>
      </c>
      <c r="C407" s="186" t="str">
        <f t="shared" si="142"/>
        <v>-0.0103586244871664+0.0327349993664108i</v>
      </c>
      <c r="D407" s="158" t="str">
        <f t="shared" si="143"/>
        <v>-2.25395562692754-0.434406730935573i</v>
      </c>
      <c r="E407" t="str">
        <f t="shared" si="144"/>
        <v>22070.6265569821-10108.0746165458i</v>
      </c>
      <c r="F407" t="str">
        <f t="shared" si="145"/>
        <v>0.283635587720774+0.0893967468797464i</v>
      </c>
      <c r="G407" t="str">
        <f t="shared" si="140"/>
        <v>0.283635587720774+0.0893967468797464i</v>
      </c>
      <c r="H407" t="str">
        <f t="shared" si="146"/>
        <v>0.656292183034916+1.72889195937775i</v>
      </c>
      <c r="I407" t="str">
        <f t="shared" si="147"/>
        <v>107.206849303752i</v>
      </c>
      <c r="J407" t="str">
        <f t="shared" si="141"/>
        <v>-1.84666265860201+22.8606170145731i</v>
      </c>
      <c r="K407" t="str">
        <f t="shared" si="148"/>
        <v>4.65918437743758-0.37636524875383i</v>
      </c>
      <c r="L407" t="str">
        <f t="shared" si="149"/>
        <v>0.824603309473892-0.0848457810753208i</v>
      </c>
      <c r="M407" t="str">
        <f t="shared" si="150"/>
        <v>5.48378768691147-0.461211029829151i</v>
      </c>
      <c r="N407" t="str">
        <f t="shared" si="151"/>
        <v>-0.348992627280008i</v>
      </c>
      <c r="O407" t="str">
        <f t="shared" si="152"/>
        <v>0.939717662048353-0.341951335184377i</v>
      </c>
      <c r="P407" t="str">
        <f t="shared" si="153"/>
        <v>0.0602823379516469+0.341951335184377i</v>
      </c>
      <c r="Q407" t="str">
        <f t="shared" si="154"/>
        <v>-0.0602823379516469+0.00704129209563104i</v>
      </c>
      <c r="R407" t="str">
        <f t="shared" si="155"/>
        <v>-0.332881145399109-5.71137849428506i</v>
      </c>
      <c r="S407" t="str">
        <f t="shared" si="156"/>
        <v>0.0382982307028815i</v>
      </c>
      <c r="T407" t="str">
        <f t="shared" si="157"/>
        <v>0.218735691205605-0.0127487589031345i</v>
      </c>
      <c r="U407" t="e">
        <f t="shared" si="158"/>
        <v>#DIV/0!</v>
      </c>
      <c r="V407" t="str">
        <f t="shared" si="159"/>
        <v>0.0000833333333333333-0.00971641899217917i</v>
      </c>
      <c r="W407" t="e">
        <f t="shared" si="160"/>
        <v>#DIV/0!</v>
      </c>
      <c r="X407" t="e">
        <f t="shared" si="161"/>
        <v>#DIV/0!</v>
      </c>
      <c r="Y407" t="str">
        <f t="shared" si="162"/>
        <v>0.00096+0.116641052042482i</v>
      </c>
      <c r="Z407" t="e">
        <f t="shared" si="163"/>
        <v>#DIV/0!</v>
      </c>
      <c r="AA407" t="e">
        <f t="shared" si="164"/>
        <v>#DIV/0!</v>
      </c>
      <c r="AB407" t="str">
        <f t="shared" si="165"/>
        <v>0.124818263337722-0.00727488932981137i</v>
      </c>
      <c r="AC407" t="str">
        <f t="shared" si="166"/>
        <v>1.68112159639338-0.0974615083059402i</v>
      </c>
      <c r="AD407" t="str">
        <f t="shared" si="167"/>
        <v>0.074248345601504-0.0000229213510496463i</v>
      </c>
      <c r="AE407" t="e">
        <f t="shared" si="168"/>
        <v>#DIV/0!</v>
      </c>
      <c r="AF407" t="str">
        <f t="shared" si="169"/>
        <v>-2.91024780996246-2.16329869031332i</v>
      </c>
      <c r="AG407" t="e">
        <f t="shared" si="170"/>
        <v>#DIV/0!</v>
      </c>
      <c r="AH407" t="e">
        <f t="shared" si="171"/>
        <v>#DIV/0!</v>
      </c>
      <c r="AI407" t="e">
        <f t="shared" si="172"/>
        <v>#DIV/0!</v>
      </c>
      <c r="AJ407" t="e">
        <f t="shared" si="173"/>
        <v>#DIV/0!</v>
      </c>
      <c r="AK407"/>
      <c r="AL407"/>
      <c r="AM407"/>
      <c r="AN407"/>
    </row>
    <row r="408" spans="1:40" x14ac:dyDescent="0.3">
      <c r="A408"/>
      <c r="B408">
        <f t="shared" si="174"/>
        <v>27400</v>
      </c>
      <c r="C408" s="186" t="str">
        <f t="shared" si="142"/>
        <v>-0.0103572009435624+0.0326248034411643i</v>
      </c>
      <c r="D408" s="158" t="str">
        <f t="shared" si="143"/>
        <v>-2.25456275506868-0.437684688333618i</v>
      </c>
      <c r="E408" t="str">
        <f t="shared" si="144"/>
        <v>22042.5763970689-10132.2068465424i</v>
      </c>
      <c r="F408" t="str">
        <f t="shared" si="145"/>
        <v>0.283716201891483+0.0897141106151144i</v>
      </c>
      <c r="G408" t="str">
        <f t="shared" si="140"/>
        <v>0.283716201891483+0.0897141106151144i</v>
      </c>
      <c r="H408" t="str">
        <f t="shared" si="146"/>
        <v>0.658872502177028+1.73420264932971i</v>
      </c>
      <c r="I408" t="str">
        <f t="shared" si="147"/>
        <v>107.59954838545i</v>
      </c>
      <c r="J408" t="str">
        <f t="shared" si="141"/>
        <v>-1.86755552546263+22.9443555384361i</v>
      </c>
      <c r="K408" t="str">
        <f t="shared" si="148"/>
        <v>4.65872216125136-0.379196630703588i</v>
      </c>
      <c r="L408" t="str">
        <f t="shared" si="149"/>
        <v>0.824539912227997-0.0851500244649275i</v>
      </c>
      <c r="M408" t="str">
        <f t="shared" si="150"/>
        <v>5.48326207347936-0.464346655168515i</v>
      </c>
      <c r="N408" t="str">
        <f t="shared" si="151"/>
        <v>-0.350270988552096i</v>
      </c>
      <c r="O408" t="str">
        <f t="shared" si="152"/>
        <v>0.939279756976836-0.343152354113354i</v>
      </c>
      <c r="P408" t="str">
        <f t="shared" si="153"/>
        <v>0.060720243023164+0.343152354113354i</v>
      </c>
      <c r="Q408" t="str">
        <f t="shared" si="154"/>
        <v>-0.060720243023164+0.007118634438742i</v>
      </c>
      <c r="R408" t="str">
        <f t="shared" si="155"/>
        <v>-0.33287781850949-5.69039207376487i</v>
      </c>
      <c r="S408" t="str">
        <f t="shared" si="156"/>
        <v>0.0384385172622328i</v>
      </c>
      <c r="T408" t="str">
        <f t="shared" si="157"/>
        <v>0.218730233956284-0.0127953297729914i</v>
      </c>
      <c r="U408" t="e">
        <f t="shared" si="158"/>
        <v>#DIV/0!</v>
      </c>
      <c r="V408" t="str">
        <f t="shared" si="159"/>
        <v>0.0000833333333333333-0.0096809576089961i</v>
      </c>
      <c r="W408" t="e">
        <f t="shared" si="160"/>
        <v>#DIV/0!</v>
      </c>
      <c r="X408" t="e">
        <f t="shared" si="161"/>
        <v>#DIV/0!</v>
      </c>
      <c r="Y408" t="str">
        <f t="shared" si="162"/>
        <v>0.00096+0.11706830864337i</v>
      </c>
      <c r="Z408" t="e">
        <f t="shared" si="163"/>
        <v>#DIV/0!</v>
      </c>
      <c r="AA408" t="e">
        <f t="shared" si="164"/>
        <v>#DIV/0!</v>
      </c>
      <c r="AB408" t="str">
        <f t="shared" si="165"/>
        <v>0.124815149239702-0.0073014643028559i</v>
      </c>
      <c r="AC408" t="str">
        <f t="shared" si="166"/>
        <v>1.68100376349486-0.0979933393565278i</v>
      </c>
      <c r="AD408" t="str">
        <f t="shared" si="167"/>
        <v>0.0742512473422677-0.0000150723186644744i</v>
      </c>
      <c r="AE408" t="e">
        <f t="shared" si="168"/>
        <v>#DIV/0!</v>
      </c>
      <c r="AF408" t="str">
        <f t="shared" si="169"/>
        <v>-2.91343525724571-2.17188733766333i</v>
      </c>
      <c r="AG408" t="e">
        <f t="shared" si="170"/>
        <v>#DIV/0!</v>
      </c>
      <c r="AH408" t="e">
        <f t="shared" si="171"/>
        <v>#DIV/0!</v>
      </c>
      <c r="AI408" t="e">
        <f t="shared" si="172"/>
        <v>#DIV/0!</v>
      </c>
      <c r="AJ408" t="e">
        <f t="shared" si="173"/>
        <v>#DIV/0!</v>
      </c>
      <c r="AK408"/>
      <c r="AL408"/>
      <c r="AM408"/>
      <c r="AN408"/>
    </row>
    <row r="409" spans="1:40" x14ac:dyDescent="0.3">
      <c r="A409"/>
      <c r="B409">
        <f t="shared" si="174"/>
        <v>27500</v>
      </c>
      <c r="C409" s="186" t="str">
        <f t="shared" si="142"/>
        <v>-0.0103557762674928+0.0325154406340092i</v>
      </c>
      <c r="D409" s="158" t="str">
        <f t="shared" si="143"/>
        <v>-2.25517199443142-0.440955426975272i</v>
      </c>
      <c r="E409" t="str">
        <f t="shared" si="144"/>
        <v>22014.495276764-10156.2306786984i</v>
      </c>
      <c r="F409" t="str">
        <f t="shared" si="145"/>
        <v>0.283797092571388+0.0900313658916533i</v>
      </c>
      <c r="G409" t="str">
        <f t="shared" si="140"/>
        <v>0.283797092571388+0.0900313658916533i</v>
      </c>
      <c r="H409" t="str">
        <f t="shared" si="146"/>
        <v>0.661456270167676+1.73950574597131i</v>
      </c>
      <c r="I409" t="str">
        <f t="shared" si="147"/>
        <v>107.992247467149i</v>
      </c>
      <c r="J409" t="str">
        <f t="shared" si="141"/>
        <v>-1.88852478306132+23.0280940622989i</v>
      </c>
      <c r="K409" t="str">
        <f t="shared" si="148"/>
        <v>4.65825740893967-0.382021826854712i</v>
      </c>
      <c r="L409" t="str">
        <f t="shared" si="149"/>
        <v>0.824476292983301-0.0854541970566573i</v>
      </c>
      <c r="M409" t="str">
        <f t="shared" si="150"/>
        <v>5.48273370192297-0.467476023911369i</v>
      </c>
      <c r="N409" t="str">
        <f t="shared" si="151"/>
        <v>-0.351549349824184i</v>
      </c>
      <c r="O409" t="str">
        <f t="shared" si="152"/>
        <v>0.938840316927465-0.344352812260242i</v>
      </c>
      <c r="P409" t="str">
        <f t="shared" si="153"/>
        <v>0.0611596830725351+0.344352812260242i</v>
      </c>
      <c r="Q409" t="str">
        <f t="shared" si="154"/>
        <v>-0.0611596830725351+0.00719653756394201i</v>
      </c>
      <c r="R409" t="str">
        <f t="shared" si="155"/>
        <v>-0.332874479336954-5.66955776313664i</v>
      </c>
      <c r="S409" t="str">
        <f t="shared" si="156"/>
        <v>0.0385788038215839i</v>
      </c>
      <c r="T409" t="str">
        <f t="shared" si="157"/>
        <v>0.218724756699186-0.0128418992355522i</v>
      </c>
      <c r="U409" t="e">
        <f t="shared" si="158"/>
        <v>#DIV/0!</v>
      </c>
      <c r="V409" t="str">
        <f t="shared" si="159"/>
        <v>0.0000833333333333333-0.00964575412678155i</v>
      </c>
      <c r="W409" t="e">
        <f t="shared" si="160"/>
        <v>#DIV/0!</v>
      </c>
      <c r="X409" t="e">
        <f t="shared" si="161"/>
        <v>#DIV/0!</v>
      </c>
      <c r="Y409" t="str">
        <f t="shared" si="162"/>
        <v>0.00096+0.117495565244258i</v>
      </c>
      <c r="Z409" t="e">
        <f t="shared" si="163"/>
        <v>#DIV/0!</v>
      </c>
      <c r="AA409" t="e">
        <f t="shared" si="164"/>
        <v>#DIV/0!</v>
      </c>
      <c r="AB409" t="str">
        <f t="shared" si="165"/>
        <v>0.124812023724543-0.00732803847284787i</v>
      </c>
      <c r="AC409" t="str">
        <f t="shared" si="166"/>
        <v>1.6808854065914-0.098524312091152i</v>
      </c>
      <c r="AD409" t="str">
        <f t="shared" si="167"/>
        <v>0.0742541628503868-7.25698376659178E-06i</v>
      </c>
      <c r="AE409" t="e">
        <f t="shared" si="168"/>
        <v>#DIV/0!</v>
      </c>
      <c r="AF409" t="str">
        <f t="shared" si="169"/>
        <v>-2.9166282645991-2.18046117294658i</v>
      </c>
      <c r="AG409" t="e">
        <f t="shared" si="170"/>
        <v>#DIV/0!</v>
      </c>
      <c r="AH409" t="e">
        <f t="shared" si="171"/>
        <v>#DIV/0!</v>
      </c>
      <c r="AI409" t="e">
        <f t="shared" si="172"/>
        <v>#DIV/0!</v>
      </c>
      <c r="AJ409" t="e">
        <f t="shared" si="173"/>
        <v>#DIV/0!</v>
      </c>
      <c r="AK409"/>
      <c r="AL409"/>
      <c r="AM409"/>
      <c r="AN409"/>
    </row>
    <row r="410" spans="1:40" x14ac:dyDescent="0.3">
      <c r="A410"/>
      <c r="B410">
        <f t="shared" si="174"/>
        <v>27600</v>
      </c>
      <c r="C410" s="186" t="str">
        <f t="shared" si="142"/>
        <v>-0.0103543504204876+0.0324069018672607i</v>
      </c>
      <c r="D410" s="158" t="str">
        <f t="shared" si="143"/>
        <v>-2.25578334323737-0.444219013736151i</v>
      </c>
      <c r="E410" t="str">
        <f t="shared" si="144"/>
        <v>21986.3837047148-10180.1461927094i</v>
      </c>
      <c r="F410" t="str">
        <f t="shared" si="145"/>
        <v>0.283878259566995+0.0903485123545847i</v>
      </c>
      <c r="G410" t="str">
        <f t="shared" si="140"/>
        <v>0.283878259566995+0.0903485123545847i</v>
      </c>
      <c r="H410" t="str">
        <f t="shared" si="146"/>
        <v>0.664043456503014+1.74480126520746i</v>
      </c>
      <c r="I410" t="str">
        <f t="shared" si="147"/>
        <v>108.384946548848i</v>
      </c>
      <c r="J410" t="str">
        <f t="shared" si="141"/>
        <v>-1.90957043139807+23.1118325861619i</v>
      </c>
      <c r="K410" t="str">
        <f t="shared" si="148"/>
        <v>4.65779013220782-0.38484089389983i</v>
      </c>
      <c r="L410" t="str">
        <f t="shared" si="149"/>
        <v>0.824412451844829-0.0857582986104234i</v>
      </c>
      <c r="M410" t="str">
        <f t="shared" si="150"/>
        <v>5.48220258405265-0.470599192510253i</v>
      </c>
      <c r="N410" t="str">
        <f t="shared" si="151"/>
        <v>-0.352827711096272i</v>
      </c>
      <c r="O410" t="str">
        <f t="shared" si="152"/>
        <v>0.938399342618376-0.345552707663244i</v>
      </c>
      <c r="P410" t="str">
        <f t="shared" si="153"/>
        <v>0.061600657381624+0.345552707663244i</v>
      </c>
      <c r="Q410" t="str">
        <f t="shared" si="154"/>
        <v>-0.061600657381624+0.007275003433028i</v>
      </c>
      <c r="R410" t="str">
        <f t="shared" si="155"/>
        <v>-0.332871127880245-5.64887390901663i</v>
      </c>
      <c r="S410" t="str">
        <f t="shared" si="156"/>
        <v>0.0387190903809351i</v>
      </c>
      <c r="T410" t="str">
        <f t="shared" si="157"/>
        <v>0.218719259433721-0.012888467285599i</v>
      </c>
      <c r="U410" t="e">
        <f t="shared" si="158"/>
        <v>#DIV/0!</v>
      </c>
      <c r="V410" t="str">
        <f t="shared" si="159"/>
        <v>0.0000833333333333333-0.00961080574226421i</v>
      </c>
      <c r="W410" t="e">
        <f t="shared" si="160"/>
        <v>#DIV/0!</v>
      </c>
      <c r="X410" t="e">
        <f t="shared" si="161"/>
        <v>#DIV/0!</v>
      </c>
      <c r="Y410" t="str">
        <f t="shared" si="162"/>
        <v>0.00096+0.117922821845146i</v>
      </c>
      <c r="Z410" t="e">
        <f t="shared" si="163"/>
        <v>#DIV/0!</v>
      </c>
      <c r="AA410" t="e">
        <f t="shared" si="164"/>
        <v>#DIV/0!</v>
      </c>
      <c r="AB410" t="str">
        <f t="shared" si="165"/>
        <v>0.124808886791906-0.00735461183680978i</v>
      </c>
      <c r="AC410" t="str">
        <f t="shared" si="166"/>
        <v>1.68076652729169-0.0990544333588373i</v>
      </c>
      <c r="AD410" t="str">
        <f t="shared" si="167"/>
        <v>0.074257092085814+5.24964420221536E-07i</v>
      </c>
      <c r="AE410" t="e">
        <f t="shared" si="168"/>
        <v>#DIV/0!</v>
      </c>
      <c r="AF410" t="str">
        <f t="shared" si="169"/>
        <v>-2.91982679974038-2.18902027894361i</v>
      </c>
      <c r="AG410" t="e">
        <f t="shared" si="170"/>
        <v>#DIV/0!</v>
      </c>
      <c r="AH410" t="e">
        <f t="shared" si="171"/>
        <v>#DIV/0!</v>
      </c>
      <c r="AI410" t="e">
        <f t="shared" si="172"/>
        <v>#DIV/0!</v>
      </c>
      <c r="AJ410" t="e">
        <f t="shared" si="173"/>
        <v>#DIV/0!</v>
      </c>
      <c r="AK410"/>
      <c r="AL410"/>
      <c r="AM410"/>
      <c r="AN410"/>
    </row>
    <row r="411" spans="1:40" x14ac:dyDescent="0.3">
      <c r="A411"/>
      <c r="B411">
        <f t="shared" si="174"/>
        <v>27700</v>
      </c>
      <c r="C411" s="186" t="str">
        <f t="shared" si="142"/>
        <v>-0.0103529233648294+0.0322991781942513i</v>
      </c>
      <c r="D411" s="158" t="str">
        <f t="shared" si="143"/>
        <v>-2.25639679970932-0.447475514490718i</v>
      </c>
      <c r="E411" t="str">
        <f t="shared" si="144"/>
        <v>21958.2421878243-10203.953470874i</v>
      </c>
      <c r="F411" t="str">
        <f t="shared" si="145"/>
        <v>0.283959702684213+0.0906655496495623i</v>
      </c>
      <c r="G411" t="str">
        <f t="shared" si="140"/>
        <v>0.283959702684213+0.0906655496495623i</v>
      </c>
      <c r="H411" t="str">
        <f t="shared" si="146"/>
        <v>0.666634030920588+1.75008922304428i</v>
      </c>
      <c r="I411" t="str">
        <f t="shared" si="147"/>
        <v>108.777645630547i</v>
      </c>
      <c r="J411" t="str">
        <f t="shared" si="141"/>
        <v>-1.93069247047289+23.1955711100247i</v>
      </c>
      <c r="K411" t="str">
        <f t="shared" si="148"/>
        <v>4.65732034257806-0.387653887690205i</v>
      </c>
      <c r="L411" t="str">
        <f t="shared" si="149"/>
        <v>0.824348388917949-0.086062328886333i</v>
      </c>
      <c r="M411" t="str">
        <f t="shared" si="150"/>
        <v>5.48166873149601-0.473716216576538i</v>
      </c>
      <c r="N411" t="str">
        <f t="shared" si="151"/>
        <v>-0.35410607236836i</v>
      </c>
      <c r="O411" t="str">
        <f t="shared" si="152"/>
        <v>0.937956834770213-0.346752038361482i</v>
      </c>
      <c r="P411" t="str">
        <f t="shared" si="153"/>
        <v>0.062043165229787+0.346752038361482i</v>
      </c>
      <c r="Q411" t="str">
        <f t="shared" si="154"/>
        <v>-0.062043165229787+0.00735403400687801i</v>
      </c>
      <c r="R411" t="str">
        <f t="shared" si="155"/>
        <v>-0.332867764138029-5.62833888189662i</v>
      </c>
      <c r="S411" t="str">
        <f t="shared" si="156"/>
        <v>0.0388593769402864i</v>
      </c>
      <c r="T411" t="str">
        <f t="shared" si="157"/>
        <v>0.218713742159291-0.01293503391791i</v>
      </c>
      <c r="U411" t="e">
        <f t="shared" si="158"/>
        <v>#DIV/0!</v>
      </c>
      <c r="V411" t="str">
        <f t="shared" si="159"/>
        <v>0.0000833333333333333-0.00957610969265312i</v>
      </c>
      <c r="W411" t="e">
        <f t="shared" si="160"/>
        <v>#DIV/0!</v>
      </c>
      <c r="X411" t="e">
        <f t="shared" si="161"/>
        <v>#DIV/0!</v>
      </c>
      <c r="Y411" t="str">
        <f t="shared" si="162"/>
        <v>0.00096+0.118350078446035i</v>
      </c>
      <c r="Z411" t="e">
        <f t="shared" si="163"/>
        <v>#DIV/0!</v>
      </c>
      <c r="AA411" t="e">
        <f t="shared" si="164"/>
        <v>#DIV/0!</v>
      </c>
      <c r="AB411" t="str">
        <f t="shared" si="165"/>
        <v>0.124805738441452-0.00738118439176187i</v>
      </c>
      <c r="AC411" t="str">
        <f t="shared" si="166"/>
        <v>1.68064712718186-0.0995837099032531i</v>
      </c>
      <c r="AD411" t="str">
        <f t="shared" si="167"/>
        <v>0.0742600350091579+8.27383200829442E-06i</v>
      </c>
      <c r="AE411" t="e">
        <f t="shared" si="168"/>
        <v>#DIV/0!</v>
      </c>
      <c r="AF411" t="str">
        <f t="shared" si="169"/>
        <v>-2.92303083062991-2.197564737535i</v>
      </c>
      <c r="AG411" t="e">
        <f t="shared" si="170"/>
        <v>#DIV/0!</v>
      </c>
      <c r="AH411" t="e">
        <f t="shared" si="171"/>
        <v>#DIV/0!</v>
      </c>
      <c r="AI411" t="e">
        <f t="shared" si="172"/>
        <v>#DIV/0!</v>
      </c>
      <c r="AJ411" t="e">
        <f t="shared" si="173"/>
        <v>#DIV/0!</v>
      </c>
      <c r="AK411"/>
      <c r="AL411"/>
      <c r="AM411"/>
      <c r="AN411"/>
    </row>
    <row r="412" spans="1:40" x14ac:dyDescent="0.3">
      <c r="A412"/>
      <c r="B412">
        <f t="shared" si="174"/>
        <v>27800</v>
      </c>
      <c r="C412" s="186" t="str">
        <f t="shared" si="142"/>
        <v>-0.010351495063536+0.0321922607969742i</v>
      </c>
      <c r="D412" s="158" t="str">
        <f t="shared" si="143"/>
        <v>-2.25701236207121-0.450724994130314i</v>
      </c>
      <c r="E412" t="str">
        <f t="shared" si="144"/>
        <v>21930.071231239-10227.6525980728i</v>
      </c>
      <c r="F412" t="str">
        <f t="shared" si="145"/>
        <v>0.284041421728361+0.0909824774226673i</v>
      </c>
      <c r="G412" t="str">
        <f t="shared" si="140"/>
        <v>0.284041421728361+0.0909824774226673i</v>
      </c>
      <c r="H412" t="str">
        <f t="shared" si="146"/>
        <v>0.669227963398878+1.75536963558668i</v>
      </c>
      <c r="I412" t="str">
        <f t="shared" si="147"/>
        <v>109.170344712245i</v>
      </c>
      <c r="J412" t="str">
        <f t="shared" si="141"/>
        <v>-1.95189090028577+23.2793096338877i</v>
      </c>
      <c r="K412" t="str">
        <f t="shared" si="148"/>
        <v>4.65684805139317-0.390460863250688i</v>
      </c>
      <c r="L412" t="str">
        <f t="shared" si="149"/>
        <v>0.824284104308367-0.0863662876446885i</v>
      </c>
      <c r="M412" t="str">
        <f t="shared" si="150"/>
        <v>5.48113215570154-0.476827150895377i</v>
      </c>
      <c r="N412" t="str">
        <f t="shared" si="151"/>
        <v>-0.355384433640448i</v>
      </c>
      <c r="O412" t="str">
        <f t="shared" si="152"/>
        <v>0.937512794106126-0.347950802395001i</v>
      </c>
      <c r="P412" t="str">
        <f t="shared" si="153"/>
        <v>0.062487205893874+0.347950802395001i</v>
      </c>
      <c r="Q412" t="str">
        <f t="shared" si="154"/>
        <v>-0.062487205893874+0.00743363124544705i</v>
      </c>
      <c r="R412" t="str">
        <f t="shared" si="155"/>
        <v>-0.332864388108981-5.60795107571451i</v>
      </c>
      <c r="S412" t="str">
        <f t="shared" si="156"/>
        <v>0.0389996634996375i</v>
      </c>
      <c r="T412" t="str">
        <f t="shared" si="157"/>
        <v>0.218708204875296-0.012981599127263i</v>
      </c>
      <c r="U412" t="e">
        <f t="shared" si="158"/>
        <v>#DIV/0!</v>
      </c>
      <c r="V412" t="str">
        <f t="shared" si="159"/>
        <v>0.0000833333333333333-0.00954166325490984i</v>
      </c>
      <c r="W412" t="e">
        <f t="shared" si="160"/>
        <v>#DIV/0!</v>
      </c>
      <c r="X412" t="e">
        <f t="shared" si="161"/>
        <v>#DIV/0!</v>
      </c>
      <c r="Y412" t="str">
        <f t="shared" si="162"/>
        <v>0.00096+0.118777335046923i</v>
      </c>
      <c r="Z412" t="e">
        <f t="shared" si="163"/>
        <v>#DIV/0!</v>
      </c>
      <c r="AA412" t="e">
        <f t="shared" si="164"/>
        <v>#DIV/0!</v>
      </c>
      <c r="AB412" t="str">
        <f t="shared" si="165"/>
        <v>0.124802578672838-0.00740775613472419i</v>
      </c>
      <c r="AC412" t="str">
        <f t="shared" si="166"/>
        <v>1.68052720782592-0.100112148364598i</v>
      </c>
      <c r="AD412" t="str">
        <f t="shared" si="167"/>
        <v>0.0742629915816688+0.0000159899205282711i</v>
      </c>
      <c r="AE412" t="e">
        <f t="shared" si="168"/>
        <v>#DIV/0!</v>
      </c>
      <c r="AF412" t="str">
        <f t="shared" si="169"/>
        <v>-2.92624032547009-2.20609462971699i</v>
      </c>
      <c r="AG412" t="e">
        <f t="shared" si="170"/>
        <v>#DIV/0!</v>
      </c>
      <c r="AH412" t="e">
        <f t="shared" si="171"/>
        <v>#DIV/0!</v>
      </c>
      <c r="AI412" t="e">
        <f t="shared" si="172"/>
        <v>#DIV/0!</v>
      </c>
      <c r="AJ412" t="e">
        <f t="shared" si="173"/>
        <v>#DIV/0!</v>
      </c>
      <c r="AK412"/>
      <c r="AL412"/>
      <c r="AM412"/>
      <c r="AN412"/>
    </row>
    <row r="413" spans="1:40" x14ac:dyDescent="0.3">
      <c r="A413"/>
      <c r="B413">
        <f t="shared" si="174"/>
        <v>27900</v>
      </c>
      <c r="C413" s="186" t="str">
        <f t="shared" si="142"/>
        <v>-0.0103500654803458+0.0320861409837781i</v>
      </c>
      <c r="D413" s="158" t="str">
        <f t="shared" si="143"/>
        <v>-2.25763002854792-0.453967516580868i</v>
      </c>
      <c r="E413" t="str">
        <f t="shared" si="144"/>
        <v>21901.8713383367-10251.2436617484i</v>
      </c>
      <c r="F413" t="str">
        <f t="shared" si="145"/>
        <v>0.284123416504165+0.091299295320413i</v>
      </c>
      <c r="G413" t="str">
        <f t="shared" si="140"/>
        <v>0.284123416504165+0.091299295320413i</v>
      </c>
      <c r="H413" t="str">
        <f t="shared" si="146"/>
        <v>0.671825224156732+1.76064251903575i</v>
      </c>
      <c r="I413" t="str">
        <f t="shared" si="147"/>
        <v>109.563043793944i</v>
      </c>
      <c r="J413" t="str">
        <f t="shared" si="141"/>
        <v>-1.97316572083671+23.3630481577505i</v>
      </c>
      <c r="K413" t="str">
        <f t="shared" si="148"/>
        <v>4.65637326982089-0.39326187479449i</v>
      </c>
      <c r="L413" t="str">
        <f t="shared" si="149"/>
        <v>0.824219598122135-0.0866701746459853i</v>
      </c>
      <c r="M413" t="str">
        <f t="shared" si="150"/>
        <v>5.48059286794303-0.479932049440475i</v>
      </c>
      <c r="N413" t="str">
        <f t="shared" si="151"/>
        <v>-0.356662794912535i</v>
      </c>
      <c r="O413" t="str">
        <f t="shared" si="152"/>
        <v>0.937067221351768-0.349148997804771i</v>
      </c>
      <c r="P413" t="str">
        <f t="shared" si="153"/>
        <v>0.062932778648232+0.349148997804771i</v>
      </c>
      <c r="Q413" t="str">
        <f t="shared" si="154"/>
        <v>-0.062932778648232+0.00751379710776401i</v>
      </c>
      <c r="R413" t="str">
        <f t="shared" si="155"/>
        <v>-0.332860999791818-5.58770890743394i</v>
      </c>
      <c r="S413" t="str">
        <f t="shared" si="156"/>
        <v>0.0391399500589888i</v>
      </c>
      <c r="T413" t="str">
        <f t="shared" si="157"/>
        <v>0.218702647581131-0.0130281629084368i</v>
      </c>
      <c r="U413" t="e">
        <f t="shared" si="158"/>
        <v>#DIV/0!</v>
      </c>
      <c r="V413" t="str">
        <f t="shared" si="159"/>
        <v>0.0000833333333333333-0.00950746374503559i</v>
      </c>
      <c r="W413" t="e">
        <f t="shared" si="160"/>
        <v>#DIV/0!</v>
      </c>
      <c r="X413" t="e">
        <f t="shared" si="161"/>
        <v>#DIV/0!</v>
      </c>
      <c r="Y413" t="str">
        <f t="shared" si="162"/>
        <v>0.00096+0.119204591647811i</v>
      </c>
      <c r="Z413" t="e">
        <f t="shared" si="163"/>
        <v>#DIV/0!</v>
      </c>
      <c r="AA413" t="e">
        <f t="shared" si="164"/>
        <v>#DIV/0!</v>
      </c>
      <c r="AB413" t="str">
        <f t="shared" si="165"/>
        <v>0.124799407485719-0.00743432706271732i</v>
      </c>
      <c r="AC413" t="str">
        <f t="shared" si="166"/>
        <v>1.68040677076633-0.100639755281462i</v>
      </c>
      <c r="AD413" t="str">
        <f t="shared" si="167"/>
        <v>0.0742659617652229+0.0000236735270109546i</v>
      </c>
      <c r="AE413" t="e">
        <f t="shared" si="168"/>
        <v>#DIV/0!</v>
      </c>
      <c r="AF413" t="str">
        <f t="shared" si="169"/>
        <v>-2.92945525270465-2.21461003561662i</v>
      </c>
      <c r="AG413" t="e">
        <f t="shared" si="170"/>
        <v>#DIV/0!</v>
      </c>
      <c r="AH413" t="e">
        <f t="shared" si="171"/>
        <v>#DIV/0!</v>
      </c>
      <c r="AI413" t="e">
        <f t="shared" si="172"/>
        <v>#DIV/0!</v>
      </c>
      <c r="AJ413" t="e">
        <f t="shared" si="173"/>
        <v>#DIV/0!</v>
      </c>
      <c r="AK413"/>
      <c r="AL413"/>
      <c r="AM413"/>
      <c r="AN413"/>
    </row>
    <row r="414" spans="1:40" x14ac:dyDescent="0.3">
      <c r="A414"/>
      <c r="B414">
        <f t="shared" si="174"/>
        <v>28000</v>
      </c>
      <c r="C414" s="186" t="str">
        <f t="shared" si="142"/>
        <v>-0.0103486345797024+0.0319808101871114i</v>
      </c>
      <c r="D414" s="158" t="str">
        <f t="shared" si="143"/>
        <v>-2.25824979736522-0.457203144820203i</v>
      </c>
      <c r="E414" t="str">
        <f t="shared" si="144"/>
        <v>21873.6430107144-10274.7267518849i</v>
      </c>
      <c r="F414" t="str">
        <f t="shared" si="145"/>
        <v>0.284205686815762+0.0916160029897466i</v>
      </c>
      <c r="G414" t="str">
        <f t="shared" si="140"/>
        <v>0.284205686815762+0.0916160029897466i</v>
      </c>
      <c r="H414" t="str">
        <f t="shared" si="146"/>
        <v>0.674425783652839+1.76590788968636i</v>
      </c>
      <c r="I414" t="str">
        <f t="shared" si="147"/>
        <v>109.955742875643i</v>
      </c>
      <c r="J414" t="str">
        <f t="shared" si="141"/>
        <v>-1.99451693212572+23.4467866816134i</v>
      </c>
      <c r="K414" t="str">
        <f t="shared" si="148"/>
        <v>4.65589600885712-0.396056975737499i</v>
      </c>
      <c r="L414" t="str">
        <f t="shared" si="149"/>
        <v>0.824154870465639-0.0869739896509171i</v>
      </c>
      <c r="M414" t="str">
        <f t="shared" si="150"/>
        <v>5.48005087932276-0.483030965388416i</v>
      </c>
      <c r="N414" t="str">
        <f t="shared" si="151"/>
        <v>-0.357941156184623i</v>
      </c>
      <c r="O414" t="str">
        <f t="shared" si="152"/>
        <v>0.936620117235299-0.350346622632694i</v>
      </c>
      <c r="P414" t="str">
        <f t="shared" si="153"/>
        <v>0.063379882764701+0.350346622632694i</v>
      </c>
      <c r="Q414" t="str">
        <f t="shared" si="154"/>
        <v>-0.063379882764701+0.00759453355192902i</v>
      </c>
      <c r="R414" t="str">
        <f t="shared" si="155"/>
        <v>-0.33285759918514-5.56761081663362i</v>
      </c>
      <c r="S414" t="str">
        <f t="shared" si="156"/>
        <v>0.0392802366183401i</v>
      </c>
      <c r="T414" t="str">
        <f t="shared" si="157"/>
        <v>0.218697070276198-0.0130747252562049i</v>
      </c>
      <c r="U414" t="e">
        <f t="shared" si="158"/>
        <v>#DIV/0!</v>
      </c>
      <c r="V414" t="str">
        <f t="shared" si="159"/>
        <v>0.0000833333333333333-0.00947350851737473i</v>
      </c>
      <c r="W414" t="e">
        <f t="shared" si="160"/>
        <v>#DIV/0!</v>
      </c>
      <c r="X414" t="e">
        <f t="shared" si="161"/>
        <v>#DIV/0!</v>
      </c>
      <c r="Y414" t="str">
        <f t="shared" si="162"/>
        <v>0.00096+0.119631848248699i</v>
      </c>
      <c r="Z414" t="e">
        <f t="shared" si="163"/>
        <v>#DIV/0!</v>
      </c>
      <c r="AA414" t="e">
        <f t="shared" si="164"/>
        <v>#DIV/0!</v>
      </c>
      <c r="AB414" t="str">
        <f t="shared" si="165"/>
        <v>0.124796224879753-0.00746089717275884i</v>
      </c>
      <c r="AC414" t="str">
        <f t="shared" si="166"/>
        <v>1.68028581752443-0.101166537092611i</v>
      </c>
      <c r="AD414" t="str">
        <f t="shared" si="167"/>
        <v>0.0742689455223129+0.0000313249440686736i</v>
      </c>
      <c r="AE414" t="e">
        <f t="shared" si="168"/>
        <v>#DIV/0!</v>
      </c>
      <c r="AF414" t="str">
        <f t="shared" si="169"/>
        <v>-2.93267558101806-2.22311103450656i</v>
      </c>
      <c r="AG414" t="e">
        <f t="shared" si="170"/>
        <v>#DIV/0!</v>
      </c>
      <c r="AH414" t="e">
        <f t="shared" si="171"/>
        <v>#DIV/0!</v>
      </c>
      <c r="AI414" t="e">
        <f t="shared" si="172"/>
        <v>#DIV/0!</v>
      </c>
      <c r="AJ414" t="e">
        <f t="shared" si="173"/>
        <v>#DIV/0!</v>
      </c>
      <c r="AK414"/>
      <c r="AL414"/>
      <c r="AM414"/>
      <c r="AN414"/>
    </row>
    <row r="415" spans="1:40" x14ac:dyDescent="0.3">
      <c r="A415"/>
      <c r="B415">
        <f t="shared" si="174"/>
        <v>28100</v>
      </c>
      <c r="C415" s="186" t="str">
        <f t="shared" si="142"/>
        <v>-0.0103472023267392+0.0318762599613123i</v>
      </c>
      <c r="D415" s="158" t="str">
        <f t="shared" si="143"/>
        <v>-2.25887166674965-0.460431940894967i</v>
      </c>
      <c r="E415" t="str">
        <f t="shared" si="144"/>
        <v>21845.3867481773-10298.1019609875i</v>
      </c>
      <c r="F415" t="str">
        <f t="shared" si="145"/>
        <v>0.284288232466693+0.0919326000780471i</v>
      </c>
      <c r="G415" t="str">
        <f t="shared" si="140"/>
        <v>0.284288232466693+0.0919326000780471i</v>
      </c>
      <c r="H415" t="str">
        <f t="shared" si="146"/>
        <v>0.677029612585197+1.77116576392472i</v>
      </c>
      <c r="I415" t="str">
        <f t="shared" si="147"/>
        <v>110.348441957341i</v>
      </c>
      <c r="J415" t="str">
        <f t="shared" si="141"/>
        <v>-2.01594453415279+23.5305252054764i</v>
      </c>
      <c r="K415" t="str">
        <f t="shared" si="148"/>
        <v>4.65541627933002-0.398846218712408i</v>
      </c>
      <c r="L415" t="str">
        <f t="shared" si="149"/>
        <v>0.824089921445611-0.0872777324203728i</v>
      </c>
      <c r="M415" t="str">
        <f t="shared" si="150"/>
        <v>5.47950620077563-0.486123951132781i</v>
      </c>
      <c r="N415" t="str">
        <f t="shared" si="151"/>
        <v>-0.359219517456711i</v>
      </c>
      <c r="O415" t="str">
        <f t="shared" si="152"/>
        <v>0.936171482487378-0.351543674921601i</v>
      </c>
      <c r="P415" t="str">
        <f t="shared" si="153"/>
        <v>0.063828517512622+0.351543674921601i</v>
      </c>
      <c r="Q415" t="str">
        <f t="shared" si="154"/>
        <v>-0.063828517512622+0.00767584253511i</v>
      </c>
      <c r="R415" t="str">
        <f t="shared" si="155"/>
        <v>-0.332854186287603-5.54765526510426i</v>
      </c>
      <c r="S415" t="str">
        <f t="shared" si="156"/>
        <v>0.0394205231776912i</v>
      </c>
      <c r="T415" t="str">
        <f t="shared" si="157"/>
        <v>0.218691472959883-0.013121286165342i</v>
      </c>
      <c r="U415" t="e">
        <f t="shared" si="158"/>
        <v>#DIV/0!</v>
      </c>
      <c r="V415" t="str">
        <f t="shared" si="159"/>
        <v>0.0000833333333333333-0.00943979496393209i</v>
      </c>
      <c r="W415" t="e">
        <f t="shared" si="160"/>
        <v>#DIV/0!</v>
      </c>
      <c r="X415" t="e">
        <f t="shared" si="161"/>
        <v>#DIV/0!</v>
      </c>
      <c r="Y415" t="str">
        <f t="shared" si="162"/>
        <v>0.00096+0.120059104849588i</v>
      </c>
      <c r="Z415" t="e">
        <f t="shared" si="163"/>
        <v>#DIV/0!</v>
      </c>
      <c r="AA415" t="e">
        <f t="shared" si="164"/>
        <v>#DIV/0!</v>
      </c>
      <c r="AB415" t="str">
        <f t="shared" si="165"/>
        <v>0.124793030854589-0.00748746646186701i</v>
      </c>
      <c r="AC415" t="str">
        <f t="shared" si="166"/>
        <v>1.68016434960089-0.101692500138768i</v>
      </c>
      <c r="AD415" t="str">
        <f t="shared" si="167"/>
        <v>0.074271942816029+0.0000389444599715122i</v>
      </c>
      <c r="AE415" t="e">
        <f t="shared" si="168"/>
        <v>#DIV/0!</v>
      </c>
      <c r="AF415" t="str">
        <f t="shared" si="169"/>
        <v>-2.93590127933485-2.23159770481969i</v>
      </c>
      <c r="AG415" t="e">
        <f t="shared" si="170"/>
        <v>#DIV/0!</v>
      </c>
      <c r="AH415" t="e">
        <f t="shared" si="171"/>
        <v>#DIV/0!</v>
      </c>
      <c r="AI415" t="e">
        <f t="shared" si="172"/>
        <v>#DIV/0!</v>
      </c>
      <c r="AJ415" t="e">
        <f t="shared" si="173"/>
        <v>#DIV/0!</v>
      </c>
      <c r="AK415"/>
      <c r="AL415"/>
      <c r="AM415"/>
      <c r="AN415"/>
    </row>
    <row r="416" spans="1:40" x14ac:dyDescent="0.3">
      <c r="A416"/>
      <c r="B416">
        <f t="shared" si="174"/>
        <v>28200</v>
      </c>
      <c r="C416" s="186" t="str">
        <f t="shared" si="142"/>
        <v>-0.0103457686872655+0.0317724819804503i</v>
      </c>
      <c r="D416" s="158" t="str">
        <f t="shared" si="143"/>
        <v>-2.25949563492842-0.463653965937218i</v>
      </c>
      <c r="E416" t="str">
        <f t="shared" si="144"/>
        <v>21817.1030487263-10321.3693840619i</v>
      </c>
      <c r="F416" t="str">
        <f t="shared" si="145"/>
        <v>0.284371053259919+0.0922490862331309i</v>
      </c>
      <c r="G416" t="str">
        <f t="shared" si="140"/>
        <v>0.284371053259919+0.0922490862331309i</v>
      </c>
      <c r="H416" t="str">
        <f t="shared" si="146"/>
        <v>0.679636681890498+1.77641615822594i</v>
      </c>
      <c r="I416" t="str">
        <f t="shared" si="147"/>
        <v>110.74114103904i</v>
      </c>
      <c r="J416" t="str">
        <f t="shared" si="141"/>
        <v>-2.03744852691793+23.6142637293392i</v>
      </c>
      <c r="K416" t="str">
        <f t="shared" si="148"/>
        <v>4.65493409190373-0.401629655582521i</v>
      </c>
      <c r="L416" t="str">
        <f t="shared" si="149"/>
        <v>0.824024751169119-0.0875814027154387i</v>
      </c>
      <c r="M416" t="str">
        <f t="shared" si="150"/>
        <v>5.47895884307285-0.48921105829796i</v>
      </c>
      <c r="N416" t="str">
        <f t="shared" si="151"/>
        <v>-0.360497878728799i</v>
      </c>
      <c r="O416" t="str">
        <f t="shared" si="152"/>
        <v>0.935721317841169-0.352740152715263i</v>
      </c>
      <c r="P416" t="str">
        <f t="shared" si="153"/>
        <v>0.064278682158831+0.352740152715263i</v>
      </c>
      <c r="Q416" t="str">
        <f t="shared" si="154"/>
        <v>-0.064278682158831+0.00775772601353603i</v>
      </c>
      <c r="R416" t="str">
        <f t="shared" si="155"/>
        <v>-0.332850761098047-5.52784073645546i</v>
      </c>
      <c r="S416" t="str">
        <f t="shared" si="156"/>
        <v>0.0395608097370425i</v>
      </c>
      <c r="T416" t="str">
        <f t="shared" si="157"/>
        <v>0.218685855631587-0.0131678456306296i</v>
      </c>
      <c r="U416" t="e">
        <f t="shared" si="158"/>
        <v>#DIV/0!</v>
      </c>
      <c r="V416" t="str">
        <f t="shared" si="159"/>
        <v>0.0000833333333333333-0.00940632051370536i</v>
      </c>
      <c r="W416" t="e">
        <f t="shared" si="160"/>
        <v>#DIV/0!</v>
      </c>
      <c r="X416" t="e">
        <f t="shared" si="161"/>
        <v>#DIV/0!</v>
      </c>
      <c r="Y416" t="str">
        <f t="shared" si="162"/>
        <v>0.00096+0.120486361450476i</v>
      </c>
      <c r="Z416" t="e">
        <f t="shared" si="163"/>
        <v>#DIV/0!</v>
      </c>
      <c r="AA416" t="e">
        <f t="shared" si="164"/>
        <v>#DIV/0!</v>
      </c>
      <c r="AB416" t="str">
        <f t="shared" si="165"/>
        <v>0.124789825409887-0.00751403492706398i</v>
      </c>
      <c r="AC416" t="str">
        <f t="shared" si="166"/>
        <v>1.68004236847626-0.102217650664384i</v>
      </c>
      <c r="AD416" t="str">
        <f t="shared" si="167"/>
        <v>0.0742749536100533+0.0000465323587241927i</v>
      </c>
      <c r="AE416" t="e">
        <f t="shared" si="168"/>
        <v>#DIV/0!</v>
      </c>
      <c r="AF416" t="str">
        <f t="shared" si="169"/>
        <v>-2.93913231681892-2.24007012416316i</v>
      </c>
      <c r="AG416" t="e">
        <f t="shared" si="170"/>
        <v>#DIV/0!</v>
      </c>
      <c r="AH416" t="e">
        <f t="shared" si="171"/>
        <v>#DIV/0!</v>
      </c>
      <c r="AI416" t="e">
        <f t="shared" si="172"/>
        <v>#DIV/0!</v>
      </c>
      <c r="AJ416" t="e">
        <f t="shared" si="173"/>
        <v>#DIV/0!</v>
      </c>
      <c r="AK416"/>
      <c r="AL416"/>
      <c r="AM416"/>
      <c r="AN416"/>
    </row>
    <row r="417" spans="1:40" x14ac:dyDescent="0.3">
      <c r="A417"/>
      <c r="B417">
        <f t="shared" si="174"/>
        <v>28300</v>
      </c>
      <c r="C417" s="186" t="str">
        <f t="shared" si="142"/>
        <v>-0.0103443336277522+0.0316694680362094i</v>
      </c>
      <c r="D417" s="158" t="str">
        <f t="shared" si="143"/>
        <v>-2.26012170012929-0.466869280180633i</v>
      </c>
      <c r="E417" t="str">
        <f t="shared" si="144"/>
        <v>21788.7924085477-10344.5291185939i</v>
      </c>
      <c r="F417" t="str">
        <f t="shared" si="145"/>
        <v>0.284454148997807+0.0925654611032484i</v>
      </c>
      <c r="G417" t="str">
        <f t="shared" si="140"/>
        <v>0.284454148997807+0.0925654611032484i</v>
      </c>
      <c r="H417" t="str">
        <f t="shared" si="146"/>
        <v>0.682246962743554+1.78165908915161i</v>
      </c>
      <c r="I417" t="str">
        <f t="shared" si="147"/>
        <v>111.133840120739i</v>
      </c>
      <c r="J417" t="str">
        <f t="shared" si="141"/>
        <v>-2.05902891042113+23.6980022532022i</v>
      </c>
      <c r="K417" t="str">
        <f t="shared" si="148"/>
        <v>4.65444945708146-0.404407337455193i</v>
      </c>
      <c r="L417" t="str">
        <f t="shared" si="149"/>
        <v>0.823959359743571-0.0878850002973985i</v>
      </c>
      <c r="M417" t="str">
        <f t="shared" si="150"/>
        <v>5.47840881682503-0.492292337752591i</v>
      </c>
      <c r="N417" t="str">
        <f t="shared" si="151"/>
        <v>-0.361776240000887i</v>
      </c>
      <c r="O417" t="str">
        <f t="shared" si="152"/>
        <v>0.935269624032332-0.353936054058385i</v>
      </c>
      <c r="P417" t="str">
        <f t="shared" si="153"/>
        <v>0.064730375967668+0.353936054058385i</v>
      </c>
      <c r="Q417" t="str">
        <f t="shared" si="154"/>
        <v>-0.064730375967668+0.00784018594250196i</v>
      </c>
      <c r="R417" t="str">
        <f t="shared" si="155"/>
        <v>-0.332847323615006-5.5081657357294i</v>
      </c>
      <c r="S417" t="str">
        <f t="shared" si="156"/>
        <v>0.0397010962963937i</v>
      </c>
      <c r="T417" t="str">
        <f t="shared" si="157"/>
        <v>0.218680218290689-0.0132144036468363i</v>
      </c>
      <c r="U417" t="e">
        <f t="shared" si="158"/>
        <v>#DIV/0!</v>
      </c>
      <c r="V417" t="str">
        <f t="shared" si="159"/>
        <v>0.0000833333333333333-0.00937308263203156i</v>
      </c>
      <c r="W417" t="e">
        <f t="shared" si="160"/>
        <v>#DIV/0!</v>
      </c>
      <c r="X417" t="e">
        <f t="shared" si="161"/>
        <v>#DIV/0!</v>
      </c>
      <c r="Y417" t="str">
        <f t="shared" si="162"/>
        <v>0.00096+0.120913618051364i</v>
      </c>
      <c r="Z417" t="e">
        <f t="shared" si="163"/>
        <v>#DIV/0!</v>
      </c>
      <c r="AA417" t="e">
        <f t="shared" si="164"/>
        <v>#DIV/0!</v>
      </c>
      <c r="AB417" t="str">
        <f t="shared" si="165"/>
        <v>0.124786608545292-0.00754060256536452i</v>
      </c>
      <c r="AC417" t="str">
        <f t="shared" si="166"/>
        <v>1.67991987561125-0.102741994819246i</v>
      </c>
      <c r="AD417" t="str">
        <f t="shared" si="167"/>
        <v>0.0742779778686388+0.0000540889201433926i</v>
      </c>
      <c r="AE417" t="e">
        <f t="shared" si="168"/>
        <v>#DIV/0!</v>
      </c>
      <c r="AF417" t="str">
        <f t="shared" si="169"/>
        <v>-2.94236866287284-2.24852836933224i</v>
      </c>
      <c r="AG417" t="e">
        <f t="shared" si="170"/>
        <v>#DIV/0!</v>
      </c>
      <c r="AH417" t="e">
        <f t="shared" si="171"/>
        <v>#DIV/0!</v>
      </c>
      <c r="AI417" t="e">
        <f t="shared" si="172"/>
        <v>#DIV/0!</v>
      </c>
      <c r="AJ417" t="e">
        <f t="shared" si="173"/>
        <v>#DIV/0!</v>
      </c>
      <c r="AK417"/>
      <c r="AL417"/>
      <c r="AM417"/>
      <c r="AN417"/>
    </row>
    <row r="418" spans="1:40" x14ac:dyDescent="0.3">
      <c r="A418"/>
      <c r="B418">
        <f t="shared" si="174"/>
        <v>28400</v>
      </c>
      <c r="C418" s="186" t="str">
        <f t="shared" si="142"/>
        <v>-0.0103428971153178+0.0315672100358174i</v>
      </c>
      <c r="D418" s="158" t="str">
        <f t="shared" si="143"/>
        <v>-2.2607498605805-0.470077942976421i</v>
      </c>
      <c r="E418" t="str">
        <f t="shared" si="144"/>
        <v>21760.4553220016-10367.5812645291i</v>
      </c>
      <c r="F418" t="str">
        <f t="shared" si="145"/>
        <v>0.284537519482139+0.0928817243370897i</v>
      </c>
      <c r="G418" t="str">
        <f t="shared" si="140"/>
        <v>0.284537519482139+0.0928817243370897i</v>
      </c>
      <c r="H418" t="str">
        <f t="shared" si="146"/>
        <v>0.684860426556657+1.78689457334745i</v>
      </c>
      <c r="I418" t="str">
        <f t="shared" si="147"/>
        <v>111.526539202438i</v>
      </c>
      <c r="J418" t="str">
        <f t="shared" si="141"/>
        <v>-2.0806856846624+23.781740777065i</v>
      </c>
      <c r="K418" t="str">
        <f t="shared" si="148"/>
        <v>4.6539623852094-0.407179314695127i</v>
      </c>
      <c r="L418" t="str">
        <f t="shared" si="149"/>
        <v>0.823893747276713-0.0881885249277349i</v>
      </c>
      <c r="M418" t="str">
        <f t="shared" si="150"/>
        <v>5.47785613248611-0.495367839622862i</v>
      </c>
      <c r="N418" t="str">
        <f t="shared" si="151"/>
        <v>-0.363054601272975i</v>
      </c>
      <c r="O418" t="str">
        <f t="shared" si="152"/>
        <v>0.934816401799031-0.355131376996616i</v>
      </c>
      <c r="P418" t="str">
        <f t="shared" si="153"/>
        <v>0.065183598200969+0.355131376996616i</v>
      </c>
      <c r="Q418" t="str">
        <f t="shared" si="154"/>
        <v>-0.065183598200969+0.007923224276359i</v>
      </c>
      <c r="R418" t="str">
        <f t="shared" si="155"/>
        <v>-0.332843873837042-5.48862878902442i</v>
      </c>
      <c r="S418" t="str">
        <f t="shared" si="156"/>
        <v>0.0398413828557449i</v>
      </c>
      <c r="T418" t="str">
        <f t="shared" si="157"/>
        <v>0.218674560936585-0.0132609602087308i</v>
      </c>
      <c r="U418" t="e">
        <f t="shared" si="158"/>
        <v>#DIV/0!</v>
      </c>
      <c r="V418" t="str">
        <f t="shared" si="159"/>
        <v>0.0000833333333333333-0.00934007881994692i</v>
      </c>
      <c r="W418" t="e">
        <f t="shared" si="160"/>
        <v>#DIV/0!</v>
      </c>
      <c r="X418" t="e">
        <f t="shared" si="161"/>
        <v>#DIV/0!</v>
      </c>
      <c r="Y418" t="str">
        <f t="shared" si="162"/>
        <v>0.00096+0.121340874652252i</v>
      </c>
      <c r="Z418" t="e">
        <f t="shared" si="163"/>
        <v>#DIV/0!</v>
      </c>
      <c r="AA418" t="e">
        <f t="shared" si="164"/>
        <v>#DIV/0!</v>
      </c>
      <c r="AB418" t="str">
        <f t="shared" si="165"/>
        <v>0.124783380260459-0.00756716937378348i</v>
      </c>
      <c r="AC418" t="str">
        <f t="shared" si="166"/>
        <v>1.67979687244735-0.103265538660203i</v>
      </c>
      <c r="AD418" t="str">
        <f t="shared" si="167"/>
        <v>0.0742810155566036+0.0000616144199300226i</v>
      </c>
      <c r="AE418" t="e">
        <f t="shared" si="168"/>
        <v>#DIV/0!</v>
      </c>
      <c r="AF418" t="str">
        <f t="shared" si="169"/>
        <v>-2.94561028713716-2.25697251632387i</v>
      </c>
      <c r="AG418" t="e">
        <f t="shared" si="170"/>
        <v>#DIV/0!</v>
      </c>
      <c r="AH418" t="e">
        <f t="shared" si="171"/>
        <v>#DIV/0!</v>
      </c>
      <c r="AI418" t="e">
        <f t="shared" si="172"/>
        <v>#DIV/0!</v>
      </c>
      <c r="AJ418" t="e">
        <f t="shared" si="173"/>
        <v>#DIV/0!</v>
      </c>
      <c r="AK418"/>
      <c r="AL418"/>
      <c r="AM418"/>
      <c r="AN418"/>
    </row>
    <row r="419" spans="1:40" x14ac:dyDescent="0.3">
      <c r="A419"/>
      <c r="B419">
        <f t="shared" si="174"/>
        <v>28500</v>
      </c>
      <c r="C419" s="186" t="str">
        <f t="shared" si="142"/>
        <v>-0.0103414591177153+0.0314657000000198i</v>
      </c>
      <c r="D419" s="158" t="str">
        <f t="shared" si="143"/>
        <v>-2.26138011451068-0.47328001280885i</v>
      </c>
      <c r="E419" t="str">
        <f t="shared" si="144"/>
        <v>21732.0922816112-10390.5259242521i</v>
      </c>
      <c r="F419" t="str">
        <f t="shared" si="145"/>
        <v>0.284621164514113+0.0931978755837828i</v>
      </c>
      <c r="G419" t="str">
        <f t="shared" si="140"/>
        <v>0.284621164514113+0.0931978755837828i</v>
      </c>
      <c r="H419" t="str">
        <f t="shared" si="146"/>
        <v>0.687477044978972+1.79212262754095i</v>
      </c>
      <c r="I419" t="str">
        <f t="shared" si="147"/>
        <v>111.919238284136i</v>
      </c>
      <c r="J419" t="str">
        <f t="shared" si="141"/>
        <v>-2.10241884964173+23.865479300928i</v>
      </c>
      <c r="K419" t="str">
        <f t="shared" si="148"/>
        <v>4.65347288647969-0.409945636937247i</v>
      </c>
      <c r="L419" t="str">
        <f t="shared" si="149"/>
        <v>0.823827913876631-0.088491976368127i</v>
      </c>
      <c r="M419" t="str">
        <f t="shared" si="150"/>
        <v>5.47730080035632-0.498437613305374i</v>
      </c>
      <c r="N419" t="str">
        <f t="shared" si="151"/>
        <v>-0.364332962545063i</v>
      </c>
      <c r="O419" t="str">
        <f t="shared" si="152"/>
        <v>0.934361651881923-0.356326119576552i</v>
      </c>
      <c r="P419" t="str">
        <f t="shared" si="153"/>
        <v>0.065638348118077+0.356326119576552i</v>
      </c>
      <c r="Q419" t="str">
        <f t="shared" si="154"/>
        <v>-0.065638348118077+0.00800684296851095i</v>
      </c>
      <c r="R419" t="str">
        <f t="shared" si="155"/>
        <v>-0.33284041176299-5.46922844312478i</v>
      </c>
      <c r="S419" t="str">
        <f t="shared" si="156"/>
        <v>0.0399816694150961i</v>
      </c>
      <c r="T419" t="str">
        <f t="shared" si="157"/>
        <v>0.218668883568656-0.0133075153110923i</v>
      </c>
      <c r="U419" t="e">
        <f t="shared" si="158"/>
        <v>#DIV/0!</v>
      </c>
      <c r="V419" t="str">
        <f t="shared" si="159"/>
        <v>0.0000833333333333333-0.00930730661356112i</v>
      </c>
      <c r="W419" t="e">
        <f t="shared" si="160"/>
        <v>#DIV/0!</v>
      </c>
      <c r="X419" t="e">
        <f t="shared" si="161"/>
        <v>#DIV/0!</v>
      </c>
      <c r="Y419" t="str">
        <f t="shared" si="162"/>
        <v>0.00096+0.12176813125314i</v>
      </c>
      <c r="Z419" t="e">
        <f t="shared" si="163"/>
        <v>#DIV/0!</v>
      </c>
      <c r="AA419" t="e">
        <f t="shared" si="164"/>
        <v>#DIV/0!</v>
      </c>
      <c r="AB419" t="str">
        <f t="shared" si="165"/>
        <v>0.124780140555035-0.00759373534934167i</v>
      </c>
      <c r="AC419" t="str">
        <f t="shared" si="166"/>
        <v>1.67967336040707-0.103788288152804i</v>
      </c>
      <c r="AD419" t="str">
        <f t="shared" si="167"/>
        <v>0.0742840666393167+0.0000691091297379935i</v>
      </c>
      <c r="AE419" t="e">
        <f t="shared" si="168"/>
        <v>#DIV/0!</v>
      </c>
      <c r="AF419" t="str">
        <f t="shared" si="169"/>
        <v>-2.94885715948965-2.2654026403498i</v>
      </c>
      <c r="AG419" t="e">
        <f t="shared" si="170"/>
        <v>#DIV/0!</v>
      </c>
      <c r="AH419" t="e">
        <f t="shared" si="171"/>
        <v>#DIV/0!</v>
      </c>
      <c r="AI419" t="e">
        <f t="shared" si="172"/>
        <v>#DIV/0!</v>
      </c>
      <c r="AJ419" t="e">
        <f t="shared" si="173"/>
        <v>#DIV/0!</v>
      </c>
      <c r="AK419"/>
      <c r="AL419"/>
      <c r="AM419"/>
      <c r="AN419"/>
    </row>
    <row r="420" spans="1:40" x14ac:dyDescent="0.3">
      <c r="A420"/>
      <c r="B420">
        <f t="shared" si="174"/>
        <v>28600</v>
      </c>
      <c r="C420" s="186" t="str">
        <f t="shared" si="142"/>
        <v>-0.0103400196033187+0.0313649300610955i</v>
      </c>
      <c r="D420" s="158" t="str">
        <f t="shared" si="143"/>
        <v>-2.26201246014874-0.476475547310455i</v>
      </c>
      <c r="E420" t="str">
        <f t="shared" si="144"/>
        <v>21703.7037780523-10413.363202566i</v>
      </c>
      <c r="F420" t="str">
        <f t="shared" si="145"/>
        <v>0.284705083894343+0.093513914492894i</v>
      </c>
      <c r="G420" t="str">
        <f t="shared" si="140"/>
        <v>0.284705083894343+0.093513914492894i</v>
      </c>
      <c r="H420" t="str">
        <f t="shared" si="146"/>
        <v>0.69009678989587+1.79734326853898i</v>
      </c>
      <c r="I420" t="str">
        <f t="shared" si="147"/>
        <v>112.311937365835i</v>
      </c>
      <c r="J420" t="str">
        <f t="shared" si="141"/>
        <v>-2.12422840535912+23.9492178247909i</v>
      </c>
      <c r="K420" t="str">
        <f t="shared" si="148"/>
        <v>4.65298097093415-0.412706353099449i</v>
      </c>
      <c r="L420" t="str">
        <f t="shared" si="149"/>
        <v>0.823761859651747-0.0887953543804556i</v>
      </c>
      <c r="M420" t="str">
        <f t="shared" si="150"/>
        <v>5.4767428305859-0.501501707479905i</v>
      </c>
      <c r="N420" t="str">
        <f t="shared" si="151"/>
        <v>-0.365611323817151i</v>
      </c>
      <c r="O420" t="str">
        <f t="shared" si="152"/>
        <v>0.933905375024165-0.357520279845736i</v>
      </c>
      <c r="P420" t="str">
        <f t="shared" si="153"/>
        <v>0.066094624975835+0.357520279845736i</v>
      </c>
      <c r="Q420" t="str">
        <f t="shared" si="154"/>
        <v>-0.066094624975835+0.00809104397141502i</v>
      </c>
      <c r="R420" t="str">
        <f t="shared" si="155"/>
        <v>-0.332836937391454-5.44996326513963i</v>
      </c>
      <c r="S420" t="str">
        <f t="shared" si="156"/>
        <v>0.0401219559744472i</v>
      </c>
      <c r="T420" t="str">
        <f t="shared" si="157"/>
        <v>0.218663186186287-0.0133540689486898i</v>
      </c>
      <c r="U420" t="e">
        <f t="shared" si="158"/>
        <v>#DIV/0!</v>
      </c>
      <c r="V420" t="str">
        <f t="shared" si="159"/>
        <v>0.0000833333333333333-0.00927476358344376i</v>
      </c>
      <c r="W420" t="e">
        <f t="shared" si="160"/>
        <v>#DIV/0!</v>
      </c>
      <c r="X420" t="e">
        <f t="shared" si="161"/>
        <v>#DIV/0!</v>
      </c>
      <c r="Y420" t="str">
        <f t="shared" si="162"/>
        <v>0.00096+0.122195387854029i</v>
      </c>
      <c r="Z420" t="e">
        <f t="shared" si="163"/>
        <v>#DIV/0!</v>
      </c>
      <c r="AA420" t="e">
        <f t="shared" si="164"/>
        <v>#DIV/0!</v>
      </c>
      <c r="AB420" t="str">
        <f t="shared" si="165"/>
        <v>0.124776889428669-0.00762030048905411i</v>
      </c>
      <c r="AC420" t="str">
        <f t="shared" si="166"/>
        <v>1.6795493408945-0.104310249172846i</v>
      </c>
      <c r="AD420" t="str">
        <f t="shared" si="167"/>
        <v>0.0742871310826849+0.0000765733172495715i</v>
      </c>
      <c r="AE420" t="e">
        <f t="shared" si="168"/>
        <v>#DIV/0!</v>
      </c>
      <c r="AF420" t="str">
        <f t="shared" si="169"/>
        <v>-2.95210925004461-2.27381881584944i</v>
      </c>
      <c r="AG420" t="e">
        <f t="shared" si="170"/>
        <v>#DIV/0!</v>
      </c>
      <c r="AH420" t="e">
        <f t="shared" si="171"/>
        <v>#DIV/0!</v>
      </c>
      <c r="AI420" t="e">
        <f t="shared" si="172"/>
        <v>#DIV/0!</v>
      </c>
      <c r="AJ420" t="e">
        <f t="shared" si="173"/>
        <v>#DIV/0!</v>
      </c>
      <c r="AK420"/>
      <c r="AL420"/>
      <c r="AM420"/>
      <c r="AN420"/>
    </row>
    <row r="421" spans="1:40" x14ac:dyDescent="0.3">
      <c r="A421"/>
      <c r="B421">
        <f t="shared" si="174"/>
        <v>28700</v>
      </c>
      <c r="C421" s="186" t="str">
        <f t="shared" si="142"/>
        <v>-0.0103385785411104+0.0312648924609127i</v>
      </c>
      <c r="D421" s="158" t="str">
        <f t="shared" si="143"/>
        <v>-2.26264689572377-0.479664603276985i</v>
      </c>
      <c r="E421" t="str">
        <f t="shared" si="144"/>
        <v>21675.2903001427-10436.0932066722i</v>
      </c>
      <c r="F421" t="str">
        <f t="shared" si="145"/>
        <v>0.28478927742286+0.0938298407144325i</v>
      </c>
      <c r="G421" t="str">
        <f t="shared" si="140"/>
        <v>0.28478927742286+0.0938298407144325i</v>
      </c>
      <c r="H421" t="str">
        <f t="shared" si="146"/>
        <v>0.69271963342824+1.80255651322554i</v>
      </c>
      <c r="I421" t="str">
        <f t="shared" si="147"/>
        <v>112.704636447534i</v>
      </c>
      <c r="J421" t="str">
        <f t="shared" si="141"/>
        <v>-2.14611435181458+24.0329563486538i</v>
      </c>
      <c r="K421" t="str">
        <f t="shared" si="148"/>
        <v>4.65248664846703-0.41546151139496i</v>
      </c>
      <c r="L421" t="str">
        <f t="shared" si="149"/>
        <v>0.823695584710822-0.0890986587268007i</v>
      </c>
      <c r="M421" t="str">
        <f t="shared" si="150"/>
        <v>5.47618223317785-0.504560170121761i</v>
      </c>
      <c r="N421" t="str">
        <f t="shared" si="151"/>
        <v>-0.366889685089239i</v>
      </c>
      <c r="O421" t="str">
        <f t="shared" si="152"/>
        <v>0.933447571971408-0.358713855852661i</v>
      </c>
      <c r="P421" t="str">
        <f t="shared" si="153"/>
        <v>0.066552428028592+0.358713855852661i</v>
      </c>
      <c r="Q421" t="str">
        <f t="shared" si="154"/>
        <v>-0.066552428028592+0.008175829236578i</v>
      </c>
      <c r="R421" t="str">
        <f t="shared" si="155"/>
        <v>-0.332833450720969-5.43083184214854i</v>
      </c>
      <c r="S421" t="str">
        <f t="shared" si="156"/>
        <v>0.0402622425337985i</v>
      </c>
      <c r="T421" t="str">
        <f t="shared" si="157"/>
        <v>0.21865746878886-0.0134006211162887i</v>
      </c>
      <c r="U421" t="e">
        <f t="shared" si="158"/>
        <v>#DIV/0!</v>
      </c>
      <c r="V421" t="str">
        <f t="shared" si="159"/>
        <v>0.0000833333333333333-0.00924244733402416i</v>
      </c>
      <c r="W421" t="e">
        <f t="shared" si="160"/>
        <v>#DIV/0!</v>
      </c>
      <c r="X421" t="e">
        <f t="shared" si="161"/>
        <v>#DIV/0!</v>
      </c>
      <c r="Y421" t="str">
        <f t="shared" si="162"/>
        <v>0.00096+0.122622644454917i</v>
      </c>
      <c r="Z421" t="e">
        <f t="shared" si="163"/>
        <v>#DIV/0!</v>
      </c>
      <c r="AA421" t="e">
        <f t="shared" si="164"/>
        <v>#DIV/0!</v>
      </c>
      <c r="AB421" t="str">
        <f t="shared" si="165"/>
        <v>0.124773626881009-0.00764686478993375i</v>
      </c>
      <c r="AC421" t="str">
        <f t="shared" si="166"/>
        <v>1.67942481529564-0.10483142750794i</v>
      </c>
      <c r="AD421" t="str">
        <f t="shared" si="167"/>
        <v>0.0742902088531431+0.0000840072462424639i</v>
      </c>
      <c r="AE421" t="e">
        <f t="shared" si="168"/>
        <v>#DIV/0!</v>
      </c>
      <c r="AF421" t="str">
        <f t="shared" si="169"/>
        <v>-2.95536652915201-2.28222111650252i</v>
      </c>
      <c r="AG421" t="e">
        <f t="shared" si="170"/>
        <v>#DIV/0!</v>
      </c>
      <c r="AH421" t="e">
        <f t="shared" si="171"/>
        <v>#DIV/0!</v>
      </c>
      <c r="AI421" t="e">
        <f t="shared" si="172"/>
        <v>#DIV/0!</v>
      </c>
      <c r="AJ421" t="e">
        <f t="shared" si="173"/>
        <v>#DIV/0!</v>
      </c>
      <c r="AK421"/>
      <c r="AL421"/>
      <c r="AM421"/>
      <c r="AN421"/>
    </row>
    <row r="422" spans="1:40" x14ac:dyDescent="0.3">
      <c r="A422"/>
      <c r="B422">
        <f t="shared" si="174"/>
        <v>28800</v>
      </c>
      <c r="C422" s="186" t="str">
        <f t="shared" si="142"/>
        <v>-0.0103371359006688+0.0311655795490271i</v>
      </c>
      <c r="D422" s="158" t="str">
        <f t="shared" si="143"/>
        <v>-2.26328341946499-0.482847236681969i</v>
      </c>
      <c r="E422" t="str">
        <f t="shared" si="144"/>
        <v>21646.8523348322-10458.7160461497i</v>
      </c>
      <c r="F422" t="str">
        <f t="shared" si="145"/>
        <v>0.284873744899112+0.0941456538988491i</v>
      </c>
      <c r="G422" t="str">
        <f t="shared" si="140"/>
        <v>0.284873744899112+0.0941456538988491i</v>
      </c>
      <c r="H422" t="str">
        <f t="shared" si="146"/>
        <v>0.695345547931804+1.80776237855943i</v>
      </c>
      <c r="I422" t="str">
        <f t="shared" si="147"/>
        <v>113.097335529233i</v>
      </c>
      <c r="J422" t="str">
        <f t="shared" si="141"/>
        <v>-2.16807668900811+24.1166948725167i</v>
      </c>
      <c r="K422" t="str">
        <f t="shared" si="148"/>
        <v>4.6519899288284-0.418211159344524i</v>
      </c>
      <c r="L422" t="str">
        <f t="shared" si="149"/>
        <v>0.823629089162953-0.0894018891694428i</v>
      </c>
      <c r="M422" t="str">
        <f t="shared" si="150"/>
        <v>5.47561901799135-0.507613048513967i</v>
      </c>
      <c r="N422" t="str">
        <f t="shared" si="151"/>
        <v>-0.368168046361327i</v>
      </c>
      <c r="O422" t="str">
        <f t="shared" si="152"/>
        <v>0.932988243471796-0.359906845646777i</v>
      </c>
      <c r="P422" t="str">
        <f t="shared" si="153"/>
        <v>0.067011756528204+0.359906845646777i</v>
      </c>
      <c r="Q422" t="str">
        <f t="shared" si="154"/>
        <v>-0.067011756528204+0.00826120071455i</v>
      </c>
      <c r="R422" t="str">
        <f t="shared" si="155"/>
        <v>-0.332829951750235-5.41183278085487i</v>
      </c>
      <c r="S422" t="str">
        <f t="shared" si="156"/>
        <v>0.0404025290931498i</v>
      </c>
      <c r="T422" t="str">
        <f t="shared" si="157"/>
        <v>0.218651731375751-0.0134471718086605i</v>
      </c>
      <c r="U422" t="e">
        <f t="shared" si="158"/>
        <v>#DIV/0!</v>
      </c>
      <c r="V422" t="str">
        <f t="shared" si="159"/>
        <v>0.0000833333333333333-0.00921035550300322i</v>
      </c>
      <c r="W422" t="e">
        <f t="shared" si="160"/>
        <v>#DIV/0!</v>
      </c>
      <c r="X422" t="e">
        <f t="shared" si="161"/>
        <v>#DIV/0!</v>
      </c>
      <c r="Y422" t="str">
        <f t="shared" si="162"/>
        <v>0.00096+0.123049901055805i</v>
      </c>
      <c r="Z422" t="e">
        <f t="shared" si="163"/>
        <v>#DIV/0!</v>
      </c>
      <c r="AA422" t="e">
        <f t="shared" si="164"/>
        <v>#DIV/0!</v>
      </c>
      <c r="AB422" t="str">
        <f t="shared" si="165"/>
        <v>0.124770352911697-0.00767342824899702i</v>
      </c>
      <c r="AC422" t="str">
        <f t="shared" si="166"/>
        <v>1.67929978497875-0.10535182885907i</v>
      </c>
      <c r="AD422" t="str">
        <f t="shared" si="167"/>
        <v>0.0742932999176421+0.0000914111766553431i</v>
      </c>
      <c r="AE422" t="e">
        <f t="shared" si="168"/>
        <v>#DIV/0!</v>
      </c>
      <c r="AF422" t="str">
        <f t="shared" si="169"/>
        <v>-2.95862896739679-2.2906096152414i</v>
      </c>
      <c r="AG422" t="e">
        <f t="shared" si="170"/>
        <v>#DIV/0!</v>
      </c>
      <c r="AH422" t="e">
        <f t="shared" si="171"/>
        <v>#DIV/0!</v>
      </c>
      <c r="AI422" t="e">
        <f t="shared" si="172"/>
        <v>#DIV/0!</v>
      </c>
      <c r="AJ422" t="e">
        <f t="shared" si="173"/>
        <v>#DIV/0!</v>
      </c>
      <c r="AK422"/>
      <c r="AL422"/>
      <c r="AM422"/>
      <c r="AN422"/>
    </row>
    <row r="423" spans="1:40" x14ac:dyDescent="0.3">
      <c r="A423"/>
      <c r="B423">
        <f t="shared" si="174"/>
        <v>28900</v>
      </c>
      <c r="C423" s="186" t="str">
        <f t="shared" si="142"/>
        <v>-0.0103356916521559+0.0310669837808195i</v>
      </c>
      <c r="D423" s="158" t="str">
        <f t="shared" si="143"/>
        <v>-2.2639220296016-0.486023502691014i</v>
      </c>
      <c r="E423" t="str">
        <f t="shared" si="144"/>
        <v>21618.3903671924-10481.2318329346i</v>
      </c>
      <c r="F423" t="str">
        <f t="shared" si="145"/>
        <v>0.284958486121966+0.0944613536970387i</v>
      </c>
      <c r="G423" t="str">
        <f t="shared" si="140"/>
        <v>0.284958486121966+0.0944613536970387i</v>
      </c>
      <c r="H423" t="str">
        <f t="shared" si="146"/>
        <v>0.697974505996418+1.81296088157195i</v>
      </c>
      <c r="I423" t="str">
        <f t="shared" si="147"/>
        <v>113.490034610931i</v>
      </c>
      <c r="J423" t="str">
        <f t="shared" si="141"/>
        <v>-2.1901154169397+24.2004333963797i</v>
      </c>
      <c r="K423" t="str">
        <f t="shared" si="148"/>
        <v>4.65149082162706-0.420955343788302i</v>
      </c>
      <c r="L423" t="str">
        <f t="shared" si="149"/>
        <v>0.823562373117572-0.0897050454708636i</v>
      </c>
      <c r="M423" t="str">
        <f t="shared" si="150"/>
        <v>5.47505319474463-0.510660389259166i</v>
      </c>
      <c r="N423" t="str">
        <f t="shared" si="151"/>
        <v>-0.369446407633415i</v>
      </c>
      <c r="O423" t="str">
        <f t="shared" si="152"/>
        <v>0.932527390275967-0.361099247278492i</v>
      </c>
      <c r="P423" t="str">
        <f t="shared" si="153"/>
        <v>0.067472609724033+0.361099247278492i</v>
      </c>
      <c r="Q423" t="str">
        <f t="shared" si="154"/>
        <v>-0.067472609724033+0.008347160354923i</v>
      </c>
      <c r="R423" t="str">
        <f t="shared" si="155"/>
        <v>-0.332826440477938-5.39296470724639i</v>
      </c>
      <c r="S423" t="str">
        <f t="shared" si="156"/>
        <v>0.0405428156525009i</v>
      </c>
      <c r="T423" t="str">
        <f t="shared" si="157"/>
        <v>0.218645973946334-0.0134937210205751i</v>
      </c>
      <c r="U423" t="e">
        <f t="shared" si="158"/>
        <v>#DIV/0!</v>
      </c>
      <c r="V423" t="str">
        <f t="shared" si="159"/>
        <v>0.0000833333333333333-0.00917848576077828i</v>
      </c>
      <c r="W423" t="e">
        <f t="shared" si="160"/>
        <v>#DIV/0!</v>
      </c>
      <c r="X423" t="e">
        <f t="shared" si="161"/>
        <v>#DIV/0!</v>
      </c>
      <c r="Y423" t="str">
        <f t="shared" si="162"/>
        <v>0.00096+0.123477157656693i</v>
      </c>
      <c r="Z423" t="e">
        <f t="shared" si="163"/>
        <v>#DIV/0!</v>
      </c>
      <c r="AA423" t="e">
        <f t="shared" si="164"/>
        <v>#DIV/0!</v>
      </c>
      <c r="AB423" t="str">
        <f t="shared" si="165"/>
        <v>0.124767067520378-0.00769999086325945i</v>
      </c>
      <c r="AC423" t="str">
        <f t="shared" si="166"/>
        <v>1.67917425129484-0.105871458842074i</v>
      </c>
      <c r="AD423" t="str">
        <f t="shared" si="167"/>
        <v>0.074296404243638+0.0000987853646559027i</v>
      </c>
      <c r="AE423" t="e">
        <f t="shared" si="168"/>
        <v>#DIV/0!</v>
      </c>
      <c r="AF423" t="str">
        <f t="shared" si="169"/>
        <v>-2.96189653559802-2.29898438426296i</v>
      </c>
      <c r="AG423" t="e">
        <f t="shared" si="170"/>
        <v>#DIV/0!</v>
      </c>
      <c r="AH423" t="e">
        <f t="shared" si="171"/>
        <v>#DIV/0!</v>
      </c>
      <c r="AI423" t="e">
        <f t="shared" si="172"/>
        <v>#DIV/0!</v>
      </c>
      <c r="AJ423" t="e">
        <f t="shared" si="173"/>
        <v>#DIV/0!</v>
      </c>
      <c r="AK423"/>
      <c r="AL423"/>
      <c r="AM423"/>
      <c r="AN423"/>
    </row>
    <row r="424" spans="1:40" x14ac:dyDescent="0.3">
      <c r="A424"/>
      <c r="B424">
        <f t="shared" si="174"/>
        <v>29000</v>
      </c>
      <c r="C424" s="186" t="str">
        <f t="shared" si="142"/>
        <v>-0.0103342457663056+0.0309690977156707i</v>
      </c>
      <c r="D424" s="158" t="str">
        <f t="shared" si="143"/>
        <v>-2.26456272436282-0.489193455675793i</v>
      </c>
      <c r="E424" t="str">
        <f t="shared" si="144"/>
        <v>21589.9048804069-10503.6406812993i</v>
      </c>
      <c r="F424" t="str">
        <f t="shared" si="145"/>
        <v>0.285043500889714+0.0947769397603393i</v>
      </c>
      <c r="G424" t="str">
        <f t="shared" si="140"/>
        <v>0.285043500889714+0.0947769397603393i</v>
      </c>
      <c r="H424" t="str">
        <f t="shared" si="146"/>
        <v>0.700606480445364+1.81815203936471i</v>
      </c>
      <c r="I424" t="str">
        <f t="shared" si="147"/>
        <v>113.88273369263i</v>
      </c>
      <c r="J424" t="str">
        <f t="shared" si="141"/>
        <v>-2.21223053560935+24.2841719202425i</v>
      </c>
      <c r="K424" t="str">
        <f t="shared" si="148"/>
        <v>4.6509893363338-0.423694110897579i</v>
      </c>
      <c r="L424" t="str">
        <f t="shared" si="149"/>
        <v>0.823495436684449-0.0900081273937472i</v>
      </c>
      <c r="M424" t="str">
        <f t="shared" si="150"/>
        <v>5.47448477301825-0.513702238291326i</v>
      </c>
      <c r="N424" t="str">
        <f t="shared" si="151"/>
        <v>-0.370724768905503i</v>
      </c>
      <c r="O424" t="str">
        <f t="shared" si="152"/>
        <v>0.932065013137052-0.362291058799174i</v>
      </c>
      <c r="P424" t="str">
        <f t="shared" si="153"/>
        <v>0.067934986862948+0.362291058799174i</v>
      </c>
      <c r="Q424" t="str">
        <f t="shared" si="154"/>
        <v>-0.067934986862948+0.00843371010632898i</v>
      </c>
      <c r="R424" t="str">
        <f t="shared" si="155"/>
        <v>-0.332822916902638-5.3742262662628i</v>
      </c>
      <c r="S424" t="str">
        <f t="shared" si="156"/>
        <v>0.0406831022118522i</v>
      </c>
      <c r="T424" t="str">
        <f t="shared" si="157"/>
        <v>0.21864019649999-0.0135402687467968i</v>
      </c>
      <c r="U424" t="e">
        <f t="shared" si="158"/>
        <v>#DIV/0!</v>
      </c>
      <c r="V424" t="str">
        <f t="shared" si="159"/>
        <v>0.0000833333333333333-0.00914683580987903i</v>
      </c>
      <c r="W424" t="e">
        <f t="shared" si="160"/>
        <v>#DIV/0!</v>
      </c>
      <c r="X424" t="e">
        <f t="shared" si="161"/>
        <v>#DIV/0!</v>
      </c>
      <c r="Y424" t="str">
        <f t="shared" si="162"/>
        <v>0.00096+0.123904414257581i</v>
      </c>
      <c r="Z424" t="e">
        <f t="shared" si="163"/>
        <v>#DIV/0!</v>
      </c>
      <c r="AA424" t="e">
        <f t="shared" si="164"/>
        <v>#DIV/0!</v>
      </c>
      <c r="AB424" t="str">
        <f t="shared" si="165"/>
        <v>0.124763770706697-0.00772655262973335i</v>
      </c>
      <c r="AC424" t="str">
        <f t="shared" si="166"/>
        <v>1.67904821557798-0.106390322989095i</v>
      </c>
      <c r="AD424" t="str">
        <f t="shared" si="167"/>
        <v>0.0742995217990826+0.000106130062706393i</v>
      </c>
      <c r="AE424" t="e">
        <f t="shared" si="168"/>
        <v>#DIV/0!</v>
      </c>
      <c r="AF424" t="str">
        <f t="shared" si="169"/>
        <v>-2.96516920480818-2.3073454950405i</v>
      </c>
      <c r="AG424" t="e">
        <f t="shared" si="170"/>
        <v>#DIV/0!</v>
      </c>
      <c r="AH424" t="e">
        <f t="shared" si="171"/>
        <v>#DIV/0!</v>
      </c>
      <c r="AI424" t="e">
        <f t="shared" si="172"/>
        <v>#DIV/0!</v>
      </c>
      <c r="AJ424" t="e">
        <f t="shared" si="173"/>
        <v>#DIV/0!</v>
      </c>
      <c r="AK424"/>
      <c r="AL424"/>
      <c r="AM424"/>
      <c r="AN424"/>
    </row>
    <row r="425" spans="1:40" x14ac:dyDescent="0.3">
      <c r="A425"/>
      <c r="B425">
        <f t="shared" si="174"/>
        <v>29100</v>
      </c>
      <c r="C425" s="186" t="str">
        <f t="shared" si="142"/>
        <v>-0.0103327982144118+0.030871914015174i</v>
      </c>
      <c r="D425" s="158" t="str">
        <f t="shared" si="143"/>
        <v>-2.26520550197765-0.492357149227768i</v>
      </c>
      <c r="E425" t="str">
        <f t="shared" si="144"/>
        <v>21561.3963557622-10525.9427078326i</v>
      </c>
      <c r="F425" t="str">
        <f t="shared" si="145"/>
        <v>0.285128789000064+0.095092411740535i</v>
      </c>
      <c r="G425" t="str">
        <f t="shared" si="140"/>
        <v>0.285128789000064+0.095092411740535i</v>
      </c>
      <c r="H425" t="str">
        <f t="shared" si="146"/>
        <v>0.703241444334547+1.82333586910731i</v>
      </c>
      <c r="I425" t="str">
        <f t="shared" si="147"/>
        <v>114.275432774329i</v>
      </c>
      <c r="J425" t="str">
        <f t="shared" si="141"/>
        <v>-2.23442204501707+24.3679104441054i</v>
      </c>
      <c r="K425" t="str">
        <f t="shared" si="148"/>
        <v>4.65048548228384-0.426427506186132i</v>
      </c>
      <c r="L425" t="str">
        <f t="shared" si="149"/>
        <v>0.823428279973691-0.0903111347009776i</v>
      </c>
      <c r="M425" t="str">
        <f t="shared" si="150"/>
        <v>5.47391376225753-0.51673864088711i</v>
      </c>
      <c r="N425" t="str">
        <f t="shared" si="151"/>
        <v>-0.372003130177591i</v>
      </c>
      <c r="O425" t="str">
        <f t="shared" si="152"/>
        <v>0.93160111281067-0.363482278261156i</v>
      </c>
      <c r="P425" t="str">
        <f t="shared" si="153"/>
        <v>0.06839888718933+0.363482278261156i</v>
      </c>
      <c r="Q425" t="str">
        <f t="shared" si="154"/>
        <v>-0.06839888718933+0.00852085191643503i</v>
      </c>
      <c r="R425" t="str">
        <f t="shared" si="155"/>
        <v>-0.332819381022979-5.35561612146984i</v>
      </c>
      <c r="S425" t="str">
        <f t="shared" si="156"/>
        <v>0.0408233887712035i</v>
      </c>
      <c r="T425" t="str">
        <f t="shared" si="157"/>
        <v>0.218634399036088-0.0135868149820924i</v>
      </c>
      <c r="U425" t="e">
        <f t="shared" si="158"/>
        <v>#DIV/0!</v>
      </c>
      <c r="V425" t="str">
        <f t="shared" si="159"/>
        <v>0.0000833333333333333-0.00911540338441551i</v>
      </c>
      <c r="W425" t="e">
        <f t="shared" si="160"/>
        <v>#DIV/0!</v>
      </c>
      <c r="X425" t="e">
        <f t="shared" si="161"/>
        <v>#DIV/0!</v>
      </c>
      <c r="Y425" t="str">
        <f t="shared" si="162"/>
        <v>0.00096+0.12433167085847i</v>
      </c>
      <c r="Z425" t="e">
        <f t="shared" si="163"/>
        <v>#DIV/0!</v>
      </c>
      <c r="AA425" t="e">
        <f t="shared" si="164"/>
        <v>#DIV/0!</v>
      </c>
      <c r="AB425" t="str">
        <f t="shared" si="165"/>
        <v>0.124760462470296-0.0077531135454325i</v>
      </c>
      <c r="AC425" t="str">
        <f t="shared" si="166"/>
        <v>1.67892167914566-0.106908426750036i</v>
      </c>
      <c r="AD425" t="str">
        <f t="shared" si="167"/>
        <v>0.0743026525524114+0.000113445519624994i</v>
      </c>
      <c r="AE425" t="e">
        <f t="shared" si="168"/>
        <v>#DIV/0!</v>
      </c>
      <c r="AF425" t="str">
        <f t="shared" si="169"/>
        <v>-2.9684469463122-2.31569301833508i</v>
      </c>
      <c r="AG425" t="e">
        <f t="shared" si="170"/>
        <v>#DIV/0!</v>
      </c>
      <c r="AH425" t="e">
        <f t="shared" si="171"/>
        <v>#DIV/0!</v>
      </c>
      <c r="AI425" t="e">
        <f t="shared" si="172"/>
        <v>#DIV/0!</v>
      </c>
      <c r="AJ425" t="e">
        <f t="shared" si="173"/>
        <v>#DIV/0!</v>
      </c>
      <c r="AK425"/>
      <c r="AL425"/>
      <c r="AM425"/>
      <c r="AN425"/>
    </row>
    <row r="426" spans="1:40" x14ac:dyDescent="0.3">
      <c r="A426"/>
      <c r="B426">
        <f t="shared" si="174"/>
        <v>29200</v>
      </c>
      <c r="C426" s="186" t="str">
        <f t="shared" si="142"/>
        <v>-0.0103313489683174+0.0307754254413872i</v>
      </c>
      <c r="D426" s="158" t="str">
        <f t="shared" si="143"/>
        <v>-2.26585036067491-0.495514636171617i</v>
      </c>
      <c r="E426" t="str">
        <f t="shared" si="144"/>
        <v>21532.8652726375-10548.1380314188i</v>
      </c>
      <c r="F426" t="str">
        <f t="shared" si="145"/>
        <v>0.28521435025015+0.095407769289859i</v>
      </c>
      <c r="G426" t="str">
        <f t="shared" si="140"/>
        <v>0.28521435025015+0.095407769289859i</v>
      </c>
      <c r="H426" t="str">
        <f t="shared" si="146"/>
        <v>0.705879370951799+1.82851238803522i</v>
      </c>
      <c r="I426" t="str">
        <f t="shared" si="147"/>
        <v>114.668131856027i</v>
      </c>
      <c r="J426" t="str">
        <f t="shared" si="141"/>
        <v>-2.25668994516285+24.4516489679683i</v>
      </c>
      <c r="K426" t="str">
        <f t="shared" si="148"/>
        <v>4.64997926868002-0.429155574521477i</v>
      </c>
      <c r="L426" t="str">
        <f t="shared" si="149"/>
        <v>0.823360903095735-0.0906140671556442i</v>
      </c>
      <c r="M426" t="str">
        <f t="shared" si="150"/>
        <v>5.47334017177575-0.519769641677121i</v>
      </c>
      <c r="N426" t="str">
        <f t="shared" si="151"/>
        <v>-0.373281491449679i</v>
      </c>
      <c r="O426" t="str">
        <f t="shared" si="152"/>
        <v>0.931135690054931-0.364672903717738i</v>
      </c>
      <c r="P426" t="str">
        <f t="shared" si="153"/>
        <v>0.068864309945069+0.364672903717738i</v>
      </c>
      <c r="Q426" t="str">
        <f t="shared" si="154"/>
        <v>-0.068864309945069+0.00860858773194101i</v>
      </c>
      <c r="R426" t="str">
        <f t="shared" si="155"/>
        <v>-0.332815832837545-5.33713295474061i</v>
      </c>
      <c r="S426" t="str">
        <f t="shared" si="156"/>
        <v>0.0409636753305546i</v>
      </c>
      <c r="T426" t="str">
        <f t="shared" si="157"/>
        <v>0.218628581553998-0.0136333597212253i</v>
      </c>
      <c r="U426" t="e">
        <f t="shared" si="158"/>
        <v>#DIV/0!</v>
      </c>
      <c r="V426" t="str">
        <f t="shared" si="159"/>
        <v>0.0000833333333333333-0.00908418624953744i</v>
      </c>
      <c r="W426" t="e">
        <f t="shared" si="160"/>
        <v>#DIV/0!</v>
      </c>
      <c r="X426" t="e">
        <f t="shared" si="161"/>
        <v>#DIV/0!</v>
      </c>
      <c r="Y426" t="str">
        <f t="shared" si="162"/>
        <v>0.00096+0.124758927459358i</v>
      </c>
      <c r="Z426" t="e">
        <f t="shared" si="163"/>
        <v>#DIV/0!</v>
      </c>
      <c r="AA426" t="e">
        <f t="shared" si="164"/>
        <v>#DIV/0!</v>
      </c>
      <c r="AB426" t="str">
        <f t="shared" si="165"/>
        <v>0.124757142810813-0.00777967360736869i</v>
      </c>
      <c r="AC426" t="str">
        <f t="shared" si="166"/>
        <v>1.67879464329912-0.107425775493952i</v>
      </c>
      <c r="AD426" t="str">
        <f t="shared" si="167"/>
        <v>0.074305796472534+0.000120731980649363i</v>
      </c>
      <c r="AE426" t="e">
        <f t="shared" si="168"/>
        <v>#DIV/0!</v>
      </c>
      <c r="AF426" t="str">
        <f t="shared" si="169"/>
        <v>-2.97172973162671-2.32402702420684i</v>
      </c>
      <c r="AG426" t="e">
        <f t="shared" si="170"/>
        <v>#DIV/0!</v>
      </c>
      <c r="AH426" t="e">
        <f t="shared" si="171"/>
        <v>#DIV/0!</v>
      </c>
      <c r="AI426" t="e">
        <f t="shared" si="172"/>
        <v>#DIV/0!</v>
      </c>
      <c r="AJ426" t="e">
        <f t="shared" si="173"/>
        <v>#DIV/0!</v>
      </c>
      <c r="AK426"/>
      <c r="AL426"/>
      <c r="AM426"/>
      <c r="AN426"/>
    </row>
    <row r="427" spans="1:40" x14ac:dyDescent="0.3">
      <c r="A427"/>
      <c r="B427">
        <f t="shared" si="174"/>
        <v>29300</v>
      </c>
      <c r="C427" s="186" t="str">
        <f t="shared" si="142"/>
        <v>-0.0103298980004028+0.0306796248551163i</v>
      </c>
      <c r="D427" s="158" t="str">
        <f t="shared" si="143"/>
        <v>-2.26649729868315-0.498665968578354i</v>
      </c>
      <c r="E427" t="str">
        <f t="shared" si="144"/>
        <v>21504.3121084962-10570.2267732169i</v>
      </c>
      <c r="F427" t="str">
        <f t="shared" si="145"/>
        <v>0.28530018443653+0.0957230120609886i</v>
      </c>
      <c r="G427" t="str">
        <f t="shared" si="140"/>
        <v>0.28530018443653+0.0957230120609886i</v>
      </c>
      <c r="H427" t="str">
        <f t="shared" si="146"/>
        <v>0.708520233816092+1.83368161344752i</v>
      </c>
      <c r="I427" t="str">
        <f t="shared" si="147"/>
        <v>115.060830937726i</v>
      </c>
      <c r="J427" t="str">
        <f t="shared" si="141"/>
        <v>-2.2790342360467+24.5353874918312i</v>
      </c>
      <c r="K427" t="str">
        <f t="shared" si="148"/>
        <v>4.64947070459553-0.431878360135837i</v>
      </c>
      <c r="L427" t="str">
        <f t="shared" si="149"/>
        <v>0.823293306161359-0.090916924521039i</v>
      </c>
      <c r="M427" t="str">
        <f t="shared" si="150"/>
        <v>5.47276401075689-0.522795284656876i</v>
      </c>
      <c r="N427" t="str">
        <f t="shared" si="151"/>
        <v>-0.374559852721767i</v>
      </c>
      <c r="O427" t="str">
        <f t="shared" si="152"/>
        <v>0.930668745630432-0.365862933223192i</v>
      </c>
      <c r="P427" t="str">
        <f t="shared" si="153"/>
        <v>0.069331254369568+0.365862933223192i</v>
      </c>
      <c r="Q427" t="str">
        <f t="shared" si="154"/>
        <v>-0.069331254369568+0.00869691949857498i</v>
      </c>
      <c r="R427" t="str">
        <f t="shared" si="155"/>
        <v>-0.332812272345009-5.31877546594304i</v>
      </c>
      <c r="S427" t="str">
        <f t="shared" si="156"/>
        <v>0.0411039618899058i</v>
      </c>
      <c r="T427" t="str">
        <f t="shared" si="157"/>
        <v>0.218622744053089-0.0136799029589622i</v>
      </c>
      <c r="U427" t="e">
        <f t="shared" si="158"/>
        <v>#DIV/0!</v>
      </c>
      <c r="V427" t="str">
        <f t="shared" si="159"/>
        <v>0.0000833333333333333-0.00905318220090418i</v>
      </c>
      <c r="W427" t="e">
        <f t="shared" si="160"/>
        <v>#DIV/0!</v>
      </c>
      <c r="X427" t="e">
        <f t="shared" si="161"/>
        <v>#DIV/0!</v>
      </c>
      <c r="Y427" t="str">
        <f t="shared" si="162"/>
        <v>0.00096+0.125186184060246i</v>
      </c>
      <c r="Z427" t="e">
        <f t="shared" si="163"/>
        <v>#DIV/0!</v>
      </c>
      <c r="AA427" t="e">
        <f t="shared" si="164"/>
        <v>#DIV/0!</v>
      </c>
      <c r="AB427" t="str">
        <f t="shared" si="165"/>
        <v>0.12475381172789-0.00780623281255562i</v>
      </c>
      <c r="AC427" t="str">
        <f t="shared" si="166"/>
        <v>1.6786671093238-0.107942374510457i</v>
      </c>
      <c r="AD427" t="str">
        <f t="shared" si="167"/>
        <v>0.0743089535288247+0.000127989687496451i</v>
      </c>
      <c r="AE427" t="e">
        <f t="shared" si="168"/>
        <v>#DIV/0!</v>
      </c>
      <c r="AF427" t="str">
        <f t="shared" si="169"/>
        <v>-2.97501753249924-2.33234758202587i</v>
      </c>
      <c r="AG427" t="e">
        <f t="shared" si="170"/>
        <v>#DIV/0!</v>
      </c>
      <c r="AH427" t="e">
        <f t="shared" si="171"/>
        <v>#DIV/0!</v>
      </c>
      <c r="AI427" t="e">
        <f t="shared" si="172"/>
        <v>#DIV/0!</v>
      </c>
      <c r="AJ427" t="e">
        <f t="shared" si="173"/>
        <v>#DIV/0!</v>
      </c>
      <c r="AK427"/>
      <c r="AL427"/>
      <c r="AM427"/>
      <c r="AN427"/>
    </row>
    <row r="428" spans="1:40" x14ac:dyDescent="0.3">
      <c r="A428"/>
      <c r="B428">
        <f t="shared" si="174"/>
        <v>29400</v>
      </c>
      <c r="C428" s="186" t="str">
        <f t="shared" si="142"/>
        <v>-0.0103284452835759+0.030584505214237i</v>
      </c>
      <c r="D428" s="158" t="str">
        <f t="shared" si="143"/>
        <v>-2.26714631423052-0.501811197778262i</v>
      </c>
      <c r="E428" t="str">
        <f t="shared" si="144"/>
        <v>21475.7373388767-10592.2090566409i</v>
      </c>
      <c r="F428" t="str">
        <f t="shared" si="145"/>
        <v>0.285386291355187+0.0960381397070538i</v>
      </c>
      <c r="G428" t="str">
        <f t="shared" si="140"/>
        <v>0.285386291355187+0.0960381397070538i</v>
      </c>
      <c r="H428" t="str">
        <f t="shared" si="146"/>
        <v>0.711164006676712+1.83884356270479i</v>
      </c>
      <c r="I428" t="str">
        <f t="shared" si="147"/>
        <v>115.453530019425i</v>
      </c>
      <c r="J428" t="str">
        <f t="shared" si="141"/>
        <v>-2.30145491766861+24.6191260156942i</v>
      </c>
      <c r="K428" t="str">
        <f t="shared" si="148"/>
        <v>4.64895979897642-0.43459590663687i</v>
      </c>
      <c r="L428" t="str">
        <f t="shared" si="149"/>
        <v>0.823225489281671-0.0912197065606579i</v>
      </c>
      <c r="M428" t="str">
        <f t="shared" si="150"/>
        <v>5.47218528825809-0.525815613197528i</v>
      </c>
      <c r="N428" t="str">
        <f t="shared" si="151"/>
        <v>-0.375838213993855i</v>
      </c>
      <c r="O428" t="str">
        <f t="shared" si="152"/>
        <v>0.930200280300257-0.367052364832763i</v>
      </c>
      <c r="P428" t="str">
        <f t="shared" si="153"/>
        <v>0.069799719699743+0.367052364832763i</v>
      </c>
      <c r="Q428" t="str">
        <f t="shared" si="154"/>
        <v>-0.069799719699743+0.00878584916109199i</v>
      </c>
      <c r="R428" t="str">
        <f t="shared" si="155"/>
        <v>-0.33280869954397-5.30054237263388i</v>
      </c>
      <c r="S428" t="str">
        <f t="shared" si="156"/>
        <v>0.041244248449257i</v>
      </c>
      <c r="T428" t="str">
        <f t="shared" si="157"/>
        <v>0.218616886532726-0.0137264446900656i</v>
      </c>
      <c r="U428" t="e">
        <f t="shared" si="158"/>
        <v>#DIV/0!</v>
      </c>
      <c r="V428" t="str">
        <f t="shared" si="159"/>
        <v>0.0000833333333333333-0.00902238906416639i</v>
      </c>
      <c r="W428" t="e">
        <f t="shared" si="160"/>
        <v>#DIV/0!</v>
      </c>
      <c r="X428" t="e">
        <f t="shared" si="161"/>
        <v>#DIV/0!</v>
      </c>
      <c r="Y428" t="str">
        <f t="shared" si="162"/>
        <v>0.00096+0.125613440661134i</v>
      </c>
      <c r="Z428" t="e">
        <f t="shared" si="163"/>
        <v>#DIV/0!</v>
      </c>
      <c r="AA428" t="e">
        <f t="shared" si="164"/>
        <v>#DIV/0!</v>
      </c>
      <c r="AB428" t="str">
        <f t="shared" si="165"/>
        <v>0.124750469221163-0.00783279115800459i</v>
      </c>
      <c r="AC428" t="str">
        <f t="shared" si="166"/>
        <v>1.67853907848955-0.108458229011036i</v>
      </c>
      <c r="AD428" t="str">
        <f t="shared" si="167"/>
        <v>0.0743121236911119+0.000135218878422954i</v>
      </c>
      <c r="AE428" t="e">
        <f t="shared" si="168"/>
        <v>#DIV/0!</v>
      </c>
      <c r="AF428" t="str">
        <f t="shared" si="169"/>
        <v>-2.97831032090723-2.34065476048305i</v>
      </c>
      <c r="AG428" t="e">
        <f t="shared" si="170"/>
        <v>#DIV/0!</v>
      </c>
      <c r="AH428" t="e">
        <f t="shared" si="171"/>
        <v>#DIV/0!</v>
      </c>
      <c r="AI428" t="e">
        <f t="shared" si="172"/>
        <v>#DIV/0!</v>
      </c>
      <c r="AJ428" t="e">
        <f t="shared" si="173"/>
        <v>#DIV/0!</v>
      </c>
      <c r="AK428"/>
      <c r="AL428"/>
      <c r="AM428"/>
      <c r="AN428"/>
    </row>
    <row r="429" spans="1:40" x14ac:dyDescent="0.3">
      <c r="A429"/>
      <c r="B429">
        <f t="shared" si="174"/>
        <v>29500</v>
      </c>
      <c r="C429" s="186" t="str">
        <f t="shared" si="142"/>
        <v>-0.0103269907912603+0.03049005957205i</v>
      </c>
      <c r="D429" s="158" t="str">
        <f t="shared" si="143"/>
        <v>-2.26779740554473-0.504950374373474i</v>
      </c>
      <c r="E429" t="str">
        <f t="shared" si="144"/>
        <v>21447.1414373834-10614.0850073385i</v>
      </c>
      <c r="F429" t="str">
        <f t="shared" si="145"/>
        <v>0.285472670801531+0.0963531518816335i</v>
      </c>
      <c r="G429" t="str">
        <f t="shared" si="140"/>
        <v>0.285472670801531+0.0963531518816335i</v>
      </c>
      <c r="H429" t="str">
        <f t="shared" si="146"/>
        <v>0.713810663512485+1.84399825322687i</v>
      </c>
      <c r="I429" t="str">
        <f t="shared" si="147"/>
        <v>115.846229101124i</v>
      </c>
      <c r="J429" t="str">
        <f t="shared" si="141"/>
        <v>-2.32395199002858+24.702864539557i</v>
      </c>
      <c r="K429" t="str">
        <f t="shared" si="148"/>
        <v>4.64844656064449-0.437308257018237i</v>
      </c>
      <c r="L429" t="str">
        <f t="shared" si="149"/>
        <v>0.823157452568113-0.0915224130382017i</v>
      </c>
      <c r="M429" t="str">
        <f t="shared" si="150"/>
        <v>5.4716040132126-0.528830670056439i</v>
      </c>
      <c r="N429" t="str">
        <f t="shared" si="151"/>
        <v>-0.377116575265942i</v>
      </c>
      <c r="O429" t="str">
        <f t="shared" si="152"/>
        <v>0.929730294829975-0.368241196602671i</v>
      </c>
      <c r="P429" t="str">
        <f t="shared" si="153"/>
        <v>0.070269705170025+0.368241196602671i</v>
      </c>
      <c r="Q429" t="str">
        <f t="shared" si="154"/>
        <v>-0.070269705170025+0.00887537866327098i</v>
      </c>
      <c r="R429" t="str">
        <f t="shared" si="155"/>
        <v>-0.332805114432959-5.28243240975882i</v>
      </c>
      <c r="S429" t="str">
        <f t="shared" si="156"/>
        <v>0.0413845350086082i</v>
      </c>
      <c r="T429" t="str">
        <f t="shared" si="157"/>
        <v>0.21861100899227-0.0137729849092947i</v>
      </c>
      <c r="U429" t="e">
        <f t="shared" si="158"/>
        <v>#DIV/0!</v>
      </c>
      <c r="V429" t="str">
        <f t="shared" si="159"/>
        <v>0.0000833333333333333-0.00899180469445734i</v>
      </c>
      <c r="W429" t="e">
        <f t="shared" si="160"/>
        <v>#DIV/0!</v>
      </c>
      <c r="X429" t="e">
        <f t="shared" si="161"/>
        <v>#DIV/0!</v>
      </c>
      <c r="Y429" t="str">
        <f t="shared" si="162"/>
        <v>0.00096+0.126040697262022i</v>
      </c>
      <c r="Z429" t="e">
        <f t="shared" si="163"/>
        <v>#DIV/0!</v>
      </c>
      <c r="AA429" t="e">
        <f t="shared" si="164"/>
        <v>#DIV/0!</v>
      </c>
      <c r="AB429" t="str">
        <f t="shared" si="165"/>
        <v>0.124747115290269-0.00785934864072501i</v>
      </c>
      <c r="AC429" t="str">
        <f t="shared" si="166"/>
        <v>1.67841055205105-0.108973344130389i</v>
      </c>
      <c r="AD429" t="str">
        <f t="shared" si="167"/>
        <v>0.0743153069296692+0.000142419788284341i</v>
      </c>
      <c r="AE429" t="e">
        <f t="shared" si="168"/>
        <v>#DIV/0!</v>
      </c>
      <c r="AF429" t="str">
        <f t="shared" si="169"/>
        <v>-2.98160806905722-2.34894862760034i</v>
      </c>
      <c r="AG429" t="e">
        <f t="shared" si="170"/>
        <v>#DIV/0!</v>
      </c>
      <c r="AH429" t="e">
        <f t="shared" si="171"/>
        <v>#DIV/0!</v>
      </c>
      <c r="AI429" t="e">
        <f t="shared" si="172"/>
        <v>#DIV/0!</v>
      </c>
      <c r="AJ429" t="e">
        <f t="shared" si="173"/>
        <v>#DIV/0!</v>
      </c>
      <c r="AK429"/>
      <c r="AL429"/>
      <c r="AM429"/>
      <c r="AN429"/>
    </row>
    <row r="430" spans="1:40" x14ac:dyDescent="0.3">
      <c r="A430"/>
      <c r="B430">
        <f t="shared" si="174"/>
        <v>29600</v>
      </c>
      <c r="C430" s="186" t="str">
        <f t="shared" si="142"/>
        <v>-0.0103255344973865+0.0303962810756686i</v>
      </c>
      <c r="D430" s="158" t="str">
        <f t="shared" si="143"/>
        <v>-2.26845057085303-0.508083548250355i</v>
      </c>
      <c r="E430" t="str">
        <f t="shared" si="144"/>
        <v>21418.5248756786-10635.8547531712i</v>
      </c>
      <c r="F430" t="str">
        <f t="shared" si="145"/>
        <v>0.285559322570399+0.0966680482387584i</v>
      </c>
      <c r="G430" t="str">
        <f t="shared" si="140"/>
        <v>0.285559322570399+0.0966680482387584i</v>
      </c>
      <c r="H430" t="str">
        <f t="shared" si="146"/>
        <v>0.716460178530967+1.84914570249087i</v>
      </c>
      <c r="I430" t="str">
        <f t="shared" si="147"/>
        <v>116.238928182822i</v>
      </c>
      <c r="J430" t="str">
        <f t="shared" si="141"/>
        <v>-2.34652545312662+24.78660306342i</v>
      </c>
      <c r="K430" t="str">
        <f t="shared" si="148"/>
        <v>4.64793099829956-0.440015453669886i</v>
      </c>
      <c r="L430" t="str">
        <f t="shared" si="149"/>
        <v>0.823089196132463-0.091825043717577i</v>
      </c>
      <c r="M430" t="str">
        <f t="shared" si="150"/>
        <v>5.47102019443202-0.531840497387463i</v>
      </c>
      <c r="N430" t="str">
        <f t="shared" si="151"/>
        <v>-0.37839493653803i</v>
      </c>
      <c r="O430" t="str">
        <f t="shared" si="152"/>
        <v>0.929258789987641-0.369429426590122i</v>
      </c>
      <c r="P430" t="str">
        <f t="shared" si="153"/>
        <v>0.070741210012359+0.369429426590122i</v>
      </c>
      <c r="Q430" t="str">
        <f t="shared" si="154"/>
        <v>-0.070741210012359+0.00896550994790801i</v>
      </c>
      <c r="R430" t="str">
        <f t="shared" si="155"/>
        <v>-0.332801517010658-5.26444432935904i</v>
      </c>
      <c r="S430" t="str">
        <f t="shared" si="156"/>
        <v>0.0415248215679595i</v>
      </c>
      <c r="T430" t="str">
        <f t="shared" si="157"/>
        <v>0.21860511143109-0.0138195236114138i</v>
      </c>
      <c r="U430" t="e">
        <f t="shared" si="158"/>
        <v>#DIV/0!</v>
      </c>
      <c r="V430" t="str">
        <f t="shared" si="159"/>
        <v>0.0000833333333333333-0.00896142697589504i</v>
      </c>
      <c r="W430" t="e">
        <f t="shared" si="160"/>
        <v>#DIV/0!</v>
      </c>
      <c r="X430" t="e">
        <f t="shared" si="161"/>
        <v>#DIV/0!</v>
      </c>
      <c r="Y430" t="str">
        <f t="shared" si="162"/>
        <v>0.00096+0.126467953862911i</v>
      </c>
      <c r="Z430" t="e">
        <f t="shared" si="163"/>
        <v>#DIV/0!</v>
      </c>
      <c r="AA430" t="e">
        <f t="shared" si="164"/>
        <v>#DIV/0!</v>
      </c>
      <c r="AB430" t="str">
        <f t="shared" si="165"/>
        <v>0.124743749934847-0.00788590525772922i</v>
      </c>
      <c r="AC430" t="str">
        <f t="shared" si="166"/>
        <v>1.6782815312481-0.109487724927741i</v>
      </c>
      <c r="AD430" t="str">
        <f t="shared" si="167"/>
        <v>0.0743185032152085+0.000149592648589928i</v>
      </c>
      <c r="AE430" t="e">
        <f t="shared" si="168"/>
        <v>#DIV/0!</v>
      </c>
      <c r="AF430" t="str">
        <f t="shared" si="169"/>
        <v>-2.984910749384-2.35722925074122i</v>
      </c>
      <c r="AG430" t="e">
        <f t="shared" si="170"/>
        <v>#DIV/0!</v>
      </c>
      <c r="AH430" t="e">
        <f t="shared" si="171"/>
        <v>#DIV/0!</v>
      </c>
      <c r="AI430" t="e">
        <f t="shared" si="172"/>
        <v>#DIV/0!</v>
      </c>
      <c r="AJ430" t="e">
        <f t="shared" si="173"/>
        <v>#DIV/0!</v>
      </c>
      <c r="AK430"/>
      <c r="AL430"/>
      <c r="AM430"/>
      <c r="AN430"/>
    </row>
    <row r="431" spans="1:40" x14ac:dyDescent="0.3">
      <c r="A431"/>
      <c r="B431">
        <f t="shared" si="174"/>
        <v>29700</v>
      </c>
      <c r="C431" s="186" t="str">
        <f t="shared" si="142"/>
        <v>-0.0103240763763805+0.0303031629644398i</v>
      </c>
      <c r="D431" s="158" t="str">
        <f t="shared" si="143"/>
        <v>-2.26910580838203-0.511210768591616i</v>
      </c>
      <c r="E431" t="str">
        <f t="shared" si="144"/>
        <v>21389.8881234738-10657.5184241935i</v>
      </c>
      <c r="F431" t="str">
        <f t="shared" si="145"/>
        <v>0.285646246456057+0.0969828284329114i</v>
      </c>
      <c r="G431" t="str">
        <f t="shared" si="140"/>
        <v>0.285646246456057+0.0969828284329114i</v>
      </c>
      <c r="H431" t="str">
        <f t="shared" si="146"/>
        <v>0.719112526167569+1.85428592802893i</v>
      </c>
      <c r="I431" t="str">
        <f t="shared" si="147"/>
        <v>116.631627264521i</v>
      </c>
      <c r="J431" t="str">
        <f t="shared" si="141"/>
        <v>-2.36917530696272+24.8703415872828i</v>
      </c>
      <c r="K431" t="str">
        <f t="shared" si="148"/>
        <v>4.64741312052241-0.44271753838823i</v>
      </c>
      <c r="L431" t="str">
        <f t="shared" si="149"/>
        <v>0.823020720086829-0.0921275983628937i</v>
      </c>
      <c r="M431" t="str">
        <f t="shared" si="150"/>
        <v>5.47043384060924-0.534845136751124i</v>
      </c>
      <c r="N431" t="str">
        <f t="shared" si="151"/>
        <v>-0.379673297810118i</v>
      </c>
      <c r="O431" t="str">
        <f t="shared" si="152"/>
        <v>0.92878576654379-0.370617052853299i</v>
      </c>
      <c r="P431" t="str">
        <f t="shared" si="153"/>
        <v>0.07121423345621+0.370617052853299i</v>
      </c>
      <c r="Q431" t="str">
        <f t="shared" si="154"/>
        <v>-0.07121423345621+0.009056244956819i</v>
      </c>
      <c r="R431" t="str">
        <f t="shared" si="155"/>
        <v>-0.332797907275564-5.24657690028287i</v>
      </c>
      <c r="S431" t="str">
        <f t="shared" si="156"/>
        <v>0.0416651081273106i</v>
      </c>
      <c r="T431" t="str">
        <f t="shared" si="157"/>
        <v>0.218599193848536-0.0138660607911791i</v>
      </c>
      <c r="U431" t="e">
        <f t="shared" si="158"/>
        <v>#DIV/0!</v>
      </c>
      <c r="V431" t="str">
        <f t="shared" si="159"/>
        <v>0.0000833333333333333-0.00893125382109403i</v>
      </c>
      <c r="W431" t="e">
        <f t="shared" si="160"/>
        <v>#DIV/0!</v>
      </c>
      <c r="X431" t="e">
        <f t="shared" si="161"/>
        <v>#DIV/0!</v>
      </c>
      <c r="Y431" t="str">
        <f t="shared" si="162"/>
        <v>0.00096+0.126895210463799i</v>
      </c>
      <c r="Z431" t="e">
        <f t="shared" si="163"/>
        <v>#DIV/0!</v>
      </c>
      <c r="AA431" t="e">
        <f t="shared" si="164"/>
        <v>#DIV/0!</v>
      </c>
      <c r="AB431" t="str">
        <f t="shared" si="165"/>
        <v>0.124740373154526-0.00791246100602491i</v>
      </c>
      <c r="AC431" t="str">
        <f t="shared" si="166"/>
        <v>1.67815201730594-0.110001376388078i</v>
      </c>
      <c r="AD431" t="str">
        <f t="shared" si="167"/>
        <v>0.0743217125188632+0.000156737687561431i</v>
      </c>
      <c r="AE431" t="e">
        <f t="shared" si="168"/>
        <v>#DIV/0!</v>
      </c>
      <c r="AF431" t="str">
        <f t="shared" si="169"/>
        <v>-2.9882183345496-2.36549669662055i</v>
      </c>
      <c r="AG431" t="e">
        <f t="shared" si="170"/>
        <v>#DIV/0!</v>
      </c>
      <c r="AH431" t="e">
        <f t="shared" si="171"/>
        <v>#DIV/0!</v>
      </c>
      <c r="AI431" t="e">
        <f t="shared" si="172"/>
        <v>#DIV/0!</v>
      </c>
      <c r="AJ431" t="e">
        <f t="shared" si="173"/>
        <v>#DIV/0!</v>
      </c>
      <c r="AK431"/>
      <c r="AL431"/>
      <c r="AM431"/>
      <c r="AN431"/>
    </row>
    <row r="432" spans="1:40" x14ac:dyDescent="0.3">
      <c r="A432"/>
      <c r="B432">
        <f t="shared" si="174"/>
        <v>29800</v>
      </c>
      <c r="C432" s="186" t="str">
        <f t="shared" si="142"/>
        <v>-0.0103226164031547+0.0302106985683967i</v>
      </c>
      <c r="D432" s="158" t="str">
        <f t="shared" si="143"/>
        <v>-2.26976311635773-0.51433208388819i</v>
      </c>
      <c r="E432" t="str">
        <f t="shared" si="144"/>
        <v>21361.2316485215-10679.0761526326i</v>
      </c>
      <c r="F432" t="str">
        <f t="shared" si="145"/>
        <v>0.285733442252201+0.0972974921190302i</v>
      </c>
      <c r="G432" t="str">
        <f t="shared" si="140"/>
        <v>0.285733442252201+0.0972974921190302i</v>
      </c>
      <c r="H432" t="str">
        <f t="shared" si="146"/>
        <v>0.721767681084742+1.8594189474262i</v>
      </c>
      <c r="I432" t="str">
        <f t="shared" si="147"/>
        <v>117.02432634622i</v>
      </c>
      <c r="J432" t="str">
        <f t="shared" si="141"/>
        <v>-2.39190155153689+24.9540801111458i</v>
      </c>
      <c r="K432" t="str">
        <f t="shared" si="148"/>
        <v>4.64689293577676-0.445414552385994i</v>
      </c>
      <c r="L432" t="str">
        <f t="shared" si="149"/>
        <v>0.822952024543653-0.0924300767384707i</v>
      </c>
      <c r="M432" t="str">
        <f t="shared" si="150"/>
        <v>5.46984496032041-0.537844629124465i</v>
      </c>
      <c r="N432" t="str">
        <f t="shared" si="151"/>
        <v>-0.380951659082206i</v>
      </c>
      <c r="O432" t="str">
        <f t="shared" si="152"/>
        <v>0.928311225271441-0.371804073451376i</v>
      </c>
      <c r="P432" t="str">
        <f t="shared" si="153"/>
        <v>0.0716887747285589+0.371804073451376i</v>
      </c>
      <c r="Q432" t="str">
        <f t="shared" si="154"/>
        <v>-0.0716887747285589+0.00914758563083001i</v>
      </c>
      <c r="R432" t="str">
        <f t="shared" si="155"/>
        <v>-0.332794285226357-5.2288289079044i</v>
      </c>
      <c r="S432" t="str">
        <f t="shared" si="156"/>
        <v>0.0418053946866619i</v>
      </c>
      <c r="T432" t="str">
        <f t="shared" si="157"/>
        <v>0.218593256243971-0.0139125964433534i</v>
      </c>
      <c r="U432" t="e">
        <f t="shared" si="158"/>
        <v>#DIV/0!</v>
      </c>
      <c r="V432" t="str">
        <f t="shared" si="159"/>
        <v>0.0000833333333333333-0.00890128317068766i</v>
      </c>
      <c r="W432" t="e">
        <f t="shared" si="160"/>
        <v>#DIV/0!</v>
      </c>
      <c r="X432" t="e">
        <f t="shared" si="161"/>
        <v>#DIV/0!</v>
      </c>
      <c r="Y432" t="str">
        <f t="shared" si="162"/>
        <v>0.00096+0.127322467064687i</v>
      </c>
      <c r="Z432" t="e">
        <f t="shared" si="163"/>
        <v>#DIV/0!</v>
      </c>
      <c r="AA432" t="e">
        <f t="shared" si="164"/>
        <v>#DIV/0!</v>
      </c>
      <c r="AB432" t="str">
        <f t="shared" si="165"/>
        <v>0.124736984948943-0.00793901588262355i</v>
      </c>
      <c r="AC432" t="str">
        <f t="shared" si="166"/>
        <v>1.67802201143554-0.11051430342344i</v>
      </c>
      <c r="AD432" t="str">
        <f t="shared" si="167"/>
        <v>0.074324934812191+0.000163855130185753i</v>
      </c>
      <c r="AE432" t="e">
        <f t="shared" si="168"/>
        <v>#DIV/0!</v>
      </c>
      <c r="AF432" t="str">
        <f t="shared" si="169"/>
        <v>-2.99153079744247-2.37375103131439i</v>
      </c>
      <c r="AG432" t="e">
        <f t="shared" si="170"/>
        <v>#DIV/0!</v>
      </c>
      <c r="AH432" t="e">
        <f t="shared" si="171"/>
        <v>#DIV/0!</v>
      </c>
      <c r="AI432" t="e">
        <f t="shared" si="172"/>
        <v>#DIV/0!</v>
      </c>
      <c r="AJ432" t="e">
        <f t="shared" si="173"/>
        <v>#DIV/0!</v>
      </c>
      <c r="AK432"/>
      <c r="AL432"/>
      <c r="AM432"/>
      <c r="AN432"/>
    </row>
    <row r="433" spans="1:40" x14ac:dyDescent="0.3">
      <c r="A433"/>
      <c r="B433">
        <f t="shared" si="174"/>
        <v>29900</v>
      </c>
      <c r="C433" s="186" t="str">
        <f t="shared" si="142"/>
        <v>-0.0103211545530981+0.0301188813067425i</v>
      </c>
      <c r="D433" s="158" t="str">
        <f t="shared" si="143"/>
        <v>-2.27042249300543-0.517447541950854i</v>
      </c>
      <c r="E433" t="str">
        <f t="shared" si="144"/>
        <v>21332.5559166075-10700.5280728679i</v>
      </c>
      <c r="F433" t="str">
        <f t="shared" si="145"/>
        <v>0.285820909751958+0.097612038952506i</v>
      </c>
      <c r="G433" t="str">
        <f t="shared" si="140"/>
        <v>0.285820909751958+0.097612038952506i</v>
      </c>
      <c r="H433" t="str">
        <f t="shared" si="146"/>
        <v>0.724425618171105+1.86454477831882i</v>
      </c>
      <c r="I433" t="str">
        <f t="shared" si="147"/>
        <v>117.417025427919i</v>
      </c>
      <c r="J433" t="str">
        <f t="shared" si="141"/>
        <v>-2.41470418684913+25.0378186350087i</v>
      </c>
      <c r="K433" t="str">
        <f t="shared" si="148"/>
        <v>4.64637045241204-0.448106536302001i</v>
      </c>
      <c r="L433" t="str">
        <f t="shared" si="149"/>
        <v>0.82288310961571-0.0927324786088329i</v>
      </c>
      <c r="M433" t="str">
        <f t="shared" si="150"/>
        <v>5.46925356202775-0.540839014910834i</v>
      </c>
      <c r="N433" t="str">
        <f t="shared" si="151"/>
        <v>-0.382230020354294i</v>
      </c>
      <c r="O433" t="str">
        <f t="shared" si="152"/>
        <v>0.927835166946093-0.372990486444515i</v>
      </c>
      <c r="P433" t="str">
        <f t="shared" si="153"/>
        <v>0.072164833053907+0.372990486444515i</v>
      </c>
      <c r="Q433" t="str">
        <f t="shared" si="154"/>
        <v>-0.072164833053907+0.009239533909779i</v>
      </c>
      <c r="R433" t="str">
        <f t="shared" si="155"/>
        <v>-0.332790650861606-5.2111991538467i</v>
      </c>
      <c r="S433" t="str">
        <f t="shared" si="156"/>
        <v>0.0419456812460132i</v>
      </c>
      <c r="T433" t="str">
        <f t="shared" si="157"/>
        <v>0.218587298616747-0.0139591305626942i</v>
      </c>
      <c r="U433" t="e">
        <f t="shared" si="158"/>
        <v>#DIV/0!</v>
      </c>
      <c r="V433" t="str">
        <f t="shared" si="159"/>
        <v>0.0000833333333333333-0.00887151299285925i</v>
      </c>
      <c r="W433" t="e">
        <f t="shared" si="160"/>
        <v>#DIV/0!</v>
      </c>
      <c r="X433" t="e">
        <f t="shared" si="161"/>
        <v>#DIV/0!</v>
      </c>
      <c r="Y433" t="str">
        <f t="shared" si="162"/>
        <v>0.00096+0.127749723665575i</v>
      </c>
      <c r="Z433" t="e">
        <f t="shared" si="163"/>
        <v>#DIV/0!</v>
      </c>
      <c r="AA433" t="e">
        <f t="shared" si="164"/>
        <v>#DIV/0!</v>
      </c>
      <c r="AB433" t="str">
        <f t="shared" si="165"/>
        <v>0.124733585317727-0.0079655698845336i</v>
      </c>
      <c r="AC433" t="str">
        <f t="shared" si="166"/>
        <v>1.67789151483392-0.111026510874102i</v>
      </c>
      <c r="AD433" t="str">
        <f t="shared" si="167"/>
        <v>0.0743281700671553+0.000170945198270406i</v>
      </c>
      <c r="AE433" t="e">
        <f t="shared" si="168"/>
        <v>#DIV/0!</v>
      </c>
      <c r="AF433" t="str">
        <f t="shared" si="169"/>
        <v>-2.99484811117654-2.38199232026967i</v>
      </c>
      <c r="AG433" t="e">
        <f t="shared" si="170"/>
        <v>#DIV/0!</v>
      </c>
      <c r="AH433" t="e">
        <f t="shared" si="171"/>
        <v>#DIV/0!</v>
      </c>
      <c r="AI433" t="e">
        <f t="shared" si="172"/>
        <v>#DIV/0!</v>
      </c>
      <c r="AJ433" t="e">
        <f t="shared" si="173"/>
        <v>#DIV/0!</v>
      </c>
      <c r="AK433"/>
      <c r="AL433"/>
      <c r="AM433"/>
      <c r="AN433"/>
    </row>
    <row r="434" spans="1:40" x14ac:dyDescent="0.3">
      <c r="A434"/>
      <c r="B434">
        <f t="shared" si="174"/>
        <v>30000</v>
      </c>
      <c r="C434" s="186" t="str">
        <f t="shared" si="142"/>
        <v>-0.0103196908020673+0.0300277046863641i</v>
      </c>
      <c r="D434" s="158" t="str">
        <f t="shared" si="143"/>
        <v>-2.27108393654966-0.520557189921652i</v>
      </c>
      <c r="E434" t="str">
        <f t="shared" si="144"/>
        <v>21303.8613915427-10721.8743214107i</v>
      </c>
      <c r="F434" t="str">
        <f t="shared" si="145"/>
        <v>0.285908648747888+0.0979264685891883i</v>
      </c>
      <c r="G434" t="str">
        <f t="shared" si="140"/>
        <v>0.285908648747888+0.0979264685891883i</v>
      </c>
      <c r="H434" t="str">
        <f t="shared" si="146"/>
        <v>0.727086312540555+1.86966343839179i</v>
      </c>
      <c r="I434" t="str">
        <f t="shared" si="147"/>
        <v>117.809724509617i</v>
      </c>
      <c r="J434" t="str">
        <f t="shared" si="141"/>
        <v>-2.43758321289942+25.1215571588715i</v>
      </c>
      <c r="K434" t="str">
        <f t="shared" si="148"/>
        <v>4.64584567866551-0.450793530210652i</v>
      </c>
      <c r="L434" t="str">
        <f t="shared" si="149"/>
        <v>0.822813975416103-0.0930348037387126i</v>
      </c>
      <c r="M434" t="str">
        <f t="shared" si="150"/>
        <v>5.46865965408161-0.543828333949365i</v>
      </c>
      <c r="N434" t="str">
        <f t="shared" si="151"/>
        <v>-0.383508381626382i</v>
      </c>
      <c r="O434" t="str">
        <f t="shared" si="152"/>
        <v>0.927357592345724-0.374176289893871i</v>
      </c>
      <c r="P434" t="str">
        <f t="shared" si="153"/>
        <v>0.072642407654276+0.374176289893871i</v>
      </c>
      <c r="Q434" t="str">
        <f t="shared" si="154"/>
        <v>-0.072642407654276+0.00933209173251104i</v>
      </c>
      <c r="R434" t="str">
        <f t="shared" si="155"/>
        <v>-0.332787004179864-5.1936864557112i</v>
      </c>
      <c r="S434" t="str">
        <f t="shared" si="156"/>
        <v>0.0420859678053643i</v>
      </c>
      <c r="T434" t="str">
        <f t="shared" si="157"/>
        <v>0.218581320966218-0.0140056631439574i</v>
      </c>
      <c r="U434" t="e">
        <f t="shared" si="158"/>
        <v>#DIV/0!</v>
      </c>
      <c r="V434" t="str">
        <f t="shared" si="159"/>
        <v>0.0000833333333333333-0.00884194128288304i</v>
      </c>
      <c r="W434" t="e">
        <f t="shared" si="160"/>
        <v>#DIV/0!</v>
      </c>
      <c r="X434" t="e">
        <f t="shared" si="161"/>
        <v>#DIV/0!</v>
      </c>
      <c r="Y434" t="str">
        <f t="shared" si="162"/>
        <v>0.00096+0.128176980266464i</v>
      </c>
      <c r="Z434" t="e">
        <f t="shared" si="163"/>
        <v>#DIV/0!</v>
      </c>
      <c r="AA434" t="e">
        <f t="shared" si="164"/>
        <v>#DIV/0!</v>
      </c>
      <c r="AB434" t="str">
        <f t="shared" si="165"/>
        <v>0.124730174260511-0.00799212300876258i</v>
      </c>
      <c r="AC434" t="str">
        <f t="shared" si="166"/>
        <v>1.67776052868445-0.111538003509785i</v>
      </c>
      <c r="AD434" t="str">
        <f t="shared" si="167"/>
        <v>0.0743314182561229+0.000178008110496157i</v>
      </c>
      <c r="AE434" t="e">
        <f t="shared" si="168"/>
        <v>#DIV/0!</v>
      </c>
      <c r="AF434" t="str">
        <f t="shared" si="169"/>
        <v>-2.99817024909022-2.39022062831344i</v>
      </c>
      <c r="AG434" t="e">
        <f t="shared" si="170"/>
        <v>#DIV/0!</v>
      </c>
      <c r="AH434" t="e">
        <f t="shared" si="171"/>
        <v>#DIV/0!</v>
      </c>
      <c r="AI434" t="e">
        <f t="shared" si="172"/>
        <v>#DIV/0!</v>
      </c>
      <c r="AJ434" t="e">
        <f t="shared" si="173"/>
        <v>#DIV/0!</v>
      </c>
      <c r="AK434"/>
      <c r="AL434"/>
      <c r="AM434"/>
      <c r="AN434"/>
    </row>
    <row r="435" spans="1:40" x14ac:dyDescent="0.3">
      <c r="A435"/>
      <c r="B435">
        <f t="shared" si="174"/>
        <v>30100</v>
      </c>
      <c r="C435" s="186" t="str">
        <f t="shared" si="142"/>
        <v>-0.0103182251263764+0.0299371623003756i</v>
      </c>
      <c r="D435" s="158" t="str">
        <f t="shared" si="143"/>
        <v>-2.27174744521409-0.523661074285041i</v>
      </c>
      <c r="E435" t="str">
        <f t="shared" si="144"/>
        <v>21275.1485351561-10743.1150368836i</v>
      </c>
      <c r="F435" t="str">
        <f t="shared" si="145"/>
        <v>0.285996659031984+0.0982407806853809i</v>
      </c>
      <c r="G435" t="str">
        <f t="shared" si="140"/>
        <v>0.285996659031984+0.0982407806853809i</v>
      </c>
      <c r="H435" t="str">
        <f t="shared" si="146"/>
        <v>0.729749739531393+1.87477494537701i</v>
      </c>
      <c r="I435" t="str">
        <f t="shared" si="147"/>
        <v>118.202423591316i</v>
      </c>
      <c r="J435" t="str">
        <f t="shared" si="141"/>
        <v>-2.46053862968778+25.2052956827345i</v>
      </c>
      <c r="K435" t="str">
        <f t="shared" si="148"/>
        <v>4.64531862266469-0.453475573631297i</v>
      </c>
      <c r="L435" t="str">
        <f t="shared" si="149"/>
        <v>0.82274462205827-0.0933370518930503i</v>
      </c>
      <c r="M435" t="str">
        <f t="shared" si="150"/>
        <v>5.46806324472296-0.546812625524347i</v>
      </c>
      <c r="N435" t="str">
        <f t="shared" si="151"/>
        <v>-0.38478674289847i</v>
      </c>
      <c r="O435" t="str">
        <f t="shared" si="152"/>
        <v>0.92687850225079-0.375361481861595i</v>
      </c>
      <c r="P435" t="str">
        <f t="shared" si="153"/>
        <v>0.07312149774921+0.375361481861595i</v>
      </c>
      <c r="Q435" t="str">
        <f t="shared" si="154"/>
        <v>-0.07312149774921+0.00942526103687497i</v>
      </c>
      <c r="R435" t="str">
        <f t="shared" si="155"/>
        <v>-0.332783345179694-5.17628964681221i</v>
      </c>
      <c r="S435" t="str">
        <f t="shared" si="156"/>
        <v>0.0422262543647156i</v>
      </c>
      <c r="T435" t="str">
        <f t="shared" si="157"/>
        <v>0.218575323291736-0.0140521941818987i</v>
      </c>
      <c r="U435" t="e">
        <f t="shared" si="158"/>
        <v>#DIV/0!</v>
      </c>
      <c r="V435" t="str">
        <f t="shared" si="159"/>
        <v>0.0000833333333333333-0.00881256606267419i</v>
      </c>
      <c r="W435" t="e">
        <f t="shared" si="160"/>
        <v>#DIV/0!</v>
      </c>
      <c r="X435" t="e">
        <f t="shared" si="161"/>
        <v>#DIV/0!</v>
      </c>
      <c r="Y435" t="str">
        <f t="shared" si="162"/>
        <v>0.00096+0.128604236867352i</v>
      </c>
      <c r="Z435" t="e">
        <f t="shared" si="163"/>
        <v>#DIV/0!</v>
      </c>
      <c r="AA435" t="e">
        <f t="shared" si="164"/>
        <v>#DIV/0!</v>
      </c>
      <c r="AB435" t="str">
        <f t="shared" si="165"/>
        <v>0.124726751776925-0.00801867525231791i</v>
      </c>
      <c r="AC435" t="str">
        <f t="shared" si="166"/>
        <v>1.67762905415714-0.112048786030833i</v>
      </c>
      <c r="AD435" t="str">
        <f t="shared" si="167"/>
        <v>0.0743346793518523+0.00018504408246812i</v>
      </c>
      <c r="AE435" t="e">
        <f t="shared" si="168"/>
        <v>#DIV/0!</v>
      </c>
      <c r="AF435" t="str">
        <f t="shared" si="169"/>
        <v>-3.00149718474548-2.39843601966205i</v>
      </c>
      <c r="AG435" t="e">
        <f t="shared" si="170"/>
        <v>#DIV/0!</v>
      </c>
      <c r="AH435" t="e">
        <f t="shared" si="171"/>
        <v>#DIV/0!</v>
      </c>
      <c r="AI435" t="e">
        <f t="shared" si="172"/>
        <v>#DIV/0!</v>
      </c>
      <c r="AJ435" t="e">
        <f t="shared" si="173"/>
        <v>#DIV/0!</v>
      </c>
      <c r="AK435"/>
      <c r="AL435"/>
      <c r="AM435"/>
      <c r="AN435"/>
    </row>
    <row r="436" spans="1:40" x14ac:dyDescent="0.3">
      <c r="A436"/>
      <c r="B436">
        <f t="shared" si="174"/>
        <v>30200</v>
      </c>
      <c r="C436" s="186" t="str">
        <f t="shared" si="142"/>
        <v>-0.0103167575027894+0.0298472478266919i</v>
      </c>
      <c r="D436" s="158" t="str">
        <f t="shared" si="143"/>
        <v>-2.27241301722157-0.526759240878867i</v>
      </c>
      <c r="E436" t="str">
        <f t="shared" si="144"/>
        <v>21246.4178072867-10764.2503600003i</v>
      </c>
      <c r="F436" t="str">
        <f t="shared" si="145"/>
        <v>0.286084940395676+0.0985549748978484i</v>
      </c>
      <c r="G436" t="str">
        <f t="shared" si="140"/>
        <v>0.286084940395676+0.0985549748978484i</v>
      </c>
      <c r="H436" t="str">
        <f t="shared" si="146"/>
        <v>0.732415874705441+1.87987931705129i</v>
      </c>
      <c r="I436" t="str">
        <f t="shared" si="147"/>
        <v>118.595122673015i</v>
      </c>
      <c r="J436" t="str">
        <f t="shared" si="141"/>
        <v>-2.48357043721421+25.2890342065973i</v>
      </c>
      <c r="K436" t="str">
        <f t="shared" si="148"/>
        <v>4.64478929242952-0.456152705537394i</v>
      </c>
      <c r="L436" t="str">
        <f t="shared" si="149"/>
        <v>0.822675049655977-0.0936392228369961i</v>
      </c>
      <c r="M436" t="str">
        <f t="shared" si="150"/>
        <v>5.4674643420855-0.54979192837439i</v>
      </c>
      <c r="N436" t="str">
        <f t="shared" si="151"/>
        <v>-0.386065104170558i</v>
      </c>
      <c r="O436" t="str">
        <f t="shared" si="152"/>
        <v>0.926397897444223-0.376546060410838i</v>
      </c>
      <c r="P436" t="str">
        <f t="shared" si="153"/>
        <v>0.073602102555777+0.376546060410838i</v>
      </c>
      <c r="Q436" t="str">
        <f t="shared" si="154"/>
        <v>-0.073602102555777+0.00951904375972001i</v>
      </c>
      <c r="R436" t="str">
        <f t="shared" si="155"/>
        <v>-0.332779673859685-5.15900757591673i</v>
      </c>
      <c r="S436" t="str">
        <f t="shared" si="156"/>
        <v>0.0423665409240667i</v>
      </c>
      <c r="T436" t="str">
        <f t="shared" si="157"/>
        <v>0.218569305592646-0.0140987236712739i</v>
      </c>
      <c r="U436" t="e">
        <f t="shared" si="158"/>
        <v>#DIV/0!</v>
      </c>
      <c r="V436" t="str">
        <f t="shared" si="159"/>
        <v>0.0000833333333333333-0.00878338538034743i</v>
      </c>
      <c r="W436" t="e">
        <f t="shared" si="160"/>
        <v>#DIV/0!</v>
      </c>
      <c r="X436" t="e">
        <f t="shared" si="161"/>
        <v>#DIV/0!</v>
      </c>
      <c r="Y436" t="str">
        <f t="shared" si="162"/>
        <v>0.00096+0.12903149346824i</v>
      </c>
      <c r="Z436" t="e">
        <f t="shared" si="163"/>
        <v>#DIV/0!</v>
      </c>
      <c r="AA436" t="e">
        <f t="shared" si="164"/>
        <v>#DIV/0!</v>
      </c>
      <c r="AB436" t="str">
        <f t="shared" si="165"/>
        <v>0.124723317866594-0.00804522661220707i</v>
      </c>
      <c r="AC436" t="str">
        <f t="shared" si="166"/>
        <v>1.67749709240886-0.112558863069366i</v>
      </c>
      <c r="AD436" t="str">
        <f t="shared" si="167"/>
        <v>0.0743379533274867+0.000192053326766603i</v>
      </c>
      <c r="AE436" t="e">
        <f t="shared" si="168"/>
        <v>#DIV/0!</v>
      </c>
      <c r="AF436" t="str">
        <f t="shared" si="169"/>
        <v>-3.00482889192701-2.40663855793016i</v>
      </c>
      <c r="AG436" t="e">
        <f t="shared" si="170"/>
        <v>#DIV/0!</v>
      </c>
      <c r="AH436" t="e">
        <f t="shared" si="171"/>
        <v>#DIV/0!</v>
      </c>
      <c r="AI436" t="e">
        <f t="shared" si="172"/>
        <v>#DIV/0!</v>
      </c>
      <c r="AJ436" t="e">
        <f t="shared" si="173"/>
        <v>#DIV/0!</v>
      </c>
      <c r="AK436"/>
      <c r="AL436"/>
      <c r="AM436"/>
      <c r="AN436"/>
    </row>
    <row r="437" spans="1:40" x14ac:dyDescent="0.3">
      <c r="A437"/>
      <c r="B437">
        <f t="shared" si="174"/>
        <v>30300</v>
      </c>
      <c r="C437" s="186" t="str">
        <f t="shared" si="142"/>
        <v>-0.0103152879085101+0.0297579550266277i</v>
      </c>
      <c r="D437" s="158" t="str">
        <f t="shared" si="143"/>
        <v>-2.27308065079393-0.529851734905091i</v>
      </c>
      <c r="E437" t="str">
        <f t="shared" si="144"/>
        <v>21217.6696657769-10785.2804335452i</v>
      </c>
      <c r="F437" t="str">
        <f t="shared" si="145"/>
        <v>0.286173492629828+0.0988690508838135i</v>
      </c>
      <c r="G437" t="str">
        <f t="shared" si="140"/>
        <v>0.286173492629828+0.0988690508838135i</v>
      </c>
      <c r="H437" t="str">
        <f t="shared" si="146"/>
        <v>0.73508469384706+1.8849765712343i</v>
      </c>
      <c r="I437" t="str">
        <f t="shared" si="147"/>
        <v>118.987821754713i</v>
      </c>
      <c r="J437" t="str">
        <f t="shared" si="141"/>
        <v>-2.5066786354787+25.3727727304603i</v>
      </c>
      <c r="K437" t="str">
        <f t="shared" si="148"/>
        <v>4.64425769587446-0.458824964365447i</v>
      </c>
      <c r="L437" t="str">
        <f t="shared" si="149"/>
        <v>0.822605258323321-0.0939413163359065i</v>
      </c>
      <c r="M437" t="str">
        <f t="shared" si="150"/>
        <v>5.46686295419778-0.552766280701353i</v>
      </c>
      <c r="N437" t="str">
        <f t="shared" si="151"/>
        <v>-0.387343465442646i</v>
      </c>
      <c r="O437" t="str">
        <f t="shared" si="152"/>
        <v>0.925915778711432-0.377730023605753i</v>
      </c>
      <c r="P437" t="str">
        <f t="shared" si="153"/>
        <v>0.074084221288568+0.377730023605753i</v>
      </c>
      <c r="Q437" t="str">
        <f t="shared" si="154"/>
        <v>-0.074084221288568+0.009613441836893i</v>
      </c>
      <c r="R437" t="str">
        <f t="shared" si="155"/>
        <v>-0.332775990218389-5.14183910698962i</v>
      </c>
      <c r="S437" t="str">
        <f t="shared" si="156"/>
        <v>0.0425068274834179i</v>
      </c>
      <c r="T437" t="str">
        <f t="shared" si="157"/>
        <v>0.218563267868299-0.0141452516068366i</v>
      </c>
      <c r="U437" t="e">
        <f t="shared" si="158"/>
        <v>#DIV/0!</v>
      </c>
      <c r="V437" t="str">
        <f t="shared" si="159"/>
        <v>0.0000833333333333333-0.00875439730978521i</v>
      </c>
      <c r="W437" t="e">
        <f t="shared" si="160"/>
        <v>#DIV/0!</v>
      </c>
      <c r="X437" t="e">
        <f t="shared" si="161"/>
        <v>#DIV/0!</v>
      </c>
      <c r="Y437" t="str">
        <f t="shared" si="162"/>
        <v>0.00096+0.129458750069128i</v>
      </c>
      <c r="Z437" t="e">
        <f t="shared" si="163"/>
        <v>#DIV/0!</v>
      </c>
      <c r="AA437" t="e">
        <f t="shared" si="164"/>
        <v>#DIV/0!</v>
      </c>
      <c r="AB437" t="str">
        <f t="shared" si="165"/>
        <v>0.124719872529149-0.00807177708543627i</v>
      </c>
      <c r="AC437" t="str">
        <f t="shared" si="166"/>
        <v>1.67736464458371-0.113068239190399i</v>
      </c>
      <c r="AD437" t="str">
        <f t="shared" si="167"/>
        <v>0.0743412401565485+0.000199036052997353i</v>
      </c>
      <c r="AE437" t="e">
        <f t="shared" si="168"/>
        <v>#DIV/0!</v>
      </c>
      <c r="AF437" t="str">
        <f t="shared" si="169"/>
        <v>-3.00816534464099-2.41482830613939i</v>
      </c>
      <c r="AG437" t="e">
        <f t="shared" si="170"/>
        <v>#DIV/0!</v>
      </c>
      <c r="AH437" t="e">
        <f t="shared" si="171"/>
        <v>#DIV/0!</v>
      </c>
      <c r="AI437" t="e">
        <f t="shared" si="172"/>
        <v>#DIV/0!</v>
      </c>
      <c r="AJ437" t="e">
        <f t="shared" si="173"/>
        <v>#DIV/0!</v>
      </c>
      <c r="AK437"/>
      <c r="AL437"/>
      <c r="AM437"/>
      <c r="AN437"/>
    </row>
    <row r="438" spans="1:40" x14ac:dyDescent="0.3">
      <c r="A438"/>
      <c r="B438">
        <f t="shared" si="174"/>
        <v>30400</v>
      </c>
      <c r="C438" s="186" t="str">
        <f t="shared" si="142"/>
        <v>-0.0103138163211745+0.0296692777435271i</v>
      </c>
      <c r="D438" s="158" t="str">
        <f t="shared" si="143"/>
        <v>-2.27375034415202-0.532938600940318i</v>
      </c>
      <c r="E438" t="str">
        <f t="shared" si="144"/>
        <v>21188.9045664654-10806.2054023532i</v>
      </c>
      <c r="F438" t="str">
        <f t="shared" si="145"/>
        <v>0.28626231552474+0.0991830083009599i</v>
      </c>
      <c r="G438" t="str">
        <f t="shared" si="140"/>
        <v>0.28626231552474+0.0991830083009599i</v>
      </c>
      <c r="H438" t="str">
        <f t="shared" si="146"/>
        <v>0.737756172962276+1.89006672578672i</v>
      </c>
      <c r="I438" t="str">
        <f t="shared" si="147"/>
        <v>119.380520836412i</v>
      </c>
      <c r="J438" t="str">
        <f t="shared" si="141"/>
        <v>-2.52986322448126+25.4565112543232i</v>
      </c>
      <c r="K438" t="str">
        <f t="shared" si="148"/>
        <v>4.64372384081093-0.461492388023882i</v>
      </c>
      <c r="L438" t="str">
        <f t="shared" si="149"/>
        <v>0.82253524817473-0.0942433321553505i</v>
      </c>
      <c r="M438" t="str">
        <f t="shared" si="150"/>
        <v>5.46625908898566-0.555735720179232i</v>
      </c>
      <c r="N438" t="str">
        <f t="shared" si="151"/>
        <v>-0.388621826714734i</v>
      </c>
      <c r="O438" t="str">
        <f t="shared" si="152"/>
        <v>0.925432146840298-0.378913369511498i</v>
      </c>
      <c r="P438" t="str">
        <f t="shared" si="153"/>
        <v>0.074567853159702+0.378913369511498i</v>
      </c>
      <c r="Q438" t="str">
        <f t="shared" si="154"/>
        <v>-0.074567853159702+0.00970845720323599i</v>
      </c>
      <c r="R438" t="str">
        <f t="shared" si="155"/>
        <v>-0.33277229425433-5.12478311894337i</v>
      </c>
      <c r="S438" t="str">
        <f t="shared" si="156"/>
        <v>0.0426471140427692i</v>
      </c>
      <c r="T438" t="str">
        <f t="shared" si="157"/>
        <v>0.218557210118036-0.0141917779833384i</v>
      </c>
      <c r="U438" t="e">
        <f t="shared" si="158"/>
        <v>#DIV/0!</v>
      </c>
      <c r="V438" t="str">
        <f t="shared" si="159"/>
        <v>0.0000833333333333333-0.00872559995021353i</v>
      </c>
      <c r="W438" t="e">
        <f t="shared" si="160"/>
        <v>#DIV/0!</v>
      </c>
      <c r="X438" t="e">
        <f t="shared" si="161"/>
        <v>#DIV/0!</v>
      </c>
      <c r="Y438" t="str">
        <f t="shared" si="162"/>
        <v>0.00096+0.129886006670016i</v>
      </c>
      <c r="Z438" t="e">
        <f t="shared" si="163"/>
        <v>#DIV/0!</v>
      </c>
      <c r="AA438" t="e">
        <f t="shared" si="164"/>
        <v>#DIV/0!</v>
      </c>
      <c r="AB438" t="str">
        <f t="shared" si="165"/>
        <v>0.124716415764214-0.0080983266690106i</v>
      </c>
      <c r="AC438" t="str">
        <f t="shared" si="166"/>
        <v>1.6772317118132-0.113576918892952i</v>
      </c>
      <c r="AD438" t="str">
        <f t="shared" si="167"/>
        <v>0.0743445398129278+0.000205992467840142i</v>
      </c>
      <c r="AE438" t="e">
        <f t="shared" si="168"/>
        <v>#DIV/0!</v>
      </c>
      <c r="AF438" t="str">
        <f t="shared" si="169"/>
        <v>-3.0115065171143-2.42300532672704i</v>
      </c>
      <c r="AG438" t="e">
        <f t="shared" si="170"/>
        <v>#DIV/0!</v>
      </c>
      <c r="AH438" t="e">
        <f t="shared" si="171"/>
        <v>#DIV/0!</v>
      </c>
      <c r="AI438" t="e">
        <f t="shared" si="172"/>
        <v>#DIV/0!</v>
      </c>
      <c r="AJ438" t="e">
        <f t="shared" si="173"/>
        <v>#DIV/0!</v>
      </c>
      <c r="AK438"/>
      <c r="AL438"/>
      <c r="AM438"/>
      <c r="AN438"/>
    </row>
    <row r="439" spans="1:40" x14ac:dyDescent="0.3">
      <c r="A439"/>
      <c r="B439">
        <f t="shared" si="174"/>
        <v>30500</v>
      </c>
      <c r="C439" s="186" t="str">
        <f t="shared" si="142"/>
        <v>-0.0103123427188424+0.0295812099014194i</v>
      </c>
      <c r="D439" s="158" t="str">
        <f t="shared" si="143"/>
        <v>-2.27442209551564-0.536019882946115i</v>
      </c>
      <c r="E439" t="str">
        <f t="shared" si="144"/>
        <v>21160.1229631798-10827.0254132892i</v>
      </c>
      <c r="F439" t="str">
        <f t="shared" si="145"/>
        <v>0.286351408870154+0.0994968468074344i</v>
      </c>
      <c r="G439" t="str">
        <f t="shared" si="140"/>
        <v>0.286351408870154+0.0994968468074344i</v>
      </c>
      <c r="H439" t="str">
        <f t="shared" si="146"/>
        <v>0.740430288277832+1.89514979860821i</v>
      </c>
      <c r="I439" t="str">
        <f t="shared" si="147"/>
        <v>119.773219918111i</v>
      </c>
      <c r="J439" t="str">
        <f t="shared" si="141"/>
        <v>-2.55312420422188+25.5402497781861i</v>
      </c>
      <c r="K439" t="str">
        <f t="shared" si="148"/>
        <v>4.64318773494901-0.464155013901607i</v>
      </c>
      <c r="L439" t="str">
        <f t="shared" si="149"/>
        <v>0.822465019324958-0.0945452700611067i</v>
      </c>
      <c r="M439" t="str">
        <f t="shared" si="150"/>
        <v>5.46565275427397-0.558700283962714i</v>
      </c>
      <c r="N439" t="str">
        <f t="shared" si="151"/>
        <v>-0.389900187986822i</v>
      </c>
      <c r="O439" t="str">
        <f t="shared" si="152"/>
        <v>0.924947002621176-0.380096096194242i</v>
      </c>
      <c r="P439" t="str">
        <f t="shared" si="153"/>
        <v>0.075052997378824+0.380096096194242i</v>
      </c>
      <c r="Q439" t="str">
        <f t="shared" si="154"/>
        <v>-0.075052997378824+0.00980409179258002i</v>
      </c>
      <c r="R439" t="str">
        <f t="shared" si="155"/>
        <v>-0.332768585966159-5.10783850539332i</v>
      </c>
      <c r="S439" t="str">
        <f t="shared" si="156"/>
        <v>0.0427874006021203i</v>
      </c>
      <c r="T439" t="str">
        <f t="shared" si="157"/>
        <v>0.218551132341199-0.0142383027955352i</v>
      </c>
      <c r="U439" t="e">
        <f t="shared" si="158"/>
        <v>#DIV/0!</v>
      </c>
      <c r="V439" t="str">
        <f t="shared" si="159"/>
        <v>0.0000833333333333333-0.00869699142578666i</v>
      </c>
      <c r="W439" t="e">
        <f t="shared" si="160"/>
        <v>#DIV/0!</v>
      </c>
      <c r="X439" t="e">
        <f t="shared" si="161"/>
        <v>#DIV/0!</v>
      </c>
      <c r="Y439" t="str">
        <f t="shared" si="162"/>
        <v>0.00096+0.130313263270905i</v>
      </c>
      <c r="Z439" t="e">
        <f t="shared" si="163"/>
        <v>#DIV/0!</v>
      </c>
      <c r="AA439" t="e">
        <f t="shared" si="164"/>
        <v>#DIV/0!</v>
      </c>
      <c r="AB439" t="str">
        <f t="shared" si="165"/>
        <v>0.124712947571412-0.00812487535993759i</v>
      </c>
      <c r="AC439" t="str">
        <f t="shared" si="166"/>
        <v>1.67709829521655-0.114084906611151i</v>
      </c>
      <c r="AD439" t="str">
        <f t="shared" si="167"/>
        <v>0.0743478522708771+0.000212922775095282i</v>
      </c>
      <c r="AE439" t="e">
        <f t="shared" si="168"/>
        <v>#DIV/0!</v>
      </c>
      <c r="AF439" t="str">
        <f t="shared" si="169"/>
        <v>-3.01485238379347-2.43116968155433i</v>
      </c>
      <c r="AG439" t="e">
        <f t="shared" si="170"/>
        <v>#DIV/0!</v>
      </c>
      <c r="AH439" t="e">
        <f t="shared" si="171"/>
        <v>#DIV/0!</v>
      </c>
      <c r="AI439" t="e">
        <f t="shared" si="172"/>
        <v>#DIV/0!</v>
      </c>
      <c r="AJ439" t="e">
        <f t="shared" si="173"/>
        <v>#DIV/0!</v>
      </c>
      <c r="AK439"/>
      <c r="AL439"/>
      <c r="AM439"/>
      <c r="AN439"/>
    </row>
    <row r="440" spans="1:40" x14ac:dyDescent="0.3">
      <c r="A440"/>
      <c r="B440">
        <f t="shared" si="174"/>
        <v>30600</v>
      </c>
      <c r="C440" s="186" t="str">
        <f t="shared" si="142"/>
        <v>-0.0103108670799886+0.0294937455036993i</v>
      </c>
      <c r="D440" s="158" t="str">
        <f t="shared" si="143"/>
        <v>-2.27509590310348-0.539095624279109i</v>
      </c>
      <c r="E440" t="str">
        <f t="shared" si="144"/>
        <v>21131.325307731-10847.7406152279i</v>
      </c>
      <c r="F440" t="str">
        <f t="shared" si="145"/>
        <v>0.286440772455247+0.0998105660618439i</v>
      </c>
      <c r="G440" t="str">
        <f t="shared" si="140"/>
        <v>0.286440772455247+0.0998105660618439i</v>
      </c>
      <c r="H440" t="str">
        <f t="shared" si="146"/>
        <v>0.743107016240231+1.90022580763557i</v>
      </c>
      <c r="I440" t="str">
        <f t="shared" si="147"/>
        <v>120.16591899981i</v>
      </c>
      <c r="J440" t="str">
        <f t="shared" si="141"/>
        <v>-2.57646157470056+25.623988302049i</v>
      </c>
      <c r="K440" t="str">
        <f t="shared" si="148"/>
        <v>4.64264938589972-0.46681287887652i</v>
      </c>
      <c r="L440" t="str">
        <f t="shared" si="149"/>
        <v>0.822394571889092-0.0948471298191644i</v>
      </c>
      <c r="M440" t="str">
        <f t="shared" si="150"/>
        <v>5.46504395778881-0.561660008695684i</v>
      </c>
      <c r="N440" t="str">
        <f t="shared" si="151"/>
        <v>-0.39117854925891i</v>
      </c>
      <c r="O440" t="str">
        <f t="shared" si="152"/>
        <v>0.924460346846892-0.381278201721163i</v>
      </c>
      <c r="P440" t="str">
        <f t="shared" si="153"/>
        <v>0.075539653153108+0.381278201721163i</v>
      </c>
      <c r="Q440" t="str">
        <f t="shared" si="154"/>
        <v>-0.075539653153108+0.00990034753774699i</v>
      </c>
      <c r="R440" t="str">
        <f t="shared" si="155"/>
        <v>-0.332764865352343-5.09100417441723i</v>
      </c>
      <c r="S440" t="str">
        <f t="shared" si="156"/>
        <v>0.0429276871614716i</v>
      </c>
      <c r="T440" t="str">
        <f t="shared" si="157"/>
        <v>0.218545034537129-0.0142848260381746i</v>
      </c>
      <c r="U440" t="e">
        <f t="shared" si="158"/>
        <v>#DIV/0!</v>
      </c>
      <c r="V440" t="str">
        <f t="shared" si="159"/>
        <v>0.0000833333333333333-0.0086685698851795i</v>
      </c>
      <c r="W440" t="e">
        <f t="shared" si="160"/>
        <v>#DIV/0!</v>
      </c>
      <c r="X440" t="e">
        <f t="shared" si="161"/>
        <v>#DIV/0!</v>
      </c>
      <c r="Y440" t="str">
        <f t="shared" si="162"/>
        <v>0.00096+0.130740519871793i</v>
      </c>
      <c r="Z440" t="e">
        <f t="shared" si="163"/>
        <v>#DIV/0!</v>
      </c>
      <c r="AA440" t="e">
        <f t="shared" si="164"/>
        <v>#DIV/0!</v>
      </c>
      <c r="AB440" t="str">
        <f t="shared" si="165"/>
        <v>0.124709467950368-0.00815142315522002i</v>
      </c>
      <c r="AC440" t="str">
        <f t="shared" si="166"/>
        <v>1.67696439590097-0.114592206715253i</v>
      </c>
      <c r="AD440" t="str">
        <f t="shared" si="167"/>
        <v>0.074351177505004+0.000219827175733093i</v>
      </c>
      <c r="AE440" t="e">
        <f t="shared" si="168"/>
        <v>#DIV/0!</v>
      </c>
      <c r="AF440" t="str">
        <f t="shared" si="169"/>
        <v>-3.01820291934371-2.43932143191468i</v>
      </c>
      <c r="AG440" t="e">
        <f t="shared" si="170"/>
        <v>#DIV/0!</v>
      </c>
      <c r="AH440" t="e">
        <f t="shared" si="171"/>
        <v>#DIV/0!</v>
      </c>
      <c r="AI440" t="e">
        <f t="shared" si="172"/>
        <v>#DIV/0!</v>
      </c>
      <c r="AJ440" t="e">
        <f t="shared" si="173"/>
        <v>#DIV/0!</v>
      </c>
      <c r="AK440"/>
      <c r="AL440"/>
      <c r="AM440"/>
      <c r="AN440"/>
    </row>
    <row r="441" spans="1:40" x14ac:dyDescent="0.3">
      <c r="A441"/>
      <c r="B441">
        <f t="shared" si="174"/>
        <v>30700</v>
      </c>
      <c r="C441" s="186" t="str">
        <f t="shared" si="142"/>
        <v>-0.0103093893834955+0.0294068786318358i</v>
      </c>
      <c r="D441" s="158" t="str">
        <f t="shared" si="143"/>
        <v>-2.27577176513306-0.542165867700934i</v>
      </c>
      <c r="E441" t="str">
        <f t="shared" si="144"/>
        <v>21102.5120499057-10868.3511590336i</v>
      </c>
      <c r="F441" t="str">
        <f t="shared" si="145"/>
        <v>0.286530406068642+0.100124165723262i</v>
      </c>
      <c r="G441" t="str">
        <f t="shared" si="140"/>
        <v>0.286530406068642+0.100124165723262i</v>
      </c>
      <c r="H441" t="str">
        <f t="shared" si="146"/>
        <v>0.745786333514768+1.90529477084082i</v>
      </c>
      <c r="I441" t="str">
        <f t="shared" si="147"/>
        <v>120.558618081508i</v>
      </c>
      <c r="J441" t="str">
        <f t="shared" si="141"/>
        <v>-2.59987533591731+25.7077268259119i</v>
      </c>
      <c r="K441" t="str">
        <f t="shared" si="148"/>
        <v>4.64210880117689-0.469466019323797i</v>
      </c>
      <c r="L441" t="str">
        <f t="shared" si="149"/>
        <v>0.822323905982544-0.0951489111957246i</v>
      </c>
      <c r="M441" t="str">
        <f t="shared" si="150"/>
        <v>5.46443270715943-0.564614930519522i</v>
      </c>
      <c r="N441" t="str">
        <f t="shared" si="151"/>
        <v>-0.392456910530998i</v>
      </c>
      <c r="O441" t="str">
        <f t="shared" si="152"/>
        <v>0.923972180312743-0.382459684160457i</v>
      </c>
      <c r="P441" t="str">
        <f t="shared" si="153"/>
        <v>0.076027819687257+0.382459684160457i</v>
      </c>
      <c r="Q441" t="str">
        <f t="shared" si="154"/>
        <v>-0.076027819687257+0.00999722637054101i</v>
      </c>
      <c r="R441" t="str">
        <f t="shared" si="155"/>
        <v>-0.332761132411506-5.07427904831991i</v>
      </c>
      <c r="S441" t="str">
        <f t="shared" si="156"/>
        <v>0.0430679737208229i</v>
      </c>
      <c r="T441" t="str">
        <f t="shared" si="157"/>
        <v>0.218538916705164-0.01433134770601i</v>
      </c>
      <c r="U441" t="e">
        <f t="shared" si="158"/>
        <v>#DIV/0!</v>
      </c>
      <c r="V441" t="str">
        <f t="shared" si="159"/>
        <v>0.0000833333333333333-0.00864033350118867i</v>
      </c>
      <c r="W441" t="e">
        <f t="shared" si="160"/>
        <v>#DIV/0!</v>
      </c>
      <c r="X441" t="e">
        <f t="shared" si="161"/>
        <v>#DIV/0!</v>
      </c>
      <c r="Y441" t="str">
        <f t="shared" si="162"/>
        <v>0.00096+0.131167776472681i</v>
      </c>
      <c r="Z441" t="e">
        <f t="shared" si="163"/>
        <v>#DIV/0!</v>
      </c>
      <c r="AA441" t="e">
        <f t="shared" si="164"/>
        <v>#DIV/0!</v>
      </c>
      <c r="AB441" t="str">
        <f t="shared" si="165"/>
        <v>0.124705976900704-0.00817797005186402i</v>
      </c>
      <c r="AC441" t="str">
        <f t="shared" si="166"/>
        <v>1.67683001496185-0.115098823512736i</v>
      </c>
      <c r="AD441" t="str">
        <f t="shared" si="167"/>
        <v>0.0743545154902643+0.000226705867937099i</v>
      </c>
      <c r="AE441" t="e">
        <f t="shared" si="168"/>
        <v>#DIV/0!</v>
      </c>
      <c r="AF441" t="str">
        <f t="shared" si="169"/>
        <v>-3.02155809864783-2.44746063854175i</v>
      </c>
      <c r="AG441" t="e">
        <f t="shared" si="170"/>
        <v>#DIV/0!</v>
      </c>
      <c r="AH441" t="e">
        <f t="shared" si="171"/>
        <v>#DIV/0!</v>
      </c>
      <c r="AI441" t="e">
        <f t="shared" si="172"/>
        <v>#DIV/0!</v>
      </c>
      <c r="AJ441" t="e">
        <f t="shared" si="173"/>
        <v>#DIV/0!</v>
      </c>
      <c r="AK441"/>
      <c r="AL441"/>
      <c r="AM441"/>
      <c r="AN441"/>
    </row>
    <row r="442" spans="1:40" x14ac:dyDescent="0.3">
      <c r="A442"/>
      <c r="B442">
        <f t="shared" si="174"/>
        <v>30800</v>
      </c>
      <c r="C442" s="186" t="str">
        <f t="shared" si="142"/>
        <v>-0.0103079096086451+0.0293206034441049i</v>
      </c>
      <c r="D442" s="158" t="str">
        <f t="shared" si="143"/>
        <v>-2.27644967982069-0.545230655387906i</v>
      </c>
      <c r="E442" t="str">
        <f t="shared" si="144"/>
        <v>21073.683637461-10888.8571975399i</v>
      </c>
      <c r="F442" t="str">
        <f t="shared" si="145"/>
        <v>0.286620309498402+0.100437645451223i</v>
      </c>
      <c r="G442" t="str">
        <f t="shared" si="140"/>
        <v>0.286620309498402+0.100437645451223i</v>
      </c>
      <c r="H442" t="str">
        <f t="shared" si="146"/>
        <v>0.748468216984585+1.91035670622929i</v>
      </c>
      <c r="I442" t="str">
        <f t="shared" si="147"/>
        <v>120.951317163207i</v>
      </c>
      <c r="J442" t="str">
        <f t="shared" si="141"/>
        <v>-2.62336548787212+25.7914653497748i</v>
      </c>
      <c r="K442" t="str">
        <f t="shared" si="148"/>
        <v>4.64156598819929-0.472114471124045i</v>
      </c>
      <c r="L442" t="str">
        <f t="shared" si="149"/>
        <v>0.822253021721055-0.095450613957201i</v>
      </c>
      <c r="M442" t="str">
        <f t="shared" si="150"/>
        <v>5.46381900992035-0.567565085081246i</v>
      </c>
      <c r="N442" t="str">
        <f t="shared" si="151"/>
        <v>-0.393735271803086i</v>
      </c>
      <c r="O442" t="str">
        <f t="shared" si="152"/>
        <v>0.923482503816494-0.383640541581335i</v>
      </c>
      <c r="P442" t="str">
        <f t="shared" si="153"/>
        <v>0.076517496183506+0.383640541581335i</v>
      </c>
      <c r="Q442" t="str">
        <f t="shared" si="154"/>
        <v>-0.076517496183506+0.010094730221751i</v>
      </c>
      <c r="R442" t="str">
        <f t="shared" si="155"/>
        <v>-0.332757387142084-5.05766206340204i</v>
      </c>
      <c r="S442" t="str">
        <f t="shared" si="156"/>
        <v>0.043208260280174i</v>
      </c>
      <c r="T442" t="str">
        <f t="shared" si="157"/>
        <v>0.218532778844637-0.0143778677937858i</v>
      </c>
      <c r="U442" t="e">
        <f t="shared" si="158"/>
        <v>#DIV/0!</v>
      </c>
      <c r="V442" t="str">
        <f t="shared" si="159"/>
        <v>0.0000833333333333333-0.00861228047034064i</v>
      </c>
      <c r="W442" t="e">
        <f t="shared" si="160"/>
        <v>#DIV/0!</v>
      </c>
      <c r="X442" t="e">
        <f t="shared" si="161"/>
        <v>#DIV/0!</v>
      </c>
      <c r="Y442" t="str">
        <f t="shared" si="162"/>
        <v>0.00096+0.131595033073569i</v>
      </c>
      <c r="Z442" t="e">
        <f t="shared" si="163"/>
        <v>#DIV/0!</v>
      </c>
      <c r="AA442" t="e">
        <f t="shared" si="164"/>
        <v>#DIV/0!</v>
      </c>
      <c r="AB442" t="str">
        <f t="shared" si="165"/>
        <v>0.124702474422039-0.00820451604687055i</v>
      </c>
      <c r="AC442" t="str">
        <f t="shared" si="166"/>
        <v>1.67669515348305-0.115604761249274i</v>
      </c>
      <c r="AD442" t="str">
        <f t="shared" si="167"/>
        <v>0.0743578662019528+0.000233559047151875i</v>
      </c>
      <c r="AE442" t="e">
        <f t="shared" si="168"/>
        <v>#DIV/0!</v>
      </c>
      <c r="AF442" t="str">
        <f t="shared" si="169"/>
        <v>-3.02491789680527-2.4555873616172i</v>
      </c>
      <c r="AG442" t="e">
        <f t="shared" si="170"/>
        <v>#DIV/0!</v>
      </c>
      <c r="AH442" t="e">
        <f t="shared" si="171"/>
        <v>#DIV/0!</v>
      </c>
      <c r="AI442" t="e">
        <f t="shared" si="172"/>
        <v>#DIV/0!</v>
      </c>
      <c r="AJ442" t="e">
        <f t="shared" si="173"/>
        <v>#DIV/0!</v>
      </c>
      <c r="AK442"/>
      <c r="AL442"/>
      <c r="AM442"/>
      <c r="AN442"/>
    </row>
    <row r="443" spans="1:40" x14ac:dyDescent="0.3">
      <c r="A443"/>
      <c r="B443">
        <f t="shared" si="174"/>
        <v>30900</v>
      </c>
      <c r="C443" s="186" t="str">
        <f t="shared" si="142"/>
        <v>-0.0103064277351119+0.0292349141743454i</v>
      </c>
      <c r="D443" s="158" t="str">
        <f t="shared" si="143"/>
        <v>-2.27712964538142-0.548290028940646i</v>
      </c>
      <c r="E443" t="str">
        <f t="shared" si="144"/>
        <v>21044.8405161178-10909.2588855299i</v>
      </c>
      <c r="F443" t="str">
        <f t="shared" si="145"/>
        <v>0.28671048253203+0.100751004905734i</v>
      </c>
      <c r="G443" t="str">
        <f t="shared" si="140"/>
        <v>0.28671048253203+0.100751004905734i</v>
      </c>
      <c r="H443" t="str">
        <f t="shared" si="146"/>
        <v>0.751152643749612+1.91541163183787i</v>
      </c>
      <c r="I443" t="str">
        <f t="shared" si="147"/>
        <v>121.344016244906i</v>
      </c>
      <c r="J443" t="str">
        <f t="shared" si="141"/>
        <v>-2.646932030565+25.8752038736378i</v>
      </c>
      <c r="K443" t="str">
        <f t="shared" si="148"/>
        <v>4.64102095429227-0.474758269671267i</v>
      </c>
      <c r="L443" t="str">
        <f t="shared" si="149"/>
        <v>0.822181919220694-0.0957522378702176i</v>
      </c>
      <c r="M443" t="str">
        <f t="shared" si="150"/>
        <v>5.46320287351296-0.570510507541485i</v>
      </c>
      <c r="N443" t="str">
        <f t="shared" si="151"/>
        <v>-0.395013633075174i</v>
      </c>
      <c r="O443" t="str">
        <f t="shared" si="152"/>
        <v>0.922991318158377-0.384820772054032i</v>
      </c>
      <c r="P443" t="str">
        <f t="shared" si="153"/>
        <v>0.077008681841623+0.384820772054032i</v>
      </c>
      <c r="Q443" t="str">
        <f t="shared" si="154"/>
        <v>-0.077008681841623+0.010192861021142i</v>
      </c>
      <c r="R443" t="str">
        <f t="shared" si="155"/>
        <v>-0.332753629542679-5.04115216973384i</v>
      </c>
      <c r="S443" t="str">
        <f t="shared" si="156"/>
        <v>0.0433485468395253i</v>
      </c>
      <c r="T443" t="str">
        <f t="shared" si="157"/>
        <v>0.218526620954882-0.0144243862962529i</v>
      </c>
      <c r="U443" t="e">
        <f t="shared" si="158"/>
        <v>#DIV/0!</v>
      </c>
      <c r="V443" t="str">
        <f t="shared" si="159"/>
        <v>0.0000833333333333333-0.0085844090125078i</v>
      </c>
      <c r="W443" t="e">
        <f t="shared" si="160"/>
        <v>#DIV/0!</v>
      </c>
      <c r="X443" t="e">
        <f t="shared" si="161"/>
        <v>#DIV/0!</v>
      </c>
      <c r="Y443" t="str">
        <f t="shared" si="162"/>
        <v>0.00096+0.132022289674457i</v>
      </c>
      <c r="Z443" t="e">
        <f t="shared" si="163"/>
        <v>#DIV/0!</v>
      </c>
      <c r="AA443" t="e">
        <f t="shared" si="164"/>
        <v>#DIV/0!</v>
      </c>
      <c r="AB443" t="str">
        <f t="shared" si="165"/>
        <v>0.124698960513994-0.00823106113724429i</v>
      </c>
      <c r="AC443" t="str">
        <f t="shared" si="166"/>
        <v>1.67655981253712-0.116110024109788i</v>
      </c>
      <c r="AD443" t="str">
        <f t="shared" si="167"/>
        <v>0.0743612296157003+0.000240386906124311i</v>
      </c>
      <c r="AE443" t="e">
        <f t="shared" si="168"/>
        <v>#DIV/0!</v>
      </c>
      <c r="AF443" t="str">
        <f t="shared" si="169"/>
        <v>-3.02828228913103-2.46370166077852i</v>
      </c>
      <c r="AG443" t="e">
        <f t="shared" si="170"/>
        <v>#DIV/0!</v>
      </c>
      <c r="AH443" t="e">
        <f t="shared" si="171"/>
        <v>#DIV/0!</v>
      </c>
      <c r="AI443" t="e">
        <f t="shared" si="172"/>
        <v>#DIV/0!</v>
      </c>
      <c r="AJ443" t="e">
        <f t="shared" si="173"/>
        <v>#DIV/0!</v>
      </c>
      <c r="AK443"/>
      <c r="AL443"/>
      <c r="AM443"/>
      <c r="AN443"/>
    </row>
    <row r="444" spans="1:40" x14ac:dyDescent="0.3">
      <c r="A444"/>
      <c r="B444">
        <f t="shared" si="174"/>
        <v>31000</v>
      </c>
      <c r="C444" s="186" t="str">
        <f t="shared" si="142"/>
        <v>-0.0103049437429542+0.0291498051307422i</v>
      </c>
      <c r="D444" s="158" t="str">
        <f t="shared" si="143"/>
        <v>-2.277811660029-0.551344029393334i</v>
      </c>
      <c r="E444" t="str">
        <f t="shared" si="144"/>
        <v>21015.983129555-10929.5563797154i</v>
      </c>
      <c r="F444" t="str">
        <f t="shared" si="145"/>
        <v>0.286800924956481+0.101064243747264i</v>
      </c>
      <c r="G444" t="str">
        <f t="shared" si="140"/>
        <v>0.286800924956481+0.101064243747264i</v>
      </c>
      <c r="H444" t="str">
        <f t="shared" si="146"/>
        <v>0.753839591125681+1.92045956573309i</v>
      </c>
      <c r="I444" t="str">
        <f t="shared" si="147"/>
        <v>121.736715326604i</v>
      </c>
      <c r="J444" t="str">
        <f t="shared" si="141"/>
        <v>-2.67057496399594+25.9589423975006i</v>
      </c>
      <c r="K444" t="str">
        <f t="shared" si="148"/>
        <v>4.64047370668982-0.477397449880719i</v>
      </c>
      <c r="L444" t="str">
        <f t="shared" si="149"/>
        <v>0.822110598597855-0.0960537827016138i</v>
      </c>
      <c r="M444" t="str">
        <f t="shared" si="150"/>
        <v>5.46258430528767-0.573451232582333i</v>
      </c>
      <c r="N444" t="str">
        <f t="shared" si="151"/>
        <v>-0.396291994347262i</v>
      </c>
      <c r="O444" t="str">
        <f t="shared" si="152"/>
        <v>0.922498624141093-0.386000373649806i</v>
      </c>
      <c r="P444" t="str">
        <f t="shared" si="153"/>
        <v>0.077501375858907+0.386000373649806i</v>
      </c>
      <c r="Q444" t="str">
        <f t="shared" si="154"/>
        <v>-0.077501375858907+0.010291620697456i</v>
      </c>
      <c r="R444" t="str">
        <f t="shared" si="155"/>
        <v>-0.332749859611745-5.0247483309331i</v>
      </c>
      <c r="S444" t="str">
        <f t="shared" si="156"/>
        <v>0.0434888333988764i</v>
      </c>
      <c r="T444" t="str">
        <f t="shared" si="157"/>
        <v>0.218520443035232-0.0144709032081547i</v>
      </c>
      <c r="U444" t="e">
        <f t="shared" si="158"/>
        <v>#DIV/0!</v>
      </c>
      <c r="V444" t="str">
        <f t="shared" si="159"/>
        <v>0.0000833333333333333-0.00855671737053203i</v>
      </c>
      <c r="W444" t="e">
        <f t="shared" si="160"/>
        <v>#DIV/0!</v>
      </c>
      <c r="X444" t="e">
        <f t="shared" si="161"/>
        <v>#DIV/0!</v>
      </c>
      <c r="Y444" t="str">
        <f t="shared" si="162"/>
        <v>0.00096+0.132449546275346i</v>
      </c>
      <c r="Z444" t="e">
        <f t="shared" si="163"/>
        <v>#DIV/0!</v>
      </c>
      <c r="AA444" t="e">
        <f t="shared" si="164"/>
        <v>#DIV/0!</v>
      </c>
      <c r="AB444" t="str">
        <f t="shared" si="165"/>
        <v>0.124695435176188-0.00825760531998564i</v>
      </c>
      <c r="AC444" t="str">
        <f t="shared" si="166"/>
        <v>1.67642399318554-0.116614616219389i</v>
      </c>
      <c r="AD444" t="str">
        <f t="shared" si="167"/>
        <v>0.074364605707464+0.000247189634949701i</v>
      </c>
      <c r="AE444" t="e">
        <f t="shared" si="168"/>
        <v>#DIV/0!</v>
      </c>
      <c r="AF444" t="str">
        <f t="shared" si="169"/>
        <v>-3.03165125115468-2.47180359512642i</v>
      </c>
      <c r="AG444" t="e">
        <f t="shared" si="170"/>
        <v>#DIV/0!</v>
      </c>
      <c r="AH444" t="e">
        <f t="shared" si="171"/>
        <v>#DIV/0!</v>
      </c>
      <c r="AI444" t="e">
        <f t="shared" si="172"/>
        <v>#DIV/0!</v>
      </c>
      <c r="AJ444" t="e">
        <f t="shared" si="173"/>
        <v>#DIV/0!</v>
      </c>
      <c r="AK444"/>
      <c r="AL444"/>
      <c r="AM444"/>
      <c r="AN444"/>
    </row>
    <row r="445" spans="1:40" x14ac:dyDescent="0.3">
      <c r="A445"/>
      <c r="B445">
        <f t="shared" si="174"/>
        <v>31100</v>
      </c>
      <c r="C445" s="186" t="str">
        <f t="shared" si="142"/>
        <v>-0.0103034576126085+0.0290652706946298i</v>
      </c>
      <c r="D445" s="158" t="str">
        <f t="shared" si="143"/>
        <v>-2.27849572197579-0.554392697222937i</v>
      </c>
      <c r="E445" t="str">
        <f t="shared" si="144"/>
        <v>20987.1119194043-10949.7498387175i</v>
      </c>
      <c r="F445" t="str">
        <f t="shared" si="145"/>
        <v>0.286891636558147+0.101377361636752i</v>
      </c>
      <c r="G445" t="str">
        <f t="shared" si="140"/>
        <v>0.286891636558147+0.101377361636752i</v>
      </c>
      <c r="H445" t="str">
        <f t="shared" si="146"/>
        <v>0.756529036643416+1.92550052600933i</v>
      </c>
      <c r="I445" t="str">
        <f t="shared" si="147"/>
        <v>122.129414408303i</v>
      </c>
      <c r="J445" t="str">
        <f t="shared" si="141"/>
        <v>-2.69429428816495+26.0426809213635i</v>
      </c>
      <c r="K445" t="str">
        <f t="shared" si="148"/>
        <v>4.63992425253632-0.480032046196575i</v>
      </c>
      <c r="L445" t="str">
        <f t="shared" si="149"/>
        <v>0.822039059969261-0.0963552482184424i</v>
      </c>
      <c r="M445" t="str">
        <f t="shared" si="150"/>
        <v>5.46196331250558-0.576387294415017i</v>
      </c>
      <c r="N445" t="str">
        <f t="shared" si="151"/>
        <v>-0.39757035561935i</v>
      </c>
      <c r="O445" t="str">
        <f t="shared" si="152"/>
        <v>0.922004422569805-0.387179344440945i</v>
      </c>
      <c r="P445" t="str">
        <f t="shared" si="153"/>
        <v>0.077995577430195+0.387179344440945i</v>
      </c>
      <c r="Q445" t="str">
        <f t="shared" si="154"/>
        <v>-0.077995577430195+0.010391011178405i</v>
      </c>
      <c r="R445" t="str">
        <f t="shared" si="155"/>
        <v>-0.332746077347925-5.00844952394708i</v>
      </c>
      <c r="S445" t="str">
        <f t="shared" si="156"/>
        <v>0.0436291199582277i</v>
      </c>
      <c r="T445" t="str">
        <f t="shared" si="157"/>
        <v>0.218514245085016-0.0145174185242423i</v>
      </c>
      <c r="U445" t="e">
        <f t="shared" si="158"/>
        <v>#DIV/0!</v>
      </c>
      <c r="V445" t="str">
        <f t="shared" si="159"/>
        <v>0.0000833333333333333-0.00852920380985506i</v>
      </c>
      <c r="W445" t="e">
        <f t="shared" si="160"/>
        <v>#DIV/0!</v>
      </c>
      <c r="X445" t="e">
        <f t="shared" si="161"/>
        <v>#DIV/0!</v>
      </c>
      <c r="Y445" t="str">
        <f t="shared" si="162"/>
        <v>0.00096+0.132876802876234i</v>
      </c>
      <c r="Z445" t="e">
        <f t="shared" si="163"/>
        <v>#DIV/0!</v>
      </c>
      <c r="AA445" t="e">
        <f t="shared" si="164"/>
        <v>#DIV/0!</v>
      </c>
      <c r="AB445" t="str">
        <f t="shared" si="165"/>
        <v>0.124691898408238-0.00828414859209939i</v>
      </c>
      <c r="AC445" t="str">
        <f t="shared" si="166"/>
        <v>1.67628769647894-0.117118541644388i</v>
      </c>
      <c r="AD445" t="str">
        <f t="shared" si="167"/>
        <v>0.0743679944535216+0.000253967421111082i</v>
      </c>
      <c r="AE445" t="e">
        <f t="shared" si="168"/>
        <v>#DIV/0!</v>
      </c>
      <c r="AF445" t="str">
        <f t="shared" si="169"/>
        <v>-3.03502475861921-2.47989322323227i</v>
      </c>
      <c r="AG445" t="e">
        <f t="shared" si="170"/>
        <v>#DIV/0!</v>
      </c>
      <c r="AH445" t="e">
        <f t="shared" si="171"/>
        <v>#DIV/0!</v>
      </c>
      <c r="AI445" t="e">
        <f t="shared" si="172"/>
        <v>#DIV/0!</v>
      </c>
      <c r="AJ445" t="e">
        <f t="shared" si="173"/>
        <v>#DIV/0!</v>
      </c>
      <c r="AK445"/>
      <c r="AL445"/>
      <c r="AM445"/>
      <c r="AN445"/>
    </row>
    <row r="446" spans="1:40" x14ac:dyDescent="0.3">
      <c r="A446"/>
      <c r="B446">
        <f t="shared" si="174"/>
        <v>31200</v>
      </c>
      <c r="C446" s="186" t="str">
        <f t="shared" si="142"/>
        <v>-0.010301969324881+0.028981305319321i</v>
      </c>
      <c r="D446" s="158" t="str">
        <f t="shared" si="143"/>
        <v>-2.2791818294328-0.557436072358201i</v>
      </c>
      <c r="E446" t="str">
        <f t="shared" si="144"/>
        <v>20958.2273252438-10969.839423046i</v>
      </c>
      <c r="F446" t="str">
        <f t="shared" si="145"/>
        <v>0.286982617122875+0.101690358235608i</v>
      </c>
      <c r="G446" t="str">
        <f t="shared" si="140"/>
        <v>0.286982617122875+0.101690358235608i</v>
      </c>
      <c r="H446" t="str">
        <f t="shared" si="146"/>
        <v>0.759220958047288+1.93053453078712i</v>
      </c>
      <c r="I446" t="str">
        <f t="shared" si="147"/>
        <v>122.522113490002i</v>
      </c>
      <c r="J446" t="str">
        <f t="shared" si="141"/>
        <v>-2.71809000307202+26.1264194452264i</v>
      </c>
      <c r="K446" t="str">
        <f t="shared" si="148"/>
        <v>4.63937259888829-0.482662092599472i</v>
      </c>
      <c r="L446" t="str">
        <f t="shared" si="149"/>
        <v>0.821967303451959-0.0966566341879699i</v>
      </c>
      <c r="M446" t="str">
        <f t="shared" si="150"/>
        <v>5.46133990234025-0.579318726787442i</v>
      </c>
      <c r="N446" t="str">
        <f t="shared" si="151"/>
        <v>-0.398848716891438i</v>
      </c>
      <c r="O446" t="str">
        <f t="shared" si="152"/>
        <v>0.921508714252142-0.388357682500765i</v>
      </c>
      <c r="P446" t="str">
        <f t="shared" si="153"/>
        <v>0.078491285747858+0.388357682500765i</v>
      </c>
      <c r="Q446" t="str">
        <f t="shared" si="154"/>
        <v>-0.078491285747858+0.010491034390673i</v>
      </c>
      <c r="R446" t="str">
        <f t="shared" si="155"/>
        <v>-0.332742282749635-4.99225473883916i</v>
      </c>
      <c r="S446" t="str">
        <f t="shared" si="156"/>
        <v>0.0437694065175789i</v>
      </c>
      <c r="T446" t="str">
        <f t="shared" si="157"/>
        <v>0.218508027103561-0.014563932239256i</v>
      </c>
      <c r="U446" t="e">
        <f t="shared" si="158"/>
        <v>#DIV/0!</v>
      </c>
      <c r="V446" t="str">
        <f t="shared" si="159"/>
        <v>0.0000833333333333333-0.00850186661815679i</v>
      </c>
      <c r="W446" t="e">
        <f t="shared" si="160"/>
        <v>#DIV/0!</v>
      </c>
      <c r="X446" t="e">
        <f t="shared" si="161"/>
        <v>#DIV/0!</v>
      </c>
      <c r="Y446" t="str">
        <f t="shared" si="162"/>
        <v>0.00096+0.133304059477122i</v>
      </c>
      <c r="Z446" t="e">
        <f t="shared" si="163"/>
        <v>#DIV/0!</v>
      </c>
      <c r="AA446" t="e">
        <f t="shared" si="164"/>
        <v>#DIV/0!</v>
      </c>
      <c r="AB446" t="str">
        <f t="shared" si="165"/>
        <v>0.12468835020976-0.00831069095058417i</v>
      </c>
      <c r="AC446" t="str">
        <f t="shared" si="166"/>
        <v>1.67615092345732-0.117621804393188i</v>
      </c>
      <c r="AD446" t="str">
        <f t="shared" si="167"/>
        <v>0.0743713958304656+0.000260720449524802i</v>
      </c>
      <c r="AE446" t="e">
        <f t="shared" si="168"/>
        <v>#DIV/0!</v>
      </c>
      <c r="AF446" t="str">
        <f t="shared" si="169"/>
        <v>-3.03840278748009-2.48797060314532i</v>
      </c>
      <c r="AG446" t="e">
        <f t="shared" si="170"/>
        <v>#DIV/0!</v>
      </c>
      <c r="AH446" t="e">
        <f t="shared" si="171"/>
        <v>#DIV/0!</v>
      </c>
      <c r="AI446" t="e">
        <f t="shared" si="172"/>
        <v>#DIV/0!</v>
      </c>
      <c r="AJ446" t="e">
        <f t="shared" si="173"/>
        <v>#DIV/0!</v>
      </c>
      <c r="AK446"/>
      <c r="AL446"/>
      <c r="AM446"/>
      <c r="AN446"/>
    </row>
    <row r="447" spans="1:40" x14ac:dyDescent="0.3">
      <c r="A447"/>
      <c r="B447">
        <f t="shared" si="174"/>
        <v>31300</v>
      </c>
      <c r="C447" s="186" t="str">
        <f t="shared" si="142"/>
        <v>-0.0103004788609412+0.0288979035289565i</v>
      </c>
      <c r="D447" s="158" t="str">
        <f t="shared" si="143"/>
        <v>-2.27986998060953-0.560474194188428i</v>
      </c>
      <c r="E447" t="str">
        <f t="shared" si="144"/>
        <v>20929.3297845936-10989.8252950796i</v>
      </c>
      <c r="F447" t="str">
        <f t="shared" si="145"/>
        <v>0.287073866435954+0.102003233205708i</v>
      </c>
      <c r="G447" t="str">
        <f t="shared" si="140"/>
        <v>0.287073866435954+0.102003233205708i</v>
      </c>
      <c r="H447" t="str">
        <f t="shared" si="146"/>
        <v>0.761915333294557+1.93556159821119i</v>
      </c>
      <c r="I447" t="str">
        <f t="shared" si="147"/>
        <v>122.914812571701i</v>
      </c>
      <c r="J447" t="str">
        <f t="shared" si="141"/>
        <v>-2.74196210871715+26.2101579690893i</v>
      </c>
      <c r="K447" t="str">
        <f t="shared" si="148"/>
        <v>4.63881875271616-0.485287622613905i</v>
      </c>
      <c r="L447" t="str">
        <f t="shared" si="149"/>
        <v>0.821895329163324-0.0969579403776781i</v>
      </c>
      <c r="M447" t="str">
        <f t="shared" si="150"/>
        <v>5.46071408187948-0.582245562991583i</v>
      </c>
      <c r="N447" t="str">
        <f t="shared" si="151"/>
        <v>-0.400127078163525i</v>
      </c>
      <c r="O447" t="str">
        <f t="shared" si="152"/>
        <v>0.921011499998192-0.389535385903617i</v>
      </c>
      <c r="P447" t="str">
        <f t="shared" si="153"/>
        <v>0.078988500001808+0.389535385903617i</v>
      </c>
      <c r="Q447" t="str">
        <f t="shared" si="154"/>
        <v>-0.078988500001808+0.010591692259908i</v>
      </c>
      <c r="R447" t="str">
        <f t="shared" si="155"/>
        <v>-0.332738475815471-4.97616297857901i</v>
      </c>
      <c r="S447" t="str">
        <f t="shared" si="156"/>
        <v>0.04390969307693i</v>
      </c>
      <c r="T447" t="str">
        <f t="shared" si="157"/>
        <v>0.218501789090186-0.0146104443479428i</v>
      </c>
      <c r="U447" t="e">
        <f t="shared" si="158"/>
        <v>#DIV/0!</v>
      </c>
      <c r="V447" t="str">
        <f t="shared" si="159"/>
        <v>0.0000833333333333333-0.00847470410499973i</v>
      </c>
      <c r="W447" t="e">
        <f t="shared" si="160"/>
        <v>#DIV/0!</v>
      </c>
      <c r="X447" t="e">
        <f t="shared" si="161"/>
        <v>#DIV/0!</v>
      </c>
      <c r="Y447" t="str">
        <f t="shared" si="162"/>
        <v>0.00096+0.13373131607801i</v>
      </c>
      <c r="Z447" t="e">
        <f t="shared" si="163"/>
        <v>#DIV/0!</v>
      </c>
      <c r="AA447" t="e">
        <f t="shared" si="164"/>
        <v>#DIV/0!</v>
      </c>
      <c r="AB447" t="str">
        <f t="shared" si="165"/>
        <v>0.124684790580365-0.00833723239244244i</v>
      </c>
      <c r="AC447" t="str">
        <f t="shared" si="166"/>
        <v>1.67601367515026-0.118124408417264i</v>
      </c>
      <c r="AD447" t="str">
        <f t="shared" si="167"/>
        <v>0.0743748098151948+0.000267448902577584i</v>
      </c>
      <c r="AE447" t="e">
        <f t="shared" si="168"/>
        <v>#DIV/0!</v>
      </c>
      <c r="AF447" t="str">
        <f t="shared" si="169"/>
        <v>-3.04178531390409-2.49603579239962i</v>
      </c>
      <c r="AG447" t="e">
        <f t="shared" si="170"/>
        <v>#DIV/0!</v>
      </c>
      <c r="AH447" t="e">
        <f t="shared" si="171"/>
        <v>#DIV/0!</v>
      </c>
      <c r="AI447" t="e">
        <f t="shared" si="172"/>
        <v>#DIV/0!</v>
      </c>
      <c r="AJ447" t="e">
        <f t="shared" si="173"/>
        <v>#DIV/0!</v>
      </c>
      <c r="AK447"/>
      <c r="AL447"/>
      <c r="AM447"/>
      <c r="AN447"/>
    </row>
    <row r="448" spans="1:40" x14ac:dyDescent="0.3">
      <c r="A448"/>
      <c r="B448">
        <f t="shared" si="174"/>
        <v>31400</v>
      </c>
      <c r="C448" s="186" t="str">
        <f t="shared" si="142"/>
        <v>-0.0102989862023154+0.0288150599173776i</v>
      </c>
      <c r="D448" s="158" t="str">
        <f t="shared" si="143"/>
        <v>-2.28056017371405-0.56350710157221i</v>
      </c>
      <c r="E448" t="str">
        <f t="shared" si="144"/>
        <v>20900.41973291-11009.7076190462i</v>
      </c>
      <c r="F448" t="str">
        <f t="shared" si="145"/>
        <v>0.287165384282126+0.102315986209405i</v>
      </c>
      <c r="G448" t="str">
        <f t="shared" si="140"/>
        <v>0.287165384282126+0.102315986209405i</v>
      </c>
      <c r="H448" t="str">
        <f t="shared" si="146"/>
        <v>0.764612140554243+1.94058174644897i</v>
      </c>
      <c r="I448" t="str">
        <f t="shared" si="147"/>
        <v>123.307511653399i</v>
      </c>
      <c r="J448" t="str">
        <f t="shared" si="141"/>
        <v>-2.76591060510035+26.2938964929523i</v>
      </c>
      <c r="K448" t="str">
        <f t="shared" si="148"/>
        <v>4.6382627209059-0.487908669315476i</v>
      </c>
      <c r="L448" t="str">
        <f t="shared" si="149"/>
        <v>0.821823137221052-0.0972591665552649i</v>
      </c>
      <c r="M448" t="str">
        <f t="shared" si="150"/>
        <v>5.46008585812695-0.585167835870741i</v>
      </c>
      <c r="N448" t="str">
        <f t="shared" si="151"/>
        <v>-0.401405439435613i</v>
      </c>
      <c r="O448" t="str">
        <f t="shared" si="152"/>
        <v>0.920512780620508-0.390712452724891i</v>
      </c>
      <c r="P448" t="str">
        <f t="shared" si="153"/>
        <v>0.079487219379492+0.390712452724891i</v>
      </c>
      <c r="Q448" t="str">
        <f t="shared" si="154"/>
        <v>-0.079487219379492+0.010692986710722i</v>
      </c>
      <c r="R448" t="str">
        <f t="shared" si="155"/>
        <v>-0.33273465654388-4.96017325883757i</v>
      </c>
      <c r="S448" t="str">
        <f t="shared" si="156"/>
        <v>0.0440499796362813i</v>
      </c>
      <c r="T448" t="str">
        <f t="shared" si="157"/>
        <v>0.218495531044222-0.014656954845043i</v>
      </c>
      <c r="U448" t="e">
        <f t="shared" si="158"/>
        <v>#DIV/0!</v>
      </c>
      <c r="V448" t="str">
        <f t="shared" si="159"/>
        <v>0.0000833333333333333-0.00844771460148067i</v>
      </c>
      <c r="W448" t="e">
        <f t="shared" si="160"/>
        <v>#DIV/0!</v>
      </c>
      <c r="X448" t="e">
        <f t="shared" si="161"/>
        <v>#DIV/0!</v>
      </c>
      <c r="Y448" t="str">
        <f t="shared" si="162"/>
        <v>0.00096+0.134158572678899i</v>
      </c>
      <c r="Z448" t="e">
        <f t="shared" si="163"/>
        <v>#DIV/0!</v>
      </c>
      <c r="AA448" t="e">
        <f t="shared" si="164"/>
        <v>#DIV/0!</v>
      </c>
      <c r="AB448" t="str">
        <f t="shared" si="165"/>
        <v>0.124681219519672-0.00836377291467283i</v>
      </c>
      <c r="AC448" t="str">
        <f t="shared" si="166"/>
        <v>1.67587595257719-0.118626357612042i</v>
      </c>
      <c r="AD448" t="str">
        <f t="shared" si="167"/>
        <v>0.0743782363849136+0.0002741529601701i</v>
      </c>
      <c r="AE448" t="e">
        <f t="shared" si="168"/>
        <v>#DIV/0!</v>
      </c>
      <c r="AF448" t="str">
        <f t="shared" si="169"/>
        <v>-3.04517231426829-2.50408884802118i</v>
      </c>
      <c r="AG448" t="e">
        <f t="shared" si="170"/>
        <v>#DIV/0!</v>
      </c>
      <c r="AH448" t="e">
        <f t="shared" si="171"/>
        <v>#DIV/0!</v>
      </c>
      <c r="AI448" t="e">
        <f t="shared" si="172"/>
        <v>#DIV/0!</v>
      </c>
      <c r="AJ448" t="e">
        <f t="shared" si="173"/>
        <v>#DIV/0!</v>
      </c>
      <c r="AK448"/>
      <c r="AL448"/>
      <c r="AM448"/>
      <c r="AN448"/>
    </row>
    <row r="449" spans="1:40" x14ac:dyDescent="0.3">
      <c r="A449"/>
      <c r="B449">
        <f t="shared" si="174"/>
        <v>31500</v>
      </c>
      <c r="C449" s="186" t="str">
        <f t="shared" si="142"/>
        <v>-0.0102974913308795+0.0287327691470204i</v>
      </c>
      <c r="D449" s="158" t="str">
        <f t="shared" si="143"/>
        <v>-2.28125240695288-0.566534832845846i</v>
      </c>
      <c r="E449" t="str">
        <f t="shared" si="144"/>
        <v>20871.4976035806-11029.4865610023i</v>
      </c>
      <c r="F449" t="str">
        <f t="shared" si="145"/>
        <v>0.287257170445583+0.102628616909522i</v>
      </c>
      <c r="G449" t="str">
        <f t="shared" si="140"/>
        <v>0.287257170445583+0.102628616909522i</v>
      </c>
      <c r="H449" t="str">
        <f t="shared" si="146"/>
        <v>0.767311358206106+1.94559499368865i</v>
      </c>
      <c r="I449" t="str">
        <f t="shared" si="147"/>
        <v>123.700210735098i</v>
      </c>
      <c r="J449" t="str">
        <f t="shared" si="141"/>
        <v>-2.78993549222161+26.3776350168151i</v>
      </c>
      <c r="K449" t="str">
        <f t="shared" si="148"/>
        <v>4.63770451026093-0.49052526533804i</v>
      </c>
      <c r="L449" t="str">
        <f t="shared" si="149"/>
        <v>0.821750727743166-0.0975603124886417i</v>
      </c>
      <c r="M449" t="str">
        <f t="shared" si="150"/>
        <v>5.4594552380041-0.588085577826682i</v>
      </c>
      <c r="N449" t="str">
        <f t="shared" si="151"/>
        <v>-0.402683800707701i</v>
      </c>
      <c r="O449" t="str">
        <f t="shared" si="152"/>
        <v>0.9200125569341-0.391888881041015i</v>
      </c>
      <c r="P449" t="str">
        <f t="shared" si="153"/>
        <v>0.0799874430659+0.391888881041015i</v>
      </c>
      <c r="Q449" t="str">
        <f t="shared" si="154"/>
        <v>-0.0799874430659+0.010794919666686i</v>
      </c>
      <c r="R449" t="str">
        <f t="shared" si="155"/>
        <v>-0.332730824933394-4.94428460778491i</v>
      </c>
      <c r="S449" t="str">
        <f t="shared" si="156"/>
        <v>0.0441902661956326i</v>
      </c>
      <c r="T449" t="str">
        <f t="shared" si="157"/>
        <v>0.218489252964984-0.0147034637252991i</v>
      </c>
      <c r="U449" t="e">
        <f t="shared" si="158"/>
        <v>#DIV/0!</v>
      </c>
      <c r="V449" t="str">
        <f t="shared" si="159"/>
        <v>0.0000833333333333333-0.00842089645988866i</v>
      </c>
      <c r="W449" t="e">
        <f t="shared" si="160"/>
        <v>#DIV/0!</v>
      </c>
      <c r="X449" t="e">
        <f t="shared" si="161"/>
        <v>#DIV/0!</v>
      </c>
      <c r="Y449" t="str">
        <f t="shared" si="162"/>
        <v>0.00096+0.134585829279787i</v>
      </c>
      <c r="Z449" t="e">
        <f t="shared" si="163"/>
        <v>#DIV/0!</v>
      </c>
      <c r="AA449" t="e">
        <f t="shared" si="164"/>
        <v>#DIV/0!</v>
      </c>
      <c r="AB449" t="str">
        <f t="shared" si="165"/>
        <v>0.124677637027289-0.00839031251427521i</v>
      </c>
      <c r="AC449" t="str">
        <f t="shared" si="166"/>
        <v>1.6757377567475-0.11912765581781i</v>
      </c>
      <c r="AD449" t="str">
        <f t="shared" si="167"/>
        <v>0.0743816755171191+0.000280832799753578i</v>
      </c>
      <c r="AE449" t="e">
        <f t="shared" si="168"/>
        <v>#DIV/0!</v>
      </c>
      <c r="AF449" t="str">
        <f t="shared" si="169"/>
        <v>-3.04856376515899-2.5121298265345i</v>
      </c>
      <c r="AG449" t="e">
        <f t="shared" si="170"/>
        <v>#DIV/0!</v>
      </c>
      <c r="AH449" t="e">
        <f t="shared" si="171"/>
        <v>#DIV/0!</v>
      </c>
      <c r="AI449" t="e">
        <f t="shared" si="172"/>
        <v>#DIV/0!</v>
      </c>
      <c r="AJ449" t="e">
        <f t="shared" si="173"/>
        <v>#DIV/0!</v>
      </c>
      <c r="AK449"/>
      <c r="AL449"/>
      <c r="AM449"/>
      <c r="AN449"/>
    </row>
    <row r="450" spans="1:40" x14ac:dyDescent="0.3">
      <c r="A450"/>
      <c r="B450">
        <f t="shared" si="174"/>
        <v>31600</v>
      </c>
      <c r="C450" s="186" t="str">
        <f t="shared" si="142"/>
        <v>-0.0102959942288528+0.0286510259478293i</v>
      </c>
      <c r="D450" s="158" t="str">
        <f t="shared" si="143"/>
        <v>-2.28194667853096-0.569557425831705i</v>
      </c>
      <c r="E450" t="str">
        <f t="shared" si="144"/>
        <v>20842.56382792-11049.1622888138i</v>
      </c>
      <c r="F450" t="str">
        <f t="shared" si="145"/>
        <v>0.287349224709968+0.102941124969356i</v>
      </c>
      <c r="G450" t="str">
        <f t="shared" si="140"/>
        <v>0.287349224709968+0.102941124969356i</v>
      </c>
      <c r="H450" t="str">
        <f t="shared" si="146"/>
        <v>0.770012964839542+1.95060135813761i</v>
      </c>
      <c r="I450" t="str">
        <f t="shared" si="147"/>
        <v>124.092909816797i</v>
      </c>
      <c r="J450" t="str">
        <f t="shared" si="141"/>
        <v>-2.81403677008094+26.4613735406781i</v>
      </c>
      <c r="K450" t="str">
        <f t="shared" si="148"/>
        <v>4.63714412750332-0.493137442880633i</v>
      </c>
      <c r="L450" t="str">
        <f t="shared" si="149"/>
        <v>0.821678100848015-0.0978613779459389i</v>
      </c>
      <c r="M450" t="str">
        <f t="shared" si="150"/>
        <v>5.45882222835133-0.590998820826572i</v>
      </c>
      <c r="N450" t="str">
        <f t="shared" si="151"/>
        <v>-0.403962161979789i</v>
      </c>
      <c r="O450" t="str">
        <f t="shared" si="152"/>
        <v>0.919510829756438-0.393064668929461i</v>
      </c>
      <c r="P450" t="str">
        <f t="shared" si="153"/>
        <v>0.0804891702435619+0.393064668929461i</v>
      </c>
      <c r="Q450" t="str">
        <f t="shared" si="154"/>
        <v>-0.0804891702435619+0.010897493050328i</v>
      </c>
      <c r="R450" t="str">
        <f t="shared" si="155"/>
        <v>-0.332726980982486-4.92849606589284i</v>
      </c>
      <c r="S450" t="str">
        <f t="shared" si="156"/>
        <v>0.0443305527549837i</v>
      </c>
      <c r="T450" t="str">
        <f t="shared" si="157"/>
        <v>0.218482954851792-0.0147499709834506i</v>
      </c>
      <c r="U450" t="e">
        <f t="shared" si="158"/>
        <v>#DIV/0!</v>
      </c>
      <c r="V450" t="str">
        <f t="shared" si="159"/>
        <v>0.0000833333333333333-0.00839424805337i</v>
      </c>
      <c r="W450" t="e">
        <f t="shared" si="160"/>
        <v>#DIV/0!</v>
      </c>
      <c r="X450" t="e">
        <f t="shared" si="161"/>
        <v>#DIV/0!</v>
      </c>
      <c r="Y450" t="str">
        <f t="shared" si="162"/>
        <v>0.00096+0.135013085880675i</v>
      </c>
      <c r="Z450" t="e">
        <f t="shared" si="163"/>
        <v>#DIV/0!</v>
      </c>
      <c r="AA450" t="e">
        <f t="shared" si="164"/>
        <v>#DIV/0!</v>
      </c>
      <c r="AB450" t="str">
        <f t="shared" si="165"/>
        <v>0.124674043102829-0.00841685118824778i</v>
      </c>
      <c r="AC450" t="str">
        <f t="shared" si="166"/>
        <v>1.67559908866083-0.119628306820585i</v>
      </c>
      <c r="AD450" t="str">
        <f t="shared" si="167"/>
        <v>0.0743851271896008+0.000287488596370041i</v>
      </c>
      <c r="AE450" t="e">
        <f t="shared" si="168"/>
        <v>#DIV/0!</v>
      </c>
      <c r="AF450" t="str">
        <f t="shared" si="169"/>
        <v>-3.0519596433705-2.52015878396932i</v>
      </c>
      <c r="AG450" t="e">
        <f t="shared" si="170"/>
        <v>#DIV/0!</v>
      </c>
      <c r="AH450" t="e">
        <f t="shared" si="171"/>
        <v>#DIV/0!</v>
      </c>
      <c r="AI450" t="e">
        <f t="shared" si="172"/>
        <v>#DIV/0!</v>
      </c>
      <c r="AJ450" t="e">
        <f t="shared" si="173"/>
        <v>#DIV/0!</v>
      </c>
      <c r="AK450"/>
      <c r="AL450"/>
      <c r="AM450"/>
      <c r="AN450"/>
    </row>
    <row r="451" spans="1:40" x14ac:dyDescent="0.3">
      <c r="A451"/>
      <c r="B451">
        <f t="shared" si="174"/>
        <v>31700</v>
      </c>
      <c r="C451" s="186" t="str">
        <f t="shared" si="142"/>
        <v>-0.0102944948787915+0.0285698251161938i</v>
      </c>
      <c r="D451" s="158" t="str">
        <f t="shared" si="143"/>
        <v>-2.28264298665163-0.572574917846379i</v>
      </c>
      <c r="E451" t="str">
        <f t="shared" si="144"/>
        <v>20813.6188351646-11068.7349721355i</v>
      </c>
      <c r="F451" t="str">
        <f t="shared" si="145"/>
        <v>0.287441546858378+0.103253510052678i</v>
      </c>
      <c r="G451" t="str">
        <f t="shared" si="140"/>
        <v>0.287441546858378+0.103253510052678i</v>
      </c>
      <c r="H451" t="str">
        <f t="shared" si="146"/>
        <v>0.772716939252585+1.95560085802068i</v>
      </c>
      <c r="I451" t="str">
        <f t="shared" si="147"/>
        <v>124.485608898496i</v>
      </c>
      <c r="J451" t="str">
        <f t="shared" si="141"/>
        <v>-2.83821443867834+26.5451120645409i</v>
      </c>
      <c r="K451" t="str">
        <f t="shared" si="148"/>
        <v>4.63658157927579-0.495745233714392i</v>
      </c>
      <c r="L451" t="str">
        <f t="shared" si="149"/>
        <v>0.821605256654269-0.0981623626955031i</v>
      </c>
      <c r="M451" t="str">
        <f t="shared" si="150"/>
        <v>5.45818683593006-0.593907596409895i</v>
      </c>
      <c r="N451" t="str">
        <f t="shared" si="151"/>
        <v>-0.405240523251877i</v>
      </c>
      <c r="O451" t="str">
        <f t="shared" si="152"/>
        <v>0.919007599907448-0.394239814468748i</v>
      </c>
      <c r="P451" t="str">
        <f t="shared" si="153"/>
        <v>0.080992400092552+0.394239814468748i</v>
      </c>
      <c r="Q451" t="str">
        <f t="shared" si="154"/>
        <v>-0.080992400092552+0.011000708783129i</v>
      </c>
      <c r="R451" t="str">
        <f t="shared" si="155"/>
        <v>-0.332723124689671-4.91280668574066i</v>
      </c>
      <c r="S451" t="str">
        <f t="shared" si="156"/>
        <v>0.044470839314335i</v>
      </c>
      <c r="T451" t="str">
        <f t="shared" si="157"/>
        <v>0.218476636703964-0.0147964766142378i</v>
      </c>
      <c r="U451" t="e">
        <f t="shared" si="158"/>
        <v>#DIV/0!</v>
      </c>
      <c r="V451" t="str">
        <f t="shared" si="159"/>
        <v>0.0000833333333333333-0.00836776777559911i</v>
      </c>
      <c r="W451" t="e">
        <f t="shared" si="160"/>
        <v>#DIV/0!</v>
      </c>
      <c r="X451" t="e">
        <f t="shared" si="161"/>
        <v>#DIV/0!</v>
      </c>
      <c r="Y451" t="str">
        <f t="shared" si="162"/>
        <v>0.00096+0.135440342481563i</v>
      </c>
      <c r="Z451" t="e">
        <f t="shared" si="163"/>
        <v>#DIV/0!</v>
      </c>
      <c r="AA451" t="e">
        <f t="shared" si="164"/>
        <v>#DIV/0!</v>
      </c>
      <c r="AB451" t="str">
        <f t="shared" si="165"/>
        <v>0.124670437745902-0.00844338893358915i</v>
      </c>
      <c r="AC451" t="str">
        <f t="shared" si="166"/>
        <v>1.67545994930722-0.120128314352992i</v>
      </c>
      <c r="AD451" t="str">
        <f t="shared" si="167"/>
        <v>0.0743885913804323+0.00029412052268958i</v>
      </c>
      <c r="AE451" t="e">
        <f t="shared" si="168"/>
        <v>#DIV/0!</v>
      </c>
      <c r="AF451" t="str">
        <f t="shared" si="169"/>
        <v>-3.05535992590421-2.52817577586706i</v>
      </c>
      <c r="AG451" t="e">
        <f t="shared" si="170"/>
        <v>#DIV/0!</v>
      </c>
      <c r="AH451" t="e">
        <f t="shared" si="171"/>
        <v>#DIV/0!</v>
      </c>
      <c r="AI451" t="e">
        <f t="shared" si="172"/>
        <v>#DIV/0!</v>
      </c>
      <c r="AJ451" t="e">
        <f t="shared" si="173"/>
        <v>#DIV/0!</v>
      </c>
      <c r="AK451"/>
      <c r="AL451"/>
      <c r="AM451"/>
      <c r="AN451"/>
    </row>
    <row r="452" spans="1:40" x14ac:dyDescent="0.3">
      <c r="A452"/>
      <c r="B452">
        <f t="shared" si="174"/>
        <v>31800</v>
      </c>
      <c r="C452" s="186" t="str">
        <f t="shared" si="142"/>
        <v>-0.0102929932635829+0.028489161513903i</v>
      </c>
      <c r="D452" s="158" t="str">
        <f t="shared" si="143"/>
        <v>-2.2833413295166-0.575587345708727i</v>
      </c>
      <c r="E452" t="str">
        <f t="shared" si="144"/>
        <v>20784.6630524684-11088.204782392i</v>
      </c>
      <c r="F452" t="str">
        <f t="shared" si="145"/>
        <v>0.287534136673365+0.103565771823737i</v>
      </c>
      <c r="G452" t="str">
        <f t="shared" si="140"/>
        <v>0.287534136673365+0.103565771823737i</v>
      </c>
      <c r="H452" t="str">
        <f t="shared" si="146"/>
        <v>0.77542326045081+1.9605935115785i</v>
      </c>
      <c r="I452" t="str">
        <f t="shared" si="147"/>
        <v>124.878307980194i</v>
      </c>
      <c r="J452" t="str">
        <f t="shared" si="141"/>
        <v>-2.86246849801379+26.6288505884039i</v>
      </c>
      <c r="K452" t="str">
        <f t="shared" si="148"/>
        <v>4.6360168721429-0.498348669189213i</v>
      </c>
      <c r="L452" t="str">
        <f t="shared" si="149"/>
        <v>0.821532195280921-0.0984632665058988i</v>
      </c>
      <c r="M452" t="str">
        <f t="shared" si="150"/>
        <v>5.45754906742382-0.596811935695112i</v>
      </c>
      <c r="N452" t="str">
        <f t="shared" si="151"/>
        <v>-0.406518884523965i</v>
      </c>
      <c r="O452" t="str">
        <f t="shared" si="152"/>
        <v>0.918502868209511-0.395414315738445i</v>
      </c>
      <c r="P452" t="str">
        <f t="shared" si="153"/>
        <v>0.081497131790489+0.395414315738445i</v>
      </c>
      <c r="Q452" t="str">
        <f t="shared" si="154"/>
        <v>-0.081497131790489+0.01110456878552i</v>
      </c>
      <c r="R452" t="str">
        <f t="shared" si="155"/>
        <v>-0.332719256053472-4.89721553182483i</v>
      </c>
      <c r="S452" t="str">
        <f t="shared" si="156"/>
        <v>0.0446111258736861i</v>
      </c>
      <c r="T452" t="str">
        <f t="shared" si="157"/>
        <v>0.218470298520808-0.0148429806124006i</v>
      </c>
      <c r="U452" t="e">
        <f t="shared" si="158"/>
        <v>#DIV/0!</v>
      </c>
      <c r="V452" t="str">
        <f t="shared" si="159"/>
        <v>0.0000833333333333333-0.00834145404045577i</v>
      </c>
      <c r="W452" t="e">
        <f t="shared" si="160"/>
        <v>#DIV/0!</v>
      </c>
      <c r="X452" t="e">
        <f t="shared" si="161"/>
        <v>#DIV/0!</v>
      </c>
      <c r="Y452" t="str">
        <f t="shared" si="162"/>
        <v>0.00096+0.135867599082451i</v>
      </c>
      <c r="Z452" t="e">
        <f t="shared" si="163"/>
        <v>#DIV/0!</v>
      </c>
      <c r="AA452" t="e">
        <f t="shared" si="164"/>
        <v>#DIV/0!</v>
      </c>
      <c r="AB452" t="str">
        <f t="shared" si="165"/>
        <v>0.124666820956114-0.00846992574729774i</v>
      </c>
      <c r="AC452" t="str">
        <f t="shared" si="166"/>
        <v>1.67532033966729-0.120627682095088i</v>
      </c>
      <c r="AD452" t="str">
        <f t="shared" si="167"/>
        <v>0.0743920680679661+0.000300728749046931i</v>
      </c>
      <c r="AE452" t="e">
        <f t="shared" si="168"/>
        <v>#DIV/0!</v>
      </c>
      <c r="AF452" t="str">
        <f t="shared" si="169"/>
        <v>-3.05876458996741-2.53618085728723i</v>
      </c>
      <c r="AG452" t="e">
        <f t="shared" si="170"/>
        <v>#DIV/0!</v>
      </c>
      <c r="AH452" t="e">
        <f t="shared" si="171"/>
        <v>#DIV/0!</v>
      </c>
      <c r="AI452" t="e">
        <f t="shared" si="172"/>
        <v>#DIV/0!</v>
      </c>
      <c r="AJ452" t="e">
        <f t="shared" si="173"/>
        <v>#DIV/0!</v>
      </c>
      <c r="AK452"/>
      <c r="AL452"/>
      <c r="AM452"/>
      <c r="AN452"/>
    </row>
    <row r="453" spans="1:40" x14ac:dyDescent="0.3">
      <c r="A453"/>
      <c r="B453">
        <f t="shared" si="174"/>
        <v>31900</v>
      </c>
      <c r="C453" s="186" t="str">
        <f t="shared" si="142"/>
        <v>-0.0102914893664384+0.0284090300671206i</v>
      </c>
      <c r="D453" s="158" t="str">
        <f t="shared" si="143"/>
        <v>-2.28404170532585-0.578594745747713i</v>
      </c>
      <c r="E453" t="str">
        <f t="shared" si="144"/>
        <v>20755.6969048987-11107.5718927574i</v>
      </c>
      <c r="F453" t="str">
        <f t="shared" si="145"/>
        <v>0.287626993936934+0.103877909947257i</v>
      </c>
      <c r="G453" t="str">
        <f t="shared" ref="G453:G516" si="175">IF($C$11=$C$7,$C$24,F453)</f>
        <v>0.287626993936934+0.103877909947257i</v>
      </c>
      <c r="H453" t="str">
        <f t="shared" si="146"/>
        <v>0.778131907646224+1.96557933706588i</v>
      </c>
      <c r="I453" t="str">
        <f t="shared" si="147"/>
        <v>125.271007061893i</v>
      </c>
      <c r="J453" t="str">
        <f t="shared" ref="J453:J516" si="176">IMSUM(COMPLEX(0,2*PI()*B453*$C$113*$C$112),COMPLEX(0,2*PI()*B453*$C$113*$C$111),COMPLEX(0,2*PI()*B453*$C$28*10^-12*$C$111),COMPLEX(-1*2*PI()*B453*2*PI()*B453*$C$113*$C$112*$C$28*10^-12*$C$111,0),COMPLEX(1,0))</f>
        <v>-2.88679894808731+26.7125891122668i</v>
      </c>
      <c r="K453" t="str">
        <f t="shared" si="148"/>
        <v>4.63545001259298-0.50094778024043i</v>
      </c>
      <c r="L453" t="str">
        <f t="shared" si="149"/>
        <v>0.821458916847287-0.0987640891459083i</v>
      </c>
      <c r="M453" t="str">
        <f t="shared" si="150"/>
        <v>5.45690892944027-0.599711869386338i</v>
      </c>
      <c r="N453" t="str">
        <f t="shared" si="151"/>
        <v>-0.407797245796053i</v>
      </c>
      <c r="O453" t="str">
        <f t="shared" si="152"/>
        <v>0.917996635487463-0.396588170819172i</v>
      </c>
      <c r="P453" t="str">
        <f t="shared" si="153"/>
        <v>0.082003364512537+0.396588170819172i</v>
      </c>
      <c r="Q453" t="str">
        <f t="shared" si="154"/>
        <v>-0.082003364512537+0.011209074976881i</v>
      </c>
      <c r="R453" t="str">
        <f t="shared" si="155"/>
        <v>-0.332715375072299-4.88172168037223i</v>
      </c>
      <c r="S453" t="str">
        <f t="shared" si="156"/>
        <v>0.0447514124330374i</v>
      </c>
      <c r="T453" t="str">
        <f t="shared" si="157"/>
        <v>0.218463940301638-0.0148894829726732i</v>
      </c>
      <c r="U453" t="e">
        <f t="shared" si="158"/>
        <v>#DIV/0!</v>
      </c>
      <c r="V453" t="str">
        <f t="shared" si="159"/>
        <v>0.0000833333333333333-0.00831530528170824i</v>
      </c>
      <c r="W453" t="e">
        <f t="shared" si="160"/>
        <v>#DIV/0!</v>
      </c>
      <c r="X453" t="e">
        <f t="shared" si="161"/>
        <v>#DIV/0!</v>
      </c>
      <c r="Y453" t="str">
        <f t="shared" si="162"/>
        <v>0.00096+0.13629485568334i</v>
      </c>
      <c r="Z453" t="e">
        <f t="shared" si="163"/>
        <v>#DIV/0!</v>
      </c>
      <c r="AA453" t="e">
        <f t="shared" si="164"/>
        <v>#DIV/0!</v>
      </c>
      <c r="AB453" t="str">
        <f t="shared" si="165"/>
        <v>0.124663192733073-0.00849646162636868i</v>
      </c>
      <c r="AC453" t="str">
        <f t="shared" si="166"/>
        <v>1.67518026071252-0.121126413675198i</v>
      </c>
      <c r="AD453" t="str">
        <f t="shared" si="167"/>
        <v>0.0743955572308271+0.000307313443480036i</v>
      </c>
      <c r="AE453" t="e">
        <f t="shared" si="168"/>
        <v>#DIV/0!</v>
      </c>
      <c r="AF453" t="str">
        <f t="shared" si="169"/>
        <v>-3.06217361297207-2.54417408281359i</v>
      </c>
      <c r="AG453" t="e">
        <f t="shared" si="170"/>
        <v>#DIV/0!</v>
      </c>
      <c r="AH453" t="e">
        <f t="shared" si="171"/>
        <v>#DIV/0!</v>
      </c>
      <c r="AI453" t="e">
        <f t="shared" si="172"/>
        <v>#DIV/0!</v>
      </c>
      <c r="AJ453" t="e">
        <f t="shared" si="173"/>
        <v>#DIV/0!</v>
      </c>
      <c r="AK453"/>
      <c r="AL453"/>
      <c r="AM453"/>
      <c r="AN453"/>
    </row>
    <row r="454" spans="1:40" x14ac:dyDescent="0.3">
      <c r="A454"/>
      <c r="B454">
        <f t="shared" si="174"/>
        <v>32000</v>
      </c>
      <c r="C454" s="186" t="str">
        <f t="shared" ref="C454:C517" si="177">IMPRODUCT(COMPLEX(-1,0),IMDIV(IMPRODUCT(G454,COMPLEX($C$100+$C$101,0)),COMPLEX($C$100,2*PI()*B454*$C$103*$C$102*(2*$C$100+$C$101))))</f>
        <v>-0.0102899831708887+0.0283294257653798i</v>
      </c>
      <c r="D454" s="158" t="str">
        <f t="shared" ref="D454:D517" si="178">IMPRODUCT(COMPLEX($C$106,0),IMSUB(C454,G454))</f>
        <v>-2.2847441122777-0.581597153810136i</v>
      </c>
      <c r="E454" t="str">
        <f t="shared" ref="E454:E517" si="179">IMDIV(COMPLEX($C$20*10^3,0),COMPLEX(1,2*PI()*B454*$C$20*1000*$C$29*10^-12))</f>
        <v>20726.720815432-11126.8364781357i</v>
      </c>
      <c r="F454" t="str">
        <f t="shared" ref="F454:F517" si="180">IMDIV(COMPLEX($C$22*1000,0),IMSUM(COMPLEX($C$22*1000,0),E454))</f>
        <v>0.28772011843055+0.104189924088441i</v>
      </c>
      <c r="G454" t="str">
        <f t="shared" si="175"/>
        <v>0.28772011843055+0.104189924088441i</v>
      </c>
      <c r="H454" t="str">
        <f t="shared" ref="H454:H517" si="181">IMPRODUCT(COMPLEX($C$108,0),IMPRODUCT(COMPLEX(-1,0),D454),IMDIV(COMPLEX(0,2*PI()*B454*$C$109*$C$110),COMPLEX(1,2*PI()*B454*$C$109*$C$110)))</f>
        <v>0.780842860256254+1.97055835275017i</v>
      </c>
      <c r="I454" t="str">
        <f t="shared" ref="I454:I517" si="182">COMPLEX(0,2*PI()*B454*$C$113*$C$112*$C$114)</f>
        <v>125.663706143592i</v>
      </c>
      <c r="J454" t="str">
        <f t="shared" si="176"/>
        <v>-2.9112057888989+26.7963276361296i</v>
      </c>
      <c r="K454" t="str">
        <f t="shared" ref="K454:K517" si="183">IMDIV(I454,J454)</f>
        <v>4.63488100703924-0.503542597395227i</v>
      </c>
      <c r="L454" t="str">
        <f t="shared" ref="L454:L517" si="184">IMDIV(COMPLEX($C$117,0),COMPLEX(1,2*PI()*B454*$C$115*$C$116))</f>
        <v>0.821385421473007-0.0990648303845336i</v>
      </c>
      <c r="M454" t="str">
        <f t="shared" ref="M454:M517" si="185">IMSUM(K454,L454)</f>
        <v>5.45626642851225-0.602607427779761i</v>
      </c>
      <c r="N454" t="str">
        <f t="shared" ref="N454:N517" si="186">COMPLEX(0,-2*PI()*B454*$C$43)</f>
        <v>-0.409075607068141i</v>
      </c>
      <c r="O454" t="str">
        <f t="shared" ref="O454:O517" si="187">IMEXP(N454)</f>
        <v>0.917488902568595-0.397761377792609i</v>
      </c>
      <c r="P454" t="str">
        <f t="shared" ref="P454:P517" si="188">IMSUB(COMPLEX(1,0),O454)</f>
        <v>0.0825110974314049+0.397761377792609i</v>
      </c>
      <c r="Q454" t="str">
        <f t="shared" ref="Q454:Q517" si="189">IMSUM(COMPLEX(0,2*PI()*B454*$C$43),O454,COMPLEX(-1,0))</f>
        <v>-0.0825110974314049+0.011314229275532i</v>
      </c>
      <c r="R454" t="str">
        <f t="shared" ref="R454:R517" si="190">IMDIV(P454,Q454)</f>
        <v>-0.332711481744748-4.86632421915703i</v>
      </c>
      <c r="S454" t="str">
        <f t="shared" ref="S454:S517" si="191">IMDIV(COMPLEX(0,2*PI()*B454*$C$123),COMPLEX($C$124,0))</f>
        <v>0.0448916989923886i</v>
      </c>
      <c r="T454" t="str">
        <f t="shared" ref="T454:T517" si="192">IMPRODUCT(R454,S454)</f>
        <v>0.218457562045768-0.0149359836897968i</v>
      </c>
      <c r="U454" t="e">
        <f t="shared" ref="U454:U517" si="193">IMDIV(COMPLEX(1,2*PI()*B454*$C$16*10^-3*$C$15*10^-6),COMPLEX(0,2*PI()*B454*$C$15*10^-6))</f>
        <v>#DIV/0!</v>
      </c>
      <c r="V454" t="str">
        <f t="shared" ref="V454:V517" si="194">IMSUM(COMPLEX($C$18*10^-3,0),IMDIV(COMPLEX(1,0),COMPLEX(0,2*PI()*B454*($C$17*1*10^-6))))</f>
        <v>0.0000833333333333333-0.00828931995270289i</v>
      </c>
      <c r="W454" t="e">
        <f t="shared" ref="W454:W517" si="195">IMDIV(IMPRODUCT(U454,V454),IMSUM(U454,V454))</f>
        <v>#DIV/0!</v>
      </c>
      <c r="X454" t="e">
        <f t="shared" ref="X454:X517" si="196">IMDIV(IMPRODUCT(COMPLEX($C$19,0),W454),IMSUM(COMPLEX($C$19,0),W454))</f>
        <v>#DIV/0!</v>
      </c>
      <c r="Y454" t="str">
        <f t="shared" ref="Y454:Y517" si="197">COMPLEX($C$13*10^-3,2*PI()*B454*$C$12*0.000001)</f>
        <v>0.00096+0.136722112284228i</v>
      </c>
      <c r="Z454" t="e">
        <f t="shared" ref="Z454:Z517" si="198">IMPRODUCT(COMPLEX($C$6,0),IMDIV(X454,IMSUM(X454,Y454)))</f>
        <v>#DIV/0!</v>
      </c>
      <c r="AA454" t="e">
        <f t="shared" ref="AA454:AA517" si="199">IMDIV(COMPLEX($C$6,0),IMSUM(X454,Y454))</f>
        <v>#DIV/0!</v>
      </c>
      <c r="AB454" t="str">
        <f t="shared" ref="AB454:AB517" si="200">IMPRODUCT(COMPLEX($C$119,0),T454)</f>
        <v>0.124659553076387-0.00852299656780113i</v>
      </c>
      <c r="AC454" t="str">
        <f t="shared" ref="AC454:AC517" si="201">IMSUM(COMPLEX(1,0),IMPRODUCT(AB454,M454))</f>
        <v>1.67503971340533-0.121624512670755i</v>
      </c>
      <c r="AD454" t="str">
        <f t="shared" ref="AD454:AD517" si="202">IMDIV(AB454,AC454)</f>
        <v>0.0743990588479113+0.000313874771762911i</v>
      </c>
      <c r="AE454" t="e">
        <f t="shared" ref="AE454:AE517" si="203">IMPRODUCT(AD454,AA454,X454)</f>
        <v>#DIV/0!</v>
      </c>
      <c r="AF454" t="str">
        <f t="shared" ref="AF454:AF517" si="204">IMSUB(D454,H454)</f>
        <v>-3.06558697253395-2.55215550656031i</v>
      </c>
      <c r="AG454" t="e">
        <f t="shared" ref="AG454:AG517" si="205">IMSUM(COMPLEX(1,0),IMPRODUCT(AD454,AA454,COMPLEX($C$127,0)))</f>
        <v>#DIV/0!</v>
      </c>
      <c r="AH454" t="e">
        <f t="shared" ref="AH454:AH517" si="206">IMDIV(IMPRODUCT(AE454,AF454),AG454)</f>
        <v>#DIV/0!</v>
      </c>
      <c r="AI454" t="e">
        <f t="shared" ref="AI454:AI517" si="207">20*LOG10(IMABS(AH454))</f>
        <v>#DIV/0!</v>
      </c>
      <c r="AJ454" t="e">
        <f t="shared" ref="AJ454:AJ517" si="208">IMARGUMENT(AH454)*180/PI()</f>
        <v>#DIV/0!</v>
      </c>
      <c r="AK454"/>
      <c r="AL454"/>
      <c r="AM454"/>
      <c r="AN454"/>
    </row>
    <row r="455" spans="1:40" x14ac:dyDescent="0.3">
      <c r="A455"/>
      <c r="B455">
        <f t="shared" si="174"/>
        <v>32100</v>
      </c>
      <c r="C455" s="186" t="str">
        <f t="shared" si="177"/>
        <v>-0.010288474660777+0.0282503436605959i</v>
      </c>
      <c r="D455" s="158" t="str">
        <f t="shared" si="178"/>
        <v>-2.28544854856865-0.584594605268202i</v>
      </c>
      <c r="E455" t="str">
        <f t="shared" si="179"/>
        <v>20697.7352049503-11145.9987151414i</v>
      </c>
      <c r="F455" t="str">
        <f t="shared" si="180"/>
        <v>0.287813509935134+0.10450181391297i</v>
      </c>
      <c r="G455" t="str">
        <f t="shared" si="175"/>
        <v>0.287813509935134+0.10450181391297i</v>
      </c>
      <c r="H455" t="str">
        <f t="shared" si="181"/>
        <v>0.783556097902591+1.97553057690964i</v>
      </c>
      <c r="I455" t="str">
        <f t="shared" si="182"/>
        <v>126.05640522529i</v>
      </c>
      <c r="J455" t="str">
        <f t="shared" si="176"/>
        <v>-2.93568902044855+26.8800661599926i</v>
      </c>
      <c r="K455" t="str">
        <f t="shared" si="183"/>
        <v>4.63430986182131-0.506133150779009i</v>
      </c>
      <c r="L455" t="str">
        <f t="shared" si="184"/>
        <v>0.821311709278041-0.0993654899909938i</v>
      </c>
      <c r="M455" t="str">
        <f t="shared" si="185"/>
        <v>5.45562157109935-0.605498640770003i</v>
      </c>
      <c r="N455" t="str">
        <f t="shared" si="186"/>
        <v>-0.410353968340229i</v>
      </c>
      <c r="O455" t="str">
        <f t="shared" si="187"/>
        <v>0.916979670282647-0.39893393474149i</v>
      </c>
      <c r="P455" t="str">
        <f t="shared" si="188"/>
        <v>0.083020329717353+0.39893393474149i</v>
      </c>
      <c r="Q455" t="str">
        <f t="shared" si="189"/>
        <v>-0.083020329717353+0.011420033598739i</v>
      </c>
      <c r="R455" t="str">
        <f t="shared" si="190"/>
        <v>-0.332707576069167-4.85102224732041i</v>
      </c>
      <c r="S455" t="str">
        <f t="shared" si="191"/>
        <v>0.0450319855517398i</v>
      </c>
      <c r="T455" t="str">
        <f t="shared" si="192"/>
        <v>0.218451163752501-0.0149824827585011i</v>
      </c>
      <c r="U455" t="e">
        <f t="shared" si="193"/>
        <v>#DIV/0!</v>
      </c>
      <c r="V455" t="str">
        <f t="shared" si="194"/>
        <v>0.0000833333333333333-0.00826349652605894i</v>
      </c>
      <c r="W455" t="e">
        <f t="shared" si="195"/>
        <v>#DIV/0!</v>
      </c>
      <c r="X455" t="e">
        <f t="shared" si="196"/>
        <v>#DIV/0!</v>
      </c>
      <c r="Y455" t="str">
        <f t="shared" si="197"/>
        <v>0.00096+0.137149368885116i</v>
      </c>
      <c r="Z455" t="e">
        <f t="shared" si="198"/>
        <v>#DIV/0!</v>
      </c>
      <c r="AA455" t="e">
        <f t="shared" si="199"/>
        <v>#DIV/0!</v>
      </c>
      <c r="AB455" t="str">
        <f t="shared" si="200"/>
        <v>0.12465590198566-0.00854953056858766i</v>
      </c>
      <c r="AC455" t="str">
        <f t="shared" si="201"/>
        <v>1.67489869869931-0.122121982609036i</v>
      </c>
      <c r="AD455" t="str">
        <f t="shared" si="202"/>
        <v>0.0744025728983761+0.000320412897443956i</v>
      </c>
      <c r="AE455" t="e">
        <f t="shared" si="203"/>
        <v>#DIV/0!</v>
      </c>
      <c r="AF455" t="str">
        <f t="shared" si="204"/>
        <v>-3.06900464647124-2.56012518217784i</v>
      </c>
      <c r="AG455" t="e">
        <f t="shared" si="205"/>
        <v>#DIV/0!</v>
      </c>
      <c r="AH455" t="e">
        <f t="shared" si="206"/>
        <v>#DIV/0!</v>
      </c>
      <c r="AI455" t="e">
        <f t="shared" si="207"/>
        <v>#DIV/0!</v>
      </c>
      <c r="AJ455" t="e">
        <f t="shared" si="208"/>
        <v>#DIV/0!</v>
      </c>
      <c r="AK455"/>
      <c r="AL455"/>
      <c r="AM455"/>
      <c r="AN455"/>
    </row>
    <row r="456" spans="1:40" x14ac:dyDescent="0.3">
      <c r="A456"/>
      <c r="B456">
        <f t="shared" si="174"/>
        <v>32200</v>
      </c>
      <c r="C456" s="186" t="str">
        <f t="shared" si="177"/>
        <v>-0.0102869638202543+0.028171778866098i</v>
      </c>
      <c r="D456" s="158" t="str">
        <f t="shared" si="178"/>
        <v>-2.28615501239348-0.587587135026985i</v>
      </c>
      <c r="E456" t="str">
        <f t="shared" si="179"/>
        <v>20668.7404922367-11165.0587820797i</v>
      </c>
      <c r="F456" t="str">
        <f t="shared" si="180"/>
        <v>0.287907168231069+0.104813579087009i</v>
      </c>
      <c r="G456" t="str">
        <f t="shared" si="175"/>
        <v>0.287907168231069+0.104813579087009i</v>
      </c>
      <c r="H456" t="str">
        <f t="shared" si="181"/>
        <v>0.786271600410126+1.98049602783198i</v>
      </c>
      <c r="I456" t="str">
        <f t="shared" si="182"/>
        <v>126.449104306989i</v>
      </c>
      <c r="J456" t="str">
        <f t="shared" si="176"/>
        <v>-2.96024864273627+26.9638046838554i</v>
      </c>
      <c r="K456" t="str">
        <f t="shared" si="183"/>
        <v>4.63373658320695-0.508719470121694i</v>
      </c>
      <c r="L456" t="str">
        <f t="shared" si="184"/>
        <v>0.82123778038267-0.09966606773473i</v>
      </c>
      <c r="M456" t="str">
        <f t="shared" si="185"/>
        <v>5.45497436358962-0.608385537856424i</v>
      </c>
      <c r="N456" t="str">
        <f t="shared" si="186"/>
        <v>-0.411632329612317i</v>
      </c>
      <c r="O456" t="str">
        <f t="shared" si="187"/>
        <v>0.91646893946181-0.400105839749615i</v>
      </c>
      <c r="P456" t="str">
        <f t="shared" si="188"/>
        <v>0.08353106053819+0.400105839749615i</v>
      </c>
      <c r="Q456" t="str">
        <f t="shared" si="189"/>
        <v>-0.08353106053819+0.011526489862702i</v>
      </c>
      <c r="R456" t="str">
        <f t="shared" si="190"/>
        <v>-0.332703658044089-4.83581487519441i</v>
      </c>
      <c r="S456" t="str">
        <f t="shared" si="191"/>
        <v>0.045172272111091i</v>
      </c>
      <c r="T456" t="str">
        <f t="shared" si="192"/>
        <v>0.218444745421143-0.015028980173523i</v>
      </c>
      <c r="U456" t="e">
        <f t="shared" si="193"/>
        <v>#DIV/0!</v>
      </c>
      <c r="V456" t="str">
        <f t="shared" si="194"/>
        <v>0.0000833333333333333-0.0082378334933693i</v>
      </c>
      <c r="W456" t="e">
        <f t="shared" si="195"/>
        <v>#DIV/0!</v>
      </c>
      <c r="X456" t="e">
        <f t="shared" si="196"/>
        <v>#DIV/0!</v>
      </c>
      <c r="Y456" t="str">
        <f t="shared" si="197"/>
        <v>0.00096+0.137576625486004i</v>
      </c>
      <c r="Z456" t="e">
        <f t="shared" si="198"/>
        <v>#DIV/0!</v>
      </c>
      <c r="AA456" t="e">
        <f t="shared" si="199"/>
        <v>#DIV/0!</v>
      </c>
      <c r="AB456" t="str">
        <f t="shared" si="200"/>
        <v>0.124652239460495-0.00857606362572496i</v>
      </c>
      <c r="AC456" t="str">
        <f t="shared" si="201"/>
        <v>1.67475721753941-0.122618826968024i</v>
      </c>
      <c r="AD456" t="str">
        <f t="shared" si="202"/>
        <v>0.0744060993616359+0.000326927981877579i</v>
      </c>
      <c r="AE456" t="e">
        <f t="shared" si="203"/>
        <v>#DIV/0!</v>
      </c>
      <c r="AF456" t="str">
        <f t="shared" si="204"/>
        <v>-3.07242661280361-2.56808316285897i</v>
      </c>
      <c r="AG456" t="e">
        <f t="shared" si="205"/>
        <v>#DIV/0!</v>
      </c>
      <c r="AH456" t="e">
        <f t="shared" si="206"/>
        <v>#DIV/0!</v>
      </c>
      <c r="AI456" t="e">
        <f t="shared" si="207"/>
        <v>#DIV/0!</v>
      </c>
      <c r="AJ456" t="e">
        <f t="shared" si="208"/>
        <v>#DIV/0!</v>
      </c>
      <c r="AK456"/>
      <c r="AL456"/>
      <c r="AM456"/>
      <c r="AN456"/>
    </row>
    <row r="457" spans="1:40" x14ac:dyDescent="0.3">
      <c r="A457"/>
      <c r="B457">
        <f t="shared" si="174"/>
        <v>32300</v>
      </c>
      <c r="C457" s="186" t="str">
        <f t="shared" si="177"/>
        <v>-0.0102854506337725+0.0280937265556781i</v>
      </c>
      <c r="D457" s="158" t="str">
        <f t="shared" si="178"/>
        <v>-2.2868635019451-0.590574777531653i</v>
      </c>
      <c r="E457" t="str">
        <f t="shared" si="179"/>
        <v>20639.7370939726-11184.0168589268i</v>
      </c>
      <c r="F457" t="str">
        <f t="shared" si="180"/>
        <v>0.288001093098196+0.105125219277198i</v>
      </c>
      <c r="G457" t="str">
        <f t="shared" si="175"/>
        <v>0.288001093098196+0.105125219277198i</v>
      </c>
      <c r="H457" t="str">
        <f t="shared" si="181"/>
        <v>0.788989347805855+1.98545472381265i</v>
      </c>
      <c r="I457" t="str">
        <f t="shared" si="182"/>
        <v>126.841803388688i</v>
      </c>
      <c r="J457" t="str">
        <f t="shared" si="176"/>
        <v>-2.98488465576204+27.0475432077184i</v>
      </c>
      <c r="K457" t="str">
        <f t="shared" si="183"/>
        <v>4.63316117739297-0.511301584763759i</v>
      </c>
      <c r="L457" t="str">
        <f t="shared" si="184"/>
        <v>0.821163634907497-0.0999665633854029i</v>
      </c>
      <c r="M457" t="str">
        <f t="shared" si="185"/>
        <v>5.45432481230047-0.611268148149162i</v>
      </c>
      <c r="N457" t="str">
        <f t="shared" si="186"/>
        <v>-0.412910690884405i</v>
      </c>
      <c r="O457" t="str">
        <f t="shared" si="187"/>
        <v>0.915956710940724-0.401277090901848i</v>
      </c>
      <c r="P457" t="str">
        <f t="shared" si="188"/>
        <v>0.084043289059276+0.401277090901848i</v>
      </c>
      <c r="Q457" t="str">
        <f t="shared" si="189"/>
        <v>-0.084043289059276+0.011633599982557i</v>
      </c>
      <c r="R457" t="str">
        <f t="shared" si="190"/>
        <v>-0.332699727667967-4.82070122412857i</v>
      </c>
      <c r="S457" t="str">
        <f t="shared" si="191"/>
        <v>0.0453125586704423i</v>
      </c>
      <c r="T457" t="str">
        <f t="shared" si="192"/>
        <v>0.218438307050999-0.0150754759295949i</v>
      </c>
      <c r="U457" t="e">
        <f t="shared" si="193"/>
        <v>#DIV/0!</v>
      </c>
      <c r="V457" t="str">
        <f t="shared" si="194"/>
        <v>0.0000833333333333333-0.00821232936490691i</v>
      </c>
      <c r="W457" t="e">
        <f t="shared" si="195"/>
        <v>#DIV/0!</v>
      </c>
      <c r="X457" t="e">
        <f t="shared" si="196"/>
        <v>#DIV/0!</v>
      </c>
      <c r="Y457" t="str">
        <f t="shared" si="197"/>
        <v>0.00096+0.138003882086892i</v>
      </c>
      <c r="Z457" t="e">
        <f t="shared" si="198"/>
        <v>#DIV/0!</v>
      </c>
      <c r="AA457" t="e">
        <f t="shared" si="199"/>
        <v>#DIV/0!</v>
      </c>
      <c r="AB457" t="str">
        <f t="shared" si="200"/>
        <v>0.124648565500494-0.00860259573620717i</v>
      </c>
      <c r="AC457" t="str">
        <f t="shared" si="201"/>
        <v>1.67461527086206-0.123115049177121i</v>
      </c>
      <c r="AD457" t="str">
        <f t="shared" si="202"/>
        <v>0.07440963821736+0.000333420184259673i</v>
      </c>
      <c r="AE457" t="e">
        <f t="shared" si="203"/>
        <v>#DIV/0!</v>
      </c>
      <c r="AF457" t="str">
        <f t="shared" si="204"/>
        <v>-3.07585284975096-2.5760295013443i</v>
      </c>
      <c r="AG457" t="e">
        <f t="shared" si="205"/>
        <v>#DIV/0!</v>
      </c>
      <c r="AH457" t="e">
        <f t="shared" si="206"/>
        <v>#DIV/0!</v>
      </c>
      <c r="AI457" t="e">
        <f t="shared" si="207"/>
        <v>#DIV/0!</v>
      </c>
      <c r="AJ457" t="e">
        <f t="shared" si="208"/>
        <v>#DIV/0!</v>
      </c>
      <c r="AK457"/>
      <c r="AL457"/>
      <c r="AM457"/>
      <c r="AN457"/>
    </row>
    <row r="458" spans="1:40" x14ac:dyDescent="0.3">
      <c r="A458"/>
      <c r="B458">
        <f t="shared" si="174"/>
        <v>32400</v>
      </c>
      <c r="C458" s="186" t="str">
        <f t="shared" si="177"/>
        <v>-0.0102839350860801+0.0280161819626583i</v>
      </c>
      <c r="D458" s="158" t="str">
        <f t="shared" si="178"/>
        <v>-2.28757401541454-0.593557566774711i</v>
      </c>
      <c r="E458" t="str">
        <f t="shared" si="179"/>
        <v>20610.7254247339-11202.8731273108i</v>
      </c>
      <c r="F458" t="str">
        <f t="shared" si="180"/>
        <v>0.288095284315817+0.105436734150664i</v>
      </c>
      <c r="G458" t="str">
        <f t="shared" si="175"/>
        <v>0.288095284315817+0.105436734150664i</v>
      </c>
      <c r="H458" t="str">
        <f t="shared" si="181"/>
        <v>0.791709320317694+1.99040668315337i</v>
      </c>
      <c r="I458" t="str">
        <f t="shared" si="182"/>
        <v>127.234502470387i</v>
      </c>
      <c r="J458" t="str">
        <f t="shared" si="176"/>
        <v>-3.00959705952589+27.1312817315813i</v>
      </c>
      <c r="K458" t="str">
        <f t="shared" si="183"/>
        <v>4.63258365050698-0.513879523662332i</v>
      </c>
      <c r="L458" t="str">
        <f t="shared" si="184"/>
        <v>0.821089272973444-0.100266976712894i</v>
      </c>
      <c r="M458" t="str">
        <f t="shared" si="185"/>
        <v>5.45367292348042-0.614146500375226i</v>
      </c>
      <c r="N458" t="str">
        <f t="shared" si="186"/>
        <v>-0.414189052156493i</v>
      </c>
      <c r="O458" t="str">
        <f t="shared" si="187"/>
        <v>0.915442985556477-0.402447686284122i</v>
      </c>
      <c r="P458" t="str">
        <f t="shared" si="188"/>
        <v>0.084557014443523+0.402447686284122i</v>
      </c>
      <c r="Q458" t="str">
        <f t="shared" si="189"/>
        <v>-0.084557014443523+0.011741365872371i</v>
      </c>
      <c r="R458" t="str">
        <f t="shared" si="190"/>
        <v>-0.332695784939268-4.80568042631992i</v>
      </c>
      <c r="S458" t="str">
        <f t="shared" si="191"/>
        <v>0.0454528452297934i</v>
      </c>
      <c r="T458" t="str">
        <f t="shared" si="192"/>
        <v>0.218431848641367-0.0151219700214492i</v>
      </c>
      <c r="U458" t="e">
        <f t="shared" si="193"/>
        <v>#DIV/0!</v>
      </c>
      <c r="V458" t="str">
        <f t="shared" si="194"/>
        <v>0.0000833333333333333-0.00818698266933619i</v>
      </c>
      <c r="W458" t="e">
        <f t="shared" si="195"/>
        <v>#DIV/0!</v>
      </c>
      <c r="X458" t="e">
        <f t="shared" si="196"/>
        <v>#DIV/0!</v>
      </c>
      <c r="Y458" t="str">
        <f t="shared" si="197"/>
        <v>0.00096+0.138431138687781i</v>
      </c>
      <c r="Z458" t="e">
        <f t="shared" si="198"/>
        <v>#DIV/0!</v>
      </c>
      <c r="AA458" t="e">
        <f t="shared" si="199"/>
        <v>#DIV/0!</v>
      </c>
      <c r="AB458" t="str">
        <f t="shared" si="200"/>
        <v>0.124644880105259-0.0086291268970284i</v>
      </c>
      <c r="AC458" t="str">
        <f t="shared" si="201"/>
        <v>1.67447285959541-0.123610652617935i</v>
      </c>
      <c r="AD458" t="str">
        <f t="shared" si="202"/>
        <v>0.0744131894454652+0.000339889661660505i</v>
      </c>
      <c r="AE458" t="e">
        <f t="shared" si="203"/>
        <v>#DIV/0!</v>
      </c>
      <c r="AF458" t="str">
        <f t="shared" si="204"/>
        <v>-3.07928333573223-2.58396424992808i</v>
      </c>
      <c r="AG458" t="e">
        <f t="shared" si="205"/>
        <v>#DIV/0!</v>
      </c>
      <c r="AH458" t="e">
        <f t="shared" si="206"/>
        <v>#DIV/0!</v>
      </c>
      <c r="AI458" t="e">
        <f t="shared" si="207"/>
        <v>#DIV/0!</v>
      </c>
      <c r="AJ458" t="e">
        <f t="shared" si="208"/>
        <v>#DIV/0!</v>
      </c>
      <c r="AK458"/>
      <c r="AL458"/>
      <c r="AM458"/>
      <c r="AN458"/>
    </row>
    <row r="459" spans="1:40" x14ac:dyDescent="0.3">
      <c r="A459"/>
      <c r="B459">
        <f t="shared" si="174"/>
        <v>32500</v>
      </c>
      <c r="C459" s="186" t="str">
        <f t="shared" si="177"/>
        <v>-0.0102824171622167+0.0279391403789757i</v>
      </c>
      <c r="D459" s="158" t="str">
        <f t="shared" si="178"/>
        <v>-2.28828655099104-0.596535536302976i</v>
      </c>
      <c r="E459" t="str">
        <f t="shared" si="179"/>
        <v>20581.7058969874-11221.627770492i</v>
      </c>
      <c r="F459" t="str">
        <f t="shared" si="180"/>
        <v>0.288189741662701+0.105748123375016i</v>
      </c>
      <c r="G459" t="str">
        <f t="shared" si="175"/>
        <v>0.288189741662701+0.105748123375016i</v>
      </c>
      <c r="H459" t="str">
        <f t="shared" si="181"/>
        <v>0.794431498373497+1.99535192416065i</v>
      </c>
      <c r="I459" t="str">
        <f t="shared" si="182"/>
        <v>127.627201552085i</v>
      </c>
      <c r="J459" t="str">
        <f t="shared" si="176"/>
        <v>-3.0343858540278+27.2150202554442i</v>
      </c>
      <c r="K459" t="str">
        <f t="shared" si="183"/>
        <v>4.63200400860848-0.516453315397035i</v>
      </c>
      <c r="L459" t="str">
        <f t="shared" si="184"/>
        <v>0.821014694701755-0.100567307487307i</v>
      </c>
      <c r="M459" t="str">
        <f t="shared" si="185"/>
        <v>5.45301870331024-0.617020622884342i</v>
      </c>
      <c r="N459" t="str">
        <f t="shared" si="186"/>
        <v>-0.415467413428581i</v>
      </c>
      <c r="O459" t="str">
        <f t="shared" si="187"/>
        <v>0.914927764148602-0.403617623983442i</v>
      </c>
      <c r="P459" t="str">
        <f t="shared" si="188"/>
        <v>0.085072235851398+0.403617623983442i</v>
      </c>
      <c r="Q459" t="str">
        <f t="shared" si="189"/>
        <v>-0.085072235851398+0.011849789445139i</v>
      </c>
      <c r="R459" t="str">
        <f t="shared" si="190"/>
        <v>-0.332691829856489-4.79075162464608i</v>
      </c>
      <c r="S459" t="str">
        <f t="shared" si="191"/>
        <v>0.0455931317891447i</v>
      </c>
      <c r="T459" t="str">
        <f t="shared" si="192"/>
        <v>0.218425370191548-0.0151684624438186i</v>
      </c>
      <c r="U459" t="e">
        <f t="shared" si="193"/>
        <v>#DIV/0!</v>
      </c>
      <c r="V459" t="str">
        <f t="shared" si="194"/>
        <v>0.0000833333333333333-0.00816179195343053i</v>
      </c>
      <c r="W459" t="e">
        <f t="shared" si="195"/>
        <v>#DIV/0!</v>
      </c>
      <c r="X459" t="e">
        <f t="shared" si="196"/>
        <v>#DIV/0!</v>
      </c>
      <c r="Y459" t="str">
        <f t="shared" si="197"/>
        <v>0.00096+0.138858395288669i</v>
      </c>
      <c r="Z459" t="e">
        <f t="shared" si="198"/>
        <v>#DIV/0!</v>
      </c>
      <c r="AA459" t="e">
        <f t="shared" si="199"/>
        <v>#DIV/0!</v>
      </c>
      <c r="AB459" t="str">
        <f t="shared" si="200"/>
        <v>0.124641183274389-0.00865565710518294i</v>
      </c>
      <c r="AC459" t="str">
        <f t="shared" si="201"/>
        <v>1.67432998465945-0.124105640625008i</v>
      </c>
      <c r="AD459" t="str">
        <f t="shared" si="202"/>
        <v>0.0744167530261109+0.000346336569056609i</v>
      </c>
      <c r="AE459" t="e">
        <f t="shared" si="203"/>
        <v>#DIV/0!</v>
      </c>
      <c r="AF459" t="str">
        <f t="shared" si="204"/>
        <v>-3.08271804936454-2.59188746046363i</v>
      </c>
      <c r="AG459" t="e">
        <f t="shared" si="205"/>
        <v>#DIV/0!</v>
      </c>
      <c r="AH459" t="e">
        <f t="shared" si="206"/>
        <v>#DIV/0!</v>
      </c>
      <c r="AI459" t="e">
        <f t="shared" si="207"/>
        <v>#DIV/0!</v>
      </c>
      <c r="AJ459" t="e">
        <f t="shared" si="208"/>
        <v>#DIV/0!</v>
      </c>
      <c r="AK459"/>
      <c r="AL459"/>
      <c r="AM459"/>
      <c r="AN459"/>
    </row>
    <row r="460" spans="1:40" x14ac:dyDescent="0.3">
      <c r="A460"/>
      <c r="B460">
        <f t="shared" si="174"/>
        <v>32600</v>
      </c>
      <c r="C460" s="186" t="str">
        <f t="shared" si="177"/>
        <v>-0.0102808968475069+0.0278625971542823i</v>
      </c>
      <c r="D460" s="158" t="str">
        <f t="shared" si="178"/>
        <v>-2.28900110686183-0.599508719224489i</v>
      </c>
      <c r="E460" t="str">
        <f t="shared" si="179"/>
        <v>20552.6789210886-11240.2809733434i</v>
      </c>
      <c r="F460" t="str">
        <f t="shared" si="180"/>
        <v>0.288284464917079+0.106059386618346i</v>
      </c>
      <c r="G460" t="str">
        <f t="shared" si="175"/>
        <v>0.288284464917079+0.106059386618346i</v>
      </c>
      <c r="H460" t="str">
        <f t="shared" si="181"/>
        <v>0.797155862599788+2.00029046514421i</v>
      </c>
      <c r="I460" t="str">
        <f t="shared" si="182"/>
        <v>128.019900633784i</v>
      </c>
      <c r="J460" t="str">
        <f t="shared" si="176"/>
        <v>-3.05925103926777+27.2987587793071i</v>
      </c>
      <c r="K460" t="str">
        <f t="shared" si="183"/>
        <v>4.63142225769037-0.51902298817583i</v>
      </c>
      <c r="L460" t="str">
        <f t="shared" si="184"/>
        <v>0.82093990021399-0.100867555478967i</v>
      </c>
      <c r="M460" t="str">
        <f t="shared" si="185"/>
        <v>5.45236215790436-0.619890543654797i</v>
      </c>
      <c r="N460" t="str">
        <f t="shared" si="186"/>
        <v>-0.416745774700669i</v>
      </c>
      <c r="O460" t="str">
        <f t="shared" si="187"/>
        <v>0.914411047559079-0.404786902087886i</v>
      </c>
      <c r="P460" t="str">
        <f t="shared" si="188"/>
        <v>0.085588952440921+0.404786902087886i</v>
      </c>
      <c r="Q460" t="str">
        <f t="shared" si="189"/>
        <v>-0.085588952440921+0.011958872612783i</v>
      </c>
      <c r="R460" t="str">
        <f t="shared" si="190"/>
        <v>-0.33268786241799-4.77591397250151i</v>
      </c>
      <c r="S460" t="str">
        <f t="shared" si="191"/>
        <v>0.0457334183484958i</v>
      </c>
      <c r="T460" t="str">
        <f t="shared" si="192"/>
        <v>0.218418871700838-0.0152149531914287i</v>
      </c>
      <c r="U460" t="e">
        <f t="shared" si="193"/>
        <v>#DIV/0!</v>
      </c>
      <c r="V460" t="str">
        <f t="shared" si="194"/>
        <v>0.0000833333333333333-0.00813675578179422i</v>
      </c>
      <c r="W460" t="e">
        <f t="shared" si="195"/>
        <v>#DIV/0!</v>
      </c>
      <c r="X460" t="e">
        <f t="shared" si="196"/>
        <v>#DIV/0!</v>
      </c>
      <c r="Y460" t="str">
        <f t="shared" si="197"/>
        <v>0.00096+0.139285651889557i</v>
      </c>
      <c r="Z460" t="e">
        <f t="shared" si="198"/>
        <v>#DIV/0!</v>
      </c>
      <c r="AA460" t="e">
        <f t="shared" si="199"/>
        <v>#DIV/0!</v>
      </c>
      <c r="AB460" t="str">
        <f t="shared" si="200"/>
        <v>0.124637475007484-0.00868218635766104i</v>
      </c>
      <c r="AC460" t="str">
        <f t="shared" si="201"/>
        <v>1.67418664696619-0.124600016486535i</v>
      </c>
      <c r="AD460" t="str">
        <f t="shared" si="202"/>
        <v>0.0744203289396964+0.00035276105936498i</v>
      </c>
      <c r="AE460" t="e">
        <f t="shared" si="203"/>
        <v>#DIV/0!</v>
      </c>
      <c r="AF460" t="str">
        <f t="shared" si="204"/>
        <v>-3.08615696946162-2.5997991843687i</v>
      </c>
      <c r="AG460" t="e">
        <f t="shared" si="205"/>
        <v>#DIV/0!</v>
      </c>
      <c r="AH460" t="e">
        <f t="shared" si="206"/>
        <v>#DIV/0!</v>
      </c>
      <c r="AI460" t="e">
        <f t="shared" si="207"/>
        <v>#DIV/0!</v>
      </c>
      <c r="AJ460" t="e">
        <f t="shared" si="208"/>
        <v>#DIV/0!</v>
      </c>
      <c r="AK460"/>
      <c r="AL460"/>
      <c r="AM460"/>
      <c r="AN460"/>
    </row>
    <row r="461" spans="1:40" x14ac:dyDescent="0.3">
      <c r="A461"/>
      <c r="B461">
        <f t="shared" si="174"/>
        <v>32700</v>
      </c>
      <c r="C461" s="186" t="str">
        <f t="shared" si="177"/>
        <v>-0.0102793741275566+0.0277865476950638i</v>
      </c>
      <c r="D461" s="158" t="str">
        <f t="shared" si="178"/>
        <v>-2.28971768121223-0.602477148215305i</v>
      </c>
      <c r="E461" t="str">
        <f t="shared" si="179"/>
        <v>20523.6449052777-11258.8329223319i</v>
      </c>
      <c r="F461" t="str">
        <f t="shared" si="180"/>
        <v>0.288379453856647+0.106370523549234i</v>
      </c>
      <c r="G461" t="str">
        <f t="shared" si="175"/>
        <v>0.288379453856647+0.106370523549234i</v>
      </c>
      <c r="H461" t="str">
        <f t="shared" si="181"/>
        <v>0.799882393820717+2.00522232441556i</v>
      </c>
      <c r="I461" t="str">
        <f t="shared" si="182"/>
        <v>128.412599715483i</v>
      </c>
      <c r="J461" t="str">
        <f t="shared" si="176"/>
        <v>-3.08419261524581+27.38249730317i</v>
      </c>
      <c r="K461" t="str">
        <f t="shared" si="183"/>
        <v>4.63083840368-0.521588569840674i</v>
      </c>
      <c r="L461" t="str">
        <f t="shared" si="184"/>
        <v>0.82086488963203-0.101167720458421i</v>
      </c>
      <c r="M461" t="str">
        <f t="shared" si="185"/>
        <v>5.45170329331203-0.622756290299095i</v>
      </c>
      <c r="N461" t="str">
        <f t="shared" si="186"/>
        <v>-0.418024135972757i</v>
      </c>
      <c r="O461" t="str">
        <f t="shared" si="187"/>
        <v>0.913892836632328-0.405955518686612i</v>
      </c>
      <c r="P461" t="str">
        <f t="shared" si="188"/>
        <v>0.086107163367672+0.405955518686612i</v>
      </c>
      <c r="Q461" t="str">
        <f t="shared" si="189"/>
        <v>-0.086107163367672+0.012068617286145i</v>
      </c>
      <c r="R461" t="str">
        <f t="shared" si="190"/>
        <v>-0.332683882622296-4.76116663363653i</v>
      </c>
      <c r="S461" t="str">
        <f t="shared" si="191"/>
        <v>0.0458737049078471i</v>
      </c>
      <c r="T461" t="str">
        <f t="shared" si="192"/>
        <v>0.21841235316853-0.015261442259012i</v>
      </c>
      <c r="U461" t="e">
        <f t="shared" si="193"/>
        <v>#DIV/0!</v>
      </c>
      <c r="V461" t="str">
        <f t="shared" si="194"/>
        <v>0.0000833333333333333-0.00811187273659001i</v>
      </c>
      <c r="W461" t="e">
        <f t="shared" si="195"/>
        <v>#DIV/0!</v>
      </c>
      <c r="X461" t="e">
        <f t="shared" si="196"/>
        <v>#DIV/0!</v>
      </c>
      <c r="Y461" t="str">
        <f t="shared" si="197"/>
        <v>0.00096+0.139712908490445i</v>
      </c>
      <c r="Z461" t="e">
        <f t="shared" si="198"/>
        <v>#DIV/0!</v>
      </c>
      <c r="AA461" t="e">
        <f t="shared" si="199"/>
        <v>#DIV/0!</v>
      </c>
      <c r="AB461" t="str">
        <f t="shared" si="200"/>
        <v>0.124633755304139-0.00870871465145688i</v>
      </c>
      <c r="AC461" t="str">
        <f t="shared" si="201"/>
        <v>1.67404284741981-0.125093783445113i</v>
      </c>
      <c r="AD461" t="str">
        <f t="shared" si="202"/>
        <v>0.0744239171668532+0.000359163283471026i</v>
      </c>
      <c r="AE461" t="e">
        <f t="shared" si="203"/>
        <v>#DIV/0!</v>
      </c>
      <c r="AF461" t="str">
        <f t="shared" si="204"/>
        <v>-3.08960007503295-2.60769947263086i</v>
      </c>
      <c r="AG461" t="e">
        <f t="shared" si="205"/>
        <v>#DIV/0!</v>
      </c>
      <c r="AH461" t="e">
        <f t="shared" si="206"/>
        <v>#DIV/0!</v>
      </c>
      <c r="AI461" t="e">
        <f t="shared" si="207"/>
        <v>#DIV/0!</v>
      </c>
      <c r="AJ461" t="e">
        <f t="shared" si="208"/>
        <v>#DIV/0!</v>
      </c>
      <c r="AK461"/>
      <c r="AL461"/>
      <c r="AM461"/>
      <c r="AN461"/>
    </row>
    <row r="462" spans="1:40" x14ac:dyDescent="0.3">
      <c r="A462"/>
      <c r="B462">
        <f t="shared" si="174"/>
        <v>32800</v>
      </c>
      <c r="C462" s="186" t="str">
        <f t="shared" si="177"/>
        <v>-0.0102778489882465+0.0277109874637727i</v>
      </c>
      <c r="D462" s="158" t="str">
        <f t="shared" si="178"/>
        <v>-2.2904362722256-0.605440855526113i</v>
      </c>
      <c r="E462" t="str">
        <f t="shared" si="179"/>
        <v>20494.6042556777-11277.2838054982i</v>
      </c>
      <c r="F462" t="str">
        <f t="shared" si="180"/>
        <v>0.28847470825857+0.106681533836744i</v>
      </c>
      <c r="G462" t="str">
        <f t="shared" si="175"/>
        <v>0.28847470825857+0.106681533836744i</v>
      </c>
      <c r="H462" t="str">
        <f t="shared" si="181"/>
        <v>0.802611073056911+2.01014752028653i</v>
      </c>
      <c r="I462" t="str">
        <f t="shared" si="182"/>
        <v>128.805298797182i</v>
      </c>
      <c r="J462" t="str">
        <f t="shared" si="176"/>
        <v>-3.10921058196191+27.4662358270329i</v>
      </c>
      <c r="K462" t="str">
        <f t="shared" si="183"/>
        <v>4.63025245244059-0.524150087873128i</v>
      </c>
      <c r="L462" t="str">
        <f t="shared" si="184"/>
        <v>0.820789663078075-0.10146780219644i</v>
      </c>
      <c r="M462" t="str">
        <f t="shared" si="185"/>
        <v>5.45104211551867-0.625617890069568i</v>
      </c>
      <c r="N462" t="str">
        <f t="shared" si="186"/>
        <v>-0.419302497244845i</v>
      </c>
      <c r="O462" t="str">
        <f t="shared" si="187"/>
        <v>0.913373132215215-0.407123471869858i</v>
      </c>
      <c r="P462" t="str">
        <f t="shared" si="188"/>
        <v>0.086626867784785+0.407123471869858i</v>
      </c>
      <c r="Q462" t="str">
        <f t="shared" si="189"/>
        <v>-0.086626867784785+0.012179025374987i</v>
      </c>
      <c r="R462" t="str">
        <f t="shared" si="190"/>
        <v>-0.332679890467806-4.74650878199975i</v>
      </c>
      <c r="S462" t="str">
        <f t="shared" si="191"/>
        <v>0.0460139914671984i</v>
      </c>
      <c r="T462" t="str">
        <f t="shared" si="192"/>
        <v>0.218405814593919-0.0153079296412941i</v>
      </c>
      <c r="U462" t="e">
        <f t="shared" si="193"/>
        <v>#DIV/0!</v>
      </c>
      <c r="V462" t="str">
        <f t="shared" si="194"/>
        <v>0.0000833333333333333-0.00808714141727112i</v>
      </c>
      <c r="W462" t="e">
        <f t="shared" si="195"/>
        <v>#DIV/0!</v>
      </c>
      <c r="X462" t="e">
        <f t="shared" si="196"/>
        <v>#DIV/0!</v>
      </c>
      <c r="Y462" t="str">
        <f t="shared" si="197"/>
        <v>0.00096+0.140140165091334i</v>
      </c>
      <c r="Z462" t="e">
        <f t="shared" si="198"/>
        <v>#DIV/0!</v>
      </c>
      <c r="AA462" t="e">
        <f t="shared" si="199"/>
        <v>#DIV/0!</v>
      </c>
      <c r="AB462" t="str">
        <f t="shared" si="200"/>
        <v>0.124630024163953-0.00873524198356069i</v>
      </c>
      <c r="AC462" t="str">
        <f t="shared" si="201"/>
        <v>1.67389858691682-0.125586944698408i</v>
      </c>
      <c r="AD462" t="str">
        <f t="shared" si="202"/>
        <v>0.0744275176884453+0.000365543390262912i</v>
      </c>
      <c r="AE462" t="e">
        <f t="shared" si="203"/>
        <v>#DIV/0!</v>
      </c>
      <c r="AF462" t="str">
        <f t="shared" si="204"/>
        <v>-3.09304734528251-2.61558837581264i</v>
      </c>
      <c r="AG462" t="e">
        <f t="shared" si="205"/>
        <v>#DIV/0!</v>
      </c>
      <c r="AH462" t="e">
        <f t="shared" si="206"/>
        <v>#DIV/0!</v>
      </c>
      <c r="AI462" t="e">
        <f t="shared" si="207"/>
        <v>#DIV/0!</v>
      </c>
      <c r="AJ462" t="e">
        <f t="shared" si="208"/>
        <v>#DIV/0!</v>
      </c>
      <c r="AK462"/>
      <c r="AL462"/>
      <c r="AM462"/>
      <c r="AN462"/>
    </row>
    <row r="463" spans="1:40" x14ac:dyDescent="0.3">
      <c r="A463"/>
      <c r="B463">
        <f t="shared" si="174"/>
        <v>32900</v>
      </c>
      <c r="C463" s="186" t="str">
        <f t="shared" si="177"/>
        <v>-0.0102763214157284+0.0276359119779781i</v>
      </c>
      <c r="D463" s="158" t="str">
        <f t="shared" si="178"/>
        <v>-2.29115687808327-0.60839987298879i</v>
      </c>
      <c r="E463" t="str">
        <f t="shared" si="179"/>
        <v>20465.5573762913-11295.6338124386i</v>
      </c>
      <c r="F463" t="str">
        <f t="shared" si="180"/>
        <v>0.288570227899481+0.106992417150429i</v>
      </c>
      <c r="G463" t="str">
        <f t="shared" si="175"/>
        <v>0.288570227899481+0.106992417150429i</v>
      </c>
      <c r="H463" t="str">
        <f t="shared" si="181"/>
        <v>0.805341881524319+2.0150660710678i</v>
      </c>
      <c r="I463" t="str">
        <f t="shared" si="182"/>
        <v>129.19799787888i</v>
      </c>
      <c r="J463" t="str">
        <f t="shared" si="176"/>
        <v>-3.13430493941607+27.5499743508958i</v>
      </c>
      <c r="K463" t="str">
        <f t="shared" si="183"/>
        <v>4.62966440977231-0.526707569399835i</v>
      </c>
      <c r="L463" t="str">
        <f t="shared" si="184"/>
        <v>0.82071422067464-0.101767800464019i</v>
      </c>
      <c r="M463" t="str">
        <f t="shared" si="185"/>
        <v>5.45037863044695-0.628475369863854i</v>
      </c>
      <c r="N463" t="str">
        <f t="shared" si="186"/>
        <v>-0.420580858516932i</v>
      </c>
      <c r="O463" t="str">
        <f t="shared" si="187"/>
        <v>0.912851935157044-0.408290759728946i</v>
      </c>
      <c r="P463" t="str">
        <f t="shared" si="188"/>
        <v>0.087148064842956+0.408290759728946i</v>
      </c>
      <c r="Q463" t="str">
        <f t="shared" si="189"/>
        <v>-0.087148064842956+0.012290098787986i</v>
      </c>
      <c r="R463" t="str">
        <f t="shared" si="190"/>
        <v>-0.332675885953005-4.7319396015828i</v>
      </c>
      <c r="S463" t="str">
        <f t="shared" si="191"/>
        <v>0.0461542780265495i</v>
      </c>
      <c r="T463" t="str">
        <f t="shared" si="192"/>
        <v>0.218399255976292-0.0153544153330037i</v>
      </c>
      <c r="U463" t="e">
        <f t="shared" si="193"/>
        <v>#DIV/0!</v>
      </c>
      <c r="V463" t="str">
        <f t="shared" si="194"/>
        <v>0.0000833333333333333-0.00806256044031891i</v>
      </c>
      <c r="W463" t="e">
        <f t="shared" si="195"/>
        <v>#DIV/0!</v>
      </c>
      <c r="X463" t="e">
        <f t="shared" si="196"/>
        <v>#DIV/0!</v>
      </c>
      <c r="Y463" t="str">
        <f t="shared" si="197"/>
        <v>0.00096+0.140567421692222i</v>
      </c>
      <c r="Z463" t="e">
        <f t="shared" si="198"/>
        <v>#DIV/0!</v>
      </c>
      <c r="AA463" t="e">
        <f t="shared" si="199"/>
        <v>#DIV/0!</v>
      </c>
      <c r="AB463" t="str">
        <f t="shared" si="200"/>
        <v>0.124626281586518-0.00876176835096449i</v>
      </c>
      <c r="AC463" t="str">
        <f t="shared" si="201"/>
        <v>1.67375386634619-0.126079503399867i</v>
      </c>
      <c r="AD463" t="str">
        <f t="shared" si="202"/>
        <v>0.0744311304855596+0.000371901526659011i</v>
      </c>
      <c r="AE463" t="e">
        <f t="shared" si="203"/>
        <v>#DIV/0!</v>
      </c>
      <c r="AF463" t="str">
        <f t="shared" si="204"/>
        <v>-3.09649875960759-2.62346594405659i</v>
      </c>
      <c r="AG463" t="e">
        <f t="shared" si="205"/>
        <v>#DIV/0!</v>
      </c>
      <c r="AH463" t="e">
        <f t="shared" si="206"/>
        <v>#DIV/0!</v>
      </c>
      <c r="AI463" t="e">
        <f t="shared" si="207"/>
        <v>#DIV/0!</v>
      </c>
      <c r="AJ463" t="e">
        <f t="shared" si="208"/>
        <v>#DIV/0!</v>
      </c>
      <c r="AK463"/>
      <c r="AL463"/>
      <c r="AM463"/>
      <c r="AN463"/>
    </row>
    <row r="464" spans="1:40" x14ac:dyDescent="0.3">
      <c r="A464"/>
      <c r="B464">
        <f t="shared" si="174"/>
        <v>33000</v>
      </c>
      <c r="C464" s="186" t="str">
        <f t="shared" si="177"/>
        <v>-0.0102747913964199+0.0275613168095307i</v>
      </c>
      <c r="D464" s="158" t="str">
        <f t="shared" si="178"/>
        <v>-2.29187949696456-0.611354232022787i</v>
      </c>
      <c r="E464" t="str">
        <f t="shared" si="179"/>
        <v>20436.5046689988-11313.883134285i</v>
      </c>
      <c r="F464" t="str">
        <f t="shared" si="180"/>
        <v>0.288666012555479+0.107303173160329i</v>
      </c>
      <c r="G464" t="str">
        <f t="shared" si="175"/>
        <v>0.288666012555479+0.107303173160329i</v>
      </c>
      <c r="H464" t="str">
        <f t="shared" si="181"/>
        <v>0.808074800633077+2.01997799506753i</v>
      </c>
      <c r="I464" t="str">
        <f t="shared" si="182"/>
        <v>129.590696960579i</v>
      </c>
      <c r="J464" t="str">
        <f t="shared" si="176"/>
        <v>-3.1594756876083+27.6337128747587i</v>
      </c>
      <c r="K464" t="str">
        <f t="shared" si="183"/>
        <v>4.62907428141369-0.529261041197929i</v>
      </c>
      <c r="L464" t="str">
        <f t="shared" si="184"/>
        <v>0.820638562544561-0.102067715032377i</v>
      </c>
      <c r="M464" t="str">
        <f t="shared" si="185"/>
        <v>5.44971284395825-0.631328756230306i</v>
      </c>
      <c r="N464" t="str">
        <f t="shared" si="186"/>
        <v>-0.42185921978902i</v>
      </c>
      <c r="O464" t="str">
        <f t="shared" si="187"/>
        <v>0.912329246309559-0.409457380356286i</v>
      </c>
      <c r="P464" t="str">
        <f t="shared" si="188"/>
        <v>0.087670753690441+0.409457380356286i</v>
      </c>
      <c r="Q464" t="str">
        <f t="shared" si="189"/>
        <v>-0.087670753690441+0.012401839432734i</v>
      </c>
      <c r="R464" t="str">
        <f t="shared" si="190"/>
        <v>-0.332671869076235-4.71745828626829i</v>
      </c>
      <c r="S464" t="str">
        <f t="shared" si="191"/>
        <v>0.0462945645859007i</v>
      </c>
      <c r="T464" t="str">
        <f t="shared" si="192"/>
        <v>0.21839267731494-0.0154008993288621i</v>
      </c>
      <c r="U464" t="e">
        <f t="shared" si="193"/>
        <v>#DIV/0!</v>
      </c>
      <c r="V464" t="str">
        <f t="shared" si="194"/>
        <v>0.0000833333333333333-0.0080381284389846i</v>
      </c>
      <c r="W464" t="e">
        <f t="shared" si="195"/>
        <v>#DIV/0!</v>
      </c>
      <c r="X464" t="e">
        <f t="shared" si="196"/>
        <v>#DIV/0!</v>
      </c>
      <c r="Y464" t="str">
        <f t="shared" si="197"/>
        <v>0.00096+0.14099467829311i</v>
      </c>
      <c r="Z464" t="e">
        <f t="shared" si="198"/>
        <v>#DIV/0!</v>
      </c>
      <c r="AA464" t="e">
        <f t="shared" si="199"/>
        <v>#DIV/0!</v>
      </c>
      <c r="AB464" t="str">
        <f t="shared" si="200"/>
        <v>0.12462252757143-0.00878829375065608i</v>
      </c>
      <c r="AC464" t="str">
        <f t="shared" si="201"/>
        <v>1.67360868658957-0.126571462659376i</v>
      </c>
      <c r="AD464" t="str">
        <f t="shared" si="202"/>
        <v>0.074434755539505+0.000378237837640598i</v>
      </c>
      <c r="AE464" t="e">
        <f t="shared" si="203"/>
        <v>#DIV/0!</v>
      </c>
      <c r="AF464" t="str">
        <f t="shared" si="204"/>
        <v>-3.09995429759764-2.63133222709032i</v>
      </c>
      <c r="AG464" t="e">
        <f t="shared" si="205"/>
        <v>#DIV/0!</v>
      </c>
      <c r="AH464" t="e">
        <f t="shared" si="206"/>
        <v>#DIV/0!</v>
      </c>
      <c r="AI464" t="e">
        <f t="shared" si="207"/>
        <v>#DIV/0!</v>
      </c>
      <c r="AJ464" t="e">
        <f t="shared" si="208"/>
        <v>#DIV/0!</v>
      </c>
      <c r="AK464"/>
      <c r="AL464"/>
      <c r="AM464"/>
      <c r="AN464"/>
    </row>
    <row r="465" spans="1:40" x14ac:dyDescent="0.3">
      <c r="A465"/>
      <c r="B465">
        <f t="shared" si="174"/>
        <v>33100</v>
      </c>
      <c r="C465" s="186" t="str">
        <f t="shared" si="177"/>
        <v>-0.0102732589169995+0.0274871975837427i</v>
      </c>
      <c r="D465" s="158" t="str">
        <f t="shared" si="178"/>
        <v>-2.29260412704672-0.61430396364144i</v>
      </c>
      <c r="E465" t="str">
        <f t="shared" si="179"/>
        <v>20407.4465335554-11332.0319636863i</v>
      </c>
      <c r="F465" t="str">
        <f t="shared" si="180"/>
        <v>0.288762062002138+0.107613801536974i</v>
      </c>
      <c r="G465" t="str">
        <f t="shared" si="175"/>
        <v>0.288762062002138+0.107613801536974i</v>
      </c>
      <c r="H465" t="str">
        <f t="shared" si="181"/>
        <v>0.810809811986356+2.02488331058991i</v>
      </c>
      <c r="I465" t="str">
        <f t="shared" si="182"/>
        <v>129.983396042278i</v>
      </c>
      <c r="J465" t="str">
        <f t="shared" si="176"/>
        <v>-3.1847228265386+27.7174513986216i</v>
      </c>
      <c r="K465" t="str">
        <f t="shared" si="183"/>
        <v>4.62848207304254-0.5318105297003i</v>
      </c>
      <c r="L465" t="str">
        <f t="shared" si="184"/>
        <v>0.820562688810988-0.102367545672955i</v>
      </c>
      <c r="M465" t="str">
        <f t="shared" si="185"/>
        <v>5.44904476185353-0.634178075373255i</v>
      </c>
      <c r="N465" t="str">
        <f t="shared" si="186"/>
        <v>-0.423137581061108i</v>
      </c>
      <c r="O465" t="str">
        <f t="shared" si="187"/>
        <v>0.911805066526941-0.410623331845379i</v>
      </c>
      <c r="P465" t="str">
        <f t="shared" si="188"/>
        <v>0.088194933473059+0.410623331845379i</v>
      </c>
      <c r="Q465" t="str">
        <f t="shared" si="189"/>
        <v>-0.088194933473059+0.012514249215729i</v>
      </c>
      <c r="R465" t="str">
        <f t="shared" si="190"/>
        <v>-0.33266783983604-4.70306403968036i</v>
      </c>
      <c r="S465" t="str">
        <f t="shared" si="191"/>
        <v>0.046434851145252i</v>
      </c>
      <c r="T465" t="str">
        <f t="shared" si="192"/>
        <v>0.218386078609145-0.015447381623599i</v>
      </c>
      <c r="U465" t="e">
        <f t="shared" si="193"/>
        <v>#DIV/0!</v>
      </c>
      <c r="V465" t="str">
        <f t="shared" si="194"/>
        <v>0.0000833333333333333-0.00801384406303599i</v>
      </c>
      <c r="W465" t="e">
        <f t="shared" si="195"/>
        <v>#DIV/0!</v>
      </c>
      <c r="X465" t="e">
        <f t="shared" si="196"/>
        <v>#DIV/0!</v>
      </c>
      <c r="Y465" t="str">
        <f t="shared" si="197"/>
        <v>0.00096+0.141421934893998i</v>
      </c>
      <c r="Z465" t="e">
        <f t="shared" si="198"/>
        <v>#DIV/0!</v>
      </c>
      <c r="AA465" t="e">
        <f t="shared" si="199"/>
        <v>#DIV/0!</v>
      </c>
      <c r="AB465" t="str">
        <f t="shared" si="200"/>
        <v>0.124618762118279-0.00881481817962802i</v>
      </c>
      <c r="AC465" t="str">
        <f t="shared" si="201"/>
        <v>1.67346304852136-0.127062825543961i</v>
      </c>
      <c r="AD465" t="str">
        <f t="shared" si="202"/>
        <v>0.0744383928318056+0.00038455246627713i</v>
      </c>
      <c r="AE465" t="e">
        <f t="shared" si="203"/>
        <v>#DIV/0!</v>
      </c>
      <c r="AF465" t="str">
        <f t="shared" si="204"/>
        <v>-3.10341393903308-2.63918727423135i</v>
      </c>
      <c r="AG465" t="e">
        <f t="shared" si="205"/>
        <v>#DIV/0!</v>
      </c>
      <c r="AH465" t="e">
        <f t="shared" si="206"/>
        <v>#DIV/0!</v>
      </c>
      <c r="AI465" t="e">
        <f t="shared" si="207"/>
        <v>#DIV/0!</v>
      </c>
      <c r="AJ465" t="e">
        <f t="shared" si="208"/>
        <v>#DIV/0!</v>
      </c>
      <c r="AK465"/>
      <c r="AL465"/>
      <c r="AM465"/>
      <c r="AN465"/>
    </row>
    <row r="466" spans="1:40" x14ac:dyDescent="0.3">
      <c r="A466"/>
      <c r="B466">
        <f t="shared" ref="B466:B529" si="209">B465+100</f>
        <v>33200</v>
      </c>
      <c r="C466" s="186" t="str">
        <f t="shared" si="177"/>
        <v>-0.0102717239644024+0.0274135499785834i</v>
      </c>
      <c r="D466" s="158" t="str">
        <f t="shared" si="178"/>
        <v>-2.29333076650494-0.617249098458146i</v>
      </c>
      <c r="E466" t="str">
        <f t="shared" si="179"/>
        <v>20378.3833675894-11350.0804947891i</v>
      </c>
      <c r="F466" t="str">
        <f t="shared" si="180"/>
        <v>0.288858376014503+0.107924301951385i</v>
      </c>
      <c r="G466" t="str">
        <f t="shared" si="175"/>
        <v>0.288858376014503+0.107924301951385i</v>
      </c>
      <c r="H466" t="str">
        <f t="shared" si="181"/>
        <v>0.813546897379207+2.02978203593381i</v>
      </c>
      <c r="I466" t="str">
        <f t="shared" si="182"/>
        <v>130.376095123976i</v>
      </c>
      <c r="J466" t="str">
        <f t="shared" si="176"/>
        <v>-3.21004635620696+27.8011899224846i</v>
      </c>
      <c r="K466" t="str">
        <f t="shared" si="183"/>
        <v>4.62788779027717-0.534356061000797i</v>
      </c>
      <c r="L466" t="str">
        <f t="shared" si="184"/>
        <v>0.820486599597389-0.102667292157425i</v>
      </c>
      <c r="M466" t="str">
        <f t="shared" si="185"/>
        <v>5.44837438987456-0.637023353158222i</v>
      </c>
      <c r="N466" t="str">
        <f t="shared" si="186"/>
        <v>-0.424415942333196i</v>
      </c>
      <c r="O466" t="str">
        <f t="shared" si="187"/>
        <v>0.91127939666581-0.411788612290817i</v>
      </c>
      <c r="P466" t="str">
        <f t="shared" si="188"/>
        <v>0.08872060333419+0.411788612290817i</v>
      </c>
      <c r="Q466" t="str">
        <f t="shared" si="189"/>
        <v>-0.08872060333419+0.012627330042379i</v>
      </c>
      <c r="R466" t="str">
        <f t="shared" si="190"/>
        <v>-0.33266379823074-4.68875607503809i</v>
      </c>
      <c r="S466" t="str">
        <f t="shared" si="191"/>
        <v>0.0465751377046031i</v>
      </c>
      <c r="T466" t="str">
        <f t="shared" si="192"/>
        <v>0.218379459858193-0.015493862211933i</v>
      </c>
      <c r="U466" t="e">
        <f t="shared" si="193"/>
        <v>#DIV/0!</v>
      </c>
      <c r="V466" t="str">
        <f t="shared" si="194"/>
        <v>0.0000833333333333333-0.00798970597850882i</v>
      </c>
      <c r="W466" t="e">
        <f t="shared" si="195"/>
        <v>#DIV/0!</v>
      </c>
      <c r="X466" t="e">
        <f t="shared" si="196"/>
        <v>#DIV/0!</v>
      </c>
      <c r="Y466" t="str">
        <f t="shared" si="197"/>
        <v>0.00096+0.141849191494886i</v>
      </c>
      <c r="Z466" t="e">
        <f t="shared" si="198"/>
        <v>#DIV/0!</v>
      </c>
      <c r="AA466" t="e">
        <f t="shared" si="199"/>
        <v>#DIV/0!</v>
      </c>
      <c r="AB466" t="str">
        <f t="shared" si="200"/>
        <v>0.124614985226659-0.00884134163486657i</v>
      </c>
      <c r="AC466" t="str">
        <f t="shared" si="201"/>
        <v>1.67331695300886-0.127553595078387i</v>
      </c>
      <c r="AD466" t="str">
        <f t="shared" si="202"/>
        <v>0.074442042344202+0.0003908455537595i</v>
      </c>
      <c r="AE466" t="e">
        <f t="shared" si="203"/>
        <v>#DIV/0!</v>
      </c>
      <c r="AF466" t="str">
        <f t="shared" si="204"/>
        <v>-3.10687766388415-2.64703113439196i</v>
      </c>
      <c r="AG466" t="e">
        <f t="shared" si="205"/>
        <v>#DIV/0!</v>
      </c>
      <c r="AH466" t="e">
        <f t="shared" si="206"/>
        <v>#DIV/0!</v>
      </c>
      <c r="AI466" t="e">
        <f t="shared" si="207"/>
        <v>#DIV/0!</v>
      </c>
      <c r="AJ466" t="e">
        <f t="shared" si="208"/>
        <v>#DIV/0!</v>
      </c>
      <c r="AK466"/>
      <c r="AL466"/>
      <c r="AM466"/>
      <c r="AN466"/>
    </row>
    <row r="467" spans="1:40" x14ac:dyDescent="0.3">
      <c r="A467"/>
      <c r="B467">
        <f t="shared" si="209"/>
        <v>33300</v>
      </c>
      <c r="C467" s="186" t="str">
        <f t="shared" si="177"/>
        <v>-0.0102701865258162+0.0273403697238879i</v>
      </c>
      <c r="D467" s="158" t="str">
        <f t="shared" si="178"/>
        <v>-2.29405941351227-0.620189666692442i</v>
      </c>
      <c r="E467" t="str">
        <f t="shared" si="179"/>
        <v>20349.3155666001-11368.0289232193i</v>
      </c>
      <c r="F467" t="str">
        <f t="shared" si="180"/>
        <v>0.288954954367089+0.108234674075076i</v>
      </c>
      <c r="G467" t="str">
        <f t="shared" si="175"/>
        <v>0.288954954367089+0.108234674075076i</v>
      </c>
      <c r="H467" t="str">
        <f t="shared" si="181"/>
        <v>0.816286038797385+2.03467418939143i</v>
      </c>
      <c r="I467" t="str">
        <f t="shared" si="182"/>
        <v>130.768794205675i</v>
      </c>
      <c r="J467" t="str">
        <f t="shared" si="176"/>
        <v>-3.23544627661338+27.8849284463474i</v>
      </c>
      <c r="K467" t="str">
        <f t="shared" si="183"/>
        <v>4.62729143867775-0.536897660859373i</v>
      </c>
      <c r="L467" t="str">
        <f t="shared" si="184"/>
        <v>0.820410295027546-0.102966954257679i</v>
      </c>
      <c r="M467" t="str">
        <f t="shared" si="185"/>
        <v>5.4477017337053-0.639864615117052i</v>
      </c>
      <c r="N467" t="str">
        <f t="shared" si="186"/>
        <v>-0.425694303605284i</v>
      </c>
      <c r="O467" t="str">
        <f t="shared" si="187"/>
        <v>0.910752237585219-0.41295321978829i</v>
      </c>
      <c r="P467" t="str">
        <f t="shared" si="188"/>
        <v>0.0892477624147811+0.41295321978829i</v>
      </c>
      <c r="Q467" t="str">
        <f t="shared" si="189"/>
        <v>-0.0892477624147811+0.012741083816994i</v>
      </c>
      <c r="R467" t="str">
        <f t="shared" si="190"/>
        <v>-0.332659744258753-4.67453361501124i</v>
      </c>
      <c r="S467" t="str">
        <f t="shared" si="191"/>
        <v>0.0467154242639544i</v>
      </c>
      <c r="T467" t="str">
        <f t="shared" si="192"/>
        <v>0.218372821061367-0.0155403410885862i</v>
      </c>
      <c r="U467" t="e">
        <f t="shared" si="193"/>
        <v>#DIV/0!</v>
      </c>
      <c r="V467" t="str">
        <f t="shared" si="194"/>
        <v>0.0000833333333333333-0.00796571286746224i</v>
      </c>
      <c r="W467" t="e">
        <f t="shared" si="195"/>
        <v>#DIV/0!</v>
      </c>
      <c r="X467" t="e">
        <f t="shared" si="196"/>
        <v>#DIV/0!</v>
      </c>
      <c r="Y467" t="str">
        <f t="shared" si="197"/>
        <v>0.00096+0.142276448095775i</v>
      </c>
      <c r="Z467" t="e">
        <f t="shared" si="198"/>
        <v>#DIV/0!</v>
      </c>
      <c r="AA467" t="e">
        <f t="shared" si="199"/>
        <v>#DIV/0!</v>
      </c>
      <c r="AB467" t="str">
        <f t="shared" si="200"/>
        <v>0.124611196896158-0.00886786411335998i</v>
      </c>
      <c r="AC467" t="str">
        <f t="shared" si="201"/>
        <v>1.67317040091249-0.12804377424585i</v>
      </c>
      <c r="AD467" t="str">
        <f t="shared" si="202"/>
        <v>0.074445704058638+0.000397117239424784i</v>
      </c>
      <c r="AE467" t="e">
        <f t="shared" si="203"/>
        <v>#DIV/0!</v>
      </c>
      <c r="AF467" t="str">
        <f t="shared" si="204"/>
        <v>-3.11034545230966-2.65486385608387i</v>
      </c>
      <c r="AG467" t="e">
        <f t="shared" si="205"/>
        <v>#DIV/0!</v>
      </c>
      <c r="AH467" t="e">
        <f t="shared" si="206"/>
        <v>#DIV/0!</v>
      </c>
      <c r="AI467" t="e">
        <f t="shared" si="207"/>
        <v>#DIV/0!</v>
      </c>
      <c r="AJ467" t="e">
        <f t="shared" si="208"/>
        <v>#DIV/0!</v>
      </c>
      <c r="AK467"/>
      <c r="AL467"/>
      <c r="AM467"/>
      <c r="AN467"/>
    </row>
    <row r="468" spans="1:40" x14ac:dyDescent="0.3">
      <c r="A468"/>
      <c r="B468">
        <f t="shared" si="209"/>
        <v>33400</v>
      </c>
      <c r="C468" s="186" t="str">
        <f t="shared" si="177"/>
        <v>-0.0102686465886755+0.0272676526005817i</v>
      </c>
      <c r="D468" s="158" t="str">
        <f t="shared" si="178"/>
        <v>-2.29479006623968-0.623125698175916i</v>
      </c>
      <c r="E468" t="str">
        <f t="shared" si="179"/>
        <v>20320.2435239559-11385.8774460623i</v>
      </c>
      <c r="F468" t="str">
        <f t="shared" si="180"/>
        <v>0.289051796833892+0.108544917580049i</v>
      </c>
      <c r="G468" t="str">
        <f t="shared" si="175"/>
        <v>0.289051796833892+0.108544917580049i</v>
      </c>
      <c r="H468" t="str">
        <f t="shared" si="181"/>
        <v>0.819027218416238+2.0395597892469i</v>
      </c>
      <c r="I468" t="str">
        <f t="shared" si="182"/>
        <v>131.161493287374i</v>
      </c>
      <c r="J468" t="str">
        <f t="shared" si="176"/>
        <v>-3.26092258775787+27.9686669702104i</v>
      </c>
      <c r="K468" t="str">
        <f t="shared" si="183"/>
        <v>4.62669302374697-0.53943535470703i</v>
      </c>
      <c r="L468" t="str">
        <f t="shared" si="184"/>
        <v>0.820333775225559-0.103266531745839i</v>
      </c>
      <c r="M468" t="str">
        <f t="shared" si="185"/>
        <v>5.44702679897253-0.642701886452869i</v>
      </c>
      <c r="N468" t="str">
        <f t="shared" si="186"/>
        <v>-0.426972664877372i</v>
      </c>
      <c r="O468" t="str">
        <f t="shared" si="187"/>
        <v>0.910223590146656-0.41411715243459i</v>
      </c>
      <c r="P468" t="str">
        <f t="shared" si="188"/>
        <v>0.089776409853344+0.41411715243459i</v>
      </c>
      <c r="Q468" t="str">
        <f t="shared" si="189"/>
        <v>-0.089776409853344+0.012855512442782i</v>
      </c>
      <c r="R468" t="str">
        <f t="shared" si="190"/>
        <v>-0.33265567791858-4.66039589157897i</v>
      </c>
      <c r="S468" t="str">
        <f t="shared" si="191"/>
        <v>0.0468557108233057i</v>
      </c>
      <c r="T468" t="str">
        <f t="shared" si="192"/>
        <v>0.218366162217946-0.0155868182482837i</v>
      </c>
      <c r="U468" t="e">
        <f t="shared" si="193"/>
        <v>#DIV/0!</v>
      </c>
      <c r="V468" t="str">
        <f t="shared" si="194"/>
        <v>0.0000833333333333333-0.00794186342773928i</v>
      </c>
      <c r="W468" t="e">
        <f t="shared" si="195"/>
        <v>#DIV/0!</v>
      </c>
      <c r="X468" t="e">
        <f t="shared" si="196"/>
        <v>#DIV/0!</v>
      </c>
      <c r="Y468" t="str">
        <f t="shared" si="197"/>
        <v>0.00096+0.142703704696663i</v>
      </c>
      <c r="Z468" t="e">
        <f t="shared" si="198"/>
        <v>#DIV/0!</v>
      </c>
      <c r="AA468" t="e">
        <f t="shared" si="199"/>
        <v>#DIV/0!</v>
      </c>
      <c r="AB468" t="str">
        <f t="shared" si="200"/>
        <v>0.124607397126367-0.00889438561209819i</v>
      </c>
      <c r="AC468" t="str">
        <f t="shared" si="201"/>
        <v>1.6730233930858-0.128533365988592i</v>
      </c>
      <c r="AD468" t="str">
        <f t="shared" si="202"/>
        <v>0.0744493779572679+0.000403367660784241i</v>
      </c>
      <c r="AE468" t="e">
        <f t="shared" si="203"/>
        <v>#DIV/0!</v>
      </c>
      <c r="AF468" t="str">
        <f t="shared" si="204"/>
        <v>-3.11381728465592-2.66268548742282i</v>
      </c>
      <c r="AG468" t="e">
        <f t="shared" si="205"/>
        <v>#DIV/0!</v>
      </c>
      <c r="AH468" t="e">
        <f t="shared" si="206"/>
        <v>#DIV/0!</v>
      </c>
      <c r="AI468" t="e">
        <f t="shared" si="207"/>
        <v>#DIV/0!</v>
      </c>
      <c r="AJ468" t="e">
        <f t="shared" si="208"/>
        <v>#DIV/0!</v>
      </c>
      <c r="AK468"/>
      <c r="AL468"/>
      <c r="AM468"/>
      <c r="AN468"/>
    </row>
    <row r="469" spans="1:40" x14ac:dyDescent="0.3">
      <c r="A469"/>
      <c r="B469">
        <f t="shared" si="209"/>
        <v>33500</v>
      </c>
      <c r="C469" s="186" t="str">
        <f t="shared" si="177"/>
        <v>-0.0102671041406587+0.027195394439917i</v>
      </c>
      <c r="D469" s="158" t="str">
        <f t="shared" si="178"/>
        <v>-2.29552272285594-0.626057222358126i</v>
      </c>
      <c r="E469" t="str">
        <f t="shared" si="179"/>
        <v>20291.1676308929-11403.6262618452i</v>
      </c>
      <c r="F469" t="str">
        <f t="shared" si="180"/>
        <v>0.289148903188377+0.108855032138803i</v>
      </c>
      <c r="G469" t="str">
        <f t="shared" si="175"/>
        <v>0.289148903188377+0.108855032138803i</v>
      </c>
      <c r="H469" t="str">
        <f t="shared" si="181"/>
        <v>0.821770418599475+2.04443885377502i</v>
      </c>
      <c r="I469" t="str">
        <f t="shared" si="182"/>
        <v>131.554192369073i</v>
      </c>
      <c r="J469" t="str">
        <f t="shared" si="176"/>
        <v>-3.28647528964042+28.0524054940732i</v>
      </c>
      <c r="K469" t="str">
        <f t="shared" si="183"/>
        <v>4.62609255093149-0.541969167650813i</v>
      </c>
      <c r="L469" t="str">
        <f t="shared" si="184"/>
        <v>0.820257040315841-0.103566024394251i</v>
      </c>
      <c r="M469" t="str">
        <f t="shared" si="185"/>
        <v>5.44634959124733-0.645535192045064i</v>
      </c>
      <c r="N469" t="str">
        <f t="shared" si="186"/>
        <v>-0.42825102614946i</v>
      </c>
      <c r="O469" t="str">
        <f t="shared" si="187"/>
        <v>0.909693455214038-0.415280408327607i</v>
      </c>
      <c r="P469" t="str">
        <f t="shared" si="188"/>
        <v>0.090306544785962+0.415280408327607i</v>
      </c>
      <c r="Q469" t="str">
        <f t="shared" si="189"/>
        <v>-0.090306544785962+0.012970617821853i</v>
      </c>
      <c r="R469" t="str">
        <f t="shared" si="190"/>
        <v>-0.332651599208531-4.64634214589056i</v>
      </c>
      <c r="S469" t="str">
        <f t="shared" si="191"/>
        <v>0.0469959973826568i</v>
      </c>
      <c r="T469" t="str">
        <f t="shared" si="192"/>
        <v>0.218359483327201-0.0156332936857407i</v>
      </c>
      <c r="U469" t="e">
        <f t="shared" si="193"/>
        <v>#DIV/0!</v>
      </c>
      <c r="V469" t="str">
        <f t="shared" si="194"/>
        <v>0.0000833333333333333-0.00791815637273109i</v>
      </c>
      <c r="W469" t="e">
        <f t="shared" si="195"/>
        <v>#DIV/0!</v>
      </c>
      <c r="X469" t="e">
        <f t="shared" si="196"/>
        <v>#DIV/0!</v>
      </c>
      <c r="Y469" t="str">
        <f t="shared" si="197"/>
        <v>0.00096+0.143130961297551i</v>
      </c>
      <c r="Z469" t="e">
        <f t="shared" si="198"/>
        <v>#DIV/0!</v>
      </c>
      <c r="AA469" t="e">
        <f t="shared" si="199"/>
        <v>#DIV/0!</v>
      </c>
      <c r="AB469" t="str">
        <f t="shared" si="200"/>
        <v>0.12460358591687-0.00892090612806552i</v>
      </c>
      <c r="AC469" t="str">
        <f t="shared" si="201"/>
        <v>1.6728759303757-0.129022373208496i</v>
      </c>
      <c r="AD469" t="str">
        <f t="shared" si="202"/>
        <v>0.0744530640224416+0.000409596953552979i</v>
      </c>
      <c r="AE469" t="e">
        <f t="shared" si="203"/>
        <v>#DIV/0!</v>
      </c>
      <c r="AF469" t="str">
        <f t="shared" si="204"/>
        <v>-3.11729314145542-2.67049607613315i</v>
      </c>
      <c r="AG469" t="e">
        <f t="shared" si="205"/>
        <v>#DIV/0!</v>
      </c>
      <c r="AH469" t="e">
        <f t="shared" si="206"/>
        <v>#DIV/0!</v>
      </c>
      <c r="AI469" t="e">
        <f t="shared" si="207"/>
        <v>#DIV/0!</v>
      </c>
      <c r="AJ469" t="e">
        <f t="shared" si="208"/>
        <v>#DIV/0!</v>
      </c>
      <c r="AK469"/>
      <c r="AL469"/>
      <c r="AM469"/>
      <c r="AN469"/>
    </row>
    <row r="470" spans="1:40" x14ac:dyDescent="0.3">
      <c r="A470"/>
      <c r="B470">
        <f t="shared" si="209"/>
        <v>33600</v>
      </c>
      <c r="C470" s="186" t="str">
        <f t="shared" si="177"/>
        <v>-0.0102655591696831+0.0271235911227254i</v>
      </c>
      <c r="D470" s="158" t="str">
        <f t="shared" si="178"/>
        <v>-2.29625738152767-0.62898426831231i</v>
      </c>
      <c r="E470" t="str">
        <f t="shared" si="179"/>
        <v>20262.0882765129-11421.2755705172i</v>
      </c>
      <c r="F470" t="str">
        <f t="shared" si="180"/>
        <v>0.289246273203491+0.109165017424331i</v>
      </c>
      <c r="G470" t="str">
        <f t="shared" si="175"/>
        <v>0.289246273203491+0.109165017424331i</v>
      </c>
      <c r="H470" t="str">
        <f t="shared" si="181"/>
        <v>0.824515621898036+2.04931140123992i</v>
      </c>
      <c r="I470" t="str">
        <f t="shared" si="182"/>
        <v>131.946891450771i</v>
      </c>
      <c r="J470" t="str">
        <f t="shared" si="176"/>
        <v>-3.31210438226104+28.1361440179362i</v>
      </c>
      <c r="K470" t="str">
        <f t="shared" si="183"/>
        <v>4.62549002562272-0.544499124478588i</v>
      </c>
      <c r="L470" t="str">
        <f t="shared" si="184"/>
        <v>0.820180090423121-0.103865431975491i</v>
      </c>
      <c r="M470" t="str">
        <f t="shared" si="185"/>
        <v>5.44567011604584-0.648364556454079i</v>
      </c>
      <c r="N470" t="str">
        <f t="shared" si="186"/>
        <v>-0.429529387421548i</v>
      </c>
      <c r="O470" t="str">
        <f t="shared" si="187"/>
        <v>0.909161833653718-0.416442985566342i</v>
      </c>
      <c r="P470" t="str">
        <f t="shared" si="188"/>
        <v>0.0908381663462819+0.416442985566342i</v>
      </c>
      <c r="Q470" t="str">
        <f t="shared" si="189"/>
        <v>-0.0908381663462819+0.013086401855206i</v>
      </c>
      <c r="R470" t="str">
        <f t="shared" si="190"/>
        <v>-0.332647508127083-4.63237162812952i</v>
      </c>
      <c r="S470" t="str">
        <f t="shared" si="191"/>
        <v>0.0471362839420081i</v>
      </c>
      <c r="T470" t="str">
        <f t="shared" si="192"/>
        <v>0.218352784388415-0.0156797673956796i</v>
      </c>
      <c r="U470" t="e">
        <f t="shared" si="193"/>
        <v>#DIV/0!</v>
      </c>
      <c r="V470" t="str">
        <f t="shared" si="194"/>
        <v>0.0000833333333333333-0.00789459043114563i</v>
      </c>
      <c r="W470" t="e">
        <f t="shared" si="195"/>
        <v>#DIV/0!</v>
      </c>
      <c r="X470" t="e">
        <f t="shared" si="196"/>
        <v>#DIV/0!</v>
      </c>
      <c r="Y470" t="str">
        <f t="shared" si="197"/>
        <v>0.00096+0.143558217898439i</v>
      </c>
      <c r="Z470" t="e">
        <f t="shared" si="198"/>
        <v>#DIV/0!</v>
      </c>
      <c r="AA470" t="e">
        <f t="shared" si="199"/>
        <v>#DIV/0!</v>
      </c>
      <c r="AB470" t="str">
        <f t="shared" si="200"/>
        <v>0.124599763267256-0.00894742565825039i</v>
      </c>
      <c r="AC470" t="str">
        <f t="shared" si="201"/>
        <v>1.67272801362257-0.129510798767734i</v>
      </c>
      <c r="AD470" t="str">
        <f t="shared" si="202"/>
        <v>0.0744567622367101+0.000415805251673222i</v>
      </c>
      <c r="AE470" t="e">
        <f t="shared" si="203"/>
        <v>#DIV/0!</v>
      </c>
      <c r="AF470" t="str">
        <f t="shared" si="204"/>
        <v>-3.12077300342571-2.67829566955223i</v>
      </c>
      <c r="AG470" t="e">
        <f t="shared" si="205"/>
        <v>#DIV/0!</v>
      </c>
      <c r="AH470" t="e">
        <f t="shared" si="206"/>
        <v>#DIV/0!</v>
      </c>
      <c r="AI470" t="e">
        <f t="shared" si="207"/>
        <v>#DIV/0!</v>
      </c>
      <c r="AJ470" t="e">
        <f t="shared" si="208"/>
        <v>#DIV/0!</v>
      </c>
      <c r="AK470"/>
      <c r="AL470"/>
      <c r="AM470"/>
      <c r="AN470"/>
    </row>
    <row r="471" spans="1:40" x14ac:dyDescent="0.3">
      <c r="A471"/>
      <c r="B471">
        <f t="shared" si="209"/>
        <v>33700</v>
      </c>
      <c r="C471" s="186" t="str">
        <f t="shared" si="177"/>
        <v>-0.0102640116639013+0.0270522385786814i</v>
      </c>
      <c r="D471" s="158" t="str">
        <f t="shared" si="178"/>
        <v>-2.29699404041927-0.631906864741045i</v>
      </c>
      <c r="E471" t="str">
        <f t="shared" si="179"/>
        <v>20233.0058477825-11438.8255734316i</v>
      </c>
      <c r="F471" t="str">
        <f t="shared" si="180"/>
        <v>0.289343906651656+0.109474873110122i</v>
      </c>
      <c r="G471" t="str">
        <f t="shared" si="175"/>
        <v>0.289343906651656+0.109474873110122i</v>
      </c>
      <c r="H471" t="str">
        <f t="shared" si="181"/>
        <v>0.82726281104889+2.0541774498938i</v>
      </c>
      <c r="I471" t="str">
        <f t="shared" si="182"/>
        <v>132.33959053247i</v>
      </c>
      <c r="J471" t="str">
        <f t="shared" si="176"/>
        <v>-3.33780986561972+28.2198825417991i</v>
      </c>
      <c r="K471" t="str">
        <f t="shared" si="183"/>
        <v>4.62488545315817-0.54702524966386i</v>
      </c>
      <c r="L471" t="str">
        <f t="shared" si="184"/>
        <v>0.820102925672439-0.104164754262361i</v>
      </c>
      <c r="M471" t="str">
        <f t="shared" si="185"/>
        <v>5.44498837883061-0.651190003926221i</v>
      </c>
      <c r="N471" t="str">
        <f t="shared" si="186"/>
        <v>-0.430807748693636i</v>
      </c>
      <c r="O471" t="str">
        <f t="shared" si="187"/>
        <v>0.908628726334475-0.417604882250902i</v>
      </c>
      <c r="P471" t="str">
        <f t="shared" si="188"/>
        <v>0.091371273665525+0.417604882250902i</v>
      </c>
      <c r="Q471" t="str">
        <f t="shared" si="189"/>
        <v>-0.091371273665525+0.013202866442734i</v>
      </c>
      <c r="R471" t="str">
        <f t="shared" si="190"/>
        <v>-0.33264340467261-4.61848359737895i</v>
      </c>
      <c r="S471" t="str">
        <f t="shared" si="191"/>
        <v>0.0472765705013592i</v>
      </c>
      <c r="T471" t="str">
        <f t="shared" si="192"/>
        <v>0.218346065400857-0.0157262393728168i</v>
      </c>
      <c r="U471" t="e">
        <f t="shared" si="193"/>
        <v>#DIV/0!</v>
      </c>
      <c r="V471" t="str">
        <f t="shared" si="194"/>
        <v>0.0000833333333333333-0.0078711643467802i</v>
      </c>
      <c r="W471" t="e">
        <f t="shared" si="195"/>
        <v>#DIV/0!</v>
      </c>
      <c r="X471" t="e">
        <f t="shared" si="196"/>
        <v>#DIV/0!</v>
      </c>
      <c r="Y471" t="str">
        <f t="shared" si="197"/>
        <v>0.00096+0.143985474499327i</v>
      </c>
      <c r="Z471" t="e">
        <f t="shared" si="198"/>
        <v>#DIV/0!</v>
      </c>
      <c r="AA471" t="e">
        <f t="shared" si="199"/>
        <v>#DIV/0!</v>
      </c>
      <c r="AB471" t="str">
        <f t="shared" si="200"/>
        <v>0.124595929177109-0.00897394419963778i</v>
      </c>
      <c r="AC471" t="str">
        <f t="shared" si="201"/>
        <v>1.67257964366036-0.129998645489335i</v>
      </c>
      <c r="AD471" t="str">
        <f t="shared" si="202"/>
        <v>0.0744604725828157+0.000421992687343359i</v>
      </c>
      <c r="AE471" t="e">
        <f t="shared" si="203"/>
        <v>#DIV/0!</v>
      </c>
      <c r="AF471" t="str">
        <f t="shared" si="204"/>
        <v>-3.12425685146816-2.68608431463484i</v>
      </c>
      <c r="AG471" t="e">
        <f t="shared" si="205"/>
        <v>#DIV/0!</v>
      </c>
      <c r="AH471" t="e">
        <f t="shared" si="206"/>
        <v>#DIV/0!</v>
      </c>
      <c r="AI471" t="e">
        <f t="shared" si="207"/>
        <v>#DIV/0!</v>
      </c>
      <c r="AJ471" t="e">
        <f t="shared" si="208"/>
        <v>#DIV/0!</v>
      </c>
      <c r="AK471"/>
      <c r="AL471"/>
      <c r="AM471"/>
      <c r="AN471"/>
    </row>
    <row r="472" spans="1:40" x14ac:dyDescent="0.3">
      <c r="A472"/>
      <c r="B472">
        <f t="shared" si="209"/>
        <v>33800</v>
      </c>
      <c r="C472" s="186" t="str">
        <f t="shared" si="177"/>
        <v>-0.0102624616116967+0.0269813327855804i</v>
      </c>
      <c r="D472" s="158" t="str">
        <f t="shared" si="178"/>
        <v>-2.29773269769298-0.634825039981777i</v>
      </c>
      <c r="E472" t="str">
        <f t="shared" si="179"/>
        <v>20203.9207295316-11456.2764733266i</v>
      </c>
      <c r="F472" t="str">
        <f t="shared" si="180"/>
        <v>0.289441803304778+0.10978459887016i</v>
      </c>
      <c r="G472" t="str">
        <f t="shared" si="175"/>
        <v>0.289441803304778+0.10978459887016i</v>
      </c>
      <c r="H472" t="str">
        <f t="shared" si="181"/>
        <v>0.830011968973916+2.05903701797564i</v>
      </c>
      <c r="I472" t="str">
        <f t="shared" si="182"/>
        <v>132.732289614169i</v>
      </c>
      <c r="J472" t="str">
        <f t="shared" si="176"/>
        <v>-3.36359173971646+28.303621065662i</v>
      </c>
      <c r="K472" t="str">
        <f t="shared" si="183"/>
        <v>4.62427883882212-0.549547567370384i</v>
      </c>
      <c r="L472" t="str">
        <f t="shared" si="184"/>
        <v>0.820025546189152-0.104463991027895i</v>
      </c>
      <c r="M472" t="str">
        <f t="shared" si="185"/>
        <v>5.44430438501127-0.654011558398279i</v>
      </c>
      <c r="N472" t="str">
        <f t="shared" si="186"/>
        <v>-0.432086109965724i</v>
      </c>
      <c r="O472" t="str">
        <f t="shared" si="187"/>
        <v>0.908094134127516-0.418766096482507i</v>
      </c>
      <c r="P472" t="str">
        <f t="shared" si="188"/>
        <v>0.0919058658724839+0.418766096482507i</v>
      </c>
      <c r="Q472" t="str">
        <f t="shared" si="189"/>
        <v>-0.0919058658724839+0.013320013483217i</v>
      </c>
      <c r="R472" t="str">
        <f t="shared" si="190"/>
        <v>-0.332639288843513-4.60467732149024i</v>
      </c>
      <c r="S472" t="str">
        <f t="shared" si="191"/>
        <v>0.0474168570607105i</v>
      </c>
      <c r="T472" t="str">
        <f t="shared" si="192"/>
        <v>0.218339326363798-0.0157727096118692i</v>
      </c>
      <c r="U472" t="e">
        <f t="shared" si="193"/>
        <v>#DIV/0!</v>
      </c>
      <c r="V472" t="str">
        <f t="shared" si="194"/>
        <v>0.0000833333333333333-0.00784787687829859i</v>
      </c>
      <c r="W472" t="e">
        <f t="shared" si="195"/>
        <v>#DIV/0!</v>
      </c>
      <c r="X472" t="e">
        <f t="shared" si="196"/>
        <v>#DIV/0!</v>
      </c>
      <c r="Y472" t="str">
        <f t="shared" si="197"/>
        <v>0.00096+0.144412731100216i</v>
      </c>
      <c r="Z472" t="e">
        <f t="shared" si="198"/>
        <v>#DIV/0!</v>
      </c>
      <c r="AA472" t="e">
        <f t="shared" si="199"/>
        <v>#DIV/0!</v>
      </c>
      <c r="AB472" t="str">
        <f t="shared" si="200"/>
        <v>0.124592083646014-0.00900046174921298i</v>
      </c>
      <c r="AC472" t="str">
        <f t="shared" si="201"/>
        <v>1.67243082131678-0.130485916157785i</v>
      </c>
      <c r="AD472" t="str">
        <f t="shared" si="202"/>
        <v>0.0744641950436906+0.000428159391042067i</v>
      </c>
      <c r="AE472" t="e">
        <f t="shared" si="203"/>
        <v>#DIV/0!</v>
      </c>
      <c r="AF472" t="str">
        <f t="shared" si="204"/>
        <v>-3.1277446666669-2.69386205795742i</v>
      </c>
      <c r="AG472" t="e">
        <f t="shared" si="205"/>
        <v>#DIV/0!</v>
      </c>
      <c r="AH472" t="e">
        <f t="shared" si="206"/>
        <v>#DIV/0!</v>
      </c>
      <c r="AI472" t="e">
        <f t="shared" si="207"/>
        <v>#DIV/0!</v>
      </c>
      <c r="AJ472" t="e">
        <f t="shared" si="208"/>
        <v>#DIV/0!</v>
      </c>
      <c r="AK472"/>
      <c r="AL472"/>
      <c r="AM472"/>
      <c r="AN472"/>
    </row>
    <row r="473" spans="1:40" x14ac:dyDescent="0.3">
      <c r="A473"/>
      <c r="B473">
        <f t="shared" si="209"/>
        <v>33900</v>
      </c>
      <c r="C473" s="186" t="str">
        <f t="shared" si="177"/>
        <v>-0.0102609090016793+0.0269108697686286i</v>
      </c>
      <c r="D473" s="158" t="str">
        <f t="shared" si="178"/>
        <v>-2.2984733515087-0.637738822012296i</v>
      </c>
      <c r="E473" t="str">
        <f t="shared" si="179"/>
        <v>20174.8333044526-11473.6284743073i</v>
      </c>
      <c r="F473" t="str">
        <f t="shared" si="180"/>
        <v>0.289539962934238+0.110094194378928i</v>
      </c>
      <c r="G473" t="str">
        <f t="shared" si="175"/>
        <v>0.289539962934238+0.110094194378928i</v>
      </c>
      <c r="H473" t="str">
        <f t="shared" si="181"/>
        <v>0.832763078778615+2.06389012370992i</v>
      </c>
      <c r="I473" t="str">
        <f t="shared" si="182"/>
        <v>133.124988695868i</v>
      </c>
      <c r="J473" t="str">
        <f t="shared" si="176"/>
        <v>-3.38945000455127+28.3873595895249i</v>
      </c>
      <c r="K473" t="str">
        <f t="shared" si="183"/>
        <v>4.62367018784678-0.552066101456783i</v>
      </c>
      <c r="L473" t="str">
        <f t="shared" si="184"/>
        <v>0.819947952098928-0.10476314204535i</v>
      </c>
      <c r="M473" t="str">
        <f t="shared" si="185"/>
        <v>5.44361813994571-0.656829243502133i</v>
      </c>
      <c r="N473" t="str">
        <f t="shared" si="186"/>
        <v>-0.433364471237812i</v>
      </c>
      <c r="O473" t="str">
        <f t="shared" si="187"/>
        <v>0.907558057906477-0.419926626363491i</v>
      </c>
      <c r="P473" t="str">
        <f t="shared" si="188"/>
        <v>0.092441942093523+0.419926626363491i</v>
      </c>
      <c r="Q473" t="str">
        <f t="shared" si="189"/>
        <v>-0.092441942093523+0.013437844874321i</v>
      </c>
      <c r="R473" t="str">
        <f t="shared" si="190"/>
        <v>-0.332635160638108-4.59095207695368i</v>
      </c>
      <c r="S473" t="str">
        <f t="shared" si="191"/>
        <v>0.0475571436200617i</v>
      </c>
      <c r="T473" t="str">
        <f t="shared" si="192"/>
        <v>0.218332567276507-0.0158191781075488i</v>
      </c>
      <c r="U473" t="e">
        <f t="shared" si="193"/>
        <v>#DIV/0!</v>
      </c>
      <c r="V473" t="str">
        <f t="shared" si="194"/>
        <v>0.0000833333333333333-0.00782472679901156i</v>
      </c>
      <c r="W473" t="e">
        <f t="shared" si="195"/>
        <v>#DIV/0!</v>
      </c>
      <c r="X473" t="e">
        <f t="shared" si="196"/>
        <v>#DIV/0!</v>
      </c>
      <c r="Y473" t="str">
        <f t="shared" si="197"/>
        <v>0.00096+0.144839987701104i</v>
      </c>
      <c r="Z473" t="e">
        <f t="shared" si="198"/>
        <v>#DIV/0!</v>
      </c>
      <c r="AA473" t="e">
        <f t="shared" si="199"/>
        <v>#DIV/0!</v>
      </c>
      <c r="AB473" t="str">
        <f t="shared" si="200"/>
        <v>0.124588226673552-0.00902697830395846i</v>
      </c>
      <c r="AC473" t="str">
        <f t="shared" si="201"/>
        <v>1.67228154741332-0.130972613519586i</v>
      </c>
      <c r="AD473" t="str">
        <f t="shared" si="202"/>
        <v>0.0744679296024535+0.000434305491554836i</v>
      </c>
      <c r="AE473" t="e">
        <f t="shared" si="203"/>
        <v>#DIV/0!</v>
      </c>
      <c r="AF473" t="str">
        <f t="shared" si="204"/>
        <v>-3.13123643028732-2.70162894572222i</v>
      </c>
      <c r="AG473" t="e">
        <f t="shared" si="205"/>
        <v>#DIV/0!</v>
      </c>
      <c r="AH473" t="e">
        <f t="shared" si="206"/>
        <v>#DIV/0!</v>
      </c>
      <c r="AI473" t="e">
        <f t="shared" si="207"/>
        <v>#DIV/0!</v>
      </c>
      <c r="AJ473" t="e">
        <f t="shared" si="208"/>
        <v>#DIV/0!</v>
      </c>
      <c r="AK473"/>
      <c r="AL473"/>
      <c r="AM473"/>
      <c r="AN473"/>
    </row>
    <row r="474" spans="1:40" x14ac:dyDescent="0.3">
      <c r="A474"/>
      <c r="B474">
        <f t="shared" si="209"/>
        <v>34000</v>
      </c>
      <c r="C474" s="186" t="str">
        <f t="shared" si="177"/>
        <v>-0.0102593538226827+0.026840845599747i</v>
      </c>
      <c r="D474" s="158" t="str">
        <f t="shared" si="178"/>
        <v>-2.29921600002418-0.640648238456045i</v>
      </c>
      <c r="E474" t="str">
        <f t="shared" si="179"/>
        <v>20145.743953099-11490.8817818267i</v>
      </c>
      <c r="F474" t="str">
        <f t="shared" si="180"/>
        <v>0.289638385310905+0.110403659311405i</v>
      </c>
      <c r="G474" t="str">
        <f t="shared" si="175"/>
        <v>0.289638385310905+0.110403659311405i</v>
      </c>
      <c r="H474" t="str">
        <f t="shared" si="181"/>
        <v>0.835516123751068+2.06873678530549i</v>
      </c>
      <c r="I474" t="str">
        <f t="shared" si="182"/>
        <v>133.517687777566i</v>
      </c>
      <c r="J474" t="str">
        <f t="shared" si="176"/>
        <v>-3.41538466012415+28.4710981133877i</v>
      </c>
      <c r="K474" t="str">
        <f t="shared" si="183"/>
        <v>4.62305950541323-0.554580875481053i</v>
      </c>
      <c r="L474" t="str">
        <f t="shared" si="184"/>
        <v>0.819870143527747-0.105062207088217i</v>
      </c>
      <c r="M474" t="str">
        <f t="shared" si="185"/>
        <v>5.44292964894098-0.65964308256927i</v>
      </c>
      <c r="N474" t="str">
        <f t="shared" si="186"/>
        <v>-0.4346428325099i</v>
      </c>
      <c r="O474" t="str">
        <f t="shared" si="187"/>
        <v>0.907020498547417-0.421086469997309i</v>
      </c>
      <c r="P474" t="str">
        <f t="shared" si="188"/>
        <v>0.092979501452583+0.421086469997309i</v>
      </c>
      <c r="Q474" t="str">
        <f t="shared" si="189"/>
        <v>-0.092979501452583+0.013556362512591i</v>
      </c>
      <c r="R474" t="str">
        <f t="shared" si="190"/>
        <v>-0.33263102005485-4.57730714877136i</v>
      </c>
      <c r="S474" t="str">
        <f t="shared" si="191"/>
        <v>0.0476974301794128i</v>
      </c>
      <c r="T474" t="str">
        <f t="shared" si="192"/>
        <v>0.218325788138249-0.0158656448545731i</v>
      </c>
      <c r="U474" t="e">
        <f t="shared" si="193"/>
        <v>#DIV/0!</v>
      </c>
      <c r="V474" t="str">
        <f t="shared" si="194"/>
        <v>0.0000833333333333333-0.00780171289666151i</v>
      </c>
      <c r="W474" t="e">
        <f t="shared" si="195"/>
        <v>#DIV/0!</v>
      </c>
      <c r="X474" t="e">
        <f t="shared" si="196"/>
        <v>#DIV/0!</v>
      </c>
      <c r="Y474" t="str">
        <f t="shared" si="197"/>
        <v>0.00096+0.145267244301992i</v>
      </c>
      <c r="Z474" t="e">
        <f t="shared" si="198"/>
        <v>#DIV/0!</v>
      </c>
      <c r="AA474" t="e">
        <f t="shared" si="199"/>
        <v>#DIV/0!</v>
      </c>
      <c r="AB474" t="str">
        <f t="shared" si="200"/>
        <v>0.124584358259304-0.00905349386085985i</v>
      </c>
      <c r="AC474" t="str">
        <f t="shared" si="201"/>
        <v>1.67213182276545-0.131458740283861i</v>
      </c>
      <c r="AD474" t="str">
        <f t="shared" si="202"/>
        <v>0.0744716762424063+0.00044043111599684i</v>
      </c>
      <c r="AE474" t="e">
        <f t="shared" si="203"/>
        <v>#DIV/0!</v>
      </c>
      <c r="AF474" t="str">
        <f t="shared" si="204"/>
        <v>-3.13473212377525-2.70938502376154i</v>
      </c>
      <c r="AG474" t="e">
        <f t="shared" si="205"/>
        <v>#DIV/0!</v>
      </c>
      <c r="AH474" t="e">
        <f t="shared" si="206"/>
        <v>#DIV/0!</v>
      </c>
      <c r="AI474" t="e">
        <f t="shared" si="207"/>
        <v>#DIV/0!</v>
      </c>
      <c r="AJ474" t="e">
        <f t="shared" si="208"/>
        <v>#DIV/0!</v>
      </c>
      <c r="AK474"/>
      <c r="AL474"/>
      <c r="AM474"/>
      <c r="AN474"/>
    </row>
    <row r="475" spans="1:40" x14ac:dyDescent="0.3">
      <c r="A475"/>
      <c r="B475">
        <f t="shared" si="209"/>
        <v>34100</v>
      </c>
      <c r="C475" s="186" t="str">
        <f t="shared" si="177"/>
        <v>-0.0102577960637594+0.0267712563968852i</v>
      </c>
      <c r="D475" s="158" t="str">
        <f t="shared" si="178"/>
        <v>-2.2999606413948-0.643553316587432i</v>
      </c>
      <c r="E475" t="str">
        <f t="shared" si="179"/>
        <v>20116.6530538851-11508.036602668i</v>
      </c>
      <c r="F475" t="str">
        <f t="shared" si="180"/>
        <v>0.289737070205128+0.110712993343072i</v>
      </c>
      <c r="G475" t="str">
        <f t="shared" si="175"/>
        <v>0.289737070205128+0.110712993343072i</v>
      </c>
      <c r="H475" t="str">
        <f t="shared" si="181"/>
        <v>0.83827108736061+2.07357702095426i</v>
      </c>
      <c r="I475" t="str">
        <f t="shared" si="182"/>
        <v>133.910386859265i</v>
      </c>
      <c r="J475" t="str">
        <f t="shared" si="176"/>
        <v>-3.44139570643509+28.5548366372507i</v>
      </c>
      <c r="K475" t="str">
        <f t="shared" si="183"/>
        <v>4.62244679665241-0.55709191270498i</v>
      </c>
      <c r="L475" t="str">
        <f t="shared" si="184"/>
        <v>0.819792120601902-0.105361185930215i</v>
      </c>
      <c r="M475" t="str">
        <f t="shared" si="185"/>
        <v>5.44223891725431-0.662453098635195i</v>
      </c>
      <c r="N475" t="str">
        <f t="shared" si="186"/>
        <v>-0.435921193781988i</v>
      </c>
      <c r="O475" t="str">
        <f t="shared" si="187"/>
        <v>0.906481456928819-0.422245625488536i</v>
      </c>
      <c r="P475" t="str">
        <f t="shared" si="188"/>
        <v>0.093518543071181+0.422245625488536i</v>
      </c>
      <c r="Q475" t="str">
        <f t="shared" si="189"/>
        <v>-0.093518543071181+0.013675568293452i</v>
      </c>
      <c r="R475" t="str">
        <f t="shared" si="190"/>
        <v>-0.332626867092122-4.5637418303324i</v>
      </c>
      <c r="S475" t="str">
        <f t="shared" si="191"/>
        <v>0.0478377167387641i</v>
      </c>
      <c r="T475" t="str">
        <f t="shared" si="192"/>
        <v>0.21831898894829-0.0159121098476555i</v>
      </c>
      <c r="U475" t="e">
        <f t="shared" si="193"/>
        <v>#DIV/0!</v>
      </c>
      <c r="V475" t="str">
        <f t="shared" si="194"/>
        <v>0.0000833333333333333-0.00777883397321094i</v>
      </c>
      <c r="W475" t="e">
        <f t="shared" si="195"/>
        <v>#DIV/0!</v>
      </c>
      <c r="X475" t="e">
        <f t="shared" si="196"/>
        <v>#DIV/0!</v>
      </c>
      <c r="Y475" t="str">
        <f t="shared" si="197"/>
        <v>0.00096+0.14569450090288i</v>
      </c>
      <c r="Z475" t="e">
        <f t="shared" si="198"/>
        <v>#DIV/0!</v>
      </c>
      <c r="AA475" t="e">
        <f t="shared" si="199"/>
        <v>#DIV/0!</v>
      </c>
      <c r="AB475" t="str">
        <f t="shared" si="200"/>
        <v>0.124580478402852-0.00908000841690042i</v>
      </c>
      <c r="AC475" t="str">
        <f t="shared" si="201"/>
        <v>1.67198164818275-0.131944299122876i</v>
      </c>
      <c r="AD475" t="str">
        <f t="shared" si="202"/>
        <v>0.0744754349470296+0.0004465363898391i</v>
      </c>
      <c r="AE475" t="e">
        <f t="shared" si="203"/>
        <v>#DIV/0!</v>
      </c>
      <c r="AF475" t="str">
        <f t="shared" si="204"/>
        <v>-3.13823172875541-2.71713033754169i</v>
      </c>
      <c r="AG475" t="e">
        <f t="shared" si="205"/>
        <v>#DIV/0!</v>
      </c>
      <c r="AH475" t="e">
        <f t="shared" si="206"/>
        <v>#DIV/0!</v>
      </c>
      <c r="AI475" t="e">
        <f t="shared" si="207"/>
        <v>#DIV/0!</v>
      </c>
      <c r="AJ475" t="e">
        <f t="shared" si="208"/>
        <v>#DIV/0!</v>
      </c>
      <c r="AK475"/>
      <c r="AL475"/>
      <c r="AM475"/>
      <c r="AN475"/>
    </row>
    <row r="476" spans="1:40" x14ac:dyDescent="0.3">
      <c r="A476"/>
      <c r="B476">
        <f t="shared" si="209"/>
        <v>34200</v>
      </c>
      <c r="C476" s="186" t="str">
        <f t="shared" si="177"/>
        <v>-0.0102562357141778+0.0267020983233493i</v>
      </c>
      <c r="D476" s="158" t="str">
        <f t="shared" si="178"/>
        <v>-2.30070727377372-0.646454083336973i</v>
      </c>
      <c r="E476" t="str">
        <f t="shared" si="179"/>
        <v>20087.560983085-11525.0931449256i</v>
      </c>
      <c r="F476" t="str">
        <f t="shared" si="180"/>
        <v>0.289836017386742+0.111022196149911i</v>
      </c>
      <c r="G476" t="str">
        <f t="shared" si="175"/>
        <v>0.289836017386742+0.111022196149911i</v>
      </c>
      <c r="H476" t="str">
        <f t="shared" si="181"/>
        <v>0.841027953256746+2.07841084883006i</v>
      </c>
      <c r="I476" t="str">
        <f t="shared" si="182"/>
        <v>134.303085940964i</v>
      </c>
      <c r="J476" t="str">
        <f t="shared" si="176"/>
        <v>-3.46748314348409+28.6385751611136i</v>
      </c>
      <c r="K476" t="str">
        <f t="shared" si="183"/>
        <v>4.62183206664598-0.559599236098518i</v>
      </c>
      <c r="L476" t="str">
        <f t="shared" si="184"/>
        <v>0.819713883447997-0.105660078345296i</v>
      </c>
      <c r="M476" t="str">
        <f t="shared" si="185"/>
        <v>5.44154595009398-0.665259314443814i</v>
      </c>
      <c r="N476" t="str">
        <f t="shared" si="186"/>
        <v>-0.437199555054076i</v>
      </c>
      <c r="O476" t="str">
        <f t="shared" si="187"/>
        <v>0.90594093393159-0.423404090942871i</v>
      </c>
      <c r="P476" t="str">
        <f t="shared" si="188"/>
        <v>0.09405906606841+0.423404090942871i</v>
      </c>
      <c r="Q476" t="str">
        <f t="shared" si="189"/>
        <v>-0.09405906606841+0.013795464111205i</v>
      </c>
      <c r="R476" t="str">
        <f t="shared" si="190"/>
        <v>-0.332622701748249-4.55025542329038i</v>
      </c>
      <c r="S476" t="str">
        <f t="shared" si="191"/>
        <v>0.0479780032981152i</v>
      </c>
      <c r="T476" t="str">
        <f t="shared" si="192"/>
        <v>0.218312169705892-0.0159585730815055i</v>
      </c>
      <c r="U476" t="e">
        <f t="shared" si="193"/>
        <v>#DIV/0!</v>
      </c>
      <c r="V476" t="str">
        <f t="shared" si="194"/>
        <v>0.0000833333333333333-0.00775608884463428i</v>
      </c>
      <c r="W476" t="e">
        <f t="shared" si="195"/>
        <v>#DIV/0!</v>
      </c>
      <c r="X476" t="e">
        <f t="shared" si="196"/>
        <v>#DIV/0!</v>
      </c>
      <c r="Y476" t="str">
        <f t="shared" si="197"/>
        <v>0.00096+0.146121757503768i</v>
      </c>
      <c r="Z476" t="e">
        <f t="shared" si="198"/>
        <v>#DIV/0!</v>
      </c>
      <c r="AA476" t="e">
        <f t="shared" si="199"/>
        <v>#DIV/0!</v>
      </c>
      <c r="AB476" t="str">
        <f t="shared" si="200"/>
        <v>0.124576587103775-0.00910652196906123i</v>
      </c>
      <c r="AC476" t="str">
        <f t="shared" si="201"/>
        <v>1.67183102446897-0.132429292672594i</v>
      </c>
      <c r="AD476" t="str">
        <f t="shared" si="202"/>
        <v>0.0744792056999805+0.000452621436932703i</v>
      </c>
      <c r="AE476" t="e">
        <f t="shared" si="203"/>
        <v>#DIV/0!</v>
      </c>
      <c r="AF476" t="str">
        <f t="shared" si="204"/>
        <v>-3.14173522703047-2.72486493216703i</v>
      </c>
      <c r="AG476" t="e">
        <f t="shared" si="205"/>
        <v>#DIV/0!</v>
      </c>
      <c r="AH476" t="e">
        <f t="shared" si="206"/>
        <v>#DIV/0!</v>
      </c>
      <c r="AI476" t="e">
        <f t="shared" si="207"/>
        <v>#DIV/0!</v>
      </c>
      <c r="AJ476" t="e">
        <f t="shared" si="208"/>
        <v>#DIV/0!</v>
      </c>
      <c r="AK476"/>
      <c r="AL476"/>
      <c r="AM476"/>
      <c r="AN476"/>
    </row>
    <row r="477" spans="1:40" x14ac:dyDescent="0.3">
      <c r="A477"/>
      <c r="B477">
        <f t="shared" si="209"/>
        <v>34300</v>
      </c>
      <c r="C477" s="186" t="str">
        <f t="shared" si="177"/>
        <v>-0.0102546727634179+0.0266333675871412i</v>
      </c>
      <c r="D477" s="158" t="str">
        <f t="shared" si="178"/>
        <v>-2.30145589531173-0.649350565296333i</v>
      </c>
      <c r="E477" t="str">
        <f t="shared" si="179"/>
        <v>20058.4681148323-11542.0516179871i</v>
      </c>
      <c r="F477" t="str">
        <f t="shared" si="180"/>
        <v>0.289935226625068+0.111331267408402i</v>
      </c>
      <c r="G477" t="str">
        <f t="shared" si="175"/>
        <v>0.289935226625068+0.111331267408402i</v>
      </c>
      <c r="H477" t="str">
        <f t="shared" si="181"/>
        <v>0.843786705267906+2.08323828708745i</v>
      </c>
      <c r="I477" t="str">
        <f t="shared" si="182"/>
        <v>134.695785022662i</v>
      </c>
      <c r="J477" t="str">
        <f t="shared" si="176"/>
        <v>-3.49364697127116+28.7223136849765i</v>
      </c>
      <c r="K477" t="str">
        <f t="shared" si="183"/>
        <v>4.62121532042719-0.562102868344033i</v>
      </c>
      <c r="L477" t="str">
        <f t="shared" si="184"/>
        <v>0.819635432192947-0.10595888410764i</v>
      </c>
      <c r="M477" t="str">
        <f t="shared" si="185"/>
        <v>5.44085075262014-0.668061752451673i</v>
      </c>
      <c r="N477" t="str">
        <f t="shared" si="186"/>
        <v>-0.438477916326164i</v>
      </c>
      <c r="O477" t="str">
        <f t="shared" si="187"/>
        <v>0.905398930439055-0.424561864467141i</v>
      </c>
      <c r="P477" t="str">
        <f t="shared" si="188"/>
        <v>0.0946010695609451+0.424561864467141i</v>
      </c>
      <c r="Q477" t="str">
        <f t="shared" si="189"/>
        <v>-0.0946010695609451+0.013916051859023i</v>
      </c>
      <c r="R477" t="str">
        <f t="shared" si="190"/>
        <v>-0.332618524021612-4.53684723744269i</v>
      </c>
      <c r="S477" t="str">
        <f t="shared" si="191"/>
        <v>0.0481182898574665i</v>
      </c>
      <c r="T477" t="str">
        <f t="shared" si="192"/>
        <v>0.218305330410314-0.0160050345508346i</v>
      </c>
      <c r="U477" t="e">
        <f t="shared" si="193"/>
        <v>#DIV/0!</v>
      </c>
      <c r="V477" t="str">
        <f t="shared" si="194"/>
        <v>0.0000833333333333333-0.00773347634071405i</v>
      </c>
      <c r="W477" t="e">
        <f t="shared" si="195"/>
        <v>#DIV/0!</v>
      </c>
      <c r="X477" t="e">
        <f t="shared" si="196"/>
        <v>#DIV/0!</v>
      </c>
      <c r="Y477" t="str">
        <f t="shared" si="197"/>
        <v>0.00096+0.146549014104657i</v>
      </c>
      <c r="Z477" t="e">
        <f t="shared" si="198"/>
        <v>#DIV/0!</v>
      </c>
      <c r="AA477" t="e">
        <f t="shared" si="199"/>
        <v>#DIV/0!</v>
      </c>
      <c r="AB477" t="str">
        <f t="shared" si="200"/>
        <v>0.124572684361649-0.00913303451432448i</v>
      </c>
      <c r="AC477" t="str">
        <f t="shared" si="201"/>
        <v>1.67167995242215-0.13291372353322i</v>
      </c>
      <c r="AD477" t="str">
        <f t="shared" si="202"/>
        <v>0.0744829884850881+0.000458686379530676i</v>
      </c>
      <c r="AE477" t="e">
        <f t="shared" si="203"/>
        <v>#DIV/0!</v>
      </c>
      <c r="AF477" t="str">
        <f t="shared" si="204"/>
        <v>-3.14524260057964-2.73258885238378i</v>
      </c>
      <c r="AG477" t="e">
        <f t="shared" si="205"/>
        <v>#DIV/0!</v>
      </c>
      <c r="AH477" t="e">
        <f t="shared" si="206"/>
        <v>#DIV/0!</v>
      </c>
      <c r="AI477" t="e">
        <f t="shared" si="207"/>
        <v>#DIV/0!</v>
      </c>
      <c r="AJ477" t="e">
        <f t="shared" si="208"/>
        <v>#DIV/0!</v>
      </c>
      <c r="AK477"/>
      <c r="AL477"/>
      <c r="AM477"/>
      <c r="AN477"/>
    </row>
    <row r="478" spans="1:40" x14ac:dyDescent="0.3">
      <c r="A478"/>
      <c r="B478">
        <f t="shared" si="209"/>
        <v>34400</v>
      </c>
      <c r="C478" s="186" t="str">
        <f t="shared" si="177"/>
        <v>-0.0102531072011683+0.0265650604403083i</v>
      </c>
      <c r="D478" s="158" t="str">
        <f t="shared" si="178"/>
        <v>-2.30220650415731-0.652242788723382i</v>
      </c>
      <c r="E478" t="str">
        <f t="shared" si="179"/>
        <v>20029.3748211196-11558.9122325154i</v>
      </c>
      <c r="F478" t="str">
        <f t="shared" si="180"/>
        <v>0.290034697688916+0.111640206795532i</v>
      </c>
      <c r="G478" t="str">
        <f t="shared" si="175"/>
        <v>0.290034697688916+0.111640206795532i</v>
      </c>
      <c r="H478" t="str">
        <f t="shared" si="181"/>
        <v>0.846547327400259+2.08805935386054i</v>
      </c>
      <c r="I478" t="str">
        <f t="shared" si="182"/>
        <v>135.088484104361i</v>
      </c>
      <c r="J478" t="str">
        <f t="shared" si="176"/>
        <v>-3.51988718979629+28.8060522088394i</v>
      </c>
      <c r="K478" t="str">
        <f t="shared" si="183"/>
        <v>4.62059656298198-0.564602831840535i</v>
      </c>
      <c r="L478" t="str">
        <f t="shared" si="184"/>
        <v>0.819556766963978-0.106257602991661i</v>
      </c>
      <c r="M478" t="str">
        <f t="shared" si="185"/>
        <v>5.44015332994596-0.670860434832196i</v>
      </c>
      <c r="N478" t="str">
        <f t="shared" si="186"/>
        <v>-0.439756277598252i</v>
      </c>
      <c r="O478" t="str">
        <f t="shared" si="187"/>
        <v>0.904855447336961-0.425718944169305i</v>
      </c>
      <c r="P478" t="str">
        <f t="shared" si="188"/>
        <v>0.095144552663039+0.425718944169305i</v>
      </c>
      <c r="Q478" t="str">
        <f t="shared" si="189"/>
        <v>-0.095144552663039+0.014037333428947i</v>
      </c>
      <c r="R478" t="str">
        <f t="shared" si="190"/>
        <v>-0.3326143339106-4.52351659061243i</v>
      </c>
      <c r="S478" t="str">
        <f t="shared" si="191"/>
        <v>0.0482585764168178i</v>
      </c>
      <c r="T478" t="str">
        <f t="shared" si="192"/>
        <v>0.218298471060813-0.0160514942503536i</v>
      </c>
      <c r="U478" t="e">
        <f t="shared" si="193"/>
        <v>#DIV/0!</v>
      </c>
      <c r="V478" t="str">
        <f t="shared" si="194"/>
        <v>0.0000833333333333333-0.00771099530483987i</v>
      </c>
      <c r="W478" t="e">
        <f t="shared" si="195"/>
        <v>#DIV/0!</v>
      </c>
      <c r="X478" t="e">
        <f t="shared" si="196"/>
        <v>#DIV/0!</v>
      </c>
      <c r="Y478" t="str">
        <f t="shared" si="197"/>
        <v>0.00096+0.146976270705545i</v>
      </c>
      <c r="Z478" t="e">
        <f t="shared" si="198"/>
        <v>#DIV/0!</v>
      </c>
      <c r="AA478" t="e">
        <f t="shared" si="199"/>
        <v>#DIV/0!</v>
      </c>
      <c r="AB478" t="str">
        <f t="shared" si="200"/>
        <v>0.124568770176051-0.00915954604967197i</v>
      </c>
      <c r="AC478" t="str">
        <f t="shared" si="201"/>
        <v>1.67152843283477-0.133397594269734i</v>
      </c>
      <c r="AD478" t="str">
        <f t="shared" si="202"/>
        <v>0.0744867832863516+0.000464731338312298i</v>
      </c>
      <c r="AE478" t="e">
        <f t="shared" si="203"/>
        <v>#DIV/0!</v>
      </c>
      <c r="AF478" t="str">
        <f t="shared" si="204"/>
        <v>-3.14875383155757-2.74030214258392i</v>
      </c>
      <c r="AG478" t="e">
        <f t="shared" si="205"/>
        <v>#DIV/0!</v>
      </c>
      <c r="AH478" t="e">
        <f t="shared" si="206"/>
        <v>#DIV/0!</v>
      </c>
      <c r="AI478" t="e">
        <f t="shared" si="207"/>
        <v>#DIV/0!</v>
      </c>
      <c r="AJ478" t="e">
        <f t="shared" si="208"/>
        <v>#DIV/0!</v>
      </c>
      <c r="AK478"/>
      <c r="AL478"/>
      <c r="AM478"/>
      <c r="AN478"/>
    </row>
    <row r="479" spans="1:40" x14ac:dyDescent="0.3">
      <c r="A479"/>
      <c r="B479">
        <f t="shared" si="209"/>
        <v>34500</v>
      </c>
      <c r="C479" s="186" t="str">
        <f t="shared" si="177"/>
        <v>-0.0102515390173217+0.0264971731783057i</v>
      </c>
      <c r="D479" s="158" t="str">
        <f t="shared" si="178"/>
        <v>-2.30295909845661-0.655130779547008i</v>
      </c>
      <c r="E479" t="str">
        <f t="shared" si="179"/>
        <v>20000.2814717985-11575.6752004301i</v>
      </c>
      <c r="F479" t="str">
        <f t="shared" si="180"/>
        <v>0.290134430346583+0.111949013988785i</v>
      </c>
      <c r="G479" t="str">
        <f t="shared" si="175"/>
        <v>0.290134430346583+0.111949013988785i</v>
      </c>
      <c r="H479" t="str">
        <f t="shared" si="181"/>
        <v>0.849309803836569+2.09287406726192i</v>
      </c>
      <c r="I479" t="str">
        <f t="shared" si="182"/>
        <v>135.48118318606i</v>
      </c>
      <c r="J479" t="str">
        <f t="shared" si="176"/>
        <v>-3.54620379905949+28.8897907327023i</v>
      </c>
      <c r="K479" t="str">
        <f t="shared" si="183"/>
        <v>4.61997579924957-0.567099148707791i</v>
      </c>
      <c r="L479" t="str">
        <f t="shared" si="184"/>
        <v>0.819477887888624-0.106556234772003i</v>
      </c>
      <c r="M479" t="str">
        <f t="shared" si="185"/>
        <v>5.43945368713819-0.673655383479794i</v>
      </c>
      <c r="N479" t="str">
        <f t="shared" si="186"/>
        <v>-0.44103463887034i</v>
      </c>
      <c r="O479" t="str">
        <f t="shared" si="187"/>
        <v>0.904310485513472-0.426875328158455i</v>
      </c>
      <c r="P479" t="str">
        <f t="shared" si="188"/>
        <v>0.095689514486528+0.426875328158455i</v>
      </c>
      <c r="Q479" t="str">
        <f t="shared" si="189"/>
        <v>-0.095689514486528+0.014159310711885i</v>
      </c>
      <c r="R479" t="str">
        <f t="shared" si="190"/>
        <v>-0.332610131413581-4.51026280853189i</v>
      </c>
      <c r="S479" t="str">
        <f t="shared" si="191"/>
        <v>0.0483988629761689i</v>
      </c>
      <c r="T479" t="str">
        <f t="shared" si="192"/>
        <v>0.218291591656646-0.0160979521747714i</v>
      </c>
      <c r="U479" t="e">
        <f t="shared" si="193"/>
        <v>#DIV/0!</v>
      </c>
      <c r="V479" t="str">
        <f t="shared" si="194"/>
        <v>0.0000833333333333333-0.00768864459381139i</v>
      </c>
      <c r="W479" t="e">
        <f t="shared" si="195"/>
        <v>#DIV/0!</v>
      </c>
      <c r="X479" t="e">
        <f t="shared" si="196"/>
        <v>#DIV/0!</v>
      </c>
      <c r="Y479" t="str">
        <f t="shared" si="197"/>
        <v>0.00096+0.147403527306433i</v>
      </c>
      <c r="Z479" t="e">
        <f t="shared" si="198"/>
        <v>#DIV/0!</v>
      </c>
      <c r="AA479" t="e">
        <f t="shared" si="199"/>
        <v>#DIV/0!</v>
      </c>
      <c r="AB479" t="str">
        <f t="shared" si="200"/>
        <v>0.124564844546556-0.0091860565720844i</v>
      </c>
      <c r="AC479" t="str">
        <f t="shared" si="201"/>
        <v>1.67137646649382-0.133880907412396i</v>
      </c>
      <c r="AD479" t="str">
        <f t="shared" si="202"/>
        <v>0.0744905900879368+0.000470756432405657i</v>
      </c>
      <c r="AE479" t="e">
        <f t="shared" si="203"/>
        <v>#DIV/0!</v>
      </c>
      <c r="AF479" t="str">
        <f t="shared" si="204"/>
        <v>-3.15226890229318-2.74800484680893i</v>
      </c>
      <c r="AG479" t="e">
        <f t="shared" si="205"/>
        <v>#DIV/0!</v>
      </c>
      <c r="AH479" t="e">
        <f t="shared" si="206"/>
        <v>#DIV/0!</v>
      </c>
      <c r="AI479" t="e">
        <f t="shared" si="207"/>
        <v>#DIV/0!</v>
      </c>
      <c r="AJ479" t="e">
        <f t="shared" si="208"/>
        <v>#DIV/0!</v>
      </c>
      <c r="AK479"/>
      <c r="AL479"/>
      <c r="AM479"/>
      <c r="AN479"/>
    </row>
    <row r="480" spans="1:40" x14ac:dyDescent="0.3">
      <c r="A480"/>
      <c r="B480">
        <f t="shared" si="209"/>
        <v>34600</v>
      </c>
      <c r="C480" s="186" t="str">
        <f t="shared" si="177"/>
        <v>-0.0102499682019732+0.0264297021393689i</v>
      </c>
      <c r="D480" s="158" t="str">
        <f t="shared" si="178"/>
        <v>-2.30371367635335-0.658014563372035i</v>
      </c>
      <c r="E480" t="str">
        <f t="shared" si="179"/>
        <v>19971.1884345793-11592.3407348902i</v>
      </c>
      <c r="F480" t="str">
        <f t="shared" si="180"/>
        <v>0.290234424365855+0.112257688666156i</v>
      </c>
      <c r="G480" t="str">
        <f t="shared" si="175"/>
        <v>0.290234424365855+0.112257688666156i</v>
      </c>
      <c r="H480" t="str">
        <f t="shared" si="181"/>
        <v>0.852074118934888+2.09768244538142i</v>
      </c>
      <c r="I480" t="str">
        <f t="shared" si="182"/>
        <v>135.873882267759i</v>
      </c>
      <c r="J480" t="str">
        <f t="shared" si="176"/>
        <v>-3.57259679906075+28.9735292565652i</v>
      </c>
      <c r="K480" t="str">
        <f t="shared" si="183"/>
        <v>4.61935303412349-0.569591840790388i</v>
      </c>
      <c r="L480" t="str">
        <f t="shared" si="184"/>
        <v>0.819398795094731-0.106854779223543i</v>
      </c>
      <c r="M480" t="str">
        <f t="shared" si="185"/>
        <v>5.43875182921822-0.676446620013931i</v>
      </c>
      <c r="N480" t="str">
        <f t="shared" si="186"/>
        <v>-0.442313000142427i</v>
      </c>
      <c r="O480" t="str">
        <f t="shared" si="187"/>
        <v>0.903764045859169-0.428031014544818i</v>
      </c>
      <c r="P480" t="str">
        <f t="shared" si="188"/>
        <v>0.096235954140831+0.428031014544818i</v>
      </c>
      <c r="Q480" t="str">
        <f t="shared" si="189"/>
        <v>-0.096235954140831+0.014281985597609i</v>
      </c>
      <c r="R480" t="str">
        <f t="shared" si="190"/>
        <v>-0.332605916528866-4.49708522472832i</v>
      </c>
      <c r="S480" t="str">
        <f t="shared" si="191"/>
        <v>0.0485391495355202i</v>
      </c>
      <c r="T480" t="str">
        <f t="shared" si="192"/>
        <v>0.218284692197066-0.0161444083187934i</v>
      </c>
      <c r="U480" t="e">
        <f t="shared" si="193"/>
        <v>#DIV/0!</v>
      </c>
      <c r="V480" t="str">
        <f t="shared" si="194"/>
        <v>0.0000833333333333333-0.0076664230776443i</v>
      </c>
      <c r="W480" t="e">
        <f t="shared" si="195"/>
        <v>#DIV/0!</v>
      </c>
      <c r="X480" t="e">
        <f t="shared" si="196"/>
        <v>#DIV/0!</v>
      </c>
      <c r="Y480" t="str">
        <f t="shared" si="197"/>
        <v>0.00096+0.147830783907321i</v>
      </c>
      <c r="Z480" t="e">
        <f t="shared" si="198"/>
        <v>#DIV/0!</v>
      </c>
      <c r="AA480" t="e">
        <f t="shared" si="199"/>
        <v>#DIV/0!</v>
      </c>
      <c r="AB480" t="str">
        <f t="shared" si="200"/>
        <v>0.124560907472739-0.00921256607854049i</v>
      </c>
      <c r="AC480" t="str">
        <f t="shared" si="201"/>
        <v>1.67122405418096-0.134363665457258i</v>
      </c>
      <c r="AD480" t="str">
        <f t="shared" si="202"/>
        <v>0.0744944088741718+0.000476761779410486i</v>
      </c>
      <c r="AE480" t="e">
        <f t="shared" si="203"/>
        <v>#DIV/0!</v>
      </c>
      <c r="AF480" t="str">
        <f t="shared" si="204"/>
        <v>-3.15578779528824-2.75569700875345i</v>
      </c>
      <c r="AG480" t="e">
        <f t="shared" si="205"/>
        <v>#DIV/0!</v>
      </c>
      <c r="AH480" t="e">
        <f t="shared" si="206"/>
        <v>#DIV/0!</v>
      </c>
      <c r="AI480" t="e">
        <f t="shared" si="207"/>
        <v>#DIV/0!</v>
      </c>
      <c r="AJ480" t="e">
        <f t="shared" si="208"/>
        <v>#DIV/0!</v>
      </c>
      <c r="AK480"/>
      <c r="AL480"/>
      <c r="AM480"/>
      <c r="AN480"/>
    </row>
    <row r="481" spans="1:40" x14ac:dyDescent="0.3">
      <c r="A481"/>
      <c r="B481">
        <f t="shared" si="209"/>
        <v>34700</v>
      </c>
      <c r="C481" s="186" t="str">
        <f t="shared" si="177"/>
        <v>-0.0102483947454153+0.0263626437038979i</v>
      </c>
      <c r="D481" s="158" t="str">
        <f t="shared" si="178"/>
        <v>-2.30447023598895-0.660894165483872i</v>
      </c>
      <c r="E481" t="str">
        <f t="shared" si="179"/>
        <v>19942.0960750309-11608.9090502752i</v>
      </c>
      <c r="F481" t="str">
        <f t="shared" si="180"/>
        <v>0.290334679514013+0.112566230506142i</v>
      </c>
      <c r="G481" t="str">
        <f t="shared" si="175"/>
        <v>0.290334679514013+0.112566230506142i</v>
      </c>
      <c r="H481" t="str">
        <f t="shared" si="181"/>
        <v>0.854840257227486+2.10248450628518i</v>
      </c>
      <c r="I481" t="str">
        <f t="shared" si="182"/>
        <v>136.266581349457i</v>
      </c>
      <c r="J481" t="str">
        <f t="shared" si="176"/>
        <v>-3.59906618980007+29.0572677804282i</v>
      </c>
      <c r="K481" t="str">
        <f t="shared" si="183"/>
        <v>4.61872827245234-0.57208092966172i</v>
      </c>
      <c r="L481" t="str">
        <f t="shared" si="184"/>
        <v>0.819319488710451-0.107153236121394i</v>
      </c>
      <c r="M481" t="str">
        <f t="shared" si="185"/>
        <v>5.43804776116279-0.679234165783114i</v>
      </c>
      <c r="N481" t="str">
        <f t="shared" si="186"/>
        <v>-0.443591361414515i</v>
      </c>
      <c r="O481" t="str">
        <f t="shared" si="187"/>
        <v>0.903216129267047-0.429186001439764i</v>
      </c>
      <c r="P481" t="str">
        <f t="shared" si="188"/>
        <v>0.096783870732953+0.429186001439764i</v>
      </c>
      <c r="Q481" t="str">
        <f t="shared" si="189"/>
        <v>-0.096783870732953+0.014405359974751i</v>
      </c>
      <c r="R481" t="str">
        <f t="shared" si="190"/>
        <v>-0.33260168925477-4.48398318041157i</v>
      </c>
      <c r="S481" t="str">
        <f t="shared" si="191"/>
        <v>0.0486794360948714i</v>
      </c>
      <c r="T481" t="str">
        <f t="shared" si="192"/>
        <v>0.218277772681323-0.0161908626771239i</v>
      </c>
      <c r="U481" t="e">
        <f t="shared" si="193"/>
        <v>#DIV/0!</v>
      </c>
      <c r="V481" t="str">
        <f t="shared" si="194"/>
        <v>0.0000833333333333333-0.00764432963938018i</v>
      </c>
      <c r="W481" t="e">
        <f t="shared" si="195"/>
        <v>#DIV/0!</v>
      </c>
      <c r="X481" t="e">
        <f t="shared" si="196"/>
        <v>#DIV/0!</v>
      </c>
      <c r="Y481" t="str">
        <f t="shared" si="197"/>
        <v>0.00096+0.14825804050821i</v>
      </c>
      <c r="Z481" t="e">
        <f t="shared" si="198"/>
        <v>#DIV/0!</v>
      </c>
      <c r="AA481" t="e">
        <f t="shared" si="199"/>
        <v>#DIV/0!</v>
      </c>
      <c r="AB481" t="str">
        <f t="shared" si="200"/>
        <v>0.124556958954171-0.00923907456601834i</v>
      </c>
      <c r="AC481" t="str">
        <f t="shared" si="201"/>
        <v>1.67107119667252-0.13484587086667i</v>
      </c>
      <c r="AD481" t="str">
        <f t="shared" si="202"/>
        <v>0.0744982396295465+0.000482747495419738i</v>
      </c>
      <c r="AE481" t="e">
        <f t="shared" si="203"/>
        <v>#DIV/0!</v>
      </c>
      <c r="AF481" t="str">
        <f t="shared" si="204"/>
        <v>-3.15931049321644-2.76337867176905i</v>
      </c>
      <c r="AG481" t="e">
        <f t="shared" si="205"/>
        <v>#DIV/0!</v>
      </c>
      <c r="AH481" t="e">
        <f t="shared" si="206"/>
        <v>#DIV/0!</v>
      </c>
      <c r="AI481" t="e">
        <f t="shared" si="207"/>
        <v>#DIV/0!</v>
      </c>
      <c r="AJ481" t="e">
        <f t="shared" si="208"/>
        <v>#DIV/0!</v>
      </c>
      <c r="AK481"/>
      <c r="AL481"/>
      <c r="AM481"/>
      <c r="AN481"/>
    </row>
    <row r="482" spans="1:40" x14ac:dyDescent="0.3">
      <c r="A482"/>
      <c r="B482">
        <f t="shared" si="209"/>
        <v>34800</v>
      </c>
      <c r="C482" s="186" t="str">
        <f t="shared" si="177"/>
        <v>-0.010246818638135+0.0262959942938505i</v>
      </c>
      <c r="D482" s="158" t="str">
        <f t="shared" si="178"/>
        <v>-2.30522877550237-0.663769610853191i</v>
      </c>
      <c r="E482" t="str">
        <f t="shared" si="179"/>
        <v>19913.0047565816-11625.3803621683i</v>
      </c>
      <c r="F482" t="str">
        <f t="shared" si="180"/>
        <v>0.290435195557826+0.112874639187745i</v>
      </c>
      <c r="G482" t="str">
        <f t="shared" si="175"/>
        <v>0.290435195557826+0.112874639187745i</v>
      </c>
      <c r="H482" t="str">
        <f t="shared" si="181"/>
        <v>0.857608203419571+2.10728026801436i</v>
      </c>
      <c r="I482" t="str">
        <f t="shared" si="182"/>
        <v>136.659280431156i</v>
      </c>
      <c r="J482" t="str">
        <f t="shared" si="176"/>
        <v>-3.62561197127746+29.141006304291i</v>
      </c>
      <c r="K482" t="str">
        <f t="shared" si="183"/>
        <v>4.61810151904079-0.574566436627943i</v>
      </c>
      <c r="L482" t="str">
        <f t="shared" si="184"/>
        <v>0.819239968864248-0.107451605240898i</v>
      </c>
      <c r="M482" t="str">
        <f t="shared" si="185"/>
        <v>5.43734148790504-0.682018041868841i</v>
      </c>
      <c r="N482" t="str">
        <f t="shared" si="186"/>
        <v>-0.444869722686603i</v>
      </c>
      <c r="O482" t="str">
        <f t="shared" si="187"/>
        <v>0.902666736632515-0.430340286955806i</v>
      </c>
      <c r="P482" t="str">
        <f t="shared" si="188"/>
        <v>0.097333263367485+0.430340286955806i</v>
      </c>
      <c r="Q482" t="str">
        <f t="shared" si="189"/>
        <v>-0.097333263367485+0.014529435730797i</v>
      </c>
      <c r="R482" t="str">
        <f t="shared" si="190"/>
        <v>-0.332597449589733-4.47095602436382i</v>
      </c>
      <c r="S482" t="str">
        <f t="shared" si="191"/>
        <v>0.0488197226542226i</v>
      </c>
      <c r="T482" t="str">
        <f t="shared" si="192"/>
        <v>0.218270833108667-0.0162373152444725i</v>
      </c>
      <c r="U482" t="e">
        <f t="shared" si="193"/>
        <v>#DIV/0!</v>
      </c>
      <c r="V482" t="str">
        <f t="shared" si="194"/>
        <v>0.0000833333333333333-0.00762236317489919i</v>
      </c>
      <c r="W482" t="e">
        <f t="shared" si="195"/>
        <v>#DIV/0!</v>
      </c>
      <c r="X482" t="e">
        <f t="shared" si="196"/>
        <v>#DIV/0!</v>
      </c>
      <c r="Y482" t="str">
        <f t="shared" si="197"/>
        <v>0.00096+0.148685297109098i</v>
      </c>
      <c r="Z482" t="e">
        <f t="shared" si="198"/>
        <v>#DIV/0!</v>
      </c>
      <c r="AA482" t="e">
        <f t="shared" si="199"/>
        <v>#DIV/0!</v>
      </c>
      <c r="AB482" t="str">
        <f t="shared" si="200"/>
        <v>0.124552998990425-0.00926558203149904i</v>
      </c>
      <c r="AC482" t="str">
        <f t="shared" si="201"/>
        <v>1.67091789473973-0.135327526069799i</v>
      </c>
      <c r="AD482" t="str">
        <f t="shared" si="202"/>
        <v>0.0745020823387073+0.000488713695039982i</v>
      </c>
      <c r="AE482" t="e">
        <f t="shared" si="203"/>
        <v>#DIV/0!</v>
      </c>
      <c r="AF482" t="str">
        <f t="shared" si="204"/>
        <v>-3.16283697892194-2.77104987886755i</v>
      </c>
      <c r="AG482" t="e">
        <f t="shared" si="205"/>
        <v>#DIV/0!</v>
      </c>
      <c r="AH482" t="e">
        <f t="shared" si="206"/>
        <v>#DIV/0!</v>
      </c>
      <c r="AI482" t="e">
        <f t="shared" si="207"/>
        <v>#DIV/0!</v>
      </c>
      <c r="AJ482" t="e">
        <f t="shared" si="208"/>
        <v>#DIV/0!</v>
      </c>
      <c r="AK482"/>
      <c r="AL482"/>
      <c r="AM482"/>
      <c r="AN482"/>
    </row>
    <row r="483" spans="1:40" x14ac:dyDescent="0.3">
      <c r="A483"/>
      <c r="B483">
        <f t="shared" si="209"/>
        <v>34900</v>
      </c>
      <c r="C483" s="186" t="str">
        <f t="shared" si="177"/>
        <v>-0.0102452398708114+0.0262297503721485i</v>
      </c>
      <c r="D483" s="158" t="str">
        <f t="shared" si="178"/>
        <v>-2.30598929303019-0.666640924140526i</v>
      </c>
      <c r="E483" t="str">
        <f t="shared" si="179"/>
        <v>19883.9148405185-11641.7548873377i</v>
      </c>
      <c r="F483" t="str">
        <f t="shared" si="180"/>
        <v>0.290535972263562+0.113182914390478i</v>
      </c>
      <c r="G483" t="str">
        <f t="shared" si="175"/>
        <v>0.290535972263562+0.113182914390478i</v>
      </c>
      <c r="H483" t="str">
        <f t="shared" si="181"/>
        <v>0.8603779423881+2.11206974858424i</v>
      </c>
      <c r="I483" t="str">
        <f t="shared" si="182"/>
        <v>137.051979512855i</v>
      </c>
      <c r="J483" t="str">
        <f t="shared" si="176"/>
        <v>-3.65223414349292+29.2247448281539i</v>
      </c>
      <c r="K483" t="str">
        <f t="shared" si="183"/>
        <v>4.61747277865006-0.57704838273177i</v>
      </c>
      <c r="L483" t="str">
        <f t="shared" si="184"/>
        <v>0.81916023568489-0.107749886357636i</v>
      </c>
      <c r="M483" t="str">
        <f t="shared" si="185"/>
        <v>5.43663301433495-0.684798269089406i</v>
      </c>
      <c r="N483" t="str">
        <f t="shared" si="186"/>
        <v>-0.446148083958691i</v>
      </c>
      <c r="O483" t="str">
        <f t="shared" si="187"/>
        <v>0.902115868853395-0.431493869206601i</v>
      </c>
      <c r="P483" t="str">
        <f t="shared" si="188"/>
        <v>0.097884131146605+0.431493869206601i</v>
      </c>
      <c r="Q483" t="str">
        <f t="shared" si="189"/>
        <v>-0.097884131146605+0.01465421475209i</v>
      </c>
      <c r="R483" t="str">
        <f t="shared" si="190"/>
        <v>-0.332593197532034-4.45800311283097i</v>
      </c>
      <c r="S483" t="str">
        <f t="shared" si="191"/>
        <v>0.0489600092135738i</v>
      </c>
      <c r="T483" t="str">
        <f t="shared" si="192"/>
        <v>0.218263873478345-0.0162837660155404i</v>
      </c>
      <c r="U483" t="e">
        <f t="shared" si="193"/>
        <v>#DIV/0!</v>
      </c>
      <c r="V483" t="str">
        <f t="shared" si="194"/>
        <v>0.0000833333333333333-0.00760052259273614i</v>
      </c>
      <c r="W483" t="e">
        <f t="shared" si="195"/>
        <v>#DIV/0!</v>
      </c>
      <c r="X483" t="e">
        <f t="shared" si="196"/>
        <v>#DIV/0!</v>
      </c>
      <c r="Y483" t="str">
        <f t="shared" si="197"/>
        <v>0.00096+0.149112553709986i</v>
      </c>
      <c r="Z483" t="e">
        <f t="shared" si="198"/>
        <v>#DIV/0!</v>
      </c>
      <c r="AA483" t="e">
        <f t="shared" si="199"/>
        <v>#DIV/0!</v>
      </c>
      <c r="AB483" t="str">
        <f t="shared" si="200"/>
        <v>0.12454902758107-0.00929208847195893i</v>
      </c>
      <c r="AC483" t="str">
        <f t="shared" si="201"/>
        <v>1.67076414914874-0.135808633463059i</v>
      </c>
      <c r="AD483" t="str">
        <f t="shared" si="202"/>
        <v>0.0745059369864542+0.000494660491414832i</v>
      </c>
      <c r="AE483" t="e">
        <f t="shared" si="203"/>
        <v>#DIV/0!</v>
      </c>
      <c r="AF483" t="str">
        <f t="shared" si="204"/>
        <v>-3.16636723541829-2.77871067272477i</v>
      </c>
      <c r="AG483" t="e">
        <f t="shared" si="205"/>
        <v>#DIV/0!</v>
      </c>
      <c r="AH483" t="e">
        <f t="shared" si="206"/>
        <v>#DIV/0!</v>
      </c>
      <c r="AI483" t="e">
        <f t="shared" si="207"/>
        <v>#DIV/0!</v>
      </c>
      <c r="AJ483" t="e">
        <f t="shared" si="208"/>
        <v>#DIV/0!</v>
      </c>
      <c r="AK483"/>
      <c r="AL483"/>
      <c r="AM483"/>
      <c r="AN483"/>
    </row>
    <row r="484" spans="1:40" x14ac:dyDescent="0.3">
      <c r="A484"/>
      <c r="B484">
        <f t="shared" si="209"/>
        <v>35000</v>
      </c>
      <c r="C484" s="186" t="str">
        <f t="shared" si="177"/>
        <v>-0.0102436584343114+0.0261639084420914i</v>
      </c>
      <c r="D484" s="158" t="str">
        <f t="shared" si="178"/>
        <v>-2.30675178670657-0.669508129700718i</v>
      </c>
      <c r="E484" t="str">
        <f t="shared" si="179"/>
        <v>19854.8266859888-11658.0328437197i</v>
      </c>
      <c r="F484" t="str">
        <f t="shared" si="180"/>
        <v>0.29063700939698+0.113491055794359i</v>
      </c>
      <c r="G484" t="str">
        <f t="shared" si="175"/>
        <v>0.29063700939698+0.113491055794359i</v>
      </c>
      <c r="H484" t="str">
        <f t="shared" si="181"/>
        <v>0.863149459180621+2.1168529659831i</v>
      </c>
      <c r="I484" t="str">
        <f t="shared" si="182"/>
        <v>137.444678594553i</v>
      </c>
      <c r="J484" t="str">
        <f t="shared" si="176"/>
        <v>-3.67893270644644+29.3084833520168i</v>
      </c>
      <c r="K484" t="str">
        <f t="shared" si="183"/>
        <v>4.61684205599893-0.579526788756304i</v>
      </c>
      <c r="L484" t="str">
        <f t="shared" si="184"/>
        <v>0.819080289301455-0.10804807924742i</v>
      </c>
      <c r="M484" t="str">
        <f t="shared" si="185"/>
        <v>5.43592234530039-0.687574868003724i</v>
      </c>
      <c r="N484" t="str">
        <f t="shared" si="186"/>
        <v>-0.447426445230779i</v>
      </c>
      <c r="O484" t="str">
        <f t="shared" si="187"/>
        <v>0.90156352682992-0.432646746306957i</v>
      </c>
      <c r="P484" t="str">
        <f t="shared" si="188"/>
        <v>0.09843647317008+0.432646746306957i</v>
      </c>
      <c r="Q484" t="str">
        <f t="shared" si="189"/>
        <v>-0.09843647317008+0.014779698923822i</v>
      </c>
      <c r="R484" t="str">
        <f t="shared" si="190"/>
        <v>-0.332588933080019-4.44512380941613i</v>
      </c>
      <c r="S484" t="str">
        <f t="shared" si="191"/>
        <v>0.0491002957729249i</v>
      </c>
      <c r="T484" t="str">
        <f t="shared" si="192"/>
        <v>0.218256893789603-0.0163302149850305i</v>
      </c>
      <c r="U484" t="e">
        <f t="shared" si="193"/>
        <v>#DIV/0!</v>
      </c>
      <c r="V484" t="str">
        <f t="shared" si="194"/>
        <v>0.0000833333333333333-0.0075788068138998i</v>
      </c>
      <c r="W484" t="e">
        <f t="shared" si="195"/>
        <v>#DIV/0!</v>
      </c>
      <c r="X484" t="e">
        <f t="shared" si="196"/>
        <v>#DIV/0!</v>
      </c>
      <c r="Y484" t="str">
        <f t="shared" si="197"/>
        <v>0.00096+0.149539810310874i</v>
      </c>
      <c r="Z484" t="e">
        <f t="shared" si="198"/>
        <v>#DIV/0!</v>
      </c>
      <c r="AA484" t="e">
        <f t="shared" si="199"/>
        <v>#DIV/0!</v>
      </c>
      <c r="AB484" t="str">
        <f t="shared" si="200"/>
        <v>0.124545044725677-0.00931859388437528i</v>
      </c>
      <c r="AC484" t="str">
        <f t="shared" si="201"/>
        <v>1.67060996066071-0.13628919541063i</v>
      </c>
      <c r="AD484" t="str">
        <f t="shared" si="202"/>
        <v>0.074509803557742+0.000500587996244635i</v>
      </c>
      <c r="AE484" t="e">
        <f t="shared" si="203"/>
        <v>#DIV/0!</v>
      </c>
      <c r="AF484" t="str">
        <f t="shared" si="204"/>
        <v>-3.16990124588719-2.78636109568382i</v>
      </c>
      <c r="AG484" t="e">
        <f t="shared" si="205"/>
        <v>#DIV/0!</v>
      </c>
      <c r="AH484" t="e">
        <f t="shared" si="206"/>
        <v>#DIV/0!</v>
      </c>
      <c r="AI484" t="e">
        <f t="shared" si="207"/>
        <v>#DIV/0!</v>
      </c>
      <c r="AJ484" t="e">
        <f t="shared" si="208"/>
        <v>#DIV/0!</v>
      </c>
      <c r="AK484"/>
      <c r="AL484"/>
      <c r="AM484"/>
      <c r="AN484"/>
    </row>
    <row r="485" spans="1:40" x14ac:dyDescent="0.3">
      <c r="A485"/>
      <c r="B485">
        <f t="shared" si="209"/>
        <v>35100</v>
      </c>
      <c r="C485" s="186" t="str">
        <f t="shared" si="177"/>
        <v>-0.010242074319687+0.0260984650467815i</v>
      </c>
      <c r="D485" s="158" t="str">
        <f t="shared" si="178"/>
        <v>-2.30751625466318-0.672371251587349i</v>
      </c>
      <c r="E485" t="str">
        <f t="shared" si="179"/>
        <v>19825.7406500001-11674.2144504004i</v>
      </c>
      <c r="F485" t="str">
        <f t="shared" si="180"/>
        <v>0.290738306723337+0.113799063079914i</v>
      </c>
      <c r="G485" t="str">
        <f t="shared" si="175"/>
        <v>0.290738306723337+0.113799063079914i</v>
      </c>
      <c r="H485" t="str">
        <f t="shared" si="181"/>
        <v>0.865922739014013+2.12162993817114i</v>
      </c>
      <c r="I485" t="str">
        <f t="shared" si="182"/>
        <v>137.837377676252i</v>
      </c>
      <c r="J485" t="str">
        <f t="shared" si="176"/>
        <v>-3.70570766013802+29.3922218758797i</v>
      </c>
      <c r="K485" t="str">
        <f t="shared" si="183"/>
        <v>4.61620935576456-0.582001675228764i</v>
      </c>
      <c r="L485" t="str">
        <f t="shared" si="184"/>
        <v>0.819000129843328-0.108346183686299i</v>
      </c>
      <c r="M485" t="str">
        <f t="shared" si="185"/>
        <v>5.43520948560789-0.690347858915063i</v>
      </c>
      <c r="N485" t="str">
        <f t="shared" si="186"/>
        <v>-0.448704806502867i</v>
      </c>
      <c r="O485" t="str">
        <f t="shared" si="187"/>
        <v>0.90100971146473-0.433798916372833i</v>
      </c>
      <c r="P485" t="str">
        <f t="shared" si="188"/>
        <v>0.09899028853527+0.433798916372833i</v>
      </c>
      <c r="Q485" t="str">
        <f t="shared" si="189"/>
        <v>-0.09899028853527+0.014905890130034i</v>
      </c>
      <c r="R485" t="str">
        <f t="shared" si="190"/>
        <v>-0.332584656232001-4.43231748497464i</v>
      </c>
      <c r="S485" t="str">
        <f t="shared" si="191"/>
        <v>0.0492405823322762i</v>
      </c>
      <c r="T485" t="str">
        <f t="shared" si="192"/>
        <v>0.218249894041681-0.0163766621476436i</v>
      </c>
      <c r="U485" t="e">
        <f t="shared" si="193"/>
        <v>#DIV/0!</v>
      </c>
      <c r="V485" t="str">
        <f t="shared" si="194"/>
        <v>0.0000833333333333333-0.00755721477169494i</v>
      </c>
      <c r="W485" t="e">
        <f t="shared" si="195"/>
        <v>#DIV/0!</v>
      </c>
      <c r="X485" t="e">
        <f t="shared" si="196"/>
        <v>#DIV/0!</v>
      </c>
      <c r="Y485" t="str">
        <f t="shared" si="197"/>
        <v>0.00096+0.149967066911762i</v>
      </c>
      <c r="Z485" t="e">
        <f t="shared" si="198"/>
        <v>#DIV/0!</v>
      </c>
      <c r="AA485" t="e">
        <f t="shared" si="199"/>
        <v>#DIV/0!</v>
      </c>
      <c r="AB485" t="str">
        <f t="shared" si="200"/>
        <v>0.124541050423811-0.0093450982657242i</v>
      </c>
      <c r="AC485" t="str">
        <f t="shared" si="201"/>
        <v>1.67045533003198-0.136769214244913i</v>
      </c>
      <c r="AD485" t="str">
        <f t="shared" si="202"/>
        <v>0.0745136820376694+0.000506496319806969i</v>
      </c>
      <c r="AE485" t="e">
        <f t="shared" si="203"/>
        <v>#DIV/0!</v>
      </c>
      <c r="AF485" t="str">
        <f t="shared" si="204"/>
        <v>-3.17343899367719-2.79400118975849i</v>
      </c>
      <c r="AG485" t="e">
        <f t="shared" si="205"/>
        <v>#DIV/0!</v>
      </c>
      <c r="AH485" t="e">
        <f t="shared" si="206"/>
        <v>#DIV/0!</v>
      </c>
      <c r="AI485" t="e">
        <f t="shared" si="207"/>
        <v>#DIV/0!</v>
      </c>
      <c r="AJ485" t="e">
        <f t="shared" si="208"/>
        <v>#DIV/0!</v>
      </c>
      <c r="AK485"/>
      <c r="AL485"/>
      <c r="AM485"/>
      <c r="AN485"/>
    </row>
    <row r="486" spans="1:40" x14ac:dyDescent="0.3">
      <c r="A486"/>
      <c r="B486">
        <f t="shared" si="209"/>
        <v>35200</v>
      </c>
      <c r="C486" s="186" t="str">
        <f t="shared" si="177"/>
        <v>-0.0102404875181729+0.0260334167685598i</v>
      </c>
      <c r="D486" s="158" t="str">
        <f t="shared" si="178"/>
        <v>-2.30828269502932-0.675230313557119i</v>
      </c>
      <c r="E486" t="str">
        <f t="shared" si="179"/>
        <v>19796.6570874206-11690.2999275985i</v>
      </c>
      <c r="F486" t="str">
        <f t="shared" si="180"/>
        <v>0.290839864007391+0.114106935928184i</v>
      </c>
      <c r="G486" t="str">
        <f t="shared" si="175"/>
        <v>0.290839864007391+0.114106935928184i</v>
      </c>
      <c r="H486" t="str">
        <f t="shared" si="181"/>
        <v>0.868697767273329+2.12640068307959i</v>
      </c>
      <c r="I486" t="str">
        <f t="shared" si="182"/>
        <v>138.230076757951i</v>
      </c>
      <c r="J486" t="str">
        <f t="shared" si="176"/>
        <v>-3.73255900456767+29.4759603997427i</v>
      </c>
      <c r="K486" t="str">
        <f t="shared" si="183"/>
        <v>4.61557468258304-0.584473062424126i</v>
      </c>
      <c r="L486" t="str">
        <f t="shared" si="184"/>
        <v>0.818919757440198-0.108644199450556i</v>
      </c>
      <c r="M486" t="str">
        <f t="shared" si="185"/>
        <v>5.43449444002324-0.693117261874682i</v>
      </c>
      <c r="N486" t="str">
        <f t="shared" si="186"/>
        <v>-0.449983167774955i</v>
      </c>
      <c r="O486" t="str">
        <f t="shared" si="187"/>
        <v>0.900454423662875-0.434950377521345i</v>
      </c>
      <c r="P486" t="str">
        <f t="shared" si="188"/>
        <v>0.099545576337125+0.434950377521345i</v>
      </c>
      <c r="Q486" t="str">
        <f t="shared" si="189"/>
        <v>-0.099545576337125+0.01503279025361i</v>
      </c>
      <c r="R486" t="str">
        <f t="shared" si="190"/>
        <v>-0.332580366986322-4.41958351751128i</v>
      </c>
      <c r="S486" t="str">
        <f t="shared" si="191"/>
        <v>0.0493808688916275i</v>
      </c>
      <c r="T486" t="str">
        <f t="shared" si="192"/>
        <v>0.218242874233822-0.0164231074980809i</v>
      </c>
      <c r="U486" t="e">
        <f t="shared" si="193"/>
        <v>#DIV/0!</v>
      </c>
      <c r="V486" t="str">
        <f t="shared" si="194"/>
        <v>0.0000833333333333333-0.00753574541154807i</v>
      </c>
      <c r="W486" t="e">
        <f t="shared" si="195"/>
        <v>#DIV/0!</v>
      </c>
      <c r="X486" t="e">
        <f t="shared" si="196"/>
        <v>#DIV/0!</v>
      </c>
      <c r="Y486" t="str">
        <f t="shared" si="197"/>
        <v>0.00096+0.150394323512651i</v>
      </c>
      <c r="Z486" t="e">
        <f t="shared" si="198"/>
        <v>#DIV/0!</v>
      </c>
      <c r="AA486" t="e">
        <f t="shared" si="199"/>
        <v>#DIV/0!</v>
      </c>
      <c r="AB486" t="str">
        <f t="shared" si="200"/>
        <v>0.124537044675042-0.00937160161298199i</v>
      </c>
      <c r="AC486" t="str">
        <f t="shared" si="201"/>
        <v>1.67030025801407-0.137248692266993i</v>
      </c>
      <c r="AD486" t="str">
        <f t="shared" si="202"/>
        <v>0.074517572411487+0.000512385570976993i</v>
      </c>
      <c r="AE486" t="e">
        <f t="shared" si="203"/>
        <v>#DIV/0!</v>
      </c>
      <c r="AF486" t="str">
        <f t="shared" si="204"/>
        <v>-3.17698046230265-2.80163099663671i</v>
      </c>
      <c r="AG486" t="e">
        <f t="shared" si="205"/>
        <v>#DIV/0!</v>
      </c>
      <c r="AH486" t="e">
        <f t="shared" si="206"/>
        <v>#DIV/0!</v>
      </c>
      <c r="AI486" t="e">
        <f t="shared" si="207"/>
        <v>#DIV/0!</v>
      </c>
      <c r="AJ486" t="e">
        <f t="shared" si="208"/>
        <v>#DIV/0!</v>
      </c>
      <c r="AK486"/>
      <c r="AL486"/>
      <c r="AM486"/>
      <c r="AN486"/>
    </row>
    <row r="487" spans="1:40" x14ac:dyDescent="0.3">
      <c r="A487"/>
      <c r="B487">
        <f t="shared" si="209"/>
        <v>35300</v>
      </c>
      <c r="C487" s="186" t="str">
        <f t="shared" si="177"/>
        <v>-0.0102388980211823+0.0259687602284485i</v>
      </c>
      <c r="D487" s="158" t="str">
        <f t="shared" si="178"/>
        <v>-2.30905110593175-0.678085339074051i</v>
      </c>
      <c r="E487" t="str">
        <f t="shared" si="179"/>
        <v>19767.5763509807-11706.2894966481i</v>
      </c>
      <c r="F487" t="str">
        <f t="shared" si="180"/>
        <v>0.290941681013394+0.114414674020716i</v>
      </c>
      <c r="G487" t="str">
        <f t="shared" si="175"/>
        <v>0.290941681013394+0.114414674020716i</v>
      </c>
      <c r="H487" t="str">
        <f t="shared" si="181"/>
        <v>0.871474529510572+2.13116521860957i</v>
      </c>
      <c r="I487" t="str">
        <f t="shared" si="182"/>
        <v>138.62277583965i</v>
      </c>
      <c r="J487" t="str">
        <f t="shared" si="176"/>
        <v>-3.75948673973538+29.5596989236055i</v>
      </c>
      <c r="K487" t="str">
        <f t="shared" si="183"/>
        <v>4.61493804105032-0.586940970368748i</v>
      </c>
      <c r="L487" t="str">
        <f t="shared" si="184"/>
        <v>0.818839172222062-0.108942126316712i</v>
      </c>
      <c r="M487" t="str">
        <f t="shared" si="185"/>
        <v>5.43377721327238-0.69588309668546i</v>
      </c>
      <c r="N487" t="str">
        <f t="shared" si="186"/>
        <v>-0.451261529047043i</v>
      </c>
      <c r="O487" t="str">
        <f t="shared" si="187"/>
        <v>0.899897664331809-0.436101127870766i</v>
      </c>
      <c r="P487" t="str">
        <f t="shared" si="188"/>
        <v>0.100102335668191+0.436101127870766i</v>
      </c>
      <c r="Q487" t="str">
        <f t="shared" si="189"/>
        <v>-0.100102335668191+0.015160401176277i</v>
      </c>
      <c r="R487" t="str">
        <f t="shared" si="190"/>
        <v>-0.332576065341287-4.40692129207878i</v>
      </c>
      <c r="S487" t="str">
        <f t="shared" si="191"/>
        <v>0.0495211554509786i</v>
      </c>
      <c r="T487" t="str">
        <f t="shared" si="192"/>
        <v>0.218235834365261-0.0164695510310407i</v>
      </c>
      <c r="U487" t="e">
        <f t="shared" si="193"/>
        <v>#DIV/0!</v>
      </c>
      <c r="V487" t="str">
        <f t="shared" si="194"/>
        <v>0.0000833333333333333-0.00751439769083545i</v>
      </c>
      <c r="W487" t="e">
        <f t="shared" si="195"/>
        <v>#DIV/0!</v>
      </c>
      <c r="X487" t="e">
        <f t="shared" si="196"/>
        <v>#DIV/0!</v>
      </c>
      <c r="Y487" t="str">
        <f t="shared" si="197"/>
        <v>0.00096+0.150821580113539i</v>
      </c>
      <c r="Z487" t="e">
        <f t="shared" si="198"/>
        <v>#DIV/0!</v>
      </c>
      <c r="AA487" t="e">
        <f t="shared" si="199"/>
        <v>#DIV/0!</v>
      </c>
      <c r="AB487" t="str">
        <f t="shared" si="200"/>
        <v>0.124533027478931-0.00939810392312333i</v>
      </c>
      <c r="AC487" t="str">
        <f t="shared" si="201"/>
        <v>1.67014474535384-0.137727631747087i</v>
      </c>
      <c r="AD487" t="str">
        <f t="shared" si="202"/>
        <v>0.0745214746645834+0.000518255857247215i</v>
      </c>
      <c r="AE487" t="e">
        <f t="shared" si="203"/>
        <v>#DIV/0!</v>
      </c>
      <c r="AF487" t="str">
        <f t="shared" si="204"/>
        <v>-3.18052563544232-2.80925055768362i</v>
      </c>
      <c r="AG487" t="e">
        <f t="shared" si="205"/>
        <v>#DIV/0!</v>
      </c>
      <c r="AH487" t="e">
        <f t="shared" si="206"/>
        <v>#DIV/0!</v>
      </c>
      <c r="AI487" t="e">
        <f t="shared" si="207"/>
        <v>#DIV/0!</v>
      </c>
      <c r="AJ487" t="e">
        <f t="shared" si="208"/>
        <v>#DIV/0!</v>
      </c>
      <c r="AK487"/>
      <c r="AL487"/>
      <c r="AM487"/>
      <c r="AN487"/>
    </row>
    <row r="488" spans="1:40" x14ac:dyDescent="0.3">
      <c r="A488"/>
      <c r="B488">
        <f t="shared" si="209"/>
        <v>35400</v>
      </c>
      <c r="C488" s="186" t="str">
        <f t="shared" si="177"/>
        <v>-0.010237305820305+0.025904492085606i</v>
      </c>
      <c r="D488" s="158" t="str">
        <f t="shared" si="178"/>
        <v>-2.30982148549479-0.680936351313732i</v>
      </c>
      <c r="E488" t="str">
        <f t="shared" si="179"/>
        <v>19738.4987912736-11722.1833799807i</v>
      </c>
      <c r="F488" t="str">
        <f t="shared" si="180"/>
        <v>0.291043757505102+0.114722277039571i</v>
      </c>
      <c r="G488" t="str">
        <f t="shared" si="175"/>
        <v>0.291043757505102+0.114722277039571i</v>
      </c>
      <c r="H488" t="str">
        <f t="shared" si="181"/>
        <v>0.874253011443486+2.1359235626312i</v>
      </c>
      <c r="I488" t="str">
        <f t="shared" si="182"/>
        <v>139.015474921348i</v>
      </c>
      <c r="J488" t="str">
        <f t="shared" si="176"/>
        <v>-3.78649086564116+29.6434374474685i</v>
      </c>
      <c r="K488" t="str">
        <f t="shared" si="183"/>
        <v>4.61429943572274-0.589405418843873i</v>
      </c>
      <c r="L488" t="str">
        <f t="shared" si="184"/>
        <v>0.818758374319222-0.109239964061524i</v>
      </c>
      <c r="M488" t="str">
        <f t="shared" si="185"/>
        <v>5.43305781004196-0.698645382905397i</v>
      </c>
      <c r="N488" t="str">
        <f t="shared" si="186"/>
        <v>-0.452539890319131i</v>
      </c>
      <c r="O488" t="str">
        <f t="shared" si="187"/>
        <v>0.899339434381394-0.437251165540532i</v>
      </c>
      <c r="P488" t="str">
        <f t="shared" si="188"/>
        <v>0.100660565618606+0.437251165540532i</v>
      </c>
      <c r="Q488" t="str">
        <f t="shared" si="189"/>
        <v>-0.100660565618606+0.015288724778599i</v>
      </c>
      <c r="R488" t="str">
        <f t="shared" si="190"/>
        <v>-0.332571751295213-4.39433020067851i</v>
      </c>
      <c r="S488" t="str">
        <f t="shared" si="191"/>
        <v>0.0496614420103299i</v>
      </c>
      <c r="T488" t="str">
        <f t="shared" si="192"/>
        <v>0.218228774435237-0.0165159927412211i</v>
      </c>
      <c r="U488" t="e">
        <f t="shared" si="193"/>
        <v>#DIV/0!</v>
      </c>
      <c r="V488" t="str">
        <f t="shared" si="194"/>
        <v>0.0000833333333333333-0.00749317057871449i</v>
      </c>
      <c r="W488" t="e">
        <f t="shared" si="195"/>
        <v>#DIV/0!</v>
      </c>
      <c r="X488" t="e">
        <f t="shared" si="196"/>
        <v>#DIV/0!</v>
      </c>
      <c r="Y488" t="str">
        <f t="shared" si="197"/>
        <v>0.00096+0.151248836714427i</v>
      </c>
      <c r="Z488" t="e">
        <f t="shared" si="198"/>
        <v>#DIV/0!</v>
      </c>
      <c r="AA488" t="e">
        <f t="shared" si="199"/>
        <v>#DIV/0!</v>
      </c>
      <c r="AB488" t="str">
        <f t="shared" si="200"/>
        <v>0.124528998835046-0.00942460519312276i</v>
      </c>
      <c r="AC488" t="str">
        <f t="shared" si="201"/>
        <v>1.66998879279357-0.138206034924994i</v>
      </c>
      <c r="AD488" t="str">
        <f t="shared" si="202"/>
        <v>0.0745253887824923+0.000524107284747102i</v>
      </c>
      <c r="AE488" t="e">
        <f t="shared" si="203"/>
        <v>#DIV/0!</v>
      </c>
      <c r="AF488" t="str">
        <f t="shared" si="204"/>
        <v>-3.18407449693828-2.81685991394493i</v>
      </c>
      <c r="AG488" t="e">
        <f t="shared" si="205"/>
        <v>#DIV/0!</v>
      </c>
      <c r="AH488" t="e">
        <f t="shared" si="206"/>
        <v>#DIV/0!</v>
      </c>
      <c r="AI488" t="e">
        <f t="shared" si="207"/>
        <v>#DIV/0!</v>
      </c>
      <c r="AJ488" t="e">
        <f t="shared" si="208"/>
        <v>#DIV/0!</v>
      </c>
      <c r="AK488"/>
      <c r="AL488"/>
      <c r="AM488"/>
      <c r="AN488"/>
    </row>
    <row r="489" spans="1:40" x14ac:dyDescent="0.3">
      <c r="A489"/>
      <c r="B489">
        <f t="shared" si="209"/>
        <v>35500</v>
      </c>
      <c r="C489" s="186" t="str">
        <f t="shared" si="177"/>
        <v>-0.0102357109073043+0.0258406090367901i</v>
      </c>
      <c r="D489" s="158" t="str">
        <f t="shared" si="178"/>
        <v>-2.31059383184025-0.683783373167427i</v>
      </c>
      <c r="E489" t="str">
        <f t="shared" si="179"/>
        <v>19709.4247567562-11737.9818011086i</v>
      </c>
      <c r="F489" t="str">
        <f t="shared" si="180"/>
        <v>0.291146093245772+0.115029744667324i</v>
      </c>
      <c r="G489" t="str">
        <f t="shared" si="175"/>
        <v>0.291146093245772+0.115029744667324i</v>
      </c>
      <c r="H489" t="str">
        <f t="shared" si="181"/>
        <v>0.877033198954372+2.14067573298259i</v>
      </c>
      <c r="I489" t="str">
        <f t="shared" si="182"/>
        <v>139.408174003047i</v>
      </c>
      <c r="J489" t="str">
        <f t="shared" si="176"/>
        <v>-3.813571382285+29.7271759713313i</v>
      </c>
      <c r="K489" t="str">
        <f t="shared" si="183"/>
        <v>4.61365887111806-0.591866427389174i</v>
      </c>
      <c r="L489" t="str">
        <f t="shared" si="184"/>
        <v>0.818677363862283-0.109537712461987i</v>
      </c>
      <c r="M489" t="str">
        <f t="shared" si="185"/>
        <v>5.43233623498034-0.701404139851161i</v>
      </c>
      <c r="N489" t="str">
        <f t="shared" si="186"/>
        <v>-0.453818251591219i</v>
      </c>
      <c r="O489" t="str">
        <f t="shared" si="187"/>
        <v>0.898779734723893-0.438400488651243i</v>
      </c>
      <c r="P489" t="str">
        <f t="shared" si="188"/>
        <v>0.101220265276107+0.438400488651243i</v>
      </c>
      <c r="Q489" t="str">
        <f t="shared" si="189"/>
        <v>-0.101220265276107+0.015417762939976i</v>
      </c>
      <c r="R489" t="str">
        <f t="shared" si="190"/>
        <v>-0.332567424846414-4.38180964216242i</v>
      </c>
      <c r="S489" t="str">
        <f t="shared" si="191"/>
        <v>0.0498017285696812i</v>
      </c>
      <c r="T489" t="str">
        <f t="shared" si="192"/>
        <v>0.218221694442985-0.016562432623319i</v>
      </c>
      <c r="U489" t="e">
        <f t="shared" si="193"/>
        <v>#DIV/0!</v>
      </c>
      <c r="V489" t="str">
        <f t="shared" si="194"/>
        <v>0.0000833333333333333-0.00747206305595754i</v>
      </c>
      <c r="W489" t="e">
        <f t="shared" si="195"/>
        <v>#DIV/0!</v>
      </c>
      <c r="X489" t="e">
        <f t="shared" si="196"/>
        <v>#DIV/0!</v>
      </c>
      <c r="Y489" t="str">
        <f t="shared" si="197"/>
        <v>0.00096+0.151676093315315i</v>
      </c>
      <c r="Z489" t="e">
        <f t="shared" si="198"/>
        <v>#DIV/0!</v>
      </c>
      <c r="AA489" t="e">
        <f t="shared" si="199"/>
        <v>#DIV/0!</v>
      </c>
      <c r="AB489" t="str">
        <f t="shared" si="200"/>
        <v>0.124524958742949-0.00945110541995414i</v>
      </c>
      <c r="AC489" t="str">
        <f t="shared" si="201"/>
        <v>1.66983240107103-0.138683904010535i</v>
      </c>
      <c r="AD489" t="str">
        <f t="shared" si="202"/>
        <v>0.0745293147508833+0.000529939958262117i</v>
      </c>
      <c r="AE489" t="e">
        <f t="shared" si="203"/>
        <v>#DIV/0!</v>
      </c>
      <c r="AF489" t="str">
        <f t="shared" si="204"/>
        <v>-3.18762703079462-2.82445910615002i</v>
      </c>
      <c r="AG489" t="e">
        <f t="shared" si="205"/>
        <v>#DIV/0!</v>
      </c>
      <c r="AH489" t="e">
        <f t="shared" si="206"/>
        <v>#DIV/0!</v>
      </c>
      <c r="AI489" t="e">
        <f t="shared" si="207"/>
        <v>#DIV/0!</v>
      </c>
      <c r="AJ489" t="e">
        <f t="shared" si="208"/>
        <v>#DIV/0!</v>
      </c>
      <c r="AK489"/>
      <c r="AL489"/>
      <c r="AM489"/>
      <c r="AN489"/>
    </row>
    <row r="490" spans="1:40" x14ac:dyDescent="0.3">
      <c r="A490"/>
      <c r="B490">
        <f t="shared" si="209"/>
        <v>35600</v>
      </c>
      <c r="C490" s="186" t="str">
        <f t="shared" si="177"/>
        <v>-0.0102341132741133+0.0257771078158289i</v>
      </c>
      <c r="D490" s="158" t="str">
        <f t="shared" si="178"/>
        <v>-2.31136814308746-0.686626427246105i</v>
      </c>
      <c r="E490" t="str">
        <f t="shared" si="179"/>
        <v>19680.3545937508-11753.6849846071i</v>
      </c>
      <c r="F490" t="str">
        <f t="shared" si="180"/>
        <v>0.291248687998164+0.11533707658706i</v>
      </c>
      <c r="G490" t="str">
        <f t="shared" si="175"/>
        <v>0.291248687998164+0.11533707658706i</v>
      </c>
      <c r="H490" t="str">
        <f t="shared" si="181"/>
        <v>0.879815078088895+2.14542174746891i</v>
      </c>
      <c r="I490" t="str">
        <f t="shared" si="182"/>
        <v>139.800873084746i</v>
      </c>
      <c r="J490" t="str">
        <f t="shared" si="176"/>
        <v>-3.8407282896669+29.8109144951943i</v>
      </c>
      <c r="K490" t="str">
        <f t="shared" si="183"/>
        <v>4.61301635171575-0.5943240153061i</v>
      </c>
      <c r="L490" t="str">
        <f t="shared" si="184"/>
        <v>0.818596140982158-0.109835371295334i</v>
      </c>
      <c r="M490" t="str">
        <f t="shared" si="185"/>
        <v>5.43161249269791-0.704159386601434i</v>
      </c>
      <c r="N490" t="str">
        <f t="shared" si="186"/>
        <v>-0.455096612863307i</v>
      </c>
      <c r="O490" t="str">
        <f t="shared" si="187"/>
        <v>0.89821856627397-0.439549095324667i</v>
      </c>
      <c r="P490" t="str">
        <f t="shared" si="188"/>
        <v>0.10178143372603+0.439549095324667i</v>
      </c>
      <c r="Q490" t="str">
        <f t="shared" si="189"/>
        <v>-0.10178143372603+0.01554751753864i</v>
      </c>
      <c r="R490" t="str">
        <f t="shared" si="190"/>
        <v>-0.332563085993218-4.36935902213683i</v>
      </c>
      <c r="S490" t="str">
        <f t="shared" si="191"/>
        <v>0.0499420151290323i</v>
      </c>
      <c r="T490" t="str">
        <f t="shared" si="192"/>
        <v>0.218214594387731-0.016608870672031i</v>
      </c>
      <c r="U490" t="e">
        <f t="shared" si="193"/>
        <v>#DIV/0!</v>
      </c>
      <c r="V490" t="str">
        <f t="shared" si="194"/>
        <v>0.0000833333333333333-0.00745107411478911i</v>
      </c>
      <c r="W490" t="e">
        <f t="shared" si="195"/>
        <v>#DIV/0!</v>
      </c>
      <c r="X490" t="e">
        <f t="shared" si="196"/>
        <v>#DIV/0!</v>
      </c>
      <c r="Y490" t="str">
        <f t="shared" si="197"/>
        <v>0.00096+0.152103349916203i</v>
      </c>
      <c r="Z490" t="e">
        <f t="shared" si="198"/>
        <v>#DIV/0!</v>
      </c>
      <c r="AA490" t="e">
        <f t="shared" si="199"/>
        <v>#DIV/0!</v>
      </c>
      <c r="AB490" t="str">
        <f t="shared" si="200"/>
        <v>0.124520907202199-0.00947760460059118i</v>
      </c>
      <c r="AC490" t="str">
        <f t="shared" si="201"/>
        <v>1.66967557091954-0.139161241183977i</v>
      </c>
      <c r="AD490" t="str">
        <f t="shared" si="202"/>
        <v>0.0745332525555623+0.000535753981252203i</v>
      </c>
      <c r="AE490" t="e">
        <f t="shared" si="203"/>
        <v>#DIV/0!</v>
      </c>
      <c r="AF490" t="str">
        <f t="shared" si="204"/>
        <v>-3.19118322117636-2.83204817471502i</v>
      </c>
      <c r="AG490" t="e">
        <f t="shared" si="205"/>
        <v>#DIV/0!</v>
      </c>
      <c r="AH490" t="e">
        <f t="shared" si="206"/>
        <v>#DIV/0!</v>
      </c>
      <c r="AI490" t="e">
        <f t="shared" si="207"/>
        <v>#DIV/0!</v>
      </c>
      <c r="AJ490" t="e">
        <f t="shared" si="208"/>
        <v>#DIV/0!</v>
      </c>
      <c r="AK490"/>
      <c r="AL490"/>
      <c r="AM490"/>
      <c r="AN490"/>
    </row>
    <row r="491" spans="1:40" x14ac:dyDescent="0.3">
      <c r="A491"/>
      <c r="B491">
        <f t="shared" si="209"/>
        <v>35700</v>
      </c>
      <c r="C491" s="186" t="str">
        <f t="shared" si="177"/>
        <v>-0.0102325129128336+0.0257139851931027i</v>
      </c>
      <c r="D491" s="158" t="str">
        <f t="shared" si="178"/>
        <v>-2.31214441735322-0.689465535884467i</v>
      </c>
      <c r="E491" t="str">
        <f t="shared" si="179"/>
        <v>19651.288646446-11769.2931560978i</v>
      </c>
      <c r="F491" t="str">
        <f t="shared" si="180"/>
        <v>0.291351541524542+0.115644272482381i</v>
      </c>
      <c r="G491" t="str">
        <f t="shared" si="175"/>
        <v>0.291351541524542+0.115644272482381i</v>
      </c>
      <c r="H491" t="str">
        <f t="shared" si="181"/>
        <v>0.882598635054837+2.15016162386145i</v>
      </c>
      <c r="I491" t="str">
        <f t="shared" si="182"/>
        <v>140.193572166445i</v>
      </c>
      <c r="J491" t="str">
        <f t="shared" si="176"/>
        <v>-3.86796158778687+29.8946530190572i</v>
      </c>
      <c r="K491" t="str">
        <f t="shared" si="183"/>
        <v>4.61237188195801-0.59677820166131i</v>
      </c>
      <c r="L491" t="str">
        <f t="shared" si="184"/>
        <v>0.81851470581006-0.110132940339033i</v>
      </c>
      <c r="M491" t="str">
        <f t="shared" si="185"/>
        <v>5.43088658776807-0.706911142000343i</v>
      </c>
      <c r="N491" t="str">
        <f t="shared" si="186"/>
        <v>-0.456374974135395i</v>
      </c>
      <c r="O491" t="str">
        <f t="shared" si="187"/>
        <v>0.897655929948692-0.440696983683742i</v>
      </c>
      <c r="P491" t="str">
        <f t="shared" si="188"/>
        <v>0.102344070051308+0.440696983683742i</v>
      </c>
      <c r="Q491" t="str">
        <f t="shared" si="189"/>
        <v>-0.102344070051308+0.015677990451653i</v>
      </c>
      <c r="R491" t="str">
        <f t="shared" si="190"/>
        <v>-0.332558734733883-4.356977752868i</v>
      </c>
      <c r="S491" t="str">
        <f t="shared" si="191"/>
        <v>0.0500823016883835i</v>
      </c>
      <c r="T491" t="str">
        <f t="shared" si="192"/>
        <v>0.21820747426871-0.0166553068820494i</v>
      </c>
      <c r="U491" t="e">
        <f t="shared" si="193"/>
        <v>#DIV/0!</v>
      </c>
      <c r="V491" t="str">
        <f t="shared" si="194"/>
        <v>0.0000833333333333333-0.00743020275872526i</v>
      </c>
      <c r="W491" t="e">
        <f t="shared" si="195"/>
        <v>#DIV/0!</v>
      </c>
      <c r="X491" t="e">
        <f t="shared" si="196"/>
        <v>#DIV/0!</v>
      </c>
      <c r="Y491" t="str">
        <f t="shared" si="197"/>
        <v>0.00096+0.152530606517092i</v>
      </c>
      <c r="Z491" t="e">
        <f t="shared" si="198"/>
        <v>#DIV/0!</v>
      </c>
      <c r="AA491" t="e">
        <f t="shared" si="199"/>
        <v>#DIV/0!</v>
      </c>
      <c r="AB491" t="str">
        <f t="shared" si="200"/>
        <v>0.124516844212359-0.00950410273200511i</v>
      </c>
      <c r="AC491" t="str">
        <f t="shared" si="201"/>
        <v>1.66951830306814-0.139638048596454i</v>
      </c>
      <c r="AD491" t="str">
        <f t="shared" si="202"/>
        <v>0.0745372021824691+0.000541549455871598i</v>
      </c>
      <c r="AE491" t="e">
        <f t="shared" si="203"/>
        <v>#DIV/0!</v>
      </c>
      <c r="AF491" t="str">
        <f t="shared" si="204"/>
        <v>-3.19474305240806-2.83962715974592i</v>
      </c>
      <c r="AG491" t="e">
        <f t="shared" si="205"/>
        <v>#DIV/0!</v>
      </c>
      <c r="AH491" t="e">
        <f t="shared" si="206"/>
        <v>#DIV/0!</v>
      </c>
      <c r="AI491" t="e">
        <f t="shared" si="207"/>
        <v>#DIV/0!</v>
      </c>
      <c r="AJ491" t="e">
        <f t="shared" si="208"/>
        <v>#DIV/0!</v>
      </c>
      <c r="AK491"/>
      <c r="AL491"/>
      <c r="AM491"/>
      <c r="AN491"/>
    </row>
    <row r="492" spans="1:40" x14ac:dyDescent="0.3">
      <c r="A492"/>
      <c r="B492">
        <f t="shared" si="209"/>
        <v>35800</v>
      </c>
      <c r="C492" s="186" t="str">
        <f t="shared" si="177"/>
        <v>-0.0102309098157317+0.0256512379750331i</v>
      </c>
      <c r="D492" s="158" t="str">
        <f t="shared" si="178"/>
        <v>-2.31292265275181-0.692300721144867i</v>
      </c>
      <c r="E492" t="str">
        <f t="shared" si="179"/>
        <v>19622.2272568981-11784.8065422316i</v>
      </c>
      <c r="F492" t="str">
        <f t="shared" si="180"/>
        <v>0.291454653586678+0.115951332037407i</v>
      </c>
      <c r="G492" t="str">
        <f t="shared" si="175"/>
        <v>0.291454653586678+0.115951332037407i</v>
      </c>
      <c r="H492" t="str">
        <f t="shared" si="181"/>
        <v>0.885383856220921+2.1548953798967i</v>
      </c>
      <c r="I492" t="str">
        <f t="shared" si="182"/>
        <v>140.586271248143i</v>
      </c>
      <c r="J492" t="str">
        <f t="shared" si="176"/>
        <v>-3.89527127664491+29.97839154292i</v>
      </c>
      <c r="K492" t="str">
        <f t="shared" si="183"/>
        <v>4.61172546625023-0.599229005289942i</v>
      </c>
      <c r="L492" t="str">
        <f t="shared" si="184"/>
        <v>0.818433058477507-0.110430419370794i</v>
      </c>
      <c r="M492" t="str">
        <f t="shared" si="185"/>
        <v>5.43015852472774-0.709659424660736i</v>
      </c>
      <c r="N492" t="str">
        <f t="shared" si="186"/>
        <v>-0.457653335407483i</v>
      </c>
      <c r="O492" t="str">
        <f t="shared" si="187"/>
        <v>0.897091826667524-0.44184415185258i</v>
      </c>
      <c r="P492" t="str">
        <f t="shared" si="188"/>
        <v>0.102908173332476+0.44184415185258i</v>
      </c>
      <c r="Q492" t="str">
        <f t="shared" si="189"/>
        <v>-0.102908173332476+0.015809183554903i</v>
      </c>
      <c r="R492" t="str">
        <f t="shared" si="190"/>
        <v>-0.332554371066677-4.34466525318899i</v>
      </c>
      <c r="S492" t="str">
        <f t="shared" si="191"/>
        <v>0.0502225882477348i</v>
      </c>
      <c r="T492" t="str">
        <f t="shared" si="192"/>
        <v>0.218200334085151-0.0167017412480661i</v>
      </c>
      <c r="U492" t="e">
        <f t="shared" si="193"/>
        <v>#DIV/0!</v>
      </c>
      <c r="V492" t="str">
        <f t="shared" si="194"/>
        <v>0.0000833333333333333-0.00740944800241596i</v>
      </c>
      <c r="W492" t="e">
        <f t="shared" si="195"/>
        <v>#DIV/0!</v>
      </c>
      <c r="X492" t="e">
        <f t="shared" si="196"/>
        <v>#DIV/0!</v>
      </c>
      <c r="Y492" t="str">
        <f t="shared" si="197"/>
        <v>0.00096+0.15295786311798i</v>
      </c>
      <c r="Z492" t="e">
        <f t="shared" si="198"/>
        <v>#DIV/0!</v>
      </c>
      <c r="AA492" t="e">
        <f t="shared" si="199"/>
        <v>#DIV/0!</v>
      </c>
      <c r="AB492" t="str">
        <f t="shared" si="200"/>
        <v>0.12451276977299-0.00953059981116694i</v>
      </c>
      <c r="AC492" t="str">
        <f t="shared" si="201"/>
        <v>1.6693605982416-0.140114328370392i</v>
      </c>
      <c r="AD492" t="str">
        <f t="shared" si="202"/>
        <v>0.0745411636176751+0.000547326482986075i</v>
      </c>
      <c r="AE492" t="e">
        <f t="shared" si="203"/>
        <v>#DIV/0!</v>
      </c>
      <c r="AF492" t="str">
        <f t="shared" si="204"/>
        <v>-3.19830650897273-2.84719610104157i</v>
      </c>
      <c r="AG492" t="e">
        <f t="shared" si="205"/>
        <v>#DIV/0!</v>
      </c>
      <c r="AH492" t="e">
        <f t="shared" si="206"/>
        <v>#DIV/0!</v>
      </c>
      <c r="AI492" t="e">
        <f t="shared" si="207"/>
        <v>#DIV/0!</v>
      </c>
      <c r="AJ492" t="e">
        <f t="shared" si="208"/>
        <v>#DIV/0!</v>
      </c>
      <c r="AK492"/>
      <c r="AL492"/>
      <c r="AM492"/>
      <c r="AN492"/>
    </row>
    <row r="493" spans="1:40" x14ac:dyDescent="0.3">
      <c r="A493"/>
      <c r="B493">
        <f t="shared" si="209"/>
        <v>35900</v>
      </c>
      <c r="C493" s="186" t="str">
        <f t="shared" si="177"/>
        <v>-0.0102293039752363+0.0255888630035816i</v>
      </c>
      <c r="D493" s="158" t="str">
        <f t="shared" si="178"/>
        <v>-2.31370284739499-0.695132004821111i</v>
      </c>
      <c r="E493" t="str">
        <f t="shared" si="179"/>
        <v>19593.1707650332-11800.2253706713i</v>
      </c>
      <c r="F493" t="str">
        <f t="shared" si="180"/>
        <v>0.291558023945849+0.11625825493677i</v>
      </c>
      <c r="G493" t="str">
        <f t="shared" si="175"/>
        <v>0.291558023945849+0.11625825493677i</v>
      </c>
      <c r="H493" t="str">
        <f t="shared" si="181"/>
        <v>0.888170728115642+2.15962303327547i</v>
      </c>
      <c r="I493" t="str">
        <f t="shared" si="182"/>
        <v>140.978970329842i</v>
      </c>
      <c r="J493" t="str">
        <f t="shared" si="176"/>
        <v>-3.92265735624101+30.062130066783i</v>
      </c>
      <c r="K493" t="str">
        <f t="shared" si="183"/>
        <v>4.61107710896178-0.601676444798878i</v>
      </c>
      <c r="L493" t="str">
        <f t="shared" si="184"/>
        <v>0.81835119911632-0.110727808168565i</v>
      </c>
      <c r="M493" t="str">
        <f t="shared" si="185"/>
        <v>5.4294283080781-0.712404252967443i</v>
      </c>
      <c r="N493" t="str">
        <f t="shared" si="186"/>
        <v>-0.458931696679571i</v>
      </c>
      <c r="O493" t="str">
        <f t="shared" si="187"/>
        <v>0.896526257352325-0.442990597956472i</v>
      </c>
      <c r="P493" t="str">
        <f t="shared" si="188"/>
        <v>0.103473742647675+0.442990597956472i</v>
      </c>
      <c r="Q493" t="str">
        <f t="shared" si="189"/>
        <v>-0.103473742647675+0.015941098723099i</v>
      </c>
      <c r="R493" t="str">
        <f t="shared" si="190"/>
        <v>-0.332549994989988-4.33242094840808i</v>
      </c>
      <c r="S493" t="str">
        <f t="shared" si="191"/>
        <v>0.0503628748070859i</v>
      </c>
      <c r="T493" t="str">
        <f t="shared" si="192"/>
        <v>0.218193173836272-0.0167481737647778i</v>
      </c>
      <c r="U493" t="e">
        <f t="shared" si="193"/>
        <v>#DIV/0!</v>
      </c>
      <c r="V493" t="str">
        <f t="shared" si="194"/>
        <v>0.0000833333333333333-0.00738880887149005i</v>
      </c>
      <c r="W493" t="e">
        <f t="shared" si="195"/>
        <v>#DIV/0!</v>
      </c>
      <c r="X493" t="e">
        <f t="shared" si="196"/>
        <v>#DIV/0!</v>
      </c>
      <c r="Y493" t="str">
        <f t="shared" si="197"/>
        <v>0.00096+0.153385119718868i</v>
      </c>
      <c r="Z493" t="e">
        <f t="shared" si="198"/>
        <v>#DIV/0!</v>
      </c>
      <c r="AA493" t="e">
        <f t="shared" si="199"/>
        <v>#DIV/0!</v>
      </c>
      <c r="AB493" t="str">
        <f t="shared" si="200"/>
        <v>0.124508683883645-0.00955709583505042i</v>
      </c>
      <c r="AC493" t="str">
        <f t="shared" si="201"/>
        <v>1.6692024571605-0.140590082599926i</v>
      </c>
      <c r="AD493" t="str">
        <f t="shared" si="202"/>
        <v>0.0745451368473774+0.000553085162189157i</v>
      </c>
      <c r="AE493" t="e">
        <f t="shared" si="203"/>
        <v>#DIV/0!</v>
      </c>
      <c r="AF493" t="str">
        <f t="shared" si="204"/>
        <v>-3.20187357551063-2.85475503809658i</v>
      </c>
      <c r="AG493" t="e">
        <f t="shared" si="205"/>
        <v>#DIV/0!</v>
      </c>
      <c r="AH493" t="e">
        <f t="shared" si="206"/>
        <v>#DIV/0!</v>
      </c>
      <c r="AI493" t="e">
        <f t="shared" si="207"/>
        <v>#DIV/0!</v>
      </c>
      <c r="AJ493" t="e">
        <f t="shared" si="208"/>
        <v>#DIV/0!</v>
      </c>
      <c r="AK493"/>
      <c r="AL493"/>
      <c r="AM493"/>
      <c r="AN493"/>
    </row>
    <row r="494" spans="1:40" x14ac:dyDescent="0.3">
      <c r="A494"/>
      <c r="B494">
        <f t="shared" si="209"/>
        <v>36000</v>
      </c>
      <c r="C494" s="186" t="str">
        <f t="shared" si="177"/>
        <v>-0.010227695383936+0.0255268571557556i</v>
      </c>
      <c r="D494" s="158" t="str">
        <f t="shared" si="178"/>
        <v>-2.31448499939196-0.697959408442302i</v>
      </c>
      <c r="E494" t="str">
        <f t="shared" si="179"/>
        <v>19564.1195086484-11815.5498700753i</v>
      </c>
      <c r="F494" t="str">
        <f t="shared" si="180"/>
        <v>0.291661652362841+0.116565040865621i</v>
      </c>
      <c r="G494" t="str">
        <f t="shared" si="175"/>
        <v>0.291661652362841+0.116565040865621i</v>
      </c>
      <c r="H494" t="str">
        <f t="shared" si="181"/>
        <v>0.890959237426007+2.16434460166195i</v>
      </c>
      <c r="I494" t="str">
        <f t="shared" si="182"/>
        <v>141.371669411541i</v>
      </c>
      <c r="J494" t="str">
        <f t="shared" si="176"/>
        <v>-3.95011982657517+30.1458685906458i</v>
      </c>
      <c r="K494" t="str">
        <f t="shared" si="183"/>
        <v>4.61042681442662-0.604120538569967i</v>
      </c>
      <c r="L494" t="str">
        <f t="shared" si="184"/>
        <v>0.818269127858621-0.111025106510535i</v>
      </c>
      <c r="M494" t="str">
        <f t="shared" si="185"/>
        <v>5.42869594228524-0.715145645080502i</v>
      </c>
      <c r="N494" t="str">
        <f t="shared" si="186"/>
        <v>-0.460210057951659i</v>
      </c>
      <c r="O494" t="str">
        <f t="shared" si="187"/>
        <v>0.895959222927355-0.444136320121885i</v>
      </c>
      <c r="P494" t="str">
        <f t="shared" si="188"/>
        <v>0.104040777072645+0.444136320121885i</v>
      </c>
      <c r="Q494" t="str">
        <f t="shared" si="189"/>
        <v>-0.104040777072645+0.016073737829774i</v>
      </c>
      <c r="R494" t="str">
        <f t="shared" si="190"/>
        <v>-0.332545606501973-4.32024427021913i</v>
      </c>
      <c r="S494" t="str">
        <f t="shared" si="191"/>
        <v>0.0505031613664372i</v>
      </c>
      <c r="T494" t="str">
        <f t="shared" si="192"/>
        <v>0.218185993521302-0.0167946044268689i</v>
      </c>
      <c r="U494" t="e">
        <f t="shared" si="193"/>
        <v>#DIV/0!</v>
      </c>
      <c r="V494" t="str">
        <f t="shared" si="194"/>
        <v>0.0000833333333333333-0.00736828440240257i</v>
      </c>
      <c r="W494" t="e">
        <f t="shared" si="195"/>
        <v>#DIV/0!</v>
      </c>
      <c r="X494" t="e">
        <f t="shared" si="196"/>
        <v>#DIV/0!</v>
      </c>
      <c r="Y494" t="str">
        <f t="shared" si="197"/>
        <v>0.00096+0.153812376319756i</v>
      </c>
      <c r="Z494" t="e">
        <f t="shared" si="198"/>
        <v>#DIV/0!</v>
      </c>
      <c r="AA494" t="e">
        <f t="shared" si="199"/>
        <v>#DIV/0!</v>
      </c>
      <c r="AB494" t="str">
        <f t="shared" si="200"/>
        <v>0.124504586543883-0.00958359080062229i</v>
      </c>
      <c r="AC494" t="str">
        <f t="shared" si="201"/>
        <v>1.66904388054138-0.141065313351267i</v>
      </c>
      <c r="AD494" t="str">
        <f t="shared" si="202"/>
        <v>0.0745491218579012+0.000558825591824338i</v>
      </c>
      <c r="AE494" t="e">
        <f t="shared" si="203"/>
        <v>#DIV/0!</v>
      </c>
      <c r="AF494" t="str">
        <f t="shared" si="204"/>
        <v>-3.20544423681797-2.86230401010425i</v>
      </c>
      <c r="AG494" t="e">
        <f t="shared" si="205"/>
        <v>#DIV/0!</v>
      </c>
      <c r="AH494" t="e">
        <f t="shared" si="206"/>
        <v>#DIV/0!</v>
      </c>
      <c r="AI494" t="e">
        <f t="shared" si="207"/>
        <v>#DIV/0!</v>
      </c>
      <c r="AJ494" t="e">
        <f t="shared" si="208"/>
        <v>#DIV/0!</v>
      </c>
      <c r="AK494"/>
      <c r="AL494"/>
      <c r="AM494"/>
      <c r="AN494"/>
    </row>
    <row r="495" spans="1:40" x14ac:dyDescent="0.3">
      <c r="A495"/>
      <c r="B495">
        <f t="shared" si="209"/>
        <v>36100</v>
      </c>
      <c r="C495" s="186" t="str">
        <f t="shared" si="177"/>
        <v>-0.0102260840345767+0.0254652173431235i</v>
      </c>
      <c r="D495" s="158" t="str">
        <f t="shared" si="178"/>
        <v>-2.31526910684938-0.700782953276558i</v>
      </c>
      <c r="E495" t="str">
        <f t="shared" si="179"/>
        <v>19535.0738234136-11830.7802700804i</v>
      </c>
      <c r="F495" t="str">
        <f t="shared" si="180"/>
        <v>0.291765538597951+0.116871689509631i</v>
      </c>
      <c r="G495" t="str">
        <f t="shared" si="175"/>
        <v>0.291765538597951+0.116871689509631i</v>
      </c>
      <c r="H495" t="str">
        <f t="shared" si="181"/>
        <v>0.893749370996376+2.16906010268291i</v>
      </c>
      <c r="I495" t="str">
        <f t="shared" si="182"/>
        <v>141.764368493239i</v>
      </c>
      <c r="J495" t="str">
        <f t="shared" si="176"/>
        <v>-3.9776586876474+30.2296071145088i</v>
      </c>
      <c r="K495" t="str">
        <f t="shared" si="183"/>
        <v>4.60977458694377-0.606561304763124i</v>
      </c>
      <c r="L495" t="str">
        <f t="shared" si="184"/>
        <v>0.818186844836836-0.111322314175131i</v>
      </c>
      <c r="M495" t="str">
        <f t="shared" si="185"/>
        <v>5.42796143178061-0.717883618938255i</v>
      </c>
      <c r="N495" t="str">
        <f t="shared" si="186"/>
        <v>-0.461488419223747i</v>
      </c>
      <c r="O495" t="str">
        <f t="shared" si="187"/>
        <v>0.895390724319265-0.445281316476474i</v>
      </c>
      <c r="P495" t="str">
        <f t="shared" si="188"/>
        <v>0.104609275680735+0.445281316476474i</v>
      </c>
      <c r="Q495" t="str">
        <f t="shared" si="189"/>
        <v>-0.104609275680735+0.016207102747273i</v>
      </c>
      <c r="R495" t="str">
        <f t="shared" si="190"/>
        <v>-0.332541205601023-4.30813465661294i</v>
      </c>
      <c r="S495" t="str">
        <f t="shared" si="191"/>
        <v>0.0506434479257883i</v>
      </c>
      <c r="T495" t="str">
        <f t="shared" si="192"/>
        <v>0.218178793139461-0.0168410332290343i</v>
      </c>
      <c r="U495" t="e">
        <f t="shared" si="193"/>
        <v>#DIV/0!</v>
      </c>
      <c r="V495" t="str">
        <f t="shared" si="194"/>
        <v>0.0000833333333333333-0.00734787364228509i</v>
      </c>
      <c r="W495" t="e">
        <f t="shared" si="195"/>
        <v>#DIV/0!</v>
      </c>
      <c r="X495" t="e">
        <f t="shared" si="196"/>
        <v>#DIV/0!</v>
      </c>
      <c r="Y495" t="str">
        <f t="shared" si="197"/>
        <v>0.00096+0.154239632920644i</v>
      </c>
      <c r="Z495" t="e">
        <f t="shared" si="198"/>
        <v>#DIV/0!</v>
      </c>
      <c r="AA495" t="e">
        <f t="shared" si="199"/>
        <v>#DIV/0!</v>
      </c>
      <c r="AB495" t="str">
        <f t="shared" si="200"/>
        <v>0.124500477753261-0.00961008470485527i</v>
      </c>
      <c r="AC495" t="str">
        <f t="shared" si="201"/>
        <v>1.66888486909674-0.141540022663152i</v>
      </c>
      <c r="AD495" t="str">
        <f t="shared" si="202"/>
        <v>0.0745531186356969+0.000564547868997015i</v>
      </c>
      <c r="AE495" t="e">
        <f t="shared" si="203"/>
        <v>#DIV/0!</v>
      </c>
      <c r="AF495" t="str">
        <f t="shared" si="204"/>
        <v>-3.20901847784576-2.86984305595947i</v>
      </c>
      <c r="AG495" t="e">
        <f t="shared" si="205"/>
        <v>#DIV/0!</v>
      </c>
      <c r="AH495" t="e">
        <f t="shared" si="206"/>
        <v>#DIV/0!</v>
      </c>
      <c r="AI495" t="e">
        <f t="shared" si="207"/>
        <v>#DIV/0!</v>
      </c>
      <c r="AJ495" t="e">
        <f t="shared" si="208"/>
        <v>#DIV/0!</v>
      </c>
      <c r="AK495"/>
      <c r="AL495"/>
      <c r="AM495"/>
      <c r="AN495"/>
    </row>
    <row r="496" spans="1:40" x14ac:dyDescent="0.3">
      <c r="A496"/>
      <c r="B496">
        <f t="shared" si="209"/>
        <v>36200</v>
      </c>
      <c r="C496" s="186" t="str">
        <f t="shared" si="177"/>
        <v>-0.010224469920059+0.0254039405113373i</v>
      </c>
      <c r="D496" s="158" t="str">
        <f t="shared" si="178"/>
        <v>-2.31605516787134-0.703602660334648i</v>
      </c>
      <c r="E496" t="str">
        <f t="shared" si="179"/>
        <v>19506.0340428738-11845.9168012855i</v>
      </c>
      <c r="F496" t="str">
        <f t="shared" si="180"/>
        <v>0.291869682410985+0.117178200554987i</v>
      </c>
      <c r="G496" t="str">
        <f t="shared" si="175"/>
        <v>0.291869682410985+0.117178200554987i</v>
      </c>
      <c r="H496" t="str">
        <f t="shared" si="181"/>
        <v>0.896541115827248+2.1737695539268i</v>
      </c>
      <c r="I496" t="str">
        <f t="shared" si="182"/>
        <v>142.157067574938i</v>
      </c>
      <c r="J496" t="str">
        <f t="shared" si="176"/>
        <v>-4.00527393945769+30.3133456383717i</v>
      </c>
      <c r="K496" t="str">
        <f t="shared" si="183"/>
        <v>4.60912043077829-0.608998761319502i</v>
      </c>
      <c r="L496" t="str">
        <f t="shared" si="184"/>
        <v>0.818104350183689-0.111619430941023i</v>
      </c>
      <c r="M496" t="str">
        <f t="shared" si="185"/>
        <v>5.42722478096198-0.720618192260525i</v>
      </c>
      <c r="N496" t="str">
        <f t="shared" si="186"/>
        <v>-0.462766780495835i</v>
      </c>
      <c r="O496" t="str">
        <f t="shared" si="187"/>
        <v>0.8948207624571-0.446425585149076i</v>
      </c>
      <c r="P496" t="str">
        <f t="shared" si="188"/>
        <v>0.1051792375429+0.446425585149076i</v>
      </c>
      <c r="Q496" t="str">
        <f t="shared" si="189"/>
        <v>-0.1051792375429+0.016341195346759i</v>
      </c>
      <c r="R496" t="str">
        <f t="shared" si="190"/>
        <v>-0.332536792285343-4.29609155179028i</v>
      </c>
      <c r="S496" t="str">
        <f t="shared" si="191"/>
        <v>0.0507837344851396i</v>
      </c>
      <c r="T496" t="str">
        <f t="shared" si="192"/>
        <v>0.218171572689969-0.0168874601659589i</v>
      </c>
      <c r="U496" t="e">
        <f t="shared" si="193"/>
        <v>#DIV/0!</v>
      </c>
      <c r="V496" t="str">
        <f t="shared" si="194"/>
        <v>0.0000833333333333333-0.00732757564879811i</v>
      </c>
      <c r="W496" t="e">
        <f t="shared" si="195"/>
        <v>#DIV/0!</v>
      </c>
      <c r="X496" t="e">
        <f t="shared" si="196"/>
        <v>#DIV/0!</v>
      </c>
      <c r="Y496" t="str">
        <f t="shared" si="197"/>
        <v>0.00096+0.154666889521533i</v>
      </c>
      <c r="Z496" t="e">
        <f t="shared" si="198"/>
        <v>#DIV/0!</v>
      </c>
      <c r="AA496" t="e">
        <f t="shared" si="199"/>
        <v>#DIV/0!</v>
      </c>
      <c r="AB496" t="str">
        <f t="shared" si="200"/>
        <v>0.124496357511333-0.00963657754471638i</v>
      </c>
      <c r="AC496" t="str">
        <f t="shared" si="201"/>
        <v>1.66872542353516-0.142014212547183i</v>
      </c>
      <c r="AD496" t="str">
        <f t="shared" si="202"/>
        <v>0.0745571271673348+0.000570252089595981i</v>
      </c>
      <c r="AE496" t="e">
        <f t="shared" si="203"/>
        <v>#DIV/0!</v>
      </c>
      <c r="AF496" t="str">
        <f t="shared" si="204"/>
        <v>-3.21259628369859-2.87737221426145i</v>
      </c>
      <c r="AG496" t="e">
        <f t="shared" si="205"/>
        <v>#DIV/0!</v>
      </c>
      <c r="AH496" t="e">
        <f t="shared" si="206"/>
        <v>#DIV/0!</v>
      </c>
      <c r="AI496" t="e">
        <f t="shared" si="207"/>
        <v>#DIV/0!</v>
      </c>
      <c r="AJ496" t="e">
        <f t="shared" si="208"/>
        <v>#DIV/0!</v>
      </c>
      <c r="AK496"/>
      <c r="AL496"/>
      <c r="AM496"/>
      <c r="AN496"/>
    </row>
    <row r="497" spans="1:40" x14ac:dyDescent="0.3">
      <c r="A497"/>
      <c r="B497">
        <f t="shared" si="209"/>
        <v>36300</v>
      </c>
      <c r="C497" s="186" t="str">
        <f t="shared" si="177"/>
        <v>-0.0102228530334359+0.0253430236396631i</v>
      </c>
      <c r="D497" s="158" t="str">
        <f t="shared" si="178"/>
        <v>-2.31684318055935-0.70641855037365i</v>
      </c>
      <c r="E497" t="str">
        <f t="shared" si="179"/>
        <v>19477.0004984508-11860.9596952348i</v>
      </c>
      <c r="F497" t="str">
        <f t="shared" si="180"/>
        <v>0.291974083561262+0.1174845736884i</v>
      </c>
      <c r="G497" t="str">
        <f t="shared" si="175"/>
        <v>0.291974083561262+0.1174845736884i</v>
      </c>
      <c r="H497" t="str">
        <f t="shared" si="181"/>
        <v>0.899334459074047+2.17847297294292i</v>
      </c>
      <c r="I497" t="str">
        <f t="shared" si="182"/>
        <v>142.549766656637i</v>
      </c>
      <c r="J497" t="str">
        <f t="shared" si="176"/>
        <v>-4.03296558200605+30.3970841622346i</v>
      </c>
      <c r="K497" t="str">
        <f t="shared" si="183"/>
        <v>4.6084643501615-0.611432925964466i</v>
      </c>
      <c r="L497" t="str">
        <f t="shared" si="184"/>
        <v>0.818021644032208-0.111916456587121i</v>
      </c>
      <c r="M497" t="str">
        <f t="shared" si="185"/>
        <v>5.42648599419371-0.723349382551587i</v>
      </c>
      <c r="N497" t="str">
        <f t="shared" si="186"/>
        <v>-0.464045141767922i</v>
      </c>
      <c r="O497" t="str">
        <f t="shared" si="187"/>
        <v>0.894249338272295-0.447569124269718i</v>
      </c>
      <c r="P497" t="str">
        <f t="shared" si="188"/>
        <v>0.105750661727705+0.447569124269718i</v>
      </c>
      <c r="Q497" t="str">
        <f t="shared" si="189"/>
        <v>-0.105750661727705+0.016476017498204i</v>
      </c>
      <c r="R497" t="str">
        <f t="shared" si="190"/>
        <v>-0.332532366553224-4.28411440607635i</v>
      </c>
      <c r="S497" t="str">
        <f t="shared" si="191"/>
        <v>0.0509240210444909i</v>
      </c>
      <c r="T497" t="str">
        <f t="shared" si="192"/>
        <v>0.218164332172039-0.0169338852323307i</v>
      </c>
      <c r="U497" t="e">
        <f t="shared" si="193"/>
        <v>#DIV/0!</v>
      </c>
      <c r="V497" t="str">
        <f t="shared" si="194"/>
        <v>0.0000833333333333333-0.00730738948998603i</v>
      </c>
      <c r="W497" t="e">
        <f t="shared" si="195"/>
        <v>#DIV/0!</v>
      </c>
      <c r="X497" t="e">
        <f t="shared" si="196"/>
        <v>#DIV/0!</v>
      </c>
      <c r="Y497" t="str">
        <f t="shared" si="197"/>
        <v>0.00096+0.155094146122421i</v>
      </c>
      <c r="Z497" t="e">
        <f t="shared" si="198"/>
        <v>#DIV/0!</v>
      </c>
      <c r="AA497" t="e">
        <f t="shared" si="199"/>
        <v>#DIV/0!</v>
      </c>
      <c r="AB497" t="str">
        <f t="shared" si="200"/>
        <v>0.12449222581765-0.0096630693171744i</v>
      </c>
      <c r="AC497" t="str">
        <f t="shared" si="201"/>
        <v>1.66856554456135-0.14248788498824i</v>
      </c>
      <c r="AD497" t="str">
        <f t="shared" si="202"/>
        <v>0.0745611474395046+0.000575938348307181i</v>
      </c>
      <c r="AE497" t="e">
        <f t="shared" si="203"/>
        <v>#DIV/0!</v>
      </c>
      <c r="AF497" t="str">
        <f t="shared" si="204"/>
        <v>-3.2161776396334-2.88489152331657i</v>
      </c>
      <c r="AG497" t="e">
        <f t="shared" si="205"/>
        <v>#DIV/0!</v>
      </c>
      <c r="AH497" t="e">
        <f t="shared" si="206"/>
        <v>#DIV/0!</v>
      </c>
      <c r="AI497" t="e">
        <f t="shared" si="207"/>
        <v>#DIV/0!</v>
      </c>
      <c r="AJ497" t="e">
        <f t="shared" si="208"/>
        <v>#DIV/0!</v>
      </c>
      <c r="AK497"/>
      <c r="AL497"/>
      <c r="AM497"/>
      <c r="AN497"/>
    </row>
    <row r="498" spans="1:40" x14ac:dyDescent="0.3">
      <c r="A498"/>
      <c r="B498">
        <f t="shared" si="209"/>
        <v>36400</v>
      </c>
      <c r="C498" s="186" t="str">
        <f t="shared" si="177"/>
        <v>-0.01022123336791+0.0252824637405199i</v>
      </c>
      <c r="D498" s="158" t="str">
        <f t="shared" si="178"/>
        <v>-2.31763314301238-0.709230643900432i</v>
      </c>
      <c r="E498" t="str">
        <f t="shared" si="179"/>
        <v>19447.9735194455-11875.9091844011i</v>
      </c>
      <c r="F498" t="str">
        <f t="shared" si="180"/>
        <v>0.292078741807618+0.117790808597098i</v>
      </c>
      <c r="G498" t="str">
        <f t="shared" si="175"/>
        <v>0.292078741807618+0.117790808597098i</v>
      </c>
      <c r="H498" t="str">
        <f t="shared" si="181"/>
        <v>0.90212938804599+2.18317037724063i</v>
      </c>
      <c r="I498" t="str">
        <f t="shared" si="182"/>
        <v>142.942465738336i</v>
      </c>
      <c r="J498" t="str">
        <f t="shared" si="176"/>
        <v>-4.06073361529247+30.4808226860975i</v>
      </c>
      <c r="K498" t="str">
        <f t="shared" si="183"/>
        <v>4.60780634929181-0.613863816210629i</v>
      </c>
      <c r="L498" t="str">
        <f t="shared" si="184"/>
        <v>0.817938726515718-0.112213390892576i</v>
      </c>
      <c r="M498" t="str">
        <f t="shared" si="185"/>
        <v>5.42574507580753-0.726077207103205i</v>
      </c>
      <c r="N498" t="str">
        <f t="shared" si="186"/>
        <v>-0.46532350304001i</v>
      </c>
      <c r="O498" t="str">
        <f t="shared" si="187"/>
        <v>0.893676452698676-0.448711931969623i</v>
      </c>
      <c r="P498" t="str">
        <f t="shared" si="188"/>
        <v>0.106323547301324+0.448711931969623i</v>
      </c>
      <c r="Q498" t="str">
        <f t="shared" si="189"/>
        <v>-0.106323547301324+0.016611571070387i</v>
      </c>
      <c r="R498" t="str">
        <f t="shared" si="190"/>
        <v>-0.33252792840296-4.2722026758368i</v>
      </c>
      <c r="S498" t="str">
        <f t="shared" si="191"/>
        <v>0.051064307603842i</v>
      </c>
      <c r="T498" t="str">
        <f t="shared" si="192"/>
        <v>0.218157071584887-0.0169803084228371i</v>
      </c>
      <c r="U498" t="e">
        <f t="shared" si="193"/>
        <v>#DIV/0!</v>
      </c>
      <c r="V498" t="str">
        <f t="shared" si="194"/>
        <v>0.0000833333333333333-0.00728731424413441i</v>
      </c>
      <c r="W498" t="e">
        <f t="shared" si="195"/>
        <v>#DIV/0!</v>
      </c>
      <c r="X498" t="e">
        <f t="shared" si="196"/>
        <v>#DIV/0!</v>
      </c>
      <c r="Y498" t="str">
        <f t="shared" si="197"/>
        <v>0.00096+0.155521402723309i</v>
      </c>
      <c r="Z498" t="e">
        <f t="shared" si="198"/>
        <v>#DIV/0!</v>
      </c>
      <c r="AA498" t="e">
        <f t="shared" si="199"/>
        <v>#DIV/0!</v>
      </c>
      <c r="AB498" t="str">
        <f t="shared" si="200"/>
        <v>0.124488082671764-0.00968956001919778i</v>
      </c>
      <c r="AC498" t="str">
        <f t="shared" si="201"/>
        <v>1.66840523287625-0.142961041944851i</v>
      </c>
      <c r="AD498" t="str">
        <f t="shared" si="202"/>
        <v>0.0745651794390138+0.000581606738631214i</v>
      </c>
      <c r="AE498" t="e">
        <f t="shared" si="203"/>
        <v>#DIV/0!</v>
      </c>
      <c r="AF498" t="str">
        <f t="shared" si="204"/>
        <v>-3.21976253105837-2.89240102114106i</v>
      </c>
      <c r="AG498" t="e">
        <f t="shared" si="205"/>
        <v>#DIV/0!</v>
      </c>
      <c r="AH498" t="e">
        <f t="shared" si="206"/>
        <v>#DIV/0!</v>
      </c>
      <c r="AI498" t="e">
        <f t="shared" si="207"/>
        <v>#DIV/0!</v>
      </c>
      <c r="AJ498" t="e">
        <f t="shared" si="208"/>
        <v>#DIV/0!</v>
      </c>
      <c r="AK498"/>
      <c r="AL498"/>
      <c r="AM498"/>
      <c r="AN498"/>
    </row>
    <row r="499" spans="1:40" x14ac:dyDescent="0.3">
      <c r="A499"/>
      <c r="B499">
        <f t="shared" si="209"/>
        <v>36500</v>
      </c>
      <c r="C499" s="186" t="str">
        <f t="shared" si="177"/>
        <v>-0.0102196109168315+0.0252222578590255i</v>
      </c>
      <c r="D499" s="158" t="str">
        <f t="shared" si="178"/>
        <v>-2.31842505332678-0.712038961175184i</v>
      </c>
      <c r="E499" t="str">
        <f t="shared" si="179"/>
        <v>19418.95343304-11890.7655021698i</v>
      </c>
      <c r="F499" t="str">
        <f t="shared" si="180"/>
        <v>0.292183656908401+0.118096904968832i</v>
      </c>
      <c r="G499" t="str">
        <f t="shared" si="175"/>
        <v>0.292183656908401+0.118096904968832i</v>
      </c>
      <c r="H499" t="str">
        <f t="shared" si="181"/>
        <v>0.904925890204817+2.18786178428848i</v>
      </c>
      <c r="I499" t="str">
        <f t="shared" si="182"/>
        <v>143.335164820034i</v>
      </c>
      <c r="J499" t="str">
        <f t="shared" si="176"/>
        <v>-4.08857803931695+30.5645612099604i</v>
      </c>
      <c r="K499" t="str">
        <f t="shared" si="183"/>
        <v>4.60714643233516-0.616291449360787i</v>
      </c>
      <c r="L499" t="str">
        <f t="shared" si="184"/>
        <v>0.817855597767847-0.112510233636783i</v>
      </c>
      <c r="M499" t="str">
        <f t="shared" si="185"/>
        <v>5.42500203010301-0.72880168299757i</v>
      </c>
      <c r="N499" t="str">
        <f t="shared" si="186"/>
        <v>-0.466601864312098i</v>
      </c>
      <c r="O499" t="str">
        <f t="shared" si="187"/>
        <v>0.893102106672457-0.449854006381204i</v>
      </c>
      <c r="P499" t="str">
        <f t="shared" si="188"/>
        <v>0.106897893327543+0.449854006381204i</v>
      </c>
      <c r="Q499" t="str">
        <f t="shared" si="189"/>
        <v>-0.106897893327543+0.016747857930894i</v>
      </c>
      <c r="R499" t="str">
        <f t="shared" si="190"/>
        <v>-0.33252347783276-4.2603558233948i</v>
      </c>
      <c r="S499" t="str">
        <f t="shared" si="191"/>
        <v>0.0512045941631932i</v>
      </c>
      <c r="T499" t="str">
        <f t="shared" si="192"/>
        <v>0.218149790927728-0.01702672973216i</v>
      </c>
      <c r="U499" t="e">
        <f t="shared" si="193"/>
        <v>#DIV/0!</v>
      </c>
      <c r="V499" t="str">
        <f t="shared" si="194"/>
        <v>0.0000833333333333333-0.00726734899962992i</v>
      </c>
      <c r="W499" t="e">
        <f t="shared" si="195"/>
        <v>#DIV/0!</v>
      </c>
      <c r="X499" t="e">
        <f t="shared" si="196"/>
        <v>#DIV/0!</v>
      </c>
      <c r="Y499" t="str">
        <f t="shared" si="197"/>
        <v>0.00096+0.155948659324197i</v>
      </c>
      <c r="Z499" t="e">
        <f t="shared" si="198"/>
        <v>#DIV/0!</v>
      </c>
      <c r="AA499" t="e">
        <f t="shared" si="199"/>
        <v>#DIV/0!</v>
      </c>
      <c r="AB499" t="str">
        <f t="shared" si="200"/>
        <v>0.124483928073227-0.00971604964775181i</v>
      </c>
      <c r="AC499" t="str">
        <f t="shared" si="201"/>
        <v>1.66824448917708-0.143433685349551i</v>
      </c>
      <c r="AD499" t="str">
        <f t="shared" si="202"/>
        <v>0.0745692231527864+0.000587257352900757i</v>
      </c>
      <c r="AE499" t="e">
        <f t="shared" si="203"/>
        <v>#DIV/0!</v>
      </c>
      <c r="AF499" t="str">
        <f t="shared" si="204"/>
        <v>-3.2233509435316-2.89990074546366i</v>
      </c>
      <c r="AG499" t="e">
        <f t="shared" si="205"/>
        <v>#DIV/0!</v>
      </c>
      <c r="AH499" t="e">
        <f t="shared" si="206"/>
        <v>#DIV/0!</v>
      </c>
      <c r="AI499" t="e">
        <f t="shared" si="207"/>
        <v>#DIV/0!</v>
      </c>
      <c r="AJ499" t="e">
        <f t="shared" si="208"/>
        <v>#DIV/0!</v>
      </c>
      <c r="AK499"/>
      <c r="AL499"/>
      <c r="AM499"/>
      <c r="AN499"/>
    </row>
    <row r="500" spans="1:40" x14ac:dyDescent="0.3">
      <c r="A500"/>
      <c r="B500">
        <f t="shared" si="209"/>
        <v>36600</v>
      </c>
      <c r="C500" s="186" t="str">
        <f t="shared" si="177"/>
        <v>-0.0102179856736962+0.0251624030725491i</v>
      </c>
      <c r="D500" s="158" t="str">
        <f t="shared" si="178"/>
        <v>-2.31921890959632-0.714843522214863i</v>
      </c>
      <c r="E500" t="str">
        <f t="shared" si="179"/>
        <v>19389.9405643001-11905.5288828225i</v>
      </c>
      <c r="F500" t="str">
        <f t="shared" si="180"/>
        <v>0.292288828621476+0.118402862491879i</v>
      </c>
      <c r="G500" t="str">
        <f t="shared" si="175"/>
        <v>0.292288828621476+0.118402862491879i</v>
      </c>
      <c r="H500" t="str">
        <f t="shared" si="181"/>
        <v>0.907723953163616+2.1925472115135i</v>
      </c>
      <c r="I500" t="str">
        <f t="shared" si="182"/>
        <v>143.727863901733i</v>
      </c>
      <c r="J500" t="str">
        <f t="shared" si="176"/>
        <v>-4.1164988540795+30.6482997338233i</v>
      </c>
      <c r="K500" t="str">
        <f t="shared" si="183"/>
        <v>4.60648460342581-0.618715842510839i</v>
      </c>
      <c r="L500" t="str">
        <f t="shared" si="184"/>
        <v>0.817772257922518-0.112806984599379i</v>
      </c>
      <c r="M500" t="str">
        <f t="shared" si="185"/>
        <v>5.42425686134833-0.731522827110218i</v>
      </c>
      <c r="N500" t="str">
        <f t="shared" si="186"/>
        <v>-0.467880225584186i</v>
      </c>
      <c r="O500" t="str">
        <f t="shared" si="187"/>
        <v>0.892526301132238-0.450995345638075i</v>
      </c>
      <c r="P500" t="str">
        <f t="shared" si="188"/>
        <v>0.107473698867762+0.450995345638075i</v>
      </c>
      <c r="Q500" t="str">
        <f t="shared" si="189"/>
        <v>-0.107473698867762+0.016884879946111i</v>
      </c>
      <c r="R500" t="str">
        <f t="shared" si="190"/>
        <v>-0.332519014840897-4.24857331694972i</v>
      </c>
      <c r="S500" t="str">
        <f t="shared" si="191"/>
        <v>0.0513448807225445i</v>
      </c>
      <c r="T500" t="str">
        <f t="shared" si="192"/>
        <v>0.218142490199769-0.0170731491549839i</v>
      </c>
      <c r="U500" t="e">
        <f t="shared" si="193"/>
        <v>#DIV/0!</v>
      </c>
      <c r="V500" t="str">
        <f t="shared" si="194"/>
        <v>0.0000833333333333333-0.00724749285482218i</v>
      </c>
      <c r="W500" t="e">
        <f t="shared" si="195"/>
        <v>#DIV/0!</v>
      </c>
      <c r="X500" t="e">
        <f t="shared" si="196"/>
        <v>#DIV/0!</v>
      </c>
      <c r="Y500" t="str">
        <f t="shared" si="197"/>
        <v>0.00096+0.156375915925086i</v>
      </c>
      <c r="Z500" t="e">
        <f t="shared" si="198"/>
        <v>#DIV/0!</v>
      </c>
      <c r="AA500" t="e">
        <f t="shared" si="199"/>
        <v>#DIV/0!</v>
      </c>
      <c r="AB500" t="str">
        <f t="shared" si="200"/>
        <v>0.124479762021588-0.00974253819980331i</v>
      </c>
      <c r="AC500" t="str">
        <f t="shared" si="201"/>
        <v>1.66808331415746-0.143905817109271i</v>
      </c>
      <c r="AD500" t="str">
        <f t="shared" si="202"/>
        <v>0.0745732785678569+0.000592890282294421i</v>
      </c>
      <c r="AE500" t="e">
        <f t="shared" si="203"/>
        <v>#DIV/0!</v>
      </c>
      <c r="AF500" t="str">
        <f t="shared" si="204"/>
        <v>-3.22694286275994-2.90739073372836i</v>
      </c>
      <c r="AG500" t="e">
        <f t="shared" si="205"/>
        <v>#DIV/0!</v>
      </c>
      <c r="AH500" t="e">
        <f t="shared" si="206"/>
        <v>#DIV/0!</v>
      </c>
      <c r="AI500" t="e">
        <f t="shared" si="207"/>
        <v>#DIV/0!</v>
      </c>
      <c r="AJ500" t="e">
        <f t="shared" si="208"/>
        <v>#DIV/0!</v>
      </c>
      <c r="AK500"/>
      <c r="AL500"/>
      <c r="AM500"/>
      <c r="AN500"/>
    </row>
    <row r="501" spans="1:40" x14ac:dyDescent="0.3">
      <c r="A501"/>
      <c r="B501">
        <f t="shared" si="209"/>
        <v>36700</v>
      </c>
      <c r="C501" s="186" t="str">
        <f t="shared" si="177"/>
        <v>-0.0102163576321423+0.025102896490273i</v>
      </c>
      <c r="D501" s="158" t="str">
        <f t="shared" si="178"/>
        <v>-2.32001470991215-0.717644346796517i</v>
      </c>
      <c r="E501" t="str">
        <f t="shared" si="179"/>
        <v>19360.9352361779-11920.1995615205i</v>
      </c>
      <c r="F501" t="str">
        <f t="shared" si="180"/>
        <v>0.292394256704225+0.118708680855036i</v>
      </c>
      <c r="G501" t="str">
        <f t="shared" si="175"/>
        <v>0.292394256704225+0.118708680855036i</v>
      </c>
      <c r="H501" t="str">
        <f t="shared" si="181"/>
        <v>0.91052356468565+2.19722667630033i</v>
      </c>
      <c r="I501" t="str">
        <f t="shared" si="182"/>
        <v>144.120562983432i</v>
      </c>
      <c r="J501" t="str">
        <f t="shared" si="176"/>
        <v>-4.14449605958012+30.7320382576863i</v>
      </c>
      <c r="K501" t="str">
        <f t="shared" si="183"/>
        <v>4.60582086666662-0.621137012552607i</v>
      </c>
      <c r="L501" t="str">
        <f t="shared" si="184"/>
        <v>0.817688707113957-0.113103643560244i</v>
      </c>
      <c r="M501" t="str">
        <f t="shared" si="185"/>
        <v>5.42350957378058-0.734240656112851i</v>
      </c>
      <c r="N501" t="str">
        <f t="shared" si="186"/>
        <v>-0.469158586856274i</v>
      </c>
      <c r="O501" t="str">
        <f t="shared" si="187"/>
        <v>0.891949037019005-0.452135947875051i</v>
      </c>
      <c r="P501" t="str">
        <f t="shared" si="188"/>
        <v>0.108050962980995+0.452135947875051i</v>
      </c>
      <c r="Q501" t="str">
        <f t="shared" si="189"/>
        <v>-0.108050962980995+0.017022638981223i</v>
      </c>
      <c r="R501" t="str">
        <f t="shared" si="190"/>
        <v>-0.332514539425614-4.23685463049711i</v>
      </c>
      <c r="S501" t="str">
        <f t="shared" si="191"/>
        <v>0.0514851672818956i</v>
      </c>
      <c r="T501" t="str">
        <f t="shared" si="192"/>
        <v>0.218135169400218-0.0171195666859902i</v>
      </c>
      <c r="U501" t="e">
        <f t="shared" si="193"/>
        <v>#DIV/0!</v>
      </c>
      <c r="V501" t="str">
        <f t="shared" si="194"/>
        <v>0.0000833333333333333-0.0072277449178881i</v>
      </c>
      <c r="W501" t="e">
        <f t="shared" si="195"/>
        <v>#DIV/0!</v>
      </c>
      <c r="X501" t="e">
        <f t="shared" si="196"/>
        <v>#DIV/0!</v>
      </c>
      <c r="Y501" t="str">
        <f t="shared" si="197"/>
        <v>0.00096+0.156803172525974i</v>
      </c>
      <c r="Z501" t="e">
        <f t="shared" si="198"/>
        <v>#DIV/0!</v>
      </c>
      <c r="AA501" t="e">
        <f t="shared" si="199"/>
        <v>#DIV/0!</v>
      </c>
      <c r="AB501" t="str">
        <f t="shared" si="200"/>
        <v>0.124475584516393-0.00976902567231727i</v>
      </c>
      <c r="AC501" t="str">
        <f t="shared" si="201"/>
        <v>1.66792170850737-0.144377439105668i</v>
      </c>
      <c r="AD501" t="str">
        <f t="shared" si="202"/>
        <v>0.0745773456713731+0.000598505616853622i</v>
      </c>
      <c r="AE501" t="e">
        <f t="shared" si="203"/>
        <v>#DIV/0!</v>
      </c>
      <c r="AF501" t="str">
        <f t="shared" si="204"/>
        <v>-3.2305382745978-2.91487102309685i</v>
      </c>
      <c r="AG501" t="e">
        <f t="shared" si="205"/>
        <v>#DIV/0!</v>
      </c>
      <c r="AH501" t="e">
        <f t="shared" si="206"/>
        <v>#DIV/0!</v>
      </c>
      <c r="AI501" t="e">
        <f t="shared" si="207"/>
        <v>#DIV/0!</v>
      </c>
      <c r="AJ501" t="e">
        <f t="shared" si="208"/>
        <v>#DIV/0!</v>
      </c>
      <c r="AK501"/>
      <c r="AL501"/>
      <c r="AM501"/>
      <c r="AN501"/>
    </row>
    <row r="502" spans="1:40" x14ac:dyDescent="0.3">
      <c r="A502"/>
      <c r="B502">
        <f t="shared" si="209"/>
        <v>36800</v>
      </c>
      <c r="C502" s="186" t="str">
        <f t="shared" si="177"/>
        <v>-0.0102147267859487+0.0250437352527603i</v>
      </c>
      <c r="D502" s="158" t="str">
        <f t="shared" si="178"/>
        <v>-2.32081245236283-0.720441454460622i</v>
      </c>
      <c r="E502" t="str">
        <f t="shared" si="179"/>
        <v>19331.9377695141-11934.7777742889i</v>
      </c>
      <c r="F502" t="str">
        <f t="shared" si="180"/>
        <v>0.292499940913551+0.119014359747624i</v>
      </c>
      <c r="G502" t="str">
        <f t="shared" si="175"/>
        <v>0.292499940913551+0.119014359747624i</v>
      </c>
      <c r="H502" t="str">
        <f t="shared" si="181"/>
        <v>0.913324712683183+2.20190019599054i</v>
      </c>
      <c r="I502" t="str">
        <f t="shared" si="182"/>
        <v>144.51326206513i</v>
      </c>
      <c r="J502" t="str">
        <f t="shared" si="176"/>
        <v>-4.17256965581879+30.8157767815491i</v>
      </c>
      <c r="K502" t="str">
        <f t="shared" si="183"/>
        <v>4.60515522612981-0.623554976176674i</v>
      </c>
      <c r="L502" t="str">
        <f t="shared" si="184"/>
        <v>0.817604945476684-0.113400210299502i</v>
      </c>
      <c r="M502" t="str">
        <f t="shared" si="185"/>
        <v>5.42276017160649-0.736955186476176i</v>
      </c>
      <c r="N502" t="str">
        <f t="shared" si="186"/>
        <v>-0.470436948128362i</v>
      </c>
      <c r="O502" t="str">
        <f t="shared" si="187"/>
        <v>0.891370315276127-0.453275811228151i</v>
      </c>
      <c r="P502" t="str">
        <f t="shared" si="188"/>
        <v>0.108629684723873+0.453275811228151i</v>
      </c>
      <c r="Q502" t="str">
        <f t="shared" si="189"/>
        <v>-0.108629684723873+0.017161136900211i</v>
      </c>
      <c r="R502" t="str">
        <f t="shared" si="190"/>
        <v>-0.332510051585142-4.22519924374992i</v>
      </c>
      <c r="S502" t="str">
        <f t="shared" si="191"/>
        <v>0.0516254538412469i</v>
      </c>
      <c r="T502" t="str">
        <f t="shared" si="192"/>
        <v>0.218127828528283-0.0171659823198594i</v>
      </c>
      <c r="U502" t="e">
        <f t="shared" si="193"/>
        <v>#DIV/0!</v>
      </c>
      <c r="V502" t="str">
        <f t="shared" si="194"/>
        <v>0.0000833333333333333-0.00720810430669817i</v>
      </c>
      <c r="W502" t="e">
        <f t="shared" si="195"/>
        <v>#DIV/0!</v>
      </c>
      <c r="X502" t="e">
        <f t="shared" si="196"/>
        <v>#DIV/0!</v>
      </c>
      <c r="Y502" t="str">
        <f t="shared" si="197"/>
        <v>0.00096+0.157230429126862i</v>
      </c>
      <c r="Z502" t="e">
        <f t="shared" si="198"/>
        <v>#DIV/0!</v>
      </c>
      <c r="AA502" t="e">
        <f t="shared" si="199"/>
        <v>#DIV/0!</v>
      </c>
      <c r="AB502" t="str">
        <f t="shared" si="200"/>
        <v>0.124471395557192-0.00979551206225821i</v>
      </c>
      <c r="AC502" t="str">
        <f t="shared" si="201"/>
        <v>1.66775967291335-0.144848553195505i</v>
      </c>
      <c r="AD502" t="str">
        <f t="shared" si="202"/>
        <v>0.0745814244505921+0.000604103445498205i</v>
      </c>
      <c r="AE502" t="e">
        <f t="shared" si="203"/>
        <v>#DIV/0!</v>
      </c>
      <c r="AF502" t="str">
        <f t="shared" si="204"/>
        <v>-3.23413716504601-2.92234165045116i</v>
      </c>
      <c r="AG502" t="e">
        <f t="shared" si="205"/>
        <v>#DIV/0!</v>
      </c>
      <c r="AH502" t="e">
        <f t="shared" si="206"/>
        <v>#DIV/0!</v>
      </c>
      <c r="AI502" t="e">
        <f t="shared" si="207"/>
        <v>#DIV/0!</v>
      </c>
      <c r="AJ502" t="e">
        <f t="shared" si="208"/>
        <v>#DIV/0!</v>
      </c>
      <c r="AK502"/>
      <c r="AL502"/>
      <c r="AM502"/>
      <c r="AN502"/>
    </row>
    <row r="503" spans="1:40" x14ac:dyDescent="0.3">
      <c r="A503"/>
      <c r="B503">
        <f t="shared" si="209"/>
        <v>36900</v>
      </c>
      <c r="C503" s="186" t="str">
        <f t="shared" si="177"/>
        <v>-0.0102130931290333+0.0249849165315296i</v>
      </c>
      <c r="D503" s="158" t="str">
        <f t="shared" si="178"/>
        <v>-2.32161213503432-0.723234864514386i</v>
      </c>
      <c r="E503" t="str">
        <f t="shared" si="179"/>
        <v>19302.9484830407-11949.2637580005i</v>
      </c>
      <c r="F503" t="str">
        <f t="shared" si="180"/>
        <v>0.292605881005878+0.119319898859493i</v>
      </c>
      <c r="G503" t="str">
        <f t="shared" si="175"/>
        <v>0.292605881005878+0.119319898859493i</v>
      </c>
      <c r="H503" t="str">
        <f t="shared" si="181"/>
        <v>0.916127385216241+2.20656778788184i</v>
      </c>
      <c r="I503" t="str">
        <f t="shared" si="182"/>
        <v>144.905961146829i</v>
      </c>
      <c r="J503" t="str">
        <f t="shared" si="176"/>
        <v>-4.20071964279554+30.899515305412i</v>
      </c>
      <c r="K503" t="str">
        <f t="shared" si="183"/>
        <v>4.60448768585743-0.62596974987513i</v>
      </c>
      <c r="L503" t="str">
        <f t="shared" si="184"/>
        <v>0.817520973145521-0.11369668459752i</v>
      </c>
      <c r="M503" t="str">
        <f t="shared" si="185"/>
        <v>5.42200865900295-0.73966643447265i</v>
      </c>
      <c r="N503" t="str">
        <f t="shared" si="186"/>
        <v>-0.47171530940045i</v>
      </c>
      <c r="O503" t="str">
        <f t="shared" si="187"/>
        <v>0.890790136849355-0.454414933834604i</v>
      </c>
      <c r="P503" t="str">
        <f t="shared" si="188"/>
        <v>0.109209863150645+0.454414933834604i</v>
      </c>
      <c r="Q503" t="str">
        <f t="shared" si="189"/>
        <v>-0.109209863150645+0.017300375565846i</v>
      </c>
      <c r="R503" t="str">
        <f t="shared" si="190"/>
        <v>-0.332505551317798-4.213606642061i</v>
      </c>
      <c r="S503" t="str">
        <f t="shared" si="191"/>
        <v>0.051765740400598i</v>
      </c>
      <c r="T503" t="str">
        <f t="shared" si="192"/>
        <v>0.218120467583165-0.0172123960512748i</v>
      </c>
      <c r="U503" t="e">
        <f t="shared" si="193"/>
        <v>#DIV/0!</v>
      </c>
      <c r="V503" t="str">
        <f t="shared" si="194"/>
        <v>0.0000833333333333333-0.00718857014868543i</v>
      </c>
      <c r="W503" t="e">
        <f t="shared" si="195"/>
        <v>#DIV/0!</v>
      </c>
      <c r="X503" t="e">
        <f t="shared" si="196"/>
        <v>#DIV/0!</v>
      </c>
      <c r="Y503" t="str">
        <f t="shared" si="197"/>
        <v>0.00096+0.15765768572775i</v>
      </c>
      <c r="Z503" t="e">
        <f t="shared" si="198"/>
        <v>#DIV/0!</v>
      </c>
      <c r="AA503" t="e">
        <f t="shared" si="199"/>
        <v>#DIV/0!</v>
      </c>
      <c r="AB503" t="str">
        <f t="shared" si="200"/>
        <v>0.124467195143528-0.00982199736659224i</v>
      </c>
      <c r="AC503" t="str">
        <f t="shared" si="201"/>
        <v>1.66759720805847-0.145319161210992i</v>
      </c>
      <c r="AD503" t="str">
        <f t="shared" si="202"/>
        <v>0.0745855148928766+0.000609683856039945i</v>
      </c>
      <c r="AE503" t="e">
        <f t="shared" si="203"/>
        <v>#DIV/0!</v>
      </c>
      <c r="AF503" t="str">
        <f t="shared" si="204"/>
        <v>-3.23773952025056-2.92980265239623i</v>
      </c>
      <c r="AG503" t="e">
        <f t="shared" si="205"/>
        <v>#DIV/0!</v>
      </c>
      <c r="AH503" t="e">
        <f t="shared" si="206"/>
        <v>#DIV/0!</v>
      </c>
      <c r="AI503" t="e">
        <f t="shared" si="207"/>
        <v>#DIV/0!</v>
      </c>
      <c r="AJ503" t="e">
        <f t="shared" si="208"/>
        <v>#DIV/0!</v>
      </c>
      <c r="AK503"/>
      <c r="AL503"/>
      <c r="AM503"/>
      <c r="AN503"/>
    </row>
    <row r="504" spans="1:40" x14ac:dyDescent="0.3">
      <c r="A504"/>
      <c r="B504">
        <f t="shared" si="209"/>
        <v>37000</v>
      </c>
      <c r="C504" s="186" t="str">
        <f t="shared" si="177"/>
        <v>-0.0102114566554497+0.0249264375286364i</v>
      </c>
      <c r="D504" s="158" t="str">
        <f t="shared" si="178"/>
        <v>-2.32241375600993-0.726024596034903i</v>
      </c>
      <c r="E504" t="str">
        <f t="shared" si="179"/>
        <v>19273.9676933841-11963.6577503597i</v>
      </c>
      <c r="F504" t="str">
        <f t="shared" si="180"/>
        <v>0.29271207673715+0.119625297881015i</v>
      </c>
      <c r="G504" t="str">
        <f t="shared" si="175"/>
        <v>0.29271207673715+0.119625297881015i</v>
      </c>
      <c r="H504" t="str">
        <f t="shared" si="181"/>
        <v>0.918931570491474+2.21122946922736i</v>
      </c>
      <c r="I504" t="str">
        <f t="shared" si="182"/>
        <v>145.298660228528i</v>
      </c>
      <c r="J504" t="str">
        <f t="shared" si="176"/>
        <v>-4.22894602051035+30.983253829275i</v>
      </c>
      <c r="K504" t="str">
        <f t="shared" si="183"/>
        <v>4.60381824986185-0.628381349944283i</v>
      </c>
      <c r="L504" t="str">
        <f t="shared" si="184"/>
        <v>0.817436790255581-0.113993066234911i</v>
      </c>
      <c r="M504" t="str">
        <f t="shared" si="185"/>
        <v>5.42125504011743-0.742374416179194i</v>
      </c>
      <c r="N504" t="str">
        <f t="shared" si="186"/>
        <v>-0.472993670672538i</v>
      </c>
      <c r="O504" t="str">
        <f t="shared" si="187"/>
        <v>0.890208502686822-0.455553313832845i</v>
      </c>
      <c r="P504" t="str">
        <f t="shared" si="188"/>
        <v>0.109791497313178+0.455553313832845i</v>
      </c>
      <c r="Q504" t="str">
        <f t="shared" si="189"/>
        <v>-0.109791497313178+0.017440356839693i</v>
      </c>
      <c r="R504" t="str">
        <f t="shared" si="190"/>
        <v>-0.33250103862171-4.20207631634696i</v>
      </c>
      <c r="S504" t="str">
        <f t="shared" si="191"/>
        <v>0.0519060269599493i</v>
      </c>
      <c r="T504" t="str">
        <f t="shared" si="192"/>
        <v>0.21811308656407-0.0172588078749096i</v>
      </c>
      <c r="U504" t="e">
        <f t="shared" si="193"/>
        <v>#DIV/0!</v>
      </c>
      <c r="V504" t="str">
        <f t="shared" si="194"/>
        <v>0.0000833333333333333-0.007169141580716i</v>
      </c>
      <c r="W504" t="e">
        <f t="shared" si="195"/>
        <v>#DIV/0!</v>
      </c>
      <c r="X504" t="e">
        <f t="shared" si="196"/>
        <v>#DIV/0!</v>
      </c>
      <c r="Y504" t="str">
        <f t="shared" si="197"/>
        <v>0.00096+0.158084942328638i</v>
      </c>
      <c r="Z504" t="e">
        <f t="shared" si="198"/>
        <v>#DIV/0!</v>
      </c>
      <c r="AA504" t="e">
        <f t="shared" si="199"/>
        <v>#DIV/0!</v>
      </c>
      <c r="AB504" t="str">
        <f t="shared" si="200"/>
        <v>0.124462983274948-0.00984848158227969i</v>
      </c>
      <c r="AC504" t="str">
        <f t="shared" si="201"/>
        <v>1.66743431462247-0.145789264960098i</v>
      </c>
      <c r="AD504" t="str">
        <f t="shared" si="202"/>
        <v>0.0745896169856957+0.000615246935200807i</v>
      </c>
      <c r="AE504" t="e">
        <f t="shared" si="203"/>
        <v>#DIV/0!</v>
      </c>
      <c r="AF504" t="str">
        <f t="shared" si="204"/>
        <v>-3.2413453265014-2.93725406526226i</v>
      </c>
      <c r="AG504" t="e">
        <f t="shared" si="205"/>
        <v>#DIV/0!</v>
      </c>
      <c r="AH504" t="e">
        <f t="shared" si="206"/>
        <v>#DIV/0!</v>
      </c>
      <c r="AI504" t="e">
        <f t="shared" si="207"/>
        <v>#DIV/0!</v>
      </c>
      <c r="AJ504" t="e">
        <f t="shared" si="208"/>
        <v>#DIV/0!</v>
      </c>
      <c r="AK504"/>
      <c r="AL504"/>
      <c r="AM504"/>
      <c r="AN504"/>
    </row>
    <row r="505" spans="1:40" x14ac:dyDescent="0.3">
      <c r="A505"/>
      <c r="B505">
        <f t="shared" si="209"/>
        <v>37100</v>
      </c>
      <c r="C505" s="186" t="str">
        <f t="shared" si="177"/>
        <v>-0.0102098173593863+0.0248682954762627i</v>
      </c>
      <c r="D505" s="158" t="str">
        <f t="shared" si="178"/>
        <v>-2.32321731337037-0.728810667872374i</v>
      </c>
      <c r="E505" t="str">
        <f t="shared" si="179"/>
        <v>19244.9957150677-11977.959989887i</v>
      </c>
      <c r="F505" t="str">
        <f t="shared" si="180"/>
        <v>0.292818527862836+0.119930556503094i</v>
      </c>
      <c r="G505" t="str">
        <f t="shared" si="175"/>
        <v>0.292818527862836+0.119930556503094i</v>
      </c>
      <c r="H505" t="str">
        <f t="shared" si="181"/>
        <v>0.921737256860929+2.21588525723495i</v>
      </c>
      <c r="I505" t="str">
        <f t="shared" si="182"/>
        <v>145.691359310227i</v>
      </c>
      <c r="J505" t="str">
        <f t="shared" si="176"/>
        <v>-4.25724878896322+31.0669923531378i</v>
      </c>
      <c r="K505" t="str">
        <f t="shared" si="183"/>
        <v>4.60314692212637-0.630789792487363i</v>
      </c>
      <c r="L505" t="str">
        <f t="shared" si="184"/>
        <v>0.81735239694228-0.114289354992534i</v>
      </c>
      <c r="M505" t="str">
        <f t="shared" si="185"/>
        <v>5.42049931906865-0.745079147479897i</v>
      </c>
      <c r="N505" t="str">
        <f t="shared" si="186"/>
        <v>-0.474272031944626i</v>
      </c>
      <c r="O505" t="str">
        <f t="shared" si="187"/>
        <v>0.889625413739038-0.456690949362526i</v>
      </c>
      <c r="P505" t="str">
        <f t="shared" si="188"/>
        <v>0.110374586260962+0.456690949362526i</v>
      </c>
      <c r="Q505" t="str">
        <f t="shared" si="189"/>
        <v>-0.110374586260962+0.0175810825821i</v>
      </c>
      <c r="R505" t="str">
        <f t="shared" si="190"/>
        <v>-0.332496513495151-4.19060776301308i</v>
      </c>
      <c r="S505" t="str">
        <f t="shared" si="191"/>
        <v>0.0520463135193006i</v>
      </c>
      <c r="T505" t="str">
        <f t="shared" si="192"/>
        <v>0.218105685470194-0.017305217785443i</v>
      </c>
      <c r="U505" t="e">
        <f t="shared" si="193"/>
        <v>#DIV/0!</v>
      </c>
      <c r="V505" t="str">
        <f t="shared" si="194"/>
        <v>0.0000833333333333333-0.00714981774896203i</v>
      </c>
      <c r="W505" t="e">
        <f t="shared" si="195"/>
        <v>#DIV/0!</v>
      </c>
      <c r="X505" t="e">
        <f t="shared" si="196"/>
        <v>#DIV/0!</v>
      </c>
      <c r="Y505" t="str">
        <f t="shared" si="197"/>
        <v>0.00096+0.158512198929527i</v>
      </c>
      <c r="Z505" t="e">
        <f t="shared" si="198"/>
        <v>#DIV/0!</v>
      </c>
      <c r="AA505" t="e">
        <f t="shared" si="199"/>
        <v>#DIV/0!</v>
      </c>
      <c r="AB505" t="str">
        <f t="shared" si="200"/>
        <v>0.124458759950994-0.00987496470628432i</v>
      </c>
      <c r="AC505" t="str">
        <f t="shared" si="201"/>
        <v>1.66727099328174-0.146258866226933i</v>
      </c>
      <c r="AD505" t="str">
        <f t="shared" si="202"/>
        <v>0.0745937307166221+0.00062079276862407i</v>
      </c>
      <c r="AE505" t="e">
        <f t="shared" si="203"/>
        <v>#DIV/0!</v>
      </c>
      <c r="AF505" t="str">
        <f t="shared" si="204"/>
        <v>-3.2449545702313-2.94469592510732i</v>
      </c>
      <c r="AG505" t="e">
        <f t="shared" si="205"/>
        <v>#DIV/0!</v>
      </c>
      <c r="AH505" t="e">
        <f t="shared" si="206"/>
        <v>#DIV/0!</v>
      </c>
      <c r="AI505" t="e">
        <f t="shared" si="207"/>
        <v>#DIV/0!</v>
      </c>
      <c r="AJ505" t="e">
        <f t="shared" si="208"/>
        <v>#DIV/0!</v>
      </c>
      <c r="AK505"/>
      <c r="AL505"/>
      <c r="AM505"/>
      <c r="AN505"/>
    </row>
    <row r="506" spans="1:40" x14ac:dyDescent="0.3">
      <c r="A506"/>
      <c r="B506">
        <f t="shared" si="209"/>
        <v>37200</v>
      </c>
      <c r="C506" s="186" t="str">
        <f t="shared" si="177"/>
        <v>-0.010208175235163+0.0248104876363113i</v>
      </c>
      <c r="D506" s="158" t="str">
        <f t="shared" si="178"/>
        <v>-2.32402280519369-0.731593098653143i</v>
      </c>
      <c r="E506" t="str">
        <f t="shared" si="179"/>
        <v>19216.0328605151-11992.1707159028i</v>
      </c>
      <c r="F506" t="str">
        <f t="shared" si="180"/>
        <v>0.292925234137927+0.120235674417156i</v>
      </c>
      <c r="G506" t="str">
        <f t="shared" si="175"/>
        <v>0.292925234137927+0.120235674417156i</v>
      </c>
      <c r="H506" t="str">
        <f t="shared" si="181"/>
        <v>0.924544432820915+2.2205351690664i</v>
      </c>
      <c r="I506" t="str">
        <f t="shared" si="182"/>
        <v>146.084058391925i</v>
      </c>
      <c r="J506" t="str">
        <f t="shared" si="176"/>
        <v>-4.28562794815415+31.1507308770008i</v>
      </c>
      <c r="K506" t="str">
        <f t="shared" si="183"/>
        <v>4.60247370660557-0.6331950934171i</v>
      </c>
      <c r="L506" t="str">
        <f t="shared" si="184"/>
        <v>0.817267793341325-0.114585550651491i</v>
      </c>
      <c r="M506" t="str">
        <f t="shared" si="185"/>
        <v>5.4197414999469-0.747780644068591i</v>
      </c>
      <c r="N506" t="str">
        <f t="shared" si="186"/>
        <v>-0.475550393216714i</v>
      </c>
      <c r="O506" t="str">
        <f t="shared" si="187"/>
        <v>0.889040870958891-0.457827838564516i</v>
      </c>
      <c r="P506" t="str">
        <f t="shared" si="188"/>
        <v>0.110959129041109+0.457827838564516i</v>
      </c>
      <c r="Q506" t="str">
        <f t="shared" si="189"/>
        <v>-0.110959129041109+0.017722554652198i</v>
      </c>
      <c r="R506" t="str">
        <f t="shared" si="190"/>
        <v>-0.332491975936395-4.17920048387964i</v>
      </c>
      <c r="S506" t="str">
        <f t="shared" si="191"/>
        <v>0.0521866000786517i</v>
      </c>
      <c r="T506" t="str">
        <f t="shared" si="192"/>
        <v>0.218098264300734-0.0173516257775533i</v>
      </c>
      <c r="U506" t="e">
        <f t="shared" si="193"/>
        <v>#DIV/0!</v>
      </c>
      <c r="V506" t="str">
        <f t="shared" si="194"/>
        <v>0.0000833333333333333-0.00713059780877669i</v>
      </c>
      <c r="W506" t="e">
        <f t="shared" si="195"/>
        <v>#DIV/0!</v>
      </c>
      <c r="X506" t="e">
        <f t="shared" si="196"/>
        <v>#DIV/0!</v>
      </c>
      <c r="Y506" t="str">
        <f t="shared" si="197"/>
        <v>0.00096+0.158939455530415i</v>
      </c>
      <c r="Z506" t="e">
        <f t="shared" si="198"/>
        <v>#DIV/0!</v>
      </c>
      <c r="AA506" t="e">
        <f t="shared" si="199"/>
        <v>#DIV/0!</v>
      </c>
      <c r="AB506" t="str">
        <f t="shared" si="200"/>
        <v>0.124454525171206-0.0099014467355694i</v>
      </c>
      <c r="AC506" t="str">
        <f t="shared" si="201"/>
        <v>1.66710724470944-0.146727966772054i</v>
      </c>
      <c r="AD506" t="str">
        <f t="shared" si="202"/>
        <v>0.0745978560733288+0.000626321440889925i</v>
      </c>
      <c r="AE506" t="e">
        <f t="shared" si="203"/>
        <v>#DIV/0!</v>
      </c>
      <c r="AF506" t="str">
        <f t="shared" si="204"/>
        <v>-3.24856723801461-2.95212826771954i</v>
      </c>
      <c r="AG506" t="e">
        <f t="shared" si="205"/>
        <v>#DIV/0!</v>
      </c>
      <c r="AH506" t="e">
        <f t="shared" si="206"/>
        <v>#DIV/0!</v>
      </c>
      <c r="AI506" t="e">
        <f t="shared" si="207"/>
        <v>#DIV/0!</v>
      </c>
      <c r="AJ506" t="e">
        <f t="shared" si="208"/>
        <v>#DIV/0!</v>
      </c>
      <c r="AK506"/>
      <c r="AL506"/>
      <c r="AM506"/>
      <c r="AN506"/>
    </row>
    <row r="507" spans="1:40" x14ac:dyDescent="0.3">
      <c r="A507"/>
      <c r="B507">
        <f t="shared" si="209"/>
        <v>37300</v>
      </c>
      <c r="C507" s="186" t="str">
        <f t="shared" si="177"/>
        <v>-0.0102065302772305+0.0247530113000075i</v>
      </c>
      <c r="D507" s="158" t="str">
        <f t="shared" si="178"/>
        <v>-2.32483022955533-0.734371906782836i</v>
      </c>
      <c r="E507" t="str">
        <f t="shared" si="179"/>
        <v>19187.0794400531-12006.2901685121i</v>
      </c>
      <c r="F507" t="str">
        <f t="shared" si="180"/>
        <v>0.293032195316942+0.12054065131516i</v>
      </c>
      <c r="G507" t="str">
        <f t="shared" si="175"/>
        <v>0.293032195316942+0.12054065131516i</v>
      </c>
      <c r="H507" t="str">
        <f t="shared" si="181"/>
        <v>0.927353087010791+2.22517922183687i</v>
      </c>
      <c r="I507" t="str">
        <f t="shared" si="182"/>
        <v>146.476757473624i</v>
      </c>
      <c r="J507" t="str">
        <f t="shared" si="176"/>
        <v>-4.31408349808315+31.2344694008636i</v>
      </c>
      <c r="K507" t="str">
        <f t="shared" si="183"/>
        <v>4.60179860722612-0.635597268458395i</v>
      </c>
      <c r="L507" t="str">
        <f t="shared" si="184"/>
        <v>0.817182979588721-0.114881652993131i</v>
      </c>
      <c r="M507" t="str">
        <f t="shared" si="185"/>
        <v>5.41898158681484-0.750478921451526i</v>
      </c>
      <c r="N507" t="str">
        <f t="shared" si="186"/>
        <v>-0.476828754488802i</v>
      </c>
      <c r="O507" t="str">
        <f t="shared" si="187"/>
        <v>0.888454875301646-0.4589639795809i</v>
      </c>
      <c r="P507" t="str">
        <f t="shared" si="188"/>
        <v>0.111545124698354+0.4589639795809i</v>
      </c>
      <c r="Q507" t="str">
        <f t="shared" si="189"/>
        <v>-0.111545124698354+0.017864774907902i</v>
      </c>
      <c r="R507" t="str">
        <f t="shared" si="190"/>
        <v>-0.332487425943567-4.16785398610926i</v>
      </c>
      <c r="S507" t="str">
        <f t="shared" si="191"/>
        <v>0.052326886638003i</v>
      </c>
      <c r="T507" t="str">
        <f t="shared" si="192"/>
        <v>0.218090823054888-0.0173980318459104i</v>
      </c>
      <c r="U507" t="e">
        <f t="shared" si="193"/>
        <v>#DIV/0!</v>
      </c>
      <c r="V507" t="str">
        <f t="shared" si="194"/>
        <v>0.0000833333333333333-0.00711148092457085i</v>
      </c>
      <c r="W507" t="e">
        <f t="shared" si="195"/>
        <v>#DIV/0!</v>
      </c>
      <c r="X507" t="e">
        <f t="shared" si="196"/>
        <v>#DIV/0!</v>
      </c>
      <c r="Y507" t="str">
        <f t="shared" si="197"/>
        <v>0.00096+0.159366712131303i</v>
      </c>
      <c r="Z507" t="e">
        <f t="shared" si="198"/>
        <v>#DIV/0!</v>
      </c>
      <c r="AA507" t="e">
        <f t="shared" si="199"/>
        <v>#DIV/0!</v>
      </c>
      <c r="AB507" t="str">
        <f t="shared" si="200"/>
        <v>0.124450278935128-0.00992792766709337i</v>
      </c>
      <c r="AC507" t="str">
        <f t="shared" si="201"/>
        <v>1.66694306957558-0.147196568332785i</v>
      </c>
      <c r="AD507" t="str">
        <f t="shared" si="202"/>
        <v>0.0746019930435902+0.000631833035532265i</v>
      </c>
      <c r="AE507" t="e">
        <f t="shared" si="203"/>
        <v>#DIV/0!</v>
      </c>
      <c r="AF507" t="str">
        <f t="shared" si="204"/>
        <v>-3.25218331656612-2.95955112861971i</v>
      </c>
      <c r="AG507" t="e">
        <f t="shared" si="205"/>
        <v>#DIV/0!</v>
      </c>
      <c r="AH507" t="e">
        <f t="shared" si="206"/>
        <v>#DIV/0!</v>
      </c>
      <c r="AI507" t="e">
        <f t="shared" si="207"/>
        <v>#DIV/0!</v>
      </c>
      <c r="AJ507" t="e">
        <f t="shared" si="208"/>
        <v>#DIV/0!</v>
      </c>
      <c r="AK507"/>
      <c r="AL507"/>
      <c r="AM507"/>
      <c r="AN507"/>
    </row>
    <row r="508" spans="1:40" x14ac:dyDescent="0.3">
      <c r="A508"/>
      <c r="B508">
        <f t="shared" si="209"/>
        <v>37400</v>
      </c>
      <c r="C508" s="186" t="str">
        <f t="shared" si="177"/>
        <v>-0.0102048824801673+0.0246958637875083i</v>
      </c>
      <c r="D508" s="158" t="str">
        <f t="shared" si="178"/>
        <v>-2.32563958452807-0.737147110449332i</v>
      </c>
      <c r="E508" t="str">
        <f t="shared" si="179"/>
        <v>19158.1357619146-12020.3185885886i</v>
      </c>
      <c r="F508" t="str">
        <f t="shared" si="180"/>
        <v>0.293139411153929+0.120845486889595i</v>
      </c>
      <c r="G508" t="str">
        <f t="shared" si="175"/>
        <v>0.293139411153929+0.120845486889595i</v>
      </c>
      <c r="H508" t="str">
        <f t="shared" si="181"/>
        <v>0.930163208211784+2.22981743261412i</v>
      </c>
      <c r="I508" t="str">
        <f t="shared" si="182"/>
        <v>146.869456555323i</v>
      </c>
      <c r="J508" t="str">
        <f t="shared" si="176"/>
        <v>-4.34261543875022+31.3182079247266i</v>
      </c>
      <c r="K508" t="str">
        <f t="shared" si="183"/>
        <v>4.60112162788684-0.637996333150769i</v>
      </c>
      <c r="L508" t="str">
        <f t="shared" si="184"/>
        <v>0.817097955820766-0.115177661799053i</v>
      </c>
      <c r="M508" t="str">
        <f t="shared" si="185"/>
        <v>5.41821958370761-0.753173994949822i</v>
      </c>
      <c r="N508" t="str">
        <f t="shared" si="186"/>
        <v>-0.47810711576089i</v>
      </c>
      <c r="O508" t="str">
        <f t="shared" si="187"/>
        <v>0.88786742772494-0.46009937055499i</v>
      </c>
      <c r="P508" t="str">
        <f t="shared" si="188"/>
        <v>0.11213257227506+0.46009937055499i</v>
      </c>
      <c r="Q508" t="str">
        <f t="shared" si="189"/>
        <v>-0.11213257227506+0.0180077452059i</v>
      </c>
      <c r="R508" t="str">
        <f t="shared" si="190"/>
        <v>-0.332482863514967-4.15656778213551i</v>
      </c>
      <c r="S508" t="str">
        <f t="shared" si="191"/>
        <v>0.0524671731973542i</v>
      </c>
      <c r="T508" t="str">
        <f t="shared" si="192"/>
        <v>0.218083361731846-0.0174444359851921i</v>
      </c>
      <c r="U508" t="e">
        <f t="shared" si="193"/>
        <v>#DIV/0!</v>
      </c>
      <c r="V508" t="str">
        <f t="shared" si="194"/>
        <v>0.0000833333333333333-0.0070924662696923i</v>
      </c>
      <c r="W508" t="e">
        <f t="shared" si="195"/>
        <v>#DIV/0!</v>
      </c>
      <c r="X508" t="e">
        <f t="shared" si="196"/>
        <v>#DIV/0!</v>
      </c>
      <c r="Y508" t="str">
        <f t="shared" si="197"/>
        <v>0.00096+0.159793968732191i</v>
      </c>
      <c r="Z508" t="e">
        <f t="shared" si="198"/>
        <v>#DIV/0!</v>
      </c>
      <c r="AA508" t="e">
        <f t="shared" si="199"/>
        <v>#DIV/0!</v>
      </c>
      <c r="AB508" t="str">
        <f t="shared" si="200"/>
        <v>0.124446021242297-0.00995440749781921i</v>
      </c>
      <c r="AC508" t="str">
        <f t="shared" si="201"/>
        <v>1.66677846854702-0.147664672623561i</v>
      </c>
      <c r="AD508" t="str">
        <f t="shared" si="202"/>
        <v>0.0746061416152771+0.000637327635047832i</v>
      </c>
      <c r="AE508" t="e">
        <f t="shared" si="203"/>
        <v>#DIV/0!</v>
      </c>
      <c r="AF508" t="str">
        <f t="shared" si="204"/>
        <v>-3.25580279273985-2.96696454306345i</v>
      </c>
      <c r="AG508" t="e">
        <f t="shared" si="205"/>
        <v>#DIV/0!</v>
      </c>
      <c r="AH508" t="e">
        <f t="shared" si="206"/>
        <v>#DIV/0!</v>
      </c>
      <c r="AI508" t="e">
        <f t="shared" si="207"/>
        <v>#DIV/0!</v>
      </c>
      <c r="AJ508" t="e">
        <f t="shared" si="208"/>
        <v>#DIV/0!</v>
      </c>
      <c r="AK508"/>
      <c r="AL508"/>
      <c r="AM508"/>
      <c r="AN508"/>
    </row>
    <row r="509" spans="1:40" x14ac:dyDescent="0.3">
      <c r="A509"/>
      <c r="B509">
        <f t="shared" si="209"/>
        <v>37500</v>
      </c>
      <c r="C509" s="186" t="str">
        <f t="shared" si="177"/>
        <v>-0.0102032318386782+0.0246390424475152i</v>
      </c>
      <c r="D509" s="158" t="str">
        <f t="shared" si="178"/>
        <v>-2.32645086818206-0.739918727625715i</v>
      </c>
      <c r="E509" t="str">
        <f t="shared" si="179"/>
        <v>19129.2021322426-12034.2562177595i</v>
      </c>
      <c r="F509" t="str">
        <f t="shared" si="180"/>
        <v>0.29324688140246+0.121150180833478i</v>
      </c>
      <c r="G509" t="str">
        <f t="shared" si="175"/>
        <v>0.29324688140246+0.121150180833478i</v>
      </c>
      <c r="H509" t="str">
        <f t="shared" si="181"/>
        <v>0.932974785345853+2.23444981841789i</v>
      </c>
      <c r="I509" t="str">
        <f t="shared" si="182"/>
        <v>147.262155637022i</v>
      </c>
      <c r="J509" t="str">
        <f t="shared" si="176"/>
        <v>-4.37122377015535+31.4019464485894i</v>
      </c>
      <c r="K509" t="str">
        <f t="shared" si="183"/>
        <v>4.60044277245956-0.640392302850958i</v>
      </c>
      <c r="L509" t="str">
        <f t="shared" si="184"/>
        <v>0.817012722174055-0.115473576851098i</v>
      </c>
      <c r="M509" t="str">
        <f t="shared" si="185"/>
        <v>5.41745549463361-0.755865879702056i</v>
      </c>
      <c r="N509" t="str">
        <f t="shared" si="186"/>
        <v>-0.479385477032978i</v>
      </c>
      <c r="O509" t="str">
        <f t="shared" si="187"/>
        <v>0.887278529188786-0.461234009631321i</v>
      </c>
      <c r="P509" t="str">
        <f t="shared" si="188"/>
        <v>0.112721470811214+0.461234009631321i</v>
      </c>
      <c r="Q509" t="str">
        <f t="shared" si="189"/>
        <v>-0.112721470811214+0.018151467401657i</v>
      </c>
      <c r="R509" t="str">
        <f t="shared" si="190"/>
        <v>-0.332478288648756-4.14534138959267i</v>
      </c>
      <c r="S509" t="str">
        <f t="shared" si="191"/>
        <v>0.0526074597567053i</v>
      </c>
      <c r="T509" t="str">
        <f t="shared" si="192"/>
        <v>0.218075880330801-0.0174908381900677i</v>
      </c>
      <c r="U509" t="e">
        <f t="shared" si="193"/>
        <v>#DIV/0!</v>
      </c>
      <c r="V509" t="str">
        <f t="shared" si="194"/>
        <v>0.0000833333333333333-0.00707355302630644i</v>
      </c>
      <c r="W509" t="e">
        <f t="shared" si="195"/>
        <v>#DIV/0!</v>
      </c>
      <c r="X509" t="e">
        <f t="shared" si="196"/>
        <v>#DIV/0!</v>
      </c>
      <c r="Y509" t="str">
        <f t="shared" si="197"/>
        <v>0.00096+0.160221225333079i</v>
      </c>
      <c r="Z509" t="e">
        <f t="shared" si="198"/>
        <v>#DIV/0!</v>
      </c>
      <c r="AA509" t="e">
        <f t="shared" si="199"/>
        <v>#DIV/0!</v>
      </c>
      <c r="AB509" t="str">
        <f t="shared" si="200"/>
        <v>0.124441752092253-0.00998088622470503i</v>
      </c>
      <c r="AC509" t="str">
        <f t="shared" si="201"/>
        <v>1.66661344228757-0.148132281336217i</v>
      </c>
      <c r="AD509" t="str">
        <f t="shared" si="202"/>
        <v>0.0746103017763583+0.000642805320914764i</v>
      </c>
      <c r="AE509" t="e">
        <f t="shared" si="203"/>
        <v>#DIV/0!</v>
      </c>
      <c r="AF509" t="str">
        <f t="shared" si="204"/>
        <v>-3.25942565352791-2.97436854604361i</v>
      </c>
      <c r="AG509" t="e">
        <f t="shared" si="205"/>
        <v>#DIV/0!</v>
      </c>
      <c r="AH509" t="e">
        <f t="shared" si="206"/>
        <v>#DIV/0!</v>
      </c>
      <c r="AI509" t="e">
        <f t="shared" si="207"/>
        <v>#DIV/0!</v>
      </c>
      <c r="AJ509" t="e">
        <f t="shared" si="208"/>
        <v>#DIV/0!</v>
      </c>
      <c r="AK509"/>
      <c r="AL509"/>
      <c r="AM509"/>
      <c r="AN509"/>
    </row>
    <row r="510" spans="1:40" x14ac:dyDescent="0.3">
      <c r="A510"/>
      <c r="B510">
        <f t="shared" si="209"/>
        <v>37600</v>
      </c>
      <c r="C510" s="186" t="str">
        <f t="shared" si="177"/>
        <v>-0.010201578347592+0.0245825446568957i</v>
      </c>
      <c r="D510" s="158" t="str">
        <f t="shared" si="178"/>
        <v>-2.32726407858478-0.742686776073219i</v>
      </c>
      <c r="E510" t="str">
        <f t="shared" si="179"/>
        <v>19100.278855093-12048.1032983898i</v>
      </c>
      <c r="F510" t="str">
        <f t="shared" si="180"/>
        <v>0.29335460581564+0.121454732840359i</v>
      </c>
      <c r="G510" t="str">
        <f t="shared" si="175"/>
        <v>0.29335460581564+0.121454732840359i</v>
      </c>
      <c r="H510" t="str">
        <f t="shared" si="181"/>
        <v>0.93578780747448+2.23907639621926i</v>
      </c>
      <c r="I510" t="str">
        <f t="shared" si="182"/>
        <v>147.65485471872i</v>
      </c>
      <c r="J510" t="str">
        <f t="shared" si="176"/>
        <v>-4.39990849229854+31.4856849724524i</v>
      </c>
      <c r="K510" t="str">
        <f t="shared" si="183"/>
        <v>4.59976204478933-0.642785192735309i</v>
      </c>
      <c r="L510" t="str">
        <f t="shared" si="184"/>
        <v>0.816927278785474-0.115769397931356i</v>
      </c>
      <c r="M510" t="str">
        <f t="shared" si="185"/>
        <v>5.4166893235748-0.758554590666665i</v>
      </c>
      <c r="N510" t="str">
        <f t="shared" si="186"/>
        <v>-0.480663838305066i</v>
      </c>
      <c r="O510" t="str">
        <f t="shared" si="187"/>
        <v>0.886688180655564-0.462367894955657i</v>
      </c>
      <c r="P510" t="str">
        <f t="shared" si="188"/>
        <v>0.113311819344436+0.462367894955657i</v>
      </c>
      <c r="Q510" t="str">
        <f t="shared" si="189"/>
        <v>-0.113311819344436+0.018295943349409i</v>
      </c>
      <c r="R510" t="str">
        <f t="shared" si="190"/>
        <v>-0.332473701343146-4.13417433124643i</v>
      </c>
      <c r="S510" t="str">
        <f t="shared" si="191"/>
        <v>0.0527477463160566i</v>
      </c>
      <c r="T510" t="str">
        <f t="shared" si="192"/>
        <v>0.21806837885094-0.0175372384552086i</v>
      </c>
      <c r="U510" t="e">
        <f t="shared" si="193"/>
        <v>#DIV/0!</v>
      </c>
      <c r="V510" t="str">
        <f t="shared" si="194"/>
        <v>0.0000833333333333333-0.00705474038527907i</v>
      </c>
      <c r="W510" t="e">
        <f t="shared" si="195"/>
        <v>#DIV/0!</v>
      </c>
      <c r="X510" t="e">
        <f t="shared" si="196"/>
        <v>#DIV/0!</v>
      </c>
      <c r="Y510" t="str">
        <f t="shared" si="197"/>
        <v>0.00096+0.160648481933968i</v>
      </c>
      <c r="Z510" t="e">
        <f t="shared" si="198"/>
        <v>#DIV/0!</v>
      </c>
      <c r="AA510" t="e">
        <f t="shared" si="199"/>
        <v>#DIV/0!</v>
      </c>
      <c r="AB510" t="str">
        <f t="shared" si="200"/>
        <v>0.124437471484532-0.0100073638447101i</v>
      </c>
      <c r="AC510" t="str">
        <f t="shared" si="201"/>
        <v>1.66644799145803-0.148599396140314i</v>
      </c>
      <c r="AD510" t="str">
        <f t="shared" si="202"/>
        <v>0.0746144735148958+0.000648266173602976i</v>
      </c>
      <c r="AE510" t="e">
        <f t="shared" si="203"/>
        <v>#DIV/0!</v>
      </c>
      <c r="AF510" t="str">
        <f t="shared" si="204"/>
        <v>-3.26305188605926-2.98176317229248i</v>
      </c>
      <c r="AG510" t="e">
        <f t="shared" si="205"/>
        <v>#DIV/0!</v>
      </c>
      <c r="AH510" t="e">
        <f t="shared" si="206"/>
        <v>#DIV/0!</v>
      </c>
      <c r="AI510" t="e">
        <f t="shared" si="207"/>
        <v>#DIV/0!</v>
      </c>
      <c r="AJ510" t="e">
        <f t="shared" si="208"/>
        <v>#DIV/0!</v>
      </c>
      <c r="AK510"/>
      <c r="AL510"/>
      <c r="AM510"/>
      <c r="AN510"/>
    </row>
    <row r="511" spans="1:40" x14ac:dyDescent="0.3">
      <c r="A511"/>
      <c r="B511">
        <f t="shared" si="209"/>
        <v>37700</v>
      </c>
      <c r="C511" s="186" t="str">
        <f t="shared" si="177"/>
        <v>-0.01019992200186+0.0245263678203103i</v>
      </c>
      <c r="D511" s="158" t="str">
        <f t="shared" si="178"/>
        <v>-2.32807921380109-0.745451273344059i</v>
      </c>
      <c r="E511" t="str">
        <f t="shared" si="179"/>
        <v>19071.3662324382-12061.8600735672i</v>
      </c>
      <c r="F511" t="str">
        <f t="shared" si="180"/>
        <v>0.293462584146108+0.121759142604318i</v>
      </c>
      <c r="G511" t="str">
        <f t="shared" si="175"/>
        <v>0.293462584146108+0.121759142604318i</v>
      </c>
      <c r="H511" t="str">
        <f t="shared" si="181"/>
        <v>0.938602263797543+2.24369718293998i</v>
      </c>
      <c r="I511" t="str">
        <f t="shared" si="182"/>
        <v>148.047553800419i</v>
      </c>
      <c r="J511" t="str">
        <f t="shared" si="176"/>
        <v>-4.4286696051798+31.5694234963153i</v>
      </c>
      <c r="K511" t="str">
        <f t="shared" si="183"/>
        <v>4.59907944869512-0.645175017802287i</v>
      </c>
      <c r="L511" t="str">
        <f t="shared" si="184"/>
        <v>0.816841625792204-0.116065124822167i</v>
      </c>
      <c r="M511" t="str">
        <f t="shared" si="185"/>
        <v>5.41592107448732-0.761240142624454i</v>
      </c>
      <c r="N511" t="str">
        <f t="shared" si="186"/>
        <v>-0.481942199577154i</v>
      </c>
      <c r="O511" t="str">
        <f t="shared" si="187"/>
        <v>0.886096383090028-0.463501024674995i</v>
      </c>
      <c r="P511" t="str">
        <f t="shared" si="188"/>
        <v>0.113903616909972+0.463501024674995i</v>
      </c>
      <c r="Q511" t="str">
        <f t="shared" si="189"/>
        <v>-0.113903616909972+0.018441174902159i</v>
      </c>
      <c r="R511" t="str">
        <f t="shared" si="190"/>
        <v>-0.332469101596338-4.12306613492606i</v>
      </c>
      <c r="S511" t="str">
        <f t="shared" si="191"/>
        <v>0.0528880328754077i</v>
      </c>
      <c r="T511" t="str">
        <f t="shared" si="192"/>
        <v>0.21806085729145-0.0175836367752844i</v>
      </c>
      <c r="U511" t="e">
        <f t="shared" si="193"/>
        <v>#DIV/0!</v>
      </c>
      <c r="V511" t="str">
        <f t="shared" si="194"/>
        <v>0.0000833333333333333-0.00703602754606081i</v>
      </c>
      <c r="W511" t="e">
        <f t="shared" si="195"/>
        <v>#DIV/0!</v>
      </c>
      <c r="X511" t="e">
        <f t="shared" si="196"/>
        <v>#DIV/0!</v>
      </c>
      <c r="Y511" t="str">
        <f t="shared" si="197"/>
        <v>0.00096+0.161075738534856i</v>
      </c>
      <c r="Z511" t="e">
        <f t="shared" si="198"/>
        <v>#DIV/0!</v>
      </c>
      <c r="AA511" t="e">
        <f t="shared" si="199"/>
        <v>#DIV/0!</v>
      </c>
      <c r="AB511" t="str">
        <f t="shared" si="200"/>
        <v>0.124433179418669-0.0100338403547928i</v>
      </c>
      <c r="AC511" t="str">
        <f t="shared" si="201"/>
        <v>1.66628211671628-0.149066018683446i</v>
      </c>
      <c r="AD511" t="str">
        <f t="shared" si="202"/>
        <v>0.0746186568190436+0.000653710272588777i</v>
      </c>
      <c r="AE511" t="e">
        <f t="shared" si="203"/>
        <v>#DIV/0!</v>
      </c>
      <c r="AF511" t="str">
        <f t="shared" si="204"/>
        <v>-3.26668147759863-2.98914845628404i</v>
      </c>
      <c r="AG511" t="e">
        <f t="shared" si="205"/>
        <v>#DIV/0!</v>
      </c>
      <c r="AH511" t="e">
        <f t="shared" si="206"/>
        <v>#DIV/0!</v>
      </c>
      <c r="AI511" t="e">
        <f t="shared" si="207"/>
        <v>#DIV/0!</v>
      </c>
      <c r="AJ511" t="e">
        <f t="shared" si="208"/>
        <v>#DIV/0!</v>
      </c>
      <c r="AK511"/>
      <c r="AL511"/>
      <c r="AM511"/>
      <c r="AN511"/>
    </row>
    <row r="512" spans="1:40" x14ac:dyDescent="0.3">
      <c r="A512"/>
      <c r="B512">
        <f t="shared" si="209"/>
        <v>37800</v>
      </c>
      <c r="C512" s="186" t="str">
        <f t="shared" si="177"/>
        <v>-0.0101982627965541+0.0244705093698433i</v>
      </c>
      <c r="D512" s="158" t="str">
        <f t="shared" si="178"/>
        <v>-2.32889627189313-0.748212236784313i</v>
      </c>
      <c r="E512" t="str">
        <f t="shared" si="179"/>
        <v>19042.4645641709-12075.5267870871i</v>
      </c>
      <c r="F512" t="str">
        <f t="shared" si="180"/>
        <v>0.293570816146028+0.122063409819971i</v>
      </c>
      <c r="G512" t="str">
        <f t="shared" si="175"/>
        <v>0.293570816146028+0.122063409819971i</v>
      </c>
      <c r="H512" t="str">
        <f t="shared" si="181"/>
        <v>0.941418143652074+2.24831219545187i</v>
      </c>
      <c r="I512" t="str">
        <f t="shared" si="182"/>
        <v>148.440252882118i</v>
      </c>
      <c r="J512" t="str">
        <f t="shared" si="176"/>
        <v>-4.45750710879912+31.6531620201781i</v>
      </c>
      <c r="K512" t="str">
        <f t="shared" si="183"/>
        <v>4.59839498797008-0.647561792874794i</v>
      </c>
      <c r="L512" t="str">
        <f t="shared" si="184"/>
        <v>0.816755763331719-0.116360757306119i</v>
      </c>
      <c r="M512" t="str">
        <f t="shared" si="185"/>
        <v>5.4151507513018-0.763922550180913i</v>
      </c>
      <c r="N512" t="str">
        <f t="shared" si="186"/>
        <v>-0.483220560849242i</v>
      </c>
      <c r="O512" t="str">
        <f t="shared" si="187"/>
        <v>0.885503137459297-0.464633396937566i</v>
      </c>
      <c r="P512" t="str">
        <f t="shared" si="188"/>
        <v>0.114496862540703+0.464633396937566i</v>
      </c>
      <c r="Q512" t="str">
        <f t="shared" si="189"/>
        <v>-0.114496862540703+0.018587163911676i</v>
      </c>
      <c r="R512" t="str">
        <f t="shared" si="190"/>
        <v>-0.332464489406532-4.11201633345722i</v>
      </c>
      <c r="S512" t="str">
        <f t="shared" si="191"/>
        <v>0.053028319434759i</v>
      </c>
      <c r="T512" t="str">
        <f t="shared" si="192"/>
        <v>0.218053315651516-0.0176300331449636i</v>
      </c>
      <c r="U512" t="e">
        <f t="shared" si="193"/>
        <v>#DIV/0!</v>
      </c>
      <c r="V512" t="str">
        <f t="shared" si="194"/>
        <v>0.0000833333333333333-0.00701741371657387i</v>
      </c>
      <c r="W512" t="e">
        <f t="shared" si="195"/>
        <v>#DIV/0!</v>
      </c>
      <c r="X512" t="e">
        <f t="shared" si="196"/>
        <v>#DIV/0!</v>
      </c>
      <c r="Y512" t="str">
        <f t="shared" si="197"/>
        <v>0.00096+0.161502995135744i</v>
      </c>
      <c r="Z512" t="e">
        <f t="shared" si="198"/>
        <v>#DIV/0!</v>
      </c>
      <c r="AA512" t="e">
        <f t="shared" si="199"/>
        <v>#DIV/0!</v>
      </c>
      <c r="AB512" t="str">
        <f t="shared" si="200"/>
        <v>0.1244288758942-0.0100603157519108i</v>
      </c>
      <c r="AC512" t="str">
        <f t="shared" si="201"/>
        <v>1.66611581871729-0.149532150591535i</v>
      </c>
      <c r="AD512" t="str">
        <f t="shared" si="202"/>
        <v>0.0746228516770495+0.000659137696367964i</v>
      </c>
      <c r="AE512" t="e">
        <f t="shared" si="203"/>
        <v>#DIV/0!</v>
      </c>
      <c r="AF512" t="str">
        <f t="shared" si="204"/>
        <v>-3.2703144155452-2.99652443223618i</v>
      </c>
      <c r="AG512" t="e">
        <f t="shared" si="205"/>
        <v>#DIV/0!</v>
      </c>
      <c r="AH512" t="e">
        <f t="shared" si="206"/>
        <v>#DIV/0!</v>
      </c>
      <c r="AI512" t="e">
        <f t="shared" si="207"/>
        <v>#DIV/0!</v>
      </c>
      <c r="AJ512" t="e">
        <f t="shared" si="208"/>
        <v>#DIV/0!</v>
      </c>
      <c r="AK512"/>
      <c r="AL512"/>
      <c r="AM512"/>
      <c r="AN512"/>
    </row>
    <row r="513" spans="1:40" x14ac:dyDescent="0.3">
      <c r="A513"/>
      <c r="B513">
        <f t="shared" si="209"/>
        <v>37900</v>
      </c>
      <c r="C513" s="186" t="str">
        <f t="shared" si="177"/>
        <v>-0.0101966007268651+0.0244149667646428i</v>
      </c>
      <c r="D513" s="158" t="str">
        <f t="shared" si="178"/>
        <v>-2.32971525092045-0.75096968353666i</v>
      </c>
      <c r="E513" t="str">
        <f t="shared" si="179"/>
        <v>19013.5741481074-12089.103683437i</v>
      </c>
      <c r="F513" t="str">
        <f t="shared" si="180"/>
        <v>0.293679301567106+0.122367534182468i</v>
      </c>
      <c r="G513" t="str">
        <f t="shared" si="175"/>
        <v>0.293679301567106+0.122367534182468i</v>
      </c>
      <c r="H513" t="str">
        <f t="shared" si="181"/>
        <v>0.944235436511194+2.25292145057627i</v>
      </c>
      <c r="I513" t="str">
        <f t="shared" si="182"/>
        <v>148.832951963816i</v>
      </c>
      <c r="J513" t="str">
        <f t="shared" si="176"/>
        <v>-4.48642100315651+31.7369005440411i</v>
      </c>
      <c r="K513" t="str">
        <f t="shared" si="183"/>
        <v>4.59770866638196-0.649945532602544i</v>
      </c>
      <c r="L513" t="str">
        <f t="shared" si="184"/>
        <v>0.816669691541783-0.116656295166048i</v>
      </c>
      <c r="M513" t="str">
        <f t="shared" si="185"/>
        <v>5.41437835792374-0.766601827768592i</v>
      </c>
      <c r="N513" t="str">
        <f t="shared" si="186"/>
        <v>-0.48449892212133i</v>
      </c>
      <c r="O513" t="str">
        <f t="shared" si="187"/>
        <v>0.884908444732857-0.465765009892839i</v>
      </c>
      <c r="P513" t="str">
        <f t="shared" si="188"/>
        <v>0.115091555267143+0.465765009892839i</v>
      </c>
      <c r="Q513" t="str">
        <f t="shared" si="189"/>
        <v>-0.115091555267143+0.018733912228491i</v>
      </c>
      <c r="R513" t="str">
        <f t="shared" si="190"/>
        <v>-0.332459864771923-4.10102446459614i</v>
      </c>
      <c r="S513" t="str">
        <f t="shared" si="191"/>
        <v>0.0531686059941103i</v>
      </c>
      <c r="T513" t="str">
        <f t="shared" si="192"/>
        <v>0.218045753930319-0.0176764275589136i</v>
      </c>
      <c r="U513" t="e">
        <f t="shared" si="193"/>
        <v>#DIV/0!</v>
      </c>
      <c r="V513" t="str">
        <f t="shared" si="194"/>
        <v>0.0000833333333333333-0.00699889811310005i</v>
      </c>
      <c r="W513" t="e">
        <f t="shared" si="195"/>
        <v>#DIV/0!</v>
      </c>
      <c r="X513" t="e">
        <f t="shared" si="196"/>
        <v>#DIV/0!</v>
      </c>
      <c r="Y513" t="str">
        <f t="shared" si="197"/>
        <v>0.00096+0.161930251736632i</v>
      </c>
      <c r="Z513" t="e">
        <f t="shared" si="198"/>
        <v>#DIV/0!</v>
      </c>
      <c r="AA513" t="e">
        <f t="shared" si="199"/>
        <v>#DIV/0!</v>
      </c>
      <c r="AB513" t="str">
        <f t="shared" si="200"/>
        <v>0.124424560910658-0.010086790033021i</v>
      </c>
      <c r="AC513" t="str">
        <f t="shared" si="201"/>
        <v>1.6659490981132-0.149997793469125i</v>
      </c>
      <c r="AD513" t="str">
        <f t="shared" si="202"/>
        <v>0.0746270580772491+0.000664548522468352i</v>
      </c>
      <c r="AE513" t="e">
        <f t="shared" si="203"/>
        <v>#DIV/0!</v>
      </c>
      <c r="AF513" t="str">
        <f t="shared" si="204"/>
        <v>-3.27395068743164-3.00389113411293i</v>
      </c>
      <c r="AG513" t="e">
        <f t="shared" si="205"/>
        <v>#DIV/0!</v>
      </c>
      <c r="AH513" t="e">
        <f t="shared" si="206"/>
        <v>#DIV/0!</v>
      </c>
      <c r="AI513" t="e">
        <f t="shared" si="207"/>
        <v>#DIV/0!</v>
      </c>
      <c r="AJ513" t="e">
        <f t="shared" si="208"/>
        <v>#DIV/0!</v>
      </c>
      <c r="AK513"/>
      <c r="AL513"/>
      <c r="AM513"/>
      <c r="AN513"/>
    </row>
    <row r="514" spans="1:40" x14ac:dyDescent="0.3">
      <c r="A514"/>
      <c r="B514">
        <f t="shared" si="209"/>
        <v>38000</v>
      </c>
      <c r="C514" s="186" t="str">
        <f t="shared" si="177"/>
        <v>-0.0101949357881001+0.024359737490564i</v>
      </c>
      <c r="D514" s="158" t="str">
        <f t="shared" si="178"/>
        <v>-2.33053614893987-0.7537236305431i</v>
      </c>
      <c r="E514" t="str">
        <f t="shared" si="179"/>
        <v>18984.6952799919-12102.5910077817i</v>
      </c>
      <c r="F514" t="str">
        <f t="shared" si="180"/>
        <v>0.293788040160579+0.12267151538749i</v>
      </c>
      <c r="G514" t="str">
        <f t="shared" si="175"/>
        <v>0.293788040160579+0.12267151538749i</v>
      </c>
      <c r="H514" t="str">
        <f t="shared" si="181"/>
        <v>0.947054131982869+2.25752496508332i</v>
      </c>
      <c r="I514" t="str">
        <f t="shared" si="182"/>
        <v>149.225651045515i</v>
      </c>
      <c r="J514" t="str">
        <f t="shared" si="176"/>
        <v>-4.51541128825196+31.8206390679039i</v>
      </c>
      <c r="K514" t="str">
        <f t="shared" si="183"/>
        <v>4.59702048767386-0.652326251464422i</v>
      </c>
      <c r="L514" t="str">
        <f t="shared" si="184"/>
        <v>0.816583410560454-0.116951738185039i</v>
      </c>
      <c r="M514" t="str">
        <f t="shared" si="185"/>
        <v>5.41360389823431-0.769277989649461i</v>
      </c>
      <c r="N514" t="str">
        <f t="shared" si="186"/>
        <v>-0.485777283393417i</v>
      </c>
      <c r="O514" t="str">
        <f t="shared" si="187"/>
        <v>0.88431230588256-0.466895861691522i</v>
      </c>
      <c r="P514" t="str">
        <f t="shared" si="188"/>
        <v>0.11568769411744+0.466895861691522i</v>
      </c>
      <c r="Q514" t="str">
        <f t="shared" si="189"/>
        <v>-0.11568769411744+0.0188814217018951i</v>
      </c>
      <c r="R514" t="str">
        <f t="shared" si="190"/>
        <v>-0.332455227690656-4.09009007096475i</v>
      </c>
      <c r="S514" t="str">
        <f t="shared" si="191"/>
        <v>0.0533088925534614i</v>
      </c>
      <c r="T514" t="str">
        <f t="shared" si="192"/>
        <v>0.218038172127039-0.0177228200117977i</v>
      </c>
      <c r="U514" t="e">
        <f t="shared" si="193"/>
        <v>#DIV/0!</v>
      </c>
      <c r="V514" t="str">
        <f t="shared" si="194"/>
        <v>0.0000833333333333333-0.00698047996017083i</v>
      </c>
      <c r="W514" t="e">
        <f t="shared" si="195"/>
        <v>#DIV/0!</v>
      </c>
      <c r="X514" t="e">
        <f t="shared" si="196"/>
        <v>#DIV/0!</v>
      </c>
      <c r="Y514" t="str">
        <f t="shared" si="197"/>
        <v>0.00096+0.162357508337521i</v>
      </c>
      <c r="Z514" t="e">
        <f t="shared" si="198"/>
        <v>#DIV/0!</v>
      </c>
      <c r="AA514" t="e">
        <f t="shared" si="199"/>
        <v>#DIV/0!</v>
      </c>
      <c r="AB514" t="str">
        <f t="shared" si="200"/>
        <v>0.124420234467574-0.0101132631950781i</v>
      </c>
      <c r="AC514" t="str">
        <f t="shared" si="201"/>
        <v>1.66578195555338-0.150462948899674i</v>
      </c>
      <c r="AD514" t="str">
        <f t="shared" si="202"/>
        <v>0.0746312760080657+0.000669942827463404i</v>
      </c>
      <c r="AE514" t="e">
        <f t="shared" si="203"/>
        <v>#DIV/0!</v>
      </c>
      <c r="AF514" t="str">
        <f t="shared" si="204"/>
        <v>-3.27759028092274-3.01124859562642i</v>
      </c>
      <c r="AG514" t="e">
        <f t="shared" si="205"/>
        <v>#DIV/0!</v>
      </c>
      <c r="AH514" t="e">
        <f t="shared" si="206"/>
        <v>#DIV/0!</v>
      </c>
      <c r="AI514" t="e">
        <f t="shared" si="207"/>
        <v>#DIV/0!</v>
      </c>
      <c r="AJ514" t="e">
        <f t="shared" si="208"/>
        <v>#DIV/0!</v>
      </c>
      <c r="AK514"/>
      <c r="AL514"/>
      <c r="AM514"/>
      <c r="AN514"/>
    </row>
    <row r="515" spans="1:40" x14ac:dyDescent="0.3">
      <c r="A515"/>
      <c r="B515">
        <f t="shared" si="209"/>
        <v>38100</v>
      </c>
      <c r="C515" s="186" t="str">
        <f t="shared" si="177"/>
        <v>-0.0101932679756818+0.024304819059819i</v>
      </c>
      <c r="D515" s="158" t="str">
        <f t="shared" si="178"/>
        <v>-2.33135896400561-0.756474094547692i</v>
      </c>
      <c r="E515" t="str">
        <f t="shared" si="179"/>
        <v>18955.8282534997-12115.9890059485i</v>
      </c>
      <c r="F515" t="str">
        <f t="shared" si="180"/>
        <v>0.293897031677224+0.122975353131257i</v>
      </c>
      <c r="G515" t="str">
        <f t="shared" si="175"/>
        <v>0.293897031677224+0.122975353131257i</v>
      </c>
      <c r="H515" t="str">
        <f t="shared" si="181"/>
        <v>0.949874219808844+2.26212275569152i</v>
      </c>
      <c r="I515" t="str">
        <f t="shared" si="182"/>
        <v>149.618350127214i</v>
      </c>
      <c r="J515" t="str">
        <f t="shared" si="176"/>
        <v>-4.54447796408548+31.9043775917669i</v>
      </c>
      <c r="K515" t="str">
        <f t="shared" si="183"/>
        <v>4.59633045556421-0.654703963770689i</v>
      </c>
      <c r="L515" t="str">
        <f t="shared" si="184"/>
        <v>0.81649692052608-0.117247086146429i</v>
      </c>
      <c r="M515" t="str">
        <f t="shared" si="185"/>
        <v>5.41282737609029-0.771951049917118i</v>
      </c>
      <c r="N515" t="str">
        <f t="shared" si="186"/>
        <v>-0.487055644665505i</v>
      </c>
      <c r="O515" t="str">
        <f t="shared" si="187"/>
        <v>0.88371472188262-0.468025950485572i</v>
      </c>
      <c r="P515" t="str">
        <f t="shared" si="188"/>
        <v>0.11628527811738+0.468025950485572i</v>
      </c>
      <c r="Q515" t="str">
        <f t="shared" si="189"/>
        <v>-0.11628527811738+0.019029694179933i</v>
      </c>
      <c r="R515" t="str">
        <f t="shared" si="190"/>
        <v>-0.332450578160967-4.07921269998683i</v>
      </c>
      <c r="S515" t="str">
        <f t="shared" si="191"/>
        <v>0.0534491791128127i</v>
      </c>
      <c r="T515" t="str">
        <f t="shared" si="192"/>
        <v>0.218030570240856-0.0177692104982837i</v>
      </c>
      <c r="U515" t="e">
        <f t="shared" si="193"/>
        <v>#DIV/0!</v>
      </c>
      <c r="V515" t="str">
        <f t="shared" si="194"/>
        <v>0.0000833333333333333-0.00696215849045913i</v>
      </c>
      <c r="W515" t="e">
        <f t="shared" si="195"/>
        <v>#DIV/0!</v>
      </c>
      <c r="X515" t="e">
        <f t="shared" si="196"/>
        <v>#DIV/0!</v>
      </c>
      <c r="Y515" t="str">
        <f t="shared" si="197"/>
        <v>0.00096+0.162784764938409i</v>
      </c>
      <c r="Z515" t="e">
        <f t="shared" si="198"/>
        <v>#DIV/0!</v>
      </c>
      <c r="AA515" t="e">
        <f t="shared" si="199"/>
        <v>#DIV/0!</v>
      </c>
      <c r="AB515" t="str">
        <f t="shared" si="200"/>
        <v>0.124415896564481-0.0101397352350395i</v>
      </c>
      <c r="AC515" t="str">
        <f t="shared" si="201"/>
        <v>1.66561439168447-0.15092761844586i</v>
      </c>
      <c r="AD515" t="str">
        <f t="shared" si="202"/>
        <v>0.0746355054580107+0.000675320686982949i</v>
      </c>
      <c r="AE515" t="e">
        <f t="shared" si="203"/>
        <v>#DIV/0!</v>
      </c>
      <c r="AF515" t="str">
        <f t="shared" si="204"/>
        <v>-3.28123318381445-3.01859685023921i</v>
      </c>
      <c r="AG515" t="e">
        <f t="shared" si="205"/>
        <v>#DIV/0!</v>
      </c>
      <c r="AH515" t="e">
        <f t="shared" si="206"/>
        <v>#DIV/0!</v>
      </c>
      <c r="AI515" t="e">
        <f t="shared" si="207"/>
        <v>#DIV/0!</v>
      </c>
      <c r="AJ515" t="e">
        <f t="shared" si="208"/>
        <v>#DIV/0!</v>
      </c>
      <c r="AK515"/>
      <c r="AL515"/>
      <c r="AM515"/>
      <c r="AN515"/>
    </row>
    <row r="516" spans="1:40" x14ac:dyDescent="0.3">
      <c r="A516"/>
      <c r="B516">
        <f t="shared" si="209"/>
        <v>38200</v>
      </c>
      <c r="C516" s="186" t="str">
        <f t="shared" si="177"/>
        <v>-0.0101915972851463+0.0242502090106317i</v>
      </c>
      <c r="D516" s="158" t="str">
        <f t="shared" si="178"/>
        <v>-2.33218369416916-0.759221092099175i</v>
      </c>
      <c r="E516" t="str">
        <f t="shared" si="179"/>
        <v>18926.9733602417-12129.2979244124i</v>
      </c>
      <c r="F516" t="str">
        <f t="shared" si="180"/>
        <v>0.294006275867353+0.123279047110524i</v>
      </c>
      <c r="G516" t="str">
        <f t="shared" si="175"/>
        <v>0.294006275867353+0.123279047110524i</v>
      </c>
      <c r="H516" t="str">
        <f t="shared" si="181"/>
        <v>0.952695689863388+2.26671483906706i</v>
      </c>
      <c r="I516" t="str">
        <f t="shared" si="182"/>
        <v>150.011049208913i</v>
      </c>
      <c r="J516" t="str">
        <f t="shared" si="176"/>
        <v>-4.57362103065706+31.9881161156298i</v>
      </c>
      <c r="K516" t="str">
        <f t="shared" si="183"/>
        <v>4.59563857374758-0.657078683665299i</v>
      </c>
      <c r="L516" t="str">
        <f t="shared" si="184"/>
        <v>0.8164102215773-0.117542338833802i</v>
      </c>
      <c r="M516" t="str">
        <f t="shared" si="185"/>
        <v>5.41204879532488-0.774621022499101i</v>
      </c>
      <c r="N516" t="str">
        <f t="shared" si="186"/>
        <v>-0.488334005937593i</v>
      </c>
      <c r="O516" t="str">
        <f t="shared" si="187"/>
        <v>0.883115693709613-0.469155274428188i</v>
      </c>
      <c r="P516" t="str">
        <f t="shared" si="188"/>
        <v>0.116884306290387+0.469155274428188i</v>
      </c>
      <c r="Q516" t="str">
        <f t="shared" si="189"/>
        <v>-0.116884306290387+0.019178731509405i</v>
      </c>
      <c r="R516" t="str">
        <f t="shared" si="190"/>
        <v>-0.332445916181003-4.06839190382508i</v>
      </c>
      <c r="S516" t="str">
        <f t="shared" si="191"/>
        <v>0.053589465672164i</v>
      </c>
      <c r="T516" t="str">
        <f t="shared" si="192"/>
        <v>0.218022948270944-0.017815599013033i</v>
      </c>
      <c r="U516" t="e">
        <f t="shared" si="193"/>
        <v>#DIV/0!</v>
      </c>
      <c r="V516" t="str">
        <f t="shared" si="194"/>
        <v>0.0000833333333333333-0.00694393294467258i</v>
      </c>
      <c r="W516" t="e">
        <f t="shared" si="195"/>
        <v>#DIV/0!</v>
      </c>
      <c r="X516" t="e">
        <f t="shared" si="196"/>
        <v>#DIV/0!</v>
      </c>
      <c r="Y516" t="str">
        <f t="shared" si="197"/>
        <v>0.00096+0.163212021539297i</v>
      </c>
      <c r="Z516" t="e">
        <f t="shared" si="198"/>
        <v>#DIV/0!</v>
      </c>
      <c r="AA516" t="e">
        <f t="shared" si="199"/>
        <v>#DIV/0!</v>
      </c>
      <c r="AB516" t="str">
        <f t="shared" si="200"/>
        <v>0.124411547200907-0.0101662061498587i</v>
      </c>
      <c r="AC516" t="str">
        <f t="shared" si="201"/>
        <v>1.66544640715043-0.151391803649829i</v>
      </c>
      <c r="AD516" t="str">
        <f t="shared" si="202"/>
        <v>0.0746397464156787+0.000680682175727534i</v>
      </c>
      <c r="AE516" t="e">
        <f t="shared" si="203"/>
        <v>#DIV/0!</v>
      </c>
      <c r="AF516" t="str">
        <f t="shared" si="204"/>
        <v>-3.28487938403255-3.02593593116624i</v>
      </c>
      <c r="AG516" t="e">
        <f t="shared" si="205"/>
        <v>#DIV/0!</v>
      </c>
      <c r="AH516" t="e">
        <f t="shared" si="206"/>
        <v>#DIV/0!</v>
      </c>
      <c r="AI516" t="e">
        <f t="shared" si="207"/>
        <v>#DIV/0!</v>
      </c>
      <c r="AJ516" t="e">
        <f t="shared" si="208"/>
        <v>#DIV/0!</v>
      </c>
      <c r="AK516"/>
      <c r="AL516"/>
      <c r="AM516"/>
      <c r="AN516"/>
    </row>
    <row r="517" spans="1:40" x14ac:dyDescent="0.3">
      <c r="A517"/>
      <c r="B517">
        <f t="shared" si="209"/>
        <v>38300</v>
      </c>
      <c r="C517" s="186" t="str">
        <f t="shared" si="177"/>
        <v>-0.0101899237121412+0.0241959049068982i</v>
      </c>
      <c r="D517" s="158" t="str">
        <f t="shared" si="178"/>
        <v>-2.33301033747935-0.761964639553568i</v>
      </c>
      <c r="E517" t="str">
        <f t="shared" si="179"/>
        <v>18898.1308897683-12142.518010281i</v>
      </c>
      <c r="F517" t="str">
        <f t="shared" si="180"/>
        <v>0.294115772480818+0.123582597022581i</v>
      </c>
      <c r="G517" t="str">
        <f t="shared" ref="G517:G580" si="210">IF($C$11=$C$7,$C$24,F517)</f>
        <v>0.294115772480818+0.123582597022581i</v>
      </c>
      <c r="H517" t="str">
        <f t="shared" si="181"/>
        <v>0.955518532152216+2.27130123182328i</v>
      </c>
      <c r="I517" t="str">
        <f t="shared" si="182"/>
        <v>150.403748290611i</v>
      </c>
      <c r="J517" t="str">
        <f t="shared" ref="J517:J580" si="211">IMSUM(COMPLEX(0,2*PI()*B517*$C$113*$C$112),COMPLEX(0,2*PI()*B517*$C$113*$C$111),COMPLEX(0,2*PI()*B517*$C$28*10^-12*$C$111),COMPLEX(-1*2*PI()*B517*2*PI()*B517*$C$113*$C$112*$C$28*10^-12*$C$111,0),COMPLEX(1,0))</f>
        <v>-4.60284048796671+32.0718546394927i</v>
      </c>
      <c r="K517" t="str">
        <f t="shared" si="183"/>
        <v>4.59494484589482-0.659450425128054i</v>
      </c>
      <c r="L517" t="str">
        <f t="shared" si="184"/>
        <v>0.816323313853043-0.117837496030997i</v>
      </c>
      <c r="M517" t="str">
        <f t="shared" si="185"/>
        <v>5.41126815974786-0.777287921159051i</v>
      </c>
      <c r="N517" t="str">
        <f t="shared" si="186"/>
        <v>-0.489612367209681i</v>
      </c>
      <c r="O517" t="str">
        <f t="shared" si="187"/>
        <v>0.882515222342476-0.470283831673821i</v>
      </c>
      <c r="P517" t="str">
        <f t="shared" si="188"/>
        <v>0.117484777657524+0.470283831673821i</v>
      </c>
      <c r="Q517" t="str">
        <f t="shared" si="189"/>
        <v>-0.117484777657524+0.01932853553586i</v>
      </c>
      <c r="R517" t="str">
        <f t="shared" si="190"/>
        <v>-0.332441241748943-4.05762723931938i</v>
      </c>
      <c r="S517" t="str">
        <f t="shared" si="191"/>
        <v>0.0537297522315151i</v>
      </c>
      <c r="T517" t="str">
        <f t="shared" si="192"/>
        <v>0.218015306216477-0.0178619855507079i</v>
      </c>
      <c r="U517" t="e">
        <f t="shared" si="193"/>
        <v>#DIV/0!</v>
      </c>
      <c r="V517" t="str">
        <f t="shared" si="194"/>
        <v>0.0000833333333333333-0.00692580257144888i</v>
      </c>
      <c r="W517" t="e">
        <f t="shared" si="195"/>
        <v>#DIV/0!</v>
      </c>
      <c r="X517" t="e">
        <f t="shared" si="196"/>
        <v>#DIV/0!</v>
      </c>
      <c r="Y517" t="str">
        <f t="shared" si="197"/>
        <v>0.00096+0.163639278140185i</v>
      </c>
      <c r="Z517" t="e">
        <f t="shared" si="198"/>
        <v>#DIV/0!</v>
      </c>
      <c r="AA517" t="e">
        <f t="shared" si="199"/>
        <v>#DIV/0!</v>
      </c>
      <c r="AB517" t="str">
        <f t="shared" si="200"/>
        <v>0.124407186376381-0.0101926759364898i</v>
      </c>
      <c r="AC517" t="str">
        <f t="shared" si="201"/>
        <v>1.66527800259261-0.151855506033499i</v>
      </c>
      <c r="AD517" t="str">
        <f t="shared" si="202"/>
        <v>0.0746439988697484+0.000686027367479283i</v>
      </c>
      <c r="AE517" t="e">
        <f t="shared" si="203"/>
        <v>#DIV/0!</v>
      </c>
      <c r="AF517" t="str">
        <f t="shared" si="204"/>
        <v>-3.28852886963157-3.03326587137685i</v>
      </c>
      <c r="AG517" t="e">
        <f t="shared" si="205"/>
        <v>#DIV/0!</v>
      </c>
      <c r="AH517" t="e">
        <f t="shared" si="206"/>
        <v>#DIV/0!</v>
      </c>
      <c r="AI517" t="e">
        <f t="shared" si="207"/>
        <v>#DIV/0!</v>
      </c>
      <c r="AJ517" t="e">
        <f t="shared" si="208"/>
        <v>#DIV/0!</v>
      </c>
      <c r="AK517"/>
      <c r="AL517"/>
      <c r="AM517"/>
      <c r="AN517"/>
    </row>
    <row r="518" spans="1:40" x14ac:dyDescent="0.3">
      <c r="A518"/>
      <c r="B518">
        <f t="shared" si="209"/>
        <v>38400</v>
      </c>
      <c r="C518" s="186" t="str">
        <f t="shared" ref="C518:C581" si="212">IMPRODUCT(COMPLEX(-1,0),IMDIV(IMPRODUCT(G518,COMPLEX($C$100+$C$101,0)),COMPLEX($C$100,2*PI()*B518*$C$103*$C$102*(2*$C$100+$C$101))))</f>
        <v>-0.0101882472524247+0.0241419043378537i</v>
      </c>
      <c r="D518" s="158" t="str">
        <f t="shared" ref="D518:D581" si="213">IMPRODUCT(COMPLEX($C$106,0),IMSUB(C518,G518))</f>
        <v>-2.33383889198237-0.764704753076805i</v>
      </c>
      <c r="E518" t="str">
        <f t="shared" ref="E518:E581" si="214">IMDIV(COMPLEX($C$20*10^3,0),COMPLEX(1,2*PI()*B518*$C$20*1000*$C$29*10^-12))</f>
        <v>18869.3011295731-12155.6495112805i</v>
      </c>
      <c r="F518" t="str">
        <f t="shared" ref="F518:F581" si="215">IMDIV(COMPLEX($C$22*1000,0),IMSUM(COMPLEX($C$22*1000,0),E518))</f>
        <v>0.294225521267015+0.123886002565263i</v>
      </c>
      <c r="G518" t="str">
        <f t="shared" si="210"/>
        <v>0.294225521267015+0.123886002565263i</v>
      </c>
      <c r="H518" t="str">
        <f t="shared" ref="H518:H581" si="216">IMPRODUCT(COMPLEX($C$108,0),IMPRODUCT(COMPLEX(-1,0),D518),IMDIV(COMPLEX(0,2*PI()*B518*$C$109*$C$110),COMPLEX(1,2*PI()*B518*$C$109*$C$110)))</f>
        <v>0.958342736811313+2.27588195052025i</v>
      </c>
      <c r="I518" t="str">
        <f t="shared" ref="I518:I581" si="217">COMPLEX(0,2*PI()*B518*$C$113*$C$112*$C$114)</f>
        <v>150.79644737231i</v>
      </c>
      <c r="J518" t="str">
        <f t="shared" si="211"/>
        <v>-4.63213633601441+32.1555931633556i</v>
      </c>
      <c r="K518" t="str">
        <f t="shared" ref="K518:K581" si="218">IMDIV(I518,J518)</f>
        <v>4.59424927565369-0.661819201976821i</v>
      </c>
      <c r="L518" t="str">
        <f t="shared" ref="L518:L581" si="219">IMDIV(COMPLEX($C$117,0),COMPLEX(1,2*PI()*B518*$C$115*$C$116))</f>
        <v>0.816236197492527-0.118132557522102i</v>
      </c>
      <c r="M518" t="str">
        <f t="shared" ref="M518:M581" si="220">IMSUM(K518,L518)</f>
        <v>5.41048547314622-0.779951759498923i</v>
      </c>
      <c r="N518" t="str">
        <f t="shared" ref="N518:N581" si="221">COMPLEX(0,-2*PI()*B518*$C$43)</f>
        <v>-0.490890728481769i</v>
      </c>
      <c r="O518" t="str">
        <f t="shared" ref="O518:O581" si="222">IMEXP(N518)</f>
        <v>0.881913308762503-0.471411620378173i</v>
      </c>
      <c r="P518" t="str">
        <f t="shared" ref="P518:P581" si="223">IMSUB(COMPLEX(1,0),O518)</f>
        <v>0.118086691237497+0.471411620378173i</v>
      </c>
      <c r="Q518" t="str">
        <f t="shared" ref="Q518:Q581" si="224">IMSUM(COMPLEX(0,2*PI()*B518*$C$43),O518,COMPLEX(-1,0))</f>
        <v>-0.118086691237497+0.019479108103596i</v>
      </c>
      <c r="R518" t="str">
        <f t="shared" ref="R518:R581" si="225">IMDIV(P518,Q518)</f>
        <v>-0.332436554862911-4.04691826792575i</v>
      </c>
      <c r="S518" t="str">
        <f t="shared" ref="S518:S581" si="226">IMDIV(COMPLEX(0,2*PI()*B518*$C$123),COMPLEX($C$124,0))</f>
        <v>0.0538700387908663i</v>
      </c>
      <c r="T518" t="str">
        <f t="shared" ref="T518:T581" si="227">IMPRODUCT(R518,S518)</f>
        <v>0.218007644076626-0.017908370105967i</v>
      </c>
      <c r="U518" t="e">
        <f t="shared" ref="U518:U581" si="228">IMDIV(COMPLEX(1,2*PI()*B518*$C$16*10^-3*$C$15*10^-6),COMPLEX(0,2*PI()*B518*$C$15*10^-6))</f>
        <v>#DIV/0!</v>
      </c>
      <c r="V518" t="str">
        <f t="shared" ref="V518:V581" si="229">IMSUM(COMPLEX($C$18*10^-3,0),IMDIV(COMPLEX(1,0),COMPLEX(0,2*PI()*B518*($C$17*1*10^-6))))</f>
        <v>0.0000833333333333333-0.00690776662725239i</v>
      </c>
      <c r="W518" t="e">
        <f t="shared" ref="W518:W581" si="230">IMDIV(IMPRODUCT(U518,V518),IMSUM(U518,V518))</f>
        <v>#DIV/0!</v>
      </c>
      <c r="X518" t="e">
        <f t="shared" ref="X518:X581" si="231">IMDIV(IMPRODUCT(COMPLEX($C$19,0),W518),IMSUM(COMPLEX($C$19,0),W518))</f>
        <v>#DIV/0!</v>
      </c>
      <c r="Y518" t="str">
        <f t="shared" ref="Y518:Y581" si="232">COMPLEX($C$13*10^-3,2*PI()*B518*$C$12*0.000001)</f>
        <v>0.00096+0.164066534741073i</v>
      </c>
      <c r="Z518" t="e">
        <f t="shared" ref="Z518:Z581" si="233">IMPRODUCT(COMPLEX($C$6,0),IMDIV(X518,IMSUM(X518,Y518)))</f>
        <v>#DIV/0!</v>
      </c>
      <c r="AA518" t="e">
        <f t="shared" ref="AA518:AA581" si="234">IMDIV(COMPLEX($C$6,0),IMSUM(X518,Y518))</f>
        <v>#DIV/0!</v>
      </c>
      <c r="AB518" t="str">
        <f t="shared" ref="AB518:AB581" si="235">IMPRODUCT(COMPLEX($C$119,0),T518)</f>
        <v>0.12440281409043-0.010219144591885i</v>
      </c>
      <c r="AC518" t="str">
        <f t="shared" ref="AC518:AC581" si="236">IMSUM(COMPLEX(1,0),IMPRODUCT(AB518,M518))</f>
        <v>1.66510917864977-0.152318727098823i</v>
      </c>
      <c r="AD518" t="str">
        <f t="shared" ref="AD518:AD581" si="237">IMDIV(AB518,AC518)</f>
        <v>0.0746482628089805+0.000691356335114794i</v>
      </c>
      <c r="AE518" t="e">
        <f t="shared" ref="AE518:AE581" si="238">IMPRODUCT(AD518,AA518,X518)</f>
        <v>#DIV/0!</v>
      </c>
      <c r="AF518" t="str">
        <f t="shared" ref="AF518:AF581" si="239">IMSUB(D518,H518)</f>
        <v>-3.29218162879368-3.04058670359706i</v>
      </c>
      <c r="AG518" t="e">
        <f t="shared" ref="AG518:AG581" si="240">IMSUM(COMPLEX(1,0),IMPRODUCT(AD518,AA518,COMPLEX($C$127,0)))</f>
        <v>#DIV/0!</v>
      </c>
      <c r="AH518" t="e">
        <f t="shared" ref="AH518:AH581" si="241">IMDIV(IMPRODUCT(AE518,AF518),AG518)</f>
        <v>#DIV/0!</v>
      </c>
      <c r="AI518" t="e">
        <f t="shared" ref="AI518:AI581" si="242">20*LOG10(IMABS(AH518))</f>
        <v>#DIV/0!</v>
      </c>
      <c r="AJ518" t="e">
        <f t="shared" ref="AJ518:AJ581" si="243">IMARGUMENT(AH518)*180/PI()</f>
        <v>#DIV/0!</v>
      </c>
      <c r="AK518"/>
      <c r="AL518"/>
      <c r="AM518"/>
      <c r="AN518"/>
    </row>
    <row r="519" spans="1:40" x14ac:dyDescent="0.3">
      <c r="A519"/>
      <c r="B519">
        <f t="shared" si="209"/>
        <v>38500</v>
      </c>
      <c r="C519" s="186" t="str">
        <f t="shared" si="212"/>
        <v>-0.0101865679018629+0.024088204917742i</v>
      </c>
      <c r="D519" s="158" t="str">
        <f t="shared" si="213"/>
        <v>-2.33466935572169-0.767441448647147i</v>
      </c>
      <c r="E519" t="str">
        <f t="shared" si="214"/>
        <v>18840.4843650977-12168.6926757404i</v>
      </c>
      <c r="F519" t="str">
        <f t="shared" si="215"/>
        <v>0.294335521974879+0.124189263436935i</v>
      </c>
      <c r="G519" t="str">
        <f t="shared" si="210"/>
        <v>0.294335521974879+0.124189263436935i</v>
      </c>
      <c r="H519" t="str">
        <f t="shared" si="216"/>
        <v>0.96116829410582+2.28045701166405i</v>
      </c>
      <c r="I519" t="str">
        <f t="shared" si="217"/>
        <v>151.189146454009i</v>
      </c>
      <c r="J519" t="str">
        <f t="shared" si="211"/>
        <v>-4.66150857480019+32.2393316872186i</v>
      </c>
      <c r="K519" t="str">
        <f t="shared" si="218"/>
        <v>4.59355186664905-0.664185027869643i</v>
      </c>
      <c r="L519" t="str">
        <f t="shared" si="219"/>
        <v>0.81614887263526-0.118427523091457i</v>
      </c>
      <c r="M519" t="str">
        <f t="shared" si="220"/>
        <v>5.40970073928431-0.7826125509611i</v>
      </c>
      <c r="N519" t="str">
        <f t="shared" si="221"/>
        <v>-0.492169089753857i</v>
      </c>
      <c r="O519" t="str">
        <f t="shared" si="222"/>
        <v>0.881309953953345-0.472538638698205i</v>
      </c>
      <c r="P519" t="str">
        <f t="shared" si="223"/>
        <v>0.118690046046655+0.472538638698205i</v>
      </c>
      <c r="Q519" t="str">
        <f t="shared" si="224"/>
        <v>-0.118690046046655+0.019630451055652i</v>
      </c>
      <c r="R519" t="str">
        <f t="shared" si="225"/>
        <v>-0.332431855521123-4.0362645556565i</v>
      </c>
      <c r="S519" t="str">
        <f t="shared" si="226"/>
        <v>0.0540103253502175i</v>
      </c>
      <c r="T519" t="str">
        <f t="shared" si="227"/>
        <v>0.217999961850559-0.0179547526734723i</v>
      </c>
      <c r="U519" t="e">
        <f t="shared" si="228"/>
        <v>#DIV/0!</v>
      </c>
      <c r="V519" t="str">
        <f t="shared" si="229"/>
        <v>0.0000833333333333333-0.00688982437627255i</v>
      </c>
      <c r="W519" t="e">
        <f t="shared" si="230"/>
        <v>#DIV/0!</v>
      </c>
      <c r="X519" t="e">
        <f t="shared" si="231"/>
        <v>#DIV/0!</v>
      </c>
      <c r="Y519" t="str">
        <f t="shared" si="232"/>
        <v>0.00096+0.164493791341962i</v>
      </c>
      <c r="Z519" t="e">
        <f t="shared" si="233"/>
        <v>#DIV/0!</v>
      </c>
      <c r="AA519" t="e">
        <f t="shared" si="234"/>
        <v>#DIV/0!</v>
      </c>
      <c r="AB519" t="str">
        <f t="shared" si="235"/>
        <v>0.124398430342579-0.010245612112998i</v>
      </c>
      <c r="AC519" t="str">
        <f t="shared" si="236"/>
        <v>1.66493993595815-0.152781468328068i</v>
      </c>
      <c r="AD519" t="str">
        <f t="shared" si="237"/>
        <v>0.0746525382222157+0.000696669150615226i</v>
      </c>
      <c r="AE519" t="e">
        <f t="shared" si="238"/>
        <v>#DIV/0!</v>
      </c>
      <c r="AF519" t="str">
        <f t="shared" si="239"/>
        <v>-3.29583764982751-3.0478984603112i</v>
      </c>
      <c r="AG519" t="e">
        <f t="shared" si="240"/>
        <v>#DIV/0!</v>
      </c>
      <c r="AH519" t="e">
        <f t="shared" si="241"/>
        <v>#DIV/0!</v>
      </c>
      <c r="AI519" t="e">
        <f t="shared" si="242"/>
        <v>#DIV/0!</v>
      </c>
      <c r="AJ519" t="e">
        <f t="shared" si="243"/>
        <v>#DIV/0!</v>
      </c>
      <c r="AK519"/>
      <c r="AL519"/>
      <c r="AM519"/>
      <c r="AN519"/>
    </row>
    <row r="520" spans="1:40" x14ac:dyDescent="0.3">
      <c r="A520"/>
      <c r="B520">
        <f t="shared" si="209"/>
        <v>38600</v>
      </c>
      <c r="C520" s="186" t="str">
        <f t="shared" si="212"/>
        <v>-0.0101848856564288+0.0240348042854925i</v>
      </c>
      <c r="D520" s="158" t="str">
        <f t="shared" si="213"/>
        <v>-2.33550172673811-0.770174742057774i</v>
      </c>
      <c r="E520" t="str">
        <f t="shared" si="214"/>
        <v>18811.6808797358-12181.6477525796i</v>
      </c>
      <c r="F520" t="str">
        <f t="shared" si="215"/>
        <v>0.29444577435289+0.124492379336506i</v>
      </c>
      <c r="G520" t="str">
        <f t="shared" si="210"/>
        <v>0.29444577435289+0.124492379336506i</v>
      </c>
      <c r="H520" t="str">
        <f t="shared" si="216"/>
        <v>0.963995194428862+2.28502643170639i</v>
      </c>
      <c r="I520" t="str">
        <f t="shared" si="217"/>
        <v>151.581845535708i</v>
      </c>
      <c r="J520" t="str">
        <f t="shared" si="211"/>
        <v>-4.69095720432403+32.3230702110814i</v>
      </c>
      <c r="K520" t="str">
        <f t="shared" si="218"/>
        <v>4.59285262248342-0.666547916306875i</v>
      </c>
      <c r="L520" t="str">
        <f t="shared" si="219"/>
        <v>0.816061339421036-0.118722392523655i</v>
      </c>
      <c r="M520" t="str">
        <f t="shared" si="220"/>
        <v>5.40891396190446-0.78527030883053i</v>
      </c>
      <c r="N520" t="str">
        <f t="shared" si="221"/>
        <v>-0.493447451025945i</v>
      </c>
      <c r="O520" t="str">
        <f t="shared" si="222"/>
        <v>0.88070515890101-0.473664884792135i</v>
      </c>
      <c r="P520" t="str">
        <f t="shared" si="223"/>
        <v>0.11929484109899+0.473664884792135i</v>
      </c>
      <c r="Q520" t="str">
        <f t="shared" si="224"/>
        <v>-0.11929484109899+0.01978256623381i</v>
      </c>
      <c r="R520" t="str">
        <f t="shared" si="225"/>
        <v>-0.332427143721708-4.02566567302123i</v>
      </c>
      <c r="S520" t="str">
        <f t="shared" si="226"/>
        <v>0.0541506119095687i</v>
      </c>
      <c r="T520" t="str">
        <f t="shared" si="227"/>
        <v>0.217992259537445-0.0180011332478806i</v>
      </c>
      <c r="U520" t="e">
        <f t="shared" si="228"/>
        <v>#DIV/0!</v>
      </c>
      <c r="V520" t="str">
        <f t="shared" si="229"/>
        <v>0.0000833333333333333-0.00687197509032364i</v>
      </c>
      <c r="W520" t="e">
        <f t="shared" si="230"/>
        <v>#DIV/0!</v>
      </c>
      <c r="X520" t="e">
        <f t="shared" si="231"/>
        <v>#DIV/0!</v>
      </c>
      <c r="Y520" t="str">
        <f t="shared" si="232"/>
        <v>0.00096+0.16492104794285i</v>
      </c>
      <c r="Z520" t="e">
        <f t="shared" si="233"/>
        <v>#DIV/0!</v>
      </c>
      <c r="AA520" t="e">
        <f t="shared" si="234"/>
        <v>#DIV/0!</v>
      </c>
      <c r="AB520" t="str">
        <f t="shared" si="235"/>
        <v>0.124394035132354-0.0102720784967799i</v>
      </c>
      <c r="AC520" t="str">
        <f t="shared" si="236"/>
        <v>1.66477027515153-0.153243731184071i</v>
      </c>
      <c r="AD520" t="str">
        <f t="shared" si="237"/>
        <v>0.0746568250983744+0.000701965885079984i</v>
      </c>
      <c r="AE520" t="e">
        <f t="shared" si="238"/>
        <v>#DIV/0!</v>
      </c>
      <c r="AF520" t="str">
        <f t="shared" si="239"/>
        <v>-3.29949692116697-3.05520117376416i</v>
      </c>
      <c r="AG520" t="e">
        <f t="shared" si="240"/>
        <v>#DIV/0!</v>
      </c>
      <c r="AH520" t="e">
        <f t="shared" si="241"/>
        <v>#DIV/0!</v>
      </c>
      <c r="AI520" t="e">
        <f t="shared" si="242"/>
        <v>#DIV/0!</v>
      </c>
      <c r="AJ520" t="e">
        <f t="shared" si="243"/>
        <v>#DIV/0!</v>
      </c>
      <c r="AK520"/>
      <c r="AL520"/>
      <c r="AM520"/>
      <c r="AN520"/>
    </row>
    <row r="521" spans="1:40" x14ac:dyDescent="0.3">
      <c r="A521"/>
      <c r="B521">
        <f t="shared" si="209"/>
        <v>38700</v>
      </c>
      <c r="C521" s="186" t="str">
        <f t="shared" si="212"/>
        <v>-0.0101832005122014+0.0239817001044018i</v>
      </c>
      <c r="D521" s="158" t="str">
        <f t="shared" si="213"/>
        <v>-2.33633600306977-0.7729046489192i</v>
      </c>
      <c r="E521" t="str">
        <f t="shared" si="214"/>
        <v>18782.8909548371-12194.5149912921i</v>
      </c>
      <c r="F521" t="str">
        <f t="shared" si="215"/>
        <v>0.294556278149073+0.124795349963428i</v>
      </c>
      <c r="G521" t="str">
        <f t="shared" si="210"/>
        <v>0.294556278149073+0.124795349963428i</v>
      </c>
      <c r="H521" t="str">
        <f t="shared" si="216"/>
        <v>0.966823428300428+2.28959022704408i</v>
      </c>
      <c r="I521" t="str">
        <f t="shared" si="217"/>
        <v>151.974544617406i</v>
      </c>
      <c r="J521" t="str">
        <f t="shared" si="211"/>
        <v>-4.72048222458593+32.4068087349443i</v>
      </c>
      <c r="K521" t="str">
        <f t="shared" si="218"/>
        <v>4.59215154673721-0.668907880633222i</v>
      </c>
      <c r="L521" t="str">
        <f t="shared" si="219"/>
        <v>0.815973597989941-0.11901716560354i</v>
      </c>
      <c r="M521" t="str">
        <f t="shared" si="220"/>
        <v>5.40812514472715-0.787925046236762i</v>
      </c>
      <c r="N521" t="str">
        <f t="shared" si="221"/>
        <v>-0.494725812298033i</v>
      </c>
      <c r="O521" t="str">
        <f t="shared" si="222"/>
        <v>0.880098924593858-0.474790356819444i</v>
      </c>
      <c r="P521" t="str">
        <f t="shared" si="223"/>
        <v>0.119901075406142+0.474790356819444i</v>
      </c>
      <c r="Q521" t="str">
        <f t="shared" si="224"/>
        <v>-0.119901075406142+0.019935455478589i</v>
      </c>
      <c r="R521" t="str">
        <f t="shared" si="225"/>
        <v>-0.332422419462841-4.01512119496861i</v>
      </c>
      <c r="S521" t="str">
        <f t="shared" si="226"/>
        <v>0.05429089846892i</v>
      </c>
      <c r="T521" t="str">
        <f t="shared" si="227"/>
        <v>0.21798453713645-0.0180475118238498i</v>
      </c>
      <c r="U521" t="e">
        <f t="shared" si="228"/>
        <v>#DIV/0!</v>
      </c>
      <c r="V521" t="str">
        <f t="shared" si="229"/>
        <v>0.0000833333333333333-0.00685421804874657i</v>
      </c>
      <c r="W521" t="e">
        <f t="shared" si="230"/>
        <v>#DIV/0!</v>
      </c>
      <c r="X521" t="e">
        <f t="shared" si="231"/>
        <v>#DIV/0!</v>
      </c>
      <c r="Y521" t="str">
        <f t="shared" si="232"/>
        <v>0.00096+0.165348304543738i</v>
      </c>
      <c r="Z521" t="e">
        <f t="shared" si="233"/>
        <v>#DIV/0!</v>
      </c>
      <c r="AA521" t="e">
        <f t="shared" si="234"/>
        <v>#DIV/0!</v>
      </c>
      <c r="AB521" t="str">
        <f t="shared" si="235"/>
        <v>0.124389628459279-0.0102985437401823i</v>
      </c>
      <c r="AC521" t="str">
        <f t="shared" si="236"/>
        <v>1.66460019686124-0.153705517110503i</v>
      </c>
      <c r="AD521" t="str">
        <f t="shared" si="237"/>
        <v>0.0746611234264551+0.000707246608736411i</v>
      </c>
      <c r="AE521" t="e">
        <f t="shared" si="238"/>
        <v>#DIV/0!</v>
      </c>
      <c r="AF521" t="str">
        <f t="shared" si="239"/>
        <v>-3.3031594313702-3.06249487596328i</v>
      </c>
      <c r="AG521" t="e">
        <f t="shared" si="240"/>
        <v>#DIV/0!</v>
      </c>
      <c r="AH521" t="e">
        <f t="shared" si="241"/>
        <v>#DIV/0!</v>
      </c>
      <c r="AI521" t="e">
        <f t="shared" si="242"/>
        <v>#DIV/0!</v>
      </c>
      <c r="AJ521" t="e">
        <f t="shared" si="243"/>
        <v>#DIV/0!</v>
      </c>
      <c r="AK521"/>
      <c r="AL521"/>
      <c r="AM521"/>
      <c r="AN521"/>
    </row>
    <row r="522" spans="1:40" x14ac:dyDescent="0.3">
      <c r="A522"/>
      <c r="B522">
        <f t="shared" si="209"/>
        <v>38800</v>
      </c>
      <c r="C522" s="186" t="str">
        <f t="shared" si="212"/>
        <v>-0.0101815124653623+0.0239288900618187i</v>
      </c>
      <c r="D522" s="158" t="str">
        <f t="shared" si="213"/>
        <v>-2.33717218275209-0.775631184661663i</v>
      </c>
      <c r="E522" t="str">
        <f t="shared" si="214"/>
        <v>18754.1148697126-12207.2946419324i</v>
      </c>
      <c r="F522" t="str">
        <f t="shared" si="215"/>
        <v>0.294667033110998+0.125098175017688i</v>
      </c>
      <c r="G522" t="str">
        <f t="shared" si="210"/>
        <v>0.294667033110998+0.125098175017688i</v>
      </c>
      <c r="H522" t="str">
        <f t="shared" si="216"/>
        <v>0.969652986366245+2.29414841401848i</v>
      </c>
      <c r="I522" t="str">
        <f t="shared" si="217"/>
        <v>152.367243699105i</v>
      </c>
      <c r="J522" t="str">
        <f t="shared" si="211"/>
        <v>-4.7500836355859+32.4905472588072i</v>
      </c>
      <c r="K522" t="str">
        <f t="shared" si="218"/>
        <v>4.59144864296928-0.671264934039839i</v>
      </c>
      <c r="L522" t="str">
        <f t="shared" si="219"/>
        <v>0.815885648482345-0.119311842116211i</v>
      </c>
      <c r="M522" t="str">
        <f t="shared" si="220"/>
        <v>5.40733429145163-0.79057677615605i</v>
      </c>
      <c r="N522" t="str">
        <f t="shared" si="221"/>
        <v>-0.496004173570121i</v>
      </c>
      <c r="O522" t="str">
        <f t="shared" si="222"/>
        <v>0.879491252022602-0.475915052940876i</v>
      </c>
      <c r="P522" t="str">
        <f t="shared" si="223"/>
        <v>0.120508747977398+0.475915052940876i</v>
      </c>
      <c r="Q522" t="str">
        <f t="shared" si="224"/>
        <v>-0.120508747977398+0.020089120629245i</v>
      </c>
      <c r="R522" t="str">
        <f t="shared" si="225"/>
        <v>-0.332417682742617-4.00463070082928i</v>
      </c>
      <c r="S522" t="str">
        <f t="shared" si="226"/>
        <v>0.0544311850282711i</v>
      </c>
      <c r="T522" t="str">
        <f t="shared" si="227"/>
        <v>0.217976794646734-0.0180938883960325i</v>
      </c>
      <c r="U522" t="e">
        <f t="shared" si="228"/>
        <v>#DIV/0!</v>
      </c>
      <c r="V522" t="str">
        <f t="shared" si="229"/>
        <v>0.0000833333333333333-0.00683655253831165i</v>
      </c>
      <c r="W522" t="e">
        <f t="shared" si="230"/>
        <v>#DIV/0!</v>
      </c>
      <c r="X522" t="e">
        <f t="shared" si="231"/>
        <v>#DIV/0!</v>
      </c>
      <c r="Y522" t="str">
        <f t="shared" si="232"/>
        <v>0.00096+0.165775561144626i</v>
      </c>
      <c r="Z522" t="e">
        <f t="shared" si="233"/>
        <v>#DIV/0!</v>
      </c>
      <c r="AA522" t="e">
        <f t="shared" si="234"/>
        <v>#DIV/0!</v>
      </c>
      <c r="AB522" t="str">
        <f t="shared" si="235"/>
        <v>0.124385210322875-0.0103250078401538i</v>
      </c>
      <c r="AC522" t="str">
        <f t="shared" si="236"/>
        <v>1.66442970171625-0.154166827532121i</v>
      </c>
      <c r="AD522" t="str">
        <f t="shared" si="237"/>
        <v>0.0746654331955304+0.000712511390952587i</v>
      </c>
      <c r="AE522" t="e">
        <f t="shared" si="238"/>
        <v>#DIV/0!</v>
      </c>
      <c r="AF522" t="str">
        <f t="shared" si="239"/>
        <v>-3.30682516911834-3.06977959868014i</v>
      </c>
      <c r="AG522" t="e">
        <f t="shared" si="240"/>
        <v>#DIV/0!</v>
      </c>
      <c r="AH522" t="e">
        <f t="shared" si="241"/>
        <v>#DIV/0!</v>
      </c>
      <c r="AI522" t="e">
        <f t="shared" si="242"/>
        <v>#DIV/0!</v>
      </c>
      <c r="AJ522" t="e">
        <f t="shared" si="243"/>
        <v>#DIV/0!</v>
      </c>
      <c r="AK522"/>
      <c r="AL522"/>
      <c r="AM522"/>
      <c r="AN522"/>
    </row>
    <row r="523" spans="1:40" x14ac:dyDescent="0.3">
      <c r="A523"/>
      <c r="B523">
        <f t="shared" si="209"/>
        <v>38900</v>
      </c>
      <c r="C523" s="186" t="str">
        <f t="shared" si="212"/>
        <v>-0.0101798215121961+0.0238763718688361i</v>
      </c>
      <c r="D523" s="158" t="str">
        <f t="shared" si="213"/>
        <v>-2.33801026381787-0.778354364537529i</v>
      </c>
      <c r="E523" t="str">
        <f t="shared" si="214"/>
        <v>18725.3529016384-12219.9869551014i</v>
      </c>
      <c r="F523" t="str">
        <f t="shared" si="215"/>
        <v>0.294778038985787+0.125400854199818i</v>
      </c>
      <c r="G523" t="str">
        <f t="shared" si="210"/>
        <v>0.294778038985787+0.125400854199818i</v>
      </c>
      <c r="H523" t="str">
        <f t="shared" si="216"/>
        <v>0.972483859396667+2.29870100891515i</v>
      </c>
      <c r="I523" t="str">
        <f t="shared" si="217"/>
        <v>152.759942780804i</v>
      </c>
      <c r="J523" t="str">
        <f t="shared" si="211"/>
        <v>-4.77976143732393+32.5742857826701i</v>
      </c>
      <c r="K523" t="str">
        <f t="shared" si="218"/>
        <v>4.59074391471714-0.673619089566293i</v>
      </c>
      <c r="L523" t="str">
        <f t="shared" si="219"/>
        <v>0.815797491038906-0.119606421847021i</v>
      </c>
      <c r="M523" t="str">
        <f t="shared" si="220"/>
        <v>5.40654140575605-0.793225511413314i</v>
      </c>
      <c r="N523" t="str">
        <f t="shared" si="221"/>
        <v>-0.497282534842209i</v>
      </c>
      <c r="O523" t="str">
        <f t="shared" si="222"/>
        <v>0.878882142180304-0.477038971318445i</v>
      </c>
      <c r="P523" t="str">
        <f t="shared" si="223"/>
        <v>0.121117857819696+0.477038971318445i</v>
      </c>
      <c r="Q523" t="str">
        <f t="shared" si="224"/>
        <v>-0.121117857819696+0.020243563523764i</v>
      </c>
      <c r="R523" t="str">
        <f t="shared" si="225"/>
        <v>-0.332412933559207-3.99419377425945i</v>
      </c>
      <c r="S523" t="str">
        <f t="shared" si="226"/>
        <v>0.0545714715876224i</v>
      </c>
      <c r="T523" t="str">
        <f t="shared" si="227"/>
        <v>0.217969032067458-0.0181402629590845i</v>
      </c>
      <c r="U523" t="e">
        <f t="shared" si="228"/>
        <v>#DIV/0!</v>
      </c>
      <c r="V523" t="str">
        <f t="shared" si="229"/>
        <v>0.0000833333333333333-0.00681897785312317i</v>
      </c>
      <c r="W523" t="e">
        <f t="shared" si="230"/>
        <v>#DIV/0!</v>
      </c>
      <c r="X523" t="e">
        <f t="shared" si="231"/>
        <v>#DIV/0!</v>
      </c>
      <c r="Y523" t="str">
        <f t="shared" si="232"/>
        <v>0.00096+0.166202817745514i</v>
      </c>
      <c r="Z523" t="e">
        <f t="shared" si="233"/>
        <v>#DIV/0!</v>
      </c>
      <c r="AA523" t="e">
        <f t="shared" si="234"/>
        <v>#DIV/0!</v>
      </c>
      <c r="AB523" t="str">
        <f t="shared" si="235"/>
        <v>0.124380780722662-0.0103514707936448i</v>
      </c>
      <c r="AC523" t="str">
        <f t="shared" si="236"/>
        <v>1.66425879034317-0.154627663855036i</v>
      </c>
      <c r="AD523" t="str">
        <f t="shared" si="237"/>
        <v>0.0746697543947492+0.000717760300246496i</v>
      </c>
      <c r="AE523" t="e">
        <f t="shared" si="238"/>
        <v>#DIV/0!</v>
      </c>
      <c r="AF523" t="str">
        <f t="shared" si="239"/>
        <v>-3.31049412321454-3.07705537345268i</v>
      </c>
      <c r="AG523" t="e">
        <f t="shared" si="240"/>
        <v>#DIV/0!</v>
      </c>
      <c r="AH523" t="e">
        <f t="shared" si="241"/>
        <v>#DIV/0!</v>
      </c>
      <c r="AI523" t="e">
        <f t="shared" si="242"/>
        <v>#DIV/0!</v>
      </c>
      <c r="AJ523" t="e">
        <f t="shared" si="243"/>
        <v>#DIV/0!</v>
      </c>
      <c r="AK523"/>
      <c r="AL523"/>
      <c r="AM523"/>
      <c r="AN523"/>
    </row>
    <row r="524" spans="1:40" x14ac:dyDescent="0.3">
      <c r="A524"/>
      <c r="B524">
        <f t="shared" si="209"/>
        <v>39000</v>
      </c>
      <c r="C524" s="186" t="str">
        <f t="shared" si="212"/>
        <v>-0.0101781276490881+0.0238241432599865i</v>
      </c>
      <c r="D524" s="158" t="str">
        <f t="shared" si="213"/>
        <v>-2.33885024429716-0.781074203623636i</v>
      </c>
      <c r="E524" t="str">
        <f t="shared" si="214"/>
        <v>18696.6053258605-12232.5921819327i</v>
      </c>
      <c r="F524" t="str">
        <f t="shared" si="215"/>
        <v>0.294889295520107+0.125703387210896i</v>
      </c>
      <c r="G524" t="str">
        <f t="shared" si="210"/>
        <v>0.294889295520107+0.125703387210896i</v>
      </c>
      <c r="H524" t="str">
        <f t="shared" si="216"/>
        <v>0.975316038285499+2.30324802796323i</v>
      </c>
      <c r="I524" t="str">
        <f t="shared" si="217"/>
        <v>153.152641862502i</v>
      </c>
      <c r="J524" t="str">
        <f t="shared" si="211"/>
        <v>-4.80951562980003+32.6580243065331i</v>
      </c>
      <c r="K524" t="str">
        <f t="shared" si="218"/>
        <v>4.59003736549734-0.675970360102568i</v>
      </c>
      <c r="L524" t="str">
        <f t="shared" si="219"/>
        <v>0.815709125800568-0.119900904581575i</v>
      </c>
      <c r="M524" t="str">
        <f t="shared" si="220"/>
        <v>5.40574649129791-0.795871264684143i</v>
      </c>
      <c r="N524" t="str">
        <f t="shared" si="221"/>
        <v>-0.498560896114297i</v>
      </c>
      <c r="O524" t="str">
        <f t="shared" si="222"/>
        <v>0.878271596062376-0.478162110115435i</v>
      </c>
      <c r="P524" t="str">
        <f t="shared" si="223"/>
        <v>0.121728403937624+0.478162110115435i</v>
      </c>
      <c r="Q524" t="str">
        <f t="shared" si="224"/>
        <v>-0.121728403937624+0.020398785998862i</v>
      </c>
      <c r="R524" t="str">
        <f t="shared" si="225"/>
        <v>-0.332408171910732-3.98381000318553i</v>
      </c>
      <c r="S524" t="str">
        <f t="shared" si="226"/>
        <v>0.0547117581469737i</v>
      </c>
      <c r="T524" t="str">
        <f t="shared" si="227"/>
        <v>0.217961249397781-0.0181866355076576i</v>
      </c>
      <c r="U524" t="e">
        <f t="shared" si="228"/>
        <v>#DIV/0!</v>
      </c>
      <c r="V524" t="str">
        <f t="shared" si="229"/>
        <v>0.0000833333333333333-0.00680149329452546i</v>
      </c>
      <c r="W524" t="e">
        <f t="shared" si="230"/>
        <v>#DIV/0!</v>
      </c>
      <c r="X524" t="e">
        <f t="shared" si="231"/>
        <v>#DIV/0!</v>
      </c>
      <c r="Y524" t="str">
        <f t="shared" si="232"/>
        <v>0.00096+0.166630074346403i</v>
      </c>
      <c r="Z524" t="e">
        <f t="shared" si="233"/>
        <v>#DIV/0!</v>
      </c>
      <c r="AA524" t="e">
        <f t="shared" si="234"/>
        <v>#DIV/0!</v>
      </c>
      <c r="AB524" t="str">
        <f t="shared" si="235"/>
        <v>0.124376339658162-0.0103779325976035i</v>
      </c>
      <c r="AC524" t="str">
        <f t="shared" si="236"/>
        <v>1.66408746336632-0.155088027466947i</v>
      </c>
      <c r="AD524" t="str">
        <f t="shared" si="237"/>
        <v>0.0746740870133357+0.000722993404298638i</v>
      </c>
      <c r="AE524" t="e">
        <f t="shared" si="238"/>
        <v>#DIV/0!</v>
      </c>
      <c r="AF524" t="str">
        <f t="shared" si="239"/>
        <v>-3.31416628258266-3.08432223158687i</v>
      </c>
      <c r="AG524" t="e">
        <f t="shared" si="240"/>
        <v>#DIV/0!</v>
      </c>
      <c r="AH524" t="e">
        <f t="shared" si="241"/>
        <v>#DIV/0!</v>
      </c>
      <c r="AI524" t="e">
        <f t="shared" si="242"/>
        <v>#DIV/0!</v>
      </c>
      <c r="AJ524" t="e">
        <f t="shared" si="243"/>
        <v>#DIV/0!</v>
      </c>
      <c r="AK524"/>
      <c r="AL524"/>
      <c r="AM524"/>
      <c r="AN524"/>
    </row>
    <row r="525" spans="1:40" x14ac:dyDescent="0.3">
      <c r="A525"/>
      <c r="B525">
        <f t="shared" si="209"/>
        <v>39100</v>
      </c>
      <c r="C525" s="186" t="str">
        <f t="shared" si="212"/>
        <v>-0.0101764308725225+0.0237722019929417i</v>
      </c>
      <c r="D525" s="158" t="str">
        <f t="shared" si="213"/>
        <v>-2.33969212221736-0.783790716823554i</v>
      </c>
      <c r="E525" t="str">
        <f t="shared" si="214"/>
        <v>18667.8724155999-12245.1105740782i</v>
      </c>
      <c r="F525" t="str">
        <f t="shared" si="215"/>
        <v>0.295000802460176+0.126005773752536i</v>
      </c>
      <c r="G525" t="str">
        <f t="shared" si="210"/>
        <v>0.295000802460176+0.126005773752536i</v>
      </c>
      <c r="H525" t="str">
        <f t="shared" si="216"/>
        <v>0.978149514048937+2.30778948733507i</v>
      </c>
      <c r="I525" t="str">
        <f t="shared" si="217"/>
        <v>153.545340944201i</v>
      </c>
      <c r="J525" t="str">
        <f t="shared" si="211"/>
        <v>-4.83934621301419+32.7417628303959i</v>
      </c>
      <c r="K525" t="str">
        <f t="shared" si="218"/>
        <v>4.58932899880601-0.678318758391041i</v>
      </c>
      <c r="L525" t="str">
        <f t="shared" si="219"/>
        <v>0.81562055290856-0.120195290105734i</v>
      </c>
      <c r="M525" t="str">
        <f t="shared" si="220"/>
        <v>5.40494955171457-0.798514048496775i</v>
      </c>
      <c r="N525" t="str">
        <f t="shared" si="221"/>
        <v>-0.499839257386385i</v>
      </c>
      <c r="O525" t="str">
        <f t="shared" si="222"/>
        <v>0.877659614666578-0.479284467496406i</v>
      </c>
      <c r="P525" t="str">
        <f t="shared" si="223"/>
        <v>0.122340385333422+0.479284467496406i</v>
      </c>
      <c r="Q525" t="str">
        <f t="shared" si="224"/>
        <v>-0.122340385333422+0.020554789889979i</v>
      </c>
      <c r="R525" t="str">
        <f t="shared" si="225"/>
        <v>-0.332403397795361-3.97347897974949i</v>
      </c>
      <c r="S525" t="str">
        <f t="shared" si="226"/>
        <v>0.0548520447063248i</v>
      </c>
      <c r="T525" t="str">
        <f t="shared" si="227"/>
        <v>0.217953446636861-0.0182330060364054i</v>
      </c>
      <c r="U525" t="e">
        <f t="shared" si="228"/>
        <v>#DIV/0!</v>
      </c>
      <c r="V525" t="str">
        <f t="shared" si="229"/>
        <v>0.0000833333333333333-0.00678409817101004i</v>
      </c>
      <c r="W525" t="e">
        <f t="shared" si="230"/>
        <v>#DIV/0!</v>
      </c>
      <c r="X525" t="e">
        <f t="shared" si="231"/>
        <v>#DIV/0!</v>
      </c>
      <c r="Y525" t="str">
        <f t="shared" si="232"/>
        <v>0.00096+0.167057330947291i</v>
      </c>
      <c r="Z525" t="e">
        <f t="shared" si="233"/>
        <v>#DIV/0!</v>
      </c>
      <c r="AA525" t="e">
        <f t="shared" si="234"/>
        <v>#DIV/0!</v>
      </c>
      <c r="AB525" t="str">
        <f t="shared" si="235"/>
        <v>0.124371887128893-0.0104043932489789i</v>
      </c>
      <c r="AC525" t="str">
        <f t="shared" si="236"/>
        <v>1.66391572140781-0.155547919737407i</v>
      </c>
      <c r="AD525" t="str">
        <f t="shared" si="237"/>
        <v>0.074678431040583+0.000728210769961362i</v>
      </c>
      <c r="AE525" t="e">
        <f t="shared" si="238"/>
        <v>#DIV/0!</v>
      </c>
      <c r="AF525" t="str">
        <f t="shared" si="239"/>
        <v>-3.3178416362663-3.09158020415862i</v>
      </c>
      <c r="AG525" t="e">
        <f t="shared" si="240"/>
        <v>#DIV/0!</v>
      </c>
      <c r="AH525" t="e">
        <f t="shared" si="241"/>
        <v>#DIV/0!</v>
      </c>
      <c r="AI525" t="e">
        <f t="shared" si="242"/>
        <v>#DIV/0!</v>
      </c>
      <c r="AJ525" t="e">
        <f t="shared" si="243"/>
        <v>#DIV/0!</v>
      </c>
      <c r="AK525"/>
      <c r="AL525"/>
      <c r="AM525"/>
      <c r="AN525"/>
    </row>
    <row r="526" spans="1:40" x14ac:dyDescent="0.3">
      <c r="A526"/>
      <c r="B526">
        <f t="shared" si="209"/>
        <v>39200</v>
      </c>
      <c r="C526" s="186" t="str">
        <f t="shared" si="212"/>
        <v>-0.0101747311790815+0.0237205458482186i</v>
      </c>
      <c r="D526" s="158" t="str">
        <f t="shared" si="213"/>
        <v>-2.34053589560317-0.786503918869919i</v>
      </c>
      <c r="E526" t="str">
        <f t="shared" si="214"/>
        <v>18639.1544420567-12257.5423836947i</v>
      </c>
      <c r="F526" t="str">
        <f t="shared" si="215"/>
        <v>0.295112559551766+0.126308013526904i</v>
      </c>
      <c r="G526" t="str">
        <f t="shared" si="210"/>
        <v>0.295112559551766+0.126308013526904i</v>
      </c>
      <c r="H526" t="str">
        <f t="shared" si="216"/>
        <v>0.980984277824409+2.3123254031458i</v>
      </c>
      <c r="I526" t="str">
        <f t="shared" si="217"/>
        <v>153.9380400259i</v>
      </c>
      <c r="J526" t="str">
        <f t="shared" si="211"/>
        <v>-4.86925318696641+32.8255013542589i</v>
      </c>
      <c r="K526" t="str">
        <f t="shared" si="218"/>
        <v>4.58861881811892-0.680664297028344i</v>
      </c>
      <c r="L526" t="str">
        <f t="shared" si="219"/>
        <v>0.815531772504397-0.120489578205615i</v>
      </c>
      <c r="M526" t="str">
        <f t="shared" si="220"/>
        <v>5.40415059062332-0.801153875233959i</v>
      </c>
      <c r="N526" t="str">
        <f t="shared" si="221"/>
        <v>-0.501117618658473i</v>
      </c>
      <c r="O526" t="str">
        <f t="shared" si="222"/>
        <v>0.877046198993014-0.480406041627191i</v>
      </c>
      <c r="P526" t="str">
        <f t="shared" si="223"/>
        <v>0.122953801006986+0.480406041627191i</v>
      </c>
      <c r="Q526" t="str">
        <f t="shared" si="224"/>
        <v>-0.122953801006986+0.020711577031282i</v>
      </c>
      <c r="R526" t="str">
        <f t="shared" si="225"/>
        <v>-0.332398611211151-3.96320030025501i</v>
      </c>
      <c r="S526" t="str">
        <f t="shared" si="226"/>
        <v>0.054992331265676i</v>
      </c>
      <c r="T526" t="str">
        <f t="shared" si="227"/>
        <v>0.21794562378385-0.0182793745399743i</v>
      </c>
      <c r="U526" t="e">
        <f t="shared" si="228"/>
        <v>#DIV/0!</v>
      </c>
      <c r="V526" t="str">
        <f t="shared" si="229"/>
        <v>0.0000833333333333333-0.0067667917981248i</v>
      </c>
      <c r="W526" t="e">
        <f t="shared" si="230"/>
        <v>#DIV/0!</v>
      </c>
      <c r="X526" t="e">
        <f t="shared" si="231"/>
        <v>#DIV/0!</v>
      </c>
      <c r="Y526" t="str">
        <f t="shared" si="232"/>
        <v>0.00096+0.167484587548179i</v>
      </c>
      <c r="Z526" t="e">
        <f t="shared" si="233"/>
        <v>#DIV/0!</v>
      </c>
      <c r="AA526" t="e">
        <f t="shared" si="234"/>
        <v>#DIV/0!</v>
      </c>
      <c r="AB526" t="str">
        <f t="shared" si="235"/>
        <v>0.124367423134371-0.0104308527447161i</v>
      </c>
      <c r="AC526" t="str">
        <f t="shared" si="236"/>
        <v>1.66374356508749-0.156007342018025i</v>
      </c>
      <c r="AD526" t="str">
        <f t="shared" si="237"/>
        <v>0.0746827864658573+0.000733412463270963i</v>
      </c>
      <c r="AE526" t="e">
        <f t="shared" si="238"/>
        <v>#DIV/0!</v>
      </c>
      <c r="AF526" t="str">
        <f t="shared" si="239"/>
        <v>-3.32152017342758-3.09882932201572i</v>
      </c>
      <c r="AG526" t="e">
        <f t="shared" si="240"/>
        <v>#DIV/0!</v>
      </c>
      <c r="AH526" t="e">
        <f t="shared" si="241"/>
        <v>#DIV/0!</v>
      </c>
      <c r="AI526" t="e">
        <f t="shared" si="242"/>
        <v>#DIV/0!</v>
      </c>
      <c r="AJ526" t="e">
        <f t="shared" si="243"/>
        <v>#DIV/0!</v>
      </c>
      <c r="AK526"/>
      <c r="AL526"/>
      <c r="AM526"/>
      <c r="AN526"/>
    </row>
    <row r="527" spans="1:40" x14ac:dyDescent="0.3">
      <c r="A527"/>
      <c r="B527">
        <f t="shared" si="209"/>
        <v>39300</v>
      </c>
      <c r="C527" s="186" t="str">
        <f t="shared" si="212"/>
        <v>-0.010173028565444+0.0236691726288886i</v>
      </c>
      <c r="D527" s="158" t="str">
        <f t="shared" si="213"/>
        <v>-2.34138156247661-0.789213824326605i</v>
      </c>
      <c r="E527" t="str">
        <f t="shared" si="214"/>
        <v>18610.4516744155-12269.8878634297i</v>
      </c>
      <c r="F527" t="str">
        <f t="shared" si="215"/>
        <v>0.295224566540201+0.126610106236707i</v>
      </c>
      <c r="G527" t="str">
        <f t="shared" si="210"/>
        <v>0.295224566540201+0.126610106236707i</v>
      </c>
      <c r="H527" t="str">
        <f t="shared" si="216"/>
        <v>0.983820320869498+2.31685579145286i</v>
      </c>
      <c r="I527" t="str">
        <f t="shared" si="217"/>
        <v>154.330739107599i</v>
      </c>
      <c r="J527" t="str">
        <f t="shared" si="211"/>
        <v>-4.8992365516567+32.9092398781217i</v>
      </c>
      <c r="K527" t="str">
        <f t="shared" si="218"/>
        <v>4.58790682689206-0.68300698846733i</v>
      </c>
      <c r="L527" t="str">
        <f t="shared" si="219"/>
        <v>0.81544278472988-0.120783768667588i</v>
      </c>
      <c r="M527" t="str">
        <f t="shared" si="220"/>
        <v>5.40334961162194-0.803790757134918i</v>
      </c>
      <c r="N527" t="str">
        <f t="shared" si="221"/>
        <v>-0.502395979930561i</v>
      </c>
      <c r="O527" t="str">
        <f t="shared" si="222"/>
        <v>0.876431350044132-0.481526830674907i</v>
      </c>
      <c r="P527" t="str">
        <f t="shared" si="223"/>
        <v>0.123568649955868+0.481526830674907i</v>
      </c>
      <c r="Q527" t="str">
        <f t="shared" si="224"/>
        <v>-0.123568649955868+0.020869149255654i</v>
      </c>
      <c r="R527" t="str">
        <f t="shared" si="225"/>
        <v>-0.332393812156278-3.95297356511465i</v>
      </c>
      <c r="S527" t="str">
        <f t="shared" si="226"/>
        <v>0.0551326178250272i</v>
      </c>
      <c r="T527" t="str">
        <f t="shared" si="227"/>
        <v>0.217937780837901-0.018325741013016i</v>
      </c>
      <c r="U527" t="e">
        <f t="shared" si="228"/>
        <v>#DIV/0!</v>
      </c>
      <c r="V527" t="str">
        <f t="shared" si="229"/>
        <v>0.0000833333333333333-0.00674957349838401i</v>
      </c>
      <c r="W527" t="e">
        <f t="shared" si="230"/>
        <v>#DIV/0!</v>
      </c>
      <c r="X527" t="e">
        <f t="shared" si="231"/>
        <v>#DIV/0!</v>
      </c>
      <c r="Y527" t="str">
        <f t="shared" si="232"/>
        <v>0.00096+0.167911844149067i</v>
      </c>
      <c r="Z527" t="e">
        <f t="shared" si="233"/>
        <v>#DIV/0!</v>
      </c>
      <c r="AA527" t="e">
        <f t="shared" si="234"/>
        <v>#DIV/0!</v>
      </c>
      <c r="AB527" t="str">
        <f t="shared" si="235"/>
        <v>0.124362947674114-0.0104573110817633i</v>
      </c>
      <c r="AC527" t="str">
        <f t="shared" si="236"/>
        <v>1.66357099502308-0.156466295642762i</v>
      </c>
      <c r="AD527" t="str">
        <f t="shared" si="237"/>
        <v>0.0746871532785949+0.000738598549456297i</v>
      </c>
      <c r="AE527" t="e">
        <f t="shared" si="238"/>
        <v>#DIV/0!</v>
      </c>
      <c r="AF527" t="str">
        <f t="shared" si="239"/>
        <v>-3.32520188334611-3.10606961577946i</v>
      </c>
      <c r="AG527" t="e">
        <f t="shared" si="240"/>
        <v>#DIV/0!</v>
      </c>
      <c r="AH527" t="e">
        <f t="shared" si="241"/>
        <v>#DIV/0!</v>
      </c>
      <c r="AI527" t="e">
        <f t="shared" si="242"/>
        <v>#DIV/0!</v>
      </c>
      <c r="AJ527" t="e">
        <f t="shared" si="243"/>
        <v>#DIV/0!</v>
      </c>
      <c r="AK527"/>
      <c r="AL527"/>
      <c r="AM527"/>
      <c r="AN527"/>
    </row>
    <row r="528" spans="1:40" x14ac:dyDescent="0.3">
      <c r="A528"/>
      <c r="B528">
        <f t="shared" si="209"/>
        <v>39400</v>
      </c>
      <c r="C528" s="186" t="str">
        <f t="shared" si="212"/>
        <v>-0.0101713230283833+0.0236180801602909i</v>
      </c>
      <c r="D528" s="158" t="str">
        <f t="shared" si="213"/>
        <v>-2.34222912085703-0.791920447590946i</v>
      </c>
      <c r="E528" t="str">
        <f t="shared" si="214"/>
        <v>18581.7643798499-12282.147266408i</v>
      </c>
      <c r="F528" t="str">
        <f t="shared" si="215"/>
        <v>0.29533682317036+0.126912051585197i</v>
      </c>
      <c r="G528" t="str">
        <f t="shared" si="210"/>
        <v>0.29533682317036+0.126912051585197i</v>
      </c>
      <c r="H528" t="str">
        <f t="shared" si="216"/>
        <v>0.98665763456083+2.32138066825559i</v>
      </c>
      <c r="I528" t="str">
        <f t="shared" si="217"/>
        <v>154.723438189297i</v>
      </c>
      <c r="J528" t="str">
        <f t="shared" si="211"/>
        <v>-4.92929630708506+32.9929784019847i</v>
      </c>
      <c r="K528" t="str">
        <f t="shared" si="218"/>
        <v>4.58719302856177-0.685346845018867i</v>
      </c>
      <c r="L528" t="str">
        <f t="shared" si="219"/>
        <v>0.81535358972709-0.121077861278281i</v>
      </c>
      <c r="M528" t="str">
        <f t="shared" si="220"/>
        <v>5.40254661828886-0.806424706297148i</v>
      </c>
      <c r="N528" t="str">
        <f t="shared" si="221"/>
        <v>-0.503674341202649i</v>
      </c>
      <c r="O528" t="str">
        <f t="shared" si="222"/>
        <v>0.875815068824722-0.482646832807952i</v>
      </c>
      <c r="P528" t="str">
        <f t="shared" si="223"/>
        <v>0.124184931175278+0.482646832807952i</v>
      </c>
      <c r="Q528" t="str">
        <f t="shared" si="224"/>
        <v>-0.124184931175278+0.021027508394697i</v>
      </c>
      <c r="R528" t="str">
        <f t="shared" si="225"/>
        <v>-0.332389000628851-3.94279837879762i</v>
      </c>
      <c r="S528" t="str">
        <f t="shared" si="226"/>
        <v>0.0552729043843784i</v>
      </c>
      <c r="T528" t="str">
        <f t="shared" si="227"/>
        <v>0.217929917798163-0.0183721054501776i</v>
      </c>
      <c r="U528" t="e">
        <f t="shared" si="228"/>
        <v>#DIV/0!</v>
      </c>
      <c r="V528" t="str">
        <f t="shared" si="229"/>
        <v>0.0000833333333333333-0.00673244260118002i</v>
      </c>
      <c r="W528" t="e">
        <f t="shared" si="230"/>
        <v>#DIV/0!</v>
      </c>
      <c r="X528" t="e">
        <f t="shared" si="231"/>
        <v>#DIV/0!</v>
      </c>
      <c r="Y528" t="str">
        <f t="shared" si="232"/>
        <v>0.00096+0.168339100749955i</v>
      </c>
      <c r="Z528" t="e">
        <f t="shared" si="233"/>
        <v>#DIV/0!</v>
      </c>
      <c r="AA528" t="e">
        <f t="shared" si="234"/>
        <v>#DIV/0!</v>
      </c>
      <c r="AB528" t="str">
        <f t="shared" si="235"/>
        <v>0.124358460747636-0.0104837682570658i</v>
      </c>
      <c r="AC528" t="str">
        <f t="shared" si="236"/>
        <v>1.66339801183016-0.156924781928113i</v>
      </c>
      <c r="AD528" t="str">
        <f t="shared" si="237"/>
        <v>0.0746915314682999+0.000743769092950123i</v>
      </c>
      <c r="AE528" t="e">
        <f t="shared" si="238"/>
        <v>#DIV/0!</v>
      </c>
      <c r="AF528" t="str">
        <f t="shared" si="239"/>
        <v>-3.32888675541786-3.11330111584654i</v>
      </c>
      <c r="AG528" t="e">
        <f t="shared" si="240"/>
        <v>#DIV/0!</v>
      </c>
      <c r="AH528" t="e">
        <f t="shared" si="241"/>
        <v>#DIV/0!</v>
      </c>
      <c r="AI528" t="e">
        <f t="shared" si="242"/>
        <v>#DIV/0!</v>
      </c>
      <c r="AJ528" t="e">
        <f t="shared" si="243"/>
        <v>#DIV/0!</v>
      </c>
      <c r="AK528"/>
      <c r="AL528"/>
      <c r="AM528"/>
      <c r="AN528"/>
    </row>
    <row r="529" spans="1:40" x14ac:dyDescent="0.3">
      <c r="A529"/>
      <c r="B529">
        <f t="shared" si="209"/>
        <v>39500</v>
      </c>
      <c r="C529" s="186" t="str">
        <f t="shared" si="212"/>
        <v>-0.0101696145647671+0.0235672662897512i</v>
      </c>
      <c r="D529" s="158" t="str">
        <f t="shared" si="213"/>
        <v>-2.34307856876109-0.794623802895941i</v>
      </c>
      <c r="E529" t="str">
        <f t="shared" si="214"/>
        <v>18553.0928235277-12294.3208462182i</v>
      </c>
      <c r="F529" t="str">
        <f t="shared" si="215"/>
        <v>0.295449329186679+0.127213849276178i</v>
      </c>
      <c r="G529" t="str">
        <f t="shared" si="210"/>
        <v>0.295449329186679+0.127213849276178i</v>
      </c>
      <c r="H529" t="str">
        <f t="shared" si="216"/>
        <v>0.989496210392954+2.32590004949485i</v>
      </c>
      <c r="I529" t="str">
        <f t="shared" si="217"/>
        <v>155.116137270996i</v>
      </c>
      <c r="J529" t="str">
        <f t="shared" si="211"/>
        <v>-4.95943245325147+33.0767169258476i</v>
      </c>
      <c r="K529" t="str">
        <f t="shared" si="218"/>
        <v>4.58647742654536-0.687683878853749i</v>
      </c>
      <c r="L529" t="str">
        <f t="shared" si="219"/>
        <v>0.815264187638397-0.121371855824577i</v>
      </c>
      <c r="M529" t="str">
        <f t="shared" si="220"/>
        <v>5.40174161418376-0.809055734678326i</v>
      </c>
      <c r="N529" t="str">
        <f t="shared" si="221"/>
        <v>-0.504952702474737i</v>
      </c>
      <c r="O529" t="str">
        <f t="shared" si="222"/>
        <v>0.875197356341917-0.48376604619601i</v>
      </c>
      <c r="P529" t="str">
        <f t="shared" si="223"/>
        <v>0.124802643658083+0.48376604619601i</v>
      </c>
      <c r="Q529" t="str">
        <f t="shared" si="224"/>
        <v>-0.124802643658083+0.021186656278727i</v>
      </c>
      <c r="R529" t="str">
        <f t="shared" si="225"/>
        <v>-0.332384176626954-3.93267434977853i</v>
      </c>
      <c r="S529" t="str">
        <f t="shared" si="226"/>
        <v>0.0554131909437297i</v>
      </c>
      <c r="T529" t="str">
        <f t="shared" si="227"/>
        <v>0.217922034663786-0.0184184678461038i</v>
      </c>
      <c r="U529" t="e">
        <f t="shared" si="228"/>
        <v>#DIV/0!</v>
      </c>
      <c r="V529" t="str">
        <f t="shared" si="229"/>
        <v>0.0000833333333333333-0.00671539844269601i</v>
      </c>
      <c r="W529" t="e">
        <f t="shared" si="230"/>
        <v>#DIV/0!</v>
      </c>
      <c r="X529" t="e">
        <f t="shared" si="231"/>
        <v>#DIV/0!</v>
      </c>
      <c r="Y529" t="str">
        <f t="shared" si="232"/>
        <v>0.00096+0.168766357350844i</v>
      </c>
      <c r="Z529" t="e">
        <f t="shared" si="233"/>
        <v>#DIV/0!</v>
      </c>
      <c r="AA529" t="e">
        <f t="shared" si="234"/>
        <v>#DIV/0!</v>
      </c>
      <c r="AB529" t="str">
        <f t="shared" si="235"/>
        <v>0.124353962354451-0.0105102242675677i</v>
      </c>
      <c r="AC529" t="str">
        <f t="shared" si="236"/>
        <v>1.66322461612225-0.157382802173366i</v>
      </c>
      <c r="AD529" t="str">
        <f t="shared" si="237"/>
        <v>0.0746959210245434+0.000748924157399457i</v>
      </c>
      <c r="AE529" t="e">
        <f t="shared" si="238"/>
        <v>#DIV/0!</v>
      </c>
      <c r="AF529" t="str">
        <f t="shared" si="239"/>
        <v>-3.33257477915404-3.12052385239079i</v>
      </c>
      <c r="AG529" t="e">
        <f t="shared" si="240"/>
        <v>#DIV/0!</v>
      </c>
      <c r="AH529" t="e">
        <f t="shared" si="241"/>
        <v>#DIV/0!</v>
      </c>
      <c r="AI529" t="e">
        <f t="shared" si="242"/>
        <v>#DIV/0!</v>
      </c>
      <c r="AJ529" t="e">
        <f t="shared" si="243"/>
        <v>#DIV/0!</v>
      </c>
      <c r="AK529"/>
      <c r="AL529"/>
      <c r="AM529"/>
      <c r="AN529"/>
    </row>
    <row r="530" spans="1:40" x14ac:dyDescent="0.3">
      <c r="A530"/>
      <c r="B530">
        <f t="shared" ref="B530:B593" si="244">B529+100</f>
        <v>39600</v>
      </c>
      <c r="C530" s="186" t="str">
        <f t="shared" si="212"/>
        <v>-0.0101679031715547+0.023516728886304i</v>
      </c>
      <c r="D530" s="158" t="str">
        <f t="shared" si="213"/>
        <v>-2.34392990420273-0.797323904312283i</v>
      </c>
      <c r="E530" t="str">
        <f t="shared" si="214"/>
        <v>18524.4372686161-12306.4088568988i</v>
      </c>
      <c r="F530" t="str">
        <f t="shared" si="215"/>
        <v>0.295562084333149+0.127515499013993i</v>
      </c>
      <c r="G530" t="str">
        <f t="shared" si="210"/>
        <v>0.295562084333149+0.127515499013993i</v>
      </c>
      <c r="H530" t="str">
        <f t="shared" si="216"/>
        <v>0.992336039977263+2.33041395105252i</v>
      </c>
      <c r="I530" t="str">
        <f t="shared" si="217"/>
        <v>155.508836352695i</v>
      </c>
      <c r="J530" t="str">
        <f t="shared" si="211"/>
        <v>-4.98964499015595+33.1604554497105i</v>
      </c>
      <c r="K530" t="str">
        <f t="shared" si="218"/>
        <v>4.58576002424114-0.690018102004446i</v>
      </c>
      <c r="L530" t="str">
        <f t="shared" si="219"/>
        <v>0.815174578606449-0.121665752093617i</v>
      </c>
      <c r="M530" t="str">
        <f t="shared" si="220"/>
        <v>5.40093460284759-0.811683854098063i</v>
      </c>
      <c r="N530" t="str">
        <f t="shared" si="221"/>
        <v>-0.506231063746824i</v>
      </c>
      <c r="O530" t="str">
        <f t="shared" si="222"/>
        <v>0.874578213605186-0.484884469010053i</v>
      </c>
      <c r="P530" t="str">
        <f t="shared" si="223"/>
        <v>0.125421786394814+0.484884469010053i</v>
      </c>
      <c r="Q530" t="str">
        <f t="shared" si="224"/>
        <v>-0.125421786394814+0.021346594736771i</v>
      </c>
      <c r="R530" t="str">
        <f t="shared" si="225"/>
        <v>-0.332379340148698-3.92260109048666i</v>
      </c>
      <c r="S530" t="str">
        <f t="shared" si="226"/>
        <v>0.0555534775030808i</v>
      </c>
      <c r="T530" t="str">
        <f t="shared" si="227"/>
        <v>0.217914131433911-0.0184648281954395i</v>
      </c>
      <c r="U530" t="e">
        <f t="shared" si="228"/>
        <v>#DIV/0!</v>
      </c>
      <c r="V530" t="str">
        <f t="shared" si="229"/>
        <v>0.0000833333333333333-0.00669844036582051i</v>
      </c>
      <c r="W530" t="e">
        <f t="shared" si="230"/>
        <v>#DIV/0!</v>
      </c>
      <c r="X530" t="e">
        <f t="shared" si="231"/>
        <v>#DIV/0!</v>
      </c>
      <c r="Y530" t="str">
        <f t="shared" si="232"/>
        <v>0.00096+0.169193613951732i</v>
      </c>
      <c r="Z530" t="e">
        <f t="shared" si="233"/>
        <v>#DIV/0!</v>
      </c>
      <c r="AA530" t="e">
        <f t="shared" si="234"/>
        <v>#DIV/0!</v>
      </c>
      <c r="AB530" t="str">
        <f t="shared" si="235"/>
        <v>0.12434945249407-0.0105366791102133i</v>
      </c>
      <c r="AC530" t="str">
        <f t="shared" si="236"/>
        <v>1.6630508085108-0.157840357660823i</v>
      </c>
      <c r="AD530" t="str">
        <f t="shared" si="237"/>
        <v>0.074700321936963+0.000754063805674407i</v>
      </c>
      <c r="AE530" t="e">
        <f t="shared" si="238"/>
        <v>#DIV/0!</v>
      </c>
      <c r="AF530" t="str">
        <f t="shared" si="239"/>
        <v>-3.33626594417999-3.1277378553648i</v>
      </c>
      <c r="AG530" t="e">
        <f t="shared" si="240"/>
        <v>#DIV/0!</v>
      </c>
      <c r="AH530" t="e">
        <f t="shared" si="241"/>
        <v>#DIV/0!</v>
      </c>
      <c r="AI530" t="e">
        <f t="shared" si="242"/>
        <v>#DIV/0!</v>
      </c>
      <c r="AJ530" t="e">
        <f t="shared" si="243"/>
        <v>#DIV/0!</v>
      </c>
      <c r="AK530"/>
      <c r="AL530"/>
      <c r="AM530"/>
      <c r="AN530"/>
    </row>
    <row r="531" spans="1:40" x14ac:dyDescent="0.3">
      <c r="A531"/>
      <c r="B531">
        <f t="shared" si="244"/>
        <v>39700</v>
      </c>
      <c r="C531" s="186" t="str">
        <f t="shared" si="212"/>
        <v>-0.0101661888457968+0.0234664658404196i</v>
      </c>
      <c r="D531" s="158" t="str">
        <f t="shared" si="213"/>
        <v>-2.34478312519325-0.800020765750587i</v>
      </c>
      <c r="E531" t="str">
        <f t="shared" si="214"/>
        <v>18495.7979762865-12318.4115529254i</v>
      </c>
      <c r="F531" t="str">
        <f t="shared" si="215"/>
        <v>0.295675088353322+0.12781700050354i</v>
      </c>
      <c r="G531" t="str">
        <f t="shared" si="210"/>
        <v>0.295675088353322+0.12781700050354i</v>
      </c>
      <c r="H531" t="str">
        <f t="shared" si="216"/>
        <v>0.995177115040887+2.3349223887513i</v>
      </c>
      <c r="I531" t="str">
        <f t="shared" si="217"/>
        <v>155.901535434393i</v>
      </c>
      <c r="J531" t="str">
        <f t="shared" si="211"/>
        <v>-5.0199339177985+33.2441939735734i</v>
      </c>
      <c r="K531" t="str">
        <f t="shared" si="218"/>
        <v>4.58504082502885-0.692349526366907i</v>
      </c>
      <c r="L531" t="str">
        <f t="shared" si="219"/>
        <v>0.815084762774179-0.121959549872799i</v>
      </c>
      <c r="M531" t="str">
        <f t="shared" si="220"/>
        <v>5.40012558780303-0.814309076239706i</v>
      </c>
      <c r="N531" t="str">
        <f t="shared" si="221"/>
        <v>-0.507509425018912i</v>
      </c>
      <c r="O531" t="str">
        <f t="shared" si="222"/>
        <v>0.873957641626337-0.486002099422349i</v>
      </c>
      <c r="P531" t="str">
        <f t="shared" si="223"/>
        <v>0.126042358373663+0.486002099422349i</v>
      </c>
      <c r="Q531" t="str">
        <f t="shared" si="224"/>
        <v>-0.126042358373663+0.021507325596563i</v>
      </c>
      <c r="R531" t="str">
        <f t="shared" si="225"/>
        <v>-0.332374491192197-3.91257821725634i</v>
      </c>
      <c r="S531" t="str">
        <f t="shared" si="226"/>
        <v>0.0556937640624321i</v>
      </c>
      <c r="T531" t="str">
        <f t="shared" si="227"/>
        <v>0.217906208107686-0.0185111864928291i</v>
      </c>
      <c r="U531" t="e">
        <f t="shared" si="228"/>
        <v>#DIV/0!</v>
      </c>
      <c r="V531" t="str">
        <f t="shared" si="229"/>
        <v>0.0000833333333333333-0.00668156772006277i</v>
      </c>
      <c r="W531" t="e">
        <f t="shared" si="230"/>
        <v>#DIV/0!</v>
      </c>
      <c r="X531" t="e">
        <f t="shared" si="231"/>
        <v>#DIV/0!</v>
      </c>
      <c r="Y531" t="str">
        <f t="shared" si="232"/>
        <v>0.00096+0.16962087055262i</v>
      </c>
      <c r="Z531" t="e">
        <f t="shared" si="233"/>
        <v>#DIV/0!</v>
      </c>
      <c r="AA531" t="e">
        <f t="shared" si="234"/>
        <v>#DIV/0!</v>
      </c>
      <c r="AB531" t="str">
        <f t="shared" si="235"/>
        <v>0.124344931166006-0.0105631327819464i</v>
      </c>
      <c r="AC531" t="str">
        <f t="shared" si="236"/>
        <v>1.66287658960529-0.15829744965603i</v>
      </c>
      <c r="AD531" t="str">
        <f t="shared" si="237"/>
        <v>0.0747047341952614+0.000759188099878631i</v>
      </c>
      <c r="AE531" t="e">
        <f t="shared" si="238"/>
        <v>#DIV/0!</v>
      </c>
      <c r="AF531" t="str">
        <f t="shared" si="239"/>
        <v>-3.33996024023414-3.13494315450189i</v>
      </c>
      <c r="AG531" t="e">
        <f t="shared" si="240"/>
        <v>#DIV/0!</v>
      </c>
      <c r="AH531" t="e">
        <f t="shared" si="241"/>
        <v>#DIV/0!</v>
      </c>
      <c r="AI531" t="e">
        <f t="shared" si="242"/>
        <v>#DIV/0!</v>
      </c>
      <c r="AJ531" t="e">
        <f t="shared" si="243"/>
        <v>#DIV/0!</v>
      </c>
      <c r="AK531"/>
      <c r="AL531"/>
      <c r="AM531"/>
      <c r="AN531"/>
    </row>
    <row r="532" spans="1:40" x14ac:dyDescent="0.3">
      <c r="A532"/>
      <c r="B532">
        <f t="shared" si="244"/>
        <v>39800</v>
      </c>
      <c r="C532" s="186" t="str">
        <f t="shared" si="212"/>
        <v>-0.010164471584634+0.0234164750637346i</v>
      </c>
      <c r="D532" s="158" t="str">
        <f t="shared" si="213"/>
        <v>-2.34563822974124-0.802714400963397i</v>
      </c>
      <c r="E532" t="str">
        <f t="shared" si="214"/>
        <v>18467.1752057197-12330.3291891972i</v>
      </c>
      <c r="F532" t="str">
        <f t="shared" si="215"/>
        <v>0.29578834099031+0.128118353450265i</v>
      </c>
      <c r="G532" t="str">
        <f t="shared" si="210"/>
        <v>0.29578834099031+0.128118353450265i</v>
      </c>
      <c r="H532" t="str">
        <f t="shared" si="216"/>
        <v>0.998019427425605+2.33942537835415i</v>
      </c>
      <c r="I532" t="str">
        <f t="shared" si="217"/>
        <v>156.294234516092i</v>
      </c>
      <c r="J532" t="str">
        <f t="shared" si="211"/>
        <v>-5.05029923617911+33.3279324974362i</v>
      </c>
      <c r="K532" t="str">
        <f t="shared" si="218"/>
        <v>4.58431983227009-0.694678163702336i</v>
      </c>
      <c r="L532" t="str">
        <f t="shared" si="219"/>
        <v>0.814994740284801-0.12225324894978i</v>
      </c>
      <c r="M532" t="str">
        <f t="shared" si="220"/>
        <v>5.39931457255489-0.816931412652116i</v>
      </c>
      <c r="N532" t="str">
        <f t="shared" si="221"/>
        <v>-0.508787786291i</v>
      </c>
      <c r="O532" t="str">
        <f t="shared" si="222"/>
        <v>0.873335641419513-0.487118935606457i</v>
      </c>
      <c r="P532" t="str">
        <f t="shared" si="223"/>
        <v>0.126664358580487+0.487118935606457i</v>
      </c>
      <c r="Q532" t="str">
        <f t="shared" si="224"/>
        <v>-0.126664358580487+0.0216688506845429i</v>
      </c>
      <c r="R532" t="str">
        <f t="shared" si="225"/>
        <v>-0.332369629755548-3.90260535027774i</v>
      </c>
      <c r="S532" t="str">
        <f t="shared" si="226"/>
        <v>0.0558340506217834i</v>
      </c>
      <c r="T532" t="str">
        <f t="shared" si="227"/>
        <v>0.21789826468425-0.0185575427329147i</v>
      </c>
      <c r="U532" t="e">
        <f t="shared" si="228"/>
        <v>#DIV/0!</v>
      </c>
      <c r="V532" t="str">
        <f t="shared" si="229"/>
        <v>0.0000833333333333333-0.00666477986146963i</v>
      </c>
      <c r="W532" t="e">
        <f t="shared" si="230"/>
        <v>#DIV/0!</v>
      </c>
      <c r="X532" t="e">
        <f t="shared" si="231"/>
        <v>#DIV/0!</v>
      </c>
      <c r="Y532" t="str">
        <f t="shared" si="232"/>
        <v>0.00096+0.170048127153508i</v>
      </c>
      <c r="Z532" t="e">
        <f t="shared" si="233"/>
        <v>#DIV/0!</v>
      </c>
      <c r="AA532" t="e">
        <f t="shared" si="234"/>
        <v>#DIV/0!</v>
      </c>
      <c r="AB532" t="str">
        <f t="shared" si="235"/>
        <v>0.124340398369767-0.0105895852797096i</v>
      </c>
      <c r="AC532" t="str">
        <f t="shared" si="236"/>
        <v>1.66270196001321-0.158754079407989i</v>
      </c>
      <c r="AD532" t="str">
        <f t="shared" si="237"/>
        <v>0.0747091577892045+0.00076429710135884i</v>
      </c>
      <c r="AE532" t="e">
        <f t="shared" si="238"/>
        <v>#DIV/0!</v>
      </c>
      <c r="AF532" t="str">
        <f t="shared" si="239"/>
        <v>-3.34365765716684-3.14213977931755i</v>
      </c>
      <c r="AG532" t="e">
        <f t="shared" si="240"/>
        <v>#DIV/0!</v>
      </c>
      <c r="AH532" t="e">
        <f t="shared" si="241"/>
        <v>#DIV/0!</v>
      </c>
      <c r="AI532" t="e">
        <f t="shared" si="242"/>
        <v>#DIV/0!</v>
      </c>
      <c r="AJ532" t="e">
        <f t="shared" si="243"/>
        <v>#DIV/0!</v>
      </c>
      <c r="AK532"/>
      <c r="AL532"/>
      <c r="AM532"/>
      <c r="AN532"/>
    </row>
    <row r="533" spans="1:40" x14ac:dyDescent="0.3">
      <c r="A533"/>
      <c r="B533">
        <f t="shared" si="244"/>
        <v>39900</v>
      </c>
      <c r="C533" s="186" t="str">
        <f t="shared" si="212"/>
        <v>-0.0101627513852949+0.0233667544887868i</v>
      </c>
      <c r="D533" s="158" t="str">
        <f t="shared" si="213"/>
        <v>-2.34649521585263-0.805404823547201i</v>
      </c>
      <c r="E533" t="str">
        <f t="shared" si="214"/>
        <v>18438.5692141116-12342.1620210235i</v>
      </c>
      <c r="F533" t="str">
        <f t="shared" si="215"/>
        <v>0.295901841986787+0.128419557560161i</v>
      </c>
      <c r="G533" t="str">
        <f t="shared" si="210"/>
        <v>0.295901841986787+0.128419557560161i</v>
      </c>
      <c r="H533" t="str">
        <f t="shared" si="216"/>
        <v>1.0008629690868+2.34392293556403i</v>
      </c>
      <c r="I533" t="str">
        <f t="shared" si="217"/>
        <v>156.686933597791i</v>
      </c>
      <c r="J533" t="str">
        <f t="shared" si="211"/>
        <v>-5.08074094529779+33.4116710212992i</v>
      </c>
      <c r="K533" t="str">
        <f t="shared" si="218"/>
        <v>4.58359704930841-0.697004025638877i</v>
      </c>
      <c r="L533" t="str">
        <f t="shared" si="219"/>
        <v>0.814904511281811-0.122546849112472i</v>
      </c>
      <c r="M533" t="str">
        <f t="shared" si="220"/>
        <v>5.39850156059022-0.819550874751349i</v>
      </c>
      <c r="N533" t="str">
        <f t="shared" si="221"/>
        <v>-0.510066147563088i</v>
      </c>
      <c r="O533" t="str">
        <f t="shared" si="222"/>
        <v>0.872712214001192-0.488234975737235i</v>
      </c>
      <c r="P533" t="str">
        <f t="shared" si="223"/>
        <v>0.127287785998808+0.488234975737235i</v>
      </c>
      <c r="Q533" t="str">
        <f t="shared" si="224"/>
        <v>-0.127287785998808+0.021831171825853i</v>
      </c>
      <c r="R533" t="str">
        <f t="shared" si="225"/>
        <v>-0.332364755836819-3.89268211354864i</v>
      </c>
      <c r="S533" t="str">
        <f t="shared" si="226"/>
        <v>0.0559743371811345i</v>
      </c>
      <c r="T533" t="str">
        <f t="shared" si="227"/>
        <v>0.217890301162743-0.0186038969103355i</v>
      </c>
      <c r="U533" t="e">
        <f t="shared" si="228"/>
        <v>#DIV/0!</v>
      </c>
      <c r="V533" t="str">
        <f t="shared" si="229"/>
        <v>0.0000833333333333333-0.00664807615254368i</v>
      </c>
      <c r="W533" t="e">
        <f t="shared" si="230"/>
        <v>#DIV/0!</v>
      </c>
      <c r="X533" t="e">
        <f t="shared" si="231"/>
        <v>#DIV/0!</v>
      </c>
      <c r="Y533" t="str">
        <f t="shared" si="232"/>
        <v>0.00096+0.170475383754397i</v>
      </c>
      <c r="Z533" t="e">
        <f t="shared" si="233"/>
        <v>#DIV/0!</v>
      </c>
      <c r="AA533" t="e">
        <f t="shared" si="234"/>
        <v>#DIV/0!</v>
      </c>
      <c r="AB533" t="str">
        <f t="shared" si="235"/>
        <v>0.124335854104865-0.0106160366004439i</v>
      </c>
      <c r="AC533" t="str">
        <f t="shared" si="236"/>
        <v>1.66252692034015-0.159210248149378i</v>
      </c>
      <c r="AD533" t="str">
        <f t="shared" si="237"/>
        <v>0.0747135927086226+0.000769390870714897i</v>
      </c>
      <c r="AE533" t="e">
        <f t="shared" si="238"/>
        <v>#DIV/0!</v>
      </c>
      <c r="AF533" t="str">
        <f t="shared" si="239"/>
        <v>-3.34735818493943-3.14932775911123i</v>
      </c>
      <c r="AG533" t="e">
        <f t="shared" si="240"/>
        <v>#DIV/0!</v>
      </c>
      <c r="AH533" t="e">
        <f t="shared" si="241"/>
        <v>#DIV/0!</v>
      </c>
      <c r="AI533" t="e">
        <f t="shared" si="242"/>
        <v>#DIV/0!</v>
      </c>
      <c r="AJ533" t="e">
        <f t="shared" si="243"/>
        <v>#DIV/0!</v>
      </c>
      <c r="AK533"/>
      <c r="AL533"/>
      <c r="AM533"/>
      <c r="AN533"/>
    </row>
    <row r="534" spans="1:40" x14ac:dyDescent="0.3">
      <c r="A534"/>
      <c r="B534">
        <f t="shared" si="244"/>
        <v>40000</v>
      </c>
      <c r="C534" s="186" t="str">
        <f t="shared" si="212"/>
        <v>-0.0101610282450954+0.0233173020687542i</v>
      </c>
      <c r="D534" s="158" t="str">
        <f t="shared" si="213"/>
        <v>-2.34735408153064-0.808092046944472i</v>
      </c>
      <c r="E534" t="str">
        <f t="shared" si="214"/>
        <v>18409.9802566781-12353.9103041113i</v>
      </c>
      <c r="F534" t="str">
        <f t="shared" si="215"/>
        <v>0.296015591084988+0.128720612539772i</v>
      </c>
      <c r="G534" t="str">
        <f t="shared" si="210"/>
        <v>0.296015591084988+0.128720612539772i</v>
      </c>
      <c r="H534" t="str">
        <f t="shared" si="216"/>
        <v>1.00370773209231+2.34841507602352i</v>
      </c>
      <c r="I534" t="str">
        <f t="shared" si="217"/>
        <v>157.07963267949i</v>
      </c>
      <c r="J534" t="str">
        <f t="shared" si="211"/>
        <v>-5.11125904515453+33.4954095451621i</v>
      </c>
      <c r="K534" t="str">
        <f t="shared" si="218"/>
        <v>4.58287247946978-0.699327123673367i</v>
      </c>
      <c r="L534" t="str">
        <f t="shared" si="219"/>
        <v>0.814814075908985-0.122840350149048i</v>
      </c>
      <c r="M534" t="str">
        <f t="shared" si="220"/>
        <v>5.39768655537877-0.822167473822415i</v>
      </c>
      <c r="N534" t="str">
        <f t="shared" si="221"/>
        <v>-0.511344508835176i</v>
      </c>
      <c r="O534" t="str">
        <f t="shared" si="222"/>
        <v>0.872087360390182-0.489350217990842i</v>
      </c>
      <c r="P534" t="str">
        <f t="shared" si="223"/>
        <v>0.127912639609818+0.489350217990842i</v>
      </c>
      <c r="Q534" t="str">
        <f t="shared" si="224"/>
        <v>-0.127912639609818+0.021994290844334i</v>
      </c>
      <c r="R534" t="str">
        <f t="shared" si="225"/>
        <v>-0.332359869434121-3.88280813482673i</v>
      </c>
      <c r="S534" t="str">
        <f t="shared" si="226"/>
        <v>0.0561146237404858i</v>
      </c>
      <c r="T534" t="str">
        <f t="shared" si="227"/>
        <v>0.217882317542299-0.0186502490197327i</v>
      </c>
      <c r="U534" t="e">
        <f t="shared" si="228"/>
        <v>#DIV/0!</v>
      </c>
      <c r="V534" t="str">
        <f t="shared" si="229"/>
        <v>0.0000833333333333333-0.00663145596216231i</v>
      </c>
      <c r="W534" t="e">
        <f t="shared" si="230"/>
        <v>#DIV/0!</v>
      </c>
      <c r="X534" t="e">
        <f t="shared" si="231"/>
        <v>#DIV/0!</v>
      </c>
      <c r="Y534" t="str">
        <f t="shared" si="232"/>
        <v>0.00096+0.170902640355285i</v>
      </c>
      <c r="Z534" t="e">
        <f t="shared" si="233"/>
        <v>#DIV/0!</v>
      </c>
      <c r="AA534" t="e">
        <f t="shared" si="234"/>
        <v>#DIV/0!</v>
      </c>
      <c r="AB534" t="str">
        <f t="shared" si="235"/>
        <v>0.124331298370803-0.0106424867410913i</v>
      </c>
      <c r="AC534" t="str">
        <f t="shared" si="236"/>
        <v>1.66235147118976-0.159665957096769i</v>
      </c>
      <c r="AD534" t="str">
        <f t="shared" si="237"/>
        <v>0.0747180389434051+0.000774469467807375i</v>
      </c>
      <c r="AE534" t="e">
        <f t="shared" si="238"/>
        <v>#DIV/0!</v>
      </c>
      <c r="AF534" t="str">
        <f t="shared" si="239"/>
        <v>-3.35106181362295-3.15650712296799i</v>
      </c>
      <c r="AG534" t="e">
        <f t="shared" si="240"/>
        <v>#DIV/0!</v>
      </c>
      <c r="AH534" t="e">
        <f t="shared" si="241"/>
        <v>#DIV/0!</v>
      </c>
      <c r="AI534" t="e">
        <f t="shared" si="242"/>
        <v>#DIV/0!</v>
      </c>
      <c r="AJ534" t="e">
        <f t="shared" si="243"/>
        <v>#DIV/0!</v>
      </c>
      <c r="AK534"/>
      <c r="AL534"/>
      <c r="AM534"/>
      <c r="AN534"/>
    </row>
    <row r="535" spans="1:40" x14ac:dyDescent="0.3">
      <c r="A535"/>
      <c r="B535">
        <f t="shared" si="244"/>
        <v>40100</v>
      </c>
      <c r="C535" s="186" t="str">
        <f t="shared" si="212"/>
        <v>-0.0101593021614376+0.0232681157771976i</v>
      </c>
      <c r="D535" s="158" t="str">
        <f t="shared" si="213"/>
        <v>-2.34821482477584-0.810776084445644i</v>
      </c>
      <c r="E535" t="str">
        <f t="shared" si="214"/>
        <v>18381.4085866605-12365.5742945517i</v>
      </c>
      <c r="F535" t="str">
        <f t="shared" si="215"/>
        <v>0.296129588026715+0.129021518096195i</v>
      </c>
      <c r="G535" t="str">
        <f t="shared" si="210"/>
        <v>0.296129588026715+0.129021518096195i</v>
      </c>
      <c r="H535" t="str">
        <f t="shared" si="216"/>
        <v>1.00655370862145+2.35290181531445i</v>
      </c>
      <c r="I535" t="str">
        <f t="shared" si="217"/>
        <v>157.472331761188i</v>
      </c>
      <c r="J535" t="str">
        <f t="shared" si="211"/>
        <v>-5.14185353574934+33.579148069025i</v>
      </c>
      <c r="K535" t="str">
        <f t="shared" si="218"/>
        <v>4.58214612606278-0.701647469172977i</v>
      </c>
      <c r="L535" t="str">
        <f t="shared" si="219"/>
        <v>0.81472343431038-0.123133751847939i</v>
      </c>
      <c r="M535" t="str">
        <f t="shared" si="220"/>
        <v>5.39686956037316-0.824781221020916i</v>
      </c>
      <c r="N535" t="str">
        <f t="shared" si="221"/>
        <v>-0.512622870107264i</v>
      </c>
      <c r="O535" t="str">
        <f t="shared" si="222"/>
        <v>0.871461081607625-0.490464660544741i</v>
      </c>
      <c r="P535" t="str">
        <f t="shared" si="223"/>
        <v>0.128538918392375+0.490464660544741i</v>
      </c>
      <c r="Q535" t="str">
        <f t="shared" si="224"/>
        <v>-0.128538918392375+0.022158209562523i</v>
      </c>
      <c r="R535" t="str">
        <f t="shared" si="225"/>
        <v>-0.332354970545515-3.87298304558292i</v>
      </c>
      <c r="S535" t="str">
        <f t="shared" si="226"/>
        <v>0.0562549102998369i</v>
      </c>
      <c r="T535" t="str">
        <f t="shared" si="227"/>
        <v>0.217874313822056-0.0186965990557429i</v>
      </c>
      <c r="U535" t="e">
        <f t="shared" si="228"/>
        <v>#DIV/0!</v>
      </c>
      <c r="V535" t="str">
        <f t="shared" si="229"/>
        <v>0.0000833333333333333-0.00661491866549855i</v>
      </c>
      <c r="W535" t="e">
        <f t="shared" si="230"/>
        <v>#DIV/0!</v>
      </c>
      <c r="X535" t="e">
        <f t="shared" si="231"/>
        <v>#DIV/0!</v>
      </c>
      <c r="Y535" t="str">
        <f t="shared" si="232"/>
        <v>0.00096+0.171329896956173i</v>
      </c>
      <c r="Z535" t="e">
        <f t="shared" si="233"/>
        <v>#DIV/0!</v>
      </c>
      <c r="AA535" t="e">
        <f t="shared" si="234"/>
        <v>#DIV/0!</v>
      </c>
      <c r="AB535" t="str">
        <f t="shared" si="235"/>
        <v>0.12432673116709-0.0106689356985913i</v>
      </c>
      <c r="AC535" t="str">
        <f t="shared" si="236"/>
        <v>1.66217561316389-0.160121207450838i</v>
      </c>
      <c r="AD535" t="str">
        <f t="shared" si="237"/>
        <v>0.0747224964835041+0.000779532951769165i</v>
      </c>
      <c r="AE535" t="e">
        <f t="shared" si="238"/>
        <v>#DIV/0!</v>
      </c>
      <c r="AF535" t="str">
        <f t="shared" si="239"/>
        <v>-3.35476853339729-3.16367789976009i</v>
      </c>
      <c r="AG535" t="e">
        <f t="shared" si="240"/>
        <v>#DIV/0!</v>
      </c>
      <c r="AH535" t="e">
        <f t="shared" si="241"/>
        <v>#DIV/0!</v>
      </c>
      <c r="AI535" t="e">
        <f t="shared" si="242"/>
        <v>#DIV/0!</v>
      </c>
      <c r="AJ535" t="e">
        <f t="shared" si="243"/>
        <v>#DIV/0!</v>
      </c>
      <c r="AK535"/>
      <c r="AL535"/>
      <c r="AM535"/>
      <c r="AN535"/>
    </row>
    <row r="536" spans="1:40" x14ac:dyDescent="0.3">
      <c r="A536"/>
      <c r="B536">
        <f t="shared" si="244"/>
        <v>40200</v>
      </c>
      <c r="C536" s="186" t="str">
        <f t="shared" si="212"/>
        <v>-0.010157573131808+0.0232191936078075i</v>
      </c>
      <c r="D536" s="158" t="str">
        <f t="shared" si="213"/>
        <v>-2.34907744358609-0.813456949191078i</v>
      </c>
      <c r="E536" t="str">
        <f t="shared" si="214"/>
        <v>18352.8544553315-12377.1542488074i</v>
      </c>
      <c r="F536" t="str">
        <f t="shared" si="215"/>
        <v>0.296243832553334+0.129322273937078i</v>
      </c>
      <c r="G536" t="str">
        <f t="shared" si="210"/>
        <v>0.296243832553334+0.129322273937078i</v>
      </c>
      <c r="H536" t="str">
        <f t="shared" si="216"/>
        <v>1.00940089096381+2.35738316895764i</v>
      </c>
      <c r="I536" t="str">
        <f t="shared" si="217"/>
        <v>157.865030842887i</v>
      </c>
      <c r="J536" t="str">
        <f t="shared" si="211"/>
        <v>-5.17252441708221+33.6628865928879i</v>
      </c>
      <c r="K536" t="str">
        <f t="shared" si="218"/>
        <v>4.58141799237904-0.703965073376893i</v>
      </c>
      <c r="L536" t="str">
        <f t="shared" si="219"/>
        <v>0.814632586630331-0.123427053997838i</v>
      </c>
      <c r="M536" t="str">
        <f t="shared" si="220"/>
        <v>5.39605057900937-0.827392127374731i</v>
      </c>
      <c r="N536" t="str">
        <f t="shared" si="221"/>
        <v>-0.513901231379352i</v>
      </c>
      <c r="O536" t="str">
        <f t="shared" si="222"/>
        <v>0.87083337867699-0.491578301577701i</v>
      </c>
      <c r="P536" t="str">
        <f t="shared" si="223"/>
        <v>0.12916662132301+0.491578301577701i</v>
      </c>
      <c r="Q536" t="str">
        <f t="shared" si="224"/>
        <v>-0.12916662132301+0.022322929801651i</v>
      </c>
      <c r="R536" t="str">
        <f t="shared" si="225"/>
        <v>-0.332350059169056-3.86320648095495i</v>
      </c>
      <c r="S536" t="str">
        <f t="shared" si="226"/>
        <v>0.0563951968591881i</v>
      </c>
      <c r="T536" t="str">
        <f t="shared" si="227"/>
        <v>0.217866290001146-0.0187429470130017i</v>
      </c>
      <c r="U536" t="e">
        <f t="shared" si="228"/>
        <v>#DIV/0!</v>
      </c>
      <c r="V536" t="str">
        <f t="shared" si="229"/>
        <v>0.0000833333333333333-0.00659846364394258i</v>
      </c>
      <c r="W536" t="e">
        <f t="shared" si="230"/>
        <v>#DIV/0!</v>
      </c>
      <c r="X536" t="e">
        <f t="shared" si="231"/>
        <v>#DIV/0!</v>
      </c>
      <c r="Y536" t="str">
        <f t="shared" si="232"/>
        <v>0.00096+0.171757153557061i</v>
      </c>
      <c r="Z536" t="e">
        <f t="shared" si="233"/>
        <v>#DIV/0!</v>
      </c>
      <c r="AA536" t="e">
        <f t="shared" si="234"/>
        <v>#DIV/0!</v>
      </c>
      <c r="AB536" t="str">
        <f t="shared" si="235"/>
        <v>0.124322152493231-0.0106953834698828i</v>
      </c>
      <c r="AC536" t="str">
        <f t="shared" si="236"/>
        <v>1.66199934686255-0.160576000396568i</v>
      </c>
      <c r="AD536" t="str">
        <f t="shared" si="237"/>
        <v>0.0747269653189301+0.000784581381012955i</v>
      </c>
      <c r="AE536" t="e">
        <f t="shared" si="238"/>
        <v>#DIV/0!</v>
      </c>
      <c r="AF536" t="str">
        <f t="shared" si="239"/>
        <v>-3.3584783345499-3.17084011814872i</v>
      </c>
      <c r="AG536" t="e">
        <f t="shared" si="240"/>
        <v>#DIV/0!</v>
      </c>
      <c r="AH536" t="e">
        <f t="shared" si="241"/>
        <v>#DIV/0!</v>
      </c>
      <c r="AI536" t="e">
        <f t="shared" si="242"/>
        <v>#DIV/0!</v>
      </c>
      <c r="AJ536" t="e">
        <f t="shared" si="243"/>
        <v>#DIV/0!</v>
      </c>
      <c r="AK536"/>
      <c r="AL536"/>
      <c r="AM536"/>
      <c r="AN536"/>
    </row>
    <row r="537" spans="1:40" x14ac:dyDescent="0.3">
      <c r="A537"/>
      <c r="B537">
        <f t="shared" si="244"/>
        <v>40300</v>
      </c>
      <c r="C537" s="186" t="str">
        <f t="shared" si="212"/>
        <v>-0.010155841153777+0.023170533574154i</v>
      </c>
      <c r="D537" s="158" t="str">
        <f t="shared" si="213"/>
        <v>-2.3499419359566-0.816134654172914i</v>
      </c>
      <c r="E537" t="str">
        <f t="shared" si="214"/>
        <v>18324.3181119998-12388.6504236996i</v>
      </c>
      <c r="F537" t="str">
        <f t="shared" si="215"/>
        <v>0.29635832440578+0.129622879770621i</v>
      </c>
      <c r="G537" t="str">
        <f t="shared" si="210"/>
        <v>0.29635832440578+0.129622879770621i</v>
      </c>
      <c r="H537" t="str">
        <f t="shared" si="216"/>
        <v>1.01224927151833+2.36185915241248i</v>
      </c>
      <c r="I537" t="str">
        <f t="shared" si="217"/>
        <v>158.257729924586i</v>
      </c>
      <c r="J537" t="str">
        <f t="shared" si="211"/>
        <v>-5.20327168915314+33.7466251167508i</v>
      </c>
      <c r="K537" t="str">
        <f t="shared" si="218"/>
        <v>4.58068808169335-0.706279947397924i</v>
      </c>
      <c r="L537" t="str">
        <f t="shared" si="219"/>
        <v>0.814541533013454-0.123720256387694i</v>
      </c>
      <c r="M537" t="str">
        <f t="shared" si="220"/>
        <v>5.3952296147068-0.830000203785618i</v>
      </c>
      <c r="N537" t="str">
        <f t="shared" si="221"/>
        <v>-0.51517959265144i</v>
      </c>
      <c r="O537" t="str">
        <f t="shared" si="222"/>
        <v>0.870204252624074-0.492691139269803i</v>
      </c>
      <c r="P537" t="str">
        <f t="shared" si="223"/>
        <v>0.129795747375926+0.492691139269803i</v>
      </c>
      <c r="Q537" t="str">
        <f t="shared" si="224"/>
        <v>-0.129795747375926+0.022488453381637i</v>
      </c>
      <c r="R537" t="str">
        <f t="shared" si="225"/>
        <v>-0.332345135302849-3.85347807970204i</v>
      </c>
      <c r="S537" t="str">
        <f t="shared" si="226"/>
        <v>0.0565354834185394i</v>
      </c>
      <c r="T537" t="str">
        <f t="shared" si="227"/>
        <v>0.2178582460787-0.0187892928861465i</v>
      </c>
      <c r="U537" t="e">
        <f t="shared" si="228"/>
        <v>#DIV/0!</v>
      </c>
      <c r="V537" t="str">
        <f t="shared" si="229"/>
        <v>0.0000833333333333333-0.00658209028502464i</v>
      </c>
      <c r="W537" t="e">
        <f t="shared" si="230"/>
        <v>#DIV/0!</v>
      </c>
      <c r="X537" t="e">
        <f t="shared" si="231"/>
        <v>#DIV/0!</v>
      </c>
      <c r="Y537" t="str">
        <f t="shared" si="232"/>
        <v>0.00096+0.172184410157949i</v>
      </c>
      <c r="Z537" t="e">
        <f t="shared" si="233"/>
        <v>#DIV/0!</v>
      </c>
      <c r="AA537" t="e">
        <f t="shared" si="234"/>
        <v>#DIV/0!</v>
      </c>
      <c r="AB537" t="str">
        <f t="shared" si="235"/>
        <v>0.12431756234873-0.0107218300519057i</v>
      </c>
      <c r="AC537" t="str">
        <f t="shared" si="236"/>
        <v>1.66182267288399-0.161030337103472i</v>
      </c>
      <c r="AD537" t="str">
        <f t="shared" si="237"/>
        <v>0.0747314454397516+0.000789614813239962i</v>
      </c>
      <c r="AE537" t="e">
        <f t="shared" si="238"/>
        <v>#DIV/0!</v>
      </c>
      <c r="AF537" t="str">
        <f t="shared" si="239"/>
        <v>-3.36219120747493-3.17799380658539i</v>
      </c>
      <c r="AG537" t="e">
        <f t="shared" si="240"/>
        <v>#DIV/0!</v>
      </c>
      <c r="AH537" t="e">
        <f t="shared" si="241"/>
        <v>#DIV/0!</v>
      </c>
      <c r="AI537" t="e">
        <f t="shared" si="242"/>
        <v>#DIV/0!</v>
      </c>
      <c r="AJ537" t="e">
        <f t="shared" si="243"/>
        <v>#DIV/0!</v>
      </c>
      <c r="AK537"/>
      <c r="AL537"/>
      <c r="AM537"/>
      <c r="AN537"/>
    </row>
    <row r="538" spans="1:40" x14ac:dyDescent="0.3">
      <c r="A538"/>
      <c r="B538">
        <f t="shared" si="244"/>
        <v>40400</v>
      </c>
      <c r="C538" s="186" t="str">
        <f t="shared" si="212"/>
        <v>-0.0101541062249971+0.0231221337094412i</v>
      </c>
      <c r="D538" s="158" t="str">
        <f t="shared" si="213"/>
        <v>-2.3508082998799-0.818809212237043i</v>
      </c>
      <c r="E538" t="str">
        <f t="shared" si="214"/>
        <v>18295.7998040166-12400.0630763956i</v>
      </c>
      <c r="F538" t="str">
        <f t="shared" si="215"/>
        <v>0.296473063324555+0.129923335305577i</v>
      </c>
      <c r="G538" t="str">
        <f t="shared" si="210"/>
        <v>0.296473063324555+0.129923335305577i</v>
      </c>
      <c r="H538" t="str">
        <f t="shared" si="216"/>
        <v>1.01509884279218+2.36632978107671i</v>
      </c>
      <c r="I538" t="str">
        <f t="shared" si="217"/>
        <v>158.650429006285i</v>
      </c>
      <c r="J538" t="str">
        <f t="shared" si="211"/>
        <v>-5.23409535196214+33.8303636406137i</v>
      </c>
      <c r="K538" t="str">
        <f t="shared" si="218"/>
        <v>4.57995639726402-0.708592102224119i</v>
      </c>
      <c r="L538" t="str">
        <f t="shared" si="219"/>
        <v>0.814450273604643-0.124013358806721i</v>
      </c>
      <c r="M538" t="str">
        <f t="shared" si="220"/>
        <v>5.39440667086866-0.83260546103084i</v>
      </c>
      <c r="N538" t="str">
        <f t="shared" si="221"/>
        <v>-0.516457953923528i</v>
      </c>
      <c r="O538" t="str">
        <f t="shared" si="222"/>
        <v>0.869573704476998-0.49380317180244i</v>
      </c>
      <c r="P538" t="str">
        <f t="shared" si="223"/>
        <v>0.130426295523002+0.49380317180244i</v>
      </c>
      <c r="Q538" t="str">
        <f t="shared" si="224"/>
        <v>-0.130426295523002+0.022654782121088i</v>
      </c>
      <c r="R538" t="str">
        <f t="shared" si="225"/>
        <v>-0.332340198944986-3.84379748415995i</v>
      </c>
      <c r="S538" t="str">
        <f t="shared" si="226"/>
        <v>0.0566757699778905i</v>
      </c>
      <c r="T538" t="str">
        <f t="shared" si="227"/>
        <v>0.217850182053844-0.0188356366698124i</v>
      </c>
      <c r="U538" t="e">
        <f t="shared" si="228"/>
        <v>#DIV/0!</v>
      </c>
      <c r="V538" t="str">
        <f t="shared" si="229"/>
        <v>0.0000833333333333333-0.00656579798233892i</v>
      </c>
      <c r="W538" t="e">
        <f t="shared" si="230"/>
        <v>#DIV/0!</v>
      </c>
      <c r="X538" t="e">
        <f t="shared" si="231"/>
        <v>#DIV/0!</v>
      </c>
      <c r="Y538" t="str">
        <f t="shared" si="232"/>
        <v>0.00096+0.172611666758838i</v>
      </c>
      <c r="Z538" t="e">
        <f t="shared" si="233"/>
        <v>#DIV/0!</v>
      </c>
      <c r="AA538" t="e">
        <f t="shared" si="234"/>
        <v>#DIV/0!</v>
      </c>
      <c r="AB538" t="str">
        <f t="shared" si="235"/>
        <v>0.124312960733089-0.0107482754415986i</v>
      </c>
      <c r="AC538" t="str">
        <f t="shared" si="236"/>
        <v>1.66164559182467-0.161484218725776i</v>
      </c>
      <c r="AD538" t="str">
        <f t="shared" si="237"/>
        <v>0.0747359368360955+0.000794633305449496i</v>
      </c>
      <c r="AE538" t="e">
        <f t="shared" si="238"/>
        <v>#DIV/0!</v>
      </c>
      <c r="AF538" t="str">
        <f t="shared" si="239"/>
        <v>-3.36590714267208-3.18513899331375i</v>
      </c>
      <c r="AG538" t="e">
        <f t="shared" si="240"/>
        <v>#DIV/0!</v>
      </c>
      <c r="AH538" t="e">
        <f t="shared" si="241"/>
        <v>#DIV/0!</v>
      </c>
      <c r="AI538" t="e">
        <f t="shared" si="242"/>
        <v>#DIV/0!</v>
      </c>
      <c r="AJ538" t="e">
        <f t="shared" si="243"/>
        <v>#DIV/0!</v>
      </c>
      <c r="AK538"/>
      <c r="AL538"/>
      <c r="AM538"/>
      <c r="AN538"/>
    </row>
    <row r="539" spans="1:40" x14ac:dyDescent="0.3">
      <c r="A539"/>
      <c r="B539">
        <f t="shared" si="244"/>
        <v>40500</v>
      </c>
      <c r="C539" s="186" t="str">
        <f t="shared" si="212"/>
        <v>-0.0101523683432022+0.0230739920662648i</v>
      </c>
      <c r="D539" s="158" t="str">
        <f t="shared" si="213"/>
        <v>-2.35167653334584-0.821480636084924i</v>
      </c>
      <c r="E539" t="str">
        <f t="shared" si="214"/>
        <v>18267.2997767806-12411.3924643963i</v>
      </c>
      <c r="F539" t="str">
        <f t="shared" si="215"/>
        <v>0.296588049049733+0.130223640251255i</v>
      </c>
      <c r="G539" t="str">
        <f t="shared" si="210"/>
        <v>0.296588049049733+0.130223640251255i</v>
      </c>
      <c r="H539" t="str">
        <f t="shared" si="216"/>
        <v>1.01794959739967+2.37079507028606i</v>
      </c>
      <c r="I539" t="str">
        <f t="shared" si="217"/>
        <v>159.043128087983i</v>
      </c>
      <c r="J539" t="str">
        <f t="shared" si="211"/>
        <v>-5.2649954055092+33.9141021644767i</v>
      </c>
      <c r="K539" t="str">
        <f t="shared" si="218"/>
        <v>4.57922294233312-0.710901548720336i</v>
      </c>
      <c r="L539" t="str">
        <f t="shared" si="219"/>
        <v>0.814358808549069-0.12430636104439i</v>
      </c>
      <c r="M539" t="str">
        <f t="shared" si="220"/>
        <v>5.39358175088219-0.835207909764726i</v>
      </c>
      <c r="N539" t="str">
        <f t="shared" si="221"/>
        <v>-0.517736315195616i</v>
      </c>
      <c r="O539" t="str">
        <f t="shared" si="222"/>
        <v>0.86894173526621-0.494914397358318i</v>
      </c>
      <c r="P539" t="str">
        <f t="shared" si="223"/>
        <v>0.13105826473379+0.494914397358318i</v>
      </c>
      <c r="Q539" t="str">
        <f t="shared" si="224"/>
        <v>-0.13105826473379+0.022821917837298i</v>
      </c>
      <c r="R539" t="str">
        <f t="shared" si="225"/>
        <v>-0.332335250093448-3.83416434019695i</v>
      </c>
      <c r="S539" t="str">
        <f t="shared" si="226"/>
        <v>0.0568160565372418i</v>
      </c>
      <c r="T539" t="str">
        <f t="shared" si="227"/>
        <v>0.217842097925706-0.0188819783586277i</v>
      </c>
      <c r="U539" t="e">
        <f t="shared" si="228"/>
        <v>#DIV/0!</v>
      </c>
      <c r="V539" t="str">
        <f t="shared" si="229"/>
        <v>0.0000833333333333333-0.00654958613546894i</v>
      </c>
      <c r="W539" t="e">
        <f t="shared" si="230"/>
        <v>#DIV/0!</v>
      </c>
      <c r="X539" t="e">
        <f t="shared" si="231"/>
        <v>#DIV/0!</v>
      </c>
      <c r="Y539" t="str">
        <f t="shared" si="232"/>
        <v>0.00096+0.173038923359726i</v>
      </c>
      <c r="Z539" t="e">
        <f t="shared" si="233"/>
        <v>#DIV/0!</v>
      </c>
      <c r="AA539" t="e">
        <f t="shared" si="234"/>
        <v>#DIV/0!</v>
      </c>
      <c r="AB539" t="str">
        <f t="shared" si="235"/>
        <v>0.124308347645809-0.0107747196358962i</v>
      </c>
      <c r="AC539" t="str">
        <f t="shared" si="236"/>
        <v>1.66146810427936-0.161937646402605i</v>
      </c>
      <c r="AD539" t="str">
        <f t="shared" si="237"/>
        <v>0.074740439498144+0.000799636913948337i</v>
      </c>
      <c r="AE539" t="e">
        <f t="shared" si="238"/>
        <v>#DIV/0!</v>
      </c>
      <c r="AF539" t="str">
        <f t="shared" si="239"/>
        <v>-3.36962613074551-3.19227570637098i</v>
      </c>
      <c r="AG539" t="e">
        <f t="shared" si="240"/>
        <v>#DIV/0!</v>
      </c>
      <c r="AH539" t="e">
        <f t="shared" si="241"/>
        <v>#DIV/0!</v>
      </c>
      <c r="AI539" t="e">
        <f t="shared" si="242"/>
        <v>#DIV/0!</v>
      </c>
      <c r="AJ539" t="e">
        <f t="shared" si="243"/>
        <v>#DIV/0!</v>
      </c>
      <c r="AK539"/>
      <c r="AL539"/>
      <c r="AM539"/>
      <c r="AN539"/>
    </row>
    <row r="540" spans="1:40" x14ac:dyDescent="0.3">
      <c r="A540"/>
      <c r="B540">
        <f t="shared" si="244"/>
        <v>40600</v>
      </c>
      <c r="C540" s="186" t="str">
        <f t="shared" si="212"/>
        <v>-0.0101506275062063+0.0230261067163733i</v>
      </c>
      <c r="D540" s="158" t="str">
        <f t="shared" si="213"/>
        <v>-2.35254663434158-0.824148938275438i</v>
      </c>
      <c r="E540" t="str">
        <f t="shared" si="214"/>
        <v>18238.8182737443-12422.6388455233i</v>
      </c>
      <c r="F540" t="str">
        <f t="shared" si="215"/>
        <v>0.296703281320956+0.130523794317517i</v>
      </c>
      <c r="G540" t="str">
        <f t="shared" si="210"/>
        <v>0.296703281320956+0.130523794317517i</v>
      </c>
      <c r="H540" t="str">
        <f t="shared" si="216"/>
        <v>1.02080152806122+2.37525503531396i</v>
      </c>
      <c r="I540" t="str">
        <f t="shared" si="217"/>
        <v>159.435827169682i</v>
      </c>
      <c r="J540" t="str">
        <f t="shared" si="211"/>
        <v>-5.29597184979433+33.9978406883395i</v>
      </c>
      <c r="K540" t="str">
        <f t="shared" si="218"/>
        <v>4.57848772012694-0.713208297629846i</v>
      </c>
      <c r="L540" t="str">
        <f t="shared" si="219"/>
        <v>0.814267137992181-0.124599262890434i</v>
      </c>
      <c r="M540" t="str">
        <f t="shared" si="220"/>
        <v>5.39275485811912-0.83780756052028i</v>
      </c>
      <c r="N540" t="str">
        <f t="shared" si="221"/>
        <v>-0.519014676467704i</v>
      </c>
      <c r="O540" t="str">
        <f t="shared" si="222"/>
        <v>0.868308346024478-0.496024814121466i</v>
      </c>
      <c r="P540" t="str">
        <f t="shared" si="223"/>
        <v>0.131691653975522+0.496024814121466i</v>
      </c>
      <c r="Q540" t="str">
        <f t="shared" si="224"/>
        <v>-0.131691653975522+0.0229898623462381i</v>
      </c>
      <c r="R540" t="str">
        <f t="shared" si="225"/>
        <v>-0.332330288746347-3.82457829717021i</v>
      </c>
      <c r="S540" t="str">
        <f t="shared" si="226"/>
        <v>0.0569563430965931i</v>
      </c>
      <c r="T540" t="str">
        <f t="shared" si="227"/>
        <v>0.21783399369341-0.0189283179472268i</v>
      </c>
      <c r="U540" t="e">
        <f t="shared" si="228"/>
        <v>#DIV/0!</v>
      </c>
      <c r="V540" t="str">
        <f t="shared" si="229"/>
        <v>0.0000833333333333333-0.00653345414991359i</v>
      </c>
      <c r="W540" t="e">
        <f t="shared" si="230"/>
        <v>#DIV/0!</v>
      </c>
      <c r="X540" t="e">
        <f t="shared" si="231"/>
        <v>#DIV/0!</v>
      </c>
      <c r="Y540" t="str">
        <f t="shared" si="232"/>
        <v>0.00096+0.173466179960614i</v>
      </c>
      <c r="Z540" t="e">
        <f t="shared" si="233"/>
        <v>#DIV/0!</v>
      </c>
      <c r="AA540" t="e">
        <f t="shared" si="234"/>
        <v>#DIV/0!</v>
      </c>
      <c r="AB540" t="str">
        <f t="shared" si="235"/>
        <v>0.12430372308639-0.0108011626317367i</v>
      </c>
      <c r="AC540" t="str">
        <f t="shared" si="236"/>
        <v>1.66129021084115-0.16239062125823i</v>
      </c>
      <c r="AD540" t="str">
        <f t="shared" si="237"/>
        <v>0.0747449534161351+0.000804625694357234i</v>
      </c>
      <c r="AE540" t="e">
        <f t="shared" si="238"/>
        <v>#DIV/0!</v>
      </c>
      <c r="AF540" t="str">
        <f t="shared" si="239"/>
        <v>-3.3733481624028-3.1994039735894i</v>
      </c>
      <c r="AG540" t="e">
        <f t="shared" si="240"/>
        <v>#DIV/0!</v>
      </c>
      <c r="AH540" t="e">
        <f t="shared" si="241"/>
        <v>#DIV/0!</v>
      </c>
      <c r="AI540" t="e">
        <f t="shared" si="242"/>
        <v>#DIV/0!</v>
      </c>
      <c r="AJ540" t="e">
        <f t="shared" si="243"/>
        <v>#DIV/0!</v>
      </c>
      <c r="AK540"/>
      <c r="AL540"/>
      <c r="AM540"/>
      <c r="AN540"/>
    </row>
    <row r="541" spans="1:40" x14ac:dyDescent="0.3">
      <c r="A541"/>
      <c r="B541">
        <f t="shared" si="244"/>
        <v>40700</v>
      </c>
      <c r="C541" s="186" t="str">
        <f t="shared" si="212"/>
        <v>-0.0101488837119026+0.0229784757504333i</v>
      </c>
      <c r="D541" s="158" t="str">
        <f t="shared" si="213"/>
        <v>-2.35341860085166-0.826814131226676i</v>
      </c>
      <c r="E541" t="str">
        <f t="shared" si="214"/>
        <v>18210.355536419-12433.8024779068i</v>
      </c>
      <c r="F541" t="str">
        <f t="shared" si="215"/>
        <v>0.296818759877444+0.130823797214782i</v>
      </c>
      <c r="G541" t="str">
        <f t="shared" si="210"/>
        <v>0.296818759877444+0.130823797214782i</v>
      </c>
      <c r="H541" t="str">
        <f t="shared" si="216"/>
        <v>1.0236546276024+2.37970969137131i</v>
      </c>
      <c r="I541" t="str">
        <f t="shared" si="217"/>
        <v>159.828526251381i</v>
      </c>
      <c r="J541" t="str">
        <f t="shared" si="211"/>
        <v>-5.32702468481752+34.0815792122024i</v>
      </c>
      <c r="K541" t="str">
        <f t="shared" si="218"/>
        <v>4.57775073385594-0.715512359575789i</v>
      </c>
      <c r="L541" t="str">
        <f t="shared" si="219"/>
        <v>0.814175262079706-0.12489206413485i</v>
      </c>
      <c r="M541" t="str">
        <f t="shared" si="220"/>
        <v>5.39192599593565-0.840404423710639i</v>
      </c>
      <c r="N541" t="str">
        <f t="shared" si="221"/>
        <v>-0.520293037739792i</v>
      </c>
      <c r="O541" t="str">
        <f t="shared" si="222"/>
        <v>0.867673537786892-0.497134420277232i</v>
      </c>
      <c r="P541" t="str">
        <f t="shared" si="223"/>
        <v>0.132326462213108+0.497134420277232i</v>
      </c>
      <c r="Q541" t="str">
        <f t="shared" si="224"/>
        <v>-0.132326462213108+0.02315861746256i</v>
      </c>
      <c r="R541" t="str">
        <f t="shared" si="225"/>
        <v>-0.332325314901713-3.81503900788302i</v>
      </c>
      <c r="S541" t="str">
        <f t="shared" si="226"/>
        <v>0.0570966296559442i</v>
      </c>
      <c r="T541" t="str">
        <f t="shared" si="227"/>
        <v>0.217825869356078-0.0189746554302381i</v>
      </c>
      <c r="U541" t="e">
        <f t="shared" si="228"/>
        <v>#DIV/0!</v>
      </c>
      <c r="V541" t="str">
        <f t="shared" si="229"/>
        <v>0.0000833333333333333-0.00651740143701457i</v>
      </c>
      <c r="W541" t="e">
        <f t="shared" si="230"/>
        <v>#DIV/0!</v>
      </c>
      <c r="X541" t="e">
        <f t="shared" si="231"/>
        <v>#DIV/0!</v>
      </c>
      <c r="Y541" t="str">
        <f t="shared" si="232"/>
        <v>0.00096+0.173893436561502i</v>
      </c>
      <c r="Z541" t="e">
        <f t="shared" si="233"/>
        <v>#DIV/0!</v>
      </c>
      <c r="AA541" t="e">
        <f t="shared" si="234"/>
        <v>#DIV/0!</v>
      </c>
      <c r="AB541" t="str">
        <f t="shared" si="235"/>
        <v>0.124299087054333-0.0108276044260549i</v>
      </c>
      <c r="AC541" t="str">
        <f t="shared" si="236"/>
        <v>1.66111191210148-0.162843144402209i</v>
      </c>
      <c r="AD541" t="str">
        <f t="shared" si="237"/>
        <v>0.0747494785803621+0.000809599701621234i</v>
      </c>
      <c r="AE541" t="e">
        <f t="shared" si="238"/>
        <v>#DIV/0!</v>
      </c>
      <c r="AF541" t="str">
        <f t="shared" si="239"/>
        <v>-3.37707322845406-3.20652382259799i</v>
      </c>
      <c r="AG541" t="e">
        <f t="shared" si="240"/>
        <v>#DIV/0!</v>
      </c>
      <c r="AH541" t="e">
        <f t="shared" si="241"/>
        <v>#DIV/0!</v>
      </c>
      <c r="AI541" t="e">
        <f t="shared" si="242"/>
        <v>#DIV/0!</v>
      </c>
      <c r="AJ541" t="e">
        <f t="shared" si="243"/>
        <v>#DIV/0!</v>
      </c>
      <c r="AK541"/>
      <c r="AL541"/>
      <c r="AM541"/>
      <c r="AN541"/>
    </row>
    <row r="542" spans="1:40" x14ac:dyDescent="0.3">
      <c r="A542"/>
      <c r="B542">
        <f t="shared" si="244"/>
        <v>40800</v>
      </c>
      <c r="C542" s="186" t="str">
        <f t="shared" si="212"/>
        <v>-0.0101471369582616+0.0229310972777969i</v>
      </c>
      <c r="D542" s="158" t="str">
        <f t="shared" si="213"/>
        <v>-2.35429243085789-0.829476227217733i</v>
      </c>
      <c r="E542" t="str">
        <f t="shared" si="214"/>
        <v>18181.9118043815-12444.8836199733i</v>
      </c>
      <c r="F542" t="str">
        <f t="shared" si="215"/>
        <v>0.296934484457985+0.131123648654023i</v>
      </c>
      <c r="G542" t="str">
        <f t="shared" si="210"/>
        <v>0.296934484457985+0.131123648654023i</v>
      </c>
      <c r="H542" t="str">
        <f t="shared" si="216"/>
        <v>1.02650888895275+2.38415905360613i</v>
      </c>
      <c r="I542" t="str">
        <f t="shared" si="217"/>
        <v>160.221225333079i</v>
      </c>
      <c r="J542" t="str">
        <f t="shared" si="211"/>
        <v>-5.35815391057877+34.1653177360653i</v>
      </c>
      <c r="K542" t="str">
        <f t="shared" si="218"/>
        <v>4.57701198671519-0.717813745062752i</v>
      </c>
      <c r="L542" t="str">
        <f t="shared" si="219"/>
        <v>0.814083180957645-0.125184764567895i</v>
      </c>
      <c r="M542" t="str">
        <f t="shared" si="220"/>
        <v>5.39109516767284-0.842998509630647i</v>
      </c>
      <c r="N542" t="str">
        <f t="shared" si="221"/>
        <v>-0.52157139901188i</v>
      </c>
      <c r="O542" t="str">
        <f t="shared" si="222"/>
        <v>0.867037311590859-0.49824321401229i</v>
      </c>
      <c r="P542" t="str">
        <f t="shared" si="223"/>
        <v>0.132962688409141+0.49824321401229i</v>
      </c>
      <c r="Q542" t="str">
        <f t="shared" si="224"/>
        <v>-0.132962688409141+0.02332818499959i</v>
      </c>
      <c r="R542" t="str">
        <f t="shared" si="225"/>
        <v>-0.332320328557608-3.80554612854248i</v>
      </c>
      <c r="S542" t="str">
        <f t="shared" si="226"/>
        <v>0.0572369162152955i</v>
      </c>
      <c r="T542" t="str">
        <f t="shared" si="227"/>
        <v>0.217817724912828-0.0190209908022913i</v>
      </c>
      <c r="U542" t="e">
        <f t="shared" si="228"/>
        <v>#DIV/0!</v>
      </c>
      <c r="V542" t="str">
        <f t="shared" si="229"/>
        <v>0.0000833333333333333-0.00650142741388463i</v>
      </c>
      <c r="W542" t="e">
        <f t="shared" si="230"/>
        <v>#DIV/0!</v>
      </c>
      <c r="X542" t="e">
        <f t="shared" si="231"/>
        <v>#DIV/0!</v>
      </c>
      <c r="Y542" t="str">
        <f t="shared" si="232"/>
        <v>0.00096+0.17432069316239i</v>
      </c>
      <c r="Z542" t="e">
        <f t="shared" si="233"/>
        <v>#DIV/0!</v>
      </c>
      <c r="AA542" t="e">
        <f t="shared" si="234"/>
        <v>#DIV/0!</v>
      </c>
      <c r="AB542" t="str">
        <f t="shared" si="235"/>
        <v>0.124294439549133-0.0108540450157864i</v>
      </c>
      <c r="AC542" t="str">
        <f t="shared" si="236"/>
        <v>1.66093320865016-0.163295216929605i</v>
      </c>
      <c r="AD542" t="str">
        <f t="shared" si="237"/>
        <v>0.0747540149811697+0.000814558990016325i</v>
      </c>
      <c r="AE542" t="e">
        <f t="shared" si="238"/>
        <v>#DIV/0!</v>
      </c>
      <c r="AF542" t="str">
        <f t="shared" si="239"/>
        <v>-3.38080131981064-3.21363528082386i</v>
      </c>
      <c r="AG542" t="e">
        <f t="shared" si="240"/>
        <v>#DIV/0!</v>
      </c>
      <c r="AH542" t="e">
        <f t="shared" si="241"/>
        <v>#DIV/0!</v>
      </c>
      <c r="AI542" t="e">
        <f t="shared" si="242"/>
        <v>#DIV/0!</v>
      </c>
      <c r="AJ542" t="e">
        <f t="shared" si="243"/>
        <v>#DIV/0!</v>
      </c>
      <c r="AK542"/>
      <c r="AL542"/>
      <c r="AM542"/>
      <c r="AN542"/>
    </row>
    <row r="543" spans="1:40" x14ac:dyDescent="0.3">
      <c r="A543"/>
      <c r="B543">
        <f t="shared" si="244"/>
        <v>40900</v>
      </c>
      <c r="C543" s="186" t="str">
        <f t="shared" si="212"/>
        <v>-0.0101453872433315+0.0228839694262744i</v>
      </c>
      <c r="D543" s="158" t="str">
        <f t="shared" si="213"/>
        <v>-2.35516812233949-0.832135238390493i</v>
      </c>
      <c r="E543" t="str">
        <f t="shared" si="214"/>
        <v>18153.4873152791-12455.8825304332i</v>
      </c>
      <c r="F543" t="str">
        <f t="shared" si="215"/>
        <v>0.297050454800949+0.131423348346773i</v>
      </c>
      <c r="G543" t="str">
        <f t="shared" si="210"/>
        <v>0.297050454800949+0.131423348346773i</v>
      </c>
      <c r="H543" t="str">
        <f t="shared" si="216"/>
        <v>1.02936430514486+2.38860313710339i</v>
      </c>
      <c r="I543" t="str">
        <f t="shared" si="217"/>
        <v>160.613924414778i</v>
      </c>
      <c r="J543" t="str">
        <f t="shared" si="211"/>
        <v>-5.38935952707809+34.2490562599282i</v>
      </c>
      <c r="K543" t="str">
        <f t="shared" si="218"/>
        <v>4.57627148188471-0.72011246447825i</v>
      </c>
      <c r="L543" t="str">
        <f t="shared" si="219"/>
        <v>0.813990894772277-0.12547736398009i</v>
      </c>
      <c r="M543" t="str">
        <f t="shared" si="220"/>
        <v>5.39026237665699-0.84558982845834i</v>
      </c>
      <c r="N543" t="str">
        <f t="shared" si="221"/>
        <v>-0.522849760283968i</v>
      </c>
      <c r="O543" t="str">
        <f t="shared" si="222"/>
        <v>0.866399668476105-0.49935119351464i</v>
      </c>
      <c r="P543" t="str">
        <f t="shared" si="223"/>
        <v>0.133600331523895+0.49935119351464i</v>
      </c>
      <c r="Q543" t="str">
        <f t="shared" si="224"/>
        <v>-0.133600331523895+0.023498566769328i</v>
      </c>
      <c r="R543" t="str">
        <f t="shared" si="225"/>
        <v>-0.332315329712038-3.79609931871795i</v>
      </c>
      <c r="S543" t="str">
        <f t="shared" si="226"/>
        <v>0.0573772027746468i</v>
      </c>
      <c r="T543" t="str">
        <f t="shared" si="227"/>
        <v>0.217809560362778-0.0190673240580112i</v>
      </c>
      <c r="U543" t="e">
        <f t="shared" si="228"/>
        <v>#DIV/0!</v>
      </c>
      <c r="V543" t="str">
        <f t="shared" si="229"/>
        <v>0.0000833333333333333-0.00648553150333722i</v>
      </c>
      <c r="W543" t="e">
        <f t="shared" si="230"/>
        <v>#DIV/0!</v>
      </c>
      <c r="X543" t="e">
        <f t="shared" si="231"/>
        <v>#DIV/0!</v>
      </c>
      <c r="Y543" t="str">
        <f t="shared" si="232"/>
        <v>0.00096+0.174747949763279i</v>
      </c>
      <c r="Z543" t="e">
        <f t="shared" si="233"/>
        <v>#DIV/0!</v>
      </c>
      <c r="AA543" t="e">
        <f t="shared" si="234"/>
        <v>#DIV/0!</v>
      </c>
      <c r="AB543" t="str">
        <f t="shared" si="235"/>
        <v>0.124289780570287-0.0108804843978637i</v>
      </c>
      <c r="AC543" t="str">
        <f t="shared" si="236"/>
        <v>1.66075410107544-0.163746839921162i</v>
      </c>
      <c r="AD543" t="str">
        <f t="shared" si="237"/>
        <v>0.0747585626089557+0.000819503613159709i</v>
      </c>
      <c r="AE543" t="e">
        <f t="shared" si="238"/>
        <v>#DIV/0!</v>
      </c>
      <c r="AF543" t="str">
        <f t="shared" si="239"/>
        <v>-3.38453242748435-3.22073837549388i</v>
      </c>
      <c r="AG543" t="e">
        <f t="shared" si="240"/>
        <v>#DIV/0!</v>
      </c>
      <c r="AH543" t="e">
        <f t="shared" si="241"/>
        <v>#DIV/0!</v>
      </c>
      <c r="AI543" t="e">
        <f t="shared" si="242"/>
        <v>#DIV/0!</v>
      </c>
      <c r="AJ543" t="e">
        <f t="shared" si="243"/>
        <v>#DIV/0!</v>
      </c>
      <c r="AK543"/>
      <c r="AL543"/>
      <c r="AM543"/>
      <c r="AN543"/>
    </row>
    <row r="544" spans="1:40" x14ac:dyDescent="0.3">
      <c r="A544"/>
      <c r="B544">
        <f t="shared" si="244"/>
        <v>41000</v>
      </c>
      <c r="C544" s="186" t="str">
        <f t="shared" si="212"/>
        <v>-0.0101436345652357+0.0228370903419082i</v>
      </c>
      <c r="D544" s="158" t="str">
        <f t="shared" si="213"/>
        <v>-2.35604567327293-0.834791176751285i</v>
      </c>
      <c r="E544" t="str">
        <f t="shared" si="214"/>
        <v>18125.0823048365-12466.7994682692i</v>
      </c>
      <c r="F544" t="str">
        <f t="shared" si="215"/>
        <v>0.297166670644276+0.131722896005119i</v>
      </c>
      <c r="G544" t="str">
        <f t="shared" si="210"/>
        <v>0.297166670644276+0.131722896005119i</v>
      </c>
      <c r="H544" t="str">
        <f t="shared" si="216"/>
        <v>1.03222086931327+2.39304195688462i</v>
      </c>
      <c r="I544" t="str">
        <f t="shared" si="217"/>
        <v>161.006623496477i</v>
      </c>
      <c r="J544" t="str">
        <f t="shared" si="211"/>
        <v>-5.42064153431548+34.3327947837912i</v>
      </c>
      <c r="K544" t="str">
        <f t="shared" si="218"/>
        <v>4.57552922252953-0.72240852809417i</v>
      </c>
      <c r="L544" t="str">
        <f t="shared" si="219"/>
        <v>0.813898403670154-0.125769862162218i</v>
      </c>
      <c r="M544" t="str">
        <f t="shared" si="220"/>
        <v>5.38942762619968-0.848178390256388i</v>
      </c>
      <c r="N544" t="str">
        <f t="shared" si="221"/>
        <v>-0.524128121556056i</v>
      </c>
      <c r="O544" t="str">
        <f t="shared" si="222"/>
        <v>0.865760609484671-0.500458356973615i</v>
      </c>
      <c r="P544" t="str">
        <f t="shared" si="223"/>
        <v>0.134239390515329+0.500458356973615i</v>
      </c>
      <c r="Q544" t="str">
        <f t="shared" si="224"/>
        <v>-0.134239390515329+0.0236697645824411i</v>
      </c>
      <c r="R544" t="str">
        <f t="shared" si="225"/>
        <v>-0.33231031836307-3.78669824130003i</v>
      </c>
      <c r="S544" t="str">
        <f t="shared" si="226"/>
        <v>0.0575174893339979i</v>
      </c>
      <c r="T544" t="str">
        <f t="shared" si="227"/>
        <v>0.217801375705043-0.0191136551920253i</v>
      </c>
      <c r="U544" t="e">
        <f t="shared" si="228"/>
        <v>#DIV/0!</v>
      </c>
      <c r="V544" t="str">
        <f t="shared" si="229"/>
        <v>0.0000833333333333333-0.00646971313381688i</v>
      </c>
      <c r="W544" t="e">
        <f t="shared" si="230"/>
        <v>#DIV/0!</v>
      </c>
      <c r="X544" t="e">
        <f t="shared" si="231"/>
        <v>#DIV/0!</v>
      </c>
      <c r="Y544" t="str">
        <f t="shared" si="232"/>
        <v>0.00096+0.175175206364167i</v>
      </c>
      <c r="Z544" t="e">
        <f t="shared" si="233"/>
        <v>#DIV/0!</v>
      </c>
      <c r="AA544" t="e">
        <f t="shared" si="234"/>
        <v>#DIV/0!</v>
      </c>
      <c r="AB544" t="str">
        <f t="shared" si="235"/>
        <v>0.12428511011729-0.0109069225692213i</v>
      </c>
      <c r="AC544" t="str">
        <f t="shared" si="236"/>
        <v>1.66057458996398-0.164198014443503i</v>
      </c>
      <c r="AD544" t="str">
        <f t="shared" si="237"/>
        <v>0.0747631214541704+0.000824433624015427i</v>
      </c>
      <c r="AE544" t="e">
        <f t="shared" si="238"/>
        <v>#DIV/0!</v>
      </c>
      <c r="AF544" t="str">
        <f t="shared" si="239"/>
        <v>-3.3882665425862-3.22783313363591i</v>
      </c>
      <c r="AG544" t="e">
        <f t="shared" si="240"/>
        <v>#DIV/0!</v>
      </c>
      <c r="AH544" t="e">
        <f t="shared" si="241"/>
        <v>#DIV/0!</v>
      </c>
      <c r="AI544" t="e">
        <f t="shared" si="242"/>
        <v>#DIV/0!</v>
      </c>
      <c r="AJ544" t="e">
        <f t="shared" si="243"/>
        <v>#DIV/0!</v>
      </c>
      <c r="AK544"/>
      <c r="AL544"/>
      <c r="AM544"/>
      <c r="AN544"/>
    </row>
    <row r="545" spans="1:40" x14ac:dyDescent="0.3">
      <c r="A545"/>
      <c r="B545">
        <f t="shared" si="244"/>
        <v>41100</v>
      </c>
      <c r="C545" s="186" t="str">
        <f t="shared" si="212"/>
        <v>-0.0101418789221724+0.0227904581887522i</v>
      </c>
      <c r="D545" s="158" t="str">
        <f t="shared" si="213"/>
        <v>-2.35692508163209-0.837444054172678i</v>
      </c>
      <c r="E545" t="str">
        <f t="shared" si="214"/>
        <v>18096.6970068608-12477.6346927236i</v>
      </c>
      <c r="F545" t="str">
        <f t="shared" si="215"/>
        <v>0.297283131725492+0.13202229134171i</v>
      </c>
      <c r="G545" t="str">
        <f t="shared" si="210"/>
        <v>0.297283131725492+0.13202229134171i</v>
      </c>
      <c r="H545" t="str">
        <f t="shared" si="216"/>
        <v>1.03507857469349+2.39747552790785i</v>
      </c>
      <c r="I545" t="str">
        <f t="shared" si="217"/>
        <v>161.399322578176i</v>
      </c>
      <c r="J545" t="str">
        <f t="shared" si="211"/>
        <v>-5.45199993229093+34.416533307654i</v>
      </c>
      <c r="K545" t="str">
        <f t="shared" si="218"/>
        <v>4.57478521180009-0.724701946068251i</v>
      </c>
      <c r="L545" t="str">
        <f t="shared" si="219"/>
        <v>0.813805707798104-0.126062258905325i</v>
      </c>
      <c r="M545" t="str">
        <f t="shared" si="220"/>
        <v>5.38859091959819-0.850764204973576i</v>
      </c>
      <c r="N545" t="str">
        <f t="shared" si="221"/>
        <v>-0.525406482828144i</v>
      </c>
      <c r="O545" t="str">
        <f t="shared" si="222"/>
        <v>0.865120135660913-0.50156470257988i</v>
      </c>
      <c r="P545" t="str">
        <f t="shared" si="223"/>
        <v>0.134879864339087+0.50156470257988i</v>
      </c>
      <c r="Q545" t="str">
        <f t="shared" si="224"/>
        <v>-0.134879864339087+0.023841780248264i</v>
      </c>
      <c r="R545" t="str">
        <f t="shared" si="225"/>
        <v>-0.332305294508719-3.7773425624602i</v>
      </c>
      <c r="S545" t="str">
        <f t="shared" si="226"/>
        <v>0.0576577758933491i</v>
      </c>
      <c r="T545" t="str">
        <f t="shared" si="227"/>
        <v>0.217793170938739-0.0191599841989571i</v>
      </c>
      <c r="U545" t="e">
        <f t="shared" si="228"/>
        <v>#DIV/0!</v>
      </c>
      <c r="V545" t="str">
        <f t="shared" si="229"/>
        <v>0.0000833333333333333-0.00645397173933069i</v>
      </c>
      <c r="W545" t="e">
        <f t="shared" si="230"/>
        <v>#DIV/0!</v>
      </c>
      <c r="X545" t="e">
        <f t="shared" si="231"/>
        <v>#DIV/0!</v>
      </c>
      <c r="Y545" t="str">
        <f t="shared" si="232"/>
        <v>0.00096+0.175602462965055i</v>
      </c>
      <c r="Z545" t="e">
        <f t="shared" si="233"/>
        <v>#DIV/0!</v>
      </c>
      <c r="AA545" t="e">
        <f t="shared" si="234"/>
        <v>#DIV/0!</v>
      </c>
      <c r="AB545" t="str">
        <f t="shared" si="235"/>
        <v>0.124280428189638-0.010933359526791i</v>
      </c>
      <c r="AC545" t="str">
        <f t="shared" si="236"/>
        <v>1.66039467590096-0.164648741549301i</v>
      </c>
      <c r="AD545" t="str">
        <f t="shared" si="237"/>
        <v>0.0747676915073142+0.000829349074904394i</v>
      </c>
      <c r="AE545" t="e">
        <f t="shared" si="238"/>
        <v>#DIV/0!</v>
      </c>
      <c r="AF545" t="str">
        <f t="shared" si="239"/>
        <v>-3.39200365632558-3.23491958208053i</v>
      </c>
      <c r="AG545" t="e">
        <f t="shared" si="240"/>
        <v>#DIV/0!</v>
      </c>
      <c r="AH545" t="e">
        <f t="shared" si="241"/>
        <v>#DIV/0!</v>
      </c>
      <c r="AI545" t="e">
        <f t="shared" si="242"/>
        <v>#DIV/0!</v>
      </c>
      <c r="AJ545" t="e">
        <f t="shared" si="243"/>
        <v>#DIV/0!</v>
      </c>
      <c r="AK545"/>
      <c r="AL545"/>
      <c r="AM545"/>
      <c r="AN545"/>
    </row>
    <row r="546" spans="1:40" x14ac:dyDescent="0.3">
      <c r="A546"/>
      <c r="B546">
        <f t="shared" si="244"/>
        <v>41200</v>
      </c>
      <c r="C546" s="186" t="str">
        <f t="shared" si="212"/>
        <v>-0.0101401203124139+0.0227440711486528i</v>
      </c>
      <c r="D546" s="158" t="str">
        <f t="shared" si="213"/>
        <v>-2.35780634538819-0.840093882395093i</v>
      </c>
      <c r="E546" t="str">
        <f t="shared" si="214"/>
        <v>18068.3316532481-12488.3884632869i</v>
      </c>
      <c r="F546" t="str">
        <f t="shared" si="215"/>
        <v>0.297399837781698+0.132321534069752i</v>
      </c>
      <c r="G546" t="str">
        <f t="shared" si="210"/>
        <v>0.297399837781698+0.132321534069752i</v>
      </c>
      <c r="H546" t="str">
        <f t="shared" si="216"/>
        <v>1.03793741462098+2.40190386506723i</v>
      </c>
      <c r="I546" t="str">
        <f t="shared" si="217"/>
        <v>161.792021659874i</v>
      </c>
      <c r="J546" t="str">
        <f t="shared" si="211"/>
        <v>-5.48343472100444+34.500271831517i</v>
      </c>
      <c r="K546" t="str">
        <f t="shared" si="218"/>
        <v>4.57403945283232-0.726992728445469i</v>
      </c>
      <c r="L546" t="str">
        <f t="shared" si="219"/>
        <v>0.81371280730323-0.126354554000722i</v>
      </c>
      <c r="M546" t="str">
        <f t="shared" si="220"/>
        <v>5.38775226013555-0.853347282446191i</v>
      </c>
      <c r="N546" t="str">
        <f t="shared" si="221"/>
        <v>-0.526684844100232i</v>
      </c>
      <c r="O546" t="str">
        <f t="shared" si="222"/>
        <v>0.864478248051497-0.502670228525437i</v>
      </c>
      <c r="P546" t="str">
        <f t="shared" si="223"/>
        <v>0.135521751948503+0.502670228525437i</v>
      </c>
      <c r="Q546" t="str">
        <f t="shared" si="224"/>
        <v>-0.135521751948503+0.024014615574795i</v>
      </c>
      <c r="R546" t="str">
        <f t="shared" si="225"/>
        <v>-0.332300258147015-3.76803195161088i</v>
      </c>
      <c r="S546" t="str">
        <f t="shared" si="226"/>
        <v>0.0577980624527002i</v>
      </c>
      <c r="T546" t="str">
        <f t="shared" si="227"/>
        <v>0.217784946062975-0.0192063110734296i</v>
      </c>
      <c r="U546" t="e">
        <f t="shared" si="228"/>
        <v>#DIV/0!</v>
      </c>
      <c r="V546" t="str">
        <f t="shared" si="229"/>
        <v>0.0000833333333333333-0.00643830675938089i</v>
      </c>
      <c r="W546" t="e">
        <f t="shared" si="230"/>
        <v>#DIV/0!</v>
      </c>
      <c r="X546" t="e">
        <f t="shared" si="231"/>
        <v>#DIV/0!</v>
      </c>
      <c r="Y546" t="str">
        <f t="shared" si="232"/>
        <v>0.00096+0.176029719565943i</v>
      </c>
      <c r="Z546" t="e">
        <f t="shared" si="233"/>
        <v>#DIV/0!</v>
      </c>
      <c r="AA546" t="e">
        <f t="shared" si="234"/>
        <v>#DIV/0!</v>
      </c>
      <c r="AB546" t="str">
        <f t="shared" si="235"/>
        <v>0.124275734786822-0.0109597952675046i</v>
      </c>
      <c r="AC546" t="str">
        <f t="shared" si="236"/>
        <v>1.66021435947001-0.165099022277459i</v>
      </c>
      <c r="AD546" t="str">
        <f t="shared" si="237"/>
        <v>0.0747722727589373+0.000834250017510739i</v>
      </c>
      <c r="AE546" t="e">
        <f t="shared" si="238"/>
        <v>#DIV/0!</v>
      </c>
      <c r="AF546" t="str">
        <f t="shared" si="239"/>
        <v>-3.39574376000917-3.24199774746232i</v>
      </c>
      <c r="AG546" t="e">
        <f t="shared" si="240"/>
        <v>#DIV/0!</v>
      </c>
      <c r="AH546" t="e">
        <f t="shared" si="241"/>
        <v>#DIV/0!</v>
      </c>
      <c r="AI546" t="e">
        <f t="shared" si="242"/>
        <v>#DIV/0!</v>
      </c>
      <c r="AJ546" t="e">
        <f t="shared" si="243"/>
        <v>#DIV/0!</v>
      </c>
      <c r="AK546"/>
      <c r="AL546"/>
      <c r="AM546"/>
      <c r="AN546"/>
    </row>
    <row r="547" spans="1:40" x14ac:dyDescent="0.3">
      <c r="A547"/>
      <c r="B547">
        <f t="shared" si="244"/>
        <v>41300</v>
      </c>
      <c r="C547" s="186" t="str">
        <f t="shared" si="212"/>
        <v>-0.0101383587343048+0.0226979274210333i</v>
      </c>
      <c r="D547" s="158" t="str">
        <f t="shared" si="213"/>
        <v>-2.35868946250977-0.842740673028491i</v>
      </c>
      <c r="E547" t="str">
        <f t="shared" si="214"/>
        <v>18039.9864739898-12499.0610396859i</v>
      </c>
      <c r="F547" t="str">
        <f t="shared" si="215"/>
        <v>0.297516788549578+0.13262062390301i</v>
      </c>
      <c r="G547" t="str">
        <f t="shared" si="210"/>
        <v>0.297516788549578+0.13262062390301i</v>
      </c>
      <c r="H547" t="str">
        <f t="shared" si="216"/>
        <v>1.0407973825301+2.40632698319286i</v>
      </c>
      <c r="I547" t="str">
        <f t="shared" si="217"/>
        <v>162.184720741573i</v>
      </c>
      <c r="J547" t="str">
        <f t="shared" si="211"/>
        <v>-5.51494590045602+34.5840103553798i</v>
      </c>
      <c r="K547" t="str">
        <f t="shared" si="218"/>
        <v>4.57329194874816-0.729280885159515i</v>
      </c>
      <c r="L547" t="str">
        <f t="shared" si="219"/>
        <v>0.813619702332905-0.126646747239985i</v>
      </c>
      <c r="M547" t="str">
        <f t="shared" si="220"/>
        <v>5.38691165108107-0.8559276323995i</v>
      </c>
      <c r="N547" t="str">
        <f t="shared" si="221"/>
        <v>-0.52796320537232i</v>
      </c>
      <c r="O547" t="str">
        <f t="shared" si="222"/>
        <v>0.8638349477054-0.503774933003627i</v>
      </c>
      <c r="P547" t="str">
        <f t="shared" si="223"/>
        <v>0.1361650522946+0.503774933003627i</v>
      </c>
      <c r="Q547" t="str">
        <f t="shared" si="224"/>
        <v>-0.1361650522946+0.024188272368693i</v>
      </c>
      <c r="R547" t="str">
        <f t="shared" si="225"/>
        <v>-0.332295209275973-3.75876608136626i</v>
      </c>
      <c r="S547" t="str">
        <f t="shared" si="226"/>
        <v>0.0579383490120515i</v>
      </c>
      <c r="T547" t="str">
        <f t="shared" si="227"/>
        <v>0.21777670107686-0.019252635810064i</v>
      </c>
      <c r="U547" t="e">
        <f t="shared" si="228"/>
        <v>#DIV/0!</v>
      </c>
      <c r="V547" t="str">
        <f t="shared" si="229"/>
        <v>0.0000833333333333333-0.00642271763889812i</v>
      </c>
      <c r="W547" t="e">
        <f t="shared" si="230"/>
        <v>#DIV/0!</v>
      </c>
      <c r="X547" t="e">
        <f t="shared" si="231"/>
        <v>#DIV/0!</v>
      </c>
      <c r="Y547" t="str">
        <f t="shared" si="232"/>
        <v>0.00096+0.176456976166832i</v>
      </c>
      <c r="Z547" t="e">
        <f t="shared" si="233"/>
        <v>#DIV/0!</v>
      </c>
      <c r="AA547" t="e">
        <f t="shared" si="234"/>
        <v>#DIV/0!</v>
      </c>
      <c r="AB547" t="str">
        <f t="shared" si="235"/>
        <v>0.124271029908334-0.0109862297882928i</v>
      </c>
      <c r="AC547" t="str">
        <f t="shared" si="236"/>
        <v>1.66003364125336-0.165548857653296i</v>
      </c>
      <c r="AD547" t="str">
        <f t="shared" si="237"/>
        <v>0.0747768651996372+0.000839136502890323i</v>
      </c>
      <c r="AE547" t="e">
        <f t="shared" si="238"/>
        <v>#DIV/0!</v>
      </c>
      <c r="AF547" t="str">
        <f t="shared" si="239"/>
        <v>-3.39948684503987-3.24906765622135i</v>
      </c>
      <c r="AG547" t="e">
        <f t="shared" si="240"/>
        <v>#DIV/0!</v>
      </c>
      <c r="AH547" t="e">
        <f t="shared" si="241"/>
        <v>#DIV/0!</v>
      </c>
      <c r="AI547" t="e">
        <f t="shared" si="242"/>
        <v>#DIV/0!</v>
      </c>
      <c r="AJ547" t="e">
        <f t="shared" si="243"/>
        <v>#DIV/0!</v>
      </c>
      <c r="AK547"/>
      <c r="AL547"/>
      <c r="AM547"/>
      <c r="AN547"/>
    </row>
    <row r="548" spans="1:40" x14ac:dyDescent="0.3">
      <c r="A548"/>
      <c r="B548">
        <f t="shared" si="244"/>
        <v>41400</v>
      </c>
      <c r="C548" s="186" t="str">
        <f t="shared" si="212"/>
        <v>-0.0101365941862617+0.0226520252226823i</v>
      </c>
      <c r="D548" s="158" t="str">
        <f t="shared" si="213"/>
        <v>-2.35957443096273-0.845384437553997i</v>
      </c>
      <c r="E548" t="str">
        <f t="shared" si="214"/>
        <v>18011.6616971782-12509.6526818718i</v>
      </c>
      <c r="F548" t="str">
        <f t="shared" si="215"/>
        <v>0.297633983765398+0.132919560555812i</v>
      </c>
      <c r="G548" t="str">
        <f t="shared" si="210"/>
        <v>0.297633983765398+0.132919560555812i</v>
      </c>
      <c r="H548" t="str">
        <f t="shared" si="216"/>
        <v>1.04365847195312+2.41074489705054i</v>
      </c>
      <c r="I548" t="str">
        <f t="shared" si="217"/>
        <v>162.577419823272i</v>
      </c>
      <c r="J548" t="str">
        <f t="shared" si="211"/>
        <v>-5.54653347064566+34.6677488792428i</v>
      </c>
      <c r="K548" t="str">
        <f t="shared" si="218"/>
        <v>4.57254270265545-0.731566426034091i</v>
      </c>
      <c r="L548" t="str">
        <f t="shared" si="219"/>
        <v>0.813526393034779-0.126938838414953i</v>
      </c>
      <c r="M548" t="str">
        <f t="shared" si="220"/>
        <v>5.38606909569023-0.858505264449044i</v>
      </c>
      <c r="N548" t="str">
        <f t="shared" si="221"/>
        <v>-0.529241566644407i</v>
      </c>
      <c r="O548" t="str">
        <f t="shared" si="222"/>
        <v>0.863190235673909-0.504878814209134i</v>
      </c>
      <c r="P548" t="str">
        <f t="shared" si="223"/>
        <v>0.136809764326091+0.504878814209134i</v>
      </c>
      <c r="Q548" t="str">
        <f t="shared" si="224"/>
        <v>-0.136809764326091+0.024362752435273i</v>
      </c>
      <c r="R548" t="str">
        <f t="shared" si="225"/>
        <v>-0.332290147893631-3.74954462750374i</v>
      </c>
      <c r="S548" t="str">
        <f t="shared" si="226"/>
        <v>0.0580786355714028i</v>
      </c>
      <c r="T548" t="str">
        <f t="shared" si="227"/>
        <v>0.217768435979501-0.0192989584034817i</v>
      </c>
      <c r="U548" t="e">
        <f t="shared" si="228"/>
        <v>#DIV/0!</v>
      </c>
      <c r="V548" t="str">
        <f t="shared" si="229"/>
        <v>0.0000833333333333333-0.00640720382817614i</v>
      </c>
      <c r="W548" t="e">
        <f t="shared" si="230"/>
        <v>#DIV/0!</v>
      </c>
      <c r="X548" t="e">
        <f t="shared" si="231"/>
        <v>#DIV/0!</v>
      </c>
      <c r="Y548" t="str">
        <f t="shared" si="232"/>
        <v>0.00096+0.17688423276772i</v>
      </c>
      <c r="Z548" t="e">
        <f t="shared" si="233"/>
        <v>#DIV/0!</v>
      </c>
      <c r="AA548" t="e">
        <f t="shared" si="234"/>
        <v>#DIV/0!</v>
      </c>
      <c r="AB548" t="str">
        <f t="shared" si="235"/>
        <v>0.124266313553664-0.0110126630860862i</v>
      </c>
      <c r="AC548" t="str">
        <f t="shared" si="236"/>
        <v>1.65985252183173-0.165998248688714i</v>
      </c>
      <c r="AD548" t="str">
        <f t="shared" si="237"/>
        <v>0.0747814688200618+0.000844008581477908i</v>
      </c>
      <c r="AE548" t="e">
        <f t="shared" si="238"/>
        <v>#DIV/0!</v>
      </c>
      <c r="AF548" t="str">
        <f t="shared" si="239"/>
        <v>-3.40323290291585-3.25612933460454i</v>
      </c>
      <c r="AG548" t="e">
        <f t="shared" si="240"/>
        <v>#DIV/0!</v>
      </c>
      <c r="AH548" t="e">
        <f t="shared" si="241"/>
        <v>#DIV/0!</v>
      </c>
      <c r="AI548" t="e">
        <f t="shared" si="242"/>
        <v>#DIV/0!</v>
      </c>
      <c r="AJ548" t="e">
        <f t="shared" si="243"/>
        <v>#DIV/0!</v>
      </c>
      <c r="AK548"/>
      <c r="AL548"/>
      <c r="AM548"/>
      <c r="AN548"/>
    </row>
    <row r="549" spans="1:40" x14ac:dyDescent="0.3">
      <c r="A549"/>
      <c r="B549">
        <f t="shared" si="244"/>
        <v>41500</v>
      </c>
      <c r="C549" s="186" t="str">
        <f t="shared" si="212"/>
        <v>-0.010134826666772+0.0226063627875443i</v>
      </c>
      <c r="D549" s="158" t="str">
        <f t="shared" si="213"/>
        <v>-2.36046124871032-0.848025187325516i</v>
      </c>
      <c r="E549" t="str">
        <f t="shared" si="214"/>
        <v>17983.357549013-12520.1636500089i</v>
      </c>
      <c r="F549" t="str">
        <f t="shared" si="215"/>
        <v>0.297751423165009+0.133218343743046i</v>
      </c>
      <c r="G549" t="str">
        <f t="shared" si="210"/>
        <v>0.297751423165009+0.133218343743046i</v>
      </c>
      <c r="H549" t="str">
        <f t="shared" si="216"/>
        <v>1.04652067651924+2.41515762134163i</v>
      </c>
      <c r="I549" t="str">
        <f t="shared" si="217"/>
        <v>162.970118904971i</v>
      </c>
      <c r="J549" t="str">
        <f t="shared" si="211"/>
        <v>-5.57819743157337+34.7514874031057i</v>
      </c>
      <c r="K549" t="str">
        <f t="shared" si="218"/>
        <v>4.57179171764842-0.733849360784359i</v>
      </c>
      <c r="L549" t="str">
        <f t="shared" si="219"/>
        <v>0.813432879556772-0.127230827317732i</v>
      </c>
      <c r="M549" t="str">
        <f t="shared" si="220"/>
        <v>5.38522459720519-0.861080188102091i</v>
      </c>
      <c r="N549" t="str">
        <f t="shared" si="221"/>
        <v>-0.530519927916495i</v>
      </c>
      <c r="O549" t="str">
        <f t="shared" si="222"/>
        <v>0.862544113010617-0.505981870337987i</v>
      </c>
      <c r="P549" t="str">
        <f t="shared" si="223"/>
        <v>0.137455886989383+0.505981870337987i</v>
      </c>
      <c r="Q549" t="str">
        <f t="shared" si="224"/>
        <v>-0.137455886989383+0.024538057578508i</v>
      </c>
      <c r="R549" t="str">
        <f t="shared" si="225"/>
        <v>-0.332285073997938-3.74036726892562i</v>
      </c>
      <c r="S549" t="str">
        <f t="shared" si="226"/>
        <v>0.0582189221307539i</v>
      </c>
      <c r="T549" t="str">
        <f t="shared" si="227"/>
        <v>0.217760150770001-0.0193452788482977i</v>
      </c>
      <c r="U549" t="e">
        <f t="shared" si="228"/>
        <v>#DIV/0!</v>
      </c>
      <c r="V549" t="str">
        <f t="shared" si="229"/>
        <v>0.0000833333333333333-0.00639176478280703i</v>
      </c>
      <c r="W549" t="e">
        <f t="shared" si="230"/>
        <v>#DIV/0!</v>
      </c>
      <c r="X549" t="e">
        <f t="shared" si="231"/>
        <v>#DIV/0!</v>
      </c>
      <c r="Y549" t="str">
        <f t="shared" si="232"/>
        <v>0.00096+0.177311489368608i</v>
      </c>
      <c r="Z549" t="e">
        <f t="shared" si="233"/>
        <v>#DIV/0!</v>
      </c>
      <c r="AA549" t="e">
        <f t="shared" si="234"/>
        <v>#DIV/0!</v>
      </c>
      <c r="AB549" t="str">
        <f t="shared" si="235"/>
        <v>0.124261585722301-0.0110390951578121i</v>
      </c>
      <c r="AC549" t="str">
        <f t="shared" si="236"/>
        <v>1.65967100178449-0.166447196382361i</v>
      </c>
      <c r="AD549" t="str">
        <f t="shared" si="237"/>
        <v>0.0747860836109038+0.000848866303095538i</v>
      </c>
      <c r="AE549" t="e">
        <f t="shared" si="238"/>
        <v>#DIV/0!</v>
      </c>
      <c r="AF549" t="str">
        <f t="shared" si="239"/>
        <v>-3.40698192522956-3.26318280866715i</v>
      </c>
      <c r="AG549" t="e">
        <f t="shared" si="240"/>
        <v>#DIV/0!</v>
      </c>
      <c r="AH549" t="e">
        <f t="shared" si="241"/>
        <v>#DIV/0!</v>
      </c>
      <c r="AI549" t="e">
        <f t="shared" si="242"/>
        <v>#DIV/0!</v>
      </c>
      <c r="AJ549" t="e">
        <f t="shared" si="243"/>
        <v>#DIV/0!</v>
      </c>
      <c r="AK549"/>
      <c r="AL549"/>
      <c r="AM549"/>
      <c r="AN549"/>
    </row>
    <row r="550" spans="1:40" x14ac:dyDescent="0.3">
      <c r="A550"/>
      <c r="B550">
        <f t="shared" si="244"/>
        <v>41600</v>
      </c>
      <c r="C550" s="186" t="str">
        <f t="shared" si="212"/>
        <v>-0.0101330561743928+0.0225609383665136i</v>
      </c>
      <c r="D550" s="158" t="str">
        <f t="shared" si="213"/>
        <v>-2.36134991371317-0.850662933571294i</v>
      </c>
      <c r="E550" t="str">
        <f t="shared" si="214"/>
        <v>17955.0742538076-12530.5942044629i</v>
      </c>
      <c r="F550" t="str">
        <f t="shared" si="215"/>
        <v>0.297869106483847+0.133516973180161i</v>
      </c>
      <c r="G550" t="str">
        <f t="shared" si="210"/>
        <v>0.297869106483847+0.133516973180161i</v>
      </c>
      <c r="H550" t="str">
        <f t="shared" si="216"/>
        <v>1.04938398995357+2.41956517070279i</v>
      </c>
      <c r="I550" t="str">
        <f t="shared" si="217"/>
        <v>163.362817986669i</v>
      </c>
      <c r="J550" t="str">
        <f t="shared" si="211"/>
        <v>-5.60993778323914+34.8352259269685i</v>
      </c>
      <c r="K550" t="str">
        <f t="shared" si="218"/>
        <v>4.57103899680777-0.736129699018233i</v>
      </c>
      <c r="L550" t="str">
        <f t="shared" si="219"/>
        <v>0.813339162047075-0.127522713740692i</v>
      </c>
      <c r="M550" t="str">
        <f t="shared" si="220"/>
        <v>5.38437815885485-0.863652412758925i</v>
      </c>
      <c r="N550" t="str">
        <f t="shared" si="221"/>
        <v>-0.531798289188583i</v>
      </c>
      <c r="O550" t="str">
        <f t="shared" si="222"/>
        <v>0.861896580771422-0.507084099587565i</v>
      </c>
      <c r="P550" t="str">
        <f t="shared" si="223"/>
        <v>0.138103419228578+0.507084099587565i</v>
      </c>
      <c r="Q550" t="str">
        <f t="shared" si="224"/>
        <v>-0.138103419228578+0.024714189601018i</v>
      </c>
      <c r="R550" t="str">
        <f t="shared" si="225"/>
        <v>-0.332279987586967-3.7312336876217i</v>
      </c>
      <c r="S550" t="str">
        <f t="shared" si="226"/>
        <v>0.0583592086901052i</v>
      </c>
      <c r="T550" t="str">
        <f t="shared" si="227"/>
        <v>0.217751845447466-0.0193915971391334i</v>
      </c>
      <c r="U550" t="e">
        <f t="shared" si="228"/>
        <v>#DIV/0!</v>
      </c>
      <c r="V550" t="str">
        <f t="shared" si="229"/>
        <v>0.0000833333333333333-0.00637639996361762i</v>
      </c>
      <c r="W550" t="e">
        <f t="shared" si="230"/>
        <v>#DIV/0!</v>
      </c>
      <c r="X550" t="e">
        <f t="shared" si="231"/>
        <v>#DIV/0!</v>
      </c>
      <c r="Y550" t="str">
        <f t="shared" si="232"/>
        <v>0.00096+0.177738745969496i</v>
      </c>
      <c r="Z550" t="e">
        <f t="shared" si="233"/>
        <v>#DIV/0!</v>
      </c>
      <c r="AA550" t="e">
        <f t="shared" si="234"/>
        <v>#DIV/0!</v>
      </c>
      <c r="AB550" t="str">
        <f t="shared" si="235"/>
        <v>0.124256846413734-0.0110655260004013i</v>
      </c>
      <c r="AC550" t="str">
        <f t="shared" si="236"/>
        <v>1.6594890816896-0.166895701719838i</v>
      </c>
      <c r="AD550" t="str">
        <f t="shared" si="237"/>
        <v>0.0747907095629041+0.000853709716958032i</v>
      </c>
      <c r="AE550" t="e">
        <f t="shared" si="238"/>
        <v>#DIV/0!</v>
      </c>
      <c r="AF550" t="str">
        <f t="shared" si="239"/>
        <v>-3.41073390366674-3.27022810427408i</v>
      </c>
      <c r="AG550" t="e">
        <f t="shared" si="240"/>
        <v>#DIV/0!</v>
      </c>
      <c r="AH550" t="e">
        <f t="shared" si="241"/>
        <v>#DIV/0!</v>
      </c>
      <c r="AI550" t="e">
        <f t="shared" si="242"/>
        <v>#DIV/0!</v>
      </c>
      <c r="AJ550" t="e">
        <f t="shared" si="243"/>
        <v>#DIV/0!</v>
      </c>
      <c r="AK550"/>
      <c r="AL550"/>
      <c r="AM550"/>
      <c r="AN550"/>
    </row>
    <row r="551" spans="1:40" x14ac:dyDescent="0.3">
      <c r="A551"/>
      <c r="B551">
        <f t="shared" si="244"/>
        <v>41700</v>
      </c>
      <c r="C551" s="186" t="str">
        <f t="shared" si="212"/>
        <v>-0.0101312827077501+0.0225157502272311i</v>
      </c>
      <c r="D551" s="158" t="str">
        <f t="shared" si="213"/>
        <v>-2.36224042392924-0.853297687395517i</v>
      </c>
      <c r="E551" t="str">
        <f t="shared" si="214"/>
        <v>17926.8120339953-12540.9446057893i</v>
      </c>
      <c r="F551" t="str">
        <f t="shared" si="215"/>
        <v>0.297987033456933+0.133815448583168i</v>
      </c>
      <c r="G551" t="str">
        <f t="shared" si="210"/>
        <v>0.297987033456933+0.133815448583168i</v>
      </c>
      <c r="H551" t="str">
        <f t="shared" si="216"/>
        <v>1.05224840607614+2.4239675597058i</v>
      </c>
      <c r="I551" t="str">
        <f t="shared" si="217"/>
        <v>163.755517068368i</v>
      </c>
      <c r="J551" t="str">
        <f t="shared" si="211"/>
        <v>-5.64175452564298+34.9189644508315i</v>
      </c>
      <c r="K551" t="str">
        <f t="shared" si="218"/>
        <v>4.57028454320101-0.738407450237731i</v>
      </c>
      <c r="L551" t="str">
        <f t="shared" si="219"/>
        <v>0.813245240654153-0.127814497476469i</v>
      </c>
      <c r="M551" t="str">
        <f t="shared" si="220"/>
        <v>5.38352978385516-0.8662219477142i</v>
      </c>
      <c r="N551" t="str">
        <f t="shared" si="221"/>
        <v>-0.533076650460671i</v>
      </c>
      <c r="O551" t="str">
        <f t="shared" si="222"/>
        <v>0.861247640014526-0.508185500156596i</v>
      </c>
      <c r="P551" t="str">
        <f t="shared" si="223"/>
        <v>0.138752359985474+0.508185500156596i</v>
      </c>
      <c r="Q551" t="str">
        <f t="shared" si="224"/>
        <v>-0.138752359985474+0.024891150304075i</v>
      </c>
      <c r="R551" t="str">
        <f t="shared" si="225"/>
        <v>-0.332274888658693-3.72214356863218i</v>
      </c>
      <c r="S551" t="str">
        <f t="shared" si="226"/>
        <v>0.0584994952494565i</v>
      </c>
      <c r="T551" t="str">
        <f t="shared" si="227"/>
        <v>0.217743520010993-0.0194379132706029i</v>
      </c>
      <c r="U551" t="e">
        <f t="shared" si="228"/>
        <v>#DIV/0!</v>
      </c>
      <c r="V551" t="str">
        <f t="shared" si="229"/>
        <v>0.0000833333333333333-0.00636110883660654i</v>
      </c>
      <c r="W551" t="e">
        <f t="shared" si="230"/>
        <v>#DIV/0!</v>
      </c>
      <c r="X551" t="e">
        <f t="shared" si="231"/>
        <v>#DIV/0!</v>
      </c>
      <c r="Y551" t="str">
        <f t="shared" si="232"/>
        <v>0.00096+0.178166002570384i</v>
      </c>
      <c r="Z551" t="e">
        <f t="shared" si="233"/>
        <v>#DIV/0!</v>
      </c>
      <c r="AA551" t="e">
        <f t="shared" si="234"/>
        <v>#DIV/0!</v>
      </c>
      <c r="AB551" t="str">
        <f t="shared" si="235"/>
        <v>0.124252095627448-0.0110919556107803i</v>
      </c>
      <c r="AC551" t="str">
        <f t="shared" si="236"/>
        <v>1.65930676212366-0.167343765673814i</v>
      </c>
      <c r="AD551" t="str">
        <f t="shared" si="237"/>
        <v>0.0747953466668475+0.00085853887168221i</v>
      </c>
      <c r="AE551" t="e">
        <f t="shared" si="238"/>
        <v>#DIV/0!</v>
      </c>
      <c r="AF551" t="str">
        <f t="shared" si="239"/>
        <v>-3.41448883000538-3.27726524710132i</v>
      </c>
      <c r="AG551" t="e">
        <f t="shared" si="240"/>
        <v>#DIV/0!</v>
      </c>
      <c r="AH551" t="e">
        <f t="shared" si="241"/>
        <v>#DIV/0!</v>
      </c>
      <c r="AI551" t="e">
        <f t="shared" si="242"/>
        <v>#DIV/0!</v>
      </c>
      <c r="AJ551" t="e">
        <f t="shared" si="243"/>
        <v>#DIV/0!</v>
      </c>
      <c r="AK551"/>
      <c r="AL551"/>
      <c r="AM551"/>
      <c r="AN551"/>
    </row>
    <row r="552" spans="1:40" x14ac:dyDescent="0.3">
      <c r="A552"/>
      <c r="B552">
        <f t="shared" si="244"/>
        <v>41800</v>
      </c>
      <c r="C552" s="186" t="str">
        <f t="shared" si="212"/>
        <v>-0.0101295062655378+0.0224707966538846i</v>
      </c>
      <c r="D552" s="158" t="str">
        <f t="shared" si="213"/>
        <v>-2.36313277731387-0.855929459779804i</v>
      </c>
      <c r="E552" t="str">
        <f t="shared" si="214"/>
        <v>17898.5711101357-12551.2151147225i</v>
      </c>
      <c r="F552" t="str">
        <f t="shared" si="215"/>
        <v>0.29810520381888+0.134113769668642i</v>
      </c>
      <c r="G552" t="str">
        <f t="shared" si="210"/>
        <v>0.29810520381888+0.134113769668642i</v>
      </c>
      <c r="H552" t="str">
        <f t="shared" si="216"/>
        <v>1.05511391880092+2.42836480285739i</v>
      </c>
      <c r="I552" t="str">
        <f t="shared" si="217"/>
        <v>164.148216150067i</v>
      </c>
      <c r="J552" t="str">
        <f t="shared" si="211"/>
        <v>-5.67364765878488+35.0027029746943i</v>
      </c>
      <c r="K552" t="str">
        <f t="shared" si="218"/>
        <v>4.56952835988261-0.740682623840294i</v>
      </c>
      <c r="L552" t="str">
        <f t="shared" si="219"/>
        <v>0.81315111552674-0.128106178317967i</v>
      </c>
      <c r="M552" t="str">
        <f t="shared" si="220"/>
        <v>5.38267947540935-0.868788802158261i</v>
      </c>
      <c r="N552" t="str">
        <f t="shared" si="221"/>
        <v>-0.534355011732759i</v>
      </c>
      <c r="O552" t="str">
        <f t="shared" si="222"/>
        <v>0.860597291800433-0.509286070245162i</v>
      </c>
      <c r="P552" t="str">
        <f t="shared" si="223"/>
        <v>0.139402708199567+0.509286070245162i</v>
      </c>
      <c r="Q552" t="str">
        <f t="shared" si="224"/>
        <v>-0.139402708199567+0.025068941487597i</v>
      </c>
      <c r="R552" t="str">
        <f t="shared" si="225"/>
        <v>-0.332269777211079-3.71309660001118i</v>
      </c>
      <c r="S552" t="str">
        <f t="shared" si="226"/>
        <v>0.0586397818088076i</v>
      </c>
      <c r="T552" t="str">
        <f t="shared" si="227"/>
        <v>0.217735174459681-0.0194842272373188i</v>
      </c>
      <c r="U552" t="e">
        <f t="shared" si="228"/>
        <v>#DIV/0!</v>
      </c>
      <c r="V552" t="str">
        <f t="shared" si="229"/>
        <v>0.0000833333333333333-0.00634589087288259i</v>
      </c>
      <c r="W552" t="e">
        <f t="shared" si="230"/>
        <v>#DIV/0!</v>
      </c>
      <c r="X552" t="e">
        <f t="shared" si="231"/>
        <v>#DIV/0!</v>
      </c>
      <c r="Y552" t="str">
        <f t="shared" si="232"/>
        <v>0.00096+0.178593259171273i</v>
      </c>
      <c r="Z552" t="e">
        <f t="shared" si="233"/>
        <v>#DIV/0!</v>
      </c>
      <c r="AA552" t="e">
        <f t="shared" si="234"/>
        <v>#DIV/0!</v>
      </c>
      <c r="AB552" t="str">
        <f t="shared" si="235"/>
        <v>0.124247333362928-0.0111183839858749i</v>
      </c>
      <c r="AC552" t="str">
        <f t="shared" si="236"/>
        <v>1.65912404366195-0.167791389204225i</v>
      </c>
      <c r="AD552" t="str">
        <f t="shared" si="237"/>
        <v>0.0747999949135637+0.000863353815293617i</v>
      </c>
      <c r="AE552" t="e">
        <f t="shared" si="238"/>
        <v>#DIV/0!</v>
      </c>
      <c r="AF552" t="str">
        <f t="shared" si="239"/>
        <v>-3.41824669611479-3.28429426263719i</v>
      </c>
      <c r="AG552" t="e">
        <f t="shared" si="240"/>
        <v>#DIV/0!</v>
      </c>
      <c r="AH552" t="e">
        <f t="shared" si="241"/>
        <v>#DIV/0!</v>
      </c>
      <c r="AI552" t="e">
        <f t="shared" si="242"/>
        <v>#DIV/0!</v>
      </c>
      <c r="AJ552" t="e">
        <f t="shared" si="243"/>
        <v>#DIV/0!</v>
      </c>
      <c r="AK552"/>
      <c r="AL552"/>
      <c r="AM552"/>
      <c r="AN552"/>
    </row>
    <row r="553" spans="1:40" x14ac:dyDescent="0.3">
      <c r="A553"/>
      <c r="B553">
        <f t="shared" si="244"/>
        <v>41900</v>
      </c>
      <c r="C553" s="186" t="str">
        <f t="shared" si="212"/>
        <v>-0.0101277268465173+0.0224260759470107i</v>
      </c>
      <c r="D553" s="158" t="str">
        <f t="shared" si="213"/>
        <v>-2.36402697181978-0.8585582615848i</v>
      </c>
      <c r="E553" t="str">
        <f t="shared" si="214"/>
        <v>17870.3517009208-12561.4059921644i</v>
      </c>
      <c r="F553" t="str">
        <f t="shared" si="215"/>
        <v>0.298223617303889+0.134411936153724i</v>
      </c>
      <c r="G553" t="str">
        <f t="shared" si="210"/>
        <v>0.298223617303889+0.134411936153724i</v>
      </c>
      <c r="H553" t="str">
        <f t="shared" si="216"/>
        <v>1.05798052213483+2.4327569145991i</v>
      </c>
      <c r="I553" t="str">
        <f t="shared" si="217"/>
        <v>164.540915231765i</v>
      </c>
      <c r="J553" t="str">
        <f t="shared" si="211"/>
        <v>-5.70561718266484+35.0864414985573i</v>
      </c>
      <c r="K553" t="str">
        <f t="shared" si="218"/>
        <v>4.56877044989411-0.742955229120031i</v>
      </c>
      <c r="L553" t="str">
        <f t="shared" si="219"/>
        <v>0.813056786813839-0.128397756058356i</v>
      </c>
      <c r="M553" t="str">
        <f t="shared" si="220"/>
        <v>5.38182723670795-0.871352985178387i</v>
      </c>
      <c r="N553" t="str">
        <f t="shared" si="221"/>
        <v>-0.535633373004847i</v>
      </c>
      <c r="O553" t="str">
        <f t="shared" si="222"/>
        <v>0.859945537191947-0.510385808054705i</v>
      </c>
      <c r="P553" t="str">
        <f t="shared" si="223"/>
        <v>0.140054462808053+0.510385808054705i</v>
      </c>
      <c r="Q553" t="str">
        <f t="shared" si="224"/>
        <v>-0.140054462808053+0.025247564950142i</v>
      </c>
      <c r="R553" t="str">
        <f t="shared" si="225"/>
        <v>-0.332264653242157-3.70409247279083i</v>
      </c>
      <c r="S553" t="str">
        <f t="shared" si="226"/>
        <v>0.0587800683681588i</v>
      </c>
      <c r="T553" t="str">
        <f t="shared" si="227"/>
        <v>0.217726808792627-0.0195305390338966i</v>
      </c>
      <c r="U553" t="e">
        <f t="shared" si="228"/>
        <v>#DIV/0!</v>
      </c>
      <c r="V553" t="str">
        <f t="shared" si="229"/>
        <v>0.0000833333333333333-0.00633074554860363i</v>
      </c>
      <c r="W553" t="e">
        <f t="shared" si="230"/>
        <v>#DIV/0!</v>
      </c>
      <c r="X553" t="e">
        <f t="shared" si="231"/>
        <v>#DIV/0!</v>
      </c>
      <c r="Y553" t="str">
        <f t="shared" si="232"/>
        <v>0.00096+0.179020515772161i</v>
      </c>
      <c r="Z553" t="e">
        <f t="shared" si="233"/>
        <v>#DIV/0!</v>
      </c>
      <c r="AA553" t="e">
        <f t="shared" si="234"/>
        <v>#DIV/0!</v>
      </c>
      <c r="AB553" t="str">
        <f t="shared" si="235"/>
        <v>0.12424255961966-0.0111448111226125i</v>
      </c>
      <c r="AC553" t="str">
        <f t="shared" si="236"/>
        <v>1.65894092687846-0.168238573258436i</v>
      </c>
      <c r="AD553" t="str">
        <f t="shared" si="237"/>
        <v>0.0748046542939272+0.000868154595232231i</v>
      </c>
      <c r="AE553" t="e">
        <f t="shared" si="238"/>
        <v>#DIV/0!</v>
      </c>
      <c r="AF553" t="str">
        <f t="shared" si="239"/>
        <v>-3.42200749395461-3.2913151761839i</v>
      </c>
      <c r="AG553" t="e">
        <f t="shared" si="240"/>
        <v>#DIV/0!</v>
      </c>
      <c r="AH553" t="e">
        <f t="shared" si="241"/>
        <v>#DIV/0!</v>
      </c>
      <c r="AI553" t="e">
        <f t="shared" si="242"/>
        <v>#DIV/0!</v>
      </c>
      <c r="AJ553" t="e">
        <f t="shared" si="243"/>
        <v>#DIV/0!</v>
      </c>
      <c r="AK553"/>
      <c r="AL553"/>
      <c r="AM553"/>
      <c r="AN553"/>
    </row>
    <row r="554" spans="1:40" x14ac:dyDescent="0.3">
      <c r="A554"/>
      <c r="B554">
        <f t="shared" si="244"/>
        <v>42000</v>
      </c>
      <c r="C554" s="186" t="str">
        <f t="shared" si="212"/>
        <v>-0.0101259444495155+0.0223815864233007i</v>
      </c>
      <c r="D554" s="158" t="str">
        <f t="shared" si="213"/>
        <v>-2.36492300539704-0.861184103551582i</v>
      </c>
      <c r="E554" t="str">
        <f t="shared" si="214"/>
        <v>17842.154023182-12571.5174991729i</v>
      </c>
      <c r="F554" t="str">
        <f t="shared" si="215"/>
        <v>0.298342273645751+0.134709947756116i</v>
      </c>
      <c r="G554" t="str">
        <f t="shared" si="210"/>
        <v>0.298342273645751+0.134709947756116i</v>
      </c>
      <c r="H554" t="str">
        <f t="shared" si="216"/>
        <v>1.06084821017678+2.43714390930703i</v>
      </c>
      <c r="I554" t="str">
        <f t="shared" si="217"/>
        <v>164.933614313464i</v>
      </c>
      <c r="J554" t="str">
        <f t="shared" si="211"/>
        <v>-5.73766309728287+35.1701800224202i</v>
      </c>
      <c r="K554" t="str">
        <f t="shared" si="218"/>
        <v>4.56801081626465-0.745225275269065i</v>
      </c>
      <c r="L554" t="str">
        <f t="shared" si="219"/>
        <v>0.812962254664724-0.128689230491074i</v>
      </c>
      <c r="M554" t="str">
        <f t="shared" si="220"/>
        <v>5.38097307092937-0.873914505760139i</v>
      </c>
      <c r="N554" t="str">
        <f t="shared" si="221"/>
        <v>-0.536911734276935i</v>
      </c>
      <c r="O554" t="str">
        <f t="shared" si="222"/>
        <v>0.859292377254169-0.511484711788025i</v>
      </c>
      <c r="P554" t="str">
        <f t="shared" si="223"/>
        <v>0.140707622745831+0.511484711788025i</v>
      </c>
      <c r="Q554" t="str">
        <f t="shared" si="224"/>
        <v>-0.140707622745831+0.0254270224889099i</v>
      </c>
      <c r="R554" t="str">
        <f t="shared" si="225"/>
        <v>-0.332259516749914-3.69513088094571i</v>
      </c>
      <c r="S554" t="str">
        <f t="shared" si="226"/>
        <v>0.05892035492751i</v>
      </c>
      <c r="T554" t="str">
        <f t="shared" si="227"/>
        <v>0.217718423008924-0.0195768486549479i</v>
      </c>
      <c r="U554" t="e">
        <f t="shared" si="228"/>
        <v>#DIV/0!</v>
      </c>
      <c r="V554" t="str">
        <f t="shared" si="229"/>
        <v>0.0000833333333333333-0.00631567234491646i</v>
      </c>
      <c r="W554" t="e">
        <f t="shared" si="230"/>
        <v>#DIV/0!</v>
      </c>
      <c r="X554" t="e">
        <f t="shared" si="231"/>
        <v>#DIV/0!</v>
      </c>
      <c r="Y554" t="str">
        <f t="shared" si="232"/>
        <v>0.00096+0.179447772373049i</v>
      </c>
      <c r="Z554" t="e">
        <f t="shared" si="233"/>
        <v>#DIV/0!</v>
      </c>
      <c r="AA554" t="e">
        <f t="shared" si="234"/>
        <v>#DIV/0!</v>
      </c>
      <c r="AB554" t="str">
        <f t="shared" si="235"/>
        <v>0.124237774397126-0.0111712370179184i</v>
      </c>
      <c r="AC554" t="str">
        <f t="shared" si="236"/>
        <v>1.65875741234589-0.168685318771392i</v>
      </c>
      <c r="AD554" t="str">
        <f t="shared" si="237"/>
        <v>0.0748093247988542+0.000872941258361043i</v>
      </c>
      <c r="AE554" t="e">
        <f t="shared" si="238"/>
        <v>#DIV/0!</v>
      </c>
      <c r="AF554" t="str">
        <f t="shared" si="239"/>
        <v>-3.42577121557382-3.29832801285861i</v>
      </c>
      <c r="AG554" t="e">
        <f t="shared" si="240"/>
        <v>#DIV/0!</v>
      </c>
      <c r="AH554" t="e">
        <f t="shared" si="241"/>
        <v>#DIV/0!</v>
      </c>
      <c r="AI554" t="e">
        <f t="shared" si="242"/>
        <v>#DIV/0!</v>
      </c>
      <c r="AJ554" t="e">
        <f t="shared" si="243"/>
        <v>#DIV/0!</v>
      </c>
      <c r="AK554"/>
      <c r="AL554"/>
      <c r="AM554"/>
      <c r="AN554"/>
    </row>
    <row r="555" spans="1:40" x14ac:dyDescent="0.3">
      <c r="A555"/>
      <c r="B555">
        <f t="shared" si="244"/>
        <v>42100</v>
      </c>
      <c r="C555" s="186" t="str">
        <f t="shared" si="212"/>
        <v>-0.0101241590734251+0.0223373264154088i</v>
      </c>
      <c r="D555" s="158" t="str">
        <f t="shared" si="213"/>
        <v>-2.36582087599312-0.863806996303198i</v>
      </c>
      <c r="E555" t="str">
        <f t="shared" si="214"/>
        <v>17813.9782918961-12581.5498969515i</v>
      </c>
      <c r="F555" t="str">
        <f t="shared" si="215"/>
        <v>0.298461172577852+0.135007804194087i</v>
      </c>
      <c r="G555" t="str">
        <f t="shared" si="210"/>
        <v>0.298461172577852+0.135007804194087i</v>
      </c>
      <c r="H555" t="str">
        <f t="shared" si="216"/>
        <v>1.06371697711669+2.44152580129178i</v>
      </c>
      <c r="I555" t="str">
        <f t="shared" si="217"/>
        <v>165.326313395163i</v>
      </c>
      <c r="J555" t="str">
        <f t="shared" si="211"/>
        <v>-5.76978540263896+35.2539185462831i</v>
      </c>
      <c r="K555" t="str">
        <f t="shared" si="218"/>
        <v>4.5672494620108-0.747492771378712i</v>
      </c>
      <c r="L555" t="str">
        <f t="shared" si="219"/>
        <v>0.812867519228938-0.128980601409825i</v>
      </c>
      <c r="M555" t="str">
        <f t="shared" si="220"/>
        <v>5.38011698123974-0.876473372788537i</v>
      </c>
      <c r="N555" t="str">
        <f t="shared" si="221"/>
        <v>-0.538190095549023i</v>
      </c>
      <c r="O555" t="str">
        <f t="shared" si="222"/>
        <v>0.858637813054499-0.512582779649285i</v>
      </c>
      <c r="P555" t="str">
        <f t="shared" si="223"/>
        <v>0.141362186945501+0.512582779649285i</v>
      </c>
      <c r="Q555" t="str">
        <f t="shared" si="224"/>
        <v>-0.141362186945501+0.025607315899738i</v>
      </c>
      <c r="R555" t="str">
        <f t="shared" si="225"/>
        <v>-0.332254367732296-3.68621152135803i</v>
      </c>
      <c r="S555" t="str">
        <f t="shared" si="226"/>
        <v>0.0590606414868612i</v>
      </c>
      <c r="T555" t="str">
        <f t="shared" si="227"/>
        <v>0.217710017107664-0.0196231560950809i</v>
      </c>
      <c r="U555" t="e">
        <f t="shared" si="228"/>
        <v>#DIV/0!</v>
      </c>
      <c r="V555" t="str">
        <f t="shared" si="229"/>
        <v>0.0000833333333333333-0.00630067074789769i</v>
      </c>
      <c r="W555" t="e">
        <f t="shared" si="230"/>
        <v>#DIV/0!</v>
      </c>
      <c r="X555" t="e">
        <f t="shared" si="231"/>
        <v>#DIV/0!</v>
      </c>
      <c r="Y555" t="str">
        <f t="shared" si="232"/>
        <v>0.00096+0.179875028973937i</v>
      </c>
      <c r="Z555" t="e">
        <f t="shared" si="233"/>
        <v>#DIV/0!</v>
      </c>
      <c r="AA555" t="e">
        <f t="shared" si="234"/>
        <v>#DIV/0!</v>
      </c>
      <c r="AB555" t="str">
        <f t="shared" si="235"/>
        <v>0.124232977694808-0.0111976616687157i</v>
      </c>
      <c r="AC555" t="str">
        <f t="shared" si="236"/>
        <v>1.65857350063569-0.169131626665766i</v>
      </c>
      <c r="AD555" t="str">
        <f t="shared" si="237"/>
        <v>0.0748140064193039+0.000877713850972706i</v>
      </c>
      <c r="AE555" t="e">
        <f t="shared" si="238"/>
        <v>#DIV/0!</v>
      </c>
      <c r="AF555" t="str">
        <f t="shared" si="239"/>
        <v>-3.42953785310981-3.30533279759498i</v>
      </c>
      <c r="AG555" t="e">
        <f t="shared" si="240"/>
        <v>#DIV/0!</v>
      </c>
      <c r="AH555" t="e">
        <f t="shared" si="241"/>
        <v>#DIV/0!</v>
      </c>
      <c r="AI555" t="e">
        <f t="shared" si="242"/>
        <v>#DIV/0!</v>
      </c>
      <c r="AJ555" t="e">
        <f t="shared" si="243"/>
        <v>#DIV/0!</v>
      </c>
      <c r="AK555"/>
      <c r="AL555"/>
      <c r="AM555"/>
      <c r="AN555"/>
    </row>
    <row r="556" spans="1:40" x14ac:dyDescent="0.3">
      <c r="A556"/>
      <c r="B556">
        <f t="shared" si="244"/>
        <v>42200</v>
      </c>
      <c r="C556" s="186" t="str">
        <f t="shared" si="212"/>
        <v>-0.010122370717203+0.0222932942717632i</v>
      </c>
      <c r="D556" s="158" t="str">
        <f t="shared" si="213"/>
        <v>-2.36672058155286-0.866426950346103i</v>
      </c>
      <c r="E556" t="str">
        <f t="shared" si="214"/>
        <v>17785.824720192-12591.503446838i</v>
      </c>
      <c r="F556" t="str">
        <f t="shared" si="215"/>
        <v>0.29858031383317+0.135305505186472i</v>
      </c>
      <c r="G556" t="str">
        <f t="shared" si="210"/>
        <v>0.29858031383317+0.135305505186472i</v>
      </c>
      <c r="H556" t="str">
        <f t="shared" si="216"/>
        <v>1.06658681723452+2.44590260479823i</v>
      </c>
      <c r="I556" t="str">
        <f t="shared" si="217"/>
        <v>165.719012476862i</v>
      </c>
      <c r="J556" t="str">
        <f t="shared" si="211"/>
        <v>-5.80198409873312+35.337657070146i</v>
      </c>
      <c r="K556" t="str">
        <f t="shared" si="218"/>
        <v>4.566486390137-0.749757726440765i</v>
      </c>
      <c r="L556" t="str">
        <f t="shared" si="219"/>
        <v>0.812772580656292-0.129271868608582i</v>
      </c>
      <c r="M556" t="str">
        <f t="shared" si="220"/>
        <v>5.37925897079329-0.879029595049347i</v>
      </c>
      <c r="N556" t="str">
        <f t="shared" si="221"/>
        <v>-0.539468456821111i</v>
      </c>
      <c r="O556" t="str">
        <f t="shared" si="222"/>
        <v>0.85798184566263-0.513680009844014i</v>
      </c>
      <c r="P556" t="str">
        <f t="shared" si="223"/>
        <v>0.14201815433737+0.513680009844014i</v>
      </c>
      <c r="Q556" t="str">
        <f t="shared" si="224"/>
        <v>-0.14201815433737+0.025788446977097i</v>
      </c>
      <c r="R556" t="str">
        <f t="shared" si="225"/>
        <v>-0.332249206187282-3.67733409378307i</v>
      </c>
      <c r="S556" t="str">
        <f t="shared" si="226"/>
        <v>0.0592009280462125i</v>
      </c>
      <c r="T556" t="str">
        <f t="shared" si="227"/>
        <v>0.217701591087936-0.0196694613489045i</v>
      </c>
      <c r="U556" t="e">
        <f t="shared" si="228"/>
        <v>#DIV/0!</v>
      </c>
      <c r="V556" t="str">
        <f t="shared" si="229"/>
        <v>0.0000833333333333333-0.00628574024849508i</v>
      </c>
      <c r="W556" t="e">
        <f t="shared" si="230"/>
        <v>#DIV/0!</v>
      </c>
      <c r="X556" t="e">
        <f t="shared" si="231"/>
        <v>#DIV/0!</v>
      </c>
      <c r="Y556" t="str">
        <f t="shared" si="232"/>
        <v>0.00096+0.180302285574825i</v>
      </c>
      <c r="Z556" t="e">
        <f t="shared" si="233"/>
        <v>#DIV/0!</v>
      </c>
      <c r="AA556" t="e">
        <f t="shared" si="234"/>
        <v>#DIV/0!</v>
      </c>
      <c r="AB556" t="str">
        <f t="shared" si="235"/>
        <v>0.124228169512186-0.0112240850719281i</v>
      </c>
      <c r="AC556" t="str">
        <f t="shared" si="236"/>
        <v>1.65838919231808-0.169577497852135i</v>
      </c>
      <c r="AD556" t="str">
        <f t="shared" si="237"/>
        <v>0.0748186991462766+0.000882472418795445i</v>
      </c>
      <c r="AE556" t="e">
        <f t="shared" si="238"/>
        <v>#DIV/0!</v>
      </c>
      <c r="AF556" t="str">
        <f t="shared" si="239"/>
        <v>-3.43330739878738-3.31232955514433i</v>
      </c>
      <c r="AG556" t="e">
        <f t="shared" si="240"/>
        <v>#DIV/0!</v>
      </c>
      <c r="AH556" t="e">
        <f t="shared" si="241"/>
        <v>#DIV/0!</v>
      </c>
      <c r="AI556" t="e">
        <f t="shared" si="242"/>
        <v>#DIV/0!</v>
      </c>
      <c r="AJ556" t="e">
        <f t="shared" si="243"/>
        <v>#DIV/0!</v>
      </c>
      <c r="AK556"/>
      <c r="AL556"/>
      <c r="AM556"/>
      <c r="AN556"/>
    </row>
    <row r="557" spans="1:40" x14ac:dyDescent="0.3">
      <c r="A557"/>
      <c r="B557">
        <f t="shared" si="244"/>
        <v>42300</v>
      </c>
      <c r="C557" s="186" t="str">
        <f t="shared" si="212"/>
        <v>-0.0101205793798697+0.0222494883563794i</v>
      </c>
      <c r="D557" s="158" t="str">
        <f t="shared" si="213"/>
        <v>-2.36762212001848-0.869043976071572i</v>
      </c>
      <c r="E557" t="str">
        <f t="shared" si="214"/>
        <v>17757.6935193573-12601.3784102937i</v>
      </c>
      <c r="F557" t="str">
        <f t="shared" si="215"/>
        <v>0.298699697144279+0.135603050452671i</v>
      </c>
      <c r="G557" t="str">
        <f t="shared" si="210"/>
        <v>0.298699697144279+0.135603050452671i</v>
      </c>
      <c r="H557" t="str">
        <f t="shared" si="216"/>
        <v>1.06945772489932+2.45027433400543i</v>
      </c>
      <c r="I557" t="str">
        <f t="shared" si="217"/>
        <v>166.11171155856i</v>
      </c>
      <c r="J557" t="str">
        <f t="shared" si="211"/>
        <v>-5.83425918556534+35.4213955940089i</v>
      </c>
      <c r="K557" t="str">
        <f t="shared" si="218"/>
        <v>4.56572160363568-0.75202014934869i</v>
      </c>
      <c r="L557" t="str">
        <f t="shared" si="219"/>
        <v>0.812677439096864-0.129563031881587i</v>
      </c>
      <c r="M557" t="str">
        <f t="shared" si="220"/>
        <v>5.37839904273254-0.881583181230277i</v>
      </c>
      <c r="N557" t="str">
        <f t="shared" si="221"/>
        <v>-0.540746818093199i</v>
      </c>
      <c r="O557" t="str">
        <f t="shared" si="222"/>
        <v>0.857324476150549-0.514776400579112i</v>
      </c>
      <c r="P557" t="str">
        <f t="shared" si="223"/>
        <v>0.142675523849451+0.514776400579112i</v>
      </c>
      <c r="Q557" t="str">
        <f t="shared" si="224"/>
        <v>-0.142675523849451+0.025970417514087i</v>
      </c>
      <c r="R557" t="str">
        <f t="shared" si="225"/>
        <v>-0.332244032112876-3.66849830081532i</v>
      </c>
      <c r="S557" t="str">
        <f t="shared" si="226"/>
        <v>0.0593412146055636i</v>
      </c>
      <c r="T557" t="str">
        <f t="shared" si="227"/>
        <v>0.217693144948827-0.0197157644110279i</v>
      </c>
      <c r="U557" t="e">
        <f t="shared" si="228"/>
        <v>#DIV/0!</v>
      </c>
      <c r="V557" t="str">
        <f t="shared" si="229"/>
        <v>0.0000833333333333333-0.00627088034247026i</v>
      </c>
      <c r="W557" t="e">
        <f t="shared" si="230"/>
        <v>#DIV/0!</v>
      </c>
      <c r="X557" t="e">
        <f t="shared" si="231"/>
        <v>#DIV/0!</v>
      </c>
      <c r="Y557" t="str">
        <f t="shared" si="232"/>
        <v>0.00096+0.180729542175714i</v>
      </c>
      <c r="Z557" t="e">
        <f t="shared" si="233"/>
        <v>#DIV/0!</v>
      </c>
      <c r="AA557" t="e">
        <f t="shared" si="234"/>
        <v>#DIV/0!</v>
      </c>
      <c r="AB557" t="str">
        <f t="shared" si="235"/>
        <v>0.124223349848739-0.0112505072244795i</v>
      </c>
      <c r="AC557" t="str">
        <f t="shared" si="236"/>
        <v>1.65820448796208-0.170022933229129i</v>
      </c>
      <c r="AD557" t="str">
        <f t="shared" si="237"/>
        <v>0.0748234029708135+0.000887217006999787i</v>
      </c>
      <c r="AE557" t="e">
        <f t="shared" si="238"/>
        <v>#DIV/0!</v>
      </c>
      <c r="AF557" t="str">
        <f t="shared" si="239"/>
        <v>-3.4370798449178-3.319318310077i</v>
      </c>
      <c r="AG557" t="e">
        <f t="shared" si="240"/>
        <v>#DIV/0!</v>
      </c>
      <c r="AH557" t="e">
        <f t="shared" si="241"/>
        <v>#DIV/0!</v>
      </c>
      <c r="AI557" t="e">
        <f t="shared" si="242"/>
        <v>#DIV/0!</v>
      </c>
      <c r="AJ557" t="e">
        <f t="shared" si="243"/>
        <v>#DIV/0!</v>
      </c>
      <c r="AK557"/>
      <c r="AL557"/>
      <c r="AM557"/>
      <c r="AN557"/>
    </row>
    <row r="558" spans="1:40" x14ac:dyDescent="0.3">
      <c r="A558"/>
      <c r="B558">
        <f t="shared" si="244"/>
        <v>42400</v>
      </c>
      <c r="C558" s="186" t="str">
        <f t="shared" si="212"/>
        <v>-0.0101187850605085+0.0222059070486767i</v>
      </c>
      <c r="D558" s="158" t="str">
        <f t="shared" si="213"/>
        <v>-2.36852548932959-0.87165808375715i</v>
      </c>
      <c r="E558" t="str">
        <f t="shared" si="214"/>
        <v>17729.5848988448-12611.1750488926i</v>
      </c>
      <c r="F558" t="str">
        <f t="shared" si="215"/>
        <v>0.298819322243351+0.135900439712653i</v>
      </c>
      <c r="G558" t="str">
        <f t="shared" si="210"/>
        <v>0.298819322243351+0.135900439712653i</v>
      </c>
      <c r="H558" t="str">
        <f t="shared" si="216"/>
        <v>1.07232969456828+2.45464100302645i</v>
      </c>
      <c r="I558" t="str">
        <f t="shared" si="217"/>
        <v>166.504410640259i</v>
      </c>
      <c r="J558" t="str">
        <f t="shared" si="211"/>
        <v>-5.86661066313563+35.5051341178718i</v>
      </c>
      <c r="K558" t="str">
        <f t="shared" si="218"/>
        <v>4.56495510548754-0.754280048898851i</v>
      </c>
      <c r="L558" t="str">
        <f t="shared" si="219"/>
        <v>0.812582094701001-0.129854091023351i</v>
      </c>
      <c r="M558" t="str">
        <f t="shared" si="220"/>
        <v>5.37753720018854-0.884134139922202i</v>
      </c>
      <c r="N558" t="str">
        <f t="shared" si="221"/>
        <v>-0.542025179365287i</v>
      </c>
      <c r="O558" t="str">
        <f t="shared" si="222"/>
        <v>0.856665705592534-0.515871950062848i</v>
      </c>
      <c r="P558" t="str">
        <f t="shared" si="223"/>
        <v>0.143334294407466+0.515871950062848i</v>
      </c>
      <c r="Q558" t="str">
        <f t="shared" si="224"/>
        <v>-0.143334294407466+0.026153229302439i</v>
      </c>
      <c r="R558" t="str">
        <f t="shared" si="225"/>
        <v>-0.332238845507011-3.6597038478549i</v>
      </c>
      <c r="S558" t="str">
        <f t="shared" si="226"/>
        <v>0.0594815011649149i</v>
      </c>
      <c r="T558" t="str">
        <f t="shared" si="227"/>
        <v>0.217684678689425-0.0197620652760553i</v>
      </c>
      <c r="U558" t="e">
        <f t="shared" si="228"/>
        <v>#DIV/0!</v>
      </c>
      <c r="V558" t="str">
        <f t="shared" si="229"/>
        <v>0.0000833333333333333-0.00625609053034179i</v>
      </c>
      <c r="W558" t="e">
        <f t="shared" si="230"/>
        <v>#DIV/0!</v>
      </c>
      <c r="X558" t="e">
        <f t="shared" si="231"/>
        <v>#DIV/0!</v>
      </c>
      <c r="Y558" t="str">
        <f t="shared" si="232"/>
        <v>0.00096+0.181156798776602i</v>
      </c>
      <c r="Z558" t="e">
        <f t="shared" si="233"/>
        <v>#DIV/0!</v>
      </c>
      <c r="AA558" t="e">
        <f t="shared" si="234"/>
        <v>#DIV/0!</v>
      </c>
      <c r="AB558" t="str">
        <f t="shared" si="235"/>
        <v>0.124218518703946-0.0112769281232907i</v>
      </c>
      <c r="AC558" t="str">
        <f t="shared" si="236"/>
        <v>1.65801938813553-0.170467933683571i</v>
      </c>
      <c r="AD558" t="str">
        <f t="shared" si="237"/>
        <v>0.0748281178839962+0.000891947660206678i</v>
      </c>
      <c r="AE558" t="e">
        <f t="shared" si="238"/>
        <v>#DIV/0!</v>
      </c>
      <c r="AF558" t="str">
        <f t="shared" si="239"/>
        <v>-3.44085518389787-3.3262990867836i</v>
      </c>
      <c r="AG558" t="e">
        <f t="shared" si="240"/>
        <v>#DIV/0!</v>
      </c>
      <c r="AH558" t="e">
        <f t="shared" si="241"/>
        <v>#DIV/0!</v>
      </c>
      <c r="AI558" t="e">
        <f t="shared" si="242"/>
        <v>#DIV/0!</v>
      </c>
      <c r="AJ558" t="e">
        <f t="shared" si="243"/>
        <v>#DIV/0!</v>
      </c>
      <c r="AK558"/>
      <c r="AL558"/>
      <c r="AM558"/>
      <c r="AN558"/>
    </row>
    <row r="559" spans="1:40" x14ac:dyDescent="0.3">
      <c r="A559"/>
      <c r="B559">
        <f t="shared" si="244"/>
        <v>42500</v>
      </c>
      <c r="C559" s="186" t="str">
        <f t="shared" si="212"/>
        <v>-0.0101169877582643+0.0221625487432974i</v>
      </c>
      <c r="D559" s="158" t="str">
        <f t="shared" si="213"/>
        <v>-2.36943068742321-0.874269283568014i</v>
      </c>
      <c r="E559" t="str">
        <f t="shared" si="214"/>
        <v>17701.4990662794-12620.8936243108i</v>
      </c>
      <c r="F559" t="str">
        <f t="shared" si="215"/>
        <v>0.298939188862154+0.136197672686951i</v>
      </c>
      <c r="G559" t="str">
        <f t="shared" si="210"/>
        <v>0.298939188862154+0.136197672686951i</v>
      </c>
      <c r="H559" t="str">
        <f t="shared" si="216"/>
        <v>1.0752027207858+2.4590026259083i</v>
      </c>
      <c r="I559" t="str">
        <f t="shared" si="217"/>
        <v>166.897109721958i</v>
      </c>
      <c r="J559" t="str">
        <f t="shared" si="211"/>
        <v>-5.89903853144398+35.5888726417348i</v>
      </c>
      <c r="K559" t="str">
        <f t="shared" si="218"/>
        <v>4.56418689866157-0.756537433791664i</v>
      </c>
      <c r="L559" t="str">
        <f t="shared" si="219"/>
        <v>0.812486547619315-0.130145045828653i</v>
      </c>
      <c r="M559" t="str">
        <f t="shared" si="220"/>
        <v>5.37667344628089-0.886682479620317i</v>
      </c>
      <c r="N559" t="str">
        <f t="shared" si="221"/>
        <v>-0.543303540637375i</v>
      </c>
      <c r="O559" t="str">
        <f t="shared" si="222"/>
        <v>0.856005535065153-0.516966656504867i</v>
      </c>
      <c r="P559" t="str">
        <f t="shared" si="223"/>
        <v>0.143994464934847+0.516966656504867i</v>
      </c>
      <c r="Q559" t="str">
        <f t="shared" si="224"/>
        <v>-0.143994464934847+0.026336884132508i</v>
      </c>
      <c r="R559" t="str">
        <f t="shared" si="225"/>
        <v>-0.332233646367644-3.65095044307462i</v>
      </c>
      <c r="S559" t="str">
        <f t="shared" si="226"/>
        <v>0.0596217877242662i</v>
      </c>
      <c r="T559" t="str">
        <f t="shared" si="227"/>
        <v>0.217676192308811-0.0198083639385906i</v>
      </c>
      <c r="U559" t="e">
        <f t="shared" si="228"/>
        <v>#DIV/0!</v>
      </c>
      <c r="V559" t="str">
        <f t="shared" si="229"/>
        <v>0.0000833333333333333-0.00624137031732925i</v>
      </c>
      <c r="W559" t="e">
        <f t="shared" si="230"/>
        <v>#DIV/0!</v>
      </c>
      <c r="X559" t="e">
        <f t="shared" si="231"/>
        <v>#DIV/0!</v>
      </c>
      <c r="Y559" t="str">
        <f t="shared" si="232"/>
        <v>0.00096+0.18158405537749i</v>
      </c>
      <c r="Z559" t="e">
        <f t="shared" si="233"/>
        <v>#DIV/0!</v>
      </c>
      <c r="AA559" t="e">
        <f t="shared" si="234"/>
        <v>#DIV/0!</v>
      </c>
      <c r="AB559" t="str">
        <f t="shared" si="235"/>
        <v>0.124213676077284-0.0113033477652827i</v>
      </c>
      <c r="AC559" t="str">
        <f t="shared" si="236"/>
        <v>1.65783389340514-0.170912500090635i</v>
      </c>
      <c r="AD559" t="str">
        <f t="shared" si="237"/>
        <v>0.0748328438769443+0.000896664422492138i</v>
      </c>
      <c r="AE559" t="e">
        <f t="shared" si="238"/>
        <v>#DIV/0!</v>
      </c>
      <c r="AF559" t="str">
        <f t="shared" si="239"/>
        <v>-3.44463340820901-3.33327190947631i</v>
      </c>
      <c r="AG559" t="e">
        <f t="shared" si="240"/>
        <v>#DIV/0!</v>
      </c>
      <c r="AH559" t="e">
        <f t="shared" si="241"/>
        <v>#DIV/0!</v>
      </c>
      <c r="AI559" t="e">
        <f t="shared" si="242"/>
        <v>#DIV/0!</v>
      </c>
      <c r="AJ559" t="e">
        <f t="shared" si="243"/>
        <v>#DIV/0!</v>
      </c>
      <c r="AK559"/>
      <c r="AL559"/>
      <c r="AM559"/>
      <c r="AN559"/>
    </row>
    <row r="560" spans="1:40" x14ac:dyDescent="0.3">
      <c r="A560"/>
      <c r="B560">
        <f t="shared" si="244"/>
        <v>42600</v>
      </c>
      <c r="C560" s="186" t="str">
        <f t="shared" si="212"/>
        <v>-0.0101151874723436+0.0221194118499276i</v>
      </c>
      <c r="D560" s="158" t="str">
        <f t="shared" si="213"/>
        <v>-2.37033771223375-0.876877585558379i</v>
      </c>
      <c r="E560" t="str">
        <f t="shared" si="214"/>
        <v>17673.4362274643-12630.5343983162i</v>
      </c>
      <c r="F560" t="str">
        <f t="shared" si="215"/>
        <v>0.299059296732058+0.136494749096673i</v>
      </c>
      <c r="G560" t="str">
        <f t="shared" si="210"/>
        <v>0.299059296732058+0.136494749096673i</v>
      </c>
      <c r="H560" t="str">
        <f t="shared" si="216"/>
        <v>1.07807679818248+2.46335921663177i</v>
      </c>
      <c r="I560" t="str">
        <f t="shared" si="217"/>
        <v>167.289808803657i</v>
      </c>
      <c r="J560" t="str">
        <f t="shared" si="211"/>
        <v>-5.9315427904904+35.6726111655976i</v>
      </c>
      <c r="K560" t="str">
        <f t="shared" si="218"/>
        <v>4.56341698611547-0.758792312632805i</v>
      </c>
      <c r="L560" t="str">
        <f t="shared" si="219"/>
        <v>0.812390798002684-0.130435896092545i</v>
      </c>
      <c r="M560" t="str">
        <f t="shared" si="220"/>
        <v>5.37580778411815-0.88922820872535i</v>
      </c>
      <c r="N560" t="str">
        <f t="shared" si="221"/>
        <v>-0.544581901909463i</v>
      </c>
      <c r="O560" t="str">
        <f t="shared" si="222"/>
        <v>0.855343965647261-0.518060518116193i</v>
      </c>
      <c r="P560" t="str">
        <f t="shared" si="223"/>
        <v>0.144656034352739+0.518060518116193i</v>
      </c>
      <c r="Q560" t="str">
        <f t="shared" si="224"/>
        <v>-0.144656034352739+0.02652138379327i</v>
      </c>
      <c r="R560" t="str">
        <f t="shared" si="225"/>
        <v>-0.332228434692764-3.64223779738741i</v>
      </c>
      <c r="S560" t="str">
        <f t="shared" si="226"/>
        <v>0.0597620742836173i</v>
      </c>
      <c r="T560" t="str">
        <f t="shared" si="227"/>
        <v>0.217667685806065-0.0198546603932389i</v>
      </c>
      <c r="U560" t="e">
        <f t="shared" si="228"/>
        <v>#DIV/0!</v>
      </c>
      <c r="V560" t="str">
        <f t="shared" si="229"/>
        <v>0.0000833333333333333-0.00622671921329795i</v>
      </c>
      <c r="W560" t="e">
        <f t="shared" si="230"/>
        <v>#DIV/0!</v>
      </c>
      <c r="X560" t="e">
        <f t="shared" si="231"/>
        <v>#DIV/0!</v>
      </c>
      <c r="Y560" t="str">
        <f t="shared" si="232"/>
        <v>0.00096+0.182011311978378i</v>
      </c>
      <c r="Z560" t="e">
        <f t="shared" si="233"/>
        <v>#DIV/0!</v>
      </c>
      <c r="AA560" t="e">
        <f t="shared" si="234"/>
        <v>#DIV/0!</v>
      </c>
      <c r="AB560" t="str">
        <f t="shared" si="235"/>
        <v>0.124208821968227-0.0113297661473768i</v>
      </c>
      <c r="AC560" t="str">
        <f t="shared" si="236"/>
        <v>1.65764800433643-0.171356633313999i</v>
      </c>
      <c r="AD560" t="str">
        <f t="shared" si="237"/>
        <v>0.0748375809408174+0.000901367337394214i</v>
      </c>
      <c r="AE560" t="e">
        <f t="shared" si="238"/>
        <v>#DIV/0!</v>
      </c>
      <c r="AF560" t="str">
        <f t="shared" si="239"/>
        <v>-3.44841451041623-3.34023680219015i</v>
      </c>
      <c r="AG560" t="e">
        <f t="shared" si="240"/>
        <v>#DIV/0!</v>
      </c>
      <c r="AH560" t="e">
        <f t="shared" si="241"/>
        <v>#DIV/0!</v>
      </c>
      <c r="AI560" t="e">
        <f t="shared" si="242"/>
        <v>#DIV/0!</v>
      </c>
      <c r="AJ560" t="e">
        <f t="shared" si="243"/>
        <v>#DIV/0!</v>
      </c>
      <c r="AK560"/>
      <c r="AL560"/>
      <c r="AM560"/>
      <c r="AN560"/>
    </row>
    <row r="561" spans="1:40" x14ac:dyDescent="0.3">
      <c r="A561"/>
      <c r="B561">
        <f t="shared" si="244"/>
        <v>42700</v>
      </c>
      <c r="C561" s="186" t="str">
        <f t="shared" si="212"/>
        <v>-0.010113384202013+0.0220764947931215i</v>
      </c>
      <c r="D561" s="158" t="str">
        <f t="shared" si="213"/>
        <v>-2.37124656169302-0.879482999672822i</v>
      </c>
      <c r="E561" t="str">
        <f t="shared" si="214"/>
        <v>17645.3965863882-12640.0976327576i</v>
      </c>
      <c r="F561" t="str">
        <f t="shared" si="215"/>
        <v>0.299179645584033+0.13679166866349i</v>
      </c>
      <c r="G561" t="str">
        <f t="shared" si="210"/>
        <v>0.299179645584033+0.13679166866349i</v>
      </c>
      <c r="H561" t="str">
        <f t="shared" si="216"/>
        <v>1.08095192147425+2.46771078911132i</v>
      </c>
      <c r="I561" t="str">
        <f t="shared" si="217"/>
        <v>167.682507885355i</v>
      </c>
      <c r="J561" t="str">
        <f t="shared" si="211"/>
        <v>-5.96412344027488+35.7563496894605i</v>
      </c>
      <c r="K561" t="str">
        <f t="shared" si="218"/>
        <v>4.56264537079557-0.761044693934308i</v>
      </c>
      <c r="L561" t="str">
        <f t="shared" si="219"/>
        <v>0.812294846002253-0.130726641610346i</v>
      </c>
      <c r="M561" t="str">
        <f t="shared" si="220"/>
        <v>5.37494021679782-0.891771335544654i</v>
      </c>
      <c r="N561" t="str">
        <f t="shared" si="221"/>
        <v>-0.545860263181551i</v>
      </c>
      <c r="O561" t="str">
        <f t="shared" si="222"/>
        <v>0.854680998419999-0.519153533109228i</v>
      </c>
      <c r="P561" t="str">
        <f t="shared" si="223"/>
        <v>0.145319001580001+0.519153533109228i</v>
      </c>
      <c r="Q561" t="str">
        <f t="shared" si="224"/>
        <v>-0.145319001580001+0.026706730072323i</v>
      </c>
      <c r="R561" t="str">
        <f t="shared" si="225"/>
        <v>-0.332223210480295-3.63356562441421i</v>
      </c>
      <c r="S561" t="str">
        <f t="shared" si="226"/>
        <v>0.0599023608429686i</v>
      </c>
      <c r="T561" t="str">
        <f t="shared" si="227"/>
        <v>0.217659159180267-0.0199009546346001i</v>
      </c>
      <c r="U561" t="e">
        <f t="shared" si="228"/>
        <v>#DIV/0!</v>
      </c>
      <c r="V561" t="str">
        <f t="shared" si="229"/>
        <v>0.0000833333333333333-0.00621213673270474i</v>
      </c>
      <c r="W561" t="e">
        <f t="shared" si="230"/>
        <v>#DIV/0!</v>
      </c>
      <c r="X561" t="e">
        <f t="shared" si="231"/>
        <v>#DIV/0!</v>
      </c>
      <c r="Y561" t="str">
        <f t="shared" si="232"/>
        <v>0.00096+0.182438568579266i</v>
      </c>
      <c r="Z561" t="e">
        <f t="shared" si="233"/>
        <v>#DIV/0!</v>
      </c>
      <c r="AA561" t="e">
        <f t="shared" si="234"/>
        <v>#DIV/0!</v>
      </c>
      <c r="AB561" t="str">
        <f t="shared" si="235"/>
        <v>0.124203956376249-0.0113561832664916i</v>
      </c>
      <c r="AC561" t="str">
        <f t="shared" si="236"/>
        <v>1.65746172149385-0.17180033420597i</v>
      </c>
      <c r="AD561" t="str">
        <f t="shared" si="237"/>
        <v>0.0748423290668117+0.000906056447919845i</v>
      </c>
      <c r="AE561" t="e">
        <f t="shared" si="238"/>
        <v>#DIV/0!</v>
      </c>
      <c r="AF561" t="str">
        <f t="shared" si="239"/>
        <v>-3.45219848316727-3.34719378878414i</v>
      </c>
      <c r="AG561" t="e">
        <f t="shared" si="240"/>
        <v>#DIV/0!</v>
      </c>
      <c r="AH561" t="e">
        <f t="shared" si="241"/>
        <v>#DIV/0!</v>
      </c>
      <c r="AI561" t="e">
        <f t="shared" si="242"/>
        <v>#DIV/0!</v>
      </c>
      <c r="AJ561" t="e">
        <f t="shared" si="243"/>
        <v>#DIV/0!</v>
      </c>
      <c r="AK561"/>
      <c r="AL561"/>
      <c r="AM561"/>
      <c r="AN561"/>
    </row>
    <row r="562" spans="1:40" x14ac:dyDescent="0.3">
      <c r="A562"/>
      <c r="B562">
        <f t="shared" si="244"/>
        <v>42800</v>
      </c>
      <c r="C562" s="186" t="str">
        <f t="shared" si="212"/>
        <v>-0.0101115779465984+0.0220337960121277i</v>
      </c>
      <c r="D562" s="158" t="str">
        <f t="shared" si="213"/>
        <v>-2.37215723373024-0.882085535747631i</v>
      </c>
      <c r="E562" t="str">
        <f t="shared" si="214"/>
        <v>17617.380345232-12649.5835895546i</v>
      </c>
      <c r="F562" t="str">
        <f t="shared" si="215"/>
        <v>0.29930023514865+0.137088431109645i</v>
      </c>
      <c r="G562" t="str">
        <f t="shared" si="210"/>
        <v>0.29930023514865+0.137088431109645i</v>
      </c>
      <c r="H562" t="str">
        <f t="shared" si="216"/>
        <v>1.08382808546144+2.472057357195i</v>
      </c>
      <c r="I562" t="str">
        <f t="shared" si="217"/>
        <v>168.075206967054i</v>
      </c>
      <c r="J562" t="str">
        <f t="shared" si="211"/>
        <v>-5.99678048079742+35.8400882133235i</v>
      </c>
      <c r="K562" t="str">
        <f t="shared" si="218"/>
        <v>4.56187205563731-0.763294586115759i</v>
      </c>
      <c r="L562" t="str">
        <f t="shared" si="219"/>
        <v>0.812198691769432-0.131017282177645i</v>
      </c>
      <c r="M562" t="str">
        <f t="shared" si="220"/>
        <v>5.37407074740674-0.894311868293404i</v>
      </c>
      <c r="N562" t="str">
        <f t="shared" si="221"/>
        <v>-0.547138624453639i</v>
      </c>
      <c r="O562" t="str">
        <f t="shared" si="222"/>
        <v>0.854016634466794-0.520245699697759i</v>
      </c>
      <c r="P562" t="str">
        <f t="shared" si="223"/>
        <v>0.145983365533206+0.520245699697759i</v>
      </c>
      <c r="Q562" t="str">
        <f t="shared" si="224"/>
        <v>-0.145983365533206+0.02689292475588i</v>
      </c>
      <c r="R562" t="str">
        <f t="shared" si="225"/>
        <v>-0.332217973728172-3.62493364045243i</v>
      </c>
      <c r="S562" t="str">
        <f t="shared" si="226"/>
        <v>0.0600426474023197i</v>
      </c>
      <c r="T562" t="str">
        <f t="shared" si="227"/>
        <v>0.217650612430492-0.0199472466572737i</v>
      </c>
      <c r="U562" t="e">
        <f t="shared" si="228"/>
        <v>#DIV/0!</v>
      </c>
      <c r="V562" t="str">
        <f t="shared" si="229"/>
        <v>0.0000833333333333333-0.0061976223945442i</v>
      </c>
      <c r="W562" t="e">
        <f t="shared" si="230"/>
        <v>#DIV/0!</v>
      </c>
      <c r="X562" t="e">
        <f t="shared" si="231"/>
        <v>#DIV/0!</v>
      </c>
      <c r="Y562" t="str">
        <f t="shared" si="232"/>
        <v>0.00096+0.182865825180155i</v>
      </c>
      <c r="Z562" t="e">
        <f t="shared" si="233"/>
        <v>#DIV/0!</v>
      </c>
      <c r="AA562" t="e">
        <f t="shared" si="234"/>
        <v>#DIV/0!</v>
      </c>
      <c r="AB562" t="str">
        <f t="shared" si="235"/>
        <v>0.124199079300825-0.0113825991195454i</v>
      </c>
      <c r="AC562" t="str">
        <f t="shared" si="236"/>
        <v>1.65727504544078-0.172243603607648i</v>
      </c>
      <c r="AD562" t="str">
        <f t="shared" si="237"/>
        <v>0.0748470882461613+0.000910731796550779i</v>
      </c>
      <c r="AE562" t="e">
        <f t="shared" si="238"/>
        <v>#DIV/0!</v>
      </c>
      <c r="AF562" t="str">
        <f t="shared" si="239"/>
        <v>-3.45598531919168-3.35414289294263i</v>
      </c>
      <c r="AG562" t="e">
        <f t="shared" si="240"/>
        <v>#DIV/0!</v>
      </c>
      <c r="AH562" t="e">
        <f t="shared" si="241"/>
        <v>#DIV/0!</v>
      </c>
      <c r="AI562" t="e">
        <f t="shared" si="242"/>
        <v>#DIV/0!</v>
      </c>
      <c r="AJ562" t="e">
        <f t="shared" si="243"/>
        <v>#DIV/0!</v>
      </c>
      <c r="AK562"/>
      <c r="AL562"/>
      <c r="AM562"/>
      <c r="AN562"/>
    </row>
    <row r="563" spans="1:40" x14ac:dyDescent="0.3">
      <c r="A563"/>
      <c r="B563">
        <f t="shared" si="244"/>
        <v>42900</v>
      </c>
      <c r="C563" s="186" t="str">
        <f t="shared" si="212"/>
        <v>-0.0101097687054847+0.0219913139607188i</v>
      </c>
      <c r="D563" s="158" t="str">
        <f t="shared" si="213"/>
        <v>-2.37306972627208-0.884685203512112i</v>
      </c>
      <c r="E563" t="str">
        <f t="shared" si="214"/>
        <v>17589.3877043751-12658.9925306871i</v>
      </c>
      <c r="F563" t="str">
        <f t="shared" si="215"/>
        <v>0.29942106515609+0.137385036157951i</v>
      </c>
      <c r="G563" t="str">
        <f t="shared" si="210"/>
        <v>0.29942106515609+0.137385036157951i</v>
      </c>
      <c r="H563" t="str">
        <f t="shared" si="216"/>
        <v>1.08670528502784+2.47639893466437i</v>
      </c>
      <c r="I563" t="str">
        <f t="shared" si="217"/>
        <v>168.467906048753i</v>
      </c>
      <c r="J563" t="str">
        <f t="shared" si="211"/>
        <v>-6.02951391205803+35.9238267371863i</v>
      </c>
      <c r="K563" t="str">
        <f t="shared" si="218"/>
        <v>4.56109704356522-0.765541997505392i</v>
      </c>
      <c r="L563" t="str">
        <f t="shared" si="219"/>
        <v>0.812102335455892-0.131307817590305i</v>
      </c>
      <c r="M563" t="str">
        <f t="shared" si="220"/>
        <v>5.37319937902111-0.896849815095697i</v>
      </c>
      <c r="N563" t="str">
        <f t="shared" si="221"/>
        <v>-0.548416985725727i</v>
      </c>
      <c r="O563" t="str">
        <f t="shared" si="222"/>
        <v>0.853350874873354-0.521337016096959i</v>
      </c>
      <c r="P563" t="str">
        <f t="shared" si="223"/>
        <v>0.146649125126646+0.521337016096959i</v>
      </c>
      <c r="Q563" t="str">
        <f t="shared" si="224"/>
        <v>-0.146649125126646+0.0270799696287679i</v>
      </c>
      <c r="R563" t="str">
        <f t="shared" si="225"/>
        <v>-0.332212724434333-3.61634156444463i</v>
      </c>
      <c r="S563" t="str">
        <f t="shared" si="226"/>
        <v>0.0601829339616709i</v>
      </c>
      <c r="T563" t="str">
        <f t="shared" si="227"/>
        <v>0.217642045555817-0.0199935364558582i</v>
      </c>
      <c r="U563" t="e">
        <f t="shared" si="228"/>
        <v>#DIV/0!</v>
      </c>
      <c r="V563" t="str">
        <f t="shared" si="229"/>
        <v>0.0000833333333333333-0.00618317572229584i</v>
      </c>
      <c r="W563" t="e">
        <f t="shared" si="230"/>
        <v>#DIV/0!</v>
      </c>
      <c r="X563" t="e">
        <f t="shared" si="231"/>
        <v>#DIV/0!</v>
      </c>
      <c r="Y563" t="str">
        <f t="shared" si="232"/>
        <v>0.00096+0.183293081781043i</v>
      </c>
      <c r="Z563" t="e">
        <f t="shared" si="233"/>
        <v>#DIV/0!</v>
      </c>
      <c r="AA563" t="e">
        <f t="shared" si="234"/>
        <v>#DIV/0!</v>
      </c>
      <c r="AB563" t="str">
        <f t="shared" si="235"/>
        <v>0.124194190741426-0.0114090137034559i</v>
      </c>
      <c r="AC563" t="str">
        <f t="shared" si="236"/>
        <v>1.65708797673949-0.17268644234906i</v>
      </c>
      <c r="AD563" t="str">
        <f t="shared" si="237"/>
        <v>0.074851858470137+0.000915393425249549i</v>
      </c>
      <c r="AE563" t="e">
        <f t="shared" si="238"/>
        <v>#DIV/0!</v>
      </c>
      <c r="AF563" t="str">
        <f t="shared" si="239"/>
        <v>-3.45977501129992-3.36108413817648i</v>
      </c>
      <c r="AG563" t="e">
        <f t="shared" si="240"/>
        <v>#DIV/0!</v>
      </c>
      <c r="AH563" t="e">
        <f t="shared" si="241"/>
        <v>#DIV/0!</v>
      </c>
      <c r="AI563" t="e">
        <f t="shared" si="242"/>
        <v>#DIV/0!</v>
      </c>
      <c r="AJ563" t="e">
        <f t="shared" si="243"/>
        <v>#DIV/0!</v>
      </c>
      <c r="AK563"/>
      <c r="AL563"/>
      <c r="AM563"/>
      <c r="AN563"/>
    </row>
    <row r="564" spans="1:40" x14ac:dyDescent="0.3">
      <c r="A564"/>
      <c r="B564">
        <f t="shared" si="244"/>
        <v>43000</v>
      </c>
      <c r="C564" s="186" t="str">
        <f t="shared" si="212"/>
        <v>-0.0101079564781149+0.0219490471070208i</v>
      </c>
      <c r="D564" s="158" t="str">
        <f t="shared" si="213"/>
        <v>-2.37398403724255-0.887282012589927i</v>
      </c>
      <c r="E564" t="str">
        <f t="shared" si="214"/>
        <v>17561.4188624031-12668.3247181857i</v>
      </c>
      <c r="F564" t="str">
        <f t="shared" si="215"/>
        <v>0.29954213533613+0.137681483531794i</v>
      </c>
      <c r="G564" t="str">
        <f t="shared" si="210"/>
        <v>0.29954213533613+0.137681483531794i</v>
      </c>
      <c r="H564" t="str">
        <f t="shared" si="216"/>
        <v>1.08958351513972+2.48073553523433i</v>
      </c>
      <c r="I564" t="str">
        <f t="shared" si="217"/>
        <v>168.860605130451i</v>
      </c>
      <c r="J564" t="str">
        <f t="shared" si="211"/>
        <v>-6.0623237340567+36.0075652610493i</v>
      </c>
      <c r="K564" t="str">
        <f t="shared" si="218"/>
        <v>4.56032033749305-0.767786936341164i</v>
      </c>
      <c r="L564" t="str">
        <f t="shared" si="219"/>
        <v>0.812005777213572-0.13159824764446i</v>
      </c>
      <c r="M564" t="str">
        <f t="shared" si="220"/>
        <v>5.37232611470662-0.899385183985624i</v>
      </c>
      <c r="N564" t="str">
        <f t="shared" si="221"/>
        <v>-0.549695346997814i</v>
      </c>
      <c r="O564" t="str">
        <f t="shared" si="222"/>
        <v>0.852683720727669-0.522427480523391i</v>
      </c>
      <c r="P564" t="str">
        <f t="shared" si="223"/>
        <v>0.147316279272331+0.522427480523391i</v>
      </c>
      <c r="Q564" t="str">
        <f t="shared" si="224"/>
        <v>-0.147316279272331+0.0272678664744229i</v>
      </c>
      <c r="R564" t="str">
        <f t="shared" si="225"/>
        <v>-0.332207462596731-3.60778911794787i</v>
      </c>
      <c r="S564" t="str">
        <f t="shared" si="226"/>
        <v>0.0603232205210222i</v>
      </c>
      <c r="T564" t="str">
        <f t="shared" si="227"/>
        <v>0.217633458555314-0.0200398240249518i</v>
      </c>
      <c r="U564" t="e">
        <f t="shared" si="228"/>
        <v>#DIV/0!</v>
      </c>
      <c r="V564" t="str">
        <f t="shared" si="229"/>
        <v>0.0000833333333333333-0.00616879624387193i</v>
      </c>
      <c r="W564" t="e">
        <f t="shared" si="230"/>
        <v>#DIV/0!</v>
      </c>
      <c r="X564" t="e">
        <f t="shared" si="231"/>
        <v>#DIV/0!</v>
      </c>
      <c r="Y564" t="str">
        <f t="shared" si="232"/>
        <v>0.00096+0.183720338381931i</v>
      </c>
      <c r="Z564" t="e">
        <f t="shared" si="233"/>
        <v>#DIV/0!</v>
      </c>
      <c r="AA564" t="e">
        <f t="shared" si="234"/>
        <v>#DIV/0!</v>
      </c>
      <c r="AB564" t="str">
        <f t="shared" si="235"/>
        <v>0.124189290697523-0.0114354270151407i</v>
      </c>
      <c r="AC564" t="str">
        <f t="shared" si="236"/>
        <v>1.65690051595123-0.173128851249298i</v>
      </c>
      <c r="AD564" t="str">
        <f t="shared" si="237"/>
        <v>0.074856639730045+0.00092004137546507i</v>
      </c>
      <c r="AE564" t="e">
        <f t="shared" si="238"/>
        <v>#DIV/0!</v>
      </c>
      <c r="AF564" t="str">
        <f t="shared" si="239"/>
        <v>-3.46356755238227-3.36801754782426i</v>
      </c>
      <c r="AG564" t="e">
        <f t="shared" si="240"/>
        <v>#DIV/0!</v>
      </c>
      <c r="AH564" t="e">
        <f t="shared" si="241"/>
        <v>#DIV/0!</v>
      </c>
      <c r="AI564" t="e">
        <f t="shared" si="242"/>
        <v>#DIV/0!</v>
      </c>
      <c r="AJ564" t="e">
        <f t="shared" si="243"/>
        <v>#DIV/0!</v>
      </c>
      <c r="AK564"/>
      <c r="AL564"/>
      <c r="AM564"/>
      <c r="AN564"/>
    </row>
    <row r="565" spans="1:40" x14ac:dyDescent="0.3">
      <c r="A565"/>
      <c r="B565">
        <f t="shared" si="244"/>
        <v>43100</v>
      </c>
      <c r="C565" s="186" t="str">
        <f t="shared" si="212"/>
        <v>-0.0101061412639888+0.0219069939333487i</v>
      </c>
      <c r="D565" s="158" t="str">
        <f t="shared" si="213"/>
        <v>-2.37490016456315-0.889875972500298i</v>
      </c>
      <c r="E565" t="str">
        <f t="shared" si="214"/>
        <v>17533.4740161138-12677.5804141208i</v>
      </c>
      <c r="F565" t="str">
        <f t="shared" si="215"/>
        <v>0.299663445418161+0.137977772955127i</v>
      </c>
      <c r="G565" t="str">
        <f t="shared" si="210"/>
        <v>0.299663445418161+0.137977772955127i</v>
      </c>
      <c r="H565" t="str">
        <f t="shared" si="216"/>
        <v>1.09246277084503+2.48506717255314i</v>
      </c>
      <c r="I565" t="str">
        <f t="shared" si="217"/>
        <v>169.25330421215i</v>
      </c>
      <c r="J565" t="str">
        <f t="shared" si="211"/>
        <v>-6.09520994679344+36.0913037849121i</v>
      </c>
      <c r="K565" t="str">
        <f t="shared" si="218"/>
        <v>4.55954194032423-0.770029410771917i</v>
      </c>
      <c r="L565" t="str">
        <f t="shared" si="219"/>
        <v>0.811909017194672-0.131888572136513i</v>
      </c>
      <c r="M565" t="str">
        <f t="shared" si="220"/>
        <v>5.3714509575189-0.90191798290843i</v>
      </c>
      <c r="N565" t="str">
        <f t="shared" si="221"/>
        <v>-0.550973708269902i</v>
      </c>
      <c r="O565" t="str">
        <f t="shared" si="222"/>
        <v>0.852015173120006-0.523517091195012i</v>
      </c>
      <c r="P565" t="str">
        <f t="shared" si="223"/>
        <v>0.147984826879994+0.523517091195012i</v>
      </c>
      <c r="Q565" t="str">
        <f t="shared" si="224"/>
        <v>-0.147984826879994+0.02745661707489i</v>
      </c>
      <c r="R565" t="str">
        <f t="shared" si="225"/>
        <v>-0.332202188213301-3.5992760251033i</v>
      </c>
      <c r="S565" t="str">
        <f t="shared" si="226"/>
        <v>0.0604635070803733i</v>
      </c>
      <c r="T565" t="str">
        <f t="shared" si="227"/>
        <v>0.217624851428051-0.0200861093591504i</v>
      </c>
      <c r="U565" t="e">
        <f t="shared" si="228"/>
        <v>#DIV/0!</v>
      </c>
      <c r="V565" t="str">
        <f t="shared" si="229"/>
        <v>0.0000833333333333333-0.00615448349156595i</v>
      </c>
      <c r="W565" t="e">
        <f t="shared" si="230"/>
        <v>#DIV/0!</v>
      </c>
      <c r="X565" t="e">
        <f t="shared" si="231"/>
        <v>#DIV/0!</v>
      </c>
      <c r="Y565" t="str">
        <f t="shared" si="232"/>
        <v>0.00096+0.184147594982819i</v>
      </c>
      <c r="Z565" t="e">
        <f t="shared" si="233"/>
        <v>#DIV/0!</v>
      </c>
      <c r="AA565" t="e">
        <f t="shared" si="234"/>
        <v>#DIV/0!</v>
      </c>
      <c r="AB565" t="str">
        <f t="shared" si="235"/>
        <v>0.124184379168584-0.0114618390515159i</v>
      </c>
      <c r="AC565" t="str">
        <f t="shared" si="236"/>
        <v>1.65671266363622-0.173570831116658i</v>
      </c>
      <c r="AD565" t="str">
        <f t="shared" si="237"/>
        <v>0.074861432017226+0.000924675688139477i</v>
      </c>
      <c r="AE565" t="e">
        <f t="shared" si="238"/>
        <v>#DIV/0!</v>
      </c>
      <c r="AF565" t="str">
        <f t="shared" si="239"/>
        <v>-3.46736293540818-3.37494314505344i</v>
      </c>
      <c r="AG565" t="e">
        <f t="shared" si="240"/>
        <v>#DIV/0!</v>
      </c>
      <c r="AH565" t="e">
        <f t="shared" si="241"/>
        <v>#DIV/0!</v>
      </c>
      <c r="AI565" t="e">
        <f t="shared" si="242"/>
        <v>#DIV/0!</v>
      </c>
      <c r="AJ565" t="e">
        <f t="shared" si="243"/>
        <v>#DIV/0!</v>
      </c>
      <c r="AK565"/>
      <c r="AL565"/>
      <c r="AM565"/>
      <c r="AN565"/>
    </row>
    <row r="566" spans="1:40" x14ac:dyDescent="0.3">
      <c r="A566"/>
      <c r="B566">
        <f t="shared" si="244"/>
        <v>43200</v>
      </c>
      <c r="C566" s="186" t="str">
        <f t="shared" si="212"/>
        <v>-0.010104323062663+0.0218651529360412i</v>
      </c>
      <c r="D566" s="158" t="str">
        <f t="shared" si="213"/>
        <v>-2.3758181061528-0.892467092659358i</v>
      </c>
      <c r="E566" t="str">
        <f t="shared" si="214"/>
        <v>17505.5533605248-12686.7598805933i</v>
      </c>
      <c r="F566" t="str">
        <f t="shared" si="215"/>
        <v>0.29978499513118+0.138273904152479i</v>
      </c>
      <c r="G566" t="str">
        <f t="shared" si="210"/>
        <v>0.29978499513118+0.138273904152479i</v>
      </c>
      <c r="H566" t="str">
        <f t="shared" si="216"/>
        <v>1.09534304727242+2.48939386020232i</v>
      </c>
      <c r="I566" t="str">
        <f t="shared" si="217"/>
        <v>169.646003293849i</v>
      </c>
      <c r="J566" t="str">
        <f t="shared" si="211"/>
        <v>-6.12817255026824+36.1750423087751i</v>
      </c>
      <c r="K566" t="str">
        <f t="shared" si="218"/>
        <v>4.5587618549517-0.772269428858365i</v>
      </c>
      <c r="L566" t="str">
        <f t="shared" si="219"/>
        <v>0.811812055551655-0.132178790863142i</v>
      </c>
      <c r="M566" t="str">
        <f t="shared" si="220"/>
        <v>5.37057391050335-0.904448219721507i</v>
      </c>
      <c r="N566" t="str">
        <f t="shared" si="221"/>
        <v>-0.55225206954199i</v>
      </c>
      <c r="O566" t="str">
        <f t="shared" si="222"/>
        <v>0.85134523314291-0.52460584633117i</v>
      </c>
      <c r="P566" t="str">
        <f t="shared" si="223"/>
        <v>0.14865476685709+0.52460584633117i</v>
      </c>
      <c r="Q566" t="str">
        <f t="shared" si="224"/>
        <v>-0.14865476685709+0.02764622321082i</v>
      </c>
      <c r="R566" t="str">
        <f t="shared" si="225"/>
        <v>-0.332196901281947-3.59080201260626i</v>
      </c>
      <c r="S566" t="str">
        <f t="shared" si="226"/>
        <v>0.0606037936397246i</v>
      </c>
      <c r="T566" t="str">
        <f t="shared" si="227"/>
        <v>0.217616224173098-0.0201323924530471i</v>
      </c>
      <c r="U566" t="e">
        <f t="shared" si="228"/>
        <v>#DIV/0!</v>
      </c>
      <c r="V566" t="str">
        <f t="shared" si="229"/>
        <v>0.0000833333333333333-0.00614023700200213i</v>
      </c>
      <c r="W566" t="e">
        <f t="shared" si="230"/>
        <v>#DIV/0!</v>
      </c>
      <c r="X566" t="e">
        <f t="shared" si="231"/>
        <v>#DIV/0!</v>
      </c>
      <c r="Y566" t="str">
        <f t="shared" si="232"/>
        <v>0.00096+0.184574851583708i</v>
      </c>
      <c r="Z566" t="e">
        <f t="shared" si="233"/>
        <v>#DIV/0!</v>
      </c>
      <c r="AA566" t="e">
        <f t="shared" si="234"/>
        <v>#DIV/0!</v>
      </c>
      <c r="AB566" t="str">
        <f t="shared" si="235"/>
        <v>0.124179456154079-0.0114882498094961i</v>
      </c>
      <c r="AC566" t="str">
        <f t="shared" si="236"/>
        <v>1.65652442035368-0.174012382748767i</v>
      </c>
      <c r="AD566" t="str">
        <f t="shared" si="237"/>
        <v>0.0748662353230568+0.000929296403713897i</v>
      </c>
      <c r="AE566" t="e">
        <f t="shared" si="238"/>
        <v>#DIV/0!</v>
      </c>
      <c r="AF566" t="str">
        <f t="shared" si="239"/>
        <v>-3.47116115342522-3.38186095286168i</v>
      </c>
      <c r="AG566" t="e">
        <f t="shared" si="240"/>
        <v>#DIV/0!</v>
      </c>
      <c r="AH566" t="e">
        <f t="shared" si="241"/>
        <v>#DIV/0!</v>
      </c>
      <c r="AI566" t="e">
        <f t="shared" si="242"/>
        <v>#DIV/0!</v>
      </c>
      <c r="AJ566" t="e">
        <f t="shared" si="243"/>
        <v>#DIV/0!</v>
      </c>
      <c r="AK566"/>
      <c r="AL566"/>
      <c r="AM566"/>
      <c r="AN566"/>
    </row>
    <row r="567" spans="1:40" x14ac:dyDescent="0.3">
      <c r="A567"/>
      <c r="B567">
        <f t="shared" si="244"/>
        <v>43300</v>
      </c>
      <c r="C567" s="186" t="str">
        <f t="shared" si="212"/>
        <v>-0.0101025018737501+0.0218235226252993i</v>
      </c>
      <c r="D567" s="158" t="str">
        <f t="shared" si="213"/>
        <v>-2.37673785992784-0.89505538238134i</v>
      </c>
      <c r="E567" t="str">
        <f t="shared" si="214"/>
        <v>17477.6570888797-12695.8633797242i</v>
      </c>
      <c r="F567" t="str">
        <f t="shared" si="215"/>
        <v>0.299906784203794+0.138569876848952i</v>
      </c>
      <c r="G567" t="str">
        <f t="shared" si="210"/>
        <v>0.299906784203794+0.138569876848952i</v>
      </c>
      <c r="H567" t="str">
        <f t="shared" si="216"/>
        <v>1.09822433963034+2.49371561169655i</v>
      </c>
      <c r="I567" t="str">
        <f t="shared" si="217"/>
        <v>170.038702375548i</v>
      </c>
      <c r="J567" t="str">
        <f t="shared" si="211"/>
        <v>-6.16121154448111+36.2587808326379i</v>
      </c>
      <c r="K567" t="str">
        <f t="shared" si="218"/>
        <v>4.55798008425832-0.774506998574235i</v>
      </c>
      <c r="L567" t="str">
        <f t="shared" si="219"/>
        <v>0.811714892437246-0.132468903621297i</v>
      </c>
      <c r="M567" t="str">
        <f t="shared" si="220"/>
        <v>5.36969497669557-0.906975902195532i</v>
      </c>
      <c r="N567" t="str">
        <f t="shared" si="221"/>
        <v>-0.553530430814078i</v>
      </c>
      <c r="O567" t="str">
        <f t="shared" si="222"/>
        <v>0.850673901891204-0.525693744152615i</v>
      </c>
      <c r="P567" t="str">
        <f t="shared" si="223"/>
        <v>0.149326098108796+0.525693744152615i</v>
      </c>
      <c r="Q567" t="str">
        <f t="shared" si="224"/>
        <v>-0.149326098108796+0.027836686661463i</v>
      </c>
      <c r="R567" t="str">
        <f t="shared" si="225"/>
        <v>-0.332191601800604-3.5823668096769i</v>
      </c>
      <c r="S567" t="str">
        <f t="shared" si="226"/>
        <v>0.0607440801990759i</v>
      </c>
      <c r="T567" t="str">
        <f t="shared" si="227"/>
        <v>0.217607576789521-0.0201786733012354i</v>
      </c>
      <c r="U567" t="e">
        <f t="shared" si="228"/>
        <v>#DIV/0!</v>
      </c>
      <c r="V567" t="str">
        <f t="shared" si="229"/>
        <v>0.0000833333333333333-0.00612605631608526i</v>
      </c>
      <c r="W567" t="e">
        <f t="shared" si="230"/>
        <v>#DIV/0!</v>
      </c>
      <c r="X567" t="e">
        <f t="shared" si="231"/>
        <v>#DIV/0!</v>
      </c>
      <c r="Y567" t="str">
        <f t="shared" si="232"/>
        <v>0.00096+0.185002108184596i</v>
      </c>
      <c r="Z567" t="e">
        <f t="shared" si="233"/>
        <v>#DIV/0!</v>
      </c>
      <c r="AA567" t="e">
        <f t="shared" si="234"/>
        <v>#DIV/0!</v>
      </c>
      <c r="AB567" t="str">
        <f t="shared" si="235"/>
        <v>0.124174521653474-0.0115146592859964i</v>
      </c>
      <c r="AC567" t="str">
        <f t="shared" si="236"/>
        <v>1.65633578666184-0.174453506932734i</v>
      </c>
      <c r="AD567" t="str">
        <f t="shared" si="237"/>
        <v>0.0748710496389469+0.000933903562133508i</v>
      </c>
      <c r="AE567" t="e">
        <f t="shared" si="238"/>
        <v>#DIV/0!</v>
      </c>
      <c r="AF567" t="str">
        <f t="shared" si="239"/>
        <v>-3.47496219955818-3.38877099407789i</v>
      </c>
      <c r="AG567" t="e">
        <f t="shared" si="240"/>
        <v>#DIV/0!</v>
      </c>
      <c r="AH567" t="e">
        <f t="shared" si="241"/>
        <v>#DIV/0!</v>
      </c>
      <c r="AI567" t="e">
        <f t="shared" si="242"/>
        <v>#DIV/0!</v>
      </c>
      <c r="AJ567" t="e">
        <f t="shared" si="243"/>
        <v>#DIV/0!</v>
      </c>
      <c r="AK567"/>
      <c r="AL567"/>
      <c r="AM567"/>
      <c r="AN567"/>
    </row>
    <row r="568" spans="1:40" x14ac:dyDescent="0.3">
      <c r="A568"/>
      <c r="B568">
        <f t="shared" si="244"/>
        <v>43400</v>
      </c>
      <c r="C568" s="186" t="str">
        <f t="shared" si="212"/>
        <v>-0.0101006776969171+0.0217821015250265i</v>
      </c>
      <c r="D568" s="158" t="str">
        <f t="shared" si="213"/>
        <v>-2.37765942380206-0.897640850879783i</v>
      </c>
      <c r="E568" t="str">
        <f t="shared" si="214"/>
        <v>17449.7853926561-12704.891173645i</v>
      </c>
      <c r="F568" t="str">
        <f t="shared" si="215"/>
        <v>0.300028812364221+0.138865690770216i</v>
      </c>
      <c r="G568" t="str">
        <f t="shared" si="210"/>
        <v>0.300028812364221+0.138865690770216i</v>
      </c>
      <c r="H568" t="str">
        <f t="shared" si="216"/>
        <v>1.10110664320619+2.49803244048359i</v>
      </c>
      <c r="I568" t="str">
        <f t="shared" si="217"/>
        <v>170.431401457246i</v>
      </c>
      <c r="J568" t="str">
        <f t="shared" si="211"/>
        <v>-6.19432692943204+36.3425193565009i</v>
      </c>
      <c r="K568" t="str">
        <f t="shared" si="218"/>
        <v>4.55719663111686-0.776742127807236i</v>
      </c>
      <c r="L568" t="str">
        <f t="shared" si="219"/>
        <v>0.811617528004431-0.1327589102082i</v>
      </c>
      <c r="M568" t="str">
        <f t="shared" si="220"/>
        <v>5.36881415912129-0.909501038015436i</v>
      </c>
      <c r="N568" t="str">
        <f t="shared" si="221"/>
        <v>-0.554808792086166i</v>
      </c>
      <c r="O568" t="str">
        <f t="shared" si="222"/>
        <v>0.85000118046198-0.526780782881495i</v>
      </c>
      <c r="P568" t="str">
        <f t="shared" si="223"/>
        <v>0.14999881953802+0.526780782881495i</v>
      </c>
      <c r="Q568" t="str">
        <f t="shared" si="224"/>
        <v>-0.14999881953802+0.028028009204671i</v>
      </c>
      <c r="R568" t="str">
        <f t="shared" si="225"/>
        <v>-0.332186289767176-3.57397014803088i</v>
      </c>
      <c r="S568" t="str">
        <f t="shared" si="226"/>
        <v>0.060884366758427i</v>
      </c>
      <c r="T568" t="str">
        <f t="shared" si="227"/>
        <v>0.217598909276382-0.0202249518983058i</v>
      </c>
      <c r="U568" t="e">
        <f t="shared" si="228"/>
        <v>#DIV/0!</v>
      </c>
      <c r="V568" t="str">
        <f t="shared" si="229"/>
        <v>0.0000833333333333333-0.00611194097895145i</v>
      </c>
      <c r="W568" t="e">
        <f t="shared" si="230"/>
        <v>#DIV/0!</v>
      </c>
      <c r="X568" t="e">
        <f t="shared" si="231"/>
        <v>#DIV/0!</v>
      </c>
      <c r="Y568" t="str">
        <f t="shared" si="232"/>
        <v>0.00096+0.185429364785484i</v>
      </c>
      <c r="Z568" t="e">
        <f t="shared" si="233"/>
        <v>#DIV/0!</v>
      </c>
      <c r="AA568" t="e">
        <f t="shared" si="234"/>
        <v>#DIV/0!</v>
      </c>
      <c r="AB568" t="str">
        <f t="shared" si="235"/>
        <v>0.124169575666235-0.0115410674779298i</v>
      </c>
      <c r="AC568" t="str">
        <f t="shared" si="236"/>
        <v>1.65614676311798-0.174894204445261i</v>
      </c>
      <c r="AD568" t="str">
        <f t="shared" si="237"/>
        <v>0.0748758749563392+0.00093849720285403i</v>
      </c>
      <c r="AE568" t="e">
        <f t="shared" si="238"/>
        <v>#DIV/0!</v>
      </c>
      <c r="AF568" t="str">
        <f t="shared" si="239"/>
        <v>-3.47876606700825-3.39567329136337i</v>
      </c>
      <c r="AG568" t="e">
        <f t="shared" si="240"/>
        <v>#DIV/0!</v>
      </c>
      <c r="AH568" t="e">
        <f t="shared" si="241"/>
        <v>#DIV/0!</v>
      </c>
      <c r="AI568" t="e">
        <f t="shared" si="242"/>
        <v>#DIV/0!</v>
      </c>
      <c r="AJ568" t="e">
        <f t="shared" si="243"/>
        <v>#DIV/0!</v>
      </c>
      <c r="AK568"/>
      <c r="AL568"/>
      <c r="AM568"/>
      <c r="AN568"/>
    </row>
    <row r="569" spans="1:40" x14ac:dyDescent="0.3">
      <c r="A569"/>
      <c r="B569">
        <f t="shared" si="244"/>
        <v>43500</v>
      </c>
      <c r="C569" s="186" t="str">
        <f t="shared" si="212"/>
        <v>-0.0100988505318862+0.0217408881726715i</v>
      </c>
      <c r="D569" s="158" t="str">
        <f t="shared" si="213"/>
        <v>-2.37858279568669-0.900223507268866i</v>
      </c>
      <c r="E569" t="str">
        <f t="shared" si="214"/>
        <v>17421.9384615714-12713.8435244884i</v>
      </c>
      <c r="F569" t="str">
        <f t="shared" si="215"/>
        <v>0.300151079340291+0.139161345642524i</v>
      </c>
      <c r="G569" t="str">
        <f t="shared" si="210"/>
        <v>0.300151079340291+0.139161345642524i</v>
      </c>
      <c r="H569" t="str">
        <f t="shared" si="216"/>
        <v>1.10398995336536+2.50234435994437i</v>
      </c>
      <c r="I569" t="str">
        <f t="shared" si="217"/>
        <v>170.824100538945i</v>
      </c>
      <c r="J569" t="str">
        <f t="shared" si="211"/>
        <v>-6.22751870512104+36.4262578803638i</v>
      </c>
      <c r="K569" t="str">
        <f t="shared" si="218"/>
        <v>4.5564114983904-0.778974824360175i</v>
      </c>
      <c r="L569" t="str">
        <f t="shared" si="219"/>
        <v>0.811519962406458-0.133048810421347i</v>
      </c>
      <c r="M569" t="str">
        <f t="shared" si="220"/>
        <v>5.36793146079686-0.912023634781522i</v>
      </c>
      <c r="N569" t="str">
        <f t="shared" si="221"/>
        <v>-0.556087153358254i</v>
      </c>
      <c r="O569" t="str">
        <f t="shared" si="222"/>
        <v>0.849327069954606-0.527866960741363i</v>
      </c>
      <c r="P569" t="str">
        <f t="shared" si="223"/>
        <v>0.150672930045394+0.527866960741363i</v>
      </c>
      <c r="Q569" t="str">
        <f t="shared" si="224"/>
        <v>-0.150672930045394+0.028220192616891i</v>
      </c>
      <c r="R569" t="str">
        <f t="shared" si="225"/>
        <v>-0.332180965179548-3.5656117618509i</v>
      </c>
      <c r="S569" t="str">
        <f t="shared" si="226"/>
        <v>0.0610246533177783i</v>
      </c>
      <c r="T569" t="str">
        <f t="shared" si="227"/>
        <v>0.217590221632744-0.0202712282388469i</v>
      </c>
      <c r="U569" t="e">
        <f t="shared" si="228"/>
        <v>#DIV/0!</v>
      </c>
      <c r="V569" t="str">
        <f t="shared" si="229"/>
        <v>0.0000833333333333333-0.00609789053991937i</v>
      </c>
      <c r="W569" t="e">
        <f t="shared" si="230"/>
        <v>#DIV/0!</v>
      </c>
      <c r="X569" t="e">
        <f t="shared" si="231"/>
        <v>#DIV/0!</v>
      </c>
      <c r="Y569" t="str">
        <f t="shared" si="232"/>
        <v>0.00096+0.185856621386372i</v>
      </c>
      <c r="Z569" t="e">
        <f t="shared" si="233"/>
        <v>#DIV/0!</v>
      </c>
      <c r="AA569" t="e">
        <f t="shared" si="234"/>
        <v>#DIV/0!</v>
      </c>
      <c r="AB569" t="str">
        <f t="shared" si="235"/>
        <v>0.124164618191826-0.0115674743822083i</v>
      </c>
      <c r="AC569" t="str">
        <f t="shared" si="236"/>
        <v>1.65595735027843-0.175334476052787i</v>
      </c>
      <c r="AD569" t="str">
        <f t="shared" si="237"/>
        <v>0.0748807112667088+0.000943077364847307i</v>
      </c>
      <c r="AE569" t="e">
        <f t="shared" si="238"/>
        <v>#DIV/0!</v>
      </c>
      <c r="AF569" t="str">
        <f t="shared" si="239"/>
        <v>-3.48257274905205-3.40256786721324i</v>
      </c>
      <c r="AG569" t="e">
        <f t="shared" si="240"/>
        <v>#DIV/0!</v>
      </c>
      <c r="AH569" t="e">
        <f t="shared" si="241"/>
        <v>#DIV/0!</v>
      </c>
      <c r="AI569" t="e">
        <f t="shared" si="242"/>
        <v>#DIV/0!</v>
      </c>
      <c r="AJ569" t="e">
        <f t="shared" si="243"/>
        <v>#DIV/0!</v>
      </c>
      <c r="AK569"/>
      <c r="AL569"/>
      <c r="AM569"/>
      <c r="AN569"/>
    </row>
    <row r="570" spans="1:40" x14ac:dyDescent="0.3">
      <c r="A570"/>
      <c r="B570">
        <f t="shared" si="244"/>
        <v>43600</v>
      </c>
      <c r="C570" s="186" t="str">
        <f t="shared" si="212"/>
        <v>-0.0100970203784327+0.0216998811190731i</v>
      </c>
      <c r="D570" s="158" t="str">
        <f t="shared" si="213"/>
        <v>-2.37950797349044-0.902803360564443i</v>
      </c>
      <c r="E570" t="str">
        <f t="shared" si="214"/>
        <v>17394.1164835907-12722.7206943778i</v>
      </c>
      <c r="F570" t="str">
        <f t="shared" si="215"/>
        <v>0.30027358485945+0.139456841192696i</v>
      </c>
      <c r="G570" t="str">
        <f t="shared" si="210"/>
        <v>0.30027358485945+0.139456841192696i</v>
      </c>
      <c r="H570" t="str">
        <f t="shared" si="216"/>
        <v>1.10687426555043+2.50665138339276i</v>
      </c>
      <c r="I570" t="str">
        <f t="shared" si="217"/>
        <v>171.216799620644i</v>
      </c>
      <c r="J570" t="str">
        <f t="shared" si="211"/>
        <v>-6.2607868715481+36.5099964042266i</v>
      </c>
      <c r="K570" t="str">
        <f t="shared" si="218"/>
        <v>4.55562468893224-0.781205095951899i</v>
      </c>
      <c r="L570" t="str">
        <f t="shared" si="219"/>
        <v>0.811422195796835-0.133338604058509i</v>
      </c>
      <c r="M570" t="str">
        <f t="shared" si="220"/>
        <v>5.36704688472908-0.914543700010408i</v>
      </c>
      <c r="N570" t="str">
        <f t="shared" si="221"/>
        <v>-0.557365514630342i</v>
      </c>
      <c r="O570" t="str">
        <f t="shared" si="222"/>
        <v>0.848651571470717-0.528952275957181i</v>
      </c>
      <c r="P570" t="str">
        <f t="shared" si="223"/>
        <v>0.151348428529283+0.528952275957181i</v>
      </c>
      <c r="Q570" t="str">
        <f t="shared" si="224"/>
        <v>-0.151348428529283+0.028413238673161i</v>
      </c>
      <c r="R570" t="str">
        <f t="shared" si="225"/>
        <v>-0.332175628035677-3.55729138775827i</v>
      </c>
      <c r="S570" t="str">
        <f t="shared" si="226"/>
        <v>0.0611649398771294i</v>
      </c>
      <c r="T570" t="str">
        <f t="shared" si="227"/>
        <v>0.217581513857665-0.0203175023174499i</v>
      </c>
      <c r="U570" t="e">
        <f t="shared" si="228"/>
        <v>#DIV/0!</v>
      </c>
      <c r="V570" t="str">
        <f t="shared" si="229"/>
        <v>0.0000833333333333333-0.00608390455244248i</v>
      </c>
      <c r="W570" t="e">
        <f t="shared" si="230"/>
        <v>#DIV/0!</v>
      </c>
      <c r="X570" t="e">
        <f t="shared" si="231"/>
        <v>#DIV/0!</v>
      </c>
      <c r="Y570" t="str">
        <f t="shared" si="232"/>
        <v>0.00096+0.18628387798726i</v>
      </c>
      <c r="Z570" t="e">
        <f t="shared" si="233"/>
        <v>#DIV/0!</v>
      </c>
      <c r="AA570" t="e">
        <f t="shared" si="234"/>
        <v>#DIV/0!</v>
      </c>
      <c r="AB570" t="str">
        <f t="shared" si="235"/>
        <v>0.124159649229711-0.0115938799957455i</v>
      </c>
      <c r="AC570" t="str">
        <f t="shared" si="236"/>
        <v>1.65576754869859-0.175774322511623i</v>
      </c>
      <c r="AD570" t="str">
        <f t="shared" si="237"/>
        <v>0.0748855585615641+0.000947644086605741i</v>
      </c>
      <c r="AE570" t="e">
        <f t="shared" si="238"/>
        <v>#DIV/0!</v>
      </c>
      <c r="AF570" t="str">
        <f t="shared" si="239"/>
        <v>-3.48638223904087-3.4094547439572i</v>
      </c>
      <c r="AG570" t="e">
        <f t="shared" si="240"/>
        <v>#DIV/0!</v>
      </c>
      <c r="AH570" t="e">
        <f t="shared" si="241"/>
        <v>#DIV/0!</v>
      </c>
      <c r="AI570" t="e">
        <f t="shared" si="242"/>
        <v>#DIV/0!</v>
      </c>
      <c r="AJ570" t="e">
        <f t="shared" si="243"/>
        <v>#DIV/0!</v>
      </c>
      <c r="AK570"/>
      <c r="AL570"/>
      <c r="AM570"/>
      <c r="AN570"/>
    </row>
    <row r="571" spans="1:40" x14ac:dyDescent="0.3">
      <c r="A571"/>
      <c r="B571">
        <f t="shared" si="244"/>
        <v>43700</v>
      </c>
      <c r="C571" s="186" t="str">
        <f t="shared" si="212"/>
        <v>-0.010095187236385+0.0216590789283065i</v>
      </c>
      <c r="D571" s="158" t="str">
        <f t="shared" si="213"/>
        <v>-2.3804349551194-0.905380419685295i</v>
      </c>
      <c r="E571" t="str">
        <f t="shared" si="214"/>
        <v>17366.3196449339-12731.5229454185i</v>
      </c>
      <c r="F571" t="str">
        <f t="shared" si="215"/>
        <v>0.300396328648754+0.139752177148128i</v>
      </c>
      <c r="G571" t="str">
        <f t="shared" si="210"/>
        <v>0.300396328648754+0.139752177148128i</v>
      </c>
      <c r="H571" t="str">
        <f t="shared" si="216"/>
        <v>1.10975957528019+2.51095352407557i</v>
      </c>
      <c r="I571" t="str">
        <f t="shared" si="217"/>
        <v>171.609498702342i</v>
      </c>
      <c r="J571" t="str">
        <f t="shared" si="211"/>
        <v>-6.29413142871322+36.5937349280896i</v>
      </c>
      <c r="K571" t="str">
        <f t="shared" si="218"/>
        <v>4.5548362055861-0.783432950218319i</v>
      </c>
      <c r="L571" t="str">
        <f t="shared" si="219"/>
        <v>0.811324228329329-0.133628290917728i</v>
      </c>
      <c r="M571" t="str">
        <f t="shared" si="220"/>
        <v>5.36616043391543-0.917061241136047i</v>
      </c>
      <c r="N571" t="str">
        <f t="shared" si="221"/>
        <v>-0.55864387590243i</v>
      </c>
      <c r="O571" t="str">
        <f t="shared" si="222"/>
        <v>0.847974686114219-0.530036726755318i</v>
      </c>
      <c r="P571" t="str">
        <f t="shared" si="223"/>
        <v>0.152025313885781+0.530036726755318i</v>
      </c>
      <c r="Q571" t="str">
        <f t="shared" si="224"/>
        <v>-0.152025313885781+0.028607149147112i</v>
      </c>
      <c r="R571" t="str">
        <f t="shared" si="225"/>
        <v>-0.332170278333427-3.54900876478508i</v>
      </c>
      <c r="S571" t="str">
        <f t="shared" si="226"/>
        <v>0.0613052264364807i</v>
      </c>
      <c r="T571" t="str">
        <f t="shared" si="227"/>
        <v>0.217572785950204-0.0203637741286996i</v>
      </c>
      <c r="U571" t="e">
        <f t="shared" si="228"/>
        <v>#DIV/0!</v>
      </c>
      <c r="V571" t="str">
        <f t="shared" si="229"/>
        <v>0.0000833333333333333-0.0060699825740616i</v>
      </c>
      <c r="W571" t="e">
        <f t="shared" si="230"/>
        <v>#DIV/0!</v>
      </c>
      <c r="X571" t="e">
        <f t="shared" si="231"/>
        <v>#DIV/0!</v>
      </c>
      <c r="Y571" t="str">
        <f t="shared" si="232"/>
        <v>0.00096+0.186711134588149i</v>
      </c>
      <c r="Z571" t="e">
        <f t="shared" si="233"/>
        <v>#DIV/0!</v>
      </c>
      <c r="AA571" t="e">
        <f t="shared" si="234"/>
        <v>#DIV/0!</v>
      </c>
      <c r="AB571" t="str">
        <f t="shared" si="235"/>
        <v>0.124154668779351-0.0116202843154514i</v>
      </c>
      <c r="AC571" t="str">
        <f t="shared" si="236"/>
        <v>1.65557735893295-0.17621374456805i</v>
      </c>
      <c r="AD571" t="str">
        <f t="shared" si="237"/>
        <v>0.074890416832444+0.000952197406149433i</v>
      </c>
      <c r="AE571" t="e">
        <f t="shared" si="238"/>
        <v>#DIV/0!</v>
      </c>
      <c r="AF571" t="str">
        <f t="shared" si="239"/>
        <v>-3.49019453039959-3.41633394376086i</v>
      </c>
      <c r="AG571" t="e">
        <f t="shared" si="240"/>
        <v>#DIV/0!</v>
      </c>
      <c r="AH571" t="e">
        <f t="shared" si="241"/>
        <v>#DIV/0!</v>
      </c>
      <c r="AI571" t="e">
        <f t="shared" si="242"/>
        <v>#DIV/0!</v>
      </c>
      <c r="AJ571" t="e">
        <f t="shared" si="243"/>
        <v>#DIV/0!</v>
      </c>
      <c r="AK571"/>
      <c r="AL571"/>
      <c r="AM571"/>
      <c r="AN571"/>
    </row>
    <row r="572" spans="1:40" x14ac:dyDescent="0.3">
      <c r="A572"/>
      <c r="B572">
        <f t="shared" si="244"/>
        <v>43800</v>
      </c>
      <c r="C572" s="186" t="str">
        <f t="shared" si="212"/>
        <v>-0.0100933511056238+0.0216184801775335i</v>
      </c>
      <c r="D572" s="158" t="str">
        <f t="shared" si="213"/>
        <v>-2.38136373847723-0.90795469345435i</v>
      </c>
      <c r="E572" t="str">
        <f t="shared" si="214"/>
        <v>17338.5481300817-12740.250539688i</v>
      </c>
      <c r="F572" t="str">
        <f t="shared" si="215"/>
        <v>0.300519310434884+0.140047353236796i</v>
      </c>
      <c r="G572" t="str">
        <f t="shared" si="210"/>
        <v>0.300519310434884+0.140047353236796i</v>
      </c>
      <c r="H572" t="str">
        <f t="shared" si="216"/>
        <v>1.11264587814886+2.51525079517271i</v>
      </c>
      <c r="I572" t="str">
        <f t="shared" si="217"/>
        <v>172.002197784041i</v>
      </c>
      <c r="J572" t="str">
        <f t="shared" si="211"/>
        <v>-6.32755237661641+36.6774734519524i</v>
      </c>
      <c r="K572" t="str">
        <f t="shared" si="218"/>
        <v>4.55404605118655-0.785658394713448i</v>
      </c>
      <c r="L572" t="str">
        <f t="shared" si="219"/>
        <v>0.811226060157966-0.133917870797325i</v>
      </c>
      <c r="M572" t="str">
        <f t="shared" si="220"/>
        <v>5.36527211134452-0.919576265510773i</v>
      </c>
      <c r="N572" t="str">
        <f t="shared" si="221"/>
        <v>-0.559922237174518i</v>
      </c>
      <c r="O572" t="str">
        <f t="shared" si="222"/>
        <v>0.847296414991282-0.531120311363557i</v>
      </c>
      <c r="P572" t="str">
        <f t="shared" si="223"/>
        <v>0.152703585008718+0.531120311363557i</v>
      </c>
      <c r="Q572" t="str">
        <f t="shared" si="224"/>
        <v>-0.152703585008718+0.028801925810961i</v>
      </c>
      <c r="R572" t="str">
        <f t="shared" si="225"/>
        <v>-0.33216491607071-3.54076363434664i</v>
      </c>
      <c r="S572" t="str">
        <f t="shared" si="226"/>
        <v>0.0614455129958319i</v>
      </c>
      <c r="T572" t="str">
        <f t="shared" si="227"/>
        <v>0.217564037909415-0.0204100436671822i</v>
      </c>
      <c r="U572" t="e">
        <f t="shared" si="228"/>
        <v>#DIV/0!</v>
      </c>
      <c r="V572" t="str">
        <f t="shared" si="229"/>
        <v>0.0000833333333333333-0.00605612416635825i</v>
      </c>
      <c r="W572" t="e">
        <f t="shared" si="230"/>
        <v>#DIV/0!</v>
      </c>
      <c r="X572" t="e">
        <f t="shared" si="231"/>
        <v>#DIV/0!</v>
      </c>
      <c r="Y572" t="str">
        <f t="shared" si="232"/>
        <v>0.00096+0.187138391189037i</v>
      </c>
      <c r="Z572" t="e">
        <f t="shared" si="233"/>
        <v>#DIV/0!</v>
      </c>
      <c r="AA572" t="e">
        <f t="shared" si="234"/>
        <v>#DIV/0!</v>
      </c>
      <c r="AB572" t="str">
        <f t="shared" si="235"/>
        <v>0.124149676840209-0.0116466873382366i</v>
      </c>
      <c r="AC572" t="str">
        <f t="shared" si="236"/>
        <v>1.65538678153514-0.176652742958479i</v>
      </c>
      <c r="AD572" t="str">
        <f t="shared" si="237"/>
        <v>0.0748952860709189+0.000956737361030795i</v>
      </c>
      <c r="AE572" t="e">
        <f t="shared" si="238"/>
        <v>#DIV/0!</v>
      </c>
      <c r="AF572" t="str">
        <f t="shared" si="239"/>
        <v>-3.49400961662609-3.42320548862706i</v>
      </c>
      <c r="AG572" t="e">
        <f t="shared" si="240"/>
        <v>#DIV/0!</v>
      </c>
      <c r="AH572" t="e">
        <f t="shared" si="241"/>
        <v>#DIV/0!</v>
      </c>
      <c r="AI572" t="e">
        <f t="shared" si="242"/>
        <v>#DIV/0!</v>
      </c>
      <c r="AJ572" t="e">
        <f t="shared" si="243"/>
        <v>#DIV/0!</v>
      </c>
      <c r="AK572"/>
      <c r="AL572"/>
      <c r="AM572"/>
      <c r="AN572"/>
    </row>
    <row r="573" spans="1:40" x14ac:dyDescent="0.3">
      <c r="A573"/>
      <c r="B573">
        <f t="shared" si="244"/>
        <v>43900</v>
      </c>
      <c r="C573" s="186" t="str">
        <f t="shared" si="212"/>
        <v>-0.0100915119860816+0.0215780834568518i</v>
      </c>
      <c r="D573" s="158" t="str">
        <f t="shared" si="213"/>
        <v>-2.38229432146497-0.910526190599711i</v>
      </c>
      <c r="E573" t="str">
        <f t="shared" si="214"/>
        <v>17310.8021217842-12748.9037392268i</v>
      </c>
      <c r="F573" t="str">
        <f t="shared" si="215"/>
        <v>0.300642529944131+0.140342369187249i</v>
      </c>
      <c r="G573" t="str">
        <f t="shared" si="210"/>
        <v>0.300642529944131+0.140342369187249i</v>
      </c>
      <c r="H573" t="str">
        <f t="shared" si="216"/>
        <v>1.11553316982519+2.51954320979686i</v>
      </c>
      <c r="I573" t="str">
        <f t="shared" si="217"/>
        <v>172.39489686574i</v>
      </c>
      <c r="J573" t="str">
        <f t="shared" si="211"/>
        <v>-6.36104971525766+36.7612119758154i</v>
      </c>
      <c r="K573" t="str">
        <f t="shared" si="218"/>
        <v>4.55325422855872-0.78788143691029i</v>
      </c>
      <c r="L573" t="str">
        <f t="shared" si="219"/>
        <v>0.811127691437031-0.134207343495893i</v>
      </c>
      <c r="M573" t="str">
        <f t="shared" si="220"/>
        <v>5.36438191999575-0.922088780406183i</v>
      </c>
      <c r="N573" t="str">
        <f t="shared" si="221"/>
        <v>-0.561200598446606i</v>
      </c>
      <c r="O573" t="str">
        <f t="shared" si="222"/>
        <v>0.846616759210342-0.532203028011095i</v>
      </c>
      <c r="P573" t="str">
        <f t="shared" si="223"/>
        <v>0.153383240789658+0.532203028011095i</v>
      </c>
      <c r="Q573" t="str">
        <f t="shared" si="224"/>
        <v>-0.153383240789658+0.028997570435511i</v>
      </c>
      <c r="R573" t="str">
        <f t="shared" si="225"/>
        <v>-0.332159541245389-3.53255574021434i</v>
      </c>
      <c r="S573" t="str">
        <f t="shared" si="226"/>
        <v>0.061585799555183i</v>
      </c>
      <c r="T573" t="str">
        <f t="shared" si="227"/>
        <v>0.217555269734351-0.0204563109274801i</v>
      </c>
      <c r="U573" t="e">
        <f t="shared" si="228"/>
        <v>#DIV/0!</v>
      </c>
      <c r="V573" t="str">
        <f t="shared" si="229"/>
        <v>0.0000833333333333333-0.00604232889490872i</v>
      </c>
      <c r="W573" t="e">
        <f t="shared" si="230"/>
        <v>#DIV/0!</v>
      </c>
      <c r="X573" t="e">
        <f t="shared" si="231"/>
        <v>#DIV/0!</v>
      </c>
      <c r="Y573" t="str">
        <f t="shared" si="232"/>
        <v>0.00096+0.187565647789925i</v>
      </c>
      <c r="Z573" t="e">
        <f t="shared" si="233"/>
        <v>#DIV/0!</v>
      </c>
      <c r="AA573" t="e">
        <f t="shared" si="234"/>
        <v>#DIV/0!</v>
      </c>
      <c r="AB573" t="str">
        <f t="shared" si="235"/>
        <v>0.124144673411741-0.0116730890610096i</v>
      </c>
      <c r="AC573" t="str">
        <f t="shared" si="236"/>
        <v>1.65519581705788-0.177091318409536i</v>
      </c>
      <c r="AD573" t="str">
        <f t="shared" si="237"/>
        <v>0.0749001662685879+0.0009612639883396i</v>
      </c>
      <c r="AE573" t="e">
        <f t="shared" si="238"/>
        <v>#DIV/0!</v>
      </c>
      <c r="AF573" t="str">
        <f t="shared" si="239"/>
        <v>-3.49782749129016-3.43006940039657i</v>
      </c>
      <c r="AG573" t="e">
        <f t="shared" si="240"/>
        <v>#DIV/0!</v>
      </c>
      <c r="AH573" t="e">
        <f t="shared" si="241"/>
        <v>#DIV/0!</v>
      </c>
      <c r="AI573" t="e">
        <f t="shared" si="242"/>
        <v>#DIV/0!</v>
      </c>
      <c r="AJ573" t="e">
        <f t="shared" si="243"/>
        <v>#DIV/0!</v>
      </c>
      <c r="AK573"/>
      <c r="AL573"/>
      <c r="AM573"/>
      <c r="AN573"/>
    </row>
    <row r="574" spans="1:40" x14ac:dyDescent="0.3">
      <c r="A574"/>
      <c r="B574">
        <f t="shared" si="244"/>
        <v>44000</v>
      </c>
      <c r="C574" s="186" t="str">
        <f t="shared" si="212"/>
        <v>-0.010089669877742+0.0215378873691504i</v>
      </c>
      <c r="D574" s="158" t="str">
        <f t="shared" si="213"/>
        <v>-2.38322670198119-0.913094919755891i</v>
      </c>
      <c r="E574" t="str">
        <f t="shared" si="214"/>
        <v>17283.0818010668-12757.4828060287i</v>
      </c>
      <c r="F574" t="str">
        <f t="shared" si="215"/>
        <v>0.300765986902413+0.140637224728614i</v>
      </c>
      <c r="G574" t="str">
        <f t="shared" si="210"/>
        <v>0.300765986902413+0.140637224728614i</v>
      </c>
      <c r="H574" t="str">
        <f t="shared" si="216"/>
        <v>1.11842144605155+2.52383078099369i</v>
      </c>
      <c r="I574" t="str">
        <f t="shared" si="217"/>
        <v>172.787595947439i</v>
      </c>
      <c r="J574" t="str">
        <f t="shared" si="211"/>
        <v>-6.39462344463698+36.8449504996783i</v>
      </c>
      <c r="K574" t="str">
        <f t="shared" si="218"/>
        <v>4.55246074051883-0.790102084201886i</v>
      </c>
      <c r="L574" t="str">
        <f t="shared" si="219"/>
        <v>0.811029122321068-0.134496708812301i</v>
      </c>
      <c r="M574" t="str">
        <f t="shared" si="220"/>
        <v>5.3634898628399-0.924598793014187i</v>
      </c>
      <c r="N574" t="str">
        <f t="shared" si="221"/>
        <v>-0.562478959718694i</v>
      </c>
      <c r="O574" t="str">
        <f t="shared" si="222"/>
        <v>0.845935719882097-0.533284874928549i</v>
      </c>
      <c r="P574" t="str">
        <f t="shared" si="223"/>
        <v>0.154064280117903+0.533284874928549i</v>
      </c>
      <c r="Q574" t="str">
        <f t="shared" si="224"/>
        <v>-0.154064280117903+0.029194084790145i</v>
      </c>
      <c r="R574" t="str">
        <f t="shared" si="225"/>
        <v>-0.332154153855361-3.5243848284889i</v>
      </c>
      <c r="S574" t="str">
        <f t="shared" si="226"/>
        <v>0.0617260861145343i</v>
      </c>
      <c r="T574" t="str">
        <f t="shared" si="227"/>
        <v>0.217546481424064-0.0205025759041763i</v>
      </c>
      <c r="U574" t="e">
        <f t="shared" si="228"/>
        <v>#DIV/0!</v>
      </c>
      <c r="V574" t="str">
        <f t="shared" si="229"/>
        <v>0.0000833333333333333-0.00602859632923846i</v>
      </c>
      <c r="W574" t="e">
        <f t="shared" si="230"/>
        <v>#DIV/0!</v>
      </c>
      <c r="X574" t="e">
        <f t="shared" si="231"/>
        <v>#DIV/0!</v>
      </c>
      <c r="Y574" t="str">
        <f t="shared" si="232"/>
        <v>0.00096+0.187992904390813i</v>
      </c>
      <c r="Z574" t="e">
        <f t="shared" si="233"/>
        <v>#DIV/0!</v>
      </c>
      <c r="AA574" t="e">
        <f t="shared" si="234"/>
        <v>#DIV/0!</v>
      </c>
      <c r="AB574" t="str">
        <f t="shared" si="235"/>
        <v>0.124139658493409-0.0116994894806794i</v>
      </c>
      <c r="AC574" t="str">
        <f t="shared" si="236"/>
        <v>1.65500446605309-0.177529471638225i</v>
      </c>
      <c r="AD574" t="str">
        <f t="shared" si="237"/>
        <v>0.0749050574170816+0.000965777324708885i</v>
      </c>
      <c r="AE574" t="e">
        <f t="shared" si="238"/>
        <v>#DIV/0!</v>
      </c>
      <c r="AF574" t="str">
        <f t="shared" si="239"/>
        <v>-3.50164814803274-3.43692570074958i</v>
      </c>
      <c r="AG574" t="e">
        <f t="shared" si="240"/>
        <v>#DIV/0!</v>
      </c>
      <c r="AH574" t="e">
        <f t="shared" si="241"/>
        <v>#DIV/0!</v>
      </c>
      <c r="AI574" t="e">
        <f t="shared" si="242"/>
        <v>#DIV/0!</v>
      </c>
      <c r="AJ574" t="e">
        <f t="shared" si="243"/>
        <v>#DIV/0!</v>
      </c>
      <c r="AK574"/>
      <c r="AL574"/>
      <c r="AM574"/>
      <c r="AN574"/>
    </row>
    <row r="575" spans="1:40" x14ac:dyDescent="0.3">
      <c r="A575"/>
      <c r="B575">
        <f t="shared" si="244"/>
        <v>44100</v>
      </c>
      <c r="C575" s="186" t="str">
        <f t="shared" si="212"/>
        <v>-0.0100878247806386+0.0214978905299623i</v>
      </c>
      <c r="D575" s="158" t="str">
        <f t="shared" si="213"/>
        <v>-2.38416087792192-0.915660889464853i</v>
      </c>
      <c r="E575" t="str">
        <f t="shared" si="214"/>
        <v>17255.3873472382-12765.9880020323i</v>
      </c>
      <c r="F575" t="str">
        <f t="shared" si="215"/>
        <v>0.300889681035264+0.140931919590595i</v>
      </c>
      <c r="G575" t="str">
        <f t="shared" si="210"/>
        <v>0.300889681035264+0.140931919590595i</v>
      </c>
      <c r="H575" t="str">
        <f t="shared" si="216"/>
        <v>1.12131070264318+2.52811352174173i</v>
      </c>
      <c r="I575" t="str">
        <f t="shared" si="217"/>
        <v>173.180295029137i</v>
      </c>
      <c r="J575" t="str">
        <f t="shared" si="211"/>
        <v>-6.42827356475436+36.9286890235412i</v>
      </c>
      <c r="K575" t="str">
        <f t="shared" si="218"/>
        <v>4.55166558987409-0.792320343902202i</v>
      </c>
      <c r="L575" t="str">
        <f t="shared" si="219"/>
        <v>0.810930352964878-0.134785966545693i</v>
      </c>
      <c r="M575" t="str">
        <f t="shared" si="220"/>
        <v>5.36259594283897-0.927106310447895i</v>
      </c>
      <c r="N575" t="str">
        <f t="shared" si="221"/>
        <v>-0.563757320990782i</v>
      </c>
      <c r="O575" t="str">
        <f t="shared" si="222"/>
        <v>0.845253298119507-0.534365850347958i</v>
      </c>
      <c r="P575" t="str">
        <f t="shared" si="223"/>
        <v>0.154746701880493+0.534365850347958i</v>
      </c>
      <c r="Q575" t="str">
        <f t="shared" si="224"/>
        <v>-0.154746701880493+0.029391470642824i</v>
      </c>
      <c r="R575" t="str">
        <f t="shared" si="225"/>
        <v>-0.332148753898525-3.51625064757395i</v>
      </c>
      <c r="S575" t="str">
        <f t="shared" si="226"/>
        <v>0.0618663726738856i</v>
      </c>
      <c r="T575" t="str">
        <f t="shared" si="227"/>
        <v>0.217537672977602-0.0205488385918529i</v>
      </c>
      <c r="U575" t="e">
        <f t="shared" si="228"/>
        <v>#DIV/0!</v>
      </c>
      <c r="V575" t="str">
        <f t="shared" si="229"/>
        <v>0.0000833333333333333-0.0060149260427776i</v>
      </c>
      <c r="W575" t="e">
        <f t="shared" si="230"/>
        <v>#DIV/0!</v>
      </c>
      <c r="X575" t="e">
        <f t="shared" si="231"/>
        <v>#DIV/0!</v>
      </c>
      <c r="Y575" t="str">
        <f t="shared" si="232"/>
        <v>0.00096+0.188420160991701i</v>
      </c>
      <c r="Z575" t="e">
        <f t="shared" si="233"/>
        <v>#DIV/0!</v>
      </c>
      <c r="AA575" t="e">
        <f t="shared" si="234"/>
        <v>#DIV/0!</v>
      </c>
      <c r="AB575" t="str">
        <f t="shared" si="235"/>
        <v>0.124134632084669-0.0117258885941542i</v>
      </c>
      <c r="AC575" t="str">
        <f t="shared" si="236"/>
        <v>1.6548127290718-0.177967203352017i</v>
      </c>
      <c r="AD575" t="str">
        <f t="shared" si="237"/>
        <v>0.0749099595080599+0.000970277406319368i</v>
      </c>
      <c r="AE575" t="e">
        <f t="shared" si="238"/>
        <v>#DIV/0!</v>
      </c>
      <c r="AF575" t="str">
        <f t="shared" si="239"/>
        <v>-3.5054715805651-3.44377441120658i</v>
      </c>
      <c r="AG575" t="e">
        <f t="shared" si="240"/>
        <v>#DIV/0!</v>
      </c>
      <c r="AH575" t="e">
        <f t="shared" si="241"/>
        <v>#DIV/0!</v>
      </c>
      <c r="AI575" t="e">
        <f t="shared" si="242"/>
        <v>#DIV/0!</v>
      </c>
      <c r="AJ575" t="e">
        <f t="shared" si="243"/>
        <v>#DIV/0!</v>
      </c>
      <c r="AK575"/>
      <c r="AL575"/>
      <c r="AM575"/>
      <c r="AN575"/>
    </row>
    <row r="576" spans="1:40" x14ac:dyDescent="0.3">
      <c r="A576"/>
      <c r="B576">
        <f t="shared" si="244"/>
        <v>44200</v>
      </c>
      <c r="C576" s="186" t="str">
        <f t="shared" si="212"/>
        <v>-0.0100859766948552+0.0214580915673232i</v>
      </c>
      <c r="D576" s="158" t="str">
        <f t="shared" si="213"/>
        <v>-2.38509684718069-0.918224108177166i</v>
      </c>
      <c r="E576" t="str">
        <f t="shared" si="214"/>
        <v>17227.7189378973-12774.4195891114i</v>
      </c>
      <c r="F576" t="str">
        <f t="shared" si="215"/>
        <v>0.301013612067843+0.141226453503475i</v>
      </c>
      <c r="G576" t="str">
        <f t="shared" si="210"/>
        <v>0.301013612067843+0.141226453503475i</v>
      </c>
      <c r="H576" t="str">
        <f t="shared" si="216"/>
        <v>1.12420093548725+2.5323914449524i</v>
      </c>
      <c r="I576" t="str">
        <f t="shared" si="217"/>
        <v>173.572994110836i</v>
      </c>
      <c r="J576" t="str">
        <f t="shared" si="211"/>
        <v>-6.46200007560981+37.0124275474041i</v>
      </c>
      <c r="K576" t="str">
        <f t="shared" si="218"/>
        <v>4.55086877942303-0.794536223247116i</v>
      </c>
      <c r="L576" t="str">
        <f t="shared" si="219"/>
        <v>0.810831383523516-0.13507511649549i</v>
      </c>
      <c r="M576" t="str">
        <f t="shared" si="220"/>
        <v>5.36170016294655-0.929611339742606i</v>
      </c>
      <c r="N576" t="str">
        <f t="shared" si="221"/>
        <v>-0.56503568226287i</v>
      </c>
      <c r="O576" t="str">
        <f t="shared" si="222"/>
        <v>0.84456949503779-0.535445952502782i</v>
      </c>
      <c r="P576" t="str">
        <f t="shared" si="223"/>
        <v>0.15543050496221+0.535445952502782i</v>
      </c>
      <c r="Q576" t="str">
        <f t="shared" si="224"/>
        <v>-0.15543050496221+0.029589729760088i</v>
      </c>
      <c r="R576" t="str">
        <f t="shared" si="225"/>
        <v>-0.332143341372715-3.50815294814996i</v>
      </c>
      <c r="S576" t="str">
        <f t="shared" si="226"/>
        <v>0.0620066592332367i</v>
      </c>
      <c r="T576" t="str">
        <f t="shared" si="227"/>
        <v>0.217528844394009-0.0205950989850865i</v>
      </c>
      <c r="U576" t="e">
        <f t="shared" si="228"/>
        <v>#DIV/0!</v>
      </c>
      <c r="V576" t="str">
        <f t="shared" si="229"/>
        <v>0.0000833333333333333-0.00600131761281655i</v>
      </c>
      <c r="W576" t="e">
        <f t="shared" si="230"/>
        <v>#DIV/0!</v>
      </c>
      <c r="X576" t="e">
        <f t="shared" si="231"/>
        <v>#DIV/0!</v>
      </c>
      <c r="Y576" t="str">
        <f t="shared" si="232"/>
        <v>0.00096+0.18884741759259i</v>
      </c>
      <c r="Z576" t="e">
        <f t="shared" si="233"/>
        <v>#DIV/0!</v>
      </c>
      <c r="AA576" t="e">
        <f t="shared" si="234"/>
        <v>#DIV/0!</v>
      </c>
      <c r="AB576" t="str">
        <f t="shared" si="235"/>
        <v>0.124129594184975-0.0117522863983393i</v>
      </c>
      <c r="AC576" t="str">
        <f t="shared" si="236"/>
        <v>1.65462060666427-0.178404514248971i</v>
      </c>
      <c r="AD576" t="str">
        <f t="shared" si="237"/>
        <v>0.0749148725332083+0.000974764268905646i</v>
      </c>
      <c r="AE576" t="e">
        <f t="shared" si="238"/>
        <v>#DIV/0!</v>
      </c>
      <c r="AF576" t="str">
        <f t="shared" si="239"/>
        <v>-3.50929778266794-3.45061555312957i</v>
      </c>
      <c r="AG576" t="e">
        <f t="shared" si="240"/>
        <v>#DIV/0!</v>
      </c>
      <c r="AH576" t="e">
        <f t="shared" si="241"/>
        <v>#DIV/0!</v>
      </c>
      <c r="AI576" t="e">
        <f t="shared" si="242"/>
        <v>#DIV/0!</v>
      </c>
      <c r="AJ576" t="e">
        <f t="shared" si="243"/>
        <v>#DIV/0!</v>
      </c>
      <c r="AK576"/>
      <c r="AL576"/>
      <c r="AM576"/>
      <c r="AN576"/>
    </row>
    <row r="577" spans="1:40" x14ac:dyDescent="0.3">
      <c r="A577"/>
      <c r="B577">
        <f t="shared" si="244"/>
        <v>44300</v>
      </c>
      <c r="C577" s="186" t="str">
        <f t="shared" si="212"/>
        <v>-0.0100841256205242+0.0214184891216297i</v>
      </c>
      <c r="D577" s="158" t="str">
        <f t="shared" si="213"/>
        <v>-2.3860346076485-0.920784584253044i</v>
      </c>
      <c r="E577" t="str">
        <f t="shared" si="214"/>
        <v>17200.0767489402-12782.7778290663i</v>
      </c>
      <c r="F577" t="str">
        <f t="shared" si="215"/>
        <v>0.301137779724932+0.141520826198114i</v>
      </c>
      <c r="G577" t="str">
        <f t="shared" si="210"/>
        <v>0.301137779724932+0.141520826198114i</v>
      </c>
      <c r="H577" t="str">
        <f t="shared" si="216"/>
        <v>1.12709214054203+2.53666456346997i</v>
      </c>
      <c r="I577" t="str">
        <f t="shared" si="217"/>
        <v>173.965693192535i</v>
      </c>
      <c r="J577" t="str">
        <f t="shared" si="211"/>
        <v>-6.49580297720332+37.0961660712671i</v>
      </c>
      <c r="K577" t="str">
        <f t="shared" si="218"/>
        <v>4.55007031195549-0.796749729395294i</v>
      </c>
      <c r="L577" t="str">
        <f t="shared" si="219"/>
        <v>0.810732214152298-0.135364158461391i</v>
      </c>
      <c r="M577" t="str">
        <f t="shared" si="220"/>
        <v>5.36080252610779-0.932113887856685i</v>
      </c>
      <c r="N577" t="str">
        <f t="shared" si="221"/>
        <v>-0.566314043534958i</v>
      </c>
      <c r="O577" t="str">
        <f t="shared" si="222"/>
        <v>0.843884311754423-0.536525179627912i</v>
      </c>
      <c r="P577" t="str">
        <f t="shared" si="223"/>
        <v>0.156115688245577+0.536525179627912i</v>
      </c>
      <c r="Q577" t="str">
        <f t="shared" si="224"/>
        <v>-0.156115688245577+0.0297888639070459i</v>
      </c>
      <c r="R577" t="str">
        <f t="shared" si="225"/>
        <v>-0.332137916275834-3.50009148314858i</v>
      </c>
      <c r="S577" t="str">
        <f t="shared" si="226"/>
        <v>0.062146945792588i</v>
      </c>
      <c r="T577" t="str">
        <f t="shared" si="227"/>
        <v>0.217519995672334-0.0206413570784574i</v>
      </c>
      <c r="U577" t="e">
        <f t="shared" si="228"/>
        <v>#DIV/0!</v>
      </c>
      <c r="V577" t="str">
        <f t="shared" si="229"/>
        <v>0.0000833333333333333-0.00598777062046259i</v>
      </c>
      <c r="W577" t="e">
        <f t="shared" si="230"/>
        <v>#DIV/0!</v>
      </c>
      <c r="X577" t="e">
        <f t="shared" si="231"/>
        <v>#DIV/0!</v>
      </c>
      <c r="Y577" t="str">
        <f t="shared" si="232"/>
        <v>0.00096+0.189274674193478i</v>
      </c>
      <c r="Z577" t="e">
        <f t="shared" si="233"/>
        <v>#DIV/0!</v>
      </c>
      <c r="AA577" t="e">
        <f t="shared" si="234"/>
        <v>#DIV/0!</v>
      </c>
      <c r="AB577" t="str">
        <f t="shared" si="235"/>
        <v>0.124124544793785-0.011778682890142i</v>
      </c>
      <c r="AC577" t="str">
        <f t="shared" si="236"/>
        <v>1.65442809937994-0.178841405017872i</v>
      </c>
      <c r="AD577" t="str">
        <f t="shared" si="237"/>
        <v>0.0749197964842446+0.000979237947760028i</v>
      </c>
      <c r="AE577" t="e">
        <f t="shared" si="238"/>
        <v>#DIV/0!</v>
      </c>
      <c r="AF577" t="str">
        <f t="shared" si="239"/>
        <v>-3.51312674819053-3.45744914772301i</v>
      </c>
      <c r="AG577" t="e">
        <f t="shared" si="240"/>
        <v>#DIV/0!</v>
      </c>
      <c r="AH577" t="e">
        <f t="shared" si="241"/>
        <v>#DIV/0!</v>
      </c>
      <c r="AI577" t="e">
        <f t="shared" si="242"/>
        <v>#DIV/0!</v>
      </c>
      <c r="AJ577" t="e">
        <f t="shared" si="243"/>
        <v>#DIV/0!</v>
      </c>
      <c r="AK577"/>
      <c r="AL577"/>
      <c r="AM577"/>
      <c r="AN577"/>
    </row>
    <row r="578" spans="1:40" x14ac:dyDescent="0.3">
      <c r="A578"/>
      <c r="B578">
        <f t="shared" si="244"/>
        <v>44400</v>
      </c>
      <c r="C578" s="186" t="str">
        <f t="shared" si="212"/>
        <v>-0.0100822715578271+0.0213790818455007i</v>
      </c>
      <c r="D578" s="158" t="str">
        <f t="shared" si="213"/>
        <v>-2.38697415721387-0.923342325963473i</v>
      </c>
      <c r="E578" t="str">
        <f t="shared" si="214"/>
        <v>17172.4609545677-12791.062983615i</v>
      </c>
      <c r="F578" t="str">
        <f t="shared" si="215"/>
        <v>0.301262183730939+0.141815037405954i</v>
      </c>
      <c r="G578" t="str">
        <f t="shared" si="210"/>
        <v>0.301262183730939+0.141815037405954i</v>
      </c>
      <c r="H578" t="str">
        <f t="shared" si="216"/>
        <v>1.12998431383608+2.54093289007163i</v>
      </c>
      <c r="I578" t="str">
        <f t="shared" si="217"/>
        <v>174.358392274233i</v>
      </c>
      <c r="J578" t="str">
        <f t="shared" si="211"/>
        <v>-6.5296822695349+37.1799045951299i</v>
      </c>
      <c r="K578" t="str">
        <f t="shared" si="218"/>
        <v>4.54927019025285-0.798960869429146i</v>
      </c>
      <c r="L578" t="str">
        <f t="shared" si="219"/>
        <v>0.810632845006791-0.13565309224337i</v>
      </c>
      <c r="M578" t="str">
        <f t="shared" si="220"/>
        <v>5.35990303525964-0.934613961672516i</v>
      </c>
      <c r="N578" t="str">
        <f t="shared" si="221"/>
        <v>-0.567592404807046i</v>
      </c>
      <c r="O578" t="str">
        <f t="shared" si="222"/>
        <v>0.843197749389137-0.537603529959666i</v>
      </c>
      <c r="P578" t="str">
        <f t="shared" si="223"/>
        <v>0.156802250610863+0.537603529959666i</v>
      </c>
      <c r="Q578" t="str">
        <f t="shared" si="224"/>
        <v>-0.156802250610863+0.02998887484738i</v>
      </c>
      <c r="R578" t="str">
        <f t="shared" si="225"/>
        <v>-0.332132478605717-3.49206600772724i</v>
      </c>
      <c r="S578" t="str">
        <f t="shared" si="226"/>
        <v>0.0622872323519391i</v>
      </c>
      <c r="T578" t="str">
        <f t="shared" si="227"/>
        <v>0.217511126811615-0.0206876128665397i</v>
      </c>
      <c r="U578" t="e">
        <f t="shared" si="228"/>
        <v>#DIV/0!</v>
      </c>
      <c r="V578" t="str">
        <f t="shared" si="229"/>
        <v>0.0000833333333333333-0.00597428465059668i</v>
      </c>
      <c r="W578" t="e">
        <f t="shared" si="230"/>
        <v>#DIV/0!</v>
      </c>
      <c r="X578" t="e">
        <f t="shared" si="231"/>
        <v>#DIV/0!</v>
      </c>
      <c r="Y578" t="str">
        <f t="shared" si="232"/>
        <v>0.00096+0.189701930794366i</v>
      </c>
      <c r="Z578" t="e">
        <f t="shared" si="233"/>
        <v>#DIV/0!</v>
      </c>
      <c r="AA578" t="e">
        <f t="shared" si="234"/>
        <v>#DIV/0!</v>
      </c>
      <c r="AB578" t="str">
        <f t="shared" si="235"/>
        <v>0.124119483910549-0.0118050780664661i</v>
      </c>
      <c r="AC578" t="str">
        <f t="shared" si="236"/>
        <v>1.65423520776746-0.179277876338315i</v>
      </c>
      <c r="AD578" t="str">
        <f t="shared" si="237"/>
        <v>0.0749247313529103+0.000983698477738592i</v>
      </c>
      <c r="AE578" t="e">
        <f t="shared" si="238"/>
        <v>#DIV/0!</v>
      </c>
      <c r="AF578" t="str">
        <f t="shared" si="239"/>
        <v>-3.51695847104995-3.4642752160351i</v>
      </c>
      <c r="AG578" t="e">
        <f t="shared" si="240"/>
        <v>#DIV/0!</v>
      </c>
      <c r="AH578" t="e">
        <f t="shared" si="241"/>
        <v>#DIV/0!</v>
      </c>
      <c r="AI578" t="e">
        <f t="shared" si="242"/>
        <v>#DIV/0!</v>
      </c>
      <c r="AJ578" t="e">
        <f t="shared" si="243"/>
        <v>#DIV/0!</v>
      </c>
      <c r="AK578"/>
      <c r="AL578"/>
      <c r="AM578"/>
      <c r="AN578"/>
    </row>
    <row r="579" spans="1:40" x14ac:dyDescent="0.3">
      <c r="A579"/>
      <c r="B579">
        <f t="shared" si="244"/>
        <v>44500</v>
      </c>
      <c r="C579" s="186" t="str">
        <f t="shared" si="212"/>
        <v>-0.0100804145069928+0.0213398684036398i</v>
      </c>
      <c r="D579" s="158" t="str">
        <f t="shared" si="213"/>
        <v>-2.38791549376283-0.925897341491201i</v>
      </c>
      <c r="E579" t="str">
        <f t="shared" si="214"/>
        <v>17144.8717272925-12799.2753143839i</v>
      </c>
      <c r="F579" t="str">
        <f t="shared" si="215"/>
        <v>0.301386823809898+0.142109086859014i</v>
      </c>
      <c r="G579" t="str">
        <f t="shared" si="210"/>
        <v>0.301386823809898+0.142109086859014i</v>
      </c>
      <c r="H579" t="str">
        <f t="shared" si="216"/>
        <v>1.1328774514674+2.54519643746743i</v>
      </c>
      <c r="I579" t="str">
        <f t="shared" si="217"/>
        <v>174.751091355932i</v>
      </c>
      <c r="J579" t="str">
        <f t="shared" si="211"/>
        <v>-6.56363795260454+37.2636431189929i</v>
      </c>
      <c r="K579" t="str">
        <f t="shared" si="218"/>
        <v>4.54846841708813-0.801169650355689i</v>
      </c>
      <c r="L579" t="str">
        <f t="shared" si="219"/>
        <v>0.81053327624282-0.135941917641678i</v>
      </c>
      <c r="M579" t="str">
        <f t="shared" si="220"/>
        <v>5.35900169333095-0.937111567997367i</v>
      </c>
      <c r="N579" t="str">
        <f t="shared" si="221"/>
        <v>-0.568870766079134i</v>
      </c>
      <c r="O579" t="str">
        <f t="shared" si="222"/>
        <v>0.842509809063917-0.538681001735797i</v>
      </c>
      <c r="P579" t="str">
        <f t="shared" si="223"/>
        <v>0.157490190936083+0.538681001735797i</v>
      </c>
      <c r="Q579" t="str">
        <f t="shared" si="224"/>
        <v>-0.157490190936083+0.030189764343337i</v>
      </c>
      <c r="R579" t="str">
        <f t="shared" si="225"/>
        <v>-0.332127028360255-3.4840762792442i</v>
      </c>
      <c r="S579" t="str">
        <f t="shared" si="226"/>
        <v>0.0624275189112904i</v>
      </c>
      <c r="T579" t="str">
        <f t="shared" si="227"/>
        <v>0.217502237810896-0.0207338663439105i</v>
      </c>
      <c r="U579" t="e">
        <f t="shared" si="228"/>
        <v>#DIV/0!</v>
      </c>
      <c r="V579" t="str">
        <f t="shared" si="229"/>
        <v>0.0000833333333333333-0.00596085929183128i</v>
      </c>
      <c r="W579" t="e">
        <f t="shared" si="230"/>
        <v>#DIV/0!</v>
      </c>
      <c r="X579" t="e">
        <f t="shared" si="231"/>
        <v>#DIV/0!</v>
      </c>
      <c r="Y579" t="str">
        <f t="shared" si="232"/>
        <v>0.00096+0.190129187395254i</v>
      </c>
      <c r="Z579" t="e">
        <f t="shared" si="233"/>
        <v>#DIV/0!</v>
      </c>
      <c r="AA579" t="e">
        <f t="shared" si="234"/>
        <v>#DIV/0!</v>
      </c>
      <c r="AB579" t="str">
        <f t="shared" si="235"/>
        <v>0.124114411534722-0.0118314719242172i</v>
      </c>
      <c r="AC579" t="str">
        <f t="shared" si="236"/>
        <v>1.65404193237473-0.179713928880851i</v>
      </c>
      <c r="AD579" t="str">
        <f t="shared" si="237"/>
        <v>0.074929677130977+0.000988145893265083i</v>
      </c>
      <c r="AE579" t="e">
        <f t="shared" si="238"/>
        <v>#DIV/0!</v>
      </c>
      <c r="AF579" t="str">
        <f t="shared" si="239"/>
        <v>-3.52079294523023-3.47109377895863i</v>
      </c>
      <c r="AG579" t="e">
        <f t="shared" si="240"/>
        <v>#DIV/0!</v>
      </c>
      <c r="AH579" t="e">
        <f t="shared" si="241"/>
        <v>#DIV/0!</v>
      </c>
      <c r="AI579" t="e">
        <f t="shared" si="242"/>
        <v>#DIV/0!</v>
      </c>
      <c r="AJ579" t="e">
        <f t="shared" si="243"/>
        <v>#DIV/0!</v>
      </c>
      <c r="AK579"/>
      <c r="AL579"/>
      <c r="AM579"/>
      <c r="AN579"/>
    </row>
    <row r="580" spans="1:40" x14ac:dyDescent="0.3">
      <c r="A580"/>
      <c r="B580">
        <f t="shared" si="244"/>
        <v>44600</v>
      </c>
      <c r="C580" s="186" t="str">
        <f t="shared" si="212"/>
        <v>-0.0100785544682977+0.0213008474727i</v>
      </c>
      <c r="D580" s="158" t="str">
        <f t="shared" si="213"/>
        <v>-2.38885861517891-0.928449638931813i</v>
      </c>
      <c r="E580" t="str">
        <f t="shared" si="214"/>
        <v>17117.3092379466-12807.4150828995i</v>
      </c>
      <c r="F580" t="str">
        <f t="shared" si="215"/>
        <v>0.301511699685473+0.142402974289893i</v>
      </c>
      <c r="G580" t="str">
        <f t="shared" si="210"/>
        <v>0.301511699685473+0.142402974289893i</v>
      </c>
      <c r="H580" t="str">
        <f t="shared" si="216"/>
        <v>1.13577154960263+2.54945521830033i</v>
      </c>
      <c r="I580" t="str">
        <f t="shared" si="217"/>
        <v>175.143790437631i</v>
      </c>
      <c r="J580" t="str">
        <f t="shared" si="211"/>
        <v>-6.59767002641224+37.3473816428557i</v>
      </c>
      <c r="K580" t="str">
        <f t="shared" si="218"/>
        <v>4.54766499522616-0.803376079107473i</v>
      </c>
      <c r="L580" t="str">
        <f t="shared" si="219"/>
        <v>0.810433508016464-0.136230634456845i</v>
      </c>
      <c r="M580" t="str">
        <f t="shared" si="220"/>
        <v>5.35809850324262-0.939606713564318i</v>
      </c>
      <c r="N580" t="str">
        <f t="shared" si="221"/>
        <v>-0.570149127351221i</v>
      </c>
      <c r="O580" t="str">
        <f t="shared" si="222"/>
        <v>0.841820491903001-0.539757593195491i</v>
      </c>
      <c r="P580" t="str">
        <f t="shared" si="223"/>
        <v>0.158179508096999+0.539757593195491i</v>
      </c>
      <c r="Q580" t="str">
        <f t="shared" si="224"/>
        <v>-0.158179508096999+0.03039153415573i</v>
      </c>
      <c r="R580" t="str">
        <f t="shared" si="225"/>
        <v>-0.332121565537275-3.47612205723381i</v>
      </c>
      <c r="S580" t="str">
        <f t="shared" si="226"/>
        <v>0.0625678054706416i</v>
      </c>
      <c r="T580" t="str">
        <f t="shared" si="227"/>
        <v>0.217493328669212-0.0207801175051412i</v>
      </c>
      <c r="U580" t="e">
        <f t="shared" si="228"/>
        <v>#DIV/0!</v>
      </c>
      <c r="V580" t="str">
        <f t="shared" si="229"/>
        <v>0.0000833333333333333-0.00594749413646843i</v>
      </c>
      <c r="W580" t="e">
        <f t="shared" si="230"/>
        <v>#DIV/0!</v>
      </c>
      <c r="X580" t="e">
        <f t="shared" si="231"/>
        <v>#DIV/0!</v>
      </c>
      <c r="Y580" t="str">
        <f t="shared" si="232"/>
        <v>0.00096+0.190556443996142i</v>
      </c>
      <c r="Z580" t="e">
        <f t="shared" si="233"/>
        <v>#DIV/0!</v>
      </c>
      <c r="AA580" t="e">
        <f t="shared" si="234"/>
        <v>#DIV/0!</v>
      </c>
      <c r="AB580" t="str">
        <f t="shared" si="235"/>
        <v>0.124109327665753-0.0118578644602974i</v>
      </c>
      <c r="AC580" t="str">
        <f t="shared" si="236"/>
        <v>1.65384827374889-0.180149563307069i</v>
      </c>
      <c r="AD580" t="str">
        <f t="shared" si="237"/>
        <v>0.0749346338102401+0.000992580228337036i</v>
      </c>
      <c r="AE580" t="e">
        <f t="shared" si="238"/>
        <v>#DIV/0!</v>
      </c>
      <c r="AF580" t="str">
        <f t="shared" si="239"/>
        <v>-3.52463016478154-3.47790485723214i</v>
      </c>
      <c r="AG580" t="e">
        <f t="shared" si="240"/>
        <v>#DIV/0!</v>
      </c>
      <c r="AH580" t="e">
        <f t="shared" si="241"/>
        <v>#DIV/0!</v>
      </c>
      <c r="AI580" t="e">
        <f t="shared" si="242"/>
        <v>#DIV/0!</v>
      </c>
      <c r="AJ580" t="e">
        <f t="shared" si="243"/>
        <v>#DIV/0!</v>
      </c>
      <c r="AK580"/>
      <c r="AL580"/>
      <c r="AM580"/>
      <c r="AN580"/>
    </row>
    <row r="581" spans="1:40" x14ac:dyDescent="0.3">
      <c r="A581"/>
      <c r="B581">
        <f t="shared" si="244"/>
        <v>44700</v>
      </c>
      <c r="C581" s="186" t="str">
        <f t="shared" si="212"/>
        <v>-0.0100766914420653+0.0212620177411503i</v>
      </c>
      <c r="D581" s="158" t="str">
        <f t="shared" si="213"/>
        <v>-2.38980351934316-0.9309992262948i</v>
      </c>
      <c r="E581" t="str">
        <f t="shared" si="214"/>
        <v>17089.7736556883-12815.48255058i</v>
      </c>
      <c r="F581" t="str">
        <f t="shared" si="215"/>
        <v>0.301636811080956+0.142696699431776i</v>
      </c>
      <c r="G581" t="str">
        <f t="shared" ref="G581:G644" si="245">IF($C$11=$C$7,$C$24,F581)</f>
        <v>0.301636811080956+0.142696699431776i</v>
      </c>
      <c r="H581" t="str">
        <f t="shared" si="216"/>
        <v>1.1386666044762+2.55370924514625i</v>
      </c>
      <c r="I581" t="str">
        <f t="shared" si="217"/>
        <v>175.53648951933i</v>
      </c>
      <c r="J581" t="str">
        <f t="shared" ref="J581:J644" si="246">IMSUM(COMPLEX(0,2*PI()*B581*$C$113*$C$112),COMPLEX(0,2*PI()*B581*$C$113*$C$111),COMPLEX(0,2*PI()*B581*$C$28*10^-12*$C$111),COMPLEX(-1*2*PI()*B581*2*PI()*B581*$C$113*$C$112*$C$28*10^-12*$C$111,0),COMPLEX(1,0))</f>
        <v>-6.63177849095801+37.4311201667186i</v>
      </c>
      <c r="K581" t="str">
        <f t="shared" si="218"/>
        <v>4.54685992742365-0.80558016254341i</v>
      </c>
      <c r="L581" t="str">
        <f t="shared" si="219"/>
        <v>0.810333540484055-0.136519242489678i</v>
      </c>
      <c r="M581" t="str">
        <f t="shared" si="220"/>
        <v>5.35719346790771-0.942099405033088i</v>
      </c>
      <c r="N581" t="str">
        <f t="shared" si="221"/>
        <v>-0.571427488623309i</v>
      </c>
      <c r="O581" t="str">
        <f t="shared" si="222"/>
        <v>0.841129799032875-0.540833302579376i</v>
      </c>
      <c r="P581" t="str">
        <f t="shared" si="223"/>
        <v>0.158870200967125+0.540833302579376i</v>
      </c>
      <c r="Q581" t="str">
        <f t="shared" si="224"/>
        <v>-0.158870200967125+0.030594186043933i</v>
      </c>
      <c r="R581" t="str">
        <f t="shared" si="225"/>
        <v>-0.332116090134626-3.46820310338221i</v>
      </c>
      <c r="S581" t="str">
        <f t="shared" si="226"/>
        <v>0.0627080920299928i</v>
      </c>
      <c r="T581" t="str">
        <f t="shared" si="227"/>
        <v>0.217484399385598-0.0208263663448035i</v>
      </c>
      <c r="U581" t="e">
        <f t="shared" si="228"/>
        <v>#DIV/0!</v>
      </c>
      <c r="V581" t="str">
        <f t="shared" si="229"/>
        <v>0.0000833333333333333-0.00593418878045846i</v>
      </c>
      <c r="W581" t="e">
        <f t="shared" si="230"/>
        <v>#DIV/0!</v>
      </c>
      <c r="X581" t="e">
        <f t="shared" si="231"/>
        <v>#DIV/0!</v>
      </c>
      <c r="Y581" t="str">
        <f t="shared" si="232"/>
        <v>0.00096+0.190983700597031i</v>
      </c>
      <c r="Z581" t="e">
        <f t="shared" si="233"/>
        <v>#DIV/0!</v>
      </c>
      <c r="AA581" t="e">
        <f t="shared" si="234"/>
        <v>#DIV/0!</v>
      </c>
      <c r="AB581" t="str">
        <f t="shared" si="235"/>
        <v>0.124104232303092-0.0118842556716091i</v>
      </c>
      <c r="AC581" t="str">
        <f t="shared" si="236"/>
        <v>1.65365423243634-0.180584780269721i</v>
      </c>
      <c r="AD581" t="str">
        <f t="shared" si="237"/>
        <v>0.0749396013825228+0.000997001516529378i</v>
      </c>
      <c r="AE581" t="e">
        <f t="shared" si="238"/>
        <v>#DIV/0!</v>
      </c>
      <c r="AF581" t="str">
        <f t="shared" si="239"/>
        <v>-3.52847012381936-3.48470847144105i</v>
      </c>
      <c r="AG581" t="e">
        <f t="shared" si="240"/>
        <v>#DIV/0!</v>
      </c>
      <c r="AH581" t="e">
        <f t="shared" si="241"/>
        <v>#DIV/0!</v>
      </c>
      <c r="AI581" t="e">
        <f t="shared" si="242"/>
        <v>#DIV/0!</v>
      </c>
      <c r="AJ581" t="e">
        <f t="shared" si="243"/>
        <v>#DIV/0!</v>
      </c>
      <c r="AK581"/>
      <c r="AL581"/>
      <c r="AM581"/>
      <c r="AN581"/>
    </row>
    <row r="582" spans="1:40" x14ac:dyDescent="0.3">
      <c r="A582"/>
      <c r="B582">
        <f t="shared" si="244"/>
        <v>44800</v>
      </c>
      <c r="C582" s="186" t="str">
        <f t="shared" ref="C582:C645" si="247">IMPRODUCT(COMPLEX(-1,0),IMDIV(IMPRODUCT(G582,COMPLEX($C$100+$C$101,0)),COMPLEX($C$100,2*PI()*B582*$C$103*$C$102*(2*$C$100+$C$101))))</f>
        <v>-0.0100748254286648+0.0212233779091438i</v>
      </c>
      <c r="D582" s="158" t="str">
        <f t="shared" ref="D582:D645" si="248">IMPRODUCT(COMPLEX($C$106,0),IMSUB(C582,G582))</f>
        <v>-2.39075020413418-0.93354611150448i</v>
      </c>
      <c r="E582" t="str">
        <f t="shared" ref="E582:E645" si="249">IMDIV(COMPLEX($C$20*10^3,0),COMPLEX(1,2*PI()*B582*$C$20*1000*$C$29*10^-12))</f>
        <v>17062.2651480097-12823.4779787261i</v>
      </c>
      <c r="F582" t="str">
        <f t="shared" ref="F582:F645" si="250">IMDIV(COMPLEX($C$22*1000,0),IMSUM(COMPLEX($C$22*1000,0),E582))</f>
        <v>0.301762157719272+0.142990262018424i</v>
      </c>
      <c r="G582" t="str">
        <f t="shared" si="245"/>
        <v>0.301762157719272+0.142990262018424i</v>
      </c>
      <c r="H582" t="str">
        <f t="shared" ref="H582:H645" si="251">IMPRODUCT(COMPLEX($C$108,0),IMPRODUCT(COMPLEX(-1,0),D582),IMDIV(COMPLEX(0,2*PI()*B582*$C$109*$C$110),COMPLEX(1,2*PI()*B582*$C$109*$C$110)))</f>
        <v>1.1415626123895+2.55795853051401i</v>
      </c>
      <c r="I582" t="str">
        <f t="shared" ref="I582:I645" si="252">COMPLEX(0,2*PI()*B582*$C$113*$C$112*$C$114)</f>
        <v>175.929188601028i</v>
      </c>
      <c r="J582" t="str">
        <f t="shared" si="246"/>
        <v>-6.66596334624184+37.5148586905815i</v>
      </c>
      <c r="K582" t="str">
        <f t="shared" ref="K582:K645" si="253">IMDIV(I582,J582)</f>
        <v>4.54605321642937-0.807781907449676i</v>
      </c>
      <c r="L582" t="str">
        <f t="shared" ref="L582:L645" si="254">IMDIV(COMPLEX($C$117,0),COMPLEX(1,2*PI()*B582*$C$115*$C$116))</f>
        <v>0.810233373802178-0.136807741541264i</v>
      </c>
      <c r="M582" t="str">
        <f t="shared" ref="M582:M645" si="255">IMSUM(K582,L582)</f>
        <v>5.35628659023155-0.94458964899094i</v>
      </c>
      <c r="N582" t="str">
        <f t="shared" ref="N582:N645" si="256">COMPLEX(0,-2*PI()*B582*$C$43)</f>
        <v>-0.572705849895397i</v>
      </c>
      <c r="O582" t="str">
        <f t="shared" ref="O582:O645" si="257">IMEXP(N582)</f>
        <v>0.840437731582275-0.541908128129519i</v>
      </c>
      <c r="P582" t="str">
        <f t="shared" ref="P582:P645" si="258">IMSUB(COMPLEX(1,0),O582)</f>
        <v>0.159562268417725+0.541908128129519i</v>
      </c>
      <c r="Q582" t="str">
        <f t="shared" ref="Q582:Q645" si="259">IMSUM(COMPLEX(0,2*PI()*B582*$C$43),O582,COMPLEX(-1,0))</f>
        <v>-0.159562268417725+0.0307977217658779i</v>
      </c>
      <c r="R582" t="str">
        <f t="shared" ref="R582:R645" si="260">IMDIV(P582,Q582)</f>
        <v>-0.332110602150153-3.46031918150334i</v>
      </c>
      <c r="S582" t="str">
        <f t="shared" ref="S582:S645" si="261">IMDIV(COMPLEX(0,2*PI()*B582*$C$123),COMPLEX($C$124,0))</f>
        <v>0.062848378589344i</v>
      </c>
      <c r="T582" t="str">
        <f t="shared" ref="T582:T645" si="262">IMPRODUCT(R582,S582)</f>
        <v>0.217475449959091-0.0208726128574678i</v>
      </c>
      <c r="U582" t="e">
        <f t="shared" ref="U582:U645" si="263">IMDIV(COMPLEX(1,2*PI()*B582*$C$16*10^-3*$C$15*10^-6),COMPLEX(0,2*PI()*B582*$C$15*10^-6))</f>
        <v>#DIV/0!</v>
      </c>
      <c r="V582" t="str">
        <f t="shared" ref="V582:V645" si="264">IMSUM(COMPLEX($C$18*10^-3,0),IMDIV(COMPLEX(1,0),COMPLEX(0,2*PI()*B582*($C$17*1*10^-6))))</f>
        <v>0.0000833333333333333-0.00592094282335921i</v>
      </c>
      <c r="W582" t="e">
        <f t="shared" ref="W582:W645" si="265">IMDIV(IMPRODUCT(U582,V582),IMSUM(U582,V582))</f>
        <v>#DIV/0!</v>
      </c>
      <c r="X582" t="e">
        <f t="shared" ref="X582:X645" si="266">IMDIV(IMPRODUCT(COMPLEX($C$19,0),W582),IMSUM(COMPLEX($C$19,0),W582))</f>
        <v>#DIV/0!</v>
      </c>
      <c r="Y582" t="str">
        <f t="shared" ref="Y582:Y645" si="267">COMPLEX($C$13*10^-3,2*PI()*B582*$C$12*0.000001)</f>
        <v>0.00096+0.191410957197919i</v>
      </c>
      <c r="Z582" t="e">
        <f t="shared" ref="Z582:Z645" si="268">IMPRODUCT(COMPLEX($C$6,0),IMDIV(X582,IMSUM(X582,Y582)))</f>
        <v>#DIV/0!</v>
      </c>
      <c r="AA582" t="e">
        <f t="shared" ref="AA582:AA645" si="269">IMDIV(COMPLEX($C$6,0),IMSUM(X582,Y582))</f>
        <v>#DIV/0!</v>
      </c>
      <c r="AB582" t="str">
        <f t="shared" ref="AB582:AB645" si="270">IMPRODUCT(COMPLEX($C$119,0),T582)</f>
        <v>0.12409912544619-0.0119106455550542i</v>
      </c>
      <c r="AC582" t="str">
        <f t="shared" ref="AC582:AC645" si="271">IMSUM(COMPLEX(1,0),IMPRODUCT(AB582,M582))</f>
        <v>1.65345980898279-0.181019580412837i</v>
      </c>
      <c r="AD582" t="str">
        <f t="shared" ref="AD582:AD645" si="272">IMDIV(AB582,AC582)</f>
        <v>0.0749445798396735+0.0010014097909997i</v>
      </c>
      <c r="AE582" t="e">
        <f t="shared" ref="AE582:AE645" si="273">IMPRODUCT(AD582,AA582,X582)</f>
        <v>#DIV/0!</v>
      </c>
      <c r="AF582" t="str">
        <f t="shared" ref="AF582:AF645" si="274">IMSUB(D582,H582)</f>
        <v>-3.53231281652368-3.49150464201849i</v>
      </c>
      <c r="AG582" t="e">
        <f t="shared" ref="AG582:AG645" si="275">IMSUM(COMPLEX(1,0),IMPRODUCT(AD582,AA582,COMPLEX($C$127,0)))</f>
        <v>#DIV/0!</v>
      </c>
      <c r="AH582" t="e">
        <f t="shared" ref="AH582:AH645" si="276">IMDIV(IMPRODUCT(AE582,AF582),AG582)</f>
        <v>#DIV/0!</v>
      </c>
      <c r="AI582" t="e">
        <f t="shared" ref="AI582:AI645" si="277">20*LOG10(IMABS(AH582))</f>
        <v>#DIV/0!</v>
      </c>
      <c r="AJ582" t="e">
        <f t="shared" ref="AJ582:AJ645" si="278">IMARGUMENT(AH582)*180/PI()</f>
        <v>#DIV/0!</v>
      </c>
      <c r="AK582"/>
      <c r="AL582"/>
      <c r="AM582"/>
      <c r="AN582"/>
    </row>
    <row r="583" spans="1:40" x14ac:dyDescent="0.3">
      <c r="A583"/>
      <c r="B583">
        <f t="shared" si="244"/>
        <v>44900</v>
      </c>
      <c r="C583" s="186" t="str">
        <f t="shared" si="247"/>
        <v>-0.010072956428511+0.0211849266883876i</v>
      </c>
      <c r="D583" s="158" t="str">
        <f t="shared" si="248"/>
        <v>-2.39169866742808-0.93609030240108i</v>
      </c>
      <c r="E583" t="str">
        <f t="shared" si="249"/>
        <v>17034.7838807442-12831.4016285131i</v>
      </c>
      <c r="F583" t="str">
        <f t="shared" si="250"/>
        <v>0.301887739322977+0.143283661784181i</v>
      </c>
      <c r="G583" t="str">
        <f t="shared" si="245"/>
        <v>0.301887739322977+0.143283661784181i</v>
      </c>
      <c r="H583" t="str">
        <f t="shared" si="251"/>
        <v>1.14445956971015+2.56220308684544i</v>
      </c>
      <c r="I583" t="str">
        <f t="shared" si="252"/>
        <v>176.321887682727i</v>
      </c>
      <c r="J583" t="str">
        <f t="shared" si="246"/>
        <v>-6.70022459226374+37.5985972144444i</v>
      </c>
      <c r="K583" t="str">
        <f t="shared" si="253"/>
        <v>4.54524486498431-0.809981320540562i</v>
      </c>
      <c r="L583" t="str">
        <f t="shared" si="254"/>
        <v>0.810133008127673-0.137096131412967i</v>
      </c>
      <c r="M583" t="str">
        <f t="shared" si="255"/>
        <v>5.35537787311198-0.947077451953529i</v>
      </c>
      <c r="N583" t="str">
        <f t="shared" si="256"/>
        <v>-0.573984211167485i</v>
      </c>
      <c r="O583" t="str">
        <f t="shared" si="257"/>
        <v>0.839744290682183-0.542982068089433i</v>
      </c>
      <c r="P583" t="str">
        <f t="shared" si="258"/>
        <v>0.160255709317817+0.542982068089433i</v>
      </c>
      <c r="Q583" t="str">
        <f t="shared" si="259"/>
        <v>-0.160255709317817+0.031002143078052i</v>
      </c>
      <c r="R583" t="str">
        <f t="shared" si="260"/>
        <v>-0.3321051015817-3.45247005751518i</v>
      </c>
      <c r="S583" t="str">
        <f t="shared" si="261"/>
        <v>0.0629886651486953i</v>
      </c>
      <c r="T583" t="str">
        <f t="shared" si="262"/>
        <v>0.21746648038872-0.0209188570377031i</v>
      </c>
      <c r="U583" t="e">
        <f t="shared" si="263"/>
        <v>#DIV/0!</v>
      </c>
      <c r="V583" t="str">
        <f t="shared" si="264"/>
        <v>0.0000833333333333333-0.00590775586829604i</v>
      </c>
      <c r="W583" t="e">
        <f t="shared" si="265"/>
        <v>#DIV/0!</v>
      </c>
      <c r="X583" t="e">
        <f t="shared" si="266"/>
        <v>#DIV/0!</v>
      </c>
      <c r="Y583" t="str">
        <f t="shared" si="267"/>
        <v>0.00096+0.191838213798807i</v>
      </c>
      <c r="Z583" t="e">
        <f t="shared" si="268"/>
        <v>#DIV/0!</v>
      </c>
      <c r="AA583" t="e">
        <f t="shared" si="269"/>
        <v>#DIV/0!</v>
      </c>
      <c r="AB583" t="str">
        <f t="shared" si="270"/>
        <v>0.124094007094491-0.0119370341075333i</v>
      </c>
      <c r="AC583" t="str">
        <f t="shared" si="271"/>
        <v>1.65326500393319-0.181453964371821i</v>
      </c>
      <c r="AD583" t="str">
        <f t="shared" si="272"/>
        <v>0.0749495691735648+0.00100580508449283i</v>
      </c>
      <c r="AE583" t="e">
        <f t="shared" si="273"/>
        <v>#DIV/0!</v>
      </c>
      <c r="AF583" t="str">
        <f t="shared" si="274"/>
        <v>-3.53615823713823-3.49829338924652i</v>
      </c>
      <c r="AG583" t="e">
        <f t="shared" si="275"/>
        <v>#DIV/0!</v>
      </c>
      <c r="AH583" t="e">
        <f t="shared" si="276"/>
        <v>#DIV/0!</v>
      </c>
      <c r="AI583" t="e">
        <f t="shared" si="277"/>
        <v>#DIV/0!</v>
      </c>
      <c r="AJ583" t="e">
        <f t="shared" si="278"/>
        <v>#DIV/0!</v>
      </c>
      <c r="AK583"/>
      <c r="AL583"/>
      <c r="AM583"/>
      <c r="AN583"/>
    </row>
    <row r="584" spans="1:40" x14ac:dyDescent="0.3">
      <c r="A584"/>
      <c r="B584">
        <f t="shared" si="244"/>
        <v>45000</v>
      </c>
      <c r="C584" s="186" t="str">
        <f t="shared" si="247"/>
        <v>-0.010071084442064+0.0211466628020149i</v>
      </c>
      <c r="D584" s="158" t="str">
        <f t="shared" si="248"/>
        <v>-2.39264890709851-0.938631806741709i</v>
      </c>
      <c r="E584" t="str">
        <f t="shared" si="249"/>
        <v>17007.3300180736-12839.2537609823i</v>
      </c>
      <c r="F584" t="str">
        <f t="shared" si="250"/>
        <v>0.302013555614263+0.143576898463977i</v>
      </c>
      <c r="G584" t="str">
        <f t="shared" si="245"/>
        <v>0.302013555614263+0.143576898463977i</v>
      </c>
      <c r="H584" t="str">
        <f t="shared" si="251"/>
        <v>1.14735747287106+2.5664429265154i</v>
      </c>
      <c r="I584" t="str">
        <f t="shared" si="252"/>
        <v>176.714586764426i</v>
      </c>
      <c r="J584" t="str">
        <f t="shared" si="246"/>
        <v>-6.7345622290237+37.6823357383074i</v>
      </c>
      <c r="K584" t="str">
        <f t="shared" si="253"/>
        <v>4.54443487582172-0.812178408459286i</v>
      </c>
      <c r="L584" t="str">
        <f t="shared" si="254"/>
        <v>0.81003244361763-0.137384411906431i</v>
      </c>
      <c r="M584" t="str">
        <f t="shared" si="255"/>
        <v>5.35446731943935-0.949562820365717i</v>
      </c>
      <c r="N584" t="str">
        <f t="shared" si="256"/>
        <v>-0.575262572439573i</v>
      </c>
      <c r="O584" t="str">
        <f t="shared" si="257"/>
        <v>0.839049477465824-0.544055120704078i</v>
      </c>
      <c r="P584" t="str">
        <f t="shared" si="258"/>
        <v>0.160950522534176+0.544055120704078i</v>
      </c>
      <c r="Q584" t="str">
        <f t="shared" si="259"/>
        <v>-0.160950522534176+0.031207451735495i</v>
      </c>
      <c r="R584" t="str">
        <f t="shared" si="260"/>
        <v>-0.332099588427126-3.44465549941642i</v>
      </c>
      <c r="S584" t="str">
        <f t="shared" si="261"/>
        <v>0.0631289517080464i</v>
      </c>
      <c r="T584" t="str">
        <f t="shared" si="262"/>
        <v>0.217457490673516-0.0209650988800781i</v>
      </c>
      <c r="U584" t="e">
        <f t="shared" si="263"/>
        <v>#DIV/0!</v>
      </c>
      <c r="V584" t="str">
        <f t="shared" si="264"/>
        <v>0.0000833333333333333-0.00589462752192204i</v>
      </c>
      <c r="W584" t="e">
        <f t="shared" si="265"/>
        <v>#DIV/0!</v>
      </c>
      <c r="X584" t="e">
        <f t="shared" si="266"/>
        <v>#DIV/0!</v>
      </c>
      <c r="Y584" t="str">
        <f t="shared" si="267"/>
        <v>0.00096+0.192265470399695i</v>
      </c>
      <c r="Z584" t="e">
        <f t="shared" si="268"/>
        <v>#DIV/0!</v>
      </c>
      <c r="AA584" t="e">
        <f t="shared" si="269"/>
        <v>#DIV/0!</v>
      </c>
      <c r="AB584" t="str">
        <f t="shared" si="270"/>
        <v>0.124088877247444-0.0119634213259474i</v>
      </c>
      <c r="AC584" t="str">
        <f t="shared" si="271"/>
        <v>1.65306981783187-0.181887932773567i</v>
      </c>
      <c r="AD584" t="str">
        <f t="shared" si="272"/>
        <v>0.0749545693760944+0.00101018742934496i</v>
      </c>
      <c r="AE584" t="e">
        <f t="shared" si="273"/>
        <v>#DIV/0!</v>
      </c>
      <c r="AF584" t="str">
        <f t="shared" si="274"/>
        <v>-3.54000637996957-3.50507473325711i</v>
      </c>
      <c r="AG584" t="e">
        <f t="shared" si="275"/>
        <v>#DIV/0!</v>
      </c>
      <c r="AH584" t="e">
        <f t="shared" si="276"/>
        <v>#DIV/0!</v>
      </c>
      <c r="AI584" t="e">
        <f t="shared" si="277"/>
        <v>#DIV/0!</v>
      </c>
      <c r="AJ584" t="e">
        <f t="shared" si="278"/>
        <v>#DIV/0!</v>
      </c>
      <c r="AK584"/>
      <c r="AL584"/>
      <c r="AM584"/>
      <c r="AN584"/>
    </row>
    <row r="585" spans="1:40" x14ac:dyDescent="0.3">
      <c r="A585"/>
      <c r="B585">
        <f t="shared" si="244"/>
        <v>45100</v>
      </c>
      <c r="C585" s="186" t="str">
        <f t="shared" si="247"/>
        <v>-0.0100692094698282+0.0211085849844578i</v>
      </c>
      <c r="D585" s="158" t="str">
        <f t="shared" si="248"/>
        <v>-2.39360092101666-0.941170632201276i</v>
      </c>
      <c r="E585" t="str">
        <f t="shared" si="249"/>
        <v>16979.9037225356-12847.0346370329i</v>
      </c>
      <c r="F585" t="str">
        <f t="shared" si="250"/>
        <v>0.302139606314954+0.14386997179332i</v>
      </c>
      <c r="G585" t="str">
        <f t="shared" si="245"/>
        <v>0.302139606314954+0.14386997179332i</v>
      </c>
      <c r="H585" t="str">
        <f t="shared" si="251"/>
        <v>1.15025631836979+2.57067806183178i</v>
      </c>
      <c r="I585" t="str">
        <f t="shared" si="252"/>
        <v>177.107285846125i</v>
      </c>
      <c r="J585" t="str">
        <f t="shared" si="246"/>
        <v>-6.76897625652173+37.7660742621702i</v>
      </c>
      <c r="K585" t="str">
        <f t="shared" si="253"/>
        <v>4.54362325166733-0.814373177778867i</v>
      </c>
      <c r="L585" t="str">
        <f t="shared" si="254"/>
        <v>0.80993168042939-0.137672582823581i</v>
      </c>
      <c r="M585" t="str">
        <f t="shared" si="255"/>
        <v>5.35355493209672-0.952045760602448i</v>
      </c>
      <c r="N585" t="str">
        <f t="shared" si="256"/>
        <v>-0.576540933711661i</v>
      </c>
      <c r="O585" t="str">
        <f t="shared" si="257"/>
        <v>0.838353293068667-0.545127284219861i</v>
      </c>
      <c r="P585" t="str">
        <f t="shared" si="258"/>
        <v>0.161646706931333+0.545127284219861i</v>
      </c>
      <c r="Q585" t="str">
        <f t="shared" si="259"/>
        <v>-0.161646706931333+0.0314136494918i</v>
      </c>
      <c r="R585" t="str">
        <f t="shared" si="260"/>
        <v>-0.332094062684206-3.43687527726334i</v>
      </c>
      <c r="S585" t="str">
        <f t="shared" si="261"/>
        <v>0.0632692382673977i</v>
      </c>
      <c r="T585" t="str">
        <f t="shared" si="262"/>
        <v>0.217448480812503-0.0210113383791551i</v>
      </c>
      <c r="U585" t="e">
        <f t="shared" si="263"/>
        <v>#DIV/0!</v>
      </c>
      <c r="V585" t="str">
        <f t="shared" si="264"/>
        <v>0.0000833333333333333-0.00588155739437897i</v>
      </c>
      <c r="W585" t="e">
        <f t="shared" si="265"/>
        <v>#DIV/0!</v>
      </c>
      <c r="X585" t="e">
        <f t="shared" si="266"/>
        <v>#DIV/0!</v>
      </c>
      <c r="Y585" t="str">
        <f t="shared" si="267"/>
        <v>0.00096+0.192692727000584i</v>
      </c>
      <c r="Z585" t="e">
        <f t="shared" si="268"/>
        <v>#DIV/0!</v>
      </c>
      <c r="AA585" t="e">
        <f t="shared" si="269"/>
        <v>#DIV/0!</v>
      </c>
      <c r="AB585" t="str">
        <f t="shared" si="270"/>
        <v>0.124083735904491-0.0119898072071933i</v>
      </c>
      <c r="AC585" t="str">
        <f t="shared" si="271"/>
        <v>1.65287425122243-0.182321486236543i</v>
      </c>
      <c r="AD585" t="str">
        <f t="shared" si="272"/>
        <v>0.0749595804391829+0.00101455685748992i</v>
      </c>
      <c r="AE585" t="e">
        <f t="shared" si="273"/>
        <v>#DIV/0!</v>
      </c>
      <c r="AF585" t="str">
        <f t="shared" si="274"/>
        <v>-3.54385723938645-3.51184869403306i</v>
      </c>
      <c r="AG585" t="e">
        <f t="shared" si="275"/>
        <v>#DIV/0!</v>
      </c>
      <c r="AH585" t="e">
        <f t="shared" si="276"/>
        <v>#DIV/0!</v>
      </c>
      <c r="AI585" t="e">
        <f t="shared" si="277"/>
        <v>#DIV/0!</v>
      </c>
      <c r="AJ585" t="e">
        <f t="shared" si="278"/>
        <v>#DIV/0!</v>
      </c>
      <c r="AK585"/>
      <c r="AL585"/>
      <c r="AM585"/>
      <c r="AN585"/>
    </row>
    <row r="586" spans="1:40" x14ac:dyDescent="0.3">
      <c r="A586"/>
      <c r="B586">
        <f t="shared" si="244"/>
        <v>45200</v>
      </c>
      <c r="C586" s="186" t="str">
        <f t="shared" si="247"/>
        <v>-0.0100673315123521+0.0210706919813229i</v>
      </c>
      <c r="D586" s="158" t="str">
        <f t="shared" si="248"/>
        <v>-2.39455470705131-0.943706786373529i</v>
      </c>
      <c r="E586" t="str">
        <f t="shared" si="249"/>
        <v>16952.5051550313-12854.7445174135i</v>
      </c>
      <c r="F586" t="str">
        <f t="shared" si="250"/>
        <v>0.302265891146515+0.144162881508305i</v>
      </c>
      <c r="G586" t="str">
        <f t="shared" si="245"/>
        <v>0.302265891146515+0.144162881508305i</v>
      </c>
      <c r="H586" t="str">
        <f t="shared" si="251"/>
        <v>1.15315610276763+2.57490850503561i</v>
      </c>
      <c r="I586" t="str">
        <f t="shared" si="252"/>
        <v>177.499984927823i</v>
      </c>
      <c r="J586" t="str">
        <f t="shared" si="246"/>
        <v>-6.80346667475782+37.8498127860332i</v>
      </c>
      <c r="K586" t="str">
        <f t="shared" si="253"/>
        <v>4.54280999523932-0.816565635002882i</v>
      </c>
      <c r="L586" t="str">
        <f t="shared" si="254"/>
        <v>0.809830718720548-0.137960643966618i</v>
      </c>
      <c r="M586" t="str">
        <f t="shared" si="255"/>
        <v>5.35264071395987-0.9545262789695i</v>
      </c>
      <c r="N586" t="str">
        <f t="shared" si="256"/>
        <v>-0.577819294983749i</v>
      </c>
      <c r="O586" t="str">
        <f t="shared" si="257"/>
        <v>0.837655738628423-0.546198556884647i</v>
      </c>
      <c r="P586" t="str">
        <f t="shared" si="258"/>
        <v>0.162344261371577+0.546198556884647i</v>
      </c>
      <c r="Q586" t="str">
        <f t="shared" si="259"/>
        <v>-0.162344261371577+0.0316207380991019i</v>
      </c>
      <c r="R586" t="str">
        <f t="shared" si="260"/>
        <v>-0.332088524350802-3.42912916314717i</v>
      </c>
      <c r="S586" t="str">
        <f t="shared" si="261"/>
        <v>0.0634095248267488i</v>
      </c>
      <c r="T586" t="str">
        <f t="shared" si="262"/>
        <v>0.217439450804709-0.0210575755295006i</v>
      </c>
      <c r="U586" t="e">
        <f t="shared" si="263"/>
        <v>#DIV/0!</v>
      </c>
      <c r="V586" t="str">
        <f t="shared" si="264"/>
        <v>0.0000833333333333333-0.00586854509925869i</v>
      </c>
      <c r="W586" t="e">
        <f t="shared" si="265"/>
        <v>#DIV/0!</v>
      </c>
      <c r="X586" t="e">
        <f t="shared" si="266"/>
        <v>#DIV/0!</v>
      </c>
      <c r="Y586" t="str">
        <f t="shared" si="267"/>
        <v>0.00096+0.193119983601472i</v>
      </c>
      <c r="Z586" t="e">
        <f t="shared" si="268"/>
        <v>#DIV/0!</v>
      </c>
      <c r="AA586" t="e">
        <f t="shared" si="269"/>
        <v>#DIV/0!</v>
      </c>
      <c r="AB586" t="str">
        <f t="shared" si="270"/>
        <v>0.124078583065078-0.0120161917481706i</v>
      </c>
      <c r="AC586" t="str">
        <f t="shared" si="271"/>
        <v>1.65267830464782-0.182754625370924i</v>
      </c>
      <c r="AD586" t="str">
        <f t="shared" si="272"/>
        <v>0.0749646023547773+0.00101891340046111i</v>
      </c>
      <c r="AE586" t="e">
        <f t="shared" si="273"/>
        <v>#DIV/0!</v>
      </c>
      <c r="AF586" t="str">
        <f t="shared" si="274"/>
        <v>-3.54771080981894-3.51861529140914i</v>
      </c>
      <c r="AG586" t="e">
        <f t="shared" si="275"/>
        <v>#DIV/0!</v>
      </c>
      <c r="AH586" t="e">
        <f t="shared" si="276"/>
        <v>#DIV/0!</v>
      </c>
      <c r="AI586" t="e">
        <f t="shared" si="277"/>
        <v>#DIV/0!</v>
      </c>
      <c r="AJ586" t="e">
        <f t="shared" si="278"/>
        <v>#DIV/0!</v>
      </c>
      <c r="AK586"/>
      <c r="AL586"/>
      <c r="AM586"/>
      <c r="AN586"/>
    </row>
    <row r="587" spans="1:40" x14ac:dyDescent="0.3">
      <c r="A587"/>
      <c r="B587">
        <f t="shared" si="244"/>
        <v>45300</v>
      </c>
      <c r="C587" s="186" t="str">
        <f t="shared" si="247"/>
        <v>-0.0100654505702275+0.0210329825492683i</v>
      </c>
      <c r="D587" s="158" t="str">
        <f t="shared" si="248"/>
        <v>-2.39551026306878-0.946240276771963i</v>
      </c>
      <c r="E587" t="str">
        <f t="shared" si="249"/>
        <v>16925.1344748324-12862.3836627145i</v>
      </c>
      <c r="F587" t="str">
        <f t="shared" si="250"/>
        <v>0.302392409830047+0.144455627345611i</v>
      </c>
      <c r="G587" t="str">
        <f t="shared" si="245"/>
        <v>0.302392409830047+0.144455627345611i</v>
      </c>
      <c r="H587" t="str">
        <f t="shared" si="251"/>
        <v>1.15605682268892+2.57913426830109i</v>
      </c>
      <c r="I587" t="str">
        <f t="shared" si="252"/>
        <v>177.892684009522i</v>
      </c>
      <c r="J587" t="str">
        <f t="shared" si="246"/>
        <v>-6.83803348373198+37.933551309896i</v>
      </c>
      <c r="K587" t="str">
        <f t="shared" si="253"/>
        <v>4.54199510924869-0.818755786566364i</v>
      </c>
      <c r="L587" t="str">
        <f t="shared" si="254"/>
        <v>0.809729558648945-0.138248595138028i</v>
      </c>
      <c r="M587" t="str">
        <f t="shared" si="255"/>
        <v>5.35172466789763-0.957004381704392i</v>
      </c>
      <c r="N587" t="str">
        <f t="shared" si="256"/>
        <v>-0.579097656255837i</v>
      </c>
      <c r="O587" t="str">
        <f t="shared" si="257"/>
        <v>0.83695681528504-0.547268936947753i</v>
      </c>
      <c r="P587" t="str">
        <f t="shared" si="258"/>
        <v>0.16304318471496+0.547268936947753i</v>
      </c>
      <c r="Q587" t="str">
        <f t="shared" si="259"/>
        <v>-0.16304318471496+0.031828719308084i</v>
      </c>
      <c r="R587" t="str">
        <f t="shared" si="260"/>
        <v>-0.332082973424703-3.42141693117147i</v>
      </c>
      <c r="S587" t="str">
        <f t="shared" si="261"/>
        <v>0.0635498113861001i</v>
      </c>
      <c r="T587" t="str">
        <f t="shared" si="262"/>
        <v>0.217430400649156-0.0211038103256752i</v>
      </c>
      <c r="U587" t="e">
        <f t="shared" si="263"/>
        <v>#DIV/0!</v>
      </c>
      <c r="V587" t="str">
        <f t="shared" si="264"/>
        <v>0.0000833333333333333-0.00585559025356496i</v>
      </c>
      <c r="W587" t="e">
        <f t="shared" si="265"/>
        <v>#DIV/0!</v>
      </c>
      <c r="X587" t="e">
        <f t="shared" si="266"/>
        <v>#DIV/0!</v>
      </c>
      <c r="Y587" t="str">
        <f t="shared" si="267"/>
        <v>0.00096+0.19354724020236i</v>
      </c>
      <c r="Z587" t="e">
        <f t="shared" si="268"/>
        <v>#DIV/0!</v>
      </c>
      <c r="AA587" t="e">
        <f t="shared" si="269"/>
        <v>#DIV/0!</v>
      </c>
      <c r="AB587" t="str">
        <f t="shared" si="270"/>
        <v>0.124073418728646-0.0120425749457753i</v>
      </c>
      <c r="AC587" t="str">
        <f t="shared" si="271"/>
        <v>1.65248197865038-0.18318735077867i</v>
      </c>
      <c r="AD587" t="str">
        <f t="shared" si="272"/>
        <v>0.0749696351148436+0.001023257089398i</v>
      </c>
      <c r="AE587" t="e">
        <f t="shared" si="273"/>
        <v>#DIV/0!</v>
      </c>
      <c r="AF587" t="str">
        <f t="shared" si="274"/>
        <v>-3.5515670857577-3.52537454507305i</v>
      </c>
      <c r="AG587" t="e">
        <f t="shared" si="275"/>
        <v>#DIV/0!</v>
      </c>
      <c r="AH587" t="e">
        <f t="shared" si="276"/>
        <v>#DIV/0!</v>
      </c>
      <c r="AI587" t="e">
        <f t="shared" si="277"/>
        <v>#DIV/0!</v>
      </c>
      <c r="AJ587" t="e">
        <f t="shared" si="278"/>
        <v>#DIV/0!</v>
      </c>
      <c r="AK587"/>
      <c r="AL587"/>
      <c r="AM587"/>
      <c r="AN587"/>
    </row>
    <row r="588" spans="1:40" x14ac:dyDescent="0.3">
      <c r="A588"/>
      <c r="B588">
        <f t="shared" si="244"/>
        <v>45400</v>
      </c>
      <c r="C588" s="186" t="str">
        <f t="shared" si="247"/>
        <v>-0.0100635666440891+0.020995455455881i</v>
      </c>
      <c r="D588" s="158" t="str">
        <f t="shared" si="248"/>
        <v>-2.39646758693292-0.948771110830754i</v>
      </c>
      <c r="E588" t="str">
        <f t="shared" si="249"/>
        <v>16897.7918395886-12869.9523333596i</v>
      </c>
      <c r="F588" t="str">
        <f t="shared" si="250"/>
        <v>0.302519162086292+0.144748209042501i</v>
      </c>
      <c r="G588" t="str">
        <f t="shared" si="245"/>
        <v>0.302519162086292+0.144748209042501i</v>
      </c>
      <c r="H588" t="str">
        <f t="shared" si="251"/>
        <v>1.15895847482014+2.58335536373558i</v>
      </c>
      <c r="I588" t="str">
        <f t="shared" si="252"/>
        <v>178.285383091221i</v>
      </c>
      <c r="J588" t="str">
        <f t="shared" si="246"/>
        <v>-6.87267668344419+38.017289833759i</v>
      </c>
      <c r="K588" t="str">
        <f t="shared" si="253"/>
        <v>4.5411785963991-0.820943638836498i</v>
      </c>
      <c r="L588" t="str">
        <f t="shared" si="254"/>
        <v>0.809628200372676-0.138536436140575i</v>
      </c>
      <c r="M588" t="str">
        <f t="shared" si="255"/>
        <v>5.35080679677178-0.959480074977073i</v>
      </c>
      <c r="N588" t="str">
        <f t="shared" si="256"/>
        <v>-0.580376017527925i</v>
      </c>
      <c r="O588" t="str">
        <f t="shared" si="257"/>
        <v>0.836256524180703-0.548338422659957i</v>
      </c>
      <c r="P588" t="str">
        <f t="shared" si="258"/>
        <v>0.163743475819297+0.548338422659957i</v>
      </c>
      <c r="Q588" t="str">
        <f t="shared" si="259"/>
        <v>-0.163743475819297+0.032037594867968i</v>
      </c>
      <c r="R588" t="str">
        <f t="shared" si="260"/>
        <v>-0.332077409903752-3.41373835743007i</v>
      </c>
      <c r="S588" t="str">
        <f t="shared" si="261"/>
        <v>0.0636900979454514i</v>
      </c>
      <c r="T588" t="str">
        <f t="shared" si="262"/>
        <v>0.217421330344866-0.0211500427622418i</v>
      </c>
      <c r="U588" t="e">
        <f t="shared" si="263"/>
        <v>#DIV/0!</v>
      </c>
      <c r="V588" t="str">
        <f t="shared" si="264"/>
        <v>0.0000833333333333333-0.00584269247767604i</v>
      </c>
      <c r="W588" t="e">
        <f t="shared" si="265"/>
        <v>#DIV/0!</v>
      </c>
      <c r="X588" t="e">
        <f t="shared" si="266"/>
        <v>#DIV/0!</v>
      </c>
      <c r="Y588" t="str">
        <f t="shared" si="267"/>
        <v>0.00096+0.193974496803248i</v>
      </c>
      <c r="Z588" t="e">
        <f t="shared" si="268"/>
        <v>#DIV/0!</v>
      </c>
      <c r="AA588" t="e">
        <f t="shared" si="269"/>
        <v>#DIV/0!</v>
      </c>
      <c r="AB588" t="str">
        <f t="shared" si="270"/>
        <v>0.124068242894637-0.0120689567969049i</v>
      </c>
      <c r="AC588" t="str">
        <f t="shared" si="271"/>
        <v>1.65228527377177-0.183619663053644i</v>
      </c>
      <c r="AD588" t="str">
        <f t="shared" si="272"/>
        <v>0.0749746787113739+0.00102758795504905i</v>
      </c>
      <c r="AE588" t="e">
        <f t="shared" si="273"/>
        <v>#DIV/0!</v>
      </c>
      <c r="AF588" t="str">
        <f t="shared" si="274"/>
        <v>-3.55542606175306-3.53212647456633i</v>
      </c>
      <c r="AG588" t="e">
        <f t="shared" si="275"/>
        <v>#DIV/0!</v>
      </c>
      <c r="AH588" t="e">
        <f t="shared" si="276"/>
        <v>#DIV/0!</v>
      </c>
      <c r="AI588" t="e">
        <f t="shared" si="277"/>
        <v>#DIV/0!</v>
      </c>
      <c r="AJ588" t="e">
        <f t="shared" si="278"/>
        <v>#DIV/0!</v>
      </c>
      <c r="AK588"/>
      <c r="AL588"/>
      <c r="AM588"/>
      <c r="AN588"/>
    </row>
    <row r="589" spans="1:40" x14ac:dyDescent="0.3">
      <c r="A589"/>
      <c r="B589">
        <f t="shared" si="244"/>
        <v>45500</v>
      </c>
      <c r="C589" s="186" t="str">
        <f t="shared" si="247"/>
        <v>-0.010061679734614+0.0209581094795578i</v>
      </c>
      <c r="D589" s="158" t="str">
        <f t="shared" si="248"/>
        <v>-2.39742667650521-0.951299295905699i</v>
      </c>
      <c r="E589" t="str">
        <f t="shared" si="249"/>
        <v>16870.4774053355-12877.4507895982i</v>
      </c>
      <c r="F589" t="str">
        <f t="shared" si="250"/>
        <v>0.302646147635631+0.145040626336823i</v>
      </c>
      <c r="G589" t="str">
        <f t="shared" si="245"/>
        <v>0.302646147635631+0.145040626336823i</v>
      </c>
      <c r="H589" t="str">
        <f t="shared" si="251"/>
        <v>1.16186105590931+2.58757180337979i</v>
      </c>
      <c r="I589" t="str">
        <f t="shared" si="252"/>
        <v>178.678082172919i</v>
      </c>
      <c r="J589" t="str">
        <f t="shared" si="246"/>
        <v>-6.90739627389448+38.1010283576219i</v>
      </c>
      <c r="K589" t="str">
        <f t="shared" si="253"/>
        <v>4.54036045938718-0.823129198113495i</v>
      </c>
      <c r="L589" t="str">
        <f t="shared" si="254"/>
        <v>0.809526644050083-0.138824166777304i</v>
      </c>
      <c r="M589" t="str">
        <f t="shared" si="255"/>
        <v>5.34988710343726-0.961953364890799i</v>
      </c>
      <c r="N589" t="str">
        <f t="shared" si="256"/>
        <v>-0.581654378800013i</v>
      </c>
      <c r="O589" t="str">
        <f t="shared" si="257"/>
        <v>0.835554866459833-0.549407012273497i</v>
      </c>
      <c r="P589" t="str">
        <f t="shared" si="258"/>
        <v>0.164445133540167+0.549407012273497i</v>
      </c>
      <c r="Q589" t="str">
        <f t="shared" si="259"/>
        <v>-0.164445133540167+0.0322473665265161i</v>
      </c>
      <c r="R589" t="str">
        <f t="shared" si="260"/>
        <v>-0.332071833785739-3.40609321998517i</v>
      </c>
      <c r="S589" t="str">
        <f t="shared" si="261"/>
        <v>0.0638303845048025i</v>
      </c>
      <c r="T589" t="str">
        <f t="shared" si="262"/>
        <v>0.217412239890854-0.0211962728337586i</v>
      </c>
      <c r="U589" t="e">
        <f t="shared" si="263"/>
        <v>#DIV/0!</v>
      </c>
      <c r="V589" t="str">
        <f t="shared" si="264"/>
        <v>0.0000833333333333333-0.00582985139530751i</v>
      </c>
      <c r="W589" t="e">
        <f t="shared" si="265"/>
        <v>#DIV/0!</v>
      </c>
      <c r="X589" t="e">
        <f t="shared" si="266"/>
        <v>#DIV/0!</v>
      </c>
      <c r="Y589" t="str">
        <f t="shared" si="267"/>
        <v>0.00096+0.194401753404136i</v>
      </c>
      <c r="Z589" t="e">
        <f t="shared" si="268"/>
        <v>#DIV/0!</v>
      </c>
      <c r="AA589" t="e">
        <f t="shared" si="269"/>
        <v>#DIV/0!</v>
      </c>
      <c r="AB589" t="str">
        <f t="shared" si="270"/>
        <v>0.12406305556249-0.0120953372984541i</v>
      </c>
      <c r="AC589" t="str">
        <f t="shared" si="271"/>
        <v>1.65208819055305-0.184051562781695i</v>
      </c>
      <c r="AD589" t="str">
        <f t="shared" si="272"/>
        <v>0.0749797331363807+0.00103190602777719i</v>
      </c>
      <c r="AE589" t="e">
        <f t="shared" si="273"/>
        <v>#DIV/0!</v>
      </c>
      <c r="AF589" t="str">
        <f t="shared" si="274"/>
        <v>-3.55928773241452-3.53887109928549i</v>
      </c>
      <c r="AG589" t="e">
        <f t="shared" si="275"/>
        <v>#DIV/0!</v>
      </c>
      <c r="AH589" t="e">
        <f t="shared" si="276"/>
        <v>#DIV/0!</v>
      </c>
      <c r="AI589" t="e">
        <f t="shared" si="277"/>
        <v>#DIV/0!</v>
      </c>
      <c r="AJ589" t="e">
        <f t="shared" si="278"/>
        <v>#DIV/0!</v>
      </c>
      <c r="AK589"/>
      <c r="AL589"/>
      <c r="AM589"/>
      <c r="AN589"/>
    </row>
    <row r="590" spans="1:40" x14ac:dyDescent="0.3">
      <c r="A590"/>
      <c r="B590">
        <f t="shared" si="244"/>
        <v>45600</v>
      </c>
      <c r="C590" s="186" t="str">
        <f t="shared" si="247"/>
        <v>-0.0100597898425211+0.0209209434093869i</v>
      </c>
      <c r="D590" s="158" t="str">
        <f t="shared" si="248"/>
        <v>-2.39838752964472-0.953824839275118i</v>
      </c>
      <c r="E590" t="str">
        <f t="shared" si="249"/>
        <v>16843.1913265013-12884.8792914973i</v>
      </c>
      <c r="F590" t="str">
        <f t="shared" si="250"/>
        <v>0.302773366198094+0.145332878967011i</v>
      </c>
      <c r="G590" t="str">
        <f t="shared" si="245"/>
        <v>0.302773366198094+0.145332878967011i</v>
      </c>
      <c r="H590" t="str">
        <f t="shared" si="251"/>
        <v>1.16476456276505+2.59178359920776i</v>
      </c>
      <c r="I590" t="str">
        <f t="shared" si="252"/>
        <v>179.070781254618i</v>
      </c>
      <c r="J590" t="str">
        <f t="shared" si="246"/>
        <v>-6.94219225508283+38.1847668814847i</v>
      </c>
      <c r="K590" t="str">
        <f t="shared" si="253"/>
        <v>4.53954070090261-0.825312470631327i</v>
      </c>
      <c r="L590" t="str">
        <f t="shared" si="254"/>
        <v>0.809424889839755-0.139111786851543i</v>
      </c>
      <c r="M590" t="str">
        <f t="shared" si="255"/>
        <v>5.34896559074236-0.96442425748287i</v>
      </c>
      <c r="N590" t="str">
        <f t="shared" si="256"/>
        <v>-0.582932740072101i</v>
      </c>
      <c r="O590" t="str">
        <f t="shared" si="257"/>
        <v>0.834851843269085-0.550474704042076i</v>
      </c>
      <c r="P590" t="str">
        <f t="shared" si="258"/>
        <v>0.165148156730915+0.550474704042076i</v>
      </c>
      <c r="Q590" t="str">
        <f t="shared" si="259"/>
        <v>-0.165148156730915+0.0324580360300251i</v>
      </c>
      <c r="R590" t="str">
        <f t="shared" si="260"/>
        <v>-0.332066245068462-3.39848129884576i</v>
      </c>
      <c r="S590" t="str">
        <f t="shared" si="261"/>
        <v>0.0639706710641537i</v>
      </c>
      <c r="T590" t="str">
        <f t="shared" si="262"/>
        <v>0.21740312928614-0.0212425005347832i</v>
      </c>
      <c r="U590" t="e">
        <f t="shared" si="263"/>
        <v>#DIV/0!</v>
      </c>
      <c r="V590" t="str">
        <f t="shared" si="264"/>
        <v>0.0000833333333333333-0.00581706663347572i</v>
      </c>
      <c r="W590" t="e">
        <f t="shared" si="265"/>
        <v>#DIV/0!</v>
      </c>
      <c r="X590" t="e">
        <f t="shared" si="266"/>
        <v>#DIV/0!</v>
      </c>
      <c r="Y590" t="str">
        <f t="shared" si="267"/>
        <v>0.00096+0.194829010005025i</v>
      </c>
      <c r="Z590" t="e">
        <f t="shared" si="268"/>
        <v>#DIV/0!</v>
      </c>
      <c r="AA590" t="e">
        <f t="shared" si="269"/>
        <v>#DIV/0!</v>
      </c>
      <c r="AB590" t="str">
        <f t="shared" si="270"/>
        <v>0.124057856731645-0.0121217164473172i</v>
      </c>
      <c r="AC590" t="str">
        <f t="shared" si="271"/>
        <v>1.65189072953469-0.184483050540768i</v>
      </c>
      <c r="AD590" t="str">
        <f t="shared" si="272"/>
        <v>0.0749847983818987+0.00103621133756352i</v>
      </c>
      <c r="AE590" t="e">
        <f t="shared" si="273"/>
        <v>#DIV/0!</v>
      </c>
      <c r="AF590" t="str">
        <f t="shared" si="274"/>
        <v>-3.56315209240977-3.54560843848288i</v>
      </c>
      <c r="AG590" t="e">
        <f t="shared" si="275"/>
        <v>#DIV/0!</v>
      </c>
      <c r="AH590" t="e">
        <f t="shared" si="276"/>
        <v>#DIV/0!</v>
      </c>
      <c r="AI590" t="e">
        <f t="shared" si="277"/>
        <v>#DIV/0!</v>
      </c>
      <c r="AJ590" t="e">
        <f t="shared" si="278"/>
        <v>#DIV/0!</v>
      </c>
      <c r="AK590"/>
      <c r="AL590"/>
      <c r="AM590"/>
      <c r="AN590"/>
    </row>
    <row r="591" spans="1:40" x14ac:dyDescent="0.3">
      <c r="A591"/>
      <c r="B591">
        <f t="shared" si="244"/>
        <v>45700</v>
      </c>
      <c r="C591" s="186" t="str">
        <f t="shared" si="247"/>
        <v>-0.0100578969685709+0.0208839560450302i</v>
      </c>
      <c r="D591" s="158" t="str">
        <f t="shared" si="248"/>
        <v>-2.39935014420803-0.956347748140755i</v>
      </c>
      <c r="E591" t="str">
        <f t="shared" si="249"/>
        <v>16815.9337559152-12892.2380989341i</v>
      </c>
      <c r="F591" t="str">
        <f t="shared" si="250"/>
        <v>0.302900817493346+0.145624966672085i</v>
      </c>
      <c r="G591" t="str">
        <f t="shared" si="245"/>
        <v>0.302900817493346+0.145624966672085i</v>
      </c>
      <c r="H591" t="str">
        <f t="shared" si="251"/>
        <v>1.16766899225592+2.59599076312692i</v>
      </c>
      <c r="I591" t="str">
        <f t="shared" si="252"/>
        <v>179.463480336317i</v>
      </c>
      <c r="J591" t="str">
        <f t="shared" si="246"/>
        <v>-6.97706462700924+38.2685054053477i</v>
      </c>
      <c r="K591" t="str">
        <f t="shared" si="253"/>
        <v>4.53871932362812-0.82749346255848i</v>
      </c>
      <c r="L591" t="str">
        <f t="shared" si="254"/>
        <v>0.809322937900533-0.139399296166901i</v>
      </c>
      <c r="M591" t="str">
        <f t="shared" si="255"/>
        <v>5.34804226152865-0.966892758725381i</v>
      </c>
      <c r="N591" t="str">
        <f t="shared" si="256"/>
        <v>-0.584211101344189i</v>
      </c>
      <c r="O591" t="str">
        <f t="shared" si="257"/>
        <v>0.834147455757344-0.551541496220865i</v>
      </c>
      <c r="P591" t="str">
        <f t="shared" si="258"/>
        <v>0.165852544242656+0.551541496220865i</v>
      </c>
      <c r="Q591" t="str">
        <f t="shared" si="259"/>
        <v>-0.165852544242656+0.032669605123324i</v>
      </c>
      <c r="R591" t="str">
        <f t="shared" si="260"/>
        <v>-0.332060643749738-3.39090237594633i</v>
      </c>
      <c r="S591" t="str">
        <f t="shared" si="261"/>
        <v>0.064110957623505i</v>
      </c>
      <c r="T591" t="str">
        <f t="shared" si="262"/>
        <v>0.217393998529738-0.0212887258598732i</v>
      </c>
      <c r="U591" t="e">
        <f t="shared" si="263"/>
        <v>#DIV/0!</v>
      </c>
      <c r="V591" t="str">
        <f t="shared" si="264"/>
        <v>0.0000833333333333333-0.00580433782246154i</v>
      </c>
      <c r="W591" t="e">
        <f t="shared" si="265"/>
        <v>#DIV/0!</v>
      </c>
      <c r="X591" t="e">
        <f t="shared" si="266"/>
        <v>#DIV/0!</v>
      </c>
      <c r="Y591" t="str">
        <f t="shared" si="267"/>
        <v>0.00096+0.195256266605913i</v>
      </c>
      <c r="Z591" t="e">
        <f t="shared" si="268"/>
        <v>#DIV/0!</v>
      </c>
      <c r="AA591" t="e">
        <f t="shared" si="269"/>
        <v>#DIV/0!</v>
      </c>
      <c r="AB591" t="str">
        <f t="shared" si="270"/>
        <v>0.124052646401539-0.0121480942403886i</v>
      </c>
      <c r="AC591" t="str">
        <f t="shared" si="271"/>
        <v>1.65169289125655-0.184914126900999i</v>
      </c>
      <c r="AD591" t="str">
        <f t="shared" si="272"/>
        <v>0.0749898744399839+0.00104050391401098i</v>
      </c>
      <c r="AE591" t="e">
        <f t="shared" si="273"/>
        <v>#DIV/0!</v>
      </c>
      <c r="AF591" t="str">
        <f t="shared" si="274"/>
        <v>-3.56701913646395-3.55233851126768i</v>
      </c>
      <c r="AG591" t="e">
        <f t="shared" si="275"/>
        <v>#DIV/0!</v>
      </c>
      <c r="AH591" t="e">
        <f t="shared" si="276"/>
        <v>#DIV/0!</v>
      </c>
      <c r="AI591" t="e">
        <f t="shared" si="277"/>
        <v>#DIV/0!</v>
      </c>
      <c r="AJ591" t="e">
        <f t="shared" si="278"/>
        <v>#DIV/0!</v>
      </c>
      <c r="AK591"/>
      <c r="AL591"/>
      <c r="AM591"/>
      <c r="AN591"/>
    </row>
    <row r="592" spans="1:40" x14ac:dyDescent="0.3">
      <c r="A592"/>
      <c r="B592">
        <f t="shared" si="244"/>
        <v>45800</v>
      </c>
      <c r="C592" s="186" t="str">
        <f t="shared" si="247"/>
        <v>-0.0100560011135644+0.0208471461966088i</v>
      </c>
      <c r="D592" s="158" t="str">
        <f t="shared" si="248"/>
        <v>-2.4003145180494-0.958868029628671i</v>
      </c>
      <c r="E592" t="str">
        <f t="shared" si="249"/>
        <v>16788.704844814-12899.527471588i</v>
      </c>
      <c r="F592" t="str">
        <f t="shared" si="250"/>
        <v>0.303028501240705+0.145916889191653i</v>
      </c>
      <c r="G592" t="str">
        <f t="shared" si="245"/>
        <v>0.303028501240705+0.145916889191653i</v>
      </c>
      <c r="H592" t="str">
        <f t="shared" si="251"/>
        <v>1.17057434130963+2.60019330697822i</v>
      </c>
      <c r="I592" t="str">
        <f t="shared" si="252"/>
        <v>179.856179418016i</v>
      </c>
      <c r="J592" t="str">
        <f t="shared" si="246"/>
        <v>-7.01201338967372+38.3522439292106i</v>
      </c>
      <c r="K592" t="str">
        <f t="shared" si="253"/>
        <v>4.53789633023976-0.829672179998762i</v>
      </c>
      <c r="L592" t="str">
        <f t="shared" si="254"/>
        <v>0.809220788391502-0.139686694527268i</v>
      </c>
      <c r="M592" t="str">
        <f t="shared" si="255"/>
        <v>5.34711711863126-0.96935887452603i</v>
      </c>
      <c r="N592" t="str">
        <f t="shared" si="256"/>
        <v>-0.585489462616277i</v>
      </c>
      <c r="O592" t="str">
        <f t="shared" si="257"/>
        <v>0.833441705075725-0.552607387066504i</v>
      </c>
      <c r="P592" t="str">
        <f t="shared" si="258"/>
        <v>0.166558294924275+0.552607387066504i</v>
      </c>
      <c r="Q592" t="str">
        <f t="shared" si="259"/>
        <v>-0.166558294924275+0.032882075549773i</v>
      </c>
      <c r="R592" t="str">
        <f t="shared" si="260"/>
        <v>-0.33205502982735-3.38335623512581i</v>
      </c>
      <c r="S592" t="str">
        <f t="shared" si="261"/>
        <v>0.0642512441828561i</v>
      </c>
      <c r="T592" t="str">
        <f t="shared" si="262"/>
        <v>0.217384847620657-0.0213349488035826i</v>
      </c>
      <c r="U592" t="e">
        <f t="shared" si="263"/>
        <v>#DIV/0!</v>
      </c>
      <c r="V592" t="str">
        <f t="shared" si="264"/>
        <v>0.0000833333333333333-0.00579166459577494i</v>
      </c>
      <c r="W592" t="e">
        <f t="shared" si="265"/>
        <v>#DIV/0!</v>
      </c>
      <c r="X592" t="e">
        <f t="shared" si="266"/>
        <v>#DIV/0!</v>
      </c>
      <c r="Y592" t="str">
        <f t="shared" si="267"/>
        <v>0.00096+0.195683523206801i</v>
      </c>
      <c r="Z592" t="e">
        <f t="shared" si="268"/>
        <v>#DIV/0!</v>
      </c>
      <c r="AA592" t="e">
        <f t="shared" si="269"/>
        <v>#DIV/0!</v>
      </c>
      <c r="AB592" t="str">
        <f t="shared" si="270"/>
        <v>0.124047424571608-0.0121744706745606i</v>
      </c>
      <c r="AC592" t="str">
        <f t="shared" si="271"/>
        <v>1.65149467625792-0.185344792424804i</v>
      </c>
      <c r="AD592" t="str">
        <f t="shared" si="272"/>
        <v>0.0749949613027124+0.00104478378634953i</v>
      </c>
      <c r="AE592" t="e">
        <f t="shared" si="273"/>
        <v>#DIV/0!</v>
      </c>
      <c r="AF592" t="str">
        <f t="shared" si="274"/>
        <v>-3.57088885935903-3.55906133660689i</v>
      </c>
      <c r="AG592" t="e">
        <f t="shared" si="275"/>
        <v>#DIV/0!</v>
      </c>
      <c r="AH592" t="e">
        <f t="shared" si="276"/>
        <v>#DIV/0!</v>
      </c>
      <c r="AI592" t="e">
        <f t="shared" si="277"/>
        <v>#DIV/0!</v>
      </c>
      <c r="AJ592" t="e">
        <f t="shared" si="278"/>
        <v>#DIV/0!</v>
      </c>
      <c r="AK592"/>
      <c r="AL592"/>
      <c r="AM592"/>
      <c r="AN592"/>
    </row>
    <row r="593" spans="1:40" x14ac:dyDescent="0.3">
      <c r="A593"/>
      <c r="B593">
        <f t="shared" si="244"/>
        <v>45900</v>
      </c>
      <c r="C593" s="186" t="str">
        <f t="shared" si="247"/>
        <v>-0.0100541022783433+0.0208105126845891i</v>
      </c>
      <c r="D593" s="158" t="str">
        <f t="shared" si="248"/>
        <v>-2.40128064902067-0.961385690790113i</v>
      </c>
      <c r="E593" t="str">
        <f t="shared" si="249"/>
        <v>16761.5047428501-12906.7476689331i</v>
      </c>
      <c r="F593" t="str">
        <f t="shared" si="250"/>
        <v>0.303156417159135+0.146208646265908i</v>
      </c>
      <c r="G593" t="str">
        <f t="shared" si="245"/>
        <v>0.303156417159135+0.146208646265908i</v>
      </c>
      <c r="H593" t="str">
        <f t="shared" si="251"/>
        <v>1.1734806069123+2.60439124253619i</v>
      </c>
      <c r="I593" t="str">
        <f t="shared" si="252"/>
        <v>180.248878499714i</v>
      </c>
      <c r="J593" t="str">
        <f t="shared" si="246"/>
        <v>-7.04703854307626+38.4359824530735i</v>
      </c>
      <c r="K593" t="str">
        <f t="shared" si="253"/>
        <v>4.53707172340687-0.831848628991996i</v>
      </c>
      <c r="L593" t="str">
        <f t="shared" si="254"/>
        <v>0.809118441471995-0.139973981736818i</v>
      </c>
      <c r="M593" t="str">
        <f t="shared" si="255"/>
        <v>5.34619016487886-0.971822610728814i</v>
      </c>
      <c r="N593" t="str">
        <f t="shared" si="256"/>
        <v>-0.586767823888365i</v>
      </c>
      <c r="O593" t="str">
        <f t="shared" si="257"/>
        <v>0.832734592377571-0.553672374837106i</v>
      </c>
      <c r="P593" t="str">
        <f t="shared" si="258"/>
        <v>0.167265407622429+0.553672374837106i</v>
      </c>
      <c r="Q593" t="str">
        <f t="shared" si="259"/>
        <v>-0.167265407622429+0.0330954490512591i</v>
      </c>
      <c r="R593" t="str">
        <f t="shared" si="260"/>
        <v>-0.332049403299076-3.37584266210687i</v>
      </c>
      <c r="S593" t="str">
        <f t="shared" si="261"/>
        <v>0.0643915307422074i</v>
      </c>
      <c r="T593" t="str">
        <f t="shared" si="262"/>
        <v>0.21737567655791-0.0213811693604641i</v>
      </c>
      <c r="U593" t="e">
        <f t="shared" si="263"/>
        <v>#DIV/0!</v>
      </c>
      <c r="V593" t="str">
        <f t="shared" si="264"/>
        <v>0.0000833333333333333-0.00577904659011965i</v>
      </c>
      <c r="W593" t="e">
        <f t="shared" si="265"/>
        <v>#DIV/0!</v>
      </c>
      <c r="X593" t="e">
        <f t="shared" si="266"/>
        <v>#DIV/0!</v>
      </c>
      <c r="Y593" t="str">
        <f t="shared" si="267"/>
        <v>0.00096+0.196110779807689i</v>
      </c>
      <c r="Z593" t="e">
        <f t="shared" si="268"/>
        <v>#DIV/0!</v>
      </c>
      <c r="AA593" t="e">
        <f t="shared" si="269"/>
        <v>#DIV/0!</v>
      </c>
      <c r="AB593" t="str">
        <f t="shared" si="270"/>
        <v>0.124042191241287-0.0122008457467249i</v>
      </c>
      <c r="AC593" t="str">
        <f t="shared" si="271"/>
        <v>1.65129608507751-0.185775047666975i</v>
      </c>
      <c r="AD593" t="str">
        <f t="shared" si="272"/>
        <v>0.0750000589621819+0.00104905098343951i</v>
      </c>
      <c r="AE593" t="e">
        <f t="shared" si="273"/>
        <v>#DIV/0!</v>
      </c>
      <c r="AF593" t="str">
        <f t="shared" si="274"/>
        <v>-3.57476125593297-3.5657769333263i</v>
      </c>
      <c r="AG593" t="e">
        <f t="shared" si="275"/>
        <v>#DIV/0!</v>
      </c>
      <c r="AH593" t="e">
        <f t="shared" si="276"/>
        <v>#DIV/0!</v>
      </c>
      <c r="AI593" t="e">
        <f t="shared" si="277"/>
        <v>#DIV/0!</v>
      </c>
      <c r="AJ593" t="e">
        <f t="shared" si="278"/>
        <v>#DIV/0!</v>
      </c>
      <c r="AK593"/>
      <c r="AL593"/>
      <c r="AM593"/>
      <c r="AN593"/>
    </row>
    <row r="594" spans="1:40" x14ac:dyDescent="0.3">
      <c r="A594"/>
      <c r="B594">
        <f t="shared" ref="B594:B657" si="279">B593+100</f>
        <v>46000</v>
      </c>
      <c r="C594" s="186" t="str">
        <f t="shared" si="247"/>
        <v>-0.010052200463789+0.0207740543396694i</v>
      </c>
      <c r="D594" s="158" t="str">
        <f t="shared" si="248"/>
        <v>-2.40224853497125-0.963900738602391i</v>
      </c>
      <c r="E594" t="str">
        <f t="shared" si="249"/>
        <v>16734.3335980989-12913.8989502311i</v>
      </c>
      <c r="F594" t="str">
        <f t="shared" si="250"/>
        <v>0.303284564967244+0.146500237635633i</v>
      </c>
      <c r="G594" t="str">
        <f t="shared" si="245"/>
        <v>0.303284564967244+0.146500237635633i</v>
      </c>
      <c r="H594" t="str">
        <f t="shared" si="251"/>
        <v>1.17638778610771+2.60858458150901i</v>
      </c>
      <c r="I594" t="str">
        <f t="shared" si="252"/>
        <v>180.641577581413i</v>
      </c>
      <c r="J594" t="str">
        <f t="shared" si="246"/>
        <v>-7.08214008721687+38.5197209769364i</v>
      </c>
      <c r="K594" t="str">
        <f t="shared" si="253"/>
        <v>4.53624550579233-0.834022815514805i</v>
      </c>
      <c r="L594" t="str">
        <f t="shared" si="254"/>
        <v>0.809015897301591-0.140261157600007i</v>
      </c>
      <c r="M594" t="str">
        <f t="shared" si="255"/>
        <v>5.34526140309392-0.974283973114812i</v>
      </c>
      <c r="N594" t="str">
        <f t="shared" si="256"/>
        <v>-0.588046185160453i</v>
      </c>
      <c r="O594" t="str">
        <f t="shared" si="257"/>
        <v>0.832026118818452-0.55473645779226i</v>
      </c>
      <c r="P594" t="str">
        <f t="shared" si="258"/>
        <v>0.167973881181548+0.55473645779226i</v>
      </c>
      <c r="Q594" t="str">
        <f t="shared" si="259"/>
        <v>-0.167973881181548+0.033309727368193i</v>
      </c>
      <c r="R594" t="str">
        <f t="shared" si="260"/>
        <v>-0.332043764162691-3.36836144447546i</v>
      </c>
      <c r="S594" t="str">
        <f t="shared" si="261"/>
        <v>0.0645318173015587i</v>
      </c>
      <c r="T594" t="str">
        <f t="shared" si="262"/>
        <v>0.217366485340505-0.0214273875250686i</v>
      </c>
      <c r="U594" t="e">
        <f t="shared" si="263"/>
        <v>#DIV/0!</v>
      </c>
      <c r="V594" t="str">
        <f t="shared" si="264"/>
        <v>0.0000833333333333333-0.00576648344535851i</v>
      </c>
      <c r="W594" t="e">
        <f t="shared" si="265"/>
        <v>#DIV/0!</v>
      </c>
      <c r="X594" t="e">
        <f t="shared" si="266"/>
        <v>#DIV/0!</v>
      </c>
      <c r="Y594" t="str">
        <f t="shared" si="267"/>
        <v>0.00096+0.196538036408577i</v>
      </c>
      <c r="Z594" t="e">
        <f t="shared" si="268"/>
        <v>#DIV/0!</v>
      </c>
      <c r="AA594" t="e">
        <f t="shared" si="269"/>
        <v>#DIV/0!</v>
      </c>
      <c r="AB594" t="str">
        <f t="shared" si="270"/>
        <v>0.124036946410011-0.012227219453772i</v>
      </c>
      <c r="AC594" t="str">
        <f t="shared" si="271"/>
        <v>1.65109711825349-0.186204893174781i</v>
      </c>
      <c r="AD594" t="str">
        <f t="shared" si="272"/>
        <v>0.0750051674105101+0.00105330553377636i</v>
      </c>
      <c r="AE594" t="e">
        <f t="shared" si="273"/>
        <v>#DIV/0!</v>
      </c>
      <c r="AF594" t="str">
        <f t="shared" si="274"/>
        <v>-3.57863632107896-3.5724853201114i</v>
      </c>
      <c r="AG594" t="e">
        <f t="shared" si="275"/>
        <v>#DIV/0!</v>
      </c>
      <c r="AH594" t="e">
        <f t="shared" si="276"/>
        <v>#DIV/0!</v>
      </c>
      <c r="AI594" t="e">
        <f t="shared" si="277"/>
        <v>#DIV/0!</v>
      </c>
      <c r="AJ594" t="e">
        <f t="shared" si="278"/>
        <v>#DIV/0!</v>
      </c>
      <c r="AK594"/>
      <c r="AL594"/>
      <c r="AM594"/>
      <c r="AN594"/>
    </row>
    <row r="595" spans="1:40" x14ac:dyDescent="0.3">
      <c r="A595"/>
      <c r="B595">
        <f t="shared" si="279"/>
        <v>46100</v>
      </c>
      <c r="C595" s="186" t="str">
        <f t="shared" si="247"/>
        <v>-0.0100502956708223+0.0207377700026705i</v>
      </c>
      <c r="D595" s="158" t="str">
        <f t="shared" si="248"/>
        <v>-2.40321817374822-0.966413179969715i</v>
      </c>
      <c r="E595" t="str">
        <f t="shared" si="249"/>
        <v>16707.1915570664-12920.981574523i</v>
      </c>
      <c r="F595" t="str">
        <f t="shared" si="250"/>
        <v>0.303412944383294+0.146791663042198i</v>
      </c>
      <c r="G595" t="str">
        <f t="shared" si="245"/>
        <v>0.303412944383294+0.146791663042198i</v>
      </c>
      <c r="H595" t="str">
        <f t="shared" si="251"/>
        <v>1.17929587599653+2.61277333553861i</v>
      </c>
      <c r="I595" t="str">
        <f t="shared" si="252"/>
        <v>181.034276663112i</v>
      </c>
      <c r="J595" t="str">
        <f t="shared" si="246"/>
        <v>-7.11731802209554+38.6034595007993i</v>
      </c>
      <c r="K595" t="str">
        <f t="shared" si="253"/>
        <v>4.53541768005251-0.836194745481299i</v>
      </c>
      <c r="L595" t="str">
        <f t="shared" si="254"/>
        <v>0.808913156040114-0.140548221921576i</v>
      </c>
      <c r="M595" t="str">
        <f t="shared" si="255"/>
        <v>5.34433083609262-0.976742967402875i</v>
      </c>
      <c r="N595" t="str">
        <f t="shared" si="256"/>
        <v>-0.589324546432541i</v>
      </c>
      <c r="O595" t="str">
        <f t="shared" si="257"/>
        <v>0.831316285556159-0.555799634193034i</v>
      </c>
      <c r="P595" t="str">
        <f t="shared" si="258"/>
        <v>0.168683714443841+0.555799634193034i</v>
      </c>
      <c r="Q595" t="str">
        <f t="shared" si="259"/>
        <v>-0.168683714443841+0.0335249122395069i</v>
      </c>
      <c r="R595" t="str">
        <f t="shared" si="260"/>
        <v>-0.332038112415984-3.3609123716605i</v>
      </c>
      <c r="S595" t="str">
        <f t="shared" si="261"/>
        <v>0.0646721038609098i</v>
      </c>
      <c r="T595" t="str">
        <f t="shared" si="262"/>
        <v>0.217357273967445-0.021473603291947i</v>
      </c>
      <c r="U595" t="e">
        <f t="shared" si="263"/>
        <v>#DIV/0!</v>
      </c>
      <c r="V595" t="str">
        <f t="shared" si="264"/>
        <v>0.0000833333333333333-0.00575397480447924i</v>
      </c>
      <c r="W595" t="e">
        <f t="shared" si="265"/>
        <v>#DIV/0!</v>
      </c>
      <c r="X595" t="e">
        <f t="shared" si="266"/>
        <v>#DIV/0!</v>
      </c>
      <c r="Y595" t="str">
        <f t="shared" si="267"/>
        <v>0.00096+0.196965293009466i</v>
      </c>
      <c r="Z595" t="e">
        <f t="shared" si="268"/>
        <v>#DIV/0!</v>
      </c>
      <c r="AA595" t="e">
        <f t="shared" si="269"/>
        <v>#DIV/0!</v>
      </c>
      <c r="AB595" t="str">
        <f t="shared" si="270"/>
        <v>0.12403169007721-0.0122535917925923i</v>
      </c>
      <c r="AC595" t="str">
        <f t="shared" si="271"/>
        <v>1.65089777632348-0.18663432948805i</v>
      </c>
      <c r="AD595" t="str">
        <f t="shared" si="272"/>
        <v>0.0750102866398323+0.00105754746549318i</v>
      </c>
      <c r="AE595" t="e">
        <f t="shared" si="273"/>
        <v>#DIV/0!</v>
      </c>
      <c r="AF595" t="str">
        <f t="shared" si="274"/>
        <v>-3.58251404974475-3.57918651550832i</v>
      </c>
      <c r="AG595" t="e">
        <f t="shared" si="275"/>
        <v>#DIV/0!</v>
      </c>
      <c r="AH595" t="e">
        <f t="shared" si="276"/>
        <v>#DIV/0!</v>
      </c>
      <c r="AI595" t="e">
        <f t="shared" si="277"/>
        <v>#DIV/0!</v>
      </c>
      <c r="AJ595" t="e">
        <f t="shared" si="278"/>
        <v>#DIV/0!</v>
      </c>
      <c r="AK595"/>
      <c r="AL595"/>
      <c r="AM595"/>
      <c r="AN595"/>
    </row>
    <row r="596" spans="1:40" x14ac:dyDescent="0.3">
      <c r="A596"/>
      <c r="B596">
        <f t="shared" si="279"/>
        <v>46200</v>
      </c>
      <c r="C596" s="186" t="str">
        <f t="shared" si="247"/>
        <v>-0.0100483879004032+0.0207016585244257i</v>
      </c>
      <c r="D596" s="158" t="str">
        <f t="shared" si="248"/>
        <v>-2.40418956319629-0.968923021724043i</v>
      </c>
      <c r="E596" t="str">
        <f t="shared" si="249"/>
        <v>16680.0787646964-12927.9958006227i</v>
      </c>
      <c r="F596" t="str">
        <f t="shared" si="250"/>
        <v>0.3035415551252+0.147082922227562i</v>
      </c>
      <c r="G596" t="str">
        <f t="shared" si="245"/>
        <v>0.3035415551252+0.147082922227562i</v>
      </c>
      <c r="H596" t="str">
        <f t="shared" si="251"/>
        <v>1.1822048737357+2.61695751620081i</v>
      </c>
      <c r="I596" t="str">
        <f t="shared" si="252"/>
        <v>181.426975744811i</v>
      </c>
      <c r="J596" t="str">
        <f t="shared" si="246"/>
        <v>-7.15257234771227+38.6871980246622i</v>
      </c>
      <c r="K596" t="str">
        <f t="shared" si="253"/>
        <v>4.5345882488375-0.838364424743819i</v>
      </c>
      <c r="L596" t="str">
        <f t="shared" si="254"/>
        <v>0.808810217847636-0.140835174506548i</v>
      </c>
      <c r="M596" t="str">
        <f t="shared" si="255"/>
        <v>5.34339846668514-0.979199599250367i</v>
      </c>
      <c r="N596" t="str">
        <f t="shared" si="256"/>
        <v>-0.590602907704629i</v>
      </c>
      <c r="O596" t="str">
        <f t="shared" si="257"/>
        <v>0.830605093750707-0.556861902301979i</v>
      </c>
      <c r="P596" t="str">
        <f t="shared" si="258"/>
        <v>0.169394906249293+0.556861902301979i</v>
      </c>
      <c r="Q596" t="str">
        <f t="shared" si="259"/>
        <v>-0.169394906249293+0.03374100540265i</v>
      </c>
      <c r="R596" t="str">
        <f t="shared" si="260"/>
        <v>-0.332032448056753-3.35349523491405i</v>
      </c>
      <c r="S596" t="str">
        <f t="shared" si="261"/>
        <v>0.0648123904202611i</v>
      </c>
      <c r="T596" t="str">
        <f t="shared" si="262"/>
        <v>0.217348042437735-0.0215198166556493i</v>
      </c>
      <c r="U596" t="e">
        <f t="shared" si="263"/>
        <v>#DIV/0!</v>
      </c>
      <c r="V596" t="str">
        <f t="shared" si="264"/>
        <v>0.0000833333333333333-0.00574152031356044i</v>
      </c>
      <c r="W596" t="e">
        <f t="shared" si="265"/>
        <v>#DIV/0!</v>
      </c>
      <c r="X596" t="e">
        <f t="shared" si="266"/>
        <v>#DIV/0!</v>
      </c>
      <c r="Y596" t="str">
        <f t="shared" si="267"/>
        <v>0.00096+0.197392549610354i</v>
      </c>
      <c r="Z596" t="e">
        <f t="shared" si="268"/>
        <v>#DIV/0!</v>
      </c>
      <c r="AA596" t="e">
        <f t="shared" si="269"/>
        <v>#DIV/0!</v>
      </c>
      <c r="AB596" t="str">
        <f t="shared" si="270"/>
        <v>0.124026422242318-0.0122799627600761i</v>
      </c>
      <c r="AC596" t="str">
        <f t="shared" si="271"/>
        <v>1.65069805982457-0.187063357139276i</v>
      </c>
      <c r="AD596" t="str">
        <f t="shared" si="272"/>
        <v>0.0750154166423062+0.00106177680636607i</v>
      </c>
      <c r="AE596" t="e">
        <f t="shared" si="273"/>
        <v>#DIV/0!</v>
      </c>
      <c r="AF596" t="str">
        <f t="shared" si="274"/>
        <v>-3.58639443693199-3.58588053792485i</v>
      </c>
      <c r="AG596" t="e">
        <f t="shared" si="275"/>
        <v>#DIV/0!</v>
      </c>
      <c r="AH596" t="e">
        <f t="shared" si="276"/>
        <v>#DIV/0!</v>
      </c>
      <c r="AI596" t="e">
        <f t="shared" si="277"/>
        <v>#DIV/0!</v>
      </c>
      <c r="AJ596" t="e">
        <f t="shared" si="278"/>
        <v>#DIV/0!</v>
      </c>
      <c r="AK596"/>
      <c r="AL596"/>
      <c r="AM596"/>
      <c r="AN596"/>
    </row>
    <row r="597" spans="1:40" x14ac:dyDescent="0.3">
      <c r="A597"/>
      <c r="B597">
        <f t="shared" si="279"/>
        <v>46300</v>
      </c>
      <c r="C597" s="186" t="str">
        <f t="shared" si="247"/>
        <v>-0.0100464771535299+0.020665718765672i</v>
      </c>
      <c r="D597" s="158" t="str">
        <f t="shared" si="248"/>
        <v>-2.40516270115775-0.971430270625941i</v>
      </c>
      <c r="E597" t="str">
        <f t="shared" si="249"/>
        <v>16652.9953643786-12934.9418871093i</v>
      </c>
      <c r="F597" t="str">
        <f t="shared" si="250"/>
        <v>0.303670396910524+0.147374014934273i</v>
      </c>
      <c r="G597" t="str">
        <f t="shared" si="245"/>
        <v>0.303670396910524+0.147374014934273i</v>
      </c>
      <c r="H597" t="str">
        <f t="shared" si="251"/>
        <v>1.18511477653749+2.6211371350053i</v>
      </c>
      <c r="I597" t="str">
        <f t="shared" si="252"/>
        <v>181.819674826509i</v>
      </c>
      <c r="J597" t="str">
        <f t="shared" si="246"/>
        <v>-7.18790306406707+38.7709365485252i</v>
      </c>
      <c r="K597" t="str">
        <f t="shared" si="253"/>
        <v>4.5337572147911-0.840531859093631i</v>
      </c>
      <c r="L597" t="str">
        <f t="shared" si="254"/>
        <v>0.808707082884468-0.14112201516023i</v>
      </c>
      <c r="M597" t="str">
        <f t="shared" si="255"/>
        <v>5.34246429767557-0.981653874253861i</v>
      </c>
      <c r="N597" t="str">
        <f t="shared" si="256"/>
        <v>-0.591881268976717i</v>
      </c>
      <c r="O597" t="str">
        <f t="shared" si="257"/>
        <v>0.829892544564332-0.557923260383127i</v>
      </c>
      <c r="P597" t="str">
        <f t="shared" si="258"/>
        <v>0.170107455435668+0.557923260383127i</v>
      </c>
      <c r="Q597" t="str">
        <f t="shared" si="259"/>
        <v>-0.170107455435668+0.03395800859359i</v>
      </c>
      <c r="R597" t="str">
        <f t="shared" si="260"/>
        <v>-0.332026771082728-3.3461098272916i</v>
      </c>
      <c r="S597" t="str">
        <f t="shared" si="261"/>
        <v>0.0649526769796122i</v>
      </c>
      <c r="T597" t="str">
        <f t="shared" si="262"/>
        <v>0.217338790750377-0.0215660276107201i</v>
      </c>
      <c r="U597" t="e">
        <f t="shared" si="263"/>
        <v>#DIV/0!</v>
      </c>
      <c r="V597" t="str">
        <f t="shared" si="264"/>
        <v>0.0000833333333333333-0.00572911962173849i</v>
      </c>
      <c r="W597" t="e">
        <f t="shared" si="265"/>
        <v>#DIV/0!</v>
      </c>
      <c r="X597" t="e">
        <f t="shared" si="266"/>
        <v>#DIV/0!</v>
      </c>
      <c r="Y597" t="str">
        <f t="shared" si="267"/>
        <v>0.00096+0.197819806211242i</v>
      </c>
      <c r="Z597" t="e">
        <f t="shared" si="268"/>
        <v>#DIV/0!</v>
      </c>
      <c r="AA597" t="e">
        <f t="shared" si="269"/>
        <v>#DIV/0!</v>
      </c>
      <c r="AB597" t="str">
        <f t="shared" si="270"/>
        <v>0.124021142904764-0.0123063323531101i</v>
      </c>
      <c r="AC597" t="str">
        <f t="shared" si="271"/>
        <v>1.65049796929334-0.187491976653674i</v>
      </c>
      <c r="AD597" t="str">
        <f t="shared" si="272"/>
        <v>0.0750205574101057+0.00106599358381782i</v>
      </c>
      <c r="AE597" t="e">
        <f t="shared" si="273"/>
        <v>#DIV/0!</v>
      </c>
      <c r="AF597" t="str">
        <f t="shared" si="274"/>
        <v>-3.59027747769524-3.59256740563124i</v>
      </c>
      <c r="AG597" t="e">
        <f t="shared" si="275"/>
        <v>#DIV/0!</v>
      </c>
      <c r="AH597" t="e">
        <f t="shared" si="276"/>
        <v>#DIV/0!</v>
      </c>
      <c r="AI597" t="e">
        <f t="shared" si="277"/>
        <v>#DIV/0!</v>
      </c>
      <c r="AJ597" t="e">
        <f t="shared" si="278"/>
        <v>#DIV/0!</v>
      </c>
      <c r="AK597"/>
      <c r="AL597"/>
      <c r="AM597"/>
      <c r="AN597"/>
    </row>
    <row r="598" spans="1:40" x14ac:dyDescent="0.3">
      <c r="A598"/>
      <c r="B598">
        <f t="shared" si="279"/>
        <v>46400</v>
      </c>
      <c r="C598" s="186" t="str">
        <f t="shared" si="247"/>
        <v>-0.0100445634312389+0.0206299495969446i</v>
      </c>
      <c r="D598" s="158" t="str">
        <f t="shared" si="248"/>
        <v>-2.40613758547258-0.973934933365351i</v>
      </c>
      <c r="E598" t="str">
        <f t="shared" si="249"/>
        <v>16625.9414979555-12941.8200923198i</v>
      </c>
      <c r="F598" t="str">
        <f t="shared" si="250"/>
        <v>0.303799469456489+0.147664940905469i</v>
      </c>
      <c r="G598" t="str">
        <f t="shared" si="245"/>
        <v>0.303799469456489+0.147664940905469i</v>
      </c>
      <c r="H598" t="str">
        <f t="shared" si="251"/>
        <v>1.18802558166901+2.62531220339588i</v>
      </c>
      <c r="I598" t="str">
        <f t="shared" si="252"/>
        <v>182.212373908208i</v>
      </c>
      <c r="J598" t="str">
        <f t="shared" si="246"/>
        <v>-7.22331017115994+38.854675072388i</v>
      </c>
      <c r="K598" t="str">
        <f t="shared" si="253"/>
        <v>4.53292458055109-0.842697054261667i</v>
      </c>
      <c r="L598" t="str">
        <f t="shared" si="254"/>
        <v>0.80860375131117-0.141408743688212i</v>
      </c>
      <c r="M598" t="str">
        <f t="shared" si="255"/>
        <v>5.34152833186226-0.984105797949879i</v>
      </c>
      <c r="N598" t="str">
        <f t="shared" si="256"/>
        <v>-0.593159630248804i</v>
      </c>
      <c r="O598" t="str">
        <f t="shared" si="257"/>
        <v>0.829178639161487-0.558983706701998i</v>
      </c>
      <c r="P598" t="str">
        <f t="shared" si="258"/>
        <v>0.170821360838513+0.558983706701998i</v>
      </c>
      <c r="Q598" t="str">
        <f t="shared" si="259"/>
        <v>-0.170821360838513+0.034175923546806i</v>
      </c>
      <c r="R598" t="str">
        <f t="shared" si="260"/>
        <v>-0.332021081491676-3.33875594363255i</v>
      </c>
      <c r="S598" t="str">
        <f t="shared" si="261"/>
        <v>0.0650929635389635i</v>
      </c>
      <c r="T598" t="str">
        <f t="shared" si="262"/>
        <v>0.217329518904371-0.0216122361517049i</v>
      </c>
      <c r="U598" t="e">
        <f t="shared" si="263"/>
        <v>#DIV/0!</v>
      </c>
      <c r="V598" t="str">
        <f t="shared" si="264"/>
        <v>0.0000833333333333333-0.00571677238117439i</v>
      </c>
      <c r="W598" t="e">
        <f t="shared" si="265"/>
        <v>#DIV/0!</v>
      </c>
      <c r="X598" t="e">
        <f t="shared" si="266"/>
        <v>#DIV/0!</v>
      </c>
      <c r="Y598" t="str">
        <f t="shared" si="267"/>
        <v>0.00096+0.19824706281213i</v>
      </c>
      <c r="Z598" t="e">
        <f t="shared" si="268"/>
        <v>#DIV/0!</v>
      </c>
      <c r="AA598" t="e">
        <f t="shared" si="269"/>
        <v>#DIV/0!</v>
      </c>
      <c r="AB598" t="str">
        <f t="shared" si="270"/>
        <v>0.124015852063978-0.012332700568582i</v>
      </c>
      <c r="AC598" t="str">
        <f t="shared" si="271"/>
        <v>1.65029750526586-0.18792018854931i</v>
      </c>
      <c r="AD598" t="str">
        <f t="shared" si="272"/>
        <v>0.0750257089354246+0.00107019782492134i</v>
      </c>
      <c r="AE598" t="e">
        <f t="shared" si="273"/>
        <v>#DIV/0!</v>
      </c>
      <c r="AF598" t="str">
        <f t="shared" si="274"/>
        <v>-3.59416316714159-3.59924713676123i</v>
      </c>
      <c r="AG598" t="e">
        <f t="shared" si="275"/>
        <v>#DIV/0!</v>
      </c>
      <c r="AH598" t="e">
        <f t="shared" si="276"/>
        <v>#DIV/0!</v>
      </c>
      <c r="AI598" t="e">
        <f t="shared" si="277"/>
        <v>#DIV/0!</v>
      </c>
      <c r="AJ598" t="e">
        <f t="shared" si="278"/>
        <v>#DIV/0!</v>
      </c>
      <c r="AK598"/>
      <c r="AL598"/>
      <c r="AM598"/>
      <c r="AN598"/>
    </row>
    <row r="599" spans="1:40" x14ac:dyDescent="0.3">
      <c r="A599"/>
      <c r="B599">
        <f t="shared" si="279"/>
        <v>46500</v>
      </c>
      <c r="C599" s="186" t="str">
        <f t="shared" si="247"/>
        <v>-0.0100426467346042+0.0205943498984709i</v>
      </c>
      <c r="D599" s="158" t="str">
        <f t="shared" si="248"/>
        <v>-2.40711421397839-0.976437016562477i</v>
      </c>
      <c r="E599" t="str">
        <f t="shared" si="249"/>
        <v>16598.9173057304-12948.6306743426i</v>
      </c>
      <c r="F599" t="str">
        <f t="shared" si="250"/>
        <v>0.303928772479968+0.147955699884881i</v>
      </c>
      <c r="G599" t="str">
        <f t="shared" si="245"/>
        <v>0.303928772479968+0.147955699884881i</v>
      </c>
      <c r="H599" t="str">
        <f t="shared" si="251"/>
        <v>1.1909372864513+2.62948273275047i</v>
      </c>
      <c r="I599" t="str">
        <f t="shared" si="252"/>
        <v>182.605072989907i</v>
      </c>
      <c r="J599" t="str">
        <f t="shared" si="246"/>
        <v>-7.25879366899087+38.9384135962509i</v>
      </c>
      <c r="K599" t="str">
        <f t="shared" si="253"/>
        <v>4.5320903487491-0.844860015919141i</v>
      </c>
      <c r="L599" t="str">
        <f t="shared" si="254"/>
        <v>0.808500223288542-0.141695359896373i</v>
      </c>
      <c r="M599" t="str">
        <f t="shared" si="255"/>
        <v>5.34059057203764-0.986555375815514i</v>
      </c>
      <c r="N599" t="str">
        <f t="shared" si="256"/>
        <v>-0.594437991520892i</v>
      </c>
      <c r="O599" t="str">
        <f t="shared" si="257"/>
        <v>0.82846337870884-0.560043239525605i</v>
      </c>
      <c r="P599" t="str">
        <f t="shared" si="258"/>
        <v>0.17153662129116+0.560043239525605i</v>
      </c>
      <c r="Q599" t="str">
        <f t="shared" si="259"/>
        <v>-0.17153662129116+0.0343947519952871i</v>
      </c>
      <c r="R599" t="str">
        <f t="shared" si="260"/>
        <v>-0.332015379281362-3.33143338054111i</v>
      </c>
      <c r="S599" t="str">
        <f t="shared" si="261"/>
        <v>0.0652332500983147i</v>
      </c>
      <c r="T599" t="str">
        <f t="shared" si="262"/>
        <v>0.217320226898712-0.0216584422731479i</v>
      </c>
      <c r="U599" t="e">
        <f t="shared" si="263"/>
        <v>#DIV/0!</v>
      </c>
      <c r="V599" t="str">
        <f t="shared" si="264"/>
        <v>0.0000833333333333333-0.00570447824702135i</v>
      </c>
      <c r="W599" t="e">
        <f t="shared" si="265"/>
        <v>#DIV/0!</v>
      </c>
      <c r="X599" t="e">
        <f t="shared" si="266"/>
        <v>#DIV/0!</v>
      </c>
      <c r="Y599" t="str">
        <f t="shared" si="267"/>
        <v>0.00096+0.198674319413019i</v>
      </c>
      <c r="Z599" t="e">
        <f t="shared" si="268"/>
        <v>#DIV/0!</v>
      </c>
      <c r="AA599" t="e">
        <f t="shared" si="269"/>
        <v>#DIV/0!</v>
      </c>
      <c r="AB599" t="str">
        <f t="shared" si="270"/>
        <v>0.124010549719386-0.0123590674033784i</v>
      </c>
      <c r="AC599" t="str">
        <f t="shared" si="271"/>
        <v>1.65009666827769-0.188347993337158i</v>
      </c>
      <c r="AD599" t="str">
        <f t="shared" si="272"/>
        <v>0.0750308712104737+0.00107438955640307i</v>
      </c>
      <c r="AE599" t="e">
        <f t="shared" si="273"/>
        <v>#DIV/0!</v>
      </c>
      <c r="AF599" t="str">
        <f t="shared" si="274"/>
        <v>-3.59805150042969-3.60591974931295i</v>
      </c>
      <c r="AG599" t="e">
        <f t="shared" si="275"/>
        <v>#DIV/0!</v>
      </c>
      <c r="AH599" t="e">
        <f t="shared" si="276"/>
        <v>#DIV/0!</v>
      </c>
      <c r="AI599" t="e">
        <f t="shared" si="277"/>
        <v>#DIV/0!</v>
      </c>
      <c r="AJ599" t="e">
        <f t="shared" si="278"/>
        <v>#DIV/0!</v>
      </c>
      <c r="AK599"/>
      <c r="AL599"/>
      <c r="AM599"/>
      <c r="AN599"/>
    </row>
    <row r="600" spans="1:40" x14ac:dyDescent="0.3">
      <c r="A600"/>
      <c r="B600">
        <f t="shared" si="279"/>
        <v>46600</v>
      </c>
      <c r="C600" s="186" t="str">
        <f t="shared" si="247"/>
        <v>-0.0100407270647367+0.0205589185600673i</v>
      </c>
      <c r="D600" s="158" t="str">
        <f t="shared" si="248"/>
        <v>-2.40809258451044-0.978936526768463i</v>
      </c>
      <c r="E600" t="str">
        <f t="shared" si="249"/>
        <v>16571.922926475-12955.3738910097i</v>
      </c>
      <c r="F600" t="str">
        <f t="shared" si="250"/>
        <v>0.304058305697494+0.148246291616823i</v>
      </c>
      <c r="G600" t="str">
        <f t="shared" si="245"/>
        <v>0.304058305697494+0.148246291616823i</v>
      </c>
      <c r="H600" t="str">
        <f t="shared" si="251"/>
        <v>1.19384988825881+2.63364873438126i</v>
      </c>
      <c r="I600" t="str">
        <f t="shared" si="252"/>
        <v>182.997772071605i</v>
      </c>
      <c r="J600" t="str">
        <f t="shared" si="246"/>
        <v>-7.29435355755986+39.0221521201138i</v>
      </c>
      <c r="K600" t="str">
        <f t="shared" si="253"/>
        <v>4.53125452201088-0.847020749678295i</v>
      </c>
      <c r="L600" t="str">
        <f t="shared" si="254"/>
        <v>0.808396498977628-0.141981863590873i</v>
      </c>
      <c r="M600" t="str">
        <f t="shared" si="255"/>
        <v>5.33965102098851-0.989002613269168i</v>
      </c>
      <c r="N600" t="str">
        <f t="shared" si="256"/>
        <v>-0.59571635279298i</v>
      </c>
      <c r="O600" t="str">
        <f t="shared" si="257"/>
        <v>0.827746764375275-0.56110185712245i</v>
      </c>
      <c r="P600" t="str">
        <f t="shared" si="258"/>
        <v>0.172253235624725+0.56110185712245i</v>
      </c>
      <c r="Q600" t="str">
        <f t="shared" si="259"/>
        <v>-0.172253235624725+0.03461449567053i</v>
      </c>
      <c r="R600" t="str">
        <f t="shared" si="260"/>
        <v>-0.332009664449529-3.32414193636734i</v>
      </c>
      <c r="S600" t="str">
        <f t="shared" si="261"/>
        <v>0.0653735366576658i</v>
      </c>
      <c r="T600" t="str">
        <f t="shared" si="262"/>
        <v>0.217310914732395-0.0217046459695906i</v>
      </c>
      <c r="U600" t="e">
        <f t="shared" si="263"/>
        <v>#DIV/0!</v>
      </c>
      <c r="V600" t="str">
        <f t="shared" si="264"/>
        <v>0.0000833333333333333-0.00569223687739254i</v>
      </c>
      <c r="W600" t="e">
        <f t="shared" si="265"/>
        <v>#DIV/0!</v>
      </c>
      <c r="X600" t="e">
        <f t="shared" si="266"/>
        <v>#DIV/0!</v>
      </c>
      <c r="Y600" t="str">
        <f t="shared" si="267"/>
        <v>0.00096+0.199101576013907i</v>
      </c>
      <c r="Z600" t="e">
        <f t="shared" si="268"/>
        <v>#DIV/0!</v>
      </c>
      <c r="AA600" t="e">
        <f t="shared" si="269"/>
        <v>#DIV/0!</v>
      </c>
      <c r="AB600" t="str">
        <f t="shared" si="270"/>
        <v>0.124005235870415-0.0123854328543844i</v>
      </c>
      <c r="AC600" t="str">
        <f t="shared" si="271"/>
        <v>1.64989545886393-0.188775391521198i</v>
      </c>
      <c r="AD600" t="str">
        <f t="shared" si="272"/>
        <v>0.0750360442274817+0.00107856880464761i</v>
      </c>
      <c r="AE600" t="e">
        <f t="shared" si="273"/>
        <v>#DIV/0!</v>
      </c>
      <c r="AF600" t="str">
        <f t="shared" si="274"/>
        <v>-3.60194247276925-3.61258526114972i</v>
      </c>
      <c r="AG600" t="e">
        <f t="shared" si="275"/>
        <v>#DIV/0!</v>
      </c>
      <c r="AH600" t="e">
        <f t="shared" si="276"/>
        <v>#DIV/0!</v>
      </c>
      <c r="AI600" t="e">
        <f t="shared" si="277"/>
        <v>#DIV/0!</v>
      </c>
      <c r="AJ600" t="e">
        <f t="shared" si="278"/>
        <v>#DIV/0!</v>
      </c>
      <c r="AK600"/>
      <c r="AL600"/>
      <c r="AM600"/>
      <c r="AN600"/>
    </row>
    <row r="601" spans="1:40" x14ac:dyDescent="0.3">
      <c r="A601"/>
      <c r="B601">
        <f t="shared" si="279"/>
        <v>46700</v>
      </c>
      <c r="C601" s="186" t="str">
        <f t="shared" si="247"/>
        <v>-0.0100388044227844+0.0205236544810359i</v>
      </c>
      <c r="D601" s="158" t="str">
        <f t="shared" si="248"/>
        <v>-2.40907269490169-0.981433470466327i</v>
      </c>
      <c r="E601" t="str">
        <f t="shared" si="249"/>
        <v>16544.9584974365-12962.0499998904i</v>
      </c>
      <c r="F601" t="str">
        <f t="shared" si="250"/>
        <v>0.304188068825262+0.148536715846209i</v>
      </c>
      <c r="G601" t="str">
        <f t="shared" si="245"/>
        <v>0.304188068825262+0.148536715846209i</v>
      </c>
      <c r="H601" t="str">
        <f t="shared" si="251"/>
        <v>1.19676338451849+2.63781021953483i</v>
      </c>
      <c r="I601" t="str">
        <f t="shared" si="252"/>
        <v>183.390471153304i</v>
      </c>
      <c r="J601" t="str">
        <f t="shared" si="246"/>
        <v>-7.32998983686691+39.1058906439767i</v>
      </c>
      <c r="K601" t="str">
        <f t="shared" si="253"/>
        <v>4.53041710295637-0.849179261093063i</v>
      </c>
      <c r="L601" t="str">
        <f t="shared" si="254"/>
        <v>0.808292578539713-0.142268254578158i</v>
      </c>
      <c r="M601" t="str">
        <f t="shared" si="255"/>
        <v>5.33870968149608-0.991447515671221i</v>
      </c>
      <c r="N601" t="str">
        <f t="shared" si="256"/>
        <v>-0.596994714065068i</v>
      </c>
      <c r="O601" t="str">
        <f t="shared" si="257"/>
        <v>0.82702879733189-0.562159557762534i</v>
      </c>
      <c r="P601" t="str">
        <f t="shared" si="258"/>
        <v>0.17297120266811+0.562159557762534i</v>
      </c>
      <c r="Q601" t="str">
        <f t="shared" si="259"/>
        <v>-0.17297120266811+0.034835156302534i</v>
      </c>
      <c r="R601" t="str">
        <f t="shared" si="260"/>
        <v>-0.332003936993937-3.31688141118851i</v>
      </c>
      <c r="S601" t="str">
        <f t="shared" si="261"/>
        <v>0.0655138232170171i</v>
      </c>
      <c r="T601" t="str">
        <f t="shared" si="262"/>
        <v>0.217301582404414-0.0217508472355745i</v>
      </c>
      <c r="U601" t="e">
        <f t="shared" si="263"/>
        <v>#DIV/0!</v>
      </c>
      <c r="V601" t="str">
        <f t="shared" si="264"/>
        <v>0.0000833333333333333-0.0056800479333296i</v>
      </c>
      <c r="W601" t="e">
        <f t="shared" si="265"/>
        <v>#DIV/0!</v>
      </c>
      <c r="X601" t="e">
        <f t="shared" si="266"/>
        <v>#DIV/0!</v>
      </c>
      <c r="Y601" t="str">
        <f t="shared" si="267"/>
        <v>0.00096+0.199528832614795i</v>
      </c>
      <c r="Z601" t="e">
        <f t="shared" si="268"/>
        <v>#DIV/0!</v>
      </c>
      <c r="AA601" t="e">
        <f t="shared" si="269"/>
        <v>#DIV/0!</v>
      </c>
      <c r="AB601" t="str">
        <f t="shared" si="270"/>
        <v>0.123999910516491-0.0124117969184854i</v>
      </c>
      <c r="AC601" t="str">
        <f t="shared" si="271"/>
        <v>1.64969387755919-0.18920238359851i</v>
      </c>
      <c r="AD601" t="str">
        <f t="shared" si="272"/>
        <v>0.0750412279786956+0.00108273559570079i</v>
      </c>
      <c r="AE601" t="e">
        <f t="shared" si="273"/>
        <v>#DIV/0!</v>
      </c>
      <c r="AF601" t="str">
        <f t="shared" si="274"/>
        <v>-3.60583607942018-3.61924369000116i</v>
      </c>
      <c r="AG601" t="e">
        <f t="shared" si="275"/>
        <v>#DIV/0!</v>
      </c>
      <c r="AH601" t="e">
        <f t="shared" si="276"/>
        <v>#DIV/0!</v>
      </c>
      <c r="AI601" t="e">
        <f t="shared" si="277"/>
        <v>#DIV/0!</v>
      </c>
      <c r="AJ601" t="e">
        <f t="shared" si="278"/>
        <v>#DIV/0!</v>
      </c>
      <c r="AK601"/>
      <c r="AL601"/>
      <c r="AM601"/>
      <c r="AN601"/>
    </row>
    <row r="602" spans="1:40" x14ac:dyDescent="0.3">
      <c r="A602"/>
      <c r="B602">
        <f t="shared" si="279"/>
        <v>46800</v>
      </c>
      <c r="C602" s="186" t="str">
        <f t="shared" si="247"/>
        <v>-0.0100368788099316+0.0204885565700633i</v>
      </c>
      <c r="D602" s="158" t="str">
        <f t="shared" si="248"/>
        <v>-2.41005454298273-0.983927854071658i</v>
      </c>
      <c r="E602" t="str">
        <f t="shared" si="249"/>
        <v>16518.0241543457-12968.6592582843i</v>
      </c>
      <c r="F602" t="str">
        <f t="shared" si="250"/>
        <v>0.304318061579119+0.14882697231854i</v>
      </c>
      <c r="G602" t="str">
        <f t="shared" si="245"/>
        <v>0.304318061579119+0.14882697231854i</v>
      </c>
      <c r="H602" t="str">
        <f t="shared" si="251"/>
        <v>1.19967777270926+2.64196719939227i</v>
      </c>
      <c r="I602" t="str">
        <f t="shared" si="252"/>
        <v>183.783170235003i</v>
      </c>
      <c r="J602" t="str">
        <f t="shared" si="246"/>
        <v>-7.36570250691204+39.1896291678397i</v>
      </c>
      <c r="K602" t="str">
        <f t="shared" si="253"/>
        <v>4.52957809419972-0.851335555659708i</v>
      </c>
      <c r="L602" t="str">
        <f t="shared" si="254"/>
        <v>0.808188462136325-0.142554532664962i</v>
      </c>
      <c r="M602" t="str">
        <f t="shared" si="255"/>
        <v>5.33776655633605-0.99389008832467i</v>
      </c>
      <c r="N602" t="str">
        <f t="shared" si="256"/>
        <v>-0.598273075337156i</v>
      </c>
      <c r="O602" t="str">
        <f t="shared" si="257"/>
        <v>0.82630947875199-0.563216339717354i</v>
      </c>
      <c r="P602" t="str">
        <f t="shared" si="258"/>
        <v>0.17369052124801+0.563216339717354i</v>
      </c>
      <c r="Q602" t="str">
        <f t="shared" si="259"/>
        <v>-0.17369052124801+0.035056735619802i</v>
      </c>
      <c r="R602" t="str">
        <f t="shared" si="260"/>
        <v>-0.331998196912327-3.30965160679053i</v>
      </c>
      <c r="S602" t="str">
        <f t="shared" si="261"/>
        <v>0.0656541097763684i</v>
      </c>
      <c r="T602" t="str">
        <f t="shared" si="262"/>
        <v>0.21729222991376-0.0217970460656383i</v>
      </c>
      <c r="U602" t="e">
        <f t="shared" si="263"/>
        <v>#DIV/0!</v>
      </c>
      <c r="V602" t="str">
        <f t="shared" si="264"/>
        <v>0.0000833333333333333-0.00566791107877119i</v>
      </c>
      <c r="W602" t="e">
        <f t="shared" si="265"/>
        <v>#DIV/0!</v>
      </c>
      <c r="X602" t="e">
        <f t="shared" si="266"/>
        <v>#DIV/0!</v>
      </c>
      <c r="Y602" t="str">
        <f t="shared" si="267"/>
        <v>0.00096+0.199956089215683i</v>
      </c>
      <c r="Z602" t="e">
        <f t="shared" si="268"/>
        <v>#DIV/0!</v>
      </c>
      <c r="AA602" t="e">
        <f t="shared" si="269"/>
        <v>#DIV/0!</v>
      </c>
      <c r="AB602" t="str">
        <f t="shared" si="270"/>
        <v>0.123994573657038-0.0124381595925649i</v>
      </c>
      <c r="AC602" t="str">
        <f t="shared" si="271"/>
        <v>1.64949192489763-0.189628970059337i</v>
      </c>
      <c r="AD602" t="str">
        <f t="shared" si="272"/>
        <v>0.075046422456378+0.00108688995527348i</v>
      </c>
      <c r="AE602" t="e">
        <f t="shared" si="273"/>
        <v>#DIV/0!</v>
      </c>
      <c r="AF602" t="str">
        <f t="shared" si="274"/>
        <v>-3.60973231569199-3.62589505346393i</v>
      </c>
      <c r="AG602" t="e">
        <f t="shared" si="275"/>
        <v>#DIV/0!</v>
      </c>
      <c r="AH602" t="e">
        <f t="shared" si="276"/>
        <v>#DIV/0!</v>
      </c>
      <c r="AI602" t="e">
        <f t="shared" si="277"/>
        <v>#DIV/0!</v>
      </c>
      <c r="AJ602" t="e">
        <f t="shared" si="278"/>
        <v>#DIV/0!</v>
      </c>
      <c r="AK602"/>
      <c r="AL602"/>
      <c r="AM602"/>
      <c r="AN602"/>
    </row>
    <row r="603" spans="1:40" x14ac:dyDescent="0.3">
      <c r="A603"/>
      <c r="B603">
        <f t="shared" si="279"/>
        <v>46900</v>
      </c>
      <c r="C603" s="186" t="str">
        <f t="shared" si="247"/>
        <v>-0.0100349502273981+0.0204536237451215i</v>
      </c>
      <c r="D603" s="158" t="str">
        <f t="shared" si="248"/>
        <v>-2.41103812658185-0.986419683933367i</v>
      </c>
      <c r="E603" t="str">
        <f t="shared" si="249"/>
        <v>16491.1200314242-12975.2019232144i</v>
      </c>
      <c r="F603" t="str">
        <f t="shared" si="250"/>
        <v>0.304448283674582+0.149117060779909i</v>
      </c>
      <c r="G603" t="str">
        <f t="shared" si="245"/>
        <v>0.304448283674582+0.149117060779909i</v>
      </c>
      <c r="H603" t="str">
        <f t="shared" si="251"/>
        <v>1.2025930503612+2.64611968506922i</v>
      </c>
      <c r="I603" t="str">
        <f t="shared" si="252"/>
        <v>184.175869316702i</v>
      </c>
      <c r="J603" t="str">
        <f t="shared" si="246"/>
        <v>-7.40149156769522+39.2733676917025i</v>
      </c>
      <c r="K603" t="str">
        <f t="shared" si="253"/>
        <v>4.52873749834945-0.853489638817514i</v>
      </c>
      <c r="L603" t="str">
        <f t="shared" si="254"/>
        <v>0.808084149929231-0.142840697658303i</v>
      </c>
      <c r="M603" t="str">
        <f t="shared" si="255"/>
        <v>5.33682164827868-0.996330336475817i</v>
      </c>
      <c r="N603" t="str">
        <f t="shared" si="256"/>
        <v>-0.599551436609244i</v>
      </c>
      <c r="O603" t="str">
        <f t="shared" si="257"/>
        <v>0.825588809811092-0.56427220125991i</v>
      </c>
      <c r="P603" t="str">
        <f t="shared" si="258"/>
        <v>0.174411190188908+0.56427220125991i</v>
      </c>
      <c r="Q603" t="str">
        <f t="shared" si="259"/>
        <v>-0.174411190188908+0.0352792353493341i</v>
      </c>
      <c r="R603" t="str">
        <f t="shared" si="260"/>
        <v>-0.331992444202439-3.30245232664985i</v>
      </c>
      <c r="S603" t="str">
        <f t="shared" si="261"/>
        <v>0.0657943963357195i</v>
      </c>
      <c r="T603" t="str">
        <f t="shared" si="262"/>
        <v>0.217282857259419-0.0218432424543195i</v>
      </c>
      <c r="U603" t="e">
        <f t="shared" si="263"/>
        <v>#DIV/0!</v>
      </c>
      <c r="V603" t="str">
        <f t="shared" si="264"/>
        <v>0.0000833333333333333-0.00565582598052221i</v>
      </c>
      <c r="W603" t="e">
        <f t="shared" si="265"/>
        <v>#DIV/0!</v>
      </c>
      <c r="X603" t="e">
        <f t="shared" si="266"/>
        <v>#DIV/0!</v>
      </c>
      <c r="Y603" t="str">
        <f t="shared" si="267"/>
        <v>0.00096+0.200383345816571i</v>
      </c>
      <c r="Z603" t="e">
        <f t="shared" si="268"/>
        <v>#DIV/0!</v>
      </c>
      <c r="AA603" t="e">
        <f t="shared" si="269"/>
        <v>#DIV/0!</v>
      </c>
      <c r="AB603" t="str">
        <f t="shared" si="270"/>
        <v>0.123989225291478-0.0124645208735057i</v>
      </c>
      <c r="AC603" t="str">
        <f t="shared" si="271"/>
        <v>1.64928960141295-0.190055151387181i</v>
      </c>
      <c r="AD603" t="str">
        <f t="shared" si="272"/>
        <v>0.0750516276528082+0.00109103190874515i</v>
      </c>
      <c r="AE603" t="e">
        <f t="shared" si="273"/>
        <v>#DIV/0!</v>
      </c>
      <c r="AF603" t="str">
        <f t="shared" si="274"/>
        <v>-3.61363117694305-3.63253936900259i</v>
      </c>
      <c r="AG603" t="e">
        <f t="shared" si="275"/>
        <v>#DIV/0!</v>
      </c>
      <c r="AH603" t="e">
        <f t="shared" si="276"/>
        <v>#DIV/0!</v>
      </c>
      <c r="AI603" t="e">
        <f t="shared" si="277"/>
        <v>#DIV/0!</v>
      </c>
      <c r="AJ603" t="e">
        <f t="shared" si="278"/>
        <v>#DIV/0!</v>
      </c>
      <c r="AK603"/>
      <c r="AL603"/>
      <c r="AM603"/>
      <c r="AN603"/>
    </row>
    <row r="604" spans="1:40" x14ac:dyDescent="0.3">
      <c r="A604"/>
      <c r="B604">
        <f t="shared" si="279"/>
        <v>47000</v>
      </c>
      <c r="C604" s="186" t="str">
        <f t="shared" si="247"/>
        <v>-0.0100330186764395+0.0204188549333683i</v>
      </c>
      <c r="D604" s="158" t="str">
        <f t="shared" si="248"/>
        <v>-2.41202344352504-0.988908966334543i</v>
      </c>
      <c r="E604" t="str">
        <f t="shared" si="249"/>
        <v>16464.2462613923-12981.6782514205i</v>
      </c>
      <c r="F604" t="str">
        <f t="shared" si="250"/>
        <v>0.304578734826826+0.149406980977004i</v>
      </c>
      <c r="G604" t="str">
        <f t="shared" si="245"/>
        <v>0.304578734826826+0.149406980977004i</v>
      </c>
      <c r="H604" t="str">
        <f t="shared" si="251"/>
        <v>1.20550921505494+2.65026768761618i</v>
      </c>
      <c r="I604" t="str">
        <f t="shared" si="252"/>
        <v>184.5685683984i</v>
      </c>
      <c r="J604" t="str">
        <f t="shared" si="246"/>
        <v>-7.43735701921647+39.3571062155655i</v>
      </c>
      <c r="K604" t="str">
        <f t="shared" si="253"/>
        <v>4.52789531800846-0.85564151594939i</v>
      </c>
      <c r="L604" t="str">
        <f t="shared" si="254"/>
        <v>0.80797964208044-0.143126749365485i</v>
      </c>
      <c r="M604" t="str">
        <f t="shared" si="255"/>
        <v>5.3358749600889-0.998768265314875i</v>
      </c>
      <c r="N604" t="str">
        <f t="shared" si="256"/>
        <v>-0.600829797881332i</v>
      </c>
      <c r="O604" t="str">
        <f t="shared" si="257"/>
        <v>0.824866791686919-0.565327140664703i</v>
      </c>
      <c r="P604" t="str">
        <f t="shared" si="258"/>
        <v>0.175133208313081+0.565327140664703i</v>
      </c>
      <c r="Q604" t="str">
        <f t="shared" si="259"/>
        <v>-0.175133208313081+0.0355026572166289i</v>
      </c>
      <c r="R604" t="str">
        <f t="shared" si="260"/>
        <v>-0.331986678861965-3.29528337591541i</v>
      </c>
      <c r="S604" t="str">
        <f t="shared" si="261"/>
        <v>0.0659346828950708i</v>
      </c>
      <c r="T604" t="str">
        <f t="shared" si="262"/>
        <v>0.217273464440381-0.0218894363961514i</v>
      </c>
      <c r="U604" t="e">
        <f t="shared" si="263"/>
        <v>#DIV/0!</v>
      </c>
      <c r="V604" t="str">
        <f t="shared" si="264"/>
        <v>0.0000833333333333333-0.00564379230822325i</v>
      </c>
      <c r="W604" t="e">
        <f t="shared" si="265"/>
        <v>#DIV/0!</v>
      </c>
      <c r="X604" t="e">
        <f t="shared" si="266"/>
        <v>#DIV/0!</v>
      </c>
      <c r="Y604" t="str">
        <f t="shared" si="267"/>
        <v>0.00096+0.20081060241746i</v>
      </c>
      <c r="Z604" t="e">
        <f t="shared" si="268"/>
        <v>#DIV/0!</v>
      </c>
      <c r="AA604" t="e">
        <f t="shared" si="269"/>
        <v>#DIV/0!</v>
      </c>
      <c r="AB604" t="str">
        <f t="shared" si="270"/>
        <v>0.123983865419233-0.0124908807581885i</v>
      </c>
      <c r="AC604" t="str">
        <f t="shared" si="271"/>
        <v>1.64908690763841-0.190480928058875i</v>
      </c>
      <c r="AD604" t="str">
        <f t="shared" si="272"/>
        <v>0.0750568435602823+0.00109516148116789i</v>
      </c>
      <c r="AE604" t="e">
        <f t="shared" si="273"/>
        <v>#DIV/0!</v>
      </c>
      <c r="AF604" t="str">
        <f t="shared" si="274"/>
        <v>-3.61753265857998-3.63917665395072i</v>
      </c>
      <c r="AG604" t="e">
        <f t="shared" si="275"/>
        <v>#DIV/0!</v>
      </c>
      <c r="AH604" t="e">
        <f t="shared" si="276"/>
        <v>#DIV/0!</v>
      </c>
      <c r="AI604" t="e">
        <f t="shared" si="277"/>
        <v>#DIV/0!</v>
      </c>
      <c r="AJ604" t="e">
        <f t="shared" si="278"/>
        <v>#DIV/0!</v>
      </c>
      <c r="AK604"/>
      <c r="AL604"/>
      <c r="AM604"/>
      <c r="AN604"/>
    </row>
    <row r="605" spans="1:40" x14ac:dyDescent="0.3">
      <c r="A605"/>
      <c r="B605">
        <f t="shared" si="279"/>
        <v>47100</v>
      </c>
      <c r="C605" s="186" t="str">
        <f t="shared" si="247"/>
        <v>-0.0100310841583461+0.02038424907105i</v>
      </c>
      <c r="D605" s="158" t="str">
        <f t="shared" si="248"/>
        <v>-2.41301049163595-0.991395707493066i</v>
      </c>
      <c r="E605" t="str">
        <f t="shared" si="249"/>
        <v>16437.4029754764-12988.0884993528i</v>
      </c>
      <c r="F605" t="str">
        <f t="shared" si="250"/>
        <v>0.304709414750691+0.149696732657102i</v>
      </c>
      <c r="G605" t="str">
        <f t="shared" si="245"/>
        <v>0.304709414750691+0.149696732657102i</v>
      </c>
      <c r="H605" t="str">
        <f t="shared" si="251"/>
        <v>1.2084262644209+2.65441121801838i</v>
      </c>
      <c r="I605" t="str">
        <f t="shared" si="252"/>
        <v>184.961267480099i</v>
      </c>
      <c r="J605" t="str">
        <f t="shared" si="246"/>
        <v>-7.47329886147579+39.4408447394283i</v>
      </c>
      <c r="K605" t="str">
        <f t="shared" si="253"/>
        <v>4.52705155577432-0.857791192382581i</v>
      </c>
      <c r="L605" t="str">
        <f t="shared" si="254"/>
        <v>0.807874938752199-0.143412687594101i</v>
      </c>
      <c r="M605" t="str">
        <f t="shared" si="255"/>
        <v>5.33492649452652-1.00120387997668i</v>
      </c>
      <c r="N605" t="str">
        <f t="shared" si="256"/>
        <v>-0.60210815915342i</v>
      </c>
      <c r="O605" t="str">
        <f t="shared" si="257"/>
        <v>0.824143425559397-0.566381156207746i</v>
      </c>
      <c r="P605" t="str">
        <f t="shared" si="258"/>
        <v>0.175856574440603+0.566381156207746i</v>
      </c>
      <c r="Q605" t="str">
        <f t="shared" si="259"/>
        <v>-0.175856574440603+0.035727002945674i</v>
      </c>
      <c r="R605" t="str">
        <f t="shared" si="260"/>
        <v>-0.331980900888678-3.2881445613909i</v>
      </c>
      <c r="S605" t="str">
        <f t="shared" si="261"/>
        <v>0.0660749694544219i</v>
      </c>
      <c r="T605" t="str">
        <f t="shared" si="262"/>
        <v>0.217264051455627-0.0219356278856709i</v>
      </c>
      <c r="U605" t="e">
        <f t="shared" si="263"/>
        <v>#DIV/0!</v>
      </c>
      <c r="V605" t="str">
        <f t="shared" si="264"/>
        <v>0.0000833333333333333-0.00563180973432043i</v>
      </c>
      <c r="W605" t="e">
        <f t="shared" si="265"/>
        <v>#DIV/0!</v>
      </c>
      <c r="X605" t="e">
        <f t="shared" si="266"/>
        <v>#DIV/0!</v>
      </c>
      <c r="Y605" t="str">
        <f t="shared" si="267"/>
        <v>0.00096+0.201237859018348i</v>
      </c>
      <c r="Z605" t="e">
        <f t="shared" si="268"/>
        <v>#DIV/0!</v>
      </c>
      <c r="AA605" t="e">
        <f t="shared" si="269"/>
        <v>#DIV/0!</v>
      </c>
      <c r="AB605" t="str">
        <f t="shared" si="270"/>
        <v>0.123978494039723-0.0125172392434957i</v>
      </c>
      <c r="AC605" t="str">
        <f t="shared" si="271"/>
        <v>1.64888384410683-0.190906300544689i</v>
      </c>
      <c r="AD605" t="str">
        <f t="shared" si="272"/>
        <v>0.075062070171112+0.00109927869726869i</v>
      </c>
      <c r="AE605" t="e">
        <f t="shared" si="273"/>
        <v>#DIV/0!</v>
      </c>
      <c r="AF605" t="str">
        <f t="shared" si="274"/>
        <v>-3.62143675605685-3.64580692551145i</v>
      </c>
      <c r="AG605" t="e">
        <f t="shared" si="275"/>
        <v>#DIV/0!</v>
      </c>
      <c r="AH605" t="e">
        <f t="shared" si="276"/>
        <v>#DIV/0!</v>
      </c>
      <c r="AI605" t="e">
        <f t="shared" si="277"/>
        <v>#DIV/0!</v>
      </c>
      <c r="AJ605" t="e">
        <f t="shared" si="278"/>
        <v>#DIV/0!</v>
      </c>
      <c r="AK605"/>
      <c r="AL605"/>
      <c r="AM605"/>
      <c r="AN605"/>
    </row>
    <row r="606" spans="1:40" x14ac:dyDescent="0.3">
      <c r="A606"/>
      <c r="B606">
        <f t="shared" si="279"/>
        <v>47200</v>
      </c>
      <c r="C606" s="186" t="str">
        <f t="shared" si="247"/>
        <v>-0.0100291466744434+0.0203498051034061i</v>
      </c>
      <c r="D606" s="158" t="str">
        <f t="shared" si="248"/>
        <v>-2.41399926873599-0.993879913562486i</v>
      </c>
      <c r="E606" t="str">
        <f t="shared" si="249"/>
        <v>16410.5903034165-12994.4329231649i</v>
      </c>
      <c r="F606" t="str">
        <f t="shared" si="250"/>
        <v>0.304840323160686+0.149986315568078i</v>
      </c>
      <c r="G606" t="str">
        <f t="shared" si="245"/>
        <v>0.304840323160686+0.149986315568078i</v>
      </c>
      <c r="H606" t="str">
        <f t="shared" si="251"/>
        <v>1.21134419613874+2.65855028719622i</v>
      </c>
      <c r="I606" t="str">
        <f t="shared" si="252"/>
        <v>185.353966561798i</v>
      </c>
      <c r="J606" t="str">
        <f t="shared" si="246"/>
        <v>-7.50931709447317+39.5245832632913i</v>
      </c>
      <c r="K606" t="str">
        <f t="shared" si="253"/>
        <v>4.52620621423905-0.859938673389207i</v>
      </c>
      <c r="L606" t="str">
        <f t="shared" si="254"/>
        <v>0.807770040106994-0.143698512152028i</v>
      </c>
      <c r="M606" t="str">
        <f t="shared" si="255"/>
        <v>5.33397625434604-1.00363718554124i</v>
      </c>
      <c r="N606" t="str">
        <f t="shared" si="256"/>
        <v>-0.603386520425508i</v>
      </c>
      <c r="O606" t="str">
        <f t="shared" si="257"/>
        <v>0.823418712610656-0.567434246166557i</v>
      </c>
      <c r="P606" t="str">
        <f t="shared" si="258"/>
        <v>0.176581287389344+0.567434246166557i</v>
      </c>
      <c r="Q606" t="str">
        <f t="shared" si="259"/>
        <v>-0.176581287389344+0.035952274258951i</v>
      </c>
      <c r="R606" t="str">
        <f t="shared" si="260"/>
        <v>-0.331975110280271-3.28103569151723i</v>
      </c>
      <c r="S606" t="str">
        <f t="shared" si="261"/>
        <v>0.0662152560137732i</v>
      </c>
      <c r="T606" t="str">
        <f t="shared" si="262"/>
        <v>0.217254618304141-0.0219818169174087i</v>
      </c>
      <c r="U606" t="e">
        <f t="shared" si="263"/>
        <v>#DIV/0!</v>
      </c>
      <c r="V606" t="str">
        <f t="shared" si="264"/>
        <v>0.0000833333333333333-0.00561987793403585i</v>
      </c>
      <c r="W606" t="e">
        <f t="shared" si="265"/>
        <v>#DIV/0!</v>
      </c>
      <c r="X606" t="e">
        <f t="shared" si="266"/>
        <v>#DIV/0!</v>
      </c>
      <c r="Y606" t="str">
        <f t="shared" si="267"/>
        <v>0.00096+0.201665115619236i</v>
      </c>
      <c r="Z606" t="e">
        <f t="shared" si="268"/>
        <v>#DIV/0!</v>
      </c>
      <c r="AA606" t="e">
        <f t="shared" si="269"/>
        <v>#DIV/0!</v>
      </c>
      <c r="AB606" t="str">
        <f t="shared" si="270"/>
        <v>0.123973111152368-0.0125435963263064i</v>
      </c>
      <c r="AC606" t="str">
        <f t="shared" si="271"/>
        <v>1.64868041135063-0.191331269308375i</v>
      </c>
      <c r="AD606" t="str">
        <f t="shared" si="272"/>
        <v>0.0750673074776246+0.00110338358145429i</v>
      </c>
      <c r="AE606" t="e">
        <f t="shared" si="273"/>
        <v>#DIV/0!</v>
      </c>
      <c r="AF606" t="str">
        <f t="shared" si="274"/>
        <v>-3.62534346487473-3.65243020075871i</v>
      </c>
      <c r="AG606" t="e">
        <f t="shared" si="275"/>
        <v>#DIV/0!</v>
      </c>
      <c r="AH606" t="e">
        <f t="shared" si="276"/>
        <v>#DIV/0!</v>
      </c>
      <c r="AI606" t="e">
        <f t="shared" si="277"/>
        <v>#DIV/0!</v>
      </c>
      <c r="AJ606" t="e">
        <f t="shared" si="278"/>
        <v>#DIV/0!</v>
      </c>
      <c r="AK606"/>
      <c r="AL606"/>
      <c r="AM606"/>
      <c r="AN606"/>
    </row>
    <row r="607" spans="1:40" x14ac:dyDescent="0.3">
      <c r="A607"/>
      <c r="B607">
        <f t="shared" si="279"/>
        <v>47300</v>
      </c>
      <c r="C607" s="186" t="str">
        <f t="shared" si="247"/>
        <v>-0.0100272062260905+0.0203155219845729i</v>
      </c>
      <c r="D607" s="158" t="str">
        <f t="shared" si="248"/>
        <v>-2.41498977264422-0.996361590632659i</v>
      </c>
      <c r="E607" t="str">
        <f t="shared" si="249"/>
        <v>16383.8083734741-13000.7117787081i</v>
      </c>
      <c r="F607" t="str">
        <f t="shared" si="250"/>
        <v>0.304971459770982+0.150275729458398i</v>
      </c>
      <c r="G607" t="str">
        <f t="shared" si="245"/>
        <v>0.304971459770982+0.150275729458398i</v>
      </c>
      <c r="H607" t="str">
        <f t="shared" si="251"/>
        <v>1.21426300793648+2.6626849060051i</v>
      </c>
      <c r="I607" t="str">
        <f t="shared" si="252"/>
        <v>185.746665643497i</v>
      </c>
      <c r="J607" t="str">
        <f t="shared" si="246"/>
        <v>-7.54541171820861+39.6083217871542i</v>
      </c>
      <c r="K607" t="str">
        <f t="shared" si="253"/>
        <v>4.52535929598948-0.862083964186976i</v>
      </c>
      <c r="L607" t="str">
        <f t="shared" si="254"/>
        <v>0.807664946307551-0.143984222847435i</v>
      </c>
      <c r="M607" t="str">
        <f t="shared" si="255"/>
        <v>5.33302424229703-1.00606818703441i</v>
      </c>
      <c r="N607" t="str">
        <f t="shared" si="256"/>
        <v>-0.604664881697596i</v>
      </c>
      <c r="O607" t="str">
        <f t="shared" si="257"/>
        <v>0.822692654025029-0.56848640882017i</v>
      </c>
      <c r="P607" t="str">
        <f t="shared" si="258"/>
        <v>0.177307345974971+0.56848640882017i</v>
      </c>
      <c r="Q607" t="str">
        <f t="shared" si="259"/>
        <v>-0.177307345974971+0.036178472877426i</v>
      </c>
      <c r="R607" t="str">
        <f t="shared" si="260"/>
        <v>-0.331969307034467-3.27395657635526i</v>
      </c>
      <c r="S607" t="str">
        <f t="shared" si="261"/>
        <v>0.0663555425731244i</v>
      </c>
      <c r="T607" t="str">
        <f t="shared" si="262"/>
        <v>0.217245164984902-0.0220280034858962i</v>
      </c>
      <c r="U607" t="e">
        <f t="shared" si="263"/>
        <v>#DIV/0!</v>
      </c>
      <c r="V607" t="str">
        <f t="shared" si="264"/>
        <v>0.0000833333333333333-0.00560799658533809i</v>
      </c>
      <c r="W607" t="e">
        <f t="shared" si="265"/>
        <v>#DIV/0!</v>
      </c>
      <c r="X607" t="e">
        <f t="shared" si="266"/>
        <v>#DIV/0!</v>
      </c>
      <c r="Y607" t="str">
        <f t="shared" si="267"/>
        <v>0.00096+0.202092372220124i</v>
      </c>
      <c r="Z607" t="e">
        <f t="shared" si="268"/>
        <v>#DIV/0!</v>
      </c>
      <c r="AA607" t="e">
        <f t="shared" si="269"/>
        <v>#DIV/0!</v>
      </c>
      <c r="AB607" t="str">
        <f t="shared" si="270"/>
        <v>0.123967716756585-0.0125699520035i</v>
      </c>
      <c r="AC607" t="str">
        <f t="shared" si="271"/>
        <v>1.64847660990181-0.191755834807268i</v>
      </c>
      <c r="AD607" t="str">
        <f t="shared" si="272"/>
        <v>0.0750725554721615+0.00110747615781337i</v>
      </c>
      <c r="AE607" t="e">
        <f t="shared" si="273"/>
        <v>#DIV/0!</v>
      </c>
      <c r="AF607" t="str">
        <f t="shared" si="274"/>
        <v>-3.6292527805807-3.65904649663776i</v>
      </c>
      <c r="AG607" t="e">
        <f t="shared" si="275"/>
        <v>#DIV/0!</v>
      </c>
      <c r="AH607" t="e">
        <f t="shared" si="276"/>
        <v>#DIV/0!</v>
      </c>
      <c r="AI607" t="e">
        <f t="shared" si="277"/>
        <v>#DIV/0!</v>
      </c>
      <c r="AJ607" t="e">
        <f t="shared" si="278"/>
        <v>#DIV/0!</v>
      </c>
      <c r="AK607"/>
      <c r="AL607"/>
      <c r="AM607"/>
      <c r="AN607"/>
    </row>
    <row r="608" spans="1:40" x14ac:dyDescent="0.3">
      <c r="A608"/>
      <c r="B608">
        <f t="shared" si="279"/>
        <v>47400</v>
      </c>
      <c r="C608" s="186" t="str">
        <f t="shared" si="247"/>
        <v>-0.0100252628146808+0.0202813986774909i</v>
      </c>
      <c r="D608" s="158" t="str">
        <f t="shared" si="248"/>
        <v>-2.41598200117748-0.998840744730512i</v>
      </c>
      <c r="E608" t="str">
        <f t="shared" si="249"/>
        <v>16357.0573124394-13006.9253215241i</v>
      </c>
      <c r="F608" t="str">
        <f t="shared" si="250"/>
        <v>0.305102824295425+0.150564974077123i</v>
      </c>
      <c r="G608" t="str">
        <f t="shared" si="245"/>
        <v>0.305102824295425+0.150564974077123i</v>
      </c>
      <c r="H608" t="str">
        <f t="shared" si="251"/>
        <v>1.21718269759007+2.6668150852358i</v>
      </c>
      <c r="I608" t="str">
        <f t="shared" si="252"/>
        <v>186.139364725195i</v>
      </c>
      <c r="J608" t="str">
        <f t="shared" si="246"/>
        <v>-7.58158273268212+39.692060311017i</v>
      </c>
      <c r="K608" t="str">
        <f t="shared" si="253"/>
        <v>4.52451080360716-0.864227069939742i</v>
      </c>
      <c r="L608" t="str">
        <f t="shared" si="254"/>
        <v>0.807559657516832-0.144269819488773i</v>
      </c>
      <c r="M608" t="str">
        <f t="shared" si="255"/>
        <v>5.33207046112399-1.00849688942851i</v>
      </c>
      <c r="N608" t="str">
        <f t="shared" si="256"/>
        <v>-0.605943242969684i</v>
      </c>
      <c r="O608" t="str">
        <f t="shared" si="257"/>
        <v>0.821965250989045-0.569537642449133i</v>
      </c>
      <c r="P608" t="str">
        <f t="shared" si="258"/>
        <v>0.178034749010955+0.569537642449133i</v>
      </c>
      <c r="Q608" t="str">
        <f t="shared" si="259"/>
        <v>-0.178034749010955+0.0364056005205511i</v>
      </c>
      <c r="R608" t="str">
        <f t="shared" si="260"/>
        <v>-0.331963491148983-3.26690702756865i</v>
      </c>
      <c r="S608" t="str">
        <f t="shared" si="261"/>
        <v>0.0664958291324756i</v>
      </c>
      <c r="T608" t="str">
        <f t="shared" si="262"/>
        <v>0.217235691496889-0.0220741875856629i</v>
      </c>
      <c r="U608" t="e">
        <f t="shared" si="263"/>
        <v>#DIV/0!</v>
      </c>
      <c r="V608" t="str">
        <f t="shared" si="264"/>
        <v>0.0000833333333333333-0.00559616536891335i</v>
      </c>
      <c r="W608" t="e">
        <f t="shared" si="265"/>
        <v>#DIV/0!</v>
      </c>
      <c r="X608" t="e">
        <f t="shared" si="266"/>
        <v>#DIV/0!</v>
      </c>
      <c r="Y608" t="str">
        <f t="shared" si="267"/>
        <v>0.00096+0.202519628821012i</v>
      </c>
      <c r="Z608" t="e">
        <f t="shared" si="268"/>
        <v>#DIV/0!</v>
      </c>
      <c r="AA608" t="e">
        <f t="shared" si="269"/>
        <v>#DIV/0!</v>
      </c>
      <c r="AB608" t="str">
        <f t="shared" si="270"/>
        <v>0.123962310851792-0.0125963062719549i</v>
      </c>
      <c r="AC608" t="str">
        <f t="shared" si="271"/>
        <v>1.64827244029195-0.192179997492364i</v>
      </c>
      <c r="AD608" t="str">
        <f t="shared" si="272"/>
        <v>0.0750778141470813+0.00111155645012109i</v>
      </c>
      <c r="AE608" t="e">
        <f t="shared" si="273"/>
        <v>#DIV/0!</v>
      </c>
      <c r="AF608" t="str">
        <f t="shared" si="274"/>
        <v>-3.63316469876755-3.66565582996631i</v>
      </c>
      <c r="AG608" t="e">
        <f t="shared" si="275"/>
        <v>#DIV/0!</v>
      </c>
      <c r="AH608" t="e">
        <f t="shared" si="276"/>
        <v>#DIV/0!</v>
      </c>
      <c r="AI608" t="e">
        <f t="shared" si="277"/>
        <v>#DIV/0!</v>
      </c>
      <c r="AJ608" t="e">
        <f t="shared" si="278"/>
        <v>#DIV/0!</v>
      </c>
      <c r="AK608"/>
      <c r="AL608"/>
      <c r="AM608"/>
      <c r="AN608"/>
    </row>
    <row r="609" spans="1:40" x14ac:dyDescent="0.3">
      <c r="A609"/>
      <c r="B609">
        <f t="shared" si="279"/>
        <v>47500</v>
      </c>
      <c r="C609" s="186" t="str">
        <f t="shared" si="247"/>
        <v>-0.010023316441641+0.020247434153812i</v>
      </c>
      <c r="D609" s="158" t="str">
        <f t="shared" si="248"/>
        <v>-2.4169759521503-1.00131738182075i</v>
      </c>
      <c r="E609" t="str">
        <f t="shared" si="249"/>
        <v>16330.3372456392-13013.0738068396i</v>
      </c>
      <c r="F609" t="str">
        <f t="shared" si="250"/>
        <v>0.305234416447528+0.15085404917391i</v>
      </c>
      <c r="G609" t="str">
        <f t="shared" si="245"/>
        <v>0.305234416447528+0.15085404917391i</v>
      </c>
      <c r="H609" t="str">
        <f t="shared" si="251"/>
        <v>1.22010326292258+2.6709408356145i</v>
      </c>
      <c r="I609" t="str">
        <f t="shared" si="252"/>
        <v>186.532063806894i</v>
      </c>
      <c r="J609" t="str">
        <f t="shared" si="246"/>
        <v>-7.61783013789369+39.77579883488i</v>
      </c>
      <c r="K609" t="str">
        <f t="shared" si="253"/>
        <v>4.52366073966856-0.866367995758132i</v>
      </c>
      <c r="L609" t="str">
        <f t="shared" si="254"/>
        <v>0.807454173898038-0.144555301884788i</v>
      </c>
      <c r="M609" t="str">
        <f t="shared" si="255"/>
        <v>5.3311149135666-1.01092329764292i</v>
      </c>
      <c r="N609" t="str">
        <f t="shared" si="256"/>
        <v>-0.607221604241772i</v>
      </c>
      <c r="O609" t="str">
        <f t="shared" si="257"/>
        <v>0.821236504691431-0.570587945335512i</v>
      </c>
      <c r="P609" t="str">
        <f t="shared" si="258"/>
        <v>0.178763495308569+0.570587945335512i</v>
      </c>
      <c r="Q609" t="str">
        <f t="shared" si="259"/>
        <v>-0.178763495308569+0.0366336589062599i</v>
      </c>
      <c r="R609" t="str">
        <f t="shared" si="260"/>
        <v>-0.331957662621529-3.25988685840702i</v>
      </c>
      <c r="S609" t="str">
        <f t="shared" si="261"/>
        <v>0.0666361156918268i</v>
      </c>
      <c r="T609" t="str">
        <f t="shared" si="262"/>
        <v>0.217226197839076-0.0221203692112366i</v>
      </c>
      <c r="U609" t="e">
        <f t="shared" si="263"/>
        <v>#DIV/0!</v>
      </c>
      <c r="V609" t="str">
        <f t="shared" si="264"/>
        <v>0.0000833333333333333-0.00558438396813669i</v>
      </c>
      <c r="W609" t="e">
        <f t="shared" si="265"/>
        <v>#DIV/0!</v>
      </c>
      <c r="X609" t="e">
        <f t="shared" si="266"/>
        <v>#DIV/0!</v>
      </c>
      <c r="Y609" t="str">
        <f t="shared" si="267"/>
        <v>0.00096+0.202946885421901i</v>
      </c>
      <c r="Z609" t="e">
        <f t="shared" si="268"/>
        <v>#DIV/0!</v>
      </c>
      <c r="AA609" t="e">
        <f t="shared" si="269"/>
        <v>#DIV/0!</v>
      </c>
      <c r="AB609" t="str">
        <f t="shared" si="270"/>
        <v>0.123956893437403-0.0126226591285484i</v>
      </c>
      <c r="AC609" t="str">
        <f t="shared" si="271"/>
        <v>1.64806790305227-0.192603757808383i</v>
      </c>
      <c r="AD609" t="str">
        <f t="shared" si="272"/>
        <v>0.0750830834947538+0.00111562448184117i</v>
      </c>
      <c r="AE609" t="e">
        <f t="shared" si="273"/>
        <v>#DIV/0!</v>
      </c>
      <c r="AF609" t="str">
        <f t="shared" si="274"/>
        <v>-3.63707921507288-3.67225821743525i</v>
      </c>
      <c r="AG609" t="e">
        <f t="shared" si="275"/>
        <v>#DIV/0!</v>
      </c>
      <c r="AH609" t="e">
        <f t="shared" si="276"/>
        <v>#DIV/0!</v>
      </c>
      <c r="AI609" t="e">
        <f t="shared" si="277"/>
        <v>#DIV/0!</v>
      </c>
      <c r="AJ609" t="e">
        <f t="shared" si="278"/>
        <v>#DIV/0!</v>
      </c>
      <c r="AK609"/>
      <c r="AL609"/>
      <c r="AM609"/>
      <c r="AN609"/>
    </row>
    <row r="610" spans="1:40" x14ac:dyDescent="0.3">
      <c r="A610"/>
      <c r="B610">
        <f t="shared" si="279"/>
        <v>47600</v>
      </c>
      <c r="C610" s="186" t="str">
        <f t="shared" si="247"/>
        <v>-0.0100213671084308+0.0202136273938075i</v>
      </c>
      <c r="D610" s="158" t="str">
        <f t="shared" si="248"/>
        <v>-2.41797162337495-1.00379150780655i</v>
      </c>
      <c r="E610" t="str">
        <f t="shared" si="249"/>
        <v>16303.6482969446-13019.1574895596i</v>
      </c>
      <c r="F610" t="str">
        <f t="shared" si="250"/>
        <v>0.305366235940475+0.15114295449901i</v>
      </c>
      <c r="G610" t="str">
        <f t="shared" si="245"/>
        <v>0.305366235940475+0.15114295449901i</v>
      </c>
      <c r="H610" t="str">
        <f t="shared" si="251"/>
        <v>1.22302470180353+2.67506216780293i</v>
      </c>
      <c r="I610" t="str">
        <f t="shared" si="252"/>
        <v>186.924762888593i</v>
      </c>
      <c r="J610" t="str">
        <f t="shared" si="246"/>
        <v>-7.65415393384333+39.8595373587428i</v>
      </c>
      <c r="K610" t="str">
        <f t="shared" si="253"/>
        <v>4.5228091067451-0.868506746700166i</v>
      </c>
      <c r="L610" t="str">
        <f t="shared" si="254"/>
        <v>0.807348495614604-0.144840669844507i</v>
      </c>
      <c r="M610" t="str">
        <f t="shared" si="255"/>
        <v>5.3301576023597-1.01334741654467i</v>
      </c>
      <c r="N610" t="str">
        <f t="shared" si="256"/>
        <v>-0.60849996551386i</v>
      </c>
      <c r="O610" t="str">
        <f t="shared" si="257"/>
        <v>0.82050641632311-0.571637315762894i</v>
      </c>
      <c r="P610" t="str">
        <f t="shared" si="258"/>
        <v>0.17949358367689+0.571637315762894i</v>
      </c>
      <c r="Q610" t="str">
        <f t="shared" si="259"/>
        <v>-0.17949358367689+0.036862649750966i</v>
      </c>
      <c r="R610" t="str">
        <f t="shared" si="260"/>
        <v>-0.331951821449785-3.25289588368928i</v>
      </c>
      <c r="S610" t="str">
        <f t="shared" si="261"/>
        <v>0.0667764022511781i</v>
      </c>
      <c r="T610" t="str">
        <f t="shared" si="262"/>
        <v>0.217216684010437-0.0221665483571421i</v>
      </c>
      <c r="U610" t="e">
        <f t="shared" si="263"/>
        <v>#DIV/0!</v>
      </c>
      <c r="V610" t="str">
        <f t="shared" si="264"/>
        <v>0.0000833333333333333-0.00557265206904395i</v>
      </c>
      <c r="W610" t="e">
        <f t="shared" si="265"/>
        <v>#DIV/0!</v>
      </c>
      <c r="X610" t="e">
        <f t="shared" si="266"/>
        <v>#DIV/0!</v>
      </c>
      <c r="Y610" t="str">
        <f t="shared" si="267"/>
        <v>0.00096+0.203374142022789i</v>
      </c>
      <c r="Z610" t="e">
        <f t="shared" si="268"/>
        <v>#DIV/0!</v>
      </c>
      <c r="AA610" t="e">
        <f t="shared" si="269"/>
        <v>#DIV/0!</v>
      </c>
      <c r="AB610" t="str">
        <f t="shared" si="270"/>
        <v>0.123951464512833-0.0126490105701562i</v>
      </c>
      <c r="AC610" t="str">
        <f t="shared" si="271"/>
        <v>1.64786299871358-0.193027116193854i</v>
      </c>
      <c r="AD610" t="str">
        <f t="shared" si="272"/>
        <v>0.0750883635075656+0.00111968027613059i</v>
      </c>
      <c r="AE610" t="e">
        <f t="shared" si="273"/>
        <v>#DIV/0!</v>
      </c>
      <c r="AF610" t="str">
        <f t="shared" si="274"/>
        <v>-3.64099632517848-3.67885367560948i</v>
      </c>
      <c r="AG610" t="e">
        <f t="shared" si="275"/>
        <v>#DIV/0!</v>
      </c>
      <c r="AH610" t="e">
        <f t="shared" si="276"/>
        <v>#DIV/0!</v>
      </c>
      <c r="AI610" t="e">
        <f t="shared" si="277"/>
        <v>#DIV/0!</v>
      </c>
      <c r="AJ610" t="e">
        <f t="shared" si="278"/>
        <v>#DIV/0!</v>
      </c>
      <c r="AK610"/>
      <c r="AL610"/>
      <c r="AM610"/>
      <c r="AN610"/>
    </row>
    <row r="611" spans="1:40" x14ac:dyDescent="0.3">
      <c r="A611"/>
      <c r="B611">
        <f t="shared" si="279"/>
        <v>47700</v>
      </c>
      <c r="C611" s="186" t="str">
        <f t="shared" si="247"/>
        <v>-0.0100194148165427+0.0201799773862785i</v>
      </c>
      <c r="D611" s="158" t="str">
        <f t="shared" si="248"/>
        <v>-2.41896901266146-1.00626312853026i</v>
      </c>
      <c r="E611" t="str">
        <f t="shared" si="249"/>
        <v>16276.9905887782-13025.1766242613i</v>
      </c>
      <c r="F611" t="str">
        <f t="shared" si="250"/>
        <v>0.305498282487125+0.151431689803269i</v>
      </c>
      <c r="G611" t="str">
        <f t="shared" si="245"/>
        <v>0.305498282487125+0.151431689803269i</v>
      </c>
      <c r="H611" t="str">
        <f t="shared" si="251"/>
        <v>1.22594701214838+2.67917909239859i</v>
      </c>
      <c r="I611" t="str">
        <f t="shared" si="252"/>
        <v>187.317461970291i</v>
      </c>
      <c r="J611" t="str">
        <f t="shared" si="246"/>
        <v>-7.69055412053103+39.9432758826058i</v>
      </c>
      <c r="K611" t="str">
        <f t="shared" si="253"/>
        <v>4.52195590740314-0.870643327771797i</v>
      </c>
      <c r="L611" t="str">
        <f t="shared" si="254"/>
        <v>0.807242622830204-0.145125923177251i</v>
      </c>
      <c r="M611" t="str">
        <f t="shared" si="255"/>
        <v>5.32919853023334-1.01576925094905i</v>
      </c>
      <c r="N611" t="str">
        <f t="shared" si="256"/>
        <v>-0.609778326785948i</v>
      </c>
      <c r="O611" t="str">
        <f t="shared" si="257"/>
        <v>0.819774987077198-0.572685752016391i</v>
      </c>
      <c r="P611" t="str">
        <f t="shared" si="258"/>
        <v>0.180225012922802+0.572685752016391i</v>
      </c>
      <c r="Q611" t="str">
        <f t="shared" si="259"/>
        <v>-0.180225012922802+0.037092574769557i</v>
      </c>
      <c r="R611" t="str">
        <f t="shared" si="260"/>
        <v>-0.331945967631467-3.24593391978723i</v>
      </c>
      <c r="S611" t="str">
        <f t="shared" si="261"/>
        <v>0.0669166888105292i</v>
      </c>
      <c r="T611" t="str">
        <f t="shared" si="262"/>
        <v>0.217207150009943-0.0222127250179049i</v>
      </c>
      <c r="U611" t="e">
        <f t="shared" si="263"/>
        <v>#DIV/0!</v>
      </c>
      <c r="V611" t="str">
        <f t="shared" si="264"/>
        <v>0.0000833333333333333-0.00556096936030381i</v>
      </c>
      <c r="W611" t="e">
        <f t="shared" si="265"/>
        <v>#DIV/0!</v>
      </c>
      <c r="X611" t="e">
        <f t="shared" si="266"/>
        <v>#DIV/0!</v>
      </c>
      <c r="Y611" t="str">
        <f t="shared" si="267"/>
        <v>0.00096+0.203801398623677i</v>
      </c>
      <c r="Z611" t="e">
        <f t="shared" si="268"/>
        <v>#DIV/0!</v>
      </c>
      <c r="AA611" t="e">
        <f t="shared" si="269"/>
        <v>#DIV/0!</v>
      </c>
      <c r="AB611" t="str">
        <f t="shared" si="270"/>
        <v>0.123946024077494-0.0126753605936543i</v>
      </c>
      <c r="AC611" t="str">
        <f t="shared" si="271"/>
        <v>1.64765772780632-0.193450073081189i</v>
      </c>
      <c r="AD611" t="str">
        <f t="shared" si="272"/>
        <v>0.0750936541779159+0.0011237238558412i</v>
      </c>
      <c r="AE611" t="e">
        <f t="shared" si="273"/>
        <v>#DIV/0!</v>
      </c>
      <c r="AF611" t="str">
        <f t="shared" si="274"/>
        <v>-3.64491602480984-3.68544222092885i</v>
      </c>
      <c r="AG611" t="e">
        <f t="shared" si="275"/>
        <v>#DIV/0!</v>
      </c>
      <c r="AH611" t="e">
        <f t="shared" si="276"/>
        <v>#DIV/0!</v>
      </c>
      <c r="AI611" t="e">
        <f t="shared" si="277"/>
        <v>#DIV/0!</v>
      </c>
      <c r="AJ611" t="e">
        <f t="shared" si="278"/>
        <v>#DIV/0!</v>
      </c>
      <c r="AK611"/>
      <c r="AL611"/>
      <c r="AM611"/>
      <c r="AN611"/>
    </row>
    <row r="612" spans="1:40" x14ac:dyDescent="0.3">
      <c r="A612"/>
      <c r="B612">
        <f t="shared" si="279"/>
        <v>47800</v>
      </c>
      <c r="C612" s="186" t="str">
        <f t="shared" si="247"/>
        <v>-0.0100174595675015+0.0201464831284667i</v>
      </c>
      <c r="D612" s="158" t="str">
        <f t="shared" si="248"/>
        <v>-2.41996811781759-1.00873224977409i</v>
      </c>
      <c r="E612" t="str">
        <f t="shared" si="249"/>
        <v>16250.3642421219-13031.1314651883i</v>
      </c>
      <c r="F612" t="str">
        <f t="shared" si="250"/>
        <v>0.305630555800011+0.151720254838131i</v>
      </c>
      <c r="G612" t="str">
        <f t="shared" si="245"/>
        <v>0.305630555800011+0.151720254838131i</v>
      </c>
      <c r="H612" t="str">
        <f t="shared" si="251"/>
        <v>1.22887019191768+2.68329161993479i</v>
      </c>
      <c r="I612" t="str">
        <f t="shared" si="252"/>
        <v>187.71016105199i</v>
      </c>
      <c r="J612" t="str">
        <f t="shared" si="246"/>
        <v>-7.7270306979568+40.0270144064687i</v>
      </c>
      <c r="K612" t="str">
        <f t="shared" si="253"/>
        <v>4.52110114420431-0.872777743927576i</v>
      </c>
      <c r="L612" t="str">
        <f t="shared" si="254"/>
        <v>0.807136555708746-0.145411061692629i</v>
      </c>
      <c r="M612" t="str">
        <f t="shared" si="255"/>
        <v>5.32823769991306-1.01818880562021i</v>
      </c>
      <c r="N612" t="str">
        <f t="shared" si="256"/>
        <v>-0.611056688058036i</v>
      </c>
      <c r="O612" t="str">
        <f t="shared" si="257"/>
        <v>0.819042218149002-0.57373325238264i</v>
      </c>
      <c r="P612" t="str">
        <f t="shared" si="258"/>
        <v>0.180957781850998+0.57373325238264i</v>
      </c>
      <c r="Q612" t="str">
        <f t="shared" si="259"/>
        <v>-0.180957781850998+0.0373234356753961i</v>
      </c>
      <c r="R612" t="str">
        <f t="shared" si="260"/>
        <v>-0.331940101164247-3.23900078460923i</v>
      </c>
      <c r="S612" t="str">
        <f t="shared" si="261"/>
        <v>0.0670569753698805i</v>
      </c>
      <c r="T612" t="str">
        <f t="shared" si="262"/>
        <v>0.217197595836565-0.0222588991880466i</v>
      </c>
      <c r="U612" t="e">
        <f t="shared" si="263"/>
        <v>#DIV/0!</v>
      </c>
      <c r="V612" t="str">
        <f t="shared" si="264"/>
        <v>0.0000833333333333333-0.0055493355331902i</v>
      </c>
      <c r="W612" t="e">
        <f t="shared" si="265"/>
        <v>#DIV/0!</v>
      </c>
      <c r="X612" t="e">
        <f t="shared" si="266"/>
        <v>#DIV/0!</v>
      </c>
      <c r="Y612" t="str">
        <f t="shared" si="267"/>
        <v>0.00096+0.204228655224565i</v>
      </c>
      <c r="Z612" t="e">
        <f t="shared" si="268"/>
        <v>#DIV/0!</v>
      </c>
      <c r="AA612" t="e">
        <f t="shared" si="269"/>
        <v>#DIV/0!</v>
      </c>
      <c r="AB612" t="str">
        <f t="shared" si="270"/>
        <v>0.123940572130799-0.0127017091959166i</v>
      </c>
      <c r="AC612" t="str">
        <f t="shared" si="271"/>
        <v>1.64745209086059-0.193872628896759i</v>
      </c>
      <c r="AD612" t="str">
        <f t="shared" si="272"/>
        <v>0.0750989554982175+0.00112775524352456i</v>
      </c>
      <c r="AE612" t="e">
        <f t="shared" si="273"/>
        <v>#DIV/0!</v>
      </c>
      <c r="AF612" t="str">
        <f t="shared" si="274"/>
        <v>-3.64883830973527-3.69202386970888i</v>
      </c>
      <c r="AG612" t="e">
        <f t="shared" si="275"/>
        <v>#DIV/0!</v>
      </c>
      <c r="AH612" t="e">
        <f t="shared" si="276"/>
        <v>#DIV/0!</v>
      </c>
      <c r="AI612" t="e">
        <f t="shared" si="277"/>
        <v>#DIV/0!</v>
      </c>
      <c r="AJ612" t="e">
        <f t="shared" si="278"/>
        <v>#DIV/0!</v>
      </c>
      <c r="AK612"/>
      <c r="AL612"/>
      <c r="AM612"/>
      <c r="AN612"/>
    </row>
    <row r="613" spans="1:40" x14ac:dyDescent="0.3">
      <c r="A613"/>
      <c r="B613">
        <f t="shared" si="279"/>
        <v>47900</v>
      </c>
      <c r="C613" s="186" t="str">
        <f t="shared" si="247"/>
        <v>-0.0100155013628641+0.0201131436259659i</v>
      </c>
      <c r="D613" s="158" t="str">
        <f t="shared" si="248"/>
        <v>-2.42096893664891-1.0111988772608i</v>
      </c>
      <c r="E613" t="str">
        <f t="shared" si="249"/>
        <v>16223.7693765247-13037.0222662443i</v>
      </c>
      <c r="F613" t="str">
        <f t="shared" si="250"/>
        <v>0.305763055591342+0.152008649355636i</v>
      </c>
      <c r="G613" t="str">
        <f t="shared" si="245"/>
        <v>0.305763055591342+0.152008649355636i</v>
      </c>
      <c r="H613" t="str">
        <f t="shared" si="251"/>
        <v>1.23179423911669+2.68739976088096i</v>
      </c>
      <c r="I613" t="str">
        <f t="shared" si="252"/>
        <v>188.102860133689i</v>
      </c>
      <c r="J613" t="str">
        <f t="shared" si="246"/>
        <v>-7.76358366612063+40.1107529303316i</v>
      </c>
      <c r="K613" t="str">
        <f t="shared" si="253"/>
        <v>4.52024481970531-0.874910000071156i</v>
      </c>
      <c r="L613" t="str">
        <f t="shared" si="254"/>
        <v>0.807030294414371-0.145696085200538i</v>
      </c>
      <c r="M613" t="str">
        <f t="shared" si="255"/>
        <v>5.32727511411968-1.02060608527169i</v>
      </c>
      <c r="N613" t="str">
        <f t="shared" si="256"/>
        <v>-0.612335049330124i</v>
      </c>
      <c r="O613" t="str">
        <f t="shared" si="257"/>
        <v>0.818308110736018-0.574779815149809i</v>
      </c>
      <c r="P613" t="str">
        <f t="shared" si="258"/>
        <v>0.181691889263982+0.574779815149809i</v>
      </c>
      <c r="Q613" t="str">
        <f t="shared" si="259"/>
        <v>-0.181691889263982+0.0375552341803149i</v>
      </c>
      <c r="R613" t="str">
        <f t="shared" si="260"/>
        <v>-0.331934222045832-3.23209629758423i</v>
      </c>
      <c r="S613" t="str">
        <f t="shared" si="261"/>
        <v>0.0671972619292316i</v>
      </c>
      <c r="T613" t="str">
        <f t="shared" si="262"/>
        <v>0.217188021489267-0.0223050708620895i</v>
      </c>
      <c r="U613" t="e">
        <f t="shared" si="263"/>
        <v>#DIV/0!</v>
      </c>
      <c r="V613" t="str">
        <f t="shared" si="264"/>
        <v>0.0000833333333333333-0.00553775028155517i</v>
      </c>
      <c r="W613" t="e">
        <f t="shared" si="265"/>
        <v>#DIV/0!</v>
      </c>
      <c r="X613" t="e">
        <f t="shared" si="266"/>
        <v>#DIV/0!</v>
      </c>
      <c r="Y613" t="str">
        <f t="shared" si="267"/>
        <v>0.00096+0.204655911825453i</v>
      </c>
      <c r="Z613" t="e">
        <f t="shared" si="268"/>
        <v>#DIV/0!</v>
      </c>
      <c r="AA613" t="e">
        <f t="shared" si="269"/>
        <v>#DIV/0!</v>
      </c>
      <c r="AB613" t="str">
        <f t="shared" si="270"/>
        <v>0.123935108672158-0.0127280563738173i</v>
      </c>
      <c r="AC613" t="str">
        <f t="shared" si="271"/>
        <v>1.64724608840611-0.194294784060962i</v>
      </c>
      <c r="AD613" t="str">
        <f t="shared" si="272"/>
        <v>0.0751042674608965+0.00113177446143354i</v>
      </c>
      <c r="AE613" t="e">
        <f t="shared" si="273"/>
        <v>#DIV/0!</v>
      </c>
      <c r="AF613" t="str">
        <f t="shared" si="274"/>
        <v>-3.6527631757656-3.69859863814176i</v>
      </c>
      <c r="AG613" t="e">
        <f t="shared" si="275"/>
        <v>#DIV/0!</v>
      </c>
      <c r="AH613" t="e">
        <f t="shared" si="276"/>
        <v>#DIV/0!</v>
      </c>
      <c r="AI613" t="e">
        <f t="shared" si="277"/>
        <v>#DIV/0!</v>
      </c>
      <c r="AJ613" t="e">
        <f t="shared" si="278"/>
        <v>#DIV/0!</v>
      </c>
      <c r="AK613"/>
      <c r="AL613"/>
      <c r="AM613"/>
      <c r="AN613"/>
    </row>
    <row r="614" spans="1:40" x14ac:dyDescent="0.3">
      <c r="A614"/>
      <c r="B614">
        <f t="shared" si="279"/>
        <v>48000</v>
      </c>
      <c r="C614" s="186" t="str">
        <f t="shared" si="247"/>
        <v>-0.0100135402042187+0.0200799578926356i</v>
      </c>
      <c r="D614" s="158" t="str">
        <f t="shared" si="248"/>
        <v>-2.42197146695873-1.01366301665434i</v>
      </c>
      <c r="E614" t="str">
        <f t="shared" si="249"/>
        <v>16197.2061101101-13042.8492809873i</v>
      </c>
      <c r="F614" t="str">
        <f t="shared" si="250"/>
        <v>0.305895781573006+0.152296873108419i</v>
      </c>
      <c r="G614" t="str">
        <f t="shared" si="245"/>
        <v>0.305895781573006+0.152296873108419i</v>
      </c>
      <c r="H614" t="str">
        <f t="shared" si="251"/>
        <v>1.23471915179447+2.69150352564269i</v>
      </c>
      <c r="I614" t="str">
        <f t="shared" si="252"/>
        <v>188.495559215388i</v>
      </c>
      <c r="J614" t="str">
        <f t="shared" si="246"/>
        <v>-7.80021302502252+40.1944914541945i</v>
      </c>
      <c r="K614" t="str">
        <f t="shared" si="253"/>
        <v>4.51938693645813-0.877040101055902i</v>
      </c>
      <c r="L614" t="str">
        <f t="shared" si="254"/>
        <v>0.806923839111457-0.145980993511168i</v>
      </c>
      <c r="M614" t="str">
        <f t="shared" si="255"/>
        <v>5.32631077556959-1.02302109456707i</v>
      </c>
      <c r="N614" t="str">
        <f t="shared" si="256"/>
        <v>-0.613613410602212i</v>
      </c>
      <c r="O614" t="str">
        <f t="shared" si="257"/>
        <v>0.81757266603793-0.575825438607597i</v>
      </c>
      <c r="P614" t="str">
        <f t="shared" si="258"/>
        <v>0.18242733396207+0.575825438607597i</v>
      </c>
      <c r="Q614" t="str">
        <f t="shared" si="259"/>
        <v>-0.18242733396207+0.0377879719946149i</v>
      </c>
      <c r="R614" t="str">
        <f t="shared" si="260"/>
        <v>-0.331928330273884-3.22522027964591i</v>
      </c>
      <c r="S614" t="str">
        <f t="shared" si="261"/>
        <v>0.0673375484885829i</v>
      </c>
      <c r="T614" t="str">
        <f t="shared" si="262"/>
        <v>0.217178426967017-0.022351240034552i</v>
      </c>
      <c r="U614" t="e">
        <f t="shared" si="263"/>
        <v>#DIV/0!</v>
      </c>
      <c r="V614" t="str">
        <f t="shared" si="264"/>
        <v>0.0000833333333333333-0.00552621330180192i</v>
      </c>
      <c r="W614" t="e">
        <f t="shared" si="265"/>
        <v>#DIV/0!</v>
      </c>
      <c r="X614" t="e">
        <f t="shared" si="266"/>
        <v>#DIV/0!</v>
      </c>
      <c r="Y614" t="str">
        <f t="shared" si="267"/>
        <v>0.00096+0.205083168426342i</v>
      </c>
      <c r="Z614" t="e">
        <f t="shared" si="268"/>
        <v>#DIV/0!</v>
      </c>
      <c r="AA614" t="e">
        <f t="shared" si="269"/>
        <v>#DIV/0!</v>
      </c>
      <c r="AB614" t="str">
        <f t="shared" si="270"/>
        <v>0.12392963370098-0.0127544021242285i</v>
      </c>
      <c r="AC614" t="str">
        <f t="shared" si="271"/>
        <v>1.64703972097224-0.194716538988299i</v>
      </c>
      <c r="AD614" t="str">
        <f t="shared" si="272"/>
        <v>0.0751095900583926+0.001135781531527i</v>
      </c>
      <c r="AE614" t="e">
        <f t="shared" si="273"/>
        <v>#DIV/0!</v>
      </c>
      <c r="AF614" t="str">
        <f t="shared" si="274"/>
        <v>-3.6566906187532-3.70516654229703i</v>
      </c>
      <c r="AG614" t="e">
        <f t="shared" si="275"/>
        <v>#DIV/0!</v>
      </c>
      <c r="AH614" t="e">
        <f t="shared" si="276"/>
        <v>#DIV/0!</v>
      </c>
      <c r="AI614" t="e">
        <f t="shared" si="277"/>
        <v>#DIV/0!</v>
      </c>
      <c r="AJ614" t="e">
        <f t="shared" si="278"/>
        <v>#DIV/0!</v>
      </c>
      <c r="AK614"/>
      <c r="AL614"/>
      <c r="AM614"/>
      <c r="AN614"/>
    </row>
    <row r="615" spans="1:40" x14ac:dyDescent="0.3">
      <c r="A615"/>
      <c r="B615">
        <f t="shared" si="279"/>
        <v>48100</v>
      </c>
      <c r="C615" s="186" t="str">
        <f t="shared" si="247"/>
        <v>-0.010011576093185+0.0200469249505151i</v>
      </c>
      <c r="D615" s="158" t="str">
        <f t="shared" si="248"/>
        <v>-2.4229757065481-1.01612467356053i</v>
      </c>
      <c r="E615" t="str">
        <f t="shared" si="249"/>
        <v>16170.6745595835-13048.6127626242i</v>
      </c>
      <c r="F615" t="str">
        <f t="shared" si="250"/>
        <v>0.306028733456567+0.152584925849715i</v>
      </c>
      <c r="G615" t="str">
        <f t="shared" si="245"/>
        <v>0.306028733456567+0.152584925849715i</v>
      </c>
      <c r="H615" t="str">
        <f t="shared" si="251"/>
        <v>1.23764492804347+2.69560292456187i</v>
      </c>
      <c r="I615" t="str">
        <f t="shared" si="252"/>
        <v>188.888258297086i</v>
      </c>
      <c r="J615" t="str">
        <f t="shared" si="246"/>
        <v>-7.83691877466248+40.2782299780575i</v>
      </c>
      <c r="K615" t="str">
        <f t="shared" si="253"/>
        <v>4.51852749701009-0.879168051685443i</v>
      </c>
      <c r="L615" t="str">
        <f t="shared" si="254"/>
        <v>0.806817189964615-0.146265786434997i</v>
      </c>
      <c r="M615" t="str">
        <f t="shared" si="255"/>
        <v>5.3253446869747-1.02543383812044i</v>
      </c>
      <c r="N615" t="str">
        <f t="shared" si="256"/>
        <v>-0.6148917718743i</v>
      </c>
      <c r="O615" t="str">
        <f t="shared" si="257"/>
        <v>0.816835885256607-0.576870121047238i</v>
      </c>
      <c r="P615" t="str">
        <f t="shared" si="258"/>
        <v>0.183164114743393+0.576870121047238i</v>
      </c>
      <c r="Q615" t="str">
        <f t="shared" si="259"/>
        <v>-0.183164114743393+0.038021650827062i</v>
      </c>
      <c r="R615" t="str">
        <f t="shared" si="260"/>
        <v>-0.331922425846073-3.21837255321702i</v>
      </c>
      <c r="S615" t="str">
        <f t="shared" si="261"/>
        <v>0.0674778350479342i</v>
      </c>
      <c r="T615" t="str">
        <f t="shared" si="262"/>
        <v>0.217168812268777-0.0223974066999515i</v>
      </c>
      <c r="U615" t="e">
        <f t="shared" si="263"/>
        <v>#DIV/0!</v>
      </c>
      <c r="V615" t="str">
        <f t="shared" si="264"/>
        <v>0.0000833333333333333-0.00551472429285846i</v>
      </c>
      <c r="W615" t="e">
        <f t="shared" si="265"/>
        <v>#DIV/0!</v>
      </c>
      <c r="X615" t="e">
        <f t="shared" si="266"/>
        <v>#DIV/0!</v>
      </c>
      <c r="Y615" t="str">
        <f t="shared" si="267"/>
        <v>0.00096+0.20551042502723i</v>
      </c>
      <c r="Z615" t="e">
        <f t="shared" si="268"/>
        <v>#DIV/0!</v>
      </c>
      <c r="AA615" t="e">
        <f t="shared" si="269"/>
        <v>#DIV/0!</v>
      </c>
      <c r="AB615" t="str">
        <f t="shared" si="270"/>
        <v>0.123924147216675-0.0127807464440214i</v>
      </c>
      <c r="AC615" t="str">
        <f t="shared" si="271"/>
        <v>1.64683298908805-0.195137894087438i</v>
      </c>
      <c r="AD615" t="str">
        <f t="shared" si="272"/>
        <v>0.075114923283157+0.00113977647547171i</v>
      </c>
      <c r="AE615" t="e">
        <f t="shared" si="273"/>
        <v>#DIV/0!</v>
      </c>
      <c r="AF615" t="str">
        <f t="shared" si="274"/>
        <v>-3.66062063459157-3.7117275981224i</v>
      </c>
      <c r="AG615" t="e">
        <f t="shared" si="275"/>
        <v>#DIV/0!</v>
      </c>
      <c r="AH615" t="e">
        <f t="shared" si="276"/>
        <v>#DIV/0!</v>
      </c>
      <c r="AI615" t="e">
        <f t="shared" si="277"/>
        <v>#DIV/0!</v>
      </c>
      <c r="AJ615" t="e">
        <f t="shared" si="278"/>
        <v>#DIV/0!</v>
      </c>
      <c r="AK615"/>
      <c r="AL615"/>
      <c r="AM615"/>
      <c r="AN615"/>
    </row>
    <row r="616" spans="1:40" x14ac:dyDescent="0.3">
      <c r="A616"/>
      <c r="B616">
        <f t="shared" si="279"/>
        <v>48200</v>
      </c>
      <c r="C616" s="186" t="str">
        <f t="shared" si="247"/>
        <v>-0.0100096090314135+0.0200140438297385i</v>
      </c>
      <c r="D616" s="158" t="str">
        <f t="shared" si="248"/>
        <v>-2.42398165321593-1.01858385352773i</v>
      </c>
      <c r="E616" t="str">
        <f t="shared" si="249"/>
        <v>16144.1748402403-13054.3129640042i</v>
      </c>
      <c r="F616" t="str">
        <f t="shared" si="250"/>
        <v>0.306161910953273+0.152872807333356i</v>
      </c>
      <c r="G616" t="str">
        <f t="shared" si="245"/>
        <v>0.306161910953273+0.152872807333356i</v>
      </c>
      <c r="H616" t="str">
        <f t="shared" si="251"/>
        <v>1.24057156599876+2.699697967917i</v>
      </c>
      <c r="I616" t="str">
        <f t="shared" si="252"/>
        <v>189.280957378785i</v>
      </c>
      <c r="J616" t="str">
        <f t="shared" si="246"/>
        <v>-7.87370091504051+40.3619685019203i</v>
      </c>
      <c r="K616" t="str">
        <f t="shared" si="253"/>
        <v>4.51766650390402-0.881293856714262i</v>
      </c>
      <c r="L616" t="str">
        <f t="shared" si="254"/>
        <v>0.806710347138687-0.146550463782792i</v>
      </c>
      <c r="M616" t="str">
        <f t="shared" si="255"/>
        <v>5.32437685104271-1.02784432049705i</v>
      </c>
      <c r="N616" t="str">
        <f t="shared" si="256"/>
        <v>-0.616170133146387i</v>
      </c>
      <c r="O616" t="str">
        <f t="shared" si="257"/>
        <v>0.816097769596102-0.577913860761504i</v>
      </c>
      <c r="P616" t="str">
        <f t="shared" si="258"/>
        <v>0.183902230403898+0.577913860761504i</v>
      </c>
      <c r="Q616" t="str">
        <f t="shared" si="259"/>
        <v>-0.183902230403898+0.038256272384883i</v>
      </c>
      <c r="R616" t="str">
        <f t="shared" si="260"/>
        <v>-0.33191650876008-3.21155294219395i</v>
      </c>
      <c r="S616" t="str">
        <f t="shared" si="261"/>
        <v>0.0676181216072853i</v>
      </c>
      <c r="T616" t="str">
        <f t="shared" si="262"/>
        <v>0.217159177393505-0.0224435708528047i</v>
      </c>
      <c r="U616" t="e">
        <f t="shared" si="263"/>
        <v>#DIV/0!</v>
      </c>
      <c r="V616" t="str">
        <f t="shared" si="264"/>
        <v>0.0000833333333333333-0.00550328295615128i</v>
      </c>
      <c r="W616" t="e">
        <f t="shared" si="265"/>
        <v>#DIV/0!</v>
      </c>
      <c r="X616" t="e">
        <f t="shared" si="266"/>
        <v>#DIV/0!</v>
      </c>
      <c r="Y616" t="str">
        <f t="shared" si="267"/>
        <v>0.00096+0.205937681628118i</v>
      </c>
      <c r="Z616" t="e">
        <f t="shared" si="268"/>
        <v>#DIV/0!</v>
      </c>
      <c r="AA616" t="e">
        <f t="shared" si="269"/>
        <v>#DIV/0!</v>
      </c>
      <c r="AB616" t="str">
        <f t="shared" si="270"/>
        <v>0.123918649218647-0.0128070893300673i</v>
      </c>
      <c r="AC616" t="str">
        <f t="shared" si="271"/>
        <v>1.64662589328224-0.195558849761299i</v>
      </c>
      <c r="AD616" t="str">
        <f t="shared" si="272"/>
        <v>0.0751202671276524+0.00114375931464544i</v>
      </c>
      <c r="AE616" t="e">
        <f t="shared" si="273"/>
        <v>#DIV/0!</v>
      </c>
      <c r="AF616" t="str">
        <f t="shared" si="274"/>
        <v>-3.66455321921469-3.71828182144473i</v>
      </c>
      <c r="AG616" t="e">
        <f t="shared" si="275"/>
        <v>#DIV/0!</v>
      </c>
      <c r="AH616" t="e">
        <f t="shared" si="276"/>
        <v>#DIV/0!</v>
      </c>
      <c r="AI616" t="e">
        <f t="shared" si="277"/>
        <v>#DIV/0!</v>
      </c>
      <c r="AJ616" t="e">
        <f t="shared" si="278"/>
        <v>#DIV/0!</v>
      </c>
      <c r="AK616"/>
      <c r="AL616"/>
      <c r="AM616"/>
      <c r="AN616"/>
    </row>
    <row r="617" spans="1:40" x14ac:dyDescent="0.3">
      <c r="A617"/>
      <c r="B617">
        <f t="shared" si="279"/>
        <v>48300</v>
      </c>
      <c r="C617" s="186" t="str">
        <f t="shared" si="247"/>
        <v>-0.0100076390205851+0.0199813135684511i</v>
      </c>
      <c r="D617" s="158" t="str">
        <f t="shared" si="248"/>
        <v>-2.42498930475888-1.02104056204745i</v>
      </c>
      <c r="E617" t="str">
        <f t="shared" si="249"/>
        <v>16117.707065973-13059.950137614i</v>
      </c>
      <c r="F617" t="str">
        <f t="shared" si="250"/>
        <v>0.306295313774052+0.153160517313771i</v>
      </c>
      <c r="G617" t="str">
        <f t="shared" si="245"/>
        <v>0.306295313774052+0.153160517313771i</v>
      </c>
      <c r="H617" t="str">
        <f t="shared" si="251"/>
        <v>1.24349906383754+2.70378866592323i</v>
      </c>
      <c r="I617" t="str">
        <f t="shared" si="252"/>
        <v>189.673656460484i</v>
      </c>
      <c r="J617" t="str">
        <f t="shared" si="246"/>
        <v>-7.9105594461566+40.4457070257833i</v>
      </c>
      <c r="K617" t="str">
        <f t="shared" si="253"/>
        <v>4.5168039596781-0.883417520848175i</v>
      </c>
      <c r="L617" t="str">
        <f t="shared" si="254"/>
        <v>0.80660331079875-0.146835025365612i</v>
      </c>
      <c r="M617" t="str">
        <f t="shared" si="255"/>
        <v>5.32340727047685-1.03025254621379i</v>
      </c>
      <c r="N617" t="str">
        <f t="shared" si="256"/>
        <v>-0.617448494418475i</v>
      </c>
      <c r="O617" t="str">
        <f t="shared" si="257"/>
        <v>0.815358320262648-0.57895665604471i</v>
      </c>
      <c r="P617" t="str">
        <f t="shared" si="258"/>
        <v>0.184641679737352+0.57895665604471i</v>
      </c>
      <c r="Q617" t="str">
        <f t="shared" si="259"/>
        <v>-0.184641679737352+0.038491838373765i</v>
      </c>
      <c r="R617" t="str">
        <f t="shared" si="260"/>
        <v>-0.331910579013574-3.20476127193149i</v>
      </c>
      <c r="S617" t="str">
        <f t="shared" si="261"/>
        <v>0.0677584081666365i</v>
      </c>
      <c r="T617" t="str">
        <f t="shared" si="262"/>
        <v>0.217149522340163-0.0224897324876264i</v>
      </c>
      <c r="U617" t="e">
        <f t="shared" si="263"/>
        <v>#DIV/0!</v>
      </c>
      <c r="V617" t="str">
        <f t="shared" si="264"/>
        <v>0.0000833333333333333-0.00549188899557956i</v>
      </c>
      <c r="W617" t="e">
        <f t="shared" si="265"/>
        <v>#DIV/0!</v>
      </c>
      <c r="X617" t="e">
        <f t="shared" si="266"/>
        <v>#DIV/0!</v>
      </c>
      <c r="Y617" t="str">
        <f t="shared" si="267"/>
        <v>0.00096+0.206364938229006i</v>
      </c>
      <c r="Z617" t="e">
        <f t="shared" si="268"/>
        <v>#DIV/0!</v>
      </c>
      <c r="AA617" t="e">
        <f t="shared" si="269"/>
        <v>#DIV/0!</v>
      </c>
      <c r="AB617" t="str">
        <f t="shared" si="270"/>
        <v>0.123913139706304-0.012833430779236i</v>
      </c>
      <c r="AC617" t="str">
        <f t="shared" si="271"/>
        <v>1.64641843408319-0.195979406407111i</v>
      </c>
      <c r="AD617" t="str">
        <f t="shared" si="272"/>
        <v>0.0751256215843563+0.00114773007014079i</v>
      </c>
      <c r="AE617" t="e">
        <f t="shared" si="273"/>
        <v>#DIV/0!</v>
      </c>
      <c r="AF617" t="str">
        <f t="shared" si="274"/>
        <v>-3.66848836859642-3.72482922797068i</v>
      </c>
      <c r="AG617" t="e">
        <f t="shared" si="275"/>
        <v>#DIV/0!</v>
      </c>
      <c r="AH617" t="e">
        <f t="shared" si="276"/>
        <v>#DIV/0!</v>
      </c>
      <c r="AI617" t="e">
        <f t="shared" si="277"/>
        <v>#DIV/0!</v>
      </c>
      <c r="AJ617" t="e">
        <f t="shared" si="278"/>
        <v>#DIV/0!</v>
      </c>
      <c r="AK617"/>
      <c r="AL617"/>
      <c r="AM617"/>
      <c r="AN617"/>
    </row>
    <row r="618" spans="1:40" x14ac:dyDescent="0.3">
      <c r="A618"/>
      <c r="B618">
        <f t="shared" si="279"/>
        <v>48400</v>
      </c>
      <c r="C618" s="186" t="str">
        <f t="shared" si="247"/>
        <v>-0.0100056660624113+0.019948733212727i</v>
      </c>
      <c r="D618" s="158" t="str">
        <f t="shared" si="248"/>
        <v>-2.42599865897145-1.02349480455501i</v>
      </c>
      <c r="E618" t="str">
        <f t="shared" si="249"/>
        <v>16091.2713492791-13065.5245355715i</v>
      </c>
      <c r="F618" t="str">
        <f t="shared" si="250"/>
        <v>0.306428941629517+0.153448055545989i</v>
      </c>
      <c r="G618" t="str">
        <f t="shared" si="245"/>
        <v>0.306428941629517+0.153448055545989i</v>
      </c>
      <c r="H618" t="str">
        <f t="shared" si="251"/>
        <v>1.2464274197784+2.70787502873256i</v>
      </c>
      <c r="I618" t="str">
        <f t="shared" si="252"/>
        <v>190.066355542182i</v>
      </c>
      <c r="J618" t="str">
        <f t="shared" si="246"/>
        <v>-7.94749436801075+40.5294455496461i</v>
      </c>
      <c r="K618" t="str">
        <f t="shared" si="253"/>
        <v>4.51593986686616-0.885539048744953i</v>
      </c>
      <c r="L618" t="str">
        <f t="shared" si="254"/>
        <v>0.80649608111011-0.14711947099481i</v>
      </c>
      <c r="M618" t="str">
        <f t="shared" si="255"/>
        <v>5.32243594797627-1.03265851973976i</v>
      </c>
      <c r="N618" t="str">
        <f t="shared" si="256"/>
        <v>-0.618726855690563i</v>
      </c>
      <c r="O618" t="str">
        <f t="shared" si="257"/>
        <v>0.81461753846466-0.579998505192711i</v>
      </c>
      <c r="P618" t="str">
        <f t="shared" si="258"/>
        <v>0.18538246153534+0.579998505192711i</v>
      </c>
      <c r="Q618" t="str">
        <f t="shared" si="259"/>
        <v>-0.18538246153534+0.0387283504978519i</v>
      </c>
      <c r="R618" t="str">
        <f t="shared" si="260"/>
        <v>-0.331904636604203-3.19799736922774i</v>
      </c>
      <c r="S618" t="str">
        <f t="shared" si="261"/>
        <v>0.0678986947259878i</v>
      </c>
      <c r="T618" t="str">
        <f t="shared" si="262"/>
        <v>0.217139847107706-0.0225358915989287i</v>
      </c>
      <c r="U618" t="e">
        <f t="shared" si="263"/>
        <v>#DIV/0!</v>
      </c>
      <c r="V618" t="str">
        <f t="shared" si="264"/>
        <v>0.0000833333333333333-0.00548054211748951i</v>
      </c>
      <c r="W618" t="e">
        <f t="shared" si="265"/>
        <v>#DIV/0!</v>
      </c>
      <c r="X618" t="e">
        <f t="shared" si="266"/>
        <v>#DIV/0!</v>
      </c>
      <c r="Y618" t="str">
        <f t="shared" si="267"/>
        <v>0.00096+0.206792194829895i</v>
      </c>
      <c r="Z618" t="e">
        <f t="shared" si="268"/>
        <v>#DIV/0!</v>
      </c>
      <c r="AA618" t="e">
        <f t="shared" si="269"/>
        <v>#DIV/0!</v>
      </c>
      <c r="AB618" t="str">
        <f t="shared" si="270"/>
        <v>0.123907618679049-0.012859770788396i</v>
      </c>
      <c r="AC618" t="str">
        <f t="shared" si="271"/>
        <v>1.64621061201897-0.196399564416479i</v>
      </c>
      <c r="AD618" t="str">
        <f t="shared" si="272"/>
        <v>0.0751309866457554+0.00115168876276739i</v>
      </c>
      <c r="AE618" t="e">
        <f t="shared" si="273"/>
        <v>#DIV/0!</v>
      </c>
      <c r="AF618" t="str">
        <f t="shared" si="274"/>
        <v>-3.67242607874985-3.73136983328757i</v>
      </c>
      <c r="AG618" t="e">
        <f t="shared" si="275"/>
        <v>#DIV/0!</v>
      </c>
      <c r="AH618" t="e">
        <f t="shared" si="276"/>
        <v>#DIV/0!</v>
      </c>
      <c r="AI618" t="e">
        <f t="shared" si="277"/>
        <v>#DIV/0!</v>
      </c>
      <c r="AJ618" t="e">
        <f t="shared" si="278"/>
        <v>#DIV/0!</v>
      </c>
      <c r="AK618"/>
      <c r="AL618"/>
      <c r="AM618"/>
      <c r="AN618"/>
    </row>
    <row r="619" spans="1:40" x14ac:dyDescent="0.3">
      <c r="A619"/>
      <c r="B619">
        <f t="shared" si="279"/>
        <v>48500</v>
      </c>
      <c r="C619" s="186" t="str">
        <f t="shared" si="247"/>
        <v>-0.010003690158633+0.0199163018164869i</v>
      </c>
      <c r="D619" s="158" t="str">
        <f t="shared" si="248"/>
        <v>-2.42700971364589-1.02594658643016i</v>
      </c>
      <c r="E619" t="str">
        <f t="shared" si="249"/>
        <v>16064.8678012688-13071.0364096209i</v>
      </c>
      <c r="F619" t="str">
        <f t="shared" si="250"/>
        <v>0.306562794229961+0.153735421785638i</v>
      </c>
      <c r="G619" t="str">
        <f t="shared" si="245"/>
        <v>0.306562794229961+0.153735421785638i</v>
      </c>
      <c r="H619" t="str">
        <f t="shared" si="251"/>
        <v>1.24935663208079+2.71195706643403i</v>
      </c>
      <c r="I619" t="str">
        <f t="shared" si="252"/>
        <v>190.459054623881i</v>
      </c>
      <c r="J619" t="str">
        <f t="shared" si="246"/>
        <v>-7.98450568060297+40.613184073509i</v>
      </c>
      <c r="K619" t="str">
        <f t="shared" si="253"/>
        <v>4.51507422799765-0.887658445014811i</v>
      </c>
      <c r="L619" t="str">
        <f t="shared" si="254"/>
        <v>0.806388658238307-0.147403800482027i</v>
      </c>
      <c r="M619" t="str">
        <f t="shared" si="255"/>
        <v>5.32146288623596-1.03506224549684i</v>
      </c>
      <c r="N619" t="str">
        <f t="shared" si="256"/>
        <v>-0.620005216962651i</v>
      </c>
      <c r="O619" t="str">
        <f t="shared" si="257"/>
        <v>0.813875425412727-0.581039406502909i</v>
      </c>
      <c r="P619" t="str">
        <f t="shared" si="258"/>
        <v>0.186124574587273+0.581039406502909i</v>
      </c>
      <c r="Q619" t="str">
        <f t="shared" si="259"/>
        <v>-0.186124574587273+0.038965810459742i</v>
      </c>
      <c r="R619" t="str">
        <f t="shared" si="260"/>
        <v>-0.331898681529621-3.19126106230921i</v>
      </c>
      <c r="S619" t="str">
        <f t="shared" si="261"/>
        <v>0.0680389812853389i</v>
      </c>
      <c r="T619" t="str">
        <f t="shared" si="262"/>
        <v>0.217130151695087-0.0225820481812225i</v>
      </c>
      <c r="U619" t="e">
        <f t="shared" si="263"/>
        <v>#DIV/0!</v>
      </c>
      <c r="V619" t="str">
        <f t="shared" si="264"/>
        <v>0.0000833333333333333-0.00546924203064932i</v>
      </c>
      <c r="W619" t="e">
        <f t="shared" si="265"/>
        <v>#DIV/0!</v>
      </c>
      <c r="X619" t="e">
        <f t="shared" si="266"/>
        <v>#DIV/0!</v>
      </c>
      <c r="Y619" t="str">
        <f t="shared" si="267"/>
        <v>0.00096+0.207219451430783i</v>
      </c>
      <c r="Z619" t="e">
        <f t="shared" si="268"/>
        <v>#DIV/0!</v>
      </c>
      <c r="AA619" t="e">
        <f t="shared" si="269"/>
        <v>#DIV/0!</v>
      </c>
      <c r="AB619" t="str">
        <f t="shared" si="270"/>
        <v>0.123902086136286-0.0128861093544149i</v>
      </c>
      <c r="AC619" t="str">
        <f t="shared" si="271"/>
        <v>1.64600242761736-0.196819324175464i</v>
      </c>
      <c r="AD619" t="str">
        <f t="shared" si="272"/>
        <v>0.0751363623043485+0.00115563541305541i</v>
      </c>
      <c r="AE619" t="e">
        <f t="shared" si="273"/>
        <v>#DIV/0!</v>
      </c>
      <c r="AF619" t="str">
        <f t="shared" si="274"/>
        <v>-3.67636634572668-3.73790365286419i</v>
      </c>
      <c r="AG619" t="e">
        <f t="shared" si="275"/>
        <v>#DIV/0!</v>
      </c>
      <c r="AH619" t="e">
        <f t="shared" si="276"/>
        <v>#DIV/0!</v>
      </c>
      <c r="AI619" t="e">
        <f t="shared" si="277"/>
        <v>#DIV/0!</v>
      </c>
      <c r="AJ619" t="e">
        <f t="shared" si="278"/>
        <v>#DIV/0!</v>
      </c>
      <c r="AK619"/>
      <c r="AL619"/>
      <c r="AM619"/>
      <c r="AN619"/>
    </row>
    <row r="620" spans="1:40" x14ac:dyDescent="0.3">
      <c r="A620"/>
      <c r="B620">
        <f t="shared" si="279"/>
        <v>48600</v>
      </c>
      <c r="C620" s="186" t="str">
        <f t="shared" si="247"/>
        <v>-0.0100017113110209+0.0198840184414182i</v>
      </c>
      <c r="D620" s="158" t="str">
        <f t="shared" si="248"/>
        <v>-2.42802246657235-1.02839591299769i</v>
      </c>
      <c r="E620" t="str">
        <f t="shared" si="249"/>
        <v>16038.4965316719-13076.4860111265i</v>
      </c>
      <c r="F620" t="str">
        <f t="shared" si="250"/>
        <v>0.306696871285372+0.154022615788943i</v>
      </c>
      <c r="G620" t="str">
        <f t="shared" si="245"/>
        <v>0.306696871285372+0.154022615788943i</v>
      </c>
      <c r="H620" t="str">
        <f t="shared" si="251"/>
        <v>1.25228669904444+2.7160347890539i</v>
      </c>
      <c r="I620" t="str">
        <f t="shared" si="252"/>
        <v>190.85175370558i</v>
      </c>
      <c r="J620" t="str">
        <f t="shared" si="246"/>
        <v>-8.02159338393325+40.696922597372i</v>
      </c>
      <c r="K620" t="str">
        <f t="shared" si="253"/>
        <v>4.5142070455977-0.889775714220949i</v>
      </c>
      <c r="L620" t="str">
        <f t="shared" si="254"/>
        <v>0.806281042349109-0.147688013639196i</v>
      </c>
      <c r="M620" t="str">
        <f t="shared" si="255"/>
        <v>5.32048808794681-1.03746372786015i</v>
      </c>
      <c r="N620" t="str">
        <f t="shared" si="256"/>
        <v>-0.621283578234739i</v>
      </c>
      <c r="O620" t="str">
        <f t="shared" si="257"/>
        <v>0.813131982319617-0.582079358274256i</v>
      </c>
      <c r="P620" t="str">
        <f t="shared" si="258"/>
        <v>0.186868017680383+0.582079358274256i</v>
      </c>
      <c r="Q620" t="str">
        <f t="shared" si="259"/>
        <v>-0.186868017680383+0.039204219960483i</v>
      </c>
      <c r="R620" t="str">
        <f t="shared" si="260"/>
        <v>-0.331892713787481-3.18455218081619i</v>
      </c>
      <c r="S620" t="str">
        <f t="shared" si="261"/>
        <v>0.0681792678446902i</v>
      </c>
      <c r="T620" t="str">
        <f t="shared" si="262"/>
        <v>0.217120436101259-0.0226282022290178i</v>
      </c>
      <c r="U620" t="e">
        <f t="shared" si="263"/>
        <v>#DIV/0!</v>
      </c>
      <c r="V620" t="str">
        <f t="shared" si="264"/>
        <v>0.0000833333333333333-0.00545798844622411i</v>
      </c>
      <c r="W620" t="e">
        <f t="shared" si="265"/>
        <v>#DIV/0!</v>
      </c>
      <c r="X620" t="e">
        <f t="shared" si="266"/>
        <v>#DIV/0!</v>
      </c>
      <c r="Y620" t="str">
        <f t="shared" si="267"/>
        <v>0.00096+0.207646708031671i</v>
      </c>
      <c r="Z620" t="e">
        <f t="shared" si="268"/>
        <v>#DIV/0!</v>
      </c>
      <c r="AA620" t="e">
        <f t="shared" si="269"/>
        <v>#DIV/0!</v>
      </c>
      <c r="AB620" t="str">
        <f t="shared" si="270"/>
        <v>0.123896542077416-0.01291244647416i</v>
      </c>
      <c r="AC620" t="str">
        <f t="shared" si="271"/>
        <v>1.64579388140582-0.197238686064637i</v>
      </c>
      <c r="AD620" t="str">
        <f t="shared" si="272"/>
        <v>0.0751417485526454+0.00115957004125752i</v>
      </c>
      <c r="AE620" t="e">
        <f t="shared" si="273"/>
        <v>#DIV/0!</v>
      </c>
      <c r="AF620" t="str">
        <f t="shared" si="274"/>
        <v>-3.68030916561679-3.74443070205159i</v>
      </c>
      <c r="AG620" t="e">
        <f t="shared" si="275"/>
        <v>#DIV/0!</v>
      </c>
      <c r="AH620" t="e">
        <f t="shared" si="276"/>
        <v>#DIV/0!</v>
      </c>
      <c r="AI620" t="e">
        <f t="shared" si="277"/>
        <v>#DIV/0!</v>
      </c>
      <c r="AJ620" t="e">
        <f t="shared" si="278"/>
        <v>#DIV/0!</v>
      </c>
      <c r="AK620"/>
      <c r="AL620"/>
      <c r="AM620"/>
      <c r="AN620"/>
    </row>
    <row r="621" spans="1:40" x14ac:dyDescent="0.3">
      <c r="A621"/>
      <c r="B621">
        <f t="shared" si="279"/>
        <v>48700</v>
      </c>
      <c r="C621" s="186" t="str">
        <f t="shared" si="247"/>
        <v>-0.00999972952137493+0.0198518821568946i</v>
      </c>
      <c r="D621" s="158" t="str">
        <f t="shared" si="248"/>
        <v>-2.42903691553873-1.03084278952809i</v>
      </c>
      <c r="E621" t="str">
        <f t="shared" si="249"/>
        <v>16012.1576488463-13081.8735910683i</v>
      </c>
      <c r="F621" t="str">
        <f t="shared" si="250"/>
        <v>0.306831172505416+0.154309637312733i</v>
      </c>
      <c r="G621" t="str">
        <f t="shared" si="245"/>
        <v>0.306831172505416+0.154309637312733i</v>
      </c>
      <c r="H621" t="str">
        <f t="shared" si="251"/>
        <v>1.25521761900865+2.72010820655581i</v>
      </c>
      <c r="I621" t="str">
        <f t="shared" si="252"/>
        <v>191.244452787279i</v>
      </c>
      <c r="J621" t="str">
        <f t="shared" si="246"/>
        <v>-8.05875747800159+40.7806611212348i</v>
      </c>
      <c r="K621" t="str">
        <f t="shared" si="253"/>
        <v>4.51333832218724-0.891890860880096i</v>
      </c>
      <c r="L621" t="str">
        <f t="shared" si="254"/>
        <v>0.806173233608516-0.147972110278544i</v>
      </c>
      <c r="M621" t="str">
        <f t="shared" si="255"/>
        <v>5.31951155579576-1.03986297115864i</v>
      </c>
      <c r="N621" t="str">
        <f t="shared" si="256"/>
        <v>-0.622561939506827i</v>
      </c>
      <c r="O621" t="str">
        <f t="shared" si="257"/>
        <v>0.81238721040027-0.583118358807256i</v>
      </c>
      <c r="P621" t="str">
        <f t="shared" si="258"/>
        <v>0.18761278959973+0.583118358807256i</v>
      </c>
      <c r="Q621" t="str">
        <f t="shared" si="259"/>
        <v>-0.18761278959973+0.039443580699571i</v>
      </c>
      <c r="R621" t="str">
        <f t="shared" si="260"/>
        <v>-0.331886733375439-3.17787055578819i</v>
      </c>
      <c r="S621" t="str">
        <f t="shared" si="261"/>
        <v>0.0683195544040413i</v>
      </c>
      <c r="T621" t="str">
        <f t="shared" si="262"/>
        <v>0.217110700325172-0.0226743537368229i</v>
      </c>
      <c r="U621" t="e">
        <f t="shared" si="263"/>
        <v>#DIV/0!</v>
      </c>
      <c r="V621" t="str">
        <f t="shared" si="264"/>
        <v>0.0000833333333333333-0.0054467810777514i</v>
      </c>
      <c r="W621" t="e">
        <f t="shared" si="265"/>
        <v>#DIV/0!</v>
      </c>
      <c r="X621" t="e">
        <f t="shared" si="266"/>
        <v>#DIV/0!</v>
      </c>
      <c r="Y621" t="str">
        <f t="shared" si="267"/>
        <v>0.00096+0.208073964632559i</v>
      </c>
      <c r="Z621" t="e">
        <f t="shared" si="268"/>
        <v>#DIV/0!</v>
      </c>
      <c r="AA621" t="e">
        <f t="shared" si="269"/>
        <v>#DIV/0!</v>
      </c>
      <c r="AB621" t="str">
        <f t="shared" si="270"/>
        <v>0.123890986501841-0.0129387821444976i</v>
      </c>
      <c r="AC621" t="str">
        <f t="shared" si="271"/>
        <v>1.64558497391153-0.197657650459158i</v>
      </c>
      <c r="AD621" t="str">
        <f t="shared" si="272"/>
        <v>0.0751471453831675+0.00116349266735282i</v>
      </c>
      <c r="AE621" t="e">
        <f t="shared" si="273"/>
        <v>#DIV/0!</v>
      </c>
      <c r="AF621" t="str">
        <f t="shared" si="274"/>
        <v>-3.68425453454738-3.7509509960839i</v>
      </c>
      <c r="AG621" t="e">
        <f t="shared" si="275"/>
        <v>#DIV/0!</v>
      </c>
      <c r="AH621" t="e">
        <f t="shared" si="276"/>
        <v>#DIV/0!</v>
      </c>
      <c r="AI621" t="e">
        <f t="shared" si="277"/>
        <v>#DIV/0!</v>
      </c>
      <c r="AJ621" t="e">
        <f t="shared" si="278"/>
        <v>#DIV/0!</v>
      </c>
      <c r="AK621"/>
      <c r="AL621"/>
      <c r="AM621"/>
      <c r="AN621"/>
    </row>
    <row r="622" spans="1:40" x14ac:dyDescent="0.3">
      <c r="A622"/>
      <c r="B622">
        <f t="shared" si="279"/>
        <v>48800</v>
      </c>
      <c r="C622" s="186" t="str">
        <f t="shared" si="247"/>
        <v>-0.00999774479152366+0.0198198920398979i</v>
      </c>
      <c r="D622" s="158" t="str">
        <f t="shared" si="248"/>
        <v>-2.43005305833085-1.0332872212381i</v>
      </c>
      <c r="E622" t="str">
        <f t="shared" si="249"/>
        <v>15985.851259785-13087.1994000355i</v>
      </c>
      <c r="F622" t="str">
        <f t="shared" si="250"/>
        <v>0.306965697599456+0.154596486114433i</v>
      </c>
      <c r="G622" t="str">
        <f t="shared" si="245"/>
        <v>0.306965697599456+0.154596486114433i</v>
      </c>
      <c r="H622" t="str">
        <f t="shared" si="251"/>
        <v>1.25814939035184+2.72417732884098i</v>
      </c>
      <c r="I622" t="str">
        <f t="shared" si="252"/>
        <v>191.637151868977i</v>
      </c>
      <c r="J622" t="str">
        <f t="shared" si="246"/>
        <v>-8.095997962808+40.8643996450978i</v>
      </c>
      <c r="K622" t="str">
        <f t="shared" si="253"/>
        <v>4.51246806028296-0.89400388946298i</v>
      </c>
      <c r="L622" t="str">
        <f t="shared" si="254"/>
        <v>0.806065232182755-0.148256090212589i</v>
      </c>
      <c r="M622" t="str">
        <f t="shared" si="255"/>
        <v>5.31853329246572-1.04225997967557i</v>
      </c>
      <c r="N622" t="str">
        <f t="shared" si="256"/>
        <v>-0.623840300778915i</v>
      </c>
      <c r="O622" t="str">
        <f t="shared" si="257"/>
        <v>0.811641110871797-0.584156406403966i</v>
      </c>
      <c r="P622" t="str">
        <f t="shared" si="258"/>
        <v>0.188358889128203+0.584156406403966i</v>
      </c>
      <c r="Q622" t="str">
        <f t="shared" si="259"/>
        <v>-0.188358889128203+0.0396838943749489i</v>
      </c>
      <c r="R622" t="str">
        <f t="shared" si="260"/>
        <v>-0.331880740291129-3.17121601964959i</v>
      </c>
      <c r="S622" t="str">
        <f t="shared" si="261"/>
        <v>0.0684598409633926i</v>
      </c>
      <c r="T622" t="str">
        <f t="shared" si="262"/>
        <v>0.217100944365774-0.0227205026991437i</v>
      </c>
      <c r="U622" t="e">
        <f t="shared" si="263"/>
        <v>#DIV/0!</v>
      </c>
      <c r="V622" t="str">
        <f t="shared" si="264"/>
        <v>0.0000833333333333333-0.00543561964111665i</v>
      </c>
      <c r="W622" t="e">
        <f t="shared" si="265"/>
        <v>#DIV/0!</v>
      </c>
      <c r="X622" t="e">
        <f t="shared" si="266"/>
        <v>#DIV/0!</v>
      </c>
      <c r="Y622" t="str">
        <f t="shared" si="267"/>
        <v>0.00096+0.208501221233447i</v>
      </c>
      <c r="Z622" t="e">
        <f t="shared" si="268"/>
        <v>#DIV/0!</v>
      </c>
      <c r="AA622" t="e">
        <f t="shared" si="269"/>
        <v>#DIV/0!</v>
      </c>
      <c r="AB622" t="str">
        <f t="shared" si="270"/>
        <v>0.123885419408961-0.0129651163622925i</v>
      </c>
      <c r="AC622" t="str">
        <f t="shared" si="271"/>
        <v>1.64537570566138-0.198076217728828i</v>
      </c>
      <c r="AD622" t="str">
        <f t="shared" si="272"/>
        <v>0.0751525527884465+0.00116740331104923i</v>
      </c>
      <c r="AE622" t="e">
        <f t="shared" si="273"/>
        <v>#DIV/0!</v>
      </c>
      <c r="AF622" t="str">
        <f t="shared" si="274"/>
        <v>-3.68820244868269-3.75746455007908i</v>
      </c>
      <c r="AG622" t="e">
        <f t="shared" si="275"/>
        <v>#DIV/0!</v>
      </c>
      <c r="AH622" t="e">
        <f t="shared" si="276"/>
        <v>#DIV/0!</v>
      </c>
      <c r="AI622" t="e">
        <f t="shared" si="277"/>
        <v>#DIV/0!</v>
      </c>
      <c r="AJ622" t="e">
        <f t="shared" si="278"/>
        <v>#DIV/0!</v>
      </c>
      <c r="AK622"/>
      <c r="AL622"/>
      <c r="AM622"/>
      <c r="AN622"/>
    </row>
    <row r="623" spans="1:40" x14ac:dyDescent="0.3">
      <c r="A623"/>
      <c r="B623">
        <f t="shared" si="279"/>
        <v>48900</v>
      </c>
      <c r="C623" s="186" t="str">
        <f t="shared" si="247"/>
        <v>-0.00999575712332445+0.0197880471749404i</v>
      </c>
      <c r="D623" s="158" t="str">
        <f t="shared" si="248"/>
        <v>-2.43107089273231-1.03572921329135i</v>
      </c>
      <c r="E623" t="str">
        <f t="shared" si="249"/>
        <v>15959.5774701236-13092.4636882224i</v>
      </c>
      <c r="F623" t="str">
        <f t="shared" si="250"/>
        <v>0.307100446276542+0.154883161952072i</v>
      </c>
      <c r="G623" t="str">
        <f t="shared" si="245"/>
        <v>0.307100446276542+0.154883161952072i</v>
      </c>
      <c r="H623" t="str">
        <f t="shared" si="251"/>
        <v>1.26108201149085+2.72824216574839i</v>
      </c>
      <c r="I623" t="str">
        <f t="shared" si="252"/>
        <v>192.029850950676i</v>
      </c>
      <c r="J623" t="str">
        <f t="shared" si="246"/>
        <v>-8.13331483835248+40.9481381689606i</v>
      </c>
      <c r="K623" t="str">
        <f t="shared" si="253"/>
        <v>4.51159626239761-0.896114804394915i</v>
      </c>
      <c r="L623" t="str">
        <f t="shared" si="254"/>
        <v>0.805957038238284-0.148539953254142i</v>
      </c>
      <c r="M623" t="str">
        <f t="shared" si="255"/>
        <v>5.31755330063589-1.04465475764906i</v>
      </c>
      <c r="N623" t="str">
        <f t="shared" si="256"/>
        <v>-0.625118662051003i</v>
      </c>
      <c r="O623" t="str">
        <f t="shared" si="257"/>
        <v>0.81089368495348-0.585193499368i</v>
      </c>
      <c r="P623" t="str">
        <f t="shared" si="258"/>
        <v>0.18910631504652+0.585193499368i</v>
      </c>
      <c r="Q623" t="str">
        <f t="shared" si="259"/>
        <v>-0.18910631504652+0.0399251626830029i</v>
      </c>
      <c r="R623" t="str">
        <f t="shared" si="260"/>
        <v>-0.331874734532161-3.16458840619552i</v>
      </c>
      <c r="S623" t="str">
        <f t="shared" si="261"/>
        <v>0.0686001275227439i</v>
      </c>
      <c r="T623" t="str">
        <f t="shared" si="262"/>
        <v>0.21709116822201-0.022766649110483i</v>
      </c>
      <c r="U623" t="e">
        <f t="shared" si="263"/>
        <v>#DIV/0!</v>
      </c>
      <c r="V623" t="str">
        <f t="shared" si="264"/>
        <v>0.0000833333333333333-0.0054245038545295i</v>
      </c>
      <c r="W623" t="e">
        <f t="shared" si="265"/>
        <v>#DIV/0!</v>
      </c>
      <c r="X623" t="e">
        <f t="shared" si="266"/>
        <v>#DIV/0!</v>
      </c>
      <c r="Y623" t="str">
        <f t="shared" si="267"/>
        <v>0.00096+0.208928477834336i</v>
      </c>
      <c r="Z623" t="e">
        <f t="shared" si="268"/>
        <v>#DIV/0!</v>
      </c>
      <c r="AA623" t="e">
        <f t="shared" si="269"/>
        <v>#DIV/0!</v>
      </c>
      <c r="AB623" t="str">
        <f t="shared" si="270"/>
        <v>0.123879840798172-0.0129914491244078i</v>
      </c>
      <c r="AC623" t="str">
        <f t="shared" si="271"/>
        <v>1.645166077182-0.198494388238156i</v>
      </c>
      <c r="AD623" t="str">
        <f t="shared" si="272"/>
        <v>0.0751579707610222+0.00117130199178629i</v>
      </c>
      <c r="AE623" t="e">
        <f t="shared" si="273"/>
        <v>#DIV/0!</v>
      </c>
      <c r="AF623" t="str">
        <f t="shared" si="274"/>
        <v>-3.69215290422316-3.76397137903974i</v>
      </c>
      <c r="AG623" t="e">
        <f t="shared" si="275"/>
        <v>#DIV/0!</v>
      </c>
      <c r="AH623" t="e">
        <f t="shared" si="276"/>
        <v>#DIV/0!</v>
      </c>
      <c r="AI623" t="e">
        <f t="shared" si="277"/>
        <v>#DIV/0!</v>
      </c>
      <c r="AJ623" t="e">
        <f t="shared" si="278"/>
        <v>#DIV/0!</v>
      </c>
      <c r="AK623"/>
      <c r="AL623"/>
      <c r="AM623"/>
      <c r="AN623"/>
    </row>
    <row r="624" spans="1:40" x14ac:dyDescent="0.3">
      <c r="A624"/>
      <c r="B624">
        <f t="shared" si="279"/>
        <v>49000</v>
      </c>
      <c r="C624" s="186" t="str">
        <f t="shared" si="247"/>
        <v>-0.00999376651866291+0.0197563466539876i</v>
      </c>
      <c r="D624" s="158" t="str">
        <f t="shared" si="248"/>
        <v>-2.43209041652461-1.0381687707989i</v>
      </c>
      <c r="E624" t="str">
        <f t="shared" si="249"/>
        <v>15933.3363841484-13097.6667054226i</v>
      </c>
      <c r="F624" t="str">
        <f t="shared" si="250"/>
        <v>0.307235418245416+0.155169664584279i</v>
      </c>
      <c r="G624" t="str">
        <f t="shared" si="245"/>
        <v>0.307235418245416+0.155169664584279i</v>
      </c>
      <c r="H624" t="str">
        <f t="shared" si="251"/>
        <v>1.26401548088048+2.73230272705494i</v>
      </c>
      <c r="I624" t="str">
        <f t="shared" si="252"/>
        <v>192.422550032375i</v>
      </c>
      <c r="J624" t="str">
        <f t="shared" si="246"/>
        <v>-8.17070810463502+41.0318766928236i</v>
      </c>
      <c r="K624" t="str">
        <f t="shared" si="253"/>
        <v>4.51072293103973-0.898223610056212i</v>
      </c>
      <c r="L624" t="str">
        <f t="shared" si="254"/>
        <v>0.805848651941788-0.148823699216308i</v>
      </c>
      <c r="M624" t="str">
        <f t="shared" si="255"/>
        <v>5.31657158298152-1.04704730927252i</v>
      </c>
      <c r="N624" t="str">
        <f t="shared" si="256"/>
        <v>-0.626397023323091i</v>
      </c>
      <c r="O624" t="str">
        <f t="shared" si="257"/>
        <v>0.810144933866768-0.586229636004535i</v>
      </c>
      <c r="P624" t="str">
        <f t="shared" si="258"/>
        <v>0.189855066133232+0.586229636004535i</v>
      </c>
      <c r="Q624" t="str">
        <f t="shared" si="259"/>
        <v>-0.189855066133232+0.040167387318556i</v>
      </c>
      <c r="R624" t="str">
        <f t="shared" si="260"/>
        <v>-0.331868716096191-3.15798755057786i</v>
      </c>
      <c r="S624" t="str">
        <f t="shared" si="261"/>
        <v>0.068740414082095i</v>
      </c>
      <c r="T624" t="str">
        <f t="shared" si="262"/>
        <v>0.217081371892823-0.0228127929653454i</v>
      </c>
      <c r="U624" t="e">
        <f t="shared" si="263"/>
        <v>#DIV/0!</v>
      </c>
      <c r="V624" t="str">
        <f t="shared" si="264"/>
        <v>0.0000833333333333333-0.00541343343849984i</v>
      </c>
      <c r="W624" t="e">
        <f t="shared" si="265"/>
        <v>#DIV/0!</v>
      </c>
      <c r="X624" t="e">
        <f t="shared" si="266"/>
        <v>#DIV/0!</v>
      </c>
      <c r="Y624" t="str">
        <f t="shared" si="267"/>
        <v>0.00096+0.209355734435224i</v>
      </c>
      <c r="Z624" t="e">
        <f t="shared" si="268"/>
        <v>#DIV/0!</v>
      </c>
      <c r="AA624" t="e">
        <f t="shared" si="269"/>
        <v>#DIV/0!</v>
      </c>
      <c r="AB624" t="str">
        <f t="shared" si="270"/>
        <v>0.123874250668873-0.0130177804277076i</v>
      </c>
      <c r="AC624" t="str">
        <f t="shared" si="271"/>
        <v>1.64495608899973-0.198912162346436i</v>
      </c>
      <c r="AD624" t="str">
        <f t="shared" si="272"/>
        <v>0.0751633992934476+0.00117518872873753i</v>
      </c>
      <c r="AE624" t="e">
        <f t="shared" si="273"/>
        <v>#DIV/0!</v>
      </c>
      <c r="AF624" t="str">
        <f t="shared" si="274"/>
        <v>-3.69610589740509-3.77047149785384i</v>
      </c>
      <c r="AG624" t="e">
        <f t="shared" si="275"/>
        <v>#DIV/0!</v>
      </c>
      <c r="AH624" t="e">
        <f t="shared" si="276"/>
        <v>#DIV/0!</v>
      </c>
      <c r="AI624" t="e">
        <f t="shared" si="277"/>
        <v>#DIV/0!</v>
      </c>
      <c r="AJ624" t="e">
        <f t="shared" si="278"/>
        <v>#DIV/0!</v>
      </c>
      <c r="AK624"/>
      <c r="AL624"/>
      <c r="AM624"/>
      <c r="AN624"/>
    </row>
    <row r="625" spans="1:40" x14ac:dyDescent="0.3">
      <c r="A625"/>
      <c r="B625">
        <f t="shared" si="279"/>
        <v>49100</v>
      </c>
      <c r="C625" s="186" t="str">
        <f t="shared" si="247"/>
        <v>-0.00999177297945222+0.019724789576383i</v>
      </c>
      <c r="D625" s="158" t="str">
        <f t="shared" si="248"/>
        <v>-2.43311162748709-1.04060589881988i</v>
      </c>
      <c r="E625" t="str">
        <f t="shared" si="249"/>
        <v>15907.1281048035-13102.8087010238i</v>
      </c>
      <c r="F625" t="str">
        <f t="shared" si="250"/>
        <v>0.307370613214516+0.15545599377028i</v>
      </c>
      <c r="G625" t="str">
        <f t="shared" si="245"/>
        <v>0.307370613214516+0.15545599377028i</v>
      </c>
      <c r="H625" t="str">
        <f t="shared" si="251"/>
        <v>1.26694979701273+2.73635902247567i</v>
      </c>
      <c r="I625" t="str">
        <f t="shared" si="252"/>
        <v>192.815249114074i</v>
      </c>
      <c r="J625" t="str">
        <f t="shared" si="246"/>
        <v>-8.20817776165562+41.1156152166865i</v>
      </c>
      <c r="K625" t="str">
        <f t="shared" si="253"/>
        <v>4.50984806871402-0.900330310782766i</v>
      </c>
      <c r="L625" t="str">
        <f t="shared" si="254"/>
        <v>0.805740073460179-0.149107327912483i</v>
      </c>
      <c r="M625" t="str">
        <f t="shared" si="255"/>
        <v>5.3155881421742-1.04943763869525i</v>
      </c>
      <c r="N625" t="str">
        <f t="shared" si="256"/>
        <v>-0.627675384595179i</v>
      </c>
      <c r="O625" t="str">
        <f t="shared" si="257"/>
        <v>0.809394858835276-0.587264814620307i</v>
      </c>
      <c r="P625" t="str">
        <f t="shared" si="258"/>
        <v>0.190605141164724+0.587264814620307i</v>
      </c>
      <c r="Q625" t="str">
        <f t="shared" si="259"/>
        <v>-0.190605141164724+0.040410569974872i</v>
      </c>
      <c r="R625" t="str">
        <f t="shared" si="260"/>
        <v>-0.331862684980815-3.15141328929139i</v>
      </c>
      <c r="S625" t="str">
        <f t="shared" si="261"/>
        <v>0.0688807006414463i</v>
      </c>
      <c r="T625" t="str">
        <f t="shared" si="262"/>
        <v>0.217071555377156-0.0228589342582301i</v>
      </c>
      <c r="U625" t="e">
        <f t="shared" si="263"/>
        <v>#DIV/0!</v>
      </c>
      <c r="V625" t="str">
        <f t="shared" si="264"/>
        <v>0.0000833333333333333-0.00540240811581449i</v>
      </c>
      <c r="W625" t="e">
        <f t="shared" si="265"/>
        <v>#DIV/0!</v>
      </c>
      <c r="X625" t="e">
        <f t="shared" si="266"/>
        <v>#DIV/0!</v>
      </c>
      <c r="Y625" t="str">
        <f t="shared" si="267"/>
        <v>0.00096+0.209782991036112i</v>
      </c>
      <c r="Z625" t="e">
        <f t="shared" si="268"/>
        <v>#DIV/0!</v>
      </c>
      <c r="AA625" t="e">
        <f t="shared" si="269"/>
        <v>#DIV/0!</v>
      </c>
      <c r="AB625" t="str">
        <f t="shared" si="270"/>
        <v>0.12386864902046-0.013044110269053i</v>
      </c>
      <c r="AC625" t="str">
        <f t="shared" si="271"/>
        <v>1.64474574164066-0.199329540407793i</v>
      </c>
      <c r="AD625" t="str">
        <f t="shared" si="272"/>
        <v>0.0751688383782842+0.00117906354081429i</v>
      </c>
      <c r="AE625" t="e">
        <f t="shared" si="273"/>
        <v>#DIV/0!</v>
      </c>
      <c r="AF625" t="str">
        <f t="shared" si="274"/>
        <v>-3.70006142449982-3.77696492129555i</v>
      </c>
      <c r="AG625" t="e">
        <f t="shared" si="275"/>
        <v>#DIV/0!</v>
      </c>
      <c r="AH625" t="e">
        <f t="shared" si="276"/>
        <v>#DIV/0!</v>
      </c>
      <c r="AI625" t="e">
        <f t="shared" si="277"/>
        <v>#DIV/0!</v>
      </c>
      <c r="AJ625" t="e">
        <f t="shared" si="278"/>
        <v>#DIV/0!</v>
      </c>
      <c r="AK625"/>
      <c r="AL625"/>
      <c r="AM625"/>
      <c r="AN625"/>
    </row>
    <row r="626" spans="1:40" x14ac:dyDescent="0.3">
      <c r="A626"/>
      <c r="B626">
        <f t="shared" si="279"/>
        <v>49200</v>
      </c>
      <c r="C626" s="186" t="str">
        <f t="shared" si="247"/>
        <v>-0.0099897765076336+0.019693375048773i</v>
      </c>
      <c r="D626" s="158" t="str">
        <f t="shared" si="248"/>
        <v>-2.43413452339699-1.04304060236204i</v>
      </c>
      <c r="E626" t="str">
        <f t="shared" si="249"/>
        <v>15880.9527336984-13107.8899240032i</v>
      </c>
      <c r="F626" t="str">
        <f t="shared" si="250"/>
        <v>0.307506030891973+0.155742149269909i</v>
      </c>
      <c r="G626" t="str">
        <f t="shared" si="245"/>
        <v>0.307506030891973+0.155742149269909i</v>
      </c>
      <c r="H626" t="str">
        <f t="shared" si="251"/>
        <v>1.26988495841646+2.74041106166394i</v>
      </c>
      <c r="I626" t="str">
        <f t="shared" si="252"/>
        <v>193.207948195772i</v>
      </c>
      <c r="J626" t="str">
        <f t="shared" si="246"/>
        <v>-8.24572380941429+41.1993537405493i</v>
      </c>
      <c r="K626" t="str">
        <f t="shared" si="253"/>
        <v>4.5089716779212-0.902434910866488i</v>
      </c>
      <c r="L626" t="str">
        <f t="shared" si="254"/>
        <v>0.805631302960597-0.14939083915636i</v>
      </c>
      <c r="M626" t="str">
        <f t="shared" si="255"/>
        <v>5.3146029808818-1.05182575002285i</v>
      </c>
      <c r="N626" t="str">
        <f t="shared" si="256"/>
        <v>-0.628953745867267i</v>
      </c>
      <c r="O626" t="str">
        <f t="shared" si="257"/>
        <v>0.80864346108478-0.588299033523622i</v>
      </c>
      <c r="P626" t="str">
        <f t="shared" si="258"/>
        <v>0.19135653891522+0.588299033523622i</v>
      </c>
      <c r="Q626" t="str">
        <f t="shared" si="259"/>
        <v>-0.19135653891522+0.040654712343645i</v>
      </c>
      <c r="R626" t="str">
        <f t="shared" si="260"/>
        <v>-0.3318566411837-3.14486546016018i</v>
      </c>
      <c r="S626" t="str">
        <f t="shared" si="261"/>
        <v>0.0690209872007975i</v>
      </c>
      <c r="T626" t="str">
        <f t="shared" si="262"/>
        <v>0.217061718673946-0.0229050729836398i</v>
      </c>
      <c r="U626" t="e">
        <f t="shared" si="263"/>
        <v>#DIV/0!</v>
      </c>
      <c r="V626" t="str">
        <f t="shared" si="264"/>
        <v>0.0000833333333333333-0.00539142761151408i</v>
      </c>
      <c r="W626" t="e">
        <f t="shared" si="265"/>
        <v>#DIV/0!</v>
      </c>
      <c r="X626" t="e">
        <f t="shared" si="266"/>
        <v>#DIV/0!</v>
      </c>
      <c r="Y626" t="str">
        <f t="shared" si="267"/>
        <v>0.00096+0.210210247637i</v>
      </c>
      <c r="Z626" t="e">
        <f t="shared" si="268"/>
        <v>#DIV/0!</v>
      </c>
      <c r="AA626" t="e">
        <f t="shared" si="269"/>
        <v>#DIV/0!</v>
      </c>
      <c r="AB626" t="str">
        <f t="shared" si="270"/>
        <v>0.123863035852326-0.0130704386453071i</v>
      </c>
      <c r="AC626" t="str">
        <f t="shared" si="271"/>
        <v>1.64453503563061-0.199746522771262i</v>
      </c>
      <c r="AD626" t="str">
        <f t="shared" si="272"/>
        <v>0.0751742880081023+0.00118292644666627i</v>
      </c>
      <c r="AE626" t="e">
        <f t="shared" si="273"/>
        <v>#DIV/0!</v>
      </c>
      <c r="AF626" t="str">
        <f t="shared" si="274"/>
        <v>-3.70401948181345-3.78345166402598i</v>
      </c>
      <c r="AG626" t="e">
        <f t="shared" si="275"/>
        <v>#DIV/0!</v>
      </c>
      <c r="AH626" t="e">
        <f t="shared" si="276"/>
        <v>#DIV/0!</v>
      </c>
      <c r="AI626" t="e">
        <f t="shared" si="277"/>
        <v>#DIV/0!</v>
      </c>
      <c r="AJ626" t="e">
        <f t="shared" si="278"/>
        <v>#DIV/0!</v>
      </c>
      <c r="AK626"/>
      <c r="AL626"/>
      <c r="AM626"/>
      <c r="AN626"/>
    </row>
    <row r="627" spans="1:40" x14ac:dyDescent="0.3">
      <c r="A627"/>
      <c r="B627">
        <f t="shared" si="279"/>
        <v>49300</v>
      </c>
      <c r="C627" s="186" t="str">
        <f t="shared" si="247"/>
        <v>-0.0099877771051754+0.0196621021850325i</v>
      </c>
      <c r="D627" s="158" t="str">
        <f t="shared" si="248"/>
        <v>-2.43515910202939-1.04547288638235i</v>
      </c>
      <c r="E627" t="str">
        <f t="shared" si="249"/>
        <v>15854.8103711157-13112.9106229224i</v>
      </c>
      <c r="F627" t="str">
        <f t="shared" si="250"/>
        <v>0.307641670985615+0.156028130843599i</v>
      </c>
      <c r="G627" t="str">
        <f t="shared" si="245"/>
        <v>0.307641670985615+0.156028130843599i</v>
      </c>
      <c r="H627" t="str">
        <f t="shared" si="251"/>
        <v>1.27282096365657+2.74445885421162i</v>
      </c>
      <c r="I627" t="str">
        <f t="shared" si="252"/>
        <v>193.600647277471i</v>
      </c>
      <c r="J627" t="str">
        <f t="shared" si="246"/>
        <v>-8.28334624791102+41.2830922644123i</v>
      </c>
      <c r="K627" t="str">
        <f t="shared" si="253"/>
        <v>4.50809376115819-0.904537414555817i</v>
      </c>
      <c r="L627" t="str">
        <f t="shared" si="254"/>
        <v>0.805522340610407-0.149674232761924i</v>
      </c>
      <c r="M627" t="str">
        <f t="shared" si="255"/>
        <v>5.3136161017686-1.05421164731774i</v>
      </c>
      <c r="N627" t="str">
        <f t="shared" si="256"/>
        <v>-0.630232107139355i</v>
      </c>
      <c r="O627" t="str">
        <f t="shared" si="257"/>
        <v>0.807890741843222-0.589332291024349i</v>
      </c>
      <c r="P627" t="str">
        <f t="shared" si="258"/>
        <v>0.192109258156778+0.589332291024349i</v>
      </c>
      <c r="Q627" t="str">
        <f t="shared" si="259"/>
        <v>-0.192109258156778+0.0408998161150059i</v>
      </c>
      <c r="R627" t="str">
        <f t="shared" si="260"/>
        <v>-0.331850584702402-3.13834390232412i</v>
      </c>
      <c r="S627" t="str">
        <f t="shared" si="261"/>
        <v>0.0691612737601486i</v>
      </c>
      <c r="T627" t="str">
        <f t="shared" si="262"/>
        <v>0.217051861782132-0.0229512091360682i</v>
      </c>
      <c r="U627" t="e">
        <f t="shared" si="263"/>
        <v>#DIV/0!</v>
      </c>
      <c r="V627" t="str">
        <f t="shared" si="264"/>
        <v>0.0000833333333333333-0.00538049165287003i</v>
      </c>
      <c r="W627" t="e">
        <f t="shared" si="265"/>
        <v>#DIV/0!</v>
      </c>
      <c r="X627" t="e">
        <f t="shared" si="266"/>
        <v>#DIV/0!</v>
      </c>
      <c r="Y627" t="str">
        <f t="shared" si="267"/>
        <v>0.00096+0.210637504237888i</v>
      </c>
      <c r="Z627" t="e">
        <f t="shared" si="268"/>
        <v>#DIV/0!</v>
      </c>
      <c r="AA627" t="e">
        <f t="shared" si="269"/>
        <v>#DIV/0!</v>
      </c>
      <c r="AB627" t="str">
        <f t="shared" si="270"/>
        <v>0.123857411163866-0.0130967655533277i</v>
      </c>
      <c r="AC627" t="str">
        <f t="shared" si="271"/>
        <v>1.64432397149519-0.20016310978082i</v>
      </c>
      <c r="AD627" t="str">
        <f t="shared" si="272"/>
        <v>0.0751797481754817+0.00118677746468732i</v>
      </c>
      <c r="AE627" t="e">
        <f t="shared" si="273"/>
        <v>#DIV/0!</v>
      </c>
      <c r="AF627" t="str">
        <f t="shared" si="274"/>
        <v>-3.70798006568596-3.78993174059397i</v>
      </c>
      <c r="AG627" t="e">
        <f t="shared" si="275"/>
        <v>#DIV/0!</v>
      </c>
      <c r="AH627" t="e">
        <f t="shared" si="276"/>
        <v>#DIV/0!</v>
      </c>
      <c r="AI627" t="e">
        <f t="shared" si="277"/>
        <v>#DIV/0!</v>
      </c>
      <c r="AJ627" t="e">
        <f t="shared" si="278"/>
        <v>#DIV/0!</v>
      </c>
      <c r="AK627"/>
      <c r="AL627"/>
      <c r="AM627"/>
      <c r="AN627"/>
    </row>
    <row r="628" spans="1:40" x14ac:dyDescent="0.3">
      <c r="A628"/>
      <c r="B628">
        <f t="shared" si="279"/>
        <v>49400</v>
      </c>
      <c r="C628" s="186" t="str">
        <f t="shared" si="247"/>
        <v>-0.00998577477407315+0.0196309701061929i</v>
      </c>
      <c r="D628" s="158" t="str">
        <f t="shared" si="248"/>
        <v>-2.43618536115732-1.04790275578749i</v>
      </c>
      <c r="E628" t="str">
        <f t="shared" si="249"/>
        <v>15828.7011160184-13117.8710459224i</v>
      </c>
      <c r="F628" t="str">
        <f t="shared" si="250"/>
        <v>0.307777533202969+0.156313938252387i</v>
      </c>
      <c r="G628" t="str">
        <f t="shared" si="245"/>
        <v>0.307777533202969+0.156313938252387i</v>
      </c>
      <c r="H628" t="str">
        <f t="shared" si="251"/>
        <v>1.27575781133372+2.74850240964934i</v>
      </c>
      <c r="I628" t="str">
        <f t="shared" si="252"/>
        <v>193.99334635917i</v>
      </c>
      <c r="J628" t="str">
        <f t="shared" si="246"/>
        <v>-8.32104507714582+41.3668307882752i</v>
      </c>
      <c r="K628" t="str">
        <f t="shared" si="253"/>
        <v>4.50721432091812-0.906637826056209i</v>
      </c>
      <c r="L628" t="str">
        <f t="shared" si="254"/>
        <v>0.805413186577201-0.149957508543453i</v>
      </c>
      <c r="M628" t="str">
        <f t="shared" si="255"/>
        <v>5.31262750749532-1.05659533459966i</v>
      </c>
      <c r="N628" t="str">
        <f t="shared" si="256"/>
        <v>-0.631510468411443i</v>
      </c>
      <c r="O628" t="str">
        <f t="shared" si="257"/>
        <v>0.8071367023407-0.590364585433933i</v>
      </c>
      <c r="P628" t="str">
        <f t="shared" si="258"/>
        <v>0.1928632976593+0.590364585433933i</v>
      </c>
      <c r="Q628" t="str">
        <f t="shared" si="259"/>
        <v>-0.1928632976593+0.04114588297751i</v>
      </c>
      <c r="R628" t="str">
        <f t="shared" si="260"/>
        <v>-0.331844515534561-3.13184845622555i</v>
      </c>
      <c r="S628" t="str">
        <f t="shared" si="261"/>
        <v>0.0693015603194999i</v>
      </c>
      <c r="T628" t="str">
        <f t="shared" si="262"/>
        <v>0.217041984700648-0.0229973427100136i</v>
      </c>
      <c r="U628" t="e">
        <f t="shared" si="263"/>
        <v>#DIV/0!</v>
      </c>
      <c r="V628" t="str">
        <f t="shared" si="264"/>
        <v>0.0000833333333333333-0.00536959996936219i</v>
      </c>
      <c r="W628" t="e">
        <f t="shared" si="265"/>
        <v>#DIV/0!</v>
      </c>
      <c r="X628" t="e">
        <f t="shared" si="266"/>
        <v>#DIV/0!</v>
      </c>
      <c r="Y628" t="str">
        <f t="shared" si="267"/>
        <v>0.00096+0.211064760838777i</v>
      </c>
      <c r="Z628" t="e">
        <f t="shared" si="268"/>
        <v>#DIV/0!</v>
      </c>
      <c r="AA628" t="e">
        <f t="shared" si="269"/>
        <v>#DIV/0!</v>
      </c>
      <c r="AB628" t="str">
        <f t="shared" si="270"/>
        <v>0.123851774954471-0.0131230909899754i</v>
      </c>
      <c r="AC628" t="str">
        <f t="shared" si="271"/>
        <v>1.64411254975971-0.200579301775488i</v>
      </c>
      <c r="AD628" t="str">
        <f t="shared" si="272"/>
        <v>0.0751852188730123+0.00119061661301517i</v>
      </c>
      <c r="AE628" t="e">
        <f t="shared" si="273"/>
        <v>#DIV/0!</v>
      </c>
      <c r="AF628" t="str">
        <f t="shared" si="274"/>
        <v>-3.71194317249104-3.79640516543683i</v>
      </c>
      <c r="AG628" t="e">
        <f t="shared" si="275"/>
        <v>#DIV/0!</v>
      </c>
      <c r="AH628" t="e">
        <f t="shared" si="276"/>
        <v>#DIV/0!</v>
      </c>
      <c r="AI628" t="e">
        <f t="shared" si="277"/>
        <v>#DIV/0!</v>
      </c>
      <c r="AJ628" t="e">
        <f t="shared" si="278"/>
        <v>#DIV/0!</v>
      </c>
      <c r="AK628"/>
      <c r="AL628"/>
      <c r="AM628"/>
      <c r="AN628"/>
    </row>
    <row r="629" spans="1:40" x14ac:dyDescent="0.3">
      <c r="A629"/>
      <c r="B629">
        <f t="shared" si="279"/>
        <v>49500</v>
      </c>
      <c r="C629" s="186" t="str">
        <f t="shared" si="247"/>
        <v>-0.00998376951634875+0.0195999779403684i</v>
      </c>
      <c r="D629" s="158" t="str">
        <f t="shared" si="248"/>
        <v>-2.43721329855166-1.05033021543448i</v>
      </c>
      <c r="E629" t="str">
        <f t="shared" si="249"/>
        <v>15802.6250660579-13122.7714407188i</v>
      </c>
      <c r="F629" t="str">
        <f t="shared" si="250"/>
        <v>0.307913617251259+0.156599571257909i</v>
      </c>
      <c r="G629" t="str">
        <f t="shared" si="245"/>
        <v>0.307913617251259+0.156599571257909i</v>
      </c>
      <c r="H629" t="str">
        <f t="shared" si="251"/>
        <v>1.27869550008352+2.75254173744654i</v>
      </c>
      <c r="I629" t="str">
        <f t="shared" si="252"/>
        <v>194.386045440868i</v>
      </c>
      <c r="J629" t="str">
        <f t="shared" si="246"/>
        <v>-8.35882029711868+41.4505693121381i</v>
      </c>
      <c r="K629" t="str">
        <f t="shared" si="253"/>
        <v>4.50633335969038-0.908736149530584i</v>
      </c>
      <c r="L629" t="str">
        <f t="shared" si="254"/>
        <v>0.805303841028794-0.150240666315523i</v>
      </c>
      <c r="M629" t="str">
        <f t="shared" si="255"/>
        <v>5.31163720071917-1.05897681584611i</v>
      </c>
      <c r="N629" t="str">
        <f t="shared" si="256"/>
        <v>-0.632788829683531i</v>
      </c>
      <c r="O629" t="str">
        <f t="shared" si="257"/>
        <v>0.806381343809472-0.59139591506539i</v>
      </c>
      <c r="P629" t="str">
        <f t="shared" si="258"/>
        <v>0.193618656190528+0.59139591506539i</v>
      </c>
      <c r="Q629" t="str">
        <f t="shared" si="259"/>
        <v>-0.193618656190528+0.041392914618141i</v>
      </c>
      <c r="R629" t="str">
        <f t="shared" si="260"/>
        <v>-0.331838433677766-3.12537896359615i</v>
      </c>
      <c r="S629" t="str">
        <f t="shared" si="261"/>
        <v>0.069441846878851i</v>
      </c>
      <c r="T629" t="str">
        <f t="shared" si="262"/>
        <v>0.217032087428426-0.0230434736999692i</v>
      </c>
      <c r="U629" t="e">
        <f t="shared" si="263"/>
        <v>#DIV/0!</v>
      </c>
      <c r="V629" t="str">
        <f t="shared" si="264"/>
        <v>0.0000833333333333333-0.0053587522926564i</v>
      </c>
      <c r="W629" t="e">
        <f t="shared" si="265"/>
        <v>#DIV/0!</v>
      </c>
      <c r="X629" t="e">
        <f t="shared" si="266"/>
        <v>#DIV/0!</v>
      </c>
      <c r="Y629" t="str">
        <f t="shared" si="267"/>
        <v>0.00096+0.211492017439665i</v>
      </c>
      <c r="Z629" t="e">
        <f t="shared" si="268"/>
        <v>#DIV/0!</v>
      </c>
      <c r="AA629" t="e">
        <f t="shared" si="269"/>
        <v>#DIV/0!</v>
      </c>
      <c r="AB629" t="str">
        <f t="shared" si="270"/>
        <v>0.123846127223533-0.0131494149521078i</v>
      </c>
      <c r="AC629" t="str">
        <f t="shared" si="271"/>
        <v>1.64390077094929-0.200995099089358i</v>
      </c>
      <c r="AD629" t="str">
        <f t="shared" si="272"/>
        <v>0.0751907000932917+0.00119444390953579i</v>
      </c>
      <c r="AE629" t="e">
        <f t="shared" si="273"/>
        <v>#DIV/0!</v>
      </c>
      <c r="AF629" t="str">
        <f t="shared" si="274"/>
        <v>-3.71590879863518-3.80287195288102i</v>
      </c>
      <c r="AG629" t="e">
        <f t="shared" si="275"/>
        <v>#DIV/0!</v>
      </c>
      <c r="AH629" t="e">
        <f t="shared" si="276"/>
        <v>#DIV/0!</v>
      </c>
      <c r="AI629" t="e">
        <f t="shared" si="277"/>
        <v>#DIV/0!</v>
      </c>
      <c r="AJ629" t="e">
        <f t="shared" si="278"/>
        <v>#DIV/0!</v>
      </c>
      <c r="AK629"/>
      <c r="AL629"/>
      <c r="AM629"/>
      <c r="AN629"/>
    </row>
    <row r="630" spans="1:40" x14ac:dyDescent="0.3">
      <c r="A630"/>
      <c r="B630">
        <f t="shared" si="279"/>
        <v>49600</v>
      </c>
      <c r="C630" s="186" t="str">
        <f t="shared" si="247"/>
        <v>-0.00998176133405083+0.0195691248226861i</v>
      </c>
      <c r="D630" s="158" t="str">
        <f t="shared" si="248"/>
        <v>-2.43824291198123-1.0527552701312i</v>
      </c>
      <c r="E630" t="str">
        <f t="shared" si="249"/>
        <v>15776.582317581-13127.6120545971i</v>
      </c>
      <c r="F630" t="str">
        <f t="shared" si="250"/>
        <v>0.308049922837413+0.156885029622408i</v>
      </c>
      <c r="G630" t="str">
        <f t="shared" si="245"/>
        <v>0.308049922837413+0.156885029622408i</v>
      </c>
      <c r="H630" t="str">
        <f t="shared" si="251"/>
        <v>1.28163402857615+2.75657684701184i</v>
      </c>
      <c r="I630" t="str">
        <f t="shared" si="252"/>
        <v>194.778744522567i</v>
      </c>
      <c r="J630" t="str">
        <f t="shared" si="246"/>
        <v>-8.39667190782961+41.534307836001i</v>
      </c>
      <c r="K630" t="str">
        <f t="shared" si="253"/>
        <v>4.50545087996074-0.91083238909983i</v>
      </c>
      <c r="L630" t="str">
        <f t="shared" si="254"/>
        <v>0.805194304133228-0.150523705893003i</v>
      </c>
      <c r="M630" t="str">
        <f t="shared" si="255"/>
        <v>5.31064518409397-1.06135609499283i</v>
      </c>
      <c r="N630" t="str">
        <f t="shared" si="256"/>
        <v>-0.634067190955619i</v>
      </c>
      <c r="O630" t="str">
        <f t="shared" si="257"/>
        <v>0.805624667483949-0.592426278233315i</v>
      </c>
      <c r="P630" t="str">
        <f t="shared" si="258"/>
        <v>0.194375332516051+0.592426278233315i</v>
      </c>
      <c r="Q630" t="str">
        <f t="shared" si="259"/>
        <v>-0.194375332516051+0.0416409127223041i</v>
      </c>
      <c r="R630" t="str">
        <f t="shared" si="260"/>
        <v>-0.331832339129639-3.11893526744392i</v>
      </c>
      <c r="S630" t="str">
        <f t="shared" si="261"/>
        <v>0.0695821334382023i</v>
      </c>
      <c r="T630" t="str">
        <f t="shared" si="262"/>
        <v>0.217022169964398-0.0230896021004293i</v>
      </c>
      <c r="U630" t="e">
        <f t="shared" si="263"/>
        <v>#DIV/0!</v>
      </c>
      <c r="V630" t="str">
        <f t="shared" si="264"/>
        <v>0.0000833333333333333-0.00534794835658252i</v>
      </c>
      <c r="W630" t="e">
        <f t="shared" si="265"/>
        <v>#DIV/0!</v>
      </c>
      <c r="X630" t="e">
        <f t="shared" si="266"/>
        <v>#DIV/0!</v>
      </c>
      <c r="Y630" t="str">
        <f t="shared" si="267"/>
        <v>0.00096+0.211919274040553i</v>
      </c>
      <c r="Z630" t="e">
        <f t="shared" si="268"/>
        <v>#DIV/0!</v>
      </c>
      <c r="AA630" t="e">
        <f t="shared" si="269"/>
        <v>#DIV/0!</v>
      </c>
      <c r="AB630" t="str">
        <f t="shared" si="270"/>
        <v>0.123840467970441-0.0131757374365833i</v>
      </c>
      <c r="AC630" t="str">
        <f t="shared" si="271"/>
        <v>1.64368863558882-0.20141050205167i</v>
      </c>
      <c r="AD630" t="str">
        <f t="shared" si="272"/>
        <v>0.0751961918289254+0.00119825937188444i</v>
      </c>
      <c r="AE630" t="e">
        <f t="shared" si="273"/>
        <v>#DIV/0!</v>
      </c>
      <c r="AF630" t="str">
        <f t="shared" si="274"/>
        <v>-3.71987694055738-3.80933211714304i</v>
      </c>
      <c r="AG630" t="e">
        <f t="shared" si="275"/>
        <v>#DIV/0!</v>
      </c>
      <c r="AH630" t="e">
        <f t="shared" si="276"/>
        <v>#DIV/0!</v>
      </c>
      <c r="AI630" t="e">
        <f t="shared" si="277"/>
        <v>#DIV/0!</v>
      </c>
      <c r="AJ630" t="e">
        <f t="shared" si="278"/>
        <v>#DIV/0!</v>
      </c>
      <c r="AK630"/>
      <c r="AL630"/>
      <c r="AM630"/>
      <c r="AN630"/>
    </row>
    <row r="631" spans="1:40" x14ac:dyDescent="0.3">
      <c r="A631"/>
      <c r="B631">
        <f t="shared" si="279"/>
        <v>49700</v>
      </c>
      <c r="C631" s="186" t="str">
        <f t="shared" si="247"/>
        <v>-0.00997975022925422+0.0195384098952149i</v>
      </c>
      <c r="D631" s="158" t="str">
        <f t="shared" si="248"/>
        <v>-2.43927419921273-1.05517792463695i</v>
      </c>
      <c r="E631" t="str">
        <f t="shared" si="249"/>
        <v>15750.5729656375-13132.3931344082i</v>
      </c>
      <c r="F631" t="str">
        <f t="shared" si="250"/>
        <v>0.308186449668059+0.15717031310873i</v>
      </c>
      <c r="G631" t="str">
        <f t="shared" si="245"/>
        <v>0.308186449668059+0.15717031310873i</v>
      </c>
      <c r="H631" t="str">
        <f t="shared" si="251"/>
        <v>1.28457339551568+2.76060774769316i</v>
      </c>
      <c r="I631" t="str">
        <f t="shared" si="252"/>
        <v>195.171443604266i</v>
      </c>
      <c r="J631" t="str">
        <f t="shared" si="246"/>
        <v>-8.4345999092786+41.6180463598639i</v>
      </c>
      <c r="K631" t="str">
        <f t="shared" si="253"/>
        <v>4.50456688421133-0.912926548843234i</v>
      </c>
      <c r="L631" t="str">
        <f t="shared" si="254"/>
        <v>0.805084576058767-0.150806627091057i</v>
      </c>
      <c r="M631" t="str">
        <f t="shared" si="255"/>
        <v>5.3096514602701-1.06373317593429i</v>
      </c>
      <c r="N631" t="str">
        <f t="shared" si="256"/>
        <v>-0.635345552227707i</v>
      </c>
      <c r="O631" t="str">
        <f t="shared" si="257"/>
        <v>0.804866674600698-0.593455673253878i</v>
      </c>
      <c r="P631" t="str">
        <f t="shared" si="258"/>
        <v>0.195133325399302+0.593455673253878i</v>
      </c>
      <c r="Q631" t="str">
        <f t="shared" si="259"/>
        <v>-0.195133325399302+0.0418898789738289i</v>
      </c>
      <c r="R631" t="str">
        <f t="shared" si="260"/>
        <v>-0.33182623188773-3.11251721204034i</v>
      </c>
      <c r="S631" t="str">
        <f t="shared" si="261"/>
        <v>0.0697224199975536i</v>
      </c>
      <c r="T631" t="str">
        <f t="shared" si="262"/>
        <v>0.217012232307491-0.0231357279058819i</v>
      </c>
      <c r="U631" t="e">
        <f t="shared" si="263"/>
        <v>#DIV/0!</v>
      </c>
      <c r="V631" t="str">
        <f t="shared" si="264"/>
        <v>0.0000833333333333333-0.00533718789711253i</v>
      </c>
      <c r="W631" t="e">
        <f t="shared" si="265"/>
        <v>#DIV/0!</v>
      </c>
      <c r="X631" t="e">
        <f t="shared" si="266"/>
        <v>#DIV/0!</v>
      </c>
      <c r="Y631" t="str">
        <f t="shared" si="267"/>
        <v>0.00096+0.212346530641441i</v>
      </c>
      <c r="Z631" t="e">
        <f t="shared" si="268"/>
        <v>#DIV/0!</v>
      </c>
      <c r="AA631" t="e">
        <f t="shared" si="269"/>
        <v>#DIV/0!</v>
      </c>
      <c r="AB631" t="str">
        <f t="shared" si="270"/>
        <v>0.123834797194584-0.0132020584402563i</v>
      </c>
      <c r="AC631" t="str">
        <f t="shared" si="271"/>
        <v>1.64347614420295-0.201825510986852i</v>
      </c>
      <c r="AD631" t="str">
        <f t="shared" si="272"/>
        <v>0.0752016940725283+0.00120206301745058i</v>
      </c>
      <c r="AE631" t="e">
        <f t="shared" si="273"/>
        <v>#DIV/0!</v>
      </c>
      <c r="AF631" t="str">
        <f t="shared" si="274"/>
        <v>-3.72384759472841-3.81578567233011i</v>
      </c>
      <c r="AG631" t="e">
        <f t="shared" si="275"/>
        <v>#DIV/0!</v>
      </c>
      <c r="AH631" t="e">
        <f t="shared" si="276"/>
        <v>#DIV/0!</v>
      </c>
      <c r="AI631" t="e">
        <f t="shared" si="277"/>
        <v>#DIV/0!</v>
      </c>
      <c r="AJ631" t="e">
        <f t="shared" si="278"/>
        <v>#DIV/0!</v>
      </c>
      <c r="AK631"/>
      <c r="AL631"/>
      <c r="AM631"/>
      <c r="AN631"/>
    </row>
    <row r="632" spans="1:40" x14ac:dyDescent="0.3">
      <c r="A632"/>
      <c r="B632">
        <f t="shared" si="279"/>
        <v>49800</v>
      </c>
      <c r="C632" s="186" t="str">
        <f t="shared" si="247"/>
        <v>-0.00997773620405936+0.0195078323068958i</v>
      </c>
      <c r="D632" s="158" t="str">
        <f t="shared" si="248"/>
        <v>-2.44030715801086-1.05759818366295i</v>
      </c>
      <c r="E632" t="str">
        <f t="shared" si="249"/>
        <v>15724.597103988-13137.1149265633i</v>
      </c>
      <c r="F632" t="str">
        <f t="shared" si="250"/>
        <v>0.308323197449531+0.157455421480324i</v>
      </c>
      <c r="G632" t="str">
        <f t="shared" si="245"/>
        <v>0.308323197449531+0.157455421480324i</v>
      </c>
      <c r="H632" t="str">
        <f t="shared" si="251"/>
        <v>1.28751359963971+2.76463444877794i</v>
      </c>
      <c r="I632" t="str">
        <f t="shared" si="252"/>
        <v>195.564142685965i</v>
      </c>
      <c r="J632" t="str">
        <f t="shared" si="246"/>
        <v>-8.47260430146565+41.7017848837268i</v>
      </c>
      <c r="K632" t="str">
        <f t="shared" si="253"/>
        <v>4.50368137492073-0.915018632798962i</v>
      </c>
      <c r="L632" t="str">
        <f t="shared" si="254"/>
        <v>0.804974656973898-0.151089429725145i</v>
      </c>
      <c r="M632" t="str">
        <f t="shared" si="255"/>
        <v>5.30865603189463-1.06610806252411i</v>
      </c>
      <c r="N632" t="str">
        <f t="shared" si="256"/>
        <v>-0.636623913499794i</v>
      </c>
      <c r="O632" t="str">
        <f t="shared" si="257"/>
        <v>0.804107366398437-0.594484098444837i</v>
      </c>
      <c r="P632" t="str">
        <f t="shared" si="258"/>
        <v>0.195892633601563+0.594484098444837i</v>
      </c>
      <c r="Q632" t="str">
        <f t="shared" si="259"/>
        <v>-0.195892633601563+0.042139815054957i</v>
      </c>
      <c r="R632" t="str">
        <f t="shared" si="260"/>
        <v>-0.331820111949671-3.10612464290774i</v>
      </c>
      <c r="S632" t="str">
        <f t="shared" si="261"/>
        <v>0.0698627065569047i</v>
      </c>
      <c r="T632" t="str">
        <f t="shared" si="262"/>
        <v>0.217002274456634-0.0231818511108191i</v>
      </c>
      <c r="U632" t="e">
        <f t="shared" si="263"/>
        <v>#DIV/0!</v>
      </c>
      <c r="V632" t="str">
        <f t="shared" si="264"/>
        <v>0.0000833333333333333-0.0053264706523392i</v>
      </c>
      <c r="W632" t="e">
        <f t="shared" si="265"/>
        <v>#DIV/0!</v>
      </c>
      <c r="X632" t="e">
        <f t="shared" si="266"/>
        <v>#DIV/0!</v>
      </c>
      <c r="Y632" t="str">
        <f t="shared" si="267"/>
        <v>0.00096+0.212773787242329i</v>
      </c>
      <c r="Z632" t="e">
        <f t="shared" si="268"/>
        <v>#DIV/0!</v>
      </c>
      <c r="AA632" t="e">
        <f t="shared" si="269"/>
        <v>#DIV/0!</v>
      </c>
      <c r="AB632" t="str">
        <f t="shared" si="270"/>
        <v>0.123829114895351-0.013228377959984i</v>
      </c>
      <c r="AC632" t="str">
        <f t="shared" si="271"/>
        <v>1.64326329731612-0.202240126214609i</v>
      </c>
      <c r="AD632" t="str">
        <f t="shared" si="272"/>
        <v>0.0752072068167239+0.00120585486337753i</v>
      </c>
      <c r="AE632" t="e">
        <f t="shared" si="273"/>
        <v>#DIV/0!</v>
      </c>
      <c r="AF632" t="str">
        <f t="shared" si="274"/>
        <v>-3.72782075765057-3.82223263244089i</v>
      </c>
      <c r="AG632" t="e">
        <f t="shared" si="275"/>
        <v>#DIV/0!</v>
      </c>
      <c r="AH632" t="e">
        <f t="shared" si="276"/>
        <v>#DIV/0!</v>
      </c>
      <c r="AI632" t="e">
        <f t="shared" si="277"/>
        <v>#DIV/0!</v>
      </c>
      <c r="AJ632" t="e">
        <f t="shared" si="278"/>
        <v>#DIV/0!</v>
      </c>
      <c r="AK632"/>
      <c r="AL632"/>
      <c r="AM632"/>
      <c r="AN632"/>
    </row>
    <row r="633" spans="1:40" x14ac:dyDescent="0.3">
      <c r="A633"/>
      <c r="B633">
        <f t="shared" si="279"/>
        <v>49900</v>
      </c>
      <c r="C633" s="186" t="str">
        <f t="shared" si="247"/>
        <v>-0.00997571926059238+0.0194773912134731i</v>
      </c>
      <c r="D633" s="158" t="str">
        <f t="shared" si="248"/>
        <v>-2.44134178613818-1.0600160518729i</v>
      </c>
      <c r="E633" t="str">
        <f t="shared" si="249"/>
        <v>15698.6548251112-13141.7776770299i</v>
      </c>
      <c r="F633" t="str">
        <f t="shared" si="250"/>
        <v>0.308460165887866+0.157740354501242i</v>
      </c>
      <c r="G633" t="str">
        <f t="shared" si="245"/>
        <v>0.308460165887866+0.157740354501242i</v>
      </c>
      <c r="H633" t="str">
        <f t="shared" si="251"/>
        <v>1.29045463971862+2.76865695949329i</v>
      </c>
      <c r="I633" t="str">
        <f t="shared" si="252"/>
        <v>195.956841767663i</v>
      </c>
      <c r="J633" t="str">
        <f t="shared" si="246"/>
        <v>-8.51068508439077+41.7855234075897i</v>
      </c>
      <c r="K633" t="str">
        <f t="shared" si="253"/>
        <v>4.50279435456402-0.917108644964501i</v>
      </c>
      <c r="L633" t="str">
        <f t="shared" si="254"/>
        <v>0.804864547047333-0.151372113611025i</v>
      </c>
      <c r="M633" t="str">
        <f t="shared" si="255"/>
        <v>5.30765890161135-1.06848075857553i</v>
      </c>
      <c r="N633" t="str">
        <f t="shared" si="256"/>
        <v>-0.637902274771882i</v>
      </c>
      <c r="O633" t="str">
        <f t="shared" si="257"/>
        <v>0.803346744118031-0.595511552125531i</v>
      </c>
      <c r="P633" t="str">
        <f t="shared" si="258"/>
        <v>0.196653255881969+0.595511552125531i</v>
      </c>
      <c r="Q633" t="str">
        <f t="shared" si="259"/>
        <v>-0.196653255881969+0.042390722646351i</v>
      </c>
      <c r="R633" t="str">
        <f t="shared" si="260"/>
        <v>-0.331813979313018-3.09975740680662i</v>
      </c>
      <c r="S633" t="str">
        <f t="shared" si="261"/>
        <v>0.070002993116256i</v>
      </c>
      <c r="T633" t="str">
        <f t="shared" si="262"/>
        <v>0.216992296410747-0.0232279717097267i</v>
      </c>
      <c r="U633" t="e">
        <f t="shared" si="263"/>
        <v>#DIV/0!</v>
      </c>
      <c r="V633" t="str">
        <f t="shared" si="264"/>
        <v>0.0000833333333333333-0.00531579636245475i</v>
      </c>
      <c r="W633" t="e">
        <f t="shared" si="265"/>
        <v>#DIV/0!</v>
      </c>
      <c r="X633" t="e">
        <f t="shared" si="266"/>
        <v>#DIV/0!</v>
      </c>
      <c r="Y633" t="str">
        <f t="shared" si="267"/>
        <v>0.00096+0.213201043843218i</v>
      </c>
      <c r="Z633" t="e">
        <f t="shared" si="268"/>
        <v>#DIV/0!</v>
      </c>
      <c r="AA633" t="e">
        <f t="shared" si="269"/>
        <v>#DIV/0!</v>
      </c>
      <c r="AB633" t="str">
        <f t="shared" si="270"/>
        <v>0.123823421072124-0.0132546959926197i</v>
      </c>
      <c r="AC633" t="str">
        <f t="shared" si="271"/>
        <v>1.64305009545255-0.202654348049941i</v>
      </c>
      <c r="AD633" t="str">
        <f t="shared" si="272"/>
        <v>0.0752127300541404+0.0012096349265668i</v>
      </c>
      <c r="AE633" t="e">
        <f t="shared" si="273"/>
        <v>#DIV/0!</v>
      </c>
      <c r="AF633" t="str">
        <f t="shared" si="274"/>
        <v>-3.7317964258568-3.82867301136619i</v>
      </c>
      <c r="AG633" t="e">
        <f t="shared" si="275"/>
        <v>#DIV/0!</v>
      </c>
      <c r="AH633" t="e">
        <f t="shared" si="276"/>
        <v>#DIV/0!</v>
      </c>
      <c r="AI633" t="e">
        <f t="shared" si="277"/>
        <v>#DIV/0!</v>
      </c>
      <c r="AJ633" t="e">
        <f t="shared" si="278"/>
        <v>#DIV/0!</v>
      </c>
      <c r="AK633"/>
      <c r="AL633"/>
      <c r="AM633"/>
      <c r="AN633"/>
    </row>
    <row r="634" spans="1:40" x14ac:dyDescent="0.3">
      <c r="A634"/>
      <c r="B634">
        <f t="shared" si="279"/>
        <v>50000</v>
      </c>
      <c r="C634" s="186" t="str">
        <f t="shared" si="247"/>
        <v>-0.00997369940100485+0.019447085777427i</v>
      </c>
      <c r="D634" s="158" t="str">
        <f t="shared" si="248"/>
        <v>-2.44237808135523-1.0624315338835i</v>
      </c>
      <c r="E634" t="str">
        <f t="shared" si="249"/>
        <v>15672.7462202112-13146.3816313271i</v>
      </c>
      <c r="F634" t="str">
        <f t="shared" si="250"/>
        <v>0.308597354688808+0.158025111936144i</v>
      </c>
      <c r="G634" t="str">
        <f t="shared" si="245"/>
        <v>0.308597354688808+0.158025111936144i</v>
      </c>
      <c r="H634" t="str">
        <f t="shared" si="251"/>
        <v>1.29339651455522+2.77267528900631i</v>
      </c>
      <c r="I634" t="str">
        <f t="shared" si="252"/>
        <v>196.349540849362i</v>
      </c>
      <c r="J634" t="str">
        <f t="shared" si="246"/>
        <v>-8.54884225805395+41.8692619314526i</v>
      </c>
      <c r="K634" t="str">
        <f t="shared" si="253"/>
        <v>4.50190582561292-0.91919658929712i</v>
      </c>
      <c r="L634" t="str">
        <f t="shared" si="254"/>
        <v>0.804754246448002-0.151654678564745i</v>
      </c>
      <c r="M634" t="str">
        <f t="shared" si="255"/>
        <v>5.30666007206092-1.07085126786186i</v>
      </c>
      <c r="N634" t="str">
        <f t="shared" si="256"/>
        <v>-0.63918063604397i</v>
      </c>
      <c r="O634" t="str">
        <f t="shared" si="257"/>
        <v>0.802584809002496-0.596538032616888i</v>
      </c>
      <c r="P634" t="str">
        <f t="shared" si="258"/>
        <v>0.197415190997504+0.596538032616888i</v>
      </c>
      <c r="Q634" t="str">
        <f t="shared" si="259"/>
        <v>-0.197415190997504+0.042642603427082i</v>
      </c>
      <c r="R634" t="str">
        <f t="shared" si="260"/>
        <v>-0.331807833975356-3.09341535172346i</v>
      </c>
      <c r="S634" t="str">
        <f t="shared" si="261"/>
        <v>0.0701432796756072i</v>
      </c>
      <c r="T634" t="str">
        <f t="shared" si="262"/>
        <v>0.216982298168755-0.0232740896970908i</v>
      </c>
      <c r="U634" t="e">
        <f t="shared" si="263"/>
        <v>#DIV/0!</v>
      </c>
      <c r="V634" t="str">
        <f t="shared" si="264"/>
        <v>0.0000833333333333333-0.00530516476972983i</v>
      </c>
      <c r="W634" t="e">
        <f t="shared" si="265"/>
        <v>#DIV/0!</v>
      </c>
      <c r="X634" t="e">
        <f t="shared" si="266"/>
        <v>#DIV/0!</v>
      </c>
      <c r="Y634" t="str">
        <f t="shared" si="267"/>
        <v>0.00096+0.213628300444106i</v>
      </c>
      <c r="Z634" t="e">
        <f t="shared" si="268"/>
        <v>#DIV/0!</v>
      </c>
      <c r="AA634" t="e">
        <f t="shared" si="269"/>
        <v>#DIV/0!</v>
      </c>
      <c r="AB634" t="str">
        <f t="shared" si="270"/>
        <v>0.12381771572429-0.013281012535017i</v>
      </c>
      <c r="AC634" t="str">
        <f t="shared" si="271"/>
        <v>1.64283653913627-0.203068176803231i</v>
      </c>
      <c r="AD634" t="str">
        <f t="shared" si="272"/>
        <v>0.0752182637774166+0.00121340322368015i</v>
      </c>
      <c r="AE634" t="e">
        <f t="shared" si="273"/>
        <v>#DIV/0!</v>
      </c>
      <c r="AF634" t="str">
        <f t="shared" si="274"/>
        <v>-3.73577459591045-3.83510682288981i</v>
      </c>
      <c r="AG634" t="e">
        <f t="shared" si="275"/>
        <v>#DIV/0!</v>
      </c>
      <c r="AH634" t="e">
        <f t="shared" si="276"/>
        <v>#DIV/0!</v>
      </c>
      <c r="AI634" t="e">
        <f t="shared" si="277"/>
        <v>#DIV/0!</v>
      </c>
      <c r="AJ634" t="e">
        <f t="shared" si="278"/>
        <v>#DIV/0!</v>
      </c>
      <c r="AK634"/>
      <c r="AL634"/>
      <c r="AM634"/>
      <c r="AN634"/>
    </row>
    <row r="635" spans="1:40" x14ac:dyDescent="0.3">
      <c r="A635"/>
      <c r="B635">
        <f t="shared" si="279"/>
        <v>50100</v>
      </c>
      <c r="C635" s="186" t="str">
        <f t="shared" si="247"/>
        <v>-0.009971676627473+0.0194169151679061i</v>
      </c>
      <c r="D635" s="158" t="str">
        <f t="shared" si="248"/>
        <v>-2.44341604142051-1.06484463426494i</v>
      </c>
      <c r="E635" t="str">
        <f t="shared" si="249"/>
        <v>15646.8713792255-13150.927034521i</v>
      </c>
      <c r="F635" t="str">
        <f t="shared" si="250"/>
        <v>0.308734763557811+0.158309693550289i</v>
      </c>
      <c r="G635" t="str">
        <f t="shared" si="245"/>
        <v>0.308734763557811+0.158309693550289i</v>
      </c>
      <c r="H635" t="str">
        <f t="shared" si="251"/>
        <v>1.29633922298412+2.77668944642419i</v>
      </c>
      <c r="I635" t="str">
        <f t="shared" si="252"/>
        <v>196.742239931061i</v>
      </c>
      <c r="J635" t="str">
        <f t="shared" si="246"/>
        <v>-8.5870758224552+41.9530004553156i</v>
      </c>
      <c r="K635" t="str">
        <f t="shared" si="253"/>
        <v>4.50101579053567-0.921282469714291i</v>
      </c>
      <c r="L635" t="str">
        <f t="shared" si="254"/>
        <v>0.80464375534506-0.151937124402657i</v>
      </c>
      <c r="M635" t="str">
        <f t="shared" si="255"/>
        <v>5.30565954588073-1.07321959411695i</v>
      </c>
      <c r="N635" t="str">
        <f t="shared" si="256"/>
        <v>-0.640458997316058i</v>
      </c>
      <c r="O635" t="str">
        <f t="shared" si="257"/>
        <v>0.801821562296992-0.597563538241426i</v>
      </c>
      <c r="P635" t="str">
        <f t="shared" si="258"/>
        <v>0.198178437703008+0.597563538241426i</v>
      </c>
      <c r="Q635" t="str">
        <f t="shared" si="259"/>
        <v>-0.198178437703008+0.042895459074632i</v>
      </c>
      <c r="R635" t="str">
        <f t="shared" si="260"/>
        <v>-0.331801675934256-3.08709832685835i</v>
      </c>
      <c r="S635" t="str">
        <f t="shared" si="261"/>
        <v>0.0702835662349584i</v>
      </c>
      <c r="T635" t="str">
        <f t="shared" si="262"/>
        <v>0.216972279729578-0.0233202050673955i</v>
      </c>
      <c r="U635" t="e">
        <f t="shared" si="263"/>
        <v>#DIV/0!</v>
      </c>
      <c r="V635" t="str">
        <f t="shared" si="264"/>
        <v>0.0000833333333333333-0.00529457561849287i</v>
      </c>
      <c r="W635" t="e">
        <f t="shared" si="265"/>
        <v>#DIV/0!</v>
      </c>
      <c r="X635" t="e">
        <f t="shared" si="266"/>
        <v>#DIV/0!</v>
      </c>
      <c r="Y635" t="str">
        <f t="shared" si="267"/>
        <v>0.00096+0.214055557044994i</v>
      </c>
      <c r="Z635" t="e">
        <f t="shared" si="268"/>
        <v>#DIV/0!</v>
      </c>
      <c r="AA635" t="e">
        <f t="shared" si="269"/>
        <v>#DIV/0!</v>
      </c>
      <c r="AB635" t="str">
        <f t="shared" si="270"/>
        <v>0.123811998851235-0.0133073275840283i</v>
      </c>
      <c r="AC635" t="str">
        <f t="shared" si="271"/>
        <v>1.64262262889112-0.203481612780292i</v>
      </c>
      <c r="AD635" t="str">
        <f t="shared" si="272"/>
        <v>0.0752238079791984+0.00121715977114212i</v>
      </c>
      <c r="AE635" t="e">
        <f t="shared" si="273"/>
        <v>#DIV/0!</v>
      </c>
      <c r="AF635" t="str">
        <f t="shared" si="274"/>
        <v>-3.73975526440463-3.84153408068913i</v>
      </c>
      <c r="AG635" t="e">
        <f t="shared" si="275"/>
        <v>#DIV/0!</v>
      </c>
      <c r="AH635" t="e">
        <f t="shared" si="276"/>
        <v>#DIV/0!</v>
      </c>
      <c r="AI635" t="e">
        <f t="shared" si="277"/>
        <v>#DIV/0!</v>
      </c>
      <c r="AJ635" t="e">
        <f t="shared" si="278"/>
        <v>#DIV/0!</v>
      </c>
      <c r="AK635"/>
      <c r="AL635"/>
      <c r="AM635"/>
      <c r="AN635"/>
    </row>
    <row r="636" spans="1:40" x14ac:dyDescent="0.3">
      <c r="A636"/>
      <c r="B636">
        <f t="shared" si="279"/>
        <v>50200</v>
      </c>
      <c r="C636" s="186" t="str">
        <f t="shared" si="247"/>
        <v>-0.00996965094219817+0.0193868785606607i</v>
      </c>
      <c r="D636" s="158" t="str">
        <f t="shared" si="248"/>
        <v>-2.44445566409048-1.06725535754146i</v>
      </c>
      <c r="E636" t="str">
        <f t="shared" si="249"/>
        <v>15621.0303908317-13155.4141312206i</v>
      </c>
      <c r="F636" t="str">
        <f t="shared" si="250"/>
        <v>0.308872392200038+0.158594099109547i</v>
      </c>
      <c r="G636" t="str">
        <f t="shared" si="245"/>
        <v>0.308872392200038+0.158594099109547i</v>
      </c>
      <c r="H636" t="str">
        <f t="shared" si="251"/>
        <v>1.29928276387126+2.78069944079449i</v>
      </c>
      <c r="I636" t="str">
        <f t="shared" si="252"/>
        <v>197.13493901276i</v>
      </c>
      <c r="J636" t="str">
        <f t="shared" si="246"/>
        <v>-8.62538577759452+42.0367389791784i</v>
      </c>
      <c r="K636" t="str">
        <f t="shared" si="253"/>
        <v>4.50012425179725-0.923366290094153i</v>
      </c>
      <c r="L636" t="str">
        <f t="shared" si="254"/>
        <v>0.804533073907882-0.152219450941405i</v>
      </c>
      <c r="M636" t="str">
        <f t="shared" si="255"/>
        <v>5.30465732570513-1.07558574103556i</v>
      </c>
      <c r="N636" t="str">
        <f t="shared" si="256"/>
        <v>-0.641737358588146i</v>
      </c>
      <c r="O636" t="str">
        <f t="shared" si="257"/>
        <v>0.801057005248821-0.598588067323255i</v>
      </c>
      <c r="P636" t="str">
        <f t="shared" si="258"/>
        <v>0.198942994751179+0.598588067323255i</v>
      </c>
      <c r="Q636" t="str">
        <f t="shared" si="259"/>
        <v>-0.198942994751179+0.043149291264891i</v>
      </c>
      <c r="R636" t="str">
        <f t="shared" si="260"/>
        <v>-0.331795505187276-3.08080618261292i</v>
      </c>
      <c r="S636" t="str">
        <f t="shared" si="261"/>
        <v>0.0704238527943096i</v>
      </c>
      <c r="T636" t="str">
        <f t="shared" si="262"/>
        <v>0.216962241092131-0.0233663178151223i</v>
      </c>
      <c r="U636" t="e">
        <f t="shared" si="263"/>
        <v>#DIV/0!</v>
      </c>
      <c r="V636" t="str">
        <f t="shared" si="264"/>
        <v>0.0000833333333333333-0.00528402865510941i</v>
      </c>
      <c r="W636" t="e">
        <f t="shared" si="265"/>
        <v>#DIV/0!</v>
      </c>
      <c r="X636" t="e">
        <f t="shared" si="266"/>
        <v>#DIV/0!</v>
      </c>
      <c r="Y636" t="str">
        <f t="shared" si="267"/>
        <v>0.00096+0.214482813645882i</v>
      </c>
      <c r="Z636" t="e">
        <f t="shared" si="268"/>
        <v>#DIV/0!</v>
      </c>
      <c r="AA636" t="e">
        <f t="shared" si="269"/>
        <v>#DIV/0!</v>
      </c>
      <c r="AB636" t="str">
        <f t="shared" si="270"/>
        <v>0.123806270452337-0.0133336411365047i</v>
      </c>
      <c r="AC636" t="str">
        <f t="shared" si="271"/>
        <v>1.64240836524071-0.203894656282409i</v>
      </c>
      <c r="AD636" t="str">
        <f t="shared" si="272"/>
        <v>0.0752293626521364+0.00122090458514163i</v>
      </c>
      <c r="AE636" t="e">
        <f t="shared" si="273"/>
        <v>#DIV/0!</v>
      </c>
      <c r="AF636" t="str">
        <f t="shared" si="274"/>
        <v>-3.74373842796174-3.84795479833595i</v>
      </c>
      <c r="AG636" t="e">
        <f t="shared" si="275"/>
        <v>#DIV/0!</v>
      </c>
      <c r="AH636" t="e">
        <f t="shared" si="276"/>
        <v>#DIV/0!</v>
      </c>
      <c r="AI636" t="e">
        <f t="shared" si="277"/>
        <v>#DIV/0!</v>
      </c>
      <c r="AJ636" t="e">
        <f t="shared" si="278"/>
        <v>#DIV/0!</v>
      </c>
      <c r="AK636"/>
      <c r="AL636"/>
      <c r="AM636"/>
      <c r="AN636"/>
    </row>
    <row r="637" spans="1:40" x14ac:dyDescent="0.3">
      <c r="A637"/>
      <c r="B637">
        <f t="shared" si="279"/>
        <v>50300</v>
      </c>
      <c r="C637" s="186" t="str">
        <f t="shared" si="247"/>
        <v>-0.00996762234740618+0.0193569751379782i</v>
      </c>
      <c r="D637" s="158" t="str">
        <f t="shared" si="248"/>
        <v>-2.44549694711956-1.06966370819184i</v>
      </c>
      <c r="E637" t="str">
        <f t="shared" si="249"/>
        <v>15595.2233424556-13159.8431655735i</v>
      </c>
      <c r="F637" t="str">
        <f t="shared" si="250"/>
        <v>0.309010240320362+0.158878328380392i</v>
      </c>
      <c r="G637" t="str">
        <f t="shared" si="245"/>
        <v>0.309010240320362+0.158878328380392i</v>
      </c>
      <c r="H637" t="str">
        <f t="shared" si="251"/>
        <v>1.30222713611335+2.78470528110534i</v>
      </c>
      <c r="I637" t="str">
        <f t="shared" si="252"/>
        <v>197.527638094458i</v>
      </c>
      <c r="J637" t="str">
        <f t="shared" si="246"/>
        <v>-8.66377212347189+42.1204775030414i</v>
      </c>
      <c r="K637" t="str">
        <f t="shared" si="253"/>
        <v>4.4992312118593-0.925448054275894i</v>
      </c>
      <c r="L637" t="str">
        <f t="shared" si="254"/>
        <v>0.80442220230606-0.152501657997931i</v>
      </c>
      <c r="M637" t="str">
        <f t="shared" si="255"/>
        <v>5.30365341416536-1.07794971227383i</v>
      </c>
      <c r="N637" t="str">
        <f t="shared" si="256"/>
        <v>-0.643015719860234i</v>
      </c>
      <c r="O637" t="str">
        <f t="shared" si="257"/>
        <v>0.80029113910743-0.599611618188084i</v>
      </c>
      <c r="P637" t="str">
        <f t="shared" si="258"/>
        <v>0.19970886089257+0.599611618188084i</v>
      </c>
      <c r="Q637" t="str">
        <f t="shared" si="259"/>
        <v>-0.19970886089257+0.04340410167215i</v>
      </c>
      <c r="R637" t="str">
        <f t="shared" si="260"/>
        <v>-0.33178932173199-3.07453877057849i</v>
      </c>
      <c r="S637" t="str">
        <f t="shared" si="261"/>
        <v>0.0705641393536607i</v>
      </c>
      <c r="T637" t="str">
        <f t="shared" si="262"/>
        <v>0.216952182255333-0.0234124279347527i</v>
      </c>
      <c r="U637" t="e">
        <f t="shared" si="263"/>
        <v>#DIV/0!</v>
      </c>
      <c r="V637" t="str">
        <f t="shared" si="264"/>
        <v>0.0000833333333333333-0.00527352362796207i</v>
      </c>
      <c r="W637" t="e">
        <f t="shared" si="265"/>
        <v>#DIV/0!</v>
      </c>
      <c r="X637" t="e">
        <f t="shared" si="266"/>
        <v>#DIV/0!</v>
      </c>
      <c r="Y637" t="str">
        <f t="shared" si="267"/>
        <v>0.00096+0.214910070246771i</v>
      </c>
      <c r="Z637" t="e">
        <f t="shared" si="268"/>
        <v>#DIV/0!</v>
      </c>
      <c r="AA637" t="e">
        <f t="shared" si="269"/>
        <v>#DIV/0!</v>
      </c>
      <c r="AB637" t="str">
        <f t="shared" si="270"/>
        <v>0.12380053052698-0.013359953189297i</v>
      </c>
      <c r="AC637" t="str">
        <f t="shared" si="271"/>
        <v>1.64219374870851-0.20430730760641i</v>
      </c>
      <c r="AD637" t="str">
        <f t="shared" si="272"/>
        <v>0.0752349277888903+0.00122463768163498i</v>
      </c>
      <c r="AE637" t="e">
        <f t="shared" si="273"/>
        <v>#DIV/0!</v>
      </c>
      <c r="AF637" t="str">
        <f t="shared" si="274"/>
        <v>-3.74772408323291-3.85436898929718i</v>
      </c>
      <c r="AG637" t="e">
        <f t="shared" si="275"/>
        <v>#DIV/0!</v>
      </c>
      <c r="AH637" t="e">
        <f t="shared" si="276"/>
        <v>#DIV/0!</v>
      </c>
      <c r="AI637" t="e">
        <f t="shared" si="277"/>
        <v>#DIV/0!</v>
      </c>
      <c r="AJ637" t="e">
        <f t="shared" si="278"/>
        <v>#DIV/0!</v>
      </c>
      <c r="AK637"/>
      <c r="AL637"/>
      <c r="AM637"/>
      <c r="AN637"/>
    </row>
    <row r="638" spans="1:40" x14ac:dyDescent="0.3">
      <c r="A638"/>
      <c r="B638">
        <f t="shared" si="279"/>
        <v>50400</v>
      </c>
      <c r="C638" s="186" t="str">
        <f t="shared" si="247"/>
        <v>-0.009965590845347+0.0193272040886174i</v>
      </c>
      <c r="D638" s="158" t="str">
        <f t="shared" si="248"/>
        <v>-2.44653988826016-1.07206969064987i</v>
      </c>
      <c r="E638" t="str">
        <f t="shared" si="249"/>
        <v>15569.4503202783-13164.2143812617i</v>
      </c>
      <c r="F638" t="str">
        <f t="shared" si="250"/>
        <v>0.30914830762337+0.159162381129904i</v>
      </c>
      <c r="G638" t="str">
        <f t="shared" si="245"/>
        <v>0.30914830762337+0.159162381129904i</v>
      </c>
      <c r="H638" t="str">
        <f t="shared" si="251"/>
        <v>1.30517233863738+2.78870697628564i</v>
      </c>
      <c r="I638" t="str">
        <f t="shared" si="252"/>
        <v>197.920337176157i</v>
      </c>
      <c r="J638" t="str">
        <f t="shared" si="246"/>
        <v>-8.70223486008734+42.2042160269042i</v>
      </c>
      <c r="K638" t="str">
        <f t="shared" si="253"/>
        <v>4.49833667318034-0.927527766060264i</v>
      </c>
      <c r="L638" t="str">
        <f t="shared" si="254"/>
        <v>0.804311140709409-0.152783745389476i</v>
      </c>
      <c r="M638" t="str">
        <f t="shared" si="255"/>
        <v>5.30264781388975-1.08031151144974i</v>
      </c>
      <c r="N638" t="str">
        <f t="shared" si="256"/>
        <v>-0.644294081132322i</v>
      </c>
      <c r="O638" t="str">
        <f t="shared" si="257"/>
        <v>0.799523965124401-0.600634189163218i</v>
      </c>
      <c r="P638" t="str">
        <f t="shared" si="258"/>
        <v>0.200476034875599+0.600634189163218i</v>
      </c>
      <c r="Q638" t="str">
        <f t="shared" si="259"/>
        <v>-0.200476034875599+0.043659891969104i</v>
      </c>
      <c r="R638" t="str">
        <f t="shared" si="260"/>
        <v>-0.331783125565957-3.06829594352411i</v>
      </c>
      <c r="S638" t="str">
        <f t="shared" si="261"/>
        <v>0.070704425913012i</v>
      </c>
      <c r="T638" t="str">
        <f t="shared" si="262"/>
        <v>0.216942103218096-0.0234585354207658i</v>
      </c>
      <c r="U638" t="e">
        <f t="shared" si="263"/>
        <v>#DIV/0!</v>
      </c>
      <c r="V638" t="str">
        <f t="shared" si="264"/>
        <v>0.0000833333333333333-0.00526306028743039i</v>
      </c>
      <c r="W638" t="e">
        <f t="shared" si="265"/>
        <v>#DIV/0!</v>
      </c>
      <c r="X638" t="e">
        <f t="shared" si="266"/>
        <v>#DIV/0!</v>
      </c>
      <c r="Y638" t="str">
        <f t="shared" si="267"/>
        <v>0.00096+0.215337326847659i</v>
      </c>
      <c r="Z638" t="e">
        <f t="shared" si="268"/>
        <v>#DIV/0!</v>
      </c>
      <c r="AA638" t="e">
        <f t="shared" si="269"/>
        <v>#DIV/0!</v>
      </c>
      <c r="AB638" t="str">
        <f t="shared" si="270"/>
        <v>0.123794779074544-0.0133862637392548i</v>
      </c>
      <c r="AC638" t="str">
        <f t="shared" si="271"/>
        <v>1.64197877981778-0.204719567044718i</v>
      </c>
      <c r="AD638" t="str">
        <f t="shared" si="272"/>
        <v>0.0752405033821258+0.0012283590763484i</v>
      </c>
      <c r="AE638" t="e">
        <f t="shared" si="273"/>
        <v>#DIV/0!</v>
      </c>
      <c r="AF638" t="str">
        <f t="shared" si="274"/>
        <v>-3.75171222689754-3.86077666693551i</v>
      </c>
      <c r="AG638" t="e">
        <f t="shared" si="275"/>
        <v>#DIV/0!</v>
      </c>
      <c r="AH638" t="e">
        <f t="shared" si="276"/>
        <v>#DIV/0!</v>
      </c>
      <c r="AI638" t="e">
        <f t="shared" si="277"/>
        <v>#DIV/0!</v>
      </c>
      <c r="AJ638" t="e">
        <f t="shared" si="278"/>
        <v>#DIV/0!</v>
      </c>
      <c r="AK638"/>
      <c r="AL638"/>
      <c r="AM638"/>
      <c r="AN638"/>
    </row>
    <row r="639" spans="1:40" x14ac:dyDescent="0.3">
      <c r="A639"/>
      <c r="B639">
        <f t="shared" si="279"/>
        <v>50500</v>
      </c>
      <c r="C639" s="186" t="str">
        <f t="shared" si="247"/>
        <v>-0.00996355643829435+0.0192975646077449i</v>
      </c>
      <c r="D639" s="158" t="str">
        <f t="shared" si="248"/>
        <v>-2.44758448526269-1.07447330930482i</v>
      </c>
      <c r="E639" t="str">
        <f t="shared" si="249"/>
        <v>15543.7114092439-13168.5280214971i</v>
      </c>
      <c r="F639" t="str">
        <f t="shared" si="250"/>
        <v>0.309286593813361+0.159446257125765i</v>
      </c>
      <c r="G639" t="str">
        <f t="shared" si="245"/>
        <v>0.309286593813361+0.159446257125765i</v>
      </c>
      <c r="H639" t="str">
        <f t="shared" si="251"/>
        <v>1.30811837040019+2.79270453520526i</v>
      </c>
      <c r="I639" t="str">
        <f t="shared" si="252"/>
        <v>198.313036257856i</v>
      </c>
      <c r="J639" t="str">
        <f t="shared" si="246"/>
        <v>-8.74077398744084+42.2879545507671i</v>
      </c>
      <c r="K639" t="str">
        <f t="shared" si="253"/>
        <v>4.4974406382156-0.929605429209892i</v>
      </c>
      <c r="L639" t="str">
        <f t="shared" si="254"/>
        <v>0.804199889287962-0.153065712933578i</v>
      </c>
      <c r="M639" t="str">
        <f t="shared" si="255"/>
        <v>5.30164052750356-1.08267114214347i</v>
      </c>
      <c r="N639" t="str">
        <f t="shared" si="256"/>
        <v>-0.64557244240441i</v>
      </c>
      <c r="O639" t="str">
        <f t="shared" si="257"/>
        <v>0.798755484553456-0.601655778577563i</v>
      </c>
      <c r="P639" t="str">
        <f t="shared" si="258"/>
        <v>0.201244515446544+0.601655778577563i</v>
      </c>
      <c r="Q639" t="str">
        <f t="shared" si="259"/>
        <v>-0.201244515446544+0.043916663826847i</v>
      </c>
      <c r="R639" t="str">
        <f t="shared" si="260"/>
        <v>-0.331776916686711-3.06207755538504i</v>
      </c>
      <c r="S639" t="str">
        <f t="shared" si="261"/>
        <v>0.0708447124723633i</v>
      </c>
      <c r="T639" t="str">
        <f t="shared" si="262"/>
        <v>0.21693200397933-0.0235046402676373i</v>
      </c>
      <c r="U639" t="e">
        <f t="shared" si="263"/>
        <v>#DIV/0!</v>
      </c>
      <c r="V639" t="str">
        <f t="shared" si="264"/>
        <v>0.0000833333333333333-0.00525263838587115i</v>
      </c>
      <c r="W639" t="e">
        <f t="shared" si="265"/>
        <v>#DIV/0!</v>
      </c>
      <c r="X639" t="e">
        <f t="shared" si="266"/>
        <v>#DIV/0!</v>
      </c>
      <c r="Y639" t="str">
        <f t="shared" si="267"/>
        <v>0.00096+0.215764583448547i</v>
      </c>
      <c r="Z639" t="e">
        <f t="shared" si="268"/>
        <v>#DIV/0!</v>
      </c>
      <c r="AA639" t="e">
        <f t="shared" si="269"/>
        <v>#DIV/0!</v>
      </c>
      <c r="AB639" t="str">
        <f t="shared" si="270"/>
        <v>0.123789016094407-0.0134125727832258i</v>
      </c>
      <c r="AC639" t="str">
        <f t="shared" si="271"/>
        <v>1.6417634590916-0.205131434885389i</v>
      </c>
      <c r="AD639" t="str">
        <f t="shared" si="272"/>
        <v>0.075246089424515+0.00123206878478003i</v>
      </c>
      <c r="AE639" t="e">
        <f t="shared" si="273"/>
        <v>#DIV/0!</v>
      </c>
      <c r="AF639" t="str">
        <f t="shared" si="274"/>
        <v>-3.75570285566288-3.86717784451008i</v>
      </c>
      <c r="AG639" t="e">
        <f t="shared" si="275"/>
        <v>#DIV/0!</v>
      </c>
      <c r="AH639" t="e">
        <f t="shared" si="276"/>
        <v>#DIV/0!</v>
      </c>
      <c r="AI639" t="e">
        <f t="shared" si="277"/>
        <v>#DIV/0!</v>
      </c>
      <c r="AJ639" t="e">
        <f t="shared" si="278"/>
        <v>#DIV/0!</v>
      </c>
      <c r="AK639"/>
      <c r="AL639"/>
      <c r="AM639"/>
      <c r="AN639"/>
    </row>
    <row r="640" spans="1:40" x14ac:dyDescent="0.3">
      <c r="A640"/>
      <c r="B640">
        <f t="shared" si="279"/>
        <v>50600</v>
      </c>
      <c r="C640" s="186" t="str">
        <f t="shared" si="247"/>
        <v>-0.00996151912854598+0.0192680558968721i</v>
      </c>
      <c r="D640" s="158" t="str">
        <f t="shared" si="248"/>
        <v>-2.44863073587556-1.07687456850204i</v>
      </c>
      <c r="E640" t="str">
        <f t="shared" si="249"/>
        <v>15518.0066930664-13172.7843290179i</v>
      </c>
      <c r="F640" t="str">
        <f t="shared" si="250"/>
        <v>0.309425098594353+0.159729956136269i</v>
      </c>
      <c r="G640" t="str">
        <f t="shared" si="245"/>
        <v>0.309425098594353+0.159729956136269i</v>
      </c>
      <c r="H640" t="str">
        <f t="shared" si="251"/>
        <v>1.3110652303878+2.79669796667532i</v>
      </c>
      <c r="I640" t="str">
        <f t="shared" si="252"/>
        <v>198.705735339554i</v>
      </c>
      <c r="J640" t="str">
        <f t="shared" si="246"/>
        <v>-8.77938950553241+42.3716930746301i</v>
      </c>
      <c r="K640" t="str">
        <f t="shared" si="253"/>
        <v>4.49654310941724-0.931681047449775i</v>
      </c>
      <c r="L640" t="str">
        <f t="shared" si="254"/>
        <v>0.80408844821197-0.15334756044807i</v>
      </c>
      <c r="M640" t="str">
        <f t="shared" si="255"/>
        <v>5.30063155762921-1.08502860789785i</v>
      </c>
      <c r="N640" t="str">
        <f t="shared" si="256"/>
        <v>-0.646850803676498i</v>
      </c>
      <c r="O640" t="str">
        <f t="shared" si="257"/>
        <v>0.797985698650452-0.602676384761631i</v>
      </c>
      <c r="P640" t="str">
        <f t="shared" si="258"/>
        <v>0.202014301349548+0.602676384761631i</v>
      </c>
      <c r="Q640" t="str">
        <f t="shared" si="259"/>
        <v>-0.202014301349548+0.0441744189148671i</v>
      </c>
      <c r="R640" t="str">
        <f t="shared" si="260"/>
        <v>-0.331770695091805-3.05588346125117i</v>
      </c>
      <c r="S640" t="str">
        <f t="shared" si="261"/>
        <v>0.0709849990317144i</v>
      </c>
      <c r="T640" t="str">
        <f t="shared" si="262"/>
        <v>0.216921884537946-0.023550742469843i</v>
      </c>
      <c r="U640" t="e">
        <f t="shared" si="263"/>
        <v>#DIV/0!</v>
      </c>
      <c r="V640" t="str">
        <f t="shared" si="264"/>
        <v>0.0000833333333333333-0.00524225767759867i</v>
      </c>
      <c r="W640" t="e">
        <f t="shared" si="265"/>
        <v>#DIV/0!</v>
      </c>
      <c r="X640" t="e">
        <f t="shared" si="266"/>
        <v>#DIV/0!</v>
      </c>
      <c r="Y640" t="str">
        <f t="shared" si="267"/>
        <v>0.00096+0.216191840049435i</v>
      </c>
      <c r="Z640" t="e">
        <f t="shared" si="268"/>
        <v>#DIV/0!</v>
      </c>
      <c r="AA640" t="e">
        <f t="shared" si="269"/>
        <v>#DIV/0!</v>
      </c>
      <c r="AB640" t="str">
        <f t="shared" si="270"/>
        <v>0.123783241585946-0.0134388803180576i</v>
      </c>
      <c r="AC640" t="str">
        <f t="shared" si="271"/>
        <v>1.6415477870529-0.20554291141218i</v>
      </c>
      <c r="AD640" t="str">
        <f t="shared" si="272"/>
        <v>0.0752516859087351+0.00123576682220179i</v>
      </c>
      <c r="AE640" t="e">
        <f t="shared" si="273"/>
        <v>#DIV/0!</v>
      </c>
      <c r="AF640" t="str">
        <f t="shared" si="274"/>
        <v>-3.75969596626336-3.87357253517736i</v>
      </c>
      <c r="AG640" t="e">
        <f t="shared" si="275"/>
        <v>#DIV/0!</v>
      </c>
      <c r="AH640" t="e">
        <f t="shared" si="276"/>
        <v>#DIV/0!</v>
      </c>
      <c r="AI640" t="e">
        <f t="shared" si="277"/>
        <v>#DIV/0!</v>
      </c>
      <c r="AJ640" t="e">
        <f t="shared" si="278"/>
        <v>#DIV/0!</v>
      </c>
      <c r="AK640"/>
      <c r="AL640"/>
      <c r="AM640"/>
      <c r="AN640"/>
    </row>
    <row r="641" spans="1:40" x14ac:dyDescent="0.3">
      <c r="A641"/>
      <c r="B641">
        <f t="shared" si="279"/>
        <v>50700</v>
      </c>
      <c r="C641" s="186" t="str">
        <f t="shared" si="247"/>
        <v>-0.00995947891842307+0.0192386771637925i</v>
      </c>
      <c r="D641" s="158" t="str">
        <f t="shared" si="248"/>
        <v>-2.44967863784517-1.07927347254334i</v>
      </c>
      <c r="E641" t="str">
        <f t="shared" si="249"/>
        <v>15492.3362542377-13176.9835460844i</v>
      </c>
      <c r="F641" t="str">
        <f t="shared" si="250"/>
        <v>0.309563821670078+0.160013477930315i</v>
      </c>
      <c r="G641" t="str">
        <f t="shared" si="245"/>
        <v>0.309563821670078+0.160013477930315i</v>
      </c>
      <c r="H641" t="str">
        <f t="shared" si="251"/>
        <v>1.31401291761508+2.80068727944834i</v>
      </c>
      <c r="I641" t="str">
        <f t="shared" si="252"/>
        <v>199.098434421253i</v>
      </c>
      <c r="J641" t="str">
        <f t="shared" si="246"/>
        <v>-8.81808141436204+42.4554315984929i</v>
      </c>
      <c r="K641" t="str">
        <f t="shared" si="253"/>
        <v>4.4956440892344-0.933754624467689i</v>
      </c>
      <c r="L641" t="str">
        <f t="shared" si="254"/>
        <v>0.803976817651901-0.153629287751087i</v>
      </c>
      <c r="M641" t="str">
        <f t="shared" si="255"/>
        <v>5.2996209068863-1.08738391221878i</v>
      </c>
      <c r="N641" t="str">
        <f t="shared" si="256"/>
        <v>-0.648129164948586i</v>
      </c>
      <c r="O641" t="str">
        <f t="shared" si="257"/>
        <v>0.797214608673379-0.60369600604754i</v>
      </c>
      <c r="P641" t="str">
        <f t="shared" si="258"/>
        <v>0.202785391326621+0.60369600604754i</v>
      </c>
      <c r="Q641" t="str">
        <f t="shared" si="259"/>
        <v>-0.202785391326621+0.0444331589010459i</v>
      </c>
      <c r="R641" t="str">
        <f t="shared" si="260"/>
        <v>-0.331764460778786-3.04971351735561i</v>
      </c>
      <c r="S641" t="str">
        <f t="shared" si="261"/>
        <v>0.0711252855910657i</v>
      </c>
      <c r="T641" t="str">
        <f t="shared" si="262"/>
        <v>0.216911744892851-0.0235968420218571i</v>
      </c>
      <c r="U641" t="e">
        <f t="shared" si="263"/>
        <v>#DIV/0!</v>
      </c>
      <c r="V641" t="str">
        <f t="shared" si="264"/>
        <v>0.0000833333333333333-0.00523191791886572i</v>
      </c>
      <c r="W641" t="e">
        <f t="shared" si="265"/>
        <v>#DIV/0!</v>
      </c>
      <c r="X641" t="e">
        <f t="shared" si="266"/>
        <v>#DIV/0!</v>
      </c>
      <c r="Y641" t="str">
        <f t="shared" si="267"/>
        <v>0.00096+0.216619096650323i</v>
      </c>
      <c r="Z641" t="e">
        <f t="shared" si="268"/>
        <v>#DIV/0!</v>
      </c>
      <c r="AA641" t="e">
        <f t="shared" si="269"/>
        <v>#DIV/0!</v>
      </c>
      <c r="AB641" t="str">
        <f t="shared" si="270"/>
        <v>0.123777455548539-0.0134651863405971i</v>
      </c>
      <c r="AC641" t="str">
        <f t="shared" si="271"/>
        <v>1.64133176422443-0.205953996904605i</v>
      </c>
      <c r="AD641" t="str">
        <f t="shared" si="272"/>
        <v>0.0752572928274716+0.00123945320366247i</v>
      </c>
      <c r="AE641" t="e">
        <f t="shared" si="273"/>
        <v>#DIV/0!</v>
      </c>
      <c r="AF641" t="str">
        <f t="shared" si="274"/>
        <v>-3.76369155546025-3.87996075199168i</v>
      </c>
      <c r="AG641" t="e">
        <f t="shared" si="275"/>
        <v>#DIV/0!</v>
      </c>
      <c r="AH641" t="e">
        <f t="shared" si="276"/>
        <v>#DIV/0!</v>
      </c>
      <c r="AI641" t="e">
        <f t="shared" si="277"/>
        <v>#DIV/0!</v>
      </c>
      <c r="AJ641" t="e">
        <f t="shared" si="278"/>
        <v>#DIV/0!</v>
      </c>
      <c r="AK641"/>
      <c r="AL641"/>
      <c r="AM641"/>
      <c r="AN641"/>
    </row>
    <row r="642" spans="1:40" x14ac:dyDescent="0.3">
      <c r="A642"/>
      <c r="B642">
        <f t="shared" si="279"/>
        <v>50800</v>
      </c>
      <c r="C642" s="186" t="str">
        <f t="shared" si="247"/>
        <v>-0.00995743581026981+0.0192094276225197i</v>
      </c>
      <c r="D642" s="158" t="str">
        <f t="shared" si="248"/>
        <v>-2.45072818891597-1.08167002568747i</v>
      </c>
      <c r="E642" t="str">
        <f t="shared" si="249"/>
        <v>15466.7001740346-13181.1259144749i</v>
      </c>
      <c r="F642" t="str">
        <f t="shared" si="250"/>
        <v>0.309702762743987+0.160296822277407i</v>
      </c>
      <c r="G642" t="str">
        <f t="shared" si="245"/>
        <v>0.309702762743987+0.160296822277407i</v>
      </c>
      <c r="H642" t="str">
        <f t="shared" si="251"/>
        <v>1.31696143112515+2.80467248221851i</v>
      </c>
      <c r="I642" t="str">
        <f t="shared" si="252"/>
        <v>199.491133502952i</v>
      </c>
      <c r="J642" t="str">
        <f t="shared" si="246"/>
        <v>-8.85684971392974+42.5391701223559i</v>
      </c>
      <c r="K642" t="str">
        <f t="shared" si="253"/>
        <v>4.49474358011309-0.935826163914535i</v>
      </c>
      <c r="L642" t="str">
        <f t="shared" si="254"/>
        <v>0.80386499777844-0.153910894661061i</v>
      </c>
      <c r="M642" t="str">
        <f t="shared" si="255"/>
        <v>5.29860857789153-1.0897370585756i</v>
      </c>
      <c r="N642" t="str">
        <f t="shared" si="256"/>
        <v>-0.649407526220674i</v>
      </c>
      <c r="O642" t="str">
        <f t="shared" si="257"/>
        <v>0.796442215882357-0.604714640769017i</v>
      </c>
      <c r="P642" t="str">
        <f t="shared" si="258"/>
        <v>0.203557784117643+0.604714640769017i</v>
      </c>
      <c r="Q642" t="str">
        <f t="shared" si="259"/>
        <v>-0.203557784117643+0.0446928854516569i</v>
      </c>
      <c r="R642" t="str">
        <f t="shared" si="260"/>
        <v>-0.331758213745181-3.04356758106348i</v>
      </c>
      <c r="S642" t="str">
        <f t="shared" si="261"/>
        <v>0.071265572150417i</v>
      </c>
      <c r="T642" t="str">
        <f t="shared" si="262"/>
        <v>0.21690158504295-0.0236429389181507i</v>
      </c>
      <c r="U642" t="e">
        <f t="shared" si="263"/>
        <v>#DIV/0!</v>
      </c>
      <c r="V642" t="str">
        <f t="shared" si="264"/>
        <v>0.0000833333333333333-0.00522161886784433i</v>
      </c>
      <c r="W642" t="e">
        <f t="shared" si="265"/>
        <v>#DIV/0!</v>
      </c>
      <c r="X642" t="e">
        <f t="shared" si="266"/>
        <v>#DIV/0!</v>
      </c>
      <c r="Y642" t="str">
        <f t="shared" si="267"/>
        <v>0.00096+0.217046353251212i</v>
      </c>
      <c r="Z642" t="e">
        <f t="shared" si="268"/>
        <v>#DIV/0!</v>
      </c>
      <c r="AA642" t="e">
        <f t="shared" si="269"/>
        <v>#DIV/0!</v>
      </c>
      <c r="AB642" t="str">
        <f t="shared" si="270"/>
        <v>0.12377165798156-0.0134914908476893i</v>
      </c>
      <c r="AC642" t="str">
        <f t="shared" si="271"/>
        <v>1.64111539112879-0.206364691637962i</v>
      </c>
      <c r="AD642" t="str">
        <f t="shared" si="272"/>
        <v>0.0752629101734133+0.00124312794398908i</v>
      </c>
      <c r="AE642" t="e">
        <f t="shared" si="273"/>
        <v>#DIV/0!</v>
      </c>
      <c r="AF642" t="str">
        <f t="shared" si="274"/>
        <v>-3.76768962004112-3.88634250790598i</v>
      </c>
      <c r="AG642" t="e">
        <f t="shared" si="275"/>
        <v>#DIV/0!</v>
      </c>
      <c r="AH642" t="e">
        <f t="shared" si="276"/>
        <v>#DIV/0!</v>
      </c>
      <c r="AI642" t="e">
        <f t="shared" si="277"/>
        <v>#DIV/0!</v>
      </c>
      <c r="AJ642" t="e">
        <f t="shared" si="278"/>
        <v>#DIV/0!</v>
      </c>
      <c r="AK642"/>
      <c r="AL642"/>
      <c r="AM642"/>
      <c r="AN642"/>
    </row>
    <row r="643" spans="1:40" x14ac:dyDescent="0.3">
      <c r="A643"/>
      <c r="B643">
        <f t="shared" si="279"/>
        <v>50900</v>
      </c>
      <c r="C643" s="186" t="str">
        <f t="shared" si="247"/>
        <v>-0.00995538980645354+0.0191803064932269i</v>
      </c>
      <c r="D643" s="158" t="str">
        <f t="shared" si="248"/>
        <v>-2.45177938683041-1.08406423215065i</v>
      </c>
      <c r="E643" t="str">
        <f t="shared" si="249"/>
        <v>15441.0985325263-13185.211675482i</v>
      </c>
      <c r="F643" t="str">
        <f t="shared" si="250"/>
        <v>0.309841921519251+0.16057998894766i</v>
      </c>
      <c r="G643" t="str">
        <f t="shared" si="245"/>
        <v>0.309841921519251+0.16057998894766i</v>
      </c>
      <c r="H643" t="str">
        <f t="shared" si="251"/>
        <v>1.31991076998896+2.80865358362189i</v>
      </c>
      <c r="I643" t="str">
        <f t="shared" si="252"/>
        <v>199.883832584651i</v>
      </c>
      <c r="J643" t="str">
        <f t="shared" si="246"/>
        <v>-8.8956944042355+42.6229086462187i</v>
      </c>
      <c r="K643" t="str">
        <f t="shared" si="253"/>
        <v>4.49384158449643-0.937895669404817i</v>
      </c>
      <c r="L643" t="str">
        <f t="shared" si="254"/>
        <v>0.803752988762491-0.154192380996723i</v>
      </c>
      <c r="M643" t="str">
        <f t="shared" si="255"/>
        <v>5.29759457325892-1.09208805040154i</v>
      </c>
      <c r="N643" t="str">
        <f t="shared" si="256"/>
        <v>-0.650685887492762i</v>
      </c>
      <c r="O643" t="str">
        <f t="shared" si="257"/>
        <v>0.795668521539636-0.605732287261402i</v>
      </c>
      <c r="P643" t="str">
        <f t="shared" si="258"/>
        <v>0.204331478460364+0.605732287261402i</v>
      </c>
      <c r="Q643" t="str">
        <f t="shared" si="259"/>
        <v>-0.204331478460364+0.04495360023136i</v>
      </c>
      <c r="R643" t="str">
        <f t="shared" si="260"/>
        <v>-0.331751953988527-3.03744551086076i</v>
      </c>
      <c r="S643" t="str">
        <f t="shared" si="261"/>
        <v>0.0714058587097681i</v>
      </c>
      <c r="T643" t="str">
        <f t="shared" si="262"/>
        <v>0.216891404987143-0.0236890331531942i</v>
      </c>
      <c r="U643" t="e">
        <f t="shared" si="263"/>
        <v>#DIV/0!</v>
      </c>
      <c r="V643" t="str">
        <f t="shared" si="264"/>
        <v>0.0000833333333333333-0.00521136028460691i</v>
      </c>
      <c r="W643" t="e">
        <f t="shared" si="265"/>
        <v>#DIV/0!</v>
      </c>
      <c r="X643" t="e">
        <f t="shared" si="266"/>
        <v>#DIV/0!</v>
      </c>
      <c r="Y643" t="str">
        <f t="shared" si="267"/>
        <v>0.00096+0.2174736098521i</v>
      </c>
      <c r="Z643" t="e">
        <f t="shared" si="268"/>
        <v>#DIV/0!</v>
      </c>
      <c r="AA643" t="e">
        <f t="shared" si="269"/>
        <v>#DIV/0!</v>
      </c>
      <c r="AB643" t="str">
        <f t="shared" si="270"/>
        <v>0.123765848884382-0.0135177938361787i</v>
      </c>
      <c r="AC643" t="str">
        <f t="shared" si="271"/>
        <v>1.6408986682884-0.20677499588341i</v>
      </c>
      <c r="AD643" t="str">
        <f t="shared" si="272"/>
        <v>0.075268537939256+0.00124679105778985i</v>
      </c>
      <c r="AE643" t="e">
        <f t="shared" si="273"/>
        <v>#DIV/0!</v>
      </c>
      <c r="AF643" t="str">
        <f t="shared" si="274"/>
        <v>-3.77169015681937-3.89271781577254i</v>
      </c>
      <c r="AG643" t="e">
        <f t="shared" si="275"/>
        <v>#DIV/0!</v>
      </c>
      <c r="AH643" t="e">
        <f t="shared" si="276"/>
        <v>#DIV/0!</v>
      </c>
      <c r="AI643" t="e">
        <f t="shared" si="277"/>
        <v>#DIV/0!</v>
      </c>
      <c r="AJ643" t="e">
        <f t="shared" si="278"/>
        <v>#DIV/0!</v>
      </c>
      <c r="AK643"/>
      <c r="AL643"/>
      <c r="AM643"/>
      <c r="AN643"/>
    </row>
    <row r="644" spans="1:40" x14ac:dyDescent="0.3">
      <c r="A644"/>
      <c r="B644">
        <f t="shared" si="279"/>
        <v>51000</v>
      </c>
      <c r="C644" s="186" t="str">
        <f t="shared" si="247"/>
        <v>-0.00995334090936417+0.0191513130021862i</v>
      </c>
      <c r="D644" s="158" t="str">
        <f t="shared" si="248"/>
        <v>-2.45283222932897-1.08645609610698i</v>
      </c>
      <c r="E644" t="str">
        <f t="shared" si="249"/>
        <v>15415.5314085818-13189.2410699085i</v>
      </c>
      <c r="F644" t="str">
        <f t="shared" si="250"/>
        <v>0.309981297698763+0.160862977711792i</v>
      </c>
      <c r="G644" t="str">
        <f t="shared" si="245"/>
        <v>0.309981297698763+0.160862977711792i</v>
      </c>
      <c r="H644" t="str">
        <f t="shared" si="251"/>
        <v>1.32286093330472+2.81263059223661i</v>
      </c>
      <c r="I644" t="str">
        <f t="shared" si="252"/>
        <v>200.276531666349i</v>
      </c>
      <c r="J644" t="str">
        <f t="shared" si="246"/>
        <v>-8.93461548527934+42.7066471700817i</v>
      </c>
      <c r="K644" t="str">
        <f t="shared" si="253"/>
        <v>4.49293810482451-0.939963144516968i</v>
      </c>
      <c r="L644" t="str">
        <f t="shared" si="254"/>
        <v>0.80364079077517-0.154473746577103i</v>
      </c>
      <c r="M644" t="str">
        <f t="shared" si="255"/>
        <v>5.29657889559968-1.09443689109407i</v>
      </c>
      <c r="N644" t="str">
        <f t="shared" si="256"/>
        <v>-0.65196424876485i</v>
      </c>
      <c r="O644" t="str">
        <f t="shared" si="257"/>
        <v>0.794893526909594-0.606748943861649i</v>
      </c>
      <c r="P644" t="str">
        <f t="shared" si="258"/>
        <v>0.205106473090406+0.606748943861649i</v>
      </c>
      <c r="Q644" t="str">
        <f t="shared" si="259"/>
        <v>-0.205106473090406+0.045215304903201i</v>
      </c>
      <c r="R644" t="str">
        <f t="shared" si="260"/>
        <v>-0.331745681506336-3.03134716634334i</v>
      </c>
      <c r="S644" t="str">
        <f t="shared" si="261"/>
        <v>0.0715461452691193i</v>
      </c>
      <c r="T644" t="str">
        <f t="shared" si="262"/>
        <v>0.216881204724334-0.0237351247214553i</v>
      </c>
      <c r="U644" t="e">
        <f t="shared" si="263"/>
        <v>#DIV/0!</v>
      </c>
      <c r="V644" t="str">
        <f t="shared" si="264"/>
        <v>0.0000833333333333333-0.0052011419311077i</v>
      </c>
      <c r="W644" t="e">
        <f t="shared" si="265"/>
        <v>#DIV/0!</v>
      </c>
      <c r="X644" t="e">
        <f t="shared" si="266"/>
        <v>#DIV/0!</v>
      </c>
      <c r="Y644" t="str">
        <f t="shared" si="267"/>
        <v>0.00096+0.217900866452988i</v>
      </c>
      <c r="Z644" t="e">
        <f t="shared" si="268"/>
        <v>#DIV/0!</v>
      </c>
      <c r="AA644" t="e">
        <f t="shared" si="269"/>
        <v>#DIV/0!</v>
      </c>
      <c r="AB644" t="str">
        <f t="shared" si="270"/>
        <v>0.123760028256379-0.0135440953029085i</v>
      </c>
      <c r="AC644" t="str">
        <f t="shared" si="271"/>
        <v>1.64068159622556-0.207184909908002i</v>
      </c>
      <c r="AD644" t="str">
        <f t="shared" si="272"/>
        <v>0.0752741761177006+0.00125044255945584i</v>
      </c>
      <c r="AE644" t="e">
        <f t="shared" si="273"/>
        <v>#DIV/0!</v>
      </c>
      <c r="AF644" t="str">
        <f t="shared" si="274"/>
        <v>-3.77569316263369-3.89908668834359i</v>
      </c>
      <c r="AG644" t="e">
        <f t="shared" si="275"/>
        <v>#DIV/0!</v>
      </c>
      <c r="AH644" t="e">
        <f t="shared" si="276"/>
        <v>#DIV/0!</v>
      </c>
      <c r="AI644" t="e">
        <f t="shared" si="277"/>
        <v>#DIV/0!</v>
      </c>
      <c r="AJ644" t="e">
        <f t="shared" si="278"/>
        <v>#DIV/0!</v>
      </c>
      <c r="AK644"/>
      <c r="AL644"/>
      <c r="AM644"/>
      <c r="AN644"/>
    </row>
    <row r="645" spans="1:40" x14ac:dyDescent="0.3">
      <c r="A645"/>
      <c r="B645">
        <f t="shared" si="279"/>
        <v>51100</v>
      </c>
      <c r="C645" s="186" t="str">
        <f t="shared" si="247"/>
        <v>-0.00995128912141434+0.0191224463817094i</v>
      </c>
      <c r="D645" s="158" t="str">
        <f t="shared" si="248"/>
        <v>-2.45388671415022-1.08884562168893i</v>
      </c>
      <c r="E645" t="str">
        <f t="shared" si="249"/>
        <v>15389.998879877-13193.2143380641i</v>
      </c>
      <c r="F645" t="str">
        <f t="shared" si="250"/>
        <v>0.310120890985137+0.161145788341135i</v>
      </c>
      <c r="G645" t="str">
        <f t="shared" ref="G645:G708" si="280">IF($C$11=$C$7,$C$24,F645)</f>
        <v>0.310120890985137+0.161145788341135i</v>
      </c>
      <c r="H645" t="str">
        <f t="shared" si="251"/>
        <v>1.3258119201976+2.81660351658319i</v>
      </c>
      <c r="I645" t="str">
        <f t="shared" si="252"/>
        <v>200.669230748048i</v>
      </c>
      <c r="J645" t="str">
        <f t="shared" ref="J645:J708" si="281">IMSUM(COMPLEX(0,2*PI()*B645*$C$113*$C$112),COMPLEX(0,2*PI()*B645*$C$113*$C$111),COMPLEX(0,2*PI()*B645*$C$28*10^-12*$C$111),COMPLEX(-1*2*PI()*B645*2*PI()*B645*$C$113*$C$112*$C$28*10^-12*$C$111,0),COMPLEX(1,0))</f>
        <v>-8.97361295706122+42.7903856939446i</v>
      </c>
      <c r="K645" t="str">
        <f t="shared" si="253"/>
        <v>4.49203314353468-0.942028592793815i</v>
      </c>
      <c r="L645" t="str">
        <f t="shared" si="254"/>
        <v>0.803528403987811-0.154754991221533i</v>
      </c>
      <c r="M645" t="str">
        <f t="shared" si="255"/>
        <v>5.29556154752249-1.09678358401535i</v>
      </c>
      <c r="N645" t="str">
        <f t="shared" si="256"/>
        <v>-0.653242610036938i</v>
      </c>
      <c r="O645" t="str">
        <f t="shared" si="257"/>
        <v>0.794117233258731-0.607764608908332i</v>
      </c>
      <c r="P645" t="str">
        <f t="shared" si="258"/>
        <v>0.205882766741269+0.607764608908332i</v>
      </c>
      <c r="Q645" t="str">
        <f t="shared" si="259"/>
        <v>-0.205882766741269+0.045478001128606i</v>
      </c>
      <c r="R645" t="str">
        <f t="shared" si="260"/>
        <v>-0.331739396296161-3.02527240820609i</v>
      </c>
      <c r="S645" t="str">
        <f t="shared" si="261"/>
        <v>0.0716864318284706i</v>
      </c>
      <c r="T645" t="str">
        <f t="shared" si="262"/>
        <v>0.216870984253419-0.0237812136174027i</v>
      </c>
      <c r="U645" t="e">
        <f t="shared" si="263"/>
        <v>#DIV/0!</v>
      </c>
      <c r="V645" t="str">
        <f t="shared" si="264"/>
        <v>0.0000833333333333333-0.00519096357116423i</v>
      </c>
      <c r="W645" t="e">
        <f t="shared" si="265"/>
        <v>#DIV/0!</v>
      </c>
      <c r="X645" t="e">
        <f t="shared" si="266"/>
        <v>#DIV/0!</v>
      </c>
      <c r="Y645" t="str">
        <f t="shared" si="267"/>
        <v>0.00096+0.218328123053876i</v>
      </c>
      <c r="Z645" t="e">
        <f t="shared" si="268"/>
        <v>#DIV/0!</v>
      </c>
      <c r="AA645" t="e">
        <f t="shared" si="269"/>
        <v>#DIV/0!</v>
      </c>
      <c r="AB645" t="str">
        <f t="shared" si="270"/>
        <v>0.123754196096922-0.0135703952447223i</v>
      </c>
      <c r="AC645" t="str">
        <f t="shared" si="271"/>
        <v>1.64046417546241-0.207594433974754i</v>
      </c>
      <c r="AD645" t="str">
        <f t="shared" si="272"/>
        <v>0.0752798247014531+0.001254082463163i</v>
      </c>
      <c r="AE645" t="e">
        <f t="shared" si="273"/>
        <v>#DIV/0!</v>
      </c>
      <c r="AF645" t="str">
        <f t="shared" si="274"/>
        <v>-3.77969863434782-3.90544913827212i</v>
      </c>
      <c r="AG645" t="e">
        <f t="shared" si="275"/>
        <v>#DIV/0!</v>
      </c>
      <c r="AH645" t="e">
        <f t="shared" si="276"/>
        <v>#DIV/0!</v>
      </c>
      <c r="AI645" t="e">
        <f t="shared" si="277"/>
        <v>#DIV/0!</v>
      </c>
      <c r="AJ645" t="e">
        <f t="shared" si="278"/>
        <v>#DIV/0!</v>
      </c>
      <c r="AK645"/>
      <c r="AL645"/>
      <c r="AM645"/>
      <c r="AN645"/>
    </row>
    <row r="646" spans="1:40" x14ac:dyDescent="0.3">
      <c r="A646"/>
      <c r="B646">
        <f t="shared" si="279"/>
        <v>51200</v>
      </c>
      <c r="C646" s="186" t="str">
        <f t="shared" ref="C646:C709" si="282">IMPRODUCT(COMPLEX(-1,0),IMDIV(IMPRODUCT(G646,COMPLEX($C$100+$C$101,0)),COMPLEX($C$100,2*PI()*B646*$C$103*$C$102*(2*$C$100+$C$101))))</f>
        <v>-0.00994923444503865+0.0190937058700885i</v>
      </c>
      <c r="D646" s="158" t="str">
        <f t="shared" ref="D646:D709" si="283">IMPRODUCT(COMPLEX($C$106,0),IMSUB(C646,G646))</f>
        <v>-2.45494283903078-1.09123281298778i</v>
      </c>
      <c r="E646" t="str">
        <f t="shared" ref="E646:E709" si="284">IMDIV(COMPLEX($C$20*10^3,0),COMPLEX(1,2*PI()*B646*$C$20*1000*$C$29*10^-12))</f>
        <v>15364.5010229023-13197.1317197611i</v>
      </c>
      <c r="F646" t="str">
        <f t="shared" ref="F646:F709" si="285">IMDIV(COMPLEX($C$22*1000,0),IMSUM(COMPLEX($C$22*1000,0),E646))</f>
        <v>0.310260701080715+0.161428420607625i</v>
      </c>
      <c r="G646" t="str">
        <f t="shared" si="280"/>
        <v>0.310260701080715+0.161428420607625i</v>
      </c>
      <c r="H646" t="str">
        <f t="shared" ref="H646:H709" si="286">IMPRODUCT(COMPLEX($C$108,0),IMPRODUCT(COMPLEX(-1,0),D646),IMDIV(COMPLEX(0,2*PI()*B646*$C$109*$C$110),COMPLEX(1,2*PI()*B646*$C$109*$C$110)))</f>
        <v>1.32876372981903+2.82057236512467i</v>
      </c>
      <c r="I646" t="str">
        <f t="shared" ref="I646:I709" si="287">COMPLEX(0,2*PI()*B646*$C$113*$C$112*$C$114)</f>
        <v>201.061929829747i</v>
      </c>
      <c r="J646" t="str">
        <f t="shared" si="281"/>
        <v>-9.0126868195812+42.8741242178075i</v>
      </c>
      <c r="K646" t="str">
        <f t="shared" ref="K646:K709" si="288">IMDIV(I646,J646)</f>
        <v>4.49112670306133-0.944092017742909i</v>
      </c>
      <c r="L646" t="str">
        <f t="shared" ref="L646:L709" si="289">IMDIV(COMPLEX($C$117,0),COMPLEX(1,2*PI()*B646*$C$115*$C$116))</f>
        <v>0.803415828571961-0.155036114749638i</v>
      </c>
      <c r="M646" t="str">
        <f t="shared" ref="M646:M709" si="290">IMSUM(K646,L646)</f>
        <v>5.29454253163329-1.09912813249255i</v>
      </c>
      <c r="N646" t="str">
        <f t="shared" ref="N646:N709" si="291">COMPLEX(0,-2*PI()*B646*$C$43)</f>
        <v>-0.654520971309026i</v>
      </c>
      <c r="O646" t="str">
        <f t="shared" ref="O646:O709" si="292">IMEXP(N646)</f>
        <v>0.793339641855674-0.608779280741642i</v>
      </c>
      <c r="P646" t="str">
        <f t="shared" ref="P646:P709" si="293">IMSUB(COMPLEX(1,0),O646)</f>
        <v>0.206660358144326+0.608779280741642i</v>
      </c>
      <c r="Q646" t="str">
        <f t="shared" ref="Q646:Q709" si="294">IMSUM(COMPLEX(0,2*PI()*B646*$C$43),O646,COMPLEX(-1,0))</f>
        <v>-0.206660358144326+0.045741690567384i</v>
      </c>
      <c r="R646" t="str">
        <f t="shared" ref="R646:R709" si="295">IMDIV(P646,Q646)</f>
        <v>-0.331733098355478-3.01922109823223i</v>
      </c>
      <c r="S646" t="str">
        <f t="shared" ref="S646:S709" si="296">IMDIV(COMPLEX(0,2*PI()*B646*$C$123),COMPLEX($C$124,0))</f>
        <v>0.0718267183878217i</v>
      </c>
      <c r="T646" t="str">
        <f t="shared" ref="T646:T709" si="297">IMPRODUCT(R646,S646)</f>
        <v>0.216860743573296-0.0238272998354985i</v>
      </c>
      <c r="U646" t="e">
        <f t="shared" ref="U646:U709" si="298">IMDIV(COMPLEX(1,2*PI()*B646*$C$16*10^-3*$C$15*10^-6),COMPLEX(0,2*PI()*B646*$C$15*10^-6))</f>
        <v>#DIV/0!</v>
      </c>
      <c r="V646" t="str">
        <f t="shared" ref="V646:V709" si="299">IMSUM(COMPLEX($C$18*10^-3,0),IMDIV(COMPLEX(1,0),COMPLEX(0,2*PI()*B646*($C$17*1*10^-6))))</f>
        <v>0.0000833333333333333-0.0051808249704393i</v>
      </c>
      <c r="W646" t="e">
        <f t="shared" ref="W646:W709" si="300">IMDIV(IMPRODUCT(U646,V646),IMSUM(U646,V646))</f>
        <v>#DIV/0!</v>
      </c>
      <c r="X646" t="e">
        <f t="shared" ref="X646:X709" si="301">IMDIV(IMPRODUCT(COMPLEX($C$19,0),W646),IMSUM(COMPLEX($C$19,0),W646))</f>
        <v>#DIV/0!</v>
      </c>
      <c r="Y646" t="str">
        <f t="shared" ref="Y646:Y709" si="302">COMPLEX($C$13*10^-3,2*PI()*B646*$C$12*0.000001)</f>
        <v>0.00096+0.218755379654764i</v>
      </c>
      <c r="Z646" t="e">
        <f t="shared" ref="Z646:Z709" si="303">IMPRODUCT(COMPLEX($C$6,0),IMDIV(X646,IMSUM(X646,Y646)))</f>
        <v>#DIV/0!</v>
      </c>
      <c r="AA646" t="e">
        <f t="shared" ref="AA646:AA709" si="304">IMDIV(COMPLEX($C$6,0),IMSUM(X646,Y646))</f>
        <v>#DIV/0!</v>
      </c>
      <c r="AB646" t="str">
        <f t="shared" ref="AB646:AB709" si="305">IMPRODUCT(COMPLEX($C$119,0),T646)</f>
        <v>0.123748352405381-0.01359669365846i</v>
      </c>
      <c r="AC646" t="str">
        <f t="shared" ref="AC646:AC709" si="306">IMSUM(COMPLEX(1,0),IMPRODUCT(AB646,M646))</f>
        <v>1.64024640652094-0.208003568342661i</v>
      </c>
      <c r="AD646" t="str">
        <f t="shared" ref="AD646:AD709" si="307">IMDIV(AB646,AC646)</f>
        <v>0.0752854836832245+0.00125771078287532i</v>
      </c>
      <c r="AE646" t="e">
        <f t="shared" ref="AE646:AE709" si="308">IMPRODUCT(AD646,AA646,X646)</f>
        <v>#DIV/0!</v>
      </c>
      <c r="AF646" t="str">
        <f t="shared" ref="AF646:AF709" si="309">IMSUB(D646,H646)</f>
        <v>-3.78370656884981-3.91180517811245i</v>
      </c>
      <c r="AG646" t="e">
        <f t="shared" ref="AG646:AG709" si="310">IMSUM(COMPLEX(1,0),IMPRODUCT(AD646,AA646,COMPLEX($C$127,0)))</f>
        <v>#DIV/0!</v>
      </c>
      <c r="AH646" t="e">
        <f t="shared" ref="AH646:AH709" si="311">IMDIV(IMPRODUCT(AE646,AF646),AG646)</f>
        <v>#DIV/0!</v>
      </c>
      <c r="AI646" t="e">
        <f t="shared" ref="AI646:AI709" si="312">20*LOG10(IMABS(AH646))</f>
        <v>#DIV/0!</v>
      </c>
      <c r="AJ646" t="e">
        <f t="shared" ref="AJ646:AJ709" si="313">IMARGUMENT(AH646)*180/PI()</f>
        <v>#DIV/0!</v>
      </c>
      <c r="AK646"/>
      <c r="AL646"/>
      <c r="AM646"/>
      <c r="AN646"/>
    </row>
    <row r="647" spans="1:40" x14ac:dyDescent="0.3">
      <c r="A647"/>
      <c r="B647">
        <f t="shared" si="279"/>
        <v>51300</v>
      </c>
      <c r="C647" s="186" t="str">
        <f t="shared" si="282"/>
        <v>-0.00994717688269404+0.0190650907115382i</v>
      </c>
      <c r="D647" s="158" t="str">
        <f t="shared" si="283"/>
        <v>-2.45600060170527-1.09361767405408i</v>
      </c>
      <c r="E647" t="str">
        <f t="shared" si="284"/>
        <v>15339.0379129698-13200.9934543113i</v>
      </c>
      <c r="F647" t="str">
        <f t="shared" si="285"/>
        <v>0.310400727687559+0.161710874283809i</v>
      </c>
      <c r="G647" t="str">
        <f t="shared" si="280"/>
        <v>0.310400727687559+0.161710874283809i</v>
      </c>
      <c r="H647" t="str">
        <f t="shared" si="286"/>
        <v>1.33171636134636+2.82453714626686i</v>
      </c>
      <c r="I647" t="str">
        <f t="shared" si="287"/>
        <v>201.454628911445i</v>
      </c>
      <c r="J647" t="str">
        <f t="shared" si="281"/>
        <v>-9.0518370728392+42.9578627416704i</v>
      </c>
      <c r="K647" t="str">
        <f t="shared" si="288"/>
        <v>4.49021878583608-0.946153422836919i</v>
      </c>
      <c r="L647" t="str">
        <f t="shared" si="289"/>
        <v>0.803303064699382-0.155317116981351i</v>
      </c>
      <c r="M647" t="str">
        <f t="shared" si="290"/>
        <v>5.29352185053546-1.10147053981827i</v>
      </c>
      <c r="N647" t="str">
        <f t="shared" si="291"/>
        <v>-0.655799332581114i</v>
      </c>
      <c r="O647" t="str">
        <f t="shared" si="292"/>
        <v>0.792560753971167-0.609792957703396i</v>
      </c>
      <c r="P647" t="str">
        <f t="shared" si="293"/>
        <v>0.207439246028833+0.609792957703396i</v>
      </c>
      <c r="Q647" t="str">
        <f t="shared" si="294"/>
        <v>-0.207439246028833+0.046006374877718i</v>
      </c>
      <c r="R647" t="str">
        <f t="shared" si="295"/>
        <v>-0.331726787681824-3.01319309928261i</v>
      </c>
      <c r="S647" t="str">
        <f t="shared" si="296"/>
        <v>0.071967004947173i</v>
      </c>
      <c r="T647" t="str">
        <f t="shared" si="297"/>
        <v>0.216850482682859-0.0238733833702076i</v>
      </c>
      <c r="U647" t="e">
        <f t="shared" si="298"/>
        <v>#DIV/0!</v>
      </c>
      <c r="V647" t="str">
        <f t="shared" si="299"/>
        <v>0.0000833333333333333-0.00517072589642284i</v>
      </c>
      <c r="W647" t="e">
        <f t="shared" si="300"/>
        <v>#DIV/0!</v>
      </c>
      <c r="X647" t="e">
        <f t="shared" si="301"/>
        <v>#DIV/0!</v>
      </c>
      <c r="Y647" t="str">
        <f t="shared" si="302"/>
        <v>0.00096+0.219182636255653i</v>
      </c>
      <c r="Z647" t="e">
        <f t="shared" si="303"/>
        <v>#DIV/0!</v>
      </c>
      <c r="AA647" t="e">
        <f t="shared" si="304"/>
        <v>#DIV/0!</v>
      </c>
      <c r="AB647" t="str">
        <f t="shared" si="305"/>
        <v>0.123742497181126-0.013622990540963i</v>
      </c>
      <c r="AC647" t="str">
        <f t="shared" si="306"/>
        <v>1.64002828992302-0.208412313266781i</v>
      </c>
      <c r="AD647" t="str">
        <f t="shared" si="307"/>
        <v>0.075291153055731+0.00126132753234534i</v>
      </c>
      <c r="AE647" t="e">
        <f t="shared" si="308"/>
        <v>#DIV/0!</v>
      </c>
      <c r="AF647" t="str">
        <f t="shared" si="309"/>
        <v>-3.78771696305163-3.91815482032094i</v>
      </c>
      <c r="AG647" t="e">
        <f t="shared" si="310"/>
        <v>#DIV/0!</v>
      </c>
      <c r="AH647" t="e">
        <f t="shared" si="311"/>
        <v>#DIV/0!</v>
      </c>
      <c r="AI647" t="e">
        <f t="shared" si="312"/>
        <v>#DIV/0!</v>
      </c>
      <c r="AJ647" t="e">
        <f t="shared" si="313"/>
        <v>#DIV/0!</v>
      </c>
      <c r="AK647"/>
      <c r="AL647"/>
      <c r="AM647"/>
      <c r="AN647"/>
    </row>
    <row r="648" spans="1:40" x14ac:dyDescent="0.3">
      <c r="A648"/>
      <c r="B648">
        <f t="shared" si="279"/>
        <v>51400</v>
      </c>
      <c r="C648" s="186" t="str">
        <f t="shared" si="282"/>
        <v>-0.00994511643685875+0.019036600156138i</v>
      </c>
      <c r="D648" s="158" t="str">
        <f t="shared" si="283"/>
        <v>-2.45705999990648-1.09600020889803i</v>
      </c>
      <c r="E648" t="str">
        <f t="shared" si="284"/>
        <v>15313.6096242208-13204.7997805218i</v>
      </c>
      <c r="F648" t="str">
        <f t="shared" si="285"/>
        <v>0.310540970507464+0.161993149142838i</v>
      </c>
      <c r="G648" t="str">
        <f t="shared" si="280"/>
        <v>0.310540970507464+0.161993149142838i</v>
      </c>
      <c r="H648" t="str">
        <f t="shared" si="286"/>
        <v>1.33466981398244+2.82849786835855i</v>
      </c>
      <c r="I648" t="str">
        <f t="shared" si="287"/>
        <v>201.847327993144i</v>
      </c>
      <c r="J648" t="str">
        <f t="shared" si="281"/>
        <v>-9.0910637168353+43.0416012655332i</v>
      </c>
      <c r="K648" t="str">
        <f t="shared" si="288"/>
        <v>4.48930939428785-0.948212811514056i</v>
      </c>
      <c r="L648" t="str">
        <f t="shared" si="289"/>
        <v>0.803190112542048-0.155597997736899i</v>
      </c>
      <c r="M648" t="str">
        <f t="shared" si="290"/>
        <v>5.2924995068299-1.10381080925096i</v>
      </c>
      <c r="N648" t="str">
        <f t="shared" si="291"/>
        <v>-0.657077693853201i</v>
      </c>
      <c r="O648" t="str">
        <f t="shared" si="292"/>
        <v>0.791780570878076-0.610805638137033i</v>
      </c>
      <c r="P648" t="str">
        <f t="shared" si="293"/>
        <v>0.208219429121924+0.610805638137033i</v>
      </c>
      <c r="Q648" t="str">
        <f t="shared" si="294"/>
        <v>-0.208219429121924+0.046272055716168i</v>
      </c>
      <c r="R648" t="str">
        <f t="shared" si="295"/>
        <v>-0.33172046427267-3.00718827528531i</v>
      </c>
      <c r="S648" t="str">
        <f t="shared" si="296"/>
        <v>0.0721072915065241i</v>
      </c>
      <c r="T648" t="str">
        <f t="shared" si="297"/>
        <v>0.216840201580999-0.0239194642159889i</v>
      </c>
      <c r="U648" t="e">
        <f t="shared" si="298"/>
        <v>#DIV/0!</v>
      </c>
      <c r="V648" t="str">
        <f t="shared" si="299"/>
        <v>0.0000833333333333333-0.00516066611841426i</v>
      </c>
      <c r="W648" t="e">
        <f t="shared" si="300"/>
        <v>#DIV/0!</v>
      </c>
      <c r="X648" t="e">
        <f t="shared" si="301"/>
        <v>#DIV/0!</v>
      </c>
      <c r="Y648" t="str">
        <f t="shared" si="302"/>
        <v>0.00096+0.219609892856541i</v>
      </c>
      <c r="Z648" t="e">
        <f t="shared" si="303"/>
        <v>#DIV/0!</v>
      </c>
      <c r="AA648" t="e">
        <f t="shared" si="304"/>
        <v>#DIV/0!</v>
      </c>
      <c r="AB648" t="str">
        <f t="shared" si="305"/>
        <v>0.123736630423523-0.0136492858890695i</v>
      </c>
      <c r="AC648" t="str">
        <f t="shared" si="306"/>
        <v>1.63980982619038-0.208820668998256i</v>
      </c>
      <c r="AD648" t="str">
        <f t="shared" si="307"/>
        <v>0.0752968328116916+0.0012649327251177i</v>
      </c>
      <c r="AE648" t="e">
        <f t="shared" si="308"/>
        <v>#DIV/0!</v>
      </c>
      <c r="AF648" t="str">
        <f t="shared" si="309"/>
        <v>-3.79172981388892-3.92449807725658i</v>
      </c>
      <c r="AG648" t="e">
        <f t="shared" si="310"/>
        <v>#DIV/0!</v>
      </c>
      <c r="AH648" t="e">
        <f t="shared" si="311"/>
        <v>#DIV/0!</v>
      </c>
      <c r="AI648" t="e">
        <f t="shared" si="312"/>
        <v>#DIV/0!</v>
      </c>
      <c r="AJ648" t="e">
        <f t="shared" si="313"/>
        <v>#DIV/0!</v>
      </c>
      <c r="AK648"/>
      <c r="AL648"/>
      <c r="AM648"/>
      <c r="AN648"/>
    </row>
    <row r="649" spans="1:40" x14ac:dyDescent="0.3">
      <c r="A649"/>
      <c r="B649">
        <f t="shared" si="279"/>
        <v>51500</v>
      </c>
      <c r="C649" s="186" t="str">
        <f t="shared" si="282"/>
        <v>-0.00994305311003301+0.0190082334597752i</v>
      </c>
      <c r="D649" s="158" t="str">
        <f t="shared" si="283"/>
        <v>-2.45812103136521-1.09838042149006i</v>
      </c>
      <c r="E649" t="str">
        <f t="shared" si="284"/>
        <v>15288.2162296326-13208.5509366921i</v>
      </c>
      <c r="F649" t="str">
        <f t="shared" si="285"/>
        <v>0.310681429241951+0.162275244958479i</v>
      </c>
      <c r="G649" t="str">
        <f t="shared" si="280"/>
        <v>0.310681429241951+0.162275244958479i</v>
      </c>
      <c r="H649" t="str">
        <f t="shared" si="286"/>
        <v>1.33762408695504+2.83245453969186i</v>
      </c>
      <c r="I649" t="str">
        <f t="shared" si="287"/>
        <v>202.240027074843i</v>
      </c>
      <c r="J649" t="str">
        <f t="shared" si="281"/>
        <v>-9.1303667515694+43.1253397893962i</v>
      </c>
      <c r="K649" t="str">
        <f t="shared" si="288"/>
        <v>4.48839853084279-0.950270187178361i</v>
      </c>
      <c r="L649" t="str">
        <f t="shared" si="289"/>
        <v>0.803076972272146-0.155878756836814i</v>
      </c>
      <c r="M649" t="str">
        <f t="shared" si="290"/>
        <v>5.29147550311494-1.10614894401518i</v>
      </c>
      <c r="N649" t="str">
        <f t="shared" si="291"/>
        <v>-0.658356055125289i</v>
      </c>
      <c r="O649" t="str">
        <f t="shared" si="292"/>
        <v>0.790999093851379-0.611817320387628i</v>
      </c>
      <c r="P649" t="str">
        <f t="shared" si="293"/>
        <v>0.209000906148621+0.611817320387628i</v>
      </c>
      <c r="Q649" t="str">
        <f t="shared" si="294"/>
        <v>-0.209000906148621+0.046538734737661i</v>
      </c>
      <c r="R649" t="str">
        <f t="shared" si="295"/>
        <v>-0.331714128125567-3.00120649122524i</v>
      </c>
      <c r="S649" t="str">
        <f t="shared" si="296"/>
        <v>0.0722475780658754i</v>
      </c>
      <c r="T649" t="str">
        <f t="shared" si="297"/>
        <v>0.216829900266608-0.0239655423673057i</v>
      </c>
      <c r="U649" t="e">
        <f t="shared" si="298"/>
        <v>#DIV/0!</v>
      </c>
      <c r="V649" t="str">
        <f t="shared" si="299"/>
        <v>0.0000833333333333333-0.00515064540750471i</v>
      </c>
      <c r="W649" t="e">
        <f t="shared" si="300"/>
        <v>#DIV/0!</v>
      </c>
      <c r="X649" t="e">
        <f t="shared" si="301"/>
        <v>#DIV/0!</v>
      </c>
      <c r="Y649" t="str">
        <f t="shared" si="302"/>
        <v>0.00096+0.220037149457429i</v>
      </c>
      <c r="Z649" t="e">
        <f t="shared" si="303"/>
        <v>#DIV/0!</v>
      </c>
      <c r="AA649" t="e">
        <f t="shared" si="304"/>
        <v>#DIV/0!</v>
      </c>
      <c r="AB649" t="str">
        <f t="shared" si="305"/>
        <v>0.123730752131941-0.0136755796996199i</v>
      </c>
      <c r="AC649" t="str">
        <f t="shared" si="306"/>
        <v>1.63959101584462-0.209228635784385i</v>
      </c>
      <c r="AD649" t="str">
        <f t="shared" si="307"/>
        <v>0.0753025229438328+0.00126852637452955i</v>
      </c>
      <c r="AE649" t="e">
        <f t="shared" si="308"/>
        <v>#DIV/0!</v>
      </c>
      <c r="AF649" t="str">
        <f t="shared" si="309"/>
        <v>-3.79574511832025-3.93083496118192i</v>
      </c>
      <c r="AG649" t="e">
        <f t="shared" si="310"/>
        <v>#DIV/0!</v>
      </c>
      <c r="AH649" t="e">
        <f t="shared" si="311"/>
        <v>#DIV/0!</v>
      </c>
      <c r="AI649" t="e">
        <f t="shared" si="312"/>
        <v>#DIV/0!</v>
      </c>
      <c r="AJ649" t="e">
        <f t="shared" si="313"/>
        <v>#DIV/0!</v>
      </c>
      <c r="AK649"/>
      <c r="AL649"/>
      <c r="AM649"/>
      <c r="AN649"/>
    </row>
    <row r="650" spans="1:40" x14ac:dyDescent="0.3">
      <c r="A650"/>
      <c r="B650">
        <f t="shared" si="279"/>
        <v>51600</v>
      </c>
      <c r="C650" s="186" t="str">
        <f t="shared" si="282"/>
        <v>-0.00994098690473817+0.0189799898840893i</v>
      </c>
      <c r="D650" s="158" t="str">
        <f t="shared" si="283"/>
        <v>-2.4591836938104-1.10075831576112i</v>
      </c>
      <c r="E650" t="str">
        <f t="shared" si="284"/>
        <v>15262.8578010262-13212.2471606102i</v>
      </c>
      <c r="F650" t="str">
        <f t="shared" si="285"/>
        <v>0.310822103592271+0.162557161505104i</v>
      </c>
      <c r="G650" t="str">
        <f t="shared" si="280"/>
        <v>0.310822103592271+0.162557161505104i</v>
      </c>
      <c r="H650" t="str">
        <f t="shared" si="286"/>
        <v>1.34057917951644+2.83640716850231i</v>
      </c>
      <c r="I650" t="str">
        <f t="shared" si="287"/>
        <v>202.632726156542i</v>
      </c>
      <c r="J650" t="str">
        <f t="shared" si="281"/>
        <v>-9.1697461770417+43.2090783132591i</v>
      </c>
      <c r="K650" t="str">
        <f t="shared" si="288"/>
        <v>4.48748619792442-0.95232555320019i</v>
      </c>
      <c r="L650" t="str">
        <f t="shared" si="289"/>
        <v>0.802963644062077-0.156159394101926i</v>
      </c>
      <c r="M650" t="str">
        <f t="shared" si="290"/>
        <v>5.2904498419865-1.10848494730212i</v>
      </c>
      <c r="N650" t="str">
        <f t="shared" si="291"/>
        <v>-0.659634416397377i</v>
      </c>
      <c r="O650" t="str">
        <f t="shared" si="292"/>
        <v>0.790216324168174-0.612828002801879i</v>
      </c>
      <c r="P650" t="str">
        <f t="shared" si="293"/>
        <v>0.209783675831826+0.612828002801879i</v>
      </c>
      <c r="Q650" t="str">
        <f t="shared" si="294"/>
        <v>-0.209783675831826+0.046806413595498i</v>
      </c>
      <c r="R650" t="str">
        <f t="shared" si="295"/>
        <v>-0.331707779237964-2.99524761313391i</v>
      </c>
      <c r="S650" t="str">
        <f t="shared" si="296"/>
        <v>0.0723878646252267i</v>
      </c>
      <c r="T650" t="str">
        <f t="shared" si="297"/>
        <v>0.216819578738571-0.0240116178186123i</v>
      </c>
      <c r="U650" t="e">
        <f t="shared" si="298"/>
        <v>#DIV/0!</v>
      </c>
      <c r="V650" t="str">
        <f t="shared" si="299"/>
        <v>0.0000833333333333333-0.00514066353655993i</v>
      </c>
      <c r="W650" t="e">
        <f t="shared" si="300"/>
        <v>#DIV/0!</v>
      </c>
      <c r="X650" t="e">
        <f t="shared" si="301"/>
        <v>#DIV/0!</v>
      </c>
      <c r="Y650" t="str">
        <f t="shared" si="302"/>
        <v>0.00096+0.220464406058317i</v>
      </c>
      <c r="Z650" t="e">
        <f t="shared" si="303"/>
        <v>#DIV/0!</v>
      </c>
      <c r="AA650" t="e">
        <f t="shared" si="304"/>
        <v>#DIV/0!</v>
      </c>
      <c r="AB650" t="str">
        <f t="shared" si="305"/>
        <v>0.123724862305743-0.0137018719694497i</v>
      </c>
      <c r="AC650" t="str">
        <f t="shared" si="306"/>
        <v>1.63937185940722-0.209636213868638i</v>
      </c>
      <c r="AD650" t="str">
        <f t="shared" si="307"/>
        <v>0.075308223444882+0.00127210849371468i</v>
      </c>
      <c r="AE650" t="e">
        <f t="shared" si="308"/>
        <v>#DIV/0!</v>
      </c>
      <c r="AF650" t="str">
        <f t="shared" si="309"/>
        <v>-3.79976287332684-3.93716548426343i</v>
      </c>
      <c r="AG650" t="e">
        <f t="shared" si="310"/>
        <v>#DIV/0!</v>
      </c>
      <c r="AH650" t="e">
        <f t="shared" si="311"/>
        <v>#DIV/0!</v>
      </c>
      <c r="AI650" t="e">
        <f t="shared" si="312"/>
        <v>#DIV/0!</v>
      </c>
      <c r="AJ650" t="e">
        <f t="shared" si="313"/>
        <v>#DIV/0!</v>
      </c>
      <c r="AK650"/>
      <c r="AL650"/>
      <c r="AM650"/>
      <c r="AN650"/>
    </row>
    <row r="651" spans="1:40" x14ac:dyDescent="0.3">
      <c r="A651"/>
      <c r="B651">
        <f t="shared" si="279"/>
        <v>51700</v>
      </c>
      <c r="C651" s="186" t="str">
        <f t="shared" si="282"/>
        <v>-0.00993891782351671+0.0189518686964155i</v>
      </c>
      <c r="D651" s="158" t="str">
        <f t="shared" si="283"/>
        <v>-2.46024798496905-1.10313389560315i</v>
      </c>
      <c r="E651" t="str">
        <f t="shared" si="284"/>
        <v>15237.5344090734-13215.8886895496i</v>
      </c>
      <c r="F651" t="str">
        <f t="shared" si="285"/>
        <v>0.310962993259403+0.162838898557695i</v>
      </c>
      <c r="G651" t="str">
        <f t="shared" si="280"/>
        <v>0.310962993259403+0.162838898557695i</v>
      </c>
      <c r="H651" t="str">
        <f t="shared" si="286"/>
        <v>1.34353509094303+2.84035576296912i</v>
      </c>
      <c r="I651" t="str">
        <f t="shared" si="287"/>
        <v>203.02542523824i</v>
      </c>
      <c r="J651" t="str">
        <f t="shared" si="281"/>
        <v>-9.2092019932519+43.292816837122i</v>
      </c>
      <c r="K651" t="str">
        <f t="shared" si="288"/>
        <v>4.4865723979536-0.954378912916444i</v>
      </c>
      <c r="L651" t="str">
        <f t="shared" si="289"/>
        <v>0.802850128084451-0.156439909353367i</v>
      </c>
      <c r="M651" t="str">
        <f t="shared" si="290"/>
        <v>5.28942252603805-1.11081882226981i</v>
      </c>
      <c r="N651" t="str">
        <f t="shared" si="291"/>
        <v>-0.660912777669465i</v>
      </c>
      <c r="O651" t="str">
        <f t="shared" si="292"/>
        <v>0.789432263107668-0.613837683728122i</v>
      </c>
      <c r="P651" t="str">
        <f t="shared" si="293"/>
        <v>0.210567736892332+0.613837683728122i</v>
      </c>
      <c r="Q651" t="str">
        <f t="shared" si="294"/>
        <v>-0.210567736892332+0.047075093941343i</v>
      </c>
      <c r="R651" t="str">
        <f t="shared" si="295"/>
        <v>-0.331701417607362-2.98931150807931i</v>
      </c>
      <c r="S651" t="str">
        <f t="shared" si="296"/>
        <v>0.0725281511845778i</v>
      </c>
      <c r="T651" t="str">
        <f t="shared" si="297"/>
        <v>0.216809236995774-0.0240576905643655i</v>
      </c>
      <c r="U651" t="e">
        <f t="shared" si="298"/>
        <v>#DIV/0!</v>
      </c>
      <c r="V651" t="str">
        <f t="shared" si="299"/>
        <v>0.0000833333333333333-0.00513072028020294i</v>
      </c>
      <c r="W651" t="e">
        <f t="shared" si="300"/>
        <v>#DIV/0!</v>
      </c>
      <c r="X651" t="e">
        <f t="shared" si="301"/>
        <v>#DIV/0!</v>
      </c>
      <c r="Y651" t="str">
        <f t="shared" si="302"/>
        <v>0.00096+0.220891662659206i</v>
      </c>
      <c r="Z651" t="e">
        <f t="shared" si="303"/>
        <v>#DIV/0!</v>
      </c>
      <c r="AA651" t="e">
        <f t="shared" si="304"/>
        <v>#DIV/0!</v>
      </c>
      <c r="AB651" t="str">
        <f t="shared" si="305"/>
        <v>0.123718960944293-0.0137281626953958i</v>
      </c>
      <c r="AC651" t="str">
        <f t="shared" si="306"/>
        <v>1.63915235739954-0.210043403490726i</v>
      </c>
      <c r="AD651" t="str">
        <f t="shared" si="307"/>
        <v>0.0753139343075719+0.00127567909560335i</v>
      </c>
      <c r="AE651" t="e">
        <f t="shared" si="308"/>
        <v>#DIV/0!</v>
      </c>
      <c r="AF651" t="str">
        <f t="shared" si="309"/>
        <v>-3.80378307591208-3.94348965857227i</v>
      </c>
      <c r="AG651" t="e">
        <f t="shared" si="310"/>
        <v>#DIV/0!</v>
      </c>
      <c r="AH651" t="e">
        <f t="shared" si="311"/>
        <v>#DIV/0!</v>
      </c>
      <c r="AI651" t="e">
        <f t="shared" si="312"/>
        <v>#DIV/0!</v>
      </c>
      <c r="AJ651" t="e">
        <f t="shared" si="313"/>
        <v>#DIV/0!</v>
      </c>
      <c r="AK651"/>
      <c r="AL651"/>
      <c r="AM651"/>
      <c r="AN651"/>
    </row>
    <row r="652" spans="1:40" x14ac:dyDescent="0.3">
      <c r="A652"/>
      <c r="B652">
        <f t="shared" si="279"/>
        <v>51800</v>
      </c>
      <c r="C652" s="186" t="str">
        <f t="shared" si="282"/>
        <v>-0.00993684586893193+0.0189238691697309i</v>
      </c>
      <c r="D652" s="158" t="str">
        <f t="shared" si="283"/>
        <v>-2.46131390256633-1.10550716486954i</v>
      </c>
      <c r="E652" t="str">
        <f t="shared" si="284"/>
        <v>15212.2461233041-13219.4757602652i</v>
      </c>
      <c r="F652" t="str">
        <f t="shared" si="285"/>
        <v>0.311104097944068+0.163120455891845i</v>
      </c>
      <c r="G652" t="str">
        <f t="shared" si="280"/>
        <v>0.311104097944068+0.163120455891845i</v>
      </c>
      <c r="H652" t="str">
        <f t="shared" si="286"/>
        <v>1.34649182053487+2.8443003312155i</v>
      </c>
      <c r="I652" t="str">
        <f t="shared" si="287"/>
        <v>203.418124319939i</v>
      </c>
      <c r="J652" t="str">
        <f t="shared" si="281"/>
        <v>-9.2487342002003+43.3765553609849i</v>
      </c>
      <c r="K652" t="str">
        <f t="shared" si="288"/>
        <v>4.48565713334867-0.95643026963108i</v>
      </c>
      <c r="L652" t="str">
        <f t="shared" si="289"/>
        <v>0.802736424512089-0.156720302412571i</v>
      </c>
      <c r="M652" t="str">
        <f t="shared" si="290"/>
        <v>5.28839355786076-1.11315057204365i</v>
      </c>
      <c r="N652" t="str">
        <f t="shared" si="291"/>
        <v>-0.662191138941553i</v>
      </c>
      <c r="O652" t="str">
        <f t="shared" si="292"/>
        <v>0.788646911951179-0.61484636151633i</v>
      </c>
      <c r="P652" t="str">
        <f t="shared" si="293"/>
        <v>0.211353088048821+0.61484636151633i</v>
      </c>
      <c r="Q652" t="str">
        <f t="shared" si="294"/>
        <v>-0.211353088048821+0.047344777425223i</v>
      </c>
      <c r="R652" t="str">
        <f t="shared" si="295"/>
        <v>-0.33169504323126-2.98339804415591i</v>
      </c>
      <c r="S652" t="str">
        <f t="shared" si="296"/>
        <v>0.0726684377439291i</v>
      </c>
      <c r="T652" t="str">
        <f t="shared" si="297"/>
        <v>0.216798875037104-0.0241037605990207i</v>
      </c>
      <c r="U652" t="e">
        <f t="shared" si="298"/>
        <v>#DIV/0!</v>
      </c>
      <c r="V652" t="str">
        <f t="shared" si="299"/>
        <v>0.0000833333333333333-0.00512081541479713i</v>
      </c>
      <c r="W652" t="e">
        <f t="shared" si="300"/>
        <v>#DIV/0!</v>
      </c>
      <c r="X652" t="e">
        <f t="shared" si="301"/>
        <v>#DIV/0!</v>
      </c>
      <c r="Y652" t="str">
        <f t="shared" si="302"/>
        <v>0.00096+0.221318919260094i</v>
      </c>
      <c r="Z652" t="e">
        <f t="shared" si="303"/>
        <v>#DIV/0!</v>
      </c>
      <c r="AA652" t="e">
        <f t="shared" si="304"/>
        <v>#DIV/0!</v>
      </c>
      <c r="AB652" t="str">
        <f t="shared" si="305"/>
        <v>0.123713048046956-0.0137544518742942i</v>
      </c>
      <c r="AC652" t="str">
        <f t="shared" si="306"/>
        <v>1.63893251034282-0.210450204886656i</v>
      </c>
      <c r="AD652" t="str">
        <f t="shared" si="307"/>
        <v>0.0753196555246407+0.0012792381929261i</v>
      </c>
      <c r="AE652" t="e">
        <f t="shared" si="308"/>
        <v>#DIV/0!</v>
      </c>
      <c r="AF652" t="str">
        <f t="shared" si="309"/>
        <v>-3.8078057231012-3.94980749608504i</v>
      </c>
      <c r="AG652" t="e">
        <f t="shared" si="310"/>
        <v>#DIV/0!</v>
      </c>
      <c r="AH652" t="e">
        <f t="shared" si="311"/>
        <v>#DIV/0!</v>
      </c>
      <c r="AI652" t="e">
        <f t="shared" si="312"/>
        <v>#DIV/0!</v>
      </c>
      <c r="AJ652" t="e">
        <f t="shared" si="313"/>
        <v>#DIV/0!</v>
      </c>
      <c r="AK652"/>
      <c r="AL652"/>
      <c r="AM652"/>
      <c r="AN652"/>
    </row>
    <row r="653" spans="1:40" x14ac:dyDescent="0.3">
      <c r="A653"/>
      <c r="B653">
        <f t="shared" si="279"/>
        <v>51900</v>
      </c>
      <c r="C653" s="186" t="str">
        <f t="shared" si="282"/>
        <v>-0.00993477104356805+0.0188959905825995i</v>
      </c>
      <c r="D653" s="158" t="str">
        <f t="shared" si="283"/>
        <v>-2.46238144432548-1.10787812737556i</v>
      </c>
      <c r="E653" t="str">
        <f t="shared" si="284"/>
        <v>15186.9930121134-13223.0086089909i</v>
      </c>
      <c r="F653" t="str">
        <f t="shared" si="285"/>
        <v>0.311245417346712+0.163401833283759i</v>
      </c>
      <c r="G653" t="str">
        <f t="shared" si="280"/>
        <v>0.311245417346712+0.163401833283759i</v>
      </c>
      <c r="H653" t="str">
        <f t="shared" si="286"/>
        <v>1.34944936761507+2.84824088130882i</v>
      </c>
      <c r="I653" t="str">
        <f t="shared" si="287"/>
        <v>203.810823401638i</v>
      </c>
      <c r="J653" t="str">
        <f t="shared" si="281"/>
        <v>-9.2883427978867+43.4602938848478i</v>
      </c>
      <c r="K653" t="str">
        <f t="shared" si="288"/>
        <v>4.48474040652537-0.958479626615329i</v>
      </c>
      <c r="L653" t="str">
        <f t="shared" si="289"/>
        <v>0.802622533518025-0.157000573101272i</v>
      </c>
      <c r="M653" t="str">
        <f t="shared" si="290"/>
        <v>5.2873629400434-1.1154801997166i</v>
      </c>
      <c r="N653" t="str">
        <f t="shared" si="291"/>
        <v>-0.663469500213641i</v>
      </c>
      <c r="O653" t="str">
        <f t="shared" si="292"/>
        <v>0.787860271982134-0.615854034518113i</v>
      </c>
      <c r="P653" t="str">
        <f t="shared" si="293"/>
        <v>0.212139728017866+0.615854034518113i</v>
      </c>
      <c r="Q653" t="str">
        <f t="shared" si="294"/>
        <v>-0.212139728017866+0.047615465695528i</v>
      </c>
      <c r="R653" t="str">
        <f t="shared" si="295"/>
        <v>-0.331688656107116-2.97750709047473i</v>
      </c>
      <c r="S653" t="str">
        <f t="shared" si="296"/>
        <v>0.0728087243032803i</v>
      </c>
      <c r="T653" t="str">
        <f t="shared" si="297"/>
        <v>0.216788492861437-0.0241498279170286i</v>
      </c>
      <c r="U653" t="e">
        <f t="shared" si="298"/>
        <v>#DIV/0!</v>
      </c>
      <c r="V653" t="str">
        <f t="shared" si="299"/>
        <v>0.0000833333333333333-0.00511094871842953i</v>
      </c>
      <c r="W653" t="e">
        <f t="shared" si="300"/>
        <v>#DIV/0!</v>
      </c>
      <c r="X653" t="e">
        <f t="shared" si="301"/>
        <v>#DIV/0!</v>
      </c>
      <c r="Y653" t="str">
        <f t="shared" si="302"/>
        <v>0.00096+0.221746175860982i</v>
      </c>
      <c r="Z653" t="e">
        <f t="shared" si="303"/>
        <v>#DIV/0!</v>
      </c>
      <c r="AA653" t="e">
        <f t="shared" si="304"/>
        <v>#DIV/0!</v>
      </c>
      <c r="AB653" t="str">
        <f t="shared" si="305"/>
        <v>0.123707123613091-0.0137807395029783i</v>
      </c>
      <c r="AC653" t="str">
        <f t="shared" si="306"/>
        <v>1.6387123187582-0.210856618288736i</v>
      </c>
      <c r="AD653" t="str">
        <f t="shared" si="307"/>
        <v>0.075325387088827+0.00128278579821426i</v>
      </c>
      <c r="AE653" t="e">
        <f t="shared" si="308"/>
        <v>#DIV/0!</v>
      </c>
      <c r="AF653" t="str">
        <f t="shared" si="309"/>
        <v>-3.81183081194055-3.95611900868438i</v>
      </c>
      <c r="AG653" t="e">
        <f t="shared" si="310"/>
        <v>#DIV/0!</v>
      </c>
      <c r="AH653" t="e">
        <f t="shared" si="311"/>
        <v>#DIV/0!</v>
      </c>
      <c r="AI653" t="e">
        <f t="shared" si="312"/>
        <v>#DIV/0!</v>
      </c>
      <c r="AJ653" t="e">
        <f t="shared" si="313"/>
        <v>#DIV/0!</v>
      </c>
      <c r="AK653"/>
      <c r="AL653"/>
      <c r="AM653"/>
      <c r="AN653"/>
    </row>
    <row r="654" spans="1:40" x14ac:dyDescent="0.3">
      <c r="A654"/>
      <c r="B654">
        <f t="shared" si="279"/>
        <v>52000</v>
      </c>
      <c r="C654" s="186" t="str">
        <f t="shared" si="282"/>
        <v>-0.0099326933500294+0.018868232219119i</v>
      </c>
      <c r="D654" s="158" t="str">
        <f t="shared" si="283"/>
        <v>-2.46345060796791-1.11024678689866i</v>
      </c>
      <c r="E654" t="str">
        <f t="shared" si="284"/>
        <v>15161.7751427688-13226.4874714357i</v>
      </c>
      <c r="F654" t="str">
        <f t="shared" si="285"/>
        <v>0.311386951167524+0.163683030510248i</v>
      </c>
      <c r="G654" t="str">
        <f t="shared" si="280"/>
        <v>0.311386951167524+0.163683030510248i</v>
      </c>
      <c r="H654" t="str">
        <f t="shared" si="286"/>
        <v>1.35240773152964+2.85217742126084i</v>
      </c>
      <c r="I654" t="str">
        <f t="shared" si="287"/>
        <v>204.203522483337i</v>
      </c>
      <c r="J654" t="str">
        <f t="shared" si="281"/>
        <v>-9.3280277863112+43.5440324087107i</v>
      </c>
      <c r="K654" t="str">
        <f t="shared" si="288"/>
        <v>4.48382221989696-0.960526987108147i</v>
      </c>
      <c r="L654" t="str">
        <f t="shared" si="289"/>
        <v>0.802508455275498-0.157280721241507i</v>
      </c>
      <c r="M654" t="str">
        <f t="shared" si="290"/>
        <v>5.28633067517246-1.11780770834965i</v>
      </c>
      <c r="N654" t="str">
        <f t="shared" si="291"/>
        <v>-0.664747861485729i</v>
      </c>
      <c r="O654" t="str">
        <f t="shared" si="292"/>
        <v>0.787072344486067-0.616860701086725i</v>
      </c>
      <c r="P654" t="str">
        <f t="shared" si="293"/>
        <v>0.212927655513933+0.616860701086725i</v>
      </c>
      <c r="Q654" t="str">
        <f t="shared" si="294"/>
        <v>-0.212927655513933+0.047887160399004i</v>
      </c>
      <c r="R654" t="str">
        <f t="shared" si="295"/>
        <v>-0.331682256232403-2.97163851715366i</v>
      </c>
      <c r="S654" t="str">
        <f t="shared" si="296"/>
        <v>0.0729490108626314i</v>
      </c>
      <c r="T654" t="str">
        <f t="shared" si="297"/>
        <v>0.216778090467656-0.0241958925128397i</v>
      </c>
      <c r="U654" t="e">
        <f t="shared" si="298"/>
        <v>#DIV/0!</v>
      </c>
      <c r="V654" t="str">
        <f t="shared" si="299"/>
        <v>0.0000833333333333333-0.00510111997089408i</v>
      </c>
      <c r="W654" t="e">
        <f t="shared" si="300"/>
        <v>#DIV/0!</v>
      </c>
      <c r="X654" t="e">
        <f t="shared" si="301"/>
        <v>#DIV/0!</v>
      </c>
      <c r="Y654" t="str">
        <f t="shared" si="302"/>
        <v>0.00096+0.22217343246187i</v>
      </c>
      <c r="Z654" t="e">
        <f t="shared" si="303"/>
        <v>#DIV/0!</v>
      </c>
      <c r="AA654" t="e">
        <f t="shared" si="304"/>
        <v>#DIV/0!</v>
      </c>
      <c r="AB654" t="str">
        <f t="shared" si="305"/>
        <v>0.123701187642061-0.0138070255782814i</v>
      </c>
      <c r="AC654" t="str">
        <f t="shared" si="306"/>
        <v>1.63849178316671-0.211262643925662i</v>
      </c>
      <c r="AD654" t="str">
        <f t="shared" si="307"/>
        <v>0.075331128992876+0.00128632192380316i</v>
      </c>
      <c r="AE654" t="e">
        <f t="shared" si="308"/>
        <v>#DIV/0!</v>
      </c>
      <c r="AF654" t="str">
        <f t="shared" si="309"/>
        <v>-3.81585833949755-3.9624242081595i</v>
      </c>
      <c r="AG654" t="e">
        <f t="shared" si="310"/>
        <v>#DIV/0!</v>
      </c>
      <c r="AH654" t="e">
        <f t="shared" si="311"/>
        <v>#DIV/0!</v>
      </c>
      <c r="AI654" t="e">
        <f t="shared" si="312"/>
        <v>#DIV/0!</v>
      </c>
      <c r="AJ654" t="e">
        <f t="shared" si="313"/>
        <v>#DIV/0!</v>
      </c>
      <c r="AK654"/>
      <c r="AL654"/>
      <c r="AM654"/>
      <c r="AN654"/>
    </row>
    <row r="655" spans="1:40" x14ac:dyDescent="0.3">
      <c r="A655"/>
      <c r="B655">
        <f t="shared" si="279"/>
        <v>52100</v>
      </c>
      <c r="C655" s="186" t="str">
        <f t="shared" si="282"/>
        <v>-0.00993061279094075+0.0188405933688673i</v>
      </c>
      <c r="D655" s="158" t="str">
        <f t="shared" si="283"/>
        <v>-2.46452139121316-1.11261314717901i</v>
      </c>
      <c r="E655" t="str">
        <f t="shared" si="284"/>
        <v>15136.5925814175-13229.9125827809i</v>
      </c>
      <c r="F655" t="str">
        <f t="shared" si="285"/>
        <v>0.311528699106427+0.163964047348738i</v>
      </c>
      <c r="G655" t="str">
        <f t="shared" si="280"/>
        <v>0.311528699106427+0.163964047348738i</v>
      </c>
      <c r="H655" t="str">
        <f t="shared" si="286"/>
        <v>1.35536691164681+2.856109959028i</v>
      </c>
      <c r="I655" t="str">
        <f t="shared" si="287"/>
        <v>204.596221565035i</v>
      </c>
      <c r="J655" t="str">
        <f t="shared" si="281"/>
        <v>-9.3677891654737+43.6277709325736i</v>
      </c>
      <c r="K655" t="str">
        <f t="shared" si="288"/>
        <v>4.48290257587421-0.962572354316506i</v>
      </c>
      <c r="L655" t="str">
        <f t="shared" si="289"/>
        <v>0.80239418995796-0.157560746655617i</v>
      </c>
      <c r="M655" t="str">
        <f t="shared" si="290"/>
        <v>5.28529676583217-1.12013310097212i</v>
      </c>
      <c r="N655" t="str">
        <f t="shared" si="291"/>
        <v>-0.666026222757817i</v>
      </c>
      <c r="O655" t="str">
        <f t="shared" si="292"/>
        <v>0.786283130750613-0.617866359577065i</v>
      </c>
      <c r="P655" t="str">
        <f t="shared" si="293"/>
        <v>0.213716869249387+0.617866359577065i</v>
      </c>
      <c r="Q655" t="str">
        <f t="shared" si="294"/>
        <v>-0.213716869249387+0.0481598631807519i</v>
      </c>
      <c r="R655" t="str">
        <f t="shared" si="295"/>
        <v>-0.331675843604614-2.96579219530768i</v>
      </c>
      <c r="S655" t="str">
        <f t="shared" si="296"/>
        <v>0.0730892974219827i</v>
      </c>
      <c r="T655" t="str">
        <f t="shared" si="297"/>
        <v>0.216767667854638-0.0242419543809047i</v>
      </c>
      <c r="U655" t="e">
        <f t="shared" si="298"/>
        <v>#DIV/0!</v>
      </c>
      <c r="V655" t="str">
        <f t="shared" si="299"/>
        <v>0.0000833333333333333-0.00509132895367547i</v>
      </c>
      <c r="W655" t="e">
        <f t="shared" si="300"/>
        <v>#DIV/0!</v>
      </c>
      <c r="X655" t="e">
        <f t="shared" si="301"/>
        <v>#DIV/0!</v>
      </c>
      <c r="Y655" t="str">
        <f t="shared" si="302"/>
        <v>0.00096+0.222600689062758i</v>
      </c>
      <c r="Z655" t="e">
        <f t="shared" si="303"/>
        <v>#DIV/0!</v>
      </c>
      <c r="AA655" t="e">
        <f t="shared" si="304"/>
        <v>#DIV/0!</v>
      </c>
      <c r="AB655" t="str">
        <f t="shared" si="305"/>
        <v>0.123695240133224-0.0138333100970367i</v>
      </c>
      <c r="AC655" t="str">
        <f t="shared" si="306"/>
        <v>1.63827090408926-0.211668282022541i</v>
      </c>
      <c r="AD655" t="str">
        <f t="shared" si="307"/>
        <v>0.0753368812295346+0.00128984658183246i</v>
      </c>
      <c r="AE655" t="e">
        <f t="shared" si="308"/>
        <v>#DIV/0!</v>
      </c>
      <c r="AF655" t="str">
        <f t="shared" si="309"/>
        <v>-3.81988830285997-3.96872310620701i</v>
      </c>
      <c r="AG655" t="e">
        <f t="shared" si="310"/>
        <v>#DIV/0!</v>
      </c>
      <c r="AH655" t="e">
        <f t="shared" si="311"/>
        <v>#DIV/0!</v>
      </c>
      <c r="AI655" t="e">
        <f t="shared" si="312"/>
        <v>#DIV/0!</v>
      </c>
      <c r="AJ655" t="e">
        <f t="shared" si="313"/>
        <v>#DIV/0!</v>
      </c>
      <c r="AK655"/>
      <c r="AL655"/>
      <c r="AM655"/>
      <c r="AN655"/>
    </row>
    <row r="656" spans="1:40" x14ac:dyDescent="0.3">
      <c r="A656"/>
      <c r="B656">
        <f t="shared" si="279"/>
        <v>52200</v>
      </c>
      <c r="C656" s="186" t="str">
        <f t="shared" si="282"/>
        <v>-0.0099285293689468+0.0188130733268503i</v>
      </c>
      <c r="D656" s="158" t="str">
        <f t="shared" si="283"/>
        <v>-2.46559379177888-1.11497721191983i</v>
      </c>
      <c r="E656" t="str">
        <f t="shared" si="284"/>
        <v>15111.4453930936-13233.2841776767i</v>
      </c>
      <c r="F656" t="str">
        <f t="shared" si="285"/>
        <v>0.311670660863081+0.164244883577263i</v>
      </c>
      <c r="G656" t="str">
        <f t="shared" si="280"/>
        <v>0.311670660863081+0.164244883577263i</v>
      </c>
      <c r="H656" t="str">
        <f t="shared" si="286"/>
        <v>1.35832690735672+2.86003850251157i</v>
      </c>
      <c r="I656" t="str">
        <f t="shared" si="287"/>
        <v>204.988920646734i</v>
      </c>
      <c r="J656" t="str">
        <f t="shared" si="281"/>
        <v>-9.4076269353743+43.7115094564365i</v>
      </c>
      <c r="K656" t="str">
        <f t="shared" si="288"/>
        <v>4.48198147686553-0.964615731415793i</v>
      </c>
      <c r="L656" t="str">
        <f t="shared" si="289"/>
        <v>0.80227973773907-0.157840649166242i</v>
      </c>
      <c r="M656" t="str">
        <f t="shared" si="290"/>
        <v>5.2842612146046-1.12245638058204i</v>
      </c>
      <c r="N656" t="str">
        <f t="shared" si="291"/>
        <v>-0.667304584029905i</v>
      </c>
      <c r="O656" t="str">
        <f t="shared" si="292"/>
        <v>0.785492632065511-0.618871008345678i</v>
      </c>
      <c r="P656" t="str">
        <f t="shared" si="293"/>
        <v>0.214507367934489+0.618871008345678i</v>
      </c>
      <c r="Q656" t="str">
        <f t="shared" si="294"/>
        <v>-0.214507367934489+0.048433575684227i</v>
      </c>
      <c r="R656" t="str">
        <f t="shared" si="295"/>
        <v>-0.331669418221199-2.95996799703938i</v>
      </c>
      <c r="S656" t="str">
        <f t="shared" si="296"/>
        <v>0.0732295839813338i</v>
      </c>
      <c r="T656" t="str">
        <f t="shared" si="297"/>
        <v>0.216757225021256-0.0242880135156694i</v>
      </c>
      <c r="U656" t="e">
        <f t="shared" si="298"/>
        <v>#DIV/0!</v>
      </c>
      <c r="V656" t="str">
        <f t="shared" si="299"/>
        <v>0.0000833333333333333-0.00508157544993279i</v>
      </c>
      <c r="W656" t="e">
        <f t="shared" si="300"/>
        <v>#DIV/0!</v>
      </c>
      <c r="X656" t="e">
        <f t="shared" si="301"/>
        <v>#DIV/0!</v>
      </c>
      <c r="Y656" t="str">
        <f t="shared" si="302"/>
        <v>0.00096+0.223027945663647i</v>
      </c>
      <c r="Z656" t="e">
        <f t="shared" si="303"/>
        <v>#DIV/0!</v>
      </c>
      <c r="AA656" t="e">
        <f t="shared" si="304"/>
        <v>#DIV/0!</v>
      </c>
      <c r="AB656" t="str">
        <f t="shared" si="305"/>
        <v>0.123689281085938-0.013859593056075i</v>
      </c>
      <c r="AC656" t="str">
        <f t="shared" si="306"/>
        <v>1.63804968204669-0.212073532800937i</v>
      </c>
      <c r="AD656" t="str">
        <f t="shared" si="307"/>
        <v>0.0753426437915524+0.00129335978424965i</v>
      </c>
      <c r="AE656" t="e">
        <f t="shared" si="308"/>
        <v>#DIV/0!</v>
      </c>
      <c r="AF656" t="str">
        <f t="shared" si="309"/>
        <v>-3.8239206991356-3.9750157144314i</v>
      </c>
      <c r="AG656" t="e">
        <f t="shared" si="310"/>
        <v>#DIV/0!</v>
      </c>
      <c r="AH656" t="e">
        <f t="shared" si="311"/>
        <v>#DIV/0!</v>
      </c>
      <c r="AI656" t="e">
        <f t="shared" si="312"/>
        <v>#DIV/0!</v>
      </c>
      <c r="AJ656" t="e">
        <f t="shared" si="313"/>
        <v>#DIV/0!</v>
      </c>
      <c r="AK656"/>
      <c r="AL656"/>
      <c r="AM656"/>
      <c r="AN656"/>
    </row>
    <row r="657" spans="1:40" x14ac:dyDescent="0.3">
      <c r="A657"/>
      <c r="B657">
        <f t="shared" si="279"/>
        <v>52300</v>
      </c>
      <c r="C657" s="186" t="str">
        <f t="shared" si="282"/>
        <v>-0.0099264430867122+0.0187856713934505i</v>
      </c>
      <c r="D657" s="158" t="str">
        <f t="shared" si="283"/>
        <v>-2.46666780738095-1.11733898478783i</v>
      </c>
      <c r="E657" t="str">
        <f t="shared" si="284"/>
        <v>15086.3336417249-13236.6024902395i</v>
      </c>
      <c r="F657" t="str">
        <f t="shared" si="285"/>
        <v>0.31181283613689+0.164525538974471i</v>
      </c>
      <c r="G657" t="str">
        <f t="shared" si="280"/>
        <v>0.31181283613689+0.164525538974471i</v>
      </c>
      <c r="H657" t="str">
        <f t="shared" si="286"/>
        <v>1.36128771807096+2.86396305955803i</v>
      </c>
      <c r="I657" t="str">
        <f t="shared" si="287"/>
        <v>205.381619728433i</v>
      </c>
      <c r="J657" t="str">
        <f t="shared" si="281"/>
        <v>-9.447541096013+43.7952479802995i</v>
      </c>
      <c r="K657" t="str">
        <f t="shared" si="288"/>
        <v>4.48105892527687-0.966657121550098i</v>
      </c>
      <c r="L657" t="str">
        <f t="shared" si="289"/>
        <v>0.802165098792693-0.158120428596328i</v>
      </c>
      <c r="M657" t="str">
        <f t="shared" si="290"/>
        <v>5.28322402406956-1.12477755014643i</v>
      </c>
      <c r="N657" t="str">
        <f t="shared" si="291"/>
        <v>-0.668582945301993i</v>
      </c>
      <c r="O657" t="str">
        <f t="shared" si="292"/>
        <v>0.784700849722601-0.619874645750758i</v>
      </c>
      <c r="P657" t="str">
        <f t="shared" si="293"/>
        <v>0.215299150277399+0.619874645750758i</v>
      </c>
      <c r="Q657" t="str">
        <f t="shared" si="294"/>
        <v>-0.215299150277399+0.048708299551235i</v>
      </c>
      <c r="R657" t="str">
        <f t="shared" si="295"/>
        <v>-0.331662980079592-2.95416579542951i</v>
      </c>
      <c r="S657" t="str">
        <f t="shared" si="296"/>
        <v>0.0733698705406851i</v>
      </c>
      <c r="T657" t="str">
        <f t="shared" si="297"/>
        <v>0.216746761966383-0.0243340699115775i</v>
      </c>
      <c r="U657" t="e">
        <f t="shared" si="298"/>
        <v>#DIV/0!</v>
      </c>
      <c r="V657" t="str">
        <f t="shared" si="299"/>
        <v>0.0000833333333333333-0.00507185924448361i</v>
      </c>
      <c r="W657" t="e">
        <f t="shared" si="300"/>
        <v>#DIV/0!</v>
      </c>
      <c r="X657" t="e">
        <f t="shared" si="301"/>
        <v>#DIV/0!</v>
      </c>
      <c r="Y657" t="str">
        <f t="shared" si="302"/>
        <v>0.00096+0.223455202264535i</v>
      </c>
      <c r="Z657" t="e">
        <f t="shared" si="303"/>
        <v>#DIV/0!</v>
      </c>
      <c r="AA657" t="e">
        <f t="shared" si="304"/>
        <v>#DIV/0!</v>
      </c>
      <c r="AB657" t="str">
        <f t="shared" si="305"/>
        <v>0.123683310499559-0.0138858744522256i</v>
      </c>
      <c r="AC657" t="str">
        <f t="shared" si="306"/>
        <v>1.63782811755971-0.212478396478906i</v>
      </c>
      <c r="AD657" t="str">
        <f t="shared" si="307"/>
        <v>0.075348416671683+0.00129686154281122i</v>
      </c>
      <c r="AE657" t="e">
        <f t="shared" si="308"/>
        <v>#DIV/0!</v>
      </c>
      <c r="AF657" t="str">
        <f t="shared" si="309"/>
        <v>-3.82795552545191-3.98130204434586i</v>
      </c>
      <c r="AG657" t="e">
        <f t="shared" si="310"/>
        <v>#DIV/0!</v>
      </c>
      <c r="AH657" t="e">
        <f t="shared" si="311"/>
        <v>#DIV/0!</v>
      </c>
      <c r="AI657" t="e">
        <f t="shared" si="312"/>
        <v>#DIV/0!</v>
      </c>
      <c r="AJ657" t="e">
        <f t="shared" si="313"/>
        <v>#DIV/0!</v>
      </c>
      <c r="AK657"/>
      <c r="AL657"/>
      <c r="AM657"/>
      <c r="AN657"/>
    </row>
    <row r="658" spans="1:40" x14ac:dyDescent="0.3">
      <c r="A658"/>
      <c r="B658">
        <f t="shared" ref="B658:B721" si="314">B657+100</f>
        <v>52400</v>
      </c>
      <c r="C658" s="186" t="str">
        <f t="shared" si="282"/>
        <v>-0.00992435394692097+0.0187583868743751i</v>
      </c>
      <c r="D658" s="158" t="str">
        <f t="shared" si="283"/>
        <v>-2.46774343573338-1.11969846941353i</v>
      </c>
      <c r="E658" t="str">
        <f t="shared" si="284"/>
        <v>15061.2573901406-13239.8677540483i</v>
      </c>
      <c r="F658" t="str">
        <f t="shared" si="285"/>
        <v>0.311955224626998+0.164806013319618i</v>
      </c>
      <c r="G658" t="str">
        <f t="shared" si="280"/>
        <v>0.311955224626998+0.164806013319618i</v>
      </c>
      <c r="H658" t="str">
        <f t="shared" si="286"/>
        <v>1.36424934322223+2.86788363795915i</v>
      </c>
      <c r="I658" t="str">
        <f t="shared" si="287"/>
        <v>205.774318810131i</v>
      </c>
      <c r="J658" t="str">
        <f t="shared" si="281"/>
        <v>-9.4875316473897+43.8789865041623i</v>
      </c>
      <c r="K658" t="str">
        <f t="shared" si="288"/>
        <v>4.48013492351186-0.968696527832578i</v>
      </c>
      <c r="L658" t="str">
        <f t="shared" si="289"/>
        <v>0.802050273292904-0.158400084769121i</v>
      </c>
      <c r="M658" t="str">
        <f t="shared" si="290"/>
        <v>5.28218519680476-1.1270966126017i</v>
      </c>
      <c r="N658" t="str">
        <f t="shared" si="291"/>
        <v>-0.669861306574081i</v>
      </c>
      <c r="O658" t="str">
        <f t="shared" si="292"/>
        <v>0.783907785015818-0.620877270152156i</v>
      </c>
      <c r="P658" t="str">
        <f t="shared" si="293"/>
        <v>0.216092214984182+0.620877270152156i</v>
      </c>
      <c r="Q658" t="str">
        <f t="shared" si="294"/>
        <v>-0.216092214984182+0.0489840364219251i</v>
      </c>
      <c r="R658" t="str">
        <f t="shared" si="295"/>
        <v>-0.331656529177284-2.94838546452765i</v>
      </c>
      <c r="S658" t="str">
        <f t="shared" si="296"/>
        <v>0.0735101571000364i</v>
      </c>
      <c r="T658" t="str">
        <f t="shared" si="297"/>
        <v>0.216736278688891-0.024380123563075i</v>
      </c>
      <c r="U658" t="e">
        <f t="shared" si="298"/>
        <v>#DIV/0!</v>
      </c>
      <c r="V658" t="str">
        <f t="shared" si="299"/>
        <v>0.0000833333333333333-0.00506218012378802i</v>
      </c>
      <c r="W658" t="e">
        <f t="shared" si="300"/>
        <v>#DIV/0!</v>
      </c>
      <c r="X658" t="e">
        <f t="shared" si="301"/>
        <v>#DIV/0!</v>
      </c>
      <c r="Y658" t="str">
        <f t="shared" si="302"/>
        <v>0.00096+0.223882458865423i</v>
      </c>
      <c r="Z658" t="e">
        <f t="shared" si="303"/>
        <v>#DIV/0!</v>
      </c>
      <c r="AA658" t="e">
        <f t="shared" si="304"/>
        <v>#DIV/0!</v>
      </c>
      <c r="AB658" t="str">
        <f t="shared" si="305"/>
        <v>0.123677328373444-0.0139121542823192i</v>
      </c>
      <c r="AC658" t="str">
        <f t="shared" si="306"/>
        <v>1.63760621114897-0.212882873271067i</v>
      </c>
      <c r="AD658" t="str">
        <f t="shared" si="307"/>
        <v>0.0753541998626827+0.00130035186908388i</v>
      </c>
      <c r="AE658" t="e">
        <f t="shared" si="308"/>
        <v>#DIV/0!</v>
      </c>
      <c r="AF658" t="str">
        <f t="shared" si="309"/>
        <v>-3.83199277895561-3.98758210737268i</v>
      </c>
      <c r="AG658" t="e">
        <f t="shared" si="310"/>
        <v>#DIV/0!</v>
      </c>
      <c r="AH658" t="e">
        <f t="shared" si="311"/>
        <v>#DIV/0!</v>
      </c>
      <c r="AI658" t="e">
        <f t="shared" si="312"/>
        <v>#DIV/0!</v>
      </c>
      <c r="AJ658" t="e">
        <f t="shared" si="313"/>
        <v>#DIV/0!</v>
      </c>
      <c r="AK658"/>
      <c r="AL658"/>
      <c r="AM658"/>
      <c r="AN658"/>
    </row>
    <row r="659" spans="1:40" x14ac:dyDescent="0.3">
      <c r="A659"/>
      <c r="B659">
        <f t="shared" si="314"/>
        <v>52500</v>
      </c>
      <c r="C659" s="186" t="str">
        <f t="shared" si="282"/>
        <v>-0.00992226195227697+0.0187312190806062i</v>
      </c>
      <c r="D659" s="158" t="str">
        <f t="shared" si="283"/>
        <v>-2.46882067454837-1.12205566939178i</v>
      </c>
      <c r="E659" t="str">
        <f t="shared" si="284"/>
        <v>15036.2167000777-13243.0802021425i</v>
      </c>
      <c r="F659" t="str">
        <f t="shared" si="285"/>
        <v>0.312097826032293+0.165086306392577i</v>
      </c>
      <c r="G659" t="str">
        <f t="shared" si="280"/>
        <v>0.312097826032293+0.165086306392577i</v>
      </c>
      <c r="H659" t="str">
        <f t="shared" si="286"/>
        <v>1.36721178226377+2.87180024545236i</v>
      </c>
      <c r="I659" t="str">
        <f t="shared" si="287"/>
        <v>206.16701789183i</v>
      </c>
      <c r="J659" t="str">
        <f t="shared" si="281"/>
        <v>-9.5275985895045+43.9627250280252i</v>
      </c>
      <c r="K659" t="str">
        <f t="shared" si="288"/>
        <v>4.47920947397182-0.970733953345796i</v>
      </c>
      <c r="L659" t="str">
        <f t="shared" si="289"/>
        <v>0.801935261413982-0.158679617508172i</v>
      </c>
      <c r="M659" t="str">
        <f t="shared" si="290"/>
        <v>5.2811447353858-1.12941357085397i</v>
      </c>
      <c r="N659" t="str">
        <f t="shared" si="291"/>
        <v>-0.671139667846169i</v>
      </c>
      <c r="O659" t="str">
        <f t="shared" si="292"/>
        <v>0.783113439241196-0.621878879911374i</v>
      </c>
      <c r="P659" t="str">
        <f t="shared" si="293"/>
        <v>0.216886560758804+0.621878879911374i</v>
      </c>
      <c r="Q659" t="str">
        <f t="shared" si="294"/>
        <v>-0.216886560758804+0.0492607879347949i</v>
      </c>
      <c r="R659" t="str">
        <f t="shared" si="295"/>
        <v>-0.331650065511693-2.94262687934296i</v>
      </c>
      <c r="S659" t="str">
        <f t="shared" si="296"/>
        <v>0.0736504436593875i</v>
      </c>
      <c r="T659" t="str">
        <f t="shared" si="297"/>
        <v>0.216725775187648-0.0244261744646011i</v>
      </c>
      <c r="U659" t="e">
        <f t="shared" si="298"/>
        <v>#DIV/0!</v>
      </c>
      <c r="V659" t="str">
        <f t="shared" si="299"/>
        <v>0.0000833333333333333-0.00505253787593318i</v>
      </c>
      <c r="W659" t="e">
        <f t="shared" si="300"/>
        <v>#DIV/0!</v>
      </c>
      <c r="X659" t="e">
        <f t="shared" si="301"/>
        <v>#DIV/0!</v>
      </c>
      <c r="Y659" t="str">
        <f t="shared" si="302"/>
        <v>0.00096+0.224309715466311i</v>
      </c>
      <c r="Z659" t="e">
        <f t="shared" si="303"/>
        <v>#DIV/0!</v>
      </c>
      <c r="AA659" t="e">
        <f t="shared" si="304"/>
        <v>#DIV/0!</v>
      </c>
      <c r="AB659" t="str">
        <f t="shared" si="305"/>
        <v>0.123671334706947-0.0139384325431825i</v>
      </c>
      <c r="AC659" t="str">
        <f t="shared" si="306"/>
        <v>1.63738396333502-0.213286963388608i</v>
      </c>
      <c r="AD659" t="str">
        <f t="shared" si="307"/>
        <v>0.0753599933573096+0.00130383077444794i</v>
      </c>
      <c r="AE659" t="e">
        <f t="shared" si="308"/>
        <v>#DIV/0!</v>
      </c>
      <c r="AF659" t="str">
        <f t="shared" si="309"/>
        <v>-3.83603245681214-3.99385591484414i</v>
      </c>
      <c r="AG659" t="e">
        <f t="shared" si="310"/>
        <v>#DIV/0!</v>
      </c>
      <c r="AH659" t="e">
        <f t="shared" si="311"/>
        <v>#DIV/0!</v>
      </c>
      <c r="AI659" t="e">
        <f t="shared" si="312"/>
        <v>#DIV/0!</v>
      </c>
      <c r="AJ659" t="e">
        <f t="shared" si="313"/>
        <v>#DIV/0!</v>
      </c>
      <c r="AK659"/>
      <c r="AL659"/>
      <c r="AM659"/>
      <c r="AN659"/>
    </row>
    <row r="660" spans="1:40" x14ac:dyDescent="0.3">
      <c r="A660"/>
      <c r="B660">
        <f t="shared" si="314"/>
        <v>52600</v>
      </c>
      <c r="C660" s="186" t="str">
        <f t="shared" si="282"/>
        <v>-0.00992016710550269+0.0187041673283496i</v>
      </c>
      <c r="D660" s="158" t="str">
        <f t="shared" si="283"/>
        <v>-2.4698995215363-1.12441058828198i</v>
      </c>
      <c r="E660" t="str">
        <f t="shared" si="284"/>
        <v>15011.2116321889-13246.2400670183i</v>
      </c>
      <c r="F660" t="str">
        <f t="shared" si="285"/>
        <v>0.312240640051405+0.165366417973826i</v>
      </c>
      <c r="G660" t="str">
        <f t="shared" si="280"/>
        <v>0.312240640051405+0.165366417973826i</v>
      </c>
      <c r="H660" t="str">
        <f t="shared" si="286"/>
        <v>1.37017503466913+2.8757128897209i</v>
      </c>
      <c r="I660" t="str">
        <f t="shared" si="287"/>
        <v>206.559716973529i</v>
      </c>
      <c r="J660" t="str">
        <f t="shared" si="281"/>
        <v>-9.5677419223573+44.0464635518882i</v>
      </c>
      <c r="K660" t="str">
        <f t="shared" si="288"/>
        <v>4.47828257905577-0.972769401142024i</v>
      </c>
      <c r="L660" t="str">
        <f t="shared" si="289"/>
        <v>0.801820063330414-0.158959026637335i</v>
      </c>
      <c r="M660" t="str">
        <f t="shared" si="290"/>
        <v>5.28010264238618-1.13172842777936i</v>
      </c>
      <c r="N660" t="str">
        <f t="shared" si="291"/>
        <v>-0.672418029118257i</v>
      </c>
      <c r="O660" t="str">
        <f t="shared" si="292"/>
        <v>0.782317813696859-0.622879473391575i</v>
      </c>
      <c r="P660" t="str">
        <f t="shared" si="293"/>
        <v>0.217682186303141+0.622879473391575i</v>
      </c>
      <c r="Q660" t="str">
        <f t="shared" si="294"/>
        <v>-0.217682186303141+0.049538555726682i</v>
      </c>
      <c r="R660" t="str">
        <f t="shared" si="295"/>
        <v>-0.331643589080277-2.93688991583507i</v>
      </c>
      <c r="S660" t="str">
        <f t="shared" si="296"/>
        <v>0.0737907302187388i</v>
      </c>
      <c r="T660" t="str">
        <f t="shared" si="297"/>
        <v>0.21671525146152-0.024472222610597i</v>
      </c>
      <c r="U660" t="e">
        <f t="shared" si="298"/>
        <v>#DIV/0!</v>
      </c>
      <c r="V660" t="str">
        <f t="shared" si="299"/>
        <v>0.0000833333333333333-0.00504293229061772i</v>
      </c>
      <c r="W660" t="e">
        <f t="shared" si="300"/>
        <v>#DIV/0!</v>
      </c>
      <c r="X660" t="e">
        <f t="shared" si="301"/>
        <v>#DIV/0!</v>
      </c>
      <c r="Y660" t="str">
        <f t="shared" si="302"/>
        <v>0.00096+0.224736972067199i</v>
      </c>
      <c r="Z660" t="e">
        <f t="shared" si="303"/>
        <v>#DIV/0!</v>
      </c>
      <c r="AA660" t="e">
        <f t="shared" si="304"/>
        <v>#DIV/0!</v>
      </c>
      <c r="AB660" t="str">
        <f t="shared" si="305"/>
        <v>0.123665329499421-0.0139647092316436i</v>
      </c>
      <c r="AC660" t="str">
        <f t="shared" si="306"/>
        <v>1.63716137463833-0.213690667039352i</v>
      </c>
      <c r="AD660" t="str">
        <f t="shared" si="307"/>
        <v>0.0753657971483246+0.00130729827009703i</v>
      </c>
      <c r="AE660" t="e">
        <f t="shared" si="308"/>
        <v>#DIV/0!</v>
      </c>
      <c r="AF660" t="str">
        <f t="shared" si="309"/>
        <v>-3.84007455620543-4.00012347800288i</v>
      </c>
      <c r="AG660" t="e">
        <f t="shared" si="310"/>
        <v>#DIV/0!</v>
      </c>
      <c r="AH660" t="e">
        <f t="shared" si="311"/>
        <v>#DIV/0!</v>
      </c>
      <c r="AI660" t="e">
        <f t="shared" si="312"/>
        <v>#DIV/0!</v>
      </c>
      <c r="AJ660" t="e">
        <f t="shared" si="313"/>
        <v>#DIV/0!</v>
      </c>
      <c r="AK660"/>
      <c r="AL660"/>
      <c r="AM660"/>
      <c r="AN660"/>
    </row>
    <row r="661" spans="1:40" x14ac:dyDescent="0.3">
      <c r="A661"/>
      <c r="B661">
        <f t="shared" si="314"/>
        <v>52700</v>
      </c>
      <c r="C661" s="186" t="str">
        <f t="shared" si="282"/>
        <v>-0.00991806940933999+0.0186772309389866i</v>
      </c>
      <c r="D661" s="158" t="str">
        <f t="shared" si="283"/>
        <v>-2.47097997440576-1.12676322960863i</v>
      </c>
      <c r="E661" t="str">
        <f t="shared" si="284"/>
        <v>14986.2422460489-13249.3475806262i</v>
      </c>
      <c r="F661" t="str">
        <f t="shared" si="285"/>
        <v>0.312383666382715+0.16564634784446i</v>
      </c>
      <c r="G661" t="str">
        <f t="shared" si="280"/>
        <v>0.312383666382715+0.16564634784446i</v>
      </c>
      <c r="H661" t="str">
        <f t="shared" si="286"/>
        <v>1.37313909993158+2.87962157839413i</v>
      </c>
      <c r="I661" t="str">
        <f t="shared" si="287"/>
        <v>206.952416055228i</v>
      </c>
      <c r="J661" t="str">
        <f t="shared" si="281"/>
        <v>-9.6079616459483+44.130202075751i</v>
      </c>
      <c r="K661" t="str">
        <f t="shared" si="288"/>
        <v>4.47735424116053-0.974802874243631i</v>
      </c>
      <c r="L661" t="str">
        <f t="shared" si="289"/>
        <v>0.80170467921689-0.159238311980769i</v>
      </c>
      <c r="M661" t="str">
        <f t="shared" si="290"/>
        <v>5.27905892037742-1.1340411862244i</v>
      </c>
      <c r="N661" t="str">
        <f t="shared" si="291"/>
        <v>-0.673696390390345i</v>
      </c>
      <c r="O661" t="str">
        <f t="shared" si="292"/>
        <v>0.781520909683026-0.623879048957581i</v>
      </c>
      <c r="P661" t="str">
        <f t="shared" si="293"/>
        <v>0.218479090316974+0.623879048957581i</v>
      </c>
      <c r="Q661" t="str">
        <f t="shared" si="294"/>
        <v>-0.218479090316974+0.0498173414327641i</v>
      </c>
      <c r="R661" t="str">
        <f t="shared" si="295"/>
        <v>-0.331637099880453-2.93117445090508i</v>
      </c>
      <c r="S661" t="str">
        <f t="shared" si="296"/>
        <v>0.07393101677809i</v>
      </c>
      <c r="T661" t="str">
        <f t="shared" si="297"/>
        <v>0.216704707509372-0.0245182679954989i</v>
      </c>
      <c r="U661" t="e">
        <f t="shared" si="298"/>
        <v>#DIV/0!</v>
      </c>
      <c r="V661" t="str">
        <f t="shared" si="299"/>
        <v>0.0000833333333333333-0.00503336315913646i</v>
      </c>
      <c r="W661" t="e">
        <f t="shared" si="300"/>
        <v>#DIV/0!</v>
      </c>
      <c r="X661" t="e">
        <f t="shared" si="301"/>
        <v>#DIV/0!</v>
      </c>
      <c r="Y661" t="str">
        <f t="shared" si="302"/>
        <v>0.00096+0.225164228668088i</v>
      </c>
      <c r="Z661" t="e">
        <f t="shared" si="303"/>
        <v>#DIV/0!</v>
      </c>
      <c r="AA661" t="e">
        <f t="shared" si="304"/>
        <v>#DIV/0!</v>
      </c>
      <c r="AB661" t="str">
        <f t="shared" si="305"/>
        <v>0.123659312750217-0.0139909843445275i</v>
      </c>
      <c r="AC661" t="str">
        <f t="shared" si="306"/>
        <v>1.63693844557926-0.214093984427789i</v>
      </c>
      <c r="AD661" t="str">
        <f t="shared" si="307"/>
        <v>0.0753716112284913+0.00131075436704232i</v>
      </c>
      <c r="AE661" t="e">
        <f t="shared" si="308"/>
        <v>#DIV/0!</v>
      </c>
      <c r="AF661" t="str">
        <f t="shared" si="309"/>
        <v>-3.84411907433734-4.00638480800276i</v>
      </c>
      <c r="AG661" t="e">
        <f t="shared" si="310"/>
        <v>#DIV/0!</v>
      </c>
      <c r="AH661" t="e">
        <f t="shared" si="311"/>
        <v>#DIV/0!</v>
      </c>
      <c r="AI661" t="e">
        <f t="shared" si="312"/>
        <v>#DIV/0!</v>
      </c>
      <c r="AJ661" t="e">
        <f t="shared" si="313"/>
        <v>#DIV/0!</v>
      </c>
      <c r="AK661"/>
      <c r="AL661"/>
      <c r="AM661"/>
      <c r="AN661"/>
    </row>
    <row r="662" spans="1:40" x14ac:dyDescent="0.3">
      <c r="A662"/>
      <c r="B662">
        <f t="shared" si="314"/>
        <v>52800</v>
      </c>
      <c r="C662" s="186" t="str">
        <f t="shared" si="282"/>
        <v>-0.00991596886654958+0.018650409239024i</v>
      </c>
      <c r="D662" s="158" t="str">
        <f t="shared" si="283"/>
        <v>-2.47206203086354-1.12911359686158i</v>
      </c>
      <c r="E662" t="str">
        <f t="shared" si="284"/>
        <v>14961.308600162-13252.4029743682i</v>
      </c>
      <c r="F662" t="str">
        <f t="shared" si="285"/>
        <v>0.312526904724347+0.165926095786186i</v>
      </c>
      <c r="G662" t="str">
        <f t="shared" si="280"/>
        <v>0.312526904724347+0.165926095786186i</v>
      </c>
      <c r="H662" t="str">
        <f t="shared" si="286"/>
        <v>1.37610397756386+2.88352631904774i</v>
      </c>
      <c r="I662" t="str">
        <f t="shared" si="287"/>
        <v>207.345115136926i</v>
      </c>
      <c r="J662" t="str">
        <f t="shared" si="281"/>
        <v>-9.6482577602773+44.213940599614i</v>
      </c>
      <c r="K662" t="str">
        <f t="shared" si="288"/>
        <v>4.47642446268062-0.97683437564329i</v>
      </c>
      <c r="L662" t="str">
        <f t="shared" si="289"/>
        <v>0.801589109248307-0.159517473362936i</v>
      </c>
      <c r="M662" t="str">
        <f t="shared" si="290"/>
        <v>5.27801357192893-1.13635184900623i</v>
      </c>
      <c r="N662" t="str">
        <f t="shared" si="291"/>
        <v>-0.674974751662433i</v>
      </c>
      <c r="O662" t="str">
        <f t="shared" si="292"/>
        <v>0.780722728502001-0.62487760497588i</v>
      </c>
      <c r="P662" t="str">
        <f t="shared" si="293"/>
        <v>0.219277271497999+0.62487760497588i</v>
      </c>
      <c r="Q662" t="str">
        <f t="shared" si="294"/>
        <v>-0.219277271497999+0.0500971466865531i</v>
      </c>
      <c r="R662" t="str">
        <f t="shared" si="295"/>
        <v>-0.331630597909691-2.9254803623866i</v>
      </c>
      <c r="S662" t="str">
        <f t="shared" si="296"/>
        <v>0.0740713033374411i</v>
      </c>
      <c r="T662" t="str">
        <f t="shared" si="297"/>
        <v>0.216694143330065-0.0245643106137457i</v>
      </c>
      <c r="U662" t="e">
        <f t="shared" si="298"/>
        <v>#DIV/0!</v>
      </c>
      <c r="V662" t="str">
        <f t="shared" si="299"/>
        <v>0.0000833333333333333-0.00502383027436539i</v>
      </c>
      <c r="W662" t="e">
        <f t="shared" si="300"/>
        <v>#DIV/0!</v>
      </c>
      <c r="X662" t="e">
        <f t="shared" si="301"/>
        <v>#DIV/0!</v>
      </c>
      <c r="Y662" t="str">
        <f t="shared" si="302"/>
        <v>0.00096+0.225591485268976i</v>
      </c>
      <c r="Z662" t="e">
        <f t="shared" si="303"/>
        <v>#DIV/0!</v>
      </c>
      <c r="AA662" t="e">
        <f t="shared" si="304"/>
        <v>#DIV/0!</v>
      </c>
      <c r="AB662" t="str">
        <f t="shared" si="305"/>
        <v>0.123653284458687-0.0140172578786609i</v>
      </c>
      <c r="AC662" t="str">
        <f t="shared" si="306"/>
        <v>1.63671517667813-0.214496915755122i</v>
      </c>
      <c r="AD662" t="str">
        <f t="shared" si="307"/>
        <v>0.0753774355905753+0.00131419907611138i</v>
      </c>
      <c r="AE662" t="e">
        <f t="shared" si="308"/>
        <v>#DIV/0!</v>
      </c>
      <c r="AF662" t="str">
        <f t="shared" si="309"/>
        <v>-3.8481660084274-4.01263991590932i</v>
      </c>
      <c r="AG662" t="e">
        <f t="shared" si="310"/>
        <v>#DIV/0!</v>
      </c>
      <c r="AH662" t="e">
        <f t="shared" si="311"/>
        <v>#DIV/0!</v>
      </c>
      <c r="AI662" t="e">
        <f t="shared" si="312"/>
        <v>#DIV/0!</v>
      </c>
      <c r="AJ662" t="e">
        <f t="shared" si="313"/>
        <v>#DIV/0!</v>
      </c>
      <c r="AK662"/>
      <c r="AL662"/>
      <c r="AM662"/>
      <c r="AN662"/>
    </row>
    <row r="663" spans="1:40" x14ac:dyDescent="0.3">
      <c r="A663"/>
      <c r="B663">
        <f t="shared" si="314"/>
        <v>52900</v>
      </c>
      <c r="C663" s="186" t="str">
        <f t="shared" si="282"/>
        <v>-0.00991386547991067+0.0186237015600467i</v>
      </c>
      <c r="D663" s="158" t="str">
        <f t="shared" si="283"/>
        <v>-2.47314568861466-1.13146169349645i</v>
      </c>
      <c r="E663" t="str">
        <f t="shared" si="284"/>
        <v>14936.4107519688-13255.4064790952i</v>
      </c>
      <c r="F663" t="str">
        <f t="shared" si="285"/>
        <v>0.312670354774175+0.166205661581323i</v>
      </c>
      <c r="G663" t="str">
        <f t="shared" si="280"/>
        <v>0.312670354774175+0.166205661581323i</v>
      </c>
      <c r="H663" t="str">
        <f t="shared" si="286"/>
        <v>1.3790696670977+2.88742711920397i</v>
      </c>
      <c r="I663" t="str">
        <f t="shared" si="287"/>
        <v>207.737814218625i</v>
      </c>
      <c r="J663" t="str">
        <f t="shared" si="281"/>
        <v>-9.6886302653443+44.2976791234768i</v>
      </c>
      <c r="K663" t="str">
        <f t="shared" si="288"/>
        <v>4.47549324600853-0.978863908304434i</v>
      </c>
      <c r="L663" t="str">
        <f t="shared" si="289"/>
        <v>0.801473353599762-0.159796510608603i</v>
      </c>
      <c r="M663" t="str">
        <f t="shared" si="290"/>
        <v>5.27696659960829-1.13866041891304i</v>
      </c>
      <c r="N663" t="str">
        <f t="shared" si="291"/>
        <v>-0.676253112934521i</v>
      </c>
      <c r="O663" t="str">
        <f t="shared" si="292"/>
        <v>0.779923271458179-0.625875139814622i</v>
      </c>
      <c r="P663" t="str">
        <f t="shared" si="293"/>
        <v>0.220076728541821+0.625875139814622i</v>
      </c>
      <c r="Q663" t="str">
        <f t="shared" si="294"/>
        <v>-0.220076728541821+0.050377973119899i</v>
      </c>
      <c r="R663" t="str">
        <f t="shared" si="295"/>
        <v>-0.331624083165377-2.91980752903699i</v>
      </c>
      <c r="S663" t="str">
        <f t="shared" si="296"/>
        <v>0.0742115898967924i</v>
      </c>
      <c r="T663" t="str">
        <f t="shared" si="297"/>
        <v>0.21668355892246-0.0246103504597687i</v>
      </c>
      <c r="U663" t="e">
        <f t="shared" si="298"/>
        <v>#DIV/0!</v>
      </c>
      <c r="V663" t="str">
        <f t="shared" si="299"/>
        <v>0.0000833333333333333-0.00501433343074655i</v>
      </c>
      <c r="W663" t="e">
        <f t="shared" si="300"/>
        <v>#DIV/0!</v>
      </c>
      <c r="X663" t="e">
        <f t="shared" si="301"/>
        <v>#DIV/0!</v>
      </c>
      <c r="Y663" t="str">
        <f t="shared" si="302"/>
        <v>0.00096+0.226018741869864i</v>
      </c>
      <c r="Z663" t="e">
        <f t="shared" si="303"/>
        <v>#DIV/0!</v>
      </c>
      <c r="AA663" t="e">
        <f t="shared" si="304"/>
        <v>#DIV/0!</v>
      </c>
      <c r="AB663" t="str">
        <f t="shared" si="305"/>
        <v>0.123647244624179-0.0140435298308661i</v>
      </c>
      <c r="AC663" t="str">
        <f t="shared" si="306"/>
        <v>1.63649156845516-0.214899461219294i</v>
      </c>
      <c r="AD663" t="str">
        <f t="shared" si="307"/>
        <v>0.0753832702273437+0.00131763240795309i</v>
      </c>
      <c r="AE663" t="e">
        <f t="shared" si="308"/>
        <v>#DIV/0!</v>
      </c>
      <c r="AF663" t="str">
        <f t="shared" si="309"/>
        <v>-3.85221535571236-4.01888881270042i</v>
      </c>
      <c r="AG663" t="e">
        <f t="shared" si="310"/>
        <v>#DIV/0!</v>
      </c>
      <c r="AH663" t="e">
        <f t="shared" si="311"/>
        <v>#DIV/0!</v>
      </c>
      <c r="AI663" t="e">
        <f t="shared" si="312"/>
        <v>#DIV/0!</v>
      </c>
      <c r="AJ663" t="e">
        <f t="shared" si="313"/>
        <v>#DIV/0!</v>
      </c>
      <c r="AK663"/>
      <c r="AL663"/>
      <c r="AM663"/>
      <c r="AN663"/>
    </row>
    <row r="664" spans="1:40" x14ac:dyDescent="0.3">
      <c r="A664"/>
      <c r="B664">
        <f t="shared" si="314"/>
        <v>53000</v>
      </c>
      <c r="C664" s="186" t="str">
        <f t="shared" si="282"/>
        <v>-0.00991175925222096+0.0185971072386689i</v>
      </c>
      <c r="D664" s="158" t="str">
        <f t="shared" si="283"/>
        <v>-2.47423094536236-1.13380752293502i</v>
      </c>
      <c r="E664" t="str">
        <f t="shared" si="284"/>
        <v>14911.5487578534-13258.3583251037i</v>
      </c>
      <c r="F664" t="str">
        <f t="shared" si="285"/>
        <v>0.312814016229826+0.166485045012802i</v>
      </c>
      <c r="G664" t="str">
        <f t="shared" si="280"/>
        <v>0.312814016229826+0.166485045012802i</v>
      </c>
      <c r="H664" t="str">
        <f t="shared" si="286"/>
        <v>1.38203616808345+2.89132398633193i</v>
      </c>
      <c r="I664" t="str">
        <f t="shared" si="287"/>
        <v>208.130513300324i</v>
      </c>
      <c r="J664" t="str">
        <f t="shared" si="281"/>
        <v>-9.7290791611494+44.3814176473398i</v>
      </c>
      <c r="K664" t="str">
        <f t="shared" si="288"/>
        <v>4.47456059353446-0.980891475161469i</v>
      </c>
      <c r="L664" t="str">
        <f t="shared" si="289"/>
        <v>0.801357412446561-0.16007542354284i</v>
      </c>
      <c r="M664" t="str">
        <f t="shared" si="290"/>
        <v>5.27591800598102-1.14096689870431i</v>
      </c>
      <c r="N664" t="str">
        <f t="shared" si="291"/>
        <v>-0.677531474206609i</v>
      </c>
      <c r="O664" t="str">
        <f t="shared" si="292"/>
        <v>0.779122539858037-0.62687165184363i</v>
      </c>
      <c r="P664" t="str">
        <f t="shared" si="293"/>
        <v>0.220877460141963+0.62687165184363i</v>
      </c>
      <c r="Q664" t="str">
        <f t="shared" si="294"/>
        <v>-0.220877460141963+0.0506598223629789i</v>
      </c>
      <c r="R664" t="str">
        <f t="shared" si="295"/>
        <v>-0.331617555644961-2.9141558305286i</v>
      </c>
      <c r="S664" t="str">
        <f t="shared" si="296"/>
        <v>0.0743518764561435i</v>
      </c>
      <c r="T664" t="str">
        <f t="shared" si="297"/>
        <v>0.216672954285413-0.0246563875280024i</v>
      </c>
      <c r="U664" t="e">
        <f t="shared" si="298"/>
        <v>#DIV/0!</v>
      </c>
      <c r="V664" t="str">
        <f t="shared" si="299"/>
        <v>0.0000833333333333333-0.00500487242427343i</v>
      </c>
      <c r="W664" t="e">
        <f t="shared" si="300"/>
        <v>#DIV/0!</v>
      </c>
      <c r="X664" t="e">
        <f t="shared" si="301"/>
        <v>#DIV/0!</v>
      </c>
      <c r="Y664" t="str">
        <f t="shared" si="302"/>
        <v>0.00096+0.226445998470752i</v>
      </c>
      <c r="Z664" t="e">
        <f t="shared" si="303"/>
        <v>#DIV/0!</v>
      </c>
      <c r="AA664" t="e">
        <f t="shared" si="304"/>
        <v>#DIV/0!</v>
      </c>
      <c r="AB664" t="str">
        <f t="shared" si="305"/>
        <v>0.123641193246043-0.0140698001979673i</v>
      </c>
      <c r="AC664" t="str">
        <f t="shared" si="306"/>
        <v>1.63626762143051-0.215301621015049i</v>
      </c>
      <c r="AD664" t="str">
        <f t="shared" si="307"/>
        <v>0.0753891151315665+0.00132105437303669i</v>
      </c>
      <c r="AE664" t="e">
        <f t="shared" si="308"/>
        <v>#DIV/0!</v>
      </c>
      <c r="AF664" t="str">
        <f t="shared" si="309"/>
        <v>-3.85626711344581-4.02513150926695i</v>
      </c>
      <c r="AG664" t="e">
        <f t="shared" si="310"/>
        <v>#DIV/0!</v>
      </c>
      <c r="AH664" t="e">
        <f t="shared" si="311"/>
        <v>#DIV/0!</v>
      </c>
      <c r="AI664" t="e">
        <f t="shared" si="312"/>
        <v>#DIV/0!</v>
      </c>
      <c r="AJ664" t="e">
        <f t="shared" si="313"/>
        <v>#DIV/0!</v>
      </c>
      <c r="AK664"/>
      <c r="AL664"/>
      <c r="AM664"/>
      <c r="AN664"/>
    </row>
    <row r="665" spans="1:40" x14ac:dyDescent="0.3">
      <c r="A665"/>
      <c r="B665">
        <f t="shared" si="314"/>
        <v>53100</v>
      </c>
      <c r="C665" s="186" t="str">
        <f t="shared" si="282"/>
        <v>-0.00990965018629627+0.0185706256164876i</v>
      </c>
      <c r="D665" s="158" t="str">
        <f t="shared" si="283"/>
        <v>-2.47531779880812-1.13615108856555i</v>
      </c>
      <c r="E665" t="str">
        <f t="shared" si="284"/>
        <v>14886.7226731504-13261.258742134i</v>
      </c>
      <c r="F665" t="str">
        <f t="shared" si="285"/>
        <v>0.312957888788676+0.166764245864168i</v>
      </c>
      <c r="G665" t="str">
        <f t="shared" si="280"/>
        <v>0.312957888788676+0.166764245864168i</v>
      </c>
      <c r="H665" t="str">
        <f t="shared" si="286"/>
        <v>1.38500348008969+2.89521692784775i</v>
      </c>
      <c r="I665" t="str">
        <f t="shared" si="287"/>
        <v>208.523212382023i</v>
      </c>
      <c r="J665" t="str">
        <f t="shared" si="281"/>
        <v>-9.7696044476926+44.4651561712027i</v>
      </c>
      <c r="K665" t="str">
        <f t="shared" si="288"/>
        <v>4.47362650764659-0.982917079120145i</v>
      </c>
      <c r="L665" t="str">
        <f t="shared" si="289"/>
        <v>0.801241285964208-0.160354211991023i</v>
      </c>
      <c r="M665" t="str">
        <f t="shared" si="290"/>
        <v>5.2748677936108-1.14327129111117i</v>
      </c>
      <c r="N665" t="str">
        <f t="shared" si="291"/>
        <v>-0.678809835478696i</v>
      </c>
      <c r="O665" t="str">
        <f t="shared" si="292"/>
        <v>0.77832053501014-0.627867139434395i</v>
      </c>
      <c r="P665" t="str">
        <f t="shared" si="293"/>
        <v>0.22167946498986+0.627867139434395i</v>
      </c>
      <c r="Q665" t="str">
        <f t="shared" si="294"/>
        <v>-0.22167946498986+0.050942696044301i</v>
      </c>
      <c r="R665" t="str">
        <f t="shared" si="295"/>
        <v>-0.331611015345829-2.90852514744021i</v>
      </c>
      <c r="S665" t="str">
        <f t="shared" si="296"/>
        <v>0.0744921630154948i</v>
      </c>
      <c r="T665" t="str">
        <f t="shared" si="297"/>
        <v>0.216662329417782-0.0247024218128752i</v>
      </c>
      <c r="U665" t="e">
        <f t="shared" si="298"/>
        <v>#DIV/0!</v>
      </c>
      <c r="V665" t="str">
        <f t="shared" si="299"/>
        <v>0.0000833333333333333-0.0049954470524763i</v>
      </c>
      <c r="W665" t="e">
        <f t="shared" si="300"/>
        <v>#DIV/0!</v>
      </c>
      <c r="X665" t="e">
        <f t="shared" si="301"/>
        <v>#DIV/0!</v>
      </c>
      <c r="Y665" t="str">
        <f t="shared" si="302"/>
        <v>0.00096+0.22687325507164i</v>
      </c>
      <c r="Z665" t="e">
        <f t="shared" si="303"/>
        <v>#DIV/0!</v>
      </c>
      <c r="AA665" t="e">
        <f t="shared" si="304"/>
        <v>#DIV/0!</v>
      </c>
      <c r="AB665" t="str">
        <f t="shared" si="305"/>
        <v>0.123635130323624-0.014096068976785i</v>
      </c>
      <c r="AC665" t="str">
        <f t="shared" si="306"/>
        <v>1.63604333612428-0.215703395333947i</v>
      </c>
      <c r="AD665" t="str">
        <f t="shared" si="307"/>
        <v>0.075394970296013+0.00132446498165527i</v>
      </c>
      <c r="AE665" t="e">
        <f t="shared" si="308"/>
        <v>#DIV/0!</v>
      </c>
      <c r="AF665" t="str">
        <f t="shared" si="309"/>
        <v>-3.86032127889781-4.0313680164133i</v>
      </c>
      <c r="AG665" t="e">
        <f t="shared" si="310"/>
        <v>#DIV/0!</v>
      </c>
      <c r="AH665" t="e">
        <f t="shared" si="311"/>
        <v>#DIV/0!</v>
      </c>
      <c r="AI665" t="e">
        <f t="shared" si="312"/>
        <v>#DIV/0!</v>
      </c>
      <c r="AJ665" t="e">
        <f t="shared" si="313"/>
        <v>#DIV/0!</v>
      </c>
      <c r="AK665"/>
      <c r="AL665"/>
      <c r="AM665"/>
      <c r="AN665"/>
    </row>
    <row r="666" spans="1:40" x14ac:dyDescent="0.3">
      <c r="A666"/>
      <c r="B666">
        <f t="shared" si="314"/>
        <v>53200</v>
      </c>
      <c r="C666" s="186" t="str">
        <f t="shared" si="282"/>
        <v>-0.00990753828497087+0.0185442560400355i</v>
      </c>
      <c r="D666" s="158" t="str">
        <f t="shared" si="283"/>
        <v>-2.47640624665167-1.13849239374319i</v>
      </c>
      <c r="E666" t="str">
        <f t="shared" si="284"/>
        <v>14861.9325521516-13264.1079593671i</v>
      </c>
      <c r="F666" t="str">
        <f t="shared" si="285"/>
        <v>0.313101972147855+0.167043263919582i</v>
      </c>
      <c r="G666" t="str">
        <f t="shared" si="280"/>
        <v>0.313101972147855+0.167043263919582i</v>
      </c>
      <c r="H666" t="str">
        <f t="shared" si="286"/>
        <v>1.3879716027028+2.89910595111493i</v>
      </c>
      <c r="I666" t="str">
        <f t="shared" si="287"/>
        <v>208.915911463721i</v>
      </c>
      <c r="J666" t="str">
        <f t="shared" si="281"/>
        <v>-9.8102061249738+44.5488946950656i</v>
      </c>
      <c r="K666" t="str">
        <f t="shared" si="288"/>
        <v>4.47269099073098-0.984940723057811i</v>
      </c>
      <c r="L666" t="str">
        <f t="shared" si="289"/>
        <v>0.801124974328411-0.160632875778833i</v>
      </c>
      <c r="M666" t="str">
        <f t="shared" si="290"/>
        <v>5.27381596505939-1.14557359883664i</v>
      </c>
      <c r="N666" t="str">
        <f t="shared" si="291"/>
        <v>-0.680088196750784i</v>
      </c>
      <c r="O666" t="str">
        <f t="shared" si="292"/>
        <v>0.777517258225126-0.628861600960086i</v>
      </c>
      <c r="P666" t="str">
        <f t="shared" si="293"/>
        <v>0.222482741774874+0.628861600960086i</v>
      </c>
      <c r="Q666" t="str">
        <f t="shared" si="294"/>
        <v>-0.222482741774874+0.051226595790698i</v>
      </c>
      <c r="R666" t="str">
        <f t="shared" si="295"/>
        <v>-0.331604462265418-2.90291536124842i</v>
      </c>
      <c r="S666" t="str">
        <f t="shared" si="296"/>
        <v>0.0746324495748461i</v>
      </c>
      <c r="T666" t="str">
        <f t="shared" si="297"/>
        <v>0.216651684318419-0.0247484533088178i</v>
      </c>
      <c r="U666" t="e">
        <f t="shared" si="298"/>
        <v>#DIV/0!</v>
      </c>
      <c r="V666" t="str">
        <f t="shared" si="299"/>
        <v>0.0000833333333333333-0.00498605711440776i</v>
      </c>
      <c r="W666" t="e">
        <f t="shared" si="300"/>
        <v>#DIV/0!</v>
      </c>
      <c r="X666" t="e">
        <f t="shared" si="301"/>
        <v>#DIV/0!</v>
      </c>
      <c r="Y666" t="str">
        <f t="shared" si="302"/>
        <v>0.00096+0.227300511672529i</v>
      </c>
      <c r="Z666" t="e">
        <f t="shared" si="303"/>
        <v>#DIV/0!</v>
      </c>
      <c r="AA666" t="e">
        <f t="shared" si="304"/>
        <v>#DIV/0!</v>
      </c>
      <c r="AB666" t="str">
        <f t="shared" si="305"/>
        <v>0.123629055856269-0.0141223361641412i</v>
      </c>
      <c r="AC666" t="str">
        <f t="shared" si="306"/>
        <v>1.63581871305647-0.216104784364426i</v>
      </c>
      <c r="AD666" t="str">
        <f t="shared" si="307"/>
        <v>0.0754008357134573+0.00132786424392617i</v>
      </c>
      <c r="AE666" t="e">
        <f t="shared" si="308"/>
        <v>#DIV/0!</v>
      </c>
      <c r="AF666" t="str">
        <f t="shared" si="309"/>
        <v>-3.86437784935447-4.03759834485812i</v>
      </c>
      <c r="AG666" t="e">
        <f t="shared" si="310"/>
        <v>#DIV/0!</v>
      </c>
      <c r="AH666" t="e">
        <f t="shared" si="311"/>
        <v>#DIV/0!</v>
      </c>
      <c r="AI666" t="e">
        <f t="shared" si="312"/>
        <v>#DIV/0!</v>
      </c>
      <c r="AJ666" t="e">
        <f t="shared" si="313"/>
        <v>#DIV/0!</v>
      </c>
      <c r="AK666"/>
      <c r="AL666"/>
      <c r="AM666"/>
      <c r="AN666"/>
    </row>
    <row r="667" spans="1:40" x14ac:dyDescent="0.3">
      <c r="A667"/>
      <c r="B667">
        <f t="shared" si="314"/>
        <v>53300</v>
      </c>
      <c r="C667" s="186" t="str">
        <f t="shared" si="282"/>
        <v>-0.00990542355109628+0.018517997860735i</v>
      </c>
      <c r="D667" s="158" t="str">
        <f t="shared" si="283"/>
        <v>-2.47749628659099-1.14083144179026i</v>
      </c>
      <c r="E667" t="str">
        <f t="shared" si="284"/>
        <v>14837.1784481134-13266.9062054221i</v>
      </c>
      <c r="F667" t="str">
        <f t="shared" si="285"/>
        <v>0.31324626600425+0.167322098963812i</v>
      </c>
      <c r="G667" t="str">
        <f t="shared" si="280"/>
        <v>0.31324626600425+0.167322098963812i</v>
      </c>
      <c r="H667" t="str">
        <f t="shared" si="286"/>
        <v>1.39094053552672+2.90299106344448i</v>
      </c>
      <c r="I667" t="str">
        <f t="shared" si="287"/>
        <v>209.30861054542i</v>
      </c>
      <c r="J667" t="str">
        <f t="shared" si="281"/>
        <v>-9.8508841929932+44.6326332189285i</v>
      </c>
      <c r="K667" t="str">
        <f t="shared" si="288"/>
        <v>4.4717540451717-0.986962409823797i</v>
      </c>
      <c r="L667" t="str">
        <f t="shared" si="289"/>
        <v>0.80100847771508-0.160911414732258i</v>
      </c>
      <c r="M667" t="str">
        <f t="shared" si="290"/>
        <v>5.27276252288678-1.14787382455606i</v>
      </c>
      <c r="N667" t="str">
        <f t="shared" si="291"/>
        <v>-0.681366558022872i</v>
      </c>
      <c r="O667" t="str">
        <f t="shared" si="292"/>
        <v>0.776712710815718-0.629855034795546i</v>
      </c>
      <c r="P667" t="str">
        <f t="shared" si="293"/>
        <v>0.223287289184282+0.629855034795546i</v>
      </c>
      <c r="Q667" t="str">
        <f t="shared" si="294"/>
        <v>-0.223287289184282+0.051511523227326i</v>
      </c>
      <c r="R667" t="str">
        <f t="shared" si="295"/>
        <v>-0.331597896401124-2.89732635431934i</v>
      </c>
      <c r="S667" t="str">
        <f t="shared" si="296"/>
        <v>0.0747727361341972i</v>
      </c>
      <c r="T667" t="str">
        <f t="shared" si="297"/>
        <v>0.216641018986176-0.0247944820102561i</v>
      </c>
      <c r="U667" t="e">
        <f t="shared" si="298"/>
        <v>#DIV/0!</v>
      </c>
      <c r="V667" t="str">
        <f t="shared" si="299"/>
        <v>0.0000833333333333333-0.00497670241062838i</v>
      </c>
      <c r="W667" t="e">
        <f t="shared" si="300"/>
        <v>#DIV/0!</v>
      </c>
      <c r="X667" t="e">
        <f t="shared" si="301"/>
        <v>#DIV/0!</v>
      </c>
      <c r="Y667" t="str">
        <f t="shared" si="302"/>
        <v>0.00096+0.227727768273417i</v>
      </c>
      <c r="Z667" t="e">
        <f t="shared" si="303"/>
        <v>#DIV/0!</v>
      </c>
      <c r="AA667" t="e">
        <f t="shared" si="304"/>
        <v>#DIV/0!</v>
      </c>
      <c r="AB667" t="str">
        <f t="shared" si="305"/>
        <v>0.123622969843323-0.0141486017568552i</v>
      </c>
      <c r="AC667" t="str">
        <f t="shared" si="306"/>
        <v>1.63559375274707-0.21650578829183i</v>
      </c>
      <c r="AD667" t="str">
        <f t="shared" si="307"/>
        <v>0.0754067113766723+0.00133125216979381i</v>
      </c>
      <c r="AE667" t="e">
        <f t="shared" si="308"/>
        <v>#DIV/0!</v>
      </c>
      <c r="AF667" t="str">
        <f t="shared" si="309"/>
        <v>-3.86843682211771-4.04382250523474i</v>
      </c>
      <c r="AG667" t="e">
        <f t="shared" si="310"/>
        <v>#DIV/0!</v>
      </c>
      <c r="AH667" t="e">
        <f t="shared" si="311"/>
        <v>#DIV/0!</v>
      </c>
      <c r="AI667" t="e">
        <f t="shared" si="312"/>
        <v>#DIV/0!</v>
      </c>
      <c r="AJ667" t="e">
        <f t="shared" si="313"/>
        <v>#DIV/0!</v>
      </c>
      <c r="AK667"/>
      <c r="AL667"/>
      <c r="AM667"/>
      <c r="AN667"/>
    </row>
    <row r="668" spans="1:40" x14ac:dyDescent="0.3">
      <c r="A668"/>
      <c r="B668">
        <f t="shared" si="314"/>
        <v>53400</v>
      </c>
      <c r="C668" s="186" t="str">
        <f t="shared" si="282"/>
        <v>-0.0099033059875422+0.0184918504348521i</v>
      </c>
      <c r="D668" s="158" t="str">
        <f t="shared" si="283"/>
        <v>-2.47858791632233-1.14316823599668i</v>
      </c>
      <c r="E668" t="str">
        <f t="shared" si="284"/>
        <v>14812.4604132634-13269.6537083542i</v>
      </c>
      <c r="F668" t="str">
        <f t="shared" si="285"/>
        <v>0.313390770054501+0.167600750782245i</v>
      </c>
      <c r="G668" t="str">
        <f t="shared" si="280"/>
        <v>0.313390770054501+0.167600750782245i</v>
      </c>
      <c r="H668" t="str">
        <f t="shared" si="286"/>
        <v>1.39391027818234+2.90687227209523i</v>
      </c>
      <c r="I668" t="str">
        <f t="shared" si="287"/>
        <v>209.701309627119i</v>
      </c>
      <c r="J668" t="str">
        <f t="shared" si="281"/>
        <v>-9.8916386517505+44.7163717427913i</v>
      </c>
      <c r="K668" t="str">
        <f t="shared" si="288"/>
        <v>4.47081567335077-0.988982142239607i</v>
      </c>
      <c r="L668" t="str">
        <f t="shared" si="289"/>
        <v>0.800891796300324-0.161189828677588i</v>
      </c>
      <c r="M668" t="str">
        <f t="shared" si="290"/>
        <v>5.27170746965109-1.15017197091719i</v>
      </c>
      <c r="N668" t="str">
        <f t="shared" si="291"/>
        <v>-0.68264491929496i</v>
      </c>
      <c r="O668" t="str">
        <f t="shared" si="292"/>
        <v>0.775906894096713-0.630847439317298i</v>
      </c>
      <c r="P668" t="str">
        <f t="shared" si="293"/>
        <v>0.224093105903287+0.630847439317298i</v>
      </c>
      <c r="Q668" t="str">
        <f t="shared" si="294"/>
        <v>-0.224093105903287+0.0517974799776619i</v>
      </c>
      <c r="R668" t="str">
        <f t="shared" si="295"/>
        <v>-0.331591317750348-2.89175800990017i</v>
      </c>
      <c r="S668" t="str">
        <f t="shared" si="296"/>
        <v>0.0749130226935485i</v>
      </c>
      <c r="T668" t="str">
        <f t="shared" si="297"/>
        <v>0.216630333419902-0.0248405079116155i</v>
      </c>
      <c r="U668" t="e">
        <f t="shared" si="298"/>
        <v>#DIV/0!</v>
      </c>
      <c r="V668" t="str">
        <f t="shared" si="299"/>
        <v>0.0000833333333333333-0.00496738274319274i</v>
      </c>
      <c r="W668" t="e">
        <f t="shared" si="300"/>
        <v>#DIV/0!</v>
      </c>
      <c r="X668" t="e">
        <f t="shared" si="301"/>
        <v>#DIV/0!</v>
      </c>
      <c r="Y668" t="str">
        <f t="shared" si="302"/>
        <v>0.00096+0.228155024874305i</v>
      </c>
      <c r="Z668" t="e">
        <f t="shared" si="303"/>
        <v>#DIV/0!</v>
      </c>
      <c r="AA668" t="e">
        <f t="shared" si="304"/>
        <v>#DIV/0!</v>
      </c>
      <c r="AB668" t="str">
        <f t="shared" si="305"/>
        <v>0.123616872284129-0.0141748657517459i</v>
      </c>
      <c r="AC668" t="str">
        <f t="shared" si="306"/>
        <v>1.63536845571598-0.216906407298435i</v>
      </c>
      <c r="AD668" t="str">
        <f t="shared" si="307"/>
        <v>0.0754125972784327+0.00133462876902997i</v>
      </c>
      <c r="AE668" t="e">
        <f t="shared" si="308"/>
        <v>#DIV/0!</v>
      </c>
      <c r="AF668" t="str">
        <f t="shared" si="309"/>
        <v>-3.87249819450467-4.05004050809191i</v>
      </c>
      <c r="AG668" t="e">
        <f t="shared" si="310"/>
        <v>#DIV/0!</v>
      </c>
      <c r="AH668" t="e">
        <f t="shared" si="311"/>
        <v>#DIV/0!</v>
      </c>
      <c r="AI668" t="e">
        <f t="shared" si="312"/>
        <v>#DIV/0!</v>
      </c>
      <c r="AJ668" t="e">
        <f t="shared" si="313"/>
        <v>#DIV/0!</v>
      </c>
      <c r="AK668"/>
      <c r="AL668"/>
      <c r="AM668"/>
      <c r="AN668"/>
    </row>
    <row r="669" spans="1:40" x14ac:dyDescent="0.3">
      <c r="A669"/>
      <c r="B669">
        <f t="shared" si="314"/>
        <v>53500</v>
      </c>
      <c r="C669" s="186" t="str">
        <f t="shared" si="282"/>
        <v>-0.00990118559719574+0.0184658131234517i</v>
      </c>
      <c r="D669" s="158" t="str">
        <f t="shared" si="283"/>
        <v>-2.47968113354024-1.14550277962029i</v>
      </c>
      <c r="E669" t="str">
        <f t="shared" si="284"/>
        <v>14787.7784988073-13272.3506956517i</v>
      </c>
      <c r="F669" t="str">
        <f t="shared" si="285"/>
        <v>0.313535483995009+0.167879219160881i</v>
      </c>
      <c r="G669" t="str">
        <f t="shared" si="280"/>
        <v>0.313535483995009+0.167879219160881i</v>
      </c>
      <c r="H669" t="str">
        <f t="shared" si="286"/>
        <v>1.39688083030737+2.9107495842741i</v>
      </c>
      <c r="I669" t="str">
        <f t="shared" si="287"/>
        <v>210.094008708817i</v>
      </c>
      <c r="J669" t="str">
        <f t="shared" si="281"/>
        <v>-9.932469501246+44.8001102666543i</v>
      </c>
      <c r="K669" t="str">
        <f t="shared" si="288"/>
        <v>4.46987587764816-0.990999923099322i</v>
      </c>
      <c r="L669" t="str">
        <f t="shared" si="289"/>
        <v>0.800774930260453-0.161468117441424i</v>
      </c>
      <c r="M669" t="str">
        <f t="shared" si="290"/>
        <v>5.27065080790861-1.15246804054075i</v>
      </c>
      <c r="N669" t="str">
        <f t="shared" si="291"/>
        <v>-0.683923280567048i</v>
      </c>
      <c r="O669" t="str">
        <f t="shared" si="292"/>
        <v>0.775099809384983-0.631838812903547i</v>
      </c>
      <c r="P669" t="str">
        <f t="shared" si="293"/>
        <v>0.224900190615017+0.631838812903547i</v>
      </c>
      <c r="Q669" t="str">
        <f t="shared" si="294"/>
        <v>-0.224900190615017+0.0520844676635009i</v>
      </c>
      <c r="R669" t="str">
        <f t="shared" si="295"/>
        <v>-0.331584726310478-2.88621021211102i</v>
      </c>
      <c r="S669" t="str">
        <f t="shared" si="296"/>
        <v>0.0750533092528998i</v>
      </c>
      <c r="T669" t="str">
        <f t="shared" si="297"/>
        <v>0.216619627618446-0.0248865310073184i</v>
      </c>
      <c r="U669" t="e">
        <f t="shared" si="298"/>
        <v>#DIV/0!</v>
      </c>
      <c r="V669" t="str">
        <f t="shared" si="299"/>
        <v>0.0000833333333333333-0.00495809791563536i</v>
      </c>
      <c r="W669" t="e">
        <f t="shared" si="300"/>
        <v>#DIV/0!</v>
      </c>
      <c r="X669" t="e">
        <f t="shared" si="301"/>
        <v>#DIV/0!</v>
      </c>
      <c r="Y669" t="str">
        <f t="shared" si="302"/>
        <v>0.00096+0.228582281475193i</v>
      </c>
      <c r="Z669" t="e">
        <f t="shared" si="303"/>
        <v>#DIV/0!</v>
      </c>
      <c r="AA669" t="e">
        <f t="shared" si="304"/>
        <v>#DIV/0!</v>
      </c>
      <c r="AB669" t="str">
        <f t="shared" si="305"/>
        <v>0.123610763178029-0.0142011281456305i</v>
      </c>
      <c r="AC669" t="str">
        <f t="shared" si="306"/>
        <v>1.63514282248302-0.217306641563511i</v>
      </c>
      <c r="AD669" t="str">
        <f t="shared" si="307"/>
        <v>0.0754184934115156+0.00133799405123735i</v>
      </c>
      <c r="AE669" t="e">
        <f t="shared" si="308"/>
        <v>#DIV/0!</v>
      </c>
      <c r="AF669" t="str">
        <f t="shared" si="309"/>
        <v>-3.87656196384761-4.05625236389439i</v>
      </c>
      <c r="AG669" t="e">
        <f t="shared" si="310"/>
        <v>#DIV/0!</v>
      </c>
      <c r="AH669" t="e">
        <f t="shared" si="311"/>
        <v>#DIV/0!</v>
      </c>
      <c r="AI669" t="e">
        <f t="shared" si="312"/>
        <v>#DIV/0!</v>
      </c>
      <c r="AJ669" t="e">
        <f t="shared" si="313"/>
        <v>#DIV/0!</v>
      </c>
      <c r="AK669"/>
      <c r="AL669"/>
      <c r="AM669"/>
      <c r="AN669"/>
    </row>
    <row r="670" spans="1:40" x14ac:dyDescent="0.3">
      <c r="A670"/>
      <c r="B670">
        <f t="shared" si="314"/>
        <v>53600</v>
      </c>
      <c r="C670" s="186" t="str">
        <f t="shared" si="282"/>
        <v>-0.00989906238296124+0.0184398852923526i</v>
      </c>
      <c r="D670" s="158" t="str">
        <f t="shared" si="283"/>
        <v>-2.48077593593749-1.14783507588718i</v>
      </c>
      <c r="E670" t="str">
        <f t="shared" si="284"/>
        <v>14763.1327549361-13274.9973942343i</v>
      </c>
      <c r="F670" t="str">
        <f t="shared" si="285"/>
        <v>0.313680407521929+0.168157503886333i</v>
      </c>
      <c r="G670" t="str">
        <f t="shared" si="280"/>
        <v>0.313680407521929+0.168157503886333i</v>
      </c>
      <c r="H670" t="str">
        <f t="shared" si="286"/>
        <v>1.39985219155574+2.91462300713625i</v>
      </c>
      <c r="I670" t="str">
        <f t="shared" si="287"/>
        <v>210.486707790516i</v>
      </c>
      <c r="J670" t="str">
        <f t="shared" si="281"/>
        <v>-9.9733767414795+44.8838487905172i</v>
      </c>
      <c r="K670" t="str">
        <f t="shared" si="288"/>
        <v>4.46893466044205-0.99301575516984i</v>
      </c>
      <c r="L670" t="str">
        <f t="shared" si="289"/>
        <v>0.800657879771978-0.161746280850666i</v>
      </c>
      <c r="M670" t="str">
        <f t="shared" si="290"/>
        <v>5.26959254021403-1.15476203602051i</v>
      </c>
      <c r="N670" t="str">
        <f t="shared" si="291"/>
        <v>-0.685201641839136i</v>
      </c>
      <c r="O670" t="str">
        <f t="shared" si="292"/>
        <v>0.77429145799947-0.632829153934183i</v>
      </c>
      <c r="P670" t="str">
        <f t="shared" si="293"/>
        <v>0.22570854200053+0.632829153934183i</v>
      </c>
      <c r="Q670" t="str">
        <f t="shared" si="294"/>
        <v>-0.22570854200053+0.052372487904953i</v>
      </c>
      <c r="R670" t="str">
        <f t="shared" si="295"/>
        <v>-0.331578122078912-2.88068284593669i</v>
      </c>
      <c r="S670" t="str">
        <f t="shared" si="296"/>
        <v>0.0751935958122509i</v>
      </c>
      <c r="T670" t="str">
        <f t="shared" si="297"/>
        <v>0.216608901580648-0.0249325512917869i</v>
      </c>
      <c r="U670" t="e">
        <f t="shared" si="298"/>
        <v>#DIV/0!</v>
      </c>
      <c r="V670" t="str">
        <f t="shared" si="299"/>
        <v>0.0000833333333333333-0.00494884773295696i</v>
      </c>
      <c r="W670" t="e">
        <f t="shared" si="300"/>
        <v>#DIV/0!</v>
      </c>
      <c r="X670" t="e">
        <f t="shared" si="301"/>
        <v>#DIV/0!</v>
      </c>
      <c r="Y670" t="str">
        <f t="shared" si="302"/>
        <v>0.00096+0.229009538076082i</v>
      </c>
      <c r="Z670" t="e">
        <f t="shared" si="303"/>
        <v>#DIV/0!</v>
      </c>
      <c r="AA670" t="e">
        <f t="shared" si="304"/>
        <v>#DIV/0!</v>
      </c>
      <c r="AB670" t="str">
        <f t="shared" si="305"/>
        <v>0.123604642524362-0.014227388935326i</v>
      </c>
      <c r="AC670" t="str">
        <f t="shared" si="306"/>
        <v>1.63491685356799-0.217706491263337i</v>
      </c>
      <c r="AD670" t="str">
        <f t="shared" si="307"/>
        <v>0.0754243997686965+0.00134134802584868i</v>
      </c>
      <c r="AE670" t="e">
        <f t="shared" si="308"/>
        <v>#DIV/0!</v>
      </c>
      <c r="AF670" t="str">
        <f t="shared" si="309"/>
        <v>-3.88062812749323-4.06245808302343i</v>
      </c>
      <c r="AG670" t="e">
        <f t="shared" si="310"/>
        <v>#DIV/0!</v>
      </c>
      <c r="AH670" t="e">
        <f t="shared" si="311"/>
        <v>#DIV/0!</v>
      </c>
      <c r="AI670" t="e">
        <f t="shared" si="312"/>
        <v>#DIV/0!</v>
      </c>
      <c r="AJ670" t="e">
        <f t="shared" si="313"/>
        <v>#DIV/0!</v>
      </c>
      <c r="AK670"/>
      <c r="AL670"/>
      <c r="AM670"/>
      <c r="AN670"/>
    </row>
    <row r="671" spans="1:40" x14ac:dyDescent="0.3">
      <c r="A671"/>
      <c r="B671">
        <f t="shared" si="314"/>
        <v>53700</v>
      </c>
      <c r="C671" s="186" t="str">
        <f t="shared" si="282"/>
        <v>-0.00989693634776025+0.0184140663120833i</v>
      </c>
      <c r="D671" s="158" t="str">
        <f t="shared" si="283"/>
        <v>-2.48187232120523-1.15016512799205i</v>
      </c>
      <c r="E671" t="str">
        <f t="shared" si="284"/>
        <v>14738.5232308326-13277.5940304499i</v>
      </c>
      <c r="F671" t="str">
        <f t="shared" si="285"/>
        <v>0.313825540331183+0.168435604745829i</v>
      </c>
      <c r="G671" t="str">
        <f t="shared" si="280"/>
        <v>0.313825540331183+0.168435604745829i</v>
      </c>
      <c r="H671" t="str">
        <f t="shared" si="286"/>
        <v>1.40282436159747+2.91849254778546i</v>
      </c>
      <c r="I671" t="str">
        <f t="shared" si="287"/>
        <v>210.879406872215i</v>
      </c>
      <c r="J671" t="str">
        <f t="shared" si="281"/>
        <v>-10.014360372451+44.9675873143801i</v>
      </c>
      <c r="K671" t="str">
        <f t="shared" si="288"/>
        <v>4.46799202410857-0.995029641191165i</v>
      </c>
      <c r="L671" t="str">
        <f t="shared" si="289"/>
        <v>0.800540645011607-0.162024318732527i</v>
      </c>
      <c r="M671" t="str">
        <f t="shared" si="290"/>
        <v>5.26853266912018-1.15705395992369i</v>
      </c>
      <c r="N671" t="str">
        <f t="shared" si="291"/>
        <v>-0.686480003111224i</v>
      </c>
      <c r="O671" t="str">
        <f t="shared" si="292"/>
        <v>0.77348184126119-0.633818460790784i</v>
      </c>
      <c r="P671" t="str">
        <f t="shared" si="293"/>
        <v>0.22651815873881+0.633818460790784i</v>
      </c>
      <c r="Q671" t="str">
        <f t="shared" si="294"/>
        <v>-0.22651815873881+0.0526615423204401i</v>
      </c>
      <c r="R671" t="str">
        <f t="shared" si="295"/>
        <v>-0.331571505053031-2.87517579721877i</v>
      </c>
      <c r="S671" t="str">
        <f t="shared" si="296"/>
        <v>0.0753338823716021i</v>
      </c>
      <c r="T671" t="str">
        <f t="shared" si="297"/>
        <v>0.216598155305356-0.0249785687594401i</v>
      </c>
      <c r="U671" t="e">
        <f t="shared" si="298"/>
        <v>#DIV/0!</v>
      </c>
      <c r="V671" t="str">
        <f t="shared" si="299"/>
        <v>0.0000833333333333333-0.00493963200161066i</v>
      </c>
      <c r="W671" t="e">
        <f t="shared" si="300"/>
        <v>#DIV/0!</v>
      </c>
      <c r="X671" t="e">
        <f t="shared" si="301"/>
        <v>#DIV/0!</v>
      </c>
      <c r="Y671" t="str">
        <f t="shared" si="302"/>
        <v>0.00096+0.22943679467697i</v>
      </c>
      <c r="Z671" t="e">
        <f t="shared" si="303"/>
        <v>#DIV/0!</v>
      </c>
      <c r="AA671" t="e">
        <f t="shared" si="304"/>
        <v>#DIV/0!</v>
      </c>
      <c r="AB671" t="str">
        <f t="shared" si="305"/>
        <v>0.123598510322471-0.0142536481176479i</v>
      </c>
      <c r="AC671" t="str">
        <f t="shared" si="306"/>
        <v>1.63469054949064-0.218105956571255i</v>
      </c>
      <c r="AD671" t="str">
        <f t="shared" si="307"/>
        <v>0.0754303163427546+0.00134469070213068i</v>
      </c>
      <c r="AE671" t="e">
        <f t="shared" si="308"/>
        <v>#DIV/0!</v>
      </c>
      <c r="AF671" t="str">
        <f t="shared" si="309"/>
        <v>-3.8846966828027-4.06865767577751i</v>
      </c>
      <c r="AG671" t="e">
        <f t="shared" si="310"/>
        <v>#DIV/0!</v>
      </c>
      <c r="AH671" t="e">
        <f t="shared" si="311"/>
        <v>#DIV/0!</v>
      </c>
      <c r="AI671" t="e">
        <f t="shared" si="312"/>
        <v>#DIV/0!</v>
      </c>
      <c r="AJ671" t="e">
        <f t="shared" si="313"/>
        <v>#DIV/0!</v>
      </c>
      <c r="AK671"/>
      <c r="AL671"/>
      <c r="AM671"/>
      <c r="AN671"/>
    </row>
    <row r="672" spans="1:40" x14ac:dyDescent="0.3">
      <c r="A672"/>
      <c r="B672">
        <f t="shared" si="314"/>
        <v>53800</v>
      </c>
      <c r="C672" s="186" t="str">
        <f t="shared" si="282"/>
        <v>-0.00989480749453139+0.0183883555578389i</v>
      </c>
      <c r="D672" s="158" t="str">
        <f t="shared" si="283"/>
        <v>-2.48297028703288-1.15249293909853i</v>
      </c>
      <c r="E672" t="str">
        <f t="shared" si="284"/>
        <v>14713.9499746783-13280.1408300731i</v>
      </c>
      <c r="F672" t="str">
        <f t="shared" si="285"/>
        <v>0.313970882118453+0.168713521527212i</v>
      </c>
      <c r="G672" t="str">
        <f t="shared" si="280"/>
        <v>0.313970882118453+0.168713521527212i</v>
      </c>
      <c r="H672" t="str">
        <f t="shared" si="286"/>
        <v>1.40579734011811+2.92235821327427i</v>
      </c>
      <c r="I672" t="str">
        <f t="shared" si="287"/>
        <v>211.272105953914i</v>
      </c>
      <c r="J672" t="str">
        <f t="shared" si="281"/>
        <v>-10.0554203941607+45.051325838243i</v>
      </c>
      <c r="K672" t="str">
        <f t="shared" si="288"/>
        <v>4.46704797102198-0.997041583876734i</v>
      </c>
      <c r="L672" t="str">
        <f t="shared" si="289"/>
        <v>0.800423226156247-0.162302230914523i</v>
      </c>
      <c r="M672" t="str">
        <f t="shared" si="290"/>
        <v>5.26747119717823-1.15934381479126i</v>
      </c>
      <c r="N672" t="str">
        <f t="shared" si="291"/>
        <v>-0.687758364383312i</v>
      </c>
      <c r="O672" t="str">
        <f t="shared" si="292"/>
        <v>0.772670960493223-0.634806731856618i</v>
      </c>
      <c r="P672" t="str">
        <f t="shared" si="293"/>
        <v>0.227329039506777+0.634806731856618i</v>
      </c>
      <c r="Q672" t="str">
        <f t="shared" si="294"/>
        <v>-0.227329039506777+0.052951632526694i</v>
      </c>
      <c r="R672" t="str">
        <f t="shared" si="295"/>
        <v>-0.33156487523023-2.86968895264751i</v>
      </c>
      <c r="S672" t="str">
        <f t="shared" si="296"/>
        <v>0.0754741689309533i</v>
      </c>
      <c r="T672" t="str">
        <f t="shared" si="297"/>
        <v>0.216587388791409-0.0250245834046968i</v>
      </c>
      <c r="U672" t="e">
        <f t="shared" si="298"/>
        <v>#DIV/0!</v>
      </c>
      <c r="V672" t="str">
        <f t="shared" si="299"/>
        <v>0.0000833333333333333-0.0049304505294887i</v>
      </c>
      <c r="W672" t="e">
        <f t="shared" si="300"/>
        <v>#DIV/0!</v>
      </c>
      <c r="X672" t="e">
        <f t="shared" si="301"/>
        <v>#DIV/0!</v>
      </c>
      <c r="Y672" t="str">
        <f t="shared" si="302"/>
        <v>0.00096+0.229864051277858i</v>
      </c>
      <c r="Z672" t="e">
        <f t="shared" si="303"/>
        <v>#DIV/0!</v>
      </c>
      <c r="AA672" t="e">
        <f t="shared" si="304"/>
        <v>#DIV/0!</v>
      </c>
      <c r="AB672" t="str">
        <f t="shared" si="305"/>
        <v>0.123592366571693-0.0142799056894113i</v>
      </c>
      <c r="AC672" t="str">
        <f t="shared" si="306"/>
        <v>1.63446391077066-0.218505037657702i</v>
      </c>
      <c r="AD672" t="str">
        <f t="shared" si="307"/>
        <v>0.0754362431264675+0.00134802208918408i</v>
      </c>
      <c r="AE672" t="e">
        <f t="shared" si="308"/>
        <v>#DIV/0!</v>
      </c>
      <c r="AF672" t="str">
        <f t="shared" si="309"/>
        <v>-3.88876762715099-4.0748511523728i</v>
      </c>
      <c r="AG672" t="e">
        <f t="shared" si="310"/>
        <v>#DIV/0!</v>
      </c>
      <c r="AH672" t="e">
        <f t="shared" si="311"/>
        <v>#DIV/0!</v>
      </c>
      <c r="AI672" t="e">
        <f t="shared" si="312"/>
        <v>#DIV/0!</v>
      </c>
      <c r="AJ672" t="e">
        <f t="shared" si="313"/>
        <v>#DIV/0!</v>
      </c>
      <c r="AK672"/>
      <c r="AL672"/>
      <c r="AM672"/>
      <c r="AN672"/>
    </row>
    <row r="673" spans="1:40" x14ac:dyDescent="0.3">
      <c r="A673"/>
      <c r="B673">
        <f t="shared" si="314"/>
        <v>53900</v>
      </c>
      <c r="C673" s="186" t="str">
        <f t="shared" si="282"/>
        <v>-0.00989267582622999+0.0183627524094368i</v>
      </c>
      <c r="D673" s="158" t="str">
        <f t="shared" si="283"/>
        <v>-2.48406983110814-1.15481851233951i</v>
      </c>
      <c r="E673" t="str">
        <f t="shared" si="284"/>
        <v>14689.4130336607-13282.6380183027i</v>
      </c>
      <c r="F673" t="str">
        <f t="shared" si="285"/>
        <v>0.31411643257918+0.168991254018938i</v>
      </c>
      <c r="G673" t="str">
        <f t="shared" si="280"/>
        <v>0.31411643257918+0.168991254018938i</v>
      </c>
      <c r="H673" t="str">
        <f t="shared" si="286"/>
        <v>1.40877112681848+2.92622001060425i</v>
      </c>
      <c r="I673" t="str">
        <f t="shared" si="287"/>
        <v>211.664805035612i</v>
      </c>
      <c r="J673" t="str">
        <f t="shared" si="281"/>
        <v>-10.0965568066084+45.135064362106i</v>
      </c>
      <c r="K673" t="str">
        <f t="shared" si="288"/>
        <v>4.46610250355467-0.999051585913629i</v>
      </c>
      <c r="L673" t="str">
        <f t="shared" si="289"/>
        <v>0.800305623383003-0.162580017224478i</v>
      </c>
      <c r="M673" t="str">
        <f t="shared" si="290"/>
        <v>5.26640812693767-1.16163160313811i</v>
      </c>
      <c r="N673" t="str">
        <f t="shared" si="291"/>
        <v>-0.6890367256554i</v>
      </c>
      <c r="O673" t="str">
        <f t="shared" si="292"/>
        <v>0.771858817020717-0.635793965516643i</v>
      </c>
      <c r="P673" t="str">
        <f t="shared" si="293"/>
        <v>0.228141182979283+0.635793965516643i</v>
      </c>
      <c r="Q673" t="str">
        <f t="shared" si="294"/>
        <v>-0.228141182979283+0.053242760138757i</v>
      </c>
      <c r="R673" t="str">
        <f t="shared" si="295"/>
        <v>-0.33155823260785-2.86422219975405i</v>
      </c>
      <c r="S673" t="str">
        <f t="shared" si="296"/>
        <v>0.0756144554903045i</v>
      </c>
      <c r="T673" t="str">
        <f t="shared" si="297"/>
        <v>0.216576602037645-0.0250705952219703i</v>
      </c>
      <c r="U673" t="e">
        <f t="shared" si="298"/>
        <v>#DIV/0!</v>
      </c>
      <c r="V673" t="str">
        <f t="shared" si="299"/>
        <v>0.0000833333333333333-0.00492130312590894i</v>
      </c>
      <c r="W673" t="e">
        <f t="shared" si="300"/>
        <v>#DIV/0!</v>
      </c>
      <c r="X673" t="e">
        <f t="shared" si="301"/>
        <v>#DIV/0!</v>
      </c>
      <c r="Y673" t="str">
        <f t="shared" si="302"/>
        <v>0.00096+0.230291307878746i</v>
      </c>
      <c r="Z673" t="e">
        <f t="shared" si="303"/>
        <v>#DIV/0!</v>
      </c>
      <c r="AA673" t="e">
        <f t="shared" si="304"/>
        <v>#DIV/0!</v>
      </c>
      <c r="AB673" t="str">
        <f t="shared" si="305"/>
        <v>0.123586211271364-0.0143061616474282i</v>
      </c>
      <c r="AC673" t="str">
        <f t="shared" si="306"/>
        <v>1.63423693792769-0.21890373469022i</v>
      </c>
      <c r="AD673" t="str">
        <f t="shared" si="307"/>
        <v>0.0754421801126136+0.00135134219594593i</v>
      </c>
      <c r="AE673" t="e">
        <f t="shared" si="308"/>
        <v>#DIV/0!</v>
      </c>
      <c r="AF673" t="str">
        <f t="shared" si="309"/>
        <v>-3.89284095792662-4.08103852294376i</v>
      </c>
      <c r="AG673" t="e">
        <f t="shared" si="310"/>
        <v>#DIV/0!</v>
      </c>
      <c r="AH673" t="e">
        <f t="shared" si="311"/>
        <v>#DIV/0!</v>
      </c>
      <c r="AI673" t="e">
        <f t="shared" si="312"/>
        <v>#DIV/0!</v>
      </c>
      <c r="AJ673" t="e">
        <f t="shared" si="313"/>
        <v>#DIV/0!</v>
      </c>
      <c r="AK673"/>
      <c r="AL673"/>
      <c r="AM673"/>
      <c r="AN673"/>
    </row>
    <row r="674" spans="1:40" x14ac:dyDescent="0.3">
      <c r="A674"/>
      <c r="B674">
        <f t="shared" si="314"/>
        <v>54000</v>
      </c>
      <c r="C674" s="186" t="str">
        <f t="shared" si="282"/>
        <v>-0.00989054134582803+0.0183372562512751i</v>
      </c>
      <c r="D674" s="158" t="str">
        <f t="shared" si="283"/>
        <v>-2.48517095111711-1.15714185081751i</v>
      </c>
      <c r="E674" t="str">
        <f t="shared" si="284"/>
        <v>14664.9124539793-13285.0858197593i</v>
      </c>
      <c r="F674" t="str">
        <f t="shared" si="285"/>
        <v>0.314262191408577+0.16926880201008i</v>
      </c>
      <c r="G674" t="str">
        <f t="shared" si="280"/>
        <v>0.314262191408577+0.16926880201008i</v>
      </c>
      <c r="H674" t="str">
        <f t="shared" si="286"/>
        <v>1.41174572141429+2.93007794672634i</v>
      </c>
      <c r="I674" t="str">
        <f t="shared" si="287"/>
        <v>212.057504117311i</v>
      </c>
      <c r="J674" t="str">
        <f t="shared" si="281"/>
        <v>-10.1377696097941+45.2188028859688i</v>
      </c>
      <c r="K674" t="str">
        <f t="shared" si="288"/>
        <v>4.46515562407728-1.00105964996296i</v>
      </c>
      <c r="L674" t="str">
        <f t="shared" si="289"/>
        <v>0.800187836869177-0.162857677490524i</v>
      </c>
      <c r="M674" t="str">
        <f t="shared" si="290"/>
        <v>5.26534346094646-1.16391732745348i</v>
      </c>
      <c r="N674" t="str">
        <f t="shared" si="291"/>
        <v>-0.690315086927488i</v>
      </c>
      <c r="O674" t="str">
        <f t="shared" si="292"/>
        <v>0.771045412170883-0.636780160157517i</v>
      </c>
      <c r="P674" t="str">
        <f t="shared" si="293"/>
        <v>0.228954587829117+0.636780160157517i</v>
      </c>
      <c r="Q674" t="str">
        <f t="shared" si="294"/>
        <v>-0.228954587829117+0.053534926769971i</v>
      </c>
      <c r="R674" t="str">
        <f t="shared" si="295"/>
        <v>-0.33155157718329-2.8587754269026i</v>
      </c>
      <c r="S674" t="str">
        <f t="shared" si="296"/>
        <v>0.0757547420496558i</v>
      </c>
      <c r="T674" t="str">
        <f t="shared" si="297"/>
        <v>0.216565795042901-0.0251166042056767i</v>
      </c>
      <c r="U674" t="e">
        <f t="shared" si="298"/>
        <v>#DIV/0!</v>
      </c>
      <c r="V674" t="str">
        <f t="shared" si="299"/>
        <v>0.0000833333333333333-0.0049121896016017i</v>
      </c>
      <c r="W674" t="e">
        <f t="shared" si="300"/>
        <v>#DIV/0!</v>
      </c>
      <c r="X674" t="e">
        <f t="shared" si="301"/>
        <v>#DIV/0!</v>
      </c>
      <c r="Y674" t="str">
        <f t="shared" si="302"/>
        <v>0.00096+0.230718564479634i</v>
      </c>
      <c r="Z674" t="e">
        <f t="shared" si="303"/>
        <v>#DIV/0!</v>
      </c>
      <c r="AA674" t="e">
        <f t="shared" si="304"/>
        <v>#DIV/0!</v>
      </c>
      <c r="AB674" t="str">
        <f t="shared" si="305"/>
        <v>0.123580044420822-0.0143324159885122i</v>
      </c>
      <c r="AC674" t="str">
        <f t="shared" si="306"/>
        <v>1.63400963148135-0.219302047833543i</v>
      </c>
      <c r="AD674" t="str">
        <f t="shared" si="307"/>
        <v>0.0754481272939725+0.00135465103119074i</v>
      </c>
      <c r="AE674" t="e">
        <f t="shared" si="308"/>
        <v>#DIV/0!</v>
      </c>
      <c r="AF674" t="str">
        <f t="shared" si="309"/>
        <v>-3.8969166725314-4.08721979754385i</v>
      </c>
      <c r="AG674" t="e">
        <f t="shared" si="310"/>
        <v>#DIV/0!</v>
      </c>
      <c r="AH674" t="e">
        <f t="shared" si="311"/>
        <v>#DIV/0!</v>
      </c>
      <c r="AI674" t="e">
        <f t="shared" si="312"/>
        <v>#DIV/0!</v>
      </c>
      <c r="AJ674" t="e">
        <f t="shared" si="313"/>
        <v>#DIV/0!</v>
      </c>
      <c r="AK674"/>
      <c r="AL674"/>
      <c r="AM674"/>
      <c r="AN674"/>
    </row>
    <row r="675" spans="1:40" x14ac:dyDescent="0.3">
      <c r="A675"/>
      <c r="B675">
        <f t="shared" si="314"/>
        <v>54100</v>
      </c>
      <c r="C675" s="186" t="str">
        <f t="shared" si="282"/>
        <v>-0.00988840405631398+0.0183118664722896i</v>
      </c>
      <c r="D675" s="158" t="str">
        <f t="shared" si="283"/>
        <v>-2.48627364474415-1.15946295760493i</v>
      </c>
      <c r="E675" t="str">
        <f t="shared" si="284"/>
        <v>14640.4482808532-13287.4844584836i</v>
      </c>
      <c r="F675" t="str">
        <f t="shared" si="285"/>
        <v>0.314408158301618+0.169546165290324i</v>
      </c>
      <c r="G675" t="str">
        <f t="shared" si="280"/>
        <v>0.314408158301618+0.169546165290324i</v>
      </c>
      <c r="H675" t="str">
        <f t="shared" si="286"/>
        <v>1.41472112363582+2.93393202854094i</v>
      </c>
      <c r="I675" t="str">
        <f t="shared" si="287"/>
        <v>212.45020319901i</v>
      </c>
      <c r="J675" t="str">
        <f t="shared" si="281"/>
        <v>-10.179058803718+45.3025414098318i</v>
      </c>
      <c r="K675" t="str">
        <f t="shared" si="288"/>
        <v>4.4642073349585-1.00306577866004i</v>
      </c>
      <c r="L675" t="str">
        <f t="shared" si="289"/>
        <v>0.800069866792268-0.1631352115411i</v>
      </c>
      <c r="M675" t="str">
        <f t="shared" si="290"/>
        <v>5.26427720175077-1.16620099020114i</v>
      </c>
      <c r="N675" t="str">
        <f t="shared" si="291"/>
        <v>-0.691593448199576i</v>
      </c>
      <c r="O675" t="str">
        <f t="shared" si="292"/>
        <v>0.770230747272993-0.637765314167592i</v>
      </c>
      <c r="P675" t="str">
        <f t="shared" si="293"/>
        <v>0.229769252727007+0.637765314167592i</v>
      </c>
      <c r="Q675" t="str">
        <f t="shared" si="294"/>
        <v>-0.229769252727007+0.0538281340319841i</v>
      </c>
      <c r="R675" t="str">
        <f t="shared" si="295"/>
        <v>-0.331544908953894-2.85334852328274i</v>
      </c>
      <c r="S675" t="str">
        <f t="shared" si="296"/>
        <v>0.0758950286090069i</v>
      </c>
      <c r="T675" t="str">
        <f t="shared" si="297"/>
        <v>0.216554967806011-0.0251626103502264i</v>
      </c>
      <c r="U675" t="e">
        <f t="shared" si="298"/>
        <v>#DIV/0!</v>
      </c>
      <c r="V675" t="str">
        <f t="shared" si="299"/>
        <v>0.0000833333333333333-0.00490310976869672i</v>
      </c>
      <c r="W675" t="e">
        <f t="shared" si="300"/>
        <v>#DIV/0!</v>
      </c>
      <c r="X675" t="e">
        <f t="shared" si="301"/>
        <v>#DIV/0!</v>
      </c>
      <c r="Y675" t="str">
        <f t="shared" si="302"/>
        <v>0.00096+0.231145821080523i</v>
      </c>
      <c r="Z675" t="e">
        <f t="shared" si="303"/>
        <v>#DIV/0!</v>
      </c>
      <c r="AA675" t="e">
        <f t="shared" si="304"/>
        <v>#DIV/0!</v>
      </c>
      <c r="AB675" t="str">
        <f t="shared" si="305"/>
        <v>0.123573866019401-0.0143586687094738i</v>
      </c>
      <c r="AC675" t="str">
        <f t="shared" si="306"/>
        <v>1.63378199195118-0.219699977249584i</v>
      </c>
      <c r="AD675" t="str">
        <f t="shared" si="307"/>
        <v>0.0754540846633242+0.00135794860353254i</v>
      </c>
      <c r="AE675" t="e">
        <f t="shared" si="308"/>
        <v>#DIV/0!</v>
      </c>
      <c r="AF675" t="str">
        <f t="shared" si="309"/>
        <v>-3.90099476837997-4.09339498614587i</v>
      </c>
      <c r="AG675" t="e">
        <f t="shared" si="310"/>
        <v>#DIV/0!</v>
      </c>
      <c r="AH675" t="e">
        <f t="shared" si="311"/>
        <v>#DIV/0!</v>
      </c>
      <c r="AI675" t="e">
        <f t="shared" si="312"/>
        <v>#DIV/0!</v>
      </c>
      <c r="AJ675" t="e">
        <f t="shared" si="313"/>
        <v>#DIV/0!</v>
      </c>
      <c r="AK675"/>
      <c r="AL675"/>
      <c r="AM675"/>
      <c r="AN675"/>
    </row>
    <row r="676" spans="1:40" x14ac:dyDescent="0.3">
      <c r="A676"/>
      <c r="B676">
        <f t="shared" si="314"/>
        <v>54200</v>
      </c>
      <c r="C676" s="186" t="str">
        <f t="shared" si="282"/>
        <v>-0.0098862639606927+0.0182865824659126i</v>
      </c>
      <c r="D676" s="158" t="str">
        <f t="shared" si="283"/>
        <v>-2.48737790967202-1.16178183574446i</v>
      </c>
      <c r="E676" t="str">
        <f t="shared" si="284"/>
        <v>14616.0205585271-13289.8341579339i</v>
      </c>
      <c r="F676" t="str">
        <f t="shared" si="285"/>
        <v>0.314554332953049+0.169823343649973i</v>
      </c>
      <c r="G676" t="str">
        <f t="shared" si="280"/>
        <v>0.314554332953049+0.169823343649973i</v>
      </c>
      <c r="H676" t="str">
        <f t="shared" si="286"/>
        <v>1.41769733322749+2.93778226289833i</v>
      </c>
      <c r="I676" t="str">
        <f t="shared" si="287"/>
        <v>212.842902280709i</v>
      </c>
      <c r="J676" t="str">
        <f t="shared" si="281"/>
        <v>-10.2204243883798+45.3862799336946i</v>
      </c>
      <c r="K676" t="str">
        <f t="shared" si="288"/>
        <v>4.46325763856536-1.00506997461474i</v>
      </c>
      <c r="L676" t="str">
        <f t="shared" si="289"/>
        <v>0.799951713329968-0.163412619204949i</v>
      </c>
      <c r="M676" t="str">
        <f t="shared" si="290"/>
        <v>5.26320935189533-1.16848259381969i</v>
      </c>
      <c r="N676" t="str">
        <f t="shared" si="291"/>
        <v>-0.692871809471664i</v>
      </c>
      <c r="O676" t="str">
        <f t="shared" si="292"/>
        <v>0.769414823658377-0.638749425936922i</v>
      </c>
      <c r="P676" t="str">
        <f t="shared" si="293"/>
        <v>0.230585176341623+0.638749425936922i</v>
      </c>
      <c r="Q676" t="str">
        <f t="shared" si="294"/>
        <v>-0.230585176341623+0.0541223835347421i</v>
      </c>
      <c r="R676" t="str">
        <f t="shared" si="295"/>
        <v>-0.33153822791703-2.8479413789018i</v>
      </c>
      <c r="S676" t="str">
        <f t="shared" si="296"/>
        <v>0.0760353151683582i</v>
      </c>
      <c r="T676" t="str">
        <f t="shared" si="297"/>
        <v>0.216544120325807-0.0252086136500304i</v>
      </c>
      <c r="U676" t="e">
        <f t="shared" si="298"/>
        <v>#DIV/0!</v>
      </c>
      <c r="V676" t="str">
        <f t="shared" si="299"/>
        <v>0.0000833333333333333-0.00489406344071019i</v>
      </c>
      <c r="W676" t="e">
        <f t="shared" si="300"/>
        <v>#DIV/0!</v>
      </c>
      <c r="X676" t="e">
        <f t="shared" si="301"/>
        <v>#DIV/0!</v>
      </c>
      <c r="Y676" t="str">
        <f t="shared" si="302"/>
        <v>0.00096+0.231573077681411i</v>
      </c>
      <c r="Z676" t="e">
        <f t="shared" si="303"/>
        <v>#DIV/0!</v>
      </c>
      <c r="AA676" t="e">
        <f t="shared" si="304"/>
        <v>#DIV/0!</v>
      </c>
      <c r="AB676" t="str">
        <f t="shared" si="305"/>
        <v>0.123567676066435-0.0143849198071236i</v>
      </c>
      <c r="AC676" t="str">
        <f t="shared" si="306"/>
        <v>1.63355401985672-0.220097523097496i</v>
      </c>
      <c r="AD676" t="str">
        <f t="shared" si="307"/>
        <v>0.0754600522134477+0.00136123492142549i</v>
      </c>
      <c r="AE676" t="e">
        <f t="shared" si="308"/>
        <v>#DIV/0!</v>
      </c>
      <c r="AF676" t="str">
        <f t="shared" si="309"/>
        <v>-3.90507524289951-4.09956409864279i</v>
      </c>
      <c r="AG676" t="e">
        <f t="shared" si="310"/>
        <v>#DIV/0!</v>
      </c>
      <c r="AH676" t="e">
        <f t="shared" si="311"/>
        <v>#DIV/0!</v>
      </c>
      <c r="AI676" t="e">
        <f t="shared" si="312"/>
        <v>#DIV/0!</v>
      </c>
      <c r="AJ676" t="e">
        <f t="shared" si="313"/>
        <v>#DIV/0!</v>
      </c>
      <c r="AK676"/>
      <c r="AL676"/>
      <c r="AM676"/>
      <c r="AN676"/>
    </row>
    <row r="677" spans="1:40" x14ac:dyDescent="0.3">
      <c r="A677"/>
      <c r="B677">
        <f t="shared" si="314"/>
        <v>54300</v>
      </c>
      <c r="C677" s="186" t="str">
        <f t="shared" si="282"/>
        <v>-0.00988412106198507+0.0182614036300308i</v>
      </c>
      <c r="D677" s="158" t="str">
        <f t="shared" si="283"/>
        <v>-2.48848374358181-1.16409848824933i</v>
      </c>
      <c r="E677" t="str">
        <f t="shared" si="284"/>
        <v>14591.6293302788-13292.1351409844i</v>
      </c>
      <c r="F677" t="str">
        <f t="shared" si="285"/>
        <v>0.314700715057381+0.170100336879944i</v>
      </c>
      <c r="G677" t="str">
        <f t="shared" si="280"/>
        <v>0.314700715057381+0.170100336879944i</v>
      </c>
      <c r="H677" t="str">
        <f t="shared" si="286"/>
        <v>1.42067434994765+2.9416286565988i</v>
      </c>
      <c r="I677" t="str">
        <f t="shared" si="287"/>
        <v>213.235601362407i</v>
      </c>
      <c r="J677" t="str">
        <f t="shared" si="281"/>
        <v>-10.2618663637798+45.4700184575575i</v>
      </c>
      <c r="K677" t="str">
        <f t="shared" si="288"/>
        <v>4.46230653726303-1.00707224041171i</v>
      </c>
      <c r="L677" t="str">
        <f t="shared" si="289"/>
        <v>0.799833376660168-0.163689900311127i</v>
      </c>
      <c r="M677" t="str">
        <f t="shared" si="290"/>
        <v>5.2621399139232-1.17076214072284i</v>
      </c>
      <c r="N677" t="str">
        <f t="shared" si="291"/>
        <v>-0.694150170743752i</v>
      </c>
      <c r="O677" t="str">
        <f t="shared" si="292"/>
        <v>0.768597642660426-0.639732493857266i</v>
      </c>
      <c r="P677" t="str">
        <f t="shared" si="293"/>
        <v>0.231402357339574+0.639732493857266i</v>
      </c>
      <c r="Q677" t="str">
        <f t="shared" si="294"/>
        <v>-0.231402357339574+0.0544176768864859i</v>
      </c>
      <c r="R677" t="str">
        <f t="shared" si="295"/>
        <v>-0.331531534070056-2.84255388457739i</v>
      </c>
      <c r="S677" t="str">
        <f t="shared" si="296"/>
        <v>0.0761756017277095i</v>
      </c>
      <c r="T677" t="str">
        <f t="shared" si="297"/>
        <v>0.216533252601121-0.0252546140994971i</v>
      </c>
      <c r="U677" t="e">
        <f t="shared" si="298"/>
        <v>#DIV/0!</v>
      </c>
      <c r="V677" t="str">
        <f t="shared" si="299"/>
        <v>0.0000833333333333333-0.00488505043253208i</v>
      </c>
      <c r="W677" t="e">
        <f t="shared" si="300"/>
        <v>#DIV/0!</v>
      </c>
      <c r="X677" t="e">
        <f t="shared" si="301"/>
        <v>#DIV/0!</v>
      </c>
      <c r="Y677" t="str">
        <f t="shared" si="302"/>
        <v>0.00096+0.232000334282299i</v>
      </c>
      <c r="Z677" t="e">
        <f t="shared" si="303"/>
        <v>#DIV/0!</v>
      </c>
      <c r="AA677" t="e">
        <f t="shared" si="304"/>
        <v>#DIV/0!</v>
      </c>
      <c r="AB677" t="str">
        <f t="shared" si="305"/>
        <v>0.123561474561256-0.014411169278271i</v>
      </c>
      <c r="AC677" t="str">
        <f t="shared" si="306"/>
        <v>1.63332571571744-0.2204946855337i</v>
      </c>
      <c r="AD677" t="str">
        <f t="shared" si="307"/>
        <v>0.075466029937123+0.00136450999316617i</v>
      </c>
      <c r="AE677" t="e">
        <f t="shared" si="308"/>
        <v>#DIV/0!</v>
      </c>
      <c r="AF677" t="str">
        <f t="shared" si="309"/>
        <v>-3.90915809352946-4.10572714484813i</v>
      </c>
      <c r="AG677" t="e">
        <f t="shared" si="310"/>
        <v>#DIV/0!</v>
      </c>
      <c r="AH677" t="e">
        <f t="shared" si="311"/>
        <v>#DIV/0!</v>
      </c>
      <c r="AI677" t="e">
        <f t="shared" si="312"/>
        <v>#DIV/0!</v>
      </c>
      <c r="AJ677" t="e">
        <f t="shared" si="313"/>
        <v>#DIV/0!</v>
      </c>
      <c r="AK677"/>
      <c r="AL677"/>
      <c r="AM677"/>
      <c r="AN677"/>
    </row>
    <row r="678" spans="1:40" x14ac:dyDescent="0.3">
      <c r="A678"/>
      <c r="B678">
        <f t="shared" si="314"/>
        <v>54400</v>
      </c>
      <c r="C678" s="186" t="str">
        <f t="shared" si="282"/>
        <v>-0.00988197536322805+0.0182363293669453i</v>
      </c>
      <c r="D678" s="158" t="str">
        <f t="shared" si="283"/>
        <v>-2.48959114415298-1.16641291810367i</v>
      </c>
      <c r="E678" t="str">
        <f t="shared" si="284"/>
        <v>14567.2746384252-13294.3876299229i</v>
      </c>
      <c r="F678" t="str">
        <f t="shared" si="285"/>
        <v>0.3148473043089+0.170377144771771i</v>
      </c>
      <c r="G678" t="str">
        <f t="shared" si="280"/>
        <v>0.3148473043089+0.170377144771771i</v>
      </c>
      <c r="H678" t="str">
        <f t="shared" si="286"/>
        <v>1.42365217356808+2.94547121639295i</v>
      </c>
      <c r="I678" t="str">
        <f t="shared" si="287"/>
        <v>213.628300444106i</v>
      </c>
      <c r="J678" t="str">
        <f t="shared" si="281"/>
        <v>-10.3033847299178+45.5537569814204i</v>
      </c>
      <c r="K678" t="str">
        <f t="shared" si="288"/>
        <v>4.46135403341507-1.00907257861068i</v>
      </c>
      <c r="L678" t="str">
        <f t="shared" si="289"/>
        <v>0.799714856960952-0.163967054688995i</v>
      </c>
      <c r="M678" t="str">
        <f t="shared" si="290"/>
        <v>5.26106889037602-1.17303963329968i</v>
      </c>
      <c r="N678" t="str">
        <f t="shared" si="291"/>
        <v>-0.69542853201584i</v>
      </c>
      <c r="O678" t="str">
        <f t="shared" si="292"/>
        <v>0.767779205614581-0.640714516322085i</v>
      </c>
      <c r="P678" t="str">
        <f t="shared" si="293"/>
        <v>0.232220794385419+0.640714516322085i</v>
      </c>
      <c r="Q678" t="str">
        <f t="shared" si="294"/>
        <v>-0.232220794385419+0.054714015693755i</v>
      </c>
      <c r="R678" t="str">
        <f t="shared" si="295"/>
        <v>-0.331524827410301-2.83718593192983i</v>
      </c>
      <c r="S678" t="str">
        <f t="shared" si="296"/>
        <v>0.0763158882870606i</v>
      </c>
      <c r="T678" t="str">
        <f t="shared" si="297"/>
        <v>0.216522364630777-0.0253006116930316i</v>
      </c>
      <c r="U678" t="e">
        <f t="shared" si="298"/>
        <v>#DIV/0!</v>
      </c>
      <c r="V678" t="str">
        <f t="shared" si="299"/>
        <v>0.0000833333333333333-0.00487607056041345i</v>
      </c>
      <c r="W678" t="e">
        <f t="shared" si="300"/>
        <v>#DIV/0!</v>
      </c>
      <c r="X678" t="e">
        <f t="shared" si="301"/>
        <v>#DIV/0!</v>
      </c>
      <c r="Y678" t="str">
        <f t="shared" si="302"/>
        <v>0.00096+0.232427590883187i</v>
      </c>
      <c r="Z678" t="e">
        <f t="shared" si="303"/>
        <v>#DIV/0!</v>
      </c>
      <c r="AA678" t="e">
        <f t="shared" si="304"/>
        <v>#DIV/0!</v>
      </c>
      <c r="AB678" t="str">
        <f t="shared" si="305"/>
        <v>0.123555261503195-0.0144374171197231i</v>
      </c>
      <c r="AC678" t="str">
        <f t="shared" si="306"/>
        <v>1.63309708005282-0.220891464711911i</v>
      </c>
      <c r="AD678" t="str">
        <f t="shared" si="307"/>
        <v>0.0754720178271283+0.0013677738268949i</v>
      </c>
      <c r="AE678" t="e">
        <f t="shared" si="308"/>
        <v>#DIV/0!</v>
      </c>
      <c r="AF678" t="str">
        <f t="shared" si="309"/>
        <v>-3.91324331772106-4.11188413449662i</v>
      </c>
      <c r="AG678" t="e">
        <f t="shared" si="310"/>
        <v>#DIV/0!</v>
      </c>
      <c r="AH678" t="e">
        <f t="shared" si="311"/>
        <v>#DIV/0!</v>
      </c>
      <c r="AI678" t="e">
        <f t="shared" si="312"/>
        <v>#DIV/0!</v>
      </c>
      <c r="AJ678" t="e">
        <f t="shared" si="313"/>
        <v>#DIV/0!</v>
      </c>
      <c r="AK678"/>
      <c r="AL678"/>
      <c r="AM678"/>
      <c r="AN678"/>
    </row>
    <row r="679" spans="1:40" x14ac:dyDescent="0.3">
      <c r="A679"/>
      <c r="B679">
        <f t="shared" si="314"/>
        <v>54500</v>
      </c>
      <c r="C679" s="186" t="str">
        <f t="shared" si="282"/>
        <v>-0.00987982686747438+0.0182113590833308i</v>
      </c>
      <c r="D679" s="158" t="str">
        <f t="shared" si="283"/>
        <v>-2.49070010906338-1.16872512826274i</v>
      </c>
      <c r="E679" t="str">
        <f t="shared" si="284"/>
        <v>14542.9565243294-13296.5918464492i</v>
      </c>
      <c r="F679" t="str">
        <f t="shared" si="285"/>
        <v>0.314994100401662+0.170653767117602i</v>
      </c>
      <c r="G679" t="str">
        <f t="shared" si="280"/>
        <v>0.314994100401662+0.170653767117602i</v>
      </c>
      <c r="H679" t="str">
        <f t="shared" si="286"/>
        <v>1.42663080387385+2.9493099489819i</v>
      </c>
      <c r="I679" t="str">
        <f t="shared" si="287"/>
        <v>214.020999525805i</v>
      </c>
      <c r="J679" t="str">
        <f t="shared" si="281"/>
        <v>-10.3449794867939+45.6374955052833i</v>
      </c>
      <c r="K679" t="str">
        <f t="shared" si="288"/>
        <v>4.46040012938325-1.0110709917467i</v>
      </c>
      <c r="L679" t="str">
        <f t="shared" si="289"/>
        <v>0.799596154410597-0.164244082168223i</v>
      </c>
      <c r="M679" t="str">
        <f t="shared" si="290"/>
        <v>5.25999628379385-1.17531507391492i</v>
      </c>
      <c r="N679" t="str">
        <f t="shared" si="291"/>
        <v>-0.696706893287928i</v>
      </c>
      <c r="O679" t="str">
        <f t="shared" si="292"/>
        <v>0.766959513858338-0.641695491726552i</v>
      </c>
      <c r="P679" t="str">
        <f t="shared" si="293"/>
        <v>0.233040486141662+0.641695491726552i</v>
      </c>
      <c r="Q679" t="str">
        <f t="shared" si="294"/>
        <v>-0.233040486141662+0.055011401561376i</v>
      </c>
      <c r="R679" t="str">
        <f t="shared" si="295"/>
        <v>-0.331518107935126-2.83183741337492i</v>
      </c>
      <c r="S679" t="str">
        <f t="shared" si="296"/>
        <v>0.0764561748464118i</v>
      </c>
      <c r="T679" t="str">
        <f t="shared" si="297"/>
        <v>0.216511456413603-0.0253466064250396i</v>
      </c>
      <c r="U679" t="e">
        <f t="shared" si="298"/>
        <v>#DIV/0!</v>
      </c>
      <c r="V679" t="str">
        <f t="shared" si="299"/>
        <v>0.0000833333333333333-0.004867123641954i</v>
      </c>
      <c r="W679" t="e">
        <f t="shared" si="300"/>
        <v>#DIV/0!</v>
      </c>
      <c r="X679" t="e">
        <f t="shared" si="301"/>
        <v>#DIV/0!</v>
      </c>
      <c r="Y679" t="str">
        <f t="shared" si="302"/>
        <v>0.00096+0.232854847484075i</v>
      </c>
      <c r="Z679" t="e">
        <f t="shared" si="303"/>
        <v>#DIV/0!</v>
      </c>
      <c r="AA679" t="e">
        <f t="shared" si="304"/>
        <v>#DIV/0!</v>
      </c>
      <c r="AB679" t="str">
        <f t="shared" si="305"/>
        <v>0.123549036891581-0.0144636633282878i</v>
      </c>
      <c r="AC679" t="str">
        <f t="shared" si="306"/>
        <v>1.63286811338226-0.221287860783185i</v>
      </c>
      <c r="AD679" t="str">
        <f t="shared" si="307"/>
        <v>0.0754780158762429+0.00137102643059647i</v>
      </c>
      <c r="AE679" t="e">
        <f t="shared" si="308"/>
        <v>#DIV/0!</v>
      </c>
      <c r="AF679" t="str">
        <f t="shared" si="309"/>
        <v>-3.91733091293723-4.11803507724464i</v>
      </c>
      <c r="AG679" t="e">
        <f t="shared" si="310"/>
        <v>#DIV/0!</v>
      </c>
      <c r="AH679" t="e">
        <f t="shared" si="311"/>
        <v>#DIV/0!</v>
      </c>
      <c r="AI679" t="e">
        <f t="shared" si="312"/>
        <v>#DIV/0!</v>
      </c>
      <c r="AJ679" t="e">
        <f t="shared" si="313"/>
        <v>#DIV/0!</v>
      </c>
      <c r="AK679"/>
      <c r="AL679"/>
      <c r="AM679"/>
      <c r="AN679"/>
    </row>
    <row r="680" spans="1:40" x14ac:dyDescent="0.3">
      <c r="A680"/>
      <c r="B680">
        <f t="shared" si="314"/>
        <v>54600</v>
      </c>
      <c r="C680" s="186" t="str">
        <f t="shared" si="282"/>
        <v>-0.00987767557779254+0.0181864921901953i</v>
      </c>
      <c r="D680" s="158" t="str">
        <f t="shared" si="283"/>
        <v>-2.49181063598922-1.1710351216534i</v>
      </c>
      <c r="E680" t="str">
        <f t="shared" si="284"/>
        <v>14518.6750284073-13298.748011673i</v>
      </c>
      <c r="F680" t="str">
        <f t="shared" si="285"/>
        <v>0.315141103029497+0.170930203710204i</v>
      </c>
      <c r="G680" t="str">
        <f t="shared" si="280"/>
        <v>0.315141103029497+0.170930203710204i</v>
      </c>
      <c r="H680" t="str">
        <f t="shared" si="286"/>
        <v>1.42961024066276+2.95314486101767i</v>
      </c>
      <c r="I680" t="str">
        <f t="shared" si="287"/>
        <v>214.413698607503i</v>
      </c>
      <c r="J680" t="str">
        <f t="shared" si="281"/>
        <v>-10.3866506344081+45.7212340291463i</v>
      </c>
      <c r="K680" t="str">
        <f t="shared" si="288"/>
        <v>4.45944482752764-1.01306748233044i</v>
      </c>
      <c r="L680" t="str">
        <f t="shared" si="289"/>
        <v>0.799477269187574-0.164520982578791i</v>
      </c>
      <c r="M680" t="str">
        <f t="shared" si="290"/>
        <v>5.25892209671521-1.17758846490923i</v>
      </c>
      <c r="N680" t="str">
        <f t="shared" si="291"/>
        <v>-0.697985254560016i</v>
      </c>
      <c r="O680" t="str">
        <f t="shared" si="292"/>
        <v>0.766138568731244-0.64267541846755i</v>
      </c>
      <c r="P680" t="str">
        <f t="shared" si="293"/>
        <v>0.233861431268756+0.64267541846755i</v>
      </c>
      <c r="Q680" t="str">
        <f t="shared" si="294"/>
        <v>-0.233861431268756+0.055309836092466i</v>
      </c>
      <c r="R680" t="str">
        <f t="shared" si="295"/>
        <v>-0.331511375641865-2.82650822211658i</v>
      </c>
      <c r="S680" t="str">
        <f t="shared" si="296"/>
        <v>0.076596461405763i</v>
      </c>
      <c r="T680" t="str">
        <f t="shared" si="297"/>
        <v>0.216500527948424-0.0253925982899235i</v>
      </c>
      <c r="U680" t="e">
        <f t="shared" si="298"/>
        <v>#DIV/0!</v>
      </c>
      <c r="V680" t="str">
        <f t="shared" si="299"/>
        <v>0.0000833333333333333-0.00485820949608961i</v>
      </c>
      <c r="W680" t="e">
        <f t="shared" si="300"/>
        <v>#DIV/0!</v>
      </c>
      <c r="X680" t="e">
        <f t="shared" si="301"/>
        <v>#DIV/0!</v>
      </c>
      <c r="Y680" t="str">
        <f t="shared" si="302"/>
        <v>0.00096+0.233282104084964i</v>
      </c>
      <c r="Z680" t="e">
        <f t="shared" si="303"/>
        <v>#DIV/0!</v>
      </c>
      <c r="AA680" t="e">
        <f t="shared" si="304"/>
        <v>#DIV/0!</v>
      </c>
      <c r="AB680" t="str">
        <f t="shared" si="305"/>
        <v>0.123542800725745-0.0144899079007708i</v>
      </c>
      <c r="AC680" t="str">
        <f t="shared" si="306"/>
        <v>1.63263881622516-0.221683873895949i</v>
      </c>
      <c r="AD680" t="str">
        <f t="shared" si="307"/>
        <v>0.0754840240772467+0.00137426781210309i</v>
      </c>
      <c r="AE680" t="e">
        <f t="shared" si="308"/>
        <v>#DIV/0!</v>
      </c>
      <c r="AF680" t="str">
        <f t="shared" si="309"/>
        <v>-3.92142087665198-4.12417998267107i</v>
      </c>
      <c r="AG680" t="e">
        <f t="shared" si="310"/>
        <v>#DIV/0!</v>
      </c>
      <c r="AH680" t="e">
        <f t="shared" si="311"/>
        <v>#DIV/0!</v>
      </c>
      <c r="AI680" t="e">
        <f t="shared" si="312"/>
        <v>#DIV/0!</v>
      </c>
      <c r="AJ680" t="e">
        <f t="shared" si="313"/>
        <v>#DIV/0!</v>
      </c>
      <c r="AK680"/>
      <c r="AL680"/>
      <c r="AM680"/>
      <c r="AN680"/>
    </row>
    <row r="681" spans="1:40" x14ac:dyDescent="0.3">
      <c r="A681"/>
      <c r="B681">
        <f t="shared" si="314"/>
        <v>54700</v>
      </c>
      <c r="C681" s="186" t="str">
        <f t="shared" si="282"/>
        <v>-0.0098755214972664+0.0181617281028412i</v>
      </c>
      <c r="D681" s="158" t="str">
        <f t="shared" si="283"/>
        <v>-2.49292272260511-1.17334290117422i</v>
      </c>
      <c r="E681" t="str">
        <f t="shared" si="284"/>
        <v>14494.4301901344-13300.856346112i</v>
      </c>
      <c r="F681" t="str">
        <f t="shared" si="285"/>
        <v>0.315288311886009+0.171206454342956i</v>
      </c>
      <c r="G681" t="str">
        <f t="shared" si="280"/>
        <v>0.315288311886009+0.171206454342956i</v>
      </c>
      <c r="H681" t="str">
        <f t="shared" si="286"/>
        <v>1.43259048374518+2.9569759591032i</v>
      </c>
      <c r="I681" t="str">
        <f t="shared" si="287"/>
        <v>214.806397689202i</v>
      </c>
      <c r="J681" t="str">
        <f t="shared" si="281"/>
        <v>-10.4283981727603+45.8049725530091i</v>
      </c>
      <c r="K681" t="str">
        <f t="shared" si="288"/>
        <v>4.4584881302068-1.0150620528484i</v>
      </c>
      <c r="L681" t="str">
        <f t="shared" si="289"/>
        <v>0.799358201470546-0.164797755750986i</v>
      </c>
      <c r="M681" t="str">
        <f t="shared" si="290"/>
        <v>5.25784633167735-1.17985980859939i</v>
      </c>
      <c r="N681" t="str">
        <f t="shared" si="291"/>
        <v>-0.699263615832104i</v>
      </c>
      <c r="O681" t="str">
        <f t="shared" si="292"/>
        <v>0.765316371574894-0.643654294943675i</v>
      </c>
      <c r="P681" t="str">
        <f t="shared" si="293"/>
        <v>0.234683628425106+0.643654294943675i</v>
      </c>
      <c r="Q681" t="str">
        <f t="shared" si="294"/>
        <v>-0.234683628425106+0.055609320888429i</v>
      </c>
      <c r="R681" t="str">
        <f t="shared" si="295"/>
        <v>-0.331504630527841-2.82119825213964i</v>
      </c>
      <c r="S681" t="str">
        <f t="shared" si="296"/>
        <v>0.0767367479651142i</v>
      </c>
      <c r="T681" t="str">
        <f t="shared" si="297"/>
        <v>0.21648957923406-0.0254385872820832i</v>
      </c>
      <c r="U681" t="e">
        <f t="shared" si="298"/>
        <v>#DIV/0!</v>
      </c>
      <c r="V681" t="str">
        <f t="shared" si="299"/>
        <v>0.0000833333333333333-0.0048493279430803i</v>
      </c>
      <c r="W681" t="e">
        <f t="shared" si="300"/>
        <v>#DIV/0!</v>
      </c>
      <c r="X681" t="e">
        <f t="shared" si="301"/>
        <v>#DIV/0!</v>
      </c>
      <c r="Y681" t="str">
        <f t="shared" si="302"/>
        <v>0.00096+0.233709360685852i</v>
      </c>
      <c r="Z681" t="e">
        <f t="shared" si="303"/>
        <v>#DIV/0!</v>
      </c>
      <c r="AA681" t="e">
        <f t="shared" si="304"/>
        <v>#DIV/0!</v>
      </c>
      <c r="AB681" t="str">
        <f t="shared" si="305"/>
        <v>0.123536553005014-0.0145161508339766i</v>
      </c>
      <c r="AC681" t="str">
        <f t="shared" si="306"/>
        <v>1.6324091891009-0.222079504196023i</v>
      </c>
      <c r="AD681" t="str">
        <f t="shared" si="307"/>
        <v>0.0754900424229165+0.00137749797909429i</v>
      </c>
      <c r="AE681" t="e">
        <f t="shared" si="308"/>
        <v>#DIV/0!</v>
      </c>
      <c r="AF681" t="str">
        <f t="shared" si="309"/>
        <v>-3.92551320635029-4.13031886027742i</v>
      </c>
      <c r="AG681" t="e">
        <f t="shared" si="310"/>
        <v>#DIV/0!</v>
      </c>
      <c r="AH681" t="e">
        <f t="shared" si="311"/>
        <v>#DIV/0!</v>
      </c>
      <c r="AI681" t="e">
        <f t="shared" si="312"/>
        <v>#DIV/0!</v>
      </c>
      <c r="AJ681" t="e">
        <f t="shared" si="313"/>
        <v>#DIV/0!</v>
      </c>
      <c r="AK681"/>
      <c r="AL681"/>
      <c r="AM681"/>
      <c r="AN681"/>
    </row>
    <row r="682" spans="1:40" x14ac:dyDescent="0.3">
      <c r="A682"/>
      <c r="B682">
        <f t="shared" si="314"/>
        <v>54800</v>
      </c>
      <c r="C682" s="186" t="str">
        <f t="shared" si="282"/>
        <v>-0.00987336462899528+0.0181370662408258i</v>
      </c>
      <c r="D682" s="158" t="str">
        <f t="shared" si="283"/>
        <v>-2.49403636658408-1.1756484696959i</v>
      </c>
      <c r="E682" t="str">
        <f t="shared" si="284"/>
        <v>14470.2220480519-13302.9170696903i</v>
      </c>
      <c r="F682" t="str">
        <f t="shared" si="285"/>
        <v>0.31543572666458+0.171482518809856i</v>
      </c>
      <c r="G682" t="str">
        <f t="shared" si="280"/>
        <v>0.31543572666458+0.171482518809856i</v>
      </c>
      <c r="H682" t="str">
        <f t="shared" si="286"/>
        <v>1.43557153294372+2.96080324979285i</v>
      </c>
      <c r="I682" t="str">
        <f t="shared" si="287"/>
        <v>215.199096770901i</v>
      </c>
      <c r="J682" t="str">
        <f t="shared" si="281"/>
        <v>-10.4702221018505+45.8887110768721i</v>
      </c>
      <c r="K682" t="str">
        <f t="shared" si="288"/>
        <v>4.4575300397775-1.01705470576321i</v>
      </c>
      <c r="L682" t="str">
        <f t="shared" si="289"/>
        <v>0.799238951438371-0.165074401515404i</v>
      </c>
      <c r="M682" t="str">
        <f t="shared" si="290"/>
        <v>5.25676899121587-1.18212910727861i</v>
      </c>
      <c r="N682" t="str">
        <f t="shared" si="291"/>
        <v>-0.700541977104192i</v>
      </c>
      <c r="O682" t="str">
        <f t="shared" si="292"/>
        <v>0.764492923732927-0.64463211955524i</v>
      </c>
      <c r="P682" t="str">
        <f t="shared" si="293"/>
        <v>0.235507076267073+0.64463211955524i</v>
      </c>
      <c r="Q682" t="str">
        <f t="shared" si="294"/>
        <v>-0.235507076267073+0.0559098575489519i</v>
      </c>
      <c r="R682" t="str">
        <f t="shared" si="295"/>
        <v>-0.331497872590391-2.81590739820275i</v>
      </c>
      <c r="S682" t="str">
        <f t="shared" si="296"/>
        <v>0.0768770345244655i</v>
      </c>
      <c r="T682" t="str">
        <f t="shared" si="297"/>
        <v>0.216478610269331-0.0254845733959184i</v>
      </c>
      <c r="U682" t="e">
        <f t="shared" si="298"/>
        <v>#DIV/0!</v>
      </c>
      <c r="V682" t="str">
        <f t="shared" si="299"/>
        <v>0.0000833333333333333-0.00484047880449803i</v>
      </c>
      <c r="W682" t="e">
        <f t="shared" si="300"/>
        <v>#DIV/0!</v>
      </c>
      <c r="X682" t="e">
        <f t="shared" si="301"/>
        <v>#DIV/0!</v>
      </c>
      <c r="Y682" t="str">
        <f t="shared" si="302"/>
        <v>0.00096+0.23413661728674i</v>
      </c>
      <c r="Z682" t="e">
        <f t="shared" si="303"/>
        <v>#DIV/0!</v>
      </c>
      <c r="AA682" t="e">
        <f t="shared" si="304"/>
        <v>#DIV/0!</v>
      </c>
      <c r="AB682" t="str">
        <f t="shared" si="305"/>
        <v>0.123530293728713-0.0145423921247094i</v>
      </c>
      <c r="AC682" t="str">
        <f t="shared" si="306"/>
        <v>1.63217923252881-0.222474751826662i</v>
      </c>
      <c r="AD682" t="str">
        <f t="shared" si="307"/>
        <v>0.0754960709060297+0.00138071693909869i</v>
      </c>
      <c r="AE682" t="e">
        <f t="shared" si="308"/>
        <v>#DIV/0!</v>
      </c>
      <c r="AF682" t="str">
        <f t="shared" si="309"/>
        <v>-3.9296078995278-4.13645171948875i</v>
      </c>
      <c r="AG682" t="e">
        <f t="shared" si="310"/>
        <v>#DIV/0!</v>
      </c>
      <c r="AH682" t="e">
        <f t="shared" si="311"/>
        <v>#DIV/0!</v>
      </c>
      <c r="AI682" t="e">
        <f t="shared" si="312"/>
        <v>#DIV/0!</v>
      </c>
      <c r="AJ682" t="e">
        <f t="shared" si="313"/>
        <v>#DIV/0!</v>
      </c>
      <c r="AK682"/>
      <c r="AL682"/>
      <c r="AM682"/>
      <c r="AN682"/>
    </row>
    <row r="683" spans="1:40" x14ac:dyDescent="0.3">
      <c r="A683"/>
      <c r="B683">
        <f t="shared" si="314"/>
        <v>54900</v>
      </c>
      <c r="C683" s="186" t="str">
        <f t="shared" si="282"/>
        <v>-0.00987120497609362+0.0181125060279227i</v>
      </c>
      <c r="D683" s="158" t="str">
        <f t="shared" si="283"/>
        <v>-2.49515156559755-1.17795183006155i</v>
      </c>
      <c r="E683" t="str">
        <f t="shared" si="284"/>
        <v>14446.050639774-13304.9304017365i</v>
      </c>
      <c r="F683" t="str">
        <f t="shared" si="285"/>
        <v>0.315583347058369+0.171758396905517i</v>
      </c>
      <c r="G683" t="str">
        <f t="shared" si="280"/>
        <v>0.315583347058369+0.171758396905517i</v>
      </c>
      <c r="H683" t="str">
        <f t="shared" si="286"/>
        <v>1.43855338809278+2.96462673959245i</v>
      </c>
      <c r="I683" t="str">
        <f t="shared" si="287"/>
        <v>215.5917958526i</v>
      </c>
      <c r="J683" t="str">
        <f t="shared" si="281"/>
        <v>-10.5121224216789+45.9724496007349i</v>
      </c>
      <c r="K683" t="str">
        <f t="shared" si="288"/>
        <v>4.45657055859501-1.01904544351389i</v>
      </c>
      <c r="L683" t="str">
        <f t="shared" si="289"/>
        <v>0.799119519270094-0.165350919702951i</v>
      </c>
      <c r="M683" t="str">
        <f t="shared" si="290"/>
        <v>5.2556900778651-1.18439636321684i</v>
      </c>
      <c r="N683" t="str">
        <f t="shared" si="291"/>
        <v>-0.701820338376279i</v>
      </c>
      <c r="O683" t="str">
        <f t="shared" si="292"/>
        <v>0.763668226551029-0.645608890704276i</v>
      </c>
      <c r="P683" t="str">
        <f t="shared" si="293"/>
        <v>0.236331773448971+0.645608890704276i</v>
      </c>
      <c r="Q683" t="str">
        <f t="shared" si="294"/>
        <v>-0.236331773448971+0.056211447672003i</v>
      </c>
      <c r="R683" t="str">
        <f t="shared" si="295"/>
        <v>-0.331491101826829-2.81063555583132i</v>
      </c>
      <c r="S683" t="str">
        <f t="shared" si="296"/>
        <v>0.0770173210838166i</v>
      </c>
      <c r="T683" t="str">
        <f t="shared" si="297"/>
        <v>0.216467621053052-0.025530556625825i</v>
      </c>
      <c r="U683" t="e">
        <f t="shared" si="298"/>
        <v>#DIV/0!</v>
      </c>
      <c r="V683" t="str">
        <f t="shared" si="299"/>
        <v>0.0000833333333333333-0.00483166190321478i</v>
      </c>
      <c r="W683" t="e">
        <f t="shared" si="300"/>
        <v>#DIV/0!</v>
      </c>
      <c r="X683" t="e">
        <f t="shared" si="301"/>
        <v>#DIV/0!</v>
      </c>
      <c r="Y683" t="str">
        <f t="shared" si="302"/>
        <v>0.00096+0.234563873887628i</v>
      </c>
      <c r="Z683" t="e">
        <f t="shared" si="303"/>
        <v>#DIV/0!</v>
      </c>
      <c r="AA683" t="e">
        <f t="shared" si="304"/>
        <v>#DIV/0!</v>
      </c>
      <c r="AB683" t="str">
        <f t="shared" si="305"/>
        <v>0.123524022896167-0.0145686317697712i</v>
      </c>
      <c r="AC683" t="str">
        <f t="shared" si="306"/>
        <v>1.6319489470282-0.222869616928591i</v>
      </c>
      <c r="AD683" t="str">
        <f t="shared" si="307"/>
        <v>0.0755021095193629+0.00138392469949657i</v>
      </c>
      <c r="AE683" t="e">
        <f t="shared" si="308"/>
        <v>#DIV/0!</v>
      </c>
      <c r="AF683" t="str">
        <f t="shared" si="309"/>
        <v>-3.93370495369033-4.142578569654i</v>
      </c>
      <c r="AG683" t="e">
        <f t="shared" si="310"/>
        <v>#DIV/0!</v>
      </c>
      <c r="AH683" t="e">
        <f t="shared" si="311"/>
        <v>#DIV/0!</v>
      </c>
      <c r="AI683" t="e">
        <f t="shared" si="312"/>
        <v>#DIV/0!</v>
      </c>
      <c r="AJ683" t="e">
        <f t="shared" si="313"/>
        <v>#DIV/0!</v>
      </c>
      <c r="AK683"/>
      <c r="AL683"/>
      <c r="AM683"/>
      <c r="AN683"/>
    </row>
    <row r="684" spans="1:40" x14ac:dyDescent="0.3">
      <c r="A684"/>
      <c r="B684">
        <f t="shared" si="314"/>
        <v>55000</v>
      </c>
      <c r="C684" s="186" t="str">
        <f t="shared" si="282"/>
        <v>-0.00986904254169083+0.0180880468920837i</v>
      </c>
      <c r="D684" s="158" t="str">
        <f t="shared" si="283"/>
        <v>-2.4962683173154-1.18025298508697i</v>
      </c>
      <c r="E684" t="str">
        <f t="shared" si="284"/>
        <v>14421.9160019939-13306.8965609818i</v>
      </c>
      <c r="F684" t="str">
        <f t="shared" si="285"/>
        <v>0.315731172760318+0.172034088425167i</v>
      </c>
      <c r="G684" t="str">
        <f t="shared" si="280"/>
        <v>0.315731172760318+0.172034088425167i</v>
      </c>
      <c r="H684" t="str">
        <f t="shared" si="286"/>
        <v>1.44153604903839+2.96844643495972i</v>
      </c>
      <c r="I684" t="str">
        <f t="shared" si="287"/>
        <v>215.984494934298i</v>
      </c>
      <c r="J684" t="str">
        <f t="shared" si="281"/>
        <v>-10.5540991322453+46.0561881245979i</v>
      </c>
      <c r="K684" t="str">
        <f t="shared" si="288"/>
        <v>4.45560968901292-1.02103426851602i</v>
      </c>
      <c r="L684" t="str">
        <f t="shared" si="289"/>
        <v>0.798999905144954-0.165627310144842i</v>
      </c>
      <c r="M684" t="str">
        <f t="shared" si="290"/>
        <v>5.25460959415787-1.18666157866086i</v>
      </c>
      <c r="N684" t="str">
        <f t="shared" si="291"/>
        <v>-0.703098699648367i</v>
      </c>
      <c r="O684" t="str">
        <f t="shared" si="292"/>
        <v>0.762842281376926-0.646584606794538i</v>
      </c>
      <c r="P684" t="str">
        <f t="shared" si="293"/>
        <v>0.237157718623074+0.646584606794538i</v>
      </c>
      <c r="Q684" t="str">
        <f t="shared" si="294"/>
        <v>-0.237157718623074+0.056514092853829i</v>
      </c>
      <c r="R684" t="str">
        <f t="shared" si="295"/>
        <v>-0.331484318234468-2.80538262131055i</v>
      </c>
      <c r="S684" t="str">
        <f t="shared" si="296"/>
        <v>0.0771576076431679i</v>
      </c>
      <c r="T684" t="str">
        <f t="shared" si="297"/>
        <v>0.216456611584041-0.0255765369661981i</v>
      </c>
      <c r="U684" t="e">
        <f t="shared" si="298"/>
        <v>#DIV/0!</v>
      </c>
      <c r="V684" t="str">
        <f t="shared" si="299"/>
        <v>0.0000833333333333333-0.00482287706339078i</v>
      </c>
      <c r="W684" t="e">
        <f t="shared" si="300"/>
        <v>#DIV/0!</v>
      </c>
      <c r="X684" t="e">
        <f t="shared" si="301"/>
        <v>#DIV/0!</v>
      </c>
      <c r="Y684" t="str">
        <f t="shared" si="302"/>
        <v>0.00096+0.234991130488517i</v>
      </c>
      <c r="Z684" t="e">
        <f t="shared" si="303"/>
        <v>#DIV/0!</v>
      </c>
      <c r="AA684" t="e">
        <f t="shared" si="304"/>
        <v>#DIV/0!</v>
      </c>
      <c r="AB684" t="str">
        <f t="shared" si="305"/>
        <v>0.123517740506701-0.0145948697659639i</v>
      </c>
      <c r="AC684" t="str">
        <f t="shared" si="306"/>
        <v>1.63171833311839-0.223264099640023i</v>
      </c>
      <c r="AD684" t="str">
        <f t="shared" si="307"/>
        <v>0.0755081582556917+0.00138712126751918i</v>
      </c>
      <c r="AE684" t="e">
        <f t="shared" si="308"/>
        <v>#DIV/0!</v>
      </c>
      <c r="AF684" t="str">
        <f t="shared" si="309"/>
        <v>-3.93780436635379-4.14869942004669i</v>
      </c>
      <c r="AG684" t="e">
        <f t="shared" si="310"/>
        <v>#DIV/0!</v>
      </c>
      <c r="AH684" t="e">
        <f t="shared" si="311"/>
        <v>#DIV/0!</v>
      </c>
      <c r="AI684" t="e">
        <f t="shared" si="312"/>
        <v>#DIV/0!</v>
      </c>
      <c r="AJ684" t="e">
        <f t="shared" si="313"/>
        <v>#DIV/0!</v>
      </c>
      <c r="AK684"/>
      <c r="AL684"/>
      <c r="AM684"/>
      <c r="AN684"/>
    </row>
    <row r="685" spans="1:40" x14ac:dyDescent="0.3">
      <c r="A685"/>
      <c r="B685">
        <f t="shared" si="314"/>
        <v>55100</v>
      </c>
      <c r="C685" s="186" t="str">
        <f t="shared" si="282"/>
        <v>-0.00986687732893164+0.0180636882654009i</v>
      </c>
      <c r="D685" s="158" t="str">
        <f t="shared" si="283"/>
        <v>-2.49738661940592-1.18255193756096i</v>
      </c>
      <c r="E685" t="str">
        <f t="shared" si="284"/>
        <v>14397.8181704905-13308.8157655589i</v>
      </c>
      <c r="F685" t="str">
        <f t="shared" si="285"/>
        <v>0.315879203463145+0.172309593164657i</v>
      </c>
      <c r="G685" t="str">
        <f t="shared" si="280"/>
        <v>0.315879203463145+0.172309593164657i</v>
      </c>
      <c r="H685" t="str">
        <f t="shared" si="286"/>
        <v>1.44451951563776+2.9722623423044i</v>
      </c>
      <c r="I685" t="str">
        <f t="shared" si="287"/>
        <v>216.377194015997i</v>
      </c>
      <c r="J685" t="str">
        <f t="shared" si="281"/>
        <v>-10.5961522335498+46.1399266484608i</v>
      </c>
      <c r="K685" t="str">
        <f t="shared" si="288"/>
        <v>4.45464743338341-1.02302118316214i</v>
      </c>
      <c r="L685" t="str">
        <f t="shared" si="289"/>
        <v>0.798880109242379-0.165903572672602i</v>
      </c>
      <c r="M685" t="str">
        <f t="shared" si="290"/>
        <v>5.25352754262579-1.18892475583474i</v>
      </c>
      <c r="N685" t="str">
        <f t="shared" si="291"/>
        <v>-0.704377060920455i</v>
      </c>
      <c r="O685" t="str">
        <f t="shared" si="292"/>
        <v>0.762015089560382-0.647559266231503i</v>
      </c>
      <c r="P685" t="str">
        <f t="shared" si="293"/>
        <v>0.237984910439618+0.647559266231503i</v>
      </c>
      <c r="Q685" t="str">
        <f t="shared" si="294"/>
        <v>-0.237984910439618+0.0568177946889521i</v>
      </c>
      <c r="R685" t="str">
        <f t="shared" si="295"/>
        <v>-0.331477521810631-2.80014849167851i</v>
      </c>
      <c r="S685" t="str">
        <f t="shared" si="296"/>
        <v>0.0772978942025192i</v>
      </c>
      <c r="T685" t="str">
        <f t="shared" si="297"/>
        <v>0.216445581861109-0.0256225144114314i</v>
      </c>
      <c r="U685" t="e">
        <f t="shared" si="298"/>
        <v>#DIV/0!</v>
      </c>
      <c r="V685" t="str">
        <f t="shared" si="299"/>
        <v>0.0000833333333333333-0.00481412411046266i</v>
      </c>
      <c r="W685" t="e">
        <f t="shared" si="300"/>
        <v>#DIV/0!</v>
      </c>
      <c r="X685" t="e">
        <f t="shared" si="301"/>
        <v>#DIV/0!</v>
      </c>
      <c r="Y685" t="str">
        <f t="shared" si="302"/>
        <v>0.00096+0.235418387089405i</v>
      </c>
      <c r="Z685" t="e">
        <f t="shared" si="303"/>
        <v>#DIV/0!</v>
      </c>
      <c r="AA685" t="e">
        <f t="shared" si="304"/>
        <v>#DIV/0!</v>
      </c>
      <c r="AB685" t="str">
        <f t="shared" si="305"/>
        <v>0.123511446559637-0.0146211061100881i</v>
      </c>
      <c r="AC685" t="str">
        <f t="shared" si="306"/>
        <v>1.63148739131864-0.223658200096714i</v>
      </c>
      <c r="AD685" t="str">
        <f t="shared" si="307"/>
        <v>0.0755142171077908+0.00139030665025218i</v>
      </c>
      <c r="AE685" t="e">
        <f t="shared" si="308"/>
        <v>#DIV/0!</v>
      </c>
      <c r="AF685" t="str">
        <f t="shared" si="309"/>
        <v>-3.94190613504368-4.15481427986536i</v>
      </c>
      <c r="AG685" t="e">
        <f t="shared" si="310"/>
        <v>#DIV/0!</v>
      </c>
      <c r="AH685" t="e">
        <f t="shared" si="311"/>
        <v>#DIV/0!</v>
      </c>
      <c r="AI685" t="e">
        <f t="shared" si="312"/>
        <v>#DIV/0!</v>
      </c>
      <c r="AJ685" t="e">
        <f t="shared" si="313"/>
        <v>#DIV/0!</v>
      </c>
      <c r="AK685"/>
      <c r="AL685"/>
      <c r="AM685"/>
      <c r="AN685"/>
    </row>
    <row r="686" spans="1:40" x14ac:dyDescent="0.3">
      <c r="A686"/>
      <c r="B686">
        <f t="shared" si="314"/>
        <v>55200</v>
      </c>
      <c r="C686" s="186" t="str">
        <f t="shared" si="282"/>
        <v>-0.00986470934097502+0.018039429584069i</v>
      </c>
      <c r="D686" s="158" t="str">
        <f t="shared" si="283"/>
        <v>-2.49850646953583-1.18484869024557i</v>
      </c>
      <c r="E686" t="str">
        <f t="shared" si="284"/>
        <v>14373.7571801353-13310.6882329999i</v>
      </c>
      <c r="F686" t="str">
        <f t="shared" si="285"/>
        <v>0.316027438859351+0.172584910920447i</v>
      </c>
      <c r="G686" t="str">
        <f t="shared" si="280"/>
        <v>0.316027438859351+0.172584910920447i</v>
      </c>
      <c r="H686" t="str">
        <f t="shared" si="286"/>
        <v>1.44750378775908+2.97607446798855i</v>
      </c>
      <c r="I686" t="str">
        <f t="shared" si="287"/>
        <v>216.769893097696i</v>
      </c>
      <c r="J686" t="str">
        <f t="shared" si="281"/>
        <v>-10.6382817255923+46.2236651723236i</v>
      </c>
      <c r="K686" t="str">
        <f t="shared" si="288"/>
        <v>4.45368379405702-1.02500618982183i</v>
      </c>
      <c r="L686" t="str">
        <f t="shared" si="289"/>
        <v>0.798760131741986-0.166179707118066i</v>
      </c>
      <c r="M686" t="str">
        <f t="shared" si="290"/>
        <v>5.25244392579901-1.1911858969399i</v>
      </c>
      <c r="N686" t="str">
        <f t="shared" si="291"/>
        <v>-0.705655422192543i</v>
      </c>
      <c r="O686" t="str">
        <f t="shared" si="292"/>
        <v>0.761186652453202-0.648532867422375i</v>
      </c>
      <c r="P686" t="str">
        <f t="shared" si="293"/>
        <v>0.238813347546798+0.648532867422375i</v>
      </c>
      <c r="Q686" t="str">
        <f t="shared" si="294"/>
        <v>-0.238813347546798+0.0571225547701679i</v>
      </c>
      <c r="R686" t="str">
        <f t="shared" si="295"/>
        <v>-0.331470712552612-2.79493306471939i</v>
      </c>
      <c r="S686" t="str">
        <f t="shared" si="296"/>
        <v>0.0774381807618703i</v>
      </c>
      <c r="T686" t="str">
        <f t="shared" si="297"/>
        <v>0.216434531883068-0.0256684889559151i</v>
      </c>
      <c r="U686" t="e">
        <f t="shared" si="298"/>
        <v>#DIV/0!</v>
      </c>
      <c r="V686" t="str">
        <f t="shared" si="299"/>
        <v>0.0000833333333333333-0.0048054028711321i</v>
      </c>
      <c r="W686" t="e">
        <f t="shared" si="300"/>
        <v>#DIV/0!</v>
      </c>
      <c r="X686" t="e">
        <f t="shared" si="301"/>
        <v>#DIV/0!</v>
      </c>
      <c r="Y686" t="str">
        <f t="shared" si="302"/>
        <v>0.00096+0.235845643690293i</v>
      </c>
      <c r="Z686" t="e">
        <f t="shared" si="303"/>
        <v>#DIV/0!</v>
      </c>
      <c r="AA686" t="e">
        <f t="shared" si="304"/>
        <v>#DIV/0!</v>
      </c>
      <c r="AB686" t="str">
        <f t="shared" si="305"/>
        <v>0.123505141054297-0.0146473407989428i</v>
      </c>
      <c r="AC686" t="str">
        <f t="shared" si="306"/>
        <v>1.63125612214822-0.224051918431967i</v>
      </c>
      <c r="AD686" t="str">
        <f t="shared" si="307"/>
        <v>0.0755202860684338+0.00139348085463566i</v>
      </c>
      <c r="AE686" t="e">
        <f t="shared" si="308"/>
        <v>#DIV/0!</v>
      </c>
      <c r="AF686" t="str">
        <f t="shared" si="309"/>
        <v>-3.94601025729491-4.16092315823412i</v>
      </c>
      <c r="AG686" t="e">
        <f t="shared" si="310"/>
        <v>#DIV/0!</v>
      </c>
      <c r="AH686" t="e">
        <f t="shared" si="311"/>
        <v>#DIV/0!</v>
      </c>
      <c r="AI686" t="e">
        <f t="shared" si="312"/>
        <v>#DIV/0!</v>
      </c>
      <c r="AJ686" t="e">
        <f t="shared" si="313"/>
        <v>#DIV/0!</v>
      </c>
      <c r="AK686"/>
      <c r="AL686"/>
      <c r="AM686"/>
      <c r="AN686"/>
    </row>
    <row r="687" spans="1:40" x14ac:dyDescent="0.3">
      <c r="A687"/>
      <c r="B687">
        <f t="shared" si="314"/>
        <v>55300</v>
      </c>
      <c r="C687" s="186" t="str">
        <f t="shared" si="282"/>
        <v>-0.0098625385809948+0.0180152702883486i</v>
      </c>
      <c r="D687" s="158" t="str">
        <f t="shared" si="283"/>
        <v>-2.49962786537035-1.1871432458764i</v>
      </c>
      <c r="E687" t="str">
        <f t="shared" si="284"/>
        <v>14349.7330648983-13312.5141802347i</v>
      </c>
      <c r="F687" t="str">
        <f t="shared" si="285"/>
        <v>0.316175878641224+0.172860041489619i</v>
      </c>
      <c r="G687" t="str">
        <f t="shared" si="280"/>
        <v>0.316175878641224+0.172860041489619i</v>
      </c>
      <c r="H687" t="str">
        <f t="shared" si="286"/>
        <v>1.45048886528116+2.97988281832678i</v>
      </c>
      <c r="I687" t="str">
        <f t="shared" si="287"/>
        <v>217.162592179394i</v>
      </c>
      <c r="J687" t="str">
        <f t="shared" si="281"/>
        <v>-10.6804876083729+46.3074036961866i</v>
      </c>
      <c r="K687" t="str">
        <f t="shared" si="288"/>
        <v>4.45271877338275-1.02698929084206i</v>
      </c>
      <c r="L687" t="str">
        <f t="shared" si="289"/>
        <v>0.798639972823582-0.166455713313381i</v>
      </c>
      <c r="M687" t="str">
        <f t="shared" si="290"/>
        <v>5.25135874620633-1.19344500415544i</v>
      </c>
      <c r="N687" t="str">
        <f t="shared" si="291"/>
        <v>-0.706933783464631i</v>
      </c>
      <c r="O687" t="str">
        <f t="shared" si="292"/>
        <v>0.760356971409223-0.649505408776089i</v>
      </c>
      <c r="P687" t="str">
        <f t="shared" si="293"/>
        <v>0.239643028590777+0.649505408776089i</v>
      </c>
      <c r="Q687" t="str">
        <f t="shared" si="294"/>
        <v>-0.239643028590777+0.057428374688542i</v>
      </c>
      <c r="R687" t="str">
        <f t="shared" si="295"/>
        <v>-0.331463890457722-2.78973623895666i</v>
      </c>
      <c r="S687" t="str">
        <f t="shared" si="296"/>
        <v>0.0775784673212216i</v>
      </c>
      <c r="T687" t="str">
        <f t="shared" si="297"/>
        <v>0.216423461648727-0.0257144605940394i</v>
      </c>
      <c r="U687" t="e">
        <f t="shared" si="298"/>
        <v>#DIV/0!</v>
      </c>
      <c r="V687" t="str">
        <f t="shared" si="299"/>
        <v>0.0000833333333333333-0.00479671317335428i</v>
      </c>
      <c r="W687" t="e">
        <f t="shared" si="300"/>
        <v>#DIV/0!</v>
      </c>
      <c r="X687" t="e">
        <f t="shared" si="301"/>
        <v>#DIV/0!</v>
      </c>
      <c r="Y687" t="str">
        <f t="shared" si="302"/>
        <v>0.00096+0.236272900291181i</v>
      </c>
      <c r="Z687" t="e">
        <f t="shared" si="303"/>
        <v>#DIV/0!</v>
      </c>
      <c r="AA687" t="e">
        <f t="shared" si="304"/>
        <v>#DIV/0!</v>
      </c>
      <c r="AB687" t="str">
        <f t="shared" si="305"/>
        <v>0.123498823990001-0.0146735738293269i</v>
      </c>
      <c r="AC687" t="str">
        <f t="shared" si="306"/>
        <v>1.63102452612637-0.224445254776679i</v>
      </c>
      <c r="AD687" t="str">
        <f t="shared" si="307"/>
        <v>0.0755263651303931+0.00139664388746547i</v>
      </c>
      <c r="AE687" t="e">
        <f t="shared" si="308"/>
        <v>#DIV/0!</v>
      </c>
      <c r="AF687" t="str">
        <f t="shared" si="309"/>
        <v>-3.95011673065151-4.16702606420318i</v>
      </c>
      <c r="AG687" t="e">
        <f t="shared" si="310"/>
        <v>#DIV/0!</v>
      </c>
      <c r="AH687" t="e">
        <f t="shared" si="311"/>
        <v>#DIV/0!</v>
      </c>
      <c r="AI687" t="e">
        <f t="shared" si="312"/>
        <v>#DIV/0!</v>
      </c>
      <c r="AJ687" t="e">
        <f t="shared" si="313"/>
        <v>#DIV/0!</v>
      </c>
      <c r="AK687"/>
      <c r="AL687"/>
      <c r="AM687"/>
      <c r="AN687"/>
    </row>
    <row r="688" spans="1:40" x14ac:dyDescent="0.3">
      <c r="A688"/>
      <c r="B688">
        <f t="shared" si="314"/>
        <v>55400</v>
      </c>
      <c r="C688" s="186" t="str">
        <f t="shared" si="282"/>
        <v>-0.00986036505217919+0.0179912098225299i</v>
      </c>
      <c r="D688" s="158" t="str">
        <f t="shared" si="283"/>
        <v>-2.50075080457312-1.18943560716293i</v>
      </c>
      <c r="E688" t="str">
        <f t="shared" si="284"/>
        <v>14325.745857855-13314.2938235897i</v>
      </c>
      <c r="F688" t="str">
        <f t="shared" si="285"/>
        <v>0.316324522500836+0.173134984669868i</v>
      </c>
      <c r="G688" t="str">
        <f t="shared" si="280"/>
        <v>0.316324522500836+0.173134984669868i</v>
      </c>
      <c r="H688" t="str">
        <f t="shared" si="286"/>
        <v>1.45347474809311+2.98368739958657i</v>
      </c>
      <c r="I688" t="str">
        <f t="shared" si="287"/>
        <v>217.555291261093i</v>
      </c>
      <c r="J688" t="str">
        <f t="shared" si="281"/>
        <v>-10.7227698818915+46.3911422200495i</v>
      </c>
      <c r="K688" t="str">
        <f t="shared" si="288"/>
        <v>4.45175237370823-1.02897048854743i</v>
      </c>
      <c r="L688" t="str">
        <f t="shared" si="289"/>
        <v>0.798519632667161-0.166731591090998i</v>
      </c>
      <c r="M688" t="str">
        <f t="shared" si="290"/>
        <v>5.25027200637539-1.19570207963843i</v>
      </c>
      <c r="N688" t="str">
        <f t="shared" si="291"/>
        <v>-0.708212144736719i</v>
      </c>
      <c r="O688" t="str">
        <f t="shared" si="292"/>
        <v>0.759526047784315-0.65047688870331i</v>
      </c>
      <c r="P688" t="str">
        <f t="shared" si="293"/>
        <v>0.240473952215685+0.65047688870331i</v>
      </c>
      <c r="Q688" t="str">
        <f t="shared" si="294"/>
        <v>-0.240473952215685+0.057735256033409i</v>
      </c>
      <c r="R688" t="str">
        <f t="shared" si="295"/>
        <v>-0.331457055523258-2.78455791364646i</v>
      </c>
      <c r="S688" t="str">
        <f t="shared" si="296"/>
        <v>0.0777187538805727i</v>
      </c>
      <c r="T688" t="str">
        <f t="shared" si="297"/>
        <v>0.21641237115689-0.0257604293201914i</v>
      </c>
      <c r="U688" t="e">
        <f t="shared" si="298"/>
        <v>#DIV/0!</v>
      </c>
      <c r="V688" t="str">
        <f t="shared" si="299"/>
        <v>0.0000833333333333333-0.00478805484632659i</v>
      </c>
      <c r="W688" t="e">
        <f t="shared" si="300"/>
        <v>#DIV/0!</v>
      </c>
      <c r="X688" t="e">
        <f t="shared" si="301"/>
        <v>#DIV/0!</v>
      </c>
      <c r="Y688" t="str">
        <f t="shared" si="302"/>
        <v>0.00096+0.236700156892069i</v>
      </c>
      <c r="Z688" t="e">
        <f t="shared" si="303"/>
        <v>#DIV/0!</v>
      </c>
      <c r="AA688" t="e">
        <f t="shared" si="304"/>
        <v>#DIV/0!</v>
      </c>
      <c r="AB688" t="str">
        <f t="shared" si="305"/>
        <v>0.123492495366067-0.0146998051980373i</v>
      </c>
      <c r="AC688" t="str">
        <f t="shared" si="306"/>
        <v>1.63079260377233-0.224838209259372i</v>
      </c>
      <c r="AD688" t="str">
        <f t="shared" si="307"/>
        <v>0.0755324542864382+0.00139979575539547i</v>
      </c>
      <c r="AE688" t="e">
        <f t="shared" si="308"/>
        <v>#DIV/0!</v>
      </c>
      <c r="AF688" t="str">
        <f t="shared" si="309"/>
        <v>-3.95422555266623-4.1731230067495i</v>
      </c>
      <c r="AG688" t="e">
        <f t="shared" si="310"/>
        <v>#DIV/0!</v>
      </c>
      <c r="AH688" t="e">
        <f t="shared" si="311"/>
        <v>#DIV/0!</v>
      </c>
      <c r="AI688" t="e">
        <f t="shared" si="312"/>
        <v>#DIV/0!</v>
      </c>
      <c r="AJ688" t="e">
        <f t="shared" si="313"/>
        <v>#DIV/0!</v>
      </c>
      <c r="AK688"/>
      <c r="AL688"/>
      <c r="AM688"/>
      <c r="AN688"/>
    </row>
    <row r="689" spans="1:40" x14ac:dyDescent="0.3">
      <c r="A689"/>
      <c r="B689">
        <f t="shared" si="314"/>
        <v>55500</v>
      </c>
      <c r="C689" s="186" t="str">
        <f t="shared" si="282"/>
        <v>-0.00985818875773085+0.0179672476348955i</v>
      </c>
      <c r="D689" s="158" t="str">
        <f t="shared" si="283"/>
        <v>-2.50187528480628-1.19172577678872i</v>
      </c>
      <c r="E689" t="str">
        <f t="shared" si="284"/>
        <v>14301.7955911925-13316.0273787863i</v>
      </c>
      <c r="F689" t="str">
        <f t="shared" si="285"/>
        <v>0.316473370130044+0.173409740259511i</v>
      </c>
      <c r="G689" t="str">
        <f t="shared" si="280"/>
        <v>0.316473370130044+0.173409740259511i</v>
      </c>
      <c r="H689" t="str">
        <f t="shared" si="286"/>
        <v>1.45646143609408+2.98748821798841i</v>
      </c>
      <c r="I689" t="str">
        <f t="shared" si="287"/>
        <v>217.947990342792i</v>
      </c>
      <c r="J689" t="str">
        <f t="shared" si="281"/>
        <v>-10.7651285461483+46.4748807439124i</v>
      </c>
      <c r="K689" t="str">
        <f t="shared" si="288"/>
        <v>4.45078459737953-1.03094978524035i</v>
      </c>
      <c r="L689" t="str">
        <f t="shared" si="289"/>
        <v>0.798399111452907-0.167007340283687i</v>
      </c>
      <c r="M689" t="str">
        <f t="shared" si="290"/>
        <v>5.24918370883244-1.19795712552404i</v>
      </c>
      <c r="N689" t="str">
        <f t="shared" si="291"/>
        <v>-0.709490506008807i</v>
      </c>
      <c r="O689" t="str">
        <f t="shared" si="292"/>
        <v>0.758693882936381-0.651447305616438i</v>
      </c>
      <c r="P689" t="str">
        <f t="shared" si="293"/>
        <v>0.241306117063619+0.651447305616438i</v>
      </c>
      <c r="Q689" t="str">
        <f t="shared" si="294"/>
        <v>-0.241306117063619+0.058043200392369i</v>
      </c>
      <c r="R689" t="str">
        <f t="shared" si="295"/>
        <v>-0.331450207746497-2.77939798877099i</v>
      </c>
      <c r="S689" t="str">
        <f t="shared" si="296"/>
        <v>0.0778590404399239i</v>
      </c>
      <c r="T689" t="str">
        <f t="shared" si="297"/>
        <v>0.216401260406364-0.0258063951287557i</v>
      </c>
      <c r="U689" t="e">
        <f t="shared" si="298"/>
        <v>#DIV/0!</v>
      </c>
      <c r="V689" t="str">
        <f t="shared" si="299"/>
        <v>0.0000833333333333333-0.00477942772047734i</v>
      </c>
      <c r="W689" t="e">
        <f t="shared" si="300"/>
        <v>#DIV/0!</v>
      </c>
      <c r="X689" t="e">
        <f t="shared" si="301"/>
        <v>#DIV/0!</v>
      </c>
      <c r="Y689" t="str">
        <f t="shared" si="302"/>
        <v>0.00096+0.237127413492958i</v>
      </c>
      <c r="Z689" t="e">
        <f t="shared" si="303"/>
        <v>#DIV/0!</v>
      </c>
      <c r="AA689" t="e">
        <f t="shared" si="304"/>
        <v>#DIV/0!</v>
      </c>
      <c r="AB689" t="str">
        <f t="shared" si="305"/>
        <v>0.123486155181813-0.0147260349018697i</v>
      </c>
      <c r="AC689" t="str">
        <f t="shared" si="306"/>
        <v>1.63056035560532-0.225230782006213i</v>
      </c>
      <c r="AD689" t="str">
        <f t="shared" si="307"/>
        <v>0.0755385535293386+0.00140293646493827i</v>
      </c>
      <c r="AE689" t="e">
        <f t="shared" si="308"/>
        <v>#DIV/0!</v>
      </c>
      <c r="AF689" t="str">
        <f t="shared" si="309"/>
        <v>-3.95833672090036-4.17921399477713i</v>
      </c>
      <c r="AG689" t="e">
        <f t="shared" si="310"/>
        <v>#DIV/0!</v>
      </c>
      <c r="AH689" t="e">
        <f t="shared" si="311"/>
        <v>#DIV/0!</v>
      </c>
      <c r="AI689" t="e">
        <f t="shared" si="312"/>
        <v>#DIV/0!</v>
      </c>
      <c r="AJ689" t="e">
        <f t="shared" si="313"/>
        <v>#DIV/0!</v>
      </c>
      <c r="AK689"/>
      <c r="AL689"/>
      <c r="AM689"/>
      <c r="AN689"/>
    </row>
    <row r="690" spans="1:40" x14ac:dyDescent="0.3">
      <c r="A690"/>
      <c r="B690">
        <f t="shared" si="314"/>
        <v>55600</v>
      </c>
      <c r="C690" s="186" t="str">
        <f t="shared" si="282"/>
        <v>-0.00985600970086652+0.0179433831776854i</v>
      </c>
      <c r="D690" s="158" t="str">
        <f t="shared" si="283"/>
        <v>-2.50300130373043-1.19401375741176i</v>
      </c>
      <c r="E690" t="str">
        <f t="shared" si="284"/>
        <v>14277.8822962161-13317.7150609393i</v>
      </c>
      <c r="F690" t="str">
        <f t="shared" si="285"/>
        <v>0.316622421220493+0.17368430805748i</v>
      </c>
      <c r="G690" t="str">
        <f t="shared" si="280"/>
        <v>0.316622421220493+0.17368430805748i</v>
      </c>
      <c r="H690" t="str">
        <f t="shared" si="286"/>
        <v>1.45944892919293+2.99128527970616i</v>
      </c>
      <c r="I690" t="str">
        <f t="shared" si="287"/>
        <v>218.340689424491i</v>
      </c>
      <c r="J690" t="str">
        <f t="shared" si="281"/>
        <v>-10.8075636011431+46.5586192677753i</v>
      </c>
      <c r="K690" t="str">
        <f t="shared" si="288"/>
        <v>4.44981544674129-1.03292718320131i</v>
      </c>
      <c r="L690" t="str">
        <f t="shared" si="289"/>
        <v>0.798278409361187-0.167282960724522i</v>
      </c>
      <c r="M690" t="str">
        <f t="shared" si="290"/>
        <v>5.24809385610248-1.20021014392583i</v>
      </c>
      <c r="N690" t="str">
        <f t="shared" si="291"/>
        <v>-0.710768867280895i</v>
      </c>
      <c r="O690" t="str">
        <f t="shared" si="292"/>
        <v>0.757860478225351-0.652416657929611i</v>
      </c>
      <c r="P690" t="str">
        <f t="shared" si="293"/>
        <v>0.242139521774649+0.652416657929611i</v>
      </c>
      <c r="Q690" t="str">
        <f t="shared" si="294"/>
        <v>-0.242139521774649+0.0583522093512839i</v>
      </c>
      <c r="R690" t="str">
        <f t="shared" si="295"/>
        <v>-0.331443347124726-2.774256365032i</v>
      </c>
      <c r="S690" t="str">
        <f t="shared" si="296"/>
        <v>0.0779993269992752i</v>
      </c>
      <c r="T690" t="str">
        <f t="shared" si="297"/>
        <v>0.216390129395952-0.0258523580141158i</v>
      </c>
      <c r="U690" t="e">
        <f t="shared" si="298"/>
        <v>#DIV/0!</v>
      </c>
      <c r="V690" t="str">
        <f t="shared" si="299"/>
        <v>0.0000833333333333333-0.0047708316274549i</v>
      </c>
      <c r="W690" t="e">
        <f t="shared" si="300"/>
        <v>#DIV/0!</v>
      </c>
      <c r="X690" t="e">
        <f t="shared" si="301"/>
        <v>#DIV/0!</v>
      </c>
      <c r="Y690" t="str">
        <f t="shared" si="302"/>
        <v>0.00096+0.237554670093846i</v>
      </c>
      <c r="Z690" t="e">
        <f t="shared" si="303"/>
        <v>#DIV/0!</v>
      </c>
      <c r="AA690" t="e">
        <f t="shared" si="304"/>
        <v>#DIV/0!</v>
      </c>
      <c r="AB690" t="str">
        <f t="shared" si="305"/>
        <v>0.123479803436558-0.0147522629376192i</v>
      </c>
      <c r="AC690" t="str">
        <f t="shared" si="306"/>
        <v>1.63032778214455-0.225622973141052i</v>
      </c>
      <c r="AD690" t="str">
        <f t="shared" si="307"/>
        <v>0.0755446628518636+0.00140606602246651i</v>
      </c>
      <c r="AE690" t="e">
        <f t="shared" si="308"/>
        <v>#DIV/0!</v>
      </c>
      <c r="AF690" t="str">
        <f t="shared" si="309"/>
        <v>-3.96245023292336-4.18529903711792i</v>
      </c>
      <c r="AG690" t="e">
        <f t="shared" si="310"/>
        <v>#DIV/0!</v>
      </c>
      <c r="AH690" t="e">
        <f t="shared" si="311"/>
        <v>#DIV/0!</v>
      </c>
      <c r="AI690" t="e">
        <f t="shared" si="312"/>
        <v>#DIV/0!</v>
      </c>
      <c r="AJ690" t="e">
        <f t="shared" si="313"/>
        <v>#DIV/0!</v>
      </c>
      <c r="AK690"/>
      <c r="AL690"/>
      <c r="AM690"/>
      <c r="AN690"/>
    </row>
    <row r="691" spans="1:40" x14ac:dyDescent="0.3">
      <c r="A691"/>
      <c r="B691">
        <f t="shared" si="314"/>
        <v>55700</v>
      </c>
      <c r="C691" s="186" t="str">
        <f t="shared" si="282"/>
        <v>-0.00985382788481679+0.0179196159070616i</v>
      </c>
      <c r="D691" s="158" t="str">
        <f t="shared" si="283"/>
        <v>-2.50412885900469-1.19629955166465i</v>
      </c>
      <c r="E691" t="str">
        <f t="shared" si="284"/>
        <v>14254.0060033557-13319.3570845554i</v>
      </c>
      <c r="F691" t="str">
        <f t="shared" si="285"/>
        <v>0.316771675463621+0.173958687863321i</v>
      </c>
      <c r="G691" t="str">
        <f t="shared" si="280"/>
        <v>0.316771675463621+0.173958687863321i</v>
      </c>
      <c r="H691" t="str">
        <f t="shared" si="286"/>
        <v>1.46243722730797+2.99507859086719i</v>
      </c>
      <c r="I691" t="str">
        <f t="shared" si="287"/>
        <v>218.733388506189i</v>
      </c>
      <c r="J691" t="str">
        <f t="shared" si="281"/>
        <v>-10.8500750468759+46.6423577916382i</v>
      </c>
      <c r="K691" t="str">
        <f t="shared" si="288"/>
        <v>4.44884492413673-1.03490268468911i</v>
      </c>
      <c r="L691" t="str">
        <f t="shared" si="289"/>
        <v>0.798157526572558-0.167558452246893i</v>
      </c>
      <c r="M691" t="str">
        <f t="shared" si="290"/>
        <v>5.24700245070929-1.202461136936i</v>
      </c>
      <c r="N691" t="str">
        <f t="shared" si="291"/>
        <v>-0.712047228552983i</v>
      </c>
      <c r="O691" t="str">
        <f t="shared" si="292"/>
        <v>0.75702583501318-0.653384944058706i</v>
      </c>
      <c r="P691" t="str">
        <f t="shared" si="293"/>
        <v>0.24297416498682+0.653384944058706i</v>
      </c>
      <c r="Q691" t="str">
        <f t="shared" si="294"/>
        <v>-0.24297416498682+0.058662284494277i</v>
      </c>
      <c r="R691" t="str">
        <f t="shared" si="295"/>
        <v>-0.331436473655225-2.76913294384424i</v>
      </c>
      <c r="S691" t="str">
        <f t="shared" si="296"/>
        <v>0.0781396135586263i</v>
      </c>
      <c r="T691" t="str">
        <f t="shared" si="297"/>
        <v>0.21637897812445-0.0258983179706531i</v>
      </c>
      <c r="U691" t="e">
        <f t="shared" si="298"/>
        <v>#DIV/0!</v>
      </c>
      <c r="V691" t="str">
        <f t="shared" si="299"/>
        <v>0.0000833333333333333-0.00476226640011655i</v>
      </c>
      <c r="W691" t="e">
        <f t="shared" si="300"/>
        <v>#DIV/0!</v>
      </c>
      <c r="X691" t="e">
        <f t="shared" si="301"/>
        <v>#DIV/0!</v>
      </c>
      <c r="Y691" t="str">
        <f t="shared" si="302"/>
        <v>0.00096+0.237981926694734i</v>
      </c>
      <c r="Z691" t="e">
        <f t="shared" si="303"/>
        <v>#DIV/0!</v>
      </c>
      <c r="AA691" t="e">
        <f t="shared" si="304"/>
        <v>#DIV/0!</v>
      </c>
      <c r="AB691" t="str">
        <f t="shared" si="305"/>
        <v>0.123473440129613-0.0147784893020797i</v>
      </c>
      <c r="AC691" t="str">
        <f t="shared" si="306"/>
        <v>1.63009488390921-0.226014782785447i</v>
      </c>
      <c r="AD691" t="str">
        <f t="shared" si="307"/>
        <v>0.0755507822467768+0.00140918443421364i</v>
      </c>
      <c r="AE691" t="e">
        <f t="shared" si="308"/>
        <v>#DIV/0!</v>
      </c>
      <c r="AF691" t="str">
        <f t="shared" si="309"/>
        <v>-3.96656608631266-4.19137814253184i</v>
      </c>
      <c r="AG691" t="e">
        <f t="shared" si="310"/>
        <v>#DIV/0!</v>
      </c>
      <c r="AH691" t="e">
        <f t="shared" si="311"/>
        <v>#DIV/0!</v>
      </c>
      <c r="AI691" t="e">
        <f t="shared" si="312"/>
        <v>#DIV/0!</v>
      </c>
      <c r="AJ691" t="e">
        <f t="shared" si="313"/>
        <v>#DIV/0!</v>
      </c>
      <c r="AK691"/>
      <c r="AL691"/>
      <c r="AM691"/>
      <c r="AN691"/>
    </row>
    <row r="692" spans="1:40" x14ac:dyDescent="0.3">
      <c r="A692"/>
      <c r="B692">
        <f t="shared" si="314"/>
        <v>55800</v>
      </c>
      <c r="C692" s="186" t="str">
        <f t="shared" si="282"/>
        <v>-0.00985164331282656+0.0178959452830723i</v>
      </c>
      <c r="D692" s="158" t="str">
        <f t="shared" si="283"/>
        <v>-2.50525794828668-1.19858316215501i</v>
      </c>
      <c r="E692" t="str">
        <f t="shared" si="284"/>
        <v>14230.1667421721-13320.9536635323i</v>
      </c>
      <c r="F692" t="str">
        <f t="shared" si="285"/>
        <v>0.316921132550653+0.174232879477204i</v>
      </c>
      <c r="G692" t="str">
        <f t="shared" si="280"/>
        <v>0.316921132550653+0.174232879477204i</v>
      </c>
      <c r="H692" t="str">
        <f t="shared" si="286"/>
        <v>1.46542633036667+2.99886815755281i</v>
      </c>
      <c r="I692" t="str">
        <f t="shared" si="287"/>
        <v>219.126087587888i</v>
      </c>
      <c r="J692" t="str">
        <f t="shared" si="281"/>
        <v>-10.8926628833468+46.7260963155011i</v>
      </c>
      <c r="K692" t="str">
        <f t="shared" si="288"/>
        <v>4.44787303190769-1.03687629194111i</v>
      </c>
      <c r="L692" t="str">
        <f t="shared" si="289"/>
        <v>0.798036463267761-0.167833814684498i</v>
      </c>
      <c r="M692" t="str">
        <f t="shared" si="290"/>
        <v>5.24590949517545-1.20471010662561i</v>
      </c>
      <c r="N692" t="str">
        <f t="shared" si="291"/>
        <v>-0.713325589825071i</v>
      </c>
      <c r="O692" t="str">
        <f t="shared" si="292"/>
        <v>0.756189954663848-0.654352162421343i</v>
      </c>
      <c r="P692" t="str">
        <f t="shared" si="293"/>
        <v>0.243810045336152+0.654352162421343i</v>
      </c>
      <c r="Q692" t="str">
        <f t="shared" si="294"/>
        <v>-0.243810045336152+0.058973427403728i</v>
      </c>
      <c r="R692" t="str">
        <f t="shared" si="295"/>
        <v>-0.331429587335274-2.76402762732919i</v>
      </c>
      <c r="S692" t="str">
        <f t="shared" si="296"/>
        <v>0.0782799001179776i</v>
      </c>
      <c r="T692" t="str">
        <f t="shared" si="297"/>
        <v>0.21636780659066-0.0259442749927478i</v>
      </c>
      <c r="U692" t="e">
        <f t="shared" si="298"/>
        <v>#DIV/0!</v>
      </c>
      <c r="V692" t="str">
        <f t="shared" si="299"/>
        <v>0.0000833333333333333-0.00475373187251777i</v>
      </c>
      <c r="W692" t="e">
        <f t="shared" si="300"/>
        <v>#DIV/0!</v>
      </c>
      <c r="X692" t="e">
        <f t="shared" si="301"/>
        <v>#DIV/0!</v>
      </c>
      <c r="Y692" t="str">
        <f t="shared" si="302"/>
        <v>0.00096+0.238409183295622i</v>
      </c>
      <c r="Z692" t="e">
        <f t="shared" si="303"/>
        <v>#DIV/0!</v>
      </c>
      <c r="AA692" t="e">
        <f t="shared" si="304"/>
        <v>#DIV/0!</v>
      </c>
      <c r="AB692" t="str">
        <f t="shared" si="305"/>
        <v>0.123467065260296-0.0148047139920442i</v>
      </c>
      <c r="AC692" t="str">
        <f t="shared" si="306"/>
        <v>1.62986166141852-0.226406211058704i</v>
      </c>
      <c r="AD692" t="str">
        <f t="shared" si="307"/>
        <v>0.0755569117068435+0.00141229170627641i</v>
      </c>
      <c r="AE692" t="e">
        <f t="shared" si="308"/>
        <v>#DIV/0!</v>
      </c>
      <c r="AF692" t="str">
        <f t="shared" si="309"/>
        <v>-3.97068427865335-4.19745131970782i</v>
      </c>
      <c r="AG692" t="e">
        <f t="shared" si="310"/>
        <v>#DIV/0!</v>
      </c>
      <c r="AH692" t="e">
        <f t="shared" si="311"/>
        <v>#DIV/0!</v>
      </c>
      <c r="AI692" t="e">
        <f t="shared" si="312"/>
        <v>#DIV/0!</v>
      </c>
      <c r="AJ692" t="e">
        <f t="shared" si="313"/>
        <v>#DIV/0!</v>
      </c>
      <c r="AK692"/>
      <c r="AL692"/>
      <c r="AM692"/>
      <c r="AN692"/>
    </row>
    <row r="693" spans="1:40" x14ac:dyDescent="0.3">
      <c r="A693"/>
      <c r="B693">
        <f t="shared" si="314"/>
        <v>55900</v>
      </c>
      <c r="C693" s="186" t="str">
        <f t="shared" si="282"/>
        <v>-0.00984945598815411+0.0178723707696181i</v>
      </c>
      <c r="D693" s="158" t="str">
        <f t="shared" si="283"/>
        <v>-2.50638856923252-1.20086459146559i</v>
      </c>
      <c r="E693" t="str">
        <f t="shared" si="284"/>
        <v>14206.3645413635-13322.5050111567i</v>
      </c>
      <c r="F693" t="str">
        <f t="shared" si="285"/>
        <v>0.31707079217261+0.174506882699912i</v>
      </c>
      <c r="G693" t="str">
        <f t="shared" si="280"/>
        <v>0.31707079217261+0.174506882699912i</v>
      </c>
      <c r="H693" t="str">
        <f t="shared" si="286"/>
        <v>1.4684162383053+3.00265398579829i</v>
      </c>
      <c r="I693" t="str">
        <f t="shared" si="287"/>
        <v>219.518786669587i</v>
      </c>
      <c r="J693" t="str">
        <f t="shared" si="281"/>
        <v>-10.9353271105558+46.8098348393641i</v>
      </c>
      <c r="K693" t="str">
        <f t="shared" si="288"/>
        <v>4.44689977239459-1.03884800717343i</v>
      </c>
      <c r="L693" t="str">
        <f t="shared" si="289"/>
        <v>0.797915219627723-0.168109047871349i</v>
      </c>
      <c r="M693" t="str">
        <f t="shared" si="290"/>
        <v>5.24481499202231-1.20695705504478i</v>
      </c>
      <c r="N693" t="str">
        <f t="shared" si="291"/>
        <v>-0.714603951097159i</v>
      </c>
      <c r="O693" t="str">
        <f t="shared" si="292"/>
        <v>0.755352838543357-0.655318311436887i</v>
      </c>
      <c r="P693" t="str">
        <f t="shared" si="293"/>
        <v>0.244647161456643+0.655318311436887i</v>
      </c>
      <c r="Q693" t="str">
        <f t="shared" si="294"/>
        <v>-0.244647161456643+0.059285639660272i</v>
      </c>
      <c r="R693" t="str">
        <f t="shared" si="295"/>
        <v>-0.331422688162142-2.75894031830868i</v>
      </c>
      <c r="S693" t="str">
        <f t="shared" si="296"/>
        <v>0.0784201866773289i</v>
      </c>
      <c r="T693" t="str">
        <f t="shared" si="297"/>
        <v>0.216356614793376-0.0259902290747773i</v>
      </c>
      <c r="U693" t="e">
        <f t="shared" si="298"/>
        <v>#DIV/0!</v>
      </c>
      <c r="V693" t="str">
        <f t="shared" si="299"/>
        <v>0.0000833333333333333-0.00474522787990148i</v>
      </c>
      <c r="W693" t="e">
        <f t="shared" si="300"/>
        <v>#DIV/0!</v>
      </c>
      <c r="X693" t="e">
        <f t="shared" si="301"/>
        <v>#DIV/0!</v>
      </c>
      <c r="Y693" t="str">
        <f t="shared" si="302"/>
        <v>0.00096+0.23883643989651i</v>
      </c>
      <c r="Z693" t="e">
        <f t="shared" si="303"/>
        <v>#DIV/0!</v>
      </c>
      <c r="AA693" t="e">
        <f t="shared" si="304"/>
        <v>#DIV/0!</v>
      </c>
      <c r="AB693" t="str">
        <f t="shared" si="305"/>
        <v>0.123460678827917-0.0148309370043042i</v>
      </c>
      <c r="AC693" t="str">
        <f t="shared" si="306"/>
        <v>1.62962811519164-0.226797258077885i</v>
      </c>
      <c r="AD693" t="str">
        <f t="shared" si="307"/>
        <v>0.0755630512248254+0.00141538784461492i</v>
      </c>
      <c r="AE693" t="e">
        <f t="shared" si="308"/>
        <v>#DIV/0!</v>
      </c>
      <c r="AF693" t="str">
        <f t="shared" si="309"/>
        <v>-3.97480480753782-4.20351857726388i</v>
      </c>
      <c r="AG693" t="e">
        <f t="shared" si="310"/>
        <v>#DIV/0!</v>
      </c>
      <c r="AH693" t="e">
        <f t="shared" si="311"/>
        <v>#DIV/0!</v>
      </c>
      <c r="AI693" t="e">
        <f t="shared" si="312"/>
        <v>#DIV/0!</v>
      </c>
      <c r="AJ693" t="e">
        <f t="shared" si="313"/>
        <v>#DIV/0!</v>
      </c>
      <c r="AK693"/>
      <c r="AL693"/>
      <c r="AM693"/>
      <c r="AN693"/>
    </row>
    <row r="694" spans="1:40" x14ac:dyDescent="0.3">
      <c r="A694"/>
      <c r="B694">
        <f t="shared" si="314"/>
        <v>56000</v>
      </c>
      <c r="C694" s="186" t="str">
        <f t="shared" si="282"/>
        <v>-0.00984726591407139+0.017848891834417i</v>
      </c>
      <c r="D694" s="158" t="str">
        <f t="shared" si="283"/>
        <v>-2.50752071949686-1.20314384215461i</v>
      </c>
      <c r="E694" t="str">
        <f t="shared" si="284"/>
        <v>14182.5994287718-13324.0113401036i</v>
      </c>
      <c r="F694" t="str">
        <f t="shared" si="285"/>
        <v>0.317220654020302+0.174780697332844i</v>
      </c>
      <c r="G694" t="str">
        <f t="shared" si="280"/>
        <v>0.317220654020302+0.174780697332844i</v>
      </c>
      <c r="H694" t="str">
        <f t="shared" si="286"/>
        <v>1.47140695106878+3.00643608159328i</v>
      </c>
      <c r="I694" t="str">
        <f t="shared" si="287"/>
        <v>219.911485751285i</v>
      </c>
      <c r="J694" t="str">
        <f t="shared" si="281"/>
        <v>-10.9780677285029+46.8935733632269i</v>
      </c>
      <c r="K694" t="str">
        <f t="shared" si="288"/>
        <v>4.44592514793649-1.04081783258119i</v>
      </c>
      <c r="L694" t="str">
        <f t="shared" si="289"/>
        <v>0.797793795833554-0.168384151641767i</v>
      </c>
      <c r="M694" t="str">
        <f t="shared" si="290"/>
        <v>5.24371894377004-1.20920198422296i</v>
      </c>
      <c r="N694" t="str">
        <f t="shared" si="291"/>
        <v>-0.715882312369247i</v>
      </c>
      <c r="O694" t="str">
        <f t="shared" si="292"/>
        <v>0.754514488019729-0.65628338952645i</v>
      </c>
      <c r="P694" t="str">
        <f t="shared" si="293"/>
        <v>0.245485511980271+0.65628338952645i</v>
      </c>
      <c r="Q694" t="str">
        <f t="shared" si="294"/>
        <v>-0.245485511980271+0.059598922842797i</v>
      </c>
      <c r="R694" t="str">
        <f t="shared" si="295"/>
        <v>-0.331415776133088-2.75387092029864i</v>
      </c>
      <c r="S694" t="str">
        <f t="shared" si="296"/>
        <v>0.07856047323668i</v>
      </c>
      <c r="T694" t="str">
        <f t="shared" si="297"/>
        <v>0.216345402731393-0.026036180211117i</v>
      </c>
      <c r="U694" t="e">
        <f t="shared" si="298"/>
        <v>#DIV/0!</v>
      </c>
      <c r="V694" t="str">
        <f t="shared" si="299"/>
        <v>0.0000833333333333333-0.00473675425868736i</v>
      </c>
      <c r="W694" t="e">
        <f t="shared" si="300"/>
        <v>#DIV/0!</v>
      </c>
      <c r="X694" t="e">
        <f t="shared" si="301"/>
        <v>#DIV/0!</v>
      </c>
      <c r="Y694" t="str">
        <f t="shared" si="302"/>
        <v>0.00096+0.239263696497399i</v>
      </c>
      <c r="Z694" t="e">
        <f t="shared" si="303"/>
        <v>#DIV/0!</v>
      </c>
      <c r="AA694" t="e">
        <f t="shared" si="304"/>
        <v>#DIV/0!</v>
      </c>
      <c r="AB694" t="str">
        <f t="shared" si="305"/>
        <v>0.12345428083179-0.0148571583356503i</v>
      </c>
      <c r="AC694" t="str">
        <f t="shared" si="306"/>
        <v>1.62939424574778-0.227187923957859i</v>
      </c>
      <c r="AD694" t="str">
        <f t="shared" si="307"/>
        <v>0.0755692007934829+0.00141847285505477i</v>
      </c>
      <c r="AE694" t="e">
        <f t="shared" si="308"/>
        <v>#DIV/0!</v>
      </c>
      <c r="AF694" t="str">
        <f t="shared" si="309"/>
        <v>-3.97892767056564-4.20957992374789i</v>
      </c>
      <c r="AG694" t="e">
        <f t="shared" si="310"/>
        <v>#DIV/0!</v>
      </c>
      <c r="AH694" t="e">
        <f t="shared" si="311"/>
        <v>#DIV/0!</v>
      </c>
      <c r="AI694" t="e">
        <f t="shared" si="312"/>
        <v>#DIV/0!</v>
      </c>
      <c r="AJ694" t="e">
        <f t="shared" si="313"/>
        <v>#DIV/0!</v>
      </c>
      <c r="AK694"/>
      <c r="AL694"/>
      <c r="AM694"/>
      <c r="AN694"/>
    </row>
    <row r="695" spans="1:40" x14ac:dyDescent="0.3">
      <c r="A695"/>
      <c r="B695">
        <f t="shared" si="314"/>
        <v>56100</v>
      </c>
      <c r="C695" s="186" t="str">
        <f t="shared" si="282"/>
        <v>-0.00984507309386418+0.0178255079489709i</v>
      </c>
      <c r="D695" s="158" t="str">
        <f t="shared" si="283"/>
        <v>-2.5086543967329-1.20542091675608i</v>
      </c>
      <c r="E695" t="str">
        <f t="shared" si="284"/>
        <v>14158.8714313885-13325.4728624347i</v>
      </c>
      <c r="F695" t="str">
        <f t="shared" si="285"/>
        <v>0.31737071778434+0.175054323178025i</v>
      </c>
      <c r="G695" t="str">
        <f t="shared" si="280"/>
        <v>0.31737071778434+0.175054323178025i</v>
      </c>
      <c r="H695" t="str">
        <f t="shared" si="286"/>
        <v>1.4743984686103+3.01021445088204i</v>
      </c>
      <c r="I695" t="str">
        <f t="shared" si="287"/>
        <v>220.304184832984i</v>
      </c>
      <c r="J695" t="str">
        <f t="shared" si="281"/>
        <v>-11.020884737188+46.9773118870898i</v>
      </c>
      <c r="K695" t="str">
        <f t="shared" si="288"/>
        <v>4.44494916087113-1.04278577033872i</v>
      </c>
      <c r="L695" t="str">
        <f t="shared" si="289"/>
        <v>0.79767219206655-0.168659125830386i</v>
      </c>
      <c r="M695" t="str">
        <f t="shared" si="290"/>
        <v>5.24262135293768-1.21144489616911i</v>
      </c>
      <c r="N695" t="str">
        <f t="shared" si="291"/>
        <v>-0.717160673641335i</v>
      </c>
      <c r="O695" t="str">
        <f t="shared" si="292"/>
        <v>0.753674904463002-0.657247395112894i</v>
      </c>
      <c r="P695" t="str">
        <f t="shared" si="293"/>
        <v>0.246325095536998+0.657247395112894i</v>
      </c>
      <c r="Q695" t="str">
        <f t="shared" si="294"/>
        <v>-0.246325095536998+0.059913278528441i</v>
      </c>
      <c r="R695" t="str">
        <f t="shared" si="295"/>
        <v>-0.331408851245369-2.7488193375029i</v>
      </c>
      <c r="S695" t="str">
        <f t="shared" si="296"/>
        <v>0.0787007597960313i</v>
      </c>
      <c r="T695" t="str">
        <f t="shared" si="297"/>
        <v>0.216334170403502-0.0260821283961405i</v>
      </c>
      <c r="U695" t="e">
        <f t="shared" si="298"/>
        <v>#DIV/0!</v>
      </c>
      <c r="V695" t="str">
        <f t="shared" si="299"/>
        <v>0.0000833333333333333-0.00472831084646153i</v>
      </c>
      <c r="W695" t="e">
        <f t="shared" si="300"/>
        <v>#DIV/0!</v>
      </c>
      <c r="X695" t="e">
        <f t="shared" si="301"/>
        <v>#DIV/0!</v>
      </c>
      <c r="Y695" t="str">
        <f t="shared" si="302"/>
        <v>0.00096+0.239690953098287i</v>
      </c>
      <c r="Z695" t="e">
        <f t="shared" si="303"/>
        <v>#DIV/0!</v>
      </c>
      <c r="AA695" t="e">
        <f t="shared" si="304"/>
        <v>#DIV/0!</v>
      </c>
      <c r="AB695" t="str">
        <f t="shared" si="305"/>
        <v>0.123447871271225-0.0148833779828718i</v>
      </c>
      <c r="AC695" t="str">
        <f t="shared" si="306"/>
        <v>1.62916005360612-0.227578208811313i</v>
      </c>
      <c r="AD695" t="str">
        <f t="shared" si="307"/>
        <v>0.0755753604055736+0.00142154674328761i</v>
      </c>
      <c r="AE695" t="e">
        <f t="shared" si="308"/>
        <v>#DIV/0!</v>
      </c>
      <c r="AF695" t="str">
        <f t="shared" si="309"/>
        <v>-3.9830528653432-4.21563536763812i</v>
      </c>
      <c r="AG695" t="e">
        <f t="shared" si="310"/>
        <v>#DIV/0!</v>
      </c>
      <c r="AH695" t="e">
        <f t="shared" si="311"/>
        <v>#DIV/0!</v>
      </c>
      <c r="AI695" t="e">
        <f t="shared" si="312"/>
        <v>#DIV/0!</v>
      </c>
      <c r="AJ695" t="e">
        <f t="shared" si="313"/>
        <v>#DIV/0!</v>
      </c>
      <c r="AK695"/>
      <c r="AL695"/>
      <c r="AM695"/>
      <c r="AN695"/>
    </row>
    <row r="696" spans="1:40" x14ac:dyDescent="0.3">
      <c r="A696"/>
      <c r="B696">
        <f t="shared" si="314"/>
        <v>56200</v>
      </c>
      <c r="C696" s="186" t="str">
        <f t="shared" si="282"/>
        <v>-0.00984287753083122+0.0178022185885317i</v>
      </c>
      <c r="D696" s="158" t="str">
        <f t="shared" si="283"/>
        <v>-2.50978959859235-1.20769581777995i</v>
      </c>
      <c r="E696" t="str">
        <f t="shared" si="284"/>
        <v>14135.1805753617-13326.8897895974i</v>
      </c>
      <c r="F696" t="str">
        <f t="shared" si="285"/>
        <v>0.317520983155128+0.175327760038091i</v>
      </c>
      <c r="G696" t="str">
        <f t="shared" si="280"/>
        <v>0.317520983155128+0.175327760038091i</v>
      </c>
      <c r="H696" t="str">
        <f t="shared" si="286"/>
        <v>1.477390790891+3.01398909956363i</v>
      </c>
      <c r="I696" t="str">
        <f t="shared" si="287"/>
        <v>220.696883914683i</v>
      </c>
      <c r="J696" t="str">
        <f t="shared" si="281"/>
        <v>-11.0637781366112+47.0610504109527i</v>
      </c>
      <c r="K696" t="str">
        <f t="shared" si="288"/>
        <v>4.4439718135349-1.0447518225998i</v>
      </c>
      <c r="L696" t="str">
        <f t="shared" si="289"/>
        <v>0.797550408508188-0.168933970272152i</v>
      </c>
      <c r="M696" t="str">
        <f t="shared" si="290"/>
        <v>5.24152222204309-1.21368579287195i</v>
      </c>
      <c r="N696" t="str">
        <f t="shared" si="291"/>
        <v>-0.718439034913423i</v>
      </c>
      <c r="O696" t="str">
        <f t="shared" si="292"/>
        <v>0.75283408924523-0.658210326620834i</v>
      </c>
      <c r="P696" t="str">
        <f t="shared" si="293"/>
        <v>0.24716591075477+0.658210326620834i</v>
      </c>
      <c r="Q696" t="str">
        <f t="shared" si="294"/>
        <v>-0.24716591075477+0.060228708292589i</v>
      </c>
      <c r="R696" t="str">
        <f t="shared" si="295"/>
        <v>-0.331401913496236-2.74378547480709i</v>
      </c>
      <c r="S696" t="str">
        <f t="shared" si="296"/>
        <v>0.0788410463553824i</v>
      </c>
      <c r="T696" t="str">
        <f t="shared" si="297"/>
        <v>0.216322917808491-0.0261280736242192i</v>
      </c>
      <c r="U696" t="e">
        <f t="shared" si="298"/>
        <v>#DIV/0!</v>
      </c>
      <c r="V696" t="str">
        <f t="shared" si="299"/>
        <v>0.0000833333333333333-0.00471989748196605i</v>
      </c>
      <c r="W696" t="e">
        <f t="shared" si="300"/>
        <v>#DIV/0!</v>
      </c>
      <c r="X696" t="e">
        <f t="shared" si="301"/>
        <v>#DIV/0!</v>
      </c>
      <c r="Y696" t="str">
        <f t="shared" si="302"/>
        <v>0.00096+0.240118209699175i</v>
      </c>
      <c r="Z696" t="e">
        <f t="shared" si="303"/>
        <v>#DIV/0!</v>
      </c>
      <c r="AA696" t="e">
        <f t="shared" si="304"/>
        <v>#DIV/0!</v>
      </c>
      <c r="AB696" t="str">
        <f t="shared" si="305"/>
        <v>0.12344145014553-0.0149095959427567i</v>
      </c>
      <c r="AC696" t="str">
        <f t="shared" si="306"/>
        <v>1.62892553928583-0.227968112748784i</v>
      </c>
      <c r="AD696" t="str">
        <f t="shared" si="307"/>
        <v>0.0755815300538529+0.00142460951487264i</v>
      </c>
      <c r="AE696" t="e">
        <f t="shared" si="308"/>
        <v>#DIV/0!</v>
      </c>
      <c r="AF696" t="str">
        <f t="shared" si="309"/>
        <v>-3.98718038948335-4.22168491734358i</v>
      </c>
      <c r="AG696" t="e">
        <f t="shared" si="310"/>
        <v>#DIV/0!</v>
      </c>
      <c r="AH696" t="e">
        <f t="shared" si="311"/>
        <v>#DIV/0!</v>
      </c>
      <c r="AI696" t="e">
        <f t="shared" si="312"/>
        <v>#DIV/0!</v>
      </c>
      <c r="AJ696" t="e">
        <f t="shared" si="313"/>
        <v>#DIV/0!</v>
      </c>
      <c r="AK696"/>
      <c r="AL696"/>
      <c r="AM696"/>
      <c r="AN696"/>
    </row>
    <row r="697" spans="1:40" x14ac:dyDescent="0.3">
      <c r="A697"/>
      <c r="B697">
        <f t="shared" si="314"/>
        <v>56300</v>
      </c>
      <c r="C697" s="186" t="str">
        <f t="shared" si="282"/>
        <v>-0.00984067922828453+0.0177790232320683i</v>
      </c>
      <c r="D697" s="158" t="str">
        <f t="shared" si="283"/>
        <v>-2.51092632272552-1.20996854771241i</v>
      </c>
      <c r="E697" t="str">
        <f t="shared" si="284"/>
        <v>14111.5268860019-13328.2623324234i</v>
      </c>
      <c r="F697" t="str">
        <f t="shared" si="285"/>
        <v>0.317671449822869+0.175601007716295i</v>
      </c>
      <c r="G697" t="str">
        <f t="shared" si="280"/>
        <v>0.317671449822869+0.175601007716295i</v>
      </c>
      <c r="H697" t="str">
        <f t="shared" si="286"/>
        <v>1.48038391787989+3.01776003349221i</v>
      </c>
      <c r="I697" t="str">
        <f t="shared" si="287"/>
        <v>221.089582996382i</v>
      </c>
      <c r="J697" t="str">
        <f t="shared" si="281"/>
        <v>-11.1067479267724+47.1447889348156i</v>
      </c>
      <c r="K697" t="str">
        <f t="shared" si="288"/>
        <v>4.44299310826288-1.04671599149786i</v>
      </c>
      <c r="L697" t="str">
        <f t="shared" si="289"/>
        <v>0.797428445340128-0.169208684802326i</v>
      </c>
      <c r="M697" t="str">
        <f t="shared" si="290"/>
        <v>5.24042155360301-1.21592467630019i</v>
      </c>
      <c r="N697" t="str">
        <f t="shared" si="291"/>
        <v>-0.719717396185511i</v>
      </c>
      <c r="O697" t="str">
        <f t="shared" si="292"/>
        <v>0.751992043740479-0.659172182476641i</v>
      </c>
      <c r="P697" t="str">
        <f t="shared" si="293"/>
        <v>0.248007956259521+0.659172182476641i</v>
      </c>
      <c r="Q697" t="str">
        <f t="shared" si="294"/>
        <v>-0.248007956259521+0.06054521370887i</v>
      </c>
      <c r="R697" t="str">
        <f t="shared" si="295"/>
        <v>-0.331394962882945-2.73876923777261i</v>
      </c>
      <c r="S697" t="str">
        <f t="shared" si="296"/>
        <v>0.0789813329147337i</v>
      </c>
      <c r="T697" t="str">
        <f t="shared" si="297"/>
        <v>0.21631164494515-0.0261740158897237i</v>
      </c>
      <c r="U697" t="e">
        <f t="shared" si="298"/>
        <v>#DIV/0!</v>
      </c>
      <c r="V697" t="str">
        <f t="shared" si="299"/>
        <v>0.0000833333333333333-0.00471151400508868i</v>
      </c>
      <c r="W697" t="e">
        <f t="shared" si="300"/>
        <v>#DIV/0!</v>
      </c>
      <c r="X697" t="e">
        <f t="shared" si="301"/>
        <v>#DIV/0!</v>
      </c>
      <c r="Y697" t="str">
        <f t="shared" si="302"/>
        <v>0.00096+0.240545466300063i</v>
      </c>
      <c r="Z697" t="e">
        <f t="shared" si="303"/>
        <v>#DIV/0!</v>
      </c>
      <c r="AA697" t="e">
        <f t="shared" si="304"/>
        <v>#DIV/0!</v>
      </c>
      <c r="AB697" t="str">
        <f t="shared" si="305"/>
        <v>0.123435017454014-0.0149358122120929i</v>
      </c>
      <c r="AC697" t="str">
        <f t="shared" si="306"/>
        <v>1.62869070330611-0.228357635878699i</v>
      </c>
      <c r="AD697" t="str">
        <f t="shared" si="307"/>
        <v>0.075587709731074+0.00142766117523755i</v>
      </c>
      <c r="AE697" t="e">
        <f t="shared" si="308"/>
        <v>#DIV/0!</v>
      </c>
      <c r="AF697" t="str">
        <f t="shared" si="309"/>
        <v>-3.99131024060541-4.22772858120462i</v>
      </c>
      <c r="AG697" t="e">
        <f t="shared" si="310"/>
        <v>#DIV/0!</v>
      </c>
      <c r="AH697" t="e">
        <f t="shared" si="311"/>
        <v>#DIV/0!</v>
      </c>
      <c r="AI697" t="e">
        <f t="shared" si="312"/>
        <v>#DIV/0!</v>
      </c>
      <c r="AJ697" t="e">
        <f t="shared" si="313"/>
        <v>#DIV/0!</v>
      </c>
      <c r="AK697"/>
      <c r="AL697"/>
      <c r="AM697"/>
      <c r="AN697"/>
    </row>
    <row r="698" spans="1:40" x14ac:dyDescent="0.3">
      <c r="A698"/>
      <c r="B698">
        <f t="shared" si="314"/>
        <v>56400</v>
      </c>
      <c r="C698" s="186" t="str">
        <f t="shared" si="282"/>
        <v>-0.00983847818954939+0.0177559213622337i</v>
      </c>
      <c r="D698" s="158" t="str">
        <f t="shared" si="283"/>
        <v>-2.51206456678122-1.21223910901614i</v>
      </c>
      <c r="E698" t="str">
        <f t="shared" si="284"/>
        <v>14087.9103877883-13329.5907011279i</v>
      </c>
      <c r="F698" t="str">
        <f t="shared" si="285"/>
        <v>0.317822117477566+0.175874066016513i</v>
      </c>
      <c r="G698" t="str">
        <f t="shared" si="280"/>
        <v>0.317822117477566+0.175874066016513i</v>
      </c>
      <c r="H698" t="str">
        <f t="shared" si="286"/>
        <v>1.48337784955333+3.02152725847722i</v>
      </c>
      <c r="I698" t="str">
        <f t="shared" si="287"/>
        <v>221.48228207808i</v>
      </c>
      <c r="J698" t="str">
        <f t="shared" si="281"/>
        <v>-11.1497941076717+47.2285274586786i</v>
      </c>
      <c r="K698" t="str">
        <f t="shared" si="288"/>
        <v>4.44201304738884-1.04867827914622i</v>
      </c>
      <c r="L698" t="str">
        <f t="shared" si="289"/>
        <v>0.797306302744214-0.169483269256477i</v>
      </c>
      <c r="M698" t="str">
        <f t="shared" si="290"/>
        <v>5.23931935013305-1.2181615484027i</v>
      </c>
      <c r="N698" t="str">
        <f t="shared" si="291"/>
        <v>-0.720995757457599i</v>
      </c>
      <c r="O698" t="str">
        <f t="shared" si="292"/>
        <v>0.751148769324826-0.660132961108442i</v>
      </c>
      <c r="P698" t="str">
        <f t="shared" si="293"/>
        <v>0.248851230675174+0.660132961108442i</v>
      </c>
      <c r="Q698" t="str">
        <f t="shared" si="294"/>
        <v>-0.248851230675174+0.060862796349157i</v>
      </c>
      <c r="R698" t="str">
        <f t="shared" si="295"/>
        <v>-0.331387999402728-2.73377053263058i</v>
      </c>
      <c r="S698" t="str">
        <f t="shared" si="296"/>
        <v>0.0791216194740849i</v>
      </c>
      <c r="T698" t="str">
        <f t="shared" si="297"/>
        <v>0.216300351812263-0.0262199551870209i</v>
      </c>
      <c r="U698" t="e">
        <f t="shared" si="298"/>
        <v>#DIV/0!</v>
      </c>
      <c r="V698" t="str">
        <f t="shared" si="299"/>
        <v>0.0000833333333333333-0.0047031602568527i</v>
      </c>
      <c r="W698" t="e">
        <f t="shared" si="300"/>
        <v>#DIV/0!</v>
      </c>
      <c r="X698" t="e">
        <f t="shared" si="301"/>
        <v>#DIV/0!</v>
      </c>
      <c r="Y698" t="str">
        <f t="shared" si="302"/>
        <v>0.00096+0.240972722900952i</v>
      </c>
      <c r="Z698" t="e">
        <f t="shared" si="303"/>
        <v>#DIV/0!</v>
      </c>
      <c r="AA698" t="e">
        <f t="shared" si="304"/>
        <v>#DIV/0!</v>
      </c>
      <c r="AB698" t="str">
        <f t="shared" si="305"/>
        <v>0.123428573195983-0.0149620267876657i</v>
      </c>
      <c r="AC698" t="str">
        <f t="shared" si="306"/>
        <v>1.62845554618612-0.228746778307381i</v>
      </c>
      <c r="AD698" t="str">
        <f t="shared" si="307"/>
        <v>0.075593899429988+0.00143070172968046i</v>
      </c>
      <c r="AE698" t="e">
        <f t="shared" si="308"/>
        <v>#DIV/0!</v>
      </c>
      <c r="AF698" t="str">
        <f t="shared" si="309"/>
        <v>-3.99544241633455-4.23376636749336i</v>
      </c>
      <c r="AG698" t="e">
        <f t="shared" si="310"/>
        <v>#DIV/0!</v>
      </c>
      <c r="AH698" t="e">
        <f t="shared" si="311"/>
        <v>#DIV/0!</v>
      </c>
      <c r="AI698" t="e">
        <f t="shared" si="312"/>
        <v>#DIV/0!</v>
      </c>
      <c r="AJ698" t="e">
        <f t="shared" si="313"/>
        <v>#DIV/0!</v>
      </c>
      <c r="AK698"/>
      <c r="AL698"/>
      <c r="AM698"/>
      <c r="AN698"/>
    </row>
    <row r="699" spans="1:40" x14ac:dyDescent="0.3">
      <c r="A699"/>
      <c r="B699">
        <f t="shared" si="314"/>
        <v>56500</v>
      </c>
      <c r="C699" s="186" t="str">
        <f t="shared" si="282"/>
        <v>-0.00983627441796401+0.0177329124653322i</v>
      </c>
      <c r="D699" s="158" t="str">
        <f t="shared" si="283"/>
        <v>-2.5132043284069-1.21450750413061i</v>
      </c>
      <c r="E699" t="str">
        <f t="shared" si="284"/>
        <v>14064.3311043749-13330.8751053081i</v>
      </c>
      <c r="F699" t="str">
        <f t="shared" si="285"/>
        <v>0.317972985809023+0.176146934743238i</v>
      </c>
      <c r="G699" t="str">
        <f t="shared" si="280"/>
        <v>0.317972985809023+0.176146934743238i</v>
      </c>
      <c r="H699" t="str">
        <f t="shared" si="286"/>
        <v>1.48637258589499+3.02529078028379i</v>
      </c>
      <c r="I699" t="str">
        <f t="shared" si="287"/>
        <v>221.874981159779i</v>
      </c>
      <c r="J699" t="str">
        <f t="shared" si="281"/>
        <v>-11.1929166793091+47.3122659825414i</v>
      </c>
      <c r="K699" t="str">
        <f t="shared" si="288"/>
        <v>4.44103163324536-1.0506386876383i</v>
      </c>
      <c r="L699" t="str">
        <f t="shared" si="289"/>
        <v>0.797183980902468-0.16975772347049i</v>
      </c>
      <c r="M699" t="str">
        <f t="shared" si="290"/>
        <v>5.23821561414783-1.22039641110879i</v>
      </c>
      <c r="N699" t="str">
        <f t="shared" si="291"/>
        <v>-0.722274118729686i</v>
      </c>
      <c r="O699" t="str">
        <f t="shared" si="292"/>
        <v>0.750304267376356-0.661092660946126i</v>
      </c>
      <c r="P699" t="str">
        <f t="shared" si="293"/>
        <v>0.249695732623644+0.661092660946126i</v>
      </c>
      <c r="Q699" t="str">
        <f t="shared" si="294"/>
        <v>-0.249695732623644+0.0611814577835601i</v>
      </c>
      <c r="R699" t="str">
        <f t="shared" si="295"/>
        <v>-0.331381023052837-2.72878926627594i</v>
      </c>
      <c r="S699" t="str">
        <f t="shared" si="296"/>
        <v>0.0792619060334361i</v>
      </c>
      <c r="T699" t="str">
        <f t="shared" si="297"/>
        <v>0.216289038408613-0.0262658915104779i</v>
      </c>
      <c r="U699" t="e">
        <f t="shared" si="298"/>
        <v>#DIV/0!</v>
      </c>
      <c r="V699" t="str">
        <f t="shared" si="299"/>
        <v>0.0000833333333333333-0.00469483607940694i</v>
      </c>
      <c r="W699" t="e">
        <f t="shared" si="300"/>
        <v>#DIV/0!</v>
      </c>
      <c r="X699" t="e">
        <f t="shared" si="301"/>
        <v>#DIV/0!</v>
      </c>
      <c r="Y699" t="str">
        <f t="shared" si="302"/>
        <v>0.00096+0.24139997950184i</v>
      </c>
      <c r="Z699" t="e">
        <f t="shared" si="303"/>
        <v>#DIV/0!</v>
      </c>
      <c r="AA699" t="e">
        <f t="shared" si="304"/>
        <v>#DIV/0!</v>
      </c>
      <c r="AB699" t="str">
        <f t="shared" si="305"/>
        <v>0.123422117370744-0.014988239666261i</v>
      </c>
      <c r="AC699" t="str">
        <f t="shared" si="306"/>
        <v>1.62822006844507-0.229135540139102i</v>
      </c>
      <c r="AD699" t="str">
        <f t="shared" si="307"/>
        <v>0.0756000991433431+0.00143373118337004i</v>
      </c>
      <c r="AE699" t="e">
        <f t="shared" si="308"/>
        <v>#DIV/0!</v>
      </c>
      <c r="AF699" t="str">
        <f t="shared" si="309"/>
        <v>-3.99957691430189-4.2397982844144i</v>
      </c>
      <c r="AG699" t="e">
        <f t="shared" si="310"/>
        <v>#DIV/0!</v>
      </c>
      <c r="AH699" t="e">
        <f t="shared" si="311"/>
        <v>#DIV/0!</v>
      </c>
      <c r="AI699" t="e">
        <f t="shared" si="312"/>
        <v>#DIV/0!</v>
      </c>
      <c r="AJ699" t="e">
        <f t="shared" si="313"/>
        <v>#DIV/0!</v>
      </c>
      <c r="AK699"/>
      <c r="AL699"/>
      <c r="AM699"/>
      <c r="AN699"/>
    </row>
    <row r="700" spans="1:40" x14ac:dyDescent="0.3">
      <c r="A700"/>
      <c r="B700">
        <f t="shared" si="314"/>
        <v>56600</v>
      </c>
      <c r="C700" s="186" t="str">
        <f t="shared" si="282"/>
        <v>-0.00983406791687932+0.0177099960312879i</v>
      </c>
      <c r="D700" s="158" t="str">
        <f t="shared" si="283"/>
        <v>-2.51434560524857-1.21677373547223i</v>
      </c>
      <c r="E700" t="str">
        <f t="shared" si="284"/>
        <v>14040.7890585969-13332.1157539425i</v>
      </c>
      <c r="F700" t="str">
        <f t="shared" si="285"/>
        <v>0.318124054506848+0.176419613701579i</v>
      </c>
      <c r="G700" t="str">
        <f t="shared" si="280"/>
        <v>0.318124054506848+0.176419613701579i</v>
      </c>
      <c r="H700" t="str">
        <f t="shared" si="286"/>
        <v>1.48936812689542+3.02905060463282i</v>
      </c>
      <c r="I700" t="str">
        <f t="shared" si="287"/>
        <v>222.267680241478i</v>
      </c>
      <c r="J700" t="str">
        <f t="shared" si="281"/>
        <v>-11.2361156416845+47.3960045064044i</v>
      </c>
      <c r="K700" t="str">
        <f t="shared" si="288"/>
        <v>4.44004886816368-1.05259721904778i</v>
      </c>
      <c r="L700" t="str">
        <f t="shared" si="289"/>
        <v>0.797061479997096-0.170032047280561i</v>
      </c>
      <c r="M700" t="str">
        <f t="shared" si="290"/>
        <v>5.23711034816078-1.22262926632834i</v>
      </c>
      <c r="N700" t="str">
        <f t="shared" si="291"/>
        <v>-0.723552480001774i</v>
      </c>
      <c r="O700" t="str">
        <f t="shared" si="292"/>
        <v>0.74945853927516-0.662051280421345i</v>
      </c>
      <c r="P700" t="str">
        <f t="shared" si="293"/>
        <v>0.25054146072484+0.662051280421345i</v>
      </c>
      <c r="Q700" t="str">
        <f t="shared" si="294"/>
        <v>-0.25054146072484+0.061501199580429i</v>
      </c>
      <c r="R700" t="str">
        <f t="shared" si="295"/>
        <v>-0.331374033830491-2.72382534626161i</v>
      </c>
      <c r="S700" t="str">
        <f t="shared" si="296"/>
        <v>0.0794021925927873i</v>
      </c>
      <c r="T700" t="str">
        <f t="shared" si="297"/>
        <v>0.21627770473298-0.0263118248544575i</v>
      </c>
      <c r="U700" t="e">
        <f t="shared" si="298"/>
        <v>#DIV/0!</v>
      </c>
      <c r="V700" t="str">
        <f t="shared" si="299"/>
        <v>0.0000833333333333333-0.00468654131601576i</v>
      </c>
      <c r="W700" t="e">
        <f t="shared" si="300"/>
        <v>#DIV/0!</v>
      </c>
      <c r="X700" t="e">
        <f t="shared" si="301"/>
        <v>#DIV/0!</v>
      </c>
      <c r="Y700" t="str">
        <f t="shared" si="302"/>
        <v>0.00096+0.241827236102728i</v>
      </c>
      <c r="Z700" t="e">
        <f t="shared" si="303"/>
        <v>#DIV/0!</v>
      </c>
      <c r="AA700" t="e">
        <f t="shared" si="304"/>
        <v>#DIV/0!</v>
      </c>
      <c r="AB700" t="str">
        <f t="shared" si="305"/>
        <v>0.123415649977599-0.0150144508446619i</v>
      </c>
      <c r="AC700" t="str">
        <f t="shared" si="306"/>
        <v>1.62798427060214-0.229523921476077i</v>
      </c>
      <c r="AD700" t="str">
        <f t="shared" si="307"/>
        <v>0.0756063088638838+0.00143674954134727i</v>
      </c>
      <c r="AE700" t="e">
        <f t="shared" si="308"/>
        <v>#DIV/0!</v>
      </c>
      <c r="AF700" t="str">
        <f t="shared" si="309"/>
        <v>-4.00371373214399-4.24582434010505i</v>
      </c>
      <c r="AG700" t="e">
        <f t="shared" si="310"/>
        <v>#DIV/0!</v>
      </c>
      <c r="AH700" t="e">
        <f t="shared" si="311"/>
        <v>#DIV/0!</v>
      </c>
      <c r="AI700" t="e">
        <f t="shared" si="312"/>
        <v>#DIV/0!</v>
      </c>
      <c r="AJ700" t="e">
        <f t="shared" si="313"/>
        <v>#DIV/0!</v>
      </c>
      <c r="AK700"/>
      <c r="AL700"/>
      <c r="AM700"/>
      <c r="AN700"/>
    </row>
    <row r="701" spans="1:40" x14ac:dyDescent="0.3">
      <c r="A701"/>
      <c r="B701">
        <f t="shared" si="314"/>
        <v>56700</v>
      </c>
      <c r="C701" s="186" t="str">
        <f t="shared" si="282"/>
        <v>-0.00983185868965906+0.017687171553612i</v>
      </c>
      <c r="D701" s="158" t="str">
        <f t="shared" si="283"/>
        <v>-2.51548839495083-1.21903780543468i</v>
      </c>
      <c r="E701" t="str">
        <f t="shared" si="284"/>
        <v>14017.2842724769-13333.3128553899i</v>
      </c>
      <c r="F701" t="str">
        <f t="shared" si="285"/>
        <v>0.318275323260449+0.176692102697266i</v>
      </c>
      <c r="G701" t="str">
        <f t="shared" si="280"/>
        <v>0.318275323260449+0.176692102697266i</v>
      </c>
      <c r="H701" t="str">
        <f t="shared" si="286"/>
        <v>1.49236447255192+3.03280673720132i</v>
      </c>
      <c r="I701" t="str">
        <f t="shared" si="287"/>
        <v>222.660379323177i</v>
      </c>
      <c r="J701" t="str">
        <f t="shared" si="281"/>
        <v>-11.279390994798+47.4797430302672i</v>
      </c>
      <c r="K701" t="str">
        <f t="shared" si="288"/>
        <v>4.43906475447385-1.05455387542892i</v>
      </c>
      <c r="L701" t="str">
        <f t="shared" si="289"/>
        <v>0.796938800210481-0.170306240523201i</v>
      </c>
      <c r="M701" t="str">
        <f t="shared" si="290"/>
        <v>5.23600355468433-1.22486011595212i</v>
      </c>
      <c r="N701" t="str">
        <f t="shared" si="291"/>
        <v>-0.724830841273862i</v>
      </c>
      <c r="O701" t="str">
        <f t="shared" si="292"/>
        <v>0.748611586403334-0.663008817967516i</v>
      </c>
      <c r="P701" t="str">
        <f t="shared" si="293"/>
        <v>0.251388413596666+0.663008817967516i</v>
      </c>
      <c r="Q701" t="str">
        <f t="shared" si="294"/>
        <v>-0.251388413596666+0.061822023306346i</v>
      </c>
      <c r="R701" t="str">
        <f t="shared" si="295"/>
        <v>-0.33136703173292-2.71887868079266i</v>
      </c>
      <c r="S701" t="str">
        <f t="shared" si="296"/>
        <v>0.0795424791521386i</v>
      </c>
      <c r="T701" t="str">
        <f t="shared" si="297"/>
        <v>0.216266350784144-0.0263577552133218i</v>
      </c>
      <c r="U701" t="e">
        <f t="shared" si="298"/>
        <v>#DIV/0!</v>
      </c>
      <c r="V701" t="str">
        <f t="shared" si="299"/>
        <v>0.0000833333333333333-0.00467827581104924i</v>
      </c>
      <c r="W701" t="e">
        <f t="shared" si="300"/>
        <v>#DIV/0!</v>
      </c>
      <c r="X701" t="e">
        <f t="shared" si="301"/>
        <v>#DIV/0!</v>
      </c>
      <c r="Y701" t="str">
        <f t="shared" si="302"/>
        <v>0.00096+0.242254492703616i</v>
      </c>
      <c r="Z701" t="e">
        <f t="shared" si="303"/>
        <v>#DIV/0!</v>
      </c>
      <c r="AA701" t="e">
        <f t="shared" si="304"/>
        <v>#DIV/0!</v>
      </c>
      <c r="AB701" t="str">
        <f t="shared" si="305"/>
        <v>0.123409171015854-0.0150406603196512i</v>
      </c>
      <c r="AC701" t="str">
        <f t="shared" si="306"/>
        <v>1.62774815317653-0.229911922418527i</v>
      </c>
      <c r="AD701" t="str">
        <f t="shared" si="307"/>
        <v>0.0756125285843543+0.00143975680852722i</v>
      </c>
      <c r="AE701" t="e">
        <f t="shared" si="308"/>
        <v>#DIV/0!</v>
      </c>
      <c r="AF701" t="str">
        <f t="shared" si="309"/>
        <v>-4.00785286750275-4.251844542636i</v>
      </c>
      <c r="AG701" t="e">
        <f t="shared" si="310"/>
        <v>#DIV/0!</v>
      </c>
      <c r="AH701" t="e">
        <f t="shared" si="311"/>
        <v>#DIV/0!</v>
      </c>
      <c r="AI701" t="e">
        <f t="shared" si="312"/>
        <v>#DIV/0!</v>
      </c>
      <c r="AJ701" t="e">
        <f t="shared" si="313"/>
        <v>#DIV/0!</v>
      </c>
      <c r="AK701"/>
      <c r="AL701"/>
      <c r="AM701"/>
      <c r="AN701"/>
    </row>
    <row r="702" spans="1:40" x14ac:dyDescent="0.3">
      <c r="A702"/>
      <c r="B702">
        <f t="shared" si="314"/>
        <v>56800</v>
      </c>
      <c r="C702" s="186" t="str">
        <f t="shared" si="282"/>
        <v>-0.00982964673967939+0.0176644385293717i</v>
      </c>
      <c r="D702" s="158" t="str">
        <f t="shared" si="283"/>
        <v>-2.51663269515686-1.22129971638908i</v>
      </c>
      <c r="E702" t="str">
        <f t="shared" si="284"/>
        <v>13993.8167672308-13334.4666173879i</v>
      </c>
      <c r="F702" t="str">
        <f t="shared" si="285"/>
        <v>0.318426791759042+0.176964401536643i</v>
      </c>
      <c r="G702" t="str">
        <f t="shared" si="280"/>
        <v>0.318426791759042+0.176964401536643i</v>
      </c>
      <c r="H702" t="str">
        <f t="shared" si="286"/>
        <v>1.49536162286812+3.03655918362259i</v>
      </c>
      <c r="I702" t="str">
        <f t="shared" si="287"/>
        <v>223.053078404875i</v>
      </c>
      <c r="J702" t="str">
        <f t="shared" si="281"/>
        <v>-11.3227427386496+47.5634815541302i</v>
      </c>
      <c r="K702" t="str">
        <f t="shared" si="288"/>
        <v>4.43807929450464-1.05650865881663i</v>
      </c>
      <c r="L702" t="str">
        <f t="shared" si="289"/>
        <v>0.796815941725187-0.170580303035234i</v>
      </c>
      <c r="M702" t="str">
        <f t="shared" si="290"/>
        <v>5.23489523622983-1.22708896185186i</v>
      </c>
      <c r="N702" t="str">
        <f t="shared" si="291"/>
        <v>-0.72610920254595i</v>
      </c>
      <c r="O702" t="str">
        <f t="shared" si="292"/>
        <v>0.747763410144974-0.663965272019824i</v>
      </c>
      <c r="P702" t="str">
        <f t="shared" si="293"/>
        <v>0.252236589855026+0.663965272019824i</v>
      </c>
      <c r="Q702" t="str">
        <f t="shared" si="294"/>
        <v>-0.252236589855026+0.062143930526126i</v>
      </c>
      <c r="R702" t="str">
        <f t="shared" si="295"/>
        <v>-0.331360016757346-2.71394917872058i</v>
      </c>
      <c r="S702" t="str">
        <f t="shared" si="296"/>
        <v>0.0796827657114897i</v>
      </c>
      <c r="T702" t="str">
        <f t="shared" si="297"/>
        <v>0.216254976560882-0.0264036825814309i</v>
      </c>
      <c r="U702" t="e">
        <f t="shared" si="298"/>
        <v>#DIV/0!</v>
      </c>
      <c r="V702" t="str">
        <f t="shared" si="299"/>
        <v>0.0000833333333333333-0.00467003940997346i</v>
      </c>
      <c r="W702" t="e">
        <f t="shared" si="300"/>
        <v>#DIV/0!</v>
      </c>
      <c r="X702" t="e">
        <f t="shared" si="301"/>
        <v>#DIV/0!</v>
      </c>
      <c r="Y702" t="str">
        <f t="shared" si="302"/>
        <v>0.00096+0.242681749304504i</v>
      </c>
      <c r="Z702" t="e">
        <f t="shared" si="303"/>
        <v>#DIV/0!</v>
      </c>
      <c r="AA702" t="e">
        <f t="shared" si="304"/>
        <v>#DIV/0!</v>
      </c>
      <c r="AB702" t="str">
        <f t="shared" si="305"/>
        <v>0.123402680484809-0.0150668680880106i</v>
      </c>
      <c r="AC702" t="str">
        <f t="shared" si="306"/>
        <v>1.62751171668744-0.230299543064671i</v>
      </c>
      <c r="AD702" t="str">
        <f t="shared" si="307"/>
        <v>0.0756187582974935+0.00144275298969839i</v>
      </c>
      <c r="AE702" t="e">
        <f t="shared" si="308"/>
        <v>#DIV/0!</v>
      </c>
      <c r="AF702" t="str">
        <f t="shared" si="309"/>
        <v>-4.01199431802498-4.25785890001167i</v>
      </c>
      <c r="AG702" t="e">
        <f t="shared" si="310"/>
        <v>#DIV/0!</v>
      </c>
      <c r="AH702" t="e">
        <f t="shared" si="311"/>
        <v>#DIV/0!</v>
      </c>
      <c r="AI702" t="e">
        <f t="shared" si="312"/>
        <v>#DIV/0!</v>
      </c>
      <c r="AJ702" t="e">
        <f t="shared" si="313"/>
        <v>#DIV/0!</v>
      </c>
      <c r="AK702"/>
      <c r="AL702"/>
      <c r="AM702"/>
      <c r="AN702"/>
    </row>
    <row r="703" spans="1:40" x14ac:dyDescent="0.3">
      <c r="A703"/>
      <c r="B703">
        <f t="shared" si="314"/>
        <v>56900</v>
      </c>
      <c r="C703" s="186" t="str">
        <f t="shared" si="282"/>
        <v>-0.00982743207032918+0.0176417964591594i</v>
      </c>
      <c r="D703" s="158" t="str">
        <f t="shared" si="283"/>
        <v>-2.51777850350851-1.22355947068432i</v>
      </c>
      <c r="E703" t="str">
        <f t="shared" si="284"/>
        <v>13970.3865632738-13335.5772470527i</v>
      </c>
      <c r="F703" t="str">
        <f t="shared" si="285"/>
        <v>0.31857845969165+0.177236510026679i</v>
      </c>
      <c r="G703" t="str">
        <f t="shared" si="280"/>
        <v>0.31857845969165+0.177236510026679i</v>
      </c>
      <c r="H703" t="str">
        <f t="shared" si="286"/>
        <v>1.49835957785395+3.04030794948661i</v>
      </c>
      <c r="I703" t="str">
        <f t="shared" si="287"/>
        <v>223.445777486574i</v>
      </c>
      <c r="J703" t="str">
        <f t="shared" si="281"/>
        <v>-11.3661708732392+47.6472200779931i</v>
      </c>
      <c r="K703" t="str">
        <f t="shared" si="288"/>
        <v>4.43709249058372-1.05846157122679i</v>
      </c>
      <c r="L703" t="str">
        <f t="shared" si="289"/>
        <v>0.796692904723958-0.170854234653795i</v>
      </c>
      <c r="M703" t="str">
        <f t="shared" si="290"/>
        <v>5.23378539530768-1.22931580588059i</v>
      </c>
      <c r="N703" t="str">
        <f t="shared" si="291"/>
        <v>-0.727387563818038i</v>
      </c>
      <c r="O703" t="str">
        <f t="shared" si="292"/>
        <v>0.746914011886176-0.664920641015225i</v>
      </c>
      <c r="P703" t="str">
        <f t="shared" si="293"/>
        <v>0.253085988113824+0.664920641015225i</v>
      </c>
      <c r="Q703" t="str">
        <f t="shared" si="294"/>
        <v>-0.253085988113824+0.0624669228028131i</v>
      </c>
      <c r="R703" t="str">
        <f t="shared" si="295"/>
        <v>-0.331352988900987-2.7090367495376i</v>
      </c>
      <c r="S703" t="str">
        <f t="shared" si="296"/>
        <v>0.079823052270841i</v>
      </c>
      <c r="T703" t="str">
        <f t="shared" si="297"/>
        <v>0.216243582061969-0.0264496069531429i</v>
      </c>
      <c r="U703" t="e">
        <f t="shared" si="298"/>
        <v>#DIV/0!</v>
      </c>
      <c r="V703" t="str">
        <f t="shared" si="299"/>
        <v>0.0000833333333333333-0.00466183195934081i</v>
      </c>
      <c r="W703" t="e">
        <f t="shared" si="300"/>
        <v>#DIV/0!</v>
      </c>
      <c r="X703" t="e">
        <f t="shared" si="301"/>
        <v>#DIV/0!</v>
      </c>
      <c r="Y703" t="str">
        <f t="shared" si="302"/>
        <v>0.00096+0.243109005905393i</v>
      </c>
      <c r="Z703" t="e">
        <f t="shared" si="303"/>
        <v>#DIV/0!</v>
      </c>
      <c r="AA703" t="e">
        <f t="shared" si="304"/>
        <v>#DIV/0!</v>
      </c>
      <c r="AB703" t="str">
        <f t="shared" si="305"/>
        <v>0.123396178383766-0.0150930741465206i</v>
      </c>
      <c r="AC703" t="str">
        <f t="shared" si="306"/>
        <v>1.62727496165409-0.23068678351078i</v>
      </c>
      <c r="AD703" t="str">
        <f t="shared" si="307"/>
        <v>0.0756249979960386+0.00144573808952566i</v>
      </c>
      <c r="AE703" t="e">
        <f t="shared" si="308"/>
        <v>#DIV/0!</v>
      </c>
      <c r="AF703" t="str">
        <f t="shared" si="309"/>
        <v>-4.01613808136246-4.26386742017093i</v>
      </c>
      <c r="AG703" t="e">
        <f t="shared" si="310"/>
        <v>#DIV/0!</v>
      </c>
      <c r="AH703" t="e">
        <f t="shared" si="311"/>
        <v>#DIV/0!</v>
      </c>
      <c r="AI703" t="e">
        <f t="shared" si="312"/>
        <v>#DIV/0!</v>
      </c>
      <c r="AJ703" t="e">
        <f t="shared" si="313"/>
        <v>#DIV/0!</v>
      </c>
      <c r="AK703"/>
      <c r="AL703"/>
      <c r="AM703"/>
      <c r="AN703"/>
    </row>
    <row r="704" spans="1:40" x14ac:dyDescent="0.3">
      <c r="A704"/>
      <c r="B704">
        <f t="shared" si="314"/>
        <v>57000</v>
      </c>
      <c r="C704" s="186" t="str">
        <f t="shared" si="282"/>
        <v>-0.00982521468500952+0.0176192448470612i</v>
      </c>
      <c r="D704" s="158" t="str">
        <f t="shared" si="283"/>
        <v>-2.51892581764621-1.22581707064721i</v>
      </c>
      <c r="E704" t="str">
        <f t="shared" si="284"/>
        <v>13946.9936802269-13336.6449508776i</v>
      </c>
      <c r="F704" t="str">
        <f t="shared" si="285"/>
        <v>0.318730326747104+0.177508427974958i</v>
      </c>
      <c r="G704" t="str">
        <f t="shared" si="280"/>
        <v>0.318730326747104+0.177508427974958i</v>
      </c>
      <c r="H704" t="str">
        <f t="shared" si="286"/>
        <v>1.50135833752514+3.04405304034012i</v>
      </c>
      <c r="I704" t="str">
        <f t="shared" si="287"/>
        <v>223.838476568273i</v>
      </c>
      <c r="J704" t="str">
        <f t="shared" si="281"/>
        <v>-11.4096753985669+47.7309586018559i</v>
      </c>
      <c r="K704" t="str">
        <f t="shared" si="288"/>
        <v>4.4361043450375-1.06041261465639i</v>
      </c>
      <c r="L704" t="str">
        <f t="shared" si="289"/>
        <v>0.796569689389713-0.171128035216336i</v>
      </c>
      <c r="M704" t="str">
        <f t="shared" si="290"/>
        <v>5.23267403442721-1.23154064987273i</v>
      </c>
      <c r="N704" t="str">
        <f t="shared" si="291"/>
        <v>-0.728665925090126i</v>
      </c>
      <c r="O704" t="str">
        <f t="shared" si="292"/>
        <v>0.746063393015033-0.665874923392446i</v>
      </c>
      <c r="P704" t="str">
        <f t="shared" si="293"/>
        <v>0.253936606984967+0.665874923392446i</v>
      </c>
      <c r="Q704" t="str">
        <f t="shared" si="294"/>
        <v>-0.253936606984967+0.0627910016976799i</v>
      </c>
      <c r="R704" t="str">
        <f t="shared" si="295"/>
        <v>-0.331345948161037-2.70414130337103i</v>
      </c>
      <c r="S704" t="str">
        <f t="shared" si="296"/>
        <v>0.0799633388301921i</v>
      </c>
      <c r="T704" t="str">
        <f t="shared" si="297"/>
        <v>0.216232167286175-0.0264955283228123i</v>
      </c>
      <c r="U704" t="e">
        <f t="shared" si="298"/>
        <v>#DIV/0!</v>
      </c>
      <c r="V704" t="str">
        <f t="shared" si="299"/>
        <v>0.0000833333333333333-0.00465365330678056i</v>
      </c>
      <c r="W704" t="e">
        <f t="shared" si="300"/>
        <v>#DIV/0!</v>
      </c>
      <c r="X704" t="e">
        <f t="shared" si="301"/>
        <v>#DIV/0!</v>
      </c>
      <c r="Y704" t="str">
        <f t="shared" si="302"/>
        <v>0.00096+0.243536262506281i</v>
      </c>
      <c r="Z704" t="e">
        <f t="shared" si="303"/>
        <v>#DIV/0!</v>
      </c>
      <c r="AA704" t="e">
        <f t="shared" si="304"/>
        <v>#DIV/0!</v>
      </c>
      <c r="AB704" t="str">
        <f t="shared" si="305"/>
        <v>0.123389664712023-0.0151192784919598i</v>
      </c>
      <c r="AC704" t="str">
        <f t="shared" si="306"/>
        <v>1.62703788859569-0.231073643851175i</v>
      </c>
      <c r="AD704" t="str">
        <f t="shared" si="307"/>
        <v>0.0756312476727228+0.00144871211255037i</v>
      </c>
      <c r="AE704" t="e">
        <f t="shared" si="308"/>
        <v>#DIV/0!</v>
      </c>
      <c r="AF704" t="str">
        <f t="shared" si="309"/>
        <v>-4.02028415517135-4.26987011098733i</v>
      </c>
      <c r="AG704" t="e">
        <f t="shared" si="310"/>
        <v>#DIV/0!</v>
      </c>
      <c r="AH704" t="e">
        <f t="shared" si="311"/>
        <v>#DIV/0!</v>
      </c>
      <c r="AI704" t="e">
        <f t="shared" si="312"/>
        <v>#DIV/0!</v>
      </c>
      <c r="AJ704" t="e">
        <f t="shared" si="313"/>
        <v>#DIV/0!</v>
      </c>
      <c r="AK704"/>
      <c r="AL704"/>
      <c r="AM704"/>
      <c r="AN704"/>
    </row>
    <row r="705" spans="1:40" x14ac:dyDescent="0.3">
      <c r="A705"/>
      <c r="B705">
        <f t="shared" si="314"/>
        <v>57100</v>
      </c>
      <c r="C705" s="186" t="str">
        <f t="shared" si="282"/>
        <v>-0.00982299458713355+0.0175967832006268i</v>
      </c>
      <c r="D705" s="158" t="str">
        <f t="shared" si="283"/>
        <v>-2.52007463520903-1.22807251858274i</v>
      </c>
      <c r="E705" t="str">
        <f t="shared" si="284"/>
        <v>13923.6381369228-13337.6699347325i</v>
      </c>
      <c r="F705" t="str">
        <f t="shared" si="285"/>
        <v>0.318882392614044+0.17778015518968i</v>
      </c>
      <c r="G705" t="str">
        <f t="shared" si="280"/>
        <v>0.318882392614044+0.17778015518968i</v>
      </c>
      <c r="H705" t="str">
        <f t="shared" si="286"/>
        <v>1.50435790190319+3.04779446168697i</v>
      </c>
      <c r="I705" t="str">
        <f t="shared" si="287"/>
        <v>224.231175649972i</v>
      </c>
      <c r="J705" t="str">
        <f t="shared" si="281"/>
        <v>-11.4532563146327+47.8146971257189i</v>
      </c>
      <c r="K705" t="str">
        <f t="shared" si="288"/>
        <v>4.4351148601912-1.06236179108376i</v>
      </c>
      <c r="L705" t="str">
        <f t="shared" si="289"/>
        <v>0.79644629590555-0.171401704560623i</v>
      </c>
      <c r="M705" t="str">
        <f t="shared" si="290"/>
        <v>5.23156115609675-1.23376349564438i</v>
      </c>
      <c r="N705" t="str">
        <f t="shared" si="291"/>
        <v>-0.729944286362214i</v>
      </c>
      <c r="O705" t="str">
        <f t="shared" si="292"/>
        <v>0.745211554921632-0.666828117591995i</v>
      </c>
      <c r="P705" t="str">
        <f t="shared" si="293"/>
        <v>0.254788445078368+0.666828117591995i</v>
      </c>
      <c r="Q705" t="str">
        <f t="shared" si="294"/>
        <v>-0.254788445078368+0.063116168770219i</v>
      </c>
      <c r="R705" t="str">
        <f t="shared" si="295"/>
        <v>-0.331338894534728-2.69926275097778i</v>
      </c>
      <c r="S705" t="str">
        <f t="shared" si="296"/>
        <v>0.0801036253895434i</v>
      </c>
      <c r="T705" t="str">
        <f t="shared" si="297"/>
        <v>0.216220732232272-0.0265414466847953i</v>
      </c>
      <c r="U705" t="e">
        <f t="shared" si="298"/>
        <v>#DIV/0!</v>
      </c>
      <c r="V705" t="str">
        <f t="shared" si="299"/>
        <v>0.0000833333333333333-0.00464550330098935i</v>
      </c>
      <c r="W705" t="e">
        <f t="shared" si="300"/>
        <v>#DIV/0!</v>
      </c>
      <c r="X705" t="e">
        <f t="shared" si="301"/>
        <v>#DIV/0!</v>
      </c>
      <c r="Y705" t="str">
        <f t="shared" si="302"/>
        <v>0.00096+0.243963519107169i</v>
      </c>
      <c r="Z705" t="e">
        <f t="shared" si="303"/>
        <v>#DIV/0!</v>
      </c>
      <c r="AA705" t="e">
        <f t="shared" si="304"/>
        <v>#DIV/0!</v>
      </c>
      <c r="AB705" t="str">
        <f t="shared" si="305"/>
        <v>0.123383139468879-0.0151454811211075i</v>
      </c>
      <c r="AC705" t="str">
        <f t="shared" si="306"/>
        <v>1.62680049803146-0.231460124178285i</v>
      </c>
      <c r="AD705" t="str">
        <f t="shared" si="307"/>
        <v>0.0756375073202778+0.0014516750631916i</v>
      </c>
      <c r="AE705" t="e">
        <f t="shared" si="308"/>
        <v>#DIV/0!</v>
      </c>
      <c r="AF705" t="str">
        <f t="shared" si="309"/>
        <v>-4.02443253711222-4.27586698026971i</v>
      </c>
      <c r="AG705" t="e">
        <f t="shared" si="310"/>
        <v>#DIV/0!</v>
      </c>
      <c r="AH705" t="e">
        <f t="shared" si="311"/>
        <v>#DIV/0!</v>
      </c>
      <c r="AI705" t="e">
        <f t="shared" si="312"/>
        <v>#DIV/0!</v>
      </c>
      <c r="AJ705" t="e">
        <f t="shared" si="313"/>
        <v>#DIV/0!</v>
      </c>
      <c r="AK705"/>
      <c r="AL705"/>
      <c r="AM705"/>
      <c r="AN705"/>
    </row>
    <row r="706" spans="1:40" x14ac:dyDescent="0.3">
      <c r="A706"/>
      <c r="B706">
        <f t="shared" si="314"/>
        <v>57200</v>
      </c>
      <c r="C706" s="186" t="str">
        <f t="shared" si="282"/>
        <v>-0.00982077178012684+0.0175744110308392i</v>
      </c>
      <c r="D706" s="158" t="str">
        <f t="shared" si="283"/>
        <v>-2.52122495383469-1.23032581677437i</v>
      </c>
      <c r="E706" t="str">
        <f t="shared" si="284"/>
        <v>13900.3199514116-13338.6524038629i</v>
      </c>
      <c r="F706" t="str">
        <f t="shared" si="285"/>
        <v>0.31903465698092+0.17805169147967i</v>
      </c>
      <c r="G706" t="str">
        <f t="shared" si="280"/>
        <v>0.31903465698092+0.17805169147967i</v>
      </c>
      <c r="H706" t="str">
        <f t="shared" si="286"/>
        <v>1.50735827101495+3.05153221898838i</v>
      </c>
      <c r="I706" t="str">
        <f t="shared" si="287"/>
        <v>224.62387473167i</v>
      </c>
      <c r="J706" t="str">
        <f t="shared" si="281"/>
        <v>-11.4969136214365+47.8984356495817i</v>
      </c>
      <c r="K706" t="str">
        <f t="shared" si="288"/>
        <v>4.43412403836895-1.06430910246874i</v>
      </c>
      <c r="L706" t="str">
        <f t="shared" si="289"/>
        <v>0.796322724454746-0.171675242524732i</v>
      </c>
      <c r="M706" t="str">
        <f t="shared" si="290"/>
        <v>5.2304467628237-1.23598434499347i</v>
      </c>
      <c r="N706" t="str">
        <f t="shared" si="291"/>
        <v>-0.731222647634302i</v>
      </c>
      <c r="O706" t="str">
        <f t="shared" si="292"/>
        <v>0.744358498998054-0.667780222056153i</v>
      </c>
      <c r="P706" t="str">
        <f t="shared" si="293"/>
        <v>0.255641501001946+0.667780222056153i</v>
      </c>
      <c r="Q706" t="str">
        <f t="shared" si="294"/>
        <v>-0.255641501001946+0.0634424255781491i</v>
      </c>
      <c r="R706" t="str">
        <f t="shared" si="295"/>
        <v>-0.33133182801924-2.6944010037388i</v>
      </c>
      <c r="S706" t="str">
        <f t="shared" si="296"/>
        <v>0.0802439119488946i</v>
      </c>
      <c r="T706" t="str">
        <f t="shared" si="297"/>
        <v>0.216209276899029-0.0265873620334422i</v>
      </c>
      <c r="U706" t="e">
        <f t="shared" si="298"/>
        <v>#DIV/0!</v>
      </c>
      <c r="V706" t="str">
        <f t="shared" si="299"/>
        <v>0.0000833333333333333-0.0046373817917219i</v>
      </c>
      <c r="W706" t="e">
        <f t="shared" si="300"/>
        <v>#DIV/0!</v>
      </c>
      <c r="X706" t="e">
        <f t="shared" si="301"/>
        <v>#DIV/0!</v>
      </c>
      <c r="Y706" t="str">
        <f t="shared" si="302"/>
        <v>0.00096+0.244390775708057i</v>
      </c>
      <c r="Z706" t="e">
        <f t="shared" si="303"/>
        <v>#DIV/0!</v>
      </c>
      <c r="AA706" t="e">
        <f t="shared" si="304"/>
        <v>#DIV/0!</v>
      </c>
      <c r="AB706" t="str">
        <f t="shared" si="305"/>
        <v>0.123376602653632-0.0151716820307399i</v>
      </c>
      <c r="AC706" t="str">
        <f t="shared" si="306"/>
        <v>1.62656279048066-0.231846224582643i</v>
      </c>
      <c r="AD706" t="str">
        <f t="shared" si="307"/>
        <v>0.0756437769314305+0.00145462694574779i</v>
      </c>
      <c r="AE706" t="e">
        <f t="shared" si="308"/>
        <v>#DIV/0!</v>
      </c>
      <c r="AF706" t="str">
        <f t="shared" si="309"/>
        <v>-4.02858322484964-4.28185803576275i</v>
      </c>
      <c r="AG706" t="e">
        <f t="shared" si="310"/>
        <v>#DIV/0!</v>
      </c>
      <c r="AH706" t="e">
        <f t="shared" si="311"/>
        <v>#DIV/0!</v>
      </c>
      <c r="AI706" t="e">
        <f t="shared" si="312"/>
        <v>#DIV/0!</v>
      </c>
      <c r="AJ706" t="e">
        <f t="shared" si="313"/>
        <v>#DIV/0!</v>
      </c>
      <c r="AK706"/>
      <c r="AL706"/>
      <c r="AM706"/>
      <c r="AN706"/>
    </row>
    <row r="707" spans="1:40" x14ac:dyDescent="0.3">
      <c r="A707"/>
      <c r="B707">
        <f t="shared" si="314"/>
        <v>57300</v>
      </c>
      <c r="C707" s="186" t="str">
        <f t="shared" si="282"/>
        <v>-0.00981854626742673+0.0175521278520849i</v>
      </c>
      <c r="D707" s="158" t="str">
        <f t="shared" si="283"/>
        <v>-2.5223767711596-1.23257696748416i</v>
      </c>
      <c r="E707" t="str">
        <f t="shared" si="284"/>
        <v>13877.0391409671-13339.5925628892i</v>
      </c>
      <c r="F707" t="str">
        <f t="shared" si="285"/>
        <v>0.319187119535999+0.178323036654367i</v>
      </c>
      <c r="G707" t="str">
        <f t="shared" si="280"/>
        <v>0.319187119535999+0.178323036654367i</v>
      </c>
      <c r="H707" t="str">
        <f t="shared" si="286"/>
        <v>1.51035944489254+3.05526631766312i</v>
      </c>
      <c r="I707" t="str">
        <f t="shared" si="287"/>
        <v>225.016573813369i</v>
      </c>
      <c r="J707" t="str">
        <f t="shared" si="281"/>
        <v>-11.5406473189784+47.9821741734447i</v>
      </c>
      <c r="K707" t="str">
        <f t="shared" si="288"/>
        <v>4.43313188189369-1.06625455075291i</v>
      </c>
      <c r="L707" t="str">
        <f t="shared" si="289"/>
        <v>0.79619897522075-0.171948648947058i</v>
      </c>
      <c r="M707" t="str">
        <f t="shared" si="290"/>
        <v>5.22933085711444-1.23820319969997i</v>
      </c>
      <c r="N707" t="str">
        <f t="shared" si="291"/>
        <v>-0.73250100890639i</v>
      </c>
      <c r="O707" t="str">
        <f t="shared" si="292"/>
        <v>0.743504226638368-0.668731235228984i</v>
      </c>
      <c r="P707" t="str">
        <f t="shared" si="293"/>
        <v>0.256495773361632+0.668731235228984i</v>
      </c>
      <c r="Q707" t="str">
        <f t="shared" si="294"/>
        <v>-0.256495773361632+0.063769773677406i</v>
      </c>
      <c r="R707" t="str">
        <f t="shared" si="295"/>
        <v>-0.331324748611776-2.68955597365361i</v>
      </c>
      <c r="S707" t="str">
        <f t="shared" si="296"/>
        <v>0.0803841985082458i</v>
      </c>
      <c r="T707" t="str">
        <f t="shared" si="297"/>
        <v>0.21619780128521-0.0266332743631036i</v>
      </c>
      <c r="U707" t="e">
        <f t="shared" si="298"/>
        <v>#DIV/0!</v>
      </c>
      <c r="V707" t="str">
        <f t="shared" si="299"/>
        <v>0.0000833333333333333-0.00462928862978172i</v>
      </c>
      <c r="W707" t="e">
        <f t="shared" si="300"/>
        <v>#DIV/0!</v>
      </c>
      <c r="X707" t="e">
        <f t="shared" si="301"/>
        <v>#DIV/0!</v>
      </c>
      <c r="Y707" t="str">
        <f t="shared" si="302"/>
        <v>0.00096+0.244818032308945i</v>
      </c>
      <c r="Z707" t="e">
        <f t="shared" si="303"/>
        <v>#DIV/0!</v>
      </c>
      <c r="AA707" t="e">
        <f t="shared" si="304"/>
        <v>#DIV/0!</v>
      </c>
      <c r="AB707" t="str">
        <f t="shared" si="305"/>
        <v>0.123370054265576-0.0151978812176331i</v>
      </c>
      <c r="AC707" t="str">
        <f t="shared" si="306"/>
        <v>1.62632476646253-0.232231945152924i</v>
      </c>
      <c r="AD707" t="str">
        <f t="shared" si="307"/>
        <v>0.0756500564989044+0.00145756776439688i</v>
      </c>
      <c r="AE707" t="e">
        <f t="shared" si="308"/>
        <v>#DIV/0!</v>
      </c>
      <c r="AF707" t="str">
        <f t="shared" si="309"/>
        <v>-4.03273621605214-4.28784328514728i</v>
      </c>
      <c r="AG707" t="e">
        <f t="shared" si="310"/>
        <v>#DIV/0!</v>
      </c>
      <c r="AH707" t="e">
        <f t="shared" si="311"/>
        <v>#DIV/0!</v>
      </c>
      <c r="AI707" t="e">
        <f t="shared" si="312"/>
        <v>#DIV/0!</v>
      </c>
      <c r="AJ707" t="e">
        <f t="shared" si="313"/>
        <v>#DIV/0!</v>
      </c>
      <c r="AK707"/>
      <c r="AL707"/>
      <c r="AM707"/>
      <c r="AN707"/>
    </row>
    <row r="708" spans="1:40" x14ac:dyDescent="0.3">
      <c r="A708"/>
      <c r="B708">
        <f t="shared" si="314"/>
        <v>57400</v>
      </c>
      <c r="C708" s="186" t="str">
        <f t="shared" si="282"/>
        <v>-0.00981631805248236+0.017529933182124i</v>
      </c>
      <c r="D708" s="158" t="str">
        <f t="shared" si="283"/>
        <v>-2.52353008481876-1.23482597295307i</v>
      </c>
      <c r="E708" t="str">
        <f t="shared" si="284"/>
        <v>13853.795722093-13340.4906158057i</v>
      </c>
      <c r="F708" t="str">
        <f t="shared" si="285"/>
        <v>0.319339779967356+0.178594190523829i</v>
      </c>
      <c r="G708" t="str">
        <f t="shared" si="280"/>
        <v>0.319339779967356+0.178594190523829i</v>
      </c>
      <c r="H708" t="str">
        <f t="shared" si="286"/>
        <v>1.51336142357299+3.0589967630878i</v>
      </c>
      <c r="I708" t="str">
        <f t="shared" si="287"/>
        <v>225.409272895068i</v>
      </c>
      <c r="J708" t="str">
        <f t="shared" si="281"/>
        <v>-11.5844574072583+48.0659126973076i</v>
      </c>
      <c r="K708" t="str">
        <f t="shared" si="288"/>
        <v>4.43213839308729-1.06819813785976i</v>
      </c>
      <c r="L708" t="str">
        <f t="shared" si="289"/>
        <v>0.796075048387191-0.172221923666309i</v>
      </c>
      <c r="M708" t="str">
        <f t="shared" si="290"/>
        <v>5.22821344147448-1.24042006152607i</v>
      </c>
      <c r="N708" t="str">
        <f t="shared" si="291"/>
        <v>-0.733779370178478i</v>
      </c>
      <c r="O708" t="str">
        <f t="shared" si="292"/>
        <v>0.742648739238633-0.669681155556336i</v>
      </c>
      <c r="P708" t="str">
        <f t="shared" si="293"/>
        <v>0.257351260761367+0.669681155556336i</v>
      </c>
      <c r="Q708" t="str">
        <f t="shared" si="294"/>
        <v>-0.257351260761367+0.064098214622142i</v>
      </c>
      <c r="R708" t="str">
        <f t="shared" si="295"/>
        <v>-0.331317656309524-2.68472757333501i</v>
      </c>
      <c r="S708" t="str">
        <f t="shared" si="296"/>
        <v>0.080524485067597i</v>
      </c>
      <c r="T708" t="str">
        <f t="shared" si="297"/>
        <v>0.216186305389581-0.0266791836681275i</v>
      </c>
      <c r="U708" t="e">
        <f t="shared" si="298"/>
        <v>#DIV/0!</v>
      </c>
      <c r="V708" t="str">
        <f t="shared" si="299"/>
        <v>0.0000833333333333333-0.00462122366701206i</v>
      </c>
      <c r="W708" t="e">
        <f t="shared" si="300"/>
        <v>#DIV/0!</v>
      </c>
      <c r="X708" t="e">
        <f t="shared" si="301"/>
        <v>#DIV/0!</v>
      </c>
      <c r="Y708" t="str">
        <f t="shared" si="302"/>
        <v>0.00096+0.245245288909834i</v>
      </c>
      <c r="Z708" t="e">
        <f t="shared" si="303"/>
        <v>#DIV/0!</v>
      </c>
      <c r="AA708" t="e">
        <f t="shared" si="304"/>
        <v>#DIV/0!</v>
      </c>
      <c r="AB708" t="str">
        <f t="shared" si="305"/>
        <v>0.123363494304008-0.0152240786785621i</v>
      </c>
      <c r="AC708" t="str">
        <f t="shared" si="306"/>
        <v>1.62608642649634-0.232617285975972i</v>
      </c>
      <c r="AD708" t="str">
        <f t="shared" si="307"/>
        <v>0.0756563460154213+0.00146049752319828i</v>
      </c>
      <c r="AE708" t="e">
        <f t="shared" si="308"/>
        <v>#DIV/0!</v>
      </c>
      <c r="AF708" t="str">
        <f t="shared" si="309"/>
        <v>-4.03689150839175-4.29382273604087i</v>
      </c>
      <c r="AG708" t="e">
        <f t="shared" si="310"/>
        <v>#DIV/0!</v>
      </c>
      <c r="AH708" t="e">
        <f t="shared" si="311"/>
        <v>#DIV/0!</v>
      </c>
      <c r="AI708" t="e">
        <f t="shared" si="312"/>
        <v>#DIV/0!</v>
      </c>
      <c r="AJ708" t="e">
        <f t="shared" si="313"/>
        <v>#DIV/0!</v>
      </c>
      <c r="AK708"/>
      <c r="AL708"/>
      <c r="AM708"/>
      <c r="AN708"/>
    </row>
    <row r="709" spans="1:40" x14ac:dyDescent="0.3">
      <c r="A709"/>
      <c r="B709">
        <f t="shared" si="314"/>
        <v>57500</v>
      </c>
      <c r="C709" s="186" t="str">
        <f t="shared" si="282"/>
        <v>-0.00981408713875482+0.0175078265420612i</v>
      </c>
      <c r="D709" s="158" t="str">
        <f t="shared" si="283"/>
        <v>-2.52468489244591-1.23707283540118i</v>
      </c>
      <c r="E709" t="str">
        <f t="shared" si="284"/>
        <v>13830.5897105282-13341.3467659804i</v>
      </c>
      <c r="F709" t="str">
        <f t="shared" si="285"/>
        <v>0.319492637962885+0.178865152898737i</v>
      </c>
      <c r="G709" t="str">
        <f t="shared" ref="G709:G772" si="315">IF($C$11=$C$7,$C$24,F709)</f>
        <v>0.319492637962885+0.178865152898737i</v>
      </c>
      <c r="H709" t="str">
        <f t="shared" si="286"/>
        <v>1.516364207098+3.06272356059712i</v>
      </c>
      <c r="I709" t="str">
        <f t="shared" si="287"/>
        <v>225.801971976766i</v>
      </c>
      <c r="J709" t="str">
        <f t="shared" ref="J709:J772" si="316">IMSUM(COMPLEX(0,2*PI()*B709*$C$113*$C$112),COMPLEX(0,2*PI()*B709*$C$113*$C$111),COMPLEX(0,2*PI()*B709*$C$28*10^-12*$C$111),COMPLEX(-1*2*PI()*B709*2*PI()*B709*$C$113*$C$112*$C$28*10^-12*$C$111,0),COMPLEX(1,0))</f>
        <v>-11.6283438862764+48.1496512211705i</v>
      </c>
      <c r="K709" t="str">
        <f t="shared" si="288"/>
        <v>4.43114357427043-1.07013986569492i</v>
      </c>
      <c r="L709" t="str">
        <f t="shared" si="289"/>
        <v>0.795950944137868-0.172495066521508i</v>
      </c>
      <c r="M709" t="str">
        <f t="shared" si="290"/>
        <v>5.2270945184083-1.24263493221643i</v>
      </c>
      <c r="N709" t="str">
        <f t="shared" si="291"/>
        <v>-0.735057731450566i</v>
      </c>
      <c r="O709" t="str">
        <f t="shared" si="292"/>
        <v>0.741792038196892-0.670629981485842i</v>
      </c>
      <c r="P709" t="str">
        <f t="shared" si="293"/>
        <v>0.258207961803108+0.670629981485842i</v>
      </c>
      <c r="Q709" t="str">
        <f t="shared" si="294"/>
        <v>-0.258207961803108+0.064427749964724i</v>
      </c>
      <c r="R709" t="str">
        <f t="shared" si="295"/>
        <v>-0.331310551109671-2.67991571600362i</v>
      </c>
      <c r="S709" t="str">
        <f t="shared" si="296"/>
        <v>0.0806647716269483i</v>
      </c>
      <c r="T709" t="str">
        <f t="shared" si="297"/>
        <v>0.216174789210902-0.02672508994286i</v>
      </c>
      <c r="U709" t="e">
        <f t="shared" si="298"/>
        <v>#DIV/0!</v>
      </c>
      <c r="V709" t="str">
        <f t="shared" si="299"/>
        <v>0.0000833333333333333-0.00461318675628682i</v>
      </c>
      <c r="W709" t="e">
        <f t="shared" si="300"/>
        <v>#DIV/0!</v>
      </c>
      <c r="X709" t="e">
        <f t="shared" si="301"/>
        <v>#DIV/0!</v>
      </c>
      <c r="Y709" t="str">
        <f t="shared" si="302"/>
        <v>0.00096+0.245672545510722i</v>
      </c>
      <c r="Z709" t="e">
        <f t="shared" si="303"/>
        <v>#DIV/0!</v>
      </c>
      <c r="AA709" t="e">
        <f t="shared" si="304"/>
        <v>#DIV/0!</v>
      </c>
      <c r="AB709" t="str">
        <f t="shared" si="305"/>
        <v>0.123356922768219-0.0152502744103004i</v>
      </c>
      <c r="AC709" t="str">
        <f t="shared" si="306"/>
        <v>1.62584777110135-0.233002247136817i</v>
      </c>
      <c r="AD709" t="str">
        <f t="shared" si="307"/>
        <v>0.0756626454736975+0.00146341622609336i</v>
      </c>
      <c r="AE709" t="e">
        <f t="shared" si="308"/>
        <v>#DIV/0!</v>
      </c>
      <c r="AF709" t="str">
        <f t="shared" si="309"/>
        <v>-4.04104909954391-4.2997963959983i</v>
      </c>
      <c r="AG709" t="e">
        <f t="shared" si="310"/>
        <v>#DIV/0!</v>
      </c>
      <c r="AH709" t="e">
        <f t="shared" si="311"/>
        <v>#DIV/0!</v>
      </c>
      <c r="AI709" t="e">
        <f t="shared" si="312"/>
        <v>#DIV/0!</v>
      </c>
      <c r="AJ709" t="e">
        <f t="shared" si="313"/>
        <v>#DIV/0!</v>
      </c>
      <c r="AK709"/>
      <c r="AL709"/>
      <c r="AM709"/>
      <c r="AN709"/>
    </row>
    <row r="710" spans="1:40" x14ac:dyDescent="0.3">
      <c r="A710"/>
      <c r="B710">
        <f t="shared" si="314"/>
        <v>57600</v>
      </c>
      <c r="C710" s="186" t="str">
        <f t="shared" ref="C710:C773" si="317">IMPRODUCT(COMPLEX(-1,0),IMDIV(IMPRODUCT(G710,COMPLEX($C$100+$C$101,0)),COMPLEX($C$100,2*PI()*B710*$C$103*$C$102*(2*$C$100+$C$101))))</f>
        <v>-0.00981185352971662+0.0174858074563173i</v>
      </c>
      <c r="D710" s="158" t="str">
        <f t="shared" ref="D710:D773" si="318">IMPRODUCT(COMPLEX($C$106,0),IMSUB(C710,G710))</f>
        <v>-2.52584119167346-1.23931755702785i</v>
      </c>
      <c r="E710" t="str">
        <f t="shared" ref="E710:E773" si="319">IMDIV(COMPLEX($C$20*10^3,0),COMPLEX(1,2*PI()*B710*$C$20*1000*$C$29*10^-12))</f>
        <v>13807.4211212533-13342.1612161535i</v>
      </c>
      <c r="F710" t="str">
        <f t="shared" ref="F710:F773" si="320">IMDIV(COMPLEX($C$22*1000,0),IMSUM(COMPLEX($C$22*1000,0),E710))</f>
        <v>0.319645693210299+0.179135923590385i</v>
      </c>
      <c r="G710" t="str">
        <f t="shared" si="315"/>
        <v>0.319645693210299+0.179135923590385i</v>
      </c>
      <c r="H710" t="str">
        <f t="shared" ref="H710:H773" si="321">IMPRODUCT(COMPLEX($C$108,0),IMPRODUCT(COMPLEX(-1,0),D710),IMDIV(COMPLEX(0,2*PI()*B710*$C$109*$C$110),COMPLEX(1,2*PI()*B710*$C$109*$C$110)))</f>
        <v>1.51936779551387+3.06644671548411i</v>
      </c>
      <c r="I710" t="str">
        <f t="shared" ref="I710:I773" si="322">COMPLEX(0,2*PI()*B710*$C$113*$C$112*$C$114)</f>
        <v>226.194671058465i</v>
      </c>
      <c r="J710" t="str">
        <f t="shared" si="316"/>
        <v>-11.6723067560324+48.2333897450334i</v>
      </c>
      <c r="K710" t="str">
        <f t="shared" ref="K710:K773" si="323">IMDIV(I710,J710)</f>
        <v>4.43014742776278-1.07207973614626i</v>
      </c>
      <c r="L710" t="str">
        <f t="shared" ref="L710:L773" si="324">IMDIV(COMPLEX($C$117,0),COMPLEX(1,2*PI()*B710*$C$115*$C$116))</f>
        <v>0.79582666265676-0.17276807735199i</v>
      </c>
      <c r="M710" t="str">
        <f t="shared" ref="M710:M773" si="325">IMSUM(K710,L710)</f>
        <v>5.22597409041954-1.24484781349825i</v>
      </c>
      <c r="N710" t="str">
        <f t="shared" ref="N710:N773" si="326">COMPLEX(0,-2*PI()*B710*$C$43)</f>
        <v>-0.736336092722654i</v>
      </c>
      <c r="O710" t="str">
        <f t="shared" ref="O710:O773" si="327">IMEXP(N710)</f>
        <v>0.740934124913174-0.671577711466923i</v>
      </c>
      <c r="P710" t="str">
        <f t="shared" ref="P710:P773" si="328">IMSUB(COMPLEX(1,0),O710)</f>
        <v>0.259065875086826+0.671577711466923i</v>
      </c>
      <c r="Q710" t="str">
        <f t="shared" ref="Q710:Q773" si="329">IMSUM(COMPLEX(0,2*PI()*B710*$C$43),O710,COMPLEX(-1,0))</f>
        <v>-0.259065875086826+0.064758381255731i</v>
      </c>
      <c r="R710" t="str">
        <f t="shared" ref="R710:R773" si="330">IMDIV(P710,Q710)</f>
        <v>-0.33130343300938-2.67512031548272i</v>
      </c>
      <c r="S710" t="str">
        <f t="shared" ref="S710:S773" si="331">IMDIV(COMPLEX(0,2*PI()*B710*$C$123),COMPLEX($C$124,0))</f>
        <v>0.0808050581862994i</v>
      </c>
      <c r="T710" t="str">
        <f t="shared" ref="T710:T773" si="332">IMPRODUCT(R710,S710)</f>
        <v>0.216163252747933-0.0267709931816437i</v>
      </c>
      <c r="U710" t="e">
        <f t="shared" ref="U710:U773" si="333">IMDIV(COMPLEX(1,2*PI()*B710*$C$16*10^-3*$C$15*10^-6),COMPLEX(0,2*PI()*B710*$C$15*10^-6))</f>
        <v>#DIV/0!</v>
      </c>
      <c r="V710" t="str">
        <f t="shared" ref="V710:V773" si="334">IMSUM(COMPLEX($C$18*10^-3,0),IMDIV(COMPLEX(1,0),COMPLEX(0,2*PI()*B710*($C$17*1*10^-6))))</f>
        <v>0.0000833333333333333-0.00460517775150161i</v>
      </c>
      <c r="W710" t="e">
        <f t="shared" ref="W710:W773" si="335">IMDIV(IMPRODUCT(U710,V710),IMSUM(U710,V710))</f>
        <v>#DIV/0!</v>
      </c>
      <c r="X710" t="e">
        <f t="shared" ref="X710:X773" si="336">IMDIV(IMPRODUCT(COMPLEX($C$19,0),W710),IMSUM(COMPLEX($C$19,0),W710))</f>
        <v>#DIV/0!</v>
      </c>
      <c r="Y710" t="str">
        <f t="shared" ref="Y710:Y773" si="337">COMPLEX($C$13*10^-3,2*PI()*B710*$C$12*0.000001)</f>
        <v>0.00096+0.24609980211161i</v>
      </c>
      <c r="Z710" t="e">
        <f t="shared" ref="Z710:Z773" si="338">IMPRODUCT(COMPLEX($C$6,0),IMDIV(X710,IMSUM(X710,Y710)))</f>
        <v>#DIV/0!</v>
      </c>
      <c r="AA710" t="e">
        <f t="shared" ref="AA710:AA773" si="339">IMDIV(COMPLEX($C$6,0),IMSUM(X710,Y710))</f>
        <v>#DIV/0!</v>
      </c>
      <c r="AB710" t="str">
        <f t="shared" ref="AB710:AB773" si="340">IMPRODUCT(COMPLEX($C$119,0),T710)</f>
        <v>0.123350339657503-0.0152764684096197i</v>
      </c>
      <c r="AC710" t="str">
        <f t="shared" ref="AC710:AC773" si="341">IMSUM(COMPLEX(1,0),IMPRODUCT(AB710,M710))</f>
        <v>1.62560880079687-0.233386828718694i</v>
      </c>
      <c r="AD710" t="str">
        <f t="shared" ref="AD710:AD773" si="342">IMDIV(AB710,AC710)</f>
        <v>0.0756689548664469+0.00146632387690683i</v>
      </c>
      <c r="AE710" t="e">
        <f t="shared" ref="AE710:AE773" si="343">IMPRODUCT(AD710,AA710,X710)</f>
        <v>#DIV/0!</v>
      </c>
      <c r="AF710" t="str">
        <f t="shared" ref="AF710:AF773" si="344">IMSUB(D710,H710)</f>
        <v>-4.04520898718733-4.30576427251196i</v>
      </c>
      <c r="AG710" t="e">
        <f t="shared" ref="AG710:AG773" si="345">IMSUM(COMPLEX(1,0),IMPRODUCT(AD710,AA710,COMPLEX($C$127,0)))</f>
        <v>#DIV/0!</v>
      </c>
      <c r="AH710" t="e">
        <f t="shared" ref="AH710:AH773" si="346">IMDIV(IMPRODUCT(AE710,AF710),AG710)</f>
        <v>#DIV/0!</v>
      </c>
      <c r="AI710" t="e">
        <f t="shared" ref="AI710:AI773" si="347">20*LOG10(IMABS(AH710))</f>
        <v>#DIV/0!</v>
      </c>
      <c r="AJ710" t="e">
        <f t="shared" ref="AJ710:AJ773" si="348">IMARGUMENT(AH710)*180/PI()</f>
        <v>#DIV/0!</v>
      </c>
      <c r="AK710"/>
      <c r="AL710"/>
      <c r="AM710"/>
      <c r="AN710"/>
    </row>
    <row r="711" spans="1:40" x14ac:dyDescent="0.3">
      <c r="A711"/>
      <c r="B711">
        <f t="shared" si="314"/>
        <v>57700</v>
      </c>
      <c r="C711" s="186" t="str">
        <f t="shared" si="317"/>
        <v>-0.0098096172288518+0.0174638754525994i</v>
      </c>
      <c r="D711" s="158" t="str">
        <f t="shared" si="318"/>
        <v>-2.52699898013246-1.24156014001202i</v>
      </c>
      <c r="E711" t="str">
        <f t="shared" si="319"/>
        <v>13784.2899684966-13342.9341684377i</v>
      </c>
      <c r="F711" t="str">
        <f t="shared" si="320"/>
        <v>0.319798945397121+0.179406502410688i</v>
      </c>
      <c r="G711" t="str">
        <f t="shared" si="315"/>
        <v>0.319798945397121+0.179406502410688i</v>
      </c>
      <c r="H711" t="str">
        <f t="shared" si="321"/>
        <v>1.52237218887097+3.07016623300034i</v>
      </c>
      <c r="I711" t="str">
        <f t="shared" si="322"/>
        <v>226.587370140164i</v>
      </c>
      <c r="J711" t="str">
        <f t="shared" si="316"/>
        <v>-11.7163460165266+48.3171282688963i</v>
      </c>
      <c r="K711" t="str">
        <f t="shared" si="323"/>
        <v>4.42914995588288-1.07401775108421i</v>
      </c>
      <c r="L711" t="str">
        <f t="shared" si="324"/>
        <v>0.795702204128015-0.173040955997411i</v>
      </c>
      <c r="M711" t="str">
        <f t="shared" si="325"/>
        <v>5.2248521600109-1.24705870708162i</v>
      </c>
      <c r="N711" t="str">
        <f t="shared" si="326"/>
        <v>-0.737614453994742i</v>
      </c>
      <c r="O711" t="str">
        <f t="shared" si="327"/>
        <v>0.740075000789485-0.672524343950793i</v>
      </c>
      <c r="P711" t="str">
        <f t="shared" si="328"/>
        <v>0.259924999210515+0.672524343950793i</v>
      </c>
      <c r="Q711" t="str">
        <f t="shared" si="329"/>
        <v>-0.259924999210515+0.065090110043949i</v>
      </c>
      <c r="R711" t="str">
        <f t="shared" si="330"/>
        <v>-0.331296302005845-2.67034128619295i</v>
      </c>
      <c r="S711" t="str">
        <f t="shared" si="331"/>
        <v>0.0809453447456507i</v>
      </c>
      <c r="T711" t="str">
        <f t="shared" si="332"/>
        <v>0.216151695999433-0.0268168933788223i</v>
      </c>
      <c r="U711" t="e">
        <f t="shared" si="333"/>
        <v>#DIV/0!</v>
      </c>
      <c r="V711" t="str">
        <f t="shared" si="334"/>
        <v>0.0000833333333333333-0.00459719650756486i</v>
      </c>
      <c r="W711" t="e">
        <f t="shared" si="335"/>
        <v>#DIV/0!</v>
      </c>
      <c r="X711" t="e">
        <f t="shared" si="336"/>
        <v>#DIV/0!</v>
      </c>
      <c r="Y711" t="str">
        <f t="shared" si="337"/>
        <v>0.00096+0.246527058712498i</v>
      </c>
      <c r="Z711" t="e">
        <f t="shared" si="338"/>
        <v>#DIV/0!</v>
      </c>
      <c r="AA711" t="e">
        <f t="shared" si="339"/>
        <v>#DIV/0!</v>
      </c>
      <c r="AB711" t="str">
        <f t="shared" si="340"/>
        <v>0.12334374497115-0.0153026606732925i</v>
      </c>
      <c r="AC711" t="str">
        <f t="shared" si="341"/>
        <v>1.6253695161022-0.233771030803094i</v>
      </c>
      <c r="AD711" t="str">
        <f t="shared" si="342"/>
        <v>0.0756752741863789+0.00146922047934724i</v>
      </c>
      <c r="AE711" t="e">
        <f t="shared" si="343"/>
        <v>#DIV/0!</v>
      </c>
      <c r="AF711" t="str">
        <f t="shared" si="344"/>
        <v>-4.04937116900343-4.31172637301236i</v>
      </c>
      <c r="AG711" t="e">
        <f t="shared" si="345"/>
        <v>#DIV/0!</v>
      </c>
      <c r="AH711" t="e">
        <f t="shared" si="346"/>
        <v>#DIV/0!</v>
      </c>
      <c r="AI711" t="e">
        <f t="shared" si="347"/>
        <v>#DIV/0!</v>
      </c>
      <c r="AJ711" t="e">
        <f t="shared" si="348"/>
        <v>#DIV/0!</v>
      </c>
      <c r="AK711"/>
      <c r="AL711"/>
      <c r="AM711"/>
      <c r="AN711"/>
    </row>
    <row r="712" spans="1:40" x14ac:dyDescent="0.3">
      <c r="A712"/>
      <c r="B712">
        <f t="shared" si="314"/>
        <v>57800</v>
      </c>
      <c r="C712" s="186" t="str">
        <f t="shared" si="317"/>
        <v>-0.00980737823965609+0.0174420300618735i</v>
      </c>
      <c r="D712" s="158" t="str">
        <f t="shared" si="318"/>
        <v>-2.52815825545274-1.24380058651238i</v>
      </c>
      <c r="E712" t="str">
        <f t="shared" si="319"/>
        <v>13761.1962657389-13343.6658243169i</v>
      </c>
      <c r="F712" t="str">
        <f t="shared" si="320"/>
        <v>0.319952394210701+0.179676889172185i</v>
      </c>
      <c r="G712" t="str">
        <f t="shared" si="315"/>
        <v>0.319952394210701+0.179676889172185i</v>
      </c>
      <c r="H712" t="str">
        <f t="shared" si="321"/>
        <v>1.52537738722387+3.07388211835627i</v>
      </c>
      <c r="I712" t="str">
        <f t="shared" si="322"/>
        <v>226.980069221863i</v>
      </c>
      <c r="J712" t="str">
        <f t="shared" si="316"/>
        <v>-11.7604616677588+48.4008667927592i</v>
      </c>
      <c r="K712" t="str">
        <f t="shared" si="323"/>
        <v>4.42815116094822-1.07595391236183i</v>
      </c>
      <c r="L712" t="str">
        <f t="shared" si="324"/>
        <v>0.795577568735956-0.173313702297737i</v>
      </c>
      <c r="M712" t="str">
        <f t="shared" si="325"/>
        <v>5.22372872968418-1.24926761465957i</v>
      </c>
      <c r="N712" t="str">
        <f t="shared" si="326"/>
        <v>-0.73889281526683i</v>
      </c>
      <c r="O712" t="str">
        <f t="shared" si="327"/>
        <v>0.739214667229813-0.673469877390457i</v>
      </c>
      <c r="P712" t="str">
        <f t="shared" si="328"/>
        <v>0.260785332770187+0.673469877390457i</v>
      </c>
      <c r="Q712" t="str">
        <f t="shared" si="329"/>
        <v>-0.260785332770187+0.065422937876373i</v>
      </c>
      <c r="R712" t="str">
        <f t="shared" si="330"/>
        <v>-0.331289158096219-2.66557854314716i</v>
      </c>
      <c r="S712" t="str">
        <f t="shared" si="331"/>
        <v>0.0810856313050018i</v>
      </c>
      <c r="T712" t="str">
        <f t="shared" si="332"/>
        <v>0.216140118964154-0.0268627905287345i</v>
      </c>
      <c r="U712" t="e">
        <f t="shared" si="333"/>
        <v>#DIV/0!</v>
      </c>
      <c r="V712" t="str">
        <f t="shared" si="334"/>
        <v>0.0000833333333333333-0.00458924288038914i</v>
      </c>
      <c r="W712" t="e">
        <f t="shared" si="335"/>
        <v>#DIV/0!</v>
      </c>
      <c r="X712" t="e">
        <f t="shared" si="336"/>
        <v>#DIV/0!</v>
      </c>
      <c r="Y712" t="str">
        <f t="shared" si="337"/>
        <v>0.00096+0.246954315313386i</v>
      </c>
      <c r="Z712" t="e">
        <f t="shared" si="338"/>
        <v>#DIV/0!</v>
      </c>
      <c r="AA712" t="e">
        <f t="shared" si="339"/>
        <v>#DIV/0!</v>
      </c>
      <c r="AB712" t="str">
        <f t="shared" si="340"/>
        <v>0.12333713870845-0.015328851198088i</v>
      </c>
      <c r="AC712" t="str">
        <f t="shared" si="341"/>
        <v>1.62512991753667-0.234154853469748i</v>
      </c>
      <c r="AD712" t="str">
        <f t="shared" si="342"/>
        <v>0.0756816034261993+0.00147210603700876i</v>
      </c>
      <c r="AE712" t="e">
        <f t="shared" si="343"/>
        <v>#DIV/0!</v>
      </c>
      <c r="AF712" t="str">
        <f t="shared" si="344"/>
        <v>-4.05353564267661-4.31768270486865i</v>
      </c>
      <c r="AG712" t="e">
        <f t="shared" si="345"/>
        <v>#DIV/0!</v>
      </c>
      <c r="AH712" t="e">
        <f t="shared" si="346"/>
        <v>#DIV/0!</v>
      </c>
      <c r="AI712" t="e">
        <f t="shared" si="347"/>
        <v>#DIV/0!</v>
      </c>
      <c r="AJ712" t="e">
        <f t="shared" si="348"/>
        <v>#DIV/0!</v>
      </c>
      <c r="AK712"/>
      <c r="AL712"/>
      <c r="AM712"/>
      <c r="AN712"/>
    </row>
    <row r="713" spans="1:40" x14ac:dyDescent="0.3">
      <c r="A713"/>
      <c r="B713">
        <f t="shared" si="314"/>
        <v>57900</v>
      </c>
      <c r="C713" s="186" t="str">
        <f t="shared" si="317"/>
        <v>-0.00980513656563618+0.0174202708183365i</v>
      </c>
      <c r="D713" s="158" t="str">
        <f t="shared" si="318"/>
        <v>-2.52931901526281-1.24603889866763i</v>
      </c>
      <c r="E713" t="str">
        <f t="shared" si="319"/>
        <v>13738.1400257208-13344.3563846457i</v>
      </c>
      <c r="F713" t="str">
        <f t="shared" si="320"/>
        <v>0.320106039338209+0.179947083688027i</v>
      </c>
      <c r="G713" t="str">
        <f t="shared" si="315"/>
        <v>0.320106039338209+0.179947083688027i</v>
      </c>
      <c r="H713" t="str">
        <f t="shared" si="321"/>
        <v>1.5283833906308+3.07759437672139i</v>
      </c>
      <c r="I713" t="str">
        <f t="shared" si="322"/>
        <v>227.372768303561i</v>
      </c>
      <c r="J713" t="str">
        <f t="shared" si="316"/>
        <v>-11.8046537097291+48.4846053166222i</v>
      </c>
      <c r="K713" t="str">
        <f t="shared" si="323"/>
        <v>4.42715104527518-1.07788822181506i</v>
      </c>
      <c r="L713" t="str">
        <f t="shared" si="324"/>
        <v>0.795452756665078-0.173586316093251i</v>
      </c>
      <c r="M713" t="str">
        <f t="shared" si="325"/>
        <v>5.22260380194026-1.25147453790831i</v>
      </c>
      <c r="N713" t="str">
        <f t="shared" si="326"/>
        <v>-0.740171176538918i</v>
      </c>
      <c r="O713" t="str">
        <f t="shared" si="327"/>
        <v>0.738353125640121-0.674414310240718i</v>
      </c>
      <c r="P713" t="str">
        <f t="shared" si="328"/>
        <v>0.261646874359879+0.674414310240718i</v>
      </c>
      <c r="Q713" t="str">
        <f t="shared" si="329"/>
        <v>-0.261646874359879+0.0657568662982i</v>
      </c>
      <c r="R713" t="str">
        <f t="shared" si="330"/>
        <v>-0.331282001277672-2.66083200194533i</v>
      </c>
      <c r="S713" t="str">
        <f t="shared" si="331"/>
        <v>0.0812259178643531i</v>
      </c>
      <c r="T713" t="str">
        <f t="shared" si="332"/>
        <v>0.216128521640854-0.0269086846257187i</v>
      </c>
      <c r="U713" t="e">
        <f t="shared" si="333"/>
        <v>#DIV/0!</v>
      </c>
      <c r="V713" t="str">
        <f t="shared" si="334"/>
        <v>0.0000833333333333333-0.00458131672688242i</v>
      </c>
      <c r="W713" t="e">
        <f t="shared" si="335"/>
        <v>#DIV/0!</v>
      </c>
      <c r="X713" t="e">
        <f t="shared" si="336"/>
        <v>#DIV/0!</v>
      </c>
      <c r="Y713" t="str">
        <f t="shared" si="337"/>
        <v>0.00096+0.247381571914275i</v>
      </c>
      <c r="Z713" t="e">
        <f t="shared" si="338"/>
        <v>#DIV/0!</v>
      </c>
      <c r="AA713" t="e">
        <f t="shared" si="339"/>
        <v>#DIV/0!</v>
      </c>
      <c r="AB713" t="str">
        <f t="shared" si="340"/>
        <v>0.123330520868692-0.0153550399807757i</v>
      </c>
      <c r="AC713" t="str">
        <f t="shared" si="341"/>
        <v>1.6248900056196-0.234538296796681i</v>
      </c>
      <c r="AD713" t="str">
        <f t="shared" si="342"/>
        <v>0.0756879425786115+0.00147498055337163i</v>
      </c>
      <c r="AE713" t="e">
        <f t="shared" si="343"/>
        <v>#DIV/0!</v>
      </c>
      <c r="AF713" t="str">
        <f t="shared" si="344"/>
        <v>-4.05770240589361-4.32363327538902i</v>
      </c>
      <c r="AG713" t="e">
        <f t="shared" si="345"/>
        <v>#DIV/0!</v>
      </c>
      <c r="AH713" t="e">
        <f t="shared" si="346"/>
        <v>#DIV/0!</v>
      </c>
      <c r="AI713" t="e">
        <f t="shared" si="347"/>
        <v>#DIV/0!</v>
      </c>
      <c r="AJ713" t="e">
        <f t="shared" si="348"/>
        <v>#DIV/0!</v>
      </c>
      <c r="AK713"/>
      <c r="AL713"/>
      <c r="AM713"/>
      <c r="AN713"/>
    </row>
    <row r="714" spans="1:40" x14ac:dyDescent="0.3">
      <c r="A714"/>
      <c r="B714">
        <f t="shared" si="314"/>
        <v>58000</v>
      </c>
      <c r="C714" s="186" t="str">
        <f t="shared" si="317"/>
        <v>-0.0098028922103101+0.0173985972593878i</v>
      </c>
      <c r="D714" s="158" t="str">
        <f t="shared" si="318"/>
        <v>-2.53048125718994-1.2482750785966i</v>
      </c>
      <c r="E714" t="str">
        <f t="shared" si="319"/>
        <v>13715.1212604474-13345.006049649i</v>
      </c>
      <c r="F714" t="str">
        <f t="shared" si="320"/>
        <v>0.320259880466638+0.180217085771988i</v>
      </c>
      <c r="G714" t="str">
        <f t="shared" si="315"/>
        <v>0.320259880466638+0.180217085771988i</v>
      </c>
      <c r="H714" t="str">
        <f t="shared" si="321"/>
        <v>1.53139019915371+3.08130301322453i</v>
      </c>
      <c r="I714" t="str">
        <f t="shared" si="322"/>
        <v>227.76546738526i</v>
      </c>
      <c r="J714" t="str">
        <f t="shared" si="316"/>
        <v>-11.8489221424374+48.568343840485i</v>
      </c>
      <c r="K714" t="str">
        <f t="shared" si="323"/>
        <v>4.42614961117924-1.07982068126288i</v>
      </c>
      <c r="L714" t="str">
        <f t="shared" si="324"/>
        <v>0.795327768100049-0.173858797224554i</v>
      </c>
      <c r="M714" t="str">
        <f t="shared" si="325"/>
        <v>5.22147737927929-1.25367947848743i</v>
      </c>
      <c r="N714" t="str">
        <f t="shared" si="326"/>
        <v>-0.741449537811006i</v>
      </c>
      <c r="O714" t="str">
        <f t="shared" si="327"/>
        <v>0.737490377428347-0.675357640958178i</v>
      </c>
      <c r="P714" t="str">
        <f t="shared" si="328"/>
        <v>0.262509622571653+0.675357640958178i</v>
      </c>
      <c r="Q714" t="str">
        <f t="shared" si="329"/>
        <v>-0.262509622571653+0.066091896852828i</v>
      </c>
      <c r="R714" t="str">
        <f t="shared" si="330"/>
        <v>-0.331274831547369-2.65610157876947i</v>
      </c>
      <c r="S714" t="str">
        <f t="shared" si="331"/>
        <v>0.0813662044237044i</v>
      </c>
      <c r="T714" t="str">
        <f t="shared" si="332"/>
        <v>0.216116904028281-0.0269545756641115i</v>
      </c>
      <c r="U714" t="e">
        <f t="shared" si="333"/>
        <v>#DIV/0!</v>
      </c>
      <c r="V714" t="str">
        <f t="shared" si="334"/>
        <v>0.0000833333333333333-0.00457341790493951i</v>
      </c>
      <c r="W714" t="e">
        <f t="shared" si="335"/>
        <v>#DIV/0!</v>
      </c>
      <c r="X714" t="e">
        <f t="shared" si="336"/>
        <v>#DIV/0!</v>
      </c>
      <c r="Y714" t="str">
        <f t="shared" si="337"/>
        <v>0.00096+0.247808828515163i</v>
      </c>
      <c r="Z714" t="e">
        <f t="shared" si="338"/>
        <v>#DIV/0!</v>
      </c>
      <c r="AA714" t="e">
        <f t="shared" si="339"/>
        <v>#DIV/0!</v>
      </c>
      <c r="AB714" t="str">
        <f t="shared" si="340"/>
        <v>0.123323891451163-0.0153812270181237i</v>
      </c>
      <c r="AC714" t="str">
        <f t="shared" si="341"/>
        <v>1.62464978087036-0.234921360860227i</v>
      </c>
      <c r="AD714" t="str">
        <f t="shared" si="342"/>
        <v>0.0756942916363127+0.00147784403180329i</v>
      </c>
      <c r="AE714" t="e">
        <f t="shared" si="343"/>
        <v>#DIV/0!</v>
      </c>
      <c r="AF714" t="str">
        <f t="shared" si="344"/>
        <v>-4.06187145634365-4.32957809182113i</v>
      </c>
      <c r="AG714" t="e">
        <f t="shared" si="345"/>
        <v>#DIV/0!</v>
      </c>
      <c r="AH714" t="e">
        <f t="shared" si="346"/>
        <v>#DIV/0!</v>
      </c>
      <c r="AI714" t="e">
        <f t="shared" si="347"/>
        <v>#DIV/0!</v>
      </c>
      <c r="AJ714" t="e">
        <f t="shared" si="348"/>
        <v>#DIV/0!</v>
      </c>
      <c r="AK714"/>
      <c r="AL714"/>
      <c r="AM714"/>
      <c r="AN714"/>
    </row>
    <row r="715" spans="1:40" x14ac:dyDescent="0.3">
      <c r="A715"/>
      <c r="B715">
        <f t="shared" si="314"/>
        <v>58100</v>
      </c>
      <c r="C715" s="186" t="str">
        <f t="shared" si="317"/>
        <v>-0.00980064517720686+0.0173770089256017i</v>
      </c>
      <c r="D715" s="158" t="str">
        <f t="shared" si="318"/>
        <v>-2.53164497886004-1.25050912839858i</v>
      </c>
      <c r="E715" t="str">
        <f t="shared" si="319"/>
        <v>13692.1399811949-13345.6150189217i</v>
      </c>
      <c r="F715" t="str">
        <f t="shared" si="320"/>
        <v>0.320413917282798+0.18048689523846i</v>
      </c>
      <c r="G715" t="str">
        <f t="shared" si="315"/>
        <v>0.320413917282798+0.18048689523846i</v>
      </c>
      <c r="H715" t="str">
        <f t="shared" si="321"/>
        <v>1.53439781285772+3.08500803295403i</v>
      </c>
      <c r="I715" t="str">
        <f t="shared" si="322"/>
        <v>228.158166466959i</v>
      </c>
      <c r="J715" t="str">
        <f t="shared" si="316"/>
        <v>-11.8932669658838+48.652082364348i</v>
      </c>
      <c r="K715" t="str">
        <f t="shared" si="323"/>
        <v>4.42514686097471-1.0817512925075i</v>
      </c>
      <c r="L715" t="str">
        <f t="shared" si="324"/>
        <v>0.795202603225707-0.174131145532559i</v>
      </c>
      <c r="M715" t="str">
        <f t="shared" si="325"/>
        <v>5.22034946420042-1.25588243804006i</v>
      </c>
      <c r="N715" t="str">
        <f t="shared" si="326"/>
        <v>-0.742727899083094i</v>
      </c>
      <c r="O715" t="str">
        <f t="shared" si="327"/>
        <v>0.7366264240044-0.676299868001237i</v>
      </c>
      <c r="P715" t="str">
        <f t="shared" si="328"/>
        <v>0.2633735759956+0.676299868001237i</v>
      </c>
      <c r="Q715" t="str">
        <f t="shared" si="329"/>
        <v>-0.2633735759956+0.066428031081857i</v>
      </c>
      <c r="R715" t="str">
        <f t="shared" si="330"/>
        <v>-0.331267648902445-2.65138719037861i</v>
      </c>
      <c r="S715" t="str">
        <f t="shared" si="331"/>
        <v>0.0815064909830555i</v>
      </c>
      <c r="T715" t="str">
        <f t="shared" si="332"/>
        <v>0.216105266125183-0.0270004636382451i</v>
      </c>
      <c r="U715" t="e">
        <f t="shared" si="333"/>
        <v>#DIV/0!</v>
      </c>
      <c r="V715" t="str">
        <f t="shared" si="334"/>
        <v>0.0000833333333333333-0.00456554627343361i</v>
      </c>
      <c r="W715" t="e">
        <f t="shared" si="335"/>
        <v>#DIV/0!</v>
      </c>
      <c r="X715" t="e">
        <f t="shared" si="336"/>
        <v>#DIV/0!</v>
      </c>
      <c r="Y715" t="str">
        <f t="shared" si="337"/>
        <v>0.00096+0.248236085116051i</v>
      </c>
      <c r="Z715" t="e">
        <f t="shared" si="338"/>
        <v>#DIV/0!</v>
      </c>
      <c r="AA715" t="e">
        <f t="shared" si="339"/>
        <v>#DIV/0!</v>
      </c>
      <c r="AB715" t="str">
        <f t="shared" si="340"/>
        <v>0.123317250455148-0.0154074123068979i</v>
      </c>
      <c r="AC715" t="str">
        <f t="shared" si="341"/>
        <v>1.62440924380833-0.235304045735037i</v>
      </c>
      <c r="AD715" t="str">
        <f t="shared" si="342"/>
        <v>0.0757006505919963+0.00148069647555949i</v>
      </c>
      <c r="AE715" t="e">
        <f t="shared" si="343"/>
        <v>#DIV/0!</v>
      </c>
      <c r="AF715" t="str">
        <f t="shared" si="344"/>
        <v>-4.06604279171776-4.33551716135261i</v>
      </c>
      <c r="AG715" t="e">
        <f t="shared" si="345"/>
        <v>#DIV/0!</v>
      </c>
      <c r="AH715" t="e">
        <f t="shared" si="346"/>
        <v>#DIV/0!</v>
      </c>
      <c r="AI715" t="e">
        <f t="shared" si="347"/>
        <v>#DIV/0!</v>
      </c>
      <c r="AJ715" t="e">
        <f t="shared" si="348"/>
        <v>#DIV/0!</v>
      </c>
      <c r="AK715"/>
      <c r="AL715"/>
      <c r="AM715"/>
      <c r="AN715"/>
    </row>
    <row r="716" spans="1:40" x14ac:dyDescent="0.3">
      <c r="A716"/>
      <c r="B716">
        <f t="shared" si="314"/>
        <v>58200</v>
      </c>
      <c r="C716" s="186" t="str">
        <f t="shared" si="317"/>
        <v>-0.00979839546986646+0.0173555053607014i</v>
      </c>
      <c r="D716" s="158" t="str">
        <f t="shared" si="318"/>
        <v>-2.53281017789788-1.25274105015342i</v>
      </c>
      <c r="E716" t="str">
        <f t="shared" si="319"/>
        <v>13669.1961985157-13346.1834914275i</v>
      </c>
      <c r="F716" t="str">
        <f t="shared" si="320"/>
        <v>0.320568149473335+0.180756511902452i</v>
      </c>
      <c r="G716" t="str">
        <f t="shared" si="315"/>
        <v>0.320568149473335+0.180756511902452i</v>
      </c>
      <c r="H716" t="str">
        <f t="shared" si="321"/>
        <v>1.53740623181128+3.08870944095808i</v>
      </c>
      <c r="I716" t="str">
        <f t="shared" si="322"/>
        <v>228.550865548657i</v>
      </c>
      <c r="J716" t="str">
        <f t="shared" si="316"/>
        <v>-11.9376881800683+48.7358208882108i</v>
      </c>
      <c r="K716" t="str">
        <f t="shared" si="323"/>
        <v>4.42414279697494-1.08368005733454i</v>
      </c>
      <c r="L716" t="str">
        <f t="shared" si="324"/>
        <v>0.79507726222706-0.174403360858499i</v>
      </c>
      <c r="M716" t="str">
        <f t="shared" si="325"/>
        <v>5.219220059202-1.25808341819304i</v>
      </c>
      <c r="N716" t="str">
        <f t="shared" si="326"/>
        <v>-0.744006260355181i</v>
      </c>
      <c r="O716" t="str">
        <f t="shared" si="327"/>
        <v>0.73576126678016-0.677240989830101i</v>
      </c>
      <c r="P716" t="str">
        <f t="shared" si="328"/>
        <v>0.26423873321984+0.677240989830101i</v>
      </c>
      <c r="Q716" t="str">
        <f t="shared" si="329"/>
        <v>-0.26423873321984+0.0667652705250801i</v>
      </c>
      <c r="R716" t="str">
        <f t="shared" si="330"/>
        <v>-0.331260453340055-2.6466887541039i</v>
      </c>
      <c r="S716" t="str">
        <f t="shared" si="331"/>
        <v>0.0816467775424067i</v>
      </c>
      <c r="T716" t="str">
        <f t="shared" si="332"/>
        <v>0.216093607930311-0.0270463485424523i</v>
      </c>
      <c r="U716" t="e">
        <f t="shared" si="333"/>
        <v>#DIV/0!</v>
      </c>
      <c r="V716" t="str">
        <f t="shared" si="334"/>
        <v>0.0000833333333333333-0.00455770169220777i</v>
      </c>
      <c r="W716" t="e">
        <f t="shared" si="335"/>
        <v>#DIV/0!</v>
      </c>
      <c r="X716" t="e">
        <f t="shared" si="336"/>
        <v>#DIV/0!</v>
      </c>
      <c r="Y716" t="str">
        <f t="shared" si="337"/>
        <v>0.00096+0.248663341716939i</v>
      </c>
      <c r="Z716" t="e">
        <f t="shared" si="338"/>
        <v>#DIV/0!</v>
      </c>
      <c r="AA716" t="e">
        <f t="shared" si="339"/>
        <v>#DIV/0!</v>
      </c>
      <c r="AB716" t="str">
        <f t="shared" si="340"/>
        <v>0.123310597879935-0.0154335958438644i</v>
      </c>
      <c r="AC716" t="str">
        <f t="shared" si="341"/>
        <v>1.62416839495289-0.23568635149413i</v>
      </c>
      <c r="AD716" t="str">
        <f t="shared" si="342"/>
        <v>0.0757070194383545+0.00148353788778561i</v>
      </c>
      <c r="AE716" t="e">
        <f t="shared" si="343"/>
        <v>#DIV/0!</v>
      </c>
      <c r="AF716" t="str">
        <f t="shared" si="344"/>
        <v>-4.07021640970916-4.3414504911115i</v>
      </c>
      <c r="AG716" t="e">
        <f t="shared" si="345"/>
        <v>#DIV/0!</v>
      </c>
      <c r="AH716" t="e">
        <f t="shared" si="346"/>
        <v>#DIV/0!</v>
      </c>
      <c r="AI716" t="e">
        <f t="shared" si="347"/>
        <v>#DIV/0!</v>
      </c>
      <c r="AJ716" t="e">
        <f t="shared" si="348"/>
        <v>#DIV/0!</v>
      </c>
      <c r="AK716"/>
      <c r="AL716"/>
      <c r="AM716"/>
      <c r="AN716"/>
    </row>
    <row r="717" spans="1:40" x14ac:dyDescent="0.3">
      <c r="A717"/>
      <c r="B717">
        <f t="shared" si="314"/>
        <v>58300</v>
      </c>
      <c r="C717" s="186" t="str">
        <f t="shared" si="317"/>
        <v>-0.00979614309183998+0.0173340861115306i</v>
      </c>
      <c r="D717" s="158" t="str">
        <f t="shared" si="318"/>
        <v>-2.53397685192691-1.25497084592186i</v>
      </c>
      <c r="E717" t="str">
        <f t="shared" si="319"/>
        <v>13646.2899222444-13346.7116654993i</v>
      </c>
      <c r="F717" t="str">
        <f t="shared" si="320"/>
        <v>0.320722576724713+0.181025935579599i</v>
      </c>
      <c r="G717" t="str">
        <f t="shared" si="315"/>
        <v>0.320722576724713+0.181025935579599i</v>
      </c>
      <c r="H717" t="str">
        <f t="shared" si="321"/>
        <v>1.54041545608561+3.09240724224495i</v>
      </c>
      <c r="I717" t="str">
        <f t="shared" si="322"/>
        <v>228.943564630356i</v>
      </c>
      <c r="J717" t="str">
        <f t="shared" si="316"/>
        <v>-11.9821857849908+48.8195594120737i</v>
      </c>
      <c r="K717" t="str">
        <f t="shared" si="323"/>
        <v>4.42313742149232-1.08560697751317i</v>
      </c>
      <c r="L717" t="str">
        <f t="shared" si="324"/>
        <v>0.794951745289286-0.17467544304392i</v>
      </c>
      <c r="M717" t="str">
        <f t="shared" si="325"/>
        <v>5.21808916678161-1.26028242055709i</v>
      </c>
      <c r="N717" t="str">
        <f t="shared" si="326"/>
        <v>-0.745284621627269i</v>
      </c>
      <c r="O717" t="str">
        <f t="shared" si="327"/>
        <v>0.734894907169471-0.678181004906783i</v>
      </c>
      <c r="P717" t="str">
        <f t="shared" si="328"/>
        <v>0.265105092830529+0.678181004906783i</v>
      </c>
      <c r="Q717" t="str">
        <f t="shared" si="329"/>
        <v>-0.265105092830529+0.067103616720486i</v>
      </c>
      <c r="R717" t="str">
        <f t="shared" si="330"/>
        <v>-0.331253244857345-2.64200618784359i</v>
      </c>
      <c r="S717" t="str">
        <f t="shared" si="331"/>
        <v>0.081787064101758i</v>
      </c>
      <c r="T717" t="str">
        <f t="shared" si="332"/>
        <v>0.216081929442405-0.027092230371063i</v>
      </c>
      <c r="U717" t="e">
        <f t="shared" si="333"/>
        <v>#DIV/0!</v>
      </c>
      <c r="V717" t="str">
        <f t="shared" si="334"/>
        <v>0.0000833333333333333-0.00454988402206676i</v>
      </c>
      <c r="W717" t="e">
        <f t="shared" si="335"/>
        <v>#DIV/0!</v>
      </c>
      <c r="X717" t="e">
        <f t="shared" si="336"/>
        <v>#DIV/0!</v>
      </c>
      <c r="Y717" t="str">
        <f t="shared" si="337"/>
        <v>0.00096+0.249090598317827i</v>
      </c>
      <c r="Z717" t="e">
        <f t="shared" si="338"/>
        <v>#DIV/0!</v>
      </c>
      <c r="AA717" t="e">
        <f t="shared" si="339"/>
        <v>#DIV/0!</v>
      </c>
      <c r="AB717" t="str">
        <f t="shared" si="340"/>
        <v>0.123303933724804-0.0154597776257875i</v>
      </c>
      <c r="AC717" t="str">
        <f t="shared" si="341"/>
        <v>1.62392723482346-0.236068278208881i</v>
      </c>
      <c r="AD717" t="str">
        <f t="shared" si="342"/>
        <v>0.0757133981680709+0.00148636827151608i</v>
      </c>
      <c r="AE717" t="e">
        <f t="shared" si="343"/>
        <v>#DIV/0!</v>
      </c>
      <c r="AF717" t="str">
        <f t="shared" si="344"/>
        <v>-4.07439230801252-4.34737808816681i</v>
      </c>
      <c r="AG717" t="e">
        <f t="shared" si="345"/>
        <v>#DIV/0!</v>
      </c>
      <c r="AH717" t="e">
        <f t="shared" si="346"/>
        <v>#DIV/0!</v>
      </c>
      <c r="AI717" t="e">
        <f t="shared" si="347"/>
        <v>#DIV/0!</v>
      </c>
      <c r="AJ717" t="e">
        <f t="shared" si="348"/>
        <v>#DIV/0!</v>
      </c>
      <c r="AK717"/>
      <c r="AL717"/>
      <c r="AM717"/>
      <c r="AN717"/>
    </row>
    <row r="718" spans="1:40" x14ac:dyDescent="0.3">
      <c r="A718"/>
      <c r="B718">
        <f t="shared" si="314"/>
        <v>58400</v>
      </c>
      <c r="C718" s="186" t="str">
        <f t="shared" si="317"/>
        <v>-0.00979388804668883+0.0173127507280278i</v>
      </c>
      <c r="D718" s="158" t="str">
        <f t="shared" si="318"/>
        <v>-2.53514499856937-1.25719851774558i</v>
      </c>
      <c r="E718" t="str">
        <f t="shared" si="319"/>
        <v>13623.4211615037-13347.1997388382i</v>
      </c>
      <c r="F718" t="str">
        <f t="shared" si="320"/>
        <v>0.320877198723229+0.181295166086147i</v>
      </c>
      <c r="G718" t="str">
        <f t="shared" si="315"/>
        <v>0.320877198723229+0.181295166086147i</v>
      </c>
      <c r="H718" t="str">
        <f t="shared" si="321"/>
        <v>1.54342548575476+3.09610144178313i</v>
      </c>
      <c r="I718" t="str">
        <f t="shared" si="322"/>
        <v>229.336263712055i</v>
      </c>
      <c r="J718" t="str">
        <f t="shared" si="316"/>
        <v>-12.0267597806514+48.9032979359367i</v>
      </c>
      <c r="K718" t="str">
        <f t="shared" si="323"/>
        <v>4.42213073683818-1.08753205479636i</v>
      </c>
      <c r="L718" t="str">
        <f t="shared" si="324"/>
        <v>0.794826052597734-0.174947391930686i</v>
      </c>
      <c r="M718" t="str">
        <f t="shared" si="325"/>
        <v>5.21695678943591-1.26247944672705i</v>
      </c>
      <c r="N718" t="str">
        <f t="shared" si="326"/>
        <v>-0.746562982899357i</v>
      </c>
      <c r="O718" t="str">
        <f t="shared" si="327"/>
        <v>0.734027346588147-0.679119911695103i</v>
      </c>
      <c r="P718" t="str">
        <f t="shared" si="328"/>
        <v>0.265972653411853+0.679119911695103i</v>
      </c>
      <c r="Q718" t="str">
        <f t="shared" si="329"/>
        <v>-0.265972653411853+0.067443071204254i</v>
      </c>
      <c r="R718" t="str">
        <f t="shared" si="330"/>
        <v>-0.331246023451439-2.63733941005833i</v>
      </c>
      <c r="S718" t="str">
        <f t="shared" si="331"/>
        <v>0.0819273506611091i</v>
      </c>
      <c r="T718" t="str">
        <f t="shared" si="332"/>
        <v>0.216070230660211-0.027138109118404i</v>
      </c>
      <c r="U718" t="e">
        <f t="shared" si="333"/>
        <v>#DIV/0!</v>
      </c>
      <c r="V718" t="str">
        <f t="shared" si="334"/>
        <v>0.0000833333333333333-0.0045420931247687i</v>
      </c>
      <c r="W718" t="e">
        <f t="shared" si="335"/>
        <v>#DIV/0!</v>
      </c>
      <c r="X718" t="e">
        <f t="shared" si="336"/>
        <v>#DIV/0!</v>
      </c>
      <c r="Y718" t="str">
        <f t="shared" si="337"/>
        <v>0.00096+0.249517854918716i</v>
      </c>
      <c r="Z718" t="e">
        <f t="shared" si="338"/>
        <v>#DIV/0!</v>
      </c>
      <c r="AA718" t="e">
        <f t="shared" si="339"/>
        <v>#DIV/0!</v>
      </c>
      <c r="AB718" t="str">
        <f t="shared" si="340"/>
        <v>0.12329725798904-0.0154859576494299i</v>
      </c>
      <c r="AC718" t="str">
        <f t="shared" si="341"/>
        <v>1.62368576393946-0.236449825949076i</v>
      </c>
      <c r="AD718" t="str">
        <f t="shared" si="342"/>
        <v>0.0757197867738287+0.00148918762967808i</v>
      </c>
      <c r="AE718" t="e">
        <f t="shared" si="343"/>
        <v>#DIV/0!</v>
      </c>
      <c r="AF718" t="str">
        <f t="shared" si="344"/>
        <v>-4.07857048432413-4.35329995952871i</v>
      </c>
      <c r="AG718" t="e">
        <f t="shared" si="345"/>
        <v>#DIV/0!</v>
      </c>
      <c r="AH718" t="e">
        <f t="shared" si="346"/>
        <v>#DIV/0!</v>
      </c>
      <c r="AI718" t="e">
        <f t="shared" si="347"/>
        <v>#DIV/0!</v>
      </c>
      <c r="AJ718" t="e">
        <f t="shared" si="348"/>
        <v>#DIV/0!</v>
      </c>
      <c r="AK718"/>
      <c r="AL718"/>
      <c r="AM718"/>
      <c r="AN718"/>
    </row>
    <row r="719" spans="1:40" x14ac:dyDescent="0.3">
      <c r="A719"/>
      <c r="B719">
        <f t="shared" si="314"/>
        <v>58500</v>
      </c>
      <c r="C719" s="186" t="str">
        <f t="shared" si="317"/>
        <v>-0.0097916303379853+0.0172914987631997i</v>
      </c>
      <c r="D719" s="158" t="str">
        <f t="shared" si="318"/>
        <v>-2.53631461544628-1.25942406764752i</v>
      </c>
      <c r="E719" t="str">
        <f t="shared" si="319"/>
        <v>13600.5899247099-13347.6479085131i</v>
      </c>
      <c r="F719" t="str">
        <f t="shared" si="320"/>
        <v>0.321032015155008+0.181564203238964i</v>
      </c>
      <c r="G719" t="str">
        <f t="shared" si="315"/>
        <v>0.321032015155008+0.181564203238964i</v>
      </c>
      <c r="H719" t="str">
        <f t="shared" si="321"/>
        <v>1.54643632089522+3.09979204450169i</v>
      </c>
      <c r="I719" t="str">
        <f t="shared" si="322"/>
        <v>229.728962793754i</v>
      </c>
      <c r="J719" t="str">
        <f t="shared" si="316"/>
        <v>-12.0714101670501+48.9870364597995i</v>
      </c>
      <c r="K719" t="str">
        <f t="shared" si="323"/>
        <v>4.42112274532294-1.08945529092099i</v>
      </c>
      <c r="L719" t="str">
        <f t="shared" si="324"/>
        <v>0.79470018433792-0.175219207360978i</v>
      </c>
      <c r="M719" t="str">
        <f t="shared" si="325"/>
        <v>5.21582292966086-1.26467449828197i</v>
      </c>
      <c r="N719" t="str">
        <f t="shared" si="326"/>
        <v>-0.747841344171445i</v>
      </c>
      <c r="O719" t="str">
        <f t="shared" si="327"/>
        <v>0.73315858645396-0.680057708660692i</v>
      </c>
      <c r="P719" t="str">
        <f t="shared" si="328"/>
        <v>0.26684141354604+0.680057708660692i</v>
      </c>
      <c r="Q719" t="str">
        <f t="shared" si="329"/>
        <v>-0.26684141354604+0.0677836355107529i</v>
      </c>
      <c r="R719" t="str">
        <f t="shared" si="330"/>
        <v>-0.331238789119473-2.6326883397662i</v>
      </c>
      <c r="S719" t="str">
        <f t="shared" si="331"/>
        <v>0.0820676372204604i</v>
      </c>
      <c r="T719" t="str">
        <f t="shared" si="332"/>
        <v>0.216058511582469-0.0271839847788015i</v>
      </c>
      <c r="U719" t="e">
        <f t="shared" si="333"/>
        <v>#DIV/0!</v>
      </c>
      <c r="V719" t="str">
        <f t="shared" si="334"/>
        <v>0.0000833333333333333-0.00453432886301697i</v>
      </c>
      <c r="W719" t="e">
        <f t="shared" si="335"/>
        <v>#DIV/0!</v>
      </c>
      <c r="X719" t="e">
        <f t="shared" si="336"/>
        <v>#DIV/0!</v>
      </c>
      <c r="Y719" t="str">
        <f t="shared" si="337"/>
        <v>0.00096+0.249945111519604i</v>
      </c>
      <c r="Z719" t="e">
        <f t="shared" si="338"/>
        <v>#DIV/0!</v>
      </c>
      <c r="AA719" t="e">
        <f t="shared" si="339"/>
        <v>#DIV/0!</v>
      </c>
      <c r="AB719" t="str">
        <f t="shared" si="340"/>
        <v>0.123290570671924-0.0155121359115541i</v>
      </c>
      <c r="AC719" t="str">
        <f t="shared" si="341"/>
        <v>1.62344398282037-0.236830994782913i</v>
      </c>
      <c r="AD719" t="str">
        <f t="shared" si="342"/>
        <v>0.075726185248304+0.00149199596508954i</v>
      </c>
      <c r="AE719" t="e">
        <f t="shared" si="343"/>
        <v>#DIV/0!</v>
      </c>
      <c r="AF719" t="str">
        <f t="shared" si="344"/>
        <v>-4.0827509363415-4.35921611214921i</v>
      </c>
      <c r="AG719" t="e">
        <f t="shared" si="345"/>
        <v>#DIV/0!</v>
      </c>
      <c r="AH719" t="e">
        <f t="shared" si="346"/>
        <v>#DIV/0!</v>
      </c>
      <c r="AI719" t="e">
        <f t="shared" si="347"/>
        <v>#DIV/0!</v>
      </c>
      <c r="AJ719" t="e">
        <f t="shared" si="348"/>
        <v>#DIV/0!</v>
      </c>
      <c r="AK719"/>
      <c r="AL719"/>
      <c r="AM719"/>
      <c r="AN719"/>
    </row>
    <row r="720" spans="1:40" x14ac:dyDescent="0.3">
      <c r="A720"/>
      <c r="B720">
        <f t="shared" si="314"/>
        <v>58600</v>
      </c>
      <c r="C720" s="186" t="str">
        <f t="shared" si="317"/>
        <v>-0.00978936996931237+0.0172703297730951i</v>
      </c>
      <c r="D720" s="158" t="str">
        <f t="shared" si="318"/>
        <v>-2.53748570017745-1.26164749763209i</v>
      </c>
      <c r="E720" t="str">
        <f t="shared" si="319"/>
        <v>13577.7962195783-13348.0563709607i</v>
      </c>
      <c r="F720" t="str">
        <f t="shared" si="320"/>
        <v>0.321187025706007+0.181833046855541i</v>
      </c>
      <c r="G720" t="str">
        <f t="shared" si="315"/>
        <v>0.321187025706007+0.181833046855541i</v>
      </c>
      <c r="H720" t="str">
        <f t="shared" si="321"/>
        <v>1.54944796158583+3.10347905529054i</v>
      </c>
      <c r="I720" t="str">
        <f t="shared" si="322"/>
        <v>230.121661875452i</v>
      </c>
      <c r="J720" t="str">
        <f t="shared" si="316"/>
        <v>-12.1161369441868+49.0707749836625i</v>
      </c>
      <c r="K720" t="str">
        <f t="shared" si="323"/>
        <v>4.42011344925598-1.091376687608i</v>
      </c>
      <c r="L720" t="str">
        <f t="shared" si="324"/>
        <v>0.794574140695528-0.175490889177292i</v>
      </c>
      <c r="M720" t="str">
        <f t="shared" si="325"/>
        <v>5.21468758995151-1.26686757678529i</v>
      </c>
      <c r="N720" t="str">
        <f t="shared" si="326"/>
        <v>-0.749119705443533i</v>
      </c>
      <c r="O720" t="str">
        <f t="shared" si="327"/>
        <v>0.732288628186645-0.680994394270997i</v>
      </c>
      <c r="P720" t="str">
        <f t="shared" si="328"/>
        <v>0.267711371813355+0.680994394270997i</v>
      </c>
      <c r="Q720" t="str">
        <f t="shared" si="329"/>
        <v>-0.267711371813355+0.0681253111725361i</v>
      </c>
      <c r="R720" t="str">
        <f t="shared" si="330"/>
        <v>-0.33123154185858-2.62805289653808i</v>
      </c>
      <c r="S720" t="str">
        <f t="shared" si="331"/>
        <v>0.0822079237798117i</v>
      </c>
      <c r="T720" t="str">
        <f t="shared" si="332"/>
        <v>0.216046772207916-0.0272298573465797i</v>
      </c>
      <c r="U720" t="e">
        <f t="shared" si="333"/>
        <v>#DIV/0!</v>
      </c>
      <c r="V720" t="str">
        <f t="shared" si="334"/>
        <v>0.0000833333333333333-0.00452659110045209i</v>
      </c>
      <c r="W720" t="e">
        <f t="shared" si="335"/>
        <v>#DIV/0!</v>
      </c>
      <c r="X720" t="e">
        <f t="shared" si="336"/>
        <v>#DIV/0!</v>
      </c>
      <c r="Y720" t="str">
        <f t="shared" si="337"/>
        <v>0.00096+0.250372368120492i</v>
      </c>
      <c r="Z720" t="e">
        <f t="shared" si="338"/>
        <v>#DIV/0!</v>
      </c>
      <c r="AA720" t="e">
        <f t="shared" si="339"/>
        <v>#DIV/0!</v>
      </c>
      <c r="AB720" t="str">
        <f t="shared" si="340"/>
        <v>0.123283871772736-0.0155383124089211i</v>
      </c>
      <c r="AC720" t="str">
        <f t="shared" si="341"/>
        <v>1.62320189198564-0.237211784777025i</v>
      </c>
      <c r="AD720" t="str">
        <f t="shared" si="342"/>
        <v>0.0757325935841704+0.00149479328046181i</v>
      </c>
      <c r="AE720" t="e">
        <f t="shared" si="343"/>
        <v>#DIV/0!</v>
      </c>
      <c r="AF720" t="str">
        <f t="shared" si="344"/>
        <v>-4.08693366176328-4.36512655292263i</v>
      </c>
      <c r="AG720" t="e">
        <f t="shared" si="345"/>
        <v>#DIV/0!</v>
      </c>
      <c r="AH720" t="e">
        <f t="shared" si="346"/>
        <v>#DIV/0!</v>
      </c>
      <c r="AI720" t="e">
        <f t="shared" si="347"/>
        <v>#DIV/0!</v>
      </c>
      <c r="AJ720" t="e">
        <f t="shared" si="348"/>
        <v>#DIV/0!</v>
      </c>
      <c r="AK720"/>
      <c r="AL720"/>
      <c r="AM720"/>
      <c r="AN720"/>
    </row>
    <row r="721" spans="1:40" x14ac:dyDescent="0.3">
      <c r="A721"/>
      <c r="B721">
        <f t="shared" si="314"/>
        <v>58700</v>
      </c>
      <c r="C721" s="186" t="str">
        <f t="shared" si="317"/>
        <v>-0.00978710694426313+0.0172492433167786i</v>
      </c>
      <c r="D721" s="158" t="str">
        <f t="shared" si="318"/>
        <v>-2.53865825038144-1.26386880968523i</v>
      </c>
      <c r="E721" t="str">
        <f t="shared" si="319"/>
        <v>13555.0400531296-13348.4253219851i</v>
      </c>
      <c r="F721" t="str">
        <f t="shared" si="320"/>
        <v>0.321342230062012+0.182101696753983i</v>
      </c>
      <c r="G721" t="str">
        <f t="shared" si="315"/>
        <v>0.321342230062012+0.182101696753983i</v>
      </c>
      <c r="H721" t="str">
        <f t="shared" si="321"/>
        <v>1.55246040790745+3.10716247900046i</v>
      </c>
      <c r="I721" t="str">
        <f t="shared" si="322"/>
        <v>230.514360957151i</v>
      </c>
      <c r="J721" t="str">
        <f t="shared" si="316"/>
        <v>-12.1609401120616+49.1545135075254i</v>
      </c>
      <c r="K721" t="str">
        <f t="shared" si="323"/>
        <v>4.41910285094582-1.09329624656269i</v>
      </c>
      <c r="L721" t="str">
        <f t="shared" si="324"/>
        <v>0.79444792185641-0.175762437222443i</v>
      </c>
      <c r="M721" t="str">
        <f t="shared" si="325"/>
        <v>5.21355077280223-1.26905868378513i</v>
      </c>
      <c r="N721" t="str">
        <f t="shared" si="326"/>
        <v>-0.750398066715621i</v>
      </c>
      <c r="O721" t="str">
        <f t="shared" si="327"/>
        <v>0.731417473207893-0.681929966995278i</v>
      </c>
      <c r="P721" t="str">
        <f t="shared" si="328"/>
        <v>0.268582526792107+0.681929966995278i</v>
      </c>
      <c r="Q721" t="str">
        <f t="shared" si="329"/>
        <v>-0.268582526792107+0.0684680997203431i</v>
      </c>
      <c r="R721" t="str">
        <f t="shared" si="330"/>
        <v>-0.331224281665877-2.62343300049288i</v>
      </c>
      <c r="S721" t="str">
        <f t="shared" si="331"/>
        <v>0.0823482103391628i</v>
      </c>
      <c r="T721" t="str">
        <f t="shared" si="332"/>
        <v>0.216035012535289-0.0272757268160597i</v>
      </c>
      <c r="U721" t="e">
        <f t="shared" si="333"/>
        <v>#DIV/0!</v>
      </c>
      <c r="V721" t="str">
        <f t="shared" si="334"/>
        <v>0.0000833333333333333-0.00451887970164382i</v>
      </c>
      <c r="W721" t="e">
        <f t="shared" si="335"/>
        <v>#DIV/0!</v>
      </c>
      <c r="X721" t="e">
        <f t="shared" si="336"/>
        <v>#DIV/0!</v>
      </c>
      <c r="Y721" t="str">
        <f t="shared" si="337"/>
        <v>0.00096+0.25079962472138i</v>
      </c>
      <c r="Z721" t="e">
        <f t="shared" si="338"/>
        <v>#DIV/0!</v>
      </c>
      <c r="AA721" t="e">
        <f t="shared" si="339"/>
        <v>#DIV/0!</v>
      </c>
      <c r="AB721" t="str">
        <f t="shared" si="340"/>
        <v>0.123277161290753-0.0155644871382904i</v>
      </c>
      <c r="AC721" t="str">
        <f t="shared" si="341"/>
        <v>1.62295949195476-0.237592195996514i</v>
      </c>
      <c r="AD721" t="str">
        <f t="shared" si="342"/>
        <v>0.0757390117740953+0.00149757957840052i</v>
      </c>
      <c r="AE721" t="e">
        <f t="shared" si="343"/>
        <v>#DIV/0!</v>
      </c>
      <c r="AF721" t="str">
        <f t="shared" si="344"/>
        <v>-4.09111865828889-4.37103128868569i</v>
      </c>
      <c r="AG721" t="e">
        <f t="shared" si="345"/>
        <v>#DIV/0!</v>
      </c>
      <c r="AH721" t="e">
        <f t="shared" si="346"/>
        <v>#DIV/0!</v>
      </c>
      <c r="AI721" t="e">
        <f t="shared" si="347"/>
        <v>#DIV/0!</v>
      </c>
      <c r="AJ721" t="e">
        <f t="shared" si="348"/>
        <v>#DIV/0!</v>
      </c>
      <c r="AK721"/>
      <c r="AL721"/>
      <c r="AM721"/>
      <c r="AN721"/>
    </row>
    <row r="722" spans="1:40" x14ac:dyDescent="0.3">
      <c r="A722"/>
      <c r="B722">
        <f t="shared" ref="B722:B783" si="349">B721+100</f>
        <v>58800</v>
      </c>
      <c r="C722" s="186" t="str">
        <f t="shared" si="317"/>
        <v>-0.00978484126644112+0.0172282389563061i</v>
      </c>
      <c r="D722" s="158" t="str">
        <f t="shared" si="318"/>
        <v>-2.53983226367568-1.26608800577477i</v>
      </c>
      <c r="E722" t="str">
        <f t="shared" si="319"/>
        <v>13532.3214316946-13348.754956757i</v>
      </c>
      <c r="F722" t="str">
        <f t="shared" si="320"/>
        <v>0.321497627908648+0.182370152753015i</v>
      </c>
      <c r="G722" t="str">
        <f t="shared" si="315"/>
        <v>0.321497627908648+0.182370152753015i</v>
      </c>
      <c r="H722" t="str">
        <f t="shared" si="321"/>
        <v>1.55547365994295+3.11084232044366i</v>
      </c>
      <c r="I722" t="str">
        <f t="shared" si="322"/>
        <v>230.90706003885i</v>
      </c>
      <c r="J722" t="str">
        <f t="shared" si="316"/>
        <v>-12.2058196706744+49.2382520313883i</v>
      </c>
      <c r="K722" t="str">
        <f t="shared" si="323"/>
        <v>4.41809095269998-1.09521396947473i</v>
      </c>
      <c r="L722" t="str">
        <f t="shared" si="324"/>
        <v>0.794321528006583-0.176033851339562i</v>
      </c>
      <c r="M722" t="str">
        <f t="shared" si="325"/>
        <v>5.21241248070656-1.27124782081429i</v>
      </c>
      <c r="N722" t="str">
        <f t="shared" si="326"/>
        <v>-0.751676427987709i</v>
      </c>
      <c r="O722" t="str">
        <f t="shared" si="327"/>
        <v>0.730545122941354-0.682864425304615i</v>
      </c>
      <c r="P722" t="str">
        <f t="shared" si="328"/>
        <v>0.269454877058646+0.682864425304615i</v>
      </c>
      <c r="Q722" t="str">
        <f t="shared" si="329"/>
        <v>-0.269454877058646+0.068812002683094i</v>
      </c>
      <c r="R722" t="str">
        <f t="shared" si="330"/>
        <v>-0.331217008538464-2.61882857229289i</v>
      </c>
      <c r="S722" t="str">
        <f t="shared" si="331"/>
        <v>0.0824884968985141i</v>
      </c>
      <c r="T722" t="str">
        <f t="shared" si="332"/>
        <v>0.216023232563322-0.0273215931815602i</v>
      </c>
      <c r="U722" t="e">
        <f t="shared" si="333"/>
        <v>#DIV/0!</v>
      </c>
      <c r="V722" t="str">
        <f t="shared" si="334"/>
        <v>0.0000833333333333333-0.0045111945320832i</v>
      </c>
      <c r="W722" t="e">
        <f t="shared" si="335"/>
        <v>#DIV/0!</v>
      </c>
      <c r="X722" t="e">
        <f t="shared" si="336"/>
        <v>#DIV/0!</v>
      </c>
      <c r="Y722" t="str">
        <f t="shared" si="337"/>
        <v>0.00096+0.251226881322269i</v>
      </c>
      <c r="Z722" t="e">
        <f t="shared" si="338"/>
        <v>#DIV/0!</v>
      </c>
      <c r="AA722" t="e">
        <f t="shared" si="339"/>
        <v>#DIV/0!</v>
      </c>
      <c r="AB722" t="str">
        <f t="shared" si="340"/>
        <v>0.123270439225255-0.0155906600964201i</v>
      </c>
      <c r="AC722" t="str">
        <f t="shared" si="341"/>
        <v>1.62271678324727-0.23797222850496i</v>
      </c>
      <c r="AD722" t="str">
        <f t="shared" si="342"/>
        <v>0.0757454398107426+0.0015003548614063i</v>
      </c>
      <c r="AE722" t="e">
        <f t="shared" si="343"/>
        <v>#DIV/0!</v>
      </c>
      <c r="AF722" t="str">
        <f t="shared" si="344"/>
        <v>-4.09530592361863-4.37693032621843i</v>
      </c>
      <c r="AG722" t="e">
        <f t="shared" si="345"/>
        <v>#DIV/0!</v>
      </c>
      <c r="AH722" t="e">
        <f t="shared" si="346"/>
        <v>#DIV/0!</v>
      </c>
      <c r="AI722" t="e">
        <f t="shared" si="347"/>
        <v>#DIV/0!</v>
      </c>
      <c r="AJ722" t="e">
        <f t="shared" si="348"/>
        <v>#DIV/0!</v>
      </c>
      <c r="AK722"/>
      <c r="AL722"/>
      <c r="AM722"/>
      <c r="AN722"/>
    </row>
    <row r="723" spans="1:40" x14ac:dyDescent="0.3">
      <c r="A723"/>
      <c r="B723">
        <f t="shared" si="349"/>
        <v>58900</v>
      </c>
      <c r="C723" s="186" t="str">
        <f t="shared" si="317"/>
        <v>-0.00978257293946034+0.0172073162566984i</v>
      </c>
      <c r="D723" s="158" t="str">
        <f t="shared" si="318"/>
        <v>-2.54100773767639-1.26830508785053i</v>
      </c>
      <c r="E723" t="str">
        <f t="shared" si="319"/>
        <v>13509.6403609202-13349.0454698141i</v>
      </c>
      <c r="F723" t="str">
        <f t="shared" si="320"/>
        <v>0.321653218931373+0.182638414671985i</v>
      </c>
      <c r="G723" t="str">
        <f t="shared" si="315"/>
        <v>0.321653218931373+0.182638414671985i</v>
      </c>
      <c r="H723" t="str">
        <f t="shared" si="321"/>
        <v>1.55848771777685+3.11451858439379i</v>
      </c>
      <c r="I723" t="str">
        <f t="shared" si="322"/>
        <v>231.299759120548i</v>
      </c>
      <c r="J723" t="str">
        <f t="shared" si="316"/>
        <v>-12.2507756200253+49.3219905552512i</v>
      </c>
      <c r="K723" t="str">
        <f t="shared" si="323"/>
        <v>4.41707775682503-1.09712985801841i</v>
      </c>
      <c r="L723" t="str">
        <f t="shared" si="324"/>
        <v>0.794194959332234-0.176305131372099i</v>
      </c>
      <c r="M723" t="str">
        <f t="shared" si="325"/>
        <v>5.21127271615726-1.27343498939051i</v>
      </c>
      <c r="N723" t="str">
        <f t="shared" si="326"/>
        <v>-0.752954789259797i</v>
      </c>
      <c r="O723" t="str">
        <f t="shared" si="327"/>
        <v>0.729671578812627-0.683797767671911i</v>
      </c>
      <c r="P723" t="str">
        <f t="shared" si="328"/>
        <v>0.270328421187373+0.683797767671911i</v>
      </c>
      <c r="Q723" t="str">
        <f t="shared" si="329"/>
        <v>-0.270328421187373+0.0691570215878859i</v>
      </c>
      <c r="R723" t="str">
        <f t="shared" si="330"/>
        <v>-0.331209722473476-2.61423953313917i</v>
      </c>
      <c r="S723" t="str">
        <f t="shared" si="331"/>
        <v>0.0826287834578652i</v>
      </c>
      <c r="T723" t="str">
        <f t="shared" si="332"/>
        <v>0.216011432290747-0.0273674564374005i</v>
      </c>
      <c r="U723" t="e">
        <f t="shared" si="333"/>
        <v>#DIV/0!</v>
      </c>
      <c r="V723" t="str">
        <f t="shared" si="334"/>
        <v>0.0000833333333333333-0.00450353545817473i</v>
      </c>
      <c r="W723" t="e">
        <f t="shared" si="335"/>
        <v>#DIV/0!</v>
      </c>
      <c r="X723" t="e">
        <f t="shared" si="336"/>
        <v>#DIV/0!</v>
      </c>
      <c r="Y723" t="str">
        <f t="shared" si="337"/>
        <v>0.00096+0.251654137923157i</v>
      </c>
      <c r="Z723" t="e">
        <f t="shared" si="338"/>
        <v>#DIV/0!</v>
      </c>
      <c r="AA723" t="e">
        <f t="shared" si="339"/>
        <v>#DIV/0!</v>
      </c>
      <c r="AB723" t="str">
        <f t="shared" si="340"/>
        <v>0.123263705575517-0.0156168312800685i</v>
      </c>
      <c r="AC723" t="str">
        <f t="shared" si="341"/>
        <v>1.62247376638269-0.238351882364446i</v>
      </c>
      <c r="AD723" t="str">
        <f t="shared" si="342"/>
        <v>0.0757518776867713+0.00150311913187475i</v>
      </c>
      <c r="AE723" t="e">
        <f t="shared" si="343"/>
        <v>#DIV/0!</v>
      </c>
      <c r="AF723" t="str">
        <f t="shared" si="344"/>
        <v>-4.09949545545324-4.38282367224432i</v>
      </c>
      <c r="AG723" t="e">
        <f t="shared" si="345"/>
        <v>#DIV/0!</v>
      </c>
      <c r="AH723" t="e">
        <f t="shared" si="346"/>
        <v>#DIV/0!</v>
      </c>
      <c r="AI723" t="e">
        <f t="shared" si="347"/>
        <v>#DIV/0!</v>
      </c>
      <c r="AJ723" t="e">
        <f t="shared" si="348"/>
        <v>#DIV/0!</v>
      </c>
      <c r="AK723"/>
      <c r="AL723"/>
      <c r="AM723"/>
      <c r="AN723"/>
    </row>
    <row r="724" spans="1:40" x14ac:dyDescent="0.3">
      <c r="A724"/>
      <c r="B724">
        <f t="shared" si="349"/>
        <v>59000</v>
      </c>
      <c r="C724" s="186" t="str">
        <f t="shared" si="317"/>
        <v>-0.00978030196694451+0.0171864747859166i</v>
      </c>
      <c r="D724" s="158" t="str">
        <f t="shared" si="318"/>
        <v>-2.54218466999859-1.27052005784453i</v>
      </c>
      <c r="E724" t="str">
        <f t="shared" si="319"/>
        <v>13486.9968457752-13349.2970550605i</v>
      </c>
      <c r="F724" t="str">
        <f t="shared" si="320"/>
        <v>0.32180900281548+0.182906482330855i</v>
      </c>
      <c r="G724" t="str">
        <f t="shared" si="315"/>
        <v>0.32180900281548+0.182906482330855i</v>
      </c>
      <c r="H724" t="str">
        <f t="shared" si="321"/>
        <v>1.56150258149514+3.11819127558622i</v>
      </c>
      <c r="I724" t="str">
        <f t="shared" si="322"/>
        <v>231.692458202247i</v>
      </c>
      <c r="J724" t="str">
        <f t="shared" si="316"/>
        <v>-12.2958079601143+49.405729079114i</v>
      </c>
      <c r="K724" t="str">
        <f t="shared" si="323"/>
        <v>4.4160632656267-1.09904391385281i</v>
      </c>
      <c r="L724" t="str">
        <f t="shared" si="324"/>
        <v>0.79406821601971-0.176576277163817i</v>
      </c>
      <c r="M724" t="str">
        <f t="shared" si="325"/>
        <v>5.21013148164641-1.27562019101663i</v>
      </c>
      <c r="N724" t="str">
        <f t="shared" si="326"/>
        <v>-0.754233150531885i</v>
      </c>
      <c r="O724" t="str">
        <f t="shared" si="327"/>
        <v>0.728796842249265-0.684729992571889i</v>
      </c>
      <c r="P724" t="str">
        <f t="shared" si="328"/>
        <v>0.271203157750735+0.684729992571889i</v>
      </c>
      <c r="Q724" t="str">
        <f t="shared" si="329"/>
        <v>-0.271203157750735+0.069503157959996i</v>
      </c>
      <c r="R724" t="str">
        <f t="shared" si="330"/>
        <v>-0.331202423467992-2.60966580476698i</v>
      </c>
      <c r="S724" t="str">
        <f t="shared" si="331"/>
        <v>0.0827690700172165i</v>
      </c>
      <c r="T724" t="str">
        <f t="shared" si="332"/>
        <v>0.215999611716294-0.027413316577894i</v>
      </c>
      <c r="U724" t="e">
        <f t="shared" si="333"/>
        <v>#DIV/0!</v>
      </c>
      <c r="V724" t="str">
        <f t="shared" si="334"/>
        <v>0.0000833333333333333-0.00449590234722869i</v>
      </c>
      <c r="W724" t="e">
        <f t="shared" si="335"/>
        <v>#DIV/0!</v>
      </c>
      <c r="X724" t="e">
        <f t="shared" si="336"/>
        <v>#DIV/0!</v>
      </c>
      <c r="Y724" t="str">
        <f t="shared" si="337"/>
        <v>0.00096+0.252081394524045i</v>
      </c>
      <c r="Z724" t="e">
        <f t="shared" si="338"/>
        <v>#DIV/0!</v>
      </c>
      <c r="AA724" t="e">
        <f t="shared" si="339"/>
        <v>#DIV/0!</v>
      </c>
      <c r="AB724" t="str">
        <f t="shared" si="340"/>
        <v>0.123256960340815-0.0156430006859906i</v>
      </c>
      <c r="AC724" t="str">
        <f t="shared" si="341"/>
        <v>1.62223044188059-0.238731157635576i</v>
      </c>
      <c r="AD724" t="str">
        <f t="shared" si="342"/>
        <v>0.0757583253948356+0.00150587239209938i</v>
      </c>
      <c r="AE724" t="e">
        <f t="shared" si="343"/>
        <v>#DIV/0!</v>
      </c>
      <c r="AF724" t="str">
        <f t="shared" si="344"/>
        <v>-4.10368725149373-4.38871133343075i</v>
      </c>
      <c r="AG724" t="e">
        <f t="shared" si="345"/>
        <v>#DIV/0!</v>
      </c>
      <c r="AH724" t="e">
        <f t="shared" si="346"/>
        <v>#DIV/0!</v>
      </c>
      <c r="AI724" t="e">
        <f t="shared" si="347"/>
        <v>#DIV/0!</v>
      </c>
      <c r="AJ724" t="e">
        <f t="shared" si="348"/>
        <v>#DIV/0!</v>
      </c>
      <c r="AK724"/>
      <c r="AL724"/>
      <c r="AM724"/>
      <c r="AN724"/>
    </row>
    <row r="725" spans="1:40" x14ac:dyDescent="0.3">
      <c r="A725"/>
      <c r="B725">
        <f t="shared" si="349"/>
        <v>59100</v>
      </c>
      <c r="C725" s="186" t="str">
        <f t="shared" si="317"/>
        <v>-0.00977802835252786+0.0171657141148374i</v>
      </c>
      <c r="D725" s="158" t="str">
        <f t="shared" si="318"/>
        <v>-2.54336305825616-1.27273291767121i</v>
      </c>
      <c r="E725" t="str">
        <f t="shared" si="319"/>
        <v>13464.3908905553-13349.5099057665i</v>
      </c>
      <c r="F725" t="str">
        <f t="shared" si="320"/>
        <v>0.321964979246101+0.183174355550212i</v>
      </c>
      <c r="G725" t="str">
        <f t="shared" si="315"/>
        <v>0.321964979246101+0.183174355550212i</v>
      </c>
      <c r="H725" t="str">
        <f t="shared" si="321"/>
        <v>1.56451825118517+3.12186039871838i</v>
      </c>
      <c r="I725" t="str">
        <f t="shared" si="322"/>
        <v>232.085157283946i</v>
      </c>
      <c r="J725" t="str">
        <f t="shared" si="316"/>
        <v>-12.3409166909414+49.489467602977i</v>
      </c>
      <c r="K725" t="str">
        <f t="shared" si="323"/>
        <v>4.41504748140974-1.10095613862192i</v>
      </c>
      <c r="L725" t="str">
        <f t="shared" si="324"/>
        <v>0.793941298255528-0.176847288558801i</v>
      </c>
      <c r="M725" t="str">
        <f t="shared" si="325"/>
        <v>5.20898877966527-1.27780342718072i</v>
      </c>
      <c r="N725" t="str">
        <f t="shared" si="326"/>
        <v>-0.755511511803973i</v>
      </c>
      <c r="O725" t="str">
        <f t="shared" si="327"/>
        <v>0.72792091468077-0.685661098481102i</v>
      </c>
      <c r="P725" t="str">
        <f t="shared" si="328"/>
        <v>0.27207908531923+0.685661098481102i</v>
      </c>
      <c r="Q725" t="str">
        <f t="shared" si="329"/>
        <v>-0.27207908531923+0.069850413322871i</v>
      </c>
      <c r="R725" t="str">
        <f t="shared" si="330"/>
        <v>-0.331195111519123-2.60510730944129i</v>
      </c>
      <c r="S725" t="str">
        <f t="shared" si="331"/>
        <v>0.0829093565765677i</v>
      </c>
      <c r="T725" t="str">
        <f t="shared" si="332"/>
        <v>0.215987770838691-0.0274591735973551i</v>
      </c>
      <c r="U725" t="e">
        <f t="shared" si="333"/>
        <v>#DIV/0!</v>
      </c>
      <c r="V725" t="str">
        <f t="shared" si="334"/>
        <v>0.0000833333333333333-0.00448829506745334i</v>
      </c>
      <c r="W725" t="e">
        <f t="shared" si="335"/>
        <v>#DIV/0!</v>
      </c>
      <c r="X725" t="e">
        <f t="shared" si="336"/>
        <v>#DIV/0!</v>
      </c>
      <c r="Y725" t="str">
        <f t="shared" si="337"/>
        <v>0.00096+0.252508651124933i</v>
      </c>
      <c r="Z725" t="e">
        <f t="shared" si="338"/>
        <v>#DIV/0!</v>
      </c>
      <c r="AA725" t="e">
        <f t="shared" si="339"/>
        <v>#DIV/0!</v>
      </c>
      <c r="AB725" t="str">
        <f t="shared" si="340"/>
        <v>0.123250203520423-0.0156691683109421i</v>
      </c>
      <c r="AC725" t="str">
        <f t="shared" si="341"/>
        <v>1.62198681026055-0.239110054377502i</v>
      </c>
      <c r="AD725" t="str">
        <f t="shared" si="342"/>
        <v>0.0757647829275852+0.00150861464427035i</v>
      </c>
      <c r="AE725" t="e">
        <f t="shared" si="343"/>
        <v>#DIV/0!</v>
      </c>
      <c r="AF725" t="str">
        <f t="shared" si="344"/>
        <v>-4.10788130944133-4.39459331638959i</v>
      </c>
      <c r="AG725" t="e">
        <f t="shared" si="345"/>
        <v>#DIV/0!</v>
      </c>
      <c r="AH725" t="e">
        <f t="shared" si="346"/>
        <v>#DIV/0!</v>
      </c>
      <c r="AI725" t="e">
        <f t="shared" si="347"/>
        <v>#DIV/0!</v>
      </c>
      <c r="AJ725" t="e">
        <f t="shared" si="348"/>
        <v>#DIV/0!</v>
      </c>
      <c r="AK725"/>
      <c r="AL725"/>
      <c r="AM725"/>
      <c r="AN725"/>
    </row>
    <row r="726" spans="1:40" x14ac:dyDescent="0.3">
      <c r="A726"/>
      <c r="B726">
        <f t="shared" si="349"/>
        <v>59200</v>
      </c>
      <c r="C726" s="186" t="str">
        <f t="shared" si="317"/>
        <v>-0.00977575209985414+0.0171450338172284i</v>
      </c>
      <c r="D726" s="158" t="str">
        <f t="shared" si="318"/>
        <v>-2.54454290006182-1.27494366922755i</v>
      </c>
      <c r="E726" t="str">
        <f t="shared" si="319"/>
        <v>13441.8224988891-13349.6842145684i</v>
      </c>
      <c r="F726" t="str">
        <f t="shared" si="320"/>
        <v>0.32212114790821+0.183442034151256i</v>
      </c>
      <c r="G726" t="str">
        <f t="shared" si="315"/>
        <v>0.32212114790821+0.183442034151256i</v>
      </c>
      <c r="H726" t="str">
        <f t="shared" si="321"/>
        <v>1.5675347269354+3.12552595844984i</v>
      </c>
      <c r="I726" t="str">
        <f t="shared" si="322"/>
        <v>232.477856365645i</v>
      </c>
      <c r="J726" t="str">
        <f t="shared" si="316"/>
        <v>-12.3861018125065+49.5732061268399i</v>
      </c>
      <c r="K726" t="str">
        <f t="shared" si="323"/>
        <v>4.41403040647803-1.10286653395483i</v>
      </c>
      <c r="L726" t="str">
        <f t="shared" si="324"/>
        <v>0.793814206226365-0.177118165401453i</v>
      </c>
      <c r="M726" t="str">
        <f t="shared" si="325"/>
        <v>5.2078446127044-1.27998469935628i</v>
      </c>
      <c r="N726" t="str">
        <f t="shared" si="326"/>
        <v>-0.756789873076061i</v>
      </c>
      <c r="O726" t="str">
        <f t="shared" si="327"/>
        <v>0.727043797538587-0.686591083877929i</v>
      </c>
      <c r="P726" t="str">
        <f t="shared" si="328"/>
        <v>0.272956202461413+0.686591083877929i</v>
      </c>
      <c r="Q726" t="str">
        <f t="shared" si="329"/>
        <v>-0.272956202461413+0.070198789198132i</v>
      </c>
      <c r="R726" t="str">
        <f t="shared" si="330"/>
        <v>-0.331187786623965-2.60056396995224i</v>
      </c>
      <c r="S726" t="str">
        <f t="shared" si="331"/>
        <v>0.0830496431359188i</v>
      </c>
      <c r="T726" t="str">
        <f t="shared" si="332"/>
        <v>0.215975909656662-0.0275050274900951i</v>
      </c>
      <c r="U726" t="e">
        <f t="shared" si="333"/>
        <v>#DIV/0!</v>
      </c>
      <c r="V726" t="str">
        <f t="shared" si="334"/>
        <v>0.0000833333333333333-0.0044807134879475i</v>
      </c>
      <c r="W726" t="e">
        <f t="shared" si="335"/>
        <v>#DIV/0!</v>
      </c>
      <c r="X726" t="e">
        <f t="shared" si="336"/>
        <v>#DIV/0!</v>
      </c>
      <c r="Y726" t="str">
        <f t="shared" si="337"/>
        <v>0.00096+0.252935907725821i</v>
      </c>
      <c r="Z726" t="e">
        <f t="shared" si="338"/>
        <v>#DIV/0!</v>
      </c>
      <c r="AA726" t="e">
        <f t="shared" si="339"/>
        <v>#DIV/0!</v>
      </c>
      <c r="AB726" t="str">
        <f t="shared" si="340"/>
        <v>0.123243435113613-0.0156953341516768i</v>
      </c>
      <c r="AC726" t="str">
        <f t="shared" si="341"/>
        <v>1.62174287204218-0.239488572647939i</v>
      </c>
      <c r="AD726" t="str">
        <f t="shared" si="342"/>
        <v>0.0757712502776639+0.0015113458904766i</v>
      </c>
      <c r="AE726" t="e">
        <f t="shared" si="343"/>
        <v>#DIV/0!</v>
      </c>
      <c r="AF726" t="str">
        <f t="shared" si="344"/>
        <v>-4.11207762699722-4.40046962767739i</v>
      </c>
      <c r="AG726" t="e">
        <f t="shared" si="345"/>
        <v>#DIV/0!</v>
      </c>
      <c r="AH726" t="e">
        <f t="shared" si="346"/>
        <v>#DIV/0!</v>
      </c>
      <c r="AI726" t="e">
        <f t="shared" si="347"/>
        <v>#DIV/0!</v>
      </c>
      <c r="AJ726" t="e">
        <f t="shared" si="348"/>
        <v>#DIV/0!</v>
      </c>
      <c r="AK726"/>
      <c r="AL726"/>
      <c r="AM726"/>
      <c r="AN726"/>
    </row>
    <row r="727" spans="1:40" x14ac:dyDescent="0.3">
      <c r="A727"/>
      <c r="B727">
        <f t="shared" si="349"/>
        <v>59300</v>
      </c>
      <c r="C727" s="186" t="str">
        <f t="shared" si="317"/>
        <v>-0.00977347321257705+0.0171244334697238i</v>
      </c>
      <c r="D727" s="158" t="str">
        <f t="shared" si="318"/>
        <v>-2.54572419302716-1.27715231439332i</v>
      </c>
      <c r="E727" t="str">
        <f t="shared" si="319"/>
        <v>13419.2916737432-13349.8201734686i</v>
      </c>
      <c r="F727" t="str">
        <f t="shared" si="320"/>
        <v>0.322277508486618+0.183709517955809i</v>
      </c>
      <c r="G727" t="str">
        <f t="shared" si="315"/>
        <v>0.322277508486618+0.183709517955809i</v>
      </c>
      <c r="H727" t="str">
        <f t="shared" si="321"/>
        <v>1.57055200883528+3.12918795940271i</v>
      </c>
      <c r="I727" t="str">
        <f t="shared" si="322"/>
        <v>232.870555447343i</v>
      </c>
      <c r="J727" t="str">
        <f t="shared" si="316"/>
        <v>-12.4313633248097+49.6569446507028i</v>
      </c>
      <c r="K727" t="str">
        <f t="shared" si="323"/>
        <v>4.41301204313455-1.10477510146589i</v>
      </c>
      <c r="L727" t="str">
        <f t="shared" si="324"/>
        <v>0.793686940119064-0.177388907536492i</v>
      </c>
      <c r="M727" t="str">
        <f t="shared" si="325"/>
        <v>5.20669898325361-1.28216400900238i</v>
      </c>
      <c r="N727" t="str">
        <f t="shared" si="326"/>
        <v>-0.758068234348149i</v>
      </c>
      <c r="O727" t="str">
        <f t="shared" si="327"/>
        <v>0.72616549225611-0.687519947242581i</v>
      </c>
      <c r="P727" t="str">
        <f t="shared" si="328"/>
        <v>0.27383450774389+0.687519947242581i</v>
      </c>
      <c r="Q727" t="str">
        <f t="shared" si="329"/>
        <v>-0.27383450774389+0.0705482871055679i</v>
      </c>
      <c r="R727" t="str">
        <f t="shared" si="330"/>
        <v>-0.331180448779593-2.5960357096108i</v>
      </c>
      <c r="S727" t="str">
        <f t="shared" si="331"/>
        <v>0.0831899296952701i</v>
      </c>
      <c r="T727" t="str">
        <f t="shared" si="332"/>
        <v>0.215964028168933-0.0275508782504223i</v>
      </c>
      <c r="U727" t="e">
        <f t="shared" si="333"/>
        <v>#DIV/0!</v>
      </c>
      <c r="V727" t="str">
        <f t="shared" si="334"/>
        <v>0.0000833333333333333-0.00447315747869295i</v>
      </c>
      <c r="W727" t="e">
        <f t="shared" si="335"/>
        <v>#DIV/0!</v>
      </c>
      <c r="X727" t="e">
        <f t="shared" si="336"/>
        <v>#DIV/0!</v>
      </c>
      <c r="Y727" t="str">
        <f t="shared" si="337"/>
        <v>0.00096+0.25336316432671i</v>
      </c>
      <c r="Z727" t="e">
        <f t="shared" si="338"/>
        <v>#DIV/0!</v>
      </c>
      <c r="AA727" t="e">
        <f t="shared" si="339"/>
        <v>#DIV/0!</v>
      </c>
      <c r="AB727" t="str">
        <f t="shared" si="340"/>
        <v>0.123236655119658-0.0157214982049469i</v>
      </c>
      <c r="AC727" t="str">
        <f t="shared" si="341"/>
        <v>1.62149862774512-0.239866712503185i</v>
      </c>
      <c r="AD727" t="str">
        <f t="shared" si="342"/>
        <v>0.0757777274377117+0.00151406613270678i</v>
      </c>
      <c r="AE727" t="e">
        <f t="shared" si="343"/>
        <v>#DIV/0!</v>
      </c>
      <c r="AF727" t="str">
        <f t="shared" si="344"/>
        <v>-4.11627620186244-4.40634027379603i</v>
      </c>
      <c r="AG727" t="e">
        <f t="shared" si="345"/>
        <v>#DIV/0!</v>
      </c>
      <c r="AH727" t="e">
        <f t="shared" si="346"/>
        <v>#DIV/0!</v>
      </c>
      <c r="AI727" t="e">
        <f t="shared" si="347"/>
        <v>#DIV/0!</v>
      </c>
      <c r="AJ727" t="e">
        <f t="shared" si="348"/>
        <v>#DIV/0!</v>
      </c>
      <c r="AK727"/>
      <c r="AL727"/>
      <c r="AM727"/>
      <c r="AN727"/>
    </row>
    <row r="728" spans="1:40" x14ac:dyDescent="0.3">
      <c r="A728"/>
      <c r="B728">
        <f t="shared" si="349"/>
        <v>59400</v>
      </c>
      <c r="C728" s="186" t="str">
        <f t="shared" si="317"/>
        <v>-0.00977119169436018+0.0171039126518004i</v>
      </c>
      <c r="D728" s="158" t="str">
        <f t="shared" si="318"/>
        <v>-2.54690693476262-1.27935885503127i</v>
      </c>
      <c r="E728" t="str">
        <f t="shared" si="319"/>
        <v>13396.7984174277-13349.9179738351i</v>
      </c>
      <c r="F728" t="str">
        <f t="shared" si="320"/>
        <v>0.322434060665981+0.183976806786313i</v>
      </c>
      <c r="G728" t="str">
        <f t="shared" si="315"/>
        <v>0.322434060665981+0.183976806786313i</v>
      </c>
      <c r="H728" t="str">
        <f t="shared" si="321"/>
        <v>1.5735700969749+3.13284640616181i</v>
      </c>
      <c r="I728" t="str">
        <f t="shared" si="322"/>
        <v>233.263254529042i</v>
      </c>
      <c r="J728" t="str">
        <f t="shared" si="316"/>
        <v>-12.4767012278509+49.7406831745657i</v>
      </c>
      <c r="K728" t="str">
        <f t="shared" si="323"/>
        <v>4.41199239368144-1.10668184275486i</v>
      </c>
      <c r="L728" t="str">
        <f t="shared" si="324"/>
        <v>0.79355950012063-0.177659514808956i</v>
      </c>
      <c r="M728" t="str">
        <f t="shared" si="325"/>
        <v>5.20555189380207-1.28434135756382i</v>
      </c>
      <c r="N728" t="str">
        <f t="shared" si="326"/>
        <v>-0.759346595620237i</v>
      </c>
      <c r="O728" t="str">
        <f t="shared" si="327"/>
        <v>0.725286000268669-0.688447687057104i</v>
      </c>
      <c r="P728" t="str">
        <f t="shared" si="328"/>
        <v>0.274713999731331+0.688447687057104i</v>
      </c>
      <c r="Q728" t="str">
        <f t="shared" si="329"/>
        <v>-0.274713999731331+0.070898908563133i</v>
      </c>
      <c r="R728" t="str">
        <f t="shared" si="330"/>
        <v>-0.331173097983111-2.5915224522443i</v>
      </c>
      <c r="S728" t="str">
        <f t="shared" si="331"/>
        <v>0.0833302162546214i</v>
      </c>
      <c r="T728" t="str">
        <f t="shared" si="332"/>
        <v>0.215952126374224-0.0275967258726456i</v>
      </c>
      <c r="U728" t="e">
        <f t="shared" si="333"/>
        <v>#DIV/0!</v>
      </c>
      <c r="V728" t="str">
        <f t="shared" si="334"/>
        <v>0.0000833333333333333-0.00446562691054702i</v>
      </c>
      <c r="W728" t="e">
        <f t="shared" si="335"/>
        <v>#DIV/0!</v>
      </c>
      <c r="X728" t="e">
        <f t="shared" si="336"/>
        <v>#DIV/0!</v>
      </c>
      <c r="Y728" t="str">
        <f t="shared" si="337"/>
        <v>0.00096+0.253790420927598i</v>
      </c>
      <c r="Z728" t="e">
        <f t="shared" si="338"/>
        <v>#DIV/0!</v>
      </c>
      <c r="AA728" t="e">
        <f t="shared" si="339"/>
        <v>#DIV/0!</v>
      </c>
      <c r="AB728" t="str">
        <f t="shared" si="340"/>
        <v>0.123229863537827-0.0157476604675046i</v>
      </c>
      <c r="AC728" t="str">
        <f t="shared" si="341"/>
        <v>1.62125407788902-0.240244473998148i</v>
      </c>
      <c r="AD728" t="str">
        <f t="shared" si="342"/>
        <v>0.0757842144003625+0.00151677537284917i</v>
      </c>
      <c r="AE728" t="e">
        <f t="shared" si="343"/>
        <v>#DIV/0!</v>
      </c>
      <c r="AF728" t="str">
        <f t="shared" si="344"/>
        <v>-4.12047703173752-4.41220526119308i</v>
      </c>
      <c r="AG728" t="e">
        <f t="shared" si="345"/>
        <v>#DIV/0!</v>
      </c>
      <c r="AH728" t="e">
        <f t="shared" si="346"/>
        <v>#DIV/0!</v>
      </c>
      <c r="AI728" t="e">
        <f t="shared" si="347"/>
        <v>#DIV/0!</v>
      </c>
      <c r="AJ728" t="e">
        <f t="shared" si="348"/>
        <v>#DIV/0!</v>
      </c>
      <c r="AK728"/>
      <c r="AL728"/>
      <c r="AM728"/>
      <c r="AN728"/>
    </row>
    <row r="729" spans="1:40" x14ac:dyDescent="0.3">
      <c r="A729"/>
      <c r="B729">
        <f t="shared" si="349"/>
        <v>59500</v>
      </c>
      <c r="C729" s="186" t="str">
        <f t="shared" si="317"/>
        <v>-0.00976890754887666+0.0170834709457537i</v>
      </c>
      <c r="D729" s="158" t="str">
        <f t="shared" si="318"/>
        <v>-2.5480911228775-1.28156329298723i</v>
      </c>
      <c r="E729" t="str">
        <f t="shared" si="319"/>
        <v>13374.3427316019-13349.9778064017i</v>
      </c>
      <c r="F729" t="str">
        <f t="shared" si="320"/>
        <v>0.322590804130797+0.184243900465828i</v>
      </c>
      <c r="G729" t="str">
        <f t="shared" si="315"/>
        <v>0.322590804130797+0.184243900465828i</v>
      </c>
      <c r="H729" t="str">
        <f t="shared" si="321"/>
        <v>1.57658899144503+3.13650130327482i</v>
      </c>
      <c r="I729" t="str">
        <f t="shared" si="322"/>
        <v>233.655953610741i</v>
      </c>
      <c r="J729" t="str">
        <f t="shared" si="316"/>
        <v>-12.5221155216302+49.8244216984286i</v>
      </c>
      <c r="K729" t="str">
        <f t="shared" si="323"/>
        <v>4.41097146041993-1.10858675940707i</v>
      </c>
      <c r="L729" t="str">
        <f t="shared" si="324"/>
        <v>0.79343188641823-0.177929987064201i</v>
      </c>
      <c r="M729" t="str">
        <f t="shared" si="325"/>
        <v>5.20440334683816-1.28651674647127i</v>
      </c>
      <c r="N729" t="str">
        <f t="shared" si="326"/>
        <v>-0.760624956892325i</v>
      </c>
      <c r="O729" t="str">
        <f t="shared" si="327"/>
        <v>0.724405323013539-0.689374301805377i</v>
      </c>
      <c r="P729" t="str">
        <f t="shared" si="328"/>
        <v>0.275594676986461+0.689374301805377i</v>
      </c>
      <c r="Q729" t="str">
        <f t="shared" si="329"/>
        <v>-0.275594676986461+0.0712506550869481i</v>
      </c>
      <c r="R729" t="str">
        <f t="shared" si="330"/>
        <v>-0.331165734231571-2.58702412219214i</v>
      </c>
      <c r="S729" t="str">
        <f t="shared" si="331"/>
        <v>0.0834705028139725i</v>
      </c>
      <c r="T729" t="str">
        <f t="shared" si="332"/>
        <v>0.215940204271254-0.0276425703510676i</v>
      </c>
      <c r="U729" t="e">
        <f t="shared" si="333"/>
        <v>#DIV/0!</v>
      </c>
      <c r="V729" t="str">
        <f t="shared" si="334"/>
        <v>0.0000833333333333333-0.00445812165523517i</v>
      </c>
      <c r="W729" t="e">
        <f t="shared" si="335"/>
        <v>#DIV/0!</v>
      </c>
      <c r="X729" t="e">
        <f t="shared" si="336"/>
        <v>#DIV/0!</v>
      </c>
      <c r="Y729" t="str">
        <f t="shared" si="337"/>
        <v>0.00096+0.254217677528486i</v>
      </c>
      <c r="Z729" t="e">
        <f t="shared" si="338"/>
        <v>#DIV/0!</v>
      </c>
      <c r="AA729" t="e">
        <f t="shared" si="339"/>
        <v>#DIV/0!</v>
      </c>
      <c r="AB729" t="str">
        <f t="shared" si="340"/>
        <v>0.123223060367389-0.015773820936099i</v>
      </c>
      <c r="AC729" t="str">
        <f t="shared" si="341"/>
        <v>1.62100922299355-0.240621857186346i</v>
      </c>
      <c r="AD729" t="str">
        <f t="shared" si="342"/>
        <v>0.075790711158246+0.00151947361269386i</v>
      </c>
      <c r="AE729" t="e">
        <f t="shared" si="343"/>
        <v>#DIV/0!</v>
      </c>
      <c r="AF729" t="str">
        <f t="shared" si="344"/>
        <v>-4.12468011432253-4.41806459626205i</v>
      </c>
      <c r="AG729" t="e">
        <f t="shared" si="345"/>
        <v>#DIV/0!</v>
      </c>
      <c r="AH729" t="e">
        <f t="shared" si="346"/>
        <v>#DIV/0!</v>
      </c>
      <c r="AI729" t="e">
        <f t="shared" si="347"/>
        <v>#DIV/0!</v>
      </c>
      <c r="AJ729" t="e">
        <f t="shared" si="348"/>
        <v>#DIV/0!</v>
      </c>
      <c r="AK729"/>
      <c r="AL729"/>
      <c r="AM729"/>
      <c r="AN729"/>
    </row>
    <row r="730" spans="1:40" x14ac:dyDescent="0.3">
      <c r="A730"/>
      <c r="B730">
        <f t="shared" si="349"/>
        <v>59600</v>
      </c>
      <c r="C730" s="186" t="str">
        <f t="shared" si="317"/>
        <v>-0.00976662077980923+0.0170631079366746i</v>
      </c>
      <c r="D730" s="158" t="str">
        <f t="shared" si="318"/>
        <v>-2.54927675498003-1.28376563009043i</v>
      </c>
      <c r="E730" t="str">
        <f t="shared" si="319"/>
        <v>13351.9246172792-13349.9998612677i</v>
      </c>
      <c r="F730" t="str">
        <f t="shared" si="320"/>
        <v>0.322747738565412+0.184510798818035i</v>
      </c>
      <c r="G730" t="str">
        <f t="shared" si="315"/>
        <v>0.322747738565412+0.184510798818035i</v>
      </c>
      <c r="H730" t="str">
        <f t="shared" si="321"/>
        <v>1.57960869233675+3.14015265525275i</v>
      </c>
      <c r="I730" t="str">
        <f t="shared" si="322"/>
        <v>234.04865269244i</v>
      </c>
      <c r="J730" t="str">
        <f t="shared" si="316"/>
        <v>-12.5676062061476+49.9081602222915i</v>
      </c>
      <c r="K730" t="str">
        <f t="shared" si="323"/>
        <v>4.40994924565041-1.11048985299357i</v>
      </c>
      <c r="L730" t="str">
        <f t="shared" si="324"/>
        <v>0.793304099199194-0.1782003241479i</v>
      </c>
      <c r="M730" t="str">
        <f t="shared" si="325"/>
        <v>5.2032533448496-1.28869017714147i</v>
      </c>
      <c r="N730" t="str">
        <f t="shared" si="326"/>
        <v>-0.761903318164413i</v>
      </c>
      <c r="O730" t="str">
        <f t="shared" si="327"/>
        <v>0.723523461929927-0.69029978997312i</v>
      </c>
      <c r="P730" t="str">
        <f t="shared" si="328"/>
        <v>0.276476538070073+0.69029978997312i</v>
      </c>
      <c r="Q730" t="str">
        <f t="shared" si="329"/>
        <v>-0.276476538070073+0.071603528191293i</v>
      </c>
      <c r="R730" t="str">
        <f t="shared" si="330"/>
        <v>-0.331158357522061-2.5825406443015i</v>
      </c>
      <c r="S730" t="str">
        <f t="shared" si="331"/>
        <v>0.0836107893733238i</v>
      </c>
      <c r="T730" t="str">
        <f t="shared" si="332"/>
        <v>0.215928261858741-0.0276884116799929i</v>
      </c>
      <c r="U730" t="e">
        <f t="shared" si="333"/>
        <v>#DIV/0!</v>
      </c>
      <c r="V730" t="str">
        <f t="shared" si="334"/>
        <v>0.0000833333333333333-0.00445064158534383i</v>
      </c>
      <c r="W730" t="e">
        <f t="shared" si="335"/>
        <v>#DIV/0!</v>
      </c>
      <c r="X730" t="e">
        <f t="shared" si="336"/>
        <v>#DIV/0!</v>
      </c>
      <c r="Y730" t="str">
        <f t="shared" si="337"/>
        <v>0.00096+0.254644934129374i</v>
      </c>
      <c r="Z730" t="e">
        <f t="shared" si="338"/>
        <v>#DIV/0!</v>
      </c>
      <c r="AA730" t="e">
        <f t="shared" si="339"/>
        <v>#DIV/0!</v>
      </c>
      <c r="AB730" t="str">
        <f t="shared" si="340"/>
        <v>0.123216245607614-0.01579997960748i</v>
      </c>
      <c r="AC730" t="str">
        <f t="shared" si="341"/>
        <v>1.62076406357843-0.240998862119959i</v>
      </c>
      <c r="AD730" t="str">
        <f t="shared" si="342"/>
        <v>0.0757972177039869+0.0015221608539325i</v>
      </c>
      <c r="AE730" t="e">
        <f t="shared" si="343"/>
        <v>#DIV/0!</v>
      </c>
      <c r="AF730" t="str">
        <f t="shared" si="344"/>
        <v>-4.12888544731678-4.42391828534318i</v>
      </c>
      <c r="AG730" t="e">
        <f t="shared" si="345"/>
        <v>#DIV/0!</v>
      </c>
      <c r="AH730" t="e">
        <f t="shared" si="346"/>
        <v>#DIV/0!</v>
      </c>
      <c r="AI730" t="e">
        <f t="shared" si="347"/>
        <v>#DIV/0!</v>
      </c>
      <c r="AJ730" t="e">
        <f t="shared" si="348"/>
        <v>#DIV/0!</v>
      </c>
      <c r="AK730"/>
      <c r="AL730"/>
      <c r="AM730"/>
      <c r="AN730"/>
    </row>
    <row r="731" spans="1:40" x14ac:dyDescent="0.3">
      <c r="A731"/>
      <c r="B731">
        <f t="shared" si="349"/>
        <v>59700</v>
      </c>
      <c r="C731" s="186" t="str">
        <f t="shared" si="317"/>
        <v>-0.0097643313908499+0.0170428232124255i</v>
      </c>
      <c r="D731" s="158" t="str">
        <f t="shared" si="318"/>
        <v>-2.5504638286773-1.2859658681535i</v>
      </c>
      <c r="E731" t="str">
        <f t="shared" si="319"/>
        <v>13329.5440748331-13349.9843278981i</v>
      </c>
      <c r="F731" t="str">
        <f t="shared" si="320"/>
        <v>0.322904863654015+0.18477750166723i</v>
      </c>
      <c r="G731" t="str">
        <f t="shared" si="315"/>
        <v>0.322904863654015+0.18477750166723i</v>
      </c>
      <c r="H731" t="str">
        <f t="shared" si="321"/>
        <v>1.58262919974144+3.14380046656987i</v>
      </c>
      <c r="I731" t="str">
        <f t="shared" si="322"/>
        <v>234.441351774138i</v>
      </c>
      <c r="J731" t="str">
        <f t="shared" si="316"/>
        <v>-12.613173281403+49.9918987461544i</v>
      </c>
      <c r="K731" t="str">
        <f t="shared" si="323"/>
        <v>4.4089257516724-1.11239112507127i</v>
      </c>
      <c r="L731" t="str">
        <f t="shared" si="324"/>
        <v>0.793176138651011-0.178470525906047i</v>
      </c>
      <c r="M731" t="str">
        <f t="shared" si="325"/>
        <v>5.20210189032341-1.29086165097732i</v>
      </c>
      <c r="N731" t="str">
        <f t="shared" si="326"/>
        <v>-0.763181679436501i</v>
      </c>
      <c r="O731" t="str">
        <f t="shared" si="327"/>
        <v>0.722640418458978-0.691224150047894i</v>
      </c>
      <c r="P731" t="str">
        <f t="shared" si="328"/>
        <v>0.277359581541022+0.691224150047894i</v>
      </c>
      <c r="Q731" t="str">
        <f t="shared" si="329"/>
        <v>-0.277359581541022+0.071957529388607i</v>
      </c>
      <c r="R731" t="str">
        <f t="shared" si="330"/>
        <v>-0.331150967851644-2.57807194392304i</v>
      </c>
      <c r="S731" t="str">
        <f t="shared" si="331"/>
        <v>0.0837510759326749i</v>
      </c>
      <c r="T731" t="str">
        <f t="shared" si="332"/>
        <v>0.215916299135397-0.0277342498537218i</v>
      </c>
      <c r="U731" t="e">
        <f t="shared" si="333"/>
        <v>#DIV/0!</v>
      </c>
      <c r="V731" t="str">
        <f t="shared" si="334"/>
        <v>0.0000833333333333333-0.0044431865743131i</v>
      </c>
      <c r="W731" t="e">
        <f t="shared" si="335"/>
        <v>#DIV/0!</v>
      </c>
      <c r="X731" t="e">
        <f t="shared" si="336"/>
        <v>#DIV/0!</v>
      </c>
      <c r="Y731" t="str">
        <f t="shared" si="337"/>
        <v>0.00096+0.255072190730262i</v>
      </c>
      <c r="Z731" t="e">
        <f t="shared" si="338"/>
        <v>#DIV/0!</v>
      </c>
      <c r="AA731" t="e">
        <f t="shared" si="339"/>
        <v>#DIV/0!</v>
      </c>
      <c r="AB731" t="str">
        <f t="shared" si="340"/>
        <v>0.123209419257765-0.0158261364783953i</v>
      </c>
      <c r="AC731" t="str">
        <f t="shared" si="341"/>
        <v>1.62051860016338-0.241375488849812i</v>
      </c>
      <c r="AD731" t="str">
        <f t="shared" si="342"/>
        <v>0.0758037340302023+0.00152483709815905i</v>
      </c>
      <c r="AE731" t="e">
        <f t="shared" si="343"/>
        <v>#DIV/0!</v>
      </c>
      <c r="AF731" t="str">
        <f t="shared" si="344"/>
        <v>-4.13309302841874-4.42976633472337i</v>
      </c>
      <c r="AG731" t="e">
        <f t="shared" si="345"/>
        <v>#DIV/0!</v>
      </c>
      <c r="AH731" t="e">
        <f t="shared" si="346"/>
        <v>#DIV/0!</v>
      </c>
      <c r="AI731" t="e">
        <f t="shared" si="347"/>
        <v>#DIV/0!</v>
      </c>
      <c r="AJ731" t="e">
        <f t="shared" si="348"/>
        <v>#DIV/0!</v>
      </c>
      <c r="AK731"/>
      <c r="AL731"/>
      <c r="AM731"/>
      <c r="AN731"/>
    </row>
    <row r="732" spans="1:40" x14ac:dyDescent="0.3">
      <c r="A732"/>
      <c r="B732">
        <f t="shared" si="349"/>
        <v>59800</v>
      </c>
      <c r="C732" s="186" t="str">
        <f t="shared" si="317"/>
        <v>-0.00976203938570026+0.017022616363618i</v>
      </c>
      <c r="D732" s="158" t="str">
        <f t="shared" si="318"/>
        <v>-2.55165234157531-1.2881640089728i</v>
      </c>
      <c r="E732" t="str">
        <f t="shared" si="319"/>
        <v>13307.2011040019-13349.9313951234i</v>
      </c>
      <c r="F732" t="str">
        <f t="shared" si="320"/>
        <v>0.323062179080645+0.185044008838331i</v>
      </c>
      <c r="G732" t="str">
        <f t="shared" si="315"/>
        <v>0.323062179080645+0.185044008838331i</v>
      </c>
      <c r="H732" t="str">
        <f t="shared" si="321"/>
        <v>1.58565051375042+3.1474447416642i</v>
      </c>
      <c r="I732" t="str">
        <f t="shared" si="322"/>
        <v>234.834050855837i</v>
      </c>
      <c r="J732" t="str">
        <f t="shared" si="316"/>
        <v>-12.6588167473965+50.0756372700173i</v>
      </c>
      <c r="K732" t="str">
        <f t="shared" si="323"/>
        <v>4.40790098078463-1.11429057718316i</v>
      </c>
      <c r="L732" t="str">
        <f t="shared" si="324"/>
        <v>0.793048004961331-0.178740592184954i</v>
      </c>
      <c r="M732" t="str">
        <f t="shared" si="325"/>
        <v>5.20094898574596-1.29303116936811i</v>
      </c>
      <c r="N732" t="str">
        <f t="shared" si="326"/>
        <v>-0.764460040708589i</v>
      </c>
      <c r="O732" t="str">
        <f t="shared" si="327"/>
        <v>0.721756194043768-0.692147380519102i</v>
      </c>
      <c r="P732" t="str">
        <f t="shared" si="328"/>
        <v>0.278243805956232+0.692147380519102i</v>
      </c>
      <c r="Q732" t="str">
        <f t="shared" si="329"/>
        <v>-0.278243805956232+0.072312660189487i</v>
      </c>
      <c r="R732" t="str">
        <f t="shared" si="330"/>
        <v>-0.331143565217375-2.57361794690676i</v>
      </c>
      <c r="S732" t="str">
        <f t="shared" si="331"/>
        <v>0.0838913624920262i</v>
      </c>
      <c r="T732" t="str">
        <f t="shared" si="332"/>
        <v>0.215904316099939-0.0277800848665527i</v>
      </c>
      <c r="U732" t="e">
        <f t="shared" si="333"/>
        <v>#DIV/0!</v>
      </c>
      <c r="V732" t="str">
        <f t="shared" si="334"/>
        <v>0.0000833333333333333-0.00443575649642963i</v>
      </c>
      <c r="W732" t="e">
        <f t="shared" si="335"/>
        <v>#DIV/0!</v>
      </c>
      <c r="X732" t="e">
        <f t="shared" si="336"/>
        <v>#DIV/0!</v>
      </c>
      <c r="Y732" t="str">
        <f t="shared" si="337"/>
        <v>0.00096+0.255499447331151i</v>
      </c>
      <c r="Z732" t="e">
        <f t="shared" si="338"/>
        <v>#DIV/0!</v>
      </c>
      <c r="AA732" t="e">
        <f t="shared" si="339"/>
        <v>#DIV/0!</v>
      </c>
      <c r="AB732" t="str">
        <f t="shared" si="340"/>
        <v>0.123202581317111-0.0158522915455911i</v>
      </c>
      <c r="AC732" t="str">
        <f t="shared" si="341"/>
        <v>1.62027283326815-0.241751737425425i</v>
      </c>
      <c r="AD732" t="str">
        <f t="shared" si="342"/>
        <v>0.0758102601295079+0.0015275023468725i</v>
      </c>
      <c r="AE732" t="e">
        <f t="shared" si="343"/>
        <v>#DIV/0!</v>
      </c>
      <c r="AF732" t="str">
        <f t="shared" si="344"/>
        <v>-4.13730285532573-4.435608750637i</v>
      </c>
      <c r="AG732" t="e">
        <f t="shared" si="345"/>
        <v>#DIV/0!</v>
      </c>
      <c r="AH732" t="e">
        <f t="shared" si="346"/>
        <v>#DIV/0!</v>
      </c>
      <c r="AI732" t="e">
        <f t="shared" si="347"/>
        <v>#DIV/0!</v>
      </c>
      <c r="AJ732" t="e">
        <f t="shared" si="348"/>
        <v>#DIV/0!</v>
      </c>
      <c r="AK732"/>
      <c r="AL732"/>
      <c r="AM732"/>
      <c r="AN732"/>
    </row>
    <row r="733" spans="1:40" x14ac:dyDescent="0.3">
      <c r="A733"/>
      <c r="B733">
        <f t="shared" si="349"/>
        <v>59900</v>
      </c>
      <c r="C733" s="186" t="str">
        <f t="shared" si="317"/>
        <v>-0.00975974476807103+0.0170024869835891i</v>
      </c>
      <c r="D733" s="158" t="str">
        <f t="shared" si="318"/>
        <v>-2.552842291279-1.29036005432852i</v>
      </c>
      <c r="E733" t="str">
        <f t="shared" si="319"/>
        <v>13284.8957038945-13349.8412511396i</v>
      </c>
      <c r="F733" t="str">
        <f t="shared" si="320"/>
        <v>0.32321968452919+0.185310320156874i</v>
      </c>
      <c r="G733" t="str">
        <f t="shared" si="315"/>
        <v>0.32321968452919+0.185310320156874i</v>
      </c>
      <c r="H733" t="str">
        <f t="shared" si="321"/>
        <v>1.58867263445498+3.15108548493763i</v>
      </c>
      <c r="I733" t="str">
        <f t="shared" si="322"/>
        <v>235.226749937536i</v>
      </c>
      <c r="J733" t="str">
        <f t="shared" si="316"/>
        <v>-12.7045366041281+50.1593757938803i</v>
      </c>
      <c r="K733" t="str">
        <f t="shared" si="323"/>
        <v>4.40687493528495-1.11618821085834i</v>
      </c>
      <c r="L733" t="str">
        <f t="shared" si="324"/>
        <v>0.792919698317965-0.179010522831251i</v>
      </c>
      <c r="M733" t="str">
        <f t="shared" si="325"/>
        <v>5.19979463360291-1.29519873368959i</v>
      </c>
      <c r="N733" t="str">
        <f t="shared" si="326"/>
        <v>-0.765738401980676i</v>
      </c>
      <c r="O733" t="str">
        <f t="shared" si="327"/>
        <v>0.720870790129303-0.693069479877995i</v>
      </c>
      <c r="P733" t="str">
        <f t="shared" si="328"/>
        <v>0.279129209870697+0.693069479877995i</v>
      </c>
      <c r="Q733" t="str">
        <f t="shared" si="329"/>
        <v>-0.279129209870697+0.0726689221026809i</v>
      </c>
      <c r="R733" t="str">
        <f t="shared" si="330"/>
        <v>-0.331136149616327-2.56917857959777i</v>
      </c>
      <c r="S733" t="str">
        <f t="shared" si="331"/>
        <v>0.0840316490513774i</v>
      </c>
      <c r="T733" t="str">
        <f t="shared" si="332"/>
        <v>0.215892312751076-0.0278259167127836i</v>
      </c>
      <c r="U733" t="e">
        <f t="shared" si="333"/>
        <v>#DIV/0!</v>
      </c>
      <c r="V733" t="str">
        <f t="shared" si="334"/>
        <v>0.0000833333333333333-0.00442835122681958i</v>
      </c>
      <c r="W733" t="e">
        <f t="shared" si="335"/>
        <v>#DIV/0!</v>
      </c>
      <c r="X733" t="e">
        <f t="shared" si="336"/>
        <v>#DIV/0!</v>
      </c>
      <c r="Y733" t="str">
        <f t="shared" si="337"/>
        <v>0.00096+0.255926703932039i</v>
      </c>
      <c r="Z733" t="e">
        <f t="shared" si="338"/>
        <v>#DIV/0!</v>
      </c>
      <c r="AA733" t="e">
        <f t="shared" si="339"/>
        <v>#DIV/0!</v>
      </c>
      <c r="AB733" t="str">
        <f t="shared" si="340"/>
        <v>0.123195731784915-0.0158784448058139i</v>
      </c>
      <c r="AC733" t="str">
        <f t="shared" si="341"/>
        <v>1.62002676341253-0.242127607895015i</v>
      </c>
      <c r="AD733" t="str">
        <f t="shared" si="342"/>
        <v>0.0758167959945107+0.00153015660147467i</v>
      </c>
      <c r="AE733" t="e">
        <f t="shared" si="343"/>
        <v>#DIV/0!</v>
      </c>
      <c r="AF733" t="str">
        <f t="shared" si="344"/>
        <v>-4.14151492573398-4.44144553926615i</v>
      </c>
      <c r="AG733" t="e">
        <f t="shared" si="345"/>
        <v>#DIV/0!</v>
      </c>
      <c r="AH733" t="e">
        <f t="shared" si="346"/>
        <v>#DIV/0!</v>
      </c>
      <c r="AI733" t="e">
        <f t="shared" si="347"/>
        <v>#DIV/0!</v>
      </c>
      <c r="AJ733" t="e">
        <f t="shared" si="348"/>
        <v>#DIV/0!</v>
      </c>
      <c r="AK733"/>
      <c r="AL733"/>
      <c r="AM733"/>
      <c r="AN733"/>
    </row>
    <row r="734" spans="1:40" x14ac:dyDescent="0.3">
      <c r="A734"/>
      <c r="B734">
        <f t="shared" si="349"/>
        <v>60000</v>
      </c>
      <c r="C734" s="186" t="str">
        <f t="shared" si="317"/>
        <v>-0.00975744754168229+0.0169824346683794i</v>
      </c>
      <c r="D734" s="158" t="str">
        <f t="shared" si="318"/>
        <v>-2.55403367539221-1.29255400598488i</v>
      </c>
      <c r="E734" t="str">
        <f t="shared" si="319"/>
        <v>13262.6278729953-13349.7140835084i</v>
      </c>
      <c r="F734" t="str">
        <f t="shared" si="320"/>
        <v>0.323377379683389+0.185576435449016i</v>
      </c>
      <c r="G734" t="str">
        <f t="shared" si="315"/>
        <v>0.323377379683389+0.185576435449016i</v>
      </c>
      <c r="H734" t="str">
        <f t="shared" si="321"/>
        <v>1.59169556194602+3.15472270075617i</v>
      </c>
      <c r="I734" t="str">
        <f t="shared" si="322"/>
        <v>235.619449019234i</v>
      </c>
      <c r="J734" t="str">
        <f t="shared" si="316"/>
        <v>-12.7503328515977+50.2431143177431i</v>
      </c>
      <c r="K734" t="str">
        <f t="shared" si="323"/>
        <v>4.40584761747042-1.11808402761228i</v>
      </c>
      <c r="L734" t="str">
        <f t="shared" si="324"/>
        <v>0.792791218908881-0.179280317691889i</v>
      </c>
      <c r="M734" t="str">
        <f t="shared" si="325"/>
        <v>5.1986388363793-1.29736434530417i</v>
      </c>
      <c r="N734" t="str">
        <f t="shared" si="326"/>
        <v>-0.767016763252764i</v>
      </c>
      <c r="O734" t="str">
        <f t="shared" si="327"/>
        <v>0.719984208162516-0.693990446617671i</v>
      </c>
      <c r="P734" t="str">
        <f t="shared" si="328"/>
        <v>0.280015791837484+0.693990446617671i</v>
      </c>
      <c r="Q734" t="str">
        <f t="shared" si="329"/>
        <v>-0.280015791837484+0.0730263166350931i</v>
      </c>
      <c r="R734" t="str">
        <f t="shared" si="330"/>
        <v>-0.331128721045527-2.56475376883218i</v>
      </c>
      <c r="S734" t="str">
        <f t="shared" si="331"/>
        <v>0.0841719356107286i</v>
      </c>
      <c r="T734" t="str">
        <f t="shared" si="332"/>
        <v>0.215880289087516-0.027871745386707i</v>
      </c>
      <c r="U734" t="e">
        <f t="shared" si="333"/>
        <v>#DIV/0!</v>
      </c>
      <c r="V734" t="str">
        <f t="shared" si="334"/>
        <v>0.0000833333333333333-0.00442097064144154i</v>
      </c>
      <c r="W734" t="e">
        <f t="shared" si="335"/>
        <v>#DIV/0!</v>
      </c>
      <c r="X734" t="e">
        <f t="shared" si="336"/>
        <v>#DIV/0!</v>
      </c>
      <c r="Y734" t="str">
        <f t="shared" si="337"/>
        <v>0.00096+0.256353960532927i</v>
      </c>
      <c r="Z734" t="e">
        <f t="shared" si="338"/>
        <v>#DIV/0!</v>
      </c>
      <c r="AA734" t="e">
        <f t="shared" si="339"/>
        <v>#DIV/0!</v>
      </c>
      <c r="AB734" t="str">
        <f t="shared" si="340"/>
        <v>0.12318887066044-0.0159045962558066i</v>
      </c>
      <c r="AC734" t="str">
        <f t="shared" si="341"/>
        <v>1.61978039111633-0.242503100305511i</v>
      </c>
      <c r="AD734" t="str">
        <f t="shared" si="342"/>
        <v>0.075823341617813+0.00153279986327395i</v>
      </c>
      <c r="AE734" t="e">
        <f t="shared" si="343"/>
        <v>#DIV/0!</v>
      </c>
      <c r="AF734" t="str">
        <f t="shared" si="344"/>
        <v>-4.14572923733823-4.44727670674105i</v>
      </c>
      <c r="AG734" t="e">
        <f t="shared" si="345"/>
        <v>#DIV/0!</v>
      </c>
      <c r="AH734" t="e">
        <f t="shared" si="346"/>
        <v>#DIV/0!</v>
      </c>
      <c r="AI734" t="e">
        <f t="shared" si="347"/>
        <v>#DIV/0!</v>
      </c>
      <c r="AJ734" t="e">
        <f t="shared" si="348"/>
        <v>#DIV/0!</v>
      </c>
      <c r="AK734"/>
      <c r="AL734"/>
      <c r="AM734"/>
      <c r="AN734"/>
    </row>
    <row r="735" spans="1:40" x14ac:dyDescent="0.3">
      <c r="A735"/>
      <c r="B735">
        <f t="shared" si="349"/>
        <v>60100</v>
      </c>
      <c r="C735" s="186" t="str">
        <f t="shared" si="317"/>
        <v>-0.00975514771026296+0.0169624590167102i</v>
      </c>
      <c r="D735" s="158" t="str">
        <f t="shared" si="318"/>
        <v>-2.55522649151773-1.29474586569027i</v>
      </c>
      <c r="E735" t="str">
        <f t="shared" si="319"/>
        <v>13240.3976091698-13349.5500791571i</v>
      </c>
      <c r="F735" t="str">
        <f t="shared" si="320"/>
        <v>0.323535264226832+0.185842354541528i</v>
      </c>
      <c r="G735" t="str">
        <f t="shared" si="315"/>
        <v>0.323535264226832+0.185842354541528i</v>
      </c>
      <c r="H735" t="str">
        <f t="shared" si="321"/>
        <v>1.59471929631402+3.15835639345019i</v>
      </c>
      <c r="I735" t="str">
        <f t="shared" si="322"/>
        <v>236.012148100933i</v>
      </c>
      <c r="J735" t="str">
        <f t="shared" si="316"/>
        <v>-12.7962054898054+50.326852841606i</v>
      </c>
      <c r="K735" t="str">
        <f t="shared" si="323"/>
        <v>4.40481902963728-1.11997802894692i</v>
      </c>
      <c r="L735" t="str">
        <f t="shared" si="324"/>
        <v>0.792662566922207-0.179549976614136i</v>
      </c>
      <c r="M735" t="str">
        <f t="shared" si="325"/>
        <v>5.19748159655949-1.29952800556106i</v>
      </c>
      <c r="N735" t="str">
        <f t="shared" si="326"/>
        <v>-0.768295124524852i</v>
      </c>
      <c r="O735" t="str">
        <f t="shared" si="327"/>
        <v>0.719096449592266-0.69491027923308i</v>
      </c>
      <c r="P735" t="str">
        <f t="shared" si="328"/>
        <v>0.280903550407734+0.69491027923308i</v>
      </c>
      <c r="Q735" t="str">
        <f t="shared" si="329"/>
        <v>-0.280903550407734+0.073384845291772i</v>
      </c>
      <c r="R735" t="str">
        <f t="shared" si="330"/>
        <v>-0.331121279502039-2.56034344193305i</v>
      </c>
      <c r="S735" t="str">
        <f t="shared" si="331"/>
        <v>0.0843122221700798i</v>
      </c>
      <c r="T735" t="str">
        <f t="shared" si="332"/>
        <v>0.215868245107966-0.027917570882617i</v>
      </c>
      <c r="U735" t="e">
        <f t="shared" si="333"/>
        <v>#DIV/0!</v>
      </c>
      <c r="V735" t="str">
        <f t="shared" si="334"/>
        <v>0.0000833333333333333-0.00441361461707974i</v>
      </c>
      <c r="W735" t="e">
        <f t="shared" si="335"/>
        <v>#DIV/0!</v>
      </c>
      <c r="X735" t="e">
        <f t="shared" si="336"/>
        <v>#DIV/0!</v>
      </c>
      <c r="Y735" t="str">
        <f t="shared" si="337"/>
        <v>0.00096+0.256781217133815i</v>
      </c>
      <c r="Z735" t="e">
        <f t="shared" si="338"/>
        <v>#DIV/0!</v>
      </c>
      <c r="AA735" t="e">
        <f t="shared" si="339"/>
        <v>#DIV/0!</v>
      </c>
      <c r="AB735" t="str">
        <f t="shared" si="340"/>
        <v>0.123181997942947-0.0159307458923133i</v>
      </c>
      <c r="AC735" t="str">
        <f t="shared" si="341"/>
        <v>1.61953371689936-0.242878214702589i</v>
      </c>
      <c r="AD735" t="str">
        <f t="shared" si="342"/>
        <v>0.0758298969920124+0.0015354321334839i</v>
      </c>
      <c r="AE735" t="e">
        <f t="shared" si="343"/>
        <v>#DIV/0!</v>
      </c>
      <c r="AF735" t="str">
        <f t="shared" si="344"/>
        <v>-4.14994578783175-4.45310225914046i</v>
      </c>
      <c r="AG735" t="e">
        <f t="shared" si="345"/>
        <v>#DIV/0!</v>
      </c>
      <c r="AH735" t="e">
        <f t="shared" si="346"/>
        <v>#DIV/0!</v>
      </c>
      <c r="AI735" t="e">
        <f t="shared" si="347"/>
        <v>#DIV/0!</v>
      </c>
      <c r="AJ735" t="e">
        <f t="shared" si="348"/>
        <v>#DIV/0!</v>
      </c>
      <c r="AK735"/>
      <c r="AL735"/>
      <c r="AM735"/>
      <c r="AN735"/>
    </row>
    <row r="736" spans="1:40" x14ac:dyDescent="0.3">
      <c r="A736"/>
      <c r="B736">
        <f t="shared" si="349"/>
        <v>60200</v>
      </c>
      <c r="C736" s="186" t="str">
        <f t="shared" si="317"/>
        <v>-0.00975284527755113+0.0169425596299614i</v>
      </c>
      <c r="D736" s="158" t="str">
        <f t="shared" si="318"/>
        <v>-2.55642073725727-1.29693563517747i</v>
      </c>
      <c r="E736" t="str">
        <f t="shared" si="319"/>
        <v>13218.2049096697-13349.3494243789i</v>
      </c>
      <c r="F736" t="str">
        <f t="shared" si="320"/>
        <v>0.323693337842963+0.186108077261805i</v>
      </c>
      <c r="G736" t="str">
        <f t="shared" si="315"/>
        <v>0.323693337842963+0.186108077261805i</v>
      </c>
      <c r="H736" t="str">
        <f t="shared" si="321"/>
        <v>1.59774383764876+3.16198656731464i</v>
      </c>
      <c r="I736" t="str">
        <f t="shared" si="322"/>
        <v>236.404847182632i</v>
      </c>
      <c r="J736" t="str">
        <f t="shared" si="316"/>
        <v>-12.8421545187511+50.410591365469i</v>
      </c>
      <c r="K736" t="str">
        <f t="shared" si="323"/>
        <v>4.40378917408094-1.1218702163508i</v>
      </c>
      <c r="L736" t="str">
        <f t="shared" si="324"/>
        <v>0.792533742546228-0.179819499445581i</v>
      </c>
      <c r="M736" t="str">
        <f t="shared" si="325"/>
        <v>5.19632291662717-1.30168971579638i</v>
      </c>
      <c r="N736" t="str">
        <f t="shared" si="326"/>
        <v>-0.76957348579694i</v>
      </c>
      <c r="O736" t="str">
        <f t="shared" si="327"/>
        <v>0.718207515869336-0.695828976221024i</v>
      </c>
      <c r="P736" t="str">
        <f t="shared" si="328"/>
        <v>0.281792484130664+0.695828976221024i</v>
      </c>
      <c r="Q736" t="str">
        <f t="shared" si="329"/>
        <v>-0.281792484130664+0.0737445095759159i</v>
      </c>
      <c r="R736" t="str">
        <f t="shared" si="330"/>
        <v>-0.331113824982886-2.55594752670629i</v>
      </c>
      <c r="S736" t="str">
        <f t="shared" si="331"/>
        <v>0.0844525087294311i</v>
      </c>
      <c r="T736" t="str">
        <f t="shared" si="332"/>
        <v>0.215856180811131-0.0279633931948025i</v>
      </c>
      <c r="U736" t="e">
        <f t="shared" si="333"/>
        <v>#DIV/0!</v>
      </c>
      <c r="V736" t="str">
        <f t="shared" si="334"/>
        <v>0.0000833333333333333-0.00440628303133707i</v>
      </c>
      <c r="W736" t="e">
        <f t="shared" si="335"/>
        <v>#DIV/0!</v>
      </c>
      <c r="X736" t="e">
        <f t="shared" si="336"/>
        <v>#DIV/0!</v>
      </c>
      <c r="Y736" t="str">
        <f t="shared" si="337"/>
        <v>0.00096+0.257208473734704i</v>
      </c>
      <c r="Z736" t="e">
        <f t="shared" si="338"/>
        <v>#DIV/0!</v>
      </c>
      <c r="AA736" t="e">
        <f t="shared" si="339"/>
        <v>#DIV/0!</v>
      </c>
      <c r="AB736" t="str">
        <f t="shared" si="340"/>
        <v>0.123175113631699-0.0159568937120751i</v>
      </c>
      <c r="AC736" t="str">
        <f t="shared" si="341"/>
        <v>1.61928674128149-0.243252951130673i</v>
      </c>
      <c r="AD736" t="str">
        <f t="shared" si="342"/>
        <v>0.0758364621097012+0.00153805341322574i</v>
      </c>
      <c r="AE736" t="e">
        <f t="shared" si="343"/>
        <v>#DIV/0!</v>
      </c>
      <c r="AF736" t="str">
        <f t="shared" si="344"/>
        <v>-4.15416457490603-4.45892220249211i</v>
      </c>
      <c r="AG736" t="e">
        <f t="shared" si="345"/>
        <v>#DIV/0!</v>
      </c>
      <c r="AH736" t="e">
        <f t="shared" si="346"/>
        <v>#DIV/0!</v>
      </c>
      <c r="AI736" t="e">
        <f t="shared" si="347"/>
        <v>#DIV/0!</v>
      </c>
      <c r="AJ736" t="e">
        <f t="shared" si="348"/>
        <v>#DIV/0!</v>
      </c>
      <c r="AK736"/>
      <c r="AL736"/>
      <c r="AM736"/>
      <c r="AN736"/>
    </row>
    <row r="737" spans="1:40" x14ac:dyDescent="0.3">
      <c r="A737"/>
      <c r="B737">
        <f t="shared" si="349"/>
        <v>60300</v>
      </c>
      <c r="C737" s="186" t="str">
        <f t="shared" si="317"/>
        <v>-0.00975054024729379+0.0169227361121496i</v>
      </c>
      <c r="D737" s="158" t="str">
        <f t="shared" si="318"/>
        <v>-2.55761641021156-1.29912331616377i</v>
      </c>
      <c r="E737" t="str">
        <f t="shared" si="319"/>
        <v>13196.0497711378-13349.1123048326i</v>
      </c>
      <c r="F737" t="str">
        <f t="shared" si="320"/>
        <v>0.323851600215083+0.186373603437859i</v>
      </c>
      <c r="G737" t="str">
        <f t="shared" si="315"/>
        <v>0.323851600215083+0.186373603437859i</v>
      </c>
      <c r="H737" t="str">
        <f t="shared" si="321"/>
        <v>1.60076918603932+3.16561322660934i</v>
      </c>
      <c r="I737" t="str">
        <f t="shared" si="322"/>
        <v>236.797546264331i</v>
      </c>
      <c r="J737" t="str">
        <f t="shared" si="316"/>
        <v>-12.888179938435+50.4943298893318i</v>
      </c>
      <c r="K737" t="str">
        <f t="shared" si="323"/>
        <v>4.40275805309605-1.12376059129926i</v>
      </c>
      <c r="L737" t="str">
        <f t="shared" si="324"/>
        <v>0.792404745969386-0.180088886034132i</v>
      </c>
      <c r="M737" t="str">
        <f t="shared" si="325"/>
        <v>5.19516279906544-1.30384947733339i</v>
      </c>
      <c r="N737" t="str">
        <f t="shared" si="326"/>
        <v>-0.770851847069028i</v>
      </c>
      <c r="O737" t="str">
        <f t="shared" si="327"/>
        <v>0.717317408446425-0.696746536080162i</v>
      </c>
      <c r="P737" t="str">
        <f t="shared" si="328"/>
        <v>0.282682591553575+0.696746536080162i</v>
      </c>
      <c r="Q737" t="str">
        <f t="shared" si="329"/>
        <v>-0.282682591553575+0.074105310988866i</v>
      </c>
      <c r="R737" t="str">
        <f t="shared" si="330"/>
        <v>-0.331106357485117-2.55156595143669i</v>
      </c>
      <c r="S737" t="str">
        <f t="shared" si="331"/>
        <v>0.0845927952887822i</v>
      </c>
      <c r="T737" t="str">
        <f t="shared" si="332"/>
        <v>0.215844096195711-0.0280092123175528i</v>
      </c>
      <c r="U737" t="e">
        <f t="shared" si="333"/>
        <v>#DIV/0!</v>
      </c>
      <c r="V737" t="str">
        <f t="shared" si="334"/>
        <v>0.0000833333333333333-0.0043989757626284i</v>
      </c>
      <c r="W737" t="e">
        <f t="shared" si="335"/>
        <v>#DIV/0!</v>
      </c>
      <c r="X737" t="e">
        <f t="shared" si="336"/>
        <v>#DIV/0!</v>
      </c>
      <c r="Y737" t="str">
        <f t="shared" si="337"/>
        <v>0.00096+0.257635730335592i</v>
      </c>
      <c r="Z737" t="e">
        <f t="shared" si="338"/>
        <v>#DIV/0!</v>
      </c>
      <c r="AA737" t="e">
        <f t="shared" si="339"/>
        <v>#DIV/0!</v>
      </c>
      <c r="AB737" t="str">
        <f t="shared" si="340"/>
        <v>0.123168217725953-0.0159830397118332i</v>
      </c>
      <c r="AC737" t="str">
        <f t="shared" si="341"/>
        <v>1.61903946478259-0.24362730963297i</v>
      </c>
      <c r="AD737" t="str">
        <f t="shared" si="342"/>
        <v>0.0758430369634643+0.00154066370352773i</v>
      </c>
      <c r="AE737" t="e">
        <f t="shared" si="343"/>
        <v>#DIV/0!</v>
      </c>
      <c r="AF737" t="str">
        <f t="shared" si="344"/>
        <v>-4.15838559625088-4.46473654277311i</v>
      </c>
      <c r="AG737" t="e">
        <f t="shared" si="345"/>
        <v>#DIV/0!</v>
      </c>
      <c r="AH737" t="e">
        <f t="shared" si="346"/>
        <v>#DIV/0!</v>
      </c>
      <c r="AI737" t="e">
        <f t="shared" si="347"/>
        <v>#DIV/0!</v>
      </c>
      <c r="AJ737" t="e">
        <f t="shared" si="348"/>
        <v>#DIV/0!</v>
      </c>
      <c r="AK737"/>
      <c r="AL737"/>
      <c r="AM737"/>
      <c r="AN737"/>
    </row>
    <row r="738" spans="1:40" x14ac:dyDescent="0.3">
      <c r="A738"/>
      <c r="B738">
        <f t="shared" si="349"/>
        <v>60400</v>
      </c>
      <c r="C738" s="186" t="str">
        <f t="shared" si="317"/>
        <v>-0.00974823262324685+0.0169029880699062i</v>
      </c>
      <c r="D738" s="158" t="str">
        <f t="shared" si="318"/>
        <v>-2.55881350798021-1.30130891035119i</v>
      </c>
      <c r="E738" t="str">
        <f t="shared" si="319"/>
        <v>13173.9321896136-13348.8389055433i</v>
      </c>
      <c r="F738" t="str">
        <f t="shared" si="320"/>
        <v>0.324010051026346+0.186638932898322i</v>
      </c>
      <c r="G738" t="str">
        <f t="shared" si="315"/>
        <v>0.324010051026346+0.186638932898322i</v>
      </c>
      <c r="H738" t="str">
        <f t="shared" si="321"/>
        <v>1.6037953415737+3.16923637555914i</v>
      </c>
      <c r="I738" t="str">
        <f t="shared" si="322"/>
        <v>237.190245346029i</v>
      </c>
      <c r="J738" t="str">
        <f t="shared" si="316"/>
        <v>-12.9342817488568+50.5780684131948i</v>
      </c>
      <c r="K738" t="str">
        <f t="shared" si="323"/>
        <v>4.40172566897642-1.12564915525448i</v>
      </c>
      <c r="L738" t="str">
        <f t="shared" si="324"/>
        <v>0.79227557738028-0.180358136228016i</v>
      </c>
      <c r="M738" t="str">
        <f t="shared" si="325"/>
        <v>5.1940012463567-1.3060072914825i</v>
      </c>
      <c r="N738" t="str">
        <f t="shared" si="326"/>
        <v>-0.772130208341116i</v>
      </c>
      <c r="O738" t="str">
        <f t="shared" si="327"/>
        <v>0.716426128778156-0.697662957311011i</v>
      </c>
      <c r="P738" t="str">
        <f t="shared" si="328"/>
        <v>0.283573871221844+0.697662957311011i</v>
      </c>
      <c r="Q738" t="str">
        <f t="shared" si="329"/>
        <v>-0.283573871221844+0.074467251030105i</v>
      </c>
      <c r="R738" t="str">
        <f t="shared" si="330"/>
        <v>-0.33109887700575-2.54719864488398i</v>
      </c>
      <c r="S738" t="str">
        <f t="shared" si="331"/>
        <v>0.0847330818481335i</v>
      </c>
      <c r="T738" t="str">
        <f t="shared" si="332"/>
        <v>0.215831991260409-0.0280550282451533i</v>
      </c>
      <c r="U738" t="e">
        <f t="shared" si="333"/>
        <v>#DIV/0!</v>
      </c>
      <c r="V738" t="str">
        <f t="shared" si="334"/>
        <v>0.0000833333333333333-0.00439169269017372i</v>
      </c>
      <c r="W738" t="e">
        <f t="shared" si="335"/>
        <v>#DIV/0!</v>
      </c>
      <c r="X738" t="e">
        <f t="shared" si="336"/>
        <v>#DIV/0!</v>
      </c>
      <c r="Y738" t="str">
        <f t="shared" si="337"/>
        <v>0.00096+0.25806298693648i</v>
      </c>
      <c r="Z738" t="e">
        <f t="shared" si="338"/>
        <v>#DIV/0!</v>
      </c>
      <c r="AA738" t="e">
        <f t="shared" si="339"/>
        <v>#DIV/0!</v>
      </c>
      <c r="AB738" t="str">
        <f t="shared" si="340"/>
        <v>0.123161310224969-0.0160091838883267i</v>
      </c>
      <c r="AC738" t="str">
        <f t="shared" si="341"/>
        <v>1.61879188792257-0.24400129025147i</v>
      </c>
      <c r="AD738" t="str">
        <f t="shared" si="342"/>
        <v>0.0758496215458827+0.00154326300532701i</v>
      </c>
      <c r="AE738" t="e">
        <f t="shared" si="343"/>
        <v>#DIV/0!</v>
      </c>
      <c r="AF738" t="str">
        <f t="shared" si="344"/>
        <v>-4.16260884955391-4.47054528591033i</v>
      </c>
      <c r="AG738" t="e">
        <f t="shared" si="345"/>
        <v>#DIV/0!</v>
      </c>
      <c r="AH738" t="e">
        <f t="shared" si="346"/>
        <v>#DIV/0!</v>
      </c>
      <c r="AI738" t="e">
        <f t="shared" si="347"/>
        <v>#DIV/0!</v>
      </c>
      <c r="AJ738" t="e">
        <f t="shared" si="348"/>
        <v>#DIV/0!</v>
      </c>
      <c r="AK738"/>
      <c r="AL738"/>
      <c r="AM738"/>
      <c r="AN738"/>
    </row>
    <row r="739" spans="1:40" x14ac:dyDescent="0.3">
      <c r="A739"/>
      <c r="B739">
        <f t="shared" si="349"/>
        <v>60500</v>
      </c>
      <c r="C739" s="186" t="str">
        <f t="shared" si="317"/>
        <v>-0.00974592240917452+0.0168833151124563i</v>
      </c>
      <c r="D739" s="158" t="str">
        <f t="shared" si="318"/>
        <v>-2.56001202816188-1.30349241942652i</v>
      </c>
      <c r="E739" t="str">
        <f t="shared" si="319"/>
        <v>13151.8521605387-13348.529410902i</v>
      </c>
      <c r="F739" t="str">
        <f t="shared" si="320"/>
        <v>0.324168689959766+0.186904065472437i</v>
      </c>
      <c r="G739" t="str">
        <f t="shared" si="315"/>
        <v>0.324168689959766+0.186904065472437i</v>
      </c>
      <c r="H739" t="str">
        <f t="shared" si="321"/>
        <v>1.6068223043389+3.17285601835411i</v>
      </c>
      <c r="I739" t="str">
        <f t="shared" si="322"/>
        <v>237.582944427728i</v>
      </c>
      <c r="J739" t="str">
        <f t="shared" si="316"/>
        <v>-12.9804599500168+50.6618069370576i</v>
      </c>
      <c r="K739" t="str">
        <f t="shared" si="323"/>
        <v>4.40069202401517-1.12753590966578i</v>
      </c>
      <c r="L739" t="str">
        <f t="shared" si="324"/>
        <v>0.792146236967665-0.180627249875782i</v>
      </c>
      <c r="M739" t="str">
        <f t="shared" si="325"/>
        <v>5.19283826098283-1.30816315954156i</v>
      </c>
      <c r="N739" t="str">
        <f t="shared" si="326"/>
        <v>-0.773408569613204i</v>
      </c>
      <c r="O739" t="str">
        <f t="shared" si="327"/>
        <v>0.715533678321063-0.698578238415949i</v>
      </c>
      <c r="P739" t="str">
        <f t="shared" si="328"/>
        <v>0.284466321678937+0.698578238415949i</v>
      </c>
      <c r="Q739" t="str">
        <f t="shared" si="329"/>
        <v>-0.284466321678937+0.074830331197255i</v>
      </c>
      <c r="R739" t="str">
        <f t="shared" si="330"/>
        <v>-0.331091383541818-2.54284553627882i</v>
      </c>
      <c r="S739" t="str">
        <f t="shared" si="331"/>
        <v>0.0848733684074846i</v>
      </c>
      <c r="T739" t="str">
        <f t="shared" si="332"/>
        <v>0.21581986600392-0.0281008409718885i</v>
      </c>
      <c r="U739" t="e">
        <f t="shared" si="333"/>
        <v>#DIV/0!</v>
      </c>
      <c r="V739" t="str">
        <f t="shared" si="334"/>
        <v>0.0000833333333333333-0.00438443369399161i</v>
      </c>
      <c r="W739" t="e">
        <f t="shared" si="335"/>
        <v>#DIV/0!</v>
      </c>
      <c r="X739" t="e">
        <f t="shared" si="336"/>
        <v>#DIV/0!</v>
      </c>
      <c r="Y739" t="str">
        <f t="shared" si="337"/>
        <v>0.00096+0.258490243537368i</v>
      </c>
      <c r="Z739" t="e">
        <f t="shared" si="338"/>
        <v>#DIV/0!</v>
      </c>
      <c r="AA739" t="e">
        <f t="shared" si="339"/>
        <v>#DIV/0!</v>
      </c>
      <c r="AB739" t="str">
        <f t="shared" si="340"/>
        <v>0.123154391128003-0.0160353262382941i</v>
      </c>
      <c r="AC739" t="str">
        <f t="shared" si="341"/>
        <v>1.61854401122137-0.244374893026981i</v>
      </c>
      <c r="AD739" t="str">
        <f t="shared" si="342"/>
        <v>0.0758562158495298+0.00154585131946969i</v>
      </c>
      <c r="AE739" t="e">
        <f t="shared" si="343"/>
        <v>#DIV/0!</v>
      </c>
      <c r="AF739" t="str">
        <f t="shared" si="344"/>
        <v>-4.16683433250078-4.47634843778063i</v>
      </c>
      <c r="AG739" t="e">
        <f t="shared" si="345"/>
        <v>#DIV/0!</v>
      </c>
      <c r="AH739" t="e">
        <f t="shared" si="346"/>
        <v>#DIV/0!</v>
      </c>
      <c r="AI739" t="e">
        <f t="shared" si="347"/>
        <v>#DIV/0!</v>
      </c>
      <c r="AJ739" t="e">
        <f t="shared" si="348"/>
        <v>#DIV/0!</v>
      </c>
      <c r="AK739"/>
      <c r="AL739"/>
      <c r="AM739"/>
      <c r="AN739"/>
    </row>
    <row r="740" spans="1:40" x14ac:dyDescent="0.3">
      <c r="A740"/>
      <c r="B740">
        <f t="shared" si="349"/>
        <v>60600</v>
      </c>
      <c r="C740" s="186" t="str">
        <f t="shared" si="317"/>
        <v>-0.00974360960885028+0.0168637168515967i</v>
      </c>
      <c r="D740" s="158" t="str">
        <f t="shared" si="318"/>
        <v>-2.56121196835418-1.3056738450617i</v>
      </c>
      <c r="E740" t="str">
        <f t="shared" si="319"/>
        <v>13129.8096787607-13348.1840046664i</v>
      </c>
      <c r="F740" t="str">
        <f t="shared" si="320"/>
        <v>0.324327516698217+0.187169000990079i</v>
      </c>
      <c r="G740" t="str">
        <f t="shared" si="315"/>
        <v>0.324327516698217+0.187169000990079i</v>
      </c>
      <c r="H740" t="str">
        <f t="shared" si="321"/>
        <v>1.60985007442054+3.17647215914999i</v>
      </c>
      <c r="I740" t="str">
        <f t="shared" si="322"/>
        <v>237.975643509427i</v>
      </c>
      <c r="J740" t="str">
        <f t="shared" si="316"/>
        <v>-13.0267145419148+50.7455454609206i</v>
      </c>
      <c r="K740" t="str">
        <f t="shared" si="323"/>
        <v>4.39965712050454-1.12942085596957i</v>
      </c>
      <c r="L740" t="str">
        <f t="shared" si="324"/>
        <v>0.792016724920451-0.180896226826298i</v>
      </c>
      <c r="M740" t="str">
        <f t="shared" si="325"/>
        <v>5.19167384542499-1.31031708279587i</v>
      </c>
      <c r="N740" t="str">
        <f t="shared" si="326"/>
        <v>-0.774686930885292i</v>
      </c>
      <c r="O740" t="str">
        <f t="shared" si="327"/>
        <v>0.714640058533595-0.699492377899216i</v>
      </c>
      <c r="P740" t="str">
        <f t="shared" si="328"/>
        <v>0.285359941466405+0.699492377899216i</v>
      </c>
      <c r="Q740" t="str">
        <f t="shared" si="329"/>
        <v>-0.285359941466405+0.0751945529860759i</v>
      </c>
      <c r="R740" t="str">
        <f t="shared" si="330"/>
        <v>-0.331083877090334-2.53850655531902i</v>
      </c>
      <c r="S740" t="str">
        <f t="shared" si="331"/>
        <v>0.0850136549668359i</v>
      </c>
      <c r="T740" t="str">
        <f t="shared" si="332"/>
        <v>0.215807720424942-0.02814665049204i</v>
      </c>
      <c r="U740" t="e">
        <f t="shared" si="333"/>
        <v>#DIV/0!</v>
      </c>
      <c r="V740" t="str">
        <f t="shared" si="334"/>
        <v>0.0000833333333333333-0.00437719865489261i</v>
      </c>
      <c r="W740" t="e">
        <f t="shared" si="335"/>
        <v>#DIV/0!</v>
      </c>
      <c r="X740" t="e">
        <f t="shared" si="336"/>
        <v>#DIV/0!</v>
      </c>
      <c r="Y740" t="str">
        <f t="shared" si="337"/>
        <v>0.00096+0.258917500138256i</v>
      </c>
      <c r="Z740" t="e">
        <f t="shared" si="338"/>
        <v>#DIV/0!</v>
      </c>
      <c r="AA740" t="e">
        <f t="shared" si="339"/>
        <v>#DIV/0!</v>
      </c>
      <c r="AB740" t="str">
        <f t="shared" si="340"/>
        <v>0.123147460434311-0.0160614667584722i</v>
      </c>
      <c r="AC740" t="str">
        <f t="shared" si="341"/>
        <v>1.61829583519894-0.244748117999129i</v>
      </c>
      <c r="AD740" t="str">
        <f t="shared" si="342"/>
        <v>0.0758628198669745+0.00154842864671199i</v>
      </c>
      <c r="AE740" t="e">
        <f t="shared" si="343"/>
        <v>#DIV/0!</v>
      </c>
      <c r="AF740" t="str">
        <f t="shared" si="344"/>
        <v>-4.17106204277472-4.48214600421169i</v>
      </c>
      <c r="AG740" t="e">
        <f t="shared" si="345"/>
        <v>#DIV/0!</v>
      </c>
      <c r="AH740" t="e">
        <f t="shared" si="346"/>
        <v>#DIV/0!</v>
      </c>
      <c r="AI740" t="e">
        <f t="shared" si="347"/>
        <v>#DIV/0!</v>
      </c>
      <c r="AJ740" t="e">
        <f t="shared" si="348"/>
        <v>#DIV/0!</v>
      </c>
      <c r="AK740"/>
      <c r="AL740"/>
      <c r="AM740"/>
      <c r="AN740"/>
    </row>
    <row r="741" spans="1:40" x14ac:dyDescent="0.3">
      <c r="A741"/>
      <c r="B741">
        <f t="shared" si="349"/>
        <v>60700</v>
      </c>
      <c r="C741" s="186" t="str">
        <f t="shared" si="317"/>
        <v>-0.00974129422605578+0.0168441929016752i</v>
      </c>
      <c r="D741" s="158" t="str">
        <f t="shared" si="318"/>
        <v>-2.56241332615373-1.30785318891376i</v>
      </c>
      <c r="E741" t="str">
        <f t="shared" si="319"/>
        <v>13107.8047385398-13347.8028699605i</v>
      </c>
      <c r="F741" t="str">
        <f t="shared" si="320"/>
        <v>0.32448653092443+0.187433739281731i</v>
      </c>
      <c r="G741" t="str">
        <f t="shared" si="315"/>
        <v>0.32448653092443+0.187433739281731i</v>
      </c>
      <c r="H741" t="str">
        <f t="shared" si="321"/>
        <v>1.61287865190286+3.18008480206815i</v>
      </c>
      <c r="I741" t="str">
        <f t="shared" si="322"/>
        <v>238.368342591126i</v>
      </c>
      <c r="J741" t="str">
        <f t="shared" si="316"/>
        <v>-13.0730455245509+50.8292839847835i</v>
      </c>
      <c r="K741" t="str">
        <f t="shared" si="323"/>
        <v>4.39862096073609-1.13130399558965i</v>
      </c>
      <c r="L741" t="str">
        <f t="shared" si="324"/>
        <v>0.791887041427702-0.181165066928751i</v>
      </c>
      <c r="M741" t="str">
        <f t="shared" si="325"/>
        <v>5.19050800216379-1.3124690625184i</v>
      </c>
      <c r="N741" t="str">
        <f t="shared" si="326"/>
        <v>-0.77596529215738i</v>
      </c>
      <c r="O741" t="str">
        <f t="shared" si="327"/>
        <v>0.713745270876113-0.70040537426692i</v>
      </c>
      <c r="P741" t="str">
        <f t="shared" si="328"/>
        <v>0.286254729123887+0.70040537426692i</v>
      </c>
      <c r="Q741" t="str">
        <f t="shared" si="329"/>
        <v>-0.286254729123887+0.07555991789046i</v>
      </c>
      <c r="R741" t="str">
        <f t="shared" si="330"/>
        <v>-0.331076357648313-2.53418163216562i</v>
      </c>
      <c r="S741" t="str">
        <f t="shared" si="331"/>
        <v>0.0851539415261872i</v>
      </c>
      <c r="T741" t="str">
        <f t="shared" si="332"/>
        <v>0.215795554522169-0.0281924567998875i</v>
      </c>
      <c r="U741" t="e">
        <f t="shared" si="333"/>
        <v>#DIV/0!</v>
      </c>
      <c r="V741" t="str">
        <f t="shared" si="334"/>
        <v>0.0000833333333333333-0.0043699874544727i</v>
      </c>
      <c r="W741" t="e">
        <f t="shared" si="335"/>
        <v>#DIV/0!</v>
      </c>
      <c r="X741" t="e">
        <f t="shared" si="336"/>
        <v>#DIV/0!</v>
      </c>
      <c r="Y741" t="str">
        <f t="shared" si="337"/>
        <v>0.00096+0.259344756739145i</v>
      </c>
      <c r="Z741" t="e">
        <f t="shared" si="338"/>
        <v>#DIV/0!</v>
      </c>
      <c r="AA741" t="e">
        <f t="shared" si="339"/>
        <v>#DIV/0!</v>
      </c>
      <c r="AB741" t="str">
        <f t="shared" si="340"/>
        <v>0.123140518143148-0.016087605445597i</v>
      </c>
      <c r="AC741" t="str">
        <f t="shared" si="341"/>
        <v>1.61804736037526-0.245120965206392i</v>
      </c>
      <c r="AD741" t="str">
        <f t="shared" si="342"/>
        <v>0.0758694335907799+0.00155099498772101i</v>
      </c>
      <c r="AE741" t="e">
        <f t="shared" si="343"/>
        <v>#DIV/0!</v>
      </c>
      <c r="AF741" t="str">
        <f t="shared" si="344"/>
        <v>-4.17529197805659-4.48793799098191i</v>
      </c>
      <c r="AG741" t="e">
        <f t="shared" si="345"/>
        <v>#DIV/0!</v>
      </c>
      <c r="AH741" t="e">
        <f t="shared" si="346"/>
        <v>#DIV/0!</v>
      </c>
      <c r="AI741" t="e">
        <f t="shared" si="347"/>
        <v>#DIV/0!</v>
      </c>
      <c r="AJ741" t="e">
        <f t="shared" si="348"/>
        <v>#DIV/0!</v>
      </c>
      <c r="AK741"/>
      <c r="AL741"/>
      <c r="AM741"/>
      <c r="AN741"/>
    </row>
    <row r="742" spans="1:40" x14ac:dyDescent="0.3">
      <c r="A742"/>
      <c r="B742">
        <f t="shared" si="349"/>
        <v>60800</v>
      </c>
      <c r="C742" s="186" t="str">
        <f t="shared" si="317"/>
        <v>-0.00973897626458125+0.0168247428795697i</v>
      </c>
      <c r="D742" s="158" t="str">
        <f t="shared" si="318"/>
        <v>-2.56361609915613-1.31003045262512i</v>
      </c>
      <c r="E742" t="str">
        <f t="shared" si="319"/>
        <v>13085.8373335529-13347.3861892752i</v>
      </c>
      <c r="F742" t="str">
        <f t="shared" si="320"/>
        <v>0.324645732321001+0.187698280178499i</v>
      </c>
      <c r="G742" t="str">
        <f t="shared" si="315"/>
        <v>0.324645732321001+0.187698280178499i</v>
      </c>
      <c r="H742" t="str">
        <f t="shared" si="321"/>
        <v>1.6159080368685+3.18369395119597i</v>
      </c>
      <c r="I742" t="str">
        <f t="shared" si="322"/>
        <v>238.761041672824i</v>
      </c>
      <c r="J742" t="str">
        <f t="shared" si="316"/>
        <v>-13.119452897925+50.9130225086464i</v>
      </c>
      <c r="K742" t="str">
        <f t="shared" si="323"/>
        <v>4.39758354700056-1.13318532993726i</v>
      </c>
      <c r="L742" t="str">
        <f t="shared" si="324"/>
        <v>0.791757186678638-0.181433770032649i</v>
      </c>
      <c r="M742" t="str">
        <f t="shared" si="325"/>
        <v>5.1893407336792-1.31461909996991i</v>
      </c>
      <c r="N742" t="str">
        <f t="shared" si="326"/>
        <v>-0.777243653429468i</v>
      </c>
      <c r="O742" t="str">
        <f t="shared" si="327"/>
        <v>0.712849316810885-0.701317226027034i</v>
      </c>
      <c r="P742" t="str">
        <f t="shared" si="328"/>
        <v>0.287150683189115+0.701317226027034i</v>
      </c>
      <c r="Q742" t="str">
        <f t="shared" si="329"/>
        <v>-0.287150683189115+0.075926427402434i</v>
      </c>
      <c r="R742" t="str">
        <f t="shared" si="330"/>
        <v>-0.331068825212755-2.5298706974391i</v>
      </c>
      <c r="S742" t="str">
        <f t="shared" si="331"/>
        <v>0.0852942280855383i</v>
      </c>
      <c r="T742" t="str">
        <f t="shared" si="332"/>
        <v>0.21578336829429-0.0282382598897079i</v>
      </c>
      <c r="U742" t="e">
        <f t="shared" si="333"/>
        <v>#DIV/0!</v>
      </c>
      <c r="V742" t="str">
        <f t="shared" si="334"/>
        <v>0.0000833333333333333-0.00436279997510679i</v>
      </c>
      <c r="W742" t="e">
        <f t="shared" si="335"/>
        <v>#DIV/0!</v>
      </c>
      <c r="X742" t="e">
        <f t="shared" si="336"/>
        <v>#DIV/0!</v>
      </c>
      <c r="Y742" t="str">
        <f t="shared" si="337"/>
        <v>0.00096+0.259772013340033i</v>
      </c>
      <c r="Z742" t="e">
        <f t="shared" si="338"/>
        <v>#DIV/0!</v>
      </c>
      <c r="AA742" t="e">
        <f t="shared" si="339"/>
        <v>#DIV/0!</v>
      </c>
      <c r="AB742" t="str">
        <f t="shared" si="340"/>
        <v>0.123133564253766-0.0161137422964025i</v>
      </c>
      <c r="AC742" t="str">
        <f t="shared" si="341"/>
        <v>1.61779858727033-0.245493434686104i</v>
      </c>
      <c r="AD742" t="str">
        <f t="shared" si="342"/>
        <v>0.0758760570135021+0.00155355034307543i</v>
      </c>
      <c r="AE742" t="e">
        <f t="shared" si="343"/>
        <v>#DIV/0!</v>
      </c>
      <c r="AF742" t="str">
        <f t="shared" si="344"/>
        <v>-4.17952413602463-4.49372440382109i</v>
      </c>
      <c r="AG742" t="e">
        <f t="shared" si="345"/>
        <v>#DIV/0!</v>
      </c>
      <c r="AH742" t="e">
        <f t="shared" si="346"/>
        <v>#DIV/0!</v>
      </c>
      <c r="AI742" t="e">
        <f t="shared" si="347"/>
        <v>#DIV/0!</v>
      </c>
      <c r="AJ742" t="e">
        <f t="shared" si="348"/>
        <v>#DIV/0!</v>
      </c>
      <c r="AK742"/>
      <c r="AL742"/>
      <c r="AM742"/>
      <c r="AN742"/>
    </row>
    <row r="743" spans="1:40" x14ac:dyDescent="0.3">
      <c r="A743"/>
      <c r="B743">
        <f t="shared" si="349"/>
        <v>60900</v>
      </c>
      <c r="C743" s="186" t="str">
        <f t="shared" si="317"/>
        <v>-0.00973665572822523+0.0168053664046674i</v>
      </c>
      <c r="D743" s="158" t="str">
        <f t="shared" si="318"/>
        <v>-2.56482028495603-1.31220563782368i</v>
      </c>
      <c r="E743" t="str">
        <f t="shared" si="319"/>
        <v>13063.9074568992-13346.9341444686i</v>
      </c>
      <c r="F743" t="str">
        <f t="shared" si="320"/>
        <v>0.324805120570388+0.187962623512104i</v>
      </c>
      <c r="G743" t="str">
        <f t="shared" si="315"/>
        <v>0.324805120570388+0.187962623512104i</v>
      </c>
      <c r="H743" t="str">
        <f t="shared" si="321"/>
        <v>1.61893822939836+3.18729961058703i</v>
      </c>
      <c r="I743" t="str">
        <f t="shared" si="322"/>
        <v>239.153740754523i</v>
      </c>
      <c r="J743" t="str">
        <f t="shared" si="316"/>
        <v>-13.1659366620372+50.9967610325093i</v>
      </c>
      <c r="K743" t="str">
        <f t="shared" si="323"/>
        <v>4.39654488158798-1.13506486041125i</v>
      </c>
      <c r="L743" t="str">
        <f t="shared" si="324"/>
        <v>0.791627160862629-0.18170233598782i</v>
      </c>
      <c r="M743" t="str">
        <f t="shared" si="325"/>
        <v>5.18817204245061-1.31676719639907i</v>
      </c>
      <c r="N743" t="str">
        <f t="shared" si="326"/>
        <v>-0.778522014701556i</v>
      </c>
      <c r="O743" t="str">
        <f t="shared" si="327"/>
        <v>0.711952197802087-0.702227931689404i</v>
      </c>
      <c r="P743" t="str">
        <f t="shared" si="328"/>
        <v>0.288047802197913+0.702227931689404i</v>
      </c>
      <c r="Q743" t="str">
        <f t="shared" si="329"/>
        <v>-0.288047802197913+0.076294083012152i</v>
      </c>
      <c r="R743" t="str">
        <f t="shared" si="330"/>
        <v>-0.331061279780663-2.52557368221562i</v>
      </c>
      <c r="S743" t="str">
        <f t="shared" si="331"/>
        <v>0.0854345146448895i</v>
      </c>
      <c r="T743" t="str">
        <f t="shared" si="332"/>
        <v>0.215771161739998-0.0282840597557769i</v>
      </c>
      <c r="U743" t="e">
        <f t="shared" si="333"/>
        <v>#DIV/0!</v>
      </c>
      <c r="V743" t="str">
        <f t="shared" si="334"/>
        <v>0.0000833333333333333-0.0043556360999424i</v>
      </c>
      <c r="W743" t="e">
        <f t="shared" si="335"/>
        <v>#DIV/0!</v>
      </c>
      <c r="X743" t="e">
        <f t="shared" si="336"/>
        <v>#DIV/0!</v>
      </c>
      <c r="Y743" t="str">
        <f t="shared" si="337"/>
        <v>0.00096+0.260199269940921i</v>
      </c>
      <c r="Z743" t="e">
        <f t="shared" si="338"/>
        <v>#DIV/0!</v>
      </c>
      <c r="AA743" t="e">
        <f t="shared" si="339"/>
        <v>#DIV/0!</v>
      </c>
      <c r="AB743" t="str">
        <f t="shared" si="340"/>
        <v>0.12312659876542-0.0161398773076223i</v>
      </c>
      <c r="AC743" t="str">
        <f t="shared" si="341"/>
        <v>1.6175495164042-0.245865526474484i</v>
      </c>
      <c r="AD743" t="str">
        <f t="shared" si="342"/>
        <v>0.0758826901276924+0.00155609471326623i</v>
      </c>
      <c r="AE743" t="e">
        <f t="shared" si="343"/>
        <v>#DIV/0!</v>
      </c>
      <c r="AF743" t="str">
        <f t="shared" si="344"/>
        <v>-4.18375851435439-4.49950524841071i</v>
      </c>
      <c r="AG743" t="e">
        <f t="shared" si="345"/>
        <v>#DIV/0!</v>
      </c>
      <c r="AH743" t="e">
        <f t="shared" si="346"/>
        <v>#DIV/0!</v>
      </c>
      <c r="AI743" t="e">
        <f t="shared" si="347"/>
        <v>#DIV/0!</v>
      </c>
      <c r="AJ743" t="e">
        <f t="shared" si="348"/>
        <v>#DIV/0!</v>
      </c>
      <c r="AK743"/>
      <c r="AL743"/>
      <c r="AM743"/>
      <c r="AN743"/>
    </row>
    <row r="744" spans="1:40" x14ac:dyDescent="0.3">
      <c r="A744"/>
      <c r="B744">
        <f t="shared" si="349"/>
        <v>61000</v>
      </c>
      <c r="C744" s="186" t="str">
        <f t="shared" si="317"/>
        <v>-0.00973433262079476+0.0167860630988442i</v>
      </c>
      <c r="D744" s="158" t="str">
        <f t="shared" si="318"/>
        <v>-2.5660258811471-1.31437874612302i</v>
      </c>
      <c r="E744" t="str">
        <f t="shared" si="319"/>
        <v>13042.0151011045-13346.446916766i</v>
      </c>
      <c r="F744" t="str">
        <f t="shared" si="320"/>
        <v>0.324964695354914+0.18822676911489i</v>
      </c>
      <c r="G744" t="str">
        <f t="shared" si="315"/>
        <v>0.324964695354914+0.18822676911489i</v>
      </c>
      <c r="H744" t="str">
        <f t="shared" si="321"/>
        <v>1.62196922957151+3.19090178426138i</v>
      </c>
      <c r="I744" t="str">
        <f t="shared" si="322"/>
        <v>239.546439836222i</v>
      </c>
      <c r="J744" t="str">
        <f t="shared" si="316"/>
        <v>-13.2124968168875+51.0804995563722i</v>
      </c>
      <c r="K744" t="str">
        <f t="shared" si="323"/>
        <v>4.39550496678762-1.1369425883982i</v>
      </c>
      <c r="L744" t="str">
        <f t="shared" si="324"/>
        <v>0.7914969641692-0.181970764644415i</v>
      </c>
      <c r="M744" t="str">
        <f t="shared" si="325"/>
        <v>5.18700193095682-1.31891335304262i</v>
      </c>
      <c r="N744" t="str">
        <f t="shared" si="326"/>
        <v>-0.779800375973644i</v>
      </c>
      <c r="O744" t="str">
        <f t="shared" si="327"/>
        <v>0.711053915315795-0.703137489765749i</v>
      </c>
      <c r="P744" t="str">
        <f t="shared" si="328"/>
        <v>0.288946084684205+0.703137489765749i</v>
      </c>
      <c r="Q744" t="str">
        <f t="shared" si="329"/>
        <v>-0.288946084684205+0.0766628862078951i</v>
      </c>
      <c r="R744" t="str">
        <f t="shared" si="330"/>
        <v>-0.331053721349048-2.52129051802326i</v>
      </c>
      <c r="S744" t="str">
        <f t="shared" si="331"/>
        <v>0.0855748012042408i</v>
      </c>
      <c r="T744" t="str">
        <f t="shared" si="332"/>
        <v>0.215758934857978-0.0283298563923689i</v>
      </c>
      <c r="U744" t="e">
        <f t="shared" si="333"/>
        <v>#DIV/0!</v>
      </c>
      <c r="V744" t="str">
        <f t="shared" si="334"/>
        <v>0.0000833333333333333-0.00434849571289331i</v>
      </c>
      <c r="W744" t="e">
        <f t="shared" si="335"/>
        <v>#DIV/0!</v>
      </c>
      <c r="X744" t="e">
        <f t="shared" si="336"/>
        <v>#DIV/0!</v>
      </c>
      <c r="Y744" t="str">
        <f t="shared" si="337"/>
        <v>0.00096+0.260626526541809i</v>
      </c>
      <c r="Z744" t="e">
        <f t="shared" si="338"/>
        <v>#DIV/0!</v>
      </c>
      <c r="AA744" t="e">
        <f t="shared" si="339"/>
        <v>#DIV/0!</v>
      </c>
      <c r="AB744" t="str">
        <f t="shared" si="340"/>
        <v>0.123119621677358-0.0161660104759892i</v>
      </c>
      <c r="AC744" t="str">
        <f t="shared" si="341"/>
        <v>1.61730014829692-0.246237240606647i</v>
      </c>
      <c r="AD744" t="str">
        <f t="shared" si="342"/>
        <v>0.0758893329258941+0.00155862809869683i</v>
      </c>
      <c r="AE744" t="e">
        <f t="shared" si="343"/>
        <v>#DIV/0!</v>
      </c>
      <c r="AF744" t="str">
        <f t="shared" si="344"/>
        <v>-4.18799511071861-4.5052805303844i</v>
      </c>
      <c r="AG744" t="e">
        <f t="shared" si="345"/>
        <v>#DIV/0!</v>
      </c>
      <c r="AH744" t="e">
        <f t="shared" si="346"/>
        <v>#DIV/0!</v>
      </c>
      <c r="AI744" t="e">
        <f t="shared" si="347"/>
        <v>#DIV/0!</v>
      </c>
      <c r="AJ744" t="e">
        <f t="shared" si="348"/>
        <v>#DIV/0!</v>
      </c>
      <c r="AK744"/>
      <c r="AL744"/>
      <c r="AM744"/>
      <c r="AN744"/>
    </row>
    <row r="745" spans="1:40" x14ac:dyDescent="0.3">
      <c r="A745"/>
      <c r="B745">
        <f t="shared" si="349"/>
        <v>61100</v>
      </c>
      <c r="C745" s="186" t="str">
        <f t="shared" si="317"/>
        <v>-0.00973200694610492+0.0167668325864449i</v>
      </c>
      <c r="D745" s="158" t="str">
        <f t="shared" si="318"/>
        <v>-2.56723288532204-1.3165497791225i</v>
      </c>
      <c r="E745" t="str">
        <f t="shared" si="319"/>
        <v>13020.160258127-13345.9246867604i</v>
      </c>
      <c r="F745" t="str">
        <f t="shared" si="320"/>
        <v>0.32512445635677+0.188490716819815i</v>
      </c>
      <c r="G745" t="str">
        <f t="shared" si="315"/>
        <v>0.32512445635677+0.188490716819815i</v>
      </c>
      <c r="H745" t="str">
        <f t="shared" si="321"/>
        <v>1.62500103746492+3.19450047620569i</v>
      </c>
      <c r="I745" t="str">
        <f t="shared" si="322"/>
        <v>239.93913891792i</v>
      </c>
      <c r="J745" t="str">
        <f t="shared" si="316"/>
        <v>-13.2591333624758+51.1642380802351i</v>
      </c>
      <c r="K745" t="str">
        <f t="shared" si="323"/>
        <v>4.39446380488799-1.13881851527251i</v>
      </c>
      <c r="L745" t="str">
        <f t="shared" si="324"/>
        <v>0.791366596788028-0.182239055852903i</v>
      </c>
      <c r="M745" t="str">
        <f t="shared" si="325"/>
        <v>5.18583040167602-1.32105757112541i</v>
      </c>
      <c r="N745" t="str">
        <f t="shared" si="326"/>
        <v>-0.781078737245732i</v>
      </c>
      <c r="O745" t="str">
        <f t="shared" si="327"/>
        <v>0.710154470819991-0.704045898769661i</v>
      </c>
      <c r="P745" t="str">
        <f t="shared" si="328"/>
        <v>0.289845529180009+0.704045898769661i</v>
      </c>
      <c r="Q745" t="str">
        <f t="shared" si="329"/>
        <v>-0.289845529180009+0.077032838476071i</v>
      </c>
      <c r="R745" t="str">
        <f t="shared" si="330"/>
        <v>-0.331046149914883-2.51702113683835i</v>
      </c>
      <c r="S745" t="str">
        <f t="shared" si="331"/>
        <v>0.0857150877635919i</v>
      </c>
      <c r="T745" t="str">
        <f t="shared" si="332"/>
        <v>0.215746687646915-0.0283756497937534i</v>
      </c>
      <c r="U745" t="e">
        <f t="shared" si="333"/>
        <v>#DIV/0!</v>
      </c>
      <c r="V745" t="str">
        <f t="shared" si="334"/>
        <v>0.0000833333333333333-0.00434137869863325i</v>
      </c>
      <c r="W745" t="e">
        <f t="shared" si="335"/>
        <v>#DIV/0!</v>
      </c>
      <c r="X745" t="e">
        <f t="shared" si="336"/>
        <v>#DIV/0!</v>
      </c>
      <c r="Y745" t="str">
        <f t="shared" si="337"/>
        <v>0.00096+0.261053783142697i</v>
      </c>
      <c r="Z745" t="e">
        <f t="shared" si="338"/>
        <v>#DIV/0!</v>
      </c>
      <c r="AA745" t="e">
        <f t="shared" si="339"/>
        <v>#DIV/0!</v>
      </c>
      <c r="AB745" t="str">
        <f t="shared" si="340"/>
        <v>0.123112632988831-0.0161921417982331i</v>
      </c>
      <c r="AC745" t="str">
        <f t="shared" si="341"/>
        <v>1.61705048346857-0.246608577116605i</v>
      </c>
      <c r="AD745" t="str">
        <f t="shared" si="342"/>
        <v>0.0758959854006464+0.00156115049968507i</v>
      </c>
      <c r="AE745" t="e">
        <f t="shared" si="343"/>
        <v>#DIV/0!</v>
      </c>
      <c r="AF745" t="str">
        <f t="shared" si="344"/>
        <v>-4.19223392278696-4.51105025532819i</v>
      </c>
      <c r="AG745" t="e">
        <f t="shared" si="345"/>
        <v>#DIV/0!</v>
      </c>
      <c r="AH745" t="e">
        <f t="shared" si="346"/>
        <v>#DIV/0!</v>
      </c>
      <c r="AI745" t="e">
        <f t="shared" si="347"/>
        <v>#DIV/0!</v>
      </c>
      <c r="AJ745" t="e">
        <f t="shared" si="348"/>
        <v>#DIV/0!</v>
      </c>
      <c r="AK745"/>
      <c r="AL745"/>
      <c r="AM745"/>
      <c r="AN745"/>
    </row>
    <row r="746" spans="1:40" x14ac:dyDescent="0.3">
      <c r="A746"/>
      <c r="B746">
        <f t="shared" si="349"/>
        <v>61200</v>
      </c>
      <c r="C746" s="186" t="str">
        <f t="shared" si="317"/>
        <v>-0.00972967870797898+0.0167476744942621i</v>
      </c>
      <c r="D746" s="158" t="str">
        <f t="shared" si="318"/>
        <v>-2.56844129507258-1.31871873840749i</v>
      </c>
      <c r="E746" t="str">
        <f t="shared" si="319"/>
        <v>12998.342919362-13345.367634413i</v>
      </c>
      <c r="F746" t="str">
        <f t="shared" si="320"/>
        <v>0.325284403258009+0.188754466460456i</v>
      </c>
      <c r="G746" t="str">
        <f t="shared" si="315"/>
        <v>0.325284403258009+0.188754466460456i</v>
      </c>
      <c r="H746" t="str">
        <f t="shared" si="321"/>
        <v>1.62803365315343+3.19809569037353i</v>
      </c>
      <c r="I746" t="str">
        <f t="shared" si="322"/>
        <v>240.331837999619i</v>
      </c>
      <c r="J746" t="str">
        <f t="shared" si="316"/>
        <v>-13.3058462988022+51.247976604098i</v>
      </c>
      <c r="K746" t="str">
        <f t="shared" si="323"/>
        <v>4.39342139817692-1.14069264239666i</v>
      </c>
      <c r="L746" t="str">
        <f t="shared" si="324"/>
        <v>0.791236058908941-0.182507209464075i</v>
      </c>
      <c r="M746" t="str">
        <f t="shared" si="325"/>
        <v>5.18465745708586-1.32319985186073i</v>
      </c>
      <c r="N746" t="str">
        <f t="shared" si="326"/>
        <v>-0.78235709851782i</v>
      </c>
      <c r="O746" t="str">
        <f t="shared" si="327"/>
        <v>0.709253865784552-0.704953157216612i</v>
      </c>
      <c r="P746" t="str">
        <f t="shared" si="328"/>
        <v>0.290746134215448+0.704953157216612i</v>
      </c>
      <c r="Q746" t="str">
        <f t="shared" si="329"/>
        <v>-0.290746134215448+0.077403941301208i</v>
      </c>
      <c r="R746" t="str">
        <f t="shared" si="330"/>
        <v>-0.331038565475164-2.51276547108178i</v>
      </c>
      <c r="S746" t="str">
        <f t="shared" si="331"/>
        <v>0.0858553743229432i</v>
      </c>
      <c r="T746" t="str">
        <f t="shared" si="332"/>
        <v>0.215734420105493-0.0284214399542003i</v>
      </c>
      <c r="U746" t="e">
        <f t="shared" si="333"/>
        <v>#DIV/0!</v>
      </c>
      <c r="V746" t="str">
        <f t="shared" si="334"/>
        <v>0.0000833333333333333-0.00433428494258975i</v>
      </c>
      <c r="W746" t="e">
        <f t="shared" si="335"/>
        <v>#DIV/0!</v>
      </c>
      <c r="X746" t="e">
        <f t="shared" si="336"/>
        <v>#DIV/0!</v>
      </c>
      <c r="Y746" t="str">
        <f t="shared" si="337"/>
        <v>0.00096+0.261481039743586i</v>
      </c>
      <c r="Z746" t="e">
        <f t="shared" si="338"/>
        <v>#DIV/0!</v>
      </c>
      <c r="AA746" t="e">
        <f t="shared" si="339"/>
        <v>#DIV/0!</v>
      </c>
      <c r="AB746" t="str">
        <f t="shared" si="340"/>
        <v>0.123105632699087-0.0162182712710843i</v>
      </c>
      <c r="AC746" t="str">
        <f t="shared" si="341"/>
        <v>1.61680052243926-0.246979536037322i</v>
      </c>
      <c r="AD746" t="str">
        <f t="shared" si="342"/>
        <v>0.0759026475444809+0.00156366191646313i</v>
      </c>
      <c r="AE746" t="e">
        <f t="shared" si="343"/>
        <v>#DIV/0!</v>
      </c>
      <c r="AF746" t="str">
        <f t="shared" si="344"/>
        <v>-4.19647494822601-4.51681442878102i</v>
      </c>
      <c r="AG746" t="e">
        <f t="shared" si="345"/>
        <v>#DIV/0!</v>
      </c>
      <c r="AH746" t="e">
        <f t="shared" si="346"/>
        <v>#DIV/0!</v>
      </c>
      <c r="AI746" t="e">
        <f t="shared" si="347"/>
        <v>#DIV/0!</v>
      </c>
      <c r="AJ746" t="e">
        <f t="shared" si="348"/>
        <v>#DIV/0!</v>
      </c>
      <c r="AK746"/>
      <c r="AL746"/>
      <c r="AM746"/>
      <c r="AN746"/>
    </row>
    <row r="747" spans="1:40" x14ac:dyDescent="0.3">
      <c r="A747"/>
      <c r="B747">
        <f t="shared" si="349"/>
        <v>61300</v>
      </c>
      <c r="C747" s="186" t="str">
        <f t="shared" si="317"/>
        <v>-0.00972734791024849+0.0167285884515178i</v>
      </c>
      <c r="D747" s="158" t="str">
        <f t="shared" si="318"/>
        <v>-2.56965110798954-1.32088562554945i</v>
      </c>
      <c r="E747" t="str">
        <f t="shared" si="319"/>
        <v>12976.5630756462-13344.775939053i</v>
      </c>
      <c r="F747" t="str">
        <f t="shared" si="320"/>
        <v>0.325444535740562+0.189018017871012i</v>
      </c>
      <c r="G747" t="str">
        <f t="shared" si="315"/>
        <v>0.325444535740562+0.189018017871012i</v>
      </c>
      <c r="H747" t="str">
        <f t="shared" si="321"/>
        <v>1.63106707670956+3.20168743068558i</v>
      </c>
      <c r="I747" t="str">
        <f t="shared" si="322"/>
        <v>240.724537081318i</v>
      </c>
      <c r="J747" t="str">
        <f t="shared" si="316"/>
        <v>-13.3526356258667+51.3317151279609i</v>
      </c>
      <c r="K747" t="str">
        <f t="shared" si="323"/>
        <v>4.39237774894147-1.1425649711212i</v>
      </c>
      <c r="L747" t="str">
        <f t="shared" si="324"/>
        <v>0.791105350721918-0.182775225329044i</v>
      </c>
      <c r="M747" t="str">
        <f t="shared" si="325"/>
        <v>5.18348309966339-1.32534019645024i</v>
      </c>
      <c r="N747" t="str">
        <f t="shared" si="326"/>
        <v>-0.783635459789908i</v>
      </c>
      <c r="O747" t="str">
        <f t="shared" si="327"/>
        <v>0.708352101681254-0.705859263623953i</v>
      </c>
      <c r="P747" t="str">
        <f t="shared" si="328"/>
        <v>0.291647898318746+0.705859263623953i</v>
      </c>
      <c r="Q747" t="str">
        <f t="shared" si="329"/>
        <v>-0.291647898318746+0.077776196165955i</v>
      </c>
      <c r="R747" t="str">
        <f t="shared" si="330"/>
        <v>-0.331030968026864-2.50852345361541i</v>
      </c>
      <c r="S747" t="str">
        <f t="shared" si="331"/>
        <v>0.0859956608822943i</v>
      </c>
      <c r="T747" t="str">
        <f t="shared" si="332"/>
        <v>0.215722132232393-0.0284672268679758i</v>
      </c>
      <c r="U747" t="e">
        <f t="shared" si="333"/>
        <v>#DIV/0!</v>
      </c>
      <c r="V747" t="str">
        <f t="shared" si="334"/>
        <v>0.0000833333333333333-0.00432721433093789i</v>
      </c>
      <c r="W747" t="e">
        <f t="shared" si="335"/>
        <v>#DIV/0!</v>
      </c>
      <c r="X747" t="e">
        <f t="shared" si="336"/>
        <v>#DIV/0!</v>
      </c>
      <c r="Y747" t="str">
        <f t="shared" si="337"/>
        <v>0.00096+0.261908296344474i</v>
      </c>
      <c r="Z747" t="e">
        <f t="shared" si="338"/>
        <v>#DIV/0!</v>
      </c>
      <c r="AA747" t="e">
        <f t="shared" si="339"/>
        <v>#DIV/0!</v>
      </c>
      <c r="AB747" t="str">
        <f t="shared" si="340"/>
        <v>0.123098620807374-0.0162443988912708i</v>
      </c>
      <c r="AC747" t="str">
        <f t="shared" si="341"/>
        <v>1.61655026572912-0.247350117400692i</v>
      </c>
      <c r="AD747" t="str">
        <f t="shared" si="342"/>
        <v>0.0759093193499239+0.00156616234917854i</v>
      </c>
      <c r="AE747" t="e">
        <f t="shared" si="343"/>
        <v>#DIV/0!</v>
      </c>
      <c r="AF747" t="str">
        <f t="shared" si="344"/>
        <v>-4.2007181846991-4.52257305623503i</v>
      </c>
      <c r="AG747" t="e">
        <f t="shared" si="345"/>
        <v>#DIV/0!</v>
      </c>
      <c r="AH747" t="e">
        <f t="shared" si="346"/>
        <v>#DIV/0!</v>
      </c>
      <c r="AI747" t="e">
        <f t="shared" si="347"/>
        <v>#DIV/0!</v>
      </c>
      <c r="AJ747" t="e">
        <f t="shared" si="348"/>
        <v>#DIV/0!</v>
      </c>
      <c r="AK747"/>
      <c r="AL747"/>
      <c r="AM747"/>
      <c r="AN747"/>
    </row>
    <row r="748" spans="1:40" x14ac:dyDescent="0.3">
      <c r="A748"/>
      <c r="B748">
        <f t="shared" si="349"/>
        <v>61400</v>
      </c>
      <c r="C748" s="186" t="str">
        <f t="shared" si="317"/>
        <v>-0.00972501455675282+0.0167095740898421i</v>
      </c>
      <c r="D748" s="158" t="str">
        <f t="shared" si="318"/>
        <v>-2.57086232166281-1.32305044210616i</v>
      </c>
      <c r="E748" t="str">
        <f t="shared" si="319"/>
        <v>12954.8207172636-13344.1497793788i</v>
      </c>
      <c r="F748" t="str">
        <f t="shared" si="320"/>
        <v>0.325604853486222+0.189281370886297i</v>
      </c>
      <c r="G748" t="str">
        <f t="shared" si="315"/>
        <v>0.325604853486222+0.189281370886297i</v>
      </c>
      <c r="H748" t="str">
        <f t="shared" si="321"/>
        <v>1.63410130820339+3.20527570102994i</v>
      </c>
      <c r="I748" t="str">
        <f t="shared" si="322"/>
        <v>241.117236163017i</v>
      </c>
      <c r="J748" t="str">
        <f t="shared" si="316"/>
        <v>-13.3995013436692+51.4154536518238i</v>
      </c>
      <c r="K748" t="str">
        <f t="shared" si="323"/>
        <v>4.391332859468-1.14443550278493i</v>
      </c>
      <c r="L748" t="str">
        <f t="shared" si="324"/>
        <v>0.790974472417087-0.183043103299241i</v>
      </c>
      <c r="M748" t="str">
        <f t="shared" si="325"/>
        <v>5.18230733188509-1.32747860608417i</v>
      </c>
      <c r="N748" t="str">
        <f t="shared" si="326"/>
        <v>-0.784913821061995i</v>
      </c>
      <c r="O748" t="str">
        <f t="shared" si="327"/>
        <v>0.707449179983768-0.706764216510919i</v>
      </c>
      <c r="P748" t="str">
        <f t="shared" si="328"/>
        <v>0.292550820016232+0.706764216510919i</v>
      </c>
      <c r="Q748" t="str">
        <f t="shared" si="329"/>
        <v>-0.292550820016232+0.078149604551076i</v>
      </c>
      <c r="R748" t="str">
        <f t="shared" si="330"/>
        <v>-0.331023357566967-2.50429501773845i</v>
      </c>
      <c r="S748" t="str">
        <f t="shared" si="331"/>
        <v>0.0861359474416456i</v>
      </c>
      <c r="T748" t="str">
        <f t="shared" si="332"/>
        <v>0.215709824026294-0.0285130105293453i</v>
      </c>
      <c r="U748" t="e">
        <f t="shared" si="333"/>
        <v>#DIV/0!</v>
      </c>
      <c r="V748" t="str">
        <f t="shared" si="334"/>
        <v>0.0000833333333333333-0.00432016675059434i</v>
      </c>
      <c r="W748" t="e">
        <f t="shared" si="335"/>
        <v>#DIV/0!</v>
      </c>
      <c r="X748" t="e">
        <f t="shared" si="336"/>
        <v>#DIV/0!</v>
      </c>
      <c r="Y748" t="str">
        <f t="shared" si="337"/>
        <v>0.00096+0.262335552945362i</v>
      </c>
      <c r="Z748" t="e">
        <f t="shared" si="338"/>
        <v>#DIV/0!</v>
      </c>
      <c r="AA748" t="e">
        <f t="shared" si="339"/>
        <v>#DIV/0!</v>
      </c>
      <c r="AB748" t="str">
        <f t="shared" si="340"/>
        <v>0.123091597312939-0.0162705246555203i</v>
      </c>
      <c r="AC748" t="str">
        <f t="shared" si="341"/>
        <v>1.61629971385832-0.247720321237574i</v>
      </c>
      <c r="AD748" t="str">
        <f t="shared" si="342"/>
        <v>0.075916000809495+0.0015686517978942i</v>
      </c>
      <c r="AE748" t="e">
        <f t="shared" si="343"/>
        <v>#DIV/0!</v>
      </c>
      <c r="AF748" t="str">
        <f t="shared" si="344"/>
        <v>-4.2049636298662-4.5283261431361i</v>
      </c>
      <c r="AG748" t="e">
        <f t="shared" si="345"/>
        <v>#DIV/0!</v>
      </c>
      <c r="AH748" t="e">
        <f t="shared" si="346"/>
        <v>#DIV/0!</v>
      </c>
      <c r="AI748" t="e">
        <f t="shared" si="347"/>
        <v>#DIV/0!</v>
      </c>
      <c r="AJ748" t="e">
        <f t="shared" si="348"/>
        <v>#DIV/0!</v>
      </c>
      <c r="AK748"/>
      <c r="AL748"/>
      <c r="AM748"/>
      <c r="AN748"/>
    </row>
    <row r="749" spans="1:40" x14ac:dyDescent="0.3">
      <c r="A749"/>
      <c r="B749">
        <f t="shared" si="349"/>
        <v>61500</v>
      </c>
      <c r="C749" s="186" t="str">
        <f t="shared" si="317"/>
        <v>-0.00972267865133913+0.0166906310432546i</v>
      </c>
      <c r="D749" s="158" t="str">
        <f t="shared" si="318"/>
        <v>-2.57207493368129-1.32521318962173i</v>
      </c>
      <c r="E749" t="str">
        <f t="shared" si="319"/>
        <v>12933.11583395-13343.4893334576i</v>
      </c>
      <c r="F749" t="str">
        <f t="shared" si="320"/>
        <v>0.325765356176655+0.189544525341741i</v>
      </c>
      <c r="G749" t="str">
        <f t="shared" si="315"/>
        <v>0.325765356176655+0.189544525341741i</v>
      </c>
      <c r="H749" t="str">
        <f t="shared" si="321"/>
        <v>1.63713634770236+3.20886050526209i</v>
      </c>
      <c r="I749" t="str">
        <f t="shared" si="322"/>
        <v>241.509935244715i</v>
      </c>
      <c r="J749" t="str">
        <f t="shared" si="316"/>
        <v>-13.4464434522098+51.4991921756867i</v>
      </c>
      <c r="K749" t="str">
        <f t="shared" si="323"/>
        <v>4.39028673204212-1.14630423871506i</v>
      </c>
      <c r="L749" t="str">
        <f t="shared" si="324"/>
        <v>0.790843424184727-0.183310843226421i</v>
      </c>
      <c r="M749" t="str">
        <f t="shared" si="325"/>
        <v>5.18113015622685-1.32961508194148i</v>
      </c>
      <c r="N749" t="str">
        <f t="shared" si="326"/>
        <v>-0.786192182334084i</v>
      </c>
      <c r="O749" t="str">
        <f t="shared" si="327"/>
        <v>0.706545102167653-0.707668014398631i</v>
      </c>
      <c r="P749" t="str">
        <f t="shared" si="328"/>
        <v>0.293454897832347+0.707668014398631i</v>
      </c>
      <c r="Q749" t="str">
        <f t="shared" si="329"/>
        <v>-0.293454897832347+0.078524167935453i</v>
      </c>
      <c r="R749" t="str">
        <f t="shared" si="330"/>
        <v>-0.331015734092437-2.50008009718389i</v>
      </c>
      <c r="S749" t="str">
        <f t="shared" si="331"/>
        <v>0.0862762340009969i</v>
      </c>
      <c r="T749" t="str">
        <f t="shared" si="332"/>
        <v>0.215697495485872-0.0285587909325709i</v>
      </c>
      <c r="U749" t="e">
        <f t="shared" si="333"/>
        <v>#DIV/0!</v>
      </c>
      <c r="V749" t="str">
        <f t="shared" si="334"/>
        <v>0.0000833333333333333-0.00431314208921125i</v>
      </c>
      <c r="W749" t="e">
        <f t="shared" si="335"/>
        <v>#DIV/0!</v>
      </c>
      <c r="X749" t="e">
        <f t="shared" si="336"/>
        <v>#DIV/0!</v>
      </c>
      <c r="Y749" t="str">
        <f t="shared" si="337"/>
        <v>0.00096+0.26276280954625i</v>
      </c>
      <c r="Z749" t="e">
        <f t="shared" si="338"/>
        <v>#DIV/0!</v>
      </c>
      <c r="AA749" t="e">
        <f t="shared" si="339"/>
        <v>#DIV/0!</v>
      </c>
      <c r="AB749" t="str">
        <f t="shared" si="340"/>
        <v>0.123084562215025-0.0162966485605585i</v>
      </c>
      <c r="AC749" t="str">
        <f t="shared" si="341"/>
        <v>1.61604886734703-0.248090147577802i</v>
      </c>
      <c r="AD749" t="str">
        <f t="shared" si="342"/>
        <v>0.0759226919157066+0.00157113026258996i</v>
      </c>
      <c r="AE749" t="e">
        <f t="shared" si="343"/>
        <v>#DIV/0!</v>
      </c>
      <c r="AF749" t="str">
        <f t="shared" si="344"/>
        <v>-4.20921128138365-4.53407369488382i</v>
      </c>
      <c r="AG749" t="e">
        <f t="shared" si="345"/>
        <v>#DIV/0!</v>
      </c>
      <c r="AH749" t="e">
        <f t="shared" si="346"/>
        <v>#DIV/0!</v>
      </c>
      <c r="AI749" t="e">
        <f t="shared" si="347"/>
        <v>#DIV/0!</v>
      </c>
      <c r="AJ749" t="e">
        <f t="shared" si="348"/>
        <v>#DIV/0!</v>
      </c>
      <c r="AK749"/>
      <c r="AL749"/>
      <c r="AM749"/>
      <c r="AN749"/>
    </row>
    <row r="750" spans="1:40" x14ac:dyDescent="0.3">
      <c r="A750"/>
      <c r="B750">
        <f t="shared" si="349"/>
        <v>61600</v>
      </c>
      <c r="C750" s="186" t="str">
        <f t="shared" si="317"/>
        <v>-0.00972034019786246+0.0166717589481451i</v>
      </c>
      <c r="D750" s="158" t="str">
        <f t="shared" si="318"/>
        <v>-2.57328894163304-1.3273738696269i</v>
      </c>
      <c r="E750" t="str">
        <f t="shared" si="319"/>
        <v>12911.4484148975-13342.7947787262i</v>
      </c>
      <c r="F750" t="str">
        <f t="shared" si="320"/>
        <v>0.325926043493404+0.189807481073393i</v>
      </c>
      <c r="G750" t="str">
        <f t="shared" si="315"/>
        <v>0.325926043493404+0.189807481073393i</v>
      </c>
      <c r="H750" t="str">
        <f t="shared" si="321"/>
        <v>1.64017219527128+3.21244184720545i</v>
      </c>
      <c r="I750" t="str">
        <f t="shared" si="322"/>
        <v>241.902634326414i</v>
      </c>
      <c r="J750" t="str">
        <f t="shared" si="316"/>
        <v>-13.4934619514885+51.5829306995496i</v>
      </c>
      <c r="K750" t="str">
        <f t="shared" si="323"/>
        <v>4.3892393689488-1.14817118022732i</v>
      </c>
      <c r="L750" t="str">
        <f t="shared" si="324"/>
        <v>0.790712206215266-0.18357844496266i</v>
      </c>
      <c r="M750" t="str">
        <f t="shared" si="325"/>
        <v>5.17995157516407-1.33174962518998i</v>
      </c>
      <c r="N750" t="str">
        <f t="shared" si="326"/>
        <v>-0.787470543606172i</v>
      </c>
      <c r="O750" t="str">
        <f t="shared" si="327"/>
        <v>0.705639869710361-0.708570655810093i</v>
      </c>
      <c r="P750" t="str">
        <f t="shared" si="328"/>
        <v>0.294360130289639+0.708570655810093i</v>
      </c>
      <c r="Q750" t="str">
        <f t="shared" si="329"/>
        <v>-0.294360130289639+0.0788998877960789i</v>
      </c>
      <c r="R750" t="str">
        <f t="shared" si="330"/>
        <v>-0.331008097600238-2.49587862611503i</v>
      </c>
      <c r="S750" t="str">
        <f t="shared" si="331"/>
        <v>0.086416520560348i</v>
      </c>
      <c r="T750" t="str">
        <f t="shared" si="332"/>
        <v>0.215685146609803-0.0286045680719126i</v>
      </c>
      <c r="U750" t="e">
        <f t="shared" si="333"/>
        <v>#DIV/0!</v>
      </c>
      <c r="V750" t="str">
        <f t="shared" si="334"/>
        <v>0.0000833333333333333-0.00430614023517032i</v>
      </c>
      <c r="W750" t="e">
        <f t="shared" si="335"/>
        <v>#DIV/0!</v>
      </c>
      <c r="X750" t="e">
        <f t="shared" si="336"/>
        <v>#DIV/0!</v>
      </c>
      <c r="Y750" t="str">
        <f t="shared" si="337"/>
        <v>0.00096+0.263190066147139i</v>
      </c>
      <c r="Z750" t="e">
        <f t="shared" si="338"/>
        <v>#DIV/0!</v>
      </c>
      <c r="AA750" t="e">
        <f t="shared" si="339"/>
        <v>#DIV/0!</v>
      </c>
      <c r="AB750" t="str">
        <f t="shared" si="340"/>
        <v>0.123077515512876-0.0163227706031099i</v>
      </c>
      <c r="AC750" t="str">
        <f t="shared" si="341"/>
        <v>1.61579772671545-0.248459596450207i</v>
      </c>
      <c r="AD750" t="str">
        <f t="shared" si="342"/>
        <v>0.0759293926610657+0.00157359774316328i</v>
      </c>
      <c r="AE750" t="e">
        <f t="shared" si="343"/>
        <v>#DIV/0!</v>
      </c>
      <c r="AF750" t="str">
        <f t="shared" si="344"/>
        <v>-4.21346113690432-4.53981571683235i</v>
      </c>
      <c r="AG750" t="e">
        <f t="shared" si="345"/>
        <v>#DIV/0!</v>
      </c>
      <c r="AH750" t="e">
        <f t="shared" si="346"/>
        <v>#DIV/0!</v>
      </c>
      <c r="AI750" t="e">
        <f t="shared" si="347"/>
        <v>#DIV/0!</v>
      </c>
      <c r="AJ750" t="e">
        <f t="shared" si="348"/>
        <v>#DIV/0!</v>
      </c>
      <c r="AK750"/>
      <c r="AL750"/>
      <c r="AM750"/>
      <c r="AN750"/>
    </row>
    <row r="751" spans="1:40" x14ac:dyDescent="0.3">
      <c r="A751"/>
      <c r="B751">
        <f t="shared" si="349"/>
        <v>61700</v>
      </c>
      <c r="C751" s="186" t="str">
        <f t="shared" si="317"/>
        <v>-0.00971799920018596+0.0166529574432541i</v>
      </c>
      <c r="D751" s="158" t="str">
        <f t="shared" si="318"/>
        <v>-2.5745043431052-1.32953248363914i</v>
      </c>
      <c r="E751" t="str">
        <f t="shared" si="319"/>
        <v>12889.8184487596-13342.0662919916i</v>
      </c>
      <c r="F751" t="str">
        <f t="shared" si="320"/>
        <v>0.326086915117883+0.190070237917925i</v>
      </c>
      <c r="G751" t="str">
        <f t="shared" si="315"/>
        <v>0.326086915117883+0.190070237917925i</v>
      </c>
      <c r="H751" t="str">
        <f t="shared" si="321"/>
        <v>1.64320885097198+3.21601973065144i</v>
      </c>
      <c r="I751" t="str">
        <f t="shared" si="322"/>
        <v>242.295333408113i</v>
      </c>
      <c r="J751" t="str">
        <f t="shared" si="316"/>
        <v>-13.5405568415052+51.6666692234126i</v>
      </c>
      <c r="K751" t="str">
        <f t="shared" si="323"/>
        <v>4.38819077247227-1.15003632862604i</v>
      </c>
      <c r="L751" t="str">
        <f t="shared" si="324"/>
        <v>0.790580818699278-0.183845908360355i</v>
      </c>
      <c r="M751" t="str">
        <f t="shared" si="325"/>
        <v>5.17877159117155-1.33388223698639i</v>
      </c>
      <c r="N751" t="str">
        <f t="shared" si="326"/>
        <v>-0.788748904878259i</v>
      </c>
      <c r="O751" t="str">
        <f t="shared" si="327"/>
        <v>0.704733484091229-0.709472139270202i</v>
      </c>
      <c r="P751" t="str">
        <f t="shared" si="328"/>
        <v>0.295266515908771+0.709472139270202i</v>
      </c>
      <c r="Q751" t="str">
        <f t="shared" si="329"/>
        <v>-0.295266515908771+0.079276765608057i</v>
      </c>
      <c r="R751" t="str">
        <f t="shared" si="330"/>
        <v>-0.331000448087329-2.49169053912194i</v>
      </c>
      <c r="S751" t="str">
        <f t="shared" si="331"/>
        <v>0.0865568071196993i</v>
      </c>
      <c r="T751" t="str">
        <f t="shared" si="332"/>
        <v>0.215672777396757-0.028650341941629i</v>
      </c>
      <c r="U751" t="e">
        <f t="shared" si="333"/>
        <v>#DIV/0!</v>
      </c>
      <c r="V751" t="str">
        <f t="shared" si="334"/>
        <v>0.0000833333333333333-0.00429916107757686i</v>
      </c>
      <c r="W751" t="e">
        <f t="shared" si="335"/>
        <v>#DIV/0!</v>
      </c>
      <c r="X751" t="e">
        <f t="shared" si="336"/>
        <v>#DIV/0!</v>
      </c>
      <c r="Y751" t="str">
        <f t="shared" si="337"/>
        <v>0.00096+0.263617322748027i</v>
      </c>
      <c r="Z751" t="e">
        <f t="shared" si="338"/>
        <v>#DIV/0!</v>
      </c>
      <c r="AA751" t="e">
        <f t="shared" si="339"/>
        <v>#DIV/0!</v>
      </c>
      <c r="AB751" t="str">
        <f t="shared" si="340"/>
        <v>0.123070457205735-0.0163488907798985i</v>
      </c>
      <c r="AC751" t="str">
        <f t="shared" si="341"/>
        <v>1.61554629248382-0.248828667882628i</v>
      </c>
      <c r="AD751" t="str">
        <f t="shared" si="342"/>
        <v>0.0759361030380723+0.00157605423942906i</v>
      </c>
      <c r="AE751" t="e">
        <f t="shared" si="343"/>
        <v>#DIV/0!</v>
      </c>
      <c r="AF751" t="str">
        <f t="shared" si="344"/>
        <v>-4.21771319407718-4.54555221429058i</v>
      </c>
      <c r="AG751" t="e">
        <f t="shared" si="345"/>
        <v>#DIV/0!</v>
      </c>
      <c r="AH751" t="e">
        <f t="shared" si="346"/>
        <v>#DIV/0!</v>
      </c>
      <c r="AI751" t="e">
        <f t="shared" si="347"/>
        <v>#DIV/0!</v>
      </c>
      <c r="AJ751" t="e">
        <f t="shared" si="348"/>
        <v>#DIV/0!</v>
      </c>
      <c r="AK751"/>
      <c r="AL751"/>
      <c r="AM751"/>
      <c r="AN751"/>
    </row>
    <row r="752" spans="1:40" x14ac:dyDescent="0.3">
      <c r="A752"/>
      <c r="B752">
        <f t="shared" si="349"/>
        <v>61800</v>
      </c>
      <c r="C752" s="186" t="str">
        <f t="shared" si="317"/>
        <v>-0.00971565566217985+0.0166342261696541i</v>
      </c>
      <c r="D752" s="158" t="str">
        <f t="shared" si="318"/>
        <v>-2.57572113568399-1.33168903316271i</v>
      </c>
      <c r="E752" t="str">
        <f t="shared" si="319"/>
        <v>12868.2259236565-13341.304049431i</v>
      </c>
      <c r="F752" t="str">
        <f t="shared" si="320"/>
        <v>0.326247970731384+0.190332795712616i</v>
      </c>
      <c r="G752" t="str">
        <f t="shared" si="315"/>
        <v>0.326247970731384+0.190332795712616i</v>
      </c>
      <c r="H752" t="str">
        <f t="shared" si="321"/>
        <v>1.64624631486342+3.2195941593596i</v>
      </c>
      <c r="I752" t="str">
        <f t="shared" si="322"/>
        <v>242.688032489812i</v>
      </c>
      <c r="J752" t="str">
        <f t="shared" si="316"/>
        <v>-13.58772812226+51.7504077472754i</v>
      </c>
      <c r="K752" t="str">
        <f t="shared" si="323"/>
        <v>4.38714094489607-1.15189968520434i</v>
      </c>
      <c r="L752" t="str">
        <f t="shared" si="324"/>
        <v>0.790449261827487-0.184113233272227i</v>
      </c>
      <c r="M752" t="str">
        <f t="shared" si="325"/>
        <v>5.17759020672356-1.33601291847657i</v>
      </c>
      <c r="N752" t="str">
        <f t="shared" si="326"/>
        <v>-0.790027266150347i</v>
      </c>
      <c r="O752" t="str">
        <f t="shared" si="327"/>
        <v>0.703825946791479-0.710372463305749i</v>
      </c>
      <c r="P752" t="str">
        <f t="shared" si="328"/>
        <v>0.296174053208521+0.710372463305749i</v>
      </c>
      <c r="Q752" t="str">
        <f t="shared" si="329"/>
        <v>-0.296174053208521+0.079654802844598i</v>
      </c>
      <c r="R752" t="str">
        <f t="shared" si="330"/>
        <v>-0.330992785550663-2.48751577121805i</v>
      </c>
      <c r="S752" t="str">
        <f t="shared" si="331"/>
        <v>0.0866970936790505i</v>
      </c>
      <c r="T752" t="str">
        <f t="shared" si="332"/>
        <v>0.215660387845407-0.0286961125359757i</v>
      </c>
      <c r="U752" t="e">
        <f t="shared" si="333"/>
        <v>#DIV/0!</v>
      </c>
      <c r="V752" t="str">
        <f t="shared" si="334"/>
        <v>0.0000833333333333333-0.00429220450625392i</v>
      </c>
      <c r="W752" t="e">
        <f t="shared" si="335"/>
        <v>#DIV/0!</v>
      </c>
      <c r="X752" t="e">
        <f t="shared" si="336"/>
        <v>#DIV/0!</v>
      </c>
      <c r="Y752" t="str">
        <f t="shared" si="337"/>
        <v>0.00096+0.264044579348915i</v>
      </c>
      <c r="Z752" t="e">
        <f t="shared" si="338"/>
        <v>#DIV/0!</v>
      </c>
      <c r="AA752" t="e">
        <f t="shared" si="339"/>
        <v>#DIV/0!</v>
      </c>
      <c r="AB752" t="str">
        <f t="shared" si="340"/>
        <v>0.123063387292844-0.016375009087646i</v>
      </c>
      <c r="AC752" t="str">
        <f t="shared" si="341"/>
        <v>1.61529456517239-0.24919736190193i</v>
      </c>
      <c r="AD752" t="str">
        <f t="shared" si="342"/>
        <v>0.0759428230392206+0.00157849975112172i</v>
      </c>
      <c r="AE752" t="e">
        <f t="shared" si="343"/>
        <v>#DIV/0!</v>
      </c>
      <c r="AF752" t="str">
        <f t="shared" si="344"/>
        <v>-4.22196745054741-4.55128319252231i</v>
      </c>
      <c r="AG752" t="e">
        <f t="shared" si="345"/>
        <v>#DIV/0!</v>
      </c>
      <c r="AH752" t="e">
        <f t="shared" si="346"/>
        <v>#DIV/0!</v>
      </c>
      <c r="AI752" t="e">
        <f t="shared" si="347"/>
        <v>#DIV/0!</v>
      </c>
      <c r="AJ752" t="e">
        <f t="shared" si="348"/>
        <v>#DIV/0!</v>
      </c>
      <c r="AK752"/>
      <c r="AL752"/>
      <c r="AM752"/>
      <c r="AN752"/>
    </row>
    <row r="753" spans="1:40" x14ac:dyDescent="0.3">
      <c r="A753"/>
      <c r="B753">
        <f t="shared" si="349"/>
        <v>61900</v>
      </c>
      <c r="C753" s="186" t="str">
        <f t="shared" si="317"/>
        <v>-0.0097133095877224+0.0166155647707306i</v>
      </c>
      <c r="D753" s="158" t="str">
        <f t="shared" si="318"/>
        <v>-2.57693931695478-1.33384351968891i</v>
      </c>
      <c r="E753" t="str">
        <f t="shared" si="319"/>
        <v>12846.6708271788-13340.5082265927i</v>
      </c>
      <c r="F753" t="str">
        <f t="shared" si="320"/>
        <v>0.326409210015075+0.190595154295372i</v>
      </c>
      <c r="G753" t="str">
        <f t="shared" si="315"/>
        <v>0.326409210015075+0.190595154295372i</v>
      </c>
      <c r="H753" t="str">
        <f t="shared" si="321"/>
        <v>1.6492845870014+3.22316513705803i</v>
      </c>
      <c r="I753" t="str">
        <f t="shared" si="322"/>
        <v>243.08073157151i</v>
      </c>
      <c r="J753" t="str">
        <f t="shared" si="316"/>
        <v>-13.6349757937528+51.8341462711383i</v>
      </c>
      <c r="K753" t="str">
        <f t="shared" si="323"/>
        <v>4.38608988850301-1.15376125124418i</v>
      </c>
      <c r="L753" t="str">
        <f t="shared" si="324"/>
        <v>0.790317535790763-0.184380419551314i</v>
      </c>
      <c r="M753" t="str">
        <f t="shared" si="325"/>
        <v>5.17640742429377-1.33814167079549i</v>
      </c>
      <c r="N753" t="str">
        <f t="shared" si="326"/>
        <v>-0.791305627422435i</v>
      </c>
      <c r="O753" t="str">
        <f t="shared" si="327"/>
        <v>0.702917259294215-0.711271626445418i</v>
      </c>
      <c r="P753" t="str">
        <f t="shared" si="328"/>
        <v>0.297082740705785+0.711271626445418i</v>
      </c>
      <c r="Q753" t="str">
        <f t="shared" si="329"/>
        <v>-0.297082740705785+0.0800340009770171i</v>
      </c>
      <c r="R753" t="str">
        <f t="shared" si="330"/>
        <v>-0.330985109987196-2.48335425783671i</v>
      </c>
      <c r="S753" t="str">
        <f t="shared" si="331"/>
        <v>0.0868373802384016i</v>
      </c>
      <c r="T753" t="str">
        <f t="shared" si="332"/>
        <v>0.21564797795442-0.0287418798492073i</v>
      </c>
      <c r="U753" t="e">
        <f t="shared" si="333"/>
        <v>#DIV/0!</v>
      </c>
      <c r="V753" t="str">
        <f t="shared" si="334"/>
        <v>0.0000833333333333333-0.00428527041173654i</v>
      </c>
      <c r="W753" t="e">
        <f t="shared" si="335"/>
        <v>#DIV/0!</v>
      </c>
      <c r="X753" t="e">
        <f t="shared" si="336"/>
        <v>#DIV/0!</v>
      </c>
      <c r="Y753" t="str">
        <f t="shared" si="337"/>
        <v>0.00096+0.264471835949803i</v>
      </c>
      <c r="Z753" t="e">
        <f t="shared" si="338"/>
        <v>#DIV/0!</v>
      </c>
      <c r="AA753" t="e">
        <f t="shared" si="339"/>
        <v>#DIV/0!</v>
      </c>
      <c r="AB753" t="str">
        <f t="shared" si="340"/>
        <v>0.123056305773442-0.0164011255230742i</v>
      </c>
      <c r="AC753" t="str">
        <f t="shared" si="341"/>
        <v>1.61504254530144-0.24956567853401i</v>
      </c>
      <c r="AD753" t="str">
        <f t="shared" si="342"/>
        <v>0.0759495526569968+0.00158093427789369i</v>
      </c>
      <c r="AE753" t="e">
        <f t="shared" si="343"/>
        <v>#DIV/0!</v>
      </c>
      <c r="AF753" t="str">
        <f t="shared" si="344"/>
        <v>-4.22622390395618-4.55700865674694i</v>
      </c>
      <c r="AG753" t="e">
        <f t="shared" si="345"/>
        <v>#DIV/0!</v>
      </c>
      <c r="AH753" t="e">
        <f t="shared" si="346"/>
        <v>#DIV/0!</v>
      </c>
      <c r="AI753" t="e">
        <f t="shared" si="347"/>
        <v>#DIV/0!</v>
      </c>
      <c r="AJ753" t="e">
        <f t="shared" si="348"/>
        <v>#DIV/0!</v>
      </c>
      <c r="AK753"/>
      <c r="AL753"/>
      <c r="AM753"/>
      <c r="AN753"/>
    </row>
    <row r="754" spans="1:40" x14ac:dyDescent="0.3">
      <c r="A754"/>
      <c r="B754">
        <f t="shared" si="349"/>
        <v>62000</v>
      </c>
      <c r="C754" s="186" t="str">
        <f t="shared" si="317"/>
        <v>-0.00971096098069932+0.0165969728921638i</v>
      </c>
      <c r="D754" s="158" t="str">
        <f t="shared" si="318"/>
        <v>-2.57815888450204-1.33599594469621i</v>
      </c>
      <c r="E754" t="str">
        <f t="shared" si="319"/>
        <v>12825.1531463932-13339.6789983964i</v>
      </c>
      <c r="F754" t="str">
        <f t="shared" si="320"/>
        <v>0.326570632650002+0.190857313504713i</v>
      </c>
      <c r="G754" t="str">
        <f t="shared" si="315"/>
        <v>0.326570632650002+0.190857313504713i</v>
      </c>
      <c r="H754" t="str">
        <f t="shared" si="321"/>
        <v>1.6523236674384+3.22673266744346i</v>
      </c>
      <c r="I754" t="str">
        <f t="shared" si="322"/>
        <v>243.473430653209i</v>
      </c>
      <c r="J754" t="str">
        <f t="shared" si="316"/>
        <v>-13.6822998559838+51.9178847950012i</v>
      </c>
      <c r="K754" t="str">
        <f t="shared" si="323"/>
        <v>4.38503760557529-1.15562102801659i</v>
      </c>
      <c r="L754" t="str">
        <f t="shared" si="324"/>
        <v>0.790185640780122-0.18464746705098i</v>
      </c>
      <c r="M754" t="str">
        <f t="shared" si="325"/>
        <v>5.17522324635541-1.34026849506757i</v>
      </c>
      <c r="N754" t="str">
        <f t="shared" si="326"/>
        <v>-0.792583988694523i</v>
      </c>
      <c r="O754" t="str">
        <f t="shared" si="327"/>
        <v>0.702007423084421-0.712169627219787i</v>
      </c>
      <c r="P754" t="str">
        <f t="shared" si="328"/>
        <v>0.297992576915579+0.712169627219787i</v>
      </c>
      <c r="Q754" t="str">
        <f t="shared" si="329"/>
        <v>-0.297992576915579+0.0804143614747359i</v>
      </c>
      <c r="R754" t="str">
        <f t="shared" si="330"/>
        <v>-0.330977421393851-2.47920593482778i</v>
      </c>
      <c r="S754" t="str">
        <f t="shared" si="331"/>
        <v>0.0869776667977529i</v>
      </c>
      <c r="T754" t="str">
        <f t="shared" si="332"/>
        <v>0.215635547722462-0.0287876438755738i</v>
      </c>
      <c r="U754" t="e">
        <f t="shared" si="333"/>
        <v>#DIV/0!</v>
      </c>
      <c r="V754" t="str">
        <f t="shared" si="334"/>
        <v>0.0000833333333333333-0.004278358685266i</v>
      </c>
      <c r="W754" t="e">
        <f t="shared" si="335"/>
        <v>#DIV/0!</v>
      </c>
      <c r="X754" t="e">
        <f t="shared" si="336"/>
        <v>#DIV/0!</v>
      </c>
      <c r="Y754" t="str">
        <f t="shared" si="337"/>
        <v>0.00096+0.264899092550691i</v>
      </c>
      <c r="Z754" t="e">
        <f t="shared" si="338"/>
        <v>#DIV/0!</v>
      </c>
      <c r="AA754" t="e">
        <f t="shared" si="339"/>
        <v>#DIV/0!</v>
      </c>
      <c r="AB754" t="str">
        <f t="shared" si="340"/>
        <v>0.123049212646768-0.0164272400829017i</v>
      </c>
      <c r="AC754" t="str">
        <f t="shared" si="341"/>
        <v>1.61479023339126-0.249933617803827i</v>
      </c>
      <c r="AD754" t="str">
        <f t="shared" si="342"/>
        <v>0.0759562918838814+0.00158335781931915i</v>
      </c>
      <c r="AE754" t="e">
        <f t="shared" si="343"/>
        <v>#DIV/0!</v>
      </c>
      <c r="AF754" t="str">
        <f t="shared" si="344"/>
        <v>-4.23048255194044-4.56272861213967i</v>
      </c>
      <c r="AG754" t="e">
        <f t="shared" si="345"/>
        <v>#DIV/0!</v>
      </c>
      <c r="AH754" t="e">
        <f t="shared" si="346"/>
        <v>#DIV/0!</v>
      </c>
      <c r="AI754" t="e">
        <f t="shared" si="347"/>
        <v>#DIV/0!</v>
      </c>
      <c r="AJ754" t="e">
        <f t="shared" si="348"/>
        <v>#DIV/0!</v>
      </c>
      <c r="AK754"/>
      <c r="AL754"/>
      <c r="AM754"/>
      <c r="AN754"/>
    </row>
    <row r="755" spans="1:40" x14ac:dyDescent="0.3">
      <c r="A755"/>
      <c r="B755">
        <f t="shared" si="349"/>
        <v>62100</v>
      </c>
      <c r="C755" s="186" t="str">
        <f t="shared" si="317"/>
        <v>-0.00970860984500368+0.01657845018191i</v>
      </c>
      <c r="D755" s="158" t="str">
        <f t="shared" si="318"/>
        <v>-2.5793798359094-1.33814630965031i</v>
      </c>
      <c r="E755" t="str">
        <f t="shared" si="319"/>
        <v>12803.6728678469-13338.8165391339i</v>
      </c>
      <c r="F755" t="str">
        <f t="shared" si="320"/>
        <v>0.326732238317092+0.191119273179776i</v>
      </c>
      <c r="G755" t="str">
        <f t="shared" si="315"/>
        <v>0.326732238317092+0.191119273179776i</v>
      </c>
      <c r="H755" t="str">
        <f t="shared" si="321"/>
        <v>1.65536355622365+3.23029675418152i</v>
      </c>
      <c r="I755" t="str">
        <f t="shared" si="322"/>
        <v>243.866129734908i</v>
      </c>
      <c r="J755" t="str">
        <f t="shared" si="316"/>
        <v>-13.7297003089527+52.0016233188641i</v>
      </c>
      <c r="K755" t="str">
        <f t="shared" si="323"/>
        <v>4.38398409839438-1.15747901678166i</v>
      </c>
      <c r="L755" t="str">
        <f t="shared" si="324"/>
        <v>0.790053576986727-0.184914375624909i</v>
      </c>
      <c r="M755" t="str">
        <f t="shared" si="325"/>
        <v>5.17403767538111-1.34239339240657i</v>
      </c>
      <c r="N755" t="str">
        <f t="shared" si="326"/>
        <v>-0.793862349966611i</v>
      </c>
      <c r="O755" t="str">
        <f t="shared" si="327"/>
        <v>0.701096439648958-0.71306646416134i</v>
      </c>
      <c r="P755" t="str">
        <f t="shared" si="328"/>
        <v>0.298903560351042+0.71306646416134i</v>
      </c>
      <c r="Q755" t="str">
        <f t="shared" si="329"/>
        <v>-0.298903560351042+0.080795885805271i</v>
      </c>
      <c r="R755" t="str">
        <f t="shared" si="330"/>
        <v>-0.330969719767584-2.47507073845434i</v>
      </c>
      <c r="S755" t="str">
        <f t="shared" si="331"/>
        <v>0.087117953357104i</v>
      </c>
      <c r="T755" t="str">
        <f t="shared" si="332"/>
        <v>0.215623097148198-0.0288334046093262i</v>
      </c>
      <c r="U755" t="e">
        <f t="shared" si="333"/>
        <v>#DIV/0!</v>
      </c>
      <c r="V755" t="str">
        <f t="shared" si="334"/>
        <v>0.0000833333333333333-0.0042714692187841i</v>
      </c>
      <c r="W755" t="e">
        <f t="shared" si="335"/>
        <v>#DIV/0!</v>
      </c>
      <c r="X755" t="e">
        <f t="shared" si="336"/>
        <v>#DIV/0!</v>
      </c>
      <c r="Y755" t="str">
        <f t="shared" si="337"/>
        <v>0.00096+0.26532634915158i</v>
      </c>
      <c r="Z755" t="e">
        <f t="shared" si="338"/>
        <v>#DIV/0!</v>
      </c>
      <c r="AA755" t="e">
        <f t="shared" si="339"/>
        <v>#DIV/0!</v>
      </c>
      <c r="AB755" t="str">
        <f t="shared" si="340"/>
        <v>0.12304210791206-0.0164533527638481i</v>
      </c>
      <c r="AC755" t="str">
        <f t="shared" si="341"/>
        <v>1.61453762996218-0.250301179735411i</v>
      </c>
      <c r="AD755" t="str">
        <f t="shared" si="342"/>
        <v>0.0759630407123481+0.00158577037489158i</v>
      </c>
      <c r="AE755" t="e">
        <f t="shared" si="343"/>
        <v>#DIV/0!</v>
      </c>
      <c r="AF755" t="str">
        <f t="shared" si="344"/>
        <v>-4.23474339213305-4.56844306383183i</v>
      </c>
      <c r="AG755" t="e">
        <f t="shared" si="345"/>
        <v>#DIV/0!</v>
      </c>
      <c r="AH755" t="e">
        <f t="shared" si="346"/>
        <v>#DIV/0!</v>
      </c>
      <c r="AI755" t="e">
        <f t="shared" si="347"/>
        <v>#DIV/0!</v>
      </c>
      <c r="AJ755" t="e">
        <f t="shared" si="348"/>
        <v>#DIV/0!</v>
      </c>
      <c r="AK755"/>
      <c r="AL755"/>
      <c r="AM755"/>
      <c r="AN755"/>
    </row>
    <row r="756" spans="1:40" x14ac:dyDescent="0.3">
      <c r="A756"/>
      <c r="B756">
        <f t="shared" si="349"/>
        <v>62200</v>
      </c>
      <c r="C756" s="186" t="str">
        <f t="shared" si="317"/>
        <v>-0.00970625618453576+0.0165599962901833i</v>
      </c>
      <c r="D756" s="158" t="str">
        <f t="shared" si="318"/>
        <v>-2.58060216875961-1.34029461600433i</v>
      </c>
      <c r="E756" t="str">
        <f t="shared" si="319"/>
        <v>12782.2299775722-13337.9210224694i</v>
      </c>
      <c r="F756" t="str">
        <f t="shared" si="320"/>
        <v>0.326894026697152+0.191381033160313i</v>
      </c>
      <c r="G756" t="str">
        <f t="shared" si="315"/>
        <v>0.326894026697152+0.191381033160313i</v>
      </c>
      <c r="H756" t="str">
        <f t="shared" si="321"/>
        <v>1.65840425340281+3.23385740090689i</v>
      </c>
      <c r="I756" t="str">
        <f t="shared" si="322"/>
        <v>244.258828816606i</v>
      </c>
      <c r="J756" t="str">
        <f t="shared" si="316"/>
        <v>-13.7771771526598+52.0853618427271i</v>
      </c>
      <c r="K756" t="str">
        <f t="shared" si="323"/>
        <v>4.38292936924105-1.15933521878875i</v>
      </c>
      <c r="L756" t="str">
        <f t="shared" si="324"/>
        <v>0.789921344601885-0.18518114512711i</v>
      </c>
      <c r="M756" t="str">
        <f t="shared" si="325"/>
        <v>5.17285071384294-1.34451636391586i</v>
      </c>
      <c r="N756" t="str">
        <f t="shared" si="326"/>
        <v>-0.795140711238699i</v>
      </c>
      <c r="O756" t="str">
        <f t="shared" si="327"/>
        <v>0.700184310476561-0.713962135804458i</v>
      </c>
      <c r="P756" t="str">
        <f t="shared" si="328"/>
        <v>0.299815689523439+0.713962135804458i</v>
      </c>
      <c r="Q756" t="str">
        <f t="shared" si="329"/>
        <v>-0.299815689523439+0.081178575434241i</v>
      </c>
      <c r="R756" t="str">
        <f t="shared" si="330"/>
        <v>-0.330962005105323-2.47094860538928i</v>
      </c>
      <c r="S756" t="str">
        <f t="shared" si="331"/>
        <v>0.0872582399164553i</v>
      </c>
      <c r="T756" t="str">
        <f t="shared" si="332"/>
        <v>0.215610626230288-0.0288791620447114i</v>
      </c>
      <c r="U756" t="e">
        <f t="shared" si="333"/>
        <v>#DIV/0!</v>
      </c>
      <c r="V756" t="str">
        <f t="shared" si="334"/>
        <v>0.0000833333333333333-0.00426460190492753i</v>
      </c>
      <c r="W756" t="e">
        <f t="shared" si="335"/>
        <v>#DIV/0!</v>
      </c>
      <c r="X756" t="e">
        <f t="shared" si="336"/>
        <v>#DIV/0!</v>
      </c>
      <c r="Y756" t="str">
        <f t="shared" si="337"/>
        <v>0.00096+0.265753605752468i</v>
      </c>
      <c r="Z756" t="e">
        <f t="shared" si="338"/>
        <v>#DIV/0!</v>
      </c>
      <c r="AA756" t="e">
        <f t="shared" si="339"/>
        <v>#DIV/0!</v>
      </c>
      <c r="AB756" t="str">
        <f t="shared" si="340"/>
        <v>0.123034991568553-0.0164794635626304i</v>
      </c>
      <c r="AC756" t="str">
        <f t="shared" si="341"/>
        <v>1.61428473553454-0.250668364351871i</v>
      </c>
      <c r="AD756" t="str">
        <f t="shared" si="342"/>
        <v>0.075969799134863+0.00158817194402631i</v>
      </c>
      <c r="AE756" t="e">
        <f t="shared" si="343"/>
        <v>#DIV/0!</v>
      </c>
      <c r="AF756" t="str">
        <f t="shared" si="344"/>
        <v>-4.23900642216242-4.57415201691122i</v>
      </c>
      <c r="AG756" t="e">
        <f t="shared" si="345"/>
        <v>#DIV/0!</v>
      </c>
      <c r="AH756" t="e">
        <f t="shared" si="346"/>
        <v>#DIV/0!</v>
      </c>
      <c r="AI756" t="e">
        <f t="shared" si="347"/>
        <v>#DIV/0!</v>
      </c>
      <c r="AJ756" t="e">
        <f t="shared" si="348"/>
        <v>#DIV/0!</v>
      </c>
      <c r="AK756"/>
      <c r="AL756"/>
      <c r="AM756"/>
      <c r="AN756"/>
    </row>
    <row r="757" spans="1:40" x14ac:dyDescent="0.3">
      <c r="A757"/>
      <c r="B757">
        <f t="shared" si="349"/>
        <v>62300</v>
      </c>
      <c r="C757" s="186" t="str">
        <f t="shared" si="317"/>
        <v>-0.00970390000320361+0.0165416108694381i</v>
      </c>
      <c r="D757" s="158" t="str">
        <f t="shared" si="318"/>
        <v>-2.58182588063461-1.342440865199i</v>
      </c>
      <c r="E757" t="str">
        <f t="shared" si="319"/>
        <v>12760.8244610911-13336.9926214402i</v>
      </c>
      <c r="F757" t="str">
        <f t="shared" si="320"/>
        <v>0.327055997470875+0.191642593286699i</v>
      </c>
      <c r="G757" t="str">
        <f t="shared" si="315"/>
        <v>0.327055997470875+0.191642593286699i</v>
      </c>
      <c r="H757" t="str">
        <f t="shared" si="321"/>
        <v>1.66144575901794+3.23741461122368i</v>
      </c>
      <c r="I757" t="str">
        <f t="shared" si="322"/>
        <v>244.651527898305i</v>
      </c>
      <c r="J757" t="str">
        <f t="shared" si="316"/>
        <v>-13.8247303871049+52.1691003665899i</v>
      </c>
      <c r="K757" t="str">
        <f t="shared" si="323"/>
        <v>4.3818734203955-1.1611896352766i</v>
      </c>
      <c r="L757" t="str">
        <f t="shared" si="324"/>
        <v>0.789788943817046-0.18544777541191i</v>
      </c>
      <c r="M757" t="str">
        <f t="shared" si="325"/>
        <v>5.17166236421255-1.34663741068851i</v>
      </c>
      <c r="N757" t="str">
        <f t="shared" si="326"/>
        <v>-0.796419072510787i</v>
      </c>
      <c r="O757" t="str">
        <f t="shared" si="327"/>
        <v>0.699271037057839-0.714856640685427i</v>
      </c>
      <c r="P757" t="str">
        <f t="shared" si="328"/>
        <v>0.300728962942161+0.714856640685427i</v>
      </c>
      <c r="Q757" t="str">
        <f t="shared" si="329"/>
        <v>-0.300728962942161+0.08156243182536i</v>
      </c>
      <c r="R757" t="str">
        <f t="shared" si="330"/>
        <v>-0.330954277403984-2.46683947271211i</v>
      </c>
      <c r="S757" t="str">
        <f t="shared" si="331"/>
        <v>0.0873985264758066i</v>
      </c>
      <c r="T757" t="str">
        <f t="shared" si="332"/>
        <v>0.215598134967394-0.0289249161759735i</v>
      </c>
      <c r="U757" t="e">
        <f t="shared" si="333"/>
        <v>#DIV/0!</v>
      </c>
      <c r="V757" t="str">
        <f t="shared" si="334"/>
        <v>0.0000833333333333333-0.00425775663702235i</v>
      </c>
      <c r="W757" t="e">
        <f t="shared" si="335"/>
        <v>#DIV/0!</v>
      </c>
      <c r="X757" t="e">
        <f t="shared" si="336"/>
        <v>#DIV/0!</v>
      </c>
      <c r="Y757" t="str">
        <f t="shared" si="337"/>
        <v>0.00096+0.266180862353356i</v>
      </c>
      <c r="Z757" t="e">
        <f t="shared" si="338"/>
        <v>#DIV/0!</v>
      </c>
      <c r="AA757" t="e">
        <f t="shared" si="339"/>
        <v>#DIV/0!</v>
      </c>
      <c r="AB757" t="str">
        <f t="shared" si="340"/>
        <v>0.123027863615485-0.016505572475964i</v>
      </c>
      <c r="AC757" t="str">
        <f t="shared" si="341"/>
        <v>1.61403155062871-0.251035171675421i</v>
      </c>
      <c r="AD757" t="str">
        <f t="shared" si="342"/>
        <v>0.0759765671438873+0.00159056252606146i</v>
      </c>
      <c r="AE757" t="e">
        <f t="shared" si="343"/>
        <v>#DIV/0!</v>
      </c>
      <c r="AF757" t="str">
        <f t="shared" si="344"/>
        <v>-4.24327163965255-4.57985547642268i</v>
      </c>
      <c r="AG757" t="e">
        <f t="shared" si="345"/>
        <v>#DIV/0!</v>
      </c>
      <c r="AH757" t="e">
        <f t="shared" si="346"/>
        <v>#DIV/0!</v>
      </c>
      <c r="AI757" t="e">
        <f t="shared" si="347"/>
        <v>#DIV/0!</v>
      </c>
      <c r="AJ757" t="e">
        <f t="shared" si="348"/>
        <v>#DIV/0!</v>
      </c>
      <c r="AK757"/>
      <c r="AL757"/>
      <c r="AM757"/>
      <c r="AN757"/>
    </row>
    <row r="758" spans="1:40" x14ac:dyDescent="0.3">
      <c r="A758"/>
      <c r="B758">
        <f t="shared" si="349"/>
        <v>62400</v>
      </c>
      <c r="C758" s="186" t="str">
        <f t="shared" si="317"/>
        <v>-0.00970154130492204+0.0165232935743504i</v>
      </c>
      <c r="D758" s="158" t="str">
        <f t="shared" si="318"/>
        <v>-2.58305096911546-1.3445850586627i</v>
      </c>
      <c r="E758" t="str">
        <f t="shared" si="319"/>
        <v>12739.4563034203-13336.0315084573i</v>
      </c>
      <c r="F758" t="str">
        <f t="shared" si="320"/>
        <v>0.327218150318834+0.19190395339992i</v>
      </c>
      <c r="G758" t="str">
        <f t="shared" si="315"/>
        <v>0.327218150318834+0.19190395339992i</v>
      </c>
      <c r="H758" t="str">
        <f t="shared" si="321"/>
        <v>1.66448807310735+3.24096838870543i</v>
      </c>
      <c r="I758" t="str">
        <f t="shared" si="322"/>
        <v>245.044226980004i</v>
      </c>
      <c r="J758" t="str">
        <f t="shared" si="316"/>
        <v>-13.8723600122881+52.2528388904529i</v>
      </c>
      <c r="K758" t="str">
        <f t="shared" si="323"/>
        <v>4.38081625413714-1.16304226747338i</v>
      </c>
      <c r="L758" t="str">
        <f t="shared" si="324"/>
        <v>0.789656374823807-0.185714266333963i</v>
      </c>
      <c r="M758" t="str">
        <f t="shared" si="325"/>
        <v>5.17047262896095-1.34875653380734i</v>
      </c>
      <c r="N758" t="str">
        <f t="shared" si="326"/>
        <v>-0.797697433782875i</v>
      </c>
      <c r="O758" t="str">
        <f t="shared" si="327"/>
        <v>0.698356620885271-0.715749977342442i</v>
      </c>
      <c r="P758" t="str">
        <f t="shared" si="328"/>
        <v>0.301643379114729+0.715749977342442i</v>
      </c>
      <c r="Q758" t="str">
        <f t="shared" si="329"/>
        <v>-0.301643379114729+0.0819474564404331i</v>
      </c>
      <c r="R758" t="str">
        <f t="shared" si="330"/>
        <v>-0.330946536660493-2.46274327790564i</v>
      </c>
      <c r="S758" t="str">
        <f t="shared" si="331"/>
        <v>0.0875388130351577i</v>
      </c>
      <c r="T758" t="str">
        <f t="shared" si="332"/>
        <v>0.215585623358173-0.0289706669973559i</v>
      </c>
      <c r="U758" t="e">
        <f t="shared" si="333"/>
        <v>#DIV/0!</v>
      </c>
      <c r="V758" t="str">
        <f t="shared" si="334"/>
        <v>0.0000833333333333333-0.0042509333090784i</v>
      </c>
      <c r="W758" t="e">
        <f t="shared" si="335"/>
        <v>#DIV/0!</v>
      </c>
      <c r="X758" t="e">
        <f t="shared" si="336"/>
        <v>#DIV/0!</v>
      </c>
      <c r="Y758" t="str">
        <f t="shared" si="337"/>
        <v>0.00096+0.266608118954244i</v>
      </c>
      <c r="Z758" t="e">
        <f t="shared" si="338"/>
        <v>#DIV/0!</v>
      </c>
      <c r="AA758" t="e">
        <f t="shared" si="339"/>
        <v>#DIV/0!</v>
      </c>
      <c r="AB758" t="str">
        <f t="shared" si="340"/>
        <v>0.123020724052088-0.0165316795005641i</v>
      </c>
      <c r="AC758" t="str">
        <f t="shared" si="341"/>
        <v>1.61377807576508-0.251401601727385i</v>
      </c>
      <c r="AD758" t="str">
        <f t="shared" si="342"/>
        <v>0.0759833447318728+0.00159294212025657i</v>
      </c>
      <c r="AE758" t="e">
        <f t="shared" si="343"/>
        <v>#DIV/0!</v>
      </c>
      <c r="AF758" t="str">
        <f t="shared" si="344"/>
        <v>-4.24753904222281-4.58555344736813i</v>
      </c>
      <c r="AG758" t="e">
        <f t="shared" si="345"/>
        <v>#DIV/0!</v>
      </c>
      <c r="AH758" t="e">
        <f t="shared" si="346"/>
        <v>#DIV/0!</v>
      </c>
      <c r="AI758" t="e">
        <f t="shared" si="347"/>
        <v>#DIV/0!</v>
      </c>
      <c r="AJ758" t="e">
        <f t="shared" si="348"/>
        <v>#DIV/0!</v>
      </c>
      <c r="AK758"/>
      <c r="AL758"/>
      <c r="AM758"/>
      <c r="AN758"/>
    </row>
    <row r="759" spans="1:40" x14ac:dyDescent="0.3">
      <c r="A759"/>
      <c r="B759">
        <f t="shared" si="349"/>
        <v>62500</v>
      </c>
      <c r="C759" s="186" t="str">
        <f t="shared" si="317"/>
        <v>-0.0096991800936132+0.0165050440618005i</v>
      </c>
      <c r="D759" s="158" t="str">
        <f t="shared" si="318"/>
        <v>-2.58427743178245-1.34672719781165i</v>
      </c>
      <c r="E759" t="str">
        <f t="shared" si="319"/>
        <v>12718.1254890757-13335.037855306i</v>
      </c>
      <c r="F759" t="str">
        <f t="shared" si="320"/>
        <v>0.327380484921489+0.192165113341581i</v>
      </c>
      <c r="G759" t="str">
        <f t="shared" si="315"/>
        <v>0.327380484921489+0.192165113341581i</v>
      </c>
      <c r="H759" t="str">
        <f t="shared" si="321"/>
        <v>1.66753119570555+3.24451873689553i</v>
      </c>
      <c r="I759" t="str">
        <f t="shared" si="322"/>
        <v>245.436926061703i</v>
      </c>
      <c r="J759" t="str">
        <f t="shared" si="316"/>
        <v>-13.9200660282093+52.3365774143157i</v>
      </c>
      <c r="K759" t="str">
        <f t="shared" si="323"/>
        <v>4.37975787274481-1.1648931165969i</v>
      </c>
      <c r="L759" t="str">
        <f t="shared" si="324"/>
        <v>0.789523637813906-0.185980617748242i</v>
      </c>
      <c r="M759" t="str">
        <f t="shared" si="325"/>
        <v>5.16928151055872-1.35087373434514i</v>
      </c>
      <c r="N759" t="str">
        <f t="shared" si="326"/>
        <v>-0.798975795054963i</v>
      </c>
      <c r="O759" t="str">
        <f t="shared" si="327"/>
        <v>0.697441063453201-0.716642144315605i</v>
      </c>
      <c r="P759" t="str">
        <f t="shared" si="328"/>
        <v>0.302558936546799+0.716642144315605i</v>
      </c>
      <c r="Q759" t="str">
        <f t="shared" si="329"/>
        <v>-0.302558936546799+0.0823336507393579i</v>
      </c>
      <c r="R759" t="str">
        <f t="shared" si="330"/>
        <v>-0.330938782871769-2.45865995885273i</v>
      </c>
      <c r="S759" t="str">
        <f t="shared" si="331"/>
        <v>0.087679099594509i</v>
      </c>
      <c r="T759" t="str">
        <f t="shared" si="332"/>
        <v>0.21557309140128-0.0290164145030994i</v>
      </c>
      <c r="U759" t="e">
        <f t="shared" si="333"/>
        <v>#DIV/0!</v>
      </c>
      <c r="V759" t="str">
        <f t="shared" si="334"/>
        <v>0.0000833333333333333-0.00424413181578388i</v>
      </c>
      <c r="W759" t="e">
        <f t="shared" si="335"/>
        <v>#DIV/0!</v>
      </c>
      <c r="X759" t="e">
        <f t="shared" si="336"/>
        <v>#DIV/0!</v>
      </c>
      <c r="Y759" t="str">
        <f t="shared" si="337"/>
        <v>0.00096+0.267035375555132i</v>
      </c>
      <c r="Z759" t="e">
        <f t="shared" si="338"/>
        <v>#DIV/0!</v>
      </c>
      <c r="AA759" t="e">
        <f t="shared" si="339"/>
        <v>#DIV/0!</v>
      </c>
      <c r="AB759" t="str">
        <f t="shared" si="340"/>
        <v>0.123013572877595-0.0165577846331443i</v>
      </c>
      <c r="AC759" t="str">
        <f t="shared" si="341"/>
        <v>1.61352431146406-0.251767654528221i</v>
      </c>
      <c r="AD759" t="str">
        <f t="shared" si="342"/>
        <v>0.0759901318912658+0.00159531072579516i</v>
      </c>
      <c r="AE759" t="e">
        <f t="shared" si="343"/>
        <v>#DIV/0!</v>
      </c>
      <c r="AF759" t="str">
        <f t="shared" si="344"/>
        <v>-4.251808627488-4.59124593470718i</v>
      </c>
      <c r="AG759" t="e">
        <f t="shared" si="345"/>
        <v>#DIV/0!</v>
      </c>
      <c r="AH759" t="e">
        <f t="shared" si="346"/>
        <v>#DIV/0!</v>
      </c>
      <c r="AI759" t="e">
        <f t="shared" si="347"/>
        <v>#DIV/0!</v>
      </c>
      <c r="AJ759" t="e">
        <f t="shared" si="348"/>
        <v>#DIV/0!</v>
      </c>
      <c r="AK759"/>
      <c r="AL759"/>
      <c r="AM759"/>
      <c r="AN759"/>
    </row>
    <row r="760" spans="1:40" x14ac:dyDescent="0.3">
      <c r="A760"/>
      <c r="B760">
        <f t="shared" si="349"/>
        <v>62600</v>
      </c>
      <c r="C760" s="186" t="str">
        <f t="shared" si="317"/>
        <v>-0.0096968163732064+0.0164868619908558i</v>
      </c>
      <c r="D760" s="158" t="str">
        <f t="shared" si="318"/>
        <v>-2.58550526621504-1.34886728405005i</v>
      </c>
      <c r="E760" t="str">
        <f t="shared" si="319"/>
        <v>12696.8320020765-13334.0118331464i</v>
      </c>
      <c r="F760" t="str">
        <f t="shared" si="320"/>
        <v>0.32754300095919+0.192426072953906i</v>
      </c>
      <c r="G760" t="str">
        <f t="shared" si="315"/>
        <v>0.32754300095919+0.192426072953906i</v>
      </c>
      <c r="H760" t="str">
        <f t="shared" si="321"/>
        <v>1.67057512684301+3.24806565930732i</v>
      </c>
      <c r="I760" t="str">
        <f t="shared" si="322"/>
        <v>245.829625143401i</v>
      </c>
      <c r="J760" t="str">
        <f t="shared" si="316"/>
        <v>-13.9678484348686+52.4203159381787i</v>
      </c>
      <c r="K760" t="str">
        <f t="shared" si="323"/>
        <v>4.37869827849662-1.16674218385464i</v>
      </c>
      <c r="L760" t="str">
        <f t="shared" si="324"/>
        <v>0.789390732979224-0.186246829510044i</v>
      </c>
      <c r="M760" t="str">
        <f t="shared" si="325"/>
        <v>5.16808901147584-1.35298901336468i</v>
      </c>
      <c r="N760" t="str">
        <f t="shared" si="326"/>
        <v>-0.800254156327051i</v>
      </c>
      <c r="O760" t="str">
        <f t="shared" si="327"/>
        <v>0.69652436625784-0.71753314014693i</v>
      </c>
      <c r="P760" t="str">
        <f t="shared" si="328"/>
        <v>0.30347563374216+0.71753314014693i</v>
      </c>
      <c r="Q760" t="str">
        <f t="shared" si="329"/>
        <v>-0.30347563374216+0.082721016180121i</v>
      </c>
      <c r="R760" t="str">
        <f t="shared" si="330"/>
        <v>-0.330931016034717-2.45458945383316i</v>
      </c>
      <c r="S760" t="str">
        <f t="shared" si="331"/>
        <v>0.0878193861538602i</v>
      </c>
      <c r="T760" t="str">
        <f t="shared" si="332"/>
        <v>0.215560539095367-0.0290621586874421i</v>
      </c>
      <c r="U760" t="e">
        <f t="shared" si="333"/>
        <v>#DIV/0!</v>
      </c>
      <c r="V760" t="str">
        <f t="shared" si="334"/>
        <v>0.0000833333333333333-0.00423735205249988i</v>
      </c>
      <c r="W760" t="e">
        <f t="shared" si="335"/>
        <v>#DIV/0!</v>
      </c>
      <c r="X760" t="e">
        <f t="shared" si="336"/>
        <v>#DIV/0!</v>
      </c>
      <c r="Y760" t="str">
        <f t="shared" si="337"/>
        <v>0.00096+0.267462632156021i</v>
      </c>
      <c r="Z760" t="e">
        <f t="shared" si="338"/>
        <v>#DIV/0!</v>
      </c>
      <c r="AA760" t="e">
        <f t="shared" si="339"/>
        <v>#DIV/0!</v>
      </c>
      <c r="AB760" t="str">
        <f t="shared" si="340"/>
        <v>0.123006410091237-0.0165838878704166i</v>
      </c>
      <c r="AC760" t="str">
        <f t="shared" si="341"/>
        <v>1.61327025824607-0.252133330097521i</v>
      </c>
      <c r="AD760" t="str">
        <f t="shared" si="342"/>
        <v>0.0759969286145055+0.00159766834178451i</v>
      </c>
      <c r="AE760" t="e">
        <f t="shared" si="343"/>
        <v>#DIV/0!</v>
      </c>
      <c r="AF760" t="str">
        <f t="shared" si="344"/>
        <v>-4.25608039305805-4.59693294335737i</v>
      </c>
      <c r="AG760" t="e">
        <f t="shared" si="345"/>
        <v>#DIV/0!</v>
      </c>
      <c r="AH760" t="e">
        <f t="shared" si="346"/>
        <v>#DIV/0!</v>
      </c>
      <c r="AI760" t="e">
        <f t="shared" si="347"/>
        <v>#DIV/0!</v>
      </c>
      <c r="AJ760" t="e">
        <f t="shared" si="348"/>
        <v>#DIV/0!</v>
      </c>
      <c r="AK760"/>
      <c r="AL760"/>
      <c r="AM760"/>
      <c r="AN760"/>
    </row>
    <row r="761" spans="1:40" x14ac:dyDescent="0.3">
      <c r="A761"/>
      <c r="B761">
        <f t="shared" si="349"/>
        <v>62700</v>
      </c>
      <c r="C761" s="186" t="str">
        <f t="shared" si="317"/>
        <v>-0.00969445014763778+0.0164687470227526i</v>
      </c>
      <c r="D761" s="158" t="str">
        <f t="shared" si="318"/>
        <v>-2.58673446999186-1.35100531877017i</v>
      </c>
      <c r="E761" t="str">
        <f t="shared" si="319"/>
        <v>12675.5758259507-13332.9536125143i</v>
      </c>
      <c r="F761" t="str">
        <f t="shared" si="320"/>
        <v>0.32770569811217+0.192686832079731i</v>
      </c>
      <c r="G761" t="str">
        <f t="shared" si="315"/>
        <v>0.32770569811217+0.192686832079731i</v>
      </c>
      <c r="H761" t="str">
        <f t="shared" si="321"/>
        <v>1.67361986654618+3.2516091594243i</v>
      </c>
      <c r="I761" t="str">
        <f t="shared" si="322"/>
        <v>246.2223242251i</v>
      </c>
      <c r="J761" t="str">
        <f t="shared" si="316"/>
        <v>-14.015707232266+52.5040544620416i</v>
      </c>
      <c r="K761" t="str">
        <f t="shared" si="323"/>
        <v>4.3776374736701-1.16858947044393i</v>
      </c>
      <c r="L761" t="str">
        <f t="shared" si="324"/>
        <v>0.789257660511783-0.186512901474989i</v>
      </c>
      <c r="M761" t="str">
        <f t="shared" si="325"/>
        <v>5.16689513418188-1.35510237191892i</v>
      </c>
      <c r="N761" t="str">
        <f t="shared" si="326"/>
        <v>-0.801532517599139i</v>
      </c>
      <c r="O761" t="str">
        <f t="shared" si="327"/>
        <v>0.695606530797262-0.718422963380346i</v>
      </c>
      <c r="P761" t="str">
        <f t="shared" si="328"/>
        <v>0.304393469202738+0.718422963380346i</v>
      </c>
      <c r="Q761" t="str">
        <f t="shared" si="329"/>
        <v>-0.304393469202738+0.0831095542187931i</v>
      </c>
      <c r="R761" t="str">
        <f t="shared" si="330"/>
        <v>-0.330923236146244-2.45053170152046i</v>
      </c>
      <c r="S761" t="str">
        <f t="shared" si="331"/>
        <v>0.0879596727132114i</v>
      </c>
      <c r="T761" t="str">
        <f t="shared" si="332"/>
        <v>0.215547966439089-0.0291078995446204i</v>
      </c>
      <c r="U761" t="e">
        <f t="shared" si="333"/>
        <v>#DIV/0!</v>
      </c>
      <c r="V761" t="str">
        <f t="shared" si="334"/>
        <v>0.0000833333333333333-0.00423059391525506i</v>
      </c>
      <c r="W761" t="e">
        <f t="shared" si="335"/>
        <v>#DIV/0!</v>
      </c>
      <c r="X761" t="e">
        <f t="shared" si="336"/>
        <v>#DIV/0!</v>
      </c>
      <c r="Y761" t="str">
        <f t="shared" si="337"/>
        <v>0.00096+0.267889888756909i</v>
      </c>
      <c r="Z761" t="e">
        <f t="shared" si="338"/>
        <v>#DIV/0!</v>
      </c>
      <c r="AA761" t="e">
        <f t="shared" si="339"/>
        <v>#DIV/0!</v>
      </c>
      <c r="AB761" t="str">
        <f t="shared" si="340"/>
        <v>0.122999235692247-0.016609989209092i</v>
      </c>
      <c r="AC761" t="str">
        <f t="shared" si="341"/>
        <v>1.61301591663157-0.252498628454049i</v>
      </c>
      <c r="AD761" t="str">
        <f t="shared" si="342"/>
        <v>0.076003734894025+0.00160001496725712i</v>
      </c>
      <c r="AE761" t="e">
        <f t="shared" si="343"/>
        <v>#DIV/0!</v>
      </c>
      <c r="AF761" t="str">
        <f t="shared" si="344"/>
        <v>-4.26035433653804-4.60261447819447i</v>
      </c>
      <c r="AG761" t="e">
        <f t="shared" si="345"/>
        <v>#DIV/0!</v>
      </c>
      <c r="AH761" t="e">
        <f t="shared" si="346"/>
        <v>#DIV/0!</v>
      </c>
      <c r="AI761" t="e">
        <f t="shared" si="347"/>
        <v>#DIV/0!</v>
      </c>
      <c r="AJ761" t="e">
        <f t="shared" si="348"/>
        <v>#DIV/0!</v>
      </c>
      <c r="AK761"/>
      <c r="AL761"/>
      <c r="AM761"/>
      <c r="AN761"/>
    </row>
    <row r="762" spans="1:40" x14ac:dyDescent="0.3">
      <c r="A762"/>
      <c r="B762">
        <f t="shared" si="349"/>
        <v>62800</v>
      </c>
      <c r="C762" s="186" t="str">
        <f t="shared" si="317"/>
        <v>-0.00969208142085033+0.0164506988208797i</v>
      </c>
      <c r="D762" s="158" t="str">
        <f t="shared" si="318"/>
        <v>-2.58796504069075-1.35314130335249i</v>
      </c>
      <c r="E762" t="str">
        <f t="shared" si="319"/>
        <v>12654.356943739-13331.8633633216i</v>
      </c>
      <c r="F762" t="str">
        <f t="shared" si="320"/>
        <v>0.327868576060552+0.192947390562509i</v>
      </c>
      <c r="G762" t="str">
        <f t="shared" si="315"/>
        <v>0.327868576060552+0.192947390562509i</v>
      </c>
      <c r="H762" t="str">
        <f t="shared" si="321"/>
        <v>1.67666541483724+3.25514924070033i</v>
      </c>
      <c r="I762" t="str">
        <f t="shared" si="322"/>
        <v>246.615023306799i</v>
      </c>
      <c r="J762" t="str">
        <f t="shared" si="316"/>
        <v>-14.0636424204014+52.5877929859045i</v>
      </c>
      <c r="K762" t="str">
        <f t="shared" si="323"/>
        <v>4.37657546054209-1.17043497755202i</v>
      </c>
      <c r="L762" t="str">
        <f t="shared" si="324"/>
        <v>0.789124420603749-0.18677883349902i</v>
      </c>
      <c r="M762" t="str">
        <f t="shared" si="325"/>
        <v>5.16569988114584-1.35721381105104i</v>
      </c>
      <c r="N762" t="str">
        <f t="shared" si="326"/>
        <v>-0.802810878871227i</v>
      </c>
      <c r="O762" t="str">
        <f t="shared" si="327"/>
        <v>0.694687558571399-0.719311612561697i</v>
      </c>
      <c r="P762" t="str">
        <f t="shared" si="328"/>
        <v>0.305312441428601+0.719311612561697i</v>
      </c>
      <c r="Q762" t="str">
        <f t="shared" si="329"/>
        <v>-0.305312441428601+0.0834992663095301i</v>
      </c>
      <c r="R762" t="str">
        <f t="shared" si="330"/>
        <v>-0.330915443203255-2.44648664097869i</v>
      </c>
      <c r="S762" t="str">
        <f t="shared" si="331"/>
        <v>0.0880999592725626i</v>
      </c>
      <c r="T762" t="str">
        <f t="shared" si="332"/>
        <v>0.215535373431091-0.0291536370688688i</v>
      </c>
      <c r="U762" t="e">
        <f t="shared" si="333"/>
        <v>#DIV/0!</v>
      </c>
      <c r="V762" t="str">
        <f t="shared" si="334"/>
        <v>0.0000833333333333333-0.00422385730074032i</v>
      </c>
      <c r="W762" t="e">
        <f t="shared" si="335"/>
        <v>#DIV/0!</v>
      </c>
      <c r="X762" t="e">
        <f t="shared" si="336"/>
        <v>#DIV/0!</v>
      </c>
      <c r="Y762" t="str">
        <f t="shared" si="337"/>
        <v>0.00096+0.268317145357797i</v>
      </c>
      <c r="Z762" t="e">
        <f t="shared" si="338"/>
        <v>#DIV/0!</v>
      </c>
      <c r="AA762" t="e">
        <f t="shared" si="339"/>
        <v>#DIV/0!</v>
      </c>
      <c r="AB762" t="str">
        <f t="shared" si="340"/>
        <v>0.12299204967985-0.0166360886458807i</v>
      </c>
      <c r="AC762" t="str">
        <f t="shared" si="341"/>
        <v>1.61276128714103-0.252863549615726i</v>
      </c>
      <c r="AD762" t="str">
        <f t="shared" si="342"/>
        <v>0.0760105507222469+0.0016023506011692i</v>
      </c>
      <c r="AE762" t="e">
        <f t="shared" si="343"/>
        <v>#DIV/0!</v>
      </c>
      <c r="AF762" t="str">
        <f t="shared" si="344"/>
        <v>-4.26463045552799-4.60829054405282i</v>
      </c>
      <c r="AG762" t="e">
        <f t="shared" si="345"/>
        <v>#DIV/0!</v>
      </c>
      <c r="AH762" t="e">
        <f t="shared" si="346"/>
        <v>#DIV/0!</v>
      </c>
      <c r="AI762" t="e">
        <f t="shared" si="347"/>
        <v>#DIV/0!</v>
      </c>
      <c r="AJ762" t="e">
        <f t="shared" si="348"/>
        <v>#DIV/0!</v>
      </c>
      <c r="AK762"/>
      <c r="AL762"/>
      <c r="AM762"/>
      <c r="AN762"/>
    </row>
    <row r="763" spans="1:40" x14ac:dyDescent="0.3">
      <c r="A763"/>
      <c r="B763">
        <f t="shared" si="349"/>
        <v>62900</v>
      </c>
      <c r="C763" s="186" t="str">
        <f t="shared" si="317"/>
        <v>-0.00968971019679436+0.0164327170507612i</v>
      </c>
      <c r="D763" s="158" t="str">
        <f t="shared" si="318"/>
        <v>-2.58919697588883-1.35527523916591i</v>
      </c>
      <c r="E763" t="str">
        <f t="shared" si="319"/>
        <v>12633.1753379989-13330.741254857i</v>
      </c>
      <c r="F763" t="str">
        <f t="shared" si="320"/>
        <v>0.328031634484357+0.193207748246315i</v>
      </c>
      <c r="G763" t="str">
        <f t="shared" si="315"/>
        <v>0.328031634484357+0.193207748246315i</v>
      </c>
      <c r="H763" t="str">
        <f t="shared" si="321"/>
        <v>1.67971177173417+3.25868590656003i</v>
      </c>
      <c r="I763" t="str">
        <f t="shared" si="322"/>
        <v>247.007722388497i</v>
      </c>
      <c r="J763" t="str">
        <f t="shared" si="316"/>
        <v>-14.1116539992749+52.6715315097674i</v>
      </c>
      <c r="K763" t="str">
        <f t="shared" si="323"/>
        <v>4.37551224138875-1.1722787063562i</v>
      </c>
      <c r="L763" t="str">
        <f t="shared" si="324"/>
        <v>0.788991013447425-0.187044625438403i</v>
      </c>
      <c r="M763" t="str">
        <f t="shared" si="325"/>
        <v>5.16450325483618-1.3593233317946i</v>
      </c>
      <c r="N763" t="str">
        <f t="shared" si="326"/>
        <v>-0.804089240143315i</v>
      </c>
      <c r="O763" t="str">
        <f t="shared" si="327"/>
        <v>0.693767451082044-0.720199086238745i</v>
      </c>
      <c r="P763" t="str">
        <f t="shared" si="328"/>
        <v>0.306232548917956+0.720199086238745i</v>
      </c>
      <c r="Q763" t="str">
        <f t="shared" si="329"/>
        <v>-0.306232548917956+0.08389015390457i</v>
      </c>
      <c r="R763" t="str">
        <f t="shared" si="330"/>
        <v>-0.330907637202629-2.44245421165945i</v>
      </c>
      <c r="S763" t="str">
        <f t="shared" si="331"/>
        <v>0.0882402458319138i</v>
      </c>
      <c r="T763" t="str">
        <f t="shared" si="332"/>
        <v>0.215522760070023-0.0291993712544177i</v>
      </c>
      <c r="U763" t="e">
        <f t="shared" si="333"/>
        <v>#DIV/0!</v>
      </c>
      <c r="V763" t="str">
        <f t="shared" si="334"/>
        <v>0.0000833333333333333-0.00421714210630353i</v>
      </c>
      <c r="W763" t="e">
        <f t="shared" si="335"/>
        <v>#DIV/0!</v>
      </c>
      <c r="X763" t="e">
        <f t="shared" si="336"/>
        <v>#DIV/0!</v>
      </c>
      <c r="Y763" t="str">
        <f t="shared" si="337"/>
        <v>0.00096+0.268744401958685i</v>
      </c>
      <c r="Z763" t="e">
        <f t="shared" si="338"/>
        <v>#DIV/0!</v>
      </c>
      <c r="AA763" t="e">
        <f t="shared" si="339"/>
        <v>#DIV/0!</v>
      </c>
      <c r="AB763" t="str">
        <f t="shared" si="340"/>
        <v>0.122984852053278-0.0166621861774903i</v>
      </c>
      <c r="AC763" t="str">
        <f t="shared" si="341"/>
        <v>1.61250637029493-0.253228093599663i</v>
      </c>
      <c r="AD763" t="str">
        <f t="shared" si="342"/>
        <v>0.0760173760915918+0.00160467524240467i</v>
      </c>
      <c r="AE763" t="e">
        <f t="shared" si="343"/>
        <v>#DIV/0!</v>
      </c>
      <c r="AF763" t="str">
        <f t="shared" si="344"/>
        <v>-4.268908747623-4.61396114572594i</v>
      </c>
      <c r="AG763" t="e">
        <f t="shared" si="345"/>
        <v>#DIV/0!</v>
      </c>
      <c r="AH763" t="e">
        <f t="shared" si="346"/>
        <v>#DIV/0!</v>
      </c>
      <c r="AI763" t="e">
        <f t="shared" si="347"/>
        <v>#DIV/0!</v>
      </c>
      <c r="AJ763" t="e">
        <f t="shared" si="348"/>
        <v>#DIV/0!</v>
      </c>
      <c r="AK763"/>
      <c r="AL763"/>
      <c r="AM763"/>
      <c r="AN763"/>
    </row>
    <row r="764" spans="1:40" x14ac:dyDescent="0.3">
      <c r="A764"/>
      <c r="B764">
        <f t="shared" si="349"/>
        <v>63000</v>
      </c>
      <c r="C764" s="186" t="str">
        <f t="shared" si="317"/>
        <v>-0.00968733647942651+0.016414801380039i</v>
      </c>
      <c r="D764" s="158" t="str">
        <f t="shared" si="318"/>
        <v>-2.59043027316235-1.35740712756775i</v>
      </c>
      <c r="E764" t="str">
        <f t="shared" si="319"/>
        <v>12612.0309908105-13329.5874557871i</v>
      </c>
      <c r="F764" t="str">
        <f t="shared" si="320"/>
        <v>0.328194873063489+0.193467904975833i</v>
      </c>
      <c r="G764" t="str">
        <f t="shared" si="315"/>
        <v>0.328194873063489+0.193467904975833i</v>
      </c>
      <c r="H764" t="str">
        <f t="shared" si="321"/>
        <v>1.6827589372504+3.2622191603987i</v>
      </c>
      <c r="I764" t="str">
        <f t="shared" si="322"/>
        <v>247.400421470196i</v>
      </c>
      <c r="J764" t="str">
        <f t="shared" si="316"/>
        <v>-14.1597419688865+52.7552700336302i</v>
      </c>
      <c r="K764" t="str">
        <f t="shared" si="323"/>
        <v>4.3744478184857-1.17412065802393i</v>
      </c>
      <c r="L764" t="str">
        <f t="shared" si="324"/>
        <v>0.788857439235256-0.187310277149726i</v>
      </c>
      <c r="M764" t="str">
        <f t="shared" si="325"/>
        <v>5.16330525772096-1.36143093517366i</v>
      </c>
      <c r="N764" t="str">
        <f t="shared" si="326"/>
        <v>-0.805367601415403i</v>
      </c>
      <c r="O764" t="str">
        <f t="shared" si="327"/>
        <v>0.692846209832842-0.721085382961176i</v>
      </c>
      <c r="P764" t="str">
        <f t="shared" si="328"/>
        <v>0.307153790167158+0.721085382961176i</v>
      </c>
      <c r="Q764" t="str">
        <f t="shared" si="329"/>
        <v>-0.307153790167158+0.084282218454227i</v>
      </c>
      <c r="R764" t="str">
        <f t="shared" si="330"/>
        <v>-0.330899818141271-2.43843435339873i</v>
      </c>
      <c r="S764" t="str">
        <f t="shared" si="331"/>
        <v>0.088380532391265i</v>
      </c>
      <c r="T764" t="str">
        <f t="shared" si="332"/>
        <v>0.21551012635453-0.0292451020954983i</v>
      </c>
      <c r="U764" t="e">
        <f t="shared" si="333"/>
        <v>#DIV/0!</v>
      </c>
      <c r="V764" t="str">
        <f t="shared" si="334"/>
        <v>0.0000833333333333333-0.00421044822994433i</v>
      </c>
      <c r="W764" t="e">
        <f t="shared" si="335"/>
        <v>#DIV/0!</v>
      </c>
      <c r="X764" t="e">
        <f t="shared" si="336"/>
        <v>#DIV/0!</v>
      </c>
      <c r="Y764" t="str">
        <f t="shared" si="337"/>
        <v>0.00096+0.269171658559573i</v>
      </c>
      <c r="Z764" t="e">
        <f t="shared" si="338"/>
        <v>#DIV/0!</v>
      </c>
      <c r="AA764" t="e">
        <f t="shared" si="339"/>
        <v>#DIV/0!</v>
      </c>
      <c r="AB764" t="str">
        <f t="shared" si="340"/>
        <v>0.122977642811756-0.0166882818006289i</v>
      </c>
      <c r="AC764" t="str">
        <f t="shared" si="341"/>
        <v>1.6122511666138-0.253592260422178i</v>
      </c>
      <c r="AD764" t="str">
        <f t="shared" si="342"/>
        <v>0.0760242109944684+0.00160698888977238i</v>
      </c>
      <c r="AE764" t="e">
        <f t="shared" si="343"/>
        <v>#DIV/0!</v>
      </c>
      <c r="AF764" t="str">
        <f t="shared" si="344"/>
        <v>-4.27318921041275-4.61962628796645i</v>
      </c>
      <c r="AG764" t="e">
        <f t="shared" si="345"/>
        <v>#DIV/0!</v>
      </c>
      <c r="AH764" t="e">
        <f t="shared" si="346"/>
        <v>#DIV/0!</v>
      </c>
      <c r="AI764" t="e">
        <f t="shared" si="347"/>
        <v>#DIV/0!</v>
      </c>
      <c r="AJ764" t="e">
        <f t="shared" si="348"/>
        <v>#DIV/0!</v>
      </c>
      <c r="AK764"/>
      <c r="AL764"/>
      <c r="AM764"/>
      <c r="AN764"/>
    </row>
    <row r="765" spans="1:40" x14ac:dyDescent="0.3">
      <c r="A765"/>
      <c r="B765">
        <f t="shared" si="349"/>
        <v>63100</v>
      </c>
      <c r="C765" s="186" t="str">
        <f t="shared" si="317"/>
        <v>-0.00968496027271035+0.0163969514784568i</v>
      </c>
      <c r="D765" s="158" t="str">
        <f t="shared" si="318"/>
        <v>-2.59166493008688-1.35953696990398i</v>
      </c>
      <c r="E765" t="str">
        <f t="shared" si="319"/>
        <v>12590.9238837796-13328.4021341564i</v>
      </c>
      <c r="F765" t="str">
        <f t="shared" si="320"/>
        <v>0.328358291477752+0.193727860596368i</v>
      </c>
      <c r="G765" t="str">
        <f t="shared" si="315"/>
        <v>0.328358291477752+0.193727860596368i</v>
      </c>
      <c r="H765" t="str">
        <f t="shared" si="321"/>
        <v>1.68580691139497+3.26574900558277i</v>
      </c>
      <c r="I765" t="str">
        <f t="shared" si="322"/>
        <v>247.793120551895i</v>
      </c>
      <c r="J765" t="str">
        <f t="shared" si="316"/>
        <v>-14.2079063292361+52.8390085574932i</v>
      </c>
      <c r="K765" t="str">
        <f t="shared" si="323"/>
        <v>4.37338219410782-1.1759608337129i</v>
      </c>
      <c r="L765" t="str">
        <f t="shared" si="324"/>
        <v>0.788723698159826-0.187575788489903i</v>
      </c>
      <c r="M765" t="str">
        <f t="shared" si="325"/>
        <v>5.16210589226765-1.3635366222028i</v>
      </c>
      <c r="N765" t="str">
        <f t="shared" si="326"/>
        <v>-0.806645962687491i</v>
      </c>
      <c r="O765" t="str">
        <f t="shared" si="327"/>
        <v>0.691923836329293-0.721970501280595i</v>
      </c>
      <c r="P765" t="str">
        <f t="shared" si="328"/>
        <v>0.308076163670707+0.721970501280595i</v>
      </c>
      <c r="Q765" t="str">
        <f t="shared" si="329"/>
        <v>-0.308076163670707+0.084675461406896i</v>
      </c>
      <c r="R765" t="str">
        <f t="shared" si="330"/>
        <v>-0.330891986016045-2.43442700641387i</v>
      </c>
      <c r="S765" t="str">
        <f t="shared" si="331"/>
        <v>0.0885208189506163i</v>
      </c>
      <c r="T765" t="str">
        <f t="shared" si="332"/>
        <v>0.215497472283253-0.0292908295863362i</v>
      </c>
      <c r="U765" t="e">
        <f t="shared" si="333"/>
        <v>#DIV/0!</v>
      </c>
      <c r="V765" t="str">
        <f t="shared" si="334"/>
        <v>0.0000833333333333333-0.00420377557030891i</v>
      </c>
      <c r="W765" t="e">
        <f t="shared" si="335"/>
        <v>#DIV/0!</v>
      </c>
      <c r="X765" t="e">
        <f t="shared" si="336"/>
        <v>#DIV/0!</v>
      </c>
      <c r="Y765" t="str">
        <f t="shared" si="337"/>
        <v>0.00096+0.269598915160462i</v>
      </c>
      <c r="Z765" t="e">
        <f t="shared" si="338"/>
        <v>#DIV/0!</v>
      </c>
      <c r="AA765" t="e">
        <f t="shared" si="339"/>
        <v>#DIV/0!</v>
      </c>
      <c r="AB765" t="str">
        <f t="shared" si="340"/>
        <v>0.122970421954509-0.0167143755120013i</v>
      </c>
      <c r="AC765" t="str">
        <f t="shared" si="341"/>
        <v>1.61199567661815-0.25395605009878i</v>
      </c>
      <c r="AD765" t="str">
        <f t="shared" si="342"/>
        <v>0.0760310554232805+0.00160929154200886i</v>
      </c>
      <c r="AE765" t="e">
        <f t="shared" si="343"/>
        <v>#DIV/0!</v>
      </c>
      <c r="AF765" t="str">
        <f t="shared" si="344"/>
        <v>-4.27747184148185-4.62528597548675i</v>
      </c>
      <c r="AG765" t="e">
        <f t="shared" si="345"/>
        <v>#DIV/0!</v>
      </c>
      <c r="AH765" t="e">
        <f t="shared" si="346"/>
        <v>#DIV/0!</v>
      </c>
      <c r="AI765" t="e">
        <f t="shared" si="347"/>
        <v>#DIV/0!</v>
      </c>
      <c r="AJ765" t="e">
        <f t="shared" si="348"/>
        <v>#DIV/0!</v>
      </c>
      <c r="AK765"/>
      <c r="AL765"/>
      <c r="AM765"/>
      <c r="AN765"/>
    </row>
    <row r="766" spans="1:40" x14ac:dyDescent="0.3">
      <c r="A766"/>
      <c r="B766">
        <f t="shared" si="349"/>
        <v>63200</v>
      </c>
      <c r="C766" s="186" t="str">
        <f t="shared" si="317"/>
        <v>-0.00968258158061587+0.0163791670178435i</v>
      </c>
      <c r="D766" s="158" t="str">
        <f t="shared" si="318"/>
        <v>-2.59290094423717-1.36166476750925i</v>
      </c>
      <c r="E766" t="str">
        <f t="shared" si="319"/>
        <v>12569.8539980434-13327.1854573886i</v>
      </c>
      <c r="F766" t="str">
        <f t="shared" si="320"/>
        <v>0.328521889406841+0.193987614953833i</v>
      </c>
      <c r="G766" t="str">
        <f t="shared" si="315"/>
        <v>0.328521889406841+0.193987614953833i</v>
      </c>
      <c r="H766" t="str">
        <f t="shared" si="321"/>
        <v>1.68885569417219+3.26927544544982i</v>
      </c>
      <c r="I766" t="str">
        <f t="shared" si="322"/>
        <v>248.185819633594i</v>
      </c>
      <c r="J766" t="str">
        <f t="shared" si="316"/>
        <v>-14.2561470803238+52.9227470813561i</v>
      </c>
      <c r="K766" t="str">
        <f t="shared" si="323"/>
        <v>4.37231537052941-1.17779923457122i</v>
      </c>
      <c r="L766" t="str">
        <f t="shared" si="324"/>
        <v>0.788589790413858-0.187841159316168i</v>
      </c>
      <c r="M766" t="str">
        <f t="shared" si="325"/>
        <v>5.16090516094327-1.36564039388739i</v>
      </c>
      <c r="N766" t="str">
        <f t="shared" si="326"/>
        <v>-0.807924323959579i</v>
      </c>
      <c r="O766" t="str">
        <f t="shared" si="327"/>
        <v>0.691000332078746-0.722854439750537i</v>
      </c>
      <c r="P766" t="str">
        <f t="shared" si="328"/>
        <v>0.308999667921254+0.722854439750537i</v>
      </c>
      <c r="Q766" t="str">
        <f t="shared" si="329"/>
        <v>-0.308999667921254+0.085069884209042i</v>
      </c>
      <c r="R766" t="str">
        <f t="shared" si="330"/>
        <v>-0.330884140823842-2.43043211130057i</v>
      </c>
      <c r="S766" t="str">
        <f t="shared" si="331"/>
        <v>0.0886611055099674i</v>
      </c>
      <c r="T766" t="str">
        <f t="shared" si="332"/>
        <v>0.215484797854833-0.0293365537211576i</v>
      </c>
      <c r="U766" t="e">
        <f t="shared" si="333"/>
        <v>#DIV/0!</v>
      </c>
      <c r="V766" t="str">
        <f t="shared" si="334"/>
        <v>0.0000833333333333333-0.004197124026685i</v>
      </c>
      <c r="W766" t="e">
        <f t="shared" si="335"/>
        <v>#DIV/0!</v>
      </c>
      <c r="X766" t="e">
        <f t="shared" si="336"/>
        <v>#DIV/0!</v>
      </c>
      <c r="Y766" t="str">
        <f t="shared" si="337"/>
        <v>0.00096+0.27002617176135i</v>
      </c>
      <c r="Z766" t="e">
        <f t="shared" si="338"/>
        <v>#DIV/0!</v>
      </c>
      <c r="AA766" t="e">
        <f t="shared" si="339"/>
        <v>#DIV/0!</v>
      </c>
      <c r="AB766" t="str">
        <f t="shared" si="340"/>
        <v>0.122963189480762-0.016740467308313i</v>
      </c>
      <c r="AC766" t="str">
        <f t="shared" si="341"/>
        <v>1.61173990082853-0.254319462644232i</v>
      </c>
      <c r="AD766" t="str">
        <f t="shared" si="342"/>
        <v>0.0760379093704244+0.00161158319777831i</v>
      </c>
      <c r="AE766" t="e">
        <f t="shared" si="343"/>
        <v>#DIV/0!</v>
      </c>
      <c r="AF766" t="str">
        <f t="shared" si="344"/>
        <v>-4.28175663840936-4.63094021295907i</v>
      </c>
      <c r="AG766" t="e">
        <f t="shared" si="345"/>
        <v>#DIV/0!</v>
      </c>
      <c r="AH766" t="e">
        <f t="shared" si="346"/>
        <v>#DIV/0!</v>
      </c>
      <c r="AI766" t="e">
        <f t="shared" si="347"/>
        <v>#DIV/0!</v>
      </c>
      <c r="AJ766" t="e">
        <f t="shared" si="348"/>
        <v>#DIV/0!</v>
      </c>
      <c r="AK766"/>
      <c r="AL766"/>
      <c r="AM766"/>
      <c r="AN766"/>
    </row>
    <row r="767" spans="1:40" x14ac:dyDescent="0.3">
      <c r="A767"/>
      <c r="B767">
        <f t="shared" si="349"/>
        <v>63300</v>
      </c>
      <c r="C767" s="186" t="str">
        <f t="shared" si="317"/>
        <v>-0.00968020040712021+0.0163614476720962i</v>
      </c>
      <c r="D767" s="158" t="str">
        <f t="shared" si="318"/>
        <v>-2.59413831318728-1.36379052170718i</v>
      </c>
      <c r="E767" t="str">
        <f t="shared" si="319"/>
        <v>12548.8213142733-13325.9375922874i</v>
      </c>
      <c r="F767" t="str">
        <f t="shared" si="320"/>
        <v>0.328685666530351+0.194247167894771i</v>
      </c>
      <c r="G767" t="str">
        <f t="shared" si="315"/>
        <v>0.328685666530351+0.194247167894771i</v>
      </c>
      <c r="H767" t="str">
        <f t="shared" si="321"/>
        <v>1.69190528558167+3.27279848330904i</v>
      </c>
      <c r="I767" t="str">
        <f t="shared" si="322"/>
        <v>248.578518715292i</v>
      </c>
      <c r="J767" t="str">
        <f t="shared" si="316"/>
        <v>-14.3044642221495+53.006485605219i</v>
      </c>
      <c r="K767" t="str">
        <f t="shared" si="323"/>
        <v>4.3712473500241-1.17963586173744i</v>
      </c>
      <c r="L767" t="str">
        <f t="shared" si="324"/>
        <v>0.788455716190213-0.188106389486081i</v>
      </c>
      <c r="M767" t="str">
        <f t="shared" si="325"/>
        <v>5.15970306621431-1.36774225122352i</v>
      </c>
      <c r="N767" t="str">
        <f t="shared" si="326"/>
        <v>-0.809202685231666i</v>
      </c>
      <c r="O767" t="str">
        <f t="shared" si="327"/>
        <v>0.690075698590399-0.723737196926462i</v>
      </c>
      <c r="P767" t="str">
        <f t="shared" si="328"/>
        <v>0.309924301409601+0.723737196926462i</v>
      </c>
      <c r="Q767" t="str">
        <f t="shared" si="329"/>
        <v>-0.309924301409601+0.0854654883052041i</v>
      </c>
      <c r="R767" t="str">
        <f t="shared" si="330"/>
        <v>-0.330876282561531-2.42644960902991i</v>
      </c>
      <c r="S767" t="str">
        <f t="shared" si="331"/>
        <v>0.0888013920693187i</v>
      </c>
      <c r="T767" t="str">
        <f t="shared" si="332"/>
        <v>0.21547210306791-0.0293822744941852i</v>
      </c>
      <c r="U767" t="e">
        <f t="shared" si="333"/>
        <v>#DIV/0!</v>
      </c>
      <c r="V767" t="str">
        <f t="shared" si="334"/>
        <v>0.0000833333333333333-0.00419049349899671i</v>
      </c>
      <c r="W767" t="e">
        <f t="shared" si="335"/>
        <v>#DIV/0!</v>
      </c>
      <c r="X767" t="e">
        <f t="shared" si="336"/>
        <v>#DIV/0!</v>
      </c>
      <c r="Y767" t="str">
        <f t="shared" si="337"/>
        <v>0.00096+0.270453428362238i</v>
      </c>
      <c r="Z767" t="e">
        <f t="shared" si="338"/>
        <v>#DIV/0!</v>
      </c>
      <c r="AA767" t="e">
        <f t="shared" si="339"/>
        <v>#DIV/0!</v>
      </c>
      <c r="AB767" t="str">
        <f t="shared" si="340"/>
        <v>0.122955945389739-0.0167665571862671i</v>
      </c>
      <c r="AC767" t="str">
        <f t="shared" si="341"/>
        <v>1.6114838397655-0.254682498072518i</v>
      </c>
      <c r="AD767" t="str">
        <f t="shared" si="342"/>
        <v>0.0760447728282896+0.00161386385567309i</v>
      </c>
      <c r="AE767" t="e">
        <f t="shared" si="343"/>
        <v>#DIV/0!</v>
      </c>
      <c r="AF767" t="str">
        <f t="shared" si="344"/>
        <v>-4.28604359876895-4.63658900501622i</v>
      </c>
      <c r="AG767" t="e">
        <f t="shared" si="345"/>
        <v>#DIV/0!</v>
      </c>
      <c r="AH767" t="e">
        <f t="shared" si="346"/>
        <v>#DIV/0!</v>
      </c>
      <c r="AI767" t="e">
        <f t="shared" si="347"/>
        <v>#DIV/0!</v>
      </c>
      <c r="AJ767" t="e">
        <f t="shared" si="348"/>
        <v>#DIV/0!</v>
      </c>
      <c r="AK767"/>
      <c r="AL767"/>
      <c r="AM767"/>
      <c r="AN767"/>
    </row>
    <row r="768" spans="1:40" x14ac:dyDescent="0.3">
      <c r="A768"/>
      <c r="B768">
        <f t="shared" si="349"/>
        <v>63400</v>
      </c>
      <c r="C768" s="186" t="str">
        <f t="shared" si="317"/>
        <v>-0.00967781675620648+0.0163437931171646i</v>
      </c>
      <c r="D768" s="158" t="str">
        <f t="shared" si="318"/>
        <v>-2.59537703451051-1.36591423381024i</v>
      </c>
      <c r="E768" t="str">
        <f t="shared" si="319"/>
        <v>12527.825812681-13324.6587050366i</v>
      </c>
      <c r="F768" t="str">
        <f t="shared" si="320"/>
        <v>0.328849622527773+0.194506519266327i</v>
      </c>
      <c r="G768" t="str">
        <f t="shared" si="315"/>
        <v>0.328849622527773+0.194506519266327i</v>
      </c>
      <c r="H768" t="str">
        <f t="shared" si="321"/>
        <v>1.69495568561826+3.27631812244111i</v>
      </c>
      <c r="I768" t="str">
        <f t="shared" si="322"/>
        <v>248.971217796991i</v>
      </c>
      <c r="J768" t="str">
        <f t="shared" si="316"/>
        <v>-14.3528577547133+53.0902241290819i</v>
      </c>
      <c r="K768" t="str">
        <f t="shared" si="323"/>
        <v>4.37017813486496-1.1814707163407i</v>
      </c>
      <c r="L768" t="str">
        <f t="shared" si="324"/>
        <v>0.788321475681888-0.188371478857523i</v>
      </c>
      <c r="M768" t="str">
        <f t="shared" si="325"/>
        <v>5.15849961054685-1.36984219519822i</v>
      </c>
      <c r="N768" t="str">
        <f t="shared" si="326"/>
        <v>-0.810481046503754i</v>
      </c>
      <c r="O768" t="str">
        <f t="shared" si="327"/>
        <v>0.689149937375294-0.724618771365763i</v>
      </c>
      <c r="P768" t="str">
        <f t="shared" si="328"/>
        <v>0.310850062624706+0.724618771365763i</v>
      </c>
      <c r="Q768" t="str">
        <f t="shared" si="329"/>
        <v>-0.310850062624706+0.0858622751379909i</v>
      </c>
      <c r="R768" t="str">
        <f t="shared" si="330"/>
        <v>-0.330868411225977-2.42247944094533i</v>
      </c>
      <c r="S768" t="str">
        <f t="shared" si="331"/>
        <v>0.08894167862867i</v>
      </c>
      <c r="T768" t="str">
        <f t="shared" si="332"/>
        <v>0.21545938792112-0.0294279918996395i</v>
      </c>
      <c r="U768" t="e">
        <f t="shared" si="333"/>
        <v>#DIV/0!</v>
      </c>
      <c r="V768" t="str">
        <f t="shared" si="334"/>
        <v>0.0000833333333333333-0.00418388388779957i</v>
      </c>
      <c r="W768" t="e">
        <f t="shared" si="335"/>
        <v>#DIV/0!</v>
      </c>
      <c r="X768" t="e">
        <f t="shared" si="336"/>
        <v>#DIV/0!</v>
      </c>
      <c r="Y768" t="str">
        <f t="shared" si="337"/>
        <v>0.00096+0.270880684963126i</v>
      </c>
      <c r="Z768" t="e">
        <f t="shared" si="338"/>
        <v>#DIV/0!</v>
      </c>
      <c r="AA768" t="e">
        <f t="shared" si="339"/>
        <v>#DIV/0!</v>
      </c>
      <c r="AB768" t="str">
        <f t="shared" si="340"/>
        <v>0.122948689680661-0.0167926451425657i</v>
      </c>
      <c r="AC768" t="str">
        <f t="shared" si="341"/>
        <v>1.61122749394966-0.255045156396878i</v>
      </c>
      <c r="AD768" t="str">
        <f t="shared" si="342"/>
        <v>0.0760516457892559+0.00161613351421398i</v>
      </c>
      <c r="AE768" t="e">
        <f t="shared" si="343"/>
        <v>#DIV/0!</v>
      </c>
      <c r="AF768" t="str">
        <f t="shared" si="344"/>
        <v>-4.29033272012877-4.64223235625135i</v>
      </c>
      <c r="AG768" t="e">
        <f t="shared" si="345"/>
        <v>#DIV/0!</v>
      </c>
      <c r="AH768" t="e">
        <f t="shared" si="346"/>
        <v>#DIV/0!</v>
      </c>
      <c r="AI768" t="e">
        <f t="shared" si="347"/>
        <v>#DIV/0!</v>
      </c>
      <c r="AJ768" t="e">
        <f t="shared" si="348"/>
        <v>#DIV/0!</v>
      </c>
      <c r="AK768"/>
      <c r="AL768"/>
      <c r="AM768"/>
      <c r="AN768"/>
    </row>
    <row r="769" spans="1:40" x14ac:dyDescent="0.3">
      <c r="A769"/>
      <c r="B769">
        <f t="shared" si="349"/>
        <v>63500</v>
      </c>
      <c r="C769" s="186" t="str">
        <f t="shared" si="317"/>
        <v>-0.00967543063186416+0.0163262030310346i</v>
      </c>
      <c r="D769" s="158" t="str">
        <f t="shared" si="318"/>
        <v>-2.59661710577943-1.36803590512008i</v>
      </c>
      <c r="E769" t="str">
        <f t="shared" si="319"/>
        <v>12506.867473022-13323.3489612016i</v>
      </c>
      <c r="F769" t="str">
        <f t="shared" si="320"/>
        <v>0.329013757078496+0.194765668916263i</v>
      </c>
      <c r="G769" t="str">
        <f t="shared" si="315"/>
        <v>0.329013757078496+0.194765668916263i</v>
      </c>
      <c r="H769" t="str">
        <f t="shared" si="321"/>
        <v>1.69800689427176+3.27983436609868i</v>
      </c>
      <c r="I769" t="str">
        <f t="shared" si="322"/>
        <v>249.36391687869i</v>
      </c>
      <c r="J769" t="str">
        <f t="shared" si="316"/>
        <v>-14.4013276780152+53.1739626529449i</v>
      </c>
      <c r="K769" t="str">
        <f t="shared" si="323"/>
        <v>4.36910772732435-1.18330379950085i</v>
      </c>
      <c r="L769" t="str">
        <f t="shared" si="324"/>
        <v>0.788187069082019-0.188636427288702i</v>
      </c>
      <c r="M769" t="str">
        <f t="shared" si="325"/>
        <v>5.15729479640637-1.37194022678955i</v>
      </c>
      <c r="N769" t="str">
        <f t="shared" si="326"/>
        <v>-0.811759407775842i</v>
      </c>
      <c r="O769" t="str">
        <f t="shared" si="327"/>
        <v>0.688223049946318-0.725499161627764i</v>
      </c>
      <c r="P769" t="str">
        <f t="shared" si="328"/>
        <v>0.311776950053682+0.725499161627764i</v>
      </c>
      <c r="Q769" t="str">
        <f t="shared" si="329"/>
        <v>-0.311776950053682+0.086260246148078i</v>
      </c>
      <c r="R769" t="str">
        <f t="shared" si="330"/>
        <v>-0.330860526814035-2.41852154875976i</v>
      </c>
      <c r="S769" t="str">
        <f t="shared" si="331"/>
        <v>0.0890819651880211i</v>
      </c>
      <c r="T769" t="str">
        <f t="shared" si="332"/>
        <v>0.215446652413096-0.0294737059317382i</v>
      </c>
      <c r="U769" t="e">
        <f t="shared" si="333"/>
        <v>#DIV/0!</v>
      </c>
      <c r="V769" t="str">
        <f t="shared" si="334"/>
        <v>0.0000833333333333333-0.00417729509427547i</v>
      </c>
      <c r="W769" t="e">
        <f t="shared" si="335"/>
        <v>#DIV/0!</v>
      </c>
      <c r="X769" t="e">
        <f t="shared" si="336"/>
        <v>#DIV/0!</v>
      </c>
      <c r="Y769" t="str">
        <f t="shared" si="337"/>
        <v>0.00096+0.271307941564014i</v>
      </c>
      <c r="Z769" t="e">
        <f t="shared" si="338"/>
        <v>#DIV/0!</v>
      </c>
      <c r="AA769" t="e">
        <f t="shared" si="339"/>
        <v>#DIV/0!</v>
      </c>
      <c r="AB769" t="str">
        <f t="shared" si="340"/>
        <v>0.122941422352748-0.0168187311739092i</v>
      </c>
      <c r="AC769" t="str">
        <f t="shared" si="341"/>
        <v>1.61097086390158-0.255407437629818i</v>
      </c>
      <c r="AD769" t="str">
        <f t="shared" si="342"/>
        <v>0.0760585282456982+0.00161839217185184i</v>
      </c>
      <c r="AE769" t="e">
        <f t="shared" si="343"/>
        <v>#DIV/0!</v>
      </c>
      <c r="AF769" t="str">
        <f t="shared" si="344"/>
        <v>-4.29462400005119-4.64787027121876i</v>
      </c>
      <c r="AG769" t="e">
        <f t="shared" si="345"/>
        <v>#DIV/0!</v>
      </c>
      <c r="AH769" t="e">
        <f t="shared" si="346"/>
        <v>#DIV/0!</v>
      </c>
      <c r="AI769" t="e">
        <f t="shared" si="347"/>
        <v>#DIV/0!</v>
      </c>
      <c r="AJ769" t="e">
        <f t="shared" si="348"/>
        <v>#DIV/0!</v>
      </c>
      <c r="AK769"/>
      <c r="AL769"/>
      <c r="AM769"/>
      <c r="AN769"/>
    </row>
    <row r="770" spans="1:40" x14ac:dyDescent="0.3">
      <c r="A770"/>
      <c r="B770">
        <f t="shared" si="349"/>
        <v>63600</v>
      </c>
      <c r="C770" s="186" t="str">
        <f t="shared" si="317"/>
        <v>-0.00967304203808986+0.0163086770937123i</v>
      </c>
      <c r="D770" s="158" t="str">
        <f t="shared" si="318"/>
        <v>-2.59785852456592-1.37015553692762i</v>
      </c>
      <c r="E770" t="str">
        <f t="shared" si="319"/>
        <v>12485.9462745995-13322.00852573i</v>
      </c>
      <c r="F770" t="str">
        <f t="shared" si="320"/>
        <v>0.329178069861812+0.195024616692967i</v>
      </c>
      <c r="G770" t="str">
        <f t="shared" si="315"/>
        <v>0.329178069861812+0.195024616692967i</v>
      </c>
      <c r="H770" t="str">
        <f t="shared" si="321"/>
        <v>1.701058911527+3.28334721750652i</v>
      </c>
      <c r="I770" t="str">
        <f t="shared" si="322"/>
        <v>249.756615960389i</v>
      </c>
      <c r="J770" t="str">
        <f t="shared" si="316"/>
        <v>-14.4498739920552+53.2577011768077i</v>
      </c>
      <c r="K770" t="str">
        <f t="shared" si="323"/>
        <v>4.36803612967408-1.18513511232852i</v>
      </c>
      <c r="L770" t="str">
        <f t="shared" si="324"/>
        <v>0.788052496583876-0.188901234638148i</v>
      </c>
      <c r="M770" t="str">
        <f t="shared" si="325"/>
        <v>5.15608862625796-1.37403634696667i</v>
      </c>
      <c r="N770" t="str">
        <f t="shared" si="326"/>
        <v>-0.81303776904793i</v>
      </c>
      <c r="O770" t="str">
        <f t="shared" si="327"/>
        <v>0.687295037818195-0.726378366273725i</v>
      </c>
      <c r="P770" t="str">
        <f t="shared" si="328"/>
        <v>0.312704962181805+0.726378366273725i</v>
      </c>
      <c r="Q770" t="str">
        <f t="shared" si="329"/>
        <v>-0.312704962181805+0.086659402774205i</v>
      </c>
      <c r="R770" t="str">
        <f t="shared" si="330"/>
        <v>-0.330852629322573-2.41457587455268i</v>
      </c>
      <c r="S770" t="str">
        <f t="shared" si="331"/>
        <v>0.0892222517473723i</v>
      </c>
      <c r="T770" t="str">
        <f t="shared" si="332"/>
        <v>0.215433896542471-0.0295194165846987i</v>
      </c>
      <c r="U770" t="e">
        <f t="shared" si="333"/>
        <v>#DIV/0!</v>
      </c>
      <c r="V770" t="str">
        <f t="shared" si="334"/>
        <v>0.0000833333333333333-0.00417072702022787i</v>
      </c>
      <c r="W770" t="e">
        <f t="shared" si="335"/>
        <v>#DIV/0!</v>
      </c>
      <c r="X770" t="e">
        <f t="shared" si="336"/>
        <v>#DIV/0!</v>
      </c>
      <c r="Y770" t="str">
        <f t="shared" si="337"/>
        <v>0.00096+0.271735198164903i</v>
      </c>
      <c r="Z770" t="e">
        <f t="shared" si="338"/>
        <v>#DIV/0!</v>
      </c>
      <c r="AA770" t="e">
        <f t="shared" si="339"/>
        <v>#DIV/0!</v>
      </c>
      <c r="AB770" t="str">
        <f t="shared" si="340"/>
        <v>0.12293414340522-0.0168448152769978i</v>
      </c>
      <c r="AC770" t="str">
        <f t="shared" si="341"/>
        <v>1.61071395014189-0.25576934178313i</v>
      </c>
      <c r="AD770" t="str">
        <f t="shared" si="342"/>
        <v>0.0760654201899823+0.00162063982696694i</v>
      </c>
      <c r="AE770" t="e">
        <f t="shared" si="343"/>
        <v>#DIV/0!</v>
      </c>
      <c r="AF770" t="str">
        <f t="shared" si="344"/>
        <v>-4.29891743609292-4.65350275443414i</v>
      </c>
      <c r="AG770" t="e">
        <f t="shared" si="345"/>
        <v>#DIV/0!</v>
      </c>
      <c r="AH770" t="e">
        <f t="shared" si="346"/>
        <v>#DIV/0!</v>
      </c>
      <c r="AI770" t="e">
        <f t="shared" si="347"/>
        <v>#DIV/0!</v>
      </c>
      <c r="AJ770" t="e">
        <f t="shared" si="348"/>
        <v>#DIV/0!</v>
      </c>
      <c r="AK770"/>
      <c r="AL770"/>
      <c r="AM770"/>
      <c r="AN770"/>
    </row>
    <row r="771" spans="1:40" x14ac:dyDescent="0.3">
      <c r="A771"/>
      <c r="B771">
        <f t="shared" si="349"/>
        <v>63700</v>
      </c>
      <c r="C771" s="186" t="str">
        <f t="shared" si="317"/>
        <v>-0.0096706509788857+0.0162912149872086i</v>
      </c>
      <c r="D771" s="158" t="str">
        <f t="shared" si="318"/>
        <v>-2.59910128844113-1.37227313051301i</v>
      </c>
      <c r="E771" t="str">
        <f t="shared" si="319"/>
        <v>12465.0621962699-13320.6375629521i</v>
      </c>
      <c r="F771" t="str">
        <f t="shared" si="320"/>
        <v>0.329342560556914+0.195283362445428i</v>
      </c>
      <c r="G771" t="str">
        <f t="shared" si="315"/>
        <v>0.329342560556914+0.195283362445428i</v>
      </c>
      <c r="H771" t="str">
        <f t="shared" si="321"/>
        <v>1.70411173736368+3.28685667986156i</v>
      </c>
      <c r="I771" t="str">
        <f t="shared" si="322"/>
        <v>250.149315042087i</v>
      </c>
      <c r="J771" t="str">
        <f t="shared" si="316"/>
        <v>-14.4984966968332+53.3414397006707i</v>
      </c>
      <c r="K771" t="str">
        <f t="shared" si="323"/>
        <v>4.36696334418527-1.18696465592521i</v>
      </c>
      <c r="L771" t="str">
        <f t="shared" si="324"/>
        <v>0.787917758380866-0.189165900764715i</v>
      </c>
      <c r="M771" t="str">
        <f t="shared" si="325"/>
        <v>5.15488110256614-1.37613055668993i</v>
      </c>
      <c r="N771" t="str">
        <f t="shared" si="326"/>
        <v>-0.814316130320018i</v>
      </c>
      <c r="O771" t="str">
        <f t="shared" si="327"/>
        <v>0.686365902507491-0.727256383866843i</v>
      </c>
      <c r="P771" t="str">
        <f t="shared" si="328"/>
        <v>0.313634097492509+0.727256383866843i</v>
      </c>
      <c r="Q771" t="str">
        <f t="shared" si="329"/>
        <v>-0.313634097492509+0.087059746453175i</v>
      </c>
      <c r="R771" t="str">
        <f t="shared" si="330"/>
        <v>-0.330844718748432-2.41064236076727i</v>
      </c>
      <c r="S771" t="str">
        <f t="shared" si="331"/>
        <v>0.0893625383067236i</v>
      </c>
      <c r="T771" t="str">
        <f t="shared" si="332"/>
        <v>0.215421120307876-0.029565123852734i</v>
      </c>
      <c r="U771" t="e">
        <f t="shared" si="333"/>
        <v>#DIV/0!</v>
      </c>
      <c r="V771" t="str">
        <f t="shared" si="334"/>
        <v>0.0000833333333333333-0.0041641795680768i</v>
      </c>
      <c r="W771" t="e">
        <f t="shared" si="335"/>
        <v>#DIV/0!</v>
      </c>
      <c r="X771" t="e">
        <f t="shared" si="336"/>
        <v>#DIV/0!</v>
      </c>
      <c r="Y771" t="str">
        <f t="shared" si="337"/>
        <v>0.00096+0.272162454765791i</v>
      </c>
      <c r="Z771" t="e">
        <f t="shared" si="338"/>
        <v>#DIV/0!</v>
      </c>
      <c r="AA771" t="e">
        <f t="shared" si="339"/>
        <v>#DIV/0!</v>
      </c>
      <c r="AB771" t="str">
        <f t="shared" si="340"/>
        <v>0.122926852837296-0.0168708974485292i</v>
      </c>
      <c r="AC771" t="str">
        <f t="shared" si="341"/>
        <v>1.6104567531912-0.256130868867884i</v>
      </c>
      <c r="AD771" t="str">
        <f t="shared" si="342"/>
        <v>0.0760723216144686+0.00162287647787053i</v>
      </c>
      <c r="AE771" t="e">
        <f t="shared" si="343"/>
        <v>#DIV/0!</v>
      </c>
      <c r="AF771" t="str">
        <f t="shared" si="344"/>
        <v>-4.30321302580481-4.65912981037457i</v>
      </c>
      <c r="AG771" t="e">
        <f t="shared" si="345"/>
        <v>#DIV/0!</v>
      </c>
      <c r="AH771" t="e">
        <f t="shared" si="346"/>
        <v>#DIV/0!</v>
      </c>
      <c r="AI771" t="e">
        <f t="shared" si="347"/>
        <v>#DIV/0!</v>
      </c>
      <c r="AJ771" t="e">
        <f t="shared" si="348"/>
        <v>#DIV/0!</v>
      </c>
      <c r="AK771"/>
      <c r="AL771"/>
      <c r="AM771"/>
      <c r="AN771"/>
    </row>
    <row r="772" spans="1:40" x14ac:dyDescent="0.3">
      <c r="A772"/>
      <c r="B772">
        <f t="shared" si="349"/>
        <v>63800</v>
      </c>
      <c r="C772" s="186" t="str">
        <f t="shared" si="317"/>
        <v>-0.00966825745826024+0.0162738163955228i</v>
      </c>
      <c r="D772" s="158" t="str">
        <f t="shared" si="318"/>
        <v>-2.60034539497552-1.37438868714595i</v>
      </c>
      <c r="E772" t="str">
        <f t="shared" si="319"/>
        <v>12444.2152164462-13319.2362365821i</v>
      </c>
      <c r="F772" t="str">
        <f t="shared" si="320"/>
        <v>0.329507228842895+0.195541906023255i</v>
      </c>
      <c r="G772" t="str">
        <f t="shared" si="315"/>
        <v>0.329507228842895+0.195541906023255i</v>
      </c>
      <c r="H772" t="str">
        <f t="shared" si="321"/>
        <v>1.70716537175626+3.2903627563333i</v>
      </c>
      <c r="I772" t="str">
        <f t="shared" si="322"/>
        <v>250.542014123786i</v>
      </c>
      <c r="J772" t="str">
        <f t="shared" si="316"/>
        <v>-14.5471957923493+53.4251782245335i</v>
      </c>
      <c r="K772" t="str">
        <f t="shared" si="323"/>
        <v>4.36588937312852-1.18879243138346i</v>
      </c>
      <c r="L772" t="str">
        <f t="shared" si="324"/>
        <v>0.787782854666531-0.189430425527581i</v>
      </c>
      <c r="M772" t="str">
        <f t="shared" si="325"/>
        <v>5.15367222779505-1.37822285691104i</v>
      </c>
      <c r="N772" t="str">
        <f t="shared" si="326"/>
        <v>-0.815594491592106i</v>
      </c>
      <c r="O772" t="str">
        <f t="shared" si="327"/>
        <v>0.685435645532606-0.728133212972256i</v>
      </c>
      <c r="P772" t="str">
        <f t="shared" si="328"/>
        <v>0.314564354467394+0.728133212972256i</v>
      </c>
      <c r="Q772" t="str">
        <f t="shared" si="329"/>
        <v>-0.314564354467394+0.08746127861985i</v>
      </c>
      <c r="R772" t="str">
        <f t="shared" si="330"/>
        <v>-0.330836795088459-2.40672095020753i</v>
      </c>
      <c r="S772" t="str">
        <f t="shared" si="331"/>
        <v>0.0895028248660747i</v>
      </c>
      <c r="T772" t="str">
        <f t="shared" si="332"/>
        <v>0.215408323707937-0.0296108277300558i</v>
      </c>
      <c r="U772" t="e">
        <f t="shared" si="333"/>
        <v>#DIV/0!</v>
      </c>
      <c r="V772" t="str">
        <f t="shared" si="334"/>
        <v>0.0000833333333333333-0.0041576526408541i</v>
      </c>
      <c r="W772" t="e">
        <f t="shared" si="335"/>
        <v>#DIV/0!</v>
      </c>
      <c r="X772" t="e">
        <f t="shared" si="336"/>
        <v>#DIV/0!</v>
      </c>
      <c r="Y772" t="str">
        <f t="shared" si="337"/>
        <v>0.00096+0.272589711366679i</v>
      </c>
      <c r="Z772" t="e">
        <f t="shared" si="338"/>
        <v>#DIV/0!</v>
      </c>
      <c r="AA772" t="e">
        <f t="shared" si="339"/>
        <v>#DIV/0!</v>
      </c>
      <c r="AB772" t="str">
        <f t="shared" si="340"/>
        <v>0.122919550648192-0.0168969776852006i</v>
      </c>
      <c r="AC772" t="str">
        <f t="shared" si="341"/>
        <v>1.61019927357018-0.256492018894463i</v>
      </c>
      <c r="AD772" t="str">
        <f t="shared" si="342"/>
        <v>0.0760792325115063+0.00162510212280434i</v>
      </c>
      <c r="AE772" t="e">
        <f t="shared" si="343"/>
        <v>#DIV/0!</v>
      </c>
      <c r="AF772" t="str">
        <f t="shared" si="344"/>
        <v>-4.30751076673178-4.66475144347925i</v>
      </c>
      <c r="AG772" t="e">
        <f t="shared" si="345"/>
        <v>#DIV/0!</v>
      </c>
      <c r="AH772" t="e">
        <f t="shared" si="346"/>
        <v>#DIV/0!</v>
      </c>
      <c r="AI772" t="e">
        <f t="shared" si="347"/>
        <v>#DIV/0!</v>
      </c>
      <c r="AJ772" t="e">
        <f t="shared" si="348"/>
        <v>#DIV/0!</v>
      </c>
      <c r="AK772"/>
      <c r="AL772"/>
      <c r="AM772"/>
      <c r="AN772"/>
    </row>
    <row r="773" spans="1:40" x14ac:dyDescent="0.3">
      <c r="A773"/>
      <c r="B773">
        <f t="shared" si="349"/>
        <v>63900</v>
      </c>
      <c r="C773" s="186" t="str">
        <f t="shared" si="317"/>
        <v>-0.00966586148022873+0.016256481004628i</v>
      </c>
      <c r="D773" s="158" t="str">
        <f t="shared" si="318"/>
        <v>-2.60159084173889-1.37650220808572i</v>
      </c>
      <c r="E773" t="str">
        <f t="shared" si="319"/>
        <v>12423.4053131022-13317.804709719i</v>
      </c>
      <c r="F773" t="str">
        <f t="shared" si="320"/>
        <v>0.329672074398757+0.195800247276678i</v>
      </c>
      <c r="G773" t="str">
        <f t="shared" ref="G773:G836" si="350">IF($C$11=$C$7,$C$24,F773)</f>
        <v>0.329672074398757+0.195800247276678i</v>
      </c>
      <c r="H773" t="str">
        <f t="shared" si="321"/>
        <v>1.71021981467389+3.29386545006396i</v>
      </c>
      <c r="I773" t="str">
        <f t="shared" si="322"/>
        <v>250.934713205485i</v>
      </c>
      <c r="J773" t="str">
        <f t="shared" ref="J773:J836" si="351">IMSUM(COMPLEX(0,2*PI()*B773*$C$113*$C$112),COMPLEX(0,2*PI()*B773*$C$113*$C$111),COMPLEX(0,2*PI()*B773*$C$28*10^-12*$C$111),COMPLEX(-1*2*PI()*B773*2*PI()*B773*$C$113*$C$112*$C$28*10^-12*$C$111,0),COMPLEX(1,0))</f>
        <v>-14.5959712786034+53.5089167483964i</v>
      </c>
      <c r="K773" t="str">
        <f t="shared" si="323"/>
        <v>4.36481421877373-1.19061843978687i</v>
      </c>
      <c r="L773" t="str">
        <f t="shared" si="324"/>
        <v>0.787647785634546-0.189694808786248i</v>
      </c>
      <c r="M773" t="str">
        <f t="shared" si="325"/>
        <v>5.15246200440828-1.38031324857312i</v>
      </c>
      <c r="N773" t="str">
        <f t="shared" si="326"/>
        <v>-0.816872852864194i</v>
      </c>
      <c r="O773" t="str">
        <f t="shared" si="327"/>
        <v>0.684504268413771-0.729008852157042i</v>
      </c>
      <c r="P773" t="str">
        <f t="shared" si="328"/>
        <v>0.315495731586229+0.729008852157042i</v>
      </c>
      <c r="Q773" t="str">
        <f t="shared" si="329"/>
        <v>-0.315495731586229+0.0878640007071519i</v>
      </c>
      <c r="R773" t="str">
        <f t="shared" si="330"/>
        <v>-0.330828858339493-2.40281158603548i</v>
      </c>
      <c r="S773" t="str">
        <f t="shared" si="331"/>
        <v>0.089643111425426i</v>
      </c>
      <c r="T773" t="str">
        <f t="shared" si="332"/>
        <v>0.215395506741283-0.0296565282108736i</v>
      </c>
      <c r="U773" t="e">
        <f t="shared" si="333"/>
        <v>#DIV/0!</v>
      </c>
      <c r="V773" t="str">
        <f t="shared" si="334"/>
        <v>0.0000833333333333333-0.00415114614219863i</v>
      </c>
      <c r="W773" t="e">
        <f t="shared" si="335"/>
        <v>#DIV/0!</v>
      </c>
      <c r="X773" t="e">
        <f t="shared" si="336"/>
        <v>#DIV/0!</v>
      </c>
      <c r="Y773" t="str">
        <f t="shared" si="337"/>
        <v>0.00096+0.273016967967567i</v>
      </c>
      <c r="Z773" t="e">
        <f t="shared" si="338"/>
        <v>#DIV/0!</v>
      </c>
      <c r="AA773" t="e">
        <f t="shared" si="339"/>
        <v>#DIV/0!</v>
      </c>
      <c r="AB773" t="str">
        <f t="shared" si="340"/>
        <v>0.122912236837125-0.0169230559837075i</v>
      </c>
      <c r="AC773" t="str">
        <f t="shared" si="341"/>
        <v>1.60994151179946-0.256852791872568i</v>
      </c>
      <c r="AD773" t="str">
        <f t="shared" si="342"/>
        <v>0.0760861528734411+0.00162731675994277i</v>
      </c>
      <c r="AE773" t="e">
        <f t="shared" si="343"/>
        <v>#DIV/0!</v>
      </c>
      <c r="AF773" t="str">
        <f t="shared" si="344"/>
        <v>-4.31181065641278-4.67036765814968i</v>
      </c>
      <c r="AG773" t="e">
        <f t="shared" si="345"/>
        <v>#DIV/0!</v>
      </c>
      <c r="AH773" t="e">
        <f t="shared" si="346"/>
        <v>#DIV/0!</v>
      </c>
      <c r="AI773" t="e">
        <f t="shared" si="347"/>
        <v>#DIV/0!</v>
      </c>
      <c r="AJ773" t="e">
        <f t="shared" si="348"/>
        <v>#DIV/0!</v>
      </c>
      <c r="AK773"/>
      <c r="AL773"/>
      <c r="AM773"/>
      <c r="AN773"/>
    </row>
    <row r="774" spans="1:40" x14ac:dyDescent="0.3">
      <c r="A774"/>
      <c r="B774">
        <f t="shared" si="349"/>
        <v>64000</v>
      </c>
      <c r="C774" s="186" t="str">
        <f t="shared" ref="C774:C837" si="352">IMPRODUCT(COMPLEX(-1,0),IMDIV(IMPRODUCT(G774,COMPLEX($C$100+$C$101,0)),COMPLEX($C$100,2*PI()*B774*$C$103*$C$102*(2*$C$100+$C$101))))</f>
        <v>-0.00966346304881206+0.0162392085024554i</v>
      </c>
      <c r="D774" s="158" t="str">
        <f t="shared" ref="D774:D837" si="353">IMPRODUCT(COMPLEX($C$106,0),IMSUB(C774,G774))</f>
        <v>-2.60283762630035-1.37861369458128i</v>
      </c>
      <c r="E774" t="str">
        <f t="shared" ref="E774:E837" si="354">IMDIV(COMPLEX($C$20*10^3,0),COMPLEX(1,2*PI()*B774*$C$20*1000*$C$29*10^-12))</f>
        <v>12402.6324637772-13316.3431448469i</v>
      </c>
      <c r="F774" t="str">
        <f t="shared" ref="F774:F837" si="355">IMDIV(COMPLEX($C$22*1000,0),IMSUM(COMPLEX($C$22*1000,0),E774))</f>
        <v>0.329837096903408+0.196058386056535i</v>
      </c>
      <c r="G774" t="str">
        <f t="shared" si="350"/>
        <v>0.329837096903408+0.196058386056535i</v>
      </c>
      <c r="H774" t="str">
        <f t="shared" ref="H774:H837" si="356">IMPRODUCT(COMPLEX($C$108,0),IMPRODUCT(COMPLEX(-1,0),D774),IMDIV(COMPLEX(0,2*PI()*B774*$C$109*$C$110),COMPLEX(1,2*PI()*B774*$C$109*$C$110)))</f>
        <v>1.71327506608033+3.29736476416863i</v>
      </c>
      <c r="I774" t="str">
        <f t="shared" ref="I774:I837" si="357">COMPLEX(0,2*PI()*B774*$C$113*$C$112*$C$114)</f>
        <v>251.327412287183i</v>
      </c>
      <c r="J774" t="str">
        <f t="shared" si="351"/>
        <v>-14.6448231555956+53.5926552722593i</v>
      </c>
      <c r="K774" t="str">
        <f t="shared" ref="K774:K837" si="358">IMDIV(I774,J774)</f>
        <v>4.3637378833902-1.19244268221026i</v>
      </c>
      <c r="L774" t="str">
        <f t="shared" ref="L774:L837" si="359">IMDIV(COMPLEX($C$117,0),COMPLEX(1,2*PI()*B774*$C$115*$C$116))</f>
        <v>0.787512551478721-0.189959050400542i</v>
      </c>
      <c r="M774" t="str">
        <f t="shared" ref="M774:M837" si="360">IMSUM(K774,L774)</f>
        <v>5.15125043486892-1.3824017326108i</v>
      </c>
      <c r="N774" t="str">
        <f t="shared" ref="N774:N837" si="361">COMPLEX(0,-2*PI()*B774*$C$43)</f>
        <v>-0.818151214136282i</v>
      </c>
      <c r="O774" t="str">
        <f t="shared" ref="O774:O837" si="362">IMEXP(N774)</f>
        <v>0.683571772673051-0.729883299990226i</v>
      </c>
      <c r="P774" t="str">
        <f t="shared" ref="P774:P837" si="363">IMSUB(COMPLEX(1,0),O774)</f>
        <v>0.316428227326949+0.729883299990226i</v>
      </c>
      <c r="Q774" t="str">
        <f t="shared" ref="Q774:Q837" si="364">IMSUM(COMPLEX(0,2*PI()*B774*$C$43),O774,COMPLEX(-1,0))</f>
        <v>-0.316428227326949+0.0882679141460559i</v>
      </c>
      <c r="R774" t="str">
        <f t="shared" ref="R774:R837" si="365">IMDIV(P774,Q774)</f>
        <v>-0.330820908498364-2.39891421176834i</v>
      </c>
      <c r="S774" t="str">
        <f t="shared" ref="S774:S837" si="366">IMDIV(COMPLEX(0,2*PI()*B774*$C$123),COMPLEX($C$124,0))</f>
        <v>0.0897833979847771i</v>
      </c>
      <c r="T774" t="str">
        <f t="shared" ref="T774:T837" si="367">IMPRODUCT(R774,S774)</f>
        <v>0.215382669406535-0.0297022252893941i</v>
      </c>
      <c r="U774" t="e">
        <f t="shared" ref="U774:U837" si="368">IMDIV(COMPLEX(1,2*PI()*B774*$C$16*10^-3*$C$15*10^-6),COMPLEX(0,2*PI()*B774*$C$15*10^-6))</f>
        <v>#DIV/0!</v>
      </c>
      <c r="V774" t="str">
        <f t="shared" ref="V774:V837" si="369">IMSUM(COMPLEX($C$18*10^-3,0),IMDIV(COMPLEX(1,0),COMPLEX(0,2*PI()*B774*($C$17*1*10^-6))))</f>
        <v>0.0000833333333333333-0.00414465997635144i</v>
      </c>
      <c r="W774" t="e">
        <f t="shared" ref="W774:W837" si="370">IMDIV(IMPRODUCT(U774,V774),IMSUM(U774,V774))</f>
        <v>#DIV/0!</v>
      </c>
      <c r="X774" t="e">
        <f t="shared" ref="X774:X837" si="371">IMDIV(IMPRODUCT(COMPLEX($C$19,0),W774),IMSUM(COMPLEX($C$19,0),W774))</f>
        <v>#DIV/0!</v>
      </c>
      <c r="Y774" t="str">
        <f t="shared" ref="Y774:Y837" si="372">COMPLEX($C$13*10^-3,2*PI()*B774*$C$12*0.000001)</f>
        <v>0.00096+0.273444224568456i</v>
      </c>
      <c r="Z774" t="e">
        <f t="shared" ref="Z774:Z837" si="373">IMPRODUCT(COMPLEX($C$6,0),IMDIV(X774,IMSUM(X774,Y774)))</f>
        <v>#DIV/0!</v>
      </c>
      <c r="AA774" t="e">
        <f t="shared" ref="AA774:AA837" si="374">IMDIV(COMPLEX($C$6,0),IMSUM(X774,Y774))</f>
        <v>#DIV/0!</v>
      </c>
      <c r="AB774" t="str">
        <f t="shared" ref="AB774:AB837" si="375">IMPRODUCT(COMPLEX($C$119,0),T774)</f>
        <v>0.122904911403309-0.0169491323407441i</v>
      </c>
      <c r="AC774" t="str">
        <f t="shared" ref="AC774:AC837" si="376">IMSUM(COMPLEX(1,0),IMPRODUCT(AB774,M774))</f>
        <v>1.60968346839973-0.25721318781122i</v>
      </c>
      <c r="AD774" t="str">
        <f t="shared" ref="AD774:AD837" si="377">IMDIV(AB774,AC774)</f>
        <v>0.076093082692608+0.00162952038739147i</v>
      </c>
      <c r="AE774" t="e">
        <f t="shared" ref="AE774:AE837" si="378">IMPRODUCT(AD774,AA774,X774)</f>
        <v>#DIV/0!</v>
      </c>
      <c r="AF774" t="str">
        <f t="shared" ref="AF774:AF837" si="379">IMSUB(D774,H774)</f>
        <v>-4.31611269238068-4.67597845874991i</v>
      </c>
      <c r="AG774" t="e">
        <f t="shared" ref="AG774:AG837" si="380">IMSUM(COMPLEX(1,0),IMPRODUCT(AD774,AA774,COMPLEX($C$127,0)))</f>
        <v>#DIV/0!</v>
      </c>
      <c r="AH774" t="e">
        <f t="shared" ref="AH774:AH837" si="381">IMDIV(IMPRODUCT(AE774,AF774),AG774)</f>
        <v>#DIV/0!</v>
      </c>
      <c r="AI774" t="e">
        <f t="shared" ref="AI774:AI837" si="382">20*LOG10(IMABS(AH774))</f>
        <v>#DIV/0!</v>
      </c>
      <c r="AJ774" t="e">
        <f t="shared" ref="AJ774:AJ837" si="383">IMARGUMENT(AH774)*180/PI()</f>
        <v>#DIV/0!</v>
      </c>
      <c r="AK774"/>
      <c r="AL774"/>
      <c r="AM774"/>
      <c r="AN774"/>
    </row>
    <row r="775" spans="1:40" x14ac:dyDescent="0.3">
      <c r="A775"/>
      <c r="B775">
        <f t="shared" si="349"/>
        <v>64100</v>
      </c>
      <c r="C775" s="186" t="str">
        <f t="shared" si="352"/>
        <v>-0.00966106216803706+0.0162219985788785i</v>
      </c>
      <c r="D775" s="158" t="str">
        <f t="shared" si="353"/>
        <v>-2.60408574622833-1.38072314787138i</v>
      </c>
      <c r="E775" t="str">
        <f t="shared" si="354"/>
        <v>12381.8966455804-13314.8517038366i</v>
      </c>
      <c r="F775" t="str">
        <f t="shared" si="355"/>
        <v>0.330002296035658+0.196316322214275i</v>
      </c>
      <c r="G775" t="str">
        <f t="shared" si="350"/>
        <v>0.330002296035658+0.196316322214275i</v>
      </c>
      <c r="H775" t="str">
        <f t="shared" si="356"/>
        <v>1.7163311259338+3.30086070173543i</v>
      </c>
      <c r="I775" t="str">
        <f t="shared" si="357"/>
        <v>251.720111368882i</v>
      </c>
      <c r="J775" t="str">
        <f t="shared" si="351"/>
        <v>-14.6937514233259+53.6763937961222i</v>
      </c>
      <c r="K775" t="str">
        <f t="shared" si="358"/>
        <v>4.36266036924669-1.19426515971975i</v>
      </c>
      <c r="L775" t="str">
        <f t="shared" si="359"/>
        <v>0.787377152392998-0.190223150230614i</v>
      </c>
      <c r="M775" t="str">
        <f t="shared" si="360"/>
        <v>5.15003752163969-1.38448830995036i</v>
      </c>
      <c r="N775" t="str">
        <f t="shared" si="361"/>
        <v>-0.81942957540837i</v>
      </c>
      <c r="O775" t="str">
        <f t="shared" si="362"/>
        <v>0.682638159834337-0.730756555042779i</v>
      </c>
      <c r="P775" t="str">
        <f t="shared" si="363"/>
        <v>0.317361840165663+0.730756555042779i</v>
      </c>
      <c r="Q775" t="str">
        <f t="shared" si="364"/>
        <v>-0.317361840165663+0.088673020365591i</v>
      </c>
      <c r="R775" t="str">
        <f t="shared" si="365"/>
        <v>-0.330812945561902-2.39502877127579i</v>
      </c>
      <c r="S775" t="str">
        <f t="shared" si="366"/>
        <v>0.0899236845441284i</v>
      </c>
      <c r="T775" t="str">
        <f t="shared" si="367"/>
        <v>0.215369811702316-0.0297479189598224i</v>
      </c>
      <c r="U775" t="e">
        <f t="shared" si="368"/>
        <v>#DIV/0!</v>
      </c>
      <c r="V775" t="str">
        <f t="shared" si="369"/>
        <v>0.0000833333333333333-0.0041381940481512i</v>
      </c>
      <c r="W775" t="e">
        <f t="shared" si="370"/>
        <v>#DIV/0!</v>
      </c>
      <c r="X775" t="e">
        <f t="shared" si="371"/>
        <v>#DIV/0!</v>
      </c>
      <c r="Y775" t="str">
        <f t="shared" si="372"/>
        <v>0.00096+0.273871481169344i</v>
      </c>
      <c r="Z775" t="e">
        <f t="shared" si="373"/>
        <v>#DIV/0!</v>
      </c>
      <c r="AA775" t="e">
        <f t="shared" si="374"/>
        <v>#DIV/0!</v>
      </c>
      <c r="AB775" t="str">
        <f t="shared" si="375"/>
        <v>0.122897574345958-0.0169752067530037i</v>
      </c>
      <c r="AC775" t="str">
        <f t="shared" si="376"/>
        <v>1.60942514389166-0.257573206718795i</v>
      </c>
      <c r="AD775" t="str">
        <f t="shared" si="377"/>
        <v>0.076100021961336+0.00163171300318961i</v>
      </c>
      <c r="AE775" t="e">
        <f t="shared" si="378"/>
        <v>#DIV/0!</v>
      </c>
      <c r="AF775" t="str">
        <f t="shared" si="379"/>
        <v>-4.32041687216213-4.68158384960681i</v>
      </c>
      <c r="AG775" t="e">
        <f t="shared" si="380"/>
        <v>#DIV/0!</v>
      </c>
      <c r="AH775" t="e">
        <f t="shared" si="381"/>
        <v>#DIV/0!</v>
      </c>
      <c r="AI775" t="e">
        <f t="shared" si="382"/>
        <v>#DIV/0!</v>
      </c>
      <c r="AJ775" t="e">
        <f t="shared" si="383"/>
        <v>#DIV/0!</v>
      </c>
      <c r="AK775"/>
      <c r="AL775"/>
      <c r="AM775"/>
      <c r="AN775"/>
    </row>
    <row r="776" spans="1:40" x14ac:dyDescent="0.3">
      <c r="A776"/>
      <c r="B776">
        <f t="shared" si="349"/>
        <v>64200</v>
      </c>
      <c r="C776" s="186" t="str">
        <f t="shared" si="352"/>
        <v>-0.00965865884193704+0.0162048509256991i</v>
      </c>
      <c r="D776" s="158" t="str">
        <f t="shared" si="353"/>
        <v>-2.60533519909061-1.38283056918474i</v>
      </c>
      <c r="E776" t="str">
        <f t="shared" si="354"/>
        <v>12361.1978351941-13313.3305479461i</v>
      </c>
      <c r="F776" t="str">
        <f t="shared" si="355"/>
        <v>0.33016767147423+0.19657405560197i</v>
      </c>
      <c r="G776" t="str">
        <f t="shared" si="350"/>
        <v>0.33016767147423+0.19657405560197i</v>
      </c>
      <c r="H776" t="str">
        <f t="shared" si="356"/>
        <v>1.71938799418696+3.30435326582588i</v>
      </c>
      <c r="I776" t="str">
        <f t="shared" si="357"/>
        <v>252.112810450581i</v>
      </c>
      <c r="J776" t="str">
        <f t="shared" si="351"/>
        <v>-14.7427560817942+53.7601323199852i</v>
      </c>
      <c r="K776" t="str">
        <f t="shared" si="358"/>
        <v>4.36158167861128-1.19608587337283i</v>
      </c>
      <c r="L776" t="str">
        <f t="shared" si="359"/>
        <v>0.78724158857145-0.19048710813694i</v>
      </c>
      <c r="M776" t="str">
        <f t="shared" si="360"/>
        <v>5.14882326718273-1.38657298150977i</v>
      </c>
      <c r="N776" t="str">
        <f t="shared" si="361"/>
        <v>-0.820707936680458i</v>
      </c>
      <c r="O776" t="str">
        <f t="shared" si="362"/>
        <v>0.681703431423345-0.731628615887621i</v>
      </c>
      <c r="P776" t="str">
        <f t="shared" si="363"/>
        <v>0.318296568576655+0.731628615887621i</v>
      </c>
      <c r="Q776" t="str">
        <f t="shared" si="364"/>
        <v>-0.318296568576655+0.0890793207928371i</v>
      </c>
      <c r="R776" t="str">
        <f t="shared" si="365"/>
        <v>-0.330804969526934-2.39115520877719i</v>
      </c>
      <c r="S776" t="str">
        <f t="shared" si="366"/>
        <v>0.0900639711034797i</v>
      </c>
      <c r="T776" t="str">
        <f t="shared" si="367"/>
        <v>0.215356933627244-0.0297936092163613i</v>
      </c>
      <c r="U776" t="e">
        <f t="shared" si="368"/>
        <v>#DIV/0!</v>
      </c>
      <c r="V776" t="str">
        <f t="shared" si="369"/>
        <v>0.0000833333333333333-0.00413174826302947i</v>
      </c>
      <c r="W776" t="e">
        <f t="shared" si="370"/>
        <v>#DIV/0!</v>
      </c>
      <c r="X776" t="e">
        <f t="shared" si="371"/>
        <v>#DIV/0!</v>
      </c>
      <c r="Y776" t="str">
        <f t="shared" si="372"/>
        <v>0.00096+0.274298737770232i</v>
      </c>
      <c r="Z776" t="e">
        <f t="shared" si="373"/>
        <v>#DIV/0!</v>
      </c>
      <c r="AA776" t="e">
        <f t="shared" si="374"/>
        <v>#DIV/0!</v>
      </c>
      <c r="AB776" t="str">
        <f t="shared" si="375"/>
        <v>0.122890225664283-0.0170012792171782i</v>
      </c>
      <c r="AC776" t="str">
        <f t="shared" si="376"/>
        <v>1.60916653879595-0.257932848603011i</v>
      </c>
      <c r="AD776" t="str">
        <f t="shared" si="377"/>
        <v>0.076106970671945+0.00163389460530895i</v>
      </c>
      <c r="AE776" t="e">
        <f t="shared" si="378"/>
        <v>#DIV/0!</v>
      </c>
      <c r="AF776" t="str">
        <f t="shared" si="379"/>
        <v>-4.32472319327757-4.68718383501062i</v>
      </c>
      <c r="AG776" t="e">
        <f t="shared" si="380"/>
        <v>#DIV/0!</v>
      </c>
      <c r="AH776" t="e">
        <f t="shared" si="381"/>
        <v>#DIV/0!</v>
      </c>
      <c r="AI776" t="e">
        <f t="shared" si="382"/>
        <v>#DIV/0!</v>
      </c>
      <c r="AJ776" t="e">
        <f t="shared" si="383"/>
        <v>#DIV/0!</v>
      </c>
      <c r="AK776"/>
      <c r="AL776"/>
      <c r="AM776"/>
      <c r="AN776"/>
    </row>
    <row r="777" spans="1:40" x14ac:dyDescent="0.3">
      <c r="A777"/>
      <c r="B777">
        <f t="shared" si="349"/>
        <v>64300</v>
      </c>
      <c r="C777" s="186" t="str">
        <f t="shared" si="352"/>
        <v>-0.00965625307455099+0.0161877652366317i</v>
      </c>
      <c r="D777" s="158" t="str">
        <f t="shared" si="353"/>
        <v>-2.60658598245438-1.38493595974013i</v>
      </c>
      <c r="E777" t="str">
        <f t="shared" si="354"/>
        <v>12340.5360088787-13311.7798378214i</v>
      </c>
      <c r="F777" t="str">
        <f t="shared" si="355"/>
        <v>0.330333222897759+0.196831586072301i</v>
      </c>
      <c r="G777" t="str">
        <f t="shared" si="350"/>
        <v>0.330333222897759+0.196831586072301i</v>
      </c>
      <c r="H777" t="str">
        <f t="shared" si="356"/>
        <v>1.72244567078679+3.30784245947501i</v>
      </c>
      <c r="I777" t="str">
        <f t="shared" si="357"/>
        <v>252.50550953228i</v>
      </c>
      <c r="J777" t="str">
        <f t="shared" si="351"/>
        <v>-14.7918371310006+53.843870843848i</v>
      </c>
      <c r="K777" t="str">
        <f t="shared" si="358"/>
        <v>4.36050181375148-1.19790482421852i</v>
      </c>
      <c r="L777" t="str">
        <f t="shared" si="359"/>
        <v>0.787105860208287-0.190750923980318i</v>
      </c>
      <c r="M777" t="str">
        <f t="shared" si="360"/>
        <v>5.14760767395977-1.38865574819884i</v>
      </c>
      <c r="N777" t="str">
        <f t="shared" si="361"/>
        <v>-0.821986297952546i</v>
      </c>
      <c r="O777" t="str">
        <f t="shared" si="362"/>
        <v>0.680767588967616-0.732499481099624i</v>
      </c>
      <c r="P777" t="str">
        <f t="shared" si="363"/>
        <v>0.319232411032384+0.732499481099624i</v>
      </c>
      <c r="Q777" t="str">
        <f t="shared" si="364"/>
        <v>-0.319232411032384+0.0894868168529219i</v>
      </c>
      <c r="R777" t="str">
        <f t="shared" si="365"/>
        <v>-0.330796980390276-2.38729346883891i</v>
      </c>
      <c r="S777" t="str">
        <f t="shared" si="366"/>
        <v>0.0902042576628308i</v>
      </c>
      <c r="T777" t="str">
        <f t="shared" si="367"/>
        <v>0.215344035179938-0.0298392960532108i</v>
      </c>
      <c r="U777" t="e">
        <f t="shared" si="368"/>
        <v>#DIV/0!</v>
      </c>
      <c r="V777" t="str">
        <f t="shared" si="369"/>
        <v>0.0000833333333333333-0.00412532252700611i</v>
      </c>
      <c r="W777" t="e">
        <f t="shared" si="370"/>
        <v>#DIV/0!</v>
      </c>
      <c r="X777" t="e">
        <f t="shared" si="371"/>
        <v>#DIV/0!</v>
      </c>
      <c r="Y777" t="str">
        <f t="shared" si="372"/>
        <v>0.00096+0.27472599437112i</v>
      </c>
      <c r="Z777" t="e">
        <f t="shared" si="373"/>
        <v>#DIV/0!</v>
      </c>
      <c r="AA777" t="e">
        <f t="shared" si="374"/>
        <v>#DIV/0!</v>
      </c>
      <c r="AB777" t="str">
        <f t="shared" si="375"/>
        <v>0.122882865357496-0.0170273497299579i</v>
      </c>
      <c r="AC777" t="str">
        <f t="shared" si="376"/>
        <v>1.60890765363331-0.258292113470959i</v>
      </c>
      <c r="AD777" t="str">
        <f t="shared" si="377"/>
        <v>0.0761139288167481+0.00163606519165582i</v>
      </c>
      <c r="AE777" t="e">
        <f t="shared" si="378"/>
        <v>#DIV/0!</v>
      </c>
      <c r="AF777" t="str">
        <f t="shared" si="379"/>
        <v>-4.32903165324117-4.69277841921514i</v>
      </c>
      <c r="AG777" t="e">
        <f t="shared" si="380"/>
        <v>#DIV/0!</v>
      </c>
      <c r="AH777" t="e">
        <f t="shared" si="381"/>
        <v>#DIV/0!</v>
      </c>
      <c r="AI777" t="e">
        <f t="shared" si="382"/>
        <v>#DIV/0!</v>
      </c>
      <c r="AJ777" t="e">
        <f t="shared" si="383"/>
        <v>#DIV/0!</v>
      </c>
      <c r="AK777"/>
      <c r="AL777"/>
      <c r="AM777"/>
      <c r="AN777"/>
    </row>
    <row r="778" spans="1:40" x14ac:dyDescent="0.3">
      <c r="A778"/>
      <c r="B778">
        <f t="shared" si="349"/>
        <v>64400</v>
      </c>
      <c r="C778" s="186" t="str">
        <f t="shared" si="352"/>
        <v>-0.00965384486992364+0.0161707412072884i</v>
      </c>
      <c r="D778" s="158" t="str">
        <f t="shared" si="353"/>
        <v>-2.6078380938861-1.38703932074643i</v>
      </c>
      <c r="E778" t="str">
        <f t="shared" si="354"/>
        <v>12319.9111424768-13310.1997334979i</v>
      </c>
      <c r="F778" t="str">
        <f t="shared" si="355"/>
        <v>0.330498949984784+0.197088913478562i</v>
      </c>
      <c r="G778" t="str">
        <f t="shared" si="350"/>
        <v>0.330498949984784+0.197088913478562i</v>
      </c>
      <c r="H778" t="str">
        <f t="shared" si="356"/>
        <v>1.72550415567449+3.31132828569146i</v>
      </c>
      <c r="I778" t="str">
        <f t="shared" si="357"/>
        <v>252.898208613978i</v>
      </c>
      <c r="J778" t="str">
        <f t="shared" si="351"/>
        <v>-14.8409945709451+53.927609367711i</v>
      </c>
      <c r="K778" t="str">
        <f t="shared" si="358"/>
        <v>4.35942077693415-1.19972201329738i</v>
      </c>
      <c r="L778" t="str">
        <f t="shared" si="359"/>
        <v>0.786969967497843-0.191014597621874i</v>
      </c>
      <c r="M778" t="str">
        <f t="shared" si="360"/>
        <v>5.14639074443199-1.39073661091925i</v>
      </c>
      <c r="N778" t="str">
        <f t="shared" si="361"/>
        <v>-0.823264659224634i</v>
      </c>
      <c r="O778" t="str">
        <f t="shared" si="362"/>
        <v>0.679830633996511-0.733369149255613i</v>
      </c>
      <c r="P778" t="str">
        <f t="shared" si="363"/>
        <v>0.320169366003489+0.733369149255613i</v>
      </c>
      <c r="Q778" t="str">
        <f t="shared" si="364"/>
        <v>-0.320169366003489+0.089895509969021i</v>
      </c>
      <c r="R778" t="str">
        <f t="shared" si="365"/>
        <v>-0.330788978148728-2.38344349637157i</v>
      </c>
      <c r="S778" t="str">
        <f t="shared" si="366"/>
        <v>0.090344544222182i</v>
      </c>
      <c r="T778" t="str">
        <f t="shared" si="367"/>
        <v>0.215331116359013-0.0298849794645682i</v>
      </c>
      <c r="U778" t="e">
        <f t="shared" si="368"/>
        <v>#DIV/0!</v>
      </c>
      <c r="V778" t="str">
        <f t="shared" si="369"/>
        <v>0.0000833333333333333-0.00411891674668467i</v>
      </c>
      <c r="W778" t="e">
        <f t="shared" si="370"/>
        <v>#DIV/0!</v>
      </c>
      <c r="X778" t="e">
        <f t="shared" si="371"/>
        <v>#DIV/0!</v>
      </c>
      <c r="Y778" t="str">
        <f t="shared" si="372"/>
        <v>0.00096+0.275153250972008i</v>
      </c>
      <c r="Z778" t="e">
        <f t="shared" si="373"/>
        <v>#DIV/0!</v>
      </c>
      <c r="AA778" t="e">
        <f t="shared" si="374"/>
        <v>#DIV/0!</v>
      </c>
      <c r="AB778" t="str">
        <f t="shared" si="375"/>
        <v>0.122875493424807-0.0170534182880316i</v>
      </c>
      <c r="AC778" t="str">
        <f t="shared" si="376"/>
        <v>1.60864848892446-0.2586510013291i</v>
      </c>
      <c r="AD778" t="str">
        <f t="shared" si="377"/>
        <v>0.0761208963880504+0.00163822476007066i</v>
      </c>
      <c r="AE778" t="e">
        <f t="shared" si="378"/>
        <v>#DIV/0!</v>
      </c>
      <c r="AF778" t="str">
        <f t="shared" si="379"/>
        <v>-4.33334224956059-4.69836760643789i</v>
      </c>
      <c r="AG778" t="e">
        <f t="shared" si="380"/>
        <v>#DIV/0!</v>
      </c>
      <c r="AH778" t="e">
        <f t="shared" si="381"/>
        <v>#DIV/0!</v>
      </c>
      <c r="AI778" t="e">
        <f t="shared" si="382"/>
        <v>#DIV/0!</v>
      </c>
      <c r="AJ778" t="e">
        <f t="shared" si="383"/>
        <v>#DIV/0!</v>
      </c>
      <c r="AK778"/>
      <c r="AL778"/>
      <c r="AM778"/>
      <c r="AN778"/>
    </row>
    <row r="779" spans="1:40" x14ac:dyDescent="0.3">
      <c r="A779"/>
      <c r="B779">
        <f t="shared" si="349"/>
        <v>64500</v>
      </c>
      <c r="C779" s="186" t="str">
        <f t="shared" si="352"/>
        <v>-0.00965143423210561+0.0161537785351655i</v>
      </c>
      <c r="D779" s="158" t="str">
        <f t="shared" si="353"/>
        <v>-2.60909153095166-1.38914065340278i</v>
      </c>
      <c r="E779" t="str">
        <f t="shared" si="354"/>
        <v>12299.323211417-13308.5903944006i</v>
      </c>
      <c r="F779" t="str">
        <f t="shared" si="355"/>
        <v>0.330664852413763+0.197346037674659i</v>
      </c>
      <c r="G779" t="str">
        <f t="shared" si="350"/>
        <v>0.330664852413763+0.197346037674659i</v>
      </c>
      <c r="H779" t="str">
        <f t="shared" si="356"/>
        <v>1.72856344878544+3.3148107474578i</v>
      </c>
      <c r="I779" t="str">
        <f t="shared" si="357"/>
        <v>253.290907695677i</v>
      </c>
      <c r="J779" t="str">
        <f t="shared" si="351"/>
        <v>-14.8902284016276+54.0113478915738i</v>
      </c>
      <c r="K779" t="str">
        <f t="shared" si="358"/>
        <v>4.35833857042566-1.2015374416417i</v>
      </c>
      <c r="L779" t="str">
        <f t="shared" si="359"/>
        <v>0.786833910634587-0.191278128923056i</v>
      </c>
      <c r="M779" t="str">
        <f t="shared" si="360"/>
        <v>5.14517248106025-1.39281557056476i</v>
      </c>
      <c r="N779" t="str">
        <f t="shared" si="361"/>
        <v>-0.824543020496722i</v>
      </c>
      <c r="O779" t="str">
        <f t="shared" si="362"/>
        <v>0.678892568041207-0.734237618934371i</v>
      </c>
      <c r="P779" t="str">
        <f t="shared" si="363"/>
        <v>0.321107431958793+0.734237618934371i</v>
      </c>
      <c r="Q779" t="str">
        <f t="shared" si="364"/>
        <v>-0.321107431958793+0.090305401562351i</v>
      </c>
      <c r="R779" t="str">
        <f t="shared" si="365"/>
        <v>-0.330780962799115-2.37960523662742i</v>
      </c>
      <c r="S779" t="str">
        <f t="shared" si="366"/>
        <v>0.0904848307815333i</v>
      </c>
      <c r="T779" t="str">
        <f t="shared" si="367"/>
        <v>0.215318177163083-0.0299306594446306i</v>
      </c>
      <c r="U779" t="e">
        <f t="shared" si="368"/>
        <v>#DIV/0!</v>
      </c>
      <c r="V779" t="str">
        <f t="shared" si="369"/>
        <v>0.0000833333333333333-0.00411253082924794i</v>
      </c>
      <c r="W779" t="e">
        <f t="shared" si="370"/>
        <v>#DIV/0!</v>
      </c>
      <c r="X779" t="e">
        <f t="shared" si="371"/>
        <v>#DIV/0!</v>
      </c>
      <c r="Y779" t="str">
        <f t="shared" si="372"/>
        <v>0.00096+0.275580507572897i</v>
      </c>
      <c r="Z779" t="e">
        <f t="shared" si="373"/>
        <v>#DIV/0!</v>
      </c>
      <c r="AA779" t="e">
        <f t="shared" si="374"/>
        <v>#DIV/0!</v>
      </c>
      <c r="AB779" t="str">
        <f t="shared" si="375"/>
        <v>0.122868109865425-0.0170794848880878i</v>
      </c>
      <c r="AC779" t="str">
        <f t="shared" si="376"/>
        <v>1.60838904519012-0.259009512183299i</v>
      </c>
      <c r="AD779" t="str">
        <f t="shared" si="377"/>
        <v>0.0761278733781495+0.00164037330832901i</v>
      </c>
      <c r="AE779" t="e">
        <f t="shared" si="378"/>
        <v>#DIV/0!</v>
      </c>
      <c r="AF779" t="str">
        <f t="shared" si="379"/>
        <v>-4.3376549797371-4.70395140086058i</v>
      </c>
      <c r="AG779" t="e">
        <f t="shared" si="380"/>
        <v>#DIV/0!</v>
      </c>
      <c r="AH779" t="e">
        <f t="shared" si="381"/>
        <v>#DIV/0!</v>
      </c>
      <c r="AI779" t="e">
        <f t="shared" si="382"/>
        <v>#DIV/0!</v>
      </c>
      <c r="AJ779" t="e">
        <f t="shared" si="383"/>
        <v>#DIV/0!</v>
      </c>
      <c r="AK779"/>
      <c r="AL779"/>
      <c r="AM779"/>
      <c r="AN779"/>
    </row>
    <row r="780" spans="1:40" x14ac:dyDescent="0.3">
      <c r="A780"/>
      <c r="B780">
        <f t="shared" si="349"/>
        <v>64600</v>
      </c>
      <c r="C780" s="186" t="str">
        <f t="shared" si="352"/>
        <v>-0.00964902116515347+0.0161368769196275i</v>
      </c>
      <c r="D780" s="158" t="str">
        <f t="shared" si="353"/>
        <v>-2.61034629121635-1.39123995889876i</v>
      </c>
      <c r="E780" t="str">
        <f t="shared" si="354"/>
        <v>12278.7721907179-13306.951979346i</v>
      </c>
      <c r="F780" t="str">
        <f t="shared" si="355"/>
        <v>0.330830929863066+0.197602958515118i</v>
      </c>
      <c r="G780" t="str">
        <f t="shared" si="350"/>
        <v>0.330830929863066+0.197602958515118i</v>
      </c>
      <c r="H780" t="str">
        <f t="shared" si="356"/>
        <v>1.73162355004906+3.31828984773079i</v>
      </c>
      <c r="I780" t="str">
        <f t="shared" si="357"/>
        <v>253.683606777376i</v>
      </c>
      <c r="J780" t="str">
        <f t="shared" si="351"/>
        <v>-14.9395386230482+54.0950864154368i</v>
      </c>
      <c r="K780" t="str">
        <f t="shared" si="358"/>
        <v>4.35725519649166-1.20335111027549i</v>
      </c>
      <c r="L780" t="str">
        <f t="shared" si="359"/>
        <v>0.786697689813117-0.191541517745637i</v>
      </c>
      <c r="M780" t="str">
        <f t="shared" si="360"/>
        <v>5.14395288630478-1.39489262802113i</v>
      </c>
      <c r="N780" t="str">
        <f t="shared" si="361"/>
        <v>-0.82582138176881i</v>
      </c>
      <c r="O780" t="str">
        <f t="shared" si="362"/>
        <v>0.6779533926347-0.735104888716638i</v>
      </c>
      <c r="P780" t="str">
        <f t="shared" si="363"/>
        <v>0.3220466073653+0.735104888716638i</v>
      </c>
      <c r="Q780" t="str">
        <f t="shared" si="364"/>
        <v>-0.3220466073653+0.090716493052172i</v>
      </c>
      <c r="R780" t="str">
        <f t="shared" si="365"/>
        <v>-0.330772934338224-2.37577863519769i</v>
      </c>
      <c r="S780" t="str">
        <f t="shared" si="366"/>
        <v>0.0906251173408844i</v>
      </c>
      <c r="T780" t="str">
        <f t="shared" si="367"/>
        <v>0.215305217590757-0.0299763359875902i</v>
      </c>
      <c r="U780" t="e">
        <f t="shared" si="368"/>
        <v>#DIV/0!</v>
      </c>
      <c r="V780" t="str">
        <f t="shared" si="369"/>
        <v>0.0000833333333333333-0.00410616468245344i</v>
      </c>
      <c r="W780" t="e">
        <f t="shared" si="370"/>
        <v>#DIV/0!</v>
      </c>
      <c r="X780" t="e">
        <f t="shared" si="371"/>
        <v>#DIV/0!</v>
      </c>
      <c r="Y780" t="str">
        <f t="shared" si="372"/>
        <v>0.00096+0.276007764173785i</v>
      </c>
      <c r="Z780" t="e">
        <f t="shared" si="373"/>
        <v>#DIV/0!</v>
      </c>
      <c r="AA780" t="e">
        <f t="shared" si="374"/>
        <v>#DIV/0!</v>
      </c>
      <c r="AB780" t="str">
        <f t="shared" si="375"/>
        <v>0.122860714678556-0.0171055495268126i</v>
      </c>
      <c r="AC780" t="str">
        <f t="shared" si="376"/>
        <v>1.60812932295102-0.259367646038802i</v>
      </c>
      <c r="AD780" t="str">
        <f t="shared" si="377"/>
        <v>0.0761348597793342+0.00164251083414143i</v>
      </c>
      <c r="AE780" t="e">
        <f t="shared" si="378"/>
        <v>#DIV/0!</v>
      </c>
      <c r="AF780" t="str">
        <f t="shared" si="379"/>
        <v>-4.34196984126541-4.70952980662955i</v>
      </c>
      <c r="AG780" t="e">
        <f t="shared" si="380"/>
        <v>#DIV/0!</v>
      </c>
      <c r="AH780" t="e">
        <f t="shared" si="381"/>
        <v>#DIV/0!</v>
      </c>
      <c r="AI780" t="e">
        <f t="shared" si="382"/>
        <v>#DIV/0!</v>
      </c>
      <c r="AJ780" t="e">
        <f t="shared" si="383"/>
        <v>#DIV/0!</v>
      </c>
      <c r="AK780"/>
      <c r="AL780"/>
      <c r="AM780"/>
      <c r="AN780"/>
    </row>
    <row r="781" spans="1:40" x14ac:dyDescent="0.3">
      <c r="A781"/>
      <c r="B781">
        <f t="shared" si="349"/>
        <v>64700</v>
      </c>
      <c r="C781" s="186" t="str">
        <f t="shared" si="352"/>
        <v>-0.00964660567312935+0.0161200360618938i</v>
      </c>
      <c r="D781" s="158" t="str">
        <f t="shared" si="353"/>
        <v>-2.61160237224483-1.39333723841439i</v>
      </c>
      <c r="E781" t="str">
        <f t="shared" si="354"/>
        <v>12258.2580549924-13305.2846465422i</v>
      </c>
      <c r="F781" t="str">
        <f t="shared" si="355"/>
        <v>0.330997182010979+0.197859675855075i</v>
      </c>
      <c r="G781" t="str">
        <f t="shared" si="350"/>
        <v>0.330997182010979+0.197859675855075i</v>
      </c>
      <c r="H781" t="str">
        <f t="shared" si="356"/>
        <v>1.73468445938882+3.3217655894414i</v>
      </c>
      <c r="I781" t="str">
        <f t="shared" si="357"/>
        <v>254.076305859075i</v>
      </c>
      <c r="J781" t="str">
        <f t="shared" si="351"/>
        <v>-14.9889252352068+54.1788249392997i</v>
      </c>
      <c r="K781" t="str">
        <f t="shared" si="358"/>
        <v>4.35617065739727-1.20516302021469i</v>
      </c>
      <c r="L781" t="str">
        <f t="shared" si="359"/>
        <v>0.786561305228159-0.191804763951716i</v>
      </c>
      <c r="M781" t="str">
        <f t="shared" si="360"/>
        <v>5.14273196262543-1.39696778416641i</v>
      </c>
      <c r="N781" t="str">
        <f t="shared" si="361"/>
        <v>-0.827099743040898i</v>
      </c>
      <c r="O781" t="str">
        <f t="shared" si="362"/>
        <v>0.677013109311796-0.735970957185115i</v>
      </c>
      <c r="P781" t="str">
        <f t="shared" si="363"/>
        <v>0.322986890688204+0.735970957185115i</v>
      </c>
      <c r="Q781" t="str">
        <f t="shared" si="364"/>
        <v>-0.322986890688204+0.091128785855783i</v>
      </c>
      <c r="R781" t="str">
        <f t="shared" si="365"/>
        <v>-0.330764892762855-2.37196363800994i</v>
      </c>
      <c r="S781" t="str">
        <f t="shared" si="366"/>
        <v>0.0907654039002357i</v>
      </c>
      <c r="T781" t="str">
        <f t="shared" si="367"/>
        <v>0.215292237640645-0.0300220090876387i</v>
      </c>
      <c r="U781" t="e">
        <f t="shared" si="368"/>
        <v>#DIV/0!</v>
      </c>
      <c r="V781" t="str">
        <f t="shared" si="369"/>
        <v>0.0000833333333333333-0.00409981821462893i</v>
      </c>
      <c r="W781" t="e">
        <f t="shared" si="370"/>
        <v>#DIV/0!</v>
      </c>
      <c r="X781" t="e">
        <f t="shared" si="371"/>
        <v>#DIV/0!</v>
      </c>
      <c r="Y781" t="str">
        <f t="shared" si="372"/>
        <v>0.00096+0.276435020774673i</v>
      </c>
      <c r="Z781" t="e">
        <f t="shared" si="373"/>
        <v>#DIV/0!</v>
      </c>
      <c r="AA781" t="e">
        <f t="shared" si="374"/>
        <v>#DIV/0!</v>
      </c>
      <c r="AB781" t="str">
        <f t="shared" si="375"/>
        <v>0.122853307863408-0.0171316122008915i</v>
      </c>
      <c r="AC781" t="str">
        <f t="shared" si="376"/>
        <v>1.60786932272793-0.259725402900287i</v>
      </c>
      <c r="AD781" t="str">
        <f t="shared" si="377"/>
        <v>0.0761418555838856+0.00164463733515495i</v>
      </c>
      <c r="AE781" t="e">
        <f t="shared" si="378"/>
        <v>#DIV/0!</v>
      </c>
      <c r="AF781" t="str">
        <f t="shared" si="379"/>
        <v>-4.34628683163365-4.71510282785579i</v>
      </c>
      <c r="AG781" t="e">
        <f t="shared" si="380"/>
        <v>#DIV/0!</v>
      </c>
      <c r="AH781" t="e">
        <f t="shared" si="381"/>
        <v>#DIV/0!</v>
      </c>
      <c r="AI781" t="e">
        <f t="shared" si="382"/>
        <v>#DIV/0!</v>
      </c>
      <c r="AJ781" t="e">
        <f t="shared" si="383"/>
        <v>#DIV/0!</v>
      </c>
      <c r="AK781"/>
      <c r="AL781"/>
      <c r="AM781"/>
      <c r="AN781"/>
    </row>
    <row r="782" spans="1:40" x14ac:dyDescent="0.3">
      <c r="A782"/>
      <c r="B782">
        <f t="shared" si="349"/>
        <v>64800</v>
      </c>
      <c r="C782" s="186" t="str">
        <f t="shared" si="352"/>
        <v>-0.00964418776010076+0.0161032556650239i</v>
      </c>
      <c r="D782" s="158" t="str">
        <f t="shared" si="353"/>
        <v>-2.61285977160116-1.39543249312024i</v>
      </c>
      <c r="E782" t="str">
        <f t="shared" si="354"/>
        <v>12237.7807784521-13303.5885535903i</v>
      </c>
      <c r="F782" t="str">
        <f t="shared" si="355"/>
        <v>0.331163608535702+0.198116189550273i</v>
      </c>
      <c r="G782" t="str">
        <f t="shared" si="350"/>
        <v>0.331163608535702+0.198116189550273i</v>
      </c>
      <c r="H782" t="str">
        <f t="shared" si="356"/>
        <v>1.73774617672204+3.32523797549508i</v>
      </c>
      <c r="I782" t="str">
        <f t="shared" si="357"/>
        <v>254.469004940773i</v>
      </c>
      <c r="J782" t="str">
        <f t="shared" si="351"/>
        <v>-15.0383882381036+54.2625634631625i</v>
      </c>
      <c r="K782" t="str">
        <f t="shared" si="358"/>
        <v>4.35508495540699-1.20697317246717i</v>
      </c>
      <c r="L782" t="str">
        <f t="shared" si="359"/>
        <v>0.786424757074569-0.192067867403718i</v>
      </c>
      <c r="M782" t="str">
        <f t="shared" si="360"/>
        <v>5.14150971248156-1.39904103987089i</v>
      </c>
      <c r="N782" t="str">
        <f t="shared" si="361"/>
        <v>-0.828378104312986i</v>
      </c>
      <c r="O782" t="str">
        <f t="shared" si="362"/>
        <v>0.676071719609113-0.736835822924467i</v>
      </c>
      <c r="P782" t="str">
        <f t="shared" si="363"/>
        <v>0.323928280390887+0.736835822924467i</v>
      </c>
      <c r="Q782" t="str">
        <f t="shared" si="364"/>
        <v>-0.323928280390887+0.0915422813885189i</v>
      </c>
      <c r="R782" t="str">
        <f t="shared" si="365"/>
        <v>-0.3307568380698-2.36816019132552i</v>
      </c>
      <c r="S782" t="str">
        <f t="shared" si="366"/>
        <v>0.0909056904595868i</v>
      </c>
      <c r="T782" t="str">
        <f t="shared" si="367"/>
        <v>0.215279237311354-0.0300676787389649i</v>
      </c>
      <c r="U782" t="e">
        <f t="shared" si="368"/>
        <v>#DIV/0!</v>
      </c>
      <c r="V782" t="str">
        <f t="shared" si="369"/>
        <v>0.0000833333333333333-0.00409349133466809i</v>
      </c>
      <c r="W782" t="e">
        <f t="shared" si="370"/>
        <v>#DIV/0!</v>
      </c>
      <c r="X782" t="e">
        <f t="shared" si="371"/>
        <v>#DIV/0!</v>
      </c>
      <c r="Y782" t="str">
        <f t="shared" si="372"/>
        <v>0.00096+0.276862277375561i</v>
      </c>
      <c r="Z782" t="e">
        <f t="shared" si="373"/>
        <v>#DIV/0!</v>
      </c>
      <c r="AA782" t="e">
        <f t="shared" si="374"/>
        <v>#DIV/0!</v>
      </c>
      <c r="AB782" t="str">
        <f t="shared" si="375"/>
        <v>0.122845889419184-0.0171576729070083i</v>
      </c>
      <c r="AC782" t="str">
        <f t="shared" si="376"/>
        <v>1.60760904504158-0.260082782771844i</v>
      </c>
      <c r="AD782" t="str">
        <f t="shared" si="377"/>
        <v>0.076148860784077+0.00164675280895282i</v>
      </c>
      <c r="AE782" t="e">
        <f t="shared" si="378"/>
        <v>#DIV/0!</v>
      </c>
      <c r="AF782" t="str">
        <f t="shared" si="379"/>
        <v>-4.3506059483232-4.72067046861532i</v>
      </c>
      <c r="AG782" t="e">
        <f t="shared" si="380"/>
        <v>#DIV/0!</v>
      </c>
      <c r="AH782" t="e">
        <f t="shared" si="381"/>
        <v>#DIV/0!</v>
      </c>
      <c r="AI782" t="e">
        <f t="shared" si="382"/>
        <v>#DIV/0!</v>
      </c>
      <c r="AJ782" t="e">
        <f t="shared" si="383"/>
        <v>#DIV/0!</v>
      </c>
      <c r="AK782"/>
      <c r="AL782"/>
      <c r="AM782"/>
      <c r="AN782"/>
    </row>
    <row r="783" spans="1:40" x14ac:dyDescent="0.3">
      <c r="A783"/>
      <c r="B783">
        <f t="shared" si="349"/>
        <v>64900</v>
      </c>
      <c r="C783" s="186" t="str">
        <f t="shared" si="352"/>
        <v>-0.0096417674301412+0.0160865354339037i</v>
      </c>
      <c r="D783" s="158" t="str">
        <f t="shared" si="353"/>
        <v>-2.61411848684882-1.39752572417766i</v>
      </c>
      <c r="E783" t="str">
        <f t="shared" si="354"/>
        <v>12217.3403349102-13301.8638574855i</v>
      </c>
      <c r="F783" t="str">
        <f t="shared" si="355"/>
        <v>0.331330209115357+0.198372499457077i</v>
      </c>
      <c r="G783" t="str">
        <f t="shared" si="350"/>
        <v>0.331330209115357+0.198372499457077i</v>
      </c>
      <c r="H783" t="str">
        <f t="shared" si="356"/>
        <v>1.74080870195989+3.32870700877204i</v>
      </c>
      <c r="I783" t="str">
        <f t="shared" si="357"/>
        <v>254.861704022472i</v>
      </c>
      <c r="J783" t="str">
        <f t="shared" si="351"/>
        <v>-15.0879276317383+54.3463019870255i</v>
      </c>
      <c r="K783" t="str">
        <f t="shared" si="358"/>
        <v>4.35399809278475-1.20878156803284i</v>
      </c>
      <c r="L783" t="str">
        <f t="shared" si="359"/>
        <v>0.78628804554733-0.19233082796439i</v>
      </c>
      <c r="M783" t="str">
        <f t="shared" si="360"/>
        <v>5.14028613833208-1.40111239599723i</v>
      </c>
      <c r="N783" t="str">
        <f t="shared" si="361"/>
        <v>-0.829656465585074i</v>
      </c>
      <c r="O783" t="str">
        <f t="shared" si="362"/>
        <v>0.675129225065078-0.737699484521324i</v>
      </c>
      <c r="P783" t="str">
        <f t="shared" si="363"/>
        <v>0.324870774934922+0.737699484521324i</v>
      </c>
      <c r="Q783" t="str">
        <f t="shared" si="364"/>
        <v>-0.324870774934922+0.0919569810637501i</v>
      </c>
      <c r="R783" t="str">
        <f t="shared" si="365"/>
        <v>-0.330748770255837-2.36436824173694i</v>
      </c>
      <c r="S783" t="str">
        <f t="shared" si="366"/>
        <v>0.0910459770189381i</v>
      </c>
      <c r="T783" t="str">
        <f t="shared" si="367"/>
        <v>0.215266216601489-0.030113344935755i</v>
      </c>
      <c r="U783" t="e">
        <f t="shared" si="368"/>
        <v>#DIV/0!</v>
      </c>
      <c r="V783" t="str">
        <f t="shared" si="369"/>
        <v>0.0000833333333333333-0.00408718395202608i</v>
      </c>
      <c r="W783" t="e">
        <f t="shared" si="370"/>
        <v>#DIV/0!</v>
      </c>
      <c r="X783" t="e">
        <f t="shared" si="371"/>
        <v>#DIV/0!</v>
      </c>
      <c r="Y783" t="str">
        <f t="shared" si="372"/>
        <v>0.00096+0.27728953397645i</v>
      </c>
      <c r="Z783" t="e">
        <f t="shared" si="373"/>
        <v>#DIV/0!</v>
      </c>
      <c r="AA783" t="e">
        <f t="shared" si="374"/>
        <v>#DIV/0!</v>
      </c>
      <c r="AB783" t="str">
        <f t="shared" si="375"/>
        <v>0.12283845934509-0.0171837316418456i</v>
      </c>
      <c r="AC783" t="str">
        <f t="shared" si="376"/>
        <v>1.60734849041275-0.260439785657005i</v>
      </c>
      <c r="AD783" t="str">
        <f t="shared" si="377"/>
        <v>0.0761558753721739+0.00164885725305555i</v>
      </c>
      <c r="AE783" t="e">
        <f t="shared" si="378"/>
        <v>#DIV/0!</v>
      </c>
      <c r="AF783" t="str">
        <f t="shared" si="379"/>
        <v>-4.35492718880871-4.7262327329497i</v>
      </c>
      <c r="AG783" t="e">
        <f t="shared" si="380"/>
        <v>#DIV/0!</v>
      </c>
      <c r="AH783" t="e">
        <f t="shared" si="381"/>
        <v>#DIV/0!</v>
      </c>
      <c r="AI783" t="e">
        <f t="shared" si="382"/>
        <v>#DIV/0!</v>
      </c>
      <c r="AJ783" t="e">
        <f t="shared" si="383"/>
        <v>#DIV/0!</v>
      </c>
      <c r="AK783"/>
      <c r="AL783"/>
      <c r="AM783"/>
      <c r="AN783"/>
    </row>
    <row r="784" spans="1:40" x14ac:dyDescent="0.3">
      <c r="A784"/>
      <c r="B784">
        <f>B783+100</f>
        <v>65000</v>
      </c>
      <c r="C784" s="186" t="str">
        <f t="shared" si="352"/>
        <v>-0.00963934468732936+0.0160698750752308i</v>
      </c>
      <c r="D784" s="158" t="str">
        <f t="shared" si="353"/>
        <v>-2.61537851555072-1.39961693273876i</v>
      </c>
      <c r="E784" t="str">
        <f t="shared" si="354"/>
        <v>12196.9366977867-13300.1107146177i</v>
      </c>
      <c r="F784" t="str">
        <f t="shared" si="355"/>
        <v>0.331496983427982+0.19862860543246i</v>
      </c>
      <c r="G784" t="str">
        <f t="shared" si="350"/>
        <v>0.331496983427982+0.19862860543246i</v>
      </c>
      <c r="H784" t="str">
        <f t="shared" si="356"/>
        <v>1.74387203500727+3.33217269212734i</v>
      </c>
      <c r="I784" t="str">
        <f t="shared" si="357"/>
        <v>255.254403104171i</v>
      </c>
      <c r="J784" t="str">
        <f t="shared" si="351"/>
        <v>-15.1375434161112+54.4300405108884i</v>
      </c>
      <c r="K784" t="str">
        <f t="shared" si="358"/>
        <v>4.35291007179388-1.2105882079038i</v>
      </c>
      <c r="L784" t="str">
        <f t="shared" si="359"/>
        <v>0.786151170841553-0.192593645496806i</v>
      </c>
      <c r="M784" t="str">
        <f t="shared" si="360"/>
        <v>5.13906124263543-1.40318185340061i</v>
      </c>
      <c r="N784" t="str">
        <f t="shared" si="361"/>
        <v>-0.830934826857161i</v>
      </c>
      <c r="O784" t="str">
        <f t="shared" si="362"/>
        <v>0.674185627219922-0.738561940564283i</v>
      </c>
      <c r="P784" t="str">
        <f t="shared" si="363"/>
        <v>0.325814372780078+0.738561940564283i</v>
      </c>
      <c r="Q784" t="str">
        <f t="shared" si="364"/>
        <v>-0.325814372780078+0.092372886292878i</v>
      </c>
      <c r="R784" t="str">
        <f t="shared" si="365"/>
        <v>-0.33074068931775-2.36058773616536i</v>
      </c>
      <c r="S784" t="str">
        <f t="shared" si="366"/>
        <v>0.0911862635782894i</v>
      </c>
      <c r="T784" t="str">
        <f t="shared" si="367"/>
        <v>0.215253175509652-0.0301590076721935i</v>
      </c>
      <c r="U784" t="e">
        <f t="shared" si="368"/>
        <v>#DIV/0!</v>
      </c>
      <c r="V784" t="str">
        <f t="shared" si="369"/>
        <v>0.0000833333333333333-0.00408089597671526i</v>
      </c>
      <c r="W784" t="e">
        <f t="shared" si="370"/>
        <v>#DIV/0!</v>
      </c>
      <c r="X784" t="e">
        <f t="shared" si="371"/>
        <v>#DIV/0!</v>
      </c>
      <c r="Y784" t="str">
        <f t="shared" si="372"/>
        <v>0.00096+0.277716790577338i</v>
      </c>
      <c r="Z784" t="e">
        <f t="shared" si="373"/>
        <v>#DIV/0!</v>
      </c>
      <c r="AA784" t="e">
        <f t="shared" si="374"/>
        <v>#DIV/0!</v>
      </c>
      <c r="AB784" t="str">
        <f t="shared" si="375"/>
        <v>0.122831017640326-0.0172097884020848i</v>
      </c>
      <c r="AC784" t="str">
        <f t="shared" si="376"/>
        <v>1.6070876593622-0.260796411558746i</v>
      </c>
      <c r="AD784" t="str">
        <f t="shared" si="377"/>
        <v>0.0761628993404323+0.00165095066492073i</v>
      </c>
      <c r="AE784" t="e">
        <f t="shared" si="378"/>
        <v>#DIV/0!</v>
      </c>
      <c r="AF784" t="str">
        <f t="shared" si="379"/>
        <v>-4.35925055055799-4.7317896248661i</v>
      </c>
      <c r="AG784" t="e">
        <f t="shared" si="380"/>
        <v>#DIV/0!</v>
      </c>
      <c r="AH784" t="e">
        <f t="shared" si="381"/>
        <v>#DIV/0!</v>
      </c>
      <c r="AI784" t="e">
        <f t="shared" si="382"/>
        <v>#DIV/0!</v>
      </c>
      <c r="AJ784" t="e">
        <f t="shared" si="383"/>
        <v>#DIV/0!</v>
      </c>
      <c r="AK784"/>
      <c r="AL784"/>
      <c r="AM784"/>
      <c r="AN784"/>
    </row>
    <row r="785" spans="1:40" x14ac:dyDescent="0.3">
      <c r="A785"/>
      <c r="B785">
        <f t="shared" ref="B785:B848" si="384">B784+100</f>
        <v>65100</v>
      </c>
      <c r="C785" s="186" t="str">
        <f t="shared" si="352"/>
        <v>-0.00963691953574937+0.0160532742975015i</v>
      </c>
      <c r="D785" s="158" t="str">
        <f t="shared" si="353"/>
        <v>-2.61663985526919-1.40170611994652i</v>
      </c>
      <c r="E785" t="str">
        <f t="shared" si="354"/>
        <v>12176.5698401119-13298.329280773i</v>
      </c>
      <c r="F785" t="str">
        <f t="shared" si="355"/>
        <v>0.331663931151537+0.198884507334003i</v>
      </c>
      <c r="G785" t="str">
        <f t="shared" si="350"/>
        <v>0.331663931151537+0.198884507334003i</v>
      </c>
      <c r="H785" t="str">
        <f t="shared" si="356"/>
        <v>1.74693617576285+3.33563502839106i</v>
      </c>
      <c r="I785" t="str">
        <f t="shared" si="357"/>
        <v>255.647102185869i</v>
      </c>
      <c r="J785" t="str">
        <f t="shared" si="351"/>
        <v>-15.1872355912221+54.5137790347513i</v>
      </c>
      <c r="K785" t="str">
        <f t="shared" si="358"/>
        <v>4.35182089469708-1.21239309306433i</v>
      </c>
      <c r="L785" t="str">
        <f t="shared" si="359"/>
        <v>0.786014133152474-0.192856319864365i</v>
      </c>
      <c r="M785" t="str">
        <f t="shared" si="360"/>
        <v>5.13783502784955-1.40524941292869i</v>
      </c>
      <c r="N785" t="str">
        <f t="shared" si="361"/>
        <v>-0.832213188129249i</v>
      </c>
      <c r="O785" t="str">
        <f t="shared" si="362"/>
        <v>0.673240927615679-0.739423189643914i</v>
      </c>
      <c r="P785" t="str">
        <f t="shared" si="363"/>
        <v>0.326759072384321+0.739423189643914i</v>
      </c>
      <c r="Q785" t="str">
        <f t="shared" si="364"/>
        <v>-0.326759072384321+0.0927899984853351i</v>
      </c>
      <c r="R785" t="str">
        <f t="shared" si="365"/>
        <v>-0.33073259525231-2.35681862185804i</v>
      </c>
      <c r="S785" t="str">
        <f t="shared" si="366"/>
        <v>0.0913265501376405i</v>
      </c>
      <c r="T785" t="str">
        <f t="shared" si="367"/>
        <v>0.215240114034443-0.0302046669424621i</v>
      </c>
      <c r="U785" t="e">
        <f t="shared" si="368"/>
        <v>#DIV/0!</v>
      </c>
      <c r="V785" t="str">
        <f t="shared" si="369"/>
        <v>0.0000833333333333333-0.00407462731930095i</v>
      </c>
      <c r="W785" t="e">
        <f t="shared" si="370"/>
        <v>#DIV/0!</v>
      </c>
      <c r="X785" t="e">
        <f t="shared" si="371"/>
        <v>#DIV/0!</v>
      </c>
      <c r="Y785" t="str">
        <f t="shared" si="372"/>
        <v>0.00096+0.278144047178226i</v>
      </c>
      <c r="Z785" t="e">
        <f t="shared" si="373"/>
        <v>#DIV/0!</v>
      </c>
      <c r="AA785" t="e">
        <f t="shared" si="374"/>
        <v>#DIV/0!</v>
      </c>
      <c r="AB785" t="str">
        <f t="shared" si="375"/>
        <v>0.122823564304096-0.0172358431844058i</v>
      </c>
      <c r="AC785" t="str">
        <f t="shared" si="376"/>
        <v>1.6068265524107-0.261152660479502i</v>
      </c>
      <c r="AD785" t="str">
        <f t="shared" si="377"/>
        <v>0.0761699326811029+0.00165303304194458i</v>
      </c>
      <c r="AE785" t="e">
        <f t="shared" si="378"/>
        <v>#DIV/0!</v>
      </c>
      <c r="AF785" t="str">
        <f t="shared" si="379"/>
        <v>-4.36357603103204-4.73734114833758i</v>
      </c>
      <c r="AG785" t="e">
        <f t="shared" si="380"/>
        <v>#DIV/0!</v>
      </c>
      <c r="AH785" t="e">
        <f t="shared" si="381"/>
        <v>#DIV/0!</v>
      </c>
      <c r="AI785" t="e">
        <f t="shared" si="382"/>
        <v>#DIV/0!</v>
      </c>
      <c r="AJ785" t="e">
        <f t="shared" si="383"/>
        <v>#DIV/0!</v>
      </c>
      <c r="AK785"/>
      <c r="AL785"/>
      <c r="AM785"/>
      <c r="AN785"/>
    </row>
    <row r="786" spans="1:40" x14ac:dyDescent="0.3">
      <c r="A786"/>
      <c r="B786">
        <f t="shared" si="384"/>
        <v>65200</v>
      </c>
      <c r="C786" s="186" t="str">
        <f t="shared" si="352"/>
        <v>-0.0096344919794911+0.0160367328109968i</v>
      </c>
      <c r="D786" s="158" t="str">
        <f t="shared" si="353"/>
        <v>-2.61790250356604-1.403793286935i</v>
      </c>
      <c r="E786" t="str">
        <f t="shared" si="354"/>
        <v>12156.2397345296-13296.5197111343i</v>
      </c>
      <c r="F786" t="str">
        <f t="shared" si="355"/>
        <v>0.331831051963906+0.19914020501991i</v>
      </c>
      <c r="G786" t="str">
        <f t="shared" si="350"/>
        <v>0.331831051963906+0.19914020501991i</v>
      </c>
      <c r="H786" t="str">
        <f t="shared" si="356"/>
        <v>1.7500011241188+3.33909402036867i</v>
      </c>
      <c r="I786" t="str">
        <f t="shared" si="357"/>
        <v>256.039801267568i</v>
      </c>
      <c r="J786" t="str">
        <f t="shared" si="351"/>
        <v>-15.2370041570711+54.5975175586142i</v>
      </c>
      <c r="K786" t="str">
        <f t="shared" si="358"/>
        <v>4.35073056375654-1.21419622449108i</v>
      </c>
      <c r="L786" t="str">
        <f t="shared" si="359"/>
        <v>0.785876932675457-0.193118850930791i</v>
      </c>
      <c r="M786" t="str">
        <f t="shared" si="360"/>
        <v>5.136607496432-1.40731507542187i</v>
      </c>
      <c r="N786" t="str">
        <f t="shared" si="361"/>
        <v>-0.833491549401337i</v>
      </c>
      <c r="O786" t="str">
        <f t="shared" si="362"/>
        <v>0.672295127796185-0.740283230352756i</v>
      </c>
      <c r="P786" t="str">
        <f t="shared" si="363"/>
        <v>0.327704872203815+0.740283230352756i</v>
      </c>
      <c r="Q786" t="str">
        <f t="shared" si="364"/>
        <v>-0.327704872203815+0.093208319048581i</v>
      </c>
      <c r="R786" t="str">
        <f t="shared" si="365"/>
        <v>-0.330724488056282-2.35306084638588i</v>
      </c>
      <c r="S786" t="str">
        <f t="shared" si="366"/>
        <v>0.0914668366969918i</v>
      </c>
      <c r="T786" t="str">
        <f t="shared" si="367"/>
        <v>0.215227032174463-0.0302503227407402i</v>
      </c>
      <c r="U786" t="e">
        <f t="shared" si="368"/>
        <v>#DIV/0!</v>
      </c>
      <c r="V786" t="str">
        <f t="shared" si="369"/>
        <v>0.0000833333333333333-0.00406837789089713i</v>
      </c>
      <c r="W786" t="e">
        <f t="shared" si="370"/>
        <v>#DIV/0!</v>
      </c>
      <c r="X786" t="e">
        <f t="shared" si="371"/>
        <v>#DIV/0!</v>
      </c>
      <c r="Y786" t="str">
        <f t="shared" si="372"/>
        <v>0.00096+0.278571303779114i</v>
      </c>
      <c r="Z786" t="e">
        <f t="shared" si="373"/>
        <v>#DIV/0!</v>
      </c>
      <c r="AA786" t="e">
        <f t="shared" si="374"/>
        <v>#DIV/0!</v>
      </c>
      <c r="AB786" t="str">
        <f t="shared" si="375"/>
        <v>0.122816099335599-0.0172618959854872i</v>
      </c>
      <c r="AC786" t="str">
        <f t="shared" si="376"/>
        <v>1.60656517007904-0.261508532421181i</v>
      </c>
      <c r="AD786" t="str">
        <f t="shared" si="377"/>
        <v>0.0761769753864252+0.00165510438146152i</v>
      </c>
      <c r="AE786" t="e">
        <f t="shared" si="378"/>
        <v>#DIV/0!</v>
      </c>
      <c r="AF786" t="str">
        <f t="shared" si="379"/>
        <v>-4.36790362768484-4.74288730730367i</v>
      </c>
      <c r="AG786" t="e">
        <f t="shared" si="380"/>
        <v>#DIV/0!</v>
      </c>
      <c r="AH786" t="e">
        <f t="shared" si="381"/>
        <v>#DIV/0!</v>
      </c>
      <c r="AI786" t="e">
        <f t="shared" si="382"/>
        <v>#DIV/0!</v>
      </c>
      <c r="AJ786" t="e">
        <f t="shared" si="383"/>
        <v>#DIV/0!</v>
      </c>
      <c r="AK786"/>
      <c r="AL786"/>
      <c r="AM786"/>
      <c r="AN786"/>
    </row>
    <row r="787" spans="1:40" x14ac:dyDescent="0.3">
      <c r="A787"/>
      <c r="B787">
        <f t="shared" si="384"/>
        <v>65300</v>
      </c>
      <c r="C787" s="186" t="str">
        <f t="shared" si="352"/>
        <v>-0.00963206202264936+0.0160202503277682i</v>
      </c>
      <c r="D787" s="158" t="str">
        <f t="shared" si="353"/>
        <v>-2.61916645800248-1.40587843482935i</v>
      </c>
      <c r="E787" t="str">
        <f t="shared" si="354"/>
        <v>12135.9463533024-13294.6821602827i</v>
      </c>
      <c r="F787" t="str">
        <f t="shared" si="355"/>
        <v>0.331998345542892+0.199395698348987i</v>
      </c>
      <c r="G787" t="str">
        <f t="shared" si="350"/>
        <v>0.331998345542892+0.199395698348987i</v>
      </c>
      <c r="H787" t="str">
        <f t="shared" si="356"/>
        <v>1.75306687996088+3.34254967084102i</v>
      </c>
      <c r="I787" t="str">
        <f t="shared" si="357"/>
        <v>256.432500349267i</v>
      </c>
      <c r="J787" t="str">
        <f t="shared" si="351"/>
        <v>-15.2868491136581+54.6812560824771i</v>
      </c>
      <c r="K787" t="str">
        <f t="shared" si="358"/>
        <v>4.3496390812338-1.21599760315307i</v>
      </c>
      <c r="L787" t="str">
        <f t="shared" si="359"/>
        <v>0.78573956960599-0.193381238560134i</v>
      </c>
      <c r="M787" t="str">
        <f t="shared" si="360"/>
        <v>5.13537865083979-1.4093788417132i</v>
      </c>
      <c r="N787" t="str">
        <f t="shared" si="361"/>
        <v>-0.834769910673425i</v>
      </c>
      <c r="O787" t="str">
        <f t="shared" si="362"/>
        <v>0.671348229307071-0.741142061285325i</v>
      </c>
      <c r="P787" t="str">
        <f t="shared" si="363"/>
        <v>0.328651770692929+0.741142061285325i</v>
      </c>
      <c r="Q787" t="str">
        <f t="shared" si="364"/>
        <v>-0.328651770692929+0.0936278493881i</v>
      </c>
      <c r="R787" t="str">
        <f t="shared" si="365"/>
        <v>-0.330716367726439-2.34931435764088i</v>
      </c>
      <c r="S787" t="str">
        <f t="shared" si="366"/>
        <v>0.091607123256343i</v>
      </c>
      <c r="T787" t="str">
        <f t="shared" si="367"/>
        <v>0.215213929928304-0.030295975061206i</v>
      </c>
      <c r="U787" t="e">
        <f t="shared" si="368"/>
        <v>#DIV/0!</v>
      </c>
      <c r="V787" t="str">
        <f t="shared" si="369"/>
        <v>0.0000833333333333333-0.00406214760316221i</v>
      </c>
      <c r="W787" t="e">
        <f t="shared" si="370"/>
        <v>#DIV/0!</v>
      </c>
      <c r="X787" t="e">
        <f t="shared" si="371"/>
        <v>#DIV/0!</v>
      </c>
      <c r="Y787" t="str">
        <f t="shared" si="372"/>
        <v>0.00096+0.278998560380002i</v>
      </c>
      <c r="Z787" t="e">
        <f t="shared" si="373"/>
        <v>#DIV/0!</v>
      </c>
      <c r="AA787" t="e">
        <f t="shared" si="374"/>
        <v>#DIV/0!</v>
      </c>
      <c r="AB787" t="str">
        <f t="shared" si="375"/>
        <v>0.122808622734033-0.0172879468020067i</v>
      </c>
      <c r="AC787" t="str">
        <f t="shared" si="376"/>
        <v>1.60630351288798-0.261864027385164i</v>
      </c>
      <c r="AD787" t="str">
        <f t="shared" si="377"/>
        <v>0.0761840274486325+0.0016571646807447i</v>
      </c>
      <c r="AE787" t="e">
        <f t="shared" si="378"/>
        <v>#DIV/0!</v>
      </c>
      <c r="AF787" t="str">
        <f t="shared" si="379"/>
        <v>-4.37223333796336-4.74842810567037i</v>
      </c>
      <c r="AG787" t="e">
        <f t="shared" si="380"/>
        <v>#DIV/0!</v>
      </c>
      <c r="AH787" t="e">
        <f t="shared" si="381"/>
        <v>#DIV/0!</v>
      </c>
      <c r="AI787" t="e">
        <f t="shared" si="382"/>
        <v>#DIV/0!</v>
      </c>
      <c r="AJ787" t="e">
        <f t="shared" si="383"/>
        <v>#DIV/0!</v>
      </c>
      <c r="AK787"/>
      <c r="AL787"/>
      <c r="AM787"/>
      <c r="AN787"/>
    </row>
    <row r="788" spans="1:40" x14ac:dyDescent="0.3">
      <c r="A788"/>
      <c r="B788">
        <f t="shared" si="384"/>
        <v>65400</v>
      </c>
      <c r="C788" s="186" t="str">
        <f t="shared" si="352"/>
        <v>-0.00962962966932431+0.0160038265616251i</v>
      </c>
      <c r="D788" s="158" t="str">
        <f t="shared" si="353"/>
        <v>-2.6204317161392-1.4079615647459i</v>
      </c>
      <c r="E788" t="str">
        <f t="shared" si="354"/>
        <v>12115.6896683147-13292.8167821984i</v>
      </c>
      <c r="F788" t="str">
        <f t="shared" si="355"/>
        <v>0.332165811566224+0.199650987180655i</v>
      </c>
      <c r="G788" t="str">
        <f t="shared" si="350"/>
        <v>0.332165811566224+0.199650987180655i</v>
      </c>
      <c r="H788" t="str">
        <f t="shared" si="356"/>
        <v>1.75613344316828+3.3460019825646i</v>
      </c>
      <c r="I788" t="str">
        <f t="shared" si="357"/>
        <v>256.825199430966i</v>
      </c>
      <c r="J788" t="str">
        <f t="shared" si="351"/>
        <v>-15.3367704609832+54.76499460634i</v>
      </c>
      <c r="K788" t="str">
        <f t="shared" si="358"/>
        <v>4.34854644938983-1.21779723001186i</v>
      </c>
      <c r="L788" t="str">
        <f t="shared" si="359"/>
        <v>0.785602044139687-0.193643482616769i</v>
      </c>
      <c r="M788" t="str">
        <f t="shared" si="360"/>
        <v>5.13414849352952-1.41144071262863i</v>
      </c>
      <c r="N788" t="str">
        <f t="shared" si="361"/>
        <v>-0.836048271945513i</v>
      </c>
      <c r="O788" t="str">
        <f t="shared" si="362"/>
        <v>0.670400233695768-0.741999681038112i</v>
      </c>
      <c r="P788" t="str">
        <f t="shared" si="363"/>
        <v>0.329599766304232+0.741999681038112i</v>
      </c>
      <c r="Q788" t="str">
        <f t="shared" si="364"/>
        <v>-0.329599766304232+0.094048590907401i</v>
      </c>
      <c r="R788" t="str">
        <f t="shared" si="365"/>
        <v>-0.330708234259521-2.34557910383375i</v>
      </c>
      <c r="S788" t="str">
        <f t="shared" si="366"/>
        <v>0.0917474098156942i</v>
      </c>
      <c r="T788" t="str">
        <f t="shared" si="367"/>
        <v>0.215200807294564-0.0303416238980329i</v>
      </c>
      <c r="U788" t="e">
        <f t="shared" si="368"/>
        <v>#DIV/0!</v>
      </c>
      <c r="V788" t="str">
        <f t="shared" si="369"/>
        <v>0.0000833333333333333-0.00405593636829499i</v>
      </c>
      <c r="W788" t="e">
        <f t="shared" si="370"/>
        <v>#DIV/0!</v>
      </c>
      <c r="X788" t="e">
        <f t="shared" si="371"/>
        <v>#DIV/0!</v>
      </c>
      <c r="Y788" t="str">
        <f t="shared" si="372"/>
        <v>0.00096+0.279425816980891i</v>
      </c>
      <c r="Z788" t="e">
        <f t="shared" si="373"/>
        <v>#DIV/0!</v>
      </c>
      <c r="AA788" t="e">
        <f t="shared" si="374"/>
        <v>#DIV/0!</v>
      </c>
      <c r="AB788" t="str">
        <f t="shared" si="375"/>
        <v>0.122801134498598-0.0173139956306397i</v>
      </c>
      <c r="AC788" t="str">
        <f t="shared" si="376"/>
        <v>1.60604158135833-0.262219145372331i</v>
      </c>
      <c r="AD788" t="str">
        <f t="shared" si="377"/>
        <v>0.0761910888599493+0.00165921393700764i</v>
      </c>
      <c r="AE788" t="e">
        <f t="shared" si="378"/>
        <v>#DIV/0!</v>
      </c>
      <c r="AF788" t="str">
        <f t="shared" si="379"/>
        <v>-4.37656515930748-4.7539635473105i</v>
      </c>
      <c r="AG788" t="e">
        <f t="shared" si="380"/>
        <v>#DIV/0!</v>
      </c>
      <c r="AH788" t="e">
        <f t="shared" si="381"/>
        <v>#DIV/0!</v>
      </c>
      <c r="AI788" t="e">
        <f t="shared" si="382"/>
        <v>#DIV/0!</v>
      </c>
      <c r="AJ788" t="e">
        <f t="shared" si="383"/>
        <v>#DIV/0!</v>
      </c>
      <c r="AK788"/>
      <c r="AL788"/>
      <c r="AM788"/>
      <c r="AN788"/>
    </row>
    <row r="789" spans="1:40" x14ac:dyDescent="0.3">
      <c r="A789"/>
      <c r="B789">
        <f t="shared" si="384"/>
        <v>65500</v>
      </c>
      <c r="C789" s="186" t="str">
        <f t="shared" si="352"/>
        <v>-0.00962719492362158+0.0159874612281211i</v>
      </c>
      <c r="D789" s="158" t="str">
        <f t="shared" si="353"/>
        <v>-2.6216982755364-1.41004267779235i</v>
      </c>
      <c r="E789" t="str">
        <f t="shared" si="354"/>
        <v>12095.4696510764-13290.9237302616i</v>
      </c>
      <c r="F789" t="str">
        <f t="shared" si="355"/>
        <v>0.332333449711561+0.199906071374949i</v>
      </c>
      <c r="G789" t="str">
        <f t="shared" si="350"/>
        <v>0.332333449711561+0.199906071374949i</v>
      </c>
      <c r="H789" t="str">
        <f t="shared" si="356"/>
        <v>1.75920081361364+3.34945095827182i</v>
      </c>
      <c r="I789" t="str">
        <f t="shared" si="357"/>
        <v>257.217898512664i</v>
      </c>
      <c r="J789" t="str">
        <f t="shared" si="351"/>
        <v>-15.3867681990464+54.848733130203i</v>
      </c>
      <c r="K789" t="str">
        <f t="shared" si="358"/>
        <v>4.34745267048498-1.21959510602155i</v>
      </c>
      <c r="L789" t="str">
        <f t="shared" si="359"/>
        <v>0.785464356472284-0.193905582965397i</v>
      </c>
      <c r="M789" t="str">
        <f t="shared" si="360"/>
        <v>5.13291702695726-1.41350068898695i</v>
      </c>
      <c r="N789" t="str">
        <f t="shared" si="361"/>
        <v>-0.837326633217601i</v>
      </c>
      <c r="O789" t="str">
        <f t="shared" si="362"/>
        <v>0.669451142511496-0.742856088209589i</v>
      </c>
      <c r="P789" t="str">
        <f t="shared" si="363"/>
        <v>0.330548857488504+0.742856088209589i</v>
      </c>
      <c r="Q789" t="str">
        <f t="shared" si="364"/>
        <v>-0.330548857488504+0.094470545008012i</v>
      </c>
      <c r="R789" t="str">
        <f t="shared" si="365"/>
        <v>-0.330700087652286-2.34185503349144i</v>
      </c>
      <c r="S789" t="str">
        <f t="shared" si="366"/>
        <v>0.0918876963750454i</v>
      </c>
      <c r="T789" t="str">
        <f t="shared" si="367"/>
        <v>0.215187664271833-0.0303872692453942i</v>
      </c>
      <c r="U789" t="e">
        <f t="shared" si="368"/>
        <v>#DIV/0!</v>
      </c>
      <c r="V789" t="str">
        <f t="shared" si="369"/>
        <v>0.0000833333333333333-0.00404974409903041i</v>
      </c>
      <c r="W789" t="e">
        <f t="shared" si="370"/>
        <v>#DIV/0!</v>
      </c>
      <c r="X789" t="e">
        <f t="shared" si="371"/>
        <v>#DIV/0!</v>
      </c>
      <c r="Y789" t="str">
        <f t="shared" si="372"/>
        <v>0.00096+0.279853073581779i</v>
      </c>
      <c r="Z789" t="e">
        <f t="shared" si="373"/>
        <v>#DIV/0!</v>
      </c>
      <c r="AA789" t="e">
        <f t="shared" si="374"/>
        <v>#DIV/0!</v>
      </c>
      <c r="AB789" t="str">
        <f t="shared" si="375"/>
        <v>0.122793634628489-0.017340042468061i</v>
      </c>
      <c r="AC789" t="str">
        <f t="shared" si="376"/>
        <v>1.60577937601087-0.262573886383053i</v>
      </c>
      <c r="AD789" t="str">
        <f t="shared" si="377"/>
        <v>0.0761981596125911+0.00166125214740283i</v>
      </c>
      <c r="AE789" t="e">
        <f t="shared" si="378"/>
        <v>#DIV/0!</v>
      </c>
      <c r="AF789" t="str">
        <f t="shared" si="379"/>
        <v>-4.38089908915004-4.75949363606417i</v>
      </c>
      <c r="AG789" t="e">
        <f t="shared" si="380"/>
        <v>#DIV/0!</v>
      </c>
      <c r="AH789" t="e">
        <f t="shared" si="381"/>
        <v>#DIV/0!</v>
      </c>
      <c r="AI789" t="e">
        <f t="shared" si="382"/>
        <v>#DIV/0!</v>
      </c>
      <c r="AJ789" t="e">
        <f t="shared" si="383"/>
        <v>#DIV/0!</v>
      </c>
      <c r="AK789"/>
      <c r="AL789"/>
      <c r="AM789"/>
      <c r="AN789"/>
    </row>
    <row r="790" spans="1:40" x14ac:dyDescent="0.3">
      <c r="A790"/>
      <c r="B790">
        <f t="shared" si="384"/>
        <v>65600</v>
      </c>
      <c r="C790" s="186" t="str">
        <f t="shared" si="352"/>
        <v>-0.00962475778965151+0.0159711540445405i</v>
      </c>
      <c r="D790" s="158" t="str">
        <f t="shared" si="353"/>
        <v>-2.62296613375373-1.41212177506776i</v>
      </c>
      <c r="E790" t="str">
        <f t="shared" si="354"/>
        <v>12075.2862727274-13289.0031572539i</v>
      </c>
      <c r="F790" t="str">
        <f t="shared" si="355"/>
        <v>0.332501259656486+0.200160950792509i</v>
      </c>
      <c r="G790" t="str">
        <f t="shared" si="350"/>
        <v>0.332501259656486+0.200160950792509i</v>
      </c>
      <c r="H790" t="str">
        <f t="shared" si="356"/>
        <v>1.76226899116286+3.35289660067104i</v>
      </c>
      <c r="I790" t="str">
        <f t="shared" si="357"/>
        <v>257.610597594363i</v>
      </c>
      <c r="J790" t="str">
        <f t="shared" si="351"/>
        <v>-15.4368423278476+54.9324716540658i</v>
      </c>
      <c r="K790" t="str">
        <f t="shared" si="358"/>
        <v>4.34635774677911-1.22139123212895i</v>
      </c>
      <c r="L790" t="str">
        <f t="shared" si="359"/>
        <v>0.785326506799644-0.194167539471042i</v>
      </c>
      <c r="M790" t="str">
        <f t="shared" si="360"/>
        <v>5.13168425357875-1.41555877159999i</v>
      </c>
      <c r="N790" t="str">
        <f t="shared" si="361"/>
        <v>-0.838604994489689i</v>
      </c>
      <c r="O790" t="str">
        <f t="shared" si="362"/>
        <v>0.668500957305266-0.74371128140021i</v>
      </c>
      <c r="P790" t="str">
        <f t="shared" si="363"/>
        <v>0.331499042694734+0.74371128140021i</v>
      </c>
      <c r="Q790" t="str">
        <f t="shared" si="364"/>
        <v>-0.331499042694734+0.0948937130894789i</v>
      </c>
      <c r="R790" t="str">
        <f t="shared" si="365"/>
        <v>-0.330691927901491-2.33814209545473i</v>
      </c>
      <c r="S790" t="str">
        <f t="shared" si="366"/>
        <v>0.0920279829343965i</v>
      </c>
      <c r="T790" t="str">
        <f t="shared" si="367"/>
        <v>0.215174500858702-0.0304329110974611i</v>
      </c>
      <c r="U790" t="e">
        <f t="shared" si="368"/>
        <v>#DIV/0!</v>
      </c>
      <c r="V790" t="str">
        <f t="shared" si="369"/>
        <v>0.0000833333333333333-0.00404357070863556i</v>
      </c>
      <c r="W790" t="e">
        <f t="shared" si="370"/>
        <v>#DIV/0!</v>
      </c>
      <c r="X790" t="e">
        <f t="shared" si="371"/>
        <v>#DIV/0!</v>
      </c>
      <c r="Y790" t="str">
        <f t="shared" si="372"/>
        <v>0.00096+0.280280330182667i</v>
      </c>
      <c r="Z790" t="e">
        <f t="shared" si="373"/>
        <v>#DIV/0!</v>
      </c>
      <c r="AA790" t="e">
        <f t="shared" si="374"/>
        <v>#DIV/0!</v>
      </c>
      <c r="AB790" t="str">
        <f t="shared" si="375"/>
        <v>0.122786123122901-0.0173660873109447i</v>
      </c>
      <c r="AC790" t="str">
        <f t="shared" si="376"/>
        <v>1.60551689736639-0.262928250417228i</v>
      </c>
      <c r="AD790" t="str">
        <f t="shared" si="377"/>
        <v>0.0762052396987656+0.00166327930902357i</v>
      </c>
      <c r="AE790" t="e">
        <f t="shared" si="378"/>
        <v>#DIV/0!</v>
      </c>
      <c r="AF790" t="str">
        <f t="shared" si="379"/>
        <v>-4.38523512491659-4.7650183757388i</v>
      </c>
      <c r="AG790" t="e">
        <f t="shared" si="380"/>
        <v>#DIV/0!</v>
      </c>
      <c r="AH790" t="e">
        <f t="shared" si="381"/>
        <v>#DIV/0!</v>
      </c>
      <c r="AI790" t="e">
        <f t="shared" si="382"/>
        <v>#DIV/0!</v>
      </c>
      <c r="AJ790" t="e">
        <f t="shared" si="383"/>
        <v>#DIV/0!</v>
      </c>
      <c r="AK790"/>
      <c r="AL790"/>
      <c r="AM790"/>
      <c r="AN790"/>
    </row>
    <row r="791" spans="1:40" x14ac:dyDescent="0.3">
      <c r="A791"/>
      <c r="B791">
        <f t="shared" si="384"/>
        <v>65700</v>
      </c>
      <c r="C791" s="186" t="str">
        <f t="shared" si="352"/>
        <v>-0.00962231827152993+0.0159549047298858i</v>
      </c>
      <c r="D791" s="158" t="str">
        <f t="shared" si="353"/>
        <v>-2.62423528835033-1.41419885766274i</v>
      </c>
      <c r="E791" t="str">
        <f t="shared" si="354"/>
        <v>12055.139504041-13287.0552153591i</v>
      </c>
      <c r="F791" t="str">
        <f t="shared" si="355"/>
        <v>0.332669241078513+0.200415625294591i</v>
      </c>
      <c r="G791" t="str">
        <f t="shared" si="350"/>
        <v>0.332669241078513+0.200415625294591i</v>
      </c>
      <c r="H791" t="str">
        <f t="shared" si="356"/>
        <v>1.76533797567515+3.35633891244689i</v>
      </c>
      <c r="I791" t="str">
        <f t="shared" si="357"/>
        <v>258.003296676062i</v>
      </c>
      <c r="J791" t="str">
        <f t="shared" si="351"/>
        <v>-15.4869928473869+55.0162101779287i</v>
      </c>
      <c r="K791" t="str">
        <f t="shared" si="358"/>
        <v>4.3452616805314-1.2231856092736i</v>
      </c>
      <c r="L791" t="str">
        <f t="shared" si="359"/>
        <v>0.785188495317748-0.194429351999059i</v>
      </c>
      <c r="M791" t="str">
        <f t="shared" si="360"/>
        <v>5.13045017584915-1.41761496127266i</v>
      </c>
      <c r="N791" t="str">
        <f t="shared" si="361"/>
        <v>-0.839883355761777i</v>
      </c>
      <c r="O791" t="str">
        <f t="shared" si="362"/>
        <v>0.667549679629879-0.744565259212412i</v>
      </c>
      <c r="P791" t="str">
        <f t="shared" si="363"/>
        <v>0.332450320370121+0.744565259212412i</v>
      </c>
      <c r="Q791" t="str">
        <f t="shared" si="364"/>
        <v>-0.332450320370121+0.095318096549365i</v>
      </c>
      <c r="R791" t="str">
        <f t="shared" si="365"/>
        <v>-0.330683755003867-2.33444023887585i</v>
      </c>
      <c r="S791" t="str">
        <f t="shared" si="366"/>
        <v>0.0921682694937478i</v>
      </c>
      <c r="T791" t="str">
        <f t="shared" si="367"/>
        <v>0.215161317053758-0.0304785494484009i</v>
      </c>
      <c r="U791" t="e">
        <f t="shared" si="368"/>
        <v>#DIV/0!</v>
      </c>
      <c r="V791" t="str">
        <f t="shared" si="369"/>
        <v>0.0000833333333333333-0.00403741611090552i</v>
      </c>
      <c r="W791" t="e">
        <f t="shared" si="370"/>
        <v>#DIV/0!</v>
      </c>
      <c r="X791" t="e">
        <f t="shared" si="371"/>
        <v>#DIV/0!</v>
      </c>
      <c r="Y791" t="str">
        <f t="shared" si="372"/>
        <v>0.00096+0.280707586783555i</v>
      </c>
      <c r="Z791" t="e">
        <f t="shared" si="373"/>
        <v>#DIV/0!</v>
      </c>
      <c r="AA791" t="e">
        <f t="shared" si="374"/>
        <v>#DIV/0!</v>
      </c>
      <c r="AB791" t="str">
        <f t="shared" si="375"/>
        <v>0.12277859998103-0.0173921301559624i</v>
      </c>
      <c r="AC791" t="str">
        <f t="shared" si="376"/>
        <v>1.60525414594569-0.263282237474268i</v>
      </c>
      <c r="AD791" t="str">
        <f t="shared" si="377"/>
        <v>0.076212329110673+0.00166529541890453i</v>
      </c>
      <c r="AE791" t="e">
        <f t="shared" si="378"/>
        <v>#DIV/0!</v>
      </c>
      <c r="AF791" t="str">
        <f t="shared" si="379"/>
        <v>-4.38957326402548-4.77053777010963i</v>
      </c>
      <c r="AG791" t="e">
        <f t="shared" si="380"/>
        <v>#DIV/0!</v>
      </c>
      <c r="AH791" t="e">
        <f t="shared" si="381"/>
        <v>#DIV/0!</v>
      </c>
      <c r="AI791" t="e">
        <f t="shared" si="382"/>
        <v>#DIV/0!</v>
      </c>
      <c r="AJ791" t="e">
        <f t="shared" si="383"/>
        <v>#DIV/0!</v>
      </c>
      <c r="AK791"/>
      <c r="AL791"/>
      <c r="AM791"/>
      <c r="AN791"/>
    </row>
    <row r="792" spans="1:40" x14ac:dyDescent="0.3">
      <c r="A792"/>
      <c r="B792">
        <f t="shared" si="384"/>
        <v>65800</v>
      </c>
      <c r="C792" s="186" t="str">
        <f t="shared" si="352"/>
        <v>-0.00961987637337764+0.0159387130048636i</v>
      </c>
      <c r="D792" s="158" t="str">
        <f t="shared" si="353"/>
        <v>-2.62550573688482-1.41627392665953i</v>
      </c>
      <c r="E792" t="str">
        <f t="shared" si="354"/>
        <v>12035.0293154277-13285.0800561651i</v>
      </c>
      <c r="F792" t="str">
        <f t="shared" si="355"/>
        <v>0.332837393655077+0.200670094743063i</v>
      </c>
      <c r="G792" t="str">
        <f t="shared" si="350"/>
        <v>0.332837393655077+0.200670094743063i</v>
      </c>
      <c r="H792" t="str">
        <f t="shared" si="356"/>
        <v>1.7684077670028+3.3597778962604i</v>
      </c>
      <c r="I792" t="str">
        <f t="shared" si="357"/>
        <v>258.39599575776i</v>
      </c>
      <c r="J792" t="str">
        <f t="shared" si="351"/>
        <v>-15.5372197576643+55.0999487017916i</v>
      </c>
      <c r="K792" t="str">
        <f t="shared" si="358"/>
        <v>4.34416447400046-1.22497823838788i</v>
      </c>
      <c r="L792" t="str">
        <f t="shared" si="359"/>
        <v>0.785050322222704-0.194691020415123i</v>
      </c>
      <c r="M792" t="str">
        <f t="shared" si="360"/>
        <v>5.12921479622316-1.419669258803i</v>
      </c>
      <c r="N792" t="str">
        <f t="shared" si="361"/>
        <v>-0.841161717033865i</v>
      </c>
      <c r="O792" t="str">
        <f t="shared" si="362"/>
        <v>0.66659731103992-0.745418020250617i</v>
      </c>
      <c r="P792" t="str">
        <f t="shared" si="363"/>
        <v>0.33340268896008+0.745418020250617i</v>
      </c>
      <c r="Q792" t="str">
        <f t="shared" si="364"/>
        <v>-0.33340268896008+0.095743696783248i</v>
      </c>
      <c r="R792" t="str">
        <f t="shared" si="365"/>
        <v>-0.330675568956144-2.33074941321612i</v>
      </c>
      <c r="S792" t="str">
        <f t="shared" si="366"/>
        <v>0.0923085560530991i</v>
      </c>
      <c r="T792" t="str">
        <f t="shared" si="367"/>
        <v>0.215148112855588-0.0305241842923787i</v>
      </c>
      <c r="U792" t="e">
        <f t="shared" si="368"/>
        <v>#DIV/0!</v>
      </c>
      <c r="V792" t="str">
        <f t="shared" si="369"/>
        <v>0.0000833333333333333-0.00403128022015946i</v>
      </c>
      <c r="W792" t="e">
        <f t="shared" si="370"/>
        <v>#DIV/0!</v>
      </c>
      <c r="X792" t="e">
        <f t="shared" si="371"/>
        <v>#DIV/0!</v>
      </c>
      <c r="Y792" t="str">
        <f t="shared" si="372"/>
        <v>0.00096+0.281134843384443i</v>
      </c>
      <c r="Z792" t="e">
        <f t="shared" si="373"/>
        <v>#DIV/0!</v>
      </c>
      <c r="AA792" t="e">
        <f t="shared" si="374"/>
        <v>#DIV/0!</v>
      </c>
      <c r="AB792" t="str">
        <f t="shared" si="375"/>
        <v>0.122771065202068-0.0174181709997845i</v>
      </c>
      <c r="AC792" t="str">
        <f t="shared" si="376"/>
        <v>1.60499112226956-0.263635847553114i</v>
      </c>
      <c r="AD792" t="str">
        <f t="shared" si="377"/>
        <v>0.0762194278405036+0.00166730047402134i</v>
      </c>
      <c r="AE792" t="e">
        <f t="shared" si="378"/>
        <v>#DIV/0!</v>
      </c>
      <c r="AF792" t="str">
        <f t="shared" si="379"/>
        <v>-4.39391350388762-4.77605182291993i</v>
      </c>
      <c r="AG792" t="e">
        <f t="shared" si="380"/>
        <v>#DIV/0!</v>
      </c>
      <c r="AH792" t="e">
        <f t="shared" si="381"/>
        <v>#DIV/0!</v>
      </c>
      <c r="AI792" t="e">
        <f t="shared" si="382"/>
        <v>#DIV/0!</v>
      </c>
      <c r="AJ792" t="e">
        <f t="shared" si="383"/>
        <v>#DIV/0!</v>
      </c>
      <c r="AK792"/>
      <c r="AL792"/>
      <c r="AM792"/>
      <c r="AN792"/>
    </row>
    <row r="793" spans="1:40" x14ac:dyDescent="0.3">
      <c r="A793"/>
      <c r="B793">
        <f t="shared" si="384"/>
        <v>65900</v>
      </c>
      <c r="C793" s="186" t="str">
        <f t="shared" si="352"/>
        <v>-0.00961743209932025+0.0159225785918734i</v>
      </c>
      <c r="D793" s="158" t="str">
        <f t="shared" si="353"/>
        <v>-2.62677747691541-1.41834698313203i</v>
      </c>
      <c r="E793" t="str">
        <f t="shared" si="354"/>
        <v>12014.955676939-13283.0778306634i</v>
      </c>
      <c r="F793" t="str">
        <f t="shared" si="355"/>
        <v>0.33300571706356+0.200924359000398i</v>
      </c>
      <c r="G793" t="str">
        <f t="shared" si="350"/>
        <v>0.33300571706356+0.200924359000398i</v>
      </c>
      <c r="H793" t="str">
        <f t="shared" si="356"/>
        <v>1.7714783649914+3.36321355474921i</v>
      </c>
      <c r="I793" t="str">
        <f t="shared" si="357"/>
        <v>258.788694839459i</v>
      </c>
      <c r="J793" t="str">
        <f t="shared" si="351"/>
        <v>-15.5875230586797+55.1836872256545i</v>
      </c>
      <c r="K793" t="str">
        <f t="shared" si="358"/>
        <v>4.34306612944439-1.22676912039711i</v>
      </c>
      <c r="L793" t="str">
        <f t="shared" si="359"/>
        <v>0.784911987710738-0.19495254458524i</v>
      </c>
      <c r="M793" t="str">
        <f t="shared" si="360"/>
        <v>5.12797811715513-1.42172166498235i</v>
      </c>
      <c r="N793" t="str">
        <f t="shared" si="361"/>
        <v>-0.842440078305953i</v>
      </c>
      <c r="O793" t="str">
        <f t="shared" si="362"/>
        <v>0.665643853091755-0.746269563121237i</v>
      </c>
      <c r="P793" t="str">
        <f t="shared" si="363"/>
        <v>0.334356146908245+0.746269563121237i</v>
      </c>
      <c r="Q793" t="str">
        <f t="shared" si="364"/>
        <v>-0.334356146908245+0.096170515184716i</v>
      </c>
      <c r="R793" t="str">
        <f t="shared" si="365"/>
        <v>-0.330667369755059-2.32706956824358i</v>
      </c>
      <c r="S793" t="str">
        <f t="shared" si="366"/>
        <v>0.0924488426124502i</v>
      </c>
      <c r="T793" t="str">
        <f t="shared" si="367"/>
        <v>0.215134888262773-0.0305698156235583i</v>
      </c>
      <c r="U793" t="e">
        <f t="shared" si="368"/>
        <v>#DIV/0!</v>
      </c>
      <c r="V793" t="str">
        <f t="shared" si="369"/>
        <v>0.0000833333333333333-0.0040251629512366i</v>
      </c>
      <c r="W793" t="e">
        <f t="shared" si="370"/>
        <v>#DIV/0!</v>
      </c>
      <c r="X793" t="e">
        <f t="shared" si="371"/>
        <v>#DIV/0!</v>
      </c>
      <c r="Y793" t="str">
        <f t="shared" si="372"/>
        <v>0.00096+0.281562099985332i</v>
      </c>
      <c r="Z793" t="e">
        <f t="shared" si="373"/>
        <v>#DIV/0!</v>
      </c>
      <c r="AA793" t="e">
        <f t="shared" si="374"/>
        <v>#DIV/0!</v>
      </c>
      <c r="AB793" t="str">
        <f t="shared" si="375"/>
        <v>0.122763518785206-0.0174442098390806i</v>
      </c>
      <c r="AC793" t="str">
        <f t="shared" si="376"/>
        <v>1.60472782685878-0.263989080652263i</v>
      </c>
      <c r="AD793" t="str">
        <f t="shared" si="377"/>
        <v>0.0762265358804403+0.00166929447129187i</v>
      </c>
      <c r="AE793" t="e">
        <f t="shared" si="378"/>
        <v>#DIV/0!</v>
      </c>
      <c r="AF793" t="str">
        <f t="shared" si="379"/>
        <v>-4.39825584190681-4.78156053788124i</v>
      </c>
      <c r="AG793" t="e">
        <f t="shared" si="380"/>
        <v>#DIV/0!</v>
      </c>
      <c r="AH793" t="e">
        <f t="shared" si="381"/>
        <v>#DIV/0!</v>
      </c>
      <c r="AI793" t="e">
        <f t="shared" si="382"/>
        <v>#DIV/0!</v>
      </c>
      <c r="AJ793" t="e">
        <f t="shared" si="383"/>
        <v>#DIV/0!</v>
      </c>
      <c r="AK793"/>
      <c r="AL793"/>
      <c r="AM793"/>
      <c r="AN793"/>
    </row>
    <row r="794" spans="1:40" x14ac:dyDescent="0.3">
      <c r="A794"/>
      <c r="B794">
        <f t="shared" si="384"/>
        <v>66000</v>
      </c>
      <c r="C794" s="186" t="str">
        <f t="shared" si="352"/>
        <v>-0.00961498545348843+0.0159065012149932i</v>
      </c>
      <c r="D794" s="158" t="str">
        <f t="shared" si="353"/>
        <v>-2.62805050599975-1.42041802814596i</v>
      </c>
      <c r="E794" t="str">
        <f t="shared" si="354"/>
        <v>11994.9185582714-13281.048689252i</v>
      </c>
      <c r="F794" t="str">
        <f t="shared" si="355"/>
        <v>0.333174210981262+0.201178417929683i</v>
      </c>
      <c r="G794" t="str">
        <f t="shared" si="350"/>
        <v>0.333174210981262+0.201178417929683i</v>
      </c>
      <c r="H794" t="str">
        <f t="shared" si="356"/>
        <v>1.7745497694795+3.3666458905277i</v>
      </c>
      <c r="I794" t="str">
        <f t="shared" si="357"/>
        <v>259.181393921158i</v>
      </c>
      <c r="J794" t="str">
        <f t="shared" si="351"/>
        <v>-15.6379027504332+55.2674257495175i</v>
      </c>
      <c r="K794" t="str">
        <f t="shared" si="358"/>
        <v>4.34196664912061-1.22855825621958i</v>
      </c>
      <c r="L794" t="str">
        <f t="shared" si="359"/>
        <v>0.784773491978198-0.195213924375738i</v>
      </c>
      <c r="M794" t="str">
        <f t="shared" si="360"/>
        <v>5.12674014109881-1.42377218059532i</v>
      </c>
      <c r="N794" t="str">
        <f t="shared" si="361"/>
        <v>-0.843718439578041i</v>
      </c>
      <c r="O794" t="str">
        <f t="shared" si="362"/>
        <v>0.664689307343534-0.747119886432675i</v>
      </c>
      <c r="P794" t="str">
        <f t="shared" si="363"/>
        <v>0.335310692656466+0.747119886432675i</v>
      </c>
      <c r="Q794" t="str">
        <f t="shared" si="364"/>
        <v>-0.335310692656466+0.096598553145366i</v>
      </c>
      <c r="R794" t="str">
        <f t="shared" si="365"/>
        <v>-0.330659157397331-2.32340065403071i</v>
      </c>
      <c r="S794" t="str">
        <f t="shared" si="366"/>
        <v>0.0925891291718015i</v>
      </c>
      <c r="T794" t="str">
        <f t="shared" si="367"/>
        <v>0.215121643273897-0.0306154434361005i</v>
      </c>
      <c r="U794" t="e">
        <f t="shared" si="368"/>
        <v>#DIV/0!</v>
      </c>
      <c r="V794" t="str">
        <f t="shared" si="369"/>
        <v>0.0000833333333333333-0.0040190642194923i</v>
      </c>
      <c r="W794" t="e">
        <f t="shared" si="370"/>
        <v>#DIV/0!</v>
      </c>
      <c r="X794" t="e">
        <f t="shared" si="371"/>
        <v>#DIV/0!</v>
      </c>
      <c r="Y794" t="str">
        <f t="shared" si="372"/>
        <v>0.00096+0.28198935658622i</v>
      </c>
      <c r="Z794" t="e">
        <f t="shared" si="373"/>
        <v>#DIV/0!</v>
      </c>
      <c r="AA794" t="e">
        <f t="shared" si="374"/>
        <v>#DIV/0!</v>
      </c>
      <c r="AB794" t="str">
        <f t="shared" si="375"/>
        <v>0.122755960729635-0.0174702466705187i</v>
      </c>
      <c r="AC794" t="str">
        <f t="shared" si="376"/>
        <v>1.60446426023415-0.264341936769752i</v>
      </c>
      <c r="AD794" t="str">
        <f t="shared" si="377"/>
        <v>0.0762336532226569+0.00167127740757575i</v>
      </c>
      <c r="AE794" t="e">
        <f t="shared" si="378"/>
        <v>#DIV/0!</v>
      </c>
      <c r="AF794" t="str">
        <f t="shared" si="379"/>
        <v>-4.40260027547925-4.78706391867366i</v>
      </c>
      <c r="AG794" t="e">
        <f t="shared" si="380"/>
        <v>#DIV/0!</v>
      </c>
      <c r="AH794" t="e">
        <f t="shared" si="381"/>
        <v>#DIV/0!</v>
      </c>
      <c r="AI794" t="e">
        <f t="shared" si="382"/>
        <v>#DIV/0!</v>
      </c>
      <c r="AJ794" t="e">
        <f t="shared" si="383"/>
        <v>#DIV/0!</v>
      </c>
      <c r="AK794"/>
      <c r="AL794"/>
      <c r="AM794"/>
      <c r="AN794"/>
    </row>
    <row r="795" spans="1:40" x14ac:dyDescent="0.3">
      <c r="A795"/>
      <c r="B795">
        <f t="shared" si="384"/>
        <v>66100</v>
      </c>
      <c r="C795" s="186" t="str">
        <f t="shared" si="352"/>
        <v>-0.00961253644001762+0.0158904805999679i</v>
      </c>
      <c r="D795" s="158" t="str">
        <f t="shared" si="353"/>
        <v>-2.62932482169506-1.42248706275894i</v>
      </c>
      <c r="E795" t="str">
        <f t="shared" si="354"/>
        <v>11974.9179287698-13278.9927817354i</v>
      </c>
      <c r="F795" t="str">
        <f t="shared" si="355"/>
        <v>0.333342875085425+0.201432271394612i</v>
      </c>
      <c r="G795" t="str">
        <f t="shared" si="350"/>
        <v>0.333342875085425+0.201432271394612i</v>
      </c>
      <c r="H795" t="str">
        <f t="shared" si="356"/>
        <v>1.77762198029864+3.37007490618723i</v>
      </c>
      <c r="I795" t="str">
        <f t="shared" si="357"/>
        <v>259.574093002857i</v>
      </c>
      <c r="J795" t="str">
        <f t="shared" si="351"/>
        <v>-15.6883588329248+55.3511642733803i</v>
      </c>
      <c r="K795" t="str">
        <f t="shared" si="358"/>
        <v>4.34086603528603-1.23034564676672i</v>
      </c>
      <c r="L795" t="str">
        <f t="shared" si="359"/>
        <v>0.784634835221555-0.195475159653272i</v>
      </c>
      <c r="M795" t="str">
        <f t="shared" si="360"/>
        <v>5.12550087050758-1.42582080641999i</v>
      </c>
      <c r="N795" t="str">
        <f t="shared" si="361"/>
        <v>-0.844996800850129i</v>
      </c>
      <c r="O795" t="str">
        <f t="shared" si="362"/>
        <v>0.663733675355182-0.747968988795325i</v>
      </c>
      <c r="P795" t="str">
        <f t="shared" si="363"/>
        <v>0.336266324644818+0.747968988795325i</v>
      </c>
      <c r="Q795" t="str">
        <f t="shared" si="364"/>
        <v>-0.336266324644818+0.0970278120548039i</v>
      </c>
      <c r="R795" t="str">
        <f t="shared" si="365"/>
        <v>-0.330650931879673-2.31974262095208i</v>
      </c>
      <c r="S795" t="str">
        <f t="shared" si="366"/>
        <v>0.0927294157311528i</v>
      </c>
      <c r="T795" t="str">
        <f t="shared" si="367"/>
        <v>0.215108377887539-0.0306610677241633i</v>
      </c>
      <c r="U795" t="e">
        <f t="shared" si="368"/>
        <v>#DIV/0!</v>
      </c>
      <c r="V795" t="str">
        <f t="shared" si="369"/>
        <v>0.0000833333333333333-0.00401298394079414i</v>
      </c>
      <c r="W795" t="e">
        <f t="shared" si="370"/>
        <v>#DIV/0!</v>
      </c>
      <c r="X795" t="e">
        <f t="shared" si="371"/>
        <v>#DIV/0!</v>
      </c>
      <c r="Y795" t="str">
        <f t="shared" si="372"/>
        <v>0.00096+0.282416613187108i</v>
      </c>
      <c r="Z795" t="e">
        <f t="shared" si="373"/>
        <v>#DIV/0!</v>
      </c>
      <c r="AA795" t="e">
        <f t="shared" si="374"/>
        <v>#DIV/0!</v>
      </c>
      <c r="AB795" t="str">
        <f t="shared" si="375"/>
        <v>0.122748391034545-0.0174962814907651i</v>
      </c>
      <c r="AC795" t="str">
        <f t="shared" si="376"/>
        <v>1.60420042291645-0.264694415903193i</v>
      </c>
      <c r="AD795" t="str">
        <f t="shared" si="377"/>
        <v>0.0762407798593197+0.00167324927967635i</v>
      </c>
      <c r="AE795" t="e">
        <f t="shared" si="378"/>
        <v>#DIV/0!</v>
      </c>
      <c r="AF795" t="str">
        <f t="shared" si="379"/>
        <v>-4.4069468019937-4.79256196894617i</v>
      </c>
      <c r="AG795" t="e">
        <f t="shared" si="380"/>
        <v>#DIV/0!</v>
      </c>
      <c r="AH795" t="e">
        <f t="shared" si="381"/>
        <v>#DIV/0!</v>
      </c>
      <c r="AI795" t="e">
        <f t="shared" si="382"/>
        <v>#DIV/0!</v>
      </c>
      <c r="AJ795" t="e">
        <f t="shared" si="383"/>
        <v>#DIV/0!</v>
      </c>
      <c r="AK795"/>
      <c r="AL795"/>
      <c r="AM795"/>
      <c r="AN795"/>
    </row>
    <row r="796" spans="1:40" x14ac:dyDescent="0.3">
      <c r="A796"/>
      <c r="B796">
        <f t="shared" si="384"/>
        <v>66200</v>
      </c>
      <c r="C796" s="186" t="str">
        <f t="shared" si="352"/>
        <v>-0.0096100850630484+0.0158745164741965i</v>
      </c>
      <c r="D796" s="158" t="str">
        <f t="shared" si="353"/>
        <v>-2.6306004215581-1.42455408802063i</v>
      </c>
      <c r="E796" t="str">
        <f t="shared" si="354"/>
        <v>11954.953757431-13276.9102573262i</v>
      </c>
      <c r="F796" t="str">
        <f t="shared" si="355"/>
        <v>0.333511709053226+0.201685919259495i</v>
      </c>
      <c r="G796" t="str">
        <f t="shared" si="350"/>
        <v>0.333511709053226+0.201685919259495i</v>
      </c>
      <c r="H796" t="str">
        <f t="shared" si="356"/>
        <v>1.78069499727334+3.37350060429637i</v>
      </c>
      <c r="I796" t="str">
        <f t="shared" si="357"/>
        <v>259.966792084555i</v>
      </c>
      <c r="J796" t="str">
        <f t="shared" si="351"/>
        <v>-15.7388913061544+55.4349027972433i</v>
      </c>
      <c r="K796" t="str">
        <f t="shared" si="358"/>
        <v>4.3397642901969-1.23213129294304i</v>
      </c>
      <c r="L796" t="str">
        <f t="shared" si="359"/>
        <v>0.784496017637395-0.195736250284824i</v>
      </c>
      <c r="M796" t="str">
        <f t="shared" si="360"/>
        <v>5.12426030783429-1.42786754322786i</v>
      </c>
      <c r="N796" t="str">
        <f t="shared" si="361"/>
        <v>-0.846275162122217i</v>
      </c>
      <c r="O796" t="str">
        <f t="shared" si="362"/>
        <v>0.662776958688399-0.74881686882158i</v>
      </c>
      <c r="P796" t="str">
        <f t="shared" si="363"/>
        <v>0.337223041311601+0.74881686882158i</v>
      </c>
      <c r="Q796" t="str">
        <f t="shared" si="364"/>
        <v>-0.337223041311601+0.0974582933006369i</v>
      </c>
      <c r="R796" t="str">
        <f t="shared" si="365"/>
        <v>-0.330642693198813-2.31609541968209i</v>
      </c>
      <c r="S796" t="str">
        <f t="shared" si="366"/>
        <v>0.0928697022905039i</v>
      </c>
      <c r="T796" t="str">
        <f t="shared" si="367"/>
        <v>0.215095092102275-0.0307066884819042i</v>
      </c>
      <c r="U796" t="e">
        <f t="shared" si="368"/>
        <v>#DIV/0!</v>
      </c>
      <c r="V796" t="str">
        <f t="shared" si="369"/>
        <v>0.0000833333333333333-0.00400692203151801i</v>
      </c>
      <c r="W796" t="e">
        <f t="shared" si="370"/>
        <v>#DIV/0!</v>
      </c>
      <c r="X796" t="e">
        <f t="shared" si="371"/>
        <v>#DIV/0!</v>
      </c>
      <c r="Y796" t="str">
        <f t="shared" si="372"/>
        <v>0.00096+0.282843869787996i</v>
      </c>
      <c r="Z796" t="e">
        <f t="shared" si="373"/>
        <v>#DIV/0!</v>
      </c>
      <c r="AA796" t="e">
        <f t="shared" si="374"/>
        <v>#DIV/0!</v>
      </c>
      <c r="AB796" t="str">
        <f t="shared" si="375"/>
        <v>0.122740809699123-0.017522314296486i</v>
      </c>
      <c r="AC796" t="str">
        <f t="shared" si="376"/>
        <v>1.60393631542647-0.265046518049766i</v>
      </c>
      <c r="AD796" t="str">
        <f t="shared" si="377"/>
        <v>0.0762479157825849+0.00167521008433898i</v>
      </c>
      <c r="AE796" t="e">
        <f t="shared" si="378"/>
        <v>#DIV/0!</v>
      </c>
      <c r="AF796" t="str">
        <f t="shared" si="379"/>
        <v>-4.41129541883144-4.798054692317i</v>
      </c>
      <c r="AG796" t="e">
        <f t="shared" si="380"/>
        <v>#DIV/0!</v>
      </c>
      <c r="AH796" t="e">
        <f t="shared" si="381"/>
        <v>#DIV/0!</v>
      </c>
      <c r="AI796" t="e">
        <f t="shared" si="382"/>
        <v>#DIV/0!</v>
      </c>
      <c r="AJ796" t="e">
        <f t="shared" si="383"/>
        <v>#DIV/0!</v>
      </c>
      <c r="AK796"/>
      <c r="AL796"/>
      <c r="AM796"/>
      <c r="AN796"/>
    </row>
    <row r="797" spans="1:40" x14ac:dyDescent="0.3">
      <c r="A797"/>
      <c r="B797">
        <f t="shared" si="384"/>
        <v>66300</v>
      </c>
      <c r="C797" s="186" t="str">
        <f t="shared" si="352"/>
        <v>-0.00960763132672567+0.0158586085667194i</v>
      </c>
      <c r="D797" s="158" t="str">
        <f t="shared" si="353"/>
        <v>-2.63187730314518-1.42661910497269i</v>
      </c>
      <c r="E797" t="str">
        <f t="shared" si="354"/>
        <v>11935.026012908-13274.8012646462i</v>
      </c>
      <c r="F797" t="str">
        <f t="shared" si="355"/>
        <v>0.333680712561775+0.201939361389244i</v>
      </c>
      <c r="G797" t="str">
        <f t="shared" si="350"/>
        <v>0.333680712561775+0.201939361389244i</v>
      </c>
      <c r="H797" t="str">
        <f t="shared" si="356"/>
        <v>1.783768820221+3.37692298740094i</v>
      </c>
      <c r="I797" t="str">
        <f t="shared" si="357"/>
        <v>260.359491166254i</v>
      </c>
      <c r="J797" t="str">
        <f t="shared" si="351"/>
        <v>-15.7895001701221+55.5186413211061i</v>
      </c>
      <c r="K797" t="str">
        <f t="shared" si="358"/>
        <v>4.33866141610902-1.23391519564641i</v>
      </c>
      <c r="L797" t="str">
        <f t="shared" si="359"/>
        <v>0.784357039422427-0.195997196137702i</v>
      </c>
      <c r="M797" t="str">
        <f t="shared" si="360"/>
        <v>5.12301845553145-1.42991239178411i</v>
      </c>
      <c r="N797" t="str">
        <f t="shared" si="361"/>
        <v>-0.847553523394305i</v>
      </c>
      <c r="O797" t="str">
        <f t="shared" si="362"/>
        <v>0.66181915890666-0.749663525125827i</v>
      </c>
      <c r="P797" t="str">
        <f t="shared" si="363"/>
        <v>0.33818084109334+0.749663525125827i</v>
      </c>
      <c r="Q797" t="str">
        <f t="shared" si="364"/>
        <v>-0.33818084109334+0.097889998268478i</v>
      </c>
      <c r="R797" t="str">
        <f t="shared" si="365"/>
        <v>-0.330634441351445-2.31245900119272i</v>
      </c>
      <c r="S797" t="str">
        <f t="shared" si="366"/>
        <v>0.0930099888498551i</v>
      </c>
      <c r="T797" t="str">
        <f t="shared" si="367"/>
        <v>0.215081785916682-0.030752305703476i</v>
      </c>
      <c r="U797" t="e">
        <f t="shared" si="368"/>
        <v>#DIV/0!</v>
      </c>
      <c r="V797" t="str">
        <f t="shared" si="369"/>
        <v>0.0000833333333333333-0.00400087840854438i</v>
      </c>
      <c r="W797" t="e">
        <f t="shared" si="370"/>
        <v>#DIV/0!</v>
      </c>
      <c r="X797" t="e">
        <f t="shared" si="371"/>
        <v>#DIV/0!</v>
      </c>
      <c r="Y797" t="str">
        <f t="shared" si="372"/>
        <v>0.00096+0.283271126388884i</v>
      </c>
      <c r="Z797" t="e">
        <f t="shared" si="373"/>
        <v>#DIV/0!</v>
      </c>
      <c r="AA797" t="e">
        <f t="shared" si="374"/>
        <v>#DIV/0!</v>
      </c>
      <c r="AB797" t="str">
        <f t="shared" si="375"/>
        <v>0.122733216722558-0.0175483450843446i</v>
      </c>
      <c r="AC797" t="str">
        <f t="shared" si="376"/>
        <v>1.603671938285-0.265398243206242i</v>
      </c>
      <c r="AD797" t="str">
        <f t="shared" si="377"/>
        <v>0.0762550609846018+0.00167715981825428i</v>
      </c>
      <c r="AE797" t="e">
        <f t="shared" si="378"/>
        <v>#DIV/0!</v>
      </c>
      <c r="AF797" t="str">
        <f t="shared" si="379"/>
        <v>-4.41564612336618-4.80354209237363i</v>
      </c>
      <c r="AG797" t="e">
        <f t="shared" si="380"/>
        <v>#DIV/0!</v>
      </c>
      <c r="AH797" t="e">
        <f t="shared" si="381"/>
        <v>#DIV/0!</v>
      </c>
      <c r="AI797" t="e">
        <f t="shared" si="382"/>
        <v>#DIV/0!</v>
      </c>
      <c r="AJ797" t="e">
        <f t="shared" si="383"/>
        <v>#DIV/0!</v>
      </c>
      <c r="AK797"/>
      <c r="AL797"/>
      <c r="AM797"/>
      <c r="AN797"/>
    </row>
    <row r="798" spans="1:40" x14ac:dyDescent="0.3">
      <c r="A798"/>
      <c r="B798">
        <f t="shared" si="384"/>
        <v>66400</v>
      </c>
      <c r="C798" s="186" t="str">
        <f t="shared" si="352"/>
        <v>-0.00960517523519936+0.0158427566082064i</v>
      </c>
      <c r="D798" s="158" t="str">
        <f t="shared" si="353"/>
        <v>-2.63315546401213-1.42868211464903i</v>
      </c>
      <c r="E798" t="str">
        <f t="shared" si="354"/>
        <v>11915.1346635133-13272.6659517276i</v>
      </c>
      <c r="F798" t="str">
        <f t="shared" si="355"/>
        <v>0.333849885288122+0.202192597649384i</v>
      </c>
      <c r="G798" t="str">
        <f t="shared" si="350"/>
        <v>0.333849885288122+0.202192597649384i</v>
      </c>
      <c r="H798" t="str">
        <f t="shared" si="356"/>
        <v>1.7868434489518+3.3803420580243i</v>
      </c>
      <c r="I798" t="str">
        <f t="shared" si="357"/>
        <v>260.752190247953i</v>
      </c>
      <c r="J798" t="str">
        <f t="shared" si="351"/>
        <v>-15.8401854248278+55.6023798449691i</v>
      </c>
      <c r="K798" t="str">
        <f t="shared" si="358"/>
        <v>4.33755741527746-1.23569735576792i</v>
      </c>
      <c r="L798" t="str">
        <f t="shared" si="359"/>
        <v>0.784217900773476-0.19625799707954i</v>
      </c>
      <c r="M798" t="str">
        <f t="shared" si="360"/>
        <v>5.12177531605094-1.43195535284746i</v>
      </c>
      <c r="N798" t="str">
        <f t="shared" si="361"/>
        <v>-0.848831884666393i</v>
      </c>
      <c r="O798" t="str">
        <f t="shared" si="362"/>
        <v>0.660860277575206-0.750508956324454i</v>
      </c>
      <c r="P798" t="str">
        <f t="shared" si="363"/>
        <v>0.339139722424794+0.750508956324454i</v>
      </c>
      <c r="Q798" t="str">
        <f t="shared" si="364"/>
        <v>-0.339139722424794+0.098322928341939i</v>
      </c>
      <c r="R798" t="str">
        <f t="shared" si="365"/>
        <v>-0.33062617633428-2.30883331675126i</v>
      </c>
      <c r="S798" t="str">
        <f t="shared" si="366"/>
        <v>0.0931502754092064i</v>
      </c>
      <c r="T798" t="str">
        <f t="shared" si="367"/>
        <v>0.215068459329331-0.030797919383031i</v>
      </c>
      <c r="U798" t="e">
        <f t="shared" si="368"/>
        <v>#DIV/0!</v>
      </c>
      <c r="V798" t="str">
        <f t="shared" si="369"/>
        <v>0.0000833333333333333-0.0039948529892544i</v>
      </c>
      <c r="W798" t="e">
        <f t="shared" si="370"/>
        <v>#DIV/0!</v>
      </c>
      <c r="X798" t="e">
        <f t="shared" si="371"/>
        <v>#DIV/0!</v>
      </c>
      <c r="Y798" t="str">
        <f t="shared" si="372"/>
        <v>0.00096+0.283698382989773i</v>
      </c>
      <c r="Z798" t="e">
        <f t="shared" si="373"/>
        <v>#DIV/0!</v>
      </c>
      <c r="AA798" t="e">
        <f t="shared" si="374"/>
        <v>#DIV/0!</v>
      </c>
      <c r="AB798" t="str">
        <f t="shared" si="375"/>
        <v>0.122725612104033-0.0175743738510041i</v>
      </c>
      <c r="AC798" t="str">
        <f t="shared" si="376"/>
        <v>1.60340729201279-0.265749591368975i</v>
      </c>
      <c r="AD798" t="str">
        <f t="shared" si="377"/>
        <v>0.0762622154575096+0.00167909847805553i</v>
      </c>
      <c r="AE798" t="e">
        <f t="shared" si="378"/>
        <v>#DIV/0!</v>
      </c>
      <c r="AF798" t="str">
        <f t="shared" si="379"/>
        <v>-4.41999891296393-4.80902417267333i</v>
      </c>
      <c r="AG798" t="e">
        <f t="shared" si="380"/>
        <v>#DIV/0!</v>
      </c>
      <c r="AH798" t="e">
        <f t="shared" si="381"/>
        <v>#DIV/0!</v>
      </c>
      <c r="AI798" t="e">
        <f t="shared" si="382"/>
        <v>#DIV/0!</v>
      </c>
      <c r="AJ798" t="e">
        <f t="shared" si="383"/>
        <v>#DIV/0!</v>
      </c>
      <c r="AK798"/>
      <c r="AL798"/>
      <c r="AM798"/>
      <c r="AN798"/>
    </row>
    <row r="799" spans="1:40" x14ac:dyDescent="0.3">
      <c r="A799"/>
      <c r="B799">
        <f t="shared" si="384"/>
        <v>66500</v>
      </c>
      <c r="C799" s="186" t="str">
        <f t="shared" si="352"/>
        <v>-0.00960271679262398+0.0158269603309446i</v>
      </c>
      <c r="D799" s="158" t="str">
        <f t="shared" si="353"/>
        <v>-2.63443490171442-1.43074311807581i</v>
      </c>
      <c r="E799" t="str">
        <f t="shared" si="354"/>
        <v>11895.2796772223-13270.504466014i</v>
      </c>
      <c r="F799" t="str">
        <f t="shared" si="355"/>
        <v>0.334019226909257+0.20244562790605i</v>
      </c>
      <c r="G799" t="str">
        <f t="shared" si="350"/>
        <v>0.334019226909257+0.20244562790605i</v>
      </c>
      <c r="H799" t="str">
        <f t="shared" si="356"/>
        <v>1.78991888326874+3.38375781866756i</v>
      </c>
      <c r="I799" t="str">
        <f t="shared" si="357"/>
        <v>261.144889329652i</v>
      </c>
      <c r="J799" t="str">
        <f t="shared" si="351"/>
        <v>-15.8909470702716+55.686118368832i</v>
      </c>
      <c r="K799" t="str">
        <f t="shared" si="358"/>
        <v>4.33645228995681-1.23747777419213i</v>
      </c>
      <c r="L799" t="str">
        <f t="shared" si="359"/>
        <v>0.784078601887485-0.196518652978297i</v>
      </c>
      <c r="M799" t="str">
        <f t="shared" si="360"/>
        <v>5.12053089184429-1.43399642717043i</v>
      </c>
      <c r="N799" t="str">
        <f t="shared" si="361"/>
        <v>-0.850110245938481i</v>
      </c>
      <c r="O799" t="str">
        <f t="shared" si="362"/>
        <v>0.65990031626105-0.751353161035851i</v>
      </c>
      <c r="P799" t="str">
        <f t="shared" si="363"/>
        <v>0.34009968373895+0.751353161035851i</v>
      </c>
      <c r="Q799" t="str">
        <f t="shared" si="364"/>
        <v>-0.34009968373895+0.0987570849026299i</v>
      </c>
      <c r="R799" t="str">
        <f t="shared" si="365"/>
        <v>-0.330617898144005-2.30521831791812i</v>
      </c>
      <c r="S799" t="str">
        <f t="shared" si="366"/>
        <v>0.0932905619685575i</v>
      </c>
      <c r="T799" t="str">
        <f t="shared" si="367"/>
        <v>0.215055112338794-0.0308435295147175i</v>
      </c>
      <c r="U799" t="e">
        <f t="shared" si="368"/>
        <v>#DIV/0!</v>
      </c>
      <c r="V799" t="str">
        <f t="shared" si="369"/>
        <v>0.0000833333333333333-0.00398884569152621i</v>
      </c>
      <c r="W799" t="e">
        <f t="shared" si="370"/>
        <v>#DIV/0!</v>
      </c>
      <c r="X799" t="e">
        <f t="shared" si="371"/>
        <v>#DIV/0!</v>
      </c>
      <c r="Y799" t="str">
        <f t="shared" si="372"/>
        <v>0.00096+0.284125639590661i</v>
      </c>
      <c r="Z799" t="e">
        <f t="shared" si="373"/>
        <v>#DIV/0!</v>
      </c>
      <c r="AA799" t="e">
        <f t="shared" si="374"/>
        <v>#DIV/0!</v>
      </c>
      <c r="AB799" t="str">
        <f t="shared" si="375"/>
        <v>0.122717995842734-0.0176004005931253i</v>
      </c>
      <c r="AC799" t="str">
        <f t="shared" si="376"/>
        <v>1.60314237713063-0.266100562533929i</v>
      </c>
      <c r="AD799" t="str">
        <f t="shared" si="377"/>
        <v>0.0762693791934396+0.00168102606032161i</v>
      </c>
      <c r="AE799" t="e">
        <f t="shared" si="378"/>
        <v>#DIV/0!</v>
      </c>
      <c r="AF799" t="str">
        <f t="shared" si="379"/>
        <v>-4.42435378498316-4.81450093674337i</v>
      </c>
      <c r="AG799" t="e">
        <f t="shared" si="380"/>
        <v>#DIV/0!</v>
      </c>
      <c r="AH799" t="e">
        <f t="shared" si="381"/>
        <v>#DIV/0!</v>
      </c>
      <c r="AI799" t="e">
        <f t="shared" si="382"/>
        <v>#DIV/0!</v>
      </c>
      <c r="AJ799" t="e">
        <f t="shared" si="383"/>
        <v>#DIV/0!</v>
      </c>
      <c r="AK799"/>
      <c r="AL799"/>
      <c r="AM799"/>
      <c r="AN799"/>
    </row>
    <row r="800" spans="1:40" x14ac:dyDescent="0.3">
      <c r="A800"/>
      <c r="B800">
        <f t="shared" si="384"/>
        <v>66600</v>
      </c>
      <c r="C800" s="186" t="str">
        <f t="shared" si="352"/>
        <v>-0.00960025600315854+0.015811219468826i</v>
      </c>
      <c r="D800" s="158" t="str">
        <f t="shared" si="353"/>
        <v>-2.63571561380706-1.43280211627153i</v>
      </c>
      <c r="E800" t="str">
        <f t="shared" si="354"/>
        <v>11875.4610216773-13268.3169543619i</v>
      </c>
      <c r="F800" t="str">
        <f t="shared" si="355"/>
        <v>0.334188737102109+0.202698452025982i</v>
      </c>
      <c r="G800" t="str">
        <f t="shared" si="350"/>
        <v>0.334188737102109+0.202698452025982i</v>
      </c>
      <c r="H800" t="str">
        <f t="shared" si="356"/>
        <v>1.79299512296753+3.38717027180963i</v>
      </c>
      <c r="I800" t="str">
        <f t="shared" si="357"/>
        <v>261.53758841135i</v>
      </c>
      <c r="J800" t="str">
        <f t="shared" si="351"/>
        <v>-15.9417851064535+55.7698568926949i</v>
      </c>
      <c r="K800" t="str">
        <f t="shared" si="358"/>
        <v>4.33534604240101-1.23925645179705i</v>
      </c>
      <c r="L800" t="str">
        <f t="shared" si="359"/>
        <v>0.783939142961515-0.19677916370226i</v>
      </c>
      <c r="M800" t="str">
        <f t="shared" si="360"/>
        <v>5.11928518536252-1.43603561549931i</v>
      </c>
      <c r="N800" t="str">
        <f t="shared" si="361"/>
        <v>-0.851388607210568i</v>
      </c>
      <c r="O800" t="str">
        <f t="shared" si="362"/>
        <v>0.658939276532968-0.752196137880413i</v>
      </c>
      <c r="P800" t="str">
        <f t="shared" si="363"/>
        <v>0.341060723467032+0.752196137880413i</v>
      </c>
      <c r="Q800" t="str">
        <f t="shared" si="364"/>
        <v>-0.341060723467032+0.099192469330155i</v>
      </c>
      <c r="R800" t="str">
        <f t="shared" si="365"/>
        <v>-0.330609606777317-2.30161395654462i</v>
      </c>
      <c r="S800" t="str">
        <f t="shared" si="366"/>
        <v>0.0934308485279088i</v>
      </c>
      <c r="T800" t="str">
        <f t="shared" si="367"/>
        <v>0.215041744943641-0.030889136092683i</v>
      </c>
      <c r="U800" t="e">
        <f t="shared" si="368"/>
        <v>#DIV/0!</v>
      </c>
      <c r="V800" t="str">
        <f t="shared" si="369"/>
        <v>0.0000833333333333333-0.00398285643373112i</v>
      </c>
      <c r="W800" t="e">
        <f t="shared" si="370"/>
        <v>#DIV/0!</v>
      </c>
      <c r="X800" t="e">
        <f t="shared" si="371"/>
        <v>#DIV/0!</v>
      </c>
      <c r="Y800" t="str">
        <f t="shared" si="372"/>
        <v>0.00096+0.284552896191549i</v>
      </c>
      <c r="Z800" t="e">
        <f t="shared" si="373"/>
        <v>#DIV/0!</v>
      </c>
      <c r="AA800" t="e">
        <f t="shared" si="374"/>
        <v>#DIV/0!</v>
      </c>
      <c r="AB800" t="str">
        <f t="shared" si="375"/>
        <v>0.122710367937845-0.0176264253073686i</v>
      </c>
      <c r="AC800" t="str">
        <f t="shared" si="376"/>
        <v>1.60287719415927-0.266451156696681i</v>
      </c>
      <c r="AD800" t="str">
        <f t="shared" si="377"/>
        <v>0.0762765521845153+0.00168294256157605i</v>
      </c>
      <c r="AE800" t="e">
        <f t="shared" si="378"/>
        <v>#DIV/0!</v>
      </c>
      <c r="AF800" t="str">
        <f t="shared" si="379"/>
        <v>-4.42871073677459-4.81997238808116i</v>
      </c>
      <c r="AG800" t="e">
        <f t="shared" si="380"/>
        <v>#DIV/0!</v>
      </c>
      <c r="AH800" t="e">
        <f t="shared" si="381"/>
        <v>#DIV/0!</v>
      </c>
      <c r="AI800" t="e">
        <f t="shared" si="382"/>
        <v>#DIV/0!</v>
      </c>
      <c r="AJ800" t="e">
        <f t="shared" si="383"/>
        <v>#DIV/0!</v>
      </c>
      <c r="AK800"/>
      <c r="AL800"/>
      <c r="AM800"/>
      <c r="AN800"/>
    </row>
    <row r="801" spans="1:40" x14ac:dyDescent="0.3">
      <c r="A801"/>
      <c r="B801">
        <f t="shared" si="384"/>
        <v>66700</v>
      </c>
      <c r="C801" s="186" t="str">
        <f t="shared" si="352"/>
        <v>-0.00959779287096682+0.0157955337573359i</v>
      </c>
      <c r="D801" s="158" t="str">
        <f t="shared" si="353"/>
        <v>-2.63699759784464-1.43485911024718i</v>
      </c>
      <c r="E801" t="str">
        <f t="shared" si="354"/>
        <v>11855.6786641908-13266.1035630416i</v>
      </c>
      <c r="F801" t="str">
        <f t="shared" si="355"/>
        <v>0.334358415543551+0.202951069876533i</v>
      </c>
      <c r="G801" t="str">
        <f t="shared" si="350"/>
        <v>0.334358415543551+0.202951069876533i</v>
      </c>
      <c r="H801" t="str">
        <f t="shared" si="356"/>
        <v>1.79607216783647+3.39057941990754i</v>
      </c>
      <c r="I801" t="str">
        <f t="shared" si="357"/>
        <v>261.930287493049i</v>
      </c>
      <c r="J801" t="str">
        <f t="shared" si="351"/>
        <v>-15.9926995333735+55.8535954165578i</v>
      </c>
      <c r="K801" t="str">
        <f t="shared" si="358"/>
        <v>4.33423867486348-1.24103338945428i</v>
      </c>
      <c r="L801" t="str">
        <f t="shared" si="359"/>
        <v>0.783799524192744-0.197039529120042i</v>
      </c>
      <c r="M801" t="str">
        <f t="shared" si="360"/>
        <v>5.11803819905622-1.43807291857432i</v>
      </c>
      <c r="N801" t="str">
        <f t="shared" si="361"/>
        <v>-0.852666968482656i</v>
      </c>
      <c r="O801" t="str">
        <f t="shared" si="362"/>
        <v>0.657977159961496-0.753037885480541i</v>
      </c>
      <c r="P801" t="str">
        <f t="shared" si="363"/>
        <v>0.342022840038504+0.753037885480541i</v>
      </c>
      <c r="Q801" t="str">
        <f t="shared" si="364"/>
        <v>-0.342022840038504+0.099629083002115i</v>
      </c>
      <c r="R801" t="str">
        <f t="shared" si="365"/>
        <v>-0.3306013022309-2.29802018477078i</v>
      </c>
      <c r="S801" t="str">
        <f t="shared" si="366"/>
        <v>0.0935711350872599i</v>
      </c>
      <c r="T801" t="str">
        <f t="shared" si="367"/>
        <v>0.215028357142437-0.0309347391110716i</v>
      </c>
      <c r="U801" t="e">
        <f t="shared" si="368"/>
        <v>#DIV/0!</v>
      </c>
      <c r="V801" t="str">
        <f t="shared" si="369"/>
        <v>0.0000833333333333333-0.00397688513473002i</v>
      </c>
      <c r="W801" t="e">
        <f t="shared" si="370"/>
        <v>#DIV/0!</v>
      </c>
      <c r="X801" t="e">
        <f t="shared" si="371"/>
        <v>#DIV/0!</v>
      </c>
      <c r="Y801" t="str">
        <f t="shared" si="372"/>
        <v>0.00096+0.284980152792437i</v>
      </c>
      <c r="Z801" t="e">
        <f t="shared" si="373"/>
        <v>#DIV/0!</v>
      </c>
      <c r="AA801" t="e">
        <f t="shared" si="374"/>
        <v>#DIV/0!</v>
      </c>
      <c r="AB801" t="str">
        <f t="shared" si="375"/>
        <v>0.122702728388547-0.0176524479903924i</v>
      </c>
      <c r="AC801" t="str">
        <f t="shared" si="376"/>
        <v>1.60261174361948-0.266801373852431i</v>
      </c>
      <c r="AD801" t="str">
        <f t="shared" si="377"/>
        <v>0.0762837344228489+0.00168484797828787i</v>
      </c>
      <c r="AE801" t="e">
        <f t="shared" si="378"/>
        <v>#DIV/0!</v>
      </c>
      <c r="AF801" t="str">
        <f t="shared" si="379"/>
        <v>-4.43306976568111-4.82543853015472i</v>
      </c>
      <c r="AG801" t="e">
        <f t="shared" si="380"/>
        <v>#DIV/0!</v>
      </c>
      <c r="AH801" t="e">
        <f t="shared" si="381"/>
        <v>#DIV/0!</v>
      </c>
      <c r="AI801" t="e">
        <f t="shared" si="382"/>
        <v>#DIV/0!</v>
      </c>
      <c r="AJ801" t="e">
        <f t="shared" si="383"/>
        <v>#DIV/0!</v>
      </c>
      <c r="AK801"/>
      <c r="AL801"/>
      <c r="AM801"/>
      <c r="AN801"/>
    </row>
    <row r="802" spans="1:40" x14ac:dyDescent="0.3">
      <c r="A802"/>
      <c r="B802">
        <f t="shared" si="384"/>
        <v>66800</v>
      </c>
      <c r="C802" s="186" t="str">
        <f t="shared" si="352"/>
        <v>-0.00959532740021684+0.0157799029335406i</v>
      </c>
      <c r="D802" s="158" t="str">
        <f t="shared" si="353"/>
        <v>-2.63828085138135-1.43691410100624i</v>
      </c>
      <c r="E802" t="str">
        <f t="shared" si="354"/>
        <v>11835.9325717494-13263.8644377387i</v>
      </c>
      <c r="F802" t="str">
        <f t="shared" si="355"/>
        <v>0.334528261910394+0.203203481325659i</v>
      </c>
      <c r="G802" t="str">
        <f t="shared" si="350"/>
        <v>0.334528261910394+0.203203481325659i</v>
      </c>
      <c r="H802" t="str">
        <f t="shared" si="356"/>
        <v>1.79915001765654+3.39398526539648i</v>
      </c>
      <c r="I802" t="str">
        <f t="shared" si="357"/>
        <v>262.322986574748i</v>
      </c>
      <c r="J802" t="str">
        <f t="shared" si="351"/>
        <v>-16.0436903510315+55.9373339404206i</v>
      </c>
      <c r="K802" t="str">
        <f t="shared" si="358"/>
        <v>4.33313018959704-1.24280858802901i</v>
      </c>
      <c r="L802" t="str">
        <f t="shared" si="359"/>
        <v>0.783659745778465-0.197299749100581i</v>
      </c>
      <c r="M802" t="str">
        <f t="shared" si="360"/>
        <v>5.1167899353755-1.44010833712959i</v>
      </c>
      <c r="N802" t="str">
        <f t="shared" si="361"/>
        <v>-0.853945329754744i</v>
      </c>
      <c r="O802" t="str">
        <f t="shared" si="362"/>
        <v>0.657013968118934-0.753878402460644i</v>
      </c>
      <c r="P802" t="str">
        <f t="shared" si="363"/>
        <v>0.342986031881066+0.753878402460644i</v>
      </c>
      <c r="Q802" t="str">
        <f t="shared" si="364"/>
        <v>-0.342986031881066+0.1000669272941i</v>
      </c>
      <c r="R802" t="str">
        <f t="shared" si="365"/>
        <v>-0.330592984501424-2.29443695502321i</v>
      </c>
      <c r="S802" t="str">
        <f t="shared" si="366"/>
        <v>0.0937114216466112i</v>
      </c>
      <c r="T802" t="str">
        <f t="shared" si="367"/>
        <v>0.215014948933747-0.0309803385640245i</v>
      </c>
      <c r="U802" t="e">
        <f t="shared" si="368"/>
        <v>#DIV/0!</v>
      </c>
      <c r="V802" t="str">
        <f t="shared" si="369"/>
        <v>0.0000833333333333333-0.00397093171386964i</v>
      </c>
      <c r="W802" t="e">
        <f t="shared" si="370"/>
        <v>#DIV/0!</v>
      </c>
      <c r="X802" t="e">
        <f t="shared" si="371"/>
        <v>#DIV/0!</v>
      </c>
      <c r="Y802" t="str">
        <f t="shared" si="372"/>
        <v>0.00096+0.285407409393326i</v>
      </c>
      <c r="Z802" t="e">
        <f t="shared" si="373"/>
        <v>#DIV/0!</v>
      </c>
      <c r="AA802" t="e">
        <f t="shared" si="374"/>
        <v>#DIV/0!</v>
      </c>
      <c r="AB802" t="str">
        <f t="shared" si="375"/>
        <v>0.122695077194021-0.0176784686388533i</v>
      </c>
      <c r="AC802" t="str">
        <f t="shared" si="376"/>
        <v>1.60234602603199-0.267151213996004i</v>
      </c>
      <c r="AD802" t="str">
        <f t="shared" si="377"/>
        <v>0.0762909259005465+0.00168674230687231i</v>
      </c>
      <c r="AE802" t="e">
        <f t="shared" si="378"/>
        <v>#DIV/0!</v>
      </c>
      <c r="AF802" t="str">
        <f t="shared" si="379"/>
        <v>-4.43743086903789-4.83089936640272i</v>
      </c>
      <c r="AG802" t="e">
        <f t="shared" si="380"/>
        <v>#DIV/0!</v>
      </c>
      <c r="AH802" t="e">
        <f t="shared" si="381"/>
        <v>#DIV/0!</v>
      </c>
      <c r="AI802" t="e">
        <f t="shared" si="382"/>
        <v>#DIV/0!</v>
      </c>
      <c r="AJ802" t="e">
        <f t="shared" si="383"/>
        <v>#DIV/0!</v>
      </c>
      <c r="AK802"/>
      <c r="AL802"/>
      <c r="AM802"/>
      <c r="AN802"/>
    </row>
    <row r="803" spans="1:40" x14ac:dyDescent="0.3">
      <c r="A803"/>
      <c r="B803">
        <f t="shared" si="384"/>
        <v>66900</v>
      </c>
      <c r="C803" s="186" t="str">
        <f t="shared" si="352"/>
        <v>-0.00959285959508135+0.0157643267360759i</v>
      </c>
      <c r="D803" s="158" t="str">
        <f t="shared" si="353"/>
        <v>-2.63956537197103-1.43896708954488i</v>
      </c>
      <c r="E803" t="str">
        <f t="shared" si="354"/>
        <v>11816.2227110166-13261.5997235552i</v>
      </c>
      <c r="F803" t="str">
        <f t="shared" si="355"/>
        <v>0.334698275879401+0.20345568624193i</v>
      </c>
      <c r="G803" t="str">
        <f t="shared" si="350"/>
        <v>0.334698275879401+0.20345568624193i</v>
      </c>
      <c r="H803" t="str">
        <f t="shared" si="356"/>
        <v>1.80222867220123+3.39738781069016i</v>
      </c>
      <c r="I803" t="str">
        <f t="shared" si="357"/>
        <v>262.715685656446i</v>
      </c>
      <c r="J803" t="str">
        <f t="shared" si="351"/>
        <v>-16.0947575594275+56.0210724642836i</v>
      </c>
      <c r="K803" t="str">
        <f t="shared" si="358"/>
        <v>4.33202058885388-1.24458204838016i</v>
      </c>
      <c r="L803" t="str">
        <f t="shared" si="359"/>
        <v>0.783519807916086-0.197559823513144i</v>
      </c>
      <c r="M803" t="str">
        <f t="shared" si="360"/>
        <v>5.11554039676997-1.4421418718933i</v>
      </c>
      <c r="N803" t="str">
        <f t="shared" si="361"/>
        <v>-0.855223691026832i</v>
      </c>
      <c r="O803" t="str">
        <f t="shared" si="362"/>
        <v>0.656049702579335-0.754717687447145i</v>
      </c>
      <c r="P803" t="str">
        <f t="shared" si="363"/>
        <v>0.343950297420665+0.754717687447145i</v>
      </c>
      <c r="Q803" t="str">
        <f t="shared" si="364"/>
        <v>-0.343950297420665+0.100506003579687i</v>
      </c>
      <c r="R803" t="str">
        <f t="shared" si="365"/>
        <v>-0.330584653585582-2.29086422001293i</v>
      </c>
      <c r="S803" t="str">
        <f t="shared" si="366"/>
        <v>0.0938517082059625i</v>
      </c>
      <c r="T803" t="str">
        <f t="shared" si="367"/>
        <v>0.215001520316133-0.0310259344456832i</v>
      </c>
      <c r="U803" t="e">
        <f t="shared" si="368"/>
        <v>#DIV/0!</v>
      </c>
      <c r="V803" t="str">
        <f t="shared" si="369"/>
        <v>0.0000833333333333333-0.00396499609097895i</v>
      </c>
      <c r="W803" t="e">
        <f t="shared" si="370"/>
        <v>#DIV/0!</v>
      </c>
      <c r="X803" t="e">
        <f t="shared" si="371"/>
        <v>#DIV/0!</v>
      </c>
      <c r="Y803" t="str">
        <f t="shared" si="372"/>
        <v>0.00096+0.285834665994214i</v>
      </c>
      <c r="Z803" t="e">
        <f t="shared" si="373"/>
        <v>#DIV/0!</v>
      </c>
      <c r="AA803" t="e">
        <f t="shared" si="374"/>
        <v>#DIV/0!</v>
      </c>
      <c r="AB803" t="str">
        <f t="shared" si="375"/>
        <v>0.122687414353447-0.0177044872494085i</v>
      </c>
      <c r="AC803" t="str">
        <f t="shared" si="376"/>
        <v>1.60208004191754-0.267500677121877i</v>
      </c>
      <c r="AD803" t="str">
        <f t="shared" si="377"/>
        <v>0.0762981266097042+0.0016886255436901i</v>
      </c>
      <c r="AE803" t="e">
        <f t="shared" si="378"/>
        <v>#DIV/0!</v>
      </c>
      <c r="AF803" t="str">
        <f t="shared" si="379"/>
        <v>-4.44179404417226-4.83635490023504i</v>
      </c>
      <c r="AG803" t="e">
        <f t="shared" si="380"/>
        <v>#DIV/0!</v>
      </c>
      <c r="AH803" t="e">
        <f t="shared" si="381"/>
        <v>#DIV/0!</v>
      </c>
      <c r="AI803" t="e">
        <f t="shared" si="382"/>
        <v>#DIV/0!</v>
      </c>
      <c r="AJ803" t="e">
        <f t="shared" si="383"/>
        <v>#DIV/0!</v>
      </c>
      <c r="AK803"/>
      <c r="AL803"/>
      <c r="AM803"/>
      <c r="AN803"/>
    </row>
    <row r="804" spans="1:40" x14ac:dyDescent="0.3">
      <c r="A804"/>
      <c r="B804">
        <f t="shared" si="384"/>
        <v>67000</v>
      </c>
      <c r="C804" s="186" t="str">
        <f t="shared" si="352"/>
        <v>-0.00959038945973727+0.0157488049051358i</v>
      </c>
      <c r="D804" s="158" t="str">
        <f t="shared" si="353"/>
        <v>-2.64085115716709-1.44101807685193i</v>
      </c>
      <c r="E804" t="str">
        <f t="shared" si="354"/>
        <v>11796.5490483373-13259.3095650105i</v>
      </c>
      <c r="F804" t="str">
        <f t="shared" si="355"/>
        <v>0.334868457127275+0.203707684494518i</v>
      </c>
      <c r="G804" t="str">
        <f t="shared" si="350"/>
        <v>0.334868457127275+0.203707684494518i</v>
      </c>
      <c r="H804" t="str">
        <f t="shared" si="356"/>
        <v>1.80530813123656+3.40078705818079i</v>
      </c>
      <c r="I804" t="str">
        <f t="shared" si="357"/>
        <v>263.108384738145i</v>
      </c>
      <c r="J804" t="str">
        <f t="shared" si="351"/>
        <v>-16.1459011585617+56.1048109881465i</v>
      </c>
      <c r="K804" t="str">
        <f t="shared" si="358"/>
        <v>4.33090987488568-1.24635377136047i</v>
      </c>
      <c r="L804" t="str">
        <f t="shared" si="359"/>
        <v>0.78337971080313-0.197819752227322i</v>
      </c>
      <c r="M804" t="str">
        <f t="shared" si="360"/>
        <v>5.11428958568881-1.44417352358779i</v>
      </c>
      <c r="N804" t="str">
        <f t="shared" si="361"/>
        <v>-0.85650205229892i</v>
      </c>
      <c r="O804" t="str">
        <f t="shared" si="362"/>
        <v>0.655084364918511-0.755555739068476i</v>
      </c>
      <c r="P804" t="str">
        <f t="shared" si="363"/>
        <v>0.344915635081489+0.755555739068476i</v>
      </c>
      <c r="Q804" t="str">
        <f t="shared" si="364"/>
        <v>-0.344915635081489+0.100946313230444i</v>
      </c>
      <c r="R804" t="str">
        <f t="shared" si="365"/>
        <v>-0.330576309480023-2.28730193273326i</v>
      </c>
      <c r="S804" t="str">
        <f t="shared" si="366"/>
        <v>0.0939919947653136i</v>
      </c>
      <c r="T804" t="str">
        <f t="shared" si="367"/>
        <v>0.214988071288156-0.031071526750183i</v>
      </c>
      <c r="U804" t="e">
        <f t="shared" si="368"/>
        <v>#DIV/0!</v>
      </c>
      <c r="V804" t="str">
        <f t="shared" si="369"/>
        <v>0.0000833333333333333-0.00395907818636556i</v>
      </c>
      <c r="W804" t="e">
        <f t="shared" si="370"/>
        <v>#DIV/0!</v>
      </c>
      <c r="X804" t="e">
        <f t="shared" si="371"/>
        <v>#DIV/0!</v>
      </c>
      <c r="Y804" t="str">
        <f t="shared" si="372"/>
        <v>0.00096+0.286261922595102i</v>
      </c>
      <c r="Z804" t="e">
        <f t="shared" si="373"/>
        <v>#DIV/0!</v>
      </c>
      <c r="AA804" t="e">
        <f t="shared" si="374"/>
        <v>#DIV/0!</v>
      </c>
      <c r="AB804" t="str">
        <f t="shared" si="375"/>
        <v>0.122679739866003-0.0177305038187112i</v>
      </c>
      <c r="AC804" t="str">
        <f t="shared" si="376"/>
        <v>1.60181379179686-0.267849763224169i</v>
      </c>
      <c r="AD804" t="str">
        <f t="shared" si="377"/>
        <v>0.0763053365424088+0.00169049768504986i</v>
      </c>
      <c r="AE804" t="e">
        <f t="shared" si="378"/>
        <v>#DIV/0!</v>
      </c>
      <c r="AF804" t="str">
        <f t="shared" si="379"/>
        <v>-4.44615928840365-4.84180513503272i</v>
      </c>
      <c r="AG804" t="e">
        <f t="shared" si="380"/>
        <v>#DIV/0!</v>
      </c>
      <c r="AH804" t="e">
        <f t="shared" si="381"/>
        <v>#DIV/0!</v>
      </c>
      <c r="AI804" t="e">
        <f t="shared" si="382"/>
        <v>#DIV/0!</v>
      </c>
      <c r="AJ804" t="e">
        <f t="shared" si="383"/>
        <v>#DIV/0!</v>
      </c>
      <c r="AK804"/>
      <c r="AL804"/>
      <c r="AM804"/>
      <c r="AN804"/>
    </row>
    <row r="805" spans="1:40" x14ac:dyDescent="0.3">
      <c r="A805"/>
      <c r="B805">
        <f t="shared" si="384"/>
        <v>67100</v>
      </c>
      <c r="C805" s="186" t="str">
        <f t="shared" si="352"/>
        <v>-0.00958791699836598+0.01573333718246i</v>
      </c>
      <c r="D805" s="158" t="str">
        <f t="shared" si="353"/>
        <v>-2.64213820452259-1.44306706390905i</v>
      </c>
      <c r="E805" t="str">
        <f t="shared" si="354"/>
        <v>11776.9115497406-13256.9941060431i</v>
      </c>
      <c r="F805" t="str">
        <f t="shared" si="355"/>
        <v>0.335038805330668+0.203959475953205i</v>
      </c>
      <c r="G805" t="str">
        <f t="shared" si="350"/>
        <v>0.335038805330668+0.203959475953205i</v>
      </c>
      <c r="H805" t="str">
        <f t="shared" si="356"/>
        <v>1.80838839452096+3.40418301023939i</v>
      </c>
      <c r="I805" t="str">
        <f t="shared" si="357"/>
        <v>263.501083819844i</v>
      </c>
      <c r="J805" t="str">
        <f t="shared" si="351"/>
        <v>-16.1971211484339+56.1885495120094i</v>
      </c>
      <c r="K805" t="str">
        <f t="shared" si="358"/>
        <v>4.32979804994349-1.2481237578165i</v>
      </c>
      <c r="L805" t="str">
        <f t="shared" si="359"/>
        <v>0.783239454637235-0.198079535113035i</v>
      </c>
      <c r="M805" t="str">
        <f t="shared" si="360"/>
        <v>5.11303750458072-1.44620329292953i</v>
      </c>
      <c r="N805" t="str">
        <f t="shared" si="361"/>
        <v>-0.857780413571008i</v>
      </c>
      <c r="O805" t="str">
        <f t="shared" si="362"/>
        <v>0.654117956714023-0.756392555955088i</v>
      </c>
      <c r="P805" t="str">
        <f t="shared" si="363"/>
        <v>0.345882043285977+0.756392555955088i</v>
      </c>
      <c r="Q805" t="str">
        <f t="shared" si="364"/>
        <v>-0.345882043285977+0.10138785761592i</v>
      </c>
      <c r="R805" t="str">
        <f t="shared" si="365"/>
        <v>-0.330567952181418-2.28375004645773i</v>
      </c>
      <c r="S805" t="str">
        <f t="shared" si="366"/>
        <v>0.0941322813246648i</v>
      </c>
      <c r="T805" t="str">
        <f t="shared" si="367"/>
        <v>0.214974601848375-0.0311171154716596i</v>
      </c>
      <c r="U805" t="e">
        <f t="shared" si="368"/>
        <v>#DIV/0!</v>
      </c>
      <c r="V805" t="str">
        <f t="shared" si="369"/>
        <v>0.0000833333333333333-0.00395317792081211i</v>
      </c>
      <c r="W805" t="e">
        <f t="shared" si="370"/>
        <v>#DIV/0!</v>
      </c>
      <c r="X805" t="e">
        <f t="shared" si="371"/>
        <v>#DIV/0!</v>
      </c>
      <c r="Y805" t="str">
        <f t="shared" si="372"/>
        <v>0.00096+0.28668917919599i</v>
      </c>
      <c r="Z805" t="e">
        <f t="shared" si="373"/>
        <v>#DIV/0!</v>
      </c>
      <c r="AA805" t="e">
        <f t="shared" si="374"/>
        <v>#DIV/0!</v>
      </c>
      <c r="AB805" t="str">
        <f t="shared" si="375"/>
        <v>0.122672053730867-0.0177565183434151i</v>
      </c>
      <c r="AC805" t="str">
        <f t="shared" si="376"/>
        <v>1.60154727619065-0.268198472296665i</v>
      </c>
      <c r="AD805" t="str">
        <f t="shared" si="377"/>
        <v>0.0763125556907401+0.00169235872720683i</v>
      </c>
      <c r="AE805" t="e">
        <f t="shared" si="378"/>
        <v>#DIV/0!</v>
      </c>
      <c r="AF805" t="str">
        <f t="shared" si="379"/>
        <v>-4.45052659904355-4.84725007414844i</v>
      </c>
      <c r="AG805" t="e">
        <f t="shared" si="380"/>
        <v>#DIV/0!</v>
      </c>
      <c r="AH805" t="e">
        <f t="shared" si="381"/>
        <v>#DIV/0!</v>
      </c>
      <c r="AI805" t="e">
        <f t="shared" si="382"/>
        <v>#DIV/0!</v>
      </c>
      <c r="AJ805" t="e">
        <f t="shared" si="383"/>
        <v>#DIV/0!</v>
      </c>
      <c r="AK805"/>
      <c r="AL805"/>
      <c r="AM805"/>
      <c r="AN805"/>
    </row>
    <row r="806" spans="1:40" x14ac:dyDescent="0.3">
      <c r="A806"/>
      <c r="B806">
        <f t="shared" si="384"/>
        <v>67200</v>
      </c>
      <c r="C806" s="186" t="str">
        <f t="shared" si="352"/>
        <v>-0.0095854422151531+0.0157179233113235i</v>
      </c>
      <c r="D806" s="158" t="str">
        <f t="shared" si="353"/>
        <v>-2.64342651159023-1.44511405169077i</v>
      </c>
      <c r="E806" t="str">
        <f t="shared" si="354"/>
        <v>11757.3101809433-13254.6534900115i</v>
      </c>
      <c r="F806" t="str">
        <f t="shared" si="355"/>
        <v>0.335209320166181+0.20421106048838i</v>
      </c>
      <c r="G806" t="str">
        <f t="shared" si="350"/>
        <v>0.335209320166181+0.20421106048838i</v>
      </c>
      <c r="H806" t="str">
        <f t="shared" si="356"/>
        <v>1.81146946180532+3.4075756692159i</v>
      </c>
      <c r="I806" t="str">
        <f t="shared" si="357"/>
        <v>263.893782901543i</v>
      </c>
      <c r="J806" t="str">
        <f t="shared" si="351"/>
        <v>-16.2484175290441+56.2722880358723i</v>
      </c>
      <c r="K806" t="str">
        <f t="shared" si="358"/>
        <v>4.3286851162778-1.24989200858874i</v>
      </c>
      <c r="L806" t="str">
        <f t="shared" si="359"/>
        <v>0.783099039616149-0.198339172040528i</v>
      </c>
      <c r="M806" t="str">
        <f t="shared" si="360"/>
        <v>5.11178415589395-1.44823118062927i</v>
      </c>
      <c r="N806" t="str">
        <f t="shared" si="361"/>
        <v>-0.859058774843096i</v>
      </c>
      <c r="O806" t="str">
        <f t="shared" si="362"/>
        <v>0.653150479545182-0.757228136739449i</v>
      </c>
      <c r="P806" t="str">
        <f t="shared" si="363"/>
        <v>0.346849520454818+0.757228136739449i</v>
      </c>
      <c r="Q806" t="str">
        <f t="shared" si="364"/>
        <v>-0.346849520454818+0.101830638103647i</v>
      </c>
      <c r="R806" t="str">
        <f t="shared" si="365"/>
        <v>-0.330559581686428-2.28020851473796i</v>
      </c>
      <c r="S806" t="str">
        <f t="shared" si="366"/>
        <v>0.0942725678840161i</v>
      </c>
      <c r="T806" t="str">
        <f t="shared" si="367"/>
        <v>0.214961111995346-0.0311627006042457i</v>
      </c>
      <c r="U806" t="e">
        <f t="shared" si="368"/>
        <v>#DIV/0!</v>
      </c>
      <c r="V806" t="str">
        <f t="shared" si="369"/>
        <v>0.0000833333333333333-0.0039472952155728i</v>
      </c>
      <c r="W806" t="e">
        <f t="shared" si="370"/>
        <v>#DIV/0!</v>
      </c>
      <c r="X806" t="e">
        <f t="shared" si="371"/>
        <v>#DIV/0!</v>
      </c>
      <c r="Y806" t="str">
        <f t="shared" si="372"/>
        <v>0.00096+0.287116435796878i</v>
      </c>
      <c r="Z806" t="e">
        <f t="shared" si="373"/>
        <v>#DIV/0!</v>
      </c>
      <c r="AA806" t="e">
        <f t="shared" si="374"/>
        <v>#DIV/0!</v>
      </c>
      <c r="AB806" t="str">
        <f t="shared" si="375"/>
        <v>0.122664355947216-0.0177825308201722i</v>
      </c>
      <c r="AC806" t="str">
        <f t="shared" si="376"/>
        <v>1.60128049561964-0.268546804332818i</v>
      </c>
      <c r="AD806" t="str">
        <f t="shared" si="377"/>
        <v>0.0763197840467671+0.00169420866636366i</v>
      </c>
      <c r="AE806" t="e">
        <f t="shared" si="378"/>
        <v>#DIV/0!</v>
      </c>
      <c r="AF806" t="str">
        <f t="shared" si="379"/>
        <v>-4.45489597339555-4.85268972090667i</v>
      </c>
      <c r="AG806" t="e">
        <f t="shared" si="380"/>
        <v>#DIV/0!</v>
      </c>
      <c r="AH806" t="e">
        <f t="shared" si="381"/>
        <v>#DIV/0!</v>
      </c>
      <c r="AI806" t="e">
        <f t="shared" si="382"/>
        <v>#DIV/0!</v>
      </c>
      <c r="AJ806" t="e">
        <f t="shared" si="383"/>
        <v>#DIV/0!</v>
      </c>
      <c r="AK806"/>
      <c r="AL806"/>
      <c r="AM806"/>
      <c r="AN806"/>
    </row>
    <row r="807" spans="1:40" x14ac:dyDescent="0.3">
      <c r="A807"/>
      <c r="B807">
        <f t="shared" si="384"/>
        <v>67300</v>
      </c>
      <c r="C807" s="186" t="str">
        <f t="shared" si="352"/>
        <v>-0.00958296511428865+0.0157025630365248i</v>
      </c>
      <c r="D807" s="158" t="str">
        <f t="shared" si="353"/>
        <v>-2.64471607592236-1.44715904116462i</v>
      </c>
      <c r="E807" t="str">
        <f t="shared" si="354"/>
        <v>11737.7449073535-13252.2878596956i</v>
      </c>
      <c r="F807" t="str">
        <f t="shared" si="355"/>
        <v>0.335380001310366+0.20446243797104i</v>
      </c>
      <c r="G807" t="str">
        <f t="shared" si="350"/>
        <v>0.335380001310366+0.20446243797104i</v>
      </c>
      <c r="H807" t="str">
        <f t="shared" si="356"/>
        <v>1.81455133283282+3.41096503743942i</v>
      </c>
      <c r="I807" t="str">
        <f t="shared" si="357"/>
        <v>264.286481983241i</v>
      </c>
      <c r="J807" t="str">
        <f t="shared" si="351"/>
        <v>-16.2997903003925+56.3560265597352i</v>
      </c>
      <c r="K807" t="str">
        <f t="shared" si="358"/>
        <v>4.32757107613847-1.25165852451171i</v>
      </c>
      <c r="L807" t="str">
        <f t="shared" si="359"/>
        <v>0.782958465937738-0.198598662880373i</v>
      </c>
      <c r="M807" t="str">
        <f t="shared" si="360"/>
        <v>5.11052954207621-1.45025718739208i</v>
      </c>
      <c r="N807" t="str">
        <f t="shared" si="361"/>
        <v>-0.860337136115184i</v>
      </c>
      <c r="O807" t="str">
        <f t="shared" si="362"/>
        <v>0.652181934993047-0.758062480056047i</v>
      </c>
      <c r="P807" t="str">
        <f t="shared" si="363"/>
        <v>0.347818065006953+0.758062480056047i</v>
      </c>
      <c r="Q807" t="str">
        <f t="shared" si="364"/>
        <v>-0.347818065006953+0.102274656059137i</v>
      </c>
      <c r="R807" t="str">
        <f t="shared" si="365"/>
        <v>-0.330551197991702-2.27667729140162i</v>
      </c>
      <c r="S807" t="str">
        <f t="shared" si="366"/>
        <v>0.0944128544433672i</v>
      </c>
      <c r="T807" t="str">
        <f t="shared" si="367"/>
        <v>0.214947601727621-0.0312082821420712i</v>
      </c>
      <c r="U807" t="e">
        <f t="shared" si="368"/>
        <v>#DIV/0!</v>
      </c>
      <c r="V807" t="str">
        <f t="shared" si="369"/>
        <v>0.0000833333333333333-0.00394142999236986i</v>
      </c>
      <c r="W807" t="e">
        <f t="shared" si="370"/>
        <v>#DIV/0!</v>
      </c>
      <c r="X807" t="e">
        <f t="shared" si="371"/>
        <v>#DIV/0!</v>
      </c>
      <c r="Y807" t="str">
        <f t="shared" si="372"/>
        <v>0.00096+0.287543692397767i</v>
      </c>
      <c r="Z807" t="e">
        <f t="shared" si="373"/>
        <v>#DIV/0!</v>
      </c>
      <c r="AA807" t="e">
        <f t="shared" si="374"/>
        <v>#DIV/0!</v>
      </c>
      <c r="AB807" t="str">
        <f t="shared" si="375"/>
        <v>0.122656646514222-0.0178085412456326i</v>
      </c>
      <c r="AC807" t="str">
        <f t="shared" si="376"/>
        <v>1.60101345060448-0.268894759325748i</v>
      </c>
      <c r="AD807" t="str">
        <f t="shared" si="377"/>
        <v>0.0763270216025504+0.00169604749867099i</v>
      </c>
      <c r="AE807" t="e">
        <f t="shared" si="378"/>
        <v>#DIV/0!</v>
      </c>
      <c r="AF807" t="str">
        <f t="shared" si="379"/>
        <v>-4.45926740875518-4.85812407860404i</v>
      </c>
      <c r="AG807" t="e">
        <f t="shared" si="380"/>
        <v>#DIV/0!</v>
      </c>
      <c r="AH807" t="e">
        <f t="shared" si="381"/>
        <v>#DIV/0!</v>
      </c>
      <c r="AI807" t="e">
        <f t="shared" si="382"/>
        <v>#DIV/0!</v>
      </c>
      <c r="AJ807" t="e">
        <f t="shared" si="383"/>
        <v>#DIV/0!</v>
      </c>
      <c r="AK807"/>
      <c r="AL807"/>
      <c r="AM807"/>
      <c r="AN807"/>
    </row>
    <row r="808" spans="1:40" x14ac:dyDescent="0.3">
      <c r="A808"/>
      <c r="B808">
        <f t="shared" si="384"/>
        <v>67400</v>
      </c>
      <c r="C808" s="186" t="str">
        <f t="shared" si="352"/>
        <v>-0.00958048569996656+0.0156872561043741i</v>
      </c>
      <c r="D808" s="158" t="str">
        <f t="shared" si="353"/>
        <v>-2.64600689507093-1.44920203329114i</v>
      </c>
      <c r="E808" t="str">
        <f t="shared" si="354"/>
        <v>11718.2156940744-13249.8973572981i</v>
      </c>
      <c r="F808" t="str">
        <f t="shared" si="355"/>
        <v>0.335550848439719+0.204713608272784i</v>
      </c>
      <c r="G808" t="str">
        <f t="shared" si="350"/>
        <v>0.335550848439719+0.204713608272784i</v>
      </c>
      <c r="H808" t="str">
        <f t="shared" si="356"/>
        <v>1.81763400733898+3.41435111721823i</v>
      </c>
      <c r="I808" t="str">
        <f t="shared" si="357"/>
        <v>264.67918106494i</v>
      </c>
      <c r="J808" t="str">
        <f t="shared" si="351"/>
        <v>-16.3512394624789+56.4397650835981i</v>
      </c>
      <c r="K808" t="str">
        <f t="shared" si="358"/>
        <v>4.32645593177486-1.253423306414i</v>
      </c>
      <c r="L808" t="str">
        <f t="shared" si="359"/>
        <v>0.782817733799976-0.198858007503469i</v>
      </c>
      <c r="M808" t="str">
        <f t="shared" si="360"/>
        <v>5.10927366557484-1.45228131391747i</v>
      </c>
      <c r="N808" t="str">
        <f t="shared" si="361"/>
        <v>-0.861615497387272i</v>
      </c>
      <c r="O808" t="str">
        <f t="shared" si="362"/>
        <v>0.65121232464042-0.758895584541391i</v>
      </c>
      <c r="P808" t="str">
        <f t="shared" si="363"/>
        <v>0.34878767535958+0.758895584541391i</v>
      </c>
      <c r="Q808" t="str">
        <f t="shared" si="364"/>
        <v>-0.34878767535958+0.102719912845881i</v>
      </c>
      <c r="R808" t="str">
        <f t="shared" si="365"/>
        <v>-0.330542801093884-2.2731563305504i</v>
      </c>
      <c r="S808" t="str">
        <f t="shared" si="366"/>
        <v>0.0945531410027185i</v>
      </c>
      <c r="T808" t="str">
        <f t="shared" si="367"/>
        <v>0.214934071043754-0.0312538600792635i</v>
      </c>
      <c r="U808" t="e">
        <f t="shared" si="368"/>
        <v>#DIV/0!</v>
      </c>
      <c r="V808" t="str">
        <f t="shared" si="369"/>
        <v>0.0000833333333333333-0.0039355821733901i</v>
      </c>
      <c r="W808" t="e">
        <f t="shared" si="370"/>
        <v>#DIV/0!</v>
      </c>
      <c r="X808" t="e">
        <f t="shared" si="371"/>
        <v>#DIV/0!</v>
      </c>
      <c r="Y808" t="str">
        <f t="shared" si="372"/>
        <v>0.00096+0.287970948998655i</v>
      </c>
      <c r="Z808" t="e">
        <f t="shared" si="373"/>
        <v>#DIV/0!</v>
      </c>
      <c r="AA808" t="e">
        <f t="shared" si="374"/>
        <v>#DIV/0!</v>
      </c>
      <c r="AB808" t="str">
        <f t="shared" si="375"/>
        <v>0.122648925431061-0.0178345496164453i</v>
      </c>
      <c r="AC808" t="str">
        <f t="shared" si="376"/>
        <v>1.60074614166588-0.269242337268279i</v>
      </c>
      <c r="AD808" t="str">
        <f t="shared" si="377"/>
        <v>0.0763342683501414+0.00169787522022845i</v>
      </c>
      <c r="AE808" t="e">
        <f t="shared" si="378"/>
        <v>#DIV/0!</v>
      </c>
      <c r="AF808" t="str">
        <f t="shared" si="379"/>
        <v>-4.46364090240991-4.86355315050937i</v>
      </c>
      <c r="AG808" t="e">
        <f t="shared" si="380"/>
        <v>#DIV/0!</v>
      </c>
      <c r="AH808" t="e">
        <f t="shared" si="381"/>
        <v>#DIV/0!</v>
      </c>
      <c r="AI808" t="e">
        <f t="shared" si="382"/>
        <v>#DIV/0!</v>
      </c>
      <c r="AJ808" t="e">
        <f t="shared" si="383"/>
        <v>#DIV/0!</v>
      </c>
      <c r="AK808"/>
      <c r="AL808"/>
      <c r="AM808"/>
      <c r="AN808"/>
    </row>
    <row r="809" spans="1:40" x14ac:dyDescent="0.3">
      <c r="A809"/>
      <c r="B809">
        <f t="shared" si="384"/>
        <v>67500</v>
      </c>
      <c r="C809" s="186" t="str">
        <f t="shared" si="352"/>
        <v>-0.00957800397638518+0.0156720022626835i</v>
      </c>
      <c r="D809" s="158" t="str">
        <f t="shared" si="353"/>
        <v>-2.64729896658764-1.45124302902407i</v>
      </c>
      <c r="E809" t="str">
        <f t="shared" si="354"/>
        <v>11698.7225059066-13247.4821244454i</v>
      </c>
      <c r="F809" t="str">
        <f t="shared" si="355"/>
        <v>0.335721861230698+0.204964571265823i</v>
      </c>
      <c r="G809" t="str">
        <f t="shared" si="350"/>
        <v>0.335721861230698+0.204964571265823i</v>
      </c>
      <c r="H809" t="str">
        <f t="shared" si="356"/>
        <v>1.82071748505159+3.41773391084021i</v>
      </c>
      <c r="I809" t="str">
        <f t="shared" si="357"/>
        <v>265.071880146639i</v>
      </c>
      <c r="J809" t="str">
        <f t="shared" si="351"/>
        <v>-16.4027650153033+56.5235036074611i</v>
      </c>
      <c r="K809" t="str">
        <f t="shared" si="358"/>
        <v>4.32533968543567-1.25518635511834i</v>
      </c>
      <c r="L809" t="str">
        <f t="shared" si="359"/>
        <v>0.782676843400949-0.199117205781042i</v>
      </c>
      <c r="M809" t="str">
        <f t="shared" si="360"/>
        <v>5.10801652883662-1.45430356089938i</v>
      </c>
      <c r="N809" t="str">
        <f t="shared" si="361"/>
        <v>-0.86289385865936i</v>
      </c>
      <c r="O809" t="str">
        <f t="shared" si="362"/>
        <v>0.650241650071846-0.759727448834016i</v>
      </c>
      <c r="P809" t="str">
        <f t="shared" si="363"/>
        <v>0.349758349928154+0.759727448834016i</v>
      </c>
      <c r="Q809" t="str">
        <f t="shared" si="364"/>
        <v>-0.349758349928154+0.103166409825344i</v>
      </c>
      <c r="R809" t="str">
        <f t="shared" si="365"/>
        <v>-0.330534390989614-2.26964558655794i</v>
      </c>
      <c r="S809" t="str">
        <f t="shared" si="366"/>
        <v>0.0946934275620696i</v>
      </c>
      <c r="T809" t="str">
        <f t="shared" si="367"/>
        <v>0.214920519942295-0.0312994344099478i</v>
      </c>
      <c r="U809" t="e">
        <f t="shared" si="368"/>
        <v>#DIV/0!</v>
      </c>
      <c r="V809" t="str">
        <f t="shared" si="369"/>
        <v>0.0000833333333333333-0.00392975168128137i</v>
      </c>
      <c r="W809" t="e">
        <f t="shared" si="370"/>
        <v>#DIV/0!</v>
      </c>
      <c r="X809" t="e">
        <f t="shared" si="371"/>
        <v>#DIV/0!</v>
      </c>
      <c r="Y809" t="str">
        <f t="shared" si="372"/>
        <v>0.00096+0.288398205599543i</v>
      </c>
      <c r="Z809" t="e">
        <f t="shared" si="373"/>
        <v>#DIV/0!</v>
      </c>
      <c r="AA809" t="e">
        <f t="shared" si="374"/>
        <v>#DIV/0!</v>
      </c>
      <c r="AB809" t="str">
        <f t="shared" si="375"/>
        <v>0.122641192696906-0.017860555929258i</v>
      </c>
      <c r="AC809" t="str">
        <f t="shared" si="376"/>
        <v>1.60047856932447-0.269589538152918i</v>
      </c>
      <c r="AD809" t="str">
        <f t="shared" si="377"/>
        <v>0.0763415242815848+0.0016996918270842i</v>
      </c>
      <c r="AE809" t="e">
        <f t="shared" si="378"/>
        <v>#DIV/0!</v>
      </c>
      <c r="AF809" t="str">
        <f t="shared" si="379"/>
        <v>-4.46801645163923-4.86897693986428i</v>
      </c>
      <c r="AG809" t="e">
        <f t="shared" si="380"/>
        <v>#DIV/0!</v>
      </c>
      <c r="AH809" t="e">
        <f t="shared" si="381"/>
        <v>#DIV/0!</v>
      </c>
      <c r="AI809" t="e">
        <f t="shared" si="382"/>
        <v>#DIV/0!</v>
      </c>
      <c r="AJ809" t="e">
        <f t="shared" si="383"/>
        <v>#DIV/0!</v>
      </c>
      <c r="AK809"/>
      <c r="AL809"/>
      <c r="AM809"/>
      <c r="AN809"/>
    </row>
    <row r="810" spans="1:40" x14ac:dyDescent="0.3">
      <c r="A810"/>
      <c r="B810">
        <f t="shared" si="384"/>
        <v>67600</v>
      </c>
      <c r="C810" s="186" t="str">
        <f t="shared" si="352"/>
        <v>-0.00957551994774687+0.0156568012607545i</v>
      </c>
      <c r="D810" s="158" t="str">
        <f t="shared" si="353"/>
        <v>-2.64859228802382-1.45328202931033i</v>
      </c>
      <c r="E810" t="str">
        <f t="shared" si="354"/>
        <v>11679.2653073526-13245.0423021893i</v>
      </c>
      <c r="F810" t="str">
        <f t="shared" si="355"/>
        <v>0.335893039359708+0.205215326822971i</v>
      </c>
      <c r="G810" t="str">
        <f t="shared" si="350"/>
        <v>0.335893039359708+0.205215326822971i</v>
      </c>
      <c r="H810" t="str">
        <f t="shared" si="356"/>
        <v>1.82380176569064+3.42111342057281i</v>
      </c>
      <c r="I810" t="str">
        <f t="shared" si="357"/>
        <v>265.464579228338i</v>
      </c>
      <c r="J810" t="str">
        <f t="shared" si="351"/>
        <v>-16.4543669588659+56.6072421313239i</v>
      </c>
      <c r="K810" t="str">
        <f t="shared" si="358"/>
        <v>4.32422233936906-1.2569476714417i</v>
      </c>
      <c r="L810" t="str">
        <f t="shared" si="359"/>
        <v>0.782535794938856-0.199376257584645i</v>
      </c>
      <c r="M810" t="str">
        <f t="shared" si="360"/>
        <v>5.10675813430792-1.45632392902634i</v>
      </c>
      <c r="N810" t="str">
        <f t="shared" si="361"/>
        <v>-0.864172219931448i</v>
      </c>
      <c r="O810" t="str">
        <f t="shared" si="362"/>
        <v>0.649269912873608-0.760558071574484i</v>
      </c>
      <c r="P810" t="str">
        <f t="shared" si="363"/>
        <v>0.350730087126392+0.760558071574484i</v>
      </c>
      <c r="Q810" t="str">
        <f t="shared" si="364"/>
        <v>-0.350730087126392+0.103614148356964i</v>
      </c>
      <c r="R810" t="str">
        <f t="shared" si="365"/>
        <v>-0.330525967675532-2.26614501406782i</v>
      </c>
      <c r="S810" t="str">
        <f t="shared" si="366"/>
        <v>0.0948337141214209i</v>
      </c>
      <c r="T810" t="str">
        <f t="shared" si="367"/>
        <v>0.214906948421791-0.0313450051282474i</v>
      </c>
      <c r="U810" t="e">
        <f t="shared" si="368"/>
        <v>#DIV/0!</v>
      </c>
      <c r="V810" t="str">
        <f t="shared" si="369"/>
        <v>0.0000833333333333333-0.00392393843914929i</v>
      </c>
      <c r="W810" t="e">
        <f t="shared" si="370"/>
        <v>#DIV/0!</v>
      </c>
      <c r="X810" t="e">
        <f t="shared" si="371"/>
        <v>#DIV/0!</v>
      </c>
      <c r="Y810" t="str">
        <f t="shared" si="372"/>
        <v>0.00096+0.288825462200431i</v>
      </c>
      <c r="Z810" t="e">
        <f t="shared" si="373"/>
        <v>#DIV/0!</v>
      </c>
      <c r="AA810" t="e">
        <f t="shared" si="374"/>
        <v>#DIV/0!</v>
      </c>
      <c r="AB810" t="str">
        <f t="shared" si="375"/>
        <v>0.122633448310927-0.0178865601807172i</v>
      </c>
      <c r="AC810" t="str">
        <f t="shared" si="376"/>
        <v>1.60021073410091-0.269936361971883i</v>
      </c>
      <c r="AD810" t="str">
        <f t="shared" si="377"/>
        <v>0.0763487893889125+0.00170149731523526i</v>
      </c>
      <c r="AE810" t="e">
        <f t="shared" si="378"/>
        <v>#DIV/0!</v>
      </c>
      <c r="AF810" t="str">
        <f t="shared" si="379"/>
        <v>-4.47239405371446-4.87439544988314i</v>
      </c>
      <c r="AG810" t="e">
        <f t="shared" si="380"/>
        <v>#DIV/0!</v>
      </c>
      <c r="AH810" t="e">
        <f t="shared" si="381"/>
        <v>#DIV/0!</v>
      </c>
      <c r="AI810" t="e">
        <f t="shared" si="382"/>
        <v>#DIV/0!</v>
      </c>
      <c r="AJ810" t="e">
        <f t="shared" si="383"/>
        <v>#DIV/0!</v>
      </c>
      <c r="AK810"/>
      <c r="AL810"/>
      <c r="AM810"/>
      <c r="AN810"/>
    </row>
    <row r="811" spans="1:40" x14ac:dyDescent="0.3">
      <c r="A811"/>
      <c r="B811">
        <f t="shared" si="384"/>
        <v>67700</v>
      </c>
      <c r="C811" s="186" t="str">
        <f t="shared" si="352"/>
        <v>-0.00957303361825802+0.0156416528493681i</v>
      </c>
      <c r="D811" s="158" t="str">
        <f t="shared" si="353"/>
        <v>-2.64988685693049-1.45531903509014i</v>
      </c>
      <c r="E811" t="str">
        <f t="shared" si="354"/>
        <v>11659.8440626198-13242.5780310081i</v>
      </c>
      <c r="F811" t="str">
        <f t="shared" si="355"/>
        <v>0.33606438250311+0.205465874817647i</v>
      </c>
      <c r="G811" t="str">
        <f t="shared" si="350"/>
        <v>0.33606438250311+0.205465874817647i</v>
      </c>
      <c r="H811" t="str">
        <f t="shared" si="356"/>
        <v>1.82688684896834+3.42448964866327i</v>
      </c>
      <c r="I811" t="str">
        <f t="shared" si="357"/>
        <v>265.857278310036i</v>
      </c>
      <c r="J811" t="str">
        <f t="shared" si="351"/>
        <v>-16.5060452931664+56.6909806551868i</v>
      </c>
      <c r="K811" t="str">
        <f t="shared" si="358"/>
        <v>4.32310389582255-1.2587072561953i</v>
      </c>
      <c r="L811" t="str">
        <f t="shared" si="359"/>
        <v>0.782394588612005-0.199635162786158i</v>
      </c>
      <c r="M811" t="str">
        <f t="shared" si="360"/>
        <v>5.10549848443456-1.45834241898146i</v>
      </c>
      <c r="N811" t="str">
        <f t="shared" si="361"/>
        <v>-0.865450581203536i</v>
      </c>
      <c r="O811" t="str">
        <f t="shared" si="362"/>
        <v>0.648297114633726-0.761387451405384i</v>
      </c>
      <c r="P811" t="str">
        <f t="shared" si="363"/>
        <v>0.351702885366274+0.761387451405384i</v>
      </c>
      <c r="Q811" t="str">
        <f t="shared" si="364"/>
        <v>-0.351702885366274+0.104063129798152i</v>
      </c>
      <c r="R811" t="str">
        <f t="shared" si="365"/>
        <v>-0.330517531148262-2.26265456799161i</v>
      </c>
      <c r="S811" t="str">
        <f t="shared" si="366"/>
        <v>0.0949740006807722i</v>
      </c>
      <c r="T811" t="str">
        <f t="shared" si="367"/>
        <v>0.214893356480788-0.0313905722282822i</v>
      </c>
      <c r="U811" t="e">
        <f t="shared" si="368"/>
        <v>#DIV/0!</v>
      </c>
      <c r="V811" t="str">
        <f t="shared" si="369"/>
        <v>0.0000833333333333333-0.0039181423705538i</v>
      </c>
      <c r="W811" t="e">
        <f t="shared" si="370"/>
        <v>#DIV/0!</v>
      </c>
      <c r="X811" t="e">
        <f t="shared" si="371"/>
        <v>#DIV/0!</v>
      </c>
      <c r="Y811" t="str">
        <f t="shared" si="372"/>
        <v>0.00096+0.289252718801319i</v>
      </c>
      <c r="Z811" t="e">
        <f t="shared" si="373"/>
        <v>#DIV/0!</v>
      </c>
      <c r="AA811" t="e">
        <f t="shared" si="374"/>
        <v>#DIV/0!</v>
      </c>
      <c r="AB811" t="str">
        <f t="shared" si="375"/>
        <v>0.122625692272294-0.0179125623674675i</v>
      </c>
      <c r="AC811" t="str">
        <f t="shared" si="376"/>
        <v>1.59994263651581-0.270282808717098i</v>
      </c>
      <c r="AD811" t="str">
        <f t="shared" si="377"/>
        <v>0.07635606366415+0.00170329168062869i</v>
      </c>
      <c r="AE811" t="e">
        <f t="shared" si="378"/>
        <v>#DIV/0!</v>
      </c>
      <c r="AF811" t="str">
        <f t="shared" si="379"/>
        <v>-4.47677370589883-4.87980868375341i</v>
      </c>
      <c r="AG811" t="e">
        <f t="shared" si="380"/>
        <v>#DIV/0!</v>
      </c>
      <c r="AH811" t="e">
        <f t="shared" si="381"/>
        <v>#DIV/0!</v>
      </c>
      <c r="AI811" t="e">
        <f t="shared" si="382"/>
        <v>#DIV/0!</v>
      </c>
      <c r="AJ811" t="e">
        <f t="shared" si="383"/>
        <v>#DIV/0!</v>
      </c>
      <c r="AK811"/>
      <c r="AL811"/>
      <c r="AM811"/>
      <c r="AN811"/>
    </row>
    <row r="812" spans="1:40" x14ac:dyDescent="0.3">
      <c r="A812"/>
      <c r="B812">
        <f t="shared" si="384"/>
        <v>67800</v>
      </c>
      <c r="C812" s="186" t="str">
        <f t="shared" si="352"/>
        <v>-0.00957054499212905+0.0156265567807736i</v>
      </c>
      <c r="D812" s="158" t="str">
        <f t="shared" si="353"/>
        <v>-2.65118267085838-1.45735404729713i</v>
      </c>
      <c r="E812" t="str">
        <f t="shared" si="354"/>
        <v>11640.4587356232-13240.0894508078i</v>
      </c>
      <c r="F812" t="str">
        <f t="shared" si="355"/>
        <v>0.336235890337225+0.205716215123878i</v>
      </c>
      <c r="G812" t="str">
        <f t="shared" si="350"/>
        <v>0.336235890337225+0.205716215123878i</v>
      </c>
      <c r="H812" t="str">
        <f t="shared" si="356"/>
        <v>1.82997273458896+3.42786259733882i</v>
      </c>
      <c r="I812" t="str">
        <f t="shared" si="357"/>
        <v>266.249977391735i</v>
      </c>
      <c r="J812" t="str">
        <f t="shared" si="351"/>
        <v>-16.5578000182051+56.7747191790497i</v>
      </c>
      <c r="K812" t="str">
        <f t="shared" si="358"/>
        <v>4.32198435704315-1.26046511018479i</v>
      </c>
      <c r="L812" t="str">
        <f t="shared" si="359"/>
        <v>0.782253224618811-0.199893921257787i</v>
      </c>
      <c r="M812" t="str">
        <f t="shared" si="360"/>
        <v>5.10423758166196-1.46035903144258i</v>
      </c>
      <c r="N812" t="str">
        <f t="shared" si="361"/>
        <v>-0.866728942475624i</v>
      </c>
      <c r="O812" t="str">
        <f t="shared" si="362"/>
        <v>0.647323256941954-0.762215586971338i</v>
      </c>
      <c r="P812" t="str">
        <f t="shared" si="363"/>
        <v>0.352676743058046+0.762215586971338i</v>
      </c>
      <c r="Q812" t="str">
        <f t="shared" si="364"/>
        <v>-0.352676743058046+0.104513355504286i</v>
      </c>
      <c r="R812" t="str">
        <f t="shared" si="365"/>
        <v>-0.330509081404432-2.25917420350686i</v>
      </c>
      <c r="S812" t="str">
        <f t="shared" si="366"/>
        <v>0.0951142872401233i</v>
      </c>
      <c r="T812" t="str">
        <f t="shared" si="367"/>
        <v>0.214879744117828-0.0314361357041704i</v>
      </c>
      <c r="U812" t="e">
        <f t="shared" si="368"/>
        <v>#DIV/0!</v>
      </c>
      <c r="V812" t="str">
        <f t="shared" si="369"/>
        <v>0.0000833333333333333-0.00391236339950578i</v>
      </c>
      <c r="W812" t="e">
        <f t="shared" si="370"/>
        <v>#DIV/0!</v>
      </c>
      <c r="X812" t="e">
        <f t="shared" si="371"/>
        <v>#DIV/0!</v>
      </c>
      <c r="Y812" t="str">
        <f t="shared" si="372"/>
        <v>0.00096+0.289679975402208i</v>
      </c>
      <c r="Z812" t="e">
        <f t="shared" si="373"/>
        <v>#DIV/0!</v>
      </c>
      <c r="AA812" t="e">
        <f t="shared" si="374"/>
        <v>#DIV/0!</v>
      </c>
      <c r="AB812" t="str">
        <f t="shared" si="375"/>
        <v>0.122617924580175-0.0179385624861525i</v>
      </c>
      <c r="AC812" t="str">
        <f t="shared" si="376"/>
        <v>1.59967427708977-0.270628878380215i</v>
      </c>
      <c r="AD812" t="str">
        <f t="shared" si="377"/>
        <v>0.0763633470993126+0.00170507491916147i</v>
      </c>
      <c r="AE812" t="e">
        <f t="shared" si="378"/>
        <v>#DIV/0!</v>
      </c>
      <c r="AF812" t="str">
        <f t="shared" si="379"/>
        <v>-4.48115540544734-4.88521664463595i</v>
      </c>
      <c r="AG812" t="e">
        <f t="shared" si="380"/>
        <v>#DIV/0!</v>
      </c>
      <c r="AH812" t="e">
        <f t="shared" si="381"/>
        <v>#DIV/0!</v>
      </c>
      <c r="AI812" t="e">
        <f t="shared" si="382"/>
        <v>#DIV/0!</v>
      </c>
      <c r="AJ812" t="e">
        <f t="shared" si="383"/>
        <v>#DIV/0!</v>
      </c>
      <c r="AK812"/>
      <c r="AL812"/>
      <c r="AM812"/>
      <c r="AN812"/>
    </row>
    <row r="813" spans="1:40" x14ac:dyDescent="0.3">
      <c r="A813"/>
      <c r="B813">
        <f t="shared" si="384"/>
        <v>67900</v>
      </c>
      <c r="C813" s="186" t="str">
        <f t="shared" si="352"/>
        <v>-0.00956805407357424+0.0156115128086775i</v>
      </c>
      <c r="D813" s="158" t="str">
        <f t="shared" si="353"/>
        <v>-2.65247972735789-1.45938706685839i</v>
      </c>
      <c r="E813" t="str">
        <f t="shared" si="354"/>
        <v>11621.1092899898-13237.5767009238i</v>
      </c>
      <c r="F813" t="str">
        <f t="shared" si="355"/>
        <v>0.336407562538325+0.205966347616293i</v>
      </c>
      <c r="G813" t="str">
        <f t="shared" si="350"/>
        <v>0.336407562538325+0.205966347616293i</v>
      </c>
      <c r="H813" t="str">
        <f t="shared" si="356"/>
        <v>1.83305942224892+3.43123226880685i</v>
      </c>
      <c r="I813" t="str">
        <f t="shared" si="357"/>
        <v>266.642676473434i</v>
      </c>
      <c r="J813" t="str">
        <f t="shared" si="351"/>
        <v>-16.6096311339818+56.8584577029126i</v>
      </c>
      <c r="K813" t="str">
        <f t="shared" si="358"/>
        <v>4.32086372527721-1.26222123421017i</v>
      </c>
      <c r="L813" t="str">
        <f t="shared" si="359"/>
        <v>0.782111703157803-0.200152532872065i</v>
      </c>
      <c r="M813" t="str">
        <f t="shared" si="360"/>
        <v>5.10297542843501-1.46237376708223i</v>
      </c>
      <c r="N813" t="str">
        <f t="shared" si="361"/>
        <v>-0.868007303747712i</v>
      </c>
      <c r="O813" t="str">
        <f t="shared" si="362"/>
        <v>0.646348341389777-0.763042476919001i</v>
      </c>
      <c r="P813" t="str">
        <f t="shared" si="363"/>
        <v>0.353651658610223+0.763042476919001i</v>
      </c>
      <c r="Q813" t="str">
        <f t="shared" si="364"/>
        <v>-0.353651658610223+0.104964826828711i</v>
      </c>
      <c r="R813" t="str">
        <f t="shared" si="365"/>
        <v>-0.33050061844066-2.25570387605513i</v>
      </c>
      <c r="S813" t="str">
        <f t="shared" si="366"/>
        <v>0.0952545737994746i</v>
      </c>
      <c r="T813" t="str">
        <f t="shared" si="367"/>
        <v>0.214866111331454-0.0314816955500278i</v>
      </c>
      <c r="U813" t="e">
        <f t="shared" si="368"/>
        <v>#DIV/0!</v>
      </c>
      <c r="V813" t="str">
        <f t="shared" si="369"/>
        <v>0.0000833333333333333-0.00390660145046381i</v>
      </c>
      <c r="W813" t="e">
        <f t="shared" si="370"/>
        <v>#DIV/0!</v>
      </c>
      <c r="X813" t="e">
        <f t="shared" si="371"/>
        <v>#DIV/0!</v>
      </c>
      <c r="Y813" t="str">
        <f t="shared" si="372"/>
        <v>0.00096+0.290107232003096i</v>
      </c>
      <c r="Z813" t="e">
        <f t="shared" si="373"/>
        <v>#DIV/0!</v>
      </c>
      <c r="AA813" t="e">
        <f t="shared" si="374"/>
        <v>#DIV/0!</v>
      </c>
      <c r="AB813" t="str">
        <f t="shared" si="375"/>
        <v>0.12261014523374-0.0179645605334145i</v>
      </c>
      <c r="AC813" t="str">
        <f t="shared" si="376"/>
        <v>1.5994056563434-0.270974570952611i</v>
      </c>
      <c r="AD813" t="str">
        <f t="shared" si="377"/>
        <v>0.0763706396864072+0.00170684702668077i</v>
      </c>
      <c r="AE813" t="e">
        <f t="shared" si="378"/>
        <v>#DIV/0!</v>
      </c>
      <c r="AF813" t="str">
        <f t="shared" si="379"/>
        <v>-4.48553914960681-4.89061933566524i</v>
      </c>
      <c r="AG813" t="e">
        <f t="shared" si="380"/>
        <v>#DIV/0!</v>
      </c>
      <c r="AH813" t="e">
        <f t="shared" si="381"/>
        <v>#DIV/0!</v>
      </c>
      <c r="AI813" t="e">
        <f t="shared" si="382"/>
        <v>#DIV/0!</v>
      </c>
      <c r="AJ813" t="e">
        <f t="shared" si="383"/>
        <v>#DIV/0!</v>
      </c>
      <c r="AK813"/>
      <c r="AL813"/>
      <c r="AM813"/>
      <c r="AN813"/>
    </row>
    <row r="814" spans="1:40" x14ac:dyDescent="0.3">
      <c r="A814"/>
      <c r="B814">
        <f t="shared" si="384"/>
        <v>68000</v>
      </c>
      <c r="C814" s="186" t="str">
        <f t="shared" si="352"/>
        <v>-0.0095655608668119+0.0155965206882335i</v>
      </c>
      <c r="D814" s="158" t="str">
        <f t="shared" si="353"/>
        <v>-2.65377802397917-1.46141809469452i</v>
      </c>
      <c r="E814" t="str">
        <f t="shared" si="354"/>
        <v>11601.795689061-13235.0399201217i</v>
      </c>
      <c r="F814" t="str">
        <f t="shared" si="355"/>
        <v>0.336579398782645+0.206216272170127i</v>
      </c>
      <c r="G814" t="str">
        <f t="shared" si="350"/>
        <v>0.336579398782645+0.206216272170127i</v>
      </c>
      <c r="H814" t="str">
        <f t="shared" si="356"/>
        <v>1.83614691163667+3.43459866525501i</v>
      </c>
      <c r="I814" t="str">
        <f t="shared" si="357"/>
        <v>267.035375555132i</v>
      </c>
      <c r="J814" t="str">
        <f t="shared" si="351"/>
        <v>-16.6615386404966+56.9421962267756i</v>
      </c>
      <c r="K814" t="str">
        <f t="shared" si="358"/>
        <v>4.31974200277051-1.26397562906598i</v>
      </c>
      <c r="L814" t="str">
        <f t="shared" si="359"/>
        <v>0.781970024427614-0.200410997501854i</v>
      </c>
      <c r="M814" t="str">
        <f t="shared" si="360"/>
        <v>5.10171202719812-1.46438662656783i</v>
      </c>
      <c r="N814" t="str">
        <f t="shared" si="361"/>
        <v>-0.8692856650198i</v>
      </c>
      <c r="O814" t="str">
        <f t="shared" si="362"/>
        <v>0.64537236957041-0.763868119897063i</v>
      </c>
      <c r="P814" t="str">
        <f t="shared" si="363"/>
        <v>0.35462763042959+0.763868119897063i</v>
      </c>
      <c r="Q814" t="str">
        <f t="shared" si="364"/>
        <v>-0.35462763042959+0.105417545122737i</v>
      </c>
      <c r="R814" t="str">
        <f t="shared" si="365"/>
        <v>-0.330492142253555-2.2522435413401i</v>
      </c>
      <c r="S814" t="str">
        <f t="shared" si="366"/>
        <v>0.0953948603588258i</v>
      </c>
      <c r="T814" t="str">
        <f t="shared" si="367"/>
        <v>0.214852458120206-0.0315272517599671i</v>
      </c>
      <c r="U814" t="e">
        <f t="shared" si="368"/>
        <v>#DIV/0!</v>
      </c>
      <c r="V814" t="str">
        <f t="shared" si="369"/>
        <v>0.0000833333333333333-0.00390085644833077i</v>
      </c>
      <c r="W814" t="e">
        <f t="shared" si="370"/>
        <v>#DIV/0!</v>
      </c>
      <c r="X814" t="e">
        <f t="shared" si="371"/>
        <v>#DIV/0!</v>
      </c>
      <c r="Y814" t="str">
        <f t="shared" si="372"/>
        <v>0.00096+0.290534488603984i</v>
      </c>
      <c r="Z814" t="e">
        <f t="shared" si="373"/>
        <v>#DIV/0!</v>
      </c>
      <c r="AA814" t="e">
        <f t="shared" si="374"/>
        <v>#DIV/0!</v>
      </c>
      <c r="AB814" t="str">
        <f t="shared" si="375"/>
        <v>0.122602354232155-0.0179905565058941i</v>
      </c>
      <c r="AC814" t="str">
        <f t="shared" si="376"/>
        <v>1.59913677479725-0.271319886425407i</v>
      </c>
      <c r="AD814" t="str">
        <f t="shared" si="377"/>
        <v>0.0763779414174316+0.00170860799898511i</v>
      </c>
      <c r="AE814" t="e">
        <f t="shared" si="378"/>
        <v>#DIV/0!</v>
      </c>
      <c r="AF814" t="str">
        <f t="shared" si="379"/>
        <v>-4.48992493561584-4.89601675994953i</v>
      </c>
      <c r="AG814" t="e">
        <f t="shared" si="380"/>
        <v>#DIV/0!</v>
      </c>
      <c r="AH814" t="e">
        <f t="shared" si="381"/>
        <v>#DIV/0!</v>
      </c>
      <c r="AI814" t="e">
        <f t="shared" si="382"/>
        <v>#DIV/0!</v>
      </c>
      <c r="AJ814" t="e">
        <f t="shared" si="383"/>
        <v>#DIV/0!</v>
      </c>
      <c r="AK814"/>
      <c r="AL814"/>
      <c r="AM814"/>
      <c r="AN814"/>
    </row>
    <row r="815" spans="1:40" x14ac:dyDescent="0.3">
      <c r="A815"/>
      <c r="B815">
        <f t="shared" si="384"/>
        <v>68100</v>
      </c>
      <c r="C815" s="186" t="str">
        <f t="shared" si="352"/>
        <v>-0.00956306537606397+0.0155815801760316i</v>
      </c>
      <c r="D815" s="158" t="str">
        <f t="shared" si="353"/>
        <v>-2.65507755827207-1.46344713171975i</v>
      </c>
      <c r="E815" t="str">
        <f t="shared" si="354"/>
        <v>11582.5178958964-13232.479246599i</v>
      </c>
      <c r="F815" t="str">
        <f t="shared" si="355"/>
        <v>0.33675139874638+0.206465988661217i</v>
      </c>
      <c r="G815" t="str">
        <f t="shared" si="350"/>
        <v>0.33675139874638+0.206465988661217i</v>
      </c>
      <c r="H815" t="str">
        <f t="shared" si="356"/>
        <v>1.83923520243272+3.43796178885146i</v>
      </c>
      <c r="I815" t="str">
        <f t="shared" si="357"/>
        <v>267.428074636831i</v>
      </c>
      <c r="J815" t="str">
        <f t="shared" si="351"/>
        <v>-16.7135225377494+57.0259347506384i</v>
      </c>
      <c r="K815" t="str">
        <f t="shared" si="358"/>
        <v>4.3186191917683-1.26572829554133i</v>
      </c>
      <c r="L815" t="str">
        <f t="shared" si="359"/>
        <v>0.781828188626988-0.20066931502034i</v>
      </c>
      <c r="M815" t="str">
        <f t="shared" si="360"/>
        <v>5.10044738039529-1.46639761056167i</v>
      </c>
      <c r="N815" t="str">
        <f t="shared" si="361"/>
        <v>-0.870564026291888i</v>
      </c>
      <c r="O815" t="str">
        <f t="shared" si="362"/>
        <v>0.644395343078793-0.764692514556252i</v>
      </c>
      <c r="P815" t="str">
        <f t="shared" si="363"/>
        <v>0.355604656921207+0.764692514556252i</v>
      </c>
      <c r="Q815" t="str">
        <f t="shared" si="364"/>
        <v>-0.355604656921207+0.105871511735636i</v>
      </c>
      <c r="R815" t="str">
        <f t="shared" si="365"/>
        <v>-0.330483652839725-2.24879315532557i</v>
      </c>
      <c r="S815" t="str">
        <f t="shared" si="366"/>
        <v>0.095535146918177i</v>
      </c>
      <c r="T815" t="str">
        <f t="shared" si="367"/>
        <v>0.214838784482619-0.0315728043280989i</v>
      </c>
      <c r="U815" t="e">
        <f t="shared" si="368"/>
        <v>#DIV/0!</v>
      </c>
      <c r="V815" t="str">
        <f t="shared" si="369"/>
        <v>0.0000833333333333333-0.00389512831845069i</v>
      </c>
      <c r="W815" t="e">
        <f t="shared" si="370"/>
        <v>#DIV/0!</v>
      </c>
      <c r="X815" t="e">
        <f t="shared" si="371"/>
        <v>#DIV/0!</v>
      </c>
      <c r="Y815" t="str">
        <f t="shared" si="372"/>
        <v>0.00096+0.290961745204872i</v>
      </c>
      <c r="Z815" t="e">
        <f t="shared" si="373"/>
        <v>#DIV/0!</v>
      </c>
      <c r="AA815" t="e">
        <f t="shared" si="374"/>
        <v>#DIV/0!</v>
      </c>
      <c r="AB815" t="str">
        <f t="shared" si="375"/>
        <v>0.122594551574583-0.0180165504002304i</v>
      </c>
      <c r="AC815" t="str">
        <f t="shared" si="376"/>
        <v>1.59886763297185-0.271664824789463i</v>
      </c>
      <c r="AD815" t="str">
        <f t="shared" si="377"/>
        <v>0.0763852522843732+0.00171035783182366i</v>
      </c>
      <c r="AE815" t="e">
        <f t="shared" si="378"/>
        <v>#DIV/0!</v>
      </c>
      <c r="AF815" t="str">
        <f t="shared" si="379"/>
        <v>-4.49431276070479-4.90140892057121i</v>
      </c>
      <c r="AG815" t="e">
        <f t="shared" si="380"/>
        <v>#DIV/0!</v>
      </c>
      <c r="AH815" t="e">
        <f t="shared" si="381"/>
        <v>#DIV/0!</v>
      </c>
      <c r="AI815" t="e">
        <f t="shared" si="382"/>
        <v>#DIV/0!</v>
      </c>
      <c r="AJ815" t="e">
        <f t="shared" si="383"/>
        <v>#DIV/0!</v>
      </c>
      <c r="AK815"/>
      <c r="AL815"/>
      <c r="AM815"/>
      <c r="AN815"/>
    </row>
    <row r="816" spans="1:40" x14ac:dyDescent="0.3">
      <c r="A816"/>
      <c r="B816">
        <f t="shared" si="384"/>
        <v>68200</v>
      </c>
      <c r="C816" s="186" t="str">
        <f t="shared" si="352"/>
        <v>-0.00956056760555658+0.0155666910300873i</v>
      </c>
      <c r="D816" s="158" t="str">
        <f t="shared" si="353"/>
        <v>-2.6563783277862-1.46547417884208i</v>
      </c>
      <c r="E816" t="str">
        <f t="shared" si="354"/>
        <v>11563.2758732764-13229.8948179864i</v>
      </c>
      <c r="F816" t="str">
        <f t="shared" si="355"/>
        <v>0.336923562105686+0.206715496966011i</v>
      </c>
      <c r="G816" t="str">
        <f t="shared" si="350"/>
        <v>0.336923562105686+0.206715496966011i</v>
      </c>
      <c r="H816" t="str">
        <f t="shared" si="356"/>
        <v>1.84232429430947+3.44132164174504i</v>
      </c>
      <c r="I816" t="str">
        <f t="shared" si="357"/>
        <v>267.82077371853i</v>
      </c>
      <c r="J816" t="str">
        <f t="shared" si="351"/>
        <v>-16.7655828257403+57.1096732745014i</v>
      </c>
      <c r="K816" t="str">
        <f t="shared" si="358"/>
        <v>4.31749529451514-1.26747923441993i</v>
      </c>
      <c r="L816" t="str">
        <f t="shared" si="359"/>
        <v>0.781686195954774-0.20092748530104i</v>
      </c>
      <c r="M816" t="str">
        <f t="shared" si="360"/>
        <v>5.09918149046991-1.46840671972097i</v>
      </c>
      <c r="N816" t="str">
        <f t="shared" si="361"/>
        <v>-0.871842387563975i</v>
      </c>
      <c r="O816" t="str">
        <f t="shared" si="362"/>
        <v>0.643417263511591-0.765515659549337i</v>
      </c>
      <c r="P816" t="str">
        <f t="shared" si="363"/>
        <v>0.356582736488409+0.765515659549337i</v>
      </c>
      <c r="Q816" t="str">
        <f t="shared" si="364"/>
        <v>-0.356582736488409+0.106326728014638i</v>
      </c>
      <c r="R816" t="str">
        <f t="shared" si="365"/>
        <v>-0.330475150195777-2.24535267423364i</v>
      </c>
      <c r="S816" t="str">
        <f t="shared" si="366"/>
        <v>0.0956754334775282i</v>
      </c>
      <c r="T816" t="str">
        <f t="shared" si="367"/>
        <v>0.214825090417231-0.0316183532485322i</v>
      </c>
      <c r="U816" t="e">
        <f t="shared" si="368"/>
        <v>#DIV/0!</v>
      </c>
      <c r="V816" t="str">
        <f t="shared" si="369"/>
        <v>0.0000833333333333333-0.00388941698660545i</v>
      </c>
      <c r="W816" t="e">
        <f t="shared" si="370"/>
        <v>#DIV/0!</v>
      </c>
      <c r="X816" t="e">
        <f t="shared" si="371"/>
        <v>#DIV/0!</v>
      </c>
      <c r="Y816" t="str">
        <f t="shared" si="372"/>
        <v>0.00096+0.29138900180576i</v>
      </c>
      <c r="Z816" t="e">
        <f t="shared" si="373"/>
        <v>#DIV/0!</v>
      </c>
      <c r="AA816" t="e">
        <f t="shared" si="374"/>
        <v>#DIV/0!</v>
      </c>
      <c r="AB816" t="str">
        <f t="shared" si="375"/>
        <v>0.122586737260192-0.0180425422130619i</v>
      </c>
      <c r="AC816" t="str">
        <f t="shared" si="376"/>
        <v>1.59859823138776-0.272009386035402i</v>
      </c>
      <c r="AD816" t="str">
        <f t="shared" si="377"/>
        <v>0.0763925722792117+0.00171209652089728i</v>
      </c>
      <c r="AE816" t="e">
        <f t="shared" si="378"/>
        <v>#DIV/0!</v>
      </c>
      <c r="AF816" t="str">
        <f t="shared" si="379"/>
        <v>-4.49870262209567-4.90679582058712i</v>
      </c>
      <c r="AG816" t="e">
        <f t="shared" si="380"/>
        <v>#DIV/0!</v>
      </c>
      <c r="AH816" t="e">
        <f t="shared" si="381"/>
        <v>#DIV/0!</v>
      </c>
      <c r="AI816" t="e">
        <f t="shared" si="382"/>
        <v>#DIV/0!</v>
      </c>
      <c r="AJ816" t="e">
        <f t="shared" si="383"/>
        <v>#DIV/0!</v>
      </c>
      <c r="AK816"/>
      <c r="AL816"/>
      <c r="AM816"/>
      <c r="AN816"/>
    </row>
    <row r="817" spans="1:40" x14ac:dyDescent="0.3">
      <c r="A817"/>
      <c r="B817">
        <f t="shared" si="384"/>
        <v>68300</v>
      </c>
      <c r="C817" s="186" t="str">
        <f t="shared" si="352"/>
        <v>-0.00955806755951944+0.015551853009832i</v>
      </c>
      <c r="D817" s="158" t="str">
        <f t="shared" si="353"/>
        <v>-2.65768033007086-1.46749923696322i</v>
      </c>
      <c r="E817" t="str">
        <f t="shared" si="354"/>
        <v>11544.0695837061-13227.286771349i</v>
      </c>
      <c r="F817" t="str">
        <f t="shared" si="355"/>
        <v>0.33709588853668+0.206964796961556i</v>
      </c>
      <c r="G817" t="str">
        <f t="shared" si="350"/>
        <v>0.33709588853668+0.206964796961556i</v>
      </c>
      <c r="H817" t="str">
        <f t="shared" si="356"/>
        <v>1.84541418693131+3.44467822606537i</v>
      </c>
      <c r="I817" t="str">
        <f t="shared" si="357"/>
        <v>268.213472800229i</v>
      </c>
      <c r="J817" t="str">
        <f t="shared" si="351"/>
        <v>-16.8177195044693+57.1934117983642i</v>
      </c>
      <c r="K817" t="str">
        <f t="shared" si="358"/>
        <v>4.31637031325506-1.26922844648023i</v>
      </c>
      <c r="L817" t="str">
        <f t="shared" si="359"/>
        <v>0.781544046609927-0.201185508217795i</v>
      </c>
      <c r="M817" t="str">
        <f t="shared" si="360"/>
        <v>5.09791435986499-1.47041395469802i</v>
      </c>
      <c r="N817" t="str">
        <f t="shared" si="361"/>
        <v>-0.873120748836063i</v>
      </c>
      <c r="O817" t="str">
        <f t="shared" si="362"/>
        <v>0.642438132467186-0.766337553531128i</v>
      </c>
      <c r="P817" t="str">
        <f t="shared" si="363"/>
        <v>0.357561867532814+0.766337553531128i</v>
      </c>
      <c r="Q817" t="str">
        <f t="shared" si="364"/>
        <v>-0.357561867532814+0.106783195304935i</v>
      </c>
      <c r="R817" t="str">
        <f t="shared" si="365"/>
        <v>-0.330466634318303-2.24192205454274i</v>
      </c>
      <c r="S817" t="str">
        <f t="shared" si="366"/>
        <v>0.0958157200368793i</v>
      </c>
      <c r="T817" t="str">
        <f t="shared" si="367"/>
        <v>0.214811375922572-0.0316638985153723i</v>
      </c>
      <c r="U817" t="e">
        <f t="shared" si="368"/>
        <v>#DIV/0!</v>
      </c>
      <c r="V817" t="str">
        <f t="shared" si="369"/>
        <v>0.0000833333333333333-0.00388372237901161i</v>
      </c>
      <c r="W817" t="e">
        <f t="shared" si="370"/>
        <v>#DIV/0!</v>
      </c>
      <c r="X817" t="e">
        <f t="shared" si="371"/>
        <v>#DIV/0!</v>
      </c>
      <c r="Y817" t="str">
        <f t="shared" si="372"/>
        <v>0.00096+0.291816258406649i</v>
      </c>
      <c r="Z817" t="e">
        <f t="shared" si="373"/>
        <v>#DIV/0!</v>
      </c>
      <c r="AA817" t="e">
        <f t="shared" si="374"/>
        <v>#DIV/0!</v>
      </c>
      <c r="AB817" t="str">
        <f t="shared" si="375"/>
        <v>0.122578911288141-0.018068531941025i</v>
      </c>
      <c r="AC817" t="str">
        <f t="shared" si="376"/>
        <v>1.59832857056544-0.272353570153604i</v>
      </c>
      <c r="AD817" t="str">
        <f t="shared" si="377"/>
        <v>0.0763999013939162+0.00171382406185877i</v>
      </c>
      <c r="AE817" t="e">
        <f t="shared" si="378"/>
        <v>#DIV/0!</v>
      </c>
      <c r="AF817" t="str">
        <f t="shared" si="379"/>
        <v>-4.50309451700217-4.91217746302859i</v>
      </c>
      <c r="AG817" t="e">
        <f t="shared" si="380"/>
        <v>#DIV/0!</v>
      </c>
      <c r="AH817" t="e">
        <f t="shared" si="381"/>
        <v>#DIV/0!</v>
      </c>
      <c r="AI817" t="e">
        <f t="shared" si="382"/>
        <v>#DIV/0!</v>
      </c>
      <c r="AJ817" t="e">
        <f t="shared" si="383"/>
        <v>#DIV/0!</v>
      </c>
      <c r="AK817"/>
      <c r="AL817"/>
      <c r="AM817"/>
      <c r="AN817"/>
    </row>
    <row r="818" spans="1:40" x14ac:dyDescent="0.3">
      <c r="A818"/>
      <c r="B818">
        <f t="shared" si="384"/>
        <v>68400</v>
      </c>
      <c r="C818" s="186" t="str">
        <f t="shared" si="352"/>
        <v>-0.00955556524218582+0.015537065876102i</v>
      </c>
      <c r="D818" s="158" t="str">
        <f t="shared" si="353"/>
        <v>-2.65898356267516-1.46952230697873i</v>
      </c>
      <c r="E818" t="str">
        <f t="shared" si="354"/>
        <v>11524.8989894183-13224.6552431878i</v>
      </c>
      <c r="F818" t="str">
        <f t="shared" si="355"/>
        <v>0.337268377715444+0.207213888525501i</v>
      </c>
      <c r="G818" t="str">
        <f t="shared" si="350"/>
        <v>0.337268377715444+0.207213888525501i</v>
      </c>
      <c r="H818" t="str">
        <f t="shared" si="356"/>
        <v>1.84850487995454+3.448031543923i</v>
      </c>
      <c r="I818" t="str">
        <f t="shared" si="357"/>
        <v>268.606171881927i</v>
      </c>
      <c r="J818" t="str">
        <f t="shared" si="351"/>
        <v>-16.8699325739364+57.2771503222272i</v>
      </c>
      <c r="K818" t="str">
        <f t="shared" si="358"/>
        <v>4.31524425023146-1.27097593249539i</v>
      </c>
      <c r="L818" t="str">
        <f t="shared" si="359"/>
        <v>0.78140174079151-0.201443383644776i</v>
      </c>
      <c r="M818" t="str">
        <f t="shared" si="360"/>
        <v>5.09664599102297-1.47241931614017i</v>
      </c>
      <c r="N818" t="str">
        <f t="shared" si="361"/>
        <v>-0.874399110108151i</v>
      </c>
      <c r="O818" t="str">
        <f t="shared" si="362"/>
        <v>0.641457951545683-0.76715819515848i</v>
      </c>
      <c r="P818" t="str">
        <f t="shared" si="363"/>
        <v>0.358542048454317+0.76715819515848i</v>
      </c>
      <c r="Q818" t="str">
        <f t="shared" si="364"/>
        <v>-0.358542048454317+0.107240914949671i</v>
      </c>
      <c r="R818" t="str">
        <f t="shared" si="365"/>
        <v>-0.330458105203893-2.23850125298579i</v>
      </c>
      <c r="S818" t="str">
        <f t="shared" si="366"/>
        <v>0.0959560065962306i</v>
      </c>
      <c r="T818" t="str">
        <f t="shared" si="367"/>
        <v>0.214797640997175-0.0317094401227226i</v>
      </c>
      <c r="U818" t="e">
        <f t="shared" si="368"/>
        <v>#DIV/0!</v>
      </c>
      <c r="V818" t="str">
        <f t="shared" si="369"/>
        <v>0.0000833333333333333-0.00387804442231714i</v>
      </c>
      <c r="W818" t="e">
        <f t="shared" si="370"/>
        <v>#DIV/0!</v>
      </c>
      <c r="X818" t="e">
        <f t="shared" si="371"/>
        <v>#DIV/0!</v>
      </c>
      <c r="Y818" t="str">
        <f t="shared" si="372"/>
        <v>0.00096+0.292243515007537i</v>
      </c>
      <c r="Z818" t="e">
        <f t="shared" si="373"/>
        <v>#DIV/0!</v>
      </c>
      <c r="AA818" t="e">
        <f t="shared" si="374"/>
        <v>#DIV/0!</v>
      </c>
      <c r="AB818" t="str">
        <f t="shared" si="375"/>
        <v>0.122571073657594-0.0180945195807546i</v>
      </c>
      <c r="AC818" t="str">
        <f t="shared" si="376"/>
        <v>1.59805865102538-0.272697377134221i</v>
      </c>
      <c r="AD818" t="str">
        <f t="shared" si="377"/>
        <v>0.0764072396204478+0.00171554045031349i</v>
      </c>
      <c r="AE818" t="e">
        <f t="shared" si="378"/>
        <v>#DIV/0!</v>
      </c>
      <c r="AF818" t="str">
        <f t="shared" si="379"/>
        <v>-4.5074884426297-4.91755385090173i</v>
      </c>
      <c r="AG818" t="e">
        <f t="shared" si="380"/>
        <v>#DIV/0!</v>
      </c>
      <c r="AH818" t="e">
        <f t="shared" si="381"/>
        <v>#DIV/0!</v>
      </c>
      <c r="AI818" t="e">
        <f t="shared" si="382"/>
        <v>#DIV/0!</v>
      </c>
      <c r="AJ818" t="e">
        <f t="shared" si="383"/>
        <v>#DIV/0!</v>
      </c>
      <c r="AK818"/>
      <c r="AL818"/>
      <c r="AM818"/>
      <c r="AN818"/>
    </row>
    <row r="819" spans="1:40" x14ac:dyDescent="0.3">
      <c r="A819"/>
      <c r="B819">
        <f t="shared" si="384"/>
        <v>68500</v>
      </c>
      <c r="C819" s="186" t="str">
        <f t="shared" si="352"/>
        <v>-0.0095530606577928+0.0155223293911285i</v>
      </c>
      <c r="D819" s="158" t="str">
        <f t="shared" si="353"/>
        <v>-2.66028802314795-1.47154338977812i</v>
      </c>
      <c r="E819" t="str">
        <f t="shared" si="354"/>
        <v>11505.7640523763-13222.0003694408i</v>
      </c>
      <c r="F819" t="str">
        <f t="shared" si="355"/>
        <v>0.337441029318026+0.207462771536101i</v>
      </c>
      <c r="G819" t="str">
        <f t="shared" si="350"/>
        <v>0.337441029318026+0.207462771536101i</v>
      </c>
      <c r="H819" t="str">
        <f t="shared" si="356"/>
        <v>1.85159637302736+3.45138159740969i</v>
      </c>
      <c r="I819" t="str">
        <f t="shared" si="357"/>
        <v>268.998870963626i</v>
      </c>
      <c r="J819" t="str">
        <f t="shared" si="351"/>
        <v>-16.9222220341415+57.3608888460901i</v>
      </c>
      <c r="K819" t="str">
        <f t="shared" si="358"/>
        <v>4.3141171076872-1.27272169323344i</v>
      </c>
      <c r="L819" t="str">
        <f t="shared" si="359"/>
        <v>0.781259278698689-0.201701111456476i</v>
      </c>
      <c r="M819" t="str">
        <f t="shared" si="360"/>
        <v>5.09537638638589-1.47442280468992i</v>
      </c>
      <c r="N819" t="str">
        <f t="shared" si="361"/>
        <v>-0.875677471380239i</v>
      </c>
      <c r="O819" t="str">
        <f t="shared" si="362"/>
        <v>0.6404767223489-0.767977583090294i</v>
      </c>
      <c r="P819" t="str">
        <f t="shared" si="363"/>
        <v>0.3595232776511+0.767977583090294i</v>
      </c>
      <c r="Q819" t="str">
        <f t="shared" si="364"/>
        <v>-0.3595232776511+0.107699888289945i</v>
      </c>
      <c r="R819" t="str">
        <f t="shared" si="365"/>
        <v>-0.330449562849133-2.23509022654836i</v>
      </c>
      <c r="S819" t="str">
        <f t="shared" si="366"/>
        <v>0.0960962931555819i</v>
      </c>
      <c r="T819" t="str">
        <f t="shared" si="367"/>
        <v>0.214783885639567-0.0317549780646842i</v>
      </c>
      <c r="U819" t="e">
        <f t="shared" si="368"/>
        <v>#DIV/0!</v>
      </c>
      <c r="V819" t="str">
        <f t="shared" si="369"/>
        <v>0.0000833333333333333-0.00387238304359843i</v>
      </c>
      <c r="W819" t="e">
        <f t="shared" si="370"/>
        <v>#DIV/0!</v>
      </c>
      <c r="X819" t="e">
        <f t="shared" si="371"/>
        <v>#DIV/0!</v>
      </c>
      <c r="Y819" t="str">
        <f t="shared" si="372"/>
        <v>0.00096+0.292670771608425i</v>
      </c>
      <c r="Z819" t="e">
        <f t="shared" si="373"/>
        <v>#DIV/0!</v>
      </c>
      <c r="AA819" t="e">
        <f t="shared" si="374"/>
        <v>#DIV/0!</v>
      </c>
      <c r="AB819" t="str">
        <f t="shared" si="375"/>
        <v>0.12256322436771-0.0181205051288849i</v>
      </c>
      <c r="AC819" t="str">
        <f t="shared" si="376"/>
        <v>1.59778847328802-0.273040806967183i</v>
      </c>
      <c r="AD819" t="str">
        <f t="shared" si="377"/>
        <v>0.0764145869507574+0.0017172456818189i</v>
      </c>
      <c r="AE819" t="e">
        <f t="shared" si="378"/>
        <v>#DIV/0!</v>
      </c>
      <c r="AF819" t="str">
        <f t="shared" si="379"/>
        <v>-4.51188439617531-4.92292498718781i</v>
      </c>
      <c r="AG819" t="e">
        <f t="shared" si="380"/>
        <v>#DIV/0!</v>
      </c>
      <c r="AH819" t="e">
        <f t="shared" si="381"/>
        <v>#DIV/0!</v>
      </c>
      <c r="AI819" t="e">
        <f t="shared" si="382"/>
        <v>#DIV/0!</v>
      </c>
      <c r="AJ819" t="e">
        <f t="shared" si="383"/>
        <v>#DIV/0!</v>
      </c>
      <c r="AK819"/>
      <c r="AL819"/>
      <c r="AM819"/>
      <c r="AN819"/>
    </row>
    <row r="820" spans="1:40" x14ac:dyDescent="0.3">
      <c r="A820"/>
      <c r="B820">
        <f t="shared" si="384"/>
        <v>68600</v>
      </c>
      <c r="C820" s="186" t="str">
        <f t="shared" si="352"/>
        <v>-0.00955055381058107+0.0155076433185278i</v>
      </c>
      <c r="D820" s="158" t="str">
        <f t="shared" si="353"/>
        <v>-2.66159370903782-1.47356248624491i</v>
      </c>
      <c r="E820" t="str">
        <f t="shared" si="354"/>
        <v>11486.6647342776-13219.3222854848i</v>
      </c>
      <c r="F820" t="str">
        <f t="shared" si="355"/>
        <v>0.337613843020439+0.207711445872212i</v>
      </c>
      <c r="G820" t="str">
        <f t="shared" si="350"/>
        <v>0.337613843020439+0.207711445872212i</v>
      </c>
      <c r="H820" t="str">
        <f t="shared" si="356"/>
        <v>1.8546886657897+3.45472838859845i</v>
      </c>
      <c r="I820" t="str">
        <f t="shared" si="357"/>
        <v>269.391570045325i</v>
      </c>
      <c r="J820" t="str">
        <f t="shared" si="351"/>
        <v>-16.9745878850846+57.444627369953i</v>
      </c>
      <c r="K820" t="str">
        <f t="shared" si="358"/>
        <v>4.31298888786449-1.27446572945729i</v>
      </c>
      <c r="L820" t="str">
        <f t="shared" si="359"/>
        <v>0.781116660530737-0.201958691527722i</v>
      </c>
      <c r="M820" t="str">
        <f t="shared" si="360"/>
        <v>5.09410554839523-1.47642442098501i</v>
      </c>
      <c r="N820" t="str">
        <f t="shared" si="361"/>
        <v>-0.876955832652327i</v>
      </c>
      <c r="O820" t="str">
        <f t="shared" si="362"/>
        <v>0.63949444648037-0.768795715987521i</v>
      </c>
      <c r="P820" t="str">
        <f t="shared" si="363"/>
        <v>0.36050555351963+0.768795715987521i</v>
      </c>
      <c r="Q820" t="str">
        <f t="shared" si="364"/>
        <v>-0.36050555351963+0.108160116664806i</v>
      </c>
      <c r="R820" t="str">
        <f t="shared" si="365"/>
        <v>-0.330441007250603-2.23168893246682i</v>
      </c>
      <c r="S820" t="str">
        <f t="shared" si="366"/>
        <v>0.096236579714933i</v>
      </c>
      <c r="T820" t="str">
        <f t="shared" si="367"/>
        <v>0.214770109848277-0.0318005123353554i</v>
      </c>
      <c r="U820" t="e">
        <f t="shared" si="368"/>
        <v>#DIV/0!</v>
      </c>
      <c r="V820" t="str">
        <f t="shared" si="369"/>
        <v>0.0000833333333333333-0.00386673817035703i</v>
      </c>
      <c r="W820" t="e">
        <f t="shared" si="370"/>
        <v>#DIV/0!</v>
      </c>
      <c r="X820" t="e">
        <f t="shared" si="371"/>
        <v>#DIV/0!</v>
      </c>
      <c r="Y820" t="str">
        <f t="shared" si="372"/>
        <v>0.00096+0.293098028209313i</v>
      </c>
      <c r="Z820" t="e">
        <f t="shared" si="373"/>
        <v>#DIV/0!</v>
      </c>
      <c r="AA820" t="e">
        <f t="shared" si="374"/>
        <v>#DIV/0!</v>
      </c>
      <c r="AB820" t="str">
        <f t="shared" si="375"/>
        <v>0.12255536341765-0.0181464885820479i</v>
      </c>
      <c r="AC820" t="str">
        <f t="shared" si="376"/>
        <v>1.59751803787378-0.273383859642212i</v>
      </c>
      <c r="AD820" t="str">
        <f t="shared" si="377"/>
        <v>0.0764219433767876+0.00171893975188645i</v>
      </c>
      <c r="AE820" t="e">
        <f t="shared" si="378"/>
        <v>#DIV/0!</v>
      </c>
      <c r="AF820" t="str">
        <f t="shared" si="379"/>
        <v>-4.51628237482752-4.92829087484336i</v>
      </c>
      <c r="AG820" t="e">
        <f t="shared" si="380"/>
        <v>#DIV/0!</v>
      </c>
      <c r="AH820" t="e">
        <f t="shared" si="381"/>
        <v>#DIV/0!</v>
      </c>
      <c r="AI820" t="e">
        <f t="shared" si="382"/>
        <v>#DIV/0!</v>
      </c>
      <c r="AJ820" t="e">
        <f t="shared" si="383"/>
        <v>#DIV/0!</v>
      </c>
      <c r="AK820"/>
      <c r="AL820"/>
      <c r="AM820"/>
      <c r="AN820"/>
    </row>
    <row r="821" spans="1:40" x14ac:dyDescent="0.3">
      <c r="A821"/>
      <c r="B821">
        <f t="shared" si="384"/>
        <v>68700</v>
      </c>
      <c r="C821" s="186" t="str">
        <f t="shared" si="352"/>
        <v>-0.00954804470479484+0.0154930074232909i</v>
      </c>
      <c r="D821" s="158" t="str">
        <f t="shared" si="353"/>
        <v>-2.66290061789319-1.47557959725667i</v>
      </c>
      <c r="E821" t="str">
        <f t="shared" si="354"/>
        <v>11467.6009965567-13216.6211261364i</v>
      </c>
      <c r="F821" t="str">
        <f t="shared" si="355"/>
        <v>0.337786818498664+0.207959911413292i</v>
      </c>
      <c r="G821" t="str">
        <f t="shared" si="350"/>
        <v>0.337786818498664+0.207959911413292i</v>
      </c>
      <c r="H821" t="str">
        <f t="shared" si="356"/>
        <v>1.85778175787342+3.45807191954378i</v>
      </c>
      <c r="I821" t="str">
        <f t="shared" si="357"/>
        <v>269.784269127023i</v>
      </c>
      <c r="J821" t="str">
        <f t="shared" si="351"/>
        <v>-17.0270301267659+57.5283658938159i</v>
      </c>
      <c r="K821" t="str">
        <f t="shared" si="358"/>
        <v>4.31185959300495-1.27620804192479i</v>
      </c>
      <c r="L821" t="str">
        <f t="shared" si="359"/>
        <v>0.780973886487029-0.202216123733665i</v>
      </c>
      <c r="M821" t="str">
        <f t="shared" si="360"/>
        <v>5.09283347949198-1.47842416565846i</v>
      </c>
      <c r="N821" t="str">
        <f t="shared" si="361"/>
        <v>-0.878234193924415i</v>
      </c>
      <c r="O821" t="str">
        <f t="shared" si="362"/>
        <v>0.638511125545335-0.769612592513162i</v>
      </c>
      <c r="P821" t="str">
        <f t="shared" si="363"/>
        <v>0.361488874454665+0.769612592513162i</v>
      </c>
      <c r="Q821" t="str">
        <f t="shared" si="364"/>
        <v>-0.361488874454665+0.108621601411253i</v>
      </c>
      <c r="R821" t="str">
        <f t="shared" si="365"/>
        <v>-0.330432438404876-2.22829732822647i</v>
      </c>
      <c r="S821" t="str">
        <f t="shared" si="366"/>
        <v>0.0963768662742843i</v>
      </c>
      <c r="T821" t="str">
        <f t="shared" si="367"/>
        <v>0.214756313621827-0.0318460429288324i</v>
      </c>
      <c r="U821" t="e">
        <f t="shared" si="368"/>
        <v>#DIV/0!</v>
      </c>
      <c r="V821" t="str">
        <f t="shared" si="369"/>
        <v>0.0000833333333333333-0.00386110973051662i</v>
      </c>
      <c r="W821" t="e">
        <f t="shared" si="370"/>
        <v>#DIV/0!</v>
      </c>
      <c r="X821" t="e">
        <f t="shared" si="371"/>
        <v>#DIV/0!</v>
      </c>
      <c r="Y821" t="str">
        <f t="shared" si="372"/>
        <v>0.00096+0.293525284810202i</v>
      </c>
      <c r="Z821" t="e">
        <f t="shared" si="373"/>
        <v>#DIV/0!</v>
      </c>
      <c r="AA821" t="e">
        <f t="shared" si="374"/>
        <v>#DIV/0!</v>
      </c>
      <c r="AB821" t="str">
        <f t="shared" si="375"/>
        <v>0.12254749080657-0.0181724699368749i</v>
      </c>
      <c r="AC821" t="str">
        <f t="shared" si="376"/>
        <v>1.59724734530306-0.273726535148819i</v>
      </c>
      <c r="AD821" t="str">
        <f t="shared" si="377"/>
        <v>0.0764293088904696+0.00172062265597988i</v>
      </c>
      <c r="AE821" t="e">
        <f t="shared" si="378"/>
        <v>#DIV/0!</v>
      </c>
      <c r="AF821" t="str">
        <f t="shared" si="379"/>
        <v>-4.52068237576661-4.93365151680045i</v>
      </c>
      <c r="AG821" t="e">
        <f t="shared" si="380"/>
        <v>#DIV/0!</v>
      </c>
      <c r="AH821" t="e">
        <f t="shared" si="381"/>
        <v>#DIV/0!</v>
      </c>
      <c r="AI821" t="e">
        <f t="shared" si="382"/>
        <v>#DIV/0!</v>
      </c>
      <c r="AJ821" t="e">
        <f t="shared" si="383"/>
        <v>#DIV/0!</v>
      </c>
      <c r="AK821"/>
      <c r="AL821"/>
      <c r="AM821"/>
      <c r="AN821"/>
    </row>
    <row r="822" spans="1:40" x14ac:dyDescent="0.3">
      <c r="A822"/>
      <c r="B822">
        <f t="shared" si="384"/>
        <v>68800</v>
      </c>
      <c r="C822" s="186" t="str">
        <f t="shared" si="352"/>
        <v>-0.00954553334468211+0.0154784214717738i</v>
      </c>
      <c r="D822" s="158" t="str">
        <f t="shared" si="353"/>
        <v>-2.66420874726223-1.4775947236852i</v>
      </c>
      <c r="E822" t="str">
        <f t="shared" si="354"/>
        <v>11448.5728003879-13213.8970256535i</v>
      </c>
      <c r="F822" t="str">
        <f t="shared" si="355"/>
        <v>0.337959955428652+0.208208168039409i</v>
      </c>
      <c r="G822" t="str">
        <f t="shared" si="350"/>
        <v>0.337959955428652+0.208208168039409i</v>
      </c>
      <c r="H822" t="str">
        <f t="shared" si="356"/>
        <v>1.86087564890201+3.46141219228183i</v>
      </c>
      <c r="I822" t="str">
        <f t="shared" si="357"/>
        <v>270.176968208722i</v>
      </c>
      <c r="J822" t="str">
        <f t="shared" si="351"/>
        <v>-17.0795487591852+57.6121044176788i</v>
      </c>
      <c r="K822" t="str">
        <f t="shared" si="358"/>
        <v>4.31072922534963-1.27794863138884i</v>
      </c>
      <c r="L822" t="str">
        <f t="shared" si="359"/>
        <v>0.780830956767044-0.202473407949782i</v>
      </c>
      <c r="M822" t="str">
        <f t="shared" si="360"/>
        <v>5.09156018211667-1.48042203933862i</v>
      </c>
      <c r="N822" t="str">
        <f t="shared" si="361"/>
        <v>-0.879512555196503i</v>
      </c>
      <c r="O822" t="str">
        <f t="shared" si="362"/>
        <v>0.637526761150744-0.77042821133227i</v>
      </c>
      <c r="P822" t="str">
        <f t="shared" si="363"/>
        <v>0.362473238849256+0.77042821133227i</v>
      </c>
      <c r="Q822" t="str">
        <f t="shared" si="364"/>
        <v>-0.362473238849256+0.109084343864233i</v>
      </c>
      <c r="R822" t="str">
        <f t="shared" si="365"/>
        <v>-0.330423856308518-2.22491537155979i</v>
      </c>
      <c r="S822" t="str">
        <f t="shared" si="366"/>
        <v>0.0965171528336356i</v>
      </c>
      <c r="T822" t="str">
        <f t="shared" si="367"/>
        <v>0.214742496958741-0.0318915698392085i</v>
      </c>
      <c r="U822" t="e">
        <f t="shared" si="368"/>
        <v>#DIV/0!</v>
      </c>
      <c r="V822" t="str">
        <f t="shared" si="369"/>
        <v>0.0000833333333333333-0.00385549765241995i</v>
      </c>
      <c r="W822" t="e">
        <f t="shared" si="370"/>
        <v>#DIV/0!</v>
      </c>
      <c r="X822" t="e">
        <f t="shared" si="371"/>
        <v>#DIV/0!</v>
      </c>
      <c r="Y822" t="str">
        <f t="shared" si="372"/>
        <v>0.00096+0.29395254141109i</v>
      </c>
      <c r="Z822" t="e">
        <f t="shared" si="373"/>
        <v>#DIV/0!</v>
      </c>
      <c r="AA822" t="e">
        <f t="shared" si="374"/>
        <v>#DIV/0!</v>
      </c>
      <c r="AB822" t="str">
        <f t="shared" si="375"/>
        <v>0.122539606533629-0.0181984491899952i</v>
      </c>
      <c r="AC822" t="str">
        <f t="shared" si="376"/>
        <v>1.59697639609622-0.27406883347632i</v>
      </c>
      <c r="AD822" t="str">
        <f t="shared" si="377"/>
        <v>0.0764366834837278+0.00172229438951773i</v>
      </c>
      <c r="AE822" t="e">
        <f t="shared" si="378"/>
        <v>#DIV/0!</v>
      </c>
      <c r="AF822" t="str">
        <f t="shared" si="379"/>
        <v>-4.52508439616424-4.93900691596703i</v>
      </c>
      <c r="AG822" t="e">
        <f t="shared" si="380"/>
        <v>#DIV/0!</v>
      </c>
      <c r="AH822" t="e">
        <f t="shared" si="381"/>
        <v>#DIV/0!</v>
      </c>
      <c r="AI822" t="e">
        <f t="shared" si="382"/>
        <v>#DIV/0!</v>
      </c>
      <c r="AJ822" t="e">
        <f t="shared" si="383"/>
        <v>#DIV/0!</v>
      </c>
      <c r="AK822"/>
      <c r="AL822"/>
      <c r="AM822"/>
      <c r="AN822"/>
    </row>
    <row r="823" spans="1:40" x14ac:dyDescent="0.3">
      <c r="A823"/>
      <c r="B823">
        <f t="shared" si="384"/>
        <v>68900</v>
      </c>
      <c r="C823" s="186" t="str">
        <f t="shared" si="352"/>
        <v>-0.009543019734494+0.0154638852316874i</v>
      </c>
      <c r="D823" s="158" t="str">
        <f t="shared" si="353"/>
        <v>-2.66551809469292-1.47960786639643i</v>
      </c>
      <c r="E823" t="str">
        <f t="shared" si="354"/>
        <v>11429.5801066893-13211.1501177368i</v>
      </c>
      <c r="F823" t="str">
        <f t="shared" si="355"/>
        <v>0.338133253486322+0.208456215631221i</v>
      </c>
      <c r="G823" t="str">
        <f t="shared" si="350"/>
        <v>0.338133253486322+0.208456215631221i</v>
      </c>
      <c r="H823" t="str">
        <f t="shared" si="356"/>
        <v>1.86397033849082+3.46474920883047i</v>
      </c>
      <c r="I823" t="str">
        <f t="shared" si="357"/>
        <v>270.569667290421i</v>
      </c>
      <c r="J823" t="str">
        <f t="shared" si="351"/>
        <v>-17.1321437823425+57.6958429415417i</v>
      </c>
      <c r="K823" t="str">
        <f t="shared" si="358"/>
        <v>4.30959778713895-1.27968749859739i</v>
      </c>
      <c r="L823" t="str">
        <f t="shared" si="359"/>
        <v>0.780687871570364-0.202730544051881i</v>
      </c>
      <c r="M823" t="str">
        <f t="shared" si="360"/>
        <v>5.09028565870931-1.48241804264927i</v>
      </c>
      <c r="N823" t="str">
        <f t="shared" si="361"/>
        <v>-0.880790916468591i</v>
      </c>
      <c r="O823" t="str">
        <f t="shared" si="362"/>
        <v>0.636541354905255-0.771242571111957i</v>
      </c>
      <c r="P823" t="str">
        <f t="shared" si="363"/>
        <v>0.363458645094745+0.771242571111957i</v>
      </c>
      <c r="Q823" t="str">
        <f t="shared" si="364"/>
        <v>-0.363458645094745+0.109548345356634i</v>
      </c>
      <c r="R823" t="str">
        <f t="shared" si="365"/>
        <v>-0.330415260958095-2.22154302044464i</v>
      </c>
      <c r="S823" t="str">
        <f t="shared" si="366"/>
        <v>0.0966574393929867i</v>
      </c>
      <c r="T823" t="str">
        <f t="shared" si="367"/>
        <v>0.21472865985754-0.0319370930605749i</v>
      </c>
      <c r="U823" t="e">
        <f t="shared" si="368"/>
        <v>#DIV/0!</v>
      </c>
      <c r="V823" t="str">
        <f t="shared" si="369"/>
        <v>0.0000833333333333333-0.00384990186482572i</v>
      </c>
      <c r="W823" t="e">
        <f t="shared" si="370"/>
        <v>#DIV/0!</v>
      </c>
      <c r="X823" t="e">
        <f t="shared" si="371"/>
        <v>#DIV/0!</v>
      </c>
      <c r="Y823" t="str">
        <f t="shared" si="372"/>
        <v>0.00096+0.294379798011978i</v>
      </c>
      <c r="Z823" t="e">
        <f t="shared" si="373"/>
        <v>#DIV/0!</v>
      </c>
      <c r="AA823" t="e">
        <f t="shared" si="374"/>
        <v>#DIV/0!</v>
      </c>
      <c r="AB823" t="str">
        <f t="shared" si="375"/>
        <v>0.122531710597981-0.0182244263380371i</v>
      </c>
      <c r="AC823" t="str">
        <f t="shared" si="376"/>
        <v>1.59670519077358-0.27441075461384i</v>
      </c>
      <c r="AD823" t="str">
        <f t="shared" si="377"/>
        <v>0.0764440671484756+0.00172395494787209i</v>
      </c>
      <c r="AE823" t="e">
        <f t="shared" si="378"/>
        <v>#DIV/0!</v>
      </c>
      <c r="AF823" t="str">
        <f t="shared" si="379"/>
        <v>-4.52948843318374-4.9443570752269i</v>
      </c>
      <c r="AG823" t="e">
        <f t="shared" si="380"/>
        <v>#DIV/0!</v>
      </c>
      <c r="AH823" t="e">
        <f t="shared" si="381"/>
        <v>#DIV/0!</v>
      </c>
      <c r="AI823" t="e">
        <f t="shared" si="382"/>
        <v>#DIV/0!</v>
      </c>
      <c r="AJ823" t="e">
        <f t="shared" si="383"/>
        <v>#DIV/0!</v>
      </c>
      <c r="AK823"/>
      <c r="AL823"/>
      <c r="AM823"/>
      <c r="AN823"/>
    </row>
    <row r="824" spans="1:40" x14ac:dyDescent="0.3">
      <c r="A824"/>
      <c r="B824">
        <f t="shared" si="384"/>
        <v>69000</v>
      </c>
      <c r="C824" s="186" t="str">
        <f t="shared" si="352"/>
        <v>-0.00954050387848527+0.015449398472088i</v>
      </c>
      <c r="D824" s="158" t="str">
        <f t="shared" si="353"/>
        <v>-2.66682865773307-1.48161902625061i</v>
      </c>
      <c r="E824" t="str">
        <f t="shared" si="354"/>
        <v>11410.6228761251-13208.3805355309i</v>
      </c>
      <c r="F824" t="str">
        <f t="shared" si="355"/>
        <v>0.338306712347568+0.208704054069994i</v>
      </c>
      <c r="G824" t="str">
        <f t="shared" si="350"/>
        <v>0.338306712347568+0.208704054069994i</v>
      </c>
      <c r="H824" t="str">
        <f t="shared" si="356"/>
        <v>1.8670658262469+3.46808297118953i</v>
      </c>
      <c r="I824" t="str">
        <f t="shared" si="357"/>
        <v>270.96236637212i</v>
      </c>
      <c r="J824" t="str">
        <f t="shared" si="351"/>
        <v>-17.184815196238+57.7795814654046i</v>
      </c>
      <c r="K824" t="str">
        <f t="shared" si="358"/>
        <v>4.30846528061272-1.28142464429357i</v>
      </c>
      <c r="L824" t="str">
        <f t="shared" si="359"/>
        <v>0.780544631096671-0.202987531916095i</v>
      </c>
      <c r="M824" t="str">
        <f t="shared" si="360"/>
        <v>5.08900991170939-1.48441217620966i</v>
      </c>
      <c r="N824" t="str">
        <f t="shared" si="361"/>
        <v>-0.882069277740679i</v>
      </c>
      <c r="O824" t="str">
        <f t="shared" si="362"/>
        <v>0.635554908419224-0.772055670521389i</v>
      </c>
      <c r="P824" t="str">
        <f t="shared" si="363"/>
        <v>0.364445091580776+0.772055670521389i</v>
      </c>
      <c r="Q824" t="str">
        <f t="shared" si="364"/>
        <v>-0.364445091580776+0.11001360721929i</v>
      </c>
      <c r="R824" t="str">
        <f t="shared" si="365"/>
        <v>-0.330406652350163-2.21818023310243i</v>
      </c>
      <c r="S824" t="str">
        <f t="shared" si="366"/>
        <v>0.0967977259523379i</v>
      </c>
      <c r="T824" t="str">
        <f t="shared" si="367"/>
        <v>0.214714802316742-0.0319826125870205i</v>
      </c>
      <c r="U824" t="e">
        <f t="shared" si="368"/>
        <v>#DIV/0!</v>
      </c>
      <c r="V824" t="str">
        <f t="shared" si="369"/>
        <v>0.0000833333333333333-0.00384432229690568i</v>
      </c>
      <c r="W824" t="e">
        <f t="shared" si="370"/>
        <v>#DIV/0!</v>
      </c>
      <c r="X824" t="e">
        <f t="shared" si="371"/>
        <v>#DIV/0!</v>
      </c>
      <c r="Y824" t="str">
        <f t="shared" si="372"/>
        <v>0.00096+0.294807054612866i</v>
      </c>
      <c r="Z824" t="e">
        <f t="shared" si="373"/>
        <v>#DIV/0!</v>
      </c>
      <c r="AA824" t="e">
        <f t="shared" si="374"/>
        <v>#DIV/0!</v>
      </c>
      <c r="AB824" t="str">
        <f t="shared" si="375"/>
        <v>0.122523802998782-0.0182504013776275i</v>
      </c>
      <c r="AC824" t="str">
        <f t="shared" si="376"/>
        <v>1.59643372985547-0.274752298550327i</v>
      </c>
      <c r="AD824" t="str">
        <f t="shared" si="377"/>
        <v>0.076451459876617+0.00172560432636971i</v>
      </c>
      <c r="AE824" t="e">
        <f t="shared" si="378"/>
        <v>#DIV/0!</v>
      </c>
      <c r="AF824" t="str">
        <f t="shared" si="379"/>
        <v>-4.53389448397997-4.94970199744014i</v>
      </c>
      <c r="AG824" t="e">
        <f t="shared" si="380"/>
        <v>#DIV/0!</v>
      </c>
      <c r="AH824" t="e">
        <f t="shared" si="381"/>
        <v>#DIV/0!</v>
      </c>
      <c r="AI824" t="e">
        <f t="shared" si="382"/>
        <v>#DIV/0!</v>
      </c>
      <c r="AJ824" t="e">
        <f t="shared" si="383"/>
        <v>#DIV/0!</v>
      </c>
      <c r="AK824"/>
      <c r="AL824"/>
      <c r="AM824"/>
      <c r="AN824"/>
    </row>
    <row r="825" spans="1:40" x14ac:dyDescent="0.3">
      <c r="A825"/>
      <c r="B825">
        <f t="shared" si="384"/>
        <v>69100</v>
      </c>
      <c r="C825" s="186" t="str">
        <f t="shared" si="352"/>
        <v>-0.00953798578091404+0.0154349609633677i</v>
      </c>
      <c r="D825" s="158" t="str">
        <f t="shared" si="353"/>
        <v>-2.6681404339303-1.48362820410242i</v>
      </c>
      <c r="E825" t="str">
        <f t="shared" si="354"/>
        <v>11391.7010691086-13205.5884116259i</v>
      </c>
      <c r="F825" t="str">
        <f t="shared" si="355"/>
        <v>0.338480331688255+0.208951683237596i</v>
      </c>
      <c r="G825" t="str">
        <f t="shared" si="350"/>
        <v>0.338480331688255+0.208951683237596i</v>
      </c>
      <c r="H825" t="str">
        <f t="shared" si="356"/>
        <v>1.8701621117689+3.47141348134102i</v>
      </c>
      <c r="I825" t="str">
        <f t="shared" si="357"/>
        <v>271.355065453818i</v>
      </c>
      <c r="J825" t="str">
        <f t="shared" si="351"/>
        <v>-17.2375630008714+57.8633199892675i</v>
      </c>
      <c r="K825" t="str">
        <f t="shared" si="358"/>
        <v>4.30733170801017-1.28316006921566i</v>
      </c>
      <c r="L825" t="str">
        <f t="shared" si="359"/>
        <v>0.780401235545751-0.203244371418884i</v>
      </c>
      <c r="M825" t="str">
        <f t="shared" si="360"/>
        <v>5.08773294355592-1.48640444063454i</v>
      </c>
      <c r="N825" t="str">
        <f t="shared" si="361"/>
        <v>-0.883347639012767i</v>
      </c>
      <c r="O825" t="str">
        <f t="shared" si="362"/>
        <v>0.634567423304709-0.772867508231794i</v>
      </c>
      <c r="P825" t="str">
        <f t="shared" si="363"/>
        <v>0.365432576695291+0.772867508231794i</v>
      </c>
      <c r="Q825" t="str">
        <f t="shared" si="364"/>
        <v>-0.365432576695291+0.110480130780973i</v>
      </c>
      <c r="R825" t="str">
        <f t="shared" si="365"/>
        <v>-0.33039803048128-2.2148269679964i</v>
      </c>
      <c r="S825" t="str">
        <f t="shared" si="366"/>
        <v>0.096938012511689i</v>
      </c>
      <c r="T825" t="str">
        <f t="shared" si="367"/>
        <v>0.214700924334861-0.0320281284126317i</v>
      </c>
      <c r="U825" t="e">
        <f t="shared" si="368"/>
        <v>#DIV/0!</v>
      </c>
      <c r="V825" t="str">
        <f t="shared" si="369"/>
        <v>0.0000833333333333333-0.00383875887824156i</v>
      </c>
      <c r="W825" t="e">
        <f t="shared" si="370"/>
        <v>#DIV/0!</v>
      </c>
      <c r="X825" t="e">
        <f t="shared" si="371"/>
        <v>#DIV/0!</v>
      </c>
      <c r="Y825" t="str">
        <f t="shared" si="372"/>
        <v>0.00096+0.295234311213754i</v>
      </c>
      <c r="Z825" t="e">
        <f t="shared" si="373"/>
        <v>#DIV/0!</v>
      </c>
      <c r="AA825" t="e">
        <f t="shared" si="374"/>
        <v>#DIV/0!</v>
      </c>
      <c r="AB825" t="str">
        <f t="shared" si="375"/>
        <v>0.122515883735184-0.0182763743053918i</v>
      </c>
      <c r="AC825" t="str">
        <f t="shared" si="376"/>
        <v>1.59616201386213-0.275093465274543i</v>
      </c>
      <c r="AD825" t="str">
        <f t="shared" si="377"/>
        <v>0.0764588616600475+0.00172724252029198i</v>
      </c>
      <c r="AE825" t="e">
        <f t="shared" si="378"/>
        <v>#DIV/0!</v>
      </c>
      <c r="AF825" t="str">
        <f t="shared" si="379"/>
        <v>-4.5383025456992-4.95504168544344i</v>
      </c>
      <c r="AG825" t="e">
        <f t="shared" si="380"/>
        <v>#DIV/0!</v>
      </c>
      <c r="AH825" t="e">
        <f t="shared" si="381"/>
        <v>#DIV/0!</v>
      </c>
      <c r="AI825" t="e">
        <f t="shared" si="382"/>
        <v>#DIV/0!</v>
      </c>
      <c r="AJ825" t="e">
        <f t="shared" si="383"/>
        <v>#DIV/0!</v>
      </c>
      <c r="AK825"/>
      <c r="AL825"/>
      <c r="AM825"/>
      <c r="AN825"/>
    </row>
    <row r="826" spans="1:40" x14ac:dyDescent="0.3">
      <c r="A826"/>
      <c r="B826">
        <f t="shared" si="384"/>
        <v>69200</v>
      </c>
      <c r="C826" s="186" t="str">
        <f t="shared" si="352"/>
        <v>-0.00953546544604181+0.0154205724772442i</v>
      </c>
      <c r="D826" s="158" t="str">
        <f t="shared" si="353"/>
        <v>-2.66945342083201-1.48563540080091i</v>
      </c>
      <c r="E826" t="str">
        <f t="shared" si="354"/>
        <v>11372.8146458058-13202.7738780591i</v>
      </c>
      <c r="F826" t="str">
        <f t="shared" si="355"/>
        <v>0.33865411118422+0.209199103016493i</v>
      </c>
      <c r="G826" t="str">
        <f t="shared" si="350"/>
        <v>0.33865411118422+0.209199103016493i</v>
      </c>
      <c r="H826" t="str">
        <f t="shared" si="356"/>
        <v>1.87325919464717+3.47474074124909i</v>
      </c>
      <c r="I826" t="str">
        <f t="shared" si="357"/>
        <v>271.747764535517i</v>
      </c>
      <c r="J826" t="str">
        <f t="shared" si="351"/>
        <v>-17.290387196243+57.9470585131304i</v>
      </c>
      <c r="K826" t="str">
        <f t="shared" si="358"/>
        <v>4.30619707156992-1.28489377409727i</v>
      </c>
      <c r="L826" t="str">
        <f t="shared" si="359"/>
        <v>0.780257685117492-0.203501062437036i</v>
      </c>
      <c r="M826" t="str">
        <f t="shared" si="360"/>
        <v>5.08645475668741-1.48839483653431i</v>
      </c>
      <c r="N826" t="str">
        <f t="shared" si="361"/>
        <v>-0.884626000284855i</v>
      </c>
      <c r="O826" t="str">
        <f t="shared" si="362"/>
        <v>0.633578901175467-0.773678082916459i</v>
      </c>
      <c r="P826" t="str">
        <f t="shared" si="363"/>
        <v>0.366421098824533+0.773678082916459i</v>
      </c>
      <c r="Q826" t="str">
        <f t="shared" si="364"/>
        <v>-0.366421098824533+0.110947917368396i</v>
      </c>
      <c r="R826" t="str">
        <f t="shared" si="365"/>
        <v>-0.330389395347976-2.21148318382988i</v>
      </c>
      <c r="S826" t="str">
        <f t="shared" si="366"/>
        <v>0.0970782990710403i</v>
      </c>
      <c r="T826" t="str">
        <f t="shared" si="367"/>
        <v>0.214687025910413-0.032073640531491i</v>
      </c>
      <c r="U826" t="e">
        <f t="shared" si="368"/>
        <v>#DIV/0!</v>
      </c>
      <c r="V826" t="str">
        <f t="shared" si="369"/>
        <v>0.0000833333333333333-0.00383321153882215i</v>
      </c>
      <c r="W826" t="e">
        <f t="shared" si="370"/>
        <v>#DIV/0!</v>
      </c>
      <c r="X826" t="e">
        <f t="shared" si="371"/>
        <v>#DIV/0!</v>
      </c>
      <c r="Y826" t="str">
        <f t="shared" si="372"/>
        <v>0.00096+0.295661567814643i</v>
      </c>
      <c r="Z826" t="e">
        <f t="shared" si="373"/>
        <v>#DIV/0!</v>
      </c>
      <c r="AA826" t="e">
        <f t="shared" si="374"/>
        <v>#DIV/0!</v>
      </c>
      <c r="AB826" t="str">
        <f t="shared" si="375"/>
        <v>0.122507952806339-0.0183023451179535i</v>
      </c>
      <c r="AC826" t="str">
        <f t="shared" si="376"/>
        <v>1.59589004331381-0.275434254775093i</v>
      </c>
      <c r="AD826" t="str">
        <f t="shared" si="377"/>
        <v>0.0764662724906515+0.001728869524876i</v>
      </c>
      <c r="AE826" t="e">
        <f t="shared" si="378"/>
        <v>#DIV/0!</v>
      </c>
      <c r="AF826" t="str">
        <f t="shared" si="379"/>
        <v>-4.54271261547918-4.96037614205i</v>
      </c>
      <c r="AG826" t="e">
        <f t="shared" si="380"/>
        <v>#DIV/0!</v>
      </c>
      <c r="AH826" t="e">
        <f t="shared" si="381"/>
        <v>#DIV/0!</v>
      </c>
      <c r="AI826" t="e">
        <f t="shared" si="382"/>
        <v>#DIV/0!</v>
      </c>
      <c r="AJ826" t="e">
        <f t="shared" si="383"/>
        <v>#DIV/0!</v>
      </c>
      <c r="AK826"/>
      <c r="AL826"/>
      <c r="AM826"/>
      <c r="AN826"/>
    </row>
    <row r="827" spans="1:40" x14ac:dyDescent="0.3">
      <c r="A827"/>
      <c r="B827">
        <f t="shared" si="384"/>
        <v>69300</v>
      </c>
      <c r="C827" s="186" t="str">
        <f t="shared" si="352"/>
        <v>-0.00953294287813343+0.0154062327867523i</v>
      </c>
      <c r="D827" s="158" t="str">
        <f t="shared" si="353"/>
        <v>-2.6707676159855-1.48764061718969i</v>
      </c>
      <c r="E827" t="str">
        <f t="shared" si="354"/>
        <v>11353.9635661379-13199.9370663157i</v>
      </c>
      <c r="F827" t="str">
        <f t="shared" si="355"/>
        <v>0.33882805051128+0.209446313289755i</v>
      </c>
      <c r="G827" t="str">
        <f t="shared" si="350"/>
        <v>0.33882805051128+0.209446313289755i</v>
      </c>
      <c r="H827" t="str">
        <f t="shared" si="356"/>
        <v>1.87635707446368+3.47806475286042i</v>
      </c>
      <c r="I827" t="str">
        <f t="shared" si="357"/>
        <v>272.140463617216i</v>
      </c>
      <c r="J827" t="str">
        <f t="shared" si="351"/>
        <v>-17.3432877823526+58.0307970369933i</v>
      </c>
      <c r="K827" t="str">
        <f t="shared" si="358"/>
        <v>4.30506137352998-1.2866257596673i</v>
      </c>
      <c r="L827" t="str">
        <f t="shared" si="359"/>
        <v>0.780113980011878-0.203757604847669i</v>
      </c>
      <c r="M827" t="str">
        <f t="shared" si="360"/>
        <v>5.08517535354186-1.49038336451497i</v>
      </c>
      <c r="N827" t="str">
        <f t="shared" si="361"/>
        <v>-0.885904361556943i</v>
      </c>
      <c r="O827" t="str">
        <f t="shared" si="362"/>
        <v>0.632589343646948-0.774487393250738i</v>
      </c>
      <c r="P827" t="str">
        <f t="shared" si="363"/>
        <v>0.367410656353052+0.774487393250738i</v>
      </c>
      <c r="Q827" t="str">
        <f t="shared" si="364"/>
        <v>-0.367410656353052+0.111416968306205i</v>
      </c>
      <c r="R827" t="str">
        <f t="shared" si="365"/>
        <v>-0.330380746946798-2.20814883954454i</v>
      </c>
      <c r="S827" t="str">
        <f t="shared" si="366"/>
        <v>0.0972185856303916i</v>
      </c>
      <c r="T827" t="str">
        <f t="shared" si="367"/>
        <v>0.214673107041911-0.03211914893768i</v>
      </c>
      <c r="U827" t="e">
        <f t="shared" si="368"/>
        <v>#DIV/0!</v>
      </c>
      <c r="V827" t="str">
        <f t="shared" si="369"/>
        <v>0.0000833333333333333-0.00382768020904029i</v>
      </c>
      <c r="W827" t="e">
        <f t="shared" si="370"/>
        <v>#DIV/0!</v>
      </c>
      <c r="X827" t="e">
        <f t="shared" si="371"/>
        <v>#DIV/0!</v>
      </c>
      <c r="Y827" t="str">
        <f t="shared" si="372"/>
        <v>0.00096+0.296088824415531i</v>
      </c>
      <c r="Z827" t="e">
        <f t="shared" si="373"/>
        <v>#DIV/0!</v>
      </c>
      <c r="AA827" t="e">
        <f t="shared" si="374"/>
        <v>#DIV/0!</v>
      </c>
      <c r="AB827" t="str">
        <f t="shared" si="375"/>
        <v>0.1225000102114-0.0183283138119351i</v>
      </c>
      <c r="AC827" t="str">
        <f t="shared" si="376"/>
        <v>1.59561781873072-0.275774667040418i</v>
      </c>
      <c r="AD827" t="str">
        <f t="shared" si="377"/>
        <v>0.0764736923603059+0.00173048533531424i</v>
      </c>
      <c r="AE827" t="e">
        <f t="shared" si="378"/>
        <v>#DIV/0!</v>
      </c>
      <c r="AF827" t="str">
        <f t="shared" si="379"/>
        <v>-4.54712469044918-4.96570537005011i</v>
      </c>
      <c r="AG827" t="e">
        <f t="shared" si="380"/>
        <v>#DIV/0!</v>
      </c>
      <c r="AH827" t="e">
        <f t="shared" si="381"/>
        <v>#DIV/0!</v>
      </c>
      <c r="AI827" t="e">
        <f t="shared" si="382"/>
        <v>#DIV/0!</v>
      </c>
      <c r="AJ827" t="e">
        <f t="shared" si="383"/>
        <v>#DIV/0!</v>
      </c>
      <c r="AK827"/>
      <c r="AL827"/>
      <c r="AM827"/>
      <c r="AN827"/>
    </row>
    <row r="828" spans="1:40" x14ac:dyDescent="0.3">
      <c r="A828"/>
      <c r="B828">
        <f t="shared" si="384"/>
        <v>69400</v>
      </c>
      <c r="C828" s="186" t="str">
        <f t="shared" si="352"/>
        <v>-0.00953041808145668+0.0153919416662332i</v>
      </c>
      <c r="D828" s="158" t="str">
        <f t="shared" si="353"/>
        <v>-2.67208301693787-1.48964385410689i</v>
      </c>
      <c r="E828" t="str">
        <f t="shared" si="354"/>
        <v>11335.1477897848-13197.0781073308i</v>
      </c>
      <c r="F828" t="str">
        <f t="shared" si="355"/>
        <v>0.339002149345222+0.209693313941044i</v>
      </c>
      <c r="G828" t="str">
        <f t="shared" si="350"/>
        <v>0.339002149345222+0.209693313941044i</v>
      </c>
      <c r="H828" t="str">
        <f t="shared" si="356"/>
        <v>1.87945575079203+3.48138551810414i</v>
      </c>
      <c r="I828" t="str">
        <f t="shared" si="357"/>
        <v>272.533162698915i</v>
      </c>
      <c r="J828" t="str">
        <f t="shared" si="351"/>
        <v>-17.3962647592003+58.1145355608562i</v>
      </c>
      <c r="K828" t="str">
        <f t="shared" si="358"/>
        <v>4.30392461612773-1.28835602665005i</v>
      </c>
      <c r="L828" t="str">
        <f t="shared" si="359"/>
        <v>0.779970120428995-0.204013998528225i</v>
      </c>
      <c r="M828" t="str">
        <f t="shared" si="360"/>
        <v>5.08389473655672-1.49237002517827i</v>
      </c>
      <c r="N828" t="str">
        <f t="shared" si="361"/>
        <v>-0.887182722829031i</v>
      </c>
      <c r="O828" t="str">
        <f t="shared" si="362"/>
        <v>0.631598752336292-0.775295437912051i</v>
      </c>
      <c r="P828" t="str">
        <f t="shared" si="363"/>
        <v>0.368401247663708+0.775295437912051i</v>
      </c>
      <c r="Q828" t="str">
        <f t="shared" si="364"/>
        <v>-0.368401247663708+0.11188728491698i</v>
      </c>
      <c r="R828" t="str">
        <f t="shared" si="365"/>
        <v>-0.330372085274291-2.20482389431867i</v>
      </c>
      <c r="S828" t="str">
        <f t="shared" si="366"/>
        <v>0.0973588721897427i</v>
      </c>
      <c r="T828" t="str">
        <f t="shared" si="367"/>
        <v>0.214659167727862-0.0321646536252785i</v>
      </c>
      <c r="U828" t="e">
        <f t="shared" si="368"/>
        <v>#DIV/0!</v>
      </c>
      <c r="V828" t="str">
        <f t="shared" si="369"/>
        <v>0.0000833333333333333-0.00382216481969009i</v>
      </c>
      <c r="W828" t="e">
        <f t="shared" si="370"/>
        <v>#DIV/0!</v>
      </c>
      <c r="X828" t="e">
        <f t="shared" si="371"/>
        <v>#DIV/0!</v>
      </c>
      <c r="Y828" t="str">
        <f t="shared" si="372"/>
        <v>0.00096+0.296516081016419i</v>
      </c>
      <c r="Z828" t="e">
        <f t="shared" si="373"/>
        <v>#DIV/0!</v>
      </c>
      <c r="AA828" t="e">
        <f t="shared" si="374"/>
        <v>#DIV/0!</v>
      </c>
      <c r="AB828" t="str">
        <f t="shared" si="375"/>
        <v>0.122492055949514-0.0183542803839584i</v>
      </c>
      <c r="AC828" t="str">
        <f t="shared" si="376"/>
        <v>1.59534534063301-0.276114702058807i</v>
      </c>
      <c r="AD828" t="str">
        <f t="shared" si="377"/>
        <v>0.0764811212608761+0.00173208994675438i</v>
      </c>
      <c r="AE828" t="e">
        <f t="shared" si="378"/>
        <v>#DIV/0!</v>
      </c>
      <c r="AF828" t="str">
        <f t="shared" si="379"/>
        <v>-4.5515387677299-4.97102937221103i</v>
      </c>
      <c r="AG828" t="e">
        <f t="shared" si="380"/>
        <v>#DIV/0!</v>
      </c>
      <c r="AH828" t="e">
        <f t="shared" si="381"/>
        <v>#DIV/0!</v>
      </c>
      <c r="AI828" t="e">
        <f t="shared" si="382"/>
        <v>#DIV/0!</v>
      </c>
      <c r="AJ828" t="e">
        <f t="shared" si="383"/>
        <v>#DIV/0!</v>
      </c>
      <c r="AK828"/>
      <c r="AL828"/>
      <c r="AM828"/>
      <c r="AN828"/>
    </row>
    <row r="829" spans="1:40" x14ac:dyDescent="0.3">
      <c r="A829"/>
      <c r="B829">
        <f t="shared" si="384"/>
        <v>69500</v>
      </c>
      <c r="C829" s="186" t="str">
        <f t="shared" si="352"/>
        <v>-0.0095278910602832+0.0153776988913264i</v>
      </c>
      <c r="D829" s="158" t="str">
        <f t="shared" si="353"/>
        <v>-2.6733996212361-1.49164511238537i</v>
      </c>
      <c r="E829" t="str">
        <f t="shared" si="354"/>
        <v>11316.367276187-13194.1971314907i</v>
      </c>
      <c r="F829" t="str">
        <f t="shared" si="355"/>
        <v>0.339176407361817+0.209940104854635i</v>
      </c>
      <c r="G829" t="str">
        <f t="shared" si="350"/>
        <v>0.339176407361817+0.209940104854635i</v>
      </c>
      <c r="H829" t="str">
        <f t="shared" si="356"/>
        <v>1.8825552231973+3.48470303889225i</v>
      </c>
      <c r="I829" t="str">
        <f t="shared" si="357"/>
        <v>272.925861780613i</v>
      </c>
      <c r="J829" t="str">
        <f t="shared" si="351"/>
        <v>-17.449318126786+58.1982740847192i</v>
      </c>
      <c r="K829" t="str">
        <f t="shared" si="358"/>
        <v>4.30278680159994-1.29008457576523i</v>
      </c>
      <c r="L829" t="str">
        <f t="shared" si="359"/>
        <v>0.779826106569029-0.204270243356475i</v>
      </c>
      <c r="M829" t="str">
        <f t="shared" si="360"/>
        <v>5.08261290816897-1.4943548191217i</v>
      </c>
      <c r="N829" t="str">
        <f t="shared" si="361"/>
        <v>-0.888461084101119i</v>
      </c>
      <c r="O829" t="str">
        <f t="shared" si="362"/>
        <v>0.630607128862333-0.776102215579884i</v>
      </c>
      <c r="P829" t="str">
        <f t="shared" si="363"/>
        <v>0.369392871137667+0.776102215579884i</v>
      </c>
      <c r="Q829" t="str">
        <f t="shared" si="364"/>
        <v>-0.369392871137667+0.112358868521235i</v>
      </c>
      <c r="R829" t="str">
        <f t="shared" si="365"/>
        <v>-0.33036341032697-2.20150830756548i</v>
      </c>
      <c r="S829" t="str">
        <f t="shared" si="366"/>
        <v>0.097499158749094i</v>
      </c>
      <c r="T829" t="str">
        <f t="shared" si="367"/>
        <v>0.214645207966776-0.0322101545883613i</v>
      </c>
      <c r="U829" t="e">
        <f t="shared" si="368"/>
        <v>#DIV/0!</v>
      </c>
      <c r="V829" t="str">
        <f t="shared" si="369"/>
        <v>0.0000833333333333333-0.00381666530196391i</v>
      </c>
      <c r="W829" t="e">
        <f t="shared" si="370"/>
        <v>#DIV/0!</v>
      </c>
      <c r="X829" t="e">
        <f t="shared" si="371"/>
        <v>#DIV/0!</v>
      </c>
      <c r="Y829" t="str">
        <f t="shared" si="372"/>
        <v>0.00096+0.296943337617307i</v>
      </c>
      <c r="Z829" t="e">
        <f t="shared" si="373"/>
        <v>#DIV/0!</v>
      </c>
      <c r="AA829" t="e">
        <f t="shared" si="374"/>
        <v>#DIV/0!</v>
      </c>
      <c r="AB829" t="str">
        <f t="shared" si="375"/>
        <v>0.12248409001983-0.0183802448306424i</v>
      </c>
      <c r="AC829" t="str">
        <f t="shared" si="376"/>
        <v>1.59507260954081-0.276454359818398i</v>
      </c>
      <c r="AD829" t="str">
        <f t="shared" si="377"/>
        <v>0.076488559184219+0.00173368335430109i</v>
      </c>
      <c r="AE829" t="e">
        <f t="shared" si="378"/>
        <v>#DIV/0!</v>
      </c>
      <c r="AF829" t="str">
        <f t="shared" si="379"/>
        <v>-4.5559548444334-4.97634815127762i</v>
      </c>
      <c r="AG829" t="e">
        <f t="shared" si="380"/>
        <v>#DIV/0!</v>
      </c>
      <c r="AH829" t="e">
        <f t="shared" si="381"/>
        <v>#DIV/0!</v>
      </c>
      <c r="AI829" t="e">
        <f t="shared" si="382"/>
        <v>#DIV/0!</v>
      </c>
      <c r="AJ829" t="e">
        <f t="shared" si="383"/>
        <v>#DIV/0!</v>
      </c>
      <c r="AK829"/>
      <c r="AL829"/>
      <c r="AM829"/>
      <c r="AN829"/>
    </row>
    <row r="830" spans="1:40" x14ac:dyDescent="0.3">
      <c r="A830"/>
      <c r="B830">
        <f t="shared" si="384"/>
        <v>69600</v>
      </c>
      <c r="C830" s="186" t="str">
        <f t="shared" si="352"/>
        <v>-0.00952536181888715+0.0153635042389598i</v>
      </c>
      <c r="D830" s="158" t="str">
        <f t="shared" si="353"/>
        <v>-2.67471742642704-1.49364439285263i</v>
      </c>
      <c r="E830" t="str">
        <f t="shared" si="354"/>
        <v>11297.62198455-13191.294268634i</v>
      </c>
      <c r="F830" t="str">
        <f t="shared" si="355"/>
        <v>0.339350824236814+0.21018668591539i</v>
      </c>
      <c r="G830" t="str">
        <f t="shared" si="350"/>
        <v>0.339350824236814+0.21018668591539i</v>
      </c>
      <c r="H830" t="str">
        <f t="shared" si="356"/>
        <v>1.88565549123626+3.4880173171195i</v>
      </c>
      <c r="I830" t="str">
        <f t="shared" si="357"/>
        <v>273.318560862312i</v>
      </c>
      <c r="J830" t="str">
        <f t="shared" si="351"/>
        <v>-17.5024478851099+58.282012608582i</v>
      </c>
      <c r="K830" t="str">
        <f t="shared" si="358"/>
        <v>4.30164793218282-1.29181140772812i</v>
      </c>
      <c r="L830" t="str">
        <f t="shared" si="359"/>
        <v>0.779681938632261-0.20452633921052i</v>
      </c>
      <c r="M830" t="str">
        <f t="shared" si="360"/>
        <v>5.08132987081508-1.49633774693864i</v>
      </c>
      <c r="N830" t="str">
        <f t="shared" si="361"/>
        <v>-0.889739445373207i</v>
      </c>
      <c r="O830" t="str">
        <f t="shared" si="362"/>
        <v>0.629614474845588-0.776907724935796i</v>
      </c>
      <c r="P830" t="str">
        <f t="shared" si="363"/>
        <v>0.370385525154412+0.776907724935796i</v>
      </c>
      <c r="Q830" t="str">
        <f t="shared" si="364"/>
        <v>-0.370385525154412+0.112831720437411i</v>
      </c>
      <c r="R830" t="str">
        <f t="shared" si="365"/>
        <v>-0.330354722101366-2.19820203893143i</v>
      </c>
      <c r="S830" t="str">
        <f t="shared" si="366"/>
        <v>0.0976394453084453i</v>
      </c>
      <c r="T830" t="str">
        <f t="shared" si="367"/>
        <v>0.214631227757158-0.032255651821003i</v>
      </c>
      <c r="U830" t="e">
        <f t="shared" si="368"/>
        <v>#DIV/0!</v>
      </c>
      <c r="V830" t="str">
        <f t="shared" si="369"/>
        <v>0.0000833333333333333-0.00381118158744959i</v>
      </c>
      <c r="W830" t="e">
        <f t="shared" si="370"/>
        <v>#DIV/0!</v>
      </c>
      <c r="X830" t="e">
        <f t="shared" si="371"/>
        <v>#DIV/0!</v>
      </c>
      <c r="Y830" t="str">
        <f t="shared" si="372"/>
        <v>0.00096+0.297370594218195i</v>
      </c>
      <c r="Z830" t="e">
        <f t="shared" si="373"/>
        <v>#DIV/0!</v>
      </c>
      <c r="AA830" t="e">
        <f t="shared" si="374"/>
        <v>#DIV/0!</v>
      </c>
      <c r="AB830" t="str">
        <f t="shared" si="375"/>
        <v>0.122476112421497-0.0184062071486057i</v>
      </c>
      <c r="AC830" t="str">
        <f t="shared" si="376"/>
        <v>1.59479962597423-0.276793640307207i</v>
      </c>
      <c r="AD830" t="str">
        <f t="shared" si="377"/>
        <v>0.0764960061221819+0.00173526555301571i</v>
      </c>
      <c r="AE830" t="e">
        <f t="shared" si="378"/>
        <v>#DIV/0!</v>
      </c>
      <c r="AF830" t="str">
        <f t="shared" si="379"/>
        <v>-4.5603729176633-4.98166170997213i</v>
      </c>
      <c r="AG830" t="e">
        <f t="shared" si="380"/>
        <v>#DIV/0!</v>
      </c>
      <c r="AH830" t="e">
        <f t="shared" si="381"/>
        <v>#DIV/0!</v>
      </c>
      <c r="AI830" t="e">
        <f t="shared" si="382"/>
        <v>#DIV/0!</v>
      </c>
      <c r="AJ830" t="e">
        <f t="shared" si="383"/>
        <v>#DIV/0!</v>
      </c>
      <c r="AK830"/>
      <c r="AL830"/>
      <c r="AM830"/>
      <c r="AN830"/>
    </row>
    <row r="831" spans="1:40" x14ac:dyDescent="0.3">
      <c r="A831"/>
      <c r="B831">
        <f t="shared" si="384"/>
        <v>69700</v>
      </c>
      <c r="C831" s="186" t="str">
        <f t="shared" si="352"/>
        <v>-0.00952283036154624+0.0153493574873404i</v>
      </c>
      <c r="D831" s="158" t="str">
        <f t="shared" si="353"/>
        <v>-2.67603643005739-1.49564169633103i</v>
      </c>
      <c r="E831" t="str">
        <f t="shared" si="354"/>
        <v>11278.911873846-13188.3696480537i</v>
      </c>
      <c r="F831" t="str">
        <f t="shared" si="355"/>
        <v>0.339525399645939+0.210433057008778i</v>
      </c>
      <c r="G831" t="str">
        <f t="shared" si="350"/>
        <v>0.339525399645939+0.210433057008778i</v>
      </c>
      <c r="H831" t="str">
        <f t="shared" si="356"/>
        <v>1.88875655445704+3.4913283546638i</v>
      </c>
      <c r="I831" t="str">
        <f t="shared" si="357"/>
        <v>273.711259944011i</v>
      </c>
      <c r="J831" t="str">
        <f t="shared" si="351"/>
        <v>-17.5556540341717+58.3657511324449i</v>
      </c>
      <c r="K831" t="str">
        <f t="shared" si="358"/>
        <v>4.30050801011191-1.29353652324951i</v>
      </c>
      <c r="L831" t="str">
        <f t="shared" si="359"/>
        <v>0.779537616819074-0.204782285968783i</v>
      </c>
      <c r="M831" t="str">
        <f t="shared" si="360"/>
        <v>5.08004562693098-1.49831880921829i</v>
      </c>
      <c r="N831" t="str">
        <f t="shared" si="361"/>
        <v>-0.891017806645295i</v>
      </c>
      <c r="O831" t="str">
        <f t="shared" si="362"/>
        <v>0.62862079190826-0.777711964663417i</v>
      </c>
      <c r="P831" t="str">
        <f t="shared" si="363"/>
        <v>0.37137920809174+0.777711964663417i</v>
      </c>
      <c r="Q831" t="str">
        <f t="shared" si="364"/>
        <v>-0.37137920809174+0.113305841981878i</v>
      </c>
      <c r="R831" t="str">
        <f t="shared" si="365"/>
        <v>-0.330346020593992-2.19490504829452i</v>
      </c>
      <c r="S831" t="str">
        <f t="shared" si="366"/>
        <v>0.0977797318677964i</v>
      </c>
      <c r="T831" t="str">
        <f t="shared" si="367"/>
        <v>0.214617227097511-0.0323011453172741i</v>
      </c>
      <c r="U831" t="e">
        <f t="shared" si="368"/>
        <v>#DIV/0!</v>
      </c>
      <c r="V831" t="str">
        <f t="shared" si="369"/>
        <v>0.0000833333333333333-0.00380571360812758i</v>
      </c>
      <c r="W831" t="e">
        <f t="shared" si="370"/>
        <v>#DIV/0!</v>
      </c>
      <c r="X831" t="e">
        <f t="shared" si="371"/>
        <v>#DIV/0!</v>
      </c>
      <c r="Y831" t="str">
        <f t="shared" si="372"/>
        <v>0.00096+0.297797850819084i</v>
      </c>
      <c r="Z831" t="e">
        <f t="shared" si="373"/>
        <v>#DIV/0!</v>
      </c>
      <c r="AA831" t="e">
        <f t="shared" si="374"/>
        <v>#DIV/0!</v>
      </c>
      <c r="AB831" t="str">
        <f t="shared" si="375"/>
        <v>0.122468123153659-0.0184321673344649i</v>
      </c>
      <c r="AC831" t="str">
        <f t="shared" si="376"/>
        <v>1.5945263904533-0.277132543513098i</v>
      </c>
      <c r="AD831" t="str">
        <f t="shared" si="377"/>
        <v>0.076503462066602+0.00173683653791583i</v>
      </c>
      <c r="AE831" t="e">
        <f t="shared" si="378"/>
        <v>#DIV/0!</v>
      </c>
      <c r="AF831" t="str">
        <f t="shared" si="379"/>
        <v>-4.56479298451443-4.98697005099483i</v>
      </c>
      <c r="AG831" t="e">
        <f t="shared" si="380"/>
        <v>#DIV/0!</v>
      </c>
      <c r="AH831" t="e">
        <f t="shared" si="381"/>
        <v>#DIV/0!</v>
      </c>
      <c r="AI831" t="e">
        <f t="shared" si="382"/>
        <v>#DIV/0!</v>
      </c>
      <c r="AJ831" t="e">
        <f t="shared" si="383"/>
        <v>#DIV/0!</v>
      </c>
      <c r="AK831"/>
      <c r="AL831"/>
      <c r="AM831"/>
      <c r="AN831"/>
    </row>
    <row r="832" spans="1:40" x14ac:dyDescent="0.3">
      <c r="A832"/>
      <c r="B832">
        <f t="shared" si="384"/>
        <v>69800</v>
      </c>
      <c r="C832" s="186" t="str">
        <f t="shared" si="352"/>
        <v>-0.00952029669254116+0.0153352584159454i</v>
      </c>
      <c r="D832" s="158" t="str">
        <f t="shared" si="353"/>
        <v>-2.67735662967374-1.49763702363771i</v>
      </c>
      <c r="E832" t="str">
        <f t="shared" si="354"/>
        <v>11260.2369028174-13185.4233984978i</v>
      </c>
      <c r="F832" t="str">
        <f t="shared" si="355"/>
        <v>0.339700133264903+0.210679218020864i</v>
      </c>
      <c r="G832" t="str">
        <f t="shared" si="350"/>
        <v>0.339700133264903+0.210679218020864i</v>
      </c>
      <c r="H832" t="str">
        <f t="shared" si="356"/>
        <v>1.89185841239941+3.49463615338612i</v>
      </c>
      <c r="I832" t="str">
        <f t="shared" si="357"/>
        <v>274.103959025709i</v>
      </c>
      <c r="J832" t="str">
        <f t="shared" si="351"/>
        <v>-17.6089365739717+58.4494896563079i</v>
      </c>
      <c r="K832" t="str">
        <f t="shared" si="358"/>
        <v>4.2993670376221-1.29525992303582i</v>
      </c>
      <c r="L832" t="str">
        <f t="shared" si="359"/>
        <v>0.779393141329944-0.205038083510019i</v>
      </c>
      <c r="M832" t="str">
        <f t="shared" si="360"/>
        <v>5.07876017895204-1.50029800654584i</v>
      </c>
      <c r="N832" t="str">
        <f t="shared" si="361"/>
        <v>-0.892296167917383i</v>
      </c>
      <c r="O832" t="str">
        <f t="shared" si="362"/>
        <v>0.627626081674232-0.778514933448453i</v>
      </c>
      <c r="P832" t="str">
        <f t="shared" si="363"/>
        <v>0.372373918325768+0.778514933448453i</v>
      </c>
      <c r="Q832" t="str">
        <f t="shared" si="364"/>
        <v>-0.372373918325768+0.11378123446893i</v>
      </c>
      <c r="R832" t="str">
        <f t="shared" si="365"/>
        <v>-0.330337305801366-2.19161729576268i</v>
      </c>
      <c r="S832" t="str">
        <f t="shared" si="366"/>
        <v>0.0979200184271476i</v>
      </c>
      <c r="T832" t="str">
        <f t="shared" si="367"/>
        <v>0.214603205986337-0.0323466350712441i</v>
      </c>
      <c r="U832" t="e">
        <f t="shared" si="368"/>
        <v>#DIV/0!</v>
      </c>
      <c r="V832" t="str">
        <f t="shared" si="369"/>
        <v>0.0000833333333333333-0.00380026129636808i</v>
      </c>
      <c r="W832" t="e">
        <f t="shared" si="370"/>
        <v>#DIV/0!</v>
      </c>
      <c r="X832" t="e">
        <f t="shared" si="371"/>
        <v>#DIV/0!</v>
      </c>
      <c r="Y832" t="str">
        <f t="shared" si="372"/>
        <v>0.00096+0.298225107419972i</v>
      </c>
      <c r="Z832" t="e">
        <f t="shared" si="373"/>
        <v>#DIV/0!</v>
      </c>
      <c r="AA832" t="e">
        <f t="shared" si="374"/>
        <v>#DIV/0!</v>
      </c>
      <c r="AB832" t="str">
        <f t="shared" si="375"/>
        <v>0.122460122215462-0.0184581253848356i</v>
      </c>
      <c r="AC832" t="str">
        <f t="shared" si="376"/>
        <v>1.59425290349805-0.277471069423824i</v>
      </c>
      <c r="AD832" t="str">
        <f t="shared" si="377"/>
        <v>0.0765109270093071+0.0017383963039766i</v>
      </c>
      <c r="AE832" t="e">
        <f t="shared" si="378"/>
        <v>#DIV/0!</v>
      </c>
      <c r="AF832" t="str">
        <f t="shared" si="379"/>
        <v>-4.56921504207315-4.99227317702383i</v>
      </c>
      <c r="AG832" t="e">
        <f t="shared" si="380"/>
        <v>#DIV/0!</v>
      </c>
      <c r="AH832" t="e">
        <f t="shared" si="381"/>
        <v>#DIV/0!</v>
      </c>
      <c r="AI832" t="e">
        <f t="shared" si="382"/>
        <v>#DIV/0!</v>
      </c>
      <c r="AJ832" t="e">
        <f t="shared" si="383"/>
        <v>#DIV/0!</v>
      </c>
      <c r="AK832"/>
      <c r="AL832"/>
      <c r="AM832"/>
      <c r="AN832"/>
    </row>
    <row r="833" spans="1:40" x14ac:dyDescent="0.3">
      <c r="A833"/>
      <c r="B833">
        <f t="shared" si="384"/>
        <v>69900</v>
      </c>
      <c r="C833" s="186" t="str">
        <f t="shared" si="352"/>
        <v>-0.00951776081615563+0.0153212068055135i</v>
      </c>
      <c r="D833" s="158" t="str">
        <f t="shared" si="353"/>
        <v>-2.67867802282259-1.49963037558479i</v>
      </c>
      <c r="E833" t="str">
        <f t="shared" si="354"/>
        <v>11241.5970299795-13182.4556481715i</v>
      </c>
      <c r="F833" t="str">
        <f t="shared" si="355"/>
        <v>0.339875024769399+0.210925168838311i</v>
      </c>
      <c r="G833" t="str">
        <f t="shared" si="350"/>
        <v>0.339875024769399+0.210925168838311i</v>
      </c>
      <c r="H833" t="str">
        <f t="shared" si="356"/>
        <v>1.89496106459453+3.49794071513089i</v>
      </c>
      <c r="I833" t="str">
        <f t="shared" si="357"/>
        <v>274.496658107408i</v>
      </c>
      <c r="J833" t="str">
        <f t="shared" si="351"/>
        <v>-17.6622955045097+58.5332281801707i</v>
      </c>
      <c r="K833" t="str">
        <f t="shared" si="358"/>
        <v>4.29822501694777-1.29698160778916i</v>
      </c>
      <c r="L833" t="str">
        <f t="shared" si="359"/>
        <v>0.779248512365447-0.20529373171331i</v>
      </c>
      <c r="M833" t="str">
        <f t="shared" si="360"/>
        <v>5.07747352931322-1.50227533950247i</v>
      </c>
      <c r="N833" t="str">
        <f t="shared" si="361"/>
        <v>-0.893574529189471i</v>
      </c>
      <c r="O833" t="str">
        <f t="shared" si="362"/>
        <v>0.626630345769068-0.779316629978687i</v>
      </c>
      <c r="P833" t="str">
        <f t="shared" si="363"/>
        <v>0.373369654230932+0.779316629978687i</v>
      </c>
      <c r="Q833" t="str">
        <f t="shared" si="364"/>
        <v>-0.373369654230932+0.114257899210784i</v>
      </c>
      <c r="R833" t="str">
        <f t="shared" si="365"/>
        <v>-0.330328577719992-2.18833874167209i</v>
      </c>
      <c r="S833" t="str">
        <f t="shared" si="366"/>
        <v>0.0980603049864988i</v>
      </c>
      <c r="T833" t="str">
        <f t="shared" si="367"/>
        <v>0.214589164422136-0.0323921210769788i</v>
      </c>
      <c r="U833" t="e">
        <f t="shared" si="368"/>
        <v>#DIV/0!</v>
      </c>
      <c r="V833" t="str">
        <f t="shared" si="369"/>
        <v>0.0000833333333333333-0.00379482458492836i</v>
      </c>
      <c r="W833" t="e">
        <f t="shared" si="370"/>
        <v>#DIV/0!</v>
      </c>
      <c r="X833" t="e">
        <f t="shared" si="371"/>
        <v>#DIV/0!</v>
      </c>
      <c r="Y833" t="str">
        <f t="shared" si="372"/>
        <v>0.00096+0.29865236402086i</v>
      </c>
      <c r="Z833" t="e">
        <f t="shared" si="373"/>
        <v>#DIV/0!</v>
      </c>
      <c r="AA833" t="e">
        <f t="shared" si="374"/>
        <v>#DIV/0!</v>
      </c>
      <c r="AB833" t="str">
        <f t="shared" si="375"/>
        <v>0.12245210960605-0.0184840812963317i</v>
      </c>
      <c r="AC833" t="str">
        <f t="shared" si="376"/>
        <v>1.59397916562844-0.27780921802702i</v>
      </c>
      <c r="AD833" t="str">
        <f t="shared" si="377"/>
        <v>0.0765184009421158+0.00173994484613105i</v>
      </c>
      <c r="AE833" t="e">
        <f t="shared" si="378"/>
        <v>#DIV/0!</v>
      </c>
      <c r="AF833" t="str">
        <f t="shared" si="379"/>
        <v>-4.57363908741712-4.99757109071568i</v>
      </c>
      <c r="AG833" t="e">
        <f t="shared" si="380"/>
        <v>#DIV/0!</v>
      </c>
      <c r="AH833" t="e">
        <f t="shared" si="381"/>
        <v>#DIV/0!</v>
      </c>
      <c r="AI833" t="e">
        <f t="shared" si="382"/>
        <v>#DIV/0!</v>
      </c>
      <c r="AJ833" t="e">
        <f t="shared" si="383"/>
        <v>#DIV/0!</v>
      </c>
      <c r="AK833"/>
      <c r="AL833"/>
      <c r="AM833"/>
      <c r="AN833"/>
    </row>
    <row r="834" spans="1:40" x14ac:dyDescent="0.3">
      <c r="A834"/>
      <c r="B834">
        <f t="shared" si="384"/>
        <v>70000</v>
      </c>
      <c r="C834" s="186" t="str">
        <f t="shared" si="352"/>
        <v>-0.00951522273667639+0.0153072024380351i</v>
      </c>
      <c r="D834" s="158" t="str">
        <f t="shared" si="353"/>
        <v>-2.68000060705031-1.50162175297932i</v>
      </c>
      <c r="E834" t="str">
        <f t="shared" si="354"/>
        <v>11222.9922136236-13179.4665247382i</v>
      </c>
      <c r="F834" t="str">
        <f t="shared" si="355"/>
        <v>0.340050073835103+0.211170909348381i</v>
      </c>
      <c r="G834" t="str">
        <f t="shared" si="350"/>
        <v>0.340050073835103+0.211170909348381i</v>
      </c>
      <c r="H834" t="str">
        <f t="shared" si="356"/>
        <v>1.89806451056506+3.50124204172594i</v>
      </c>
      <c r="I834" t="str">
        <f t="shared" si="357"/>
        <v>274.889357189107i</v>
      </c>
      <c r="J834" t="str">
        <f t="shared" si="351"/>
        <v>-17.7157308257857+58.6169667040337i</v>
      </c>
      <c r="K834" t="str">
        <f t="shared" si="358"/>
        <v>4.29708195032257-1.29870157820736i</v>
      </c>
      <c r="L834" t="str">
        <f t="shared" si="359"/>
        <v>0.779103730126253-0.205549230458065i</v>
      </c>
      <c r="M834" t="str">
        <f t="shared" si="360"/>
        <v>5.07618568044882-1.50425080866543i</v>
      </c>
      <c r="N834" t="str">
        <f t="shared" si="361"/>
        <v>-0.894852890461558i</v>
      </c>
      <c r="O834" t="str">
        <f t="shared" si="362"/>
        <v>0.625633585820007-0.780117052943979i</v>
      </c>
      <c r="P834" t="str">
        <f t="shared" si="363"/>
        <v>0.374366414179993+0.780117052943979i</v>
      </c>
      <c r="Q834" t="str">
        <f t="shared" si="364"/>
        <v>-0.374366414179993+0.114735837517579i</v>
      </c>
      <c r="R834" t="str">
        <f t="shared" si="365"/>
        <v>-0.330319836346368-2.18506934658554i</v>
      </c>
      <c r="S834" t="str">
        <f t="shared" si="366"/>
        <v>0.09820059154585i</v>
      </c>
      <c r="T834" t="str">
        <f t="shared" si="367"/>
        <v>0.214575102403404-0.0324376033285417i</v>
      </c>
      <c r="U834" t="e">
        <f t="shared" si="368"/>
        <v>#DIV/0!</v>
      </c>
      <c r="V834" t="str">
        <f t="shared" si="369"/>
        <v>0.0000833333333333333-0.00378940340694988i</v>
      </c>
      <c r="W834" t="e">
        <f t="shared" si="370"/>
        <v>#DIV/0!</v>
      </c>
      <c r="X834" t="e">
        <f t="shared" si="371"/>
        <v>#DIV/0!</v>
      </c>
      <c r="Y834" t="str">
        <f t="shared" si="372"/>
        <v>0.00096+0.299079620621748i</v>
      </c>
      <c r="Z834" t="e">
        <f t="shared" si="373"/>
        <v>#DIV/0!</v>
      </c>
      <c r="AA834" t="e">
        <f t="shared" si="374"/>
        <v>#DIV/0!</v>
      </c>
      <c r="AB834" t="str">
        <f t="shared" si="375"/>
        <v>0.122444085324565-0.0185100350655656i</v>
      </c>
      <c r="AC834" t="str">
        <f t="shared" si="376"/>
        <v>1.59370517736441-0.278146989310205i</v>
      </c>
      <c r="AD834" t="str">
        <f t="shared" si="377"/>
        <v>0.0765258838568358+0.00174148215926959i</v>
      </c>
      <c r="AE834" t="e">
        <f t="shared" si="378"/>
        <v>#DIV/0!</v>
      </c>
      <c r="AF834" t="str">
        <f t="shared" si="379"/>
        <v>-4.57806511761537-5.00286379470526i</v>
      </c>
      <c r="AG834" t="e">
        <f t="shared" si="380"/>
        <v>#DIV/0!</v>
      </c>
      <c r="AH834" t="e">
        <f t="shared" si="381"/>
        <v>#DIV/0!</v>
      </c>
      <c r="AI834" t="e">
        <f t="shared" si="382"/>
        <v>#DIV/0!</v>
      </c>
      <c r="AJ834" t="e">
        <f t="shared" si="383"/>
        <v>#DIV/0!</v>
      </c>
      <c r="AK834"/>
      <c r="AL834"/>
      <c r="AM834"/>
      <c r="AN834"/>
    </row>
    <row r="835" spans="1:40" x14ac:dyDescent="0.3">
      <c r="A835"/>
      <c r="B835">
        <f t="shared" si="384"/>
        <v>70100</v>
      </c>
      <c r="C835" s="186" t="str">
        <f t="shared" si="352"/>
        <v>-0.00951268245839304+0.0152932450967442i</v>
      </c>
      <c r="D835" s="158" t="str">
        <f t="shared" si="353"/>
        <v>-2.6813243799032-1.50361115662344i</v>
      </c>
      <c r="E835" t="str">
        <f t="shared" si="354"/>
        <v>11204.4224118192-13176.456155321i</v>
      </c>
      <c r="F835" t="str">
        <f t="shared" si="355"/>
        <v>0.340225280137677+0.211416439438932i</v>
      </c>
      <c r="G835" t="str">
        <f t="shared" si="350"/>
        <v>0.340225280137677+0.211416439438932i</v>
      </c>
      <c r="H835" t="str">
        <f t="shared" si="356"/>
        <v>1.90116874982507+3.50454013498277i</v>
      </c>
      <c r="I835" t="str">
        <f t="shared" si="357"/>
        <v>275.282056270806i</v>
      </c>
      <c r="J835" t="str">
        <f t="shared" si="351"/>
        <v>-17.7692425377999+58.7007052278965i</v>
      </c>
      <c r="K835" t="str">
        <f t="shared" si="358"/>
        <v>4.29593783997959-1.30041983498407i</v>
      </c>
      <c r="L835" t="str">
        <f t="shared" si="359"/>
        <v>0.778958794813126-0.205804579624021i</v>
      </c>
      <c r="M835" t="str">
        <f t="shared" si="360"/>
        <v>5.07489663479272-1.50622441460809i</v>
      </c>
      <c r="N835" t="str">
        <f t="shared" si="361"/>
        <v>-0.896131251733646i</v>
      </c>
      <c r="O835" t="str">
        <f t="shared" si="362"/>
        <v>0.62463580345596-0.780916201036274i</v>
      </c>
      <c r="P835" t="str">
        <f t="shared" si="363"/>
        <v>0.37536419654404+0.780916201036274i</v>
      </c>
      <c r="Q835" t="str">
        <f t="shared" si="364"/>
        <v>-0.37536419654404+0.115215050697372i</v>
      </c>
      <c r="R835" t="str">
        <f t="shared" si="365"/>
        <v>-0.330311081676993-2.18180907129086i</v>
      </c>
      <c r="S835" t="str">
        <f t="shared" si="366"/>
        <v>0.0983408781052013i</v>
      </c>
      <c r="T835" t="str">
        <f t="shared" si="367"/>
        <v>0.214561019928637-0.0324830818199944i</v>
      </c>
      <c r="U835" t="e">
        <f t="shared" si="368"/>
        <v>#DIV/0!</v>
      </c>
      <c r="V835" t="str">
        <f t="shared" si="369"/>
        <v>0.0000833333333333333-0.00378399769595567i</v>
      </c>
      <c r="W835" t="e">
        <f t="shared" si="370"/>
        <v>#DIV/0!</v>
      </c>
      <c r="X835" t="e">
        <f t="shared" si="371"/>
        <v>#DIV/0!</v>
      </c>
      <c r="Y835" t="str">
        <f t="shared" si="372"/>
        <v>0.00096+0.299506877222637i</v>
      </c>
      <c r="Z835" t="e">
        <f t="shared" si="373"/>
        <v>#DIV/0!</v>
      </c>
      <c r="AA835" t="e">
        <f t="shared" si="374"/>
        <v>#DIV/0!</v>
      </c>
      <c r="AB835" t="str">
        <f t="shared" si="375"/>
        <v>0.122436049370148-0.0185359866891487i</v>
      </c>
      <c r="AC835" t="str">
        <f t="shared" si="376"/>
        <v>1.59343093922583-0.278484383260802i</v>
      </c>
      <c r="AD835" t="str">
        <f t="shared" si="377"/>
        <v>0.0765333757452662+0.00174300823824117i</v>
      </c>
      <c r="AE835" t="e">
        <f t="shared" si="378"/>
        <v>#DIV/0!</v>
      </c>
      <c r="AF835" t="str">
        <f t="shared" si="379"/>
        <v>-4.58249312972827-5.00815129160621i</v>
      </c>
      <c r="AG835" t="e">
        <f t="shared" si="380"/>
        <v>#DIV/0!</v>
      </c>
      <c r="AH835" t="e">
        <f t="shared" si="381"/>
        <v>#DIV/0!</v>
      </c>
      <c r="AI835" t="e">
        <f t="shared" si="382"/>
        <v>#DIV/0!</v>
      </c>
      <c r="AJ835" t="e">
        <f t="shared" si="383"/>
        <v>#DIV/0!</v>
      </c>
      <c r="AK835"/>
      <c r="AL835"/>
      <c r="AM835"/>
      <c r="AN835"/>
    </row>
    <row r="836" spans="1:40" x14ac:dyDescent="0.3">
      <c r="A836"/>
      <c r="B836">
        <f t="shared" si="384"/>
        <v>70200</v>
      </c>
      <c r="C836" s="186" t="str">
        <f t="shared" si="352"/>
        <v>-0.0095101399855983+0.0152793345661095i</v>
      </c>
      <c r="D836" s="158" t="str">
        <f t="shared" si="353"/>
        <v>-2.6826493389275-1.50559858731439i</v>
      </c>
      <c r="E836" t="str">
        <f t="shared" si="354"/>
        <v>11185.8875824177-13173.4246665044i</v>
      </c>
      <c r="F836" t="str">
        <f t="shared" si="355"/>
        <v>0.340400643352771+0.211661758998422i</v>
      </c>
      <c r="G836" t="str">
        <f t="shared" si="350"/>
        <v>0.340400643352771+0.211661758998422i</v>
      </c>
      <c r="H836" t="str">
        <f t="shared" si="356"/>
        <v>1.90427378188011+3.5078349966967i</v>
      </c>
      <c r="I836" t="str">
        <f t="shared" si="357"/>
        <v>275.674755352504i</v>
      </c>
      <c r="J836" t="str">
        <f t="shared" si="351"/>
        <v>-17.8228306405521+58.7844437517595i</v>
      </c>
      <c r="K836" t="str">
        <f t="shared" si="358"/>
        <v>4.29479268815124-1.30213637880872i</v>
      </c>
      <c r="L836" t="str">
        <f t="shared" si="359"/>
        <v>0.778813706626927-0.206059779091244i</v>
      </c>
      <c r="M836" t="str">
        <f t="shared" si="360"/>
        <v>5.07360639477817-1.50819615789996i</v>
      </c>
      <c r="N836" t="str">
        <f t="shared" si="361"/>
        <v>-0.897409613005734i</v>
      </c>
      <c r="O836" t="str">
        <f t="shared" si="362"/>
        <v>0.623637000307512-0.781714072949598i</v>
      </c>
      <c r="P836" t="str">
        <f t="shared" si="363"/>
        <v>0.376362999692488+0.781714072949598i</v>
      </c>
      <c r="Q836" t="str">
        <f t="shared" si="364"/>
        <v>-0.376362999692488+0.115695540056136i</v>
      </c>
      <c r="R836" t="str">
        <f t="shared" si="365"/>
        <v>-0.330302313708355-2.17855787679929i</v>
      </c>
      <c r="S836" t="str">
        <f t="shared" si="366"/>
        <v>0.0984811646645524i</v>
      </c>
      <c r="T836" t="str">
        <f t="shared" si="367"/>
        <v>0.214546916996329-0.0325285565453952i</v>
      </c>
      <c r="U836" t="e">
        <f t="shared" si="368"/>
        <v>#DIV/0!</v>
      </c>
      <c r="V836" t="str">
        <f t="shared" si="369"/>
        <v>0.0000833333333333333-0.00377860738584747i</v>
      </c>
      <c r="W836" t="e">
        <f t="shared" si="370"/>
        <v>#DIV/0!</v>
      </c>
      <c r="X836" t="e">
        <f t="shared" si="371"/>
        <v>#DIV/0!</v>
      </c>
      <c r="Y836" t="str">
        <f t="shared" si="372"/>
        <v>0.00096+0.299934133823525i</v>
      </c>
      <c r="Z836" t="e">
        <f t="shared" si="373"/>
        <v>#DIV/0!</v>
      </c>
      <c r="AA836" t="e">
        <f t="shared" si="374"/>
        <v>#DIV/0!</v>
      </c>
      <c r="AB836" t="str">
        <f t="shared" si="375"/>
        <v>0.12242800174194-0.0185619361636903i</v>
      </c>
      <c r="AC836" t="str">
        <f t="shared" si="376"/>
        <v>1.59315645173256-0.278821399866127i</v>
      </c>
      <c r="AD836" t="str">
        <f t="shared" si="377"/>
        <v>0.0765408765991956+0.00174452307785304i</v>
      </c>
      <c r="AE836" t="e">
        <f t="shared" si="378"/>
        <v>#DIV/0!</v>
      </c>
      <c r="AF836" t="str">
        <f t="shared" si="379"/>
        <v>-4.58692312080761-5.01343358401109i</v>
      </c>
      <c r="AG836" t="e">
        <f t="shared" si="380"/>
        <v>#DIV/0!</v>
      </c>
      <c r="AH836" t="e">
        <f t="shared" si="381"/>
        <v>#DIV/0!</v>
      </c>
      <c r="AI836" t="e">
        <f t="shared" si="382"/>
        <v>#DIV/0!</v>
      </c>
      <c r="AJ836" t="e">
        <f t="shared" si="383"/>
        <v>#DIV/0!</v>
      </c>
      <c r="AK836"/>
      <c r="AL836"/>
      <c r="AM836"/>
      <c r="AN836"/>
    </row>
    <row r="837" spans="1:40" x14ac:dyDescent="0.3">
      <c r="A837"/>
      <c r="B837">
        <f t="shared" si="384"/>
        <v>70300</v>
      </c>
      <c r="C837" s="186" t="str">
        <f t="shared" si="352"/>
        <v>-0.00950759532258783+0.0152654706318253i</v>
      </c>
      <c r="D837" s="158" t="str">
        <f t="shared" si="353"/>
        <v>-2.68397548166934-1.50758404584463i</v>
      </c>
      <c r="E837" t="str">
        <f t="shared" si="354"/>
        <v>11167.3876830543-13170.3721843355i</v>
      </c>
      <c r="F837" t="str">
        <f t="shared" si="355"/>
        <v>0.340576163156022+0.211906867915907i</v>
      </c>
      <c r="G837" t="str">
        <f t="shared" ref="G837:G900" si="385">IF($C$11=$C$7,$C$24,F837)</f>
        <v>0.340576163156022+0.211906867915907i</v>
      </c>
      <c r="H837" t="str">
        <f t="shared" si="356"/>
        <v>1.90737960622698+3.51112662864699i</v>
      </c>
      <c r="I837" t="str">
        <f t="shared" si="357"/>
        <v>276.067454434203i</v>
      </c>
      <c r="J837" t="str">
        <f t="shared" ref="J837:J900" si="386">IMSUM(COMPLEX(0,2*PI()*B837*$C$113*$C$112),COMPLEX(0,2*PI()*B837*$C$113*$C$111),COMPLEX(0,2*PI()*B837*$C$28*10^-12*$C$111),COMPLEX(-1*2*PI()*B837*2*PI()*B837*$C$113*$C$112*$C$28*10^-12*$C$111,0),COMPLEX(1,0))</f>
        <v>-17.8764951340423+58.8681822756224i</v>
      </c>
      <c r="K837" t="str">
        <f t="shared" si="358"/>
        <v>4.29364649706937-1.30385121036671i</v>
      </c>
      <c r="L837" t="str">
        <f t="shared" si="359"/>
        <v>0.778668465768611-0.206314828740124i</v>
      </c>
      <c r="M837" t="str">
        <f t="shared" si="360"/>
        <v>5.07231496283798-1.51016603910683i</v>
      </c>
      <c r="N837" t="str">
        <f t="shared" si="361"/>
        <v>-0.898687974277822i</v>
      </c>
      <c r="O837" t="str">
        <f t="shared" si="362"/>
        <v>0.622637178006912-0.782510667380061i</v>
      </c>
      <c r="P837" t="str">
        <f t="shared" si="363"/>
        <v>0.377362821993088+0.782510667380061i</v>
      </c>
      <c r="Q837" t="str">
        <f t="shared" si="364"/>
        <v>-0.377362821993088+0.116177306897761i</v>
      </c>
      <c r="R837" t="str">
        <f t="shared" si="365"/>
        <v>-0.330293532436936-2.17531572434385i</v>
      </c>
      <c r="S837" t="str">
        <f t="shared" si="366"/>
        <v>0.0986214512239037i</v>
      </c>
      <c r="T837" t="str">
        <f t="shared" si="367"/>
        <v>0.214532793604968-0.0325740274988001i</v>
      </c>
      <c r="U837" t="e">
        <f t="shared" si="368"/>
        <v>#DIV/0!</v>
      </c>
      <c r="V837" t="str">
        <f t="shared" si="369"/>
        <v>0.0000833333333333333-0.00377323241090316i</v>
      </c>
      <c r="W837" t="e">
        <f t="shared" si="370"/>
        <v>#DIV/0!</v>
      </c>
      <c r="X837" t="e">
        <f t="shared" si="371"/>
        <v>#DIV/0!</v>
      </c>
      <c r="Y837" t="str">
        <f t="shared" si="372"/>
        <v>0.00096+0.300361390424413i</v>
      </c>
      <c r="Z837" t="e">
        <f t="shared" si="373"/>
        <v>#DIV/0!</v>
      </c>
      <c r="AA837" t="e">
        <f t="shared" si="374"/>
        <v>#DIV/0!</v>
      </c>
      <c r="AB837" t="str">
        <f t="shared" si="375"/>
        <v>0.122419942439078-0.0185878834857987i</v>
      </c>
      <c r="AC837" t="str">
        <f t="shared" si="376"/>
        <v>1.59288171540437-0.279158039113414i</v>
      </c>
      <c r="AD837" t="str">
        <f t="shared" si="377"/>
        <v>0.0765483864104031+0.0017460266728715i</v>
      </c>
      <c r="AE837" t="e">
        <f t="shared" si="378"/>
        <v>#DIV/0!</v>
      </c>
      <c r="AF837" t="str">
        <f t="shared" si="379"/>
        <v>-4.59135508789632-5.01871067449162i</v>
      </c>
      <c r="AG837" t="e">
        <f t="shared" si="380"/>
        <v>#DIV/0!</v>
      </c>
      <c r="AH837" t="e">
        <f t="shared" si="381"/>
        <v>#DIV/0!</v>
      </c>
      <c r="AI837" t="e">
        <f t="shared" si="382"/>
        <v>#DIV/0!</v>
      </c>
      <c r="AJ837" t="e">
        <f t="shared" si="383"/>
        <v>#DIV/0!</v>
      </c>
      <c r="AK837"/>
      <c r="AL837"/>
      <c r="AM837"/>
      <c r="AN837"/>
    </row>
    <row r="838" spans="1:40" x14ac:dyDescent="0.3">
      <c r="A838"/>
      <c r="B838">
        <f t="shared" si="384"/>
        <v>70400</v>
      </c>
      <c r="C838" s="186" t="str">
        <f t="shared" ref="C838:C901" si="387">IMPRODUCT(COMPLEX(-1,0),IMDIV(IMPRODUCT(G838,COMPLEX($C$100+$C$101,0)),COMPLEX($C$100,2*PI()*B838*$C$103*$C$102*(2*$C$100+$C$101))))</f>
        <v>-0.00950504847365966+0.0152516530808029i</v>
      </c>
      <c r="D838" s="158" t="str">
        <f t="shared" ref="D838:D901" si="388">IMPRODUCT(COMPLEX($C$106,0),IMSUB(C838,G838))</f>
        <v>-2.68530280567482-1.50956753300175i</v>
      </c>
      <c r="E838" t="str">
        <f t="shared" ref="E838:E901" si="389">IMDIV(COMPLEX($C$20*10^3,0),COMPLEX(1,2*PI()*B838*$C$20*1000*$C$29*10^-12))</f>
        <v>11148.9226711518-13167.2988343255i</v>
      </c>
      <c r="F838" t="str">
        <f t="shared" ref="F838:F901" si="390">IMDIV(COMPLEX($C$22*1000,0),IMSUM(COMPLEX($C$22*1000,0),E838))</f>
        <v>0.340751839223055+0.212151766081031i</v>
      </c>
      <c r="G838" t="str">
        <f t="shared" si="385"/>
        <v>0.340751839223055+0.212151766081031i</v>
      </c>
      <c r="H838" t="str">
        <f t="shared" ref="H838:H901" si="391">IMPRODUCT(COMPLEX($C$108,0),IMPRODUCT(COMPLEX(-1,0),D838),IMDIV(COMPLEX(0,2*PI()*B838*$C$109*$C$110),COMPLEX(1,2*PI()*B838*$C$109*$C$110)))</f>
        <v>1.91048622235408+3.51441503259689i</v>
      </c>
      <c r="I838" t="str">
        <f t="shared" ref="I838:I901" si="392">COMPLEX(0,2*PI()*B838*$C$113*$C$112*$C$114)</f>
        <v>276.460153515902i</v>
      </c>
      <c r="J838" t="str">
        <f t="shared" si="386"/>
        <v>-17.9302360182707+58.9519207994853i</v>
      </c>
      <c r="K838" t="str">
        <f t="shared" ref="K838:K901" si="393">IMDIV(I838,J838)</f>
        <v>4.29249926896514-1.30556433033937i</v>
      </c>
      <c r="L838" t="str">
        <f t="shared" ref="L838:L901" si="394">IMDIV(COMPLEX($C$117,0),COMPLEX(1,2*PI()*B838*$C$115*$C$116))</f>
        <v>0.778523072439224-0.206569728451381i</v>
      </c>
      <c r="M838" t="str">
        <f t="shared" ref="M838:M901" si="395">IMSUM(K838,L838)</f>
        <v>5.07102234140436-1.51213405879075i</v>
      </c>
      <c r="N838" t="str">
        <f t="shared" ref="N838:N901" si="396">COMPLEX(0,-2*PI()*B838*$C$43)</f>
        <v>-0.89996633554991i</v>
      </c>
      <c r="O838" t="str">
        <f t="shared" ref="O838:O901" si="397">IMEXP(N838)</f>
        <v>0.621636338188079-0.783305983025865i</v>
      </c>
      <c r="P838" t="str">
        <f t="shared" ref="P838:P901" si="398">IMSUB(COMPLEX(1,0),O838)</f>
        <v>0.378363661811921+0.783305983025865i</v>
      </c>
      <c r="Q838" t="str">
        <f t="shared" ref="Q838:Q901" si="399">IMSUM(COMPLEX(0,2*PI()*B838*$C$43),O838,COMPLEX(-1,0))</f>
        <v>-0.378363661811921+0.116660352524045i</v>
      </c>
      <c r="R838" t="str">
        <f t="shared" ref="R838:R901" si="400">IMDIV(P838,Q838)</f>
        <v>-0.33028473785922-2.17208257537786i</v>
      </c>
      <c r="S838" t="str">
        <f t="shared" ref="S838:S901" si="401">IMDIV(COMPLEX(0,2*PI()*B838*$C$123),COMPLEX($C$124,0))</f>
        <v>0.098761737783255i</v>
      </c>
      <c r="T838" t="str">
        <f t="shared" ref="T838:T901" si="402">IMPRODUCT(R838,S838)</f>
        <v>0.214518649753045-0.0326194946742634i</v>
      </c>
      <c r="U838" t="e">
        <f t="shared" ref="U838:U901" si="403">IMDIV(COMPLEX(1,2*PI()*B838*$C$16*10^-3*$C$15*10^-6),COMPLEX(0,2*PI()*B838*$C$15*10^-6))</f>
        <v>#DIV/0!</v>
      </c>
      <c r="V838" t="str">
        <f t="shared" ref="V838:V901" si="404">IMSUM(COMPLEX($C$18*10^-3,0),IMDIV(COMPLEX(1,0),COMPLEX(0,2*PI()*B838*($C$17*1*10^-6))))</f>
        <v>0.0000833333333333333-0.00376787270577403i</v>
      </c>
      <c r="W838" t="e">
        <f t="shared" ref="W838:W901" si="405">IMDIV(IMPRODUCT(U838,V838),IMSUM(U838,V838))</f>
        <v>#DIV/0!</v>
      </c>
      <c r="X838" t="e">
        <f t="shared" ref="X838:X901" si="406">IMDIV(IMPRODUCT(COMPLEX($C$19,0),W838),IMSUM(COMPLEX($C$19,0),W838))</f>
        <v>#DIV/0!</v>
      </c>
      <c r="Y838" t="str">
        <f t="shared" ref="Y838:Y901" si="407">COMPLEX($C$13*10^-3,2*PI()*B838*$C$12*0.000001)</f>
        <v>0.00096+0.300788647025301i</v>
      </c>
      <c r="Z838" t="e">
        <f t="shared" ref="Z838:Z901" si="408">IMPRODUCT(COMPLEX($C$6,0),IMDIV(X838,IMSUM(X838,Y838)))</f>
        <v>#DIV/0!</v>
      </c>
      <c r="AA838" t="e">
        <f t="shared" ref="AA838:AA901" si="409">IMDIV(COMPLEX($C$6,0),IMSUM(X838,Y838))</f>
        <v>#DIV/0!</v>
      </c>
      <c r="AB838" t="str">
        <f t="shared" ref="AB838:AB901" si="410">IMPRODUCT(COMPLEX($C$119,0),T838)</f>
        <v>0.122411871460701-0.018613828652081i</v>
      </c>
      <c r="AC838" t="str">
        <f t="shared" ref="AC838:AC901" si="411">IMSUM(COMPLEX(1,0),IMPRODUCT(AB838,M838))</f>
        <v>1.59260673076103-0.279494300989817i</v>
      </c>
      <c r="AD838" t="str">
        <f t="shared" ref="AD838:AD901" si="412">IMDIV(AB838,AC838)</f>
        <v>0.0765559051706576+0.00174751901802196i</v>
      </c>
      <c r="AE838" t="e">
        <f t="shared" ref="AE838:AE901" si="413">IMPRODUCT(AD838,AA838,X838)</f>
        <v>#DIV/0!</v>
      </c>
      <c r="AF838" t="str">
        <f t="shared" ref="AF838:AF901" si="414">IMSUB(D838,H838)</f>
        <v>-4.5957890280289-5.02398256559864i</v>
      </c>
      <c r="AG838" t="e">
        <f t="shared" ref="AG838:AG901" si="415">IMSUM(COMPLEX(1,0),IMPRODUCT(AD838,AA838,COMPLEX($C$127,0)))</f>
        <v>#DIV/0!</v>
      </c>
      <c r="AH838" t="e">
        <f t="shared" ref="AH838:AH901" si="416">IMDIV(IMPRODUCT(AE838,AF838),AG838)</f>
        <v>#DIV/0!</v>
      </c>
      <c r="AI838" t="e">
        <f t="shared" ref="AI838:AI901" si="417">20*LOG10(IMABS(AH838))</f>
        <v>#DIV/0!</v>
      </c>
      <c r="AJ838" t="e">
        <f t="shared" ref="AJ838:AJ901" si="418">IMARGUMENT(AH838)*180/PI()</f>
        <v>#DIV/0!</v>
      </c>
      <c r="AK838"/>
      <c r="AL838"/>
      <c r="AM838"/>
      <c r="AN838"/>
    </row>
    <row r="839" spans="1:40" x14ac:dyDescent="0.3">
      <c r="A839"/>
      <c r="B839">
        <f t="shared" si="384"/>
        <v>70500</v>
      </c>
      <c r="C839" s="186" t="str">
        <f t="shared" si="387"/>
        <v>-0.00950249944311521+0.0152378817011626i</v>
      </c>
      <c r="D839" s="158" t="str">
        <f t="shared" si="388"/>
        <v>-2.68663130848994-1.51154904956877i</v>
      </c>
      <c r="E839" t="str">
        <f t="shared" si="389"/>
        <v>11130.4925039221-13164.2047414515i</v>
      </c>
      <c r="F839" t="str">
        <f t="shared" si="390"/>
        <v>0.340927671229486+0.212396453384046i</v>
      </c>
      <c r="G839" t="str">
        <f t="shared" si="385"/>
        <v>0.340927671229486+0.212396453384046i</v>
      </c>
      <c r="H839" t="str">
        <f t="shared" si="391"/>
        <v>1.91359362974096+3.51770021029399i</v>
      </c>
      <c r="I839" t="str">
        <f t="shared" si="392"/>
        <v>276.852852597601i</v>
      </c>
      <c r="J839" t="str">
        <f t="shared" si="386"/>
        <v>-17.9840532932371+59.0356593233482i</v>
      </c>
      <c r="K839" t="str">
        <f t="shared" si="393"/>
        <v>4.29135100606911-1.30727573940401i</v>
      </c>
      <c r="L839" t="str">
        <f t="shared" si="394"/>
        <v>0.778377526839906-0.206824478106065i</v>
      </c>
      <c r="M839" t="str">
        <f t="shared" si="395"/>
        <v>5.06972853290902-1.51410021751008i</v>
      </c>
      <c r="N839" t="str">
        <f t="shared" si="396"/>
        <v>-0.901244696821998i</v>
      </c>
      <c r="O839" t="str">
        <f t="shared" si="397"/>
        <v>0.620634482486592-0.784100018587297i</v>
      </c>
      <c r="P839" t="str">
        <f t="shared" si="398"/>
        <v>0.379365517513408+0.784100018587297i</v>
      </c>
      <c r="Q839" t="str">
        <f t="shared" si="399"/>
        <v>-0.379365517513408+0.117144678234701i</v>
      </c>
      <c r="R839" t="str">
        <f t="shared" si="400"/>
        <v>-0.330275929971671-2.16885839157328i</v>
      </c>
      <c r="S839" t="str">
        <f t="shared" si="401"/>
        <v>0.0989020243426061i</v>
      </c>
      <c r="T839" t="str">
        <f t="shared" si="402"/>
        <v>0.214504485439046-0.0326649580658351i</v>
      </c>
      <c r="U839" t="e">
        <f t="shared" si="403"/>
        <v>#DIV/0!</v>
      </c>
      <c r="V839" t="str">
        <f t="shared" si="404"/>
        <v>0.0000833333333333333-0.00376252820548217i</v>
      </c>
      <c r="W839" t="e">
        <f t="shared" si="405"/>
        <v>#DIV/0!</v>
      </c>
      <c r="X839" t="e">
        <f t="shared" si="406"/>
        <v>#DIV/0!</v>
      </c>
      <c r="Y839" t="str">
        <f t="shared" si="407"/>
        <v>0.00096+0.301215903626189i</v>
      </c>
      <c r="Z839" t="e">
        <f t="shared" si="408"/>
        <v>#DIV/0!</v>
      </c>
      <c r="AA839" t="e">
        <f t="shared" si="409"/>
        <v>#DIV/0!</v>
      </c>
      <c r="AB839" t="str">
        <f t="shared" si="410"/>
        <v>0.122403788805946-0.0186397716591419i</v>
      </c>
      <c r="AC839" t="str">
        <f t="shared" si="411"/>
        <v>1.59233149832223-0.279830185482401i</v>
      </c>
      <c r="AD839" t="str">
        <f t="shared" si="412"/>
        <v>0.0765634328717195+0.00174900010798954i</v>
      </c>
      <c r="AE839" t="e">
        <f t="shared" si="413"/>
        <v>#DIV/0!</v>
      </c>
      <c r="AF839" t="str">
        <f t="shared" si="414"/>
        <v>-4.6002249382309-5.02924925986276i</v>
      </c>
      <c r="AG839" t="e">
        <f t="shared" si="415"/>
        <v>#DIV/0!</v>
      </c>
      <c r="AH839" t="e">
        <f t="shared" si="416"/>
        <v>#DIV/0!</v>
      </c>
      <c r="AI839" t="e">
        <f t="shared" si="417"/>
        <v>#DIV/0!</v>
      </c>
      <c r="AJ839" t="e">
        <f t="shared" si="418"/>
        <v>#DIV/0!</v>
      </c>
      <c r="AK839"/>
      <c r="AL839"/>
      <c r="AM839"/>
      <c r="AN839"/>
    </row>
    <row r="840" spans="1:40" x14ac:dyDescent="0.3">
      <c r="A840"/>
      <c r="B840">
        <f t="shared" si="384"/>
        <v>70600</v>
      </c>
      <c r="C840" s="186" t="str">
        <f t="shared" si="387"/>
        <v>-0.00949994823525836+0.0152241562822243i</v>
      </c>
      <c r="D840" s="158" t="str">
        <f t="shared" si="388"/>
        <v>-2.68796098766072-1.51352859632403i</v>
      </c>
      <c r="E840" t="str">
        <f t="shared" si="389"/>
        <v>11112.0971383699-13161.0900301574i</v>
      </c>
      <c r="F840" t="str">
        <f t="shared" si="390"/>
        <v>0.341103658850923+0.212640929715793i</v>
      </c>
      <c r="G840" t="str">
        <f t="shared" si="385"/>
        <v>0.341103658850923+0.212640929715793i</v>
      </c>
      <c r="H840" t="str">
        <f t="shared" si="391"/>
        <v>1.91670182785861+3.52098216347025i</v>
      </c>
      <c r="I840" t="str">
        <f t="shared" si="392"/>
        <v>277.245551679299i</v>
      </c>
      <c r="J840" t="str">
        <f t="shared" si="386"/>
        <v>-18.0379469589415+59.119397847211i</v>
      </c>
      <c r="K840" t="str">
        <f t="shared" si="393"/>
        <v>4.29020171061116-1.30898543823404i</v>
      </c>
      <c r="L840" t="str">
        <f t="shared" si="394"/>
        <v>0.77823182917189-0.207079077585549i</v>
      </c>
      <c r="M840" t="str">
        <f t="shared" si="395"/>
        <v>5.06843353978305-1.51606451581959i</v>
      </c>
      <c r="N840" t="str">
        <f t="shared" si="396"/>
        <v>-0.902523058094086i</v>
      </c>
      <c r="O840" t="str">
        <f t="shared" si="397"/>
        <v>0.619631612539691-0.784892772766741i</v>
      </c>
      <c r="P840" t="str">
        <f t="shared" si="398"/>
        <v>0.380368387460309+0.784892772766741i</v>
      </c>
      <c r="Q840" t="str">
        <f t="shared" si="399"/>
        <v>-0.380368387460309+0.117630285327345i</v>
      </c>
      <c r="R840" t="str">
        <f t="shared" si="400"/>
        <v>-0.330267108770768-2.16564313481924i</v>
      </c>
      <c r="S840" t="str">
        <f t="shared" si="401"/>
        <v>0.0990423109019574i</v>
      </c>
      <c r="T840" t="str">
        <f t="shared" si="402"/>
        <v>0.214490300661457-0.032710417667565i</v>
      </c>
      <c r="U840" t="e">
        <f t="shared" si="403"/>
        <v>#DIV/0!</v>
      </c>
      <c r="V840" t="str">
        <f t="shared" si="404"/>
        <v>0.0000833333333333333-0.00375719884541774i</v>
      </c>
      <c r="W840" t="e">
        <f t="shared" si="405"/>
        <v>#DIV/0!</v>
      </c>
      <c r="X840" t="e">
        <f t="shared" si="406"/>
        <v>#DIV/0!</v>
      </c>
      <c r="Y840" t="str">
        <f t="shared" si="407"/>
        <v>0.00096+0.301643160227078i</v>
      </c>
      <c r="Z840" t="e">
        <f t="shared" si="408"/>
        <v>#DIV/0!</v>
      </c>
      <c r="AA840" t="e">
        <f t="shared" si="409"/>
        <v>#DIV/0!</v>
      </c>
      <c r="AB840" t="str">
        <f t="shared" si="410"/>
        <v>0.122395694473947-0.0186657125035861i</v>
      </c>
      <c r="AC840" t="str">
        <f t="shared" si="411"/>
        <v>1.59205601860761-0.280165692578171i</v>
      </c>
      <c r="AD840" t="str">
        <f t="shared" si="412"/>
        <v>0.0765709695053378+0.00175046993741855i</v>
      </c>
      <c r="AE840" t="e">
        <f t="shared" si="413"/>
        <v>#DIV/0!</v>
      </c>
      <c r="AF840" t="str">
        <f t="shared" si="414"/>
        <v>-4.60466281551933-5.03451075979428i</v>
      </c>
      <c r="AG840" t="e">
        <f t="shared" si="415"/>
        <v>#DIV/0!</v>
      </c>
      <c r="AH840" t="e">
        <f t="shared" si="416"/>
        <v>#DIV/0!</v>
      </c>
      <c r="AI840" t="e">
        <f t="shared" si="417"/>
        <v>#DIV/0!</v>
      </c>
      <c r="AJ840" t="e">
        <f t="shared" si="418"/>
        <v>#DIV/0!</v>
      </c>
      <c r="AK840"/>
      <c r="AL840"/>
      <c r="AM840"/>
      <c r="AN840"/>
    </row>
    <row r="841" spans="1:40" x14ac:dyDescent="0.3">
      <c r="A841"/>
      <c r="B841">
        <f t="shared" si="384"/>
        <v>70700</v>
      </c>
      <c r="C841" s="186" t="str">
        <f t="shared" si="387"/>
        <v>-0.00949739485439558+0.0152104766145i</v>
      </c>
      <c r="D841" s="158" t="str">
        <f t="shared" si="388"/>
        <v>-2.68929184073313-1.51550617404125i</v>
      </c>
      <c r="E841" t="str">
        <f t="shared" si="389"/>
        <v>11093.7365312953-13157.9548243558i</v>
      </c>
      <c r="F841" t="str">
        <f t="shared" si="390"/>
        <v>0.341279801762968+0.212885194967707i</v>
      </c>
      <c r="G841" t="str">
        <f t="shared" si="385"/>
        <v>0.341279801762968+0.212885194967707i</v>
      </c>
      <c r="H841" t="str">
        <f t="shared" si="391"/>
        <v>1.91981081616944+3.52426089384207i</v>
      </c>
      <c r="I841" t="str">
        <f t="shared" si="392"/>
        <v>277.638250760998i</v>
      </c>
      <c r="J841" t="str">
        <f t="shared" si="386"/>
        <v>-18.091917015384+59.203136371074i</v>
      </c>
      <c r="K841" t="str">
        <f t="shared" si="393"/>
        <v>4.28905138482059-1.31069342749897i</v>
      </c>
      <c r="L841" t="str">
        <f t="shared" si="394"/>
        <v>0.7780859796365-0.207333526771539i</v>
      </c>
      <c r="M841" t="str">
        <f t="shared" si="395"/>
        <v>5.06713736445709-1.51802695427051i</v>
      </c>
      <c r="N841" t="str">
        <f t="shared" si="396"/>
        <v>-0.903801419366174i</v>
      </c>
      <c r="O841" t="str">
        <f t="shared" si="397"/>
        <v>0.618627729986274-0.785684244268669i</v>
      </c>
      <c r="P841" t="str">
        <f t="shared" si="398"/>
        <v>0.381372270013726+0.785684244268669i</v>
      </c>
      <c r="Q841" t="str">
        <f t="shared" si="399"/>
        <v>-0.381372270013726+0.118117175097505i</v>
      </c>
      <c r="R841" t="str">
        <f t="shared" si="400"/>
        <v>-0.330258274252957-2.16243676722045i</v>
      </c>
      <c r="S841" t="str">
        <f t="shared" si="401"/>
        <v>0.0991825974613085i</v>
      </c>
      <c r="T841" t="str">
        <f t="shared" si="402"/>
        <v>0.214476095418759-0.0327558734734975i</v>
      </c>
      <c r="U841" t="e">
        <f t="shared" si="403"/>
        <v>#DIV/0!</v>
      </c>
      <c r="V841" t="str">
        <f t="shared" si="404"/>
        <v>0.0000833333333333333-0.00375188456133652i</v>
      </c>
      <c r="W841" t="e">
        <f t="shared" si="405"/>
        <v>#DIV/0!</v>
      </c>
      <c r="X841" t="e">
        <f t="shared" si="406"/>
        <v>#DIV/0!</v>
      </c>
      <c r="Y841" t="str">
        <f t="shared" si="407"/>
        <v>0.00096+0.302070416827966i</v>
      </c>
      <c r="Z841" t="e">
        <f t="shared" si="408"/>
        <v>#DIV/0!</v>
      </c>
      <c r="AA841" t="e">
        <f t="shared" si="409"/>
        <v>#DIV/0!</v>
      </c>
      <c r="AB841" t="str">
        <f t="shared" si="410"/>
        <v>0.122387588463839-0.018691651182015i</v>
      </c>
      <c r="AC841" t="str">
        <f t="shared" si="411"/>
        <v>1.59178029213679-0.280500822264061i</v>
      </c>
      <c r="AD841" t="str">
        <f t="shared" si="412"/>
        <v>0.0765785150632519+0.00175192850091418i</v>
      </c>
      <c r="AE841" t="e">
        <f t="shared" si="413"/>
        <v>#DIV/0!</v>
      </c>
      <c r="AF841" t="str">
        <f t="shared" si="414"/>
        <v>-4.60910265690257-5.03976706788332i</v>
      </c>
      <c r="AG841" t="e">
        <f t="shared" si="415"/>
        <v>#DIV/0!</v>
      </c>
      <c r="AH841" t="e">
        <f t="shared" si="416"/>
        <v>#DIV/0!</v>
      </c>
      <c r="AI841" t="e">
        <f t="shared" si="417"/>
        <v>#DIV/0!</v>
      </c>
      <c r="AJ841" t="e">
        <f t="shared" si="418"/>
        <v>#DIV/0!</v>
      </c>
      <c r="AK841"/>
      <c r="AL841"/>
      <c r="AM841"/>
      <c r="AN841"/>
    </row>
    <row r="842" spans="1:40" x14ac:dyDescent="0.3">
      <c r="A842"/>
      <c r="B842">
        <f t="shared" si="384"/>
        <v>70800</v>
      </c>
      <c r="C842" s="186" t="str">
        <f t="shared" si="387"/>
        <v>-0.00949483930483636+0.0151968424896847i</v>
      </c>
      <c r="D842" s="158" t="str">
        <f t="shared" si="388"/>
        <v>-2.69062386525305-1.51748178348973i</v>
      </c>
      <c r="E842" t="str">
        <f t="shared" si="389"/>
        <v>11075.410639296-13154.7992474295i</v>
      </c>
      <c r="F842" t="str">
        <f t="shared" si="390"/>
        <v>0.341456099641214+0.213129249031823i</v>
      </c>
      <c r="G842" t="str">
        <f t="shared" si="385"/>
        <v>0.341456099641214+0.213129249031823i</v>
      </c>
      <c r="H842" t="str">
        <f t="shared" si="391"/>
        <v>1.92292059412695+3.5275364031106i</v>
      </c>
      <c r="I842" t="str">
        <f t="shared" si="392"/>
        <v>278.030949842697i</v>
      </c>
      <c r="J842" t="str">
        <f t="shared" si="386"/>
        <v>-18.1459634625646+59.2868748949369i</v>
      </c>
      <c r="K842" t="str">
        <f t="shared" si="393"/>
        <v>4.28790003092603-1.31239970786448i</v>
      </c>
      <c r="L842" t="str">
        <f t="shared" si="394"/>
        <v>0.77793997843515-0.207587825546065i</v>
      </c>
      <c r="M842" t="str">
        <f t="shared" si="395"/>
        <v>5.06584000936118-1.51998753341055i</v>
      </c>
      <c r="N842" t="str">
        <f t="shared" si="396"/>
        <v>-0.905079780638262i</v>
      </c>
      <c r="O842" t="str">
        <f t="shared" si="397"/>
        <v>0.617622836466892-0.786474431799656i</v>
      </c>
      <c r="P842" t="str">
        <f t="shared" si="398"/>
        <v>0.382377163533108+0.786474431799656i</v>
      </c>
      <c r="Q842" t="str">
        <f t="shared" si="399"/>
        <v>-0.382377163533108+0.118605348838606i</v>
      </c>
      <c r="R842" t="str">
        <f t="shared" si="400"/>
        <v>-0.330249426414712-2.15923925109569i</v>
      </c>
      <c r="S842" t="str">
        <f t="shared" si="401"/>
        <v>0.0993228840206598i</v>
      </c>
      <c r="T842" t="str">
        <f t="shared" si="402"/>
        <v>0.214461869709434-0.0328013254776779i</v>
      </c>
      <c r="U842" t="e">
        <f t="shared" si="403"/>
        <v>#DIV/0!</v>
      </c>
      <c r="V842" t="str">
        <f t="shared" si="404"/>
        <v>0.0000833333333333333-0.00374658528935723i</v>
      </c>
      <c r="W842" t="e">
        <f t="shared" si="405"/>
        <v>#DIV/0!</v>
      </c>
      <c r="X842" t="e">
        <f t="shared" si="406"/>
        <v>#DIV/0!</v>
      </c>
      <c r="Y842" t="str">
        <f t="shared" si="407"/>
        <v>0.00096+0.302497673428854i</v>
      </c>
      <c r="Z842" t="e">
        <f t="shared" si="408"/>
        <v>#DIV/0!</v>
      </c>
      <c r="AA842" t="e">
        <f t="shared" si="409"/>
        <v>#DIV/0!</v>
      </c>
      <c r="AB842" t="str">
        <f t="shared" si="410"/>
        <v>0.122379470774756-0.0187175876910307i</v>
      </c>
      <c r="AC842" t="str">
        <f t="shared" si="411"/>
        <v>1.59150431942932-0.28083557452696i</v>
      </c>
      <c r="AD842" t="str">
        <f t="shared" si="412"/>
        <v>0.0765860695371921+0.00175337579304151i</v>
      </c>
      <c r="AE842" t="e">
        <f t="shared" si="413"/>
        <v>#DIV/0!</v>
      </c>
      <c r="AF842" t="str">
        <f t="shared" si="414"/>
        <v>-4.61354445938-5.04501818660033i</v>
      </c>
      <c r="AG842" t="e">
        <f t="shared" si="415"/>
        <v>#DIV/0!</v>
      </c>
      <c r="AH842" t="e">
        <f t="shared" si="416"/>
        <v>#DIV/0!</v>
      </c>
      <c r="AI842" t="e">
        <f t="shared" si="417"/>
        <v>#DIV/0!</v>
      </c>
      <c r="AJ842" t="e">
        <f t="shared" si="418"/>
        <v>#DIV/0!</v>
      </c>
      <c r="AK842"/>
      <c r="AL842"/>
      <c r="AM842"/>
      <c r="AN842"/>
    </row>
    <row r="843" spans="1:40" x14ac:dyDescent="0.3">
      <c r="A843"/>
      <c r="B843">
        <f t="shared" si="384"/>
        <v>70900</v>
      </c>
      <c r="C843" s="186" t="str">
        <f t="shared" si="387"/>
        <v>-0.00949228159089277+0.0151832537006485i</v>
      </c>
      <c r="D843" s="158" t="str">
        <f t="shared" si="388"/>
        <v>-2.69195705876645-1.51945542543428i</v>
      </c>
      <c r="E843" t="str">
        <f t="shared" si="389"/>
        <v>11057.1194187703-13151.6234222327i</v>
      </c>
      <c r="F843" t="str">
        <f t="shared" si="390"/>
        <v>0.341632552161253+0.213373091800771i</v>
      </c>
      <c r="G843" t="str">
        <f t="shared" si="385"/>
        <v>0.341632552161253+0.213373091800771i</v>
      </c>
      <c r="H843" t="str">
        <f t="shared" si="391"/>
        <v>1.92603116117616+3.5308086929618i</v>
      </c>
      <c r="I843" t="str">
        <f t="shared" si="392"/>
        <v>278.423648924395i</v>
      </c>
      <c r="J843" t="str">
        <f t="shared" si="386"/>
        <v>-18.2000863004833+59.3706134187998i</v>
      </c>
      <c r="K843" t="str">
        <f t="shared" si="393"/>
        <v>4.28674765115544-1.31410427999247i</v>
      </c>
      <c r="L843" t="str">
        <f t="shared" si="394"/>
        <v>0.777793825769345-0.207841973791484i</v>
      </c>
      <c r="M843" t="str">
        <f t="shared" si="395"/>
        <v>5.06454147692479-1.52194625378395i</v>
      </c>
      <c r="N843" t="str">
        <f t="shared" si="396"/>
        <v>-0.90635814191035i</v>
      </c>
      <c r="O843" t="str">
        <f t="shared" si="397"/>
        <v>0.61661693362375-0.787263334068369i</v>
      </c>
      <c r="P843" t="str">
        <f t="shared" si="398"/>
        <v>0.38338306637625+0.787263334068369i</v>
      </c>
      <c r="Q843" t="str">
        <f t="shared" si="399"/>
        <v>-0.38338306637625+0.119094807841981i</v>
      </c>
      <c r="R843" t="str">
        <f t="shared" si="400"/>
        <v>-0.330240565252469-2.15605054897632i</v>
      </c>
      <c r="S843" t="str">
        <f t="shared" si="401"/>
        <v>0.099463170580011i</v>
      </c>
      <c r="T843" t="str">
        <f t="shared" si="402"/>
        <v>0.214447623531958-0.0328467736741456i</v>
      </c>
      <c r="U843" t="e">
        <f t="shared" si="403"/>
        <v>#DIV/0!</v>
      </c>
      <c r="V843" t="str">
        <f t="shared" si="404"/>
        <v>0.0000833333333333333-0.00374130096595898i</v>
      </c>
      <c r="W843" t="e">
        <f t="shared" si="405"/>
        <v>#DIV/0!</v>
      </c>
      <c r="X843" t="e">
        <f t="shared" si="406"/>
        <v>#DIV/0!</v>
      </c>
      <c r="Y843" t="str">
        <f t="shared" si="407"/>
        <v>0.00096+0.302924930029742i</v>
      </c>
      <c r="Z843" t="e">
        <f t="shared" si="408"/>
        <v>#DIV/0!</v>
      </c>
      <c r="AA843" t="e">
        <f t="shared" si="409"/>
        <v>#DIV/0!</v>
      </c>
      <c r="AB843" t="str">
        <f t="shared" si="410"/>
        <v>0.122371341405827-0.0187435220272319i</v>
      </c>
      <c r="AC843" t="str">
        <f t="shared" si="411"/>
        <v>1.59122810100467-0.281169949353685i</v>
      </c>
      <c r="AD843" t="str">
        <f t="shared" si="412"/>
        <v>0.0765936329188777+0.00175481180832634i</v>
      </c>
      <c r="AE843" t="e">
        <f t="shared" si="413"/>
        <v>#DIV/0!</v>
      </c>
      <c r="AF843" t="str">
        <f t="shared" si="414"/>
        <v>-4.61798821994261-5.05026411839608i</v>
      </c>
      <c r="AG843" t="e">
        <f t="shared" si="415"/>
        <v>#DIV/0!</v>
      </c>
      <c r="AH843" t="e">
        <f t="shared" si="416"/>
        <v>#DIV/0!</v>
      </c>
      <c r="AI843" t="e">
        <f t="shared" si="417"/>
        <v>#DIV/0!</v>
      </c>
      <c r="AJ843" t="e">
        <f t="shared" si="418"/>
        <v>#DIV/0!</v>
      </c>
      <c r="AK843"/>
      <c r="AL843"/>
      <c r="AM843"/>
      <c r="AN843"/>
    </row>
    <row r="844" spans="1:40" x14ac:dyDescent="0.3">
      <c r="A844"/>
      <c r="B844">
        <f t="shared" si="384"/>
        <v>71000</v>
      </c>
      <c r="C844" s="186" t="str">
        <f t="shared" si="387"/>
        <v>-0.00948972171687903+0.015169710041428i</v>
      </c>
      <c r="D844" s="158" t="str">
        <f t="shared" si="388"/>
        <v>-2.6932914188192-1.52142710063526i</v>
      </c>
      <c r="E844" t="str">
        <f t="shared" si="389"/>
        <v>11038.8628259202-13148.4274710927i</v>
      </c>
      <c r="F844" t="str">
        <f t="shared" si="390"/>
        <v>0.341809158998669+0.213616723167766i</v>
      </c>
      <c r="G844" t="str">
        <f t="shared" si="385"/>
        <v>0.341809158998669+0.213616723167766i</v>
      </c>
      <c r="H844" t="str">
        <f t="shared" si="391"/>
        <v>1.92914251675325+3.53407776506647i</v>
      </c>
      <c r="I844" t="str">
        <f t="shared" si="392"/>
        <v>278.816348006094i</v>
      </c>
      <c r="J844" t="str">
        <f t="shared" si="386"/>
        <v>-18.25428552914+59.4543519426627i</v>
      </c>
      <c r="K844" t="str">
        <f t="shared" si="393"/>
        <v>4.28559424773619-1.3158071445411i</v>
      </c>
      <c r="L844" t="str">
        <f t="shared" si="394"/>
        <v>0.777647521840679-0.208095971390485i</v>
      </c>
      <c r="M844" t="str">
        <f t="shared" si="395"/>
        <v>5.06324176957687-1.52390311593159i</v>
      </c>
      <c r="N844" t="str">
        <f t="shared" si="396"/>
        <v>-0.907636503182438i</v>
      </c>
      <c r="O844" t="str">
        <f t="shared" si="397"/>
        <v>0.615610023100702-0.788050949785579i</v>
      </c>
      <c r="P844" t="str">
        <f t="shared" si="398"/>
        <v>0.384389976899298+0.788050949785579i</v>
      </c>
      <c r="Q844" t="str">
        <f t="shared" si="399"/>
        <v>-0.384389976899298+0.119585553396859i</v>
      </c>
      <c r="R844" t="str">
        <f t="shared" si="400"/>
        <v>-0.330231690762675-2.15287062360477i</v>
      </c>
      <c r="S844" t="str">
        <f t="shared" si="401"/>
        <v>0.0996034571393621i</v>
      </c>
      <c r="T844" t="str">
        <f t="shared" si="402"/>
        <v>0.214433356884809-0.0328922180569392i</v>
      </c>
      <c r="U844" t="e">
        <f t="shared" si="403"/>
        <v>#DIV/0!</v>
      </c>
      <c r="V844" t="str">
        <f t="shared" si="404"/>
        <v>0.0000833333333333333-0.00373603152797877i</v>
      </c>
      <c r="W844" t="e">
        <f t="shared" si="405"/>
        <v>#DIV/0!</v>
      </c>
      <c r="X844" t="e">
        <f t="shared" si="406"/>
        <v>#DIV/0!</v>
      </c>
      <c r="Y844" t="str">
        <f t="shared" si="407"/>
        <v>0.00096+0.30335218663063i</v>
      </c>
      <c r="Z844" t="e">
        <f t="shared" si="408"/>
        <v>#DIV/0!</v>
      </c>
      <c r="AA844" t="e">
        <f t="shared" si="409"/>
        <v>#DIV/0!</v>
      </c>
      <c r="AB844" t="str">
        <f t="shared" si="410"/>
        <v>0.122363200356184-0.0187694541872168i</v>
      </c>
      <c r="AC844" t="str">
        <f t="shared" si="411"/>
        <v>1.5909516373823-0.281503946731026i</v>
      </c>
      <c r="AD844" t="str">
        <f t="shared" si="412"/>
        <v>0.0766012052000187+0.00175623654125587i</v>
      </c>
      <c r="AE844" t="e">
        <f t="shared" si="413"/>
        <v>#DIV/0!</v>
      </c>
      <c r="AF844" t="str">
        <f t="shared" si="414"/>
        <v>-4.62243393557245-5.05550486570173i</v>
      </c>
      <c r="AG844" t="e">
        <f t="shared" si="415"/>
        <v>#DIV/0!</v>
      </c>
      <c r="AH844" t="e">
        <f t="shared" si="416"/>
        <v>#DIV/0!</v>
      </c>
      <c r="AI844" t="e">
        <f t="shared" si="417"/>
        <v>#DIV/0!</v>
      </c>
      <c r="AJ844" t="e">
        <f t="shared" si="418"/>
        <v>#DIV/0!</v>
      </c>
      <c r="AK844"/>
      <c r="AL844"/>
      <c r="AM844"/>
      <c r="AN844"/>
    </row>
    <row r="845" spans="1:40" x14ac:dyDescent="0.3">
      <c r="A845"/>
      <c r="B845">
        <f t="shared" si="384"/>
        <v>71100</v>
      </c>
      <c r="C845" s="186" t="str">
        <f t="shared" si="387"/>
        <v>-0.00948715968711272+0.0151562113072191i</v>
      </c>
      <c r="D845" s="158" t="str">
        <f t="shared" si="388"/>
        <v>-2.69462694295725-1.52339680984883i</v>
      </c>
      <c r="E845" t="str">
        <f t="shared" si="389"/>
        <v>11020.6408167528-13145.2115158114i</v>
      </c>
      <c r="F845" t="str">
        <f t="shared" si="390"/>
        <v>0.34198591982905+0.213860143026632i</v>
      </c>
      <c r="G845" t="str">
        <f t="shared" si="385"/>
        <v>0.34198591982905+0.213860143026632i</v>
      </c>
      <c r="H845" t="str">
        <f t="shared" si="391"/>
        <v>1.93225466028575+3.5373436210807i</v>
      </c>
      <c r="I845" t="str">
        <f t="shared" si="392"/>
        <v>279.209047087793i</v>
      </c>
      <c r="J845" t="str">
        <f t="shared" si="386"/>
        <v>-18.3085611485348+59.5380904665256i</v>
      </c>
      <c r="K845" t="str">
        <f t="shared" si="393"/>
        <v>4.28443982289497-1.31750830216486i</v>
      </c>
      <c r="L845" t="str">
        <f t="shared" si="394"/>
        <v>0.777501066850837-0.208349818226081i</v>
      </c>
      <c r="M845" t="str">
        <f t="shared" si="395"/>
        <v>5.06194088974581-1.52585812039094i</v>
      </c>
      <c r="N845" t="str">
        <f t="shared" si="396"/>
        <v>-0.908914864454526i</v>
      </c>
      <c r="O845" t="str">
        <f t="shared" si="397"/>
        <v>0.614602106543248-0.788837277664159i</v>
      </c>
      <c r="P845" t="str">
        <f t="shared" si="398"/>
        <v>0.385397893456752+0.788837277664159i</v>
      </c>
      <c r="Q845" t="str">
        <f t="shared" si="399"/>
        <v>-0.385397893456752+0.120077586790367i</v>
      </c>
      <c r="R845" t="str">
        <f t="shared" si="400"/>
        <v>-0.330222802941775-2.14969943793304i</v>
      </c>
      <c r="S845" t="str">
        <f t="shared" si="401"/>
        <v>0.0997437436987134i</v>
      </c>
      <c r="T845" t="str">
        <f t="shared" si="402"/>
        <v>0.214419069766461-0.0329376586200951i</v>
      </c>
      <c r="U845" t="e">
        <f t="shared" si="403"/>
        <v>#DIV/0!</v>
      </c>
      <c r="V845" t="str">
        <f t="shared" si="404"/>
        <v>0.0000833333333333333-0.00373077691260889i</v>
      </c>
      <c r="W845" t="e">
        <f t="shared" si="405"/>
        <v>#DIV/0!</v>
      </c>
      <c r="X845" t="e">
        <f t="shared" si="406"/>
        <v>#DIV/0!</v>
      </c>
      <c r="Y845" t="str">
        <f t="shared" si="407"/>
        <v>0.00096+0.303779443231519i</v>
      </c>
      <c r="Z845" t="e">
        <f t="shared" si="408"/>
        <v>#DIV/0!</v>
      </c>
      <c r="AA845" t="e">
        <f t="shared" si="409"/>
        <v>#DIV/0!</v>
      </c>
      <c r="AB845" t="str">
        <f t="shared" si="410"/>
        <v>0.122355047624956-0.0187953841675824i</v>
      </c>
      <c r="AC845" t="str">
        <f t="shared" si="411"/>
        <v>1.59067492908159-0.281837566645726i</v>
      </c>
      <c r="AD845" t="str">
        <f t="shared" si="412"/>
        <v>0.0766087863723148+0.00175764998627802i</v>
      </c>
      <c r="AE845" t="e">
        <f t="shared" si="413"/>
        <v>#DIV/0!</v>
      </c>
      <c r="AF845" t="str">
        <f t="shared" si="414"/>
        <v>-4.626881603243-5.06074043092953i</v>
      </c>
      <c r="AG845" t="e">
        <f t="shared" si="415"/>
        <v>#DIV/0!</v>
      </c>
      <c r="AH845" t="e">
        <f t="shared" si="416"/>
        <v>#DIV/0!</v>
      </c>
      <c r="AI845" t="e">
        <f t="shared" si="417"/>
        <v>#DIV/0!</v>
      </c>
      <c r="AJ845" t="e">
        <f t="shared" si="418"/>
        <v>#DIV/0!</v>
      </c>
      <c r="AK845"/>
      <c r="AL845"/>
      <c r="AM845"/>
      <c r="AN845"/>
    </row>
    <row r="846" spans="1:40" x14ac:dyDescent="0.3">
      <c r="A846"/>
      <c r="B846">
        <f t="shared" si="384"/>
        <v>71200</v>
      </c>
      <c r="C846" s="186" t="str">
        <f t="shared" si="387"/>
        <v>-0.00948459550591309+0.0151427572943674i</v>
      </c>
      <c r="D846" s="158" t="str">
        <f t="shared" si="388"/>
        <v>-2.69596362872648-1.52536455382676i</v>
      </c>
      <c r="E846" t="str">
        <f t="shared" si="389"/>
        <v>11002.4533470843-13141.9756776668i</v>
      </c>
      <c r="F846" t="str">
        <f t="shared" si="390"/>
        <v>0.342162834327975+0.214103351271771i</v>
      </c>
      <c r="G846" t="str">
        <f t="shared" si="385"/>
        <v>0.342162834327975+0.214103351271771i</v>
      </c>
      <c r="H846" t="str">
        <f t="shared" si="391"/>
        <v>1.93536759119235+3.54060626264562i</v>
      </c>
      <c r="I846" t="str">
        <f t="shared" si="392"/>
        <v>279.601746169492i</v>
      </c>
      <c r="J846" t="str">
        <f t="shared" si="386"/>
        <v>-18.3629131586676+59.6218289903885i</v>
      </c>
      <c r="K846" t="str">
        <f t="shared" si="393"/>
        <v>4.2832843788578-1.31920775351462i</v>
      </c>
      <c r="L846" t="str">
        <f t="shared" si="394"/>
        <v>0.777354461001589-0.208603514181615i</v>
      </c>
      <c r="M846" t="str">
        <f t="shared" si="395"/>
        <v>5.06063883985939-1.52781126769623i</v>
      </c>
      <c r="N846" t="str">
        <f t="shared" si="396"/>
        <v>-0.910193225726614i</v>
      </c>
      <c r="O846" t="str">
        <f t="shared" si="397"/>
        <v>0.613593185598533-0.789622316419086i</v>
      </c>
      <c r="P846" t="str">
        <f t="shared" si="398"/>
        <v>0.386406814401467+0.789622316419086i</v>
      </c>
      <c r="Q846" t="str">
        <f t="shared" si="399"/>
        <v>-0.386406814401467+0.120570909307528i</v>
      </c>
      <c r="R846" t="str">
        <f t="shared" si="400"/>
        <v>-0.330213901786197-2.14653695512127i</v>
      </c>
      <c r="S846" t="str">
        <f t="shared" si="401"/>
        <v>0.0998840302580647i</v>
      </c>
      <c r="T846" t="str">
        <f t="shared" si="402"/>
        <v>0.214404762175387-0.0329830953576461i</v>
      </c>
      <c r="U846" t="e">
        <f t="shared" si="403"/>
        <v>#DIV/0!</v>
      </c>
      <c r="V846" t="str">
        <f t="shared" si="404"/>
        <v>0.0000833333333333333-0.00372553705739455i</v>
      </c>
      <c r="W846" t="e">
        <f t="shared" si="405"/>
        <v>#DIV/0!</v>
      </c>
      <c r="X846" t="e">
        <f t="shared" si="406"/>
        <v>#DIV/0!</v>
      </c>
      <c r="Y846" t="str">
        <f t="shared" si="407"/>
        <v>0.00096+0.304206699832407i</v>
      </c>
      <c r="Z846" t="e">
        <f t="shared" si="408"/>
        <v>#DIV/0!</v>
      </c>
      <c r="AA846" t="e">
        <f t="shared" si="409"/>
        <v>#DIV/0!</v>
      </c>
      <c r="AB846" t="str">
        <f t="shared" si="410"/>
        <v>0.122346883211272-0.0188213119649235i</v>
      </c>
      <c r="AC846" t="str">
        <f t="shared" si="411"/>
        <v>1.59039797662187-0.282170809084498i</v>
      </c>
      <c r="AD846" t="str">
        <f t="shared" si="412"/>
        <v>0.0766163764274564+0.00175905213780305i</v>
      </c>
      <c r="AE846" t="e">
        <f t="shared" si="413"/>
        <v>#DIV/0!</v>
      </c>
      <c r="AF846" t="str">
        <f t="shared" si="414"/>
        <v>-4.63133121991883-5.06597081647238i</v>
      </c>
      <c r="AG846" t="e">
        <f t="shared" si="415"/>
        <v>#DIV/0!</v>
      </c>
      <c r="AH846" t="e">
        <f t="shared" si="416"/>
        <v>#DIV/0!</v>
      </c>
      <c r="AI846" t="e">
        <f t="shared" si="417"/>
        <v>#DIV/0!</v>
      </c>
      <c r="AJ846" t="e">
        <f t="shared" si="418"/>
        <v>#DIV/0!</v>
      </c>
      <c r="AK846"/>
      <c r="AL846"/>
      <c r="AM846"/>
      <c r="AN846"/>
    </row>
    <row r="847" spans="1:40" x14ac:dyDescent="0.3">
      <c r="A847"/>
      <c r="B847">
        <f t="shared" si="384"/>
        <v>71300</v>
      </c>
      <c r="C847" s="186" t="str">
        <f t="shared" si="387"/>
        <v>-0.00948202917760241+0.0151293478003617i</v>
      </c>
      <c r="D847" s="158" t="str">
        <f t="shared" si="388"/>
        <v>-2.69730147367286-1.52733033331666i</v>
      </c>
      <c r="E847" t="str">
        <f t="shared" si="389"/>
        <v>10984.300372542-13138.7200774141i</v>
      </c>
      <c r="F847" t="str">
        <f t="shared" si="390"/>
        <v>0.342339902171032+0.214346347798187i</v>
      </c>
      <c r="G847" t="str">
        <f t="shared" si="385"/>
        <v>0.342339902171032+0.214346347798187i</v>
      </c>
      <c r="H847" t="str">
        <f t="shared" si="391"/>
        <v>1.93848130888311+3.54386569138784i</v>
      </c>
      <c r="I847" t="str">
        <f t="shared" si="392"/>
        <v>279.99444525119i</v>
      </c>
      <c r="J847" t="str">
        <f t="shared" si="386"/>
        <v>-18.4173415595385+59.7055675142515i</v>
      </c>
      <c r="K847" t="str">
        <f t="shared" si="393"/>
        <v>4.28212791785005-1.32090549923765i</v>
      </c>
      <c r="L847" t="str">
        <f t="shared" si="394"/>
        <v>0.777207704494797-0.208857059140757i</v>
      </c>
      <c r="M847" t="str">
        <f t="shared" si="395"/>
        <v>5.05933562234485-1.52976255837841i</v>
      </c>
      <c r="N847" t="str">
        <f t="shared" si="396"/>
        <v>-0.911471586998702i</v>
      </c>
      <c r="O847" t="str">
        <f t="shared" si="397"/>
        <v>0.612583261915344-0.790406064767444i</v>
      </c>
      <c r="P847" t="str">
        <f t="shared" si="398"/>
        <v>0.387416738084656+0.790406064767444i</v>
      </c>
      <c r="Q847" t="str">
        <f t="shared" si="399"/>
        <v>-0.387416738084656+0.121065522231258i</v>
      </c>
      <c r="R847" t="str">
        <f t="shared" si="400"/>
        <v>-0.330204987292367-2.14338313853623i</v>
      </c>
      <c r="S847" t="str">
        <f t="shared" si="401"/>
        <v>0.100024316817416i</v>
      </c>
      <c r="T847" t="str">
        <f t="shared" si="402"/>
        <v>0.214390434110055-0.0330285282636225i</v>
      </c>
      <c r="U847" t="e">
        <f t="shared" si="403"/>
        <v>#DIV/0!</v>
      </c>
      <c r="V847" t="str">
        <f t="shared" si="404"/>
        <v>0.0000833333333333333-0.0037203119002313i</v>
      </c>
      <c r="W847" t="e">
        <f t="shared" si="405"/>
        <v>#DIV/0!</v>
      </c>
      <c r="X847" t="e">
        <f t="shared" si="406"/>
        <v>#DIV/0!</v>
      </c>
      <c r="Y847" t="str">
        <f t="shared" si="407"/>
        <v>0.00096+0.304633956433295i</v>
      </c>
      <c r="Z847" t="e">
        <f t="shared" si="408"/>
        <v>#DIV/0!</v>
      </c>
      <c r="AA847" t="e">
        <f t="shared" si="409"/>
        <v>#DIV/0!</v>
      </c>
      <c r="AB847" t="str">
        <f t="shared" si="410"/>
        <v>0.122338707114258-0.0188472375758337i</v>
      </c>
      <c r="AC847" t="str">
        <f t="shared" si="411"/>
        <v>1.59012078052241-0.282503674034026i</v>
      </c>
      <c r="AD847" t="str">
        <f t="shared" si="412"/>
        <v>0.076623975357123+0.00176044299020263i</v>
      </c>
      <c r="AE847" t="e">
        <f t="shared" si="413"/>
        <v>#DIV/0!</v>
      </c>
      <c r="AF847" t="str">
        <f t="shared" si="414"/>
        <v>-4.63578278255597-5.0711960247045i</v>
      </c>
      <c r="AG847" t="e">
        <f t="shared" si="415"/>
        <v>#DIV/0!</v>
      </c>
      <c r="AH847" t="e">
        <f t="shared" si="416"/>
        <v>#DIV/0!</v>
      </c>
      <c r="AI847" t="e">
        <f t="shared" si="417"/>
        <v>#DIV/0!</v>
      </c>
      <c r="AJ847" t="e">
        <f t="shared" si="418"/>
        <v>#DIV/0!</v>
      </c>
      <c r="AK847"/>
      <c r="AL847"/>
      <c r="AM847"/>
      <c r="AN847"/>
    </row>
    <row r="848" spans="1:40" x14ac:dyDescent="0.3">
      <c r="A848"/>
      <c r="B848">
        <f t="shared" si="384"/>
        <v>71400</v>
      </c>
      <c r="C848" s="186" t="str">
        <f t="shared" si="387"/>
        <v>-0.00947946070650541+0.015115982623825i</v>
      </c>
      <c r="D848" s="158" t="str">
        <f t="shared" si="388"/>
        <v>-2.69864047534236-1.52929414906201i</v>
      </c>
      <c r="E848" t="str">
        <f t="shared" si="389"/>
        <v>10966.1818485664-13135.4448352881i</v>
      </c>
      <c r="F848" t="str">
        <f t="shared" si="390"/>
        <v>0.342517123033803+0.214589132501478i</v>
      </c>
      <c r="G848" t="str">
        <f t="shared" si="385"/>
        <v>0.342517123033803+0.214589132501478i</v>
      </c>
      <c r="H848" t="str">
        <f t="shared" si="391"/>
        <v>1.94159581275923+3.5471219089195i</v>
      </c>
      <c r="I848" t="str">
        <f t="shared" si="392"/>
        <v>280.387144332889i</v>
      </c>
      <c r="J848" t="str">
        <f t="shared" si="386"/>
        <v>-18.4718463511475+59.7893060381143i</v>
      </c>
      <c r="K848" t="str">
        <f t="shared" si="393"/>
        <v>4.2809704420965-1.32260153997774i</v>
      </c>
      <c r="L848" t="str">
        <f t="shared" si="394"/>
        <v>0.777060797532406-0.209110452987505i</v>
      </c>
      <c r="M848" t="str">
        <f t="shared" si="395"/>
        <v>5.05803123962891-1.53171199296524i</v>
      </c>
      <c r="N848" t="str">
        <f t="shared" si="396"/>
        <v>-0.91274994827079i</v>
      </c>
      <c r="O848" t="str">
        <f t="shared" si="397"/>
        <v>0.611572337144104-0.791188521428426i</v>
      </c>
      <c r="P848" t="str">
        <f t="shared" si="398"/>
        <v>0.388427662855896+0.791188521428426i</v>
      </c>
      <c r="Q848" t="str">
        <f t="shared" si="399"/>
        <v>-0.388427662855896+0.121561426842364i</v>
      </c>
      <c r="R848" t="str">
        <f t="shared" si="400"/>
        <v>-0.330196059456713-2.14023795174992i</v>
      </c>
      <c r="S848" t="str">
        <f t="shared" si="401"/>
        <v>0.100164603376767i</v>
      </c>
      <c r="T848" t="str">
        <f t="shared" si="402"/>
        <v>0.214376085568935-0.033073957332053i</v>
      </c>
      <c r="U848" t="e">
        <f t="shared" si="403"/>
        <v>#DIV/0!</v>
      </c>
      <c r="V848" t="str">
        <f t="shared" si="404"/>
        <v>0.0000833333333333333-0.00371510137936264i</v>
      </c>
      <c r="W848" t="e">
        <f t="shared" si="405"/>
        <v>#DIV/0!</v>
      </c>
      <c r="X848" t="e">
        <f t="shared" si="406"/>
        <v>#DIV/0!</v>
      </c>
      <c r="Y848" t="str">
        <f t="shared" si="407"/>
        <v>0.00096+0.305061213034183i</v>
      </c>
      <c r="Z848" t="e">
        <f t="shared" si="408"/>
        <v>#DIV/0!</v>
      </c>
      <c r="AA848" t="e">
        <f t="shared" si="409"/>
        <v>#DIV/0!</v>
      </c>
      <c r="AB848" t="str">
        <f t="shared" si="410"/>
        <v>0.122330519333041-0.0188731609969054i</v>
      </c>
      <c r="AC848" t="str">
        <f t="shared" si="411"/>
        <v>1.58984334130243-0.282836161480978i</v>
      </c>
      <c r="AD848" t="str">
        <f t="shared" si="412"/>
        <v>0.0766315831529845+0.00176182253781085i</v>
      </c>
      <c r="AE848" t="e">
        <f t="shared" si="413"/>
        <v>#DIV/0!</v>
      </c>
      <c r="AF848" t="str">
        <f t="shared" si="414"/>
        <v>-4.64023628810159-5.07641605798151i</v>
      </c>
      <c r="AG848" t="e">
        <f t="shared" si="415"/>
        <v>#DIV/0!</v>
      </c>
      <c r="AH848" t="e">
        <f t="shared" si="416"/>
        <v>#DIV/0!</v>
      </c>
      <c r="AI848" t="e">
        <f t="shared" si="417"/>
        <v>#DIV/0!</v>
      </c>
      <c r="AJ848" t="e">
        <f t="shared" si="418"/>
        <v>#DIV/0!</v>
      </c>
      <c r="AK848"/>
      <c r="AL848"/>
      <c r="AM848"/>
      <c r="AN848"/>
    </row>
    <row r="849" spans="1:40" x14ac:dyDescent="0.3">
      <c r="A849"/>
      <c r="B849">
        <f t="shared" ref="B849:B912" si="419">B848+100</f>
        <v>71500</v>
      </c>
      <c r="C849" s="186" t="str">
        <f t="shared" si="387"/>
        <v>-0.00947689009694892+0.0151026615645072i</v>
      </c>
      <c r="D849" s="158" t="str">
        <f t="shared" si="388"/>
        <v>-2.69998063128102-1.53125600180213i</v>
      </c>
      <c r="E849" t="str">
        <f t="shared" si="389"/>
        <v>10948.0977304147-13132.1500710036i</v>
      </c>
      <c r="F849" t="str">
        <f t="shared" si="390"/>
        <v>0.342694496591879+0.214831705277828i</v>
      </c>
      <c r="G849" t="str">
        <f t="shared" si="385"/>
        <v>0.342694496591879+0.214831705277828i</v>
      </c>
      <c r="H849" t="str">
        <f t="shared" si="391"/>
        <v>1.94471110221326+3.55037491683835i</v>
      </c>
      <c r="I849" t="str">
        <f t="shared" si="392"/>
        <v>280.779843414588i</v>
      </c>
      <c r="J849" t="str">
        <f t="shared" si="386"/>
        <v>-18.5264275334945+59.8730445619773i</v>
      </c>
      <c r="K849" t="str">
        <f t="shared" si="393"/>
        <v>4.27981195382118-1.32429587637514i</v>
      </c>
      <c r="L849" t="str">
        <f t="shared" si="394"/>
        <v>0.77691374031645-0.209363695606182i</v>
      </c>
      <c r="M849" t="str">
        <f t="shared" si="395"/>
        <v>5.05672569413763-1.53365957198132i</v>
      </c>
      <c r="N849" t="str">
        <f t="shared" si="396"/>
        <v>-0.914028309542878i</v>
      </c>
      <c r="O849" t="str">
        <f t="shared" si="397"/>
        <v>0.610560412936874-0.791969685123335i</v>
      </c>
      <c r="P849" t="str">
        <f t="shared" si="398"/>
        <v>0.389439587063126+0.791969685123335i</v>
      </c>
      <c r="Q849" t="str">
        <f t="shared" si="399"/>
        <v>-0.389439587063126+0.122058624419543i</v>
      </c>
      <c r="R849" t="str">
        <f t="shared" si="400"/>
        <v>-0.330187118275648-2.13710135853808i</v>
      </c>
      <c r="S849" t="str">
        <f t="shared" si="401"/>
        <v>0.100304889936118i</v>
      </c>
      <c r="T849" t="str">
        <f t="shared" si="402"/>
        <v>0.21436171655049-0.0331193825569628i</v>
      </c>
      <c r="U849" t="e">
        <f t="shared" si="403"/>
        <v>#DIV/0!</v>
      </c>
      <c r="V849" t="str">
        <f t="shared" si="404"/>
        <v>0.0000833333333333333-0.00370990543337752i</v>
      </c>
      <c r="W849" t="e">
        <f t="shared" si="405"/>
        <v>#DIV/0!</v>
      </c>
      <c r="X849" t="e">
        <f t="shared" si="406"/>
        <v>#DIV/0!</v>
      </c>
      <c r="Y849" t="str">
        <f t="shared" si="407"/>
        <v>0.00096+0.305488469635072i</v>
      </c>
      <c r="Z849" t="e">
        <f t="shared" si="408"/>
        <v>#DIV/0!</v>
      </c>
      <c r="AA849" t="e">
        <f t="shared" si="409"/>
        <v>#DIV/0!</v>
      </c>
      <c r="AB849" t="str">
        <f t="shared" si="410"/>
        <v>0.122322319866743-0.0188990822247294i</v>
      </c>
      <c r="AC849" t="str">
        <f t="shared" si="411"/>
        <v>1.58956565948106-0.283168271412i</v>
      </c>
      <c r="AD849" t="str">
        <f t="shared" si="412"/>
        <v>0.0766391998067002+0.00176319077492388i</v>
      </c>
      <c r="AE849" t="e">
        <f t="shared" si="413"/>
        <v>#DIV/0!</v>
      </c>
      <c r="AF849" t="str">
        <f t="shared" si="414"/>
        <v>-4.64469173349428-5.08163091864048i</v>
      </c>
      <c r="AG849" t="e">
        <f t="shared" si="415"/>
        <v>#DIV/0!</v>
      </c>
      <c r="AH849" t="e">
        <f t="shared" si="416"/>
        <v>#DIV/0!</v>
      </c>
      <c r="AI849" t="e">
        <f t="shared" si="417"/>
        <v>#DIV/0!</v>
      </c>
      <c r="AJ849" t="e">
        <f t="shared" si="418"/>
        <v>#DIV/0!</v>
      </c>
      <c r="AK849"/>
      <c r="AL849"/>
      <c r="AM849"/>
      <c r="AN849"/>
    </row>
    <row r="850" spans="1:40" x14ac:dyDescent="0.3">
      <c r="A850"/>
      <c r="B850">
        <f t="shared" si="419"/>
        <v>71600</v>
      </c>
      <c r="C850" s="186" t="str">
        <f t="shared" si="387"/>
        <v>-0.00947431735326244+0.0150893844232769i</v>
      </c>
      <c r="D850" s="158" t="str">
        <f t="shared" si="388"/>
        <v>-2.70132193903486-1.53321589227236i</v>
      </c>
      <c r="E850" t="str">
        <f t="shared" si="389"/>
        <v>10930.0479731625-13128.835903758i</v>
      </c>
      <c r="F850" t="str">
        <f t="shared" si="390"/>
        <v>0.34287202252085+0.21507406602402i</v>
      </c>
      <c r="G850" t="str">
        <f t="shared" si="385"/>
        <v>0.34287202252085+0.21507406602402i</v>
      </c>
      <c r="H850" t="str">
        <f t="shared" si="391"/>
        <v>1.94782717662879+3.55362471672793i</v>
      </c>
      <c r="I850" t="str">
        <f t="shared" si="392"/>
        <v>281.172542496286i</v>
      </c>
      <c r="J850" t="str">
        <f t="shared" si="386"/>
        <v>-18.5810851065796+59.9567830858401i</v>
      </c>
      <c r="K850" t="str">
        <f t="shared" si="393"/>
        <v>4.27865245524749-1.32598850906671i</v>
      </c>
      <c r="L850" t="str">
        <f t="shared" si="394"/>
        <v>0.77676653304905-0.209616786881444i</v>
      </c>
      <c r="M850" t="str">
        <f t="shared" si="395"/>
        <v>5.05541898829654-1.53560529594815i</v>
      </c>
      <c r="N850" t="str">
        <f t="shared" si="396"/>
        <v>-0.915306670814966i</v>
      </c>
      <c r="O850" t="str">
        <f t="shared" si="397"/>
        <v>0.609547490947348-0.792749554575588i</v>
      </c>
      <c r="P850" t="str">
        <f t="shared" si="398"/>
        <v>0.390452509052652+0.792749554575588i</v>
      </c>
      <c r="Q850" t="str">
        <f t="shared" si="399"/>
        <v>-0.390452509052652+0.122557116239378i</v>
      </c>
      <c r="R850" t="str">
        <f t="shared" si="400"/>
        <v>-0.330178163745584-2.13397332287882i</v>
      </c>
      <c r="S850" t="str">
        <f t="shared" si="401"/>
        <v>0.100445176495469i</v>
      </c>
      <c r="T850" t="str">
        <f t="shared" si="402"/>
        <v>0.214347327053186-0.033164803932375i</v>
      </c>
      <c r="U850" t="e">
        <f t="shared" si="403"/>
        <v>#DIV/0!</v>
      </c>
      <c r="V850" t="str">
        <f t="shared" si="404"/>
        <v>0.0000833333333333333-0.00370472400120799i</v>
      </c>
      <c r="W850" t="e">
        <f t="shared" si="405"/>
        <v>#DIV/0!</v>
      </c>
      <c r="X850" t="e">
        <f t="shared" si="406"/>
        <v>#DIV/0!</v>
      </c>
      <c r="Y850" t="str">
        <f t="shared" si="407"/>
        <v>0.00096+0.30591572623596i</v>
      </c>
      <c r="Z850" t="e">
        <f t="shared" si="408"/>
        <v>#DIV/0!</v>
      </c>
      <c r="AA850" t="e">
        <f t="shared" si="409"/>
        <v>#DIV/0!</v>
      </c>
      <c r="AB850" t="str">
        <f t="shared" si="410"/>
        <v>0.12231410871449-0.0189250012558948i</v>
      </c>
      <c r="AC850" t="str">
        <f t="shared" si="411"/>
        <v>1.58928773557742-0.283500003813735i</v>
      </c>
      <c r="AD850" t="str">
        <f t="shared" si="412"/>
        <v>0.07664682530992+0.00176454769580118i</v>
      </c>
      <c r="AE850" t="e">
        <f t="shared" si="413"/>
        <v>#DIV/0!</v>
      </c>
      <c r="AF850" t="str">
        <f t="shared" si="414"/>
        <v>-4.64914911566365-5.08684060900029i</v>
      </c>
      <c r="AG850" t="e">
        <f t="shared" si="415"/>
        <v>#DIV/0!</v>
      </c>
      <c r="AH850" t="e">
        <f t="shared" si="416"/>
        <v>#DIV/0!</v>
      </c>
      <c r="AI850" t="e">
        <f t="shared" si="417"/>
        <v>#DIV/0!</v>
      </c>
      <c r="AJ850" t="e">
        <f t="shared" si="418"/>
        <v>#DIV/0!</v>
      </c>
      <c r="AK850"/>
      <c r="AL850"/>
      <c r="AM850"/>
      <c r="AN850"/>
    </row>
    <row r="851" spans="1:40" x14ac:dyDescent="0.3">
      <c r="A851"/>
      <c r="B851">
        <f t="shared" si="419"/>
        <v>71700</v>
      </c>
      <c r="C851" s="186" t="str">
        <f t="shared" si="387"/>
        <v>-0.00947174247977741+0.015076151002114i</v>
      </c>
      <c r="D851" s="158" t="str">
        <f t="shared" si="388"/>
        <v>-2.70266439615-1.53517382120399i</v>
      </c>
      <c r="E851" t="str">
        <f t="shared" si="389"/>
        <v>10912.0325317073-13125.5024522319i</v>
      </c>
      <c r="F851" t="str">
        <f t="shared" si="390"/>
        <v>0.34304970049631+0.215316214637417i</v>
      </c>
      <c r="G851" t="str">
        <f t="shared" si="385"/>
        <v>0.34304970049631+0.215316214637417i</v>
      </c>
      <c r="H851" t="str">
        <f t="shared" si="391"/>
        <v>1.95094403538078+3.55687131015768i</v>
      </c>
      <c r="I851" t="str">
        <f t="shared" si="392"/>
        <v>281.565241577985i</v>
      </c>
      <c r="J851" t="str">
        <f t="shared" si="386"/>
        <v>-18.6358190704028+60.040521609703i</v>
      </c>
      <c r="K851" t="str">
        <f t="shared" si="393"/>
        <v>4.27749194859819-1.32767943868592i</v>
      </c>
      <c r="L851" t="str">
        <f t="shared" si="394"/>
        <v>0.776619175932408-0.209869726698272i</v>
      </c>
      <c r="M851" t="str">
        <f t="shared" si="395"/>
        <v>5.0541111245306-1.53754916538419i</v>
      </c>
      <c r="N851" t="str">
        <f t="shared" si="396"/>
        <v>-0.916585032087053i</v>
      </c>
      <c r="O851" t="str">
        <f t="shared" si="397"/>
        <v>0.608533572830852-0.793528128510715i</v>
      </c>
      <c r="P851" t="str">
        <f t="shared" si="398"/>
        <v>0.391466427169148+0.793528128510715i</v>
      </c>
      <c r="Q851" t="str">
        <f t="shared" si="399"/>
        <v>-0.391466427169148+0.123056903576338i</v>
      </c>
      <c r="R851" t="str">
        <f t="shared" si="400"/>
        <v>-0.33016919586292-2.1308538089512i</v>
      </c>
      <c r="S851" t="str">
        <f t="shared" si="401"/>
        <v>0.100585463054821i</v>
      </c>
      <c r="T851" t="str">
        <f t="shared" si="402"/>
        <v>0.214332917075486-0.0332102214523097i</v>
      </c>
      <c r="U851" t="e">
        <f t="shared" si="403"/>
        <v>#DIV/0!</v>
      </c>
      <c r="V851" t="str">
        <f t="shared" si="404"/>
        <v>0.0000833333333333333-0.00369955702212681i</v>
      </c>
      <c r="W851" t="e">
        <f t="shared" si="405"/>
        <v>#DIV/0!</v>
      </c>
      <c r="X851" t="e">
        <f t="shared" si="406"/>
        <v>#DIV/0!</v>
      </c>
      <c r="Y851" t="str">
        <f t="shared" si="407"/>
        <v>0.00096+0.306342982836848i</v>
      </c>
      <c r="Z851" t="e">
        <f t="shared" si="408"/>
        <v>#DIV/0!</v>
      </c>
      <c r="AA851" t="e">
        <f t="shared" si="409"/>
        <v>#DIV/0!</v>
      </c>
      <c r="AB851" t="str">
        <f t="shared" si="410"/>
        <v>0.122305885875403-0.0189509180869895i</v>
      </c>
      <c r="AC851" t="str">
        <f t="shared" si="411"/>
        <v>1.58900957011053-0.283831358672822i</v>
      </c>
      <c r="AD851" t="str">
        <f t="shared" si="412"/>
        <v>0.0766544596542829+0.00176589329466496i</v>
      </c>
      <c r="AE851" t="e">
        <f t="shared" si="413"/>
        <v>#DIV/0!</v>
      </c>
      <c r="AF851" t="str">
        <f t="shared" si="414"/>
        <v>-4.65360843153078-5.09204513136167i</v>
      </c>
      <c r="AG851" t="e">
        <f t="shared" si="415"/>
        <v>#DIV/0!</v>
      </c>
      <c r="AH851" t="e">
        <f t="shared" si="416"/>
        <v>#DIV/0!</v>
      </c>
      <c r="AI851" t="e">
        <f t="shared" si="417"/>
        <v>#DIV/0!</v>
      </c>
      <c r="AJ851" t="e">
        <f t="shared" si="418"/>
        <v>#DIV/0!</v>
      </c>
      <c r="AK851"/>
      <c r="AL851"/>
      <c r="AM851"/>
      <c r="AN851"/>
    </row>
    <row r="852" spans="1:40" x14ac:dyDescent="0.3">
      <c r="A852"/>
      <c r="B852">
        <f t="shared" si="419"/>
        <v>71800</v>
      </c>
      <c r="C852" s="186" t="str">
        <f t="shared" si="387"/>
        <v>-0.00946916548082816+0.0150629611041019i</v>
      </c>
      <c r="D852" s="158" t="str">
        <f t="shared" si="388"/>
        <v>-2.70400800017266-1.53712978932447i</v>
      </c>
      <c r="E852" t="str">
        <f t="shared" si="389"/>
        <v>10894.0513607696-13122.1498345912i</v>
      </c>
      <c r="F852" t="str">
        <f t="shared" si="390"/>
        <v>0.343227530193867+0.215558151015989i</v>
      </c>
      <c r="G852" t="str">
        <f t="shared" si="385"/>
        <v>0.343227530193867+0.215558151015989i</v>
      </c>
      <c r="H852" t="str">
        <f t="shared" si="391"/>
        <v>1.95406167783535+3.56011469868322i</v>
      </c>
      <c r="I852" t="str">
        <f t="shared" si="392"/>
        <v>281.957940659684i</v>
      </c>
      <c r="J852" t="str">
        <f t="shared" si="386"/>
        <v>-18.690629424964+60.124260133566i</v>
      </c>
      <c r="K852" t="str">
        <f t="shared" si="393"/>
        <v>4.27633043609534-1.3293686658629i</v>
      </c>
      <c r="L852" t="str">
        <f t="shared" si="394"/>
        <v>0.776471669168815-0.210122514941973i</v>
      </c>
      <c r="M852" t="str">
        <f t="shared" si="395"/>
        <v>5.05280210526416-1.53949118080487i</v>
      </c>
      <c r="N852" t="str">
        <f t="shared" si="396"/>
        <v>-0.917863393359141i</v>
      </c>
      <c r="O852" t="str">
        <f t="shared" si="397"/>
        <v>0.607518660244336-0.794305405656368i</v>
      </c>
      <c r="P852" t="str">
        <f t="shared" si="398"/>
        <v>0.392481339755664+0.794305405656368i</v>
      </c>
      <c r="Q852" t="str">
        <f t="shared" si="399"/>
        <v>-0.392481339755664+0.123557987702773i</v>
      </c>
      <c r="R852" t="str">
        <f t="shared" si="400"/>
        <v>-0.330160214624066-2.12774278113379i</v>
      </c>
      <c r="S852" t="str">
        <f t="shared" si="401"/>
        <v>0.100725749614172i</v>
      </c>
      <c r="T852" t="str">
        <f t="shared" si="402"/>
        <v>0.214318486615844-0.033255635110785i</v>
      </c>
      <c r="U852" t="e">
        <f t="shared" si="403"/>
        <v>#DIV/0!</v>
      </c>
      <c r="V852" t="str">
        <f t="shared" si="404"/>
        <v>0.0000833333333333333-0.00369440443574501i</v>
      </c>
      <c r="W852" t="e">
        <f t="shared" si="405"/>
        <v>#DIV/0!</v>
      </c>
      <c r="X852" t="e">
        <f t="shared" si="406"/>
        <v>#DIV/0!</v>
      </c>
      <c r="Y852" t="str">
        <f t="shared" si="407"/>
        <v>0.00096+0.306770239437736i</v>
      </c>
      <c r="Z852" t="e">
        <f t="shared" si="408"/>
        <v>#DIV/0!</v>
      </c>
      <c r="AA852" t="e">
        <f t="shared" si="409"/>
        <v>#DIV/0!</v>
      </c>
      <c r="AB852" t="str">
        <f t="shared" si="410"/>
        <v>0.122297651348602-0.0189768327145999i</v>
      </c>
      <c r="AC852" t="str">
        <f t="shared" si="411"/>
        <v>1.58873116359934-0.284162335975898i</v>
      </c>
      <c r="AD852" t="str">
        <f t="shared" si="412"/>
        <v>0.0766621028314183+0.00176722756570066i</v>
      </c>
      <c r="AE852" t="e">
        <f t="shared" si="413"/>
        <v>#DIV/0!</v>
      </c>
      <c r="AF852" t="str">
        <f t="shared" si="414"/>
        <v>-4.65806967800801-5.09724448800769i</v>
      </c>
      <c r="AG852" t="e">
        <f t="shared" si="415"/>
        <v>#DIV/0!</v>
      </c>
      <c r="AH852" t="e">
        <f t="shared" si="416"/>
        <v>#DIV/0!</v>
      </c>
      <c r="AI852" t="e">
        <f t="shared" si="417"/>
        <v>#DIV/0!</v>
      </c>
      <c r="AJ852" t="e">
        <f t="shared" si="418"/>
        <v>#DIV/0!</v>
      </c>
      <c r="AK852"/>
      <c r="AL852"/>
      <c r="AM852"/>
      <c r="AN852"/>
    </row>
    <row r="853" spans="1:40" x14ac:dyDescent="0.3">
      <c r="A853"/>
      <c r="B853">
        <f t="shared" si="419"/>
        <v>71900</v>
      </c>
      <c r="C853" s="186" t="str">
        <f t="shared" si="387"/>
        <v>-0.0094665863607508+0.0150498145334196i</v>
      </c>
      <c r="D853" s="158" t="str">
        <f t="shared" si="388"/>
        <v>-2.7053527486491-1.53908379735731i</v>
      </c>
      <c r="E853" t="str">
        <f t="shared" si="389"/>
        <v>10876.1044148966-13118.7781684883i</v>
      </c>
      <c r="F853" t="str">
        <f t="shared" si="390"/>
        <v>0.343405511289131+0.215799875058286i</v>
      </c>
      <c r="G853" t="str">
        <f t="shared" si="385"/>
        <v>0.343405511289131+0.215799875058286i</v>
      </c>
      <c r="H853" t="str">
        <f t="shared" si="391"/>
        <v>1.95718010334978+3.56335488384629i</v>
      </c>
      <c r="I853" t="str">
        <f t="shared" si="392"/>
        <v>282.350639741383i</v>
      </c>
      <c r="J853" t="str">
        <f t="shared" si="386"/>
        <v>-18.7455161702633+60.2079986574288i</v>
      </c>
      <c r="K853" t="str">
        <f t="shared" si="393"/>
        <v>4.27516791996034-1.33105619122451i</v>
      </c>
      <c r="L853" t="str">
        <f t="shared" si="394"/>
        <v>0.776324012960645-0.210375151498184i</v>
      </c>
      <c r="M853" t="str">
        <f t="shared" si="395"/>
        <v>5.05149193292098-1.54143134272269i</v>
      </c>
      <c r="N853" t="str">
        <f t="shared" si="396"/>
        <v>-0.919141754631229i</v>
      </c>
      <c r="O853" t="str">
        <f t="shared" si="397"/>
        <v>0.606502754846379-0.795081384742312i</v>
      </c>
      <c r="P853" t="str">
        <f t="shared" si="398"/>
        <v>0.393497245153621+0.795081384742312i</v>
      </c>
      <c r="Q853" t="str">
        <f t="shared" si="399"/>
        <v>-0.393497245153621+0.124060369888917i</v>
      </c>
      <c r="R853" t="str">
        <f t="shared" si="400"/>
        <v>-0.330151220025403-2.12464020400334i</v>
      </c>
      <c r="S853" t="str">
        <f t="shared" si="401"/>
        <v>0.100866036173523i</v>
      </c>
      <c r="T853" t="str">
        <f t="shared" si="402"/>
        <v>0.214304035672722-0.033301044901815i</v>
      </c>
      <c r="U853" t="e">
        <f t="shared" si="403"/>
        <v>#DIV/0!</v>
      </c>
      <c r="V853" t="str">
        <f t="shared" si="404"/>
        <v>0.0000833333333333333-0.00368926618200963i</v>
      </c>
      <c r="W853" t="e">
        <f t="shared" si="405"/>
        <v>#DIV/0!</v>
      </c>
      <c r="X853" t="e">
        <f t="shared" si="406"/>
        <v>#DIV/0!</v>
      </c>
      <c r="Y853" t="str">
        <f t="shared" si="407"/>
        <v>0.00096+0.307197496038624i</v>
      </c>
      <c r="Z853" t="e">
        <f t="shared" si="408"/>
        <v>#DIV/0!</v>
      </c>
      <c r="AA853" t="e">
        <f t="shared" si="409"/>
        <v>#DIV/0!</v>
      </c>
      <c r="AB853" t="str">
        <f t="shared" si="410"/>
        <v>0.122289405133207-0.0190027451353103i</v>
      </c>
      <c r="AC853" t="str">
        <f t="shared" si="411"/>
        <v>1.58845251656276-0.284492935709612i</v>
      </c>
      <c r="AD853" t="str">
        <f t="shared" si="412"/>
        <v>0.076669754832945+0.00176855050305777i</v>
      </c>
      <c r="AE853" t="e">
        <f t="shared" si="413"/>
        <v>#DIV/0!</v>
      </c>
      <c r="AF853" t="str">
        <f t="shared" si="414"/>
        <v>-4.66253285199888-5.1024386812036i</v>
      </c>
      <c r="AG853" t="e">
        <f t="shared" si="415"/>
        <v>#DIV/0!</v>
      </c>
      <c r="AH853" t="e">
        <f t="shared" si="416"/>
        <v>#DIV/0!</v>
      </c>
      <c r="AI853" t="e">
        <f t="shared" si="417"/>
        <v>#DIV/0!</v>
      </c>
      <c r="AJ853" t="e">
        <f t="shared" si="418"/>
        <v>#DIV/0!</v>
      </c>
      <c r="AK853"/>
      <c r="AL853"/>
      <c r="AM853"/>
      <c r="AN853"/>
    </row>
    <row r="854" spans="1:40" x14ac:dyDescent="0.3">
      <c r="A854"/>
      <c r="B854">
        <f t="shared" si="419"/>
        <v>72000</v>
      </c>
      <c r="C854" s="186" t="str">
        <f t="shared" si="387"/>
        <v>-0.00946400512388368+0.0150367110953345i</v>
      </c>
      <c r="D854" s="158" t="str">
        <f t="shared" si="388"/>
        <v>-2.70669863912562-1.54103584602219i</v>
      </c>
      <c r="E854" t="str">
        <f t="shared" si="389"/>
        <v>10858.1916484646-13115.3875710639i</v>
      </c>
      <c r="F854" t="str">
        <f t="shared" si="390"/>
        <v>0.343583643457718+0.216041386663447i</v>
      </c>
      <c r="G854" t="str">
        <f t="shared" si="385"/>
        <v>0.343583643457718+0.216041386663447i</v>
      </c>
      <c r="H854" t="str">
        <f t="shared" si="391"/>
        <v>1.96029931127258+3.56659186717487i</v>
      </c>
      <c r="I854" t="str">
        <f t="shared" si="392"/>
        <v>282.743338823081i</v>
      </c>
      <c r="J854" t="str">
        <f t="shared" si="386"/>
        <v>-18.8004793063007+60.2917371812918i</v>
      </c>
      <c r="K854" t="str">
        <f t="shared" si="393"/>
        <v>4.27400440241389-1.33274201539434i</v>
      </c>
      <c r="L854" t="str">
        <f t="shared" si="394"/>
        <v>0.776176207510354-0.210627636252872i</v>
      </c>
      <c r="M854" t="str">
        <f t="shared" si="395"/>
        <v>5.05018060992424-1.54336965164721i</v>
      </c>
      <c r="N854" t="str">
        <f t="shared" si="396"/>
        <v>-0.920420115903317i</v>
      </c>
      <c r="O854" t="str">
        <f t="shared" si="397"/>
        <v>0.605485858297181-0.795856064500438i</v>
      </c>
      <c r="P854" t="str">
        <f t="shared" si="398"/>
        <v>0.394514141702819+0.795856064500438i</v>
      </c>
      <c r="Q854" t="str">
        <f t="shared" si="399"/>
        <v>-0.394514141702819+0.124564051402879i</v>
      </c>
      <c r="R854" t="str">
        <f t="shared" si="400"/>
        <v>-0.330142212063326-2.12154604233335i</v>
      </c>
      <c r="S854" t="str">
        <f t="shared" si="401"/>
        <v>0.101006322732874i</v>
      </c>
      <c r="T854" t="str">
        <f t="shared" si="402"/>
        <v>0.214289564244574-0.0333464508194132i</v>
      </c>
      <c r="U854" t="e">
        <f t="shared" si="403"/>
        <v>#DIV/0!</v>
      </c>
      <c r="V854" t="str">
        <f t="shared" si="404"/>
        <v>0.0000833333333333333-0.00368414220120128i</v>
      </c>
      <c r="W854" t="e">
        <f t="shared" si="405"/>
        <v>#DIV/0!</v>
      </c>
      <c r="X854" t="e">
        <f t="shared" si="406"/>
        <v>#DIV/0!</v>
      </c>
      <c r="Y854" t="str">
        <f t="shared" si="407"/>
        <v>0.00096+0.307624752639513i</v>
      </c>
      <c r="Z854" t="e">
        <f t="shared" si="408"/>
        <v>#DIV/0!</v>
      </c>
      <c r="AA854" t="e">
        <f t="shared" si="409"/>
        <v>#DIV/0!</v>
      </c>
      <c r="AB854" t="str">
        <f t="shared" si="410"/>
        <v>0.122281147228338-0.0190286553457045i</v>
      </c>
      <c r="AC854" t="str">
        <f t="shared" si="411"/>
        <v>1.58817362951963-0.284823157860629i</v>
      </c>
      <c r="AD854" t="str">
        <f t="shared" si="412"/>
        <v>0.0766774156504725+0.00176986210084932i</v>
      </c>
      <c r="AE854" t="e">
        <f t="shared" si="413"/>
        <v>#DIV/0!</v>
      </c>
      <c r="AF854" t="str">
        <f t="shared" si="414"/>
        <v>-4.6669979503982-5.10762771319706i</v>
      </c>
      <c r="AG854" t="e">
        <f t="shared" si="415"/>
        <v>#DIV/0!</v>
      </c>
      <c r="AH854" t="e">
        <f t="shared" si="416"/>
        <v>#DIV/0!</v>
      </c>
      <c r="AI854" t="e">
        <f t="shared" si="417"/>
        <v>#DIV/0!</v>
      </c>
      <c r="AJ854" t="e">
        <f t="shared" si="418"/>
        <v>#DIV/0!</v>
      </c>
      <c r="AK854"/>
      <c r="AL854"/>
      <c r="AM854"/>
      <c r="AN854"/>
    </row>
    <row r="855" spans="1:40" x14ac:dyDescent="0.3">
      <c r="A855"/>
      <c r="B855">
        <f t="shared" si="419"/>
        <v>72100</v>
      </c>
      <c r="C855" s="186" t="str">
        <f t="shared" si="387"/>
        <v>-0.0094614217745676+0.0150236505961949i</v>
      </c>
      <c r="D855" s="158" t="str">
        <f t="shared" si="388"/>
        <v>-2.70804566914869-1.5429859360351i</v>
      </c>
      <c r="E855" t="str">
        <f t="shared" si="389"/>
        <v>10840.3130156804-13111.9781589483i</v>
      </c>
      <c r="F855" t="str">
        <f t="shared" si="390"/>
        <v>0.343761926375261+0.216282685731208i</v>
      </c>
      <c r="G855" t="str">
        <f t="shared" si="385"/>
        <v>0.343761926375261+0.216282685731208i</v>
      </c>
      <c r="H855" t="str">
        <f t="shared" si="391"/>
        <v>1.96341930094338+3.56982565018359i</v>
      </c>
      <c r="I855" t="str">
        <f t="shared" si="392"/>
        <v>283.13603790478i</v>
      </c>
      <c r="J855" t="str">
        <f t="shared" si="386"/>
        <v>-18.8555188330761+60.3754757051546i</v>
      </c>
      <c r="K855" t="str">
        <f t="shared" si="393"/>
        <v>4.27283988567608-1.33442613899282i</v>
      </c>
      <c r="L855" t="str">
        <f t="shared" si="394"/>
        <v>0.776028253020482-0.210879969092325i</v>
      </c>
      <c r="M855" t="str">
        <f t="shared" si="395"/>
        <v>5.04886813869656-1.54530610808515i</v>
      </c>
      <c r="N855" t="str">
        <f t="shared" si="396"/>
        <v>-0.921698477175405i</v>
      </c>
      <c r="O855" t="str">
        <f t="shared" si="397"/>
        <v>0.604467972258561-0.796629443664759i</v>
      </c>
      <c r="P855" t="str">
        <f t="shared" si="398"/>
        <v>0.395532027741439+0.796629443664759i</v>
      </c>
      <c r="Q855" t="str">
        <f t="shared" si="399"/>
        <v>-0.395532027741439+0.125069033510646i</v>
      </c>
      <c r="R855" t="str">
        <f t="shared" si="400"/>
        <v>-0.330133190734222-2.11846026109275i</v>
      </c>
      <c r="S855" t="str">
        <f t="shared" si="401"/>
        <v>0.101146609292226i</v>
      </c>
      <c r="T855" t="str">
        <f t="shared" si="402"/>
        <v>0.214275072329855-0.0333918528575903i</v>
      </c>
      <c r="U855" t="e">
        <f t="shared" si="403"/>
        <v>#DIV/0!</v>
      </c>
      <c r="V855" t="str">
        <f t="shared" si="404"/>
        <v>0.0000833333333333333-0.00367903243393193i</v>
      </c>
      <c r="W855" t="e">
        <f t="shared" si="405"/>
        <v>#DIV/0!</v>
      </c>
      <c r="X855" t="e">
        <f t="shared" si="406"/>
        <v>#DIV/0!</v>
      </c>
      <c r="Y855" t="str">
        <f t="shared" si="407"/>
        <v>0.00096+0.308052009240401i</v>
      </c>
      <c r="Z855" t="e">
        <f t="shared" si="408"/>
        <v>#DIV/0!</v>
      </c>
      <c r="AA855" t="e">
        <f t="shared" si="409"/>
        <v>#DIV/0!</v>
      </c>
      <c r="AB855" t="str">
        <f t="shared" si="410"/>
        <v>0.122272877633113-0.0190545633423649i</v>
      </c>
      <c r="AC855" t="str">
        <f t="shared" si="411"/>
        <v>1.58789450298872-0.285153002415639i</v>
      </c>
      <c r="AD855" t="str">
        <f t="shared" si="412"/>
        <v>0.0766850852755997+0.00177116235315265i</v>
      </c>
      <c r="AE855" t="e">
        <f t="shared" si="413"/>
        <v>#DIV/0!</v>
      </c>
      <c r="AF855" t="str">
        <f t="shared" si="414"/>
        <v>-4.67146497009207-5.11281158621869i</v>
      </c>
      <c r="AG855" t="e">
        <f t="shared" si="415"/>
        <v>#DIV/0!</v>
      </c>
      <c r="AH855" t="e">
        <f t="shared" si="416"/>
        <v>#DIV/0!</v>
      </c>
      <c r="AI855" t="e">
        <f t="shared" si="417"/>
        <v>#DIV/0!</v>
      </c>
      <c r="AJ855" t="e">
        <f t="shared" si="418"/>
        <v>#DIV/0!</v>
      </c>
      <c r="AK855"/>
      <c r="AL855"/>
      <c r="AM855"/>
      <c r="AN855"/>
    </row>
    <row r="856" spans="1:40" x14ac:dyDescent="0.3">
      <c r="A856"/>
      <c r="B856">
        <f t="shared" si="419"/>
        <v>72200</v>
      </c>
      <c r="C856" s="186" t="str">
        <f t="shared" si="387"/>
        <v>-0.00945883631714537+0.0150106328434223i</v>
      </c>
      <c r="D856" s="158" t="str">
        <f t="shared" si="388"/>
        <v>-2.70939383626485-1.54493406810826i</v>
      </c>
      <c r="E856" t="str">
        <f t="shared" si="389"/>
        <v>10822.4684705849-13108.5500482629i</v>
      </c>
      <c r="F856" t="str">
        <f t="shared" si="390"/>
        <v>0.3439403597174+0.216523772161891i</v>
      </c>
      <c r="G856" t="str">
        <f t="shared" si="385"/>
        <v>0.3439403597174+0.216523772161891i</v>
      </c>
      <c r="H856" t="str">
        <f t="shared" si="391"/>
        <v>1.96654007169309+3.57305623437358i</v>
      </c>
      <c r="I856" t="str">
        <f t="shared" si="392"/>
        <v>283.528736986479i</v>
      </c>
      <c r="J856" t="str">
        <f t="shared" si="386"/>
        <v>-18.9106347505896+60.4592142290176i</v>
      </c>
      <c r="K856" t="str">
        <f t="shared" si="393"/>
        <v>4.27167437196625-1.33610856263721i</v>
      </c>
      <c r="L856" t="str">
        <f t="shared" si="394"/>
        <v>0.775880149693652-0.211132149903165i</v>
      </c>
      <c r="M856" t="str">
        <f t="shared" si="395"/>
        <v>5.0475545216599-1.54724071254038i</v>
      </c>
      <c r="N856" t="str">
        <f t="shared" si="396"/>
        <v>-0.922976838447493i</v>
      </c>
      <c r="O856" t="str">
        <f t="shared" si="397"/>
        <v>0.603449098393957-0.797401520971411i</v>
      </c>
      <c r="P856" t="str">
        <f t="shared" si="398"/>
        <v>0.396550901606043+0.797401520971411i</v>
      </c>
      <c r="Q856" t="str">
        <f t="shared" si="399"/>
        <v>-0.396550901606043+0.125575317476082i</v>
      </c>
      <c r="R856" t="str">
        <f t="shared" si="400"/>
        <v>-0.330124156034454-2.11538282544451i</v>
      </c>
      <c r="S856" t="str">
        <f t="shared" si="401"/>
        <v>0.101286895851577i</v>
      </c>
      <c r="T856" t="str">
        <f t="shared" si="402"/>
        <v>0.214260559927013-0.0334372510103515i</v>
      </c>
      <c r="U856" t="e">
        <f t="shared" si="403"/>
        <v>#DIV/0!</v>
      </c>
      <c r="V856" t="str">
        <f t="shared" si="404"/>
        <v>0.0000833333333333333-0.00367393682114255i</v>
      </c>
      <c r="W856" t="e">
        <f t="shared" si="405"/>
        <v>#DIV/0!</v>
      </c>
      <c r="X856" t="e">
        <f t="shared" si="406"/>
        <v>#DIV/0!</v>
      </c>
      <c r="Y856" t="str">
        <f t="shared" si="407"/>
        <v>0.00096+0.308479265841289i</v>
      </c>
      <c r="Z856" t="e">
        <f t="shared" si="408"/>
        <v>#DIV/0!</v>
      </c>
      <c r="AA856" t="e">
        <f t="shared" si="409"/>
        <v>#DIV/0!</v>
      </c>
      <c r="AB856" t="str">
        <f t="shared" si="410"/>
        <v>0.122264596346645-0.0190804691218706i</v>
      </c>
      <c r="AC856" t="str">
        <f t="shared" si="411"/>
        <v>1.5876151374887-0.285482469361335i</v>
      </c>
      <c r="AD856" t="str">
        <f t="shared" si="412"/>
        <v>0.0766927636999143+0.00177245125400948i</v>
      </c>
      <c r="AE856" t="e">
        <f t="shared" si="413"/>
        <v>#DIV/0!</v>
      </c>
      <c r="AF856" t="str">
        <f t="shared" si="414"/>
        <v>-4.67593390795794-5.11799030248184i</v>
      </c>
      <c r="AG856" t="e">
        <f t="shared" si="415"/>
        <v>#DIV/0!</v>
      </c>
      <c r="AH856" t="e">
        <f t="shared" si="416"/>
        <v>#DIV/0!</v>
      </c>
      <c r="AI856" t="e">
        <f t="shared" si="417"/>
        <v>#DIV/0!</v>
      </c>
      <c r="AJ856" t="e">
        <f t="shared" si="418"/>
        <v>#DIV/0!</v>
      </c>
      <c r="AK856"/>
      <c r="AL856"/>
      <c r="AM856"/>
      <c r="AN856"/>
    </row>
    <row r="857" spans="1:40" x14ac:dyDescent="0.3">
      <c r="A857"/>
      <c r="B857">
        <f t="shared" si="419"/>
        <v>72300</v>
      </c>
      <c r="C857" s="186" t="str">
        <f t="shared" si="387"/>
        <v>-0.00945624875596174+0.0149976576455041i</v>
      </c>
      <c r="D857" s="158" t="str">
        <f t="shared" si="388"/>
        <v>-2.71074313802074-1.54688024295023i</v>
      </c>
      <c r="E857" t="str">
        <f t="shared" si="389"/>
        <v>10804.657967055-13105.103354622i</v>
      </c>
      <c r="F857" t="str">
        <f t="shared" si="390"/>
        <v>0.344118943159786+0.216764645856404i</v>
      </c>
      <c r="G857" t="str">
        <f t="shared" si="385"/>
        <v>0.344118943159786+0.216764645856404i</v>
      </c>
      <c r="H857" t="str">
        <f t="shared" si="391"/>
        <v>1.9696616228437+3.57628362123268i</v>
      </c>
      <c r="I857" t="str">
        <f t="shared" si="392"/>
        <v>283.921436068178i</v>
      </c>
      <c r="J857" t="str">
        <f t="shared" si="386"/>
        <v>-18.9658270588411+60.5429527528805i</v>
      </c>
      <c r="K857" t="str">
        <f t="shared" si="393"/>
        <v>4.27050786350308-1.33778928694169i</v>
      </c>
      <c r="L857" t="str">
        <f t="shared" si="394"/>
        <v>0.775731897732566-0.21138417857234i</v>
      </c>
      <c r="M857" t="str">
        <f t="shared" si="395"/>
        <v>5.04623976123565-1.54917346551403i</v>
      </c>
      <c r="N857" t="str">
        <f t="shared" si="396"/>
        <v>-0.924255199719581i</v>
      </c>
      <c r="O857" t="str">
        <f t="shared" si="397"/>
        <v>0.602429238368419-0.798172295158662i</v>
      </c>
      <c r="P857" t="str">
        <f t="shared" si="398"/>
        <v>0.397570761631581+0.798172295158662i</v>
      </c>
      <c r="Q857" t="str">
        <f t="shared" si="399"/>
        <v>-0.397570761631581+0.126082904560919i</v>
      </c>
      <c r="R857" t="str">
        <f t="shared" si="400"/>
        <v>-0.330115107960407-2.11231370074434i</v>
      </c>
      <c r="S857" t="str">
        <f t="shared" si="401"/>
        <v>0.101427182410928i</v>
      </c>
      <c r="T857" t="str">
        <f t="shared" si="402"/>
        <v>0.214246027034499-0.0334826452717034i</v>
      </c>
      <c r="U857" t="e">
        <f t="shared" si="403"/>
        <v>#DIV/0!</v>
      </c>
      <c r="V857" t="str">
        <f t="shared" si="404"/>
        <v>0.0000833333333333333-0.00366885530410087i</v>
      </c>
      <c r="W857" t="e">
        <f t="shared" si="405"/>
        <v>#DIV/0!</v>
      </c>
      <c r="X857" t="e">
        <f t="shared" si="406"/>
        <v>#DIV/0!</v>
      </c>
      <c r="Y857" t="str">
        <f t="shared" si="407"/>
        <v>0.00096+0.308906522442177i</v>
      </c>
      <c r="Z857" t="e">
        <f t="shared" si="408"/>
        <v>#DIV/0!</v>
      </c>
      <c r="AA857" t="e">
        <f t="shared" si="409"/>
        <v>#DIV/0!</v>
      </c>
      <c r="AB857" t="str">
        <f t="shared" si="410"/>
        <v>0.122256303368051-0.0191063726808015i</v>
      </c>
      <c r="AC857" t="str">
        <f t="shared" si="411"/>
        <v>1.58733553353823-0.285811558684465i</v>
      </c>
      <c r="AD857" t="str">
        <f t="shared" si="412"/>
        <v>0.0767004509149942+0.00177372879742599i</v>
      </c>
      <c r="AE857" t="e">
        <f t="shared" si="413"/>
        <v>#DIV/0!</v>
      </c>
      <c r="AF857" t="str">
        <f t="shared" si="414"/>
        <v>-4.68040476086444-5.12316386418291i</v>
      </c>
      <c r="AG857" t="e">
        <f t="shared" si="415"/>
        <v>#DIV/0!</v>
      </c>
      <c r="AH857" t="e">
        <f t="shared" si="416"/>
        <v>#DIV/0!</v>
      </c>
      <c r="AI857" t="e">
        <f t="shared" si="417"/>
        <v>#DIV/0!</v>
      </c>
      <c r="AJ857" t="e">
        <f t="shared" si="418"/>
        <v>#DIV/0!</v>
      </c>
      <c r="AK857"/>
      <c r="AL857"/>
      <c r="AM857"/>
      <c r="AN857"/>
    </row>
    <row r="858" spans="1:40" x14ac:dyDescent="0.3">
      <c r="A858"/>
      <c r="B858">
        <f t="shared" si="419"/>
        <v>72400</v>
      </c>
      <c r="C858" s="186" t="str">
        <f t="shared" si="387"/>
        <v>-0.00945365909536382+0.0149847248119867i</v>
      </c>
      <c r="D858" s="158" t="str">
        <f t="shared" si="388"/>
        <v>-2.71209357196314-1.548824461266i</v>
      </c>
      <c r="E858" t="str">
        <f t="shared" si="389"/>
        <v>10786.8814588059-13101.638193134i</v>
      </c>
      <c r="F858" t="str">
        <f t="shared" si="390"/>
        <v>0.344297676378089+0.217005306716248i</v>
      </c>
      <c r="G858" t="str">
        <f t="shared" si="385"/>
        <v>0.344297676378089+0.217005306716248i</v>
      </c>
      <c r="H858" t="str">
        <f t="shared" si="391"/>
        <v>1.97278395370842+3.57950781223565i</v>
      </c>
      <c r="I858" t="str">
        <f t="shared" si="392"/>
        <v>284.314135149876i</v>
      </c>
      <c r="J858" t="str">
        <f t="shared" si="386"/>
        <v>-19.0210957578308+60.6266912767434i</v>
      </c>
      <c r="K858" t="str">
        <f t="shared" si="393"/>
        <v>4.26934036250455-1.33946831251737i</v>
      </c>
      <c r="L858" t="str">
        <f t="shared" si="394"/>
        <v>0.775583497340011-0.211636054987124i</v>
      </c>
      <c r="M858" t="str">
        <f t="shared" si="395"/>
        <v>5.04492385984456-1.55110436750449i</v>
      </c>
      <c r="N858" t="str">
        <f t="shared" si="396"/>
        <v>-0.925533560991669i</v>
      </c>
      <c r="O858" t="str">
        <f t="shared" si="397"/>
        <v>0.601408393848611-0.798941764966906i</v>
      </c>
      <c r="P858" t="str">
        <f t="shared" si="398"/>
        <v>0.398591606151389+0.798941764966906i</v>
      </c>
      <c r="Q858" t="str">
        <f t="shared" si="399"/>
        <v>-0.398591606151389+0.126591796024763i</v>
      </c>
      <c r="R858" t="str">
        <f t="shared" si="400"/>
        <v>-0.330106046508437-2.10925285253931i</v>
      </c>
      <c r="S858" t="str">
        <f t="shared" si="401"/>
        <v>0.101567468970279i</v>
      </c>
      <c r="T858" t="str">
        <f t="shared" si="402"/>
        <v>0.214231473650759-0.0335280356356472i</v>
      </c>
      <c r="U858" t="e">
        <f t="shared" si="403"/>
        <v>#DIV/0!</v>
      </c>
      <c r="V858" t="str">
        <f t="shared" si="404"/>
        <v>0.0000833333333333333-0.00366378782439907i</v>
      </c>
      <c r="W858" t="e">
        <f t="shared" si="405"/>
        <v>#DIV/0!</v>
      </c>
      <c r="X858" t="e">
        <f t="shared" si="406"/>
        <v>#DIV/0!</v>
      </c>
      <c r="Y858" t="str">
        <f t="shared" si="407"/>
        <v>0.00096+0.309333779043065i</v>
      </c>
      <c r="Z858" t="e">
        <f t="shared" si="408"/>
        <v>#DIV/0!</v>
      </c>
      <c r="AA858" t="e">
        <f t="shared" si="409"/>
        <v>#DIV/0!</v>
      </c>
      <c r="AB858" t="str">
        <f t="shared" si="410"/>
        <v>0.122247998696445-0.0191322740157346i</v>
      </c>
      <c r="AC858" t="str">
        <f t="shared" si="411"/>
        <v>1.58705569165584-0.286140270371803i</v>
      </c>
      <c r="AD858" t="str">
        <f t="shared" si="412"/>
        <v>0.0767081469124087+0.00177499497737405i</v>
      </c>
      <c r="AE858" t="e">
        <f t="shared" si="413"/>
        <v>#DIV/0!</v>
      </c>
      <c r="AF858" t="str">
        <f t="shared" si="414"/>
        <v>-4.68487752567156-5.12833227350165i</v>
      </c>
      <c r="AG858" t="e">
        <f t="shared" si="415"/>
        <v>#DIV/0!</v>
      </c>
      <c r="AH858" t="e">
        <f t="shared" si="416"/>
        <v>#DIV/0!</v>
      </c>
      <c r="AI858" t="e">
        <f t="shared" si="417"/>
        <v>#DIV/0!</v>
      </c>
      <c r="AJ858" t="e">
        <f t="shared" si="418"/>
        <v>#DIV/0!</v>
      </c>
      <c r="AK858"/>
      <c r="AL858"/>
      <c r="AM858"/>
      <c r="AN858"/>
    </row>
    <row r="859" spans="1:40" x14ac:dyDescent="0.3">
      <c r="A859"/>
      <c r="B859">
        <f t="shared" si="419"/>
        <v>72500</v>
      </c>
      <c r="C859" s="186" t="str">
        <f t="shared" si="387"/>
        <v>-0.00945106733970063+0.0149718341534676i</v>
      </c>
      <c r="D859" s="158" t="str">
        <f t="shared" si="388"/>
        <v>-2.71344513563897-1.550766723757i</v>
      </c>
      <c r="E859" t="str">
        <f t="shared" si="389"/>
        <v>10769.1388993936-13098.1546784032i</v>
      </c>
      <c r="F859" t="str">
        <f t="shared" si="390"/>
        <v>0.34447655904799+0.217245754643511i</v>
      </c>
      <c r="G859" t="str">
        <f t="shared" si="385"/>
        <v>0.34447655904799+0.217245754643511i</v>
      </c>
      <c r="H859" t="str">
        <f t="shared" si="391"/>
        <v>1.97590706359162+3.58272880884425i</v>
      </c>
      <c r="I859" t="str">
        <f t="shared" si="392"/>
        <v>284.706834231575i</v>
      </c>
      <c r="J859" t="str">
        <f t="shared" si="386"/>
        <v>-19.0764408475584+60.7104298006063i</v>
      </c>
      <c r="K859" t="str">
        <f t="shared" si="393"/>
        <v>4.268171871188-1.34114563997235i</v>
      </c>
      <c r="L859" t="str">
        <f t="shared" si="394"/>
        <v>0.77543494871885-0.21188777903512i</v>
      </c>
      <c r="M859" t="str">
        <f t="shared" si="395"/>
        <v>5.04360681990685-1.55303341900747i</v>
      </c>
      <c r="N859" t="str">
        <f t="shared" si="396"/>
        <v>-0.926811922263757i</v>
      </c>
      <c r="O859" t="str">
        <f t="shared" si="397"/>
        <v>0.600386566502803-0.799709929138669i</v>
      </c>
      <c r="P859" t="str">
        <f t="shared" si="398"/>
        <v>0.399613433497197+0.799709929138669i</v>
      </c>
      <c r="Q859" t="str">
        <f t="shared" si="399"/>
        <v>-0.399613433497197+0.127101993125088i</v>
      </c>
      <c r="R859" t="str">
        <f t="shared" si="400"/>
        <v>-0.330096971674905-2.10620024656656i</v>
      </c>
      <c r="S859" t="str">
        <f t="shared" si="401"/>
        <v>0.10170775552963i</v>
      </c>
      <c r="T859" t="str">
        <f t="shared" si="402"/>
        <v>0.214216899774238-0.0335734220961824i</v>
      </c>
      <c r="U859" t="e">
        <f t="shared" si="403"/>
        <v>#DIV/0!</v>
      </c>
      <c r="V859" t="str">
        <f t="shared" si="404"/>
        <v>0.0000833333333333333-0.00365873432395162i</v>
      </c>
      <c r="W859" t="e">
        <f t="shared" si="405"/>
        <v>#DIV/0!</v>
      </c>
      <c r="X859" t="e">
        <f t="shared" si="406"/>
        <v>#DIV/0!</v>
      </c>
      <c r="Y859" t="str">
        <f t="shared" si="407"/>
        <v>0.00096+0.309761035643954i</v>
      </c>
      <c r="Z859" t="e">
        <f t="shared" si="408"/>
        <v>#DIV/0!</v>
      </c>
      <c r="AA859" t="e">
        <f t="shared" si="409"/>
        <v>#DIV/0!</v>
      </c>
      <c r="AB859" t="str">
        <f t="shared" si="410"/>
        <v>0.122239682330938-0.0191581731232457i</v>
      </c>
      <c r="AC859" t="str">
        <f t="shared" si="411"/>
        <v>1.58677561236003-0.286468604410162i</v>
      </c>
      <c r="AD859" t="str">
        <f t="shared" si="412"/>
        <v>0.0767158516837136+0.00177624978778992i</v>
      </c>
      <c r="AE859" t="e">
        <f t="shared" si="413"/>
        <v>#DIV/0!</v>
      </c>
      <c r="AF859" t="str">
        <f t="shared" si="414"/>
        <v>-4.68935219923059-5.13349553260125i</v>
      </c>
      <c r="AG859" t="e">
        <f t="shared" si="415"/>
        <v>#DIV/0!</v>
      </c>
      <c r="AH859" t="e">
        <f t="shared" si="416"/>
        <v>#DIV/0!</v>
      </c>
      <c r="AI859" t="e">
        <f t="shared" si="417"/>
        <v>#DIV/0!</v>
      </c>
      <c r="AJ859" t="e">
        <f t="shared" si="418"/>
        <v>#DIV/0!</v>
      </c>
      <c r="AK859"/>
      <c r="AL859"/>
      <c r="AM859"/>
      <c r="AN859"/>
    </row>
    <row r="860" spans="1:40" x14ac:dyDescent="0.3">
      <c r="A860"/>
      <c r="B860">
        <f t="shared" si="419"/>
        <v>72600</v>
      </c>
      <c r="C860" s="186" t="str">
        <f t="shared" si="387"/>
        <v>-0.00944847349332324+0.0149589854815886i</v>
      </c>
      <c r="D860" s="158" t="str">
        <f t="shared" si="388"/>
        <v>-2.71479782659521-1.55270703112116i</v>
      </c>
      <c r="E860" t="str">
        <f t="shared" si="389"/>
        <v>10751.4302422174-13094.6529245314i</v>
      </c>
      <c r="F860" t="str">
        <f t="shared" si="390"/>
        <v>0.344655590845183+0.21748598954087i</v>
      </c>
      <c r="G860" t="str">
        <f t="shared" si="385"/>
        <v>0.344655590845183+0.21748598954087i</v>
      </c>
      <c r="H860" t="str">
        <f t="shared" si="391"/>
        <v>1.97903095178876+3.58594661250729i</v>
      </c>
      <c r="I860" t="str">
        <f t="shared" si="392"/>
        <v>285.099533313274i</v>
      </c>
      <c r="J860" t="str">
        <f t="shared" si="386"/>
        <v>-19.1318623280242+60.7941683244691i</v>
      </c>
      <c r="K860" t="str">
        <f t="shared" si="393"/>
        <v>4.26700239177003-1.34282126991178i</v>
      </c>
      <c r="L860" t="str">
        <f t="shared" si="394"/>
        <v>0.775286252072029-0.21213935060426i</v>
      </c>
      <c r="M860" t="str">
        <f t="shared" si="395"/>
        <v>5.04228864384206-1.55496062051604i</v>
      </c>
      <c r="N860" t="str">
        <f t="shared" si="396"/>
        <v>-0.928090283535845i</v>
      </c>
      <c r="O860" t="str">
        <f t="shared" si="397"/>
        <v>0.599363758000874-0.800476786418613i</v>
      </c>
      <c r="P860" t="str">
        <f t="shared" si="398"/>
        <v>0.400636241999126+0.800476786418613i</v>
      </c>
      <c r="Q860" t="str">
        <f t="shared" si="399"/>
        <v>-0.400636241999126+0.127613497117232i</v>
      </c>
      <c r="R860" t="str">
        <f t="shared" si="400"/>
        <v>-0.330087883456167-2.10315584875199i</v>
      </c>
      <c r="S860" t="str">
        <f t="shared" si="401"/>
        <v>0.101848042088982i</v>
      </c>
      <c r="T860" t="str">
        <f t="shared" si="402"/>
        <v>0.214202305403381-0.0336188046473067i</v>
      </c>
      <c r="U860" t="e">
        <f t="shared" si="403"/>
        <v>#DIV/0!</v>
      </c>
      <c r="V860" t="str">
        <f t="shared" si="404"/>
        <v>0.0000833333333333333-0.003653694744993i</v>
      </c>
      <c r="W860" t="e">
        <f t="shared" si="405"/>
        <v>#DIV/0!</v>
      </c>
      <c r="X860" t="e">
        <f t="shared" si="406"/>
        <v>#DIV/0!</v>
      </c>
      <c r="Y860" t="str">
        <f t="shared" si="407"/>
        <v>0.00096+0.310188292244842i</v>
      </c>
      <c r="Z860" t="e">
        <f t="shared" si="408"/>
        <v>#DIV/0!</v>
      </c>
      <c r="AA860" t="e">
        <f t="shared" si="409"/>
        <v>#DIV/0!</v>
      </c>
      <c r="AB860" t="str">
        <f t="shared" si="410"/>
        <v>0.122231354270643-0.0191840699999097i</v>
      </c>
      <c r="AC860" t="str">
        <f t="shared" si="411"/>
        <v>1.58649529616922-0.286796560786411i</v>
      </c>
      <c r="AD860" t="str">
        <f t="shared" si="412"/>
        <v>0.0767235652204568+0.00177749322257582i</v>
      </c>
      <c r="AE860" t="e">
        <f t="shared" si="413"/>
        <v>#DIV/0!</v>
      </c>
      <c r="AF860" t="str">
        <f t="shared" si="414"/>
        <v>-4.69382877838397-5.13865364362845i</v>
      </c>
      <c r="AG860" t="e">
        <f t="shared" si="415"/>
        <v>#DIV/0!</v>
      </c>
      <c r="AH860" t="e">
        <f t="shared" si="416"/>
        <v>#DIV/0!</v>
      </c>
      <c r="AI860" t="e">
        <f t="shared" si="417"/>
        <v>#DIV/0!</v>
      </c>
      <c r="AJ860" t="e">
        <f t="shared" si="418"/>
        <v>#DIV/0!</v>
      </c>
      <c r="AK860"/>
      <c r="AL860"/>
      <c r="AM860"/>
      <c r="AN860"/>
    </row>
    <row r="861" spans="1:40" x14ac:dyDescent="0.3">
      <c r="A861"/>
      <c r="B861">
        <f t="shared" si="419"/>
        <v>72700</v>
      </c>
      <c r="C861" s="186" t="str">
        <f t="shared" si="387"/>
        <v>-0.00944587756058451+0.0149461786090288i</v>
      </c>
      <c r="D861" s="158" t="str">
        <f t="shared" si="388"/>
        <v>-2.71615164237911-1.55464538405291i</v>
      </c>
      <c r="E861" t="str">
        <f t="shared" si="389"/>
        <v>10733.7554405222-13091.1330451189i</v>
      </c>
      <c r="F861" t="str">
        <f t="shared" si="390"/>
        <v>0.344834771445386+0.217726011311583i</v>
      </c>
      <c r="G861" t="str">
        <f t="shared" si="385"/>
        <v>0.344834771445386+0.217726011311583i</v>
      </c>
      <c r="H861" t="str">
        <f t="shared" si="391"/>
        <v>1.9821556175866+3.58916122466087i</v>
      </c>
      <c r="I861" t="str">
        <f t="shared" si="392"/>
        <v>285.492232394972i</v>
      </c>
      <c r="J861" t="str">
        <f t="shared" si="386"/>
        <v>-19.187360199228+60.8779068483321i</v>
      </c>
      <c r="K861" t="str">
        <f t="shared" si="393"/>
        <v>4.26583192646651-1.34449520293785i</v>
      </c>
      <c r="L861" t="str">
        <f t="shared" si="394"/>
        <v>0.775137407602572-0.2123907695828i</v>
      </c>
      <c r="M861" t="str">
        <f t="shared" si="395"/>
        <v>5.04096933406908-1.55688597252065i</v>
      </c>
      <c r="N861" t="str">
        <f t="shared" si="396"/>
        <v>-0.929368644807933i</v>
      </c>
      <c r="O861" t="str">
        <f t="shared" si="397"/>
        <v>0.598339970014304-0.801242335553534i</v>
      </c>
      <c r="P861" t="str">
        <f t="shared" si="398"/>
        <v>0.401660029985696+0.801242335553534i</v>
      </c>
      <c r="Q861" t="str">
        <f t="shared" si="399"/>
        <v>-0.401660029985696+0.128126309254399i</v>
      </c>
      <c r="R861" t="str">
        <f t="shared" si="400"/>
        <v>-0.330078781848574-2.10011962520896i</v>
      </c>
      <c r="S861" t="str">
        <f t="shared" si="401"/>
        <v>0.101988328648333i</v>
      </c>
      <c r="T861" t="str">
        <f t="shared" si="402"/>
        <v>0.214187690536625-0.0336641832830138i</v>
      </c>
      <c r="U861" t="e">
        <f t="shared" si="403"/>
        <v>#DIV/0!</v>
      </c>
      <c r="V861" t="str">
        <f t="shared" si="404"/>
        <v>0.0000833333333333333-0.00364866903007554i</v>
      </c>
      <c r="W861" t="e">
        <f t="shared" si="405"/>
        <v>#DIV/0!</v>
      </c>
      <c r="X861" t="e">
        <f t="shared" si="406"/>
        <v>#DIV/0!</v>
      </c>
      <c r="Y861" t="str">
        <f t="shared" si="407"/>
        <v>0.00096+0.31061554884573i</v>
      </c>
      <c r="Z861" t="e">
        <f t="shared" si="408"/>
        <v>#DIV/0!</v>
      </c>
      <c r="AA861" t="e">
        <f t="shared" si="409"/>
        <v>#DIV/0!</v>
      </c>
      <c r="AB861" t="str">
        <f t="shared" si="410"/>
        <v>0.12222301451467-0.0192099646422992i</v>
      </c>
      <c r="AC861" t="str">
        <f t="shared" si="411"/>
        <v>1.58621474360172-0.287124139487459i</v>
      </c>
      <c r="AD861" t="str">
        <f t="shared" si="412"/>
        <v>0.0767312875141762+0.0017787252755998i</v>
      </c>
      <c r="AE861" t="e">
        <f t="shared" si="413"/>
        <v>#DIV/0!</v>
      </c>
      <c r="AF861" t="str">
        <f t="shared" si="414"/>
        <v>-4.69830725996571-5.14380660871378i</v>
      </c>
      <c r="AG861" t="e">
        <f t="shared" si="415"/>
        <v>#DIV/0!</v>
      </c>
      <c r="AH861" t="e">
        <f t="shared" si="416"/>
        <v>#DIV/0!</v>
      </c>
      <c r="AI861" t="e">
        <f t="shared" si="417"/>
        <v>#DIV/0!</v>
      </c>
      <c r="AJ861" t="e">
        <f t="shared" si="418"/>
        <v>#DIV/0!</v>
      </c>
      <c r="AK861"/>
      <c r="AL861"/>
      <c r="AM861"/>
      <c r="AN861"/>
    </row>
    <row r="862" spans="1:40" x14ac:dyDescent="0.3">
      <c r="A862"/>
      <c r="B862">
        <f t="shared" si="419"/>
        <v>72800</v>
      </c>
      <c r="C862" s="186" t="str">
        <f t="shared" si="387"/>
        <v>-0.00944327954583942+0.0149334133494972i</v>
      </c>
      <c r="D862" s="158" t="str">
        <f t="shared" si="388"/>
        <v>-2.71750658053799-1.55658178324337i</v>
      </c>
      <c r="E862" t="str">
        <f t="shared" si="389"/>
        <v>10716.1144474004-13087.5951532666i</v>
      </c>
      <c r="F862" t="str">
        <f t="shared" si="390"/>
        <v>0.345014100524334+0.217965819859502i</v>
      </c>
      <c r="G862" t="str">
        <f t="shared" si="385"/>
        <v>0.345014100524334+0.217965819859502i</v>
      </c>
      <c r="H862" t="str">
        <f t="shared" si="391"/>
        <v>1.98528106026295+3.59237264672853i</v>
      </c>
      <c r="I862" t="str">
        <f t="shared" si="392"/>
        <v>285.884931476671i</v>
      </c>
      <c r="J862" t="str">
        <f t="shared" si="386"/>
        <v>-19.2429344611699+60.961645372195i</v>
      </c>
      <c r="K862" t="str">
        <f t="shared" si="393"/>
        <v>4.26466047749272-1.34616743964992i</v>
      </c>
      <c r="L862" t="str">
        <f t="shared" si="394"/>
        <v>0.774988415513582-0.212642035859326i</v>
      </c>
      <c r="M862" t="str">
        <f t="shared" si="395"/>
        <v>5.0396488930063-1.55880947550925i</v>
      </c>
      <c r="N862" t="str">
        <f t="shared" si="396"/>
        <v>-0.930647006080021i</v>
      </c>
      <c r="O862" t="str">
        <f t="shared" si="397"/>
        <v>0.597315204216176-0.802006575292365i</v>
      </c>
      <c r="P862" t="str">
        <f t="shared" si="398"/>
        <v>0.402684795783824+0.802006575292365i</v>
      </c>
      <c r="Q862" t="str">
        <f t="shared" si="399"/>
        <v>-0.402684795783824+0.128640430787656i</v>
      </c>
      <c r="R862" t="str">
        <f t="shared" si="400"/>
        <v>-0.33006966684846-2.097091542237i</v>
      </c>
      <c r="S862" t="str">
        <f t="shared" si="401"/>
        <v>0.102128615207684i</v>
      </c>
      <c r="T862" t="str">
        <f t="shared" si="402"/>
        <v>0.214173055172411-0.0337095579972948i</v>
      </c>
      <c r="U862" t="e">
        <f t="shared" si="403"/>
        <v>#DIV/0!</v>
      </c>
      <c r="V862" t="str">
        <f t="shared" si="404"/>
        <v>0.0000833333333333333-0.00364365712206721i</v>
      </c>
      <c r="W862" t="e">
        <f t="shared" si="405"/>
        <v>#DIV/0!</v>
      </c>
      <c r="X862" t="e">
        <f t="shared" si="406"/>
        <v>#DIV/0!</v>
      </c>
      <c r="Y862" t="str">
        <f t="shared" si="407"/>
        <v>0.00096+0.311042805446618i</v>
      </c>
      <c r="Z862" t="e">
        <f t="shared" si="408"/>
        <v>#DIV/0!</v>
      </c>
      <c r="AA862" t="e">
        <f t="shared" si="409"/>
        <v>#DIV/0!</v>
      </c>
      <c r="AB862" t="str">
        <f t="shared" si="410"/>
        <v>0.122214663062127-0.0192358570469854i</v>
      </c>
      <c r="AC862" t="str">
        <f t="shared" si="411"/>
        <v>1.5859339551758-0.287451340500281i</v>
      </c>
      <c r="AD862" t="str">
        <f t="shared" si="412"/>
        <v>0.0767390185563971+0.00177994594069585i</v>
      </c>
      <c r="AE862" t="e">
        <f t="shared" si="413"/>
        <v>#DIV/0!</v>
      </c>
      <c r="AF862" t="str">
        <f t="shared" si="414"/>
        <v>-4.70278764080094-5.1489544299719i</v>
      </c>
      <c r="AG862" t="e">
        <f t="shared" si="415"/>
        <v>#DIV/0!</v>
      </c>
      <c r="AH862" t="e">
        <f t="shared" si="416"/>
        <v>#DIV/0!</v>
      </c>
      <c r="AI862" t="e">
        <f t="shared" si="417"/>
        <v>#DIV/0!</v>
      </c>
      <c r="AJ862" t="e">
        <f t="shared" si="418"/>
        <v>#DIV/0!</v>
      </c>
      <c r="AK862"/>
      <c r="AL862"/>
      <c r="AM862"/>
      <c r="AN862"/>
    </row>
    <row r="863" spans="1:40" x14ac:dyDescent="0.3">
      <c r="A863"/>
      <c r="B863">
        <f t="shared" si="419"/>
        <v>72900</v>
      </c>
      <c r="C863" s="186" t="str">
        <f t="shared" si="387"/>
        <v>-0.00944067945344481+0.0149206895177256i</v>
      </c>
      <c r="D863" s="158" t="str">
        <f t="shared" si="388"/>
        <v>-2.71886263861935-1.55851622938025i</v>
      </c>
      <c r="E863" t="str">
        <f t="shared" si="389"/>
        <v>10698.5072157949-13084.0393615775i</v>
      </c>
      <c r="F863" t="str">
        <f t="shared" si="390"/>
        <v>0.345193577757774+0.218205415089063i</v>
      </c>
      <c r="G863" t="str">
        <f t="shared" si="385"/>
        <v>0.345193577757774+0.218205415089063i</v>
      </c>
      <c r="H863" t="str">
        <f t="shared" si="391"/>
        <v>1.98840727908677+3.59558088012122i</v>
      </c>
      <c r="I863" t="str">
        <f t="shared" si="392"/>
        <v>286.27763055837i</v>
      </c>
      <c r="J863" t="str">
        <f t="shared" si="386"/>
        <v>-19.2985851138498+61.0453838960579i</v>
      </c>
      <c r="K863" t="str">
        <f t="shared" si="393"/>
        <v>4.26348804706313-1.34783798064447i</v>
      </c>
      <c r="L863" t="str">
        <f t="shared" si="394"/>
        <v>0.774839276008239-0.212893149322754i</v>
      </c>
      <c r="M863" t="str">
        <f t="shared" si="395"/>
        <v>5.03832732307137-1.56073112996722i</v>
      </c>
      <c r="N863" t="str">
        <f t="shared" si="396"/>
        <v>-0.931925367352109i</v>
      </c>
      <c r="O863" t="str">
        <f t="shared" si="397"/>
        <v>0.59628946228117-0.80276950438618i</v>
      </c>
      <c r="P863" t="str">
        <f t="shared" si="398"/>
        <v>0.40371053771883+0.80276950438618i</v>
      </c>
      <c r="Q863" t="str">
        <f t="shared" si="399"/>
        <v>-0.40371053771883+0.129155862965929i</v>
      </c>
      <c r="R863" t="str">
        <f t="shared" si="400"/>
        <v>-0.330060538452162-2.09407156632052i</v>
      </c>
      <c r="S863" t="str">
        <f t="shared" si="401"/>
        <v>0.102268901767035i</v>
      </c>
      <c r="T863" t="str">
        <f t="shared" si="402"/>
        <v>0.214158399309174-0.0337549287841388i</v>
      </c>
      <c r="U863" t="e">
        <f t="shared" si="403"/>
        <v>#DIV/0!</v>
      </c>
      <c r="V863" t="str">
        <f t="shared" si="404"/>
        <v>0.0000833333333333333-0.00363865896414941i</v>
      </c>
      <c r="W863" t="e">
        <f t="shared" si="405"/>
        <v>#DIV/0!</v>
      </c>
      <c r="X863" t="e">
        <f t="shared" si="406"/>
        <v>#DIV/0!</v>
      </c>
      <c r="Y863" t="str">
        <f t="shared" si="407"/>
        <v>0.00096+0.311470062047506i</v>
      </c>
      <c r="Z863" t="e">
        <f t="shared" si="408"/>
        <v>#DIV/0!</v>
      </c>
      <c r="AA863" t="e">
        <f t="shared" si="409"/>
        <v>#DIV/0!</v>
      </c>
      <c r="AB863" t="str">
        <f t="shared" si="410"/>
        <v>0.122206299912122-0.0192617472105381i</v>
      </c>
      <c r="AC863" t="str">
        <f t="shared" si="411"/>
        <v>1.58565293140965-0.287778163811907i</v>
      </c>
      <c r="AD863" t="str">
        <f t="shared" si="412"/>
        <v>0.0767467583386355+0.00178115521166399i</v>
      </c>
      <c r="AE863" t="e">
        <f t="shared" si="413"/>
        <v>#DIV/0!</v>
      </c>
      <c r="AF863" t="str">
        <f t="shared" si="414"/>
        <v>-4.70726991770612-5.15409710950147i</v>
      </c>
      <c r="AG863" t="e">
        <f t="shared" si="415"/>
        <v>#DIV/0!</v>
      </c>
      <c r="AH863" t="e">
        <f t="shared" si="416"/>
        <v>#DIV/0!</v>
      </c>
      <c r="AI863" t="e">
        <f t="shared" si="417"/>
        <v>#DIV/0!</v>
      </c>
      <c r="AJ863" t="e">
        <f t="shared" si="418"/>
        <v>#DIV/0!</v>
      </c>
      <c r="AK863"/>
      <c r="AL863"/>
      <c r="AM863"/>
      <c r="AN863"/>
    </row>
    <row r="864" spans="1:40" x14ac:dyDescent="0.3">
      <c r="A864"/>
      <c r="B864">
        <f t="shared" si="419"/>
        <v>73000</v>
      </c>
      <c r="C864" s="186" t="str">
        <f t="shared" si="387"/>
        <v>-0.00943807728775916+0.0149080069294622i</v>
      </c>
      <c r="D864" s="158" t="str">
        <f t="shared" si="388"/>
        <v>-2.72021981417086-1.56044872314795i</v>
      </c>
      <c r="E864" t="str">
        <f t="shared" si="389"/>
        <v>10680.933698501-13080.4657821578i</v>
      </c>
      <c r="F864" t="str">
        <f t="shared" si="390"/>
        <v>0.345373202821484+0.218444796905282i</v>
      </c>
      <c r="G864" t="str">
        <f t="shared" si="385"/>
        <v>0.345373202821484+0.218444796905282i</v>
      </c>
      <c r="H864" t="str">
        <f t="shared" si="391"/>
        <v>1.99153427331827+3.59878592623753i</v>
      </c>
      <c r="I864" t="str">
        <f t="shared" si="392"/>
        <v>286.670329640069i</v>
      </c>
      <c r="J864" t="str">
        <f t="shared" si="386"/>
        <v>-19.3543121572678+61.1291224199208i</v>
      </c>
      <c r="K864" t="str">
        <f t="shared" si="393"/>
        <v>4.26231463739157-1.34950682651523i</v>
      </c>
      <c r="L864" t="str">
        <f t="shared" si="394"/>
        <v>0.774689989289801-0.213144109862322i</v>
      </c>
      <c r="M864" t="str">
        <f t="shared" si="395"/>
        <v>5.03700462668137-1.56265093637755i</v>
      </c>
      <c r="N864" t="str">
        <f t="shared" si="396"/>
        <v>-0.933203728624197i</v>
      </c>
      <c r="O864" t="str">
        <f t="shared" si="397"/>
        <v>0.595262745885559-0.803531121588196i</v>
      </c>
      <c r="P864" t="str">
        <f t="shared" si="398"/>
        <v>0.404737254114441+0.803531121588196i</v>
      </c>
      <c r="Q864" t="str">
        <f t="shared" si="399"/>
        <v>-0.404737254114441+0.129672607036001i</v>
      </c>
      <c r="R864" t="str">
        <f t="shared" si="400"/>
        <v>-0.330051396656023-2.09105966412756i</v>
      </c>
      <c r="S864" t="str">
        <f t="shared" si="401"/>
        <v>0.102409188326386i</v>
      </c>
      <c r="T864" t="str">
        <f t="shared" si="402"/>
        <v>0.214143722945349-0.0338002956375334i</v>
      </c>
      <c r="U864" t="e">
        <f t="shared" si="403"/>
        <v>#DIV/0!</v>
      </c>
      <c r="V864" t="str">
        <f t="shared" si="404"/>
        <v>0.0000833333333333333-0.00363367449981496i</v>
      </c>
      <c r="W864" t="e">
        <f t="shared" si="405"/>
        <v>#DIV/0!</v>
      </c>
      <c r="X864" t="e">
        <f t="shared" si="406"/>
        <v>#DIV/0!</v>
      </c>
      <c r="Y864" t="str">
        <f t="shared" si="407"/>
        <v>0.00096+0.311897318648395i</v>
      </c>
      <c r="Z864" t="e">
        <f t="shared" si="408"/>
        <v>#DIV/0!</v>
      </c>
      <c r="AA864" t="e">
        <f t="shared" si="409"/>
        <v>#DIV/0!</v>
      </c>
      <c r="AB864" t="str">
        <f t="shared" si="410"/>
        <v>0.122197925063762-0.0192876351295266i</v>
      </c>
      <c r="AC864" t="str">
        <f t="shared" si="411"/>
        <v>1.58537167282137-0.288104609409449i</v>
      </c>
      <c r="AD864" t="str">
        <f t="shared" si="412"/>
        <v>0.0767545068523974+0.00178235308227096i</v>
      </c>
      <c r="AE864" t="e">
        <f t="shared" si="413"/>
        <v>#DIV/0!</v>
      </c>
      <c r="AF864" t="str">
        <f t="shared" si="414"/>
        <v>-4.71175408748913-5.15923464938548i</v>
      </c>
      <c r="AG864" t="e">
        <f t="shared" si="415"/>
        <v>#DIV/0!</v>
      </c>
      <c r="AH864" t="e">
        <f t="shared" si="416"/>
        <v>#DIV/0!</v>
      </c>
      <c r="AI864" t="e">
        <f t="shared" si="417"/>
        <v>#DIV/0!</v>
      </c>
      <c r="AJ864" t="e">
        <f t="shared" si="418"/>
        <v>#DIV/0!</v>
      </c>
      <c r="AK864"/>
      <c r="AL864"/>
      <c r="AM864"/>
      <c r="AN864"/>
    </row>
    <row r="865" spans="1:40" x14ac:dyDescent="0.3">
      <c r="A865"/>
      <c r="B865">
        <f t="shared" si="419"/>
        <v>73100</v>
      </c>
      <c r="C865" s="186" t="str">
        <f t="shared" si="387"/>
        <v>-0.00943547305314335+0.0148953654014642i</v>
      </c>
      <c r="D865" s="158" t="str">
        <f t="shared" si="388"/>
        <v>-2.7215781047404-1.56237926522773i</v>
      </c>
      <c r="E865" t="str">
        <f t="shared" si="389"/>
        <v>10663.3938481682-13076.8745266191i</v>
      </c>
      <c r="F865" t="str">
        <f t="shared" si="390"/>
        <v>0.345552975391257+0.218683965213776i</v>
      </c>
      <c r="G865" t="str">
        <f t="shared" si="385"/>
        <v>0.345552975391257+0.218683965213776i</v>
      </c>
      <c r="H865" t="str">
        <f t="shared" si="391"/>
        <v>1.99466204220866+3.60198778646396i</v>
      </c>
      <c r="I865" t="str">
        <f t="shared" si="392"/>
        <v>287.063028721767i</v>
      </c>
      <c r="J865" t="str">
        <f t="shared" si="386"/>
        <v>-19.4101155914239+61.2128609437837i</v>
      </c>
      <c r="K865" t="str">
        <f t="shared" si="393"/>
        <v>4.26114025069109-1.35117397785314i</v>
      </c>
      <c r="L865" t="str">
        <f t="shared" si="394"/>
        <v>0.774540555561604-0.2133949173676i</v>
      </c>
      <c r="M865" t="str">
        <f t="shared" si="395"/>
        <v>5.03568080625269-1.56456889522074i</v>
      </c>
      <c r="N865" t="str">
        <f t="shared" si="396"/>
        <v>-0.934482089896285i</v>
      </c>
      <c r="O865" t="str">
        <f t="shared" si="397"/>
        <v>0.594235056707212-0.804291425653771i</v>
      </c>
      <c r="P865" t="str">
        <f t="shared" si="398"/>
        <v>0.405764943292788+0.804291425653771i</v>
      </c>
      <c r="Q865" t="str">
        <f t="shared" si="399"/>
        <v>-0.405764943292788+0.130190664242514i</v>
      </c>
      <c r="R865" t="str">
        <f t="shared" si="400"/>
        <v>-0.330042241456357-2.08805580250856i</v>
      </c>
      <c r="S865" t="str">
        <f t="shared" si="401"/>
        <v>0.102549474885738i</v>
      </c>
      <c r="T865" t="str">
        <f t="shared" si="402"/>
        <v>0.214129026079371-0.0338456585514614i</v>
      </c>
      <c r="U865" t="e">
        <f t="shared" si="403"/>
        <v>#DIV/0!</v>
      </c>
      <c r="V865" t="str">
        <f t="shared" si="404"/>
        <v>0.0000833333333333333-0.00362870367286583i</v>
      </c>
      <c r="W865" t="e">
        <f t="shared" si="405"/>
        <v>#DIV/0!</v>
      </c>
      <c r="X865" t="e">
        <f t="shared" si="406"/>
        <v>#DIV/0!</v>
      </c>
      <c r="Y865" t="str">
        <f t="shared" si="407"/>
        <v>0.00096+0.312324575249283i</v>
      </c>
      <c r="Z865" t="e">
        <f t="shared" si="408"/>
        <v>#DIV/0!</v>
      </c>
      <c r="AA865" t="e">
        <f t="shared" si="409"/>
        <v>#DIV/0!</v>
      </c>
      <c r="AB865" t="str">
        <f t="shared" si="410"/>
        <v>0.122189538516154-0.0193135208005171i</v>
      </c>
      <c r="AC865" t="str">
        <f t="shared" si="411"/>
        <v>1.58509017992898-0.288430677280077i</v>
      </c>
      <c r="AD865" t="str">
        <f t="shared" si="412"/>
        <v>0.0767622640891793+0.00178353954625073i</v>
      </c>
      <c r="AE865" t="e">
        <f t="shared" si="413"/>
        <v>#DIV/0!</v>
      </c>
      <c r="AF865" t="str">
        <f t="shared" si="414"/>
        <v>-4.71624014694906-5.16436705169169i</v>
      </c>
      <c r="AG865" t="e">
        <f t="shared" si="415"/>
        <v>#DIV/0!</v>
      </c>
      <c r="AH865" t="e">
        <f t="shared" si="416"/>
        <v>#DIV/0!</v>
      </c>
      <c r="AI865" t="e">
        <f t="shared" si="417"/>
        <v>#DIV/0!</v>
      </c>
      <c r="AJ865" t="e">
        <f t="shared" si="418"/>
        <v>#DIV/0!</v>
      </c>
      <c r="AK865"/>
      <c r="AL865"/>
      <c r="AM865"/>
      <c r="AN865"/>
    </row>
    <row r="866" spans="1:40" x14ac:dyDescent="0.3">
      <c r="A866"/>
      <c r="B866">
        <f t="shared" si="419"/>
        <v>73200</v>
      </c>
      <c r="C866" s="186" t="str">
        <f t="shared" si="387"/>
        <v>-0.00943286675395939+0.0148827647514912i</v>
      </c>
      <c r="D866" s="158" t="str">
        <f t="shared" si="388"/>
        <v>-2.72293750787603-1.56430785629751i</v>
      </c>
      <c r="E866" t="str">
        <f t="shared" si="389"/>
        <v>10645.8876173035-13073.2657060792i</v>
      </c>
      <c r="F866" t="str">
        <f t="shared" si="390"/>
        <v>0.345732895142914+0.218922919920731i</v>
      </c>
      <c r="G866" t="str">
        <f t="shared" si="385"/>
        <v>0.345732895142914+0.218922919920731i</v>
      </c>
      <c r="H866" t="str">
        <f t="shared" si="391"/>
        <v>1.9977905850005+3.6051864621747i</v>
      </c>
      <c r="I866" t="str">
        <f t="shared" si="392"/>
        <v>287.455727803466i</v>
      </c>
      <c r="J866" t="str">
        <f t="shared" si="386"/>
        <v>-19.465995416318+61.2965994676466i</v>
      </c>
      <c r="K866" t="str">
        <f t="shared" si="393"/>
        <v>4.25996488917413-1.35283943524646i</v>
      </c>
      <c r="L866" t="str">
        <f t="shared" si="394"/>
        <v>0.774390975027057-0.213645571728486i</v>
      </c>
      <c r="M866" t="str">
        <f t="shared" si="395"/>
        <v>5.03435586420119-1.56648500697495i</v>
      </c>
      <c r="N866" t="str">
        <f t="shared" si="396"/>
        <v>-0.935760451168373i</v>
      </c>
      <c r="O866" t="str">
        <f t="shared" si="397"/>
        <v>0.593206396425586-0.805050415340412i</v>
      </c>
      <c r="P866" t="str">
        <f t="shared" si="398"/>
        <v>0.406793603574414+0.805050415340412i</v>
      </c>
      <c r="Q866" t="str">
        <f t="shared" si="399"/>
        <v>-0.406793603574414+0.130710035827961i</v>
      </c>
      <c r="R866" t="str">
        <f t="shared" si="400"/>
        <v>-0.330033072849488-2.08505994849504i</v>
      </c>
      <c r="S866" t="str">
        <f t="shared" si="401"/>
        <v>0.102689761445089i</v>
      </c>
      <c r="T866" t="str">
        <f t="shared" si="402"/>
        <v>0.214114308709665-0.0338910175199036i</v>
      </c>
      <c r="U866" t="e">
        <f t="shared" si="403"/>
        <v>#DIV/0!</v>
      </c>
      <c r="V866" t="str">
        <f t="shared" si="404"/>
        <v>0.0000833333333333333-0.0036237464274111i</v>
      </c>
      <c r="W866" t="e">
        <f t="shared" si="405"/>
        <v>#DIV/0!</v>
      </c>
      <c r="X866" t="e">
        <f t="shared" si="406"/>
        <v>#DIV/0!</v>
      </c>
      <c r="Y866" t="str">
        <f t="shared" si="407"/>
        <v>0.00096+0.312751831850171i</v>
      </c>
      <c r="Z866" t="e">
        <f t="shared" si="408"/>
        <v>#DIV/0!</v>
      </c>
      <c r="AA866" t="e">
        <f t="shared" si="409"/>
        <v>#DIV/0!</v>
      </c>
      <c r="AB866" t="str">
        <f t="shared" si="410"/>
        <v>0.122181140268399-0.0193394042200749i</v>
      </c>
      <c r="AC866" t="str">
        <f t="shared" si="411"/>
        <v>1.58480845325043-0.288756367411042i</v>
      </c>
      <c r="AD866" t="str">
        <f t="shared" si="412"/>
        <v>0.0767700300404636+0.00178471459730345i</v>
      </c>
      <c r="AE866" t="e">
        <f t="shared" si="413"/>
        <v>#DIV/0!</v>
      </c>
      <c r="AF866" t="str">
        <f t="shared" si="414"/>
        <v>-4.72072809287653-5.16949431847221i</v>
      </c>
      <c r="AG866" t="e">
        <f t="shared" si="415"/>
        <v>#DIV/0!</v>
      </c>
      <c r="AH866" t="e">
        <f t="shared" si="416"/>
        <v>#DIV/0!</v>
      </c>
      <c r="AI866" t="e">
        <f t="shared" si="417"/>
        <v>#DIV/0!</v>
      </c>
      <c r="AJ866" t="e">
        <f t="shared" si="418"/>
        <v>#DIV/0!</v>
      </c>
      <c r="AK866"/>
      <c r="AL866"/>
      <c r="AM866"/>
      <c r="AN866"/>
    </row>
    <row r="867" spans="1:40" x14ac:dyDescent="0.3">
      <c r="A867"/>
      <c r="B867">
        <f t="shared" si="419"/>
        <v>73300</v>
      </c>
      <c r="C867" s="186" t="str">
        <f t="shared" si="387"/>
        <v>-0.00943025839457133+0.0148702047982983i</v>
      </c>
      <c r="D867" s="158" t="str">
        <f t="shared" si="388"/>
        <v>-2.72429802112598-1.56623449703213i</v>
      </c>
      <c r="E867" t="str">
        <f t="shared" si="389"/>
        <v>10628.414958273-13069.6394311644i</v>
      </c>
      <c r="F867" t="str">
        <f t="shared" si="390"/>
        <v>0.345912961752296+0.219161660932923i</v>
      </c>
      <c r="G867" t="str">
        <f t="shared" si="385"/>
        <v>0.345912961752296+0.219161660932923i</v>
      </c>
      <c r="H867" t="str">
        <f t="shared" si="391"/>
        <v>2.00091990092735+3.60838195473202i</v>
      </c>
      <c r="I867" t="str">
        <f t="shared" si="392"/>
        <v>287.848426885165i</v>
      </c>
      <c r="J867" t="str">
        <f t="shared" si="386"/>
        <v>-19.5219516319502+61.3803379915096i</v>
      </c>
      <c r="K867" t="str">
        <f t="shared" si="393"/>
        <v>4.25878855505232-1.35450319928077i</v>
      </c>
      <c r="L867" t="str">
        <f t="shared" si="394"/>
        <v>0.774241247889647-0.2138960728352i</v>
      </c>
      <c r="M867" t="str">
        <f t="shared" si="395"/>
        <v>5.03302980294197-1.56839927211597i</v>
      </c>
      <c r="N867" t="str">
        <f t="shared" si="396"/>
        <v>-0.937038812440461i</v>
      </c>
      <c r="O867" t="str">
        <f t="shared" si="397"/>
        <v>0.592176766721725-0.805808089407771i</v>
      </c>
      <c r="P867" t="str">
        <f t="shared" si="398"/>
        <v>0.407823233278275+0.805808089407771i</v>
      </c>
      <c r="Q867" t="str">
        <f t="shared" si="399"/>
        <v>-0.407823233278275+0.13123072303269i</v>
      </c>
      <c r="R867" t="str">
        <f t="shared" si="400"/>
        <v>-0.330023890831727-2.08207206929844i</v>
      </c>
      <c r="S867" t="str">
        <f t="shared" si="401"/>
        <v>0.10283004800444i</v>
      </c>
      <c r="T867" t="str">
        <f t="shared" si="402"/>
        <v>0.214099570834662-0.0339363725368386i</v>
      </c>
      <c r="U867" t="e">
        <f t="shared" si="403"/>
        <v>#DIV/0!</v>
      </c>
      <c r="V867" t="str">
        <f t="shared" si="404"/>
        <v>0.0000833333333333333-0.00361880270786484i</v>
      </c>
      <c r="W867" t="e">
        <f t="shared" si="405"/>
        <v>#DIV/0!</v>
      </c>
      <c r="X867" t="e">
        <f t="shared" si="406"/>
        <v>#DIV/0!</v>
      </c>
      <c r="Y867" t="str">
        <f t="shared" si="407"/>
        <v>0.00096+0.313179088451059i</v>
      </c>
      <c r="Z867" t="e">
        <f t="shared" si="408"/>
        <v>#DIV/0!</v>
      </c>
      <c r="AA867" t="e">
        <f t="shared" si="409"/>
        <v>#DIV/0!</v>
      </c>
      <c r="AB867" t="str">
        <f t="shared" si="410"/>
        <v>0.122172730319602-0.019365285384764i</v>
      </c>
      <c r="AC867" t="str">
        <f t="shared" si="411"/>
        <v>1.58452649330357-0.289081679789678i</v>
      </c>
      <c r="AD867" t="str">
        <f t="shared" si="412"/>
        <v>0.0767778046977264+0.0017858782290972i</v>
      </c>
      <c r="AE867" t="e">
        <f t="shared" si="413"/>
        <v>#DIV/0!</v>
      </c>
      <c r="AF867" t="str">
        <f t="shared" si="414"/>
        <v>-4.72521792205333-5.17461645176415i</v>
      </c>
      <c r="AG867" t="e">
        <f t="shared" si="415"/>
        <v>#DIV/0!</v>
      </c>
      <c r="AH867" t="e">
        <f t="shared" si="416"/>
        <v>#DIV/0!</v>
      </c>
      <c r="AI867" t="e">
        <f t="shared" si="417"/>
        <v>#DIV/0!</v>
      </c>
      <c r="AJ867" t="e">
        <f t="shared" si="418"/>
        <v>#DIV/0!</v>
      </c>
      <c r="AK867"/>
      <c r="AL867"/>
      <c r="AM867"/>
      <c r="AN867"/>
    </row>
    <row r="868" spans="1:40" x14ac:dyDescent="0.3">
      <c r="A868"/>
      <c r="B868">
        <f t="shared" si="419"/>
        <v>73400</v>
      </c>
      <c r="C868" s="186" t="str">
        <f t="shared" si="387"/>
        <v>-0.00942764797934509+0.0148576853616294i</v>
      </c>
      <c r="D868" s="158" t="str">
        <f t="shared" si="388"/>
        <v>-2.72565964203873-1.56815918810333i</v>
      </c>
      <c r="E868" t="str">
        <f t="shared" si="389"/>
        <v>10610.975823304-13065.9958120105i</v>
      </c>
      <c r="F868" t="str">
        <f t="shared" si="390"/>
        <v>0.346093174895272+0.219400188157716i</v>
      </c>
      <c r="G868" t="str">
        <f t="shared" si="385"/>
        <v>0.346093174895272+0.219400188157716i</v>
      </c>
      <c r="H868" t="str">
        <f t="shared" si="391"/>
        <v>2.004049989214+3.61157426548636i</v>
      </c>
      <c r="I868" t="str">
        <f t="shared" si="392"/>
        <v>288.241125966864i</v>
      </c>
      <c r="J868" t="str">
        <f t="shared" si="386"/>
        <v>-19.5779842383205+61.4640765153724i</v>
      </c>
      <c r="K868" t="str">
        <f t="shared" si="393"/>
        <v>4.25761125053662-1.35616527053904i</v>
      </c>
      <c r="L868" t="str">
        <f t="shared" si="394"/>
        <v>0.774091374352936-0.214146420578295i</v>
      </c>
      <c r="M868" t="str">
        <f t="shared" si="395"/>
        <v>5.03170262488956-1.57031169111733i</v>
      </c>
      <c r="N868" t="str">
        <f t="shared" si="396"/>
        <v>-0.938317173712548i</v>
      </c>
      <c r="O868" t="str">
        <f t="shared" si="397"/>
        <v>0.591146169278259-0.806564446617652i</v>
      </c>
      <c r="P868" t="str">
        <f t="shared" si="398"/>
        <v>0.408853830721741+0.806564446617652i</v>
      </c>
      <c r="Q868" t="str">
        <f t="shared" si="399"/>
        <v>-0.408853830721741+0.131752727094896i</v>
      </c>
      <c r="R868" t="str">
        <f t="shared" si="400"/>
        <v>-0.330014695399382-2.07909213230886i</v>
      </c>
      <c r="S868" t="str">
        <f t="shared" si="401"/>
        <v>0.102970334563791i</v>
      </c>
      <c r="T868" t="str">
        <f t="shared" si="402"/>
        <v>0.214084812452789-0.0339817235962419i</v>
      </c>
      <c r="U868" t="e">
        <f t="shared" si="403"/>
        <v>#DIV/0!</v>
      </c>
      <c r="V868" t="str">
        <f t="shared" si="404"/>
        <v>0.0000833333333333333-0.00361387245894404i</v>
      </c>
      <c r="W868" t="e">
        <f t="shared" si="405"/>
        <v>#DIV/0!</v>
      </c>
      <c r="X868" t="e">
        <f t="shared" si="406"/>
        <v>#DIV/0!</v>
      </c>
      <c r="Y868" t="str">
        <f t="shared" si="407"/>
        <v>0.00096+0.313606345051948i</v>
      </c>
      <c r="Z868" t="e">
        <f t="shared" si="408"/>
        <v>#DIV/0!</v>
      </c>
      <c r="AA868" t="e">
        <f t="shared" si="409"/>
        <v>#DIV/0!</v>
      </c>
      <c r="AB868" t="str">
        <f t="shared" si="410"/>
        <v>0.122164308668865-0.0193911642911466i</v>
      </c>
      <c r="AC868" t="str">
        <f t="shared" si="411"/>
        <v>1.58424430060618-0.289406614403412i</v>
      </c>
      <c r="AD868" t="str">
        <f t="shared" si="412"/>
        <v>0.0767855880524313+0.0017870304352677i</v>
      </c>
      <c r="AE868" t="e">
        <f t="shared" si="413"/>
        <v>#DIV/0!</v>
      </c>
      <c r="AF868" t="str">
        <f t="shared" si="414"/>
        <v>-4.72970963125273-5.17973345358969i</v>
      </c>
      <c r="AG868" t="e">
        <f t="shared" si="415"/>
        <v>#DIV/0!</v>
      </c>
      <c r="AH868" t="e">
        <f t="shared" si="416"/>
        <v>#DIV/0!</v>
      </c>
      <c r="AI868" t="e">
        <f t="shared" si="417"/>
        <v>#DIV/0!</v>
      </c>
      <c r="AJ868" t="e">
        <f t="shared" si="418"/>
        <v>#DIV/0!</v>
      </c>
      <c r="AK868"/>
      <c r="AL868"/>
      <c r="AM868"/>
      <c r="AN868"/>
    </row>
    <row r="869" spans="1:40" x14ac:dyDescent="0.3">
      <c r="A869"/>
      <c r="B869">
        <f t="shared" si="419"/>
        <v>73500</v>
      </c>
      <c r="C869" s="186" t="str">
        <f t="shared" si="387"/>
        <v>-0.00942503551264798+0.0148452062622105i</v>
      </c>
      <c r="D869" s="158" t="str">
        <f t="shared" si="388"/>
        <v>-2.72702236816297-1.57008193017978i</v>
      </c>
      <c r="E869" t="str">
        <f t="shared" si="389"/>
        <v>10593.5701644875-13062.3349582644i</v>
      </c>
      <c r="F869" t="str">
        <f t="shared" si="390"/>
        <v>0.346273534247739+0.219638501503052i</v>
      </c>
      <c r="G869" t="str">
        <f t="shared" si="385"/>
        <v>0.346273534247739+0.219638501503052i</v>
      </c>
      <c r="H869" t="str">
        <f t="shared" si="391"/>
        <v>2.00718084907641+3.6147633957764i</v>
      </c>
      <c r="I869" t="str">
        <f t="shared" si="392"/>
        <v>288.633825048562i</v>
      </c>
      <c r="J869" t="str">
        <f t="shared" si="386"/>
        <v>-19.6340932354288+61.5478150392354i</v>
      </c>
      <c r="K869" t="str">
        <f t="shared" si="393"/>
        <v>4.25643297783722-1.35782564960161i</v>
      </c>
      <c r="L869" t="str">
        <f t="shared" si="394"/>
        <v>0.773941354620558-0.21439661484865i</v>
      </c>
      <c r="M869" t="str">
        <f t="shared" si="395"/>
        <v>5.03037433245778-1.57222226445026i</v>
      </c>
      <c r="N869" t="str">
        <f t="shared" si="396"/>
        <v>-0.939595534984636i</v>
      </c>
      <c r="O869" t="str">
        <f t="shared" si="397"/>
        <v>0.590114605779395-0.807319485734012i</v>
      </c>
      <c r="P869" t="str">
        <f t="shared" si="398"/>
        <v>0.409885394220605+0.807319485734012i</v>
      </c>
      <c r="Q869" t="str">
        <f t="shared" si="399"/>
        <v>-0.409885394220605+0.132276049250624i</v>
      </c>
      <c r="R869" t="str">
        <f t="shared" si="400"/>
        <v>-0.330005486548761-2.07612010509384i</v>
      </c>
      <c r="S869" t="str">
        <f t="shared" si="401"/>
        <v>0.103110621123143i</v>
      </c>
      <c r="T869" t="str">
        <f t="shared" si="402"/>
        <v>0.214070033562471-0.0340270706920878i</v>
      </c>
      <c r="U869" t="e">
        <f t="shared" si="403"/>
        <v>#DIV/0!</v>
      </c>
      <c r="V869" t="str">
        <f t="shared" si="404"/>
        <v>0.0000833333333333333-0.00360895562566656i</v>
      </c>
      <c r="W869" t="e">
        <f t="shared" si="405"/>
        <v>#DIV/0!</v>
      </c>
      <c r="X869" t="e">
        <f t="shared" si="406"/>
        <v>#DIV/0!</v>
      </c>
      <c r="Y869" t="str">
        <f t="shared" si="407"/>
        <v>0.00096+0.314033601652836i</v>
      </c>
      <c r="Z869" t="e">
        <f t="shared" si="408"/>
        <v>#DIV/0!</v>
      </c>
      <c r="AA869" t="e">
        <f t="shared" si="409"/>
        <v>#DIV/0!</v>
      </c>
      <c r="AB869" t="str">
        <f t="shared" si="410"/>
        <v>0.122155875315289-0.0194170409357843i</v>
      </c>
      <c r="AC869" t="str">
        <f t="shared" si="411"/>
        <v>1.58396187567596-0.289731171239759i</v>
      </c>
      <c r="AD869" t="str">
        <f t="shared" si="412"/>
        <v>0.0767933800960316+0.00178817120941766i</v>
      </c>
      <c r="AE869" t="e">
        <f t="shared" si="413"/>
        <v>#DIV/0!</v>
      </c>
      <c r="AF869" t="str">
        <f t="shared" si="414"/>
        <v>-4.73420321723938-5.18484532595618i</v>
      </c>
      <c r="AG869" t="e">
        <f t="shared" si="415"/>
        <v>#DIV/0!</v>
      </c>
      <c r="AH869" t="e">
        <f t="shared" si="416"/>
        <v>#DIV/0!</v>
      </c>
      <c r="AI869" t="e">
        <f t="shared" si="417"/>
        <v>#DIV/0!</v>
      </c>
      <c r="AJ869" t="e">
        <f t="shared" si="418"/>
        <v>#DIV/0!</v>
      </c>
      <c r="AK869"/>
      <c r="AL869"/>
      <c r="AM869"/>
      <c r="AN869"/>
    </row>
    <row r="870" spans="1:40" x14ac:dyDescent="0.3">
      <c r="A870"/>
      <c r="B870">
        <f t="shared" si="419"/>
        <v>73600</v>
      </c>
      <c r="C870" s="186" t="str">
        <f t="shared" si="387"/>
        <v>-0.00942242099884918+0.0148327673217431i</v>
      </c>
      <c r="D870" s="158" t="str">
        <f t="shared" si="388"/>
        <v>-2.72838619704757-1.57200272392716i</v>
      </c>
      <c r="E870" t="str">
        <f t="shared" si="389"/>
        <v>10576.1979337804-13058.6569790862i</v>
      </c>
      <c r="F870" t="str">
        <f t="shared" si="390"/>
        <v>0.346454039485616+0.21987660087746i</v>
      </c>
      <c r="G870" t="str">
        <f t="shared" si="385"/>
        <v>0.346454039485616+0.21987660087746i</v>
      </c>
      <c r="H870" t="str">
        <f t="shared" si="391"/>
        <v>2.0103124797216+3.61794934692917i</v>
      </c>
      <c r="I870" t="str">
        <f t="shared" si="392"/>
        <v>289.026524130261i</v>
      </c>
      <c r="J870" t="str">
        <f t="shared" si="386"/>
        <v>-19.6902786232752+61.6315535630982i</v>
      </c>
      <c r="K870" t="str">
        <f t="shared" si="393"/>
        <v>4.25525373916367-1.35948433704637i</v>
      </c>
      <c r="L870" t="str">
        <f t="shared" si="394"/>
        <v>0.773791188896224-0.214646655537471i</v>
      </c>
      <c r="M870" t="str">
        <f t="shared" si="395"/>
        <v>5.02904492805989-1.57413099258384i</v>
      </c>
      <c r="N870" t="str">
        <f t="shared" si="396"/>
        <v>-0.940873896256724i</v>
      </c>
      <c r="O870" t="str">
        <f t="shared" si="397"/>
        <v>0.589082077910923-0.808073205522959i</v>
      </c>
      <c r="P870" t="str">
        <f t="shared" si="398"/>
        <v>0.410917922089077+0.808073205522959i</v>
      </c>
      <c r="Q870" t="str">
        <f t="shared" si="399"/>
        <v>-0.410917922089077+0.132800690733765i</v>
      </c>
      <c r="R870" t="str">
        <f t="shared" si="400"/>
        <v>-0.329996264276157-2.07315595539716i</v>
      </c>
      <c r="S870" t="str">
        <f t="shared" si="401"/>
        <v>0.103250907682494i</v>
      </c>
      <c r="T870" t="str">
        <f t="shared" si="402"/>
        <v>0.214055234162125-0.0340724138183454i</v>
      </c>
      <c r="U870" t="e">
        <f t="shared" si="403"/>
        <v>#DIV/0!</v>
      </c>
      <c r="V870" t="str">
        <f t="shared" si="404"/>
        <v>0.0000833333333333333-0.00360405215334909i</v>
      </c>
      <c r="W870" t="e">
        <f t="shared" si="405"/>
        <v>#DIV/0!</v>
      </c>
      <c r="X870" t="e">
        <f t="shared" si="406"/>
        <v>#DIV/0!</v>
      </c>
      <c r="Y870" t="str">
        <f t="shared" si="407"/>
        <v>0.00096+0.314460858253724i</v>
      </c>
      <c r="Z870" t="e">
        <f t="shared" si="408"/>
        <v>#DIV/0!</v>
      </c>
      <c r="AA870" t="e">
        <f t="shared" si="409"/>
        <v>#DIV/0!</v>
      </c>
      <c r="AB870" t="str">
        <f t="shared" si="410"/>
        <v>0.122147430257972-0.0194429153152355i</v>
      </c>
      <c r="AC870" t="str">
        <f t="shared" si="411"/>
        <v>1.58367921903051-0.29005535028633i</v>
      </c>
      <c r="AD870" t="str">
        <f t="shared" si="412"/>
        <v>0.0768011808199694+0.00178930054511872i</v>
      </c>
      <c r="AE870" t="e">
        <f t="shared" si="413"/>
        <v>#DIV/0!</v>
      </c>
      <c r="AF870" t="str">
        <f t="shared" si="414"/>
        <v>-4.73869867676917-5.18995207085633i</v>
      </c>
      <c r="AG870" t="e">
        <f t="shared" si="415"/>
        <v>#DIV/0!</v>
      </c>
      <c r="AH870" t="e">
        <f t="shared" si="416"/>
        <v>#DIV/0!</v>
      </c>
      <c r="AI870" t="e">
        <f t="shared" si="417"/>
        <v>#DIV/0!</v>
      </c>
      <c r="AJ870" t="e">
        <f t="shared" si="418"/>
        <v>#DIV/0!</v>
      </c>
      <c r="AK870"/>
      <c r="AL870"/>
      <c r="AM870"/>
      <c r="AN870"/>
    </row>
    <row r="871" spans="1:40" x14ac:dyDescent="0.3">
      <c r="A871"/>
      <c r="B871">
        <f t="shared" si="419"/>
        <v>73700</v>
      </c>
      <c r="C871" s="186" t="str">
        <f t="shared" si="387"/>
        <v>-0.00941980444231946+0.0148203683628978i</v>
      </c>
      <c r="D871" s="158" t="str">
        <f t="shared" si="388"/>
        <v>-2.72975112624171-1.57392157000817i</v>
      </c>
      <c r="E871" t="str">
        <f t="shared" si="389"/>
        <v>10558.8590830072-13054.9619831499i</v>
      </c>
      <c r="F871" t="str">
        <f t="shared" si="390"/>
        <v>0.346634690284861+0.220114486190051i</v>
      </c>
      <c r="G871" t="str">
        <f t="shared" si="385"/>
        <v>0.346634690284861+0.220114486190051i</v>
      </c>
      <c r="H871" t="str">
        <f t="shared" si="391"/>
        <v>2.0134448803479+3.62113212026022i</v>
      </c>
      <c r="I871" t="str">
        <f t="shared" si="392"/>
        <v>289.41922321196i</v>
      </c>
      <c r="J871" t="str">
        <f t="shared" si="386"/>
        <v>-19.7465404018596+61.7152920869611i</v>
      </c>
      <c r="K871" t="str">
        <f t="shared" si="393"/>
        <v>4.25407353672469-1.3611413334486i</v>
      </c>
      <c r="L871" t="str">
        <f t="shared" si="394"/>
        <v>0.773640877383714-0.21489654253629i</v>
      </c>
      <c r="M871" t="str">
        <f t="shared" si="395"/>
        <v>5.0277144141084-1.57603787598489i</v>
      </c>
      <c r="N871" t="str">
        <f t="shared" si="396"/>
        <v>-0.942152257528812i</v>
      </c>
      <c r="O871" t="str">
        <f t="shared" si="397"/>
        <v>0.588048587360207-0.808825604752758i</v>
      </c>
      <c r="P871" t="str">
        <f t="shared" si="398"/>
        <v>0.411951412639793+0.808825604752758i</v>
      </c>
      <c r="Q871" t="str">
        <f t="shared" si="399"/>
        <v>-0.411951412639793+0.133326652776054i</v>
      </c>
      <c r="R871" t="str">
        <f t="shared" si="400"/>
        <v>-0.329987028577857-2.07019965113765i</v>
      </c>
      <c r="S871" t="str">
        <f t="shared" si="401"/>
        <v>0.103391194241845i</v>
      </c>
      <c r="T871" t="str">
        <f t="shared" si="402"/>
        <v>0.214040414250173-0.0341177529689825i</v>
      </c>
      <c r="U871" t="e">
        <f t="shared" si="403"/>
        <v>#DIV/0!</v>
      </c>
      <c r="V871" t="str">
        <f t="shared" si="404"/>
        <v>0.0000833333333333333-0.00359916198760505i</v>
      </c>
      <c r="W871" t="e">
        <f t="shared" si="405"/>
        <v>#DIV/0!</v>
      </c>
      <c r="X871" t="e">
        <f t="shared" si="406"/>
        <v>#DIV/0!</v>
      </c>
      <c r="Y871" t="str">
        <f t="shared" si="407"/>
        <v>0.00096+0.314888114854612i</v>
      </c>
      <c r="Z871" t="e">
        <f t="shared" si="408"/>
        <v>#DIV/0!</v>
      </c>
      <c r="AA871" t="e">
        <f t="shared" si="409"/>
        <v>#DIV/0!</v>
      </c>
      <c r="AB871" t="str">
        <f t="shared" si="410"/>
        <v>0.122138973496012-0.0194687874260581i</v>
      </c>
      <c r="AC871" t="str">
        <f t="shared" si="411"/>
        <v>1.58339633118734-0.290379151530834i</v>
      </c>
      <c r="AD871" t="str">
        <f t="shared" si="412"/>
        <v>0.076808990215677+0.00179041843591015i</v>
      </c>
      <c r="AE871" t="e">
        <f t="shared" si="413"/>
        <v>#DIV/0!</v>
      </c>
      <c r="AF871" t="str">
        <f t="shared" si="414"/>
        <v>-4.74319600658961-5.19505369026839i</v>
      </c>
      <c r="AG871" t="e">
        <f t="shared" si="415"/>
        <v>#DIV/0!</v>
      </c>
      <c r="AH871" t="e">
        <f t="shared" si="416"/>
        <v>#DIV/0!</v>
      </c>
      <c r="AI871" t="e">
        <f t="shared" si="417"/>
        <v>#DIV/0!</v>
      </c>
      <c r="AJ871" t="e">
        <f t="shared" si="418"/>
        <v>#DIV/0!</v>
      </c>
      <c r="AK871"/>
      <c r="AL871"/>
      <c r="AM871"/>
      <c r="AN871"/>
    </row>
    <row r="872" spans="1:40" x14ac:dyDescent="0.3">
      <c r="A872"/>
      <c r="B872">
        <f t="shared" si="419"/>
        <v>73800</v>
      </c>
      <c r="C872" s="186" t="str">
        <f t="shared" si="387"/>
        <v>-0.00941718584743103+0.0148080092093074i</v>
      </c>
      <c r="D872" s="158" t="str">
        <f t="shared" si="388"/>
        <v>-2.73111715329478-1.57583846908261i</v>
      </c>
      <c r="E872" t="str">
        <f t="shared" si="389"/>
        <v>10541.553563863-13051.2500786457i</v>
      </c>
      <c r="F872" t="str">
        <f t="shared" si="390"/>
        <v>0.346815486321453+0.220352157350517i</v>
      </c>
      <c r="G872" t="str">
        <f t="shared" si="385"/>
        <v>0.346815486321453+0.220352157350517i</v>
      </c>
      <c r="H872" t="str">
        <f t="shared" si="391"/>
        <v>2.01657805014474+3.62431171707373i</v>
      </c>
      <c r="I872" t="str">
        <f t="shared" si="392"/>
        <v>289.811922293658i</v>
      </c>
      <c r="J872" t="str">
        <f t="shared" si="386"/>
        <v>-19.8028785711821+61.7990306108241i</v>
      </c>
      <c r="K872" t="str">
        <f t="shared" si="393"/>
        <v>4.25289237272832-1.36279663938117i</v>
      </c>
      <c r="L872" t="str">
        <f t="shared" si="394"/>
        <v>0.773490420286885-0.21514627573697i</v>
      </c>
      <c r="M872" t="str">
        <f t="shared" si="395"/>
        <v>5.02638279301521-1.57794291511814i</v>
      </c>
      <c r="N872" t="str">
        <f t="shared" si="396"/>
        <v>-0.9434306188009i</v>
      </c>
      <c r="O872" t="str">
        <f t="shared" si="397"/>
        <v>0.587014135816186-0.809576682193834i</v>
      </c>
      <c r="P872" t="str">
        <f t="shared" si="398"/>
        <v>0.412985864183814+0.809576682193834i</v>
      </c>
      <c r="Q872" t="str">
        <f t="shared" si="399"/>
        <v>-0.412985864183814+0.133853936607066i</v>
      </c>
      <c r="R872" t="str">
        <f t="shared" si="400"/>
        <v>-0.329977779450151-2.06725116040801i</v>
      </c>
      <c r="S872" t="str">
        <f t="shared" si="401"/>
        <v>0.103531480801196i</v>
      </c>
      <c r="T872" t="str">
        <f t="shared" si="402"/>
        <v>0.214025573825032-0.0341630881379646i</v>
      </c>
      <c r="U872" t="e">
        <f t="shared" si="403"/>
        <v>#DIV/0!</v>
      </c>
      <c r="V872" t="str">
        <f t="shared" si="404"/>
        <v>0.0000833333333333333-0.00359428507434271i</v>
      </c>
      <c r="W872" t="e">
        <f t="shared" si="405"/>
        <v>#DIV/0!</v>
      </c>
      <c r="X872" t="e">
        <f t="shared" si="406"/>
        <v>#DIV/0!</v>
      </c>
      <c r="Y872" t="str">
        <f t="shared" si="407"/>
        <v>0.00096+0.3153153714555i</v>
      </c>
      <c r="Z872" t="e">
        <f t="shared" si="408"/>
        <v>#DIV/0!</v>
      </c>
      <c r="AA872" t="e">
        <f t="shared" si="409"/>
        <v>#DIV/0!</v>
      </c>
      <c r="AB872" t="str">
        <f t="shared" si="410"/>
        <v>0.122130505028506-0.0194946572648086i</v>
      </c>
      <c r="AC872" t="str">
        <f t="shared" si="411"/>
        <v>1.58311321266388-0.290702574961094i</v>
      </c>
      <c r="AD872" t="str">
        <f t="shared" si="412"/>
        <v>0.0768168082745761+0.00179152487529993i</v>
      </c>
      <c r="AE872" t="e">
        <f t="shared" si="413"/>
        <v>#DIV/0!</v>
      </c>
      <c r="AF872" t="str">
        <f t="shared" si="414"/>
        <v>-4.74769520343952-5.20015018615634i</v>
      </c>
      <c r="AG872" t="e">
        <f t="shared" si="415"/>
        <v>#DIV/0!</v>
      </c>
      <c r="AH872" t="e">
        <f t="shared" si="416"/>
        <v>#DIV/0!</v>
      </c>
      <c r="AI872" t="e">
        <f t="shared" si="417"/>
        <v>#DIV/0!</v>
      </c>
      <c r="AJ872" t="e">
        <f t="shared" si="418"/>
        <v>#DIV/0!</v>
      </c>
      <c r="AK872"/>
      <c r="AL872"/>
      <c r="AM872"/>
      <c r="AN872"/>
    </row>
    <row r="873" spans="1:40" x14ac:dyDescent="0.3">
      <c r="A873"/>
      <c r="B873">
        <f t="shared" si="419"/>
        <v>73900</v>
      </c>
      <c r="C873" s="186" t="str">
        <f t="shared" si="387"/>
        <v>-0.00941456521855784+0.0147956896855608i</v>
      </c>
      <c r="D873" s="158" t="str">
        <f t="shared" si="388"/>
        <v>-2.73248427575638-1.57775342180738i</v>
      </c>
      <c r="E873" t="str">
        <f t="shared" si="389"/>
        <v>10524.2813279148-13047.5213732812i</v>
      </c>
      <c r="F873" t="str">
        <f t="shared" si="390"/>
        <v>0.346996427271405+0.220589614269132i</v>
      </c>
      <c r="G873" t="str">
        <f t="shared" si="385"/>
        <v>0.346996427271405+0.220589614269132i</v>
      </c>
      <c r="H873" t="str">
        <f t="shared" si="391"/>
        <v>2.01971198829269+3.62748813866253i</v>
      </c>
      <c r="I873" t="str">
        <f t="shared" si="392"/>
        <v>290.204621375357i</v>
      </c>
      <c r="J873" t="str">
        <f t="shared" si="386"/>
        <v>-19.8592931312427+61.8827691346869i</v>
      </c>
      <c r="K873" t="str">
        <f t="shared" si="393"/>
        <v>4.25171024938187-1.36445025541456i</v>
      </c>
      <c r="L873" t="str">
        <f t="shared" si="394"/>
        <v>0.773339817809663-0.215395855031698i</v>
      </c>
      <c r="M873" t="str">
        <f t="shared" si="395"/>
        <v>5.02505006719153-1.57984611044626i</v>
      </c>
      <c r="N873" t="str">
        <f t="shared" si="396"/>
        <v>-0.944708980072988i</v>
      </c>
      <c r="O873" t="str">
        <f t="shared" si="397"/>
        <v>0.585978724969367-0.810326436618771i</v>
      </c>
      <c r="P873" t="str">
        <f t="shared" si="398"/>
        <v>0.414021275030633+0.810326436618771i</v>
      </c>
      <c r="Q873" t="str">
        <f t="shared" si="399"/>
        <v>-0.414021275030633+0.134382543454217i</v>
      </c>
      <c r="R873" t="str">
        <f t="shared" si="400"/>
        <v>-0.329968516889321-2.06431045147363i</v>
      </c>
      <c r="S873" t="str">
        <f t="shared" si="401"/>
        <v>0.103671767360547i</v>
      </c>
      <c r="T873" t="str">
        <f t="shared" si="402"/>
        <v>0.21401071288512-0.0342084193192544i</v>
      </c>
      <c r="U873" t="e">
        <f t="shared" si="403"/>
        <v>#DIV/0!</v>
      </c>
      <c r="V873" t="str">
        <f t="shared" si="404"/>
        <v>0.0000833333333333333-0.00358942135976309i</v>
      </c>
      <c r="W873" t="e">
        <f t="shared" si="405"/>
        <v>#DIV/0!</v>
      </c>
      <c r="X873" t="e">
        <f t="shared" si="406"/>
        <v>#DIV/0!</v>
      </c>
      <c r="Y873" t="str">
        <f t="shared" si="407"/>
        <v>0.00096+0.315742628056389i</v>
      </c>
      <c r="Z873" t="e">
        <f t="shared" si="408"/>
        <v>#DIV/0!</v>
      </c>
      <c r="AA873" t="e">
        <f t="shared" si="409"/>
        <v>#DIV/0!</v>
      </c>
      <c r="AB873" t="str">
        <f t="shared" si="410"/>
        <v>0.122122024854552-0.0195205248280419i</v>
      </c>
      <c r="AC873" t="str">
        <f t="shared" si="411"/>
        <v>1.58282986397748-0.291025620565051i</v>
      </c>
      <c r="AD873" t="str">
        <f t="shared" si="412"/>
        <v>0.0768246349880784+0.00179261985676529i</v>
      </c>
      <c r="AE873" t="e">
        <f t="shared" si="413"/>
        <v>#DIV/0!</v>
      </c>
      <c r="AF873" t="str">
        <f t="shared" si="414"/>
        <v>-4.75219626404907-5.20524156046991i</v>
      </c>
      <c r="AG873" t="e">
        <f t="shared" si="415"/>
        <v>#DIV/0!</v>
      </c>
      <c r="AH873" t="e">
        <f t="shared" si="416"/>
        <v>#DIV/0!</v>
      </c>
      <c r="AI873" t="e">
        <f t="shared" si="417"/>
        <v>#DIV/0!</v>
      </c>
      <c r="AJ873" t="e">
        <f t="shared" si="418"/>
        <v>#DIV/0!</v>
      </c>
      <c r="AK873"/>
      <c r="AL873"/>
      <c r="AM873"/>
      <c r="AN873"/>
    </row>
    <row r="874" spans="1:40" x14ac:dyDescent="0.3">
      <c r="A874"/>
      <c r="B874">
        <f t="shared" si="419"/>
        <v>74000</v>
      </c>
      <c r="C874" s="186" t="str">
        <f t="shared" si="387"/>
        <v>-0.00941194256007523+0.0147834096171965i</v>
      </c>
      <c r="D874" s="158" t="str">
        <f t="shared" si="388"/>
        <v>-2.73385249117645-1.5796664288366i</v>
      </c>
      <c r="E874" t="str">
        <f t="shared" si="389"/>
        <v>10507.042326604-13043.7759742829i</v>
      </c>
      <c r="F874" t="str">
        <f t="shared" si="390"/>
        <v>0.347177512810766+0.220826856856753i</v>
      </c>
      <c r="G874" t="str">
        <f t="shared" si="385"/>
        <v>0.347177512810766+0.220826856856753i</v>
      </c>
      <c r="H874" t="str">
        <f t="shared" si="391"/>
        <v>2.02284669396355+3.63066138630845i</v>
      </c>
      <c r="I874" t="str">
        <f t="shared" si="392"/>
        <v>290.597320457056i</v>
      </c>
      <c r="J874" t="str">
        <f t="shared" si="386"/>
        <v>-19.9157840820414+61.9665076585499i</v>
      </c>
      <c r="K874" t="str">
        <f t="shared" si="393"/>
        <v>4.25052716889187-1.36610218211678i</v>
      </c>
      <c r="L874" t="str">
        <f t="shared" si="394"/>
        <v>0.773189070156045-0.21564528031299i</v>
      </c>
      <c r="M874" t="str">
        <f t="shared" si="395"/>
        <v>5.02371623904792-1.58174746242977i</v>
      </c>
      <c r="N874" t="str">
        <f t="shared" si="396"/>
        <v>-0.945987341345076i</v>
      </c>
      <c r="O874" t="str">
        <f t="shared" si="397"/>
        <v>0.584942356511827-0.811074866802314i</v>
      </c>
      <c r="P874" t="str">
        <f t="shared" si="398"/>
        <v>0.415057643488173+0.811074866802314i</v>
      </c>
      <c r="Q874" t="str">
        <f t="shared" si="399"/>
        <v>-0.415057643488173+0.134912474542762i</v>
      </c>
      <c r="R874" t="str">
        <f t="shared" si="400"/>
        <v>-0.329959240891636-2.0613774927714i</v>
      </c>
      <c r="S874" t="str">
        <f t="shared" si="401"/>
        <v>0.103812053919899i</v>
      </c>
      <c r="T874" t="str">
        <f t="shared" si="402"/>
        <v>0.213995831428851-0.0342537465068115i</v>
      </c>
      <c r="U874" t="e">
        <f t="shared" si="403"/>
        <v>#DIV/0!</v>
      </c>
      <c r="V874" t="str">
        <f t="shared" si="404"/>
        <v>0.0000833333333333333-0.003584570790358i</v>
      </c>
      <c r="W874" t="e">
        <f t="shared" si="405"/>
        <v>#DIV/0!</v>
      </c>
      <c r="X874" t="e">
        <f t="shared" si="406"/>
        <v>#DIV/0!</v>
      </c>
      <c r="Y874" t="str">
        <f t="shared" si="407"/>
        <v>0.00096+0.316169884657277i</v>
      </c>
      <c r="Z874" t="e">
        <f t="shared" si="408"/>
        <v>#DIV/0!</v>
      </c>
      <c r="AA874" t="e">
        <f t="shared" si="409"/>
        <v>#DIV/0!</v>
      </c>
      <c r="AB874" t="str">
        <f t="shared" si="410"/>
        <v>0.122113532973245-0.0195463901123111i</v>
      </c>
      <c r="AC874" t="str">
        <f t="shared" si="411"/>
        <v>1.58254628564539-0.291348288330747i</v>
      </c>
      <c r="AD874" t="str">
        <f t="shared" si="412"/>
        <v>0.0768324703475844+0.00179370337375179i</v>
      </c>
      <c r="AE874" t="e">
        <f t="shared" si="413"/>
        <v>#DIV/0!</v>
      </c>
      <c r="AF874" t="str">
        <f t="shared" si="414"/>
        <v>-4.75669918514-5.21032781514505i</v>
      </c>
      <c r="AG874" t="e">
        <f t="shared" si="415"/>
        <v>#DIV/0!</v>
      </c>
      <c r="AH874" t="e">
        <f t="shared" si="416"/>
        <v>#DIV/0!</v>
      </c>
      <c r="AI874" t="e">
        <f t="shared" si="417"/>
        <v>#DIV/0!</v>
      </c>
      <c r="AJ874" t="e">
        <f t="shared" si="418"/>
        <v>#DIV/0!</v>
      </c>
      <c r="AK874"/>
      <c r="AL874"/>
      <c r="AM874"/>
      <c r="AN874"/>
    </row>
    <row r="875" spans="1:40" x14ac:dyDescent="0.3">
      <c r="A875"/>
      <c r="B875">
        <f t="shared" si="419"/>
        <v>74100</v>
      </c>
      <c r="C875" s="186" t="str">
        <f t="shared" si="387"/>
        <v>-0.0094093178763601+0.0147711688306961i</v>
      </c>
      <c r="D875" s="158" t="str">
        <f t="shared" si="388"/>
        <v>-2.73522179710514-1.58157749082159i</v>
      </c>
      <c r="E875" t="str">
        <f t="shared" si="389"/>
        <v>10489.8365112485-13040.0139883979i</v>
      </c>
      <c r="F875" t="str">
        <f t="shared" si="390"/>
        <v>0.347358742615615+0.221063885024817i</v>
      </c>
      <c r="G875" t="str">
        <f t="shared" si="385"/>
        <v>0.347358742615615+0.221063885024817i</v>
      </c>
      <c r="H875" t="str">
        <f t="shared" si="391"/>
        <v>2.0259821663203+3.63383146128219i</v>
      </c>
      <c r="I875" t="str">
        <f t="shared" si="392"/>
        <v>290.990019538755i</v>
      </c>
      <c r="J875" t="str">
        <f t="shared" si="386"/>
        <v>-19.9723514235781+62.0502461824128i</v>
      </c>
      <c r="K875" t="str">
        <f t="shared" si="393"/>
        <v>4.24934313346415-1.36775242005356i</v>
      </c>
      <c r="L875" t="str">
        <f t="shared" si="394"/>
        <v>0.7730381775301-0.215894551473687i</v>
      </c>
      <c r="M875" t="str">
        <f t="shared" si="395"/>
        <v>5.02238131099425-1.58364697152725i</v>
      </c>
      <c r="N875" t="str">
        <f t="shared" si="396"/>
        <v>-0.947265702617164i</v>
      </c>
      <c r="O875" t="str">
        <f t="shared" si="397"/>
        <v>0.583905032137206-0.811821971521372i</v>
      </c>
      <c r="P875" t="str">
        <f t="shared" si="398"/>
        <v>0.416094967862794+0.811821971521372i</v>
      </c>
      <c r="Q875" t="str">
        <f t="shared" si="399"/>
        <v>-0.416094967862794+0.135443731095792i</v>
      </c>
      <c r="R875" t="str">
        <f t="shared" si="400"/>
        <v>-0.329949951453362-2.05845225290858i</v>
      </c>
      <c r="S875" t="str">
        <f t="shared" si="401"/>
        <v>0.10395234047925i</v>
      </c>
      <c r="T875" t="str">
        <f t="shared" si="402"/>
        <v>0.213980929454632-0.0342990696945919i</v>
      </c>
      <c r="U875" t="e">
        <f t="shared" si="403"/>
        <v>#DIV/0!</v>
      </c>
      <c r="V875" t="str">
        <f t="shared" si="404"/>
        <v>0.0000833333333333333-0.00357973331290813i</v>
      </c>
      <c r="W875" t="e">
        <f t="shared" si="405"/>
        <v>#DIV/0!</v>
      </c>
      <c r="X875" t="e">
        <f t="shared" si="406"/>
        <v>#DIV/0!</v>
      </c>
      <c r="Y875" t="str">
        <f t="shared" si="407"/>
        <v>0.00096+0.316597141258165i</v>
      </c>
      <c r="Z875" t="e">
        <f t="shared" si="408"/>
        <v>#DIV/0!</v>
      </c>
      <c r="AA875" t="e">
        <f t="shared" si="409"/>
        <v>#DIV/0!</v>
      </c>
      <c r="AB875" t="str">
        <f t="shared" si="410"/>
        <v>0.122105029383675-0.0195722531141674i</v>
      </c>
      <c r="AC875" t="str">
        <f t="shared" si="411"/>
        <v>1.58226247818476-0.291670578246346i</v>
      </c>
      <c r="AD875" t="str">
        <f t="shared" si="412"/>
        <v>0.0768403143444822+0.00179477541967415i</v>
      </c>
      <c r="AE875" t="e">
        <f t="shared" si="413"/>
        <v>#DIV/0!</v>
      </c>
      <c r="AF875" t="str">
        <f t="shared" si="414"/>
        <v>-4.76120396342544-5.21540895210378i</v>
      </c>
      <c r="AG875" t="e">
        <f t="shared" si="415"/>
        <v>#DIV/0!</v>
      </c>
      <c r="AH875" t="e">
        <f t="shared" si="416"/>
        <v>#DIV/0!</v>
      </c>
      <c r="AI875" t="e">
        <f t="shared" si="417"/>
        <v>#DIV/0!</v>
      </c>
      <c r="AJ875" t="e">
        <f t="shared" si="418"/>
        <v>#DIV/0!</v>
      </c>
      <c r="AK875"/>
      <c r="AL875"/>
      <c r="AM875"/>
      <c r="AN875"/>
    </row>
    <row r="876" spans="1:40" x14ac:dyDescent="0.3">
      <c r="A876"/>
      <c r="B876">
        <f t="shared" si="419"/>
        <v>74200</v>
      </c>
      <c r="C876" s="186" t="str">
        <f t="shared" si="387"/>
        <v>-0.00940669117179082+0.0147589671534781i</v>
      </c>
      <c r="D876" s="158" t="str">
        <f t="shared" si="388"/>
        <v>-2.73659219109293-1.58348660841095i</v>
      </c>
      <c r="E876" t="str">
        <f t="shared" si="389"/>
        <v>10472.6638330447-13036.2355218955i</v>
      </c>
      <c r="F876" t="str">
        <f t="shared" si="390"/>
        <v>0.347540116362069+0.221300698685341i</v>
      </c>
      <c r="G876" t="str">
        <f t="shared" si="385"/>
        <v>0.347540116362069+0.221300698685341i</v>
      </c>
      <c r="H876" t="str">
        <f t="shared" si="391"/>
        <v>2.02911840451708+3.6369983648436i</v>
      </c>
      <c r="I876" t="str">
        <f t="shared" si="392"/>
        <v>291.382718620453i</v>
      </c>
      <c r="J876" t="str">
        <f t="shared" si="386"/>
        <v>-20.0289951558529+62.1339847062757i</v>
      </c>
      <c r="K876" t="str">
        <f t="shared" si="393"/>
        <v>4.24815814530373-1.3694009697883i</v>
      </c>
      <c r="L876" t="str">
        <f t="shared" si="394"/>
        <v>0.772887140135967-0.216143668406962i</v>
      </c>
      <c r="M876" t="str">
        <f t="shared" si="395"/>
        <v>5.0210452854397-1.58554463819526i</v>
      </c>
      <c r="N876" t="str">
        <f t="shared" si="396"/>
        <v>-0.948544063889252i</v>
      </c>
      <c r="O876" t="str">
        <f t="shared" si="397"/>
        <v>0.582866753540709-0.812567749555023i</v>
      </c>
      <c r="P876" t="str">
        <f t="shared" si="398"/>
        <v>0.417133246459291+0.812567749555023i</v>
      </c>
      <c r="Q876" t="str">
        <f t="shared" si="399"/>
        <v>-0.417133246459291+0.135976314334229i</v>
      </c>
      <c r="R876" t="str">
        <f t="shared" si="400"/>
        <v>-0.329940648570765-2.05553470066165i</v>
      </c>
      <c r="S876" t="str">
        <f t="shared" si="401"/>
        <v>0.104092627038601i</v>
      </c>
      <c r="T876" t="str">
        <f t="shared" si="402"/>
        <v>0.213966006960875-0.0343443888765508i</v>
      </c>
      <c r="U876" t="e">
        <f t="shared" si="403"/>
        <v>#DIV/0!</v>
      </c>
      <c r="V876" t="str">
        <f t="shared" si="404"/>
        <v>0.0000833333333333333-0.00357490887448103i</v>
      </c>
      <c r="W876" t="e">
        <f t="shared" si="405"/>
        <v>#DIV/0!</v>
      </c>
      <c r="X876" t="e">
        <f t="shared" si="406"/>
        <v>#DIV/0!</v>
      </c>
      <c r="Y876" t="str">
        <f t="shared" si="407"/>
        <v>0.00096+0.317024397859053i</v>
      </c>
      <c r="Z876" t="e">
        <f t="shared" si="408"/>
        <v>#DIV/0!</v>
      </c>
      <c r="AA876" t="e">
        <f t="shared" si="409"/>
        <v>#DIV/0!</v>
      </c>
      <c r="AB876" t="str">
        <f t="shared" si="410"/>
        <v>0.122096514084936-0.0195981138301613i</v>
      </c>
      <c r="AC876" t="str">
        <f t="shared" si="411"/>
        <v>1.58197844211264-0.291992490300144i</v>
      </c>
      <c r="AD876" t="str">
        <f t="shared" si="412"/>
        <v>0.0768481669701523+0.00179583598791699i</v>
      </c>
      <c r="AE876" t="e">
        <f t="shared" si="413"/>
        <v>#DIV/0!</v>
      </c>
      <c r="AF876" t="str">
        <f t="shared" si="414"/>
        <v>-4.76571059561001-5.22048497325455i</v>
      </c>
      <c r="AG876" t="e">
        <f t="shared" si="415"/>
        <v>#DIV/0!</v>
      </c>
      <c r="AH876" t="e">
        <f t="shared" si="416"/>
        <v>#DIV/0!</v>
      </c>
      <c r="AI876" t="e">
        <f t="shared" si="417"/>
        <v>#DIV/0!</v>
      </c>
      <c r="AJ876" t="e">
        <f t="shared" si="418"/>
        <v>#DIV/0!</v>
      </c>
      <c r="AK876"/>
      <c r="AL876"/>
      <c r="AM876"/>
      <c r="AN876"/>
    </row>
    <row r="877" spans="1:40" x14ac:dyDescent="0.3">
      <c r="A877"/>
      <c r="B877">
        <f t="shared" si="419"/>
        <v>74300</v>
      </c>
      <c r="C877" s="186" t="str">
        <f t="shared" si="387"/>
        <v>-0.00940406245074698+0.0147468044138916i</v>
      </c>
      <c r="D877" s="158" t="str">
        <f t="shared" si="388"/>
        <v>-2.73796367069049-1.58539378225055i</v>
      </c>
      <c r="E877" t="str">
        <f t="shared" si="389"/>
        <v>10455.5242430698-13032.4406805688i</v>
      </c>
      <c r="F877" t="str">
        <f t="shared" si="390"/>
        <v>0.347721633726273+0.22153729775092i</v>
      </c>
      <c r="G877" t="str">
        <f t="shared" si="385"/>
        <v>0.347721633726273+0.22153729775092i</v>
      </c>
      <c r="H877" t="str">
        <f t="shared" si="391"/>
        <v>2.03225540769923+3.64016209824165i</v>
      </c>
      <c r="I877" t="str">
        <f t="shared" si="392"/>
        <v>291.775417702152i</v>
      </c>
      <c r="J877" t="str">
        <f t="shared" si="386"/>
        <v>-20.0857152788657+62.2177232301386i</v>
      </c>
      <c r="K877" t="str">
        <f t="shared" si="393"/>
        <v>4.24697220661497-1.37104783188214i</v>
      </c>
      <c r="L877" t="str">
        <f t="shared" si="394"/>
        <v>0.772735958177853-0.21639263100631i</v>
      </c>
      <c r="M877" t="str">
        <f t="shared" si="395"/>
        <v>5.01970816479282-1.58744046288845i</v>
      </c>
      <c r="N877" t="str">
        <f t="shared" si="396"/>
        <v>-0.94982242516134i</v>
      </c>
      <c r="O877" t="str">
        <f t="shared" si="397"/>
        <v>0.581827522419096-0.81331219968451i</v>
      </c>
      <c r="P877" t="str">
        <f t="shared" si="398"/>
        <v>0.418172477580904+0.81331219968451i</v>
      </c>
      <c r="Q877" t="str">
        <f t="shared" si="399"/>
        <v>-0.418172477580904+0.13651022547683i</v>
      </c>
      <c r="R877" t="str">
        <f t="shared" si="400"/>
        <v>-0.329931332240103-2.05262480497515i</v>
      </c>
      <c r="S877" t="str">
        <f t="shared" si="401"/>
        <v>0.104232913597952i</v>
      </c>
      <c r="T877" t="str">
        <f t="shared" si="402"/>
        <v>0.213951063945988-0.0343897040466399i</v>
      </c>
      <c r="U877" t="e">
        <f t="shared" si="403"/>
        <v>#DIV/0!</v>
      </c>
      <c r="V877" t="str">
        <f t="shared" si="404"/>
        <v>0.0000833333333333333-0.00357009742242924i</v>
      </c>
      <c r="W877" t="e">
        <f t="shared" si="405"/>
        <v>#DIV/0!</v>
      </c>
      <c r="X877" t="e">
        <f t="shared" si="406"/>
        <v>#DIV/0!</v>
      </c>
      <c r="Y877" t="str">
        <f t="shared" si="407"/>
        <v>0.00096+0.317451654459941i</v>
      </c>
      <c r="Z877" t="e">
        <f t="shared" si="408"/>
        <v>#DIV/0!</v>
      </c>
      <c r="AA877" t="e">
        <f t="shared" si="409"/>
        <v>#DIV/0!</v>
      </c>
      <c r="AB877" t="str">
        <f t="shared" si="410"/>
        <v>0.12208798707612-0.0196239722568414i</v>
      </c>
      <c r="AC877" t="str">
        <f t="shared" si="411"/>
        <v>1.58169417794601-0.29231402448057i</v>
      </c>
      <c r="AD877" t="str">
        <f t="shared" si="412"/>
        <v>0.076856028215963+0.00179688507183466i</v>
      </c>
      <c r="AE877" t="e">
        <f t="shared" si="413"/>
        <v>#DIV/0!</v>
      </c>
      <c r="AF877" t="str">
        <f t="shared" si="414"/>
        <v>-4.77021907838972-5.2255558804922i</v>
      </c>
      <c r="AG877" t="e">
        <f t="shared" si="415"/>
        <v>#DIV/0!</v>
      </c>
      <c r="AH877" t="e">
        <f t="shared" si="416"/>
        <v>#DIV/0!</v>
      </c>
      <c r="AI877" t="e">
        <f t="shared" si="417"/>
        <v>#DIV/0!</v>
      </c>
      <c r="AJ877" t="e">
        <f t="shared" si="418"/>
        <v>#DIV/0!</v>
      </c>
      <c r="AK877"/>
      <c r="AL877"/>
      <c r="AM877"/>
      <c r="AN877"/>
    </row>
    <row r="878" spans="1:40" x14ac:dyDescent="0.3">
      <c r="A878"/>
      <c r="B878">
        <f t="shared" si="419"/>
        <v>74400</v>
      </c>
      <c r="C878" s="186" t="str">
        <f t="shared" si="387"/>
        <v>-0.00940143171760995+0.0147346804412103i</v>
      </c>
      <c r="D878" s="158" t="str">
        <f t="shared" si="388"/>
        <v>-2.73933623344893-1.58729901298369i</v>
      </c>
      <c r="E878" t="str">
        <f t="shared" si="389"/>
        <v>10438.4176922832-13028.6295697357i</v>
      </c>
      <c r="F878" t="str">
        <f t="shared" si="390"/>
        <v>0.347903294384424+0.221773682134735i</v>
      </c>
      <c r="G878" t="str">
        <f t="shared" si="385"/>
        <v>0.347903294384424+0.221773682134735i</v>
      </c>
      <c r="H878" t="str">
        <f t="shared" si="391"/>
        <v>2.03539317500331+3.64332266271479i</v>
      </c>
      <c r="I878" t="str">
        <f t="shared" si="392"/>
        <v>292.168116783851i</v>
      </c>
      <c r="J878" t="str">
        <f t="shared" si="386"/>
        <v>-20.1425117926166+62.3014617540014i</v>
      </c>
      <c r="K878" t="str">
        <f t="shared" si="393"/>
        <v>4.2457853196014-1.37269300689397i</v>
      </c>
      <c r="L878" t="str">
        <f t="shared" si="394"/>
        <v>0.772584631860035-0.216641439165556i</v>
      </c>
      <c r="M878" t="str">
        <f t="shared" si="395"/>
        <v>5.01836995146143-1.58933444605953i</v>
      </c>
      <c r="N878" t="str">
        <f t="shared" si="396"/>
        <v>-0.951100786433428i</v>
      </c>
      <c r="O878" t="str">
        <f t="shared" si="397"/>
        <v>0.580787340470687-0.814055320693247i</v>
      </c>
      <c r="P878" t="str">
        <f t="shared" si="398"/>
        <v>0.419212659529313+0.814055320693247i</v>
      </c>
      <c r="Q878" t="str">
        <f t="shared" si="399"/>
        <v>-0.419212659529313+0.137045465740181i</v>
      </c>
      <c r="R878" t="str">
        <f t="shared" si="400"/>
        <v>-0.329922002457625-2.04972253496057i</v>
      </c>
      <c r="S878" t="str">
        <f t="shared" si="401"/>
        <v>0.104373200157304i</v>
      </c>
      <c r="T878" t="str">
        <f t="shared" si="402"/>
        <v>0.213936100408376-0.0344350151988082i</v>
      </c>
      <c r="U878" t="e">
        <f t="shared" si="403"/>
        <v>#DIV/0!</v>
      </c>
      <c r="V878" t="str">
        <f t="shared" si="404"/>
        <v>0.0000833333333333333-0.00356529890438833i</v>
      </c>
      <c r="W878" t="e">
        <f t="shared" si="405"/>
        <v>#DIV/0!</v>
      </c>
      <c r="X878" t="e">
        <f t="shared" si="406"/>
        <v>#DIV/0!</v>
      </c>
      <c r="Y878" t="str">
        <f t="shared" si="407"/>
        <v>0.00096+0.31787891106083i</v>
      </c>
      <c r="Z878" t="e">
        <f t="shared" si="408"/>
        <v>#DIV/0!</v>
      </c>
      <c r="AA878" t="e">
        <f t="shared" si="409"/>
        <v>#DIV/0!</v>
      </c>
      <c r="AB878" t="str">
        <f t="shared" si="410"/>
        <v>0.122079448356317-0.0196498283907549i</v>
      </c>
      <c r="AC878" t="str">
        <f t="shared" si="411"/>
        <v>1.58140968620174-0.292635180776178i</v>
      </c>
      <c r="AD878" t="str">
        <f t="shared" si="412"/>
        <v>0.0768638980732723+0.00179792266475098i</v>
      </c>
      <c r="AE878" t="e">
        <f t="shared" si="413"/>
        <v>#DIV/0!</v>
      </c>
      <c r="AF878" t="str">
        <f t="shared" si="414"/>
        <v>-4.77472940845224-5.23062167569848i</v>
      </c>
      <c r="AG878" t="e">
        <f t="shared" si="415"/>
        <v>#DIV/0!</v>
      </c>
      <c r="AH878" t="e">
        <f t="shared" si="416"/>
        <v>#DIV/0!</v>
      </c>
      <c r="AI878" t="e">
        <f t="shared" si="417"/>
        <v>#DIV/0!</v>
      </c>
      <c r="AJ878" t="e">
        <f t="shared" si="418"/>
        <v>#DIV/0!</v>
      </c>
      <c r="AK878"/>
      <c r="AL878"/>
      <c r="AM878"/>
      <c r="AN878"/>
    </row>
    <row r="879" spans="1:40" x14ac:dyDescent="0.3">
      <c r="A879"/>
      <c r="B879">
        <f t="shared" si="419"/>
        <v>74500</v>
      </c>
      <c r="C879" s="186" t="str">
        <f t="shared" si="387"/>
        <v>-0.00939879897676215+0.0147225950656261i</v>
      </c>
      <c r="D879" s="158" t="str">
        <f t="shared" si="388"/>
        <v>-2.74070987691957-1.58920230125102i</v>
      </c>
      <c r="E879" t="str">
        <f t="shared" si="389"/>
        <v>10421.3441315293-13024.8022942412i</v>
      </c>
      <c r="F879" t="str">
        <f t="shared" si="390"/>
        <v>0.348085098012747+0.222009851750541i</v>
      </c>
      <c r="G879" t="str">
        <f t="shared" si="385"/>
        <v>0.348085098012747+0.222009851750541i</v>
      </c>
      <c r="H879" t="str">
        <f t="shared" si="391"/>
        <v>2.03853170555709+3.6464800594908i</v>
      </c>
      <c r="I879" t="str">
        <f t="shared" si="392"/>
        <v>292.56081586555i</v>
      </c>
      <c r="J879" t="str">
        <f t="shared" si="386"/>
        <v>-20.1993846971056+62.3852002778644i</v>
      </c>
      <c r="K879" t="str">
        <f t="shared" si="393"/>
        <v>4.24459748646578-1.37433649538049i</v>
      </c>
      <c r="L879" t="str">
        <f t="shared" si="394"/>
        <v>0.772433161386858-0.216890092778852i</v>
      </c>
      <c r="M879" t="str">
        <f t="shared" si="395"/>
        <v>5.01703064785264-1.59122658815934i</v>
      </c>
      <c r="N879" t="str">
        <f t="shared" si="396"/>
        <v>-0.952379147705516i</v>
      </c>
      <c r="O879" t="str">
        <f t="shared" si="397"/>
        <v>0.579746209395356-0.814797111366821i</v>
      </c>
      <c r="P879" t="str">
        <f t="shared" si="398"/>
        <v>0.420253790604644+0.814797111366821i</v>
      </c>
      <c r="Q879" t="str">
        <f t="shared" si="399"/>
        <v>-0.420253790604644+0.137582036338695i</v>
      </c>
      <c r="R879" t="str">
        <f t="shared" si="400"/>
        <v>-0.329912659219575-2.04682785989524i</v>
      </c>
      <c r="S879" t="str">
        <f t="shared" si="401"/>
        <v>0.104513486716655i</v>
      </c>
      <c r="T879" t="str">
        <f t="shared" si="402"/>
        <v>0.213921116346441-0.0344803223270014i</v>
      </c>
      <c r="U879" t="e">
        <f t="shared" si="403"/>
        <v>#DIV/0!</v>
      </c>
      <c r="V879" t="str">
        <f t="shared" si="404"/>
        <v>0.0000833333333333333-0.00356051326827507i</v>
      </c>
      <c r="W879" t="e">
        <f t="shared" si="405"/>
        <v>#DIV/0!</v>
      </c>
      <c r="X879" t="e">
        <f t="shared" si="406"/>
        <v>#DIV/0!</v>
      </c>
      <c r="Y879" t="str">
        <f t="shared" si="407"/>
        <v>0.00096+0.318306167661718i</v>
      </c>
      <c r="Z879" t="e">
        <f t="shared" si="408"/>
        <v>#DIV/0!</v>
      </c>
      <c r="AA879" t="e">
        <f t="shared" si="409"/>
        <v>#DIV/0!</v>
      </c>
      <c r="AB879" t="str">
        <f t="shared" si="410"/>
        <v>0.122070897924615-0.019675682228447i</v>
      </c>
      <c r="AC879" t="str">
        <f t="shared" si="411"/>
        <v>1.58112496739661-0.29295595917566i</v>
      </c>
      <c r="AD879" t="str">
        <f t="shared" si="412"/>
        <v>0.0768717765334263+0.00179894875995997i</v>
      </c>
      <c r="AE879" t="e">
        <f t="shared" si="413"/>
        <v>#DIV/0!</v>
      </c>
      <c r="AF879" t="str">
        <f t="shared" si="414"/>
        <v>-4.77924158247666-5.23568236074182i</v>
      </c>
      <c r="AG879" t="e">
        <f t="shared" si="415"/>
        <v>#DIV/0!</v>
      </c>
      <c r="AH879" t="e">
        <f t="shared" si="416"/>
        <v>#DIV/0!</v>
      </c>
      <c r="AI879" t="e">
        <f t="shared" si="417"/>
        <v>#DIV/0!</v>
      </c>
      <c r="AJ879" t="e">
        <f t="shared" si="418"/>
        <v>#DIV/0!</v>
      </c>
      <c r="AK879"/>
      <c r="AL879"/>
      <c r="AM879"/>
      <c r="AN879"/>
    </row>
    <row r="880" spans="1:40" x14ac:dyDescent="0.3">
      <c r="A880"/>
      <c r="B880">
        <f t="shared" si="419"/>
        <v>74600</v>
      </c>
      <c r="C880" s="186" t="str">
        <f t="shared" si="387"/>
        <v>-0.0093961642325873+0.0147105481182428i</v>
      </c>
      <c r="D880" s="158" t="str">
        <f t="shared" si="388"/>
        <v>-2.74208459865402-1.5911036476906i</v>
      </c>
      <c r="E880" t="str">
        <f t="shared" si="389"/>
        <v>10404.3035115394-13020.9589584589i</v>
      </c>
      <c r="F880" t="str">
        <f t="shared" si="390"/>
        <v>0.348267044287503+0.222245806512669i</v>
      </c>
      <c r="G880" t="str">
        <f t="shared" si="385"/>
        <v>0.348267044287503+0.222245806512669i</v>
      </c>
      <c r="H880" t="str">
        <f t="shared" si="391"/>
        <v>2.04167099847952+3.64963428978697i</v>
      </c>
      <c r="I880" t="str">
        <f t="shared" si="392"/>
        <v>292.953514947248i</v>
      </c>
      <c r="J880" t="str">
        <f t="shared" si="386"/>
        <v>-20.2563339923326+62.4689388017273i</v>
      </c>
      <c r="K880" t="str">
        <f t="shared" si="393"/>
        <v>4.24340870941017-1.37597829789624i</v>
      </c>
      <c r="L880" t="str">
        <f t="shared" si="394"/>
        <v>0.772281546962735-0.217138591740676i</v>
      </c>
      <c r="M880" t="str">
        <f t="shared" si="395"/>
        <v>5.01569025637291-1.59311688963692i</v>
      </c>
      <c r="N880" t="str">
        <f t="shared" si="396"/>
        <v>-0.953657508977604i</v>
      </c>
      <c r="O880" t="str">
        <f t="shared" si="397"/>
        <v>0.578704130894526-0.815537570492992i</v>
      </c>
      <c r="P880" t="str">
        <f t="shared" si="398"/>
        <v>0.421295869105474+0.815537570492992i</v>
      </c>
      <c r="Q880" t="str">
        <f t="shared" si="399"/>
        <v>-0.421295869105474+0.138119938484612i</v>
      </c>
      <c r="R880" t="str">
        <f t="shared" si="400"/>
        <v>-0.329903302522194-2.04394074922117i</v>
      </c>
      <c r="S880" t="str">
        <f t="shared" si="401"/>
        <v>0.104653773276006i</v>
      </c>
      <c r="T880" t="str">
        <f t="shared" si="402"/>
        <v>0.213906111758582-0.0345256254251633i</v>
      </c>
      <c r="U880" t="e">
        <f t="shared" si="403"/>
        <v>#DIV/0!</v>
      </c>
      <c r="V880" t="str">
        <f t="shared" si="404"/>
        <v>0.0000833333333333333-0.00355574046228542i</v>
      </c>
      <c r="W880" t="e">
        <f t="shared" si="405"/>
        <v>#DIV/0!</v>
      </c>
      <c r="X880" t="e">
        <f t="shared" si="406"/>
        <v>#DIV/0!</v>
      </c>
      <c r="Y880" t="str">
        <f t="shared" si="407"/>
        <v>0.00096+0.318733424262606i</v>
      </c>
      <c r="Z880" t="e">
        <f t="shared" si="408"/>
        <v>#DIV/0!</v>
      </c>
      <c r="AA880" t="e">
        <f t="shared" si="409"/>
        <v>#DIV/0!</v>
      </c>
      <c r="AB880" t="str">
        <f t="shared" si="410"/>
        <v>0.1220623357801-0.0197015337664618i</v>
      </c>
      <c r="AC880" t="str">
        <f t="shared" si="411"/>
        <v>1.58084002204726-0.293276359667855i</v>
      </c>
      <c r="AD880" t="str">
        <f t="shared" si="412"/>
        <v>0.0768796635877619+0.00179996335072626i</v>
      </c>
      <c r="AE880" t="e">
        <f t="shared" si="413"/>
        <v>#DIV/0!</v>
      </c>
      <c r="AF880" t="str">
        <f t="shared" si="414"/>
        <v>-4.78375559713354-5.24073793747757i</v>
      </c>
      <c r="AG880" t="e">
        <f t="shared" si="415"/>
        <v>#DIV/0!</v>
      </c>
      <c r="AH880" t="e">
        <f t="shared" si="416"/>
        <v>#DIV/0!</v>
      </c>
      <c r="AI880" t="e">
        <f t="shared" si="417"/>
        <v>#DIV/0!</v>
      </c>
      <c r="AJ880" t="e">
        <f t="shared" si="418"/>
        <v>#DIV/0!</v>
      </c>
      <c r="AK880"/>
      <c r="AL880"/>
      <c r="AM880"/>
      <c r="AN880"/>
    </row>
    <row r="881" spans="1:40" x14ac:dyDescent="0.3">
      <c r="A881"/>
      <c r="B881">
        <f t="shared" si="419"/>
        <v>74700</v>
      </c>
      <c r="C881" s="186" t="str">
        <f t="shared" si="387"/>
        <v>-0.0093935274894707+0.0146985394310708i</v>
      </c>
      <c r="D881" s="158" t="str">
        <f t="shared" si="388"/>
        <v>-2.74346039620432-1.59300305293806i</v>
      </c>
      <c r="E881" t="str">
        <f t="shared" si="389"/>
        <v>10387.295782933-13017.0996662918i</v>
      </c>
      <c r="F881" t="str">
        <f t="shared" si="390"/>
        <v>0.348449132885005+0.222481546336035i</v>
      </c>
      <c r="G881" t="str">
        <f t="shared" si="385"/>
        <v>0.348449132885005+0.222481546336035i</v>
      </c>
      <c r="H881" t="str">
        <f t="shared" si="391"/>
        <v>2.04481105288082+3.65278535481041i</v>
      </c>
      <c r="I881" t="str">
        <f t="shared" si="392"/>
        <v>293.346214028947i</v>
      </c>
      <c r="J881" t="str">
        <f t="shared" si="386"/>
        <v>-20.3133596782977+62.5526773255902i</v>
      </c>
      <c r="K881" t="str">
        <f t="shared" si="393"/>
        <v>4.24221899063583-1.37761841499368i</v>
      </c>
      <c r="L881" t="str">
        <f t="shared" si="394"/>
        <v>0.772129788792146-0.217386935945833i</v>
      </c>
      <c r="M881" t="str">
        <f t="shared" si="395"/>
        <v>5.01434877942798-1.59500535093951i</v>
      </c>
      <c r="N881" t="str">
        <f t="shared" si="396"/>
        <v>-0.954935870249692i</v>
      </c>
      <c r="O881" t="str">
        <f t="shared" si="397"/>
        <v>0.577661106671169-0.816276696861695i</v>
      </c>
      <c r="P881" t="str">
        <f t="shared" si="398"/>
        <v>0.422338893328831+0.816276696861695i</v>
      </c>
      <c r="Q881" t="str">
        <f t="shared" si="399"/>
        <v>-0.422338893328831+0.138659173387997i</v>
      </c>
      <c r="R881" t="str">
        <f t="shared" si="400"/>
        <v>-0.329893932361712-2.04106117254402i</v>
      </c>
      <c r="S881" t="str">
        <f t="shared" si="401"/>
        <v>0.104794059835357i</v>
      </c>
      <c r="T881" t="str">
        <f t="shared" si="402"/>
        <v>0.213891086643202-0.0345709244872345i</v>
      </c>
      <c r="U881" t="e">
        <f t="shared" si="403"/>
        <v>#DIV/0!</v>
      </c>
      <c r="V881" t="str">
        <f t="shared" si="404"/>
        <v>0.0000833333333333333-0.0035509804348928i</v>
      </c>
      <c r="W881" t="e">
        <f t="shared" si="405"/>
        <v>#DIV/0!</v>
      </c>
      <c r="X881" t="e">
        <f t="shared" si="406"/>
        <v>#DIV/0!</v>
      </c>
      <c r="Y881" t="str">
        <f t="shared" si="407"/>
        <v>0.00096+0.319160680863494i</v>
      </c>
      <c r="Z881" t="e">
        <f t="shared" si="408"/>
        <v>#DIV/0!</v>
      </c>
      <c r="AA881" t="e">
        <f t="shared" si="409"/>
        <v>#DIV/0!</v>
      </c>
      <c r="AB881" t="str">
        <f t="shared" si="410"/>
        <v>0.122053761921861-0.0197273830013415i</v>
      </c>
      <c r="AC881" t="str">
        <f t="shared" si="411"/>
        <v>1.5805548506703-0.29359638224175i</v>
      </c>
      <c r="AD881" t="str">
        <f t="shared" si="412"/>
        <v>0.0768875592276046+0.0018009664302851i</v>
      </c>
      <c r="AE881" t="e">
        <f t="shared" si="413"/>
        <v>#DIV/0!</v>
      </c>
      <c r="AF881" t="str">
        <f t="shared" si="414"/>
        <v>-4.78827144908514-5.24578840774847i</v>
      </c>
      <c r="AG881" t="e">
        <f t="shared" si="415"/>
        <v>#DIV/0!</v>
      </c>
      <c r="AH881" t="e">
        <f t="shared" si="416"/>
        <v>#DIV/0!</v>
      </c>
      <c r="AI881" t="e">
        <f t="shared" si="417"/>
        <v>#DIV/0!</v>
      </c>
      <c r="AJ881" t="e">
        <f t="shared" si="418"/>
        <v>#DIV/0!</v>
      </c>
      <c r="AK881"/>
      <c r="AL881"/>
      <c r="AM881"/>
      <c r="AN881"/>
    </row>
    <row r="882" spans="1:40" x14ac:dyDescent="0.3">
      <c r="A882"/>
      <c r="B882">
        <f t="shared" si="419"/>
        <v>74800</v>
      </c>
      <c r="C882" s="186" t="str">
        <f t="shared" si="387"/>
        <v>-0.00939088875179863+0.0146865688370203i</v>
      </c>
      <c r="D882" s="158" t="str">
        <f t="shared" si="388"/>
        <v>-2.74483726712274-1.5949005176265i</v>
      </c>
      <c r="E882" t="str">
        <f t="shared" si="389"/>
        <v>10370.3208962206-13013.2245211746i</v>
      </c>
      <c r="F882" t="str">
        <f t="shared" si="390"/>
        <v>0.348631363481602+0.222717071136128i</v>
      </c>
      <c r="G882" t="str">
        <f t="shared" si="385"/>
        <v>0.348631363481602+0.222717071136128i</v>
      </c>
      <c r="H882" t="str">
        <f t="shared" si="391"/>
        <v>2.04795186786241+3.65593325575792i</v>
      </c>
      <c r="I882" t="str">
        <f t="shared" si="392"/>
        <v>293.738913110646i</v>
      </c>
      <c r="J882" t="str">
        <f t="shared" si="386"/>
        <v>-20.3704617550009+62.6364158494531i</v>
      </c>
      <c r="K882" t="str">
        <f t="shared" si="393"/>
        <v>4.24102833234325-1.37925684722313i</v>
      </c>
      <c r="L882" t="str">
        <f t="shared" si="394"/>
        <v>0.771977887079636-0.217635125289457i</v>
      </c>
      <c r="M882" t="str">
        <f t="shared" si="395"/>
        <v>5.01300621942289-1.59689197251259i</v>
      </c>
      <c r="N882" t="str">
        <f t="shared" si="396"/>
        <v>-0.95621423152178i</v>
      </c>
      <c r="O882" t="str">
        <f t="shared" si="397"/>
        <v>0.576617138429804-0.817014489265046i</v>
      </c>
      <c r="P882" t="str">
        <f t="shared" si="398"/>
        <v>0.423382861570196+0.817014489265046i</v>
      </c>
      <c r="Q882" t="str">
        <f t="shared" si="399"/>
        <v>-0.423382861570196+0.139199742256734i</v>
      </c>
      <c r="R882" t="str">
        <f t="shared" si="400"/>
        <v>-0.329884548734361-2.03818909963193i</v>
      </c>
      <c r="S882" t="str">
        <f t="shared" si="401"/>
        <v>0.104934346394708i</v>
      </c>
      <c r="T882" t="str">
        <f t="shared" si="402"/>
        <v>0.213876040998695-0.0346162195071534i</v>
      </c>
      <c r="U882" t="e">
        <f t="shared" si="403"/>
        <v>#DIV/0!</v>
      </c>
      <c r="V882" t="str">
        <f t="shared" si="404"/>
        <v>0.0000833333333333333-0.00354623313484615i</v>
      </c>
      <c r="W882" t="e">
        <f t="shared" si="405"/>
        <v>#DIV/0!</v>
      </c>
      <c r="X882" t="e">
        <f t="shared" si="406"/>
        <v>#DIV/0!</v>
      </c>
      <c r="Y882" t="str">
        <f t="shared" si="407"/>
        <v>0.00096+0.319587937464382i</v>
      </c>
      <c r="Z882" t="e">
        <f t="shared" si="408"/>
        <v>#DIV/0!</v>
      </c>
      <c r="AA882" t="e">
        <f t="shared" si="409"/>
        <v>#DIV/0!</v>
      </c>
      <c r="AB882" t="str">
        <f t="shared" si="410"/>
        <v>0.122045176348982-0.0197532299296273i</v>
      </c>
      <c r="AC882" t="str">
        <f t="shared" si="411"/>
        <v>1.58026945378219-0.293916026886485i</v>
      </c>
      <c r="AD882" t="str">
        <f t="shared" si="412"/>
        <v>0.076895463444269+0.00180195799184237i</v>
      </c>
      <c r="AE882" t="e">
        <f t="shared" si="413"/>
        <v>#DIV/0!</v>
      </c>
      <c r="AF882" t="str">
        <f t="shared" si="414"/>
        <v>-4.79278913498515-5.25083377338442i</v>
      </c>
      <c r="AG882" t="e">
        <f t="shared" si="415"/>
        <v>#DIV/0!</v>
      </c>
      <c r="AH882" t="e">
        <f t="shared" si="416"/>
        <v>#DIV/0!</v>
      </c>
      <c r="AI882" t="e">
        <f t="shared" si="417"/>
        <v>#DIV/0!</v>
      </c>
      <c r="AJ882" t="e">
        <f t="shared" si="418"/>
        <v>#DIV/0!</v>
      </c>
      <c r="AK882"/>
      <c r="AL882"/>
      <c r="AM882"/>
      <c r="AN882"/>
    </row>
    <row r="883" spans="1:40" x14ac:dyDescent="0.3">
      <c r="A883"/>
      <c r="B883">
        <f t="shared" si="419"/>
        <v>74900</v>
      </c>
      <c r="C883" s="186" t="str">
        <f t="shared" si="387"/>
        <v>-0.00938824802395858+0.0146746361698956i</v>
      </c>
      <c r="D883" s="158" t="str">
        <f t="shared" si="388"/>
        <v>-2.74621520896192-1.59679604238655i</v>
      </c>
      <c r="E883" t="str">
        <f t="shared" si="389"/>
        <v>10353.3788018056-13009.3336260752i</v>
      </c>
      <c r="F883" t="str">
        <f t="shared" si="390"/>
        <v>0.348813735753682+0.222952380829011i</v>
      </c>
      <c r="G883" t="str">
        <f t="shared" si="385"/>
        <v>0.348813735753682+0.222952380829011i</v>
      </c>
      <c r="H883" t="str">
        <f t="shared" si="391"/>
        <v>2.05109344251696+3.65907799381612i</v>
      </c>
      <c r="I883" t="str">
        <f t="shared" si="392"/>
        <v>294.131612192344i</v>
      </c>
      <c r="J883" t="str">
        <f t="shared" si="386"/>
        <v>-20.4276402224421+62.720154373316i</v>
      </c>
      <c r="K883" t="str">
        <f t="shared" si="393"/>
        <v>4.23983673673212-1.38089359513287i</v>
      </c>
      <c r="L883" t="str">
        <f t="shared" si="394"/>
        <v>0.771825842029817-0.217883159667006i</v>
      </c>
      <c r="M883" t="str">
        <f t="shared" si="395"/>
        <v>5.01166257876194-1.59877675479988i</v>
      </c>
      <c r="N883" t="str">
        <f t="shared" si="396"/>
        <v>-0.957492592793868i</v>
      </c>
      <c r="O883" t="str">
        <f t="shared" si="397"/>
        <v>0.575572227876491-0.817750946497339i</v>
      </c>
      <c r="P883" t="str">
        <f t="shared" si="398"/>
        <v>0.424427772123509+0.817750946497339i</v>
      </c>
      <c r="Q883" t="str">
        <f t="shared" si="399"/>
        <v>-0.424427772123509+0.139741646296529i</v>
      </c>
      <c r="R883" t="str">
        <f t="shared" si="400"/>
        <v>-0.329875151636362-2.0353245004145i</v>
      </c>
      <c r="S883" t="str">
        <f t="shared" si="401"/>
        <v>0.10507463295406i</v>
      </c>
      <c r="T883" t="str">
        <f t="shared" si="402"/>
        <v>0.213860974823459-0.0346615104788556i</v>
      </c>
      <c r="U883" t="e">
        <f t="shared" si="403"/>
        <v>#DIV/0!</v>
      </c>
      <c r="V883" t="str">
        <f t="shared" si="404"/>
        <v>0.0000833333333333333-0.00354149851116812i</v>
      </c>
      <c r="W883" t="e">
        <f t="shared" si="405"/>
        <v>#DIV/0!</v>
      </c>
      <c r="X883" t="e">
        <f t="shared" si="406"/>
        <v>#DIV/0!</v>
      </c>
      <c r="Y883" t="str">
        <f t="shared" si="407"/>
        <v>0.00096+0.320015194065271i</v>
      </c>
      <c r="Z883" t="e">
        <f t="shared" si="408"/>
        <v>#DIV/0!</v>
      </c>
      <c r="AA883" t="e">
        <f t="shared" si="409"/>
        <v>#DIV/0!</v>
      </c>
      <c r="AB883" t="str">
        <f t="shared" si="410"/>
        <v>0.122036579060548-0.0197790745478585i</v>
      </c>
      <c r="AC883" t="str">
        <f t="shared" si="411"/>
        <v>1.5799838318993-0.294235293591347i</v>
      </c>
      <c r="AD883" t="str">
        <f t="shared" si="412"/>
        <v>0.0769033762290597+0.00180293802857487i</v>
      </c>
      <c r="AE883" t="e">
        <f t="shared" si="413"/>
        <v>#DIV/0!</v>
      </c>
      <c r="AF883" t="str">
        <f t="shared" si="414"/>
        <v>-4.79730865147888-5.25587403620267i</v>
      </c>
      <c r="AG883" t="e">
        <f t="shared" si="415"/>
        <v>#DIV/0!</v>
      </c>
      <c r="AH883" t="e">
        <f t="shared" si="416"/>
        <v>#DIV/0!</v>
      </c>
      <c r="AI883" t="e">
        <f t="shared" si="417"/>
        <v>#DIV/0!</v>
      </c>
      <c r="AJ883" t="e">
        <f t="shared" si="418"/>
        <v>#DIV/0!</v>
      </c>
      <c r="AK883"/>
      <c r="AL883"/>
      <c r="AM883"/>
      <c r="AN883"/>
    </row>
    <row r="884" spans="1:40" x14ac:dyDescent="0.3">
      <c r="A884"/>
      <c r="B884">
        <f t="shared" si="419"/>
        <v>75000</v>
      </c>
      <c r="C884" s="186" t="str">
        <f t="shared" si="387"/>
        <v>-0.00938560531033957+0.0146627412643895i</v>
      </c>
      <c r="D884" s="158" t="str">
        <f t="shared" si="388"/>
        <v>-2.74759421927486-1.59868962784656i</v>
      </c>
      <c r="E884" t="str">
        <f t="shared" si="389"/>
        <v>10336.4694499855-13005.4270834959i</v>
      </c>
      <c r="F884" t="str">
        <f t="shared" si="390"/>
        <v>0.348996249377685+0.223187475331332i</v>
      </c>
      <c r="G884" t="str">
        <f t="shared" si="385"/>
        <v>0.348996249377685+0.223187475331332i</v>
      </c>
      <c r="H884" t="str">
        <f t="shared" si="391"/>
        <v>2.05423577592837+3.66221957016181i</v>
      </c>
      <c r="I884" t="str">
        <f t="shared" si="392"/>
        <v>294.524311274043i</v>
      </c>
      <c r="J884" t="str">
        <f t="shared" si="386"/>
        <v>-20.4848950806214+62.8038928971789i</v>
      </c>
      <c r="K884" t="str">
        <f t="shared" si="393"/>
        <v>4.23864420600142-1.3825286592692i</v>
      </c>
      <c r="L884" t="str">
        <f t="shared" si="394"/>
        <v>0.771673653847366-0.218131038974269i</v>
      </c>
      <c r="M884" t="str">
        <f t="shared" si="395"/>
        <v>5.01031785984879-1.60065969824347i</v>
      </c>
      <c r="N884" t="str">
        <f t="shared" si="396"/>
        <v>-0.958770954065955i</v>
      </c>
      <c r="O884" t="str">
        <f t="shared" si="397"/>
        <v>0.57452637671883-0.818486067355048i</v>
      </c>
      <c r="P884" t="str">
        <f t="shared" si="398"/>
        <v>0.42547362328117+0.818486067355048i</v>
      </c>
      <c r="Q884" t="str">
        <f t="shared" si="399"/>
        <v>-0.42547362328117+0.140284886710907i</v>
      </c>
      <c r="R884" t="str">
        <f t="shared" si="400"/>
        <v>-0.32986574106393-2.03246734498167i</v>
      </c>
      <c r="S884" t="str">
        <f t="shared" si="401"/>
        <v>0.105214919513411i</v>
      </c>
      <c r="T884" t="str">
        <f t="shared" si="402"/>
        <v>0.213845888115883-0.0347067973962731i</v>
      </c>
      <c r="U884" t="e">
        <f t="shared" si="403"/>
        <v>#DIV/0!</v>
      </c>
      <c r="V884" t="str">
        <f t="shared" si="404"/>
        <v>0.0000833333333333333-0.00353677651315323i</v>
      </c>
      <c r="W884" t="e">
        <f t="shared" si="405"/>
        <v>#DIV/0!</v>
      </c>
      <c r="X884" t="e">
        <f t="shared" si="406"/>
        <v>#DIV/0!</v>
      </c>
      <c r="Y884" t="str">
        <f t="shared" si="407"/>
        <v>0.00096+0.320442450666159i</v>
      </c>
      <c r="Z884" t="e">
        <f t="shared" si="408"/>
        <v>#DIV/0!</v>
      </c>
      <c r="AA884" t="e">
        <f t="shared" si="409"/>
        <v>#DIV/0!</v>
      </c>
      <c r="AB884" t="str">
        <f t="shared" si="410"/>
        <v>0.12202797005564-0.0198049168525725i</v>
      </c>
      <c r="AC884" t="str">
        <f t="shared" si="411"/>
        <v>1.57969798553789-0.294554182345788i</v>
      </c>
      <c r="AD884" t="str">
        <f t="shared" si="412"/>
        <v>0.0769112975732689+0.00180390653363087i</v>
      </c>
      <c r="AE884" t="e">
        <f t="shared" si="413"/>
        <v>#DIV/0!</v>
      </c>
      <c r="AF884" t="str">
        <f t="shared" si="414"/>
        <v>-4.80182999520323-5.26090919800837i</v>
      </c>
      <c r="AG884" t="e">
        <f t="shared" si="415"/>
        <v>#DIV/0!</v>
      </c>
      <c r="AH884" t="e">
        <f t="shared" si="416"/>
        <v>#DIV/0!</v>
      </c>
      <c r="AI884" t="e">
        <f t="shared" si="417"/>
        <v>#DIV/0!</v>
      </c>
      <c r="AJ884" t="e">
        <f t="shared" si="418"/>
        <v>#DIV/0!</v>
      </c>
      <c r="AK884"/>
      <c r="AL884"/>
      <c r="AM884"/>
      <c r="AN884"/>
    </row>
    <row r="885" spans="1:40" x14ac:dyDescent="0.3">
      <c r="A885"/>
      <c r="B885">
        <f t="shared" si="419"/>
        <v>75100</v>
      </c>
      <c r="C885" s="186" t="str">
        <f t="shared" si="387"/>
        <v>-0.00938296061533153+0.0146508839560769i</v>
      </c>
      <c r="D885" s="158" t="str">
        <f t="shared" si="388"/>
        <v>-2.74897429561492-1.60058127463246i</v>
      </c>
      <c r="E885" t="str">
        <f t="shared" si="389"/>
        <v>10319.5927909546-13001.5049954752i</v>
      </c>
      <c r="F885" t="str">
        <f t="shared" si="390"/>
        <v>0.349178904030092+0.223422354560311i</v>
      </c>
      <c r="G885" t="str">
        <f t="shared" si="385"/>
        <v>0.349178904030092+0.223422354560311i</v>
      </c>
      <c r="H885" t="str">
        <f t="shared" si="391"/>
        <v>2.05737886717183+3.66535798596181i</v>
      </c>
      <c r="I885" t="str">
        <f t="shared" si="392"/>
        <v>294.917010355742i</v>
      </c>
      <c r="J885" t="str">
        <f t="shared" si="386"/>
        <v>-20.5422263295388+62.8876314210418i</v>
      </c>
      <c r="K885" t="str">
        <f t="shared" si="393"/>
        <v>4.23745074234929-1.38416204017641i</v>
      </c>
      <c r="L885" t="str">
        <f t="shared" si="394"/>
        <v>0.771521322737025-0.218378763107356i</v>
      </c>
      <c r="M885" t="str">
        <f t="shared" si="395"/>
        <v>5.00897206508631-1.60254080328377i</v>
      </c>
      <c r="N885" t="str">
        <f t="shared" si="396"/>
        <v>-0.960049315338043i</v>
      </c>
      <c r="O885" t="str">
        <f t="shared" si="397"/>
        <v>0.573479586665959-0.819219850636836i</v>
      </c>
      <c r="P885" t="str">
        <f t="shared" si="398"/>
        <v>0.426520413334041+0.819219850636836i</v>
      </c>
      <c r="Q885" t="str">
        <f t="shared" si="399"/>
        <v>-0.426520413334041+0.140829464701207i</v>
      </c>
      <c r="R885" t="str">
        <f t="shared" si="400"/>
        <v>-0.329856317013276-2.02961760358267i</v>
      </c>
      <c r="S885" t="str">
        <f t="shared" si="401"/>
        <v>0.105355206072762i</v>
      </c>
      <c r="T885" t="str">
        <f t="shared" si="402"/>
        <v>0.213830780874358-0.034752080253336i</v>
      </c>
      <c r="U885" t="e">
        <f t="shared" si="403"/>
        <v>#DIV/0!</v>
      </c>
      <c r="V885" t="str">
        <f t="shared" si="404"/>
        <v>0.0000833333333333333-0.00353206709036608i</v>
      </c>
      <c r="W885" t="e">
        <f t="shared" si="405"/>
        <v>#DIV/0!</v>
      </c>
      <c r="X885" t="e">
        <f t="shared" si="406"/>
        <v>#DIV/0!</v>
      </c>
      <c r="Y885" t="str">
        <f t="shared" si="407"/>
        <v>0.00096+0.320869707267047i</v>
      </c>
      <c r="Z885" t="e">
        <f t="shared" si="408"/>
        <v>#DIV/0!</v>
      </c>
      <c r="AA885" t="e">
        <f t="shared" si="409"/>
        <v>#DIV/0!</v>
      </c>
      <c r="AB885" t="str">
        <f t="shared" si="410"/>
        <v>0.12201934933334-0.0198307568403057i</v>
      </c>
      <c r="AC885" t="str">
        <f t="shared" si="411"/>
        <v>1.57941191521412-0.294872693139424i</v>
      </c>
      <c r="AD885" t="str">
        <f t="shared" si="412"/>
        <v>0.0769192274681793+0.00180486350012994i</v>
      </c>
      <c r="AE885" t="e">
        <f t="shared" si="413"/>
        <v>#DIV/0!</v>
      </c>
      <c r="AF885" t="str">
        <f t="shared" si="414"/>
        <v>-4.80635316278675-5.26593926059427i</v>
      </c>
      <c r="AG885" t="e">
        <f t="shared" si="415"/>
        <v>#DIV/0!</v>
      </c>
      <c r="AH885" t="e">
        <f t="shared" si="416"/>
        <v>#DIV/0!</v>
      </c>
      <c r="AI885" t="e">
        <f t="shared" si="417"/>
        <v>#DIV/0!</v>
      </c>
      <c r="AJ885" t="e">
        <f t="shared" si="418"/>
        <v>#DIV/0!</v>
      </c>
      <c r="AK885"/>
      <c r="AL885"/>
      <c r="AM885"/>
      <c r="AN885"/>
    </row>
    <row r="886" spans="1:40" x14ac:dyDescent="0.3">
      <c r="A886"/>
      <c r="B886">
        <f t="shared" si="419"/>
        <v>75200</v>
      </c>
      <c r="C886" s="186" t="str">
        <f t="shared" si="387"/>
        <v>-0.00938031394332549+0.0146390640814094i</v>
      </c>
      <c r="D886" s="158" t="str">
        <f t="shared" si="388"/>
        <v>-2.75035543553581-1.60247098336786i</v>
      </c>
      <c r="E886" t="str">
        <f t="shared" si="389"/>
        <v>10302.7487748058-12997.5674635892i</v>
      </c>
      <c r="F886" t="str">
        <f t="shared" si="390"/>
        <v>0.349361699387432+0.223657018433739i</v>
      </c>
      <c r="G886" t="str">
        <f t="shared" si="385"/>
        <v>0.349361699387432+0.223657018433739i</v>
      </c>
      <c r="H886" t="str">
        <f t="shared" si="391"/>
        <v>2.06052271531381+3.66849324237314i</v>
      </c>
      <c r="I886" t="str">
        <f t="shared" si="392"/>
        <v>295.309709437441i</v>
      </c>
      <c r="J886" t="str">
        <f t="shared" si="386"/>
        <v>-20.5996339691942+62.9713699449047i</v>
      </c>
      <c r="K886" t="str">
        <f t="shared" si="393"/>
        <v>4.23625634797309-1.38579373839686i</v>
      </c>
      <c r="L886" t="str">
        <f t="shared" si="394"/>
        <v>0.771368848903599-0.218626331962709i</v>
      </c>
      <c r="M886" t="str">
        <f t="shared" si="395"/>
        <v>5.00762519687669-1.60442007035957i</v>
      </c>
      <c r="N886" t="str">
        <f t="shared" si="396"/>
        <v>-0.961327676610131i</v>
      </c>
      <c r="O886" t="str">
        <f t="shared" si="397"/>
        <v>0.57243185942855-0.819952295143548i</v>
      </c>
      <c r="P886" t="str">
        <f t="shared" si="398"/>
        <v>0.42756814057145+0.819952295143548i</v>
      </c>
      <c r="Q886" t="str">
        <f t="shared" si="399"/>
        <v>-0.42756814057145+0.141375381466583i</v>
      </c>
      <c r="R886" t="str">
        <f t="shared" si="400"/>
        <v>-0.329846879480604-2.02677524662497i</v>
      </c>
      <c r="S886" t="str">
        <f t="shared" si="401"/>
        <v>0.105495492632113i</v>
      </c>
      <c r="T886" t="str">
        <f t="shared" si="402"/>
        <v>0.213815653097274-0.0347973590439715i</v>
      </c>
      <c r="U886" t="e">
        <f t="shared" si="403"/>
        <v>#DIV/0!</v>
      </c>
      <c r="V886" t="str">
        <f t="shared" si="404"/>
        <v>0.0000833333333333333-0.00352737019263952i</v>
      </c>
      <c r="W886" t="e">
        <f t="shared" si="405"/>
        <v>#DIV/0!</v>
      </c>
      <c r="X886" t="e">
        <f t="shared" si="406"/>
        <v>#DIV/0!</v>
      </c>
      <c r="Y886" t="str">
        <f t="shared" si="407"/>
        <v>0.00096+0.321296963867935i</v>
      </c>
      <c r="Z886" t="e">
        <f t="shared" si="408"/>
        <v>#DIV/0!</v>
      </c>
      <c r="AA886" t="e">
        <f t="shared" si="409"/>
        <v>#DIV/0!</v>
      </c>
      <c r="AB886" t="str">
        <f t="shared" si="410"/>
        <v>0.122010716892729-0.0198565945075927i</v>
      </c>
      <c r="AC886" t="str">
        <f t="shared" si="411"/>
        <v>1.57912562144405-0.295190825962038i</v>
      </c>
      <c r="AD886" t="str">
        <f t="shared" si="412"/>
        <v>0.0769271659050624+0.00180580892116341i</v>
      </c>
      <c r="AE886" t="e">
        <f t="shared" si="413"/>
        <v>#DIV/0!</v>
      </c>
      <c r="AF886" t="str">
        <f t="shared" si="414"/>
        <v>-4.81087815084962-5.270964225741i</v>
      </c>
      <c r="AG886" t="e">
        <f t="shared" si="415"/>
        <v>#DIV/0!</v>
      </c>
      <c r="AH886" t="e">
        <f t="shared" si="416"/>
        <v>#DIV/0!</v>
      </c>
      <c r="AI886" t="e">
        <f t="shared" si="417"/>
        <v>#DIV/0!</v>
      </c>
      <c r="AJ886" t="e">
        <f t="shared" si="418"/>
        <v>#DIV/0!</v>
      </c>
      <c r="AK886"/>
      <c r="AL886"/>
      <c r="AM886"/>
      <c r="AN886"/>
    </row>
    <row r="887" spans="1:40" x14ac:dyDescent="0.3">
      <c r="A887"/>
      <c r="B887">
        <f t="shared" si="419"/>
        <v>75300</v>
      </c>
      <c r="C887" s="186" t="str">
        <f t="shared" si="387"/>
        <v>-0.0093776652987137+0.0146272814777092i</v>
      </c>
      <c r="D887" s="158" t="str">
        <f t="shared" si="388"/>
        <v>-2.75173763659161-1.60435875467414i</v>
      </c>
      <c r="E887" t="str">
        <f t="shared" si="389"/>
        <v>10285.9373515323-12993.6145889535i</v>
      </c>
      <c r="F887" t="str">
        <f t="shared" si="390"/>
        <v>0.349544635126279+0.223891466869988i</v>
      </c>
      <c r="G887" t="str">
        <f t="shared" si="385"/>
        <v>0.349544635126279+0.223891466869988i</v>
      </c>
      <c r="H887" t="str">
        <f t="shared" si="391"/>
        <v>2.063667319412+3.67162534054321i</v>
      </c>
      <c r="I887" t="str">
        <f t="shared" si="392"/>
        <v>295.702408519139i</v>
      </c>
      <c r="J887" t="str">
        <f t="shared" si="386"/>
        <v>-20.6571179995877+63.0551084687677i</v>
      </c>
      <c r="K887" t="str">
        <f t="shared" si="393"/>
        <v>4.23506102506939-1.38742375447099i</v>
      </c>
      <c r="L887" t="str">
        <f t="shared" si="394"/>
        <v>0.771216232551958-0.218873745437095i</v>
      </c>
      <c r="M887" t="str">
        <f t="shared" si="395"/>
        <v>5.00627725762135-1.60629749990809i</v>
      </c>
      <c r="N887" t="str">
        <f t="shared" si="396"/>
        <v>-0.962606037882219i</v>
      </c>
      <c r="O887" t="str">
        <f t="shared" si="397"/>
        <v>0.571383196718806-0.820683399678218i</v>
      </c>
      <c r="P887" t="str">
        <f t="shared" si="398"/>
        <v>0.428616803281194+0.820683399678218i</v>
      </c>
      <c r="Q887" t="str">
        <f t="shared" si="399"/>
        <v>-0.428616803281194+0.141922638204001i</v>
      </c>
      <c r="R887" t="str">
        <f t="shared" si="400"/>
        <v>-0.329837428462117-2.0239402446732i</v>
      </c>
      <c r="S887" t="str">
        <f t="shared" si="401"/>
        <v>0.105635779191464i</v>
      </c>
      <c r="T887" t="str">
        <f t="shared" si="402"/>
        <v>0.213800504783016-0.0348426337621045i</v>
      </c>
      <c r="U887" t="e">
        <f t="shared" si="403"/>
        <v>#DIV/0!</v>
      </c>
      <c r="V887" t="str">
        <f t="shared" si="404"/>
        <v>0.0000833333333333333-0.00352268577007293i</v>
      </c>
      <c r="W887" t="e">
        <f t="shared" si="405"/>
        <v>#DIV/0!</v>
      </c>
      <c r="X887" t="e">
        <f t="shared" si="406"/>
        <v>#DIV/0!</v>
      </c>
      <c r="Y887" t="str">
        <f t="shared" si="407"/>
        <v>0.00096+0.321724220468824i</v>
      </c>
      <c r="Z887" t="e">
        <f t="shared" si="408"/>
        <v>#DIV/0!</v>
      </c>
      <c r="AA887" t="e">
        <f t="shared" si="409"/>
        <v>#DIV/0!</v>
      </c>
      <c r="AB887" t="str">
        <f t="shared" si="410"/>
        <v>0.122002072732886-0.0198824298509667i</v>
      </c>
      <c r="AC887" t="str">
        <f t="shared" si="411"/>
        <v>1.57883910474361-0.295508580803586i</v>
      </c>
      <c r="AD887" t="str">
        <f t="shared" si="412"/>
        <v>0.0769351128751793+0.00180674278979457i</v>
      </c>
      <c r="AE887" t="e">
        <f t="shared" si="413"/>
        <v>#DIV/0!</v>
      </c>
      <c r="AF887" t="str">
        <f t="shared" si="414"/>
        <v>-4.81540495600361-5.27598409521735i</v>
      </c>
      <c r="AG887" t="e">
        <f t="shared" si="415"/>
        <v>#DIV/0!</v>
      </c>
      <c r="AH887" t="e">
        <f t="shared" si="416"/>
        <v>#DIV/0!</v>
      </c>
      <c r="AI887" t="e">
        <f t="shared" si="417"/>
        <v>#DIV/0!</v>
      </c>
      <c r="AJ887" t="e">
        <f t="shared" si="418"/>
        <v>#DIV/0!</v>
      </c>
      <c r="AK887"/>
      <c r="AL887"/>
      <c r="AM887"/>
      <c r="AN887"/>
    </row>
    <row r="888" spans="1:40" x14ac:dyDescent="0.3">
      <c r="A888"/>
      <c r="B888">
        <f t="shared" si="419"/>
        <v>75400</v>
      </c>
      <c r="C888" s="186" t="str">
        <f t="shared" si="387"/>
        <v>-0.00937501468588949+0.014615535983164i</v>
      </c>
      <c r="D888" s="158" t="str">
        <f t="shared" si="388"/>
        <v>-2.75312089633682-1.60624458917044i</v>
      </c>
      <c r="E888" t="str">
        <f t="shared" si="389"/>
        <v>10269.1584710294-12989.6464722243i</v>
      </c>
      <c r="F888" t="str">
        <f t="shared" si="390"/>
        <v>0.349727710923261+0.224125699788004i</v>
      </c>
      <c r="G888" t="str">
        <f t="shared" si="385"/>
        <v>0.349727710923261+0.224125699788004i</v>
      </c>
      <c r="H888" t="str">
        <f t="shared" si="391"/>
        <v>2.06681267851546+3.67475428160987i</v>
      </c>
      <c r="I888" t="str">
        <f t="shared" si="392"/>
        <v>296.095107600838i</v>
      </c>
      <c r="J888" t="str">
        <f t="shared" si="386"/>
        <v>-20.7146784207192+63.1388469926305i</v>
      </c>
      <c r="K888" t="str">
        <f t="shared" si="393"/>
        <v>4.23386477583401-1.3890520889374i</v>
      </c>
      <c r="L888" t="str">
        <f t="shared" si="394"/>
        <v>0.771063473887033-0.219121003427606i</v>
      </c>
      <c r="M888" t="str">
        <f t="shared" si="395"/>
        <v>5.00492824972104-1.60817309236501i</v>
      </c>
      <c r="N888" t="str">
        <f t="shared" si="396"/>
        <v>-0.963884399154307i</v>
      </c>
      <c r="O888" t="str">
        <f t="shared" si="397"/>
        <v>0.57033360025046-0.821413163046069i</v>
      </c>
      <c r="P888" t="str">
        <f t="shared" si="398"/>
        <v>0.42966639974954+0.821413163046069i</v>
      </c>
      <c r="Q888" t="str">
        <f t="shared" si="399"/>
        <v>-0.42966639974954+0.142471236108238i</v>
      </c>
      <c r="R888" t="str">
        <f t="shared" si="400"/>
        <v>-0.329827963954003-2.02111256844814i</v>
      </c>
      <c r="S888" t="str">
        <f t="shared" si="401"/>
        <v>0.105776065750816i</v>
      </c>
      <c r="T888" t="str">
        <f t="shared" si="402"/>
        <v>0.213785335929971-0.0348879044016564i</v>
      </c>
      <c r="U888" t="e">
        <f t="shared" si="403"/>
        <v>#DIV/0!</v>
      </c>
      <c r="V888" t="str">
        <f t="shared" si="404"/>
        <v>0.0000833333333333333-0.00351801377303041i</v>
      </c>
      <c r="W888" t="e">
        <f t="shared" si="405"/>
        <v>#DIV/0!</v>
      </c>
      <c r="X888" t="e">
        <f t="shared" si="406"/>
        <v>#DIV/0!</v>
      </c>
      <c r="Y888" t="str">
        <f t="shared" si="407"/>
        <v>0.00096+0.322151477069712i</v>
      </c>
      <c r="Z888" t="e">
        <f t="shared" si="408"/>
        <v>#DIV/0!</v>
      </c>
      <c r="AA888" t="e">
        <f t="shared" si="409"/>
        <v>#DIV/0!</v>
      </c>
      <c r="AB888" t="str">
        <f t="shared" si="410"/>
        <v>0.12199341685289-0.0199082628669593i</v>
      </c>
      <c r="AC888" t="str">
        <f t="shared" si="411"/>
        <v>1.57855236562865-0.295825957654203i</v>
      </c>
      <c r="AD888" t="str">
        <f t="shared" si="412"/>
        <v>0.0769430683697798+0.00180766509905881i</v>
      </c>
      <c r="AE888" t="e">
        <f t="shared" si="413"/>
        <v>#DIV/0!</v>
      </c>
      <c r="AF888" t="str">
        <f t="shared" si="414"/>
        <v>-4.81993357485228-5.28099887078031i</v>
      </c>
      <c r="AG888" t="e">
        <f t="shared" si="415"/>
        <v>#DIV/0!</v>
      </c>
      <c r="AH888" t="e">
        <f t="shared" si="416"/>
        <v>#DIV/0!</v>
      </c>
      <c r="AI888" t="e">
        <f t="shared" si="417"/>
        <v>#DIV/0!</v>
      </c>
      <c r="AJ888" t="e">
        <f t="shared" si="418"/>
        <v>#DIV/0!</v>
      </c>
      <c r="AK888"/>
      <c r="AL888"/>
      <c r="AM888"/>
      <c r="AN888"/>
    </row>
    <row r="889" spans="1:40" x14ac:dyDescent="0.3">
      <c r="A889"/>
      <c r="B889">
        <f t="shared" si="419"/>
        <v>75500</v>
      </c>
      <c r="C889" s="186" t="str">
        <f t="shared" si="387"/>
        <v>-0.00937236210924722+0.0146038274368202i</v>
      </c>
      <c r="D889" s="158" t="str">
        <f t="shared" si="388"/>
        <v>-2.75450521232626-1.60812848747372i</v>
      </c>
      <c r="E889" t="str">
        <f t="shared" si="389"/>
        <v>10252.4120830969-12985.6632136005i</v>
      </c>
      <c r="F889" t="str">
        <f t="shared" si="390"/>
        <v>0.349910926455048+0.224359717107305i</v>
      </c>
      <c r="G889" t="str">
        <f t="shared" si="385"/>
        <v>0.349910926455048+0.224359717107305i</v>
      </c>
      <c r="H889" t="str">
        <f t="shared" si="391"/>
        <v>2.06995879166444+3.67788006670151i</v>
      </c>
      <c r="I889" t="str">
        <f t="shared" si="392"/>
        <v>296.487806682537i</v>
      </c>
      <c r="J889" t="str">
        <f t="shared" si="386"/>
        <v>-20.7723152325888+63.2225855164934i</v>
      </c>
      <c r="K889" t="str">
        <f t="shared" si="393"/>
        <v>4.23266760246192-1.3906787423328i</v>
      </c>
      <c r="L889" t="str">
        <f t="shared" si="394"/>
        <v>0.770910573113819-0.219368105831664i</v>
      </c>
      <c r="M889" t="str">
        <f t="shared" si="395"/>
        <v>5.00357817557574-1.61004684816446i</v>
      </c>
      <c r="N889" t="str">
        <f t="shared" si="396"/>
        <v>-0.965162760426395i</v>
      </c>
      <c r="O889" t="str">
        <f t="shared" si="397"/>
        <v>0.56928307173877-0.822141584054517i</v>
      </c>
      <c r="P889" t="str">
        <f t="shared" si="398"/>
        <v>0.43071692826123+0.822141584054517i</v>
      </c>
      <c r="Q889" t="str">
        <f t="shared" si="399"/>
        <v>-0.43071692826123+0.143021176371878i</v>
      </c>
      <c r="R889" t="str">
        <f t="shared" si="400"/>
        <v>-0.329818485952452-2.01829218882567i</v>
      </c>
      <c r="S889" t="str">
        <f t="shared" si="401"/>
        <v>0.105916352310167i</v>
      </c>
      <c r="T889" t="str">
        <f t="shared" si="402"/>
        <v>0.213770146536518-0.0349331709565458i</v>
      </c>
      <c r="U889" t="e">
        <f t="shared" si="403"/>
        <v>#DIV/0!</v>
      </c>
      <c r="V889" t="str">
        <f t="shared" si="404"/>
        <v>0.0000833333333333333-0.00351335415213897i</v>
      </c>
      <c r="W889" t="e">
        <f t="shared" si="405"/>
        <v>#DIV/0!</v>
      </c>
      <c r="X889" t="e">
        <f t="shared" si="406"/>
        <v>#DIV/0!</v>
      </c>
      <c r="Y889" t="str">
        <f t="shared" si="407"/>
        <v>0.00096+0.3225787336706i</v>
      </c>
      <c r="Z889" t="e">
        <f t="shared" si="408"/>
        <v>#DIV/0!</v>
      </c>
      <c r="AA889" t="e">
        <f t="shared" si="409"/>
        <v>#DIV/0!</v>
      </c>
      <c r="AB889" t="str">
        <f t="shared" si="410"/>
        <v>0.121984749251817-0.0199340935521i</v>
      </c>
      <c r="AC889" t="str">
        <f t="shared" si="411"/>
        <v>1.5782654046149-0.296142956504193i</v>
      </c>
      <c r="AD889" t="str">
        <f t="shared" si="412"/>
        <v>0.076951032380102+0.00180857584196351i</v>
      </c>
      <c r="AE889" t="e">
        <f t="shared" si="413"/>
        <v>#DIV/0!</v>
      </c>
      <c r="AF889" t="str">
        <f t="shared" si="414"/>
        <v>-4.8244640039907-5.28600855417523i</v>
      </c>
      <c r="AG889" t="e">
        <f t="shared" si="415"/>
        <v>#DIV/0!</v>
      </c>
      <c r="AH889" t="e">
        <f t="shared" si="416"/>
        <v>#DIV/0!</v>
      </c>
      <c r="AI889" t="e">
        <f t="shared" si="417"/>
        <v>#DIV/0!</v>
      </c>
      <c r="AJ889" t="e">
        <f t="shared" si="418"/>
        <v>#DIV/0!</v>
      </c>
      <c r="AK889"/>
      <c r="AL889"/>
      <c r="AM889"/>
      <c r="AN889"/>
    </row>
    <row r="890" spans="1:40" x14ac:dyDescent="0.3">
      <c r="A890"/>
      <c r="B890">
        <f t="shared" si="419"/>
        <v>75600</v>
      </c>
      <c r="C890" s="186" t="str">
        <f t="shared" si="387"/>
        <v>-0.0093697075731821+0.0145921556785784i</v>
      </c>
      <c r="D890" s="158" t="str">
        <f t="shared" si="388"/>
        <v>-2.75589058211523-1.61001045019875i</v>
      </c>
      <c r="E890" t="str">
        <f t="shared" si="389"/>
        <v>10235.6981374405-12981.6649128245i</v>
      </c>
      <c r="F890" t="str">
        <f t="shared" si="390"/>
        <v>0.350094281398369+0.22459351874798i</v>
      </c>
      <c r="G890" t="str">
        <f t="shared" si="385"/>
        <v>0.350094281398369+0.22459351874798i</v>
      </c>
      <c r="H890" t="str">
        <f t="shared" si="391"/>
        <v>2.07310565789067+3.68100269693715i</v>
      </c>
      <c r="I890" t="str">
        <f t="shared" si="392"/>
        <v>296.880505764235i</v>
      </c>
      <c r="J890" t="str">
        <f t="shared" si="386"/>
        <v>-20.8300284351965+63.3063240403564i</v>
      </c>
      <c r="K890" t="str">
        <f t="shared" si="393"/>
        <v>4.23146950714729-1.39230371519213i</v>
      </c>
      <c r="L890" t="str">
        <f t="shared" si="394"/>
        <v>0.770757530437369-0.219615052547016i</v>
      </c>
      <c r="M890" t="str">
        <f t="shared" si="395"/>
        <v>5.00222703758466-1.61191876773915i</v>
      </c>
      <c r="N890" t="str">
        <f t="shared" si="396"/>
        <v>-0.966441121698483i</v>
      </c>
      <c r="O890" t="str">
        <f t="shared" si="397"/>
        <v>0.568231612900518-0.82286866151317i</v>
      </c>
      <c r="P890" t="str">
        <f t="shared" si="398"/>
        <v>0.431768387099482+0.82286866151317i</v>
      </c>
      <c r="Q890" t="str">
        <f t="shared" si="399"/>
        <v>-0.431768387099482+0.143572460185313i</v>
      </c>
      <c r="R890" t="str">
        <f t="shared" si="400"/>
        <v>-0.32980899445364-2.01547907683575i</v>
      </c>
      <c r="S890" t="str">
        <f t="shared" si="401"/>
        <v>0.106056638869518i</v>
      </c>
      <c r="T890" t="str">
        <f t="shared" si="402"/>
        <v>0.213754936601039-0.0349784334206886i</v>
      </c>
      <c r="U890" t="e">
        <f t="shared" si="403"/>
        <v>#DIV/0!</v>
      </c>
      <c r="V890" t="str">
        <f t="shared" si="404"/>
        <v>0.0000833333333333333-0.00350870685828693i</v>
      </c>
      <c r="W890" t="e">
        <f t="shared" si="405"/>
        <v>#DIV/0!</v>
      </c>
      <c r="X890" t="e">
        <f t="shared" si="406"/>
        <v>#DIV/0!</v>
      </c>
      <c r="Y890" t="str">
        <f t="shared" si="407"/>
        <v>0.00096+0.323005990271488i</v>
      </c>
      <c r="Z890" t="e">
        <f t="shared" si="408"/>
        <v>#DIV/0!</v>
      </c>
      <c r="AA890" t="e">
        <f t="shared" si="409"/>
        <v>#DIV/0!</v>
      </c>
      <c r="AB890" t="str">
        <f t="shared" si="410"/>
        <v>0.121976069928742-0.0199599219029172i</v>
      </c>
      <c r="AC890" t="str">
        <f t="shared" si="411"/>
        <v>1.57797822221795-0.296459577344053i</v>
      </c>
      <c r="AD890" t="str">
        <f t="shared" si="412"/>
        <v>0.0769590048973744+0.00180947501148906i</v>
      </c>
      <c r="AE890" t="e">
        <f t="shared" si="413"/>
        <v>#DIV/0!</v>
      </c>
      <c r="AF890" t="str">
        <f t="shared" si="414"/>
        <v>-4.8289962400059-5.2910131471359i</v>
      </c>
      <c r="AG890" t="e">
        <f t="shared" si="415"/>
        <v>#DIV/0!</v>
      </c>
      <c r="AH890" t="e">
        <f t="shared" si="416"/>
        <v>#DIV/0!</v>
      </c>
      <c r="AI890" t="e">
        <f t="shared" si="417"/>
        <v>#DIV/0!</v>
      </c>
      <c r="AJ890" t="e">
        <f t="shared" si="418"/>
        <v>#DIV/0!</v>
      </c>
      <c r="AK890"/>
      <c r="AL890"/>
      <c r="AM890"/>
      <c r="AN890"/>
    </row>
    <row r="891" spans="1:40" x14ac:dyDescent="0.3">
      <c r="A891"/>
      <c r="B891">
        <f t="shared" si="419"/>
        <v>75700</v>
      </c>
      <c r="C891" s="186" t="str">
        <f t="shared" si="387"/>
        <v>-0.00936705108209064+0.0145805205491873i</v>
      </c>
      <c r="D891" s="158" t="str">
        <f t="shared" si="388"/>
        <v>-2.75727700325937-1.61189047795827i</v>
      </c>
      <c r="E891" t="str">
        <f t="shared" si="389"/>
        <v>10219.0165836735-12977.6516691846i</v>
      </c>
      <c r="F891" t="str">
        <f t="shared" si="390"/>
        <v>0.350277775430001+0.2248271046307i</v>
      </c>
      <c r="G891" t="str">
        <f t="shared" si="385"/>
        <v>0.350277775430001+0.2248271046307i</v>
      </c>
      <c r="H891" t="str">
        <f t="shared" si="391"/>
        <v>2.07625327621702+3.68412217342666i</v>
      </c>
      <c r="I891" t="str">
        <f t="shared" si="392"/>
        <v>297.273204845934i</v>
      </c>
      <c r="J891" t="str">
        <f t="shared" si="386"/>
        <v>-20.8878180285422+63.3900625642192i</v>
      </c>
      <c r="K891" t="str">
        <f t="shared" si="393"/>
        <v>4.23027049208353-1.39392700804855i</v>
      </c>
      <c r="L891" t="str">
        <f t="shared" si="394"/>
        <v>0.770604346062802-0.219861843471734i</v>
      </c>
      <c r="M891" t="str">
        <f t="shared" si="395"/>
        <v>5.00087483814633-1.61378885152028i</v>
      </c>
      <c r="N891" t="str">
        <f t="shared" si="396"/>
        <v>-0.967719482970571i</v>
      </c>
      <c r="O891" t="str">
        <f t="shared" si="397"/>
        <v>0.567179225454004-0.823594394233834i</v>
      </c>
      <c r="P891" t="str">
        <f t="shared" si="398"/>
        <v>0.432820774545996+0.823594394233834i</v>
      </c>
      <c r="Q891" t="str">
        <f t="shared" si="399"/>
        <v>-0.432820774545996+0.144125088736737i</v>
      </c>
      <c r="R891" t="str">
        <f t="shared" si="400"/>
        <v>-0.329799489453754-2.01267320366137i</v>
      </c>
      <c r="S891" t="str">
        <f t="shared" si="401"/>
        <v>0.106196925428869i</v>
      </c>
      <c r="T891" t="str">
        <f t="shared" si="402"/>
        <v>0.213739706121909-0.0350236917879994i</v>
      </c>
      <c r="U891" t="e">
        <f t="shared" si="403"/>
        <v>#DIV/0!</v>
      </c>
      <c r="V891" t="str">
        <f t="shared" si="404"/>
        <v>0.0000833333333333333-0.00350407184262209i</v>
      </c>
      <c r="W891" t="e">
        <f t="shared" si="405"/>
        <v>#DIV/0!</v>
      </c>
      <c r="X891" t="e">
        <f t="shared" si="406"/>
        <v>#DIV/0!</v>
      </c>
      <c r="Y891" t="str">
        <f t="shared" si="407"/>
        <v>0.00096+0.323433246872376i</v>
      </c>
      <c r="Z891" t="e">
        <f t="shared" si="408"/>
        <v>#DIV/0!</v>
      </c>
      <c r="AA891" t="e">
        <f t="shared" si="409"/>
        <v>#DIV/0!</v>
      </c>
      <c r="AB891" t="str">
        <f t="shared" si="410"/>
        <v>0.121967378882739-0.0199857479159382i</v>
      </c>
      <c r="AC891" t="str">
        <f t="shared" si="411"/>
        <v>1.57769081895331-0.296775820164465i</v>
      </c>
      <c r="AD891" t="str">
        <f t="shared" si="412"/>
        <v>0.0769669859128134+0.00181036260058781i</v>
      </c>
      <c r="AE891" t="e">
        <f t="shared" si="413"/>
        <v>#DIV/0!</v>
      </c>
      <c r="AF891" t="str">
        <f t="shared" si="414"/>
        <v>-4.83353027947639-5.29601265138493i</v>
      </c>
      <c r="AG891" t="e">
        <f t="shared" si="415"/>
        <v>#DIV/0!</v>
      </c>
      <c r="AH891" t="e">
        <f t="shared" si="416"/>
        <v>#DIV/0!</v>
      </c>
      <c r="AI891" t="e">
        <f t="shared" si="417"/>
        <v>#DIV/0!</v>
      </c>
      <c r="AJ891" t="e">
        <f t="shared" si="418"/>
        <v>#DIV/0!</v>
      </c>
      <c r="AK891"/>
      <c r="AL891"/>
      <c r="AM891"/>
      <c r="AN891"/>
    </row>
    <row r="892" spans="1:40" x14ac:dyDescent="0.3">
      <c r="A892"/>
      <c r="B892">
        <f t="shared" si="419"/>
        <v>75800</v>
      </c>
      <c r="C892" s="186" t="str">
        <f t="shared" si="387"/>
        <v>-0.00936439264037001+0.0145689218902382i</v>
      </c>
      <c r="D892" s="158" t="str">
        <f t="shared" si="388"/>
        <v>-2.75866447331479-1.61376857136286i</v>
      </c>
      <c r="E892" t="str">
        <f t="shared" si="389"/>
        <v>10202.3673713193-12973.6235815159i</v>
      </c>
      <c r="F892" t="str">
        <f t="shared" si="390"/>
        <v>0.350461408226776+0.225060474676698i</v>
      </c>
      <c r="G892" t="str">
        <f t="shared" si="385"/>
        <v>0.350461408226776+0.225060474676698i</v>
      </c>
      <c r="H892" t="str">
        <f t="shared" si="391"/>
        <v>2.07940164565786+3.6872384972707i</v>
      </c>
      <c r="I892" t="str">
        <f t="shared" si="392"/>
        <v>297.665903927633i</v>
      </c>
      <c r="J892" t="str">
        <f t="shared" si="386"/>
        <v>-20.945684012626+63.4738010880822i</v>
      </c>
      <c r="K892" t="str">
        <f t="shared" si="393"/>
        <v>4.2290705594632-1.39554862143347i</v>
      </c>
      <c r="L892" t="str">
        <f t="shared" si="394"/>
        <v>0.770451020195295-0.220108478504217i</v>
      </c>
      <c r="M892" t="str">
        <f t="shared" si="395"/>
        <v>4.9995215796585-1.61565709993769i</v>
      </c>
      <c r="N892" t="str">
        <f t="shared" si="396"/>
        <v>-0.968997844242659i</v>
      </c>
      <c r="O892" t="str">
        <f t="shared" si="397"/>
        <v>0.566125911119049-0.824318781030511i</v>
      </c>
      <c r="P892" t="str">
        <f t="shared" si="398"/>
        <v>0.433874088880951+0.824318781030511i</v>
      </c>
      <c r="Q892" t="str">
        <f t="shared" si="399"/>
        <v>-0.433874088880951+0.144679063212148i</v>
      </c>
      <c r="R892" t="str">
        <f t="shared" si="400"/>
        <v>-0.329789970948957-2.00987454063762i</v>
      </c>
      <c r="S892" t="str">
        <f t="shared" si="401"/>
        <v>0.10633721198822i</v>
      </c>
      <c r="T892" t="str">
        <f t="shared" si="402"/>
        <v>0.213724455097509-0.0350689460523882i</v>
      </c>
      <c r="U892" t="e">
        <f t="shared" si="403"/>
        <v>#DIV/0!</v>
      </c>
      <c r="V892" t="str">
        <f t="shared" si="404"/>
        <v>0.0000833333333333333-0.00349944905655002i</v>
      </c>
      <c r="W892" t="e">
        <f t="shared" si="405"/>
        <v>#DIV/0!</v>
      </c>
      <c r="X892" t="e">
        <f t="shared" si="406"/>
        <v>#DIV/0!</v>
      </c>
      <c r="Y892" t="str">
        <f t="shared" si="407"/>
        <v>0.00096+0.323860503473265i</v>
      </c>
      <c r="Z892" t="e">
        <f t="shared" si="408"/>
        <v>#DIV/0!</v>
      </c>
      <c r="AA892" t="e">
        <f t="shared" si="409"/>
        <v>#DIV/0!</v>
      </c>
      <c r="AB892" t="str">
        <f t="shared" si="410"/>
        <v>0.121958676112883-0.0200115715876879i</v>
      </c>
      <c r="AC892" t="str">
        <f t="shared" si="411"/>
        <v>1.57740319533638-0.297091684956307i</v>
      </c>
      <c r="AD892" t="str">
        <f t="shared" si="412"/>
        <v>0.0769749754176254+0.00181123860218597i</v>
      </c>
      <c r="AE892" t="e">
        <f t="shared" si="413"/>
        <v>#DIV/0!</v>
      </c>
      <c r="AF892" t="str">
        <f t="shared" si="414"/>
        <v>-4.83806611897265-5.30100706863356i</v>
      </c>
      <c r="AG892" t="e">
        <f t="shared" si="415"/>
        <v>#DIV/0!</v>
      </c>
      <c r="AH892" t="e">
        <f t="shared" si="416"/>
        <v>#DIV/0!</v>
      </c>
      <c r="AI892" t="e">
        <f t="shared" si="417"/>
        <v>#DIV/0!</v>
      </c>
      <c r="AJ892" t="e">
        <f t="shared" si="418"/>
        <v>#DIV/0!</v>
      </c>
      <c r="AK892"/>
      <c r="AL892"/>
      <c r="AM892"/>
      <c r="AN892"/>
    </row>
    <row r="893" spans="1:40" x14ac:dyDescent="0.3">
      <c r="A893"/>
      <c r="B893">
        <f t="shared" si="419"/>
        <v>75900</v>
      </c>
      <c r="C893" s="186" t="str">
        <f t="shared" si="387"/>
        <v>-0.00936173225241852+0.0145573595441591i</v>
      </c>
      <c r="D893" s="158" t="str">
        <f t="shared" si="388"/>
        <v>-2.76005298983797-1.61564473102115i</v>
      </c>
      <c r="E893" t="str">
        <f t="shared" si="389"/>
        <v>10185.7504498126-12969.5807482023i</v>
      </c>
      <c r="F893" t="str">
        <f t="shared" si="390"/>
        <v>0.350645179465577+0.225293628807787i</v>
      </c>
      <c r="G893" t="str">
        <f t="shared" si="385"/>
        <v>0.350645179465577+0.225293628807787i</v>
      </c>
      <c r="H893" t="str">
        <f t="shared" si="391"/>
        <v>2.08255076521876+3.69035166956098i</v>
      </c>
      <c r="I893" t="str">
        <f t="shared" si="392"/>
        <v>298.058603009332i</v>
      </c>
      <c r="J893" t="str">
        <f t="shared" si="386"/>
        <v>-21.0036263874479+63.557539611945i</v>
      </c>
      <c r="K893" t="str">
        <f t="shared" si="393"/>
        <v>4.22786971147806-1.39716855587662i</v>
      </c>
      <c r="L893" t="str">
        <f t="shared" si="394"/>
        <v>0.770297553040083-0.220354957543194i</v>
      </c>
      <c r="M893" t="str">
        <f t="shared" si="395"/>
        <v>4.99816726451814-1.61752351341981i</v>
      </c>
      <c r="N893" t="str">
        <f t="shared" si="396"/>
        <v>-0.970276205514747i</v>
      </c>
      <c r="O893" t="str">
        <f t="shared" si="397"/>
        <v>0.565071671616986-0.825041820719402i</v>
      </c>
      <c r="P893" t="str">
        <f t="shared" si="398"/>
        <v>0.434928328383014+0.825041820719402i</v>
      </c>
      <c r="Q893" t="str">
        <f t="shared" si="399"/>
        <v>-0.434928328383014+0.145234384795345i</v>
      </c>
      <c r="R893" t="str">
        <f t="shared" si="400"/>
        <v>-0.329780438935412-2.00708305925059i</v>
      </c>
      <c r="S893" t="str">
        <f t="shared" si="401"/>
        <v>0.106477498547572i</v>
      </c>
      <c r="T893" t="str">
        <f t="shared" si="402"/>
        <v>0.213709183526211-0.035114196207763i</v>
      </c>
      <c r="U893" t="e">
        <f t="shared" si="403"/>
        <v>#DIV/0!</v>
      </c>
      <c r="V893" t="str">
        <f t="shared" si="404"/>
        <v>0.0000833333333333333-0.00349483845173244i</v>
      </c>
      <c r="W893" t="e">
        <f t="shared" si="405"/>
        <v>#DIV/0!</v>
      </c>
      <c r="X893" t="e">
        <f t="shared" si="406"/>
        <v>#DIV/0!</v>
      </c>
      <c r="Y893" t="str">
        <f t="shared" si="407"/>
        <v>0.00096+0.324287760074153i</v>
      </c>
      <c r="Z893" t="e">
        <f t="shared" si="408"/>
        <v>#DIV/0!</v>
      </c>
      <c r="AA893" t="e">
        <f t="shared" si="409"/>
        <v>#DIV/0!</v>
      </c>
      <c r="AB893" t="str">
        <f t="shared" si="410"/>
        <v>0.121949961618247-0.02003739291469i</v>
      </c>
      <c r="AC893" t="str">
        <f t="shared" si="411"/>
        <v>1.57711535188242-0.297407171710649i</v>
      </c>
      <c r="AD893" t="str">
        <f t="shared" si="412"/>
        <v>0.0769829734030065+0.00181210300918265i</v>
      </c>
      <c r="AE893" t="e">
        <f t="shared" si="413"/>
        <v>#DIV/0!</v>
      </c>
      <c r="AF893" t="str">
        <f t="shared" si="414"/>
        <v>-4.84260375505673-5.30599640058213i</v>
      </c>
      <c r="AG893" t="e">
        <f t="shared" si="415"/>
        <v>#DIV/0!</v>
      </c>
      <c r="AH893" t="e">
        <f t="shared" si="416"/>
        <v>#DIV/0!</v>
      </c>
      <c r="AI893" t="e">
        <f t="shared" si="417"/>
        <v>#DIV/0!</v>
      </c>
      <c r="AJ893" t="e">
        <f t="shared" si="418"/>
        <v>#DIV/0!</v>
      </c>
      <c r="AK893"/>
      <c r="AL893"/>
      <c r="AM893"/>
      <c r="AN893"/>
    </row>
    <row r="894" spans="1:40" x14ac:dyDescent="0.3">
      <c r="A894"/>
      <c r="B894">
        <f t="shared" si="419"/>
        <v>76000</v>
      </c>
      <c r="C894" s="186" t="str">
        <f t="shared" si="387"/>
        <v>-0.00935906992263512+0.0145458333542102i</v>
      </c>
      <c r="D894" s="158" t="str">
        <f t="shared" si="388"/>
        <v>-2.76144255038588-1.6175189575397i</v>
      </c>
      <c r="E894" t="str">
        <f t="shared" si="389"/>
        <v>10169.1657685015-12965.5232671777i</v>
      </c>
      <c r="F894" t="str">
        <f t="shared" si="390"/>
        <v>0.350829088823349+0.225526566946345i</v>
      </c>
      <c r="G894" t="str">
        <f t="shared" si="385"/>
        <v>0.350829088823349+0.225526566946345i</v>
      </c>
      <c r="H894" t="str">
        <f t="shared" si="391"/>
        <v>2.0857006338968+3.69346169138023i</v>
      </c>
      <c r="I894" t="str">
        <f t="shared" si="392"/>
        <v>298.45130209103i</v>
      </c>
      <c r="J894" t="str">
        <f t="shared" si="386"/>
        <v>-21.0616451530079+63.641278135808i</v>
      </c>
      <c r="K894" t="str">
        <f t="shared" si="393"/>
        <v>4.22666795031902-1.39878681190601i</v>
      </c>
      <c r="L894" t="str">
        <f t="shared" si="394"/>
        <v>0.770143944802463-0.220601280487715i</v>
      </c>
      <c r="M894" t="str">
        <f t="shared" si="395"/>
        <v>4.99681189512148-1.61938809239372i</v>
      </c>
      <c r="N894" t="str">
        <f t="shared" si="396"/>
        <v>-0.971554566786835i</v>
      </c>
      <c r="O894" t="str">
        <f t="shared" si="397"/>
        <v>0.564016508670661-0.825763512118911i</v>
      </c>
      <c r="P894" t="str">
        <f t="shared" si="398"/>
        <v>0.435983491329339+0.825763512118911i</v>
      </c>
      <c r="Q894" t="str">
        <f t="shared" si="399"/>
        <v>-0.435983491329339+0.145791054667924i</v>
      </c>
      <c r="R894" t="str">
        <f t="shared" si="400"/>
        <v>-0.329770893409282-2.00429873113645i</v>
      </c>
      <c r="S894" t="str">
        <f t="shared" si="401"/>
        <v>0.106617785106923i</v>
      </c>
      <c r="T894" t="str">
        <f t="shared" si="402"/>
        <v>0.213693891406384-0.0351594422480288i</v>
      </c>
      <c r="U894" t="e">
        <f t="shared" si="403"/>
        <v>#DIV/0!</v>
      </c>
      <c r="V894" t="str">
        <f t="shared" si="404"/>
        <v>0.0000833333333333333-0.00349023998008543i</v>
      </c>
      <c r="W894" t="e">
        <f t="shared" si="405"/>
        <v>#DIV/0!</v>
      </c>
      <c r="X894" t="e">
        <f t="shared" si="406"/>
        <v>#DIV/0!</v>
      </c>
      <c r="Y894" t="str">
        <f t="shared" si="407"/>
        <v>0.00096+0.324715016675041i</v>
      </c>
      <c r="Z894" t="e">
        <f t="shared" si="408"/>
        <v>#DIV/0!</v>
      </c>
      <c r="AA894" t="e">
        <f t="shared" si="409"/>
        <v>#DIV/0!</v>
      </c>
      <c r="AB894" t="str">
        <f t="shared" si="410"/>
        <v>0.121941235397898-0.0200632118934664i</v>
      </c>
      <c r="AC894" t="str">
        <f t="shared" si="411"/>
        <v>1.57682728910657-0.297722280418751i</v>
      </c>
      <c r="AD894" t="str">
        <f t="shared" si="412"/>
        <v>0.0769909798601391+0.00181295581444947i</v>
      </c>
      <c r="AE894" t="e">
        <f t="shared" si="413"/>
        <v>#DIV/0!</v>
      </c>
      <c r="AF894" t="str">
        <f t="shared" si="414"/>
        <v>-4.84714318428268-5.31098064891993i</v>
      </c>
      <c r="AG894" t="e">
        <f t="shared" si="415"/>
        <v>#DIV/0!</v>
      </c>
      <c r="AH894" t="e">
        <f t="shared" si="416"/>
        <v>#DIV/0!</v>
      </c>
      <c r="AI894" t="e">
        <f t="shared" si="417"/>
        <v>#DIV/0!</v>
      </c>
      <c r="AJ894" t="e">
        <f t="shared" si="418"/>
        <v>#DIV/0!</v>
      </c>
      <c r="AK894"/>
      <c r="AL894"/>
      <c r="AM894"/>
      <c r="AN894"/>
    </row>
    <row r="895" spans="1:40" x14ac:dyDescent="0.3">
      <c r="A895"/>
      <c r="B895">
        <f t="shared" si="419"/>
        <v>76100</v>
      </c>
      <c r="C895" s="186" t="str">
        <f t="shared" si="387"/>
        <v>-0.00935640565541999+0.0145343431644776i</v>
      </c>
      <c r="D895" s="158" t="str">
        <f t="shared" si="388"/>
        <v>-2.76283315251588-1.61939125152318i</v>
      </c>
      <c r="E895" t="str">
        <f t="shared" si="389"/>
        <v>10152.6132766491-12961.451235928i</v>
      </c>
      <c r="F895" t="str">
        <f t="shared" si="390"/>
        <v>0.351013135977086+0.225759289015328i</v>
      </c>
      <c r="G895" t="str">
        <f t="shared" si="385"/>
        <v>0.351013135977086+0.225759289015328i</v>
      </c>
      <c r="H895" t="str">
        <f t="shared" si="391"/>
        <v>2.08885125068034+3.69656856380241i</v>
      </c>
      <c r="I895" t="str">
        <f t="shared" si="392"/>
        <v>298.844001172729i</v>
      </c>
      <c r="J895" t="str">
        <f t="shared" si="386"/>
        <v>-21.1197403093059+63.7250166596709i</v>
      </c>
      <c r="K895" t="str">
        <f t="shared" si="393"/>
        <v>4.22546527817625-1.40040339004805i</v>
      </c>
      <c r="L895" t="str">
        <f t="shared" si="394"/>
        <v>0.76999019568779-0.220847447237161i</v>
      </c>
      <c r="M895" t="str">
        <f t="shared" si="395"/>
        <v>4.99545547386404-1.62125083728521i</v>
      </c>
      <c r="N895" t="str">
        <f t="shared" si="396"/>
        <v>-0.972832928058923i</v>
      </c>
      <c r="O895" t="str">
        <f t="shared" si="397"/>
        <v>0.56296042400443-0.826483854049644i</v>
      </c>
      <c r="P895" t="str">
        <f t="shared" si="398"/>
        <v>0.43703957599557+0.826483854049644i</v>
      </c>
      <c r="Q895" t="str">
        <f t="shared" si="399"/>
        <v>-0.43703957599557+0.146349074009279i</v>
      </c>
      <c r="R895" t="str">
        <f t="shared" si="400"/>
        <v>-0.329761334366713-2.00152152808043i</v>
      </c>
      <c r="S895" t="str">
        <f t="shared" si="401"/>
        <v>0.106758071666274i</v>
      </c>
      <c r="T895" t="str">
        <f t="shared" si="402"/>
        <v>0.213678578736401-0.0352046841670877i</v>
      </c>
      <c r="U895" t="e">
        <f t="shared" si="403"/>
        <v>#DIV/0!</v>
      </c>
      <c r="V895" t="str">
        <f t="shared" si="404"/>
        <v>0.0000833333333333333-0.00348565359377782i</v>
      </c>
      <c r="W895" t="e">
        <f t="shared" si="405"/>
        <v>#DIV/0!</v>
      </c>
      <c r="X895" t="e">
        <f t="shared" si="406"/>
        <v>#DIV/0!</v>
      </c>
      <c r="Y895" t="str">
        <f t="shared" si="407"/>
        <v>0.00096+0.325142273275929i</v>
      </c>
      <c r="Z895" t="e">
        <f t="shared" si="408"/>
        <v>#DIV/0!</v>
      </c>
      <c r="AA895" t="e">
        <f t="shared" si="409"/>
        <v>#DIV/0!</v>
      </c>
      <c r="AB895" t="str">
        <f t="shared" si="410"/>
        <v>0.121932497450909-0.0200890285205375i</v>
      </c>
      <c r="AC895" t="str">
        <f t="shared" si="411"/>
        <v>1.57653900752389-0.298037011072093i</v>
      </c>
      <c r="AD895" t="str">
        <f t="shared" si="412"/>
        <v>0.0769989947801969+0.00181379701083277i</v>
      </c>
      <c r="AE895" t="e">
        <f t="shared" si="413"/>
        <v>#DIV/0!</v>
      </c>
      <c r="AF895" t="str">
        <f t="shared" si="414"/>
        <v>-4.85168440319622-5.31595981532559i</v>
      </c>
      <c r="AG895" t="e">
        <f t="shared" si="415"/>
        <v>#DIV/0!</v>
      </c>
      <c r="AH895" t="e">
        <f t="shared" si="416"/>
        <v>#DIV/0!</v>
      </c>
      <c r="AI895" t="e">
        <f t="shared" si="417"/>
        <v>#DIV/0!</v>
      </c>
      <c r="AJ895" t="e">
        <f t="shared" si="418"/>
        <v>#DIV/0!</v>
      </c>
      <c r="AK895"/>
      <c r="AL895"/>
      <c r="AM895"/>
      <c r="AN895"/>
    </row>
    <row r="896" spans="1:40" x14ac:dyDescent="0.3">
      <c r="A896"/>
      <c r="B896">
        <f t="shared" si="419"/>
        <v>76200</v>
      </c>
      <c r="C896" s="186" t="str">
        <f t="shared" si="387"/>
        <v>-0.00935373945517381+0.0145228888198682i</v>
      </c>
      <c r="D896" s="158" t="str">
        <f t="shared" si="388"/>
        <v>-2.76422479378583-1.62126161357432i</v>
      </c>
      <c r="E896" t="str">
        <f t="shared" si="389"/>
        <v>10136.0929234355-12957.364751492i</v>
      </c>
      <c r="F896" t="str">
        <f t="shared" si="390"/>
        <v>0.351197320603847+0.225991794938257i</v>
      </c>
      <c r="G896" t="str">
        <f t="shared" si="385"/>
        <v>0.351197320603847+0.225991794938257i</v>
      </c>
      <c r="H896" t="str">
        <f t="shared" si="391"/>
        <v>2.09200261454916+3.6996722878928i</v>
      </c>
      <c r="I896" t="str">
        <f t="shared" si="392"/>
        <v>299.236700254428i</v>
      </c>
      <c r="J896" t="str">
        <f t="shared" si="386"/>
        <v>-21.1779118563419+63.8087551835338i</v>
      </c>
      <c r="K896" t="str">
        <f t="shared" si="393"/>
        <v>4.22426169723902-1.40201829082751i</v>
      </c>
      <c r="L896" t="str">
        <f t="shared" si="394"/>
        <v>0.769836305901475-0.221093457691236i</v>
      </c>
      <c r="M896" t="str">
        <f t="shared" si="395"/>
        <v>4.9940980031405-1.62311174851875i</v>
      </c>
      <c r="N896" t="str">
        <f t="shared" si="396"/>
        <v>-0.974111289331011i</v>
      </c>
      <c r="O896" t="str">
        <f t="shared" si="397"/>
        <v>0.561903419344153-0.827202845334413i</v>
      </c>
      <c r="P896" t="str">
        <f t="shared" si="398"/>
        <v>0.438096580655847+0.827202845334413i</v>
      </c>
      <c r="Q896" t="str">
        <f t="shared" si="399"/>
        <v>-0.438096580655847+0.146908443996598i</v>
      </c>
      <c r="R896" t="str">
        <f t="shared" si="400"/>
        <v>-0.329751761803857-1.99875142201585i</v>
      </c>
      <c r="S896" t="str">
        <f t="shared" si="401"/>
        <v>0.106898358225625i</v>
      </c>
      <c r="T896" t="str">
        <f t="shared" si="402"/>
        <v>0.213663245514628-0.0352499219588397i</v>
      </c>
      <c r="U896" t="e">
        <f t="shared" si="403"/>
        <v>#DIV/0!</v>
      </c>
      <c r="V896" t="str">
        <f t="shared" si="404"/>
        <v>0.0000833333333333333-0.00348107924522955i</v>
      </c>
      <c r="W896" t="e">
        <f t="shared" si="405"/>
        <v>#DIV/0!</v>
      </c>
      <c r="X896" t="e">
        <f t="shared" si="406"/>
        <v>#DIV/0!</v>
      </c>
      <c r="Y896" t="str">
        <f t="shared" si="407"/>
        <v>0.00096+0.325569529876817i</v>
      </c>
      <c r="Z896" t="e">
        <f t="shared" si="408"/>
        <v>#DIV/0!</v>
      </c>
      <c r="AA896" t="e">
        <f t="shared" si="409"/>
        <v>#DIV/0!</v>
      </c>
      <c r="AB896" t="str">
        <f t="shared" si="410"/>
        <v>0.121923747776347-0.0201148427924224i</v>
      </c>
      <c r="AC896" t="str">
        <f t="shared" si="411"/>
        <v>1.57625050764927-0.298351363662347i</v>
      </c>
      <c r="AD896" t="str">
        <f t="shared" si="412"/>
        <v>0.0770070181543425+0.00181462659115174i</v>
      </c>
      <c r="AE896" t="e">
        <f t="shared" si="413"/>
        <v>#DIV/0!</v>
      </c>
      <c r="AF896" t="str">
        <f t="shared" si="414"/>
        <v>-4.85622740833499-5.32093390146712i</v>
      </c>
      <c r="AG896" t="e">
        <f t="shared" si="415"/>
        <v>#DIV/0!</v>
      </c>
      <c r="AH896" t="e">
        <f t="shared" si="416"/>
        <v>#DIV/0!</v>
      </c>
      <c r="AI896" t="e">
        <f t="shared" si="417"/>
        <v>#DIV/0!</v>
      </c>
      <c r="AJ896" t="e">
        <f t="shared" si="418"/>
        <v>#DIV/0!</v>
      </c>
      <c r="AK896"/>
      <c r="AL896"/>
      <c r="AM896"/>
      <c r="AN896"/>
    </row>
    <row r="897" spans="1:40" x14ac:dyDescent="0.3">
      <c r="A897"/>
      <c r="B897">
        <f t="shared" si="419"/>
        <v>76300</v>
      </c>
      <c r="C897" s="186" t="str">
        <f t="shared" si="387"/>
        <v>-0.0093510713262982+0.0145114701661045i</v>
      </c>
      <c r="D897" s="158" t="str">
        <f t="shared" si="388"/>
        <v>-2.76561747175397-1.62313004429392i</v>
      </c>
      <c r="E897" t="str">
        <f t="shared" si="389"/>
        <v>10119.6046579595-12953.2639104638i</v>
      </c>
      <c r="F897" t="str">
        <f t="shared" si="390"/>
        <v>0.351381642380742+0.226224084639224i</v>
      </c>
      <c r="G897" t="str">
        <f t="shared" si="385"/>
        <v>0.351381642380742+0.226224084639224i</v>
      </c>
      <c r="H897" t="str">
        <f t="shared" si="391"/>
        <v>2.09515472447444+3.70277286470795i</v>
      </c>
      <c r="I897" t="str">
        <f t="shared" si="392"/>
        <v>299.629399336127i</v>
      </c>
      <c r="J897" t="str">
        <f t="shared" si="386"/>
        <v>-21.2361597941161+63.8924937073967i</v>
      </c>
      <c r="K897" t="str">
        <f t="shared" si="393"/>
        <v>4.22305720969579-1.40363151476762i</v>
      </c>
      <c r="L897" t="str">
        <f t="shared" si="394"/>
        <v>0.769682275648989-0.221339311749971i</v>
      </c>
      <c r="M897" t="str">
        <f t="shared" si="395"/>
        <v>4.99273948534478-1.62497082651759i</v>
      </c>
      <c r="N897" t="str">
        <f t="shared" si="396"/>
        <v>-0.975389650603099i</v>
      </c>
      <c r="O897" t="str">
        <f t="shared" si="397"/>
        <v>0.560845496417195-0.827920484798238i</v>
      </c>
      <c r="P897" t="str">
        <f t="shared" si="398"/>
        <v>0.439154503582805+0.827920484798238i</v>
      </c>
      <c r="Q897" t="str">
        <f t="shared" si="399"/>
        <v>-0.439154503582805+0.147469165804861i</v>
      </c>
      <c r="R897" t="str">
        <f t="shared" si="400"/>
        <v>-0.329742175716857-1.99598838502314i</v>
      </c>
      <c r="S897" t="str">
        <f t="shared" si="401"/>
        <v>0.107038644784977i</v>
      </c>
      <c r="T897" t="str">
        <f t="shared" si="402"/>
        <v>0.213647891739432-0.0352951556171821i</v>
      </c>
      <c r="U897" t="e">
        <f t="shared" si="403"/>
        <v>#DIV/0!</v>
      </c>
      <c r="V897" t="str">
        <f t="shared" si="404"/>
        <v>0.0000833333333333333-0.00347651688711i</v>
      </c>
      <c r="W897" t="e">
        <f t="shared" si="405"/>
        <v>#DIV/0!</v>
      </c>
      <c r="X897" t="e">
        <f t="shared" si="406"/>
        <v>#DIV/0!</v>
      </c>
      <c r="Y897" t="str">
        <f t="shared" si="407"/>
        <v>0.00096+0.325996786477706i</v>
      </c>
      <c r="Z897" t="e">
        <f t="shared" si="408"/>
        <v>#DIV/0!</v>
      </c>
      <c r="AA897" t="e">
        <f t="shared" si="409"/>
        <v>#DIV/0!</v>
      </c>
      <c r="AB897" t="str">
        <f t="shared" si="410"/>
        <v>0.121914986373281-0.0201406547056388i</v>
      </c>
      <c r="AC897" t="str">
        <f t="shared" si="411"/>
        <v>1.57596178999752-0.298665338181409i</v>
      </c>
      <c r="AD897" t="str">
        <f t="shared" si="412"/>
        <v>0.077015049973727+0.00181544454819999i</v>
      </c>
      <c r="AE897" t="e">
        <f t="shared" si="413"/>
        <v>#DIV/0!</v>
      </c>
      <c r="AF897" t="str">
        <f t="shared" si="414"/>
        <v>-4.86077219622841-5.32590290900187i</v>
      </c>
      <c r="AG897" t="e">
        <f t="shared" si="415"/>
        <v>#DIV/0!</v>
      </c>
      <c r="AH897" t="e">
        <f t="shared" si="416"/>
        <v>#DIV/0!</v>
      </c>
      <c r="AI897" t="e">
        <f t="shared" si="417"/>
        <v>#DIV/0!</v>
      </c>
      <c r="AJ897" t="e">
        <f t="shared" si="418"/>
        <v>#DIV/0!</v>
      </c>
      <c r="AK897"/>
      <c r="AL897"/>
      <c r="AM897"/>
      <c r="AN897"/>
    </row>
    <row r="898" spans="1:40" x14ac:dyDescent="0.3">
      <c r="A898"/>
      <c r="B898">
        <f t="shared" si="419"/>
        <v>76400</v>
      </c>
      <c r="C898" s="186" t="str">
        <f t="shared" si="387"/>
        <v>-0.00934840127319562+0.0145000870497193i</v>
      </c>
      <c r="D898" s="158" t="str">
        <f t="shared" si="388"/>
        <v>-2.76701118397914-1.624996544281i</v>
      </c>
      <c r="E898" t="str">
        <f t="shared" si="389"/>
        <v>10103.14842924-12949.1488089933i</v>
      </c>
      <c r="F898" t="str">
        <f t="shared" si="390"/>
        <v>0.351566100984952+0.226456158042893i</v>
      </c>
      <c r="G898" t="str">
        <f t="shared" si="385"/>
        <v>0.351566100984952+0.226456158042893i</v>
      </c>
      <c r="H898" t="str">
        <f t="shared" si="391"/>
        <v>2.09830757941884+3.70587029529609i</v>
      </c>
      <c r="I898" t="str">
        <f t="shared" si="392"/>
        <v>300.022098417825i</v>
      </c>
      <c r="J898" t="str">
        <f t="shared" si="386"/>
        <v>-21.2944841226282+63.9762322312596i</v>
      </c>
      <c r="K898" t="str">
        <f t="shared" si="393"/>
        <v>4.22185181773418-1.40524306239001i</v>
      </c>
      <c r="L898" t="str">
        <f t="shared" si="394"/>
        <v>0.769528105135859-0.221585009313724i</v>
      </c>
      <c r="M898" t="str">
        <f t="shared" si="395"/>
        <v>4.99137992287004-1.62682807170373i</v>
      </c>
      <c r="N898" t="str">
        <f t="shared" si="396"/>
        <v>-0.976668011875187i</v>
      </c>
      <c r="O898" t="str">
        <f t="shared" si="397"/>
        <v>0.559786656952422-0.828636771268347i</v>
      </c>
      <c r="P898" t="str">
        <f t="shared" si="398"/>
        <v>0.440213343047578+0.828636771268347i</v>
      </c>
      <c r="Q898" t="str">
        <f t="shared" si="399"/>
        <v>-0.440213343047578+0.14803124060684i</v>
      </c>
      <c r="R898" t="str">
        <f t="shared" si="400"/>
        <v>-0.329732576101845-1.99323238932891i</v>
      </c>
      <c r="S898" t="str">
        <f t="shared" si="401"/>
        <v>0.107178931344328i</v>
      </c>
      <c r="T898" t="str">
        <f t="shared" si="402"/>
        <v>0.213632517409174-0.0353403851360081i</v>
      </c>
      <c r="U898" t="e">
        <f t="shared" si="403"/>
        <v>#DIV/0!</v>
      </c>
      <c r="V898" t="str">
        <f t="shared" si="404"/>
        <v>0.0000833333333333333-0.00347196647233629i</v>
      </c>
      <c r="W898" t="e">
        <f t="shared" si="405"/>
        <v>#DIV/0!</v>
      </c>
      <c r="X898" t="e">
        <f t="shared" si="406"/>
        <v>#DIV/0!</v>
      </c>
      <c r="Y898" t="str">
        <f t="shared" si="407"/>
        <v>0.00096+0.326424043078594i</v>
      </c>
      <c r="Z898" t="e">
        <f t="shared" si="408"/>
        <v>#DIV/0!</v>
      </c>
      <c r="AA898" t="e">
        <f t="shared" si="409"/>
        <v>#DIV/0!</v>
      </c>
      <c r="AB898" t="str">
        <f t="shared" si="410"/>
        <v>0.121906213240775-0.0201664642567017i</v>
      </c>
      <c r="AC898" t="str">
        <f t="shared" si="411"/>
        <v>1.57567285508331-0.298978934621371i</v>
      </c>
      <c r="AD898" t="str">
        <f t="shared" si="412"/>
        <v>0.0770230902294892+0.00181625087474481i</v>
      </c>
      <c r="AE898" t="e">
        <f t="shared" si="413"/>
        <v>#DIV/0!</v>
      </c>
      <c r="AF898" t="str">
        <f t="shared" si="414"/>
        <v>-4.86531876339798-5.33086683957709i</v>
      </c>
      <c r="AG898" t="e">
        <f t="shared" si="415"/>
        <v>#DIV/0!</v>
      </c>
      <c r="AH898" t="e">
        <f t="shared" si="416"/>
        <v>#DIV/0!</v>
      </c>
      <c r="AI898" t="e">
        <f t="shared" si="417"/>
        <v>#DIV/0!</v>
      </c>
      <c r="AJ898" t="e">
        <f t="shared" si="418"/>
        <v>#DIV/0!</v>
      </c>
      <c r="AK898"/>
      <c r="AL898"/>
      <c r="AM898"/>
      <c r="AN898"/>
    </row>
    <row r="899" spans="1:40" x14ac:dyDescent="0.3">
      <c r="A899"/>
      <c r="B899">
        <f t="shared" si="419"/>
        <v>76500</v>
      </c>
      <c r="C899" s="186" t="str">
        <f t="shared" si="387"/>
        <v>-0.00934572930026917+0.0144887393180501i</v>
      </c>
      <c r="D899" s="158" t="str">
        <f t="shared" si="388"/>
        <v>-2.76840592802048-1.62686111413274i</v>
      </c>
      <c r="E899" t="str">
        <f t="shared" si="389"/>
        <v>10086.7241862184-12945.019542789i</v>
      </c>
      <c r="F899" t="str">
        <f t="shared" si="390"/>
        <v>0.351750696093707+0.226688015074494i</v>
      </c>
      <c r="G899" t="str">
        <f t="shared" si="385"/>
        <v>0.351750696093707+0.226688015074494i</v>
      </c>
      <c r="H899" t="str">
        <f t="shared" si="391"/>
        <v>2.10146117833632+3.70896458069686i</v>
      </c>
      <c r="I899" t="str">
        <f t="shared" si="392"/>
        <v>300.414797499524i</v>
      </c>
      <c r="J899" t="str">
        <f t="shared" si="386"/>
        <v>-21.3528848418785+64.0599707551225i</v>
      </c>
      <c r="K899" t="str">
        <f t="shared" si="393"/>
        <v>4.22064552354101-1.40685293421484i</v>
      </c>
      <c r="L899" t="str">
        <f t="shared" si="394"/>
        <v>0.769373794567667-0.221830550283179i</v>
      </c>
      <c r="M899" t="str">
        <f t="shared" si="395"/>
        <v>4.99001931810868-1.62868348449802i</v>
      </c>
      <c r="N899" t="str">
        <f t="shared" si="396"/>
        <v>-0.977946373147275i</v>
      </c>
      <c r="O899" t="str">
        <f t="shared" si="397"/>
        <v>0.558726902680197-0.829351703574179i</v>
      </c>
      <c r="P899" t="str">
        <f t="shared" si="398"/>
        <v>0.441273097319803+0.829351703574179i</v>
      </c>
      <c r="Q899" t="str">
        <f t="shared" si="399"/>
        <v>-0.441273097319803+0.148594669573096i</v>
      </c>
      <c r="R899" t="str">
        <f t="shared" si="400"/>
        <v>-0.329722962954949-1.99048340730495i</v>
      </c>
      <c r="S899" t="str">
        <f t="shared" si="401"/>
        <v>0.107319217903679i</v>
      </c>
      <c r="T899" t="str">
        <f t="shared" si="402"/>
        <v>0.213617122522217-0.0353856105092089i</v>
      </c>
      <c r="U899" t="e">
        <f t="shared" si="403"/>
        <v>#DIV/0!</v>
      </c>
      <c r="V899" t="str">
        <f t="shared" si="404"/>
        <v>0.0000833333333333333-0.00346742795407179i</v>
      </c>
      <c r="W899" t="e">
        <f t="shared" si="405"/>
        <v>#DIV/0!</v>
      </c>
      <c r="X899" t="e">
        <f t="shared" si="406"/>
        <v>#DIV/0!</v>
      </c>
      <c r="Y899" t="str">
        <f t="shared" si="407"/>
        <v>0.00096+0.326851299679482i</v>
      </c>
      <c r="Z899" t="e">
        <f t="shared" si="408"/>
        <v>#DIV/0!</v>
      </c>
      <c r="AA899" t="e">
        <f t="shared" si="409"/>
        <v>#DIV/0!</v>
      </c>
      <c r="AB899" t="str">
        <f t="shared" si="410"/>
        <v>0.121897428377895-0.0201922714421254i</v>
      </c>
      <c r="AC899" t="str">
        <f t="shared" si="411"/>
        <v>1.57538370342118-0.299292152974558i</v>
      </c>
      <c r="AD899" t="str">
        <f t="shared" si="412"/>
        <v>0.077031138912759+0.00181704556352847i</v>
      </c>
      <c r="AE899" t="e">
        <f t="shared" si="413"/>
        <v>#DIV/0!</v>
      </c>
      <c r="AF899" t="str">
        <f t="shared" si="414"/>
        <v>-4.8698671063568-5.3358256948296i</v>
      </c>
      <c r="AG899" t="e">
        <f t="shared" si="415"/>
        <v>#DIV/0!</v>
      </c>
      <c r="AH899" t="e">
        <f t="shared" si="416"/>
        <v>#DIV/0!</v>
      </c>
      <c r="AI899" t="e">
        <f t="shared" si="417"/>
        <v>#DIV/0!</v>
      </c>
      <c r="AJ899" t="e">
        <f t="shared" si="418"/>
        <v>#DIV/0!</v>
      </c>
      <c r="AK899"/>
      <c r="AL899"/>
      <c r="AM899"/>
      <c r="AN899"/>
    </row>
    <row r="900" spans="1:40" x14ac:dyDescent="0.3">
      <c r="A900"/>
      <c r="B900">
        <f t="shared" si="419"/>
        <v>76600</v>
      </c>
      <c r="C900" s="186" t="str">
        <f t="shared" si="387"/>
        <v>-0.00934305541192255+0.0144774268192345i</v>
      </c>
      <c r="D900" s="158" t="str">
        <f t="shared" si="388"/>
        <v>-2.76980170143778-1.62872375444451i</v>
      </c>
      <c r="E900" t="str">
        <f t="shared" si="389"/>
        <v>10070.3318777598-12940.8762071183i</v>
      </c>
      <c r="F900" t="str">
        <f t="shared" si="390"/>
        <v>0.351935427384309+0.226919655659823i</v>
      </c>
      <c r="G900" t="str">
        <f t="shared" si="385"/>
        <v>0.351935427384309+0.226919655659823i</v>
      </c>
      <c r="H900" t="str">
        <f t="shared" si="391"/>
        <v>2.10461552017246+3.71205572194172i</v>
      </c>
      <c r="I900" t="str">
        <f t="shared" si="392"/>
        <v>300.807496581223i</v>
      </c>
      <c r="J900" t="str">
        <f t="shared" si="386"/>
        <v>-21.4113619518668+64.1437092789854i</v>
      </c>
      <c r="K900" t="str">
        <f t="shared" si="393"/>
        <v>4.21943832930221-1.40846113076077i</v>
      </c>
      <c r="L900" t="str">
        <f t="shared" si="394"/>
        <v>0.769219344150053-0.222075934559345i</v>
      </c>
      <c r="M900" t="str">
        <f t="shared" si="395"/>
        <v>4.98865767345226-1.63053706532011i</v>
      </c>
      <c r="N900" t="str">
        <f t="shared" si="396"/>
        <v>-0.979224734419363i</v>
      </c>
      <c r="O900" t="str">
        <f t="shared" si="397"/>
        <v>0.557666235332378-0.830065280547387i</v>
      </c>
      <c r="P900" t="str">
        <f t="shared" si="398"/>
        <v>0.442333764667622+0.830065280547387i</v>
      </c>
      <c r="Q900" t="str">
        <f t="shared" si="399"/>
        <v>-0.442333764667622+0.149159453871976i</v>
      </c>
      <c r="R900" t="str">
        <f t="shared" si="400"/>
        <v>-0.329713336272297-1.98774141146731i</v>
      </c>
      <c r="S900" t="str">
        <f t="shared" si="401"/>
        <v>0.10745950446303i</v>
      </c>
      <c r="T900" t="str">
        <f t="shared" si="402"/>
        <v>0.213601707076921-0.0354308317306734i</v>
      </c>
      <c r="U900" t="e">
        <f t="shared" si="403"/>
        <v>#DIV/0!</v>
      </c>
      <c r="V900" t="str">
        <f t="shared" si="404"/>
        <v>0.0000833333333333333-0.00346290128572444i</v>
      </c>
      <c r="W900" t="e">
        <f t="shared" si="405"/>
        <v>#DIV/0!</v>
      </c>
      <c r="X900" t="e">
        <f t="shared" si="406"/>
        <v>#DIV/0!</v>
      </c>
      <c r="Y900" t="str">
        <f t="shared" si="407"/>
        <v>0.00096+0.32727855628037i</v>
      </c>
      <c r="Z900" t="e">
        <f t="shared" si="408"/>
        <v>#DIV/0!</v>
      </c>
      <c r="AA900" t="e">
        <f t="shared" si="409"/>
        <v>#DIV/0!</v>
      </c>
      <c r="AB900" t="str">
        <f t="shared" si="410"/>
        <v>0.121888631783705-0.0202180762584226i</v>
      </c>
      <c r="AC900" t="str">
        <f t="shared" si="411"/>
        <v>1.57509433552555-0.299604993233509i</v>
      </c>
      <c r="AD900" t="str">
        <f t="shared" si="412"/>
        <v>0.0770391960146546+0.00181782860726726i</v>
      </c>
      <c r="AE900" t="e">
        <f t="shared" si="413"/>
        <v>#DIV/0!</v>
      </c>
      <c r="AF900" t="str">
        <f t="shared" si="414"/>
        <v>-4.87441722161024-5.34077947638623i</v>
      </c>
      <c r="AG900" t="e">
        <f t="shared" si="415"/>
        <v>#DIV/0!</v>
      </c>
      <c r="AH900" t="e">
        <f t="shared" si="416"/>
        <v>#DIV/0!</v>
      </c>
      <c r="AI900" t="e">
        <f t="shared" si="417"/>
        <v>#DIV/0!</v>
      </c>
      <c r="AJ900" t="e">
        <f t="shared" si="418"/>
        <v>#DIV/0!</v>
      </c>
      <c r="AK900"/>
      <c r="AL900"/>
      <c r="AM900"/>
      <c r="AN900"/>
    </row>
    <row r="901" spans="1:40" x14ac:dyDescent="0.3">
      <c r="A901"/>
      <c r="B901">
        <f t="shared" si="419"/>
        <v>76700</v>
      </c>
      <c r="C901" s="186" t="str">
        <f t="shared" si="387"/>
        <v>-0.00934037961256058+0.0144661494022044i</v>
      </c>
      <c r="D901" s="158" t="str">
        <f t="shared" si="388"/>
        <v>-2.77119850179121-1.63058446581004i</v>
      </c>
      <c r="E901" t="str">
        <f t="shared" si="389"/>
        <v>10053.9714526545-12936.7188968101i</v>
      </c>
      <c r="F901" t="str">
        <f t="shared" si="390"/>
        <v>0.352120294534118+0.227151079725253i</v>
      </c>
      <c r="G901" t="str">
        <f t="shared" ref="G901:G964" si="420">IF($C$11=$C$7,$C$24,F901)</f>
        <v>0.352120294534118+0.227151079725253i</v>
      </c>
      <c r="H901" t="str">
        <f t="shared" si="391"/>
        <v>2.10777060386417+3.71514372005392i</v>
      </c>
      <c r="I901" t="str">
        <f t="shared" si="392"/>
        <v>301.200195662921i</v>
      </c>
      <c r="J901" t="str">
        <f t="shared" ref="J901:J964" si="421">IMSUM(COMPLEX(0,2*PI()*B901*$C$113*$C$112),COMPLEX(0,2*PI()*B901*$C$113*$C$111),COMPLEX(0,2*PI()*B901*$C$28*10^-12*$C$111),COMPLEX(-1*2*PI()*B901*2*PI()*B901*$C$113*$C$112*$C$28*10^-12*$C$111,0),COMPLEX(1,0))</f>
        <v>-21.4699154525932+64.2274478028483i</v>
      </c>
      <c r="K901" t="str">
        <f t="shared" si="393"/>
        <v>4.21823023720287-1.41006765254498i</v>
      </c>
      <c r="L901" t="str">
        <f t="shared" si="394"/>
        <v>0.769064754088708-0.222321162043558i</v>
      </c>
      <c r="M901" t="str">
        <f t="shared" si="395"/>
        <v>4.98729499129158-1.63238881458854i</v>
      </c>
      <c r="N901" t="str">
        <f t="shared" si="396"/>
        <v>-0.980503095691451i</v>
      </c>
      <c r="O901" t="str">
        <f t="shared" si="397"/>
        <v>0.556604656642316-0.830777501021838i</v>
      </c>
      <c r="P901" t="str">
        <f t="shared" si="398"/>
        <v>0.443395343357684+0.830777501021838i</v>
      </c>
      <c r="Q901" t="str">
        <f t="shared" si="399"/>
        <v>-0.443395343357684+0.149725594669613i</v>
      </c>
      <c r="R901" t="str">
        <f t="shared" si="400"/>
        <v>-0.329703696050002-1.98500637447536i</v>
      </c>
      <c r="S901" t="str">
        <f t="shared" si="401"/>
        <v>0.107599791022381i</v>
      </c>
      <c r="T901" t="str">
        <f t="shared" si="402"/>
        <v>0.213586271071643-0.0354760487942868i</v>
      </c>
      <c r="U901" t="e">
        <f t="shared" si="403"/>
        <v>#DIV/0!</v>
      </c>
      <c r="V901" t="str">
        <f t="shared" si="404"/>
        <v>0.0000833333333333333-0.00345838642094513i</v>
      </c>
      <c r="W901" t="e">
        <f t="shared" si="405"/>
        <v>#DIV/0!</v>
      </c>
      <c r="X901" t="e">
        <f t="shared" si="406"/>
        <v>#DIV/0!</v>
      </c>
      <c r="Y901" t="str">
        <f t="shared" si="407"/>
        <v>0.00096+0.327705812881259i</v>
      </c>
      <c r="Z901" t="e">
        <f t="shared" si="408"/>
        <v>#DIV/0!</v>
      </c>
      <c r="AA901" t="e">
        <f t="shared" si="409"/>
        <v>#DIV/0!</v>
      </c>
      <c r="AB901" t="str">
        <f t="shared" si="410"/>
        <v>0.121879823457267-0.0202438787021041i</v>
      </c>
      <c r="AC901" t="str">
        <f t="shared" si="411"/>
        <v>1.57480475191073-0.299917455390987i</v>
      </c>
      <c r="AD901" t="str">
        <f t="shared" si="412"/>
        <v>0.0770472615262817+0.00181859999865212i</v>
      </c>
      <c r="AE901" t="e">
        <f t="shared" si="413"/>
        <v>#DIV/0!</v>
      </c>
      <c r="AF901" t="str">
        <f t="shared" si="414"/>
        <v>-4.87896910565538-5.34572818586396i</v>
      </c>
      <c r="AG901" t="e">
        <f t="shared" si="415"/>
        <v>#DIV/0!</v>
      </c>
      <c r="AH901" t="e">
        <f t="shared" si="416"/>
        <v>#DIV/0!</v>
      </c>
      <c r="AI901" t="e">
        <f t="shared" si="417"/>
        <v>#DIV/0!</v>
      </c>
      <c r="AJ901" t="e">
        <f t="shared" si="418"/>
        <v>#DIV/0!</v>
      </c>
      <c r="AK901"/>
      <c r="AL901"/>
      <c r="AM901"/>
      <c r="AN901"/>
    </row>
    <row r="902" spans="1:40" x14ac:dyDescent="0.3">
      <c r="A902"/>
      <c r="B902">
        <f t="shared" si="419"/>
        <v>76800</v>
      </c>
      <c r="C902" s="186" t="str">
        <f t="shared" ref="C902:C965" si="422">IMPRODUCT(COMPLEX(-1,0),IMDIV(IMPRODUCT(G902,COMPLEX($C$100+$C$101,0)),COMPLEX($C$100,2*PI()*B902*$C$103*$C$102*(2*$C$100+$C$101))))</f>
        <v>-0.00933770190658836+0.0144549069166813i</v>
      </c>
      <c r="D902" s="158" t="str">
        <f t="shared" ref="D902:D965" si="423">IMPRODUCT(COMPLEX($C$106,0),IMSUB(C902,G902))</f>
        <v>-2.77259632664148-1.63244324882127i</v>
      </c>
      <c r="E902" t="str">
        <f t="shared" ref="E902:E965" si="424">IMDIV(COMPLEX($C$20*10^3,0),COMPLEX(1,2*PI()*B902*$C$20*1000*$C$29*10^-12))</f>
        <v>10037.6428596204-12932.5477062556i</v>
      </c>
      <c r="F902" t="str">
        <f t="shared" ref="F902:F965" si="425">IMDIV(COMPLEX($C$22*1000,0),IMSUM(COMPLEX($C$22*1000,0),E902))</f>
        <v>0.352305297220561+0.227382287197716i</v>
      </c>
      <c r="G902" t="str">
        <f t="shared" si="420"/>
        <v>0.352305297220561+0.227382287197716i</v>
      </c>
      <c r="H902" t="str">
        <f t="shared" ref="H902:H965" si="426">IMPRODUCT(COMPLEX($C$108,0),IMPRODUCT(COMPLEX(-1,0),D902),IMDIV(COMPLEX(0,2*PI()*B902*$C$109*$C$110),COMPLEX(1,2*PI()*B902*$C$109*$C$110)))</f>
        <v>2.11092642833989+3.71822857604856i</v>
      </c>
      <c r="I902" t="str">
        <f t="shared" ref="I902:I965" si="427">COMPLEX(0,2*PI()*B902*$C$113*$C$112*$C$114)</f>
        <v>301.59289474462i</v>
      </c>
      <c r="J902" t="str">
        <f t="shared" si="421"/>
        <v>-21.5285453440577+64.3111863267112i</v>
      </c>
      <c r="K902" t="str">
        <f t="shared" ref="K902:K965" si="428">IMDIV(I902,J902)</f>
        <v>4.21702124942727-1.41167250008328i</v>
      </c>
      <c r="L902" t="str">
        <f t="shared" ref="L902:L965" si="429">IMDIV(COMPLEX($C$117,0),COMPLEX(1,2*PI()*B902*$C$115*$C$116))</f>
        <v>0.768910024589382-0.222566232637479i</v>
      </c>
      <c r="M902" t="str">
        <f t="shared" ref="M902:M965" si="430">IMSUM(K902,L902)</f>
        <v>4.98593127401665-1.63423873272076i</v>
      </c>
      <c r="N902" t="str">
        <f t="shared" ref="N902:N965" si="431">COMPLEX(0,-2*PI()*B902*$C$43)</f>
        <v>-0.981781456963538i</v>
      </c>
      <c r="O902" t="str">
        <f t="shared" ref="O902:O965" si="432">IMEXP(N902)</f>
        <v>0.55554216834485-0.831488363833615i</v>
      </c>
      <c r="P902" t="str">
        <f t="shared" ref="P902:P965" si="433">IMSUB(COMPLEX(1,0),O902)</f>
        <v>0.44445783165515+0.831488363833615i</v>
      </c>
      <c r="Q902" t="str">
        <f t="shared" ref="Q902:Q965" si="434">IMSUM(COMPLEX(0,2*PI()*B902*$C$43),O902,COMPLEX(-1,0))</f>
        <v>-0.44445783165515+0.150293093129923i</v>
      </c>
      <c r="R902" t="str">
        <f t="shared" ref="R902:R965" si="435">IMDIV(P902,Q902)</f>
        <v>-0.32969404228418-1.98227826913083i</v>
      </c>
      <c r="S902" t="str">
        <f t="shared" ref="S902:S965" si="436">IMDIV(COMPLEX(0,2*PI()*B902*$C$123),COMPLEX($C$124,0))</f>
        <v>0.107740077581733i</v>
      </c>
      <c r="T902" t="str">
        <f t="shared" ref="T902:T965" si="437">IMPRODUCT(R902,S902)</f>
        <v>0.213570814504739-0.0355212616939327i</v>
      </c>
      <c r="U902" t="e">
        <f t="shared" ref="U902:U965" si="438">IMDIV(COMPLEX(1,2*PI()*B902*$C$16*10^-3*$C$15*10^-6),COMPLEX(0,2*PI()*B902*$C$15*10^-6))</f>
        <v>#DIV/0!</v>
      </c>
      <c r="V902" t="str">
        <f t="shared" ref="V902:V965" si="439">IMSUM(COMPLEX($C$18*10^-3,0),IMDIV(COMPLEX(1,0),COMPLEX(0,2*PI()*B902*($C$17*1*10^-6))))</f>
        <v>0.0000833333333333333-0.0034538833136262i</v>
      </c>
      <c r="W902" t="e">
        <f t="shared" ref="W902:W965" si="440">IMDIV(IMPRODUCT(U902,V902),IMSUM(U902,V902))</f>
        <v>#DIV/0!</v>
      </c>
      <c r="X902" t="e">
        <f t="shared" ref="X902:X965" si="441">IMDIV(IMPRODUCT(COMPLEX($C$19,0),W902),IMSUM(COMPLEX($C$19,0),W902))</f>
        <v>#DIV/0!</v>
      </c>
      <c r="Y902" t="str">
        <f t="shared" ref="Y902:Y965" si="442">COMPLEX($C$13*10^-3,2*PI()*B902*$C$12*0.000001)</f>
        <v>0.00096+0.328133069482147i</v>
      </c>
      <c r="Z902" t="e">
        <f t="shared" ref="Z902:Z965" si="443">IMPRODUCT(COMPLEX($C$6,0),IMDIV(X902,IMSUM(X902,Y902)))</f>
        <v>#DIV/0!</v>
      </c>
      <c r="AA902" t="e">
        <f t="shared" ref="AA902:AA965" si="444">IMDIV(COMPLEX($C$6,0),IMSUM(X902,Y902))</f>
        <v>#DIV/0!</v>
      </c>
      <c r="AB902" t="str">
        <f t="shared" ref="AB902:AB965" si="445">IMPRODUCT(COMPLEX($C$119,0),T902)</f>
        <v>0.121871003397644-0.0202696787696795i</v>
      </c>
      <c r="AC902" t="str">
        <f t="shared" ref="AC902:AC965" si="446">IMSUM(COMPLEX(1,0),IMPRODUCT(AB902,M902))</f>
        <v>1.57451495309089-0.30022953943999i</v>
      </c>
      <c r="AD902" t="str">
        <f t="shared" ref="AD902:AD965" si="447">IMDIV(AB902,AC902)</f>
        <v>0.0770553354387369+0.00181935973034932i</v>
      </c>
      <c r="AE902" t="e">
        <f t="shared" ref="AE902:AE965" si="448">IMPRODUCT(AD902,AA902,X902)</f>
        <v>#DIV/0!</v>
      </c>
      <c r="AF902" t="str">
        <f t="shared" ref="AF902:AF965" si="449">IMSUB(D902,H902)</f>
        <v>-4.88352275498137-5.35067182486983i</v>
      </c>
      <c r="AG902" t="e">
        <f t="shared" ref="AG902:AG965" si="450">IMSUM(COMPLEX(1,0),IMPRODUCT(AD902,AA902,COMPLEX($C$127,0)))</f>
        <v>#DIV/0!</v>
      </c>
      <c r="AH902" t="e">
        <f t="shared" ref="AH902:AH965" si="451">IMDIV(IMPRODUCT(AE902,AF902),AG902)</f>
        <v>#DIV/0!</v>
      </c>
      <c r="AI902" t="e">
        <f t="shared" ref="AI902:AI965" si="452">20*LOG10(IMABS(AH902))</f>
        <v>#DIV/0!</v>
      </c>
      <c r="AJ902" t="e">
        <f t="shared" ref="AJ902:AJ965" si="453">IMARGUMENT(AH902)*180/PI()</f>
        <v>#DIV/0!</v>
      </c>
      <c r="AK902"/>
      <c r="AL902"/>
      <c r="AM902"/>
      <c r="AN902"/>
    </row>
    <row r="903" spans="1:40" x14ac:dyDescent="0.3">
      <c r="A903"/>
      <c r="B903">
        <f t="shared" si="419"/>
        <v>76900</v>
      </c>
      <c r="C903" s="186" t="str">
        <f t="shared" si="422"/>
        <v>-0.0093350222984116+0.0144436992131711i</v>
      </c>
      <c r="D903" s="158" t="str">
        <f t="shared" si="423"/>
        <v>-2.77399517354982-1.63430010406847i</v>
      </c>
      <c r="E903" t="str">
        <f t="shared" si="424"/>
        <v>10021.3460473044-12928.3627294102i</v>
      </c>
      <c r="F903" t="str">
        <f t="shared" si="425"/>
        <v>0.352490435121129+0.22761327800471i</v>
      </c>
      <c r="G903" t="str">
        <f t="shared" si="420"/>
        <v>0.352490435121129+0.22761327800471i</v>
      </c>
      <c r="H903" t="str">
        <f t="shared" si="426"/>
        <v>2.11408299251962+3.72131029093273i</v>
      </c>
      <c r="I903" t="str">
        <f t="shared" si="427"/>
        <v>301.985593826319i</v>
      </c>
      <c r="J903" t="str">
        <f t="shared" si="421"/>
        <v>-21.5872516262602+64.3949248505741i</v>
      </c>
      <c r="K903" t="str">
        <f t="shared" si="428"/>
        <v>4.21581136815881-1.41327567389002i</v>
      </c>
      <c r="L903" t="str">
        <f t="shared" si="429"/>
        <v>0.768755155857877-0.222811146243094i</v>
      </c>
      <c r="M903" t="str">
        <f t="shared" si="430"/>
        <v>4.98456652401669-1.63608682013311i</v>
      </c>
      <c r="N903" t="str">
        <f t="shared" si="431"/>
        <v>-0.983059818235626i</v>
      </c>
      <c r="O903" t="str">
        <f t="shared" si="432"/>
        <v>0.554478772176306-0.832197867821022i</v>
      </c>
      <c r="P903" t="str">
        <f t="shared" si="433"/>
        <v>0.445521227823694+0.832197867821022i</v>
      </c>
      <c r="Q903" t="str">
        <f t="shared" si="434"/>
        <v>-0.445521227823694+0.150861950414604i</v>
      </c>
      <c r="R903" t="str">
        <f t="shared" si="435"/>
        <v>-0.329684374970932-1.97955706837692i</v>
      </c>
      <c r="S903" t="str">
        <f t="shared" si="436"/>
        <v>0.107880364141084i</v>
      </c>
      <c r="T903" t="str">
        <f t="shared" si="437"/>
        <v>0.213555337374559-0.0355664704234898i</v>
      </c>
      <c r="U903" t="e">
        <f t="shared" si="438"/>
        <v>#DIV/0!</v>
      </c>
      <c r="V903" t="str">
        <f t="shared" si="439"/>
        <v>0.0000833333333333333-0.00344939191789977i</v>
      </c>
      <c r="W903" t="e">
        <f t="shared" si="440"/>
        <v>#DIV/0!</v>
      </c>
      <c r="X903" t="e">
        <f t="shared" si="441"/>
        <v>#DIV/0!</v>
      </c>
      <c r="Y903" t="str">
        <f t="shared" si="442"/>
        <v>0.00096+0.328560326083035i</v>
      </c>
      <c r="Z903" t="e">
        <f t="shared" si="443"/>
        <v>#DIV/0!</v>
      </c>
      <c r="AA903" t="e">
        <f t="shared" si="444"/>
        <v>#DIV/0!</v>
      </c>
      <c r="AB903" t="str">
        <f t="shared" si="445"/>
        <v>0.121862171603894-0.0202954764576559i</v>
      </c>
      <c r="AC903" t="str">
        <f t="shared" si="446"/>
        <v>1.57422493958006-0.300541245373731i</v>
      </c>
      <c r="AD903" t="str">
        <f t="shared" si="447"/>
        <v>0.0770634177431037+0.00182010779499968i</v>
      </c>
      <c r="AE903" t="e">
        <f t="shared" si="448"/>
        <v>#DIV/0!</v>
      </c>
      <c r="AF903" t="str">
        <f t="shared" si="449"/>
        <v>-4.88807816606944-5.3556103950012i</v>
      </c>
      <c r="AG903" t="e">
        <f t="shared" si="450"/>
        <v>#DIV/0!</v>
      </c>
      <c r="AH903" t="e">
        <f t="shared" si="451"/>
        <v>#DIV/0!</v>
      </c>
      <c r="AI903" t="e">
        <f t="shared" si="452"/>
        <v>#DIV/0!</v>
      </c>
      <c r="AJ903" t="e">
        <f t="shared" si="453"/>
        <v>#DIV/0!</v>
      </c>
      <c r="AK903"/>
      <c r="AL903"/>
      <c r="AM903"/>
      <c r="AN903"/>
    </row>
    <row r="904" spans="1:40" x14ac:dyDescent="0.3">
      <c r="A904"/>
      <c r="B904">
        <f t="shared" si="419"/>
        <v>77000</v>
      </c>
      <c r="C904" s="186" t="str">
        <f t="shared" si="422"/>
        <v>-0.00933234079243693+0.0144325261429588i</v>
      </c>
      <c r="D904" s="158" t="str">
        <f t="shared" si="423"/>
        <v>-2.77539504007794-1.63615503214034i</v>
      </c>
      <c r="E904" t="str">
        <f t="shared" si="424"/>
        <v>10005.0809642834-12924.1640597951i</v>
      </c>
      <c r="F904" t="str">
        <f t="shared" si="425"/>
        <v>0.352675707913381+0.227844052074307i</v>
      </c>
      <c r="G904" t="str">
        <f t="shared" si="420"/>
        <v>0.352675707913381+0.227844052074307i</v>
      </c>
      <c r="H904" t="str">
        <f t="shared" si="426"/>
        <v>2.11724029531474+3.72438886570568i</v>
      </c>
      <c r="I904" t="str">
        <f t="shared" si="427"/>
        <v>302.378292908018i</v>
      </c>
      <c r="J904" t="str">
        <f t="shared" si="421"/>
        <v>-21.6460342992008+64.478663374437i</v>
      </c>
      <c r="K904" t="str">
        <f t="shared" si="428"/>
        <v>4.21460059558002-1.41487717447824i</v>
      </c>
      <c r="L904" t="str">
        <f t="shared" si="429"/>
        <v>0.768600148100048-0.223055902762718i</v>
      </c>
      <c r="M904" t="str">
        <f t="shared" si="430"/>
        <v>4.98320074368007-1.63793307724096i</v>
      </c>
      <c r="N904" t="str">
        <f t="shared" si="431"/>
        <v>-0.984338179507714i</v>
      </c>
      <c r="O904" t="str">
        <f t="shared" si="432"/>
        <v>0.553414469874494-0.832906011824583i</v>
      </c>
      <c r="P904" t="str">
        <f t="shared" si="433"/>
        <v>0.446585530125506+0.832906011824583i</v>
      </c>
      <c r="Q904" t="str">
        <f t="shared" si="434"/>
        <v>-0.446585530125506+0.151432167683131i</v>
      </c>
      <c r="R904" t="str">
        <f t="shared" si="435"/>
        <v>-0.329674694106365-1.97684274529736i</v>
      </c>
      <c r="S904" t="str">
        <f t="shared" si="436"/>
        <v>0.108020650700435i</v>
      </c>
      <c r="T904" t="str">
        <f t="shared" si="437"/>
        <v>0.213539839679455-0.0356116749768364i</v>
      </c>
      <c r="U904" t="e">
        <f t="shared" si="438"/>
        <v>#DIV/0!</v>
      </c>
      <c r="V904" t="str">
        <f t="shared" si="439"/>
        <v>0.0000833333333333333-0.00344491218813626i</v>
      </c>
      <c r="W904" t="e">
        <f t="shared" si="440"/>
        <v>#DIV/0!</v>
      </c>
      <c r="X904" t="e">
        <f t="shared" si="441"/>
        <v>#DIV/0!</v>
      </c>
      <c r="Y904" t="str">
        <f t="shared" si="442"/>
        <v>0.00096+0.328987582683923i</v>
      </c>
      <c r="Z904" t="e">
        <f t="shared" si="443"/>
        <v>#DIV/0!</v>
      </c>
      <c r="AA904" t="e">
        <f t="shared" si="444"/>
        <v>#DIV/0!</v>
      </c>
      <c r="AB904" t="str">
        <f t="shared" si="445"/>
        <v>0.121853328075076-0.02032127176254i</v>
      </c>
      <c r="AC904" t="str">
        <f t="shared" si="446"/>
        <v>1.57393471189214-0.300852573185676i</v>
      </c>
      <c r="AD904" t="str">
        <f t="shared" si="447"/>
        <v>0.077071508430456+0.00182084418521968i</v>
      </c>
      <c r="AE904" t="e">
        <f t="shared" si="448"/>
        <v>#DIV/0!</v>
      </c>
      <c r="AF904" t="str">
        <f t="shared" si="449"/>
        <v>-4.89263533539268-5.36054389784602i</v>
      </c>
      <c r="AG904" t="e">
        <f t="shared" si="450"/>
        <v>#DIV/0!</v>
      </c>
      <c r="AH904" t="e">
        <f t="shared" si="451"/>
        <v>#DIV/0!</v>
      </c>
      <c r="AI904" t="e">
        <f t="shared" si="452"/>
        <v>#DIV/0!</v>
      </c>
      <c r="AJ904" t="e">
        <f t="shared" si="453"/>
        <v>#DIV/0!</v>
      </c>
      <c r="AK904"/>
      <c r="AL904"/>
      <c r="AM904"/>
      <c r="AN904"/>
    </row>
    <row r="905" spans="1:40" x14ac:dyDescent="0.3">
      <c r="A905"/>
      <c r="B905">
        <f t="shared" si="419"/>
        <v>77100</v>
      </c>
      <c r="C905" s="186" t="str">
        <f t="shared" si="422"/>
        <v>-0.00932965739307144+0.0144213875581041i</v>
      </c>
      <c r="D905" s="158" t="str">
        <f t="shared" si="423"/>
        <v>-2.77679592378811-1.63800803362395i</v>
      </c>
      <c r="E905" t="str">
        <f t="shared" si="424"/>
        <v>9988.84755906694-12919.9517904987i</v>
      </c>
      <c r="F905" t="str">
        <f t="shared" si="425"/>
        <v>0.352861115274943+0.228074609335141i</v>
      </c>
      <c r="G905" t="str">
        <f t="shared" si="420"/>
        <v>0.352861115274943+0.228074609335141i</v>
      </c>
      <c r="H905" t="str">
        <f t="shared" si="426"/>
        <v>2.12039833562831+3.72746430135882i</v>
      </c>
      <c r="I905" t="str">
        <f t="shared" si="427"/>
        <v>302.770991989716i</v>
      </c>
      <c r="J905" t="str">
        <f t="shared" si="421"/>
        <v>-21.7048933628794+64.5624018983i</v>
      </c>
      <c r="K905" t="str">
        <f t="shared" si="428"/>
        <v>4.21338893387256-1.4164770023596i</v>
      </c>
      <c r="L905" t="str">
        <f t="shared" si="429"/>
        <v>0.768445001521801-0.223300502098987i</v>
      </c>
      <c r="M905" t="str">
        <f t="shared" si="430"/>
        <v>4.98183393539436-1.63977750445859i</v>
      </c>
      <c r="N905" t="str">
        <f t="shared" si="431"/>
        <v>-0.985616540779802i</v>
      </c>
      <c r="O905" t="str">
        <f t="shared" si="432"/>
        <v>0.552349263178705-0.833612794687043i</v>
      </c>
      <c r="P905" t="str">
        <f t="shared" si="433"/>
        <v>0.447650736821295+0.833612794687043i</v>
      </c>
      <c r="Q905" t="str">
        <f t="shared" si="434"/>
        <v>-0.447650736821295+0.152003746092759i</v>
      </c>
      <c r="R905" t="str">
        <f t="shared" si="435"/>
        <v>-0.329664999686569-1.97413527311552i</v>
      </c>
      <c r="S905" t="str">
        <f t="shared" si="436"/>
        <v>0.108160937259786i</v>
      </c>
      <c r="T905" t="str">
        <f t="shared" si="437"/>
        <v>0.213524321417778-0.0356568753478464i</v>
      </c>
      <c r="U905" t="e">
        <f t="shared" si="438"/>
        <v>#DIV/0!</v>
      </c>
      <c r="V905" t="str">
        <f t="shared" si="439"/>
        <v>0.0000833333333333333-0.00344044407894283i</v>
      </c>
      <c r="W905" t="e">
        <f t="shared" si="440"/>
        <v>#DIV/0!</v>
      </c>
      <c r="X905" t="e">
        <f t="shared" si="441"/>
        <v>#DIV/0!</v>
      </c>
      <c r="Y905" t="str">
        <f t="shared" si="442"/>
        <v>0.00096+0.329414839284811i</v>
      </c>
      <c r="Z905" t="e">
        <f t="shared" si="443"/>
        <v>#DIV/0!</v>
      </c>
      <c r="AA905" t="e">
        <f t="shared" si="444"/>
        <v>#DIV/0!</v>
      </c>
      <c r="AB905" t="str">
        <f t="shared" si="445"/>
        <v>0.12184447281025-0.020347064680836i</v>
      </c>
      <c r="AC905" t="str">
        <f t="shared" si="446"/>
        <v>1.57364427054094-0.301163522869517i</v>
      </c>
      <c r="AD905" t="str">
        <f t="shared" si="447"/>
        <v>0.0770796074918559+0.00182156889360108i</v>
      </c>
      <c r="AE905" t="e">
        <f t="shared" si="448"/>
        <v>#DIV/0!</v>
      </c>
      <c r="AF905" t="str">
        <f t="shared" si="449"/>
        <v>-4.89719425941642-5.36547233498277i</v>
      </c>
      <c r="AG905" t="e">
        <f t="shared" si="450"/>
        <v>#DIV/0!</v>
      </c>
      <c r="AH905" t="e">
        <f t="shared" si="451"/>
        <v>#DIV/0!</v>
      </c>
      <c r="AI905" t="e">
        <f t="shared" si="452"/>
        <v>#DIV/0!</v>
      </c>
      <c r="AJ905" t="e">
        <f t="shared" si="453"/>
        <v>#DIV/0!</v>
      </c>
      <c r="AK905"/>
      <c r="AL905"/>
      <c r="AM905"/>
      <c r="AN905"/>
    </row>
    <row r="906" spans="1:40" x14ac:dyDescent="0.3">
      <c r="A906"/>
      <c r="B906">
        <f t="shared" si="419"/>
        <v>77200</v>
      </c>
      <c r="C906" s="186" t="str">
        <f t="shared" si="422"/>
        <v>-0.00932697210472239+0.0144102833114355i</v>
      </c>
      <c r="D906" s="158" t="str">
        <f t="shared" si="423"/>
        <v>-2.7781978222431-1.63985910910475i</v>
      </c>
      <c r="E906" t="str">
        <f t="shared" si="424"/>
        <v>9972.64578009845-12915.726014178i</v>
      </c>
      <c r="F906" t="str">
        <f t="shared" si="425"/>
        <v>0.353046656883508+0.228304949716403i</v>
      </c>
      <c r="G906" t="str">
        <f t="shared" si="420"/>
        <v>0.353046656883508+0.228304949716403i</v>
      </c>
      <c r="H906" t="str">
        <f t="shared" si="426"/>
        <v>2.12355711235483+3.73053659887577i</v>
      </c>
      <c r="I906" t="str">
        <f t="shared" si="427"/>
        <v>303.163691071415i</v>
      </c>
      <c r="J906" t="str">
        <f t="shared" si="421"/>
        <v>-21.7638288172961+64.6461404221628i</v>
      </c>
      <c r="K906" t="str">
        <f t="shared" si="428"/>
        <v>4.21217638521728-1.41807515804451i</v>
      </c>
      <c r="L906" t="str">
        <f t="shared" si="429"/>
        <v>0.768289716329098-0.223544944154866i</v>
      </c>
      <c r="M906" t="str">
        <f t="shared" si="430"/>
        <v>4.98046610154638-1.64162010219938i</v>
      </c>
      <c r="N906" t="str">
        <f t="shared" si="431"/>
        <v>-0.98689490205189i</v>
      </c>
      <c r="O906" t="str">
        <f t="shared" si="432"/>
        <v>0.551283153829706-0.834318215253372i</v>
      </c>
      <c r="P906" t="str">
        <f t="shared" si="433"/>
        <v>0.448716846170294+0.834318215253372i</v>
      </c>
      <c r="Q906" t="str">
        <f t="shared" si="434"/>
        <v>-0.448716846170294+0.152576686798518i</v>
      </c>
      <c r="R906" t="str">
        <f t="shared" si="435"/>
        <v>-0.329655291707636-1.97143462519345i</v>
      </c>
      <c r="S906" t="str">
        <f t="shared" si="436"/>
        <v>0.108301223819137i</v>
      </c>
      <c r="T906" t="str">
        <f t="shared" si="437"/>
        <v>0.213508782587872-0.0357020715303916i</v>
      </c>
      <c r="U906" t="e">
        <f t="shared" si="438"/>
        <v>#DIV/0!</v>
      </c>
      <c r="V906" t="str">
        <f t="shared" si="439"/>
        <v>0.0000833333333333333-0.00343598754516182i</v>
      </c>
      <c r="W906" t="e">
        <f t="shared" si="440"/>
        <v>#DIV/0!</v>
      </c>
      <c r="X906" t="e">
        <f t="shared" si="441"/>
        <v>#DIV/0!</v>
      </c>
      <c r="Y906" t="str">
        <f t="shared" si="442"/>
        <v>0.00096+0.3298420958857i</v>
      </c>
      <c r="Z906" t="e">
        <f t="shared" si="443"/>
        <v>#DIV/0!</v>
      </c>
      <c r="AA906" t="e">
        <f t="shared" si="444"/>
        <v>#DIV/0!</v>
      </c>
      <c r="AB906" t="str">
        <f t="shared" si="445"/>
        <v>0.121835605808471-0.020372855209047i</v>
      </c>
      <c r="AC906" t="str">
        <f t="shared" si="446"/>
        <v>1.57335361604009-0.301474094419197i</v>
      </c>
      <c r="AD906" t="str">
        <f t="shared" si="447"/>
        <v>0.077087714918354+0.00182228191271143i</v>
      </c>
      <c r="AE906" t="e">
        <f t="shared" si="448"/>
        <v>#DIV/0!</v>
      </c>
      <c r="AF906" t="str">
        <f t="shared" si="449"/>
        <v>-4.90175493459793-5.37039570798052i</v>
      </c>
      <c r="AG906" t="e">
        <f t="shared" si="450"/>
        <v>#DIV/0!</v>
      </c>
      <c r="AH906" t="e">
        <f t="shared" si="451"/>
        <v>#DIV/0!</v>
      </c>
      <c r="AI906" t="e">
        <f t="shared" si="452"/>
        <v>#DIV/0!</v>
      </c>
      <c r="AJ906" t="e">
        <f t="shared" si="453"/>
        <v>#DIV/0!</v>
      </c>
      <c r="AK906"/>
      <c r="AL906"/>
      <c r="AM906"/>
      <c r="AN906"/>
    </row>
    <row r="907" spans="1:40" x14ac:dyDescent="0.3">
      <c r="A907"/>
      <c r="B907">
        <f t="shared" si="419"/>
        <v>77300</v>
      </c>
      <c r="C907" s="186" t="str">
        <f t="shared" si="422"/>
        <v>-0.00932428493179807+0.0143992132565466i</v>
      </c>
      <c r="D907" s="158" t="str">
        <f t="shared" si="423"/>
        <v>-2.77960073300627-1.64170825916674i</v>
      </c>
      <c r="E907" t="str">
        <f t="shared" si="424"/>
        <v>9956.47557575638-12911.4868230604i</v>
      </c>
      <c r="F907" t="str">
        <f t="shared" si="425"/>
        <v>0.353232332416846+0.228535073147861i</v>
      </c>
      <c r="G907" t="str">
        <f t="shared" si="420"/>
        <v>0.353232332416846+0.228535073147861i</v>
      </c>
      <c r="H907" t="str">
        <f t="shared" si="426"/>
        <v>2.12671662438046+3.73360575923267i</v>
      </c>
      <c r="I907" t="str">
        <f t="shared" si="427"/>
        <v>303.556390153114i</v>
      </c>
      <c r="J907" t="str">
        <f t="shared" si="421"/>
        <v>-21.8228406624509+64.7298789460258i</v>
      </c>
      <c r="K907" t="str">
        <f t="shared" si="428"/>
        <v>4.21096295179409-1.41967164204203i</v>
      </c>
      <c r="L907" t="str">
        <f t="shared" si="429"/>
        <v>0.768134292727949-0.223789228833646i</v>
      </c>
      <c r="M907" t="str">
        <f t="shared" si="430"/>
        <v>4.97909724452204-1.64346087087568i</v>
      </c>
      <c r="N907" t="str">
        <f t="shared" si="431"/>
        <v>-0.988173263323978i</v>
      </c>
      <c r="O907" t="str">
        <f t="shared" si="432"/>
        <v>0.550216143569743-0.835022272370767i</v>
      </c>
      <c r="P907" t="str">
        <f t="shared" si="433"/>
        <v>0.449783856430257+0.835022272370767i</v>
      </c>
      <c r="Q907" t="str">
        <f t="shared" si="434"/>
        <v>-0.449783856430257+0.153150990953211i</v>
      </c>
      <c r="R907" t="str">
        <f t="shared" si="435"/>
        <v>-0.329645570165645-1.96874077503108i</v>
      </c>
      <c r="S907" t="str">
        <f t="shared" si="436"/>
        <v>0.108441510378489i</v>
      </c>
      <c r="T907" t="str">
        <f t="shared" si="437"/>
        <v>0.213493223188087-0.0357472635183407i</v>
      </c>
      <c r="U907" t="e">
        <f t="shared" si="438"/>
        <v>#DIV/0!</v>
      </c>
      <c r="V907" t="str">
        <f t="shared" si="439"/>
        <v>0.0000833333333333333-0.00343154254186924i</v>
      </c>
      <c r="W907" t="e">
        <f t="shared" si="440"/>
        <v>#DIV/0!</v>
      </c>
      <c r="X907" t="e">
        <f t="shared" si="441"/>
        <v>#DIV/0!</v>
      </c>
      <c r="Y907" t="str">
        <f t="shared" si="442"/>
        <v>0.00096+0.330269352486588i</v>
      </c>
      <c r="Z907" t="e">
        <f t="shared" si="443"/>
        <v>#DIV/0!</v>
      </c>
      <c r="AA907" t="e">
        <f t="shared" si="444"/>
        <v>#DIV/0!</v>
      </c>
      <c r="AB907" t="str">
        <f t="shared" si="445"/>
        <v>0.121826727068796-0.0203986433436742i</v>
      </c>
      <c r="AC907" t="str">
        <f t="shared" si="446"/>
        <v>1.5730627489031-0.301784287828893i</v>
      </c>
      <c r="AD907" t="str">
        <f t="shared" si="447"/>
        <v>0.0770958307009911+0.00182298323509405i</v>
      </c>
      <c r="AE907" t="e">
        <f t="shared" si="448"/>
        <v>#DIV/0!</v>
      </c>
      <c r="AF907" t="str">
        <f t="shared" si="449"/>
        <v>-4.90631735738673-5.37531401839941i</v>
      </c>
      <c r="AG907" t="e">
        <f t="shared" si="450"/>
        <v>#DIV/0!</v>
      </c>
      <c r="AH907" t="e">
        <f t="shared" si="451"/>
        <v>#DIV/0!</v>
      </c>
      <c r="AI907" t="e">
        <f t="shared" si="452"/>
        <v>#DIV/0!</v>
      </c>
      <c r="AJ907" t="e">
        <f t="shared" si="453"/>
        <v>#DIV/0!</v>
      </c>
      <c r="AK907"/>
      <c r="AL907"/>
      <c r="AM907"/>
      <c r="AN907"/>
    </row>
    <row r="908" spans="1:40" x14ac:dyDescent="0.3">
      <c r="A908"/>
      <c r="B908">
        <f t="shared" si="419"/>
        <v>77400</v>
      </c>
      <c r="C908" s="186" t="str">
        <f t="shared" si="422"/>
        <v>-0.00932159587870715+0.0143881772477901i</v>
      </c>
      <c r="D908" s="158" t="str">
        <f t="shared" si="423"/>
        <v>-2.78100465364148-1.6435554843924i</v>
      </c>
      <c r="E908" t="str">
        <f t="shared" si="424"/>
        <v>9940.33689435659-12907.2343089453i</v>
      </c>
      <c r="F908" t="str">
        <f t="shared" si="425"/>
        <v>0.35341814155279+0.228764979559842i</v>
      </c>
      <c r="G908" t="str">
        <f t="shared" si="420"/>
        <v>0.35341814155279+0.228764979559842i</v>
      </c>
      <c r="H908" t="str">
        <f t="shared" si="426"/>
        <v>2.12987687058284+3.73667178339807i</v>
      </c>
      <c r="I908" t="str">
        <f t="shared" si="427"/>
        <v>303.949089234813i</v>
      </c>
      <c r="J908" t="str">
        <f t="shared" si="421"/>
        <v>-21.8819288983437+64.8136174698886i</v>
      </c>
      <c r="K908" t="str">
        <f t="shared" si="428"/>
        <v>4.20974863578208-1.42126645486003i</v>
      </c>
      <c r="L908" t="str">
        <f t="shared" si="429"/>
        <v>0.767978730924415-0.22403335603894i</v>
      </c>
      <c r="M908" t="str">
        <f t="shared" si="430"/>
        <v>4.97772736670649-1.64529981089897i</v>
      </c>
      <c r="N908" t="str">
        <f t="shared" si="431"/>
        <v>-0.989451624596066i</v>
      </c>
      <c r="O908" t="str">
        <f t="shared" si="432"/>
        <v>0.549148234142531-0.835724964888653i</v>
      </c>
      <c r="P908" t="str">
        <f t="shared" si="433"/>
        <v>0.450851765857469+0.835724964888653i</v>
      </c>
      <c r="Q908" t="str">
        <f t="shared" si="434"/>
        <v>-0.450851765857469+0.153726659707413i</v>
      </c>
      <c r="R908" t="str">
        <f t="shared" si="435"/>
        <v>-0.329635835056676-1.96605369626522i</v>
      </c>
      <c r="S908" t="str">
        <f t="shared" si="436"/>
        <v>0.10858179693784i</v>
      </c>
      <c r="T908" t="str">
        <f t="shared" si="437"/>
        <v>0.21347764321676-0.0357924513055593i</v>
      </c>
      <c r="U908" t="e">
        <f t="shared" si="438"/>
        <v>#DIV/0!</v>
      </c>
      <c r="V908" t="str">
        <f t="shared" si="439"/>
        <v>0.0000833333333333333-0.00342710902437328i</v>
      </c>
      <c r="W908" t="e">
        <f t="shared" si="440"/>
        <v>#DIV/0!</v>
      </c>
      <c r="X908" t="e">
        <f t="shared" si="441"/>
        <v>#DIV/0!</v>
      </c>
      <c r="Y908" t="str">
        <f t="shared" si="442"/>
        <v>0.00096+0.330696609087476i</v>
      </c>
      <c r="Z908" t="e">
        <f t="shared" si="443"/>
        <v>#DIV/0!</v>
      </c>
      <c r="AA908" t="e">
        <f t="shared" si="444"/>
        <v>#DIV/0!</v>
      </c>
      <c r="AB908" t="str">
        <f t="shared" si="445"/>
        <v>0.121817836590278-0.0204244290812172i</v>
      </c>
      <c r="AC908" t="str">
        <f t="shared" si="446"/>
        <v>1.57277166964336-0.302094103093037i</v>
      </c>
      <c r="AD908" t="str">
        <f t="shared" si="447"/>
        <v>0.0771039548307945+0.00182367285326808i</v>
      </c>
      <c r="AE908" t="e">
        <f t="shared" si="448"/>
        <v>#DIV/0!</v>
      </c>
      <c r="AF908" t="str">
        <f t="shared" si="449"/>
        <v>-4.91088152422432-5.38022726779047i</v>
      </c>
      <c r="AG908" t="e">
        <f t="shared" si="450"/>
        <v>#DIV/0!</v>
      </c>
      <c r="AH908" t="e">
        <f t="shared" si="451"/>
        <v>#DIV/0!</v>
      </c>
      <c r="AI908" t="e">
        <f t="shared" si="452"/>
        <v>#DIV/0!</v>
      </c>
      <c r="AJ908" t="e">
        <f t="shared" si="453"/>
        <v>#DIV/0!</v>
      </c>
      <c r="AK908"/>
      <c r="AL908"/>
      <c r="AM908"/>
      <c r="AN908"/>
    </row>
    <row r="909" spans="1:40" x14ac:dyDescent="0.3">
      <c r="A909"/>
      <c r="B909">
        <f t="shared" si="419"/>
        <v>77500</v>
      </c>
      <c r="C909" s="186" t="str">
        <f t="shared" si="422"/>
        <v>-0.00931890494985862+0.0143771751402732i</v>
      </c>
      <c r="D909" s="158" t="str">
        <f t="shared" si="423"/>
        <v>-2.78240958171317-1.64540078536272i</v>
      </c>
      <c r="E909" t="str">
        <f t="shared" si="424"/>
        <v>9924.22968415344-12902.9685632053i</v>
      </c>
      <c r="F909" t="str">
        <f t="shared" si="425"/>
        <v>0.35360408396925+0.228994668883236i</v>
      </c>
      <c r="G909" t="str">
        <f t="shared" si="420"/>
        <v>0.35360408396925+0.228994668883236i</v>
      </c>
      <c r="H909" t="str">
        <f t="shared" si="426"/>
        <v>2.13303784983129+3.73973467233308i</v>
      </c>
      <c r="I909" t="str">
        <f t="shared" si="427"/>
        <v>304.341788316511i</v>
      </c>
      <c r="J909" t="str">
        <f t="shared" si="421"/>
        <v>-21.9410935249746+64.8973559937515i</v>
      </c>
      <c r="K909" t="str">
        <f t="shared" si="428"/>
        <v>4.20853343935939-1.42285959700513i</v>
      </c>
      <c r="L909" t="str">
        <f t="shared" si="429"/>
        <v>0.767823031124611-0.224277325674689i</v>
      </c>
      <c r="M909" t="str">
        <f t="shared" si="430"/>
        <v>4.976356470484-1.64713692267982i</v>
      </c>
      <c r="N909" t="str">
        <f t="shared" si="431"/>
        <v>-0.990729985868154i</v>
      </c>
      <c r="O909" t="str">
        <f t="shared" si="432"/>
        <v>0.548079427293255-0.836426291658684i</v>
      </c>
      <c r="P909" t="str">
        <f t="shared" si="433"/>
        <v>0.451920572706745+0.836426291658684i</v>
      </c>
      <c r="Q909" t="str">
        <f t="shared" si="434"/>
        <v>-0.451920572706745+0.15430369420947i</v>
      </c>
      <c r="R909" t="str">
        <f t="shared" si="435"/>
        <v>-0.329626086376799-1.96337336266876i</v>
      </c>
      <c r="S909" t="str">
        <f t="shared" si="436"/>
        <v>0.108722083497191i</v>
      </c>
      <c r="T909" t="str">
        <f t="shared" si="437"/>
        <v>0.213462042672234-0.0358376348859106i</v>
      </c>
      <c r="U909" t="e">
        <f t="shared" si="438"/>
        <v>#DIV/0!</v>
      </c>
      <c r="V909" t="str">
        <f t="shared" si="439"/>
        <v>0.0000833333333333333-0.0034226869482128i</v>
      </c>
      <c r="W909" t="e">
        <f t="shared" si="440"/>
        <v>#DIV/0!</v>
      </c>
      <c r="X909" t="e">
        <f t="shared" si="441"/>
        <v>#DIV/0!</v>
      </c>
      <c r="Y909" t="str">
        <f t="shared" si="442"/>
        <v>0.00096+0.331123865688364i</v>
      </c>
      <c r="Z909" t="e">
        <f t="shared" si="443"/>
        <v>#DIV/0!</v>
      </c>
      <c r="AA909" t="e">
        <f t="shared" si="444"/>
        <v>#DIV/0!</v>
      </c>
      <c r="AB909" t="str">
        <f t="shared" si="445"/>
        <v>0.12180893437197-0.0204502124181739i</v>
      </c>
      <c r="AC909" t="str">
        <f t="shared" si="446"/>
        <v>1.57248037877409-0.302403540206307i</v>
      </c>
      <c r="AD909" t="str">
        <f t="shared" si="447"/>
        <v>0.0771120872987823+0.00182435075972913i</v>
      </c>
      <c r="AE909" t="e">
        <f t="shared" si="448"/>
        <v>#DIV/0!</v>
      </c>
      <c r="AF909" t="str">
        <f t="shared" si="449"/>
        <v>-4.91544743154446-5.3851354576958i</v>
      </c>
      <c r="AG909" t="e">
        <f t="shared" si="450"/>
        <v>#DIV/0!</v>
      </c>
      <c r="AH909" t="e">
        <f t="shared" si="451"/>
        <v>#DIV/0!</v>
      </c>
      <c r="AI909" t="e">
        <f t="shared" si="452"/>
        <v>#DIV/0!</v>
      </c>
      <c r="AJ909" t="e">
        <f t="shared" si="453"/>
        <v>#DIV/0!</v>
      </c>
      <c r="AK909"/>
      <c r="AL909"/>
      <c r="AM909"/>
      <c r="AN909"/>
    </row>
    <row r="910" spans="1:40" x14ac:dyDescent="0.3">
      <c r="A910"/>
      <c r="B910">
        <f t="shared" si="419"/>
        <v>77600</v>
      </c>
      <c r="C910" s="186" t="str">
        <f t="shared" si="422"/>
        <v>-0.0093162121496618+0.0143662067898533i</v>
      </c>
      <c r="D910" s="158" t="str">
        <f t="shared" si="423"/>
        <v>-2.78381551478632-1.64724416265723i</v>
      </c>
      <c r="E910" t="str">
        <f t="shared" si="424"/>
        <v>9908.15389334162-12898.6896767881i</v>
      </c>
      <c r="F910" t="str">
        <f t="shared" si="425"/>
        <v>0.353790159344206+0.229224141049492i</v>
      </c>
      <c r="G910" t="str">
        <f t="shared" si="420"/>
        <v>0.353790159344206+0.229224141049492i</v>
      </c>
      <c r="H910" t="str">
        <f t="shared" si="426"/>
        <v>2.13619956098676+3.74279442699144i</v>
      </c>
      <c r="I910" t="str">
        <f t="shared" si="427"/>
        <v>304.73448739821i</v>
      </c>
      <c r="J910" t="str">
        <f t="shared" si="421"/>
        <v>-22.0003345423436+64.9810945176145i</v>
      </c>
      <c r="K910" t="str">
        <f t="shared" si="428"/>
        <v>4.20731736470337-1.42445106898276i</v>
      </c>
      <c r="L910" t="str">
        <f t="shared" si="429"/>
        <v>0.767667193534697-0.224521137645158i</v>
      </c>
      <c r="M910" t="str">
        <f t="shared" si="430"/>
        <v>4.97498455823807-1.64897220662792i</v>
      </c>
      <c r="N910" t="str">
        <f t="shared" si="431"/>
        <v>-0.992008347140242i</v>
      </c>
      <c r="O910" t="str">
        <f t="shared" si="432"/>
        <v>0.547009724768567-0.837126251534747i</v>
      </c>
      <c r="P910" t="str">
        <f t="shared" si="433"/>
        <v>0.452990275231433+0.837126251534747i</v>
      </c>
      <c r="Q910" t="str">
        <f t="shared" si="434"/>
        <v>-0.452990275231433+0.154882095605495i</v>
      </c>
      <c r="R910" t="str">
        <f t="shared" si="435"/>
        <v>-0.32961632412208-1.96069974814975i</v>
      </c>
      <c r="S910" t="str">
        <f t="shared" si="436"/>
        <v>0.108862370056542i</v>
      </c>
      <c r="T910" t="str">
        <f t="shared" si="437"/>
        <v>0.213446421552847-0.035882814253255i</v>
      </c>
      <c r="U910" t="e">
        <f t="shared" si="438"/>
        <v>#DIV/0!</v>
      </c>
      <c r="V910" t="str">
        <f t="shared" si="439"/>
        <v>0.0000833333333333333-0.00341827626915582i</v>
      </c>
      <c r="W910" t="e">
        <f t="shared" si="440"/>
        <v>#DIV/0!</v>
      </c>
      <c r="X910" t="e">
        <f t="shared" si="441"/>
        <v>#DIV/0!</v>
      </c>
      <c r="Y910" t="str">
        <f t="shared" si="442"/>
        <v>0.00096+0.331551122289252i</v>
      </c>
      <c r="Z910" t="e">
        <f t="shared" si="443"/>
        <v>#DIV/0!</v>
      </c>
      <c r="AA910" t="e">
        <f t="shared" si="444"/>
        <v>#DIV/0!</v>
      </c>
      <c r="AB910" t="str">
        <f t="shared" si="445"/>
        <v>0.121800020412924-0.0204759933510411i</v>
      </c>
      <c r="AC910" t="str">
        <f t="shared" si="446"/>
        <v>1.57218887680841-0.30271259916364i</v>
      </c>
      <c r="AD910" t="str">
        <f t="shared" si="447"/>
        <v>0.0771202280959598+0.00182501694694875i</v>
      </c>
      <c r="AE910" t="e">
        <f t="shared" si="448"/>
        <v>#DIV/0!</v>
      </c>
      <c r="AF910" t="str">
        <f t="shared" si="449"/>
        <v>-4.92001507577308-5.39003858964867i</v>
      </c>
      <c r="AG910" t="e">
        <f t="shared" si="450"/>
        <v>#DIV/0!</v>
      </c>
      <c r="AH910" t="e">
        <f t="shared" si="451"/>
        <v>#DIV/0!</v>
      </c>
      <c r="AI910" t="e">
        <f t="shared" si="452"/>
        <v>#DIV/0!</v>
      </c>
      <c r="AJ910" t="e">
        <f t="shared" si="453"/>
        <v>#DIV/0!</v>
      </c>
      <c r="AK910"/>
      <c r="AL910"/>
      <c r="AM910"/>
      <c r="AN910"/>
    </row>
    <row r="911" spans="1:40" x14ac:dyDescent="0.3">
      <c r="A911"/>
      <c r="B911">
        <f t="shared" si="419"/>
        <v>77700</v>
      </c>
      <c r="C911" s="186" t="str">
        <f t="shared" si="422"/>
        <v>-0.00931351748252686+0.0143552720531328i</v>
      </c>
      <c r="D911" s="158" t="str">
        <f t="shared" si="423"/>
        <v>-2.78522245042652-1.64908561685415i</v>
      </c>
      <c r="E911" t="str">
        <f t="shared" si="424"/>
        <v>9892.10947005731-12894.3977402178i</v>
      </c>
      <c r="F911" t="str">
        <f t="shared" si="425"/>
        <v>0.353976367355715+0.229453395990631i</v>
      </c>
      <c r="G911" t="str">
        <f t="shared" si="420"/>
        <v>0.353976367355715+0.229453395990631i</v>
      </c>
      <c r="H911" t="str">
        <f t="shared" si="426"/>
        <v>2.13936200290177+3.74585104831977i</v>
      </c>
      <c r="I911" t="str">
        <f t="shared" si="427"/>
        <v>305.127186479909i</v>
      </c>
      <c r="J911" t="str">
        <f t="shared" si="421"/>
        <v>-22.0596519504506+65.0648330414773i</v>
      </c>
      <c r="K911" t="str">
        <f t="shared" si="428"/>
        <v>4.20610041399043-1.4260408712972i</v>
      </c>
      <c r="L911" t="str">
        <f t="shared" si="429"/>
        <v>0.767511218360885-0.224764791854939i</v>
      </c>
      <c r="M911" t="str">
        <f t="shared" si="430"/>
        <v>4.97361163235131-1.65080566315214i</v>
      </c>
      <c r="N911" t="str">
        <f t="shared" si="431"/>
        <v>-0.99328670841233i</v>
      </c>
      <c r="O911" t="str">
        <f t="shared" si="432"/>
        <v>0.545939128316583-0.837824843372963i</v>
      </c>
      <c r="P911" t="str">
        <f t="shared" si="433"/>
        <v>0.454060871683417+0.837824843372963i</v>
      </c>
      <c r="Q911" t="str">
        <f t="shared" si="434"/>
        <v>-0.454060871683417+0.155461865039367i</v>
      </c>
      <c r="R911" t="str">
        <f t="shared" si="435"/>
        <v>-0.32960654828858-1.95803282675054i</v>
      </c>
      <c r="S911" t="str">
        <f t="shared" si="436"/>
        <v>0.109002656615893i</v>
      </c>
      <c r="T911" t="str">
        <f t="shared" si="437"/>
        <v>0.213430779856935-0.0359279894014498i</v>
      </c>
      <c r="U911" t="e">
        <f t="shared" si="438"/>
        <v>#DIV/0!</v>
      </c>
      <c r="V911" t="str">
        <f t="shared" si="439"/>
        <v>0.0000833333333333333-0.0034138769431981i</v>
      </c>
      <c r="W911" t="e">
        <f t="shared" si="440"/>
        <v>#DIV/0!</v>
      </c>
      <c r="X911" t="e">
        <f t="shared" si="441"/>
        <v>#DIV/0!</v>
      </c>
      <c r="Y911" t="str">
        <f t="shared" si="442"/>
        <v>0.00096+0.331978378890141i</v>
      </c>
      <c r="Z911" t="e">
        <f t="shared" si="443"/>
        <v>#DIV/0!</v>
      </c>
      <c r="AA911" t="e">
        <f t="shared" si="444"/>
        <v>#DIV/0!</v>
      </c>
      <c r="AB911" t="str">
        <f t="shared" si="445"/>
        <v>0.121791094712191-0.0205017718763134i</v>
      </c>
      <c r="AC911" t="str">
        <f t="shared" si="446"/>
        <v>1.57189716425928-0.303021279960229i</v>
      </c>
      <c r="AD911" t="str">
        <f t="shared" si="447"/>
        <v>0.0771283772133222+0.00182567140737554i</v>
      </c>
      <c r="AE911" t="e">
        <f t="shared" si="448"/>
        <v>#DIV/0!</v>
      </c>
      <c r="AF911" t="str">
        <f t="shared" si="449"/>
        <v>-4.92458445332829-5.39493666517392i</v>
      </c>
      <c r="AG911" t="e">
        <f t="shared" si="450"/>
        <v>#DIV/0!</v>
      </c>
      <c r="AH911" t="e">
        <f t="shared" si="451"/>
        <v>#DIV/0!</v>
      </c>
      <c r="AI911" t="e">
        <f t="shared" si="452"/>
        <v>#DIV/0!</v>
      </c>
      <c r="AJ911" t="e">
        <f t="shared" si="453"/>
        <v>#DIV/0!</v>
      </c>
      <c r="AK911"/>
      <c r="AL911"/>
      <c r="AM911"/>
      <c r="AN911"/>
    </row>
    <row r="912" spans="1:40" x14ac:dyDescent="0.3">
      <c r="A912"/>
      <c r="B912">
        <f t="shared" si="419"/>
        <v>77800</v>
      </c>
      <c r="C912" s="186" t="str">
        <f t="shared" si="422"/>
        <v>-0.00931082095286391+0.0143443707874543i</v>
      </c>
      <c r="D912" s="158" t="str">
        <f t="shared" si="423"/>
        <v>-2.78663038619995-1.65092514853026i</v>
      </c>
      <c r="E912" t="str">
        <f t="shared" si="424"/>
        <v>9876.09636238031-12890.0928435963i</v>
      </c>
      <c r="F912" t="str">
        <f t="shared" si="425"/>
        <v>0.354162707681912+0.229682433639227i</v>
      </c>
      <c r="G912" t="str">
        <f t="shared" si="420"/>
        <v>0.354162707681912+0.229682433639227i</v>
      </c>
      <c r="H912" t="str">
        <f t="shared" si="426"/>
        <v>2.1425251744206+3.74890453725748i</v>
      </c>
      <c r="I912" t="str">
        <f t="shared" si="427"/>
        <v>305.519885561607i</v>
      </c>
      <c r="J912" t="str">
        <f t="shared" si="421"/>
        <v>-22.1190457492957+65.1485715653403i</v>
      </c>
      <c r="K912" t="str">
        <f t="shared" si="428"/>
        <v>4.20488258939604-1.42762900445156i</v>
      </c>
      <c r="L912" t="str">
        <f t="shared" si="429"/>
        <v>0.767355105809435-0.225008288208946i</v>
      </c>
      <c r="M912" t="str">
        <f t="shared" si="430"/>
        <v>4.97223769520548-1.65263729266051i</v>
      </c>
      <c r="N912" t="str">
        <f t="shared" si="431"/>
        <v>-0.994565069684418i</v>
      </c>
      <c r="O912" t="str">
        <f t="shared" si="432"/>
        <v>0.54486763968688-0.838522066031687i</v>
      </c>
      <c r="P912" t="str">
        <f t="shared" si="433"/>
        <v>0.45513236031312+0.838522066031687i</v>
      </c>
      <c r="Q912" t="str">
        <f t="shared" si="434"/>
        <v>-0.45513236031312+0.156043003652731i</v>
      </c>
      <c r="R912" t="str">
        <f t="shared" si="435"/>
        <v>-0.329596758872347-1.95537257264693i</v>
      </c>
      <c r="S912" t="str">
        <f t="shared" si="436"/>
        <v>0.109142943175245i</v>
      </c>
      <c r="T912" t="str">
        <f t="shared" si="437"/>
        <v>0.213415117582837-0.0359731603243495i</v>
      </c>
      <c r="U912" t="e">
        <f t="shared" si="438"/>
        <v>#DIV/0!</v>
      </c>
      <c r="V912" t="str">
        <f t="shared" si="439"/>
        <v>0.0000833333333333333-0.0034094889265616i</v>
      </c>
      <c r="W912" t="e">
        <f t="shared" si="440"/>
        <v>#DIV/0!</v>
      </c>
      <c r="X912" t="e">
        <f t="shared" si="441"/>
        <v>#DIV/0!</v>
      </c>
      <c r="Y912" t="str">
        <f t="shared" si="442"/>
        <v>0.00096+0.332405635491029i</v>
      </c>
      <c r="Z912" t="e">
        <f t="shared" si="443"/>
        <v>#DIV/0!</v>
      </c>
      <c r="AA912" t="e">
        <f t="shared" si="444"/>
        <v>#DIV/0!</v>
      </c>
      <c r="AB912" t="str">
        <f t="shared" si="445"/>
        <v>0.121782157268822-0.020527547990484i</v>
      </c>
      <c r="AC912" t="str">
        <f t="shared" si="446"/>
        <v>1.57160524163953-0.303329582591526i</v>
      </c>
      <c r="AD912" t="str">
        <f t="shared" si="447"/>
        <v>0.0771365346418536+0.00182631413343463i</v>
      </c>
      <c r="AE912" t="e">
        <f t="shared" si="448"/>
        <v>#DIV/0!</v>
      </c>
      <c r="AF912" t="str">
        <f t="shared" si="449"/>
        <v>-4.92915556062055-5.39982968578774i</v>
      </c>
      <c r="AG912" t="e">
        <f t="shared" si="450"/>
        <v>#DIV/0!</v>
      </c>
      <c r="AH912" t="e">
        <f t="shared" si="451"/>
        <v>#DIV/0!</v>
      </c>
      <c r="AI912" t="e">
        <f t="shared" si="452"/>
        <v>#DIV/0!</v>
      </c>
      <c r="AJ912" t="e">
        <f t="shared" si="453"/>
        <v>#DIV/0!</v>
      </c>
      <c r="AK912"/>
      <c r="AL912"/>
      <c r="AM912"/>
      <c r="AN912"/>
    </row>
    <row r="913" spans="1:40" x14ac:dyDescent="0.3">
      <c r="A913"/>
      <c r="B913">
        <f t="shared" ref="B913:B976" si="454">B912+100</f>
        <v>77900</v>
      </c>
      <c r="C913" s="186" t="str">
        <f t="shared" si="422"/>
        <v>-0.00930812256508365+0.014333502850896i</v>
      </c>
      <c r="D913" s="158" t="str">
        <f t="shared" si="423"/>
        <v>-2.78803931967332-1.65276275826101i</v>
      </c>
      <c r="E913" t="str">
        <f t="shared" si="424"/>
        <v>9860.11451833526-12885.7750766054i</v>
      </c>
      <c r="F913" t="str">
        <f t="shared" si="425"/>
        <v>0.354349180001001+0.229911253928419i</v>
      </c>
      <c r="G913" t="str">
        <f t="shared" si="420"/>
        <v>0.354349180001001+0.229911253928419i</v>
      </c>
      <c r="H913" t="str">
        <f t="shared" si="426"/>
        <v>2.14568907437911+3.75195489473687i</v>
      </c>
      <c r="I913" t="str">
        <f t="shared" si="427"/>
        <v>305.912584643306i</v>
      </c>
      <c r="J913" t="str">
        <f t="shared" si="421"/>
        <v>-22.1785159388789+65.2323100892031i</v>
      </c>
      <c r="K913" t="str">
        <f t="shared" si="428"/>
        <v>4.20366389309489-1.42921546894789i</v>
      </c>
      <c r="L913" t="str">
        <f t="shared" si="429"/>
        <v>0.767198856086653-0.225251626612421i</v>
      </c>
      <c r="M913" t="str">
        <f t="shared" si="430"/>
        <v>4.97086274918154-1.65446709556031i</v>
      </c>
      <c r="N913" t="str">
        <f t="shared" si="431"/>
        <v>-0.995843430956506i</v>
      </c>
      <c r="O913" t="str">
        <f t="shared" si="432"/>
        <v>0.543795260630492-0.839217918371513i</v>
      </c>
      <c r="P913" t="str">
        <f t="shared" si="433"/>
        <v>0.456204739369508+0.839217918371513i</v>
      </c>
      <c r="Q913" t="str">
        <f t="shared" si="434"/>
        <v>-0.456204739369508+0.156625512584993i</v>
      </c>
      <c r="R913" t="str">
        <f t="shared" si="435"/>
        <v>-0.329586955869433-1.95271896014729i</v>
      </c>
      <c r="S913" t="str">
        <f t="shared" si="436"/>
        <v>0.109283229734596i</v>
      </c>
      <c r="T913" t="str">
        <f t="shared" si="437"/>
        <v>0.213399434728878-0.0360183270158054i</v>
      </c>
      <c r="U913" t="e">
        <f t="shared" si="438"/>
        <v>#DIV/0!</v>
      </c>
      <c r="V913" t="str">
        <f t="shared" si="439"/>
        <v>0.0000833333333333333-0.00340511217569309i</v>
      </c>
      <c r="W913" t="e">
        <f t="shared" si="440"/>
        <v>#DIV/0!</v>
      </c>
      <c r="X913" t="e">
        <f t="shared" si="441"/>
        <v>#DIV/0!</v>
      </c>
      <c r="Y913" t="str">
        <f t="shared" si="442"/>
        <v>0.00096+0.332832892091917i</v>
      </c>
      <c r="Z913" t="e">
        <f t="shared" si="443"/>
        <v>#DIV/0!</v>
      </c>
      <c r="AA913" t="e">
        <f t="shared" si="444"/>
        <v>#DIV/0!</v>
      </c>
      <c r="AB913" t="str">
        <f t="shared" si="445"/>
        <v>0.121773208081862-0.0205533216900443i</v>
      </c>
      <c r="AC913" t="str">
        <f t="shared" si="446"/>
        <v>1.57131310946182-0.303637507053246i</v>
      </c>
      <c r="AD913" t="str">
        <f t="shared" si="447"/>
        <v>0.077144700372525+0.00182694511752788i</v>
      </c>
      <c r="AE913" t="e">
        <f t="shared" si="448"/>
        <v>#DIV/0!</v>
      </c>
      <c r="AF913" t="str">
        <f t="shared" si="449"/>
        <v>-4.93372839405243-5.40471765299788i</v>
      </c>
      <c r="AG913" t="e">
        <f t="shared" si="450"/>
        <v>#DIV/0!</v>
      </c>
      <c r="AH913" t="e">
        <f t="shared" si="451"/>
        <v>#DIV/0!</v>
      </c>
      <c r="AI913" t="e">
        <f t="shared" si="452"/>
        <v>#DIV/0!</v>
      </c>
      <c r="AJ913" t="e">
        <f t="shared" si="453"/>
        <v>#DIV/0!</v>
      </c>
      <c r="AK913"/>
      <c r="AL913"/>
      <c r="AM913"/>
      <c r="AN913"/>
    </row>
    <row r="914" spans="1:40" x14ac:dyDescent="0.3">
      <c r="A914"/>
      <c r="B914">
        <f t="shared" si="454"/>
        <v>78000</v>
      </c>
      <c r="C914" s="186" t="str">
        <f t="shared" si="422"/>
        <v>-0.00930542232359717+0.0143226681022673i</v>
      </c>
      <c r="D914" s="158" t="str">
        <f t="shared" si="423"/>
        <v>-2.78944924841398-1.65459844662059i</v>
      </c>
      <c r="E914" t="str">
        <f t="shared" si="424"/>
        <v>9844.16388589293-12881.4445285078i</v>
      </c>
      <c r="F914" t="str">
        <f t="shared" si="425"/>
        <v>0.35453578399127+0.230139856791909i</v>
      </c>
      <c r="G914" t="str">
        <f t="shared" si="420"/>
        <v>0.35453578399127+0.230139856791909i</v>
      </c>
      <c r="H914" t="str">
        <f t="shared" si="426"/>
        <v>2.1488537016049+3.75500212168339i</v>
      </c>
      <c r="I914" t="str">
        <f t="shared" si="427"/>
        <v>306.305283725005i</v>
      </c>
      <c r="J914" t="str">
        <f t="shared" si="421"/>
        <v>-22.2380625192001+65.3160486130661i</v>
      </c>
      <c r="K914" t="str">
        <f t="shared" si="428"/>
        <v>4.20244432726068-1.43080026528711i</v>
      </c>
      <c r="L914" t="str">
        <f t="shared" si="429"/>
        <v>0.767042469398895-0.225494806970931i</v>
      </c>
      <c r="M914" t="str">
        <f t="shared" si="430"/>
        <v>4.96948679665957-1.65629507225804i</v>
      </c>
      <c r="N914" t="str">
        <f t="shared" si="431"/>
        <v>-0.997121792228594i</v>
      </c>
      <c r="O914" t="str">
        <f t="shared" si="432"/>
        <v>0.542721992899909-0.839912399255275i</v>
      </c>
      <c r="P914" t="str">
        <f t="shared" si="433"/>
        <v>0.457278007100091+0.839912399255275i</v>
      </c>
      <c r="Q914" t="str">
        <f t="shared" si="434"/>
        <v>-0.457278007100091+0.157209392973319i</v>
      </c>
      <c r="R914" t="str">
        <f t="shared" si="435"/>
        <v>-0.329577139275882-1.95007196369174i</v>
      </c>
      <c r="S914" t="str">
        <f t="shared" si="436"/>
        <v>0.109423516293947i</v>
      </c>
      <c r="T914" t="str">
        <f t="shared" si="437"/>
        <v>0.213383731293392-0.0360634894696669i</v>
      </c>
      <c r="U914" t="e">
        <f t="shared" si="438"/>
        <v>#DIV/0!</v>
      </c>
      <c r="V914" t="str">
        <f t="shared" si="439"/>
        <v>0.0000833333333333333-0.00340074664726272i</v>
      </c>
      <c r="W914" t="e">
        <f t="shared" si="440"/>
        <v>#DIV/0!</v>
      </c>
      <c r="X914" t="e">
        <f t="shared" si="441"/>
        <v>#DIV/0!</v>
      </c>
      <c r="Y914" t="str">
        <f t="shared" si="442"/>
        <v>0.00096+0.333260148692805i</v>
      </c>
      <c r="Z914" t="e">
        <f t="shared" si="443"/>
        <v>#DIV/0!</v>
      </c>
      <c r="AA914" t="e">
        <f t="shared" si="444"/>
        <v>#DIV/0!</v>
      </c>
      <c r="AB914" t="str">
        <f t="shared" si="445"/>
        <v>0.121764247150361-0.0205790929714844i</v>
      </c>
      <c r="AC914" t="str">
        <f t="shared" si="446"/>
        <v>1.5710207682387-0.303945053341375i</v>
      </c>
      <c r="AD914" t="str">
        <f t="shared" si="447"/>
        <v>0.0771528743962987+0.00182756435203457i</v>
      </c>
      <c r="AE914" t="e">
        <f t="shared" si="448"/>
        <v>#DIV/0!</v>
      </c>
      <c r="AF914" t="str">
        <f t="shared" si="449"/>
        <v>-4.93830295001888-5.40960056830398i</v>
      </c>
      <c r="AG914" t="e">
        <f t="shared" si="450"/>
        <v>#DIV/0!</v>
      </c>
      <c r="AH914" t="e">
        <f t="shared" si="451"/>
        <v>#DIV/0!</v>
      </c>
      <c r="AI914" t="e">
        <f t="shared" si="452"/>
        <v>#DIV/0!</v>
      </c>
      <c r="AJ914" t="e">
        <f t="shared" si="453"/>
        <v>#DIV/0!</v>
      </c>
      <c r="AK914"/>
      <c r="AL914"/>
      <c r="AM914"/>
      <c r="AN914"/>
    </row>
    <row r="915" spans="1:40" x14ac:dyDescent="0.3">
      <c r="A915"/>
      <c r="B915">
        <f t="shared" si="454"/>
        <v>78100</v>
      </c>
      <c r="C915" s="186" t="str">
        <f t="shared" si="422"/>
        <v>-0.00930272023281564+0.0143118664011036i</v>
      </c>
      <c r="D915" s="158" t="str">
        <f t="shared" si="423"/>
        <v>-2.79086016998992-1.65643221418185i</v>
      </c>
      <c r="E915" t="str">
        <f t="shared" si="424"/>
        <v>9828.24441297224-12877.1012881486i</v>
      </c>
      <c r="F915" t="str">
        <f t="shared" si="425"/>
        <v>0.354722519331086+0.230368242163954i</v>
      </c>
      <c r="G915" t="str">
        <f t="shared" si="420"/>
        <v>0.354722519331086+0.230368242163954i</v>
      </c>
      <c r="H915" t="str">
        <f t="shared" si="426"/>
        <v>2.15201905491734+3.75804621901554i</v>
      </c>
      <c r="I915" t="str">
        <f t="shared" si="427"/>
        <v>306.697982806704i</v>
      </c>
      <c r="J915" t="str">
        <f t="shared" si="421"/>
        <v>-22.2976854902594+65.399787136929i</v>
      </c>
      <c r="K915" t="str">
        <f t="shared" si="428"/>
        <v>4.20122389406622-1.43238339396911i</v>
      </c>
      <c r="L915" t="str">
        <f t="shared" si="429"/>
        <v>0.766885945952564-0.225737829190364i</v>
      </c>
      <c r="M915" t="str">
        <f t="shared" si="430"/>
        <v>4.96810984001878-1.65812122315947i</v>
      </c>
      <c r="N915" t="str">
        <f t="shared" si="431"/>
        <v>-0.998400153500682i</v>
      </c>
      <c r="O915" t="str">
        <f t="shared" si="432"/>
        <v>0.541647838249072-0.840605507548046i</v>
      </c>
      <c r="P915" t="str">
        <f t="shared" si="433"/>
        <v>0.458352161750928+0.840605507548046i</v>
      </c>
      <c r="Q915" t="str">
        <f t="shared" si="434"/>
        <v>-0.458352161750928+0.157794645952636i</v>
      </c>
      <c r="R915" t="str">
        <f t="shared" si="435"/>
        <v>-0.329567309087728-1.94743155785127i</v>
      </c>
      <c r="S915" t="str">
        <f t="shared" si="436"/>
        <v>0.109563802853298i</v>
      </c>
      <c r="T915" t="str">
        <f t="shared" si="437"/>
        <v>0.213368007274708-0.0361086476797798i</v>
      </c>
      <c r="U915" t="e">
        <f t="shared" si="438"/>
        <v>#DIV/0!</v>
      </c>
      <c r="V915" t="str">
        <f t="shared" si="439"/>
        <v>0.0000833333333333333-0.00339639229816252i</v>
      </c>
      <c r="W915" t="e">
        <f t="shared" si="440"/>
        <v>#DIV/0!</v>
      </c>
      <c r="X915" t="e">
        <f t="shared" si="441"/>
        <v>#DIV/0!</v>
      </c>
      <c r="Y915" t="str">
        <f t="shared" si="442"/>
        <v>0.00096+0.333687405293693i</v>
      </c>
      <c r="Z915" t="e">
        <f t="shared" si="443"/>
        <v>#DIV/0!</v>
      </c>
      <c r="AA915" t="e">
        <f t="shared" si="444"/>
        <v>#DIV/0!</v>
      </c>
      <c r="AB915" t="str">
        <f t="shared" si="445"/>
        <v>0.121755274473364-0.0206048618312926i</v>
      </c>
      <c r="AC915" t="str">
        <f t="shared" si="446"/>
        <v>1.57072821848257-0.304252221452163i</v>
      </c>
      <c r="AD915" t="str">
        <f t="shared" si="447"/>
        <v>0.0771610567041232+0.00182817182931068i</v>
      </c>
      <c r="AE915" t="e">
        <f t="shared" si="448"/>
        <v>#DIV/0!</v>
      </c>
      <c r="AF915" t="str">
        <f t="shared" si="449"/>
        <v>-4.94287922490726-5.41447843319739i</v>
      </c>
      <c r="AG915" t="e">
        <f t="shared" si="450"/>
        <v>#DIV/0!</v>
      </c>
      <c r="AH915" t="e">
        <f t="shared" si="451"/>
        <v>#DIV/0!</v>
      </c>
      <c r="AI915" t="e">
        <f t="shared" si="452"/>
        <v>#DIV/0!</v>
      </c>
      <c r="AJ915" t="e">
        <f t="shared" si="453"/>
        <v>#DIV/0!</v>
      </c>
      <c r="AK915"/>
      <c r="AL915"/>
      <c r="AM915"/>
      <c r="AN915"/>
    </row>
    <row r="916" spans="1:40" x14ac:dyDescent="0.3">
      <c r="A916"/>
      <c r="B916">
        <f t="shared" si="454"/>
        <v>78200</v>
      </c>
      <c r="C916" s="186" t="str">
        <f t="shared" si="422"/>
        <v>-0.00930001629715052+0.014301097607662i</v>
      </c>
      <c r="D916" s="158" t="str">
        <f t="shared" si="423"/>
        <v>-2.79227208196964-1.65826406151644i</v>
      </c>
      <c r="E916" t="str">
        <f t="shared" si="424"/>
        <v>9812.35604744152-12872.7454439574i</v>
      </c>
      <c r="F916" t="str">
        <f t="shared" si="425"/>
        <v>0.354909385698889+0.230596409979371i</v>
      </c>
      <c r="G916" t="str">
        <f t="shared" si="420"/>
        <v>0.354909385698889+0.230596409979371i</v>
      </c>
      <c r="H916" t="str">
        <f t="shared" si="426"/>
        <v>2.15518513312745+3.76108718764503i</v>
      </c>
      <c r="I916" t="str">
        <f t="shared" si="427"/>
        <v>307.090681888402i</v>
      </c>
      <c r="J916" t="str">
        <f t="shared" si="421"/>
        <v>-22.3573848520567+65.4835256607919i</v>
      </c>
      <c r="K916" t="str">
        <f t="shared" si="428"/>
        <v>4.20000259568341-1.43396485549272i</v>
      </c>
      <c r="L916" t="str">
        <f t="shared" si="429"/>
        <v>0.766729285954105-0.225980693176936i</v>
      </c>
      <c r="M916" t="str">
        <f t="shared" si="430"/>
        <v>4.96673188163751-1.65994554866966i</v>
      </c>
      <c r="N916" t="str">
        <f t="shared" si="431"/>
        <v>-0.99967851477277i</v>
      </c>
      <c r="O916" t="str">
        <f t="shared" si="432"/>
        <v>0.540572798433374-0.841297242117143i</v>
      </c>
      <c r="P916" t="str">
        <f t="shared" si="433"/>
        <v>0.459427201566626+0.841297242117143i</v>
      </c>
      <c r="Q916" t="str">
        <f t="shared" si="434"/>
        <v>-0.459427201566626+0.158381272655627i</v>
      </c>
      <c r="R916" t="str">
        <f t="shared" si="435"/>
        <v>-0.329557465300996-1.94479771732694i</v>
      </c>
      <c r="S916" t="str">
        <f t="shared" si="436"/>
        <v>0.10970408941265i</v>
      </c>
      <c r="T916" t="str">
        <f t="shared" si="437"/>
        <v>0.213352262671152-0.0361538016399868i</v>
      </c>
      <c r="U916" t="e">
        <f t="shared" si="438"/>
        <v>#DIV/0!</v>
      </c>
      <c r="V916" t="str">
        <f t="shared" si="439"/>
        <v>0.0000833333333333333-0.00339204908550502i</v>
      </c>
      <c r="W916" t="e">
        <f t="shared" si="440"/>
        <v>#DIV/0!</v>
      </c>
      <c r="X916" t="e">
        <f t="shared" si="441"/>
        <v>#DIV/0!</v>
      </c>
      <c r="Y916" t="str">
        <f t="shared" si="442"/>
        <v>0.00096+0.334114661894582i</v>
      </c>
      <c r="Z916" t="e">
        <f t="shared" si="443"/>
        <v>#DIV/0!</v>
      </c>
      <c r="AA916" t="e">
        <f t="shared" si="444"/>
        <v>#DIV/0!</v>
      </c>
      <c r="AB916" t="str">
        <f t="shared" si="445"/>
        <v>0.121746290049917-0.0206306282659554i</v>
      </c>
      <c r="AC916" t="str">
        <f t="shared" si="446"/>
        <v>1.57043546070568-0.304559011382138i</v>
      </c>
      <c r="AD916" t="str">
        <f t="shared" si="447"/>
        <v>0.0771692472869374+0.00182876754169029i</v>
      </c>
      <c r="AE916" t="e">
        <f t="shared" si="448"/>
        <v>#DIV/0!</v>
      </c>
      <c r="AF916" t="str">
        <f t="shared" si="449"/>
        <v>-4.94745721509709-5.41935124916147i</v>
      </c>
      <c r="AG916" t="e">
        <f t="shared" si="450"/>
        <v>#DIV/0!</v>
      </c>
      <c r="AH916" t="e">
        <f t="shared" si="451"/>
        <v>#DIV/0!</v>
      </c>
      <c r="AI916" t="e">
        <f t="shared" si="452"/>
        <v>#DIV/0!</v>
      </c>
      <c r="AJ916" t="e">
        <f t="shared" si="453"/>
        <v>#DIV/0!</v>
      </c>
      <c r="AK916"/>
      <c r="AL916"/>
      <c r="AM916"/>
      <c r="AN916"/>
    </row>
    <row r="917" spans="1:40" x14ac:dyDescent="0.3">
      <c r="A917"/>
      <c r="B917">
        <f t="shared" si="454"/>
        <v>78300</v>
      </c>
      <c r="C917" s="186" t="str">
        <f t="shared" si="422"/>
        <v>-0.00929731052101384+0.0142903615829171i</v>
      </c>
      <c r="D917" s="158" t="str">
        <f t="shared" si="423"/>
        <v>-2.79368498192236-1.66009398919479i</v>
      </c>
      <c r="E917" t="str">
        <f t="shared" si="424"/>
        <v>9796.4987371197-12868.3770839492i</v>
      </c>
      <c r="F917" t="str">
        <f t="shared" si="425"/>
        <v>0.355096382773207+0.230824360173542i</v>
      </c>
      <c r="G917" t="str">
        <f t="shared" si="420"/>
        <v>0.355096382773207+0.230824360173542i</v>
      </c>
      <c r="H917" t="str">
        <f t="shared" si="426"/>
        <v>2.15835193503805+3.76412502847693i</v>
      </c>
      <c r="I917" t="str">
        <f t="shared" si="427"/>
        <v>307.483380970101i</v>
      </c>
      <c r="J917" t="str">
        <f t="shared" si="421"/>
        <v>-22.4171606045922+65.5672641846548i</v>
      </c>
      <c r="K917" t="str">
        <f t="shared" si="428"/>
        <v>4.19878043428328-1.43554465035582i</v>
      </c>
      <c r="L917" t="str">
        <f t="shared" si="429"/>
        <v>0.766572489610014-0.226223398837189i</v>
      </c>
      <c r="M917" t="str">
        <f t="shared" si="430"/>
        <v>4.96535292389329-1.66176804919301i</v>
      </c>
      <c r="N917" t="str">
        <f t="shared" si="431"/>
        <v>-1.00095687604486i</v>
      </c>
      <c r="O917" t="str">
        <f t="shared" si="432"/>
        <v>0.53949687520965-0.841987601832131i</v>
      </c>
      <c r="P917" t="str">
        <f t="shared" si="433"/>
        <v>0.46050312479035+0.841987601832131i</v>
      </c>
      <c r="Q917" t="str">
        <f t="shared" si="434"/>
        <v>-0.46050312479035+0.158969274212729i</v>
      </c>
      <c r="R917" t="str">
        <f t="shared" si="435"/>
        <v>-0.32954760791172-1.94217041694901i</v>
      </c>
      <c r="S917" t="str">
        <f t="shared" si="436"/>
        <v>0.109844375972001i</v>
      </c>
      <c r="T917" t="str">
        <f t="shared" si="437"/>
        <v>0.213336497481045-0.0361989513441285i</v>
      </c>
      <c r="U917" t="e">
        <f t="shared" si="438"/>
        <v>#DIV/0!</v>
      </c>
      <c r="V917" t="str">
        <f t="shared" si="439"/>
        <v>0.0000833333333333333-0.00338771696662187i</v>
      </c>
      <c r="W917" t="e">
        <f t="shared" si="440"/>
        <v>#DIV/0!</v>
      </c>
      <c r="X917" t="e">
        <f t="shared" si="441"/>
        <v>#DIV/0!</v>
      </c>
      <c r="Y917" t="str">
        <f t="shared" si="442"/>
        <v>0.00096+0.33454191849547i</v>
      </c>
      <c r="Z917" t="e">
        <f t="shared" si="443"/>
        <v>#DIV/0!</v>
      </c>
      <c r="AA917" t="e">
        <f t="shared" si="444"/>
        <v>#DIV/0!</v>
      </c>
      <c r="AB917" t="str">
        <f t="shared" si="445"/>
        <v>0.121737293879061-0.0206563922719578i</v>
      </c>
      <c r="AC917" t="str">
        <f t="shared" si="446"/>
        <v>1.57014249542011-0.304865423128096i</v>
      </c>
      <c r="AD917" t="str">
        <f t="shared" si="447"/>
        <v>0.0771774461356676+0.00182935148148437i</v>
      </c>
      <c r="AE917" t="e">
        <f t="shared" si="448"/>
        <v>#DIV/0!</v>
      </c>
      <c r="AF917" t="str">
        <f t="shared" si="449"/>
        <v>-4.95203691696041-5.42421901767172i</v>
      </c>
      <c r="AG917" t="e">
        <f t="shared" si="450"/>
        <v>#DIV/0!</v>
      </c>
      <c r="AH917" t="e">
        <f t="shared" si="451"/>
        <v>#DIV/0!</v>
      </c>
      <c r="AI917" t="e">
        <f t="shared" si="452"/>
        <v>#DIV/0!</v>
      </c>
      <c r="AJ917" t="e">
        <f t="shared" si="453"/>
        <v>#DIV/0!</v>
      </c>
      <c r="AK917"/>
      <c r="AL917"/>
      <c r="AM917"/>
      <c r="AN917"/>
    </row>
    <row r="918" spans="1:40" x14ac:dyDescent="0.3">
      <c r="A918"/>
      <c r="B918">
        <f t="shared" si="454"/>
        <v>78400</v>
      </c>
      <c r="C918" s="186" t="str">
        <f t="shared" si="422"/>
        <v>-0.00929460290881746+0.0142796581885558i</v>
      </c>
      <c r="D918" s="158" t="str">
        <f t="shared" si="423"/>
        <v>-2.7950988674179-1.66192199778614i</v>
      </c>
      <c r="E918" t="str">
        <f t="shared" si="424"/>
        <v>9780.67242977835-12863.9962957261i</v>
      </c>
      <c r="F918" t="str">
        <f t="shared" si="425"/>
        <v>0.355283510232648+0.2310520926824i</v>
      </c>
      <c r="G918" t="str">
        <f t="shared" si="420"/>
        <v>0.355283510232648+0.2310520926824i</v>
      </c>
      <c r="H918" t="str">
        <f t="shared" si="426"/>
        <v>2.16151945944379+3.76715974240969i</v>
      </c>
      <c r="I918" t="str">
        <f t="shared" si="427"/>
        <v>307.8760800518i</v>
      </c>
      <c r="J918" t="str">
        <f t="shared" si="421"/>
        <v>-22.4770127478656+65.6510027085177i</v>
      </c>
      <c r="K918" t="str">
        <f t="shared" si="428"/>
        <v>4.1975574120359-1.43712277905525i</v>
      </c>
      <c r="L918" t="str">
        <f t="shared" si="429"/>
        <v>0.766415557126828-0.226465946077986i</v>
      </c>
      <c r="M918" t="str">
        <f t="shared" si="430"/>
        <v>4.96397296916273-1.66358872513324i</v>
      </c>
      <c r="N918" t="str">
        <f t="shared" si="431"/>
        <v>-1.00223523731695i</v>
      </c>
      <c r="O918" t="str">
        <f t="shared" si="432"/>
        <v>0.538420070336183-0.842676585564818i</v>
      </c>
      <c r="P918" t="str">
        <f t="shared" si="433"/>
        <v>0.461579929663817+0.842676585564818i</v>
      </c>
      <c r="Q918" t="str">
        <f t="shared" si="434"/>
        <v>-0.461579929663817+0.159558651752132i</v>
      </c>
      <c r="R918" t="str">
        <f t="shared" si="435"/>
        <v>-0.329537736915917-1.93954963167617i</v>
      </c>
      <c r="S918" t="str">
        <f t="shared" si="436"/>
        <v>0.109984662531352i</v>
      </c>
      <c r="T918" t="str">
        <f t="shared" si="437"/>
        <v>0.213320711702712-0.0362440967860426i</v>
      </c>
      <c r="U918" t="e">
        <f t="shared" si="438"/>
        <v>#DIV/0!</v>
      </c>
      <c r="V918" t="str">
        <f t="shared" si="439"/>
        <v>0.0000833333333333333-0.0033833958990624i</v>
      </c>
      <c r="W918" t="e">
        <f t="shared" si="440"/>
        <v>#DIV/0!</v>
      </c>
      <c r="X918" t="e">
        <f t="shared" si="441"/>
        <v>#DIV/0!</v>
      </c>
      <c r="Y918" t="str">
        <f t="shared" si="442"/>
        <v>0.00096+0.334969175096358i</v>
      </c>
      <c r="Z918" t="e">
        <f t="shared" si="443"/>
        <v>#DIV/0!</v>
      </c>
      <c r="AA918" t="e">
        <f t="shared" si="444"/>
        <v>#DIV/0!</v>
      </c>
      <c r="AB918" t="str">
        <f t="shared" si="445"/>
        <v>0.121728285959841-0.0206821538457837i</v>
      </c>
      <c r="AC918" t="str">
        <f t="shared" si="446"/>
        <v>1.56984932313784-0.305171456687122i</v>
      </c>
      <c r="AD918" t="str">
        <f t="shared" si="447"/>
        <v>0.0771856532412296+0.00182992364098193i</v>
      </c>
      <c r="AE918" t="e">
        <f t="shared" si="448"/>
        <v>#DIV/0!</v>
      </c>
      <c r="AF918" t="str">
        <f t="shared" si="449"/>
        <v>-4.95661832686169-5.42908174019583i</v>
      </c>
      <c r="AG918" t="e">
        <f t="shared" si="450"/>
        <v>#DIV/0!</v>
      </c>
      <c r="AH918" t="e">
        <f t="shared" si="451"/>
        <v>#DIV/0!</v>
      </c>
      <c r="AI918" t="e">
        <f t="shared" si="452"/>
        <v>#DIV/0!</v>
      </c>
      <c r="AJ918" t="e">
        <f t="shared" si="453"/>
        <v>#DIV/0!</v>
      </c>
      <c r="AK918"/>
      <c r="AL918"/>
      <c r="AM918"/>
      <c r="AN918"/>
    </row>
    <row r="919" spans="1:40" x14ac:dyDescent="0.3">
      <c r="A919"/>
      <c r="B919">
        <f t="shared" si="454"/>
        <v>78500</v>
      </c>
      <c r="C919" s="186" t="str">
        <f t="shared" si="422"/>
        <v>-0.00929189346497381+0.0142689872869732i</v>
      </c>
      <c r="D919" s="158" t="str">
        <f t="shared" si="423"/>
        <v>-2.79651373602672-1.66374808785861i</v>
      </c>
      <c r="E919" t="str">
        <f t="shared" si="424"/>
        <v>9764.87707314273-12859.6031664792i</v>
      </c>
      <c r="F919" t="str">
        <f t="shared" si="425"/>
        <v>0.355470767755903+0.231279607442444i</v>
      </c>
      <c r="G919" t="str">
        <f t="shared" si="420"/>
        <v>0.355470767755903+0.231279607442444i</v>
      </c>
      <c r="H919" t="str">
        <f t="shared" si="426"/>
        <v>2.16468770513103+3.77019133033527i</v>
      </c>
      <c r="I919" t="str">
        <f t="shared" si="427"/>
        <v>308.268779133498i</v>
      </c>
      <c r="J919" t="str">
        <f t="shared" si="421"/>
        <v>-22.5369412818772+65.7347412323806i</v>
      </c>
      <c r="K919" t="str">
        <f t="shared" si="428"/>
        <v>4.19633353111039-1.43869924208694i</v>
      </c>
      <c r="L919" t="str">
        <f t="shared" si="429"/>
        <v>0.766258488711129-0.226708334806517i</v>
      </c>
      <c r="M919" t="str">
        <f t="shared" si="430"/>
        <v>4.96259201982152-1.66540757689346i</v>
      </c>
      <c r="N919" t="str">
        <f t="shared" si="431"/>
        <v>-1.00351359858903i</v>
      </c>
      <c r="O919" t="str">
        <f t="shared" si="432"/>
        <v>0.537342385572706-0.843364192189254i</v>
      </c>
      <c r="P919" t="str">
        <f t="shared" si="433"/>
        <v>0.462657614427294+0.843364192189254i</v>
      </c>
      <c r="Q919" t="str">
        <f t="shared" si="434"/>
        <v>-0.462657614427294+0.160149406399776i</v>
      </c>
      <c r="R919" t="str">
        <f t="shared" si="435"/>
        <v>-0.329527852309588-1.93693533659469i</v>
      </c>
      <c r="S919" t="str">
        <f t="shared" si="436"/>
        <v>0.110124949090703i</v>
      </c>
      <c r="T919" t="str">
        <f t="shared" si="437"/>
        <v>0.213304905334474-0.0362892379595621i</v>
      </c>
      <c r="U919" t="e">
        <f t="shared" si="438"/>
        <v>#DIV/0!</v>
      </c>
      <c r="V919" t="str">
        <f t="shared" si="439"/>
        <v>0.0000833333333333333-0.00337908584059225i</v>
      </c>
      <c r="W919" t="e">
        <f t="shared" si="440"/>
        <v>#DIV/0!</v>
      </c>
      <c r="X919" t="e">
        <f t="shared" si="441"/>
        <v>#DIV/0!</v>
      </c>
      <c r="Y919" t="str">
        <f t="shared" si="442"/>
        <v>0.00096+0.335396431697246i</v>
      </c>
      <c r="Z919" t="e">
        <f t="shared" si="443"/>
        <v>#DIV/0!</v>
      </c>
      <c r="AA919" t="e">
        <f t="shared" si="444"/>
        <v>#DIV/0!</v>
      </c>
      <c r="AB919" t="str">
        <f t="shared" si="445"/>
        <v>0.121719266291298-0.0207079129839137i</v>
      </c>
      <c r="AC919" t="str">
        <f t="shared" si="446"/>
        <v>1.56955594437067-0.305477112056569i</v>
      </c>
      <c r="AD919" t="str">
        <f t="shared" si="447"/>
        <v>0.0771938685945275+0.0018304840124503i</v>
      </c>
      <c r="AE919" t="e">
        <f t="shared" si="448"/>
        <v>#DIV/0!</v>
      </c>
      <c r="AF919" t="str">
        <f t="shared" si="449"/>
        <v>-4.96120144115775-5.43393941819388i</v>
      </c>
      <c r="AG919" t="e">
        <f t="shared" si="450"/>
        <v>#DIV/0!</v>
      </c>
      <c r="AH919" t="e">
        <f t="shared" si="451"/>
        <v>#DIV/0!</v>
      </c>
      <c r="AI919" t="e">
        <f t="shared" si="452"/>
        <v>#DIV/0!</v>
      </c>
      <c r="AJ919" t="e">
        <f t="shared" si="453"/>
        <v>#DIV/0!</v>
      </c>
      <c r="AK919"/>
      <c r="AL919"/>
      <c r="AM919"/>
      <c r="AN919"/>
    </row>
    <row r="920" spans="1:40" x14ac:dyDescent="0.3">
      <c r="A920"/>
      <c r="B920">
        <f t="shared" si="454"/>
        <v>78600</v>
      </c>
      <c r="C920" s="186" t="str">
        <f t="shared" si="422"/>
        <v>-0.00928918219389498+0.0142583487412678i</v>
      </c>
      <c r="D920" s="158" t="str">
        <f t="shared" si="423"/>
        <v>-2.79792958531989-1.66557225997912i</v>
      </c>
      <c r="E920" t="str">
        <f t="shared" si="424"/>
        <v>9749.11261489346-12855.1977829896i</v>
      </c>
      <c r="F920" t="str">
        <f t="shared" si="425"/>
        <v>0.355658155021743+0.231506904390718i</v>
      </c>
      <c r="G920" t="str">
        <f t="shared" si="420"/>
        <v>0.355658155021743+0.231506904390718i</v>
      </c>
      <c r="H920" t="str">
        <f t="shared" si="426"/>
        <v>2.16785667087802+3.77321979313909i</v>
      </c>
      <c r="I920" t="str">
        <f t="shared" si="427"/>
        <v>308.661478215197i</v>
      </c>
      <c r="J920" t="str">
        <f t="shared" si="421"/>
        <v>-22.5969462066268+65.8184797562435i</v>
      </c>
      <c r="K920" t="str">
        <f t="shared" si="428"/>
        <v>4.19510879367502-1.44027403994589i</v>
      </c>
      <c r="L920" t="str">
        <f t="shared" si="429"/>
        <v>0.766101284569545-0.226950564930296i</v>
      </c>
      <c r="M920" t="str">
        <f t="shared" si="430"/>
        <v>4.96121007824456-1.66722460487619i</v>
      </c>
      <c r="N920" t="str">
        <f t="shared" si="431"/>
        <v>-1.00479195986112i</v>
      </c>
      <c r="O920" t="str">
        <f t="shared" si="432"/>
        <v>0.53626382268036-0.844050420581761i</v>
      </c>
      <c r="P920" t="str">
        <f t="shared" si="433"/>
        <v>0.46373617731964+0.844050420581761i</v>
      </c>
      <c r="Q920" t="str">
        <f t="shared" si="434"/>
        <v>-0.46373617731964+0.160741539279359i</v>
      </c>
      <c r="R920" t="str">
        <f t="shared" si="435"/>
        <v>-0.329517954088756-1.93432750691755i</v>
      </c>
      <c r="S920" t="str">
        <f t="shared" si="436"/>
        <v>0.110265235650054i</v>
      </c>
      <c r="T920" t="str">
        <f t="shared" si="437"/>
        <v>0.213289078374645-0.0363343748585204i</v>
      </c>
      <c r="U920" t="e">
        <f t="shared" si="438"/>
        <v>#DIV/0!</v>
      </c>
      <c r="V920" t="str">
        <f t="shared" si="439"/>
        <v>0.0000833333333333333-0.00337478674919202i</v>
      </c>
      <c r="W920" t="e">
        <f t="shared" si="440"/>
        <v>#DIV/0!</v>
      </c>
      <c r="X920" t="e">
        <f t="shared" si="441"/>
        <v>#DIV/0!</v>
      </c>
      <c r="Y920" t="str">
        <f t="shared" si="442"/>
        <v>0.00096+0.335823688298135i</v>
      </c>
      <c r="Z920" t="e">
        <f t="shared" si="443"/>
        <v>#DIV/0!</v>
      </c>
      <c r="AA920" t="e">
        <f t="shared" si="444"/>
        <v>#DIV/0!</v>
      </c>
      <c r="AB920" t="str">
        <f t="shared" si="445"/>
        <v>0.121710234872471-0.020733669682829i</v>
      </c>
      <c r="AC920" t="str">
        <f t="shared" si="446"/>
        <v>1.56926235963023-0.305782389234089i</v>
      </c>
      <c r="AD920" t="str">
        <f t="shared" si="447"/>
        <v>0.0772020921864543+0.00183103258813424i</v>
      </c>
      <c r="AE920" t="e">
        <f t="shared" si="448"/>
        <v>#DIV/0!</v>
      </c>
      <c r="AF920" t="str">
        <f t="shared" si="449"/>
        <v>-4.96578625619791-5.43879205311821i</v>
      </c>
      <c r="AG920" t="e">
        <f t="shared" si="450"/>
        <v>#DIV/0!</v>
      </c>
      <c r="AH920" t="e">
        <f t="shared" si="451"/>
        <v>#DIV/0!</v>
      </c>
      <c r="AI920" t="e">
        <f t="shared" si="452"/>
        <v>#DIV/0!</v>
      </c>
      <c r="AJ920" t="e">
        <f t="shared" si="453"/>
        <v>#DIV/0!</v>
      </c>
      <c r="AK920"/>
      <c r="AL920"/>
      <c r="AM920"/>
      <c r="AN920"/>
    </row>
    <row r="921" spans="1:40" x14ac:dyDescent="0.3">
      <c r="A921"/>
      <c r="B921">
        <f t="shared" si="454"/>
        <v>78700</v>
      </c>
      <c r="C921" s="186" t="str">
        <f t="shared" si="422"/>
        <v>-0.00928646909999388+0.0142477424152379i</v>
      </c>
      <c r="D921" s="158" t="str">
        <f t="shared" si="423"/>
        <v>-2.7993464128692-1.6673945147136i</v>
      </c>
      <c r="E921" t="str">
        <f t="shared" si="424"/>
        <v>9733.37900266758-12850.7802316301i</v>
      </c>
      <c r="F921" t="str">
        <f t="shared" si="425"/>
        <v>0.355845671709032+0.231733983464838i</v>
      </c>
      <c r="G921" t="str">
        <f t="shared" si="420"/>
        <v>0.355845671709032+0.231733983464838i</v>
      </c>
      <c r="H921" t="str">
        <f t="shared" si="426"/>
        <v>2.17102635545483+3.7762451317004i</v>
      </c>
      <c r="I921" t="str">
        <f t="shared" si="427"/>
        <v>309.054177296896i</v>
      </c>
      <c r="J921" t="str">
        <f t="shared" si="421"/>
        <v>-22.6570275221145+65.9022182801064i</v>
      </c>
      <c r="K921" t="str">
        <f t="shared" si="428"/>
        <v>4.19388320189708-1.44184717312618i</v>
      </c>
      <c r="L921" t="str">
        <f t="shared" si="429"/>
        <v>0.765943944908746-0.227192636357159i</v>
      </c>
      <c r="M921" t="str">
        <f t="shared" si="430"/>
        <v>4.95982714680583-1.66903980948334i</v>
      </c>
      <c r="N921" t="str">
        <f t="shared" si="431"/>
        <v>-1.00607032113321i</v>
      </c>
      <c r="O921" t="str">
        <f t="shared" si="432"/>
        <v>0.535184383421751-0.844735269620892i</v>
      </c>
      <c r="P921" t="str">
        <f t="shared" si="433"/>
        <v>0.464815616578249+0.844735269620892i</v>
      </c>
      <c r="Q921" t="str">
        <f t="shared" si="434"/>
        <v>-0.464815616578249+0.161335051512318i</v>
      </c>
      <c r="R921" t="str">
        <f t="shared" si="435"/>
        <v>-0.329508042249409-1.93172611798375i</v>
      </c>
      <c r="S921" t="str">
        <f t="shared" si="436"/>
        <v>0.110405522209406i</v>
      </c>
      <c r="T921" t="str">
        <f t="shared" si="437"/>
        <v>0.213273230821545-0.036379507476745i</v>
      </c>
      <c r="U921" t="e">
        <f t="shared" si="438"/>
        <v>#DIV/0!</v>
      </c>
      <c r="V921" t="str">
        <f t="shared" si="439"/>
        <v>0.0000833333333333333-0.00337049858305581i</v>
      </c>
      <c r="W921" t="e">
        <f t="shared" si="440"/>
        <v>#DIV/0!</v>
      </c>
      <c r="X921" t="e">
        <f t="shared" si="441"/>
        <v>#DIV/0!</v>
      </c>
      <c r="Y921" t="str">
        <f t="shared" si="442"/>
        <v>0.00096+0.336250944899023i</v>
      </c>
      <c r="Z921" t="e">
        <f t="shared" si="443"/>
        <v>#DIV/0!</v>
      </c>
      <c r="AA921" t="e">
        <f t="shared" si="444"/>
        <v>#DIV/0!</v>
      </c>
      <c r="AB921" t="str">
        <f t="shared" si="445"/>
        <v>0.1217011917024-0.0207594239390075i</v>
      </c>
      <c r="AC921" t="str">
        <f t="shared" si="446"/>
        <v>1.56896856942804-0.306087288217609i</v>
      </c>
      <c r="AD921" t="str">
        <f t="shared" si="447"/>
        <v>0.0772103240078912+0.00183156936025713i</v>
      </c>
      <c r="AE921" t="e">
        <f t="shared" si="448"/>
        <v>#DIV/0!</v>
      </c>
      <c r="AF921" t="str">
        <f t="shared" si="449"/>
        <v>-4.97037276832403-5.443639646414i</v>
      </c>
      <c r="AG921" t="e">
        <f t="shared" si="450"/>
        <v>#DIV/0!</v>
      </c>
      <c r="AH921" t="e">
        <f t="shared" si="451"/>
        <v>#DIV/0!</v>
      </c>
      <c r="AI921" t="e">
        <f t="shared" si="452"/>
        <v>#DIV/0!</v>
      </c>
      <c r="AJ921" t="e">
        <f t="shared" si="453"/>
        <v>#DIV/0!</v>
      </c>
      <c r="AK921"/>
      <c r="AL921"/>
      <c r="AM921"/>
      <c r="AN921"/>
    </row>
    <row r="922" spans="1:40" x14ac:dyDescent="0.3">
      <c r="A922"/>
      <c r="B922">
        <f t="shared" si="454"/>
        <v>78800</v>
      </c>
      <c r="C922" s="186" t="str">
        <f t="shared" si="422"/>
        <v>-0.009283754187683+0.0142371681733762i</v>
      </c>
      <c r="D922" s="158" t="str">
        <f t="shared" si="423"/>
        <v>-2.80076421624705-1.66921485262685i</v>
      </c>
      <c r="E922" t="str">
        <f t="shared" si="424"/>
        <v>9717.67618406052-12846.3505983668i</v>
      </c>
      <c r="F922" t="str">
        <f t="shared" si="425"/>
        <v>0.356033317496715+0.231960844602965i</v>
      </c>
      <c r="G922" t="str">
        <f t="shared" si="420"/>
        <v>0.356033317496715+0.231960844602965i</v>
      </c>
      <c r="H922" t="str">
        <f t="shared" si="426"/>
        <v>2.17419675762339+3.7792673468921i</v>
      </c>
      <c r="I922" t="str">
        <f t="shared" si="427"/>
        <v>309.446876378595i</v>
      </c>
      <c r="J922" t="str">
        <f t="shared" si="421"/>
        <v>-22.7171852283402+65.9859568039693i</v>
      </c>
      <c r="K922" t="str">
        <f t="shared" si="428"/>
        <v>4.19265675794293-1.44341864212102i</v>
      </c>
      <c r="L922" t="str">
        <f t="shared" si="429"/>
        <v>0.765786469935443-0.22743454899527i</v>
      </c>
      <c r="M922" t="str">
        <f t="shared" si="430"/>
        <v>4.95844322787837-1.67085319111629i</v>
      </c>
      <c r="N922" t="str">
        <f t="shared" si="431"/>
        <v>-1.0073486824053i</v>
      </c>
      <c r="O922" t="str">
        <f t="shared" si="432"/>
        <v>0.534104069560904-0.845418738187462i</v>
      </c>
      <c r="P922" t="str">
        <f t="shared" si="433"/>
        <v>0.465895930439096+0.845418738187462i</v>
      </c>
      <c r="Q922" t="str">
        <f t="shared" si="434"/>
        <v>-0.465895930439096+0.161929944217838i</v>
      </c>
      <c r="R922" t="str">
        <f t="shared" si="435"/>
        <v>-0.329498116787549-1.92913114525744i</v>
      </c>
      <c r="S922" t="str">
        <f t="shared" si="436"/>
        <v>0.110545808768757i</v>
      </c>
      <c r="T922" t="str">
        <f t="shared" si="437"/>
        <v>0.213257362673482-0.0364246358080619i</v>
      </c>
      <c r="U922" t="e">
        <f t="shared" si="438"/>
        <v>#DIV/0!</v>
      </c>
      <c r="V922" t="str">
        <f t="shared" si="439"/>
        <v>0.0000833333333333333-0.00336622130059i</v>
      </c>
      <c r="W922" t="e">
        <f t="shared" si="440"/>
        <v>#DIV/0!</v>
      </c>
      <c r="X922" t="e">
        <f t="shared" si="441"/>
        <v>#DIV/0!</v>
      </c>
      <c r="Y922" t="str">
        <f t="shared" si="442"/>
        <v>0.00096+0.336678201499911i</v>
      </c>
      <c r="Z922" t="e">
        <f t="shared" si="443"/>
        <v>#DIV/0!</v>
      </c>
      <c r="AA922" t="e">
        <f t="shared" si="444"/>
        <v>#DIV/0!</v>
      </c>
      <c r="AB922" t="str">
        <f t="shared" si="445"/>
        <v>0.121692136780121-0.0207851757489259i</v>
      </c>
      <c r="AC922" t="str">
        <f t="shared" si="446"/>
        <v>1.56867457427543-0.306391809005349i</v>
      </c>
      <c r="AD922" t="str">
        <f t="shared" si="447"/>
        <v>0.0772185640497076+0.0018320943210206i</v>
      </c>
      <c r="AE922" t="e">
        <f t="shared" si="448"/>
        <v>#DIV/0!</v>
      </c>
      <c r="AF922" t="str">
        <f t="shared" si="449"/>
        <v>-4.97496097387044-5.44848219951895i</v>
      </c>
      <c r="AG922" t="e">
        <f t="shared" si="450"/>
        <v>#DIV/0!</v>
      </c>
      <c r="AH922" t="e">
        <f t="shared" si="451"/>
        <v>#DIV/0!</v>
      </c>
      <c r="AI922" t="e">
        <f t="shared" si="452"/>
        <v>#DIV/0!</v>
      </c>
      <c r="AJ922" t="e">
        <f t="shared" si="453"/>
        <v>#DIV/0!</v>
      </c>
      <c r="AK922"/>
      <c r="AL922"/>
      <c r="AM922"/>
      <c r="AN922"/>
    </row>
    <row r="923" spans="1:40" x14ac:dyDescent="0.3">
      <c r="A923"/>
      <c r="B923">
        <f t="shared" si="454"/>
        <v>78900</v>
      </c>
      <c r="C923" s="186" t="str">
        <f t="shared" si="422"/>
        <v>-0.00928103746137505+0.0142266258808658i</v>
      </c>
      <c r="D923" s="158" t="str">
        <f t="shared" si="423"/>
        <v>-2.80218299302652-1.67103327428262i</v>
      </c>
      <c r="E923" t="str">
        <f t="shared" si="424"/>
        <v>9702.0041066272-12841.9089687607i</v>
      </c>
      <c r="F923" t="str">
        <f t="shared" si="425"/>
        <v>0.356221092063823+0.232187487743817i</v>
      </c>
      <c r="G923" t="str">
        <f t="shared" si="420"/>
        <v>0.356221092063823+0.232187487743817i</v>
      </c>
      <c r="H923" t="str">
        <f t="shared" si="426"/>
        <v>2.17736787613755+3.78228643958087i</v>
      </c>
      <c r="I923" t="str">
        <f t="shared" si="427"/>
        <v>309.839575460293i</v>
      </c>
      <c r="J923" t="str">
        <f t="shared" si="421"/>
        <v>-22.777419325304+66.0696953278322i</v>
      </c>
      <c r="K923" t="str">
        <f t="shared" si="428"/>
        <v>4.19142946397798-1.44498844742278i</v>
      </c>
      <c r="L923" t="str">
        <f t="shared" si="429"/>
        <v>0.765628859856392-0.227676302753115i</v>
      </c>
      <c r="M923" t="str">
        <f t="shared" si="430"/>
        <v>4.95705832383437-1.6726647501759i</v>
      </c>
      <c r="N923" t="str">
        <f t="shared" si="431"/>
        <v>-1.00862704367739i</v>
      </c>
      <c r="O923" t="str">
        <f t="shared" si="432"/>
        <v>0.533022882863278-0.846100825164543i</v>
      </c>
      <c r="P923" t="str">
        <f t="shared" si="433"/>
        <v>0.466977117136722+0.846100825164543i</v>
      </c>
      <c r="Q923" t="str">
        <f t="shared" si="434"/>
        <v>-0.466977117136722+0.162526218512847i</v>
      </c>
      <c r="R923" t="str">
        <f t="shared" si="435"/>
        <v>-0.329488177699165-1.92654256432714i</v>
      </c>
      <c r="S923" t="str">
        <f t="shared" si="436"/>
        <v>0.110686095328108i</v>
      </c>
      <c r="T923" t="str">
        <f t="shared" si="437"/>
        <v>0.213241473928771-0.0364697598462944i</v>
      </c>
      <c r="U923" t="e">
        <f t="shared" si="438"/>
        <v>#DIV/0!</v>
      </c>
      <c r="V923" t="str">
        <f t="shared" si="439"/>
        <v>0.0000833333333333333-0.00336195486041181i</v>
      </c>
      <c r="W923" t="e">
        <f t="shared" si="440"/>
        <v>#DIV/0!</v>
      </c>
      <c r="X923" t="e">
        <f t="shared" si="441"/>
        <v>#DIV/0!</v>
      </c>
      <c r="Y923" t="str">
        <f t="shared" si="442"/>
        <v>0.00096+0.337105458100799i</v>
      </c>
      <c r="Z923" t="e">
        <f t="shared" si="443"/>
        <v>#DIV/0!</v>
      </c>
      <c r="AA923" t="e">
        <f t="shared" si="444"/>
        <v>#DIV/0!</v>
      </c>
      <c r="AB923" t="str">
        <f t="shared" si="445"/>
        <v>0.121683070104671-0.0208109251090597i</v>
      </c>
      <c r="AC923" t="str">
        <f t="shared" si="446"/>
        <v>1.56838037468361-0.306695951595824i</v>
      </c>
      <c r="AD923" t="str">
        <f t="shared" si="447"/>
        <v>0.0772268123027615+0.00183260746260462i</v>
      </c>
      <c r="AE923" t="e">
        <f t="shared" si="448"/>
        <v>#DIV/0!</v>
      </c>
      <c r="AF923" t="str">
        <f t="shared" si="449"/>
        <v>-4.97955086916407-5.45331971386349i</v>
      </c>
      <c r="AG923" t="e">
        <f t="shared" si="450"/>
        <v>#DIV/0!</v>
      </c>
      <c r="AH923" t="e">
        <f t="shared" si="451"/>
        <v>#DIV/0!</v>
      </c>
      <c r="AI923" t="e">
        <f t="shared" si="452"/>
        <v>#DIV/0!</v>
      </c>
      <c r="AJ923" t="e">
        <f t="shared" si="453"/>
        <v>#DIV/0!</v>
      </c>
      <c r="AK923"/>
      <c r="AL923"/>
      <c r="AM923"/>
      <c r="AN923"/>
    </row>
    <row r="924" spans="1:40" x14ac:dyDescent="0.3">
      <c r="A924"/>
      <c r="B924">
        <f t="shared" si="454"/>
        <v>79000</v>
      </c>
      <c r="C924" s="186" t="str">
        <f t="shared" si="422"/>
        <v>-0.00927831892548301+0.0142161154035764i</v>
      </c>
      <c r="D924" s="158" t="str">
        <f t="shared" si="423"/>
        <v>-2.8036027407814-1.67284978024374i</v>
      </c>
      <c r="E924" t="str">
        <f t="shared" si="424"/>
        <v>9686.36271788322-12837.4554279687i</v>
      </c>
      <c r="F924" t="str">
        <f t="shared" si="425"/>
        <v>0.356408995089482+0.232413912826672i</v>
      </c>
      <c r="G924" t="str">
        <f t="shared" si="420"/>
        <v>0.356408995089482+0.232413912826672i</v>
      </c>
      <c r="H924" t="str">
        <f t="shared" si="426"/>
        <v>2.18053970974302+3.78530241062749i</v>
      </c>
      <c r="I924" t="str">
        <f t="shared" si="427"/>
        <v>310.232274541992i</v>
      </c>
      <c r="J924" t="str">
        <f t="shared" si="421"/>
        <v>-22.8377298130059+66.1534338516951i</v>
      </c>
      <c r="K924" t="str">
        <f t="shared" si="428"/>
        <v>4.19020132216673-1.44655658952301i</v>
      </c>
      <c r="L924" t="str">
        <f t="shared" si="429"/>
        <v>0.765471114878387-0.227917897539504i</v>
      </c>
      <c r="M924" t="str">
        <f t="shared" si="430"/>
        <v>4.95567243704512-1.67447448706251i</v>
      </c>
      <c r="N924" t="str">
        <f t="shared" si="431"/>
        <v>-1.00990540494947i</v>
      </c>
      <c r="O924" t="str">
        <f t="shared" si="432"/>
        <v>0.531940825095764-0.846781529437457i</v>
      </c>
      <c r="P924" t="str">
        <f t="shared" si="433"/>
        <v>0.468059174904236+0.846781529437457i</v>
      </c>
      <c r="Q924" t="str">
        <f t="shared" si="434"/>
        <v>-0.468059174904236+0.163123875512013i</v>
      </c>
      <c r="R924" t="str">
        <f t="shared" si="435"/>
        <v>-0.329478224980237-1.92396035090499i</v>
      </c>
      <c r="S924" t="str">
        <f t="shared" si="436"/>
        <v>0.110826381887459i</v>
      </c>
      <c r="T924" t="str">
        <f t="shared" si="437"/>
        <v>0.213225564585726-0.0365148795852619i</v>
      </c>
      <c r="U924" t="e">
        <f t="shared" si="438"/>
        <v>#DIV/0!</v>
      </c>
      <c r="V924" t="str">
        <f t="shared" si="439"/>
        <v>0.0000833333333333333-0.00335769922134801i</v>
      </c>
      <c r="W924" t="e">
        <f t="shared" si="440"/>
        <v>#DIV/0!</v>
      </c>
      <c r="X924" t="e">
        <f t="shared" si="441"/>
        <v>#DIV/0!</v>
      </c>
      <c r="Y924" t="str">
        <f t="shared" si="442"/>
        <v>0.00096+0.337532714701687i</v>
      </c>
      <c r="Z924" t="e">
        <f t="shared" si="443"/>
        <v>#DIV/0!</v>
      </c>
      <c r="AA924" t="e">
        <f t="shared" si="444"/>
        <v>#DIV/0!</v>
      </c>
      <c r="AB924" t="str">
        <f t="shared" si="445"/>
        <v>0.121673991675089-0.020836672015882i</v>
      </c>
      <c r="AC924" t="str">
        <f t="shared" si="446"/>
        <v>1.56808597116361-0.306999715987849i</v>
      </c>
      <c r="AD924" t="str">
        <f t="shared" si="447"/>
        <v>0.0772350687579022+0.00183310877716923i</v>
      </c>
      <c r="AE924" t="e">
        <f t="shared" si="448"/>
        <v>#DIV/0!</v>
      </c>
      <c r="AF924" t="str">
        <f t="shared" si="449"/>
        <v>-4.98414245052442-5.45815219087123i</v>
      </c>
      <c r="AG924" t="e">
        <f t="shared" si="450"/>
        <v>#DIV/0!</v>
      </c>
      <c r="AH924" t="e">
        <f t="shared" si="451"/>
        <v>#DIV/0!</v>
      </c>
      <c r="AI924" t="e">
        <f t="shared" si="452"/>
        <v>#DIV/0!</v>
      </c>
      <c r="AJ924" t="e">
        <f t="shared" si="453"/>
        <v>#DIV/0!</v>
      </c>
      <c r="AK924"/>
      <c r="AL924"/>
      <c r="AM924"/>
      <c r="AN924"/>
    </row>
    <row r="925" spans="1:40" x14ac:dyDescent="0.3">
      <c r="A925"/>
      <c r="B925">
        <f t="shared" si="454"/>
        <v>79100</v>
      </c>
      <c r="C925" s="186" t="str">
        <f t="shared" si="422"/>
        <v>-0.00927559858441975+0.0142056366080591i</v>
      </c>
      <c r="D925" s="158" t="str">
        <f t="shared" si="423"/>
        <v>-2.80502345708612-1.67466437107197i</v>
      </c>
      <c r="E925" t="str">
        <f t="shared" si="424"/>
        <v>9670.75196530672-12832.990060746i</v>
      </c>
      <c r="F925" t="str">
        <f t="shared" si="425"/>
        <v>0.3565970262529+0.232640119791359i</v>
      </c>
      <c r="G925" t="str">
        <f t="shared" si="420"/>
        <v>0.3565970262529+0.232640119791359i</v>
      </c>
      <c r="H925" t="str">
        <f t="shared" si="426"/>
        <v>2.1837122571775+3.78831526088655i</v>
      </c>
      <c r="I925" t="str">
        <f t="shared" si="427"/>
        <v>310.624973623691i</v>
      </c>
      <c r="J925" t="str">
        <f t="shared" si="421"/>
        <v>-22.8981166914458+66.2371723755581i</v>
      </c>
      <c r="K925" t="str">
        <f t="shared" si="428"/>
        <v>4.1889723346727-1.44812306891241i</v>
      </c>
      <c r="L925" t="str">
        <f t="shared" si="429"/>
        <v>0.765313235208268-0.228159333263572i</v>
      </c>
      <c r="M925" t="str">
        <f t="shared" si="430"/>
        <v>4.95428556988097-1.67628240217598i</v>
      </c>
      <c r="N925" t="str">
        <f t="shared" si="431"/>
        <v>-1.01118376622156i</v>
      </c>
      <c r="O925" t="str">
        <f t="shared" si="432"/>
        <v>0.530857898026651-0.847460849893802i</v>
      </c>
      <c r="P925" t="str">
        <f t="shared" si="433"/>
        <v>0.469142101973349+0.847460849893802i</v>
      </c>
      <c r="Q925" t="str">
        <f t="shared" si="434"/>
        <v>-0.469142101973349+0.163722916327758i</v>
      </c>
      <c r="R925" t="str">
        <f t="shared" si="435"/>
        <v>-0.329468258626743-1.92138448082583i</v>
      </c>
      <c r="S925" t="str">
        <f t="shared" si="436"/>
        <v>0.110966668446811i</v>
      </c>
      <c r="T925" t="str">
        <f t="shared" si="437"/>
        <v>0.213209634642648-0.036559995018782i</v>
      </c>
      <c r="U925" t="e">
        <f t="shared" si="438"/>
        <v>#DIV/0!</v>
      </c>
      <c r="V925" t="str">
        <f t="shared" si="439"/>
        <v>0.0000833333333333333-0.00335345434243353i</v>
      </c>
      <c r="W925" t="e">
        <f t="shared" si="440"/>
        <v>#DIV/0!</v>
      </c>
      <c r="X925" t="e">
        <f t="shared" si="441"/>
        <v>#DIV/0!</v>
      </c>
      <c r="Y925" t="str">
        <f t="shared" si="442"/>
        <v>0.00096+0.337959971302576i</v>
      </c>
      <c r="Z925" t="e">
        <f t="shared" si="443"/>
        <v>#DIV/0!</v>
      </c>
      <c r="AA925" t="e">
        <f t="shared" si="444"/>
        <v>#DIV/0!</v>
      </c>
      <c r="AB925" t="str">
        <f t="shared" si="445"/>
        <v>0.121664901490405-0.0208624164658648i</v>
      </c>
      <c r="AC925" t="str">
        <f t="shared" si="446"/>
        <v>1.56779136422631-0.307303102180521i</v>
      </c>
      <c r="AD925" t="str">
        <f t="shared" si="447"/>
        <v>0.0772433334059626+0.00183359825685123i</v>
      </c>
      <c r="AE925" t="e">
        <f t="shared" si="448"/>
        <v>#DIV/0!</v>
      </c>
      <c r="AF925" t="str">
        <f t="shared" si="449"/>
        <v>-4.98873571426362-5.46297963195852i</v>
      </c>
      <c r="AG925" t="e">
        <f t="shared" si="450"/>
        <v>#DIV/0!</v>
      </c>
      <c r="AH925" t="e">
        <f t="shared" si="451"/>
        <v>#DIV/0!</v>
      </c>
      <c r="AI925" t="e">
        <f t="shared" si="452"/>
        <v>#DIV/0!</v>
      </c>
      <c r="AJ925" t="e">
        <f t="shared" si="453"/>
        <v>#DIV/0!</v>
      </c>
      <c r="AK925"/>
      <c r="AL925"/>
      <c r="AM925"/>
      <c r="AN925"/>
    </row>
    <row r="926" spans="1:40" x14ac:dyDescent="0.3">
      <c r="A926"/>
      <c r="B926">
        <f t="shared" si="454"/>
        <v>79200</v>
      </c>
      <c r="C926" s="186" t="str">
        <f t="shared" si="422"/>
        <v>-0.00927287644259798+0.0141951893615426i</v>
      </c>
      <c r="D926" s="158" t="str">
        <f t="shared" si="423"/>
        <v>-2.80644513951581-1.67647704732814i</v>
      </c>
      <c r="E926" t="str">
        <f t="shared" si="424"/>
        <v>9655.17179633954-12828.5129514467i</v>
      </c>
      <c r="F926" t="str">
        <f t="shared" si="425"/>
        <v>0.356785185233377+0.232866108578257i</v>
      </c>
      <c r="G926" t="str">
        <f t="shared" si="420"/>
        <v>0.356785185233377+0.232866108578257i</v>
      </c>
      <c r="H926" t="str">
        <f t="shared" si="426"/>
        <v>2.18688551717059+3.79132499120679i</v>
      </c>
      <c r="I926" t="str">
        <f t="shared" si="427"/>
        <v>311.01767270539i</v>
      </c>
      <c r="J926" t="str">
        <f t="shared" si="421"/>
        <v>-22.9585799606238+66.3209108994209i</v>
      </c>
      <c r="K926" t="str">
        <f t="shared" si="428"/>
        <v>4.18774250365849-1.44968788608098i</v>
      </c>
      <c r="L926" t="str">
        <f t="shared" si="429"/>
        <v>0.765155221052909-0.228400609834777i</v>
      </c>
      <c r="M926" t="str">
        <f t="shared" si="430"/>
        <v>4.9528977247114-1.67808849591576i</v>
      </c>
      <c r="N926" t="str">
        <f t="shared" si="431"/>
        <v>-1.01246212749365i</v>
      </c>
      <c r="O926" t="str">
        <f t="shared" si="432"/>
        <v>0.529774103425676-0.848138785423424i</v>
      </c>
      <c r="P926" t="str">
        <f t="shared" si="433"/>
        <v>0.470225896574324+0.848138785423424i</v>
      </c>
      <c r="Q926" t="str">
        <f t="shared" si="434"/>
        <v>-0.470225896574324+0.164323342070226i</v>
      </c>
      <c r="R926" t="str">
        <f t="shared" si="435"/>
        <v>-0.329458278634657-1.91881493004663i</v>
      </c>
      <c r="S926" t="str">
        <f t="shared" si="436"/>
        <v>0.111106955006162i</v>
      </c>
      <c r="T926" t="str">
        <f t="shared" si="437"/>
        <v>0.213193684097843-0.0366051061406684i</v>
      </c>
      <c r="U926" t="e">
        <f t="shared" si="438"/>
        <v>#DIV/0!</v>
      </c>
      <c r="V926" t="str">
        <f t="shared" si="439"/>
        <v>0.0000833333333333333-0.00334922018291025i</v>
      </c>
      <c r="W926" t="e">
        <f t="shared" si="440"/>
        <v>#DIV/0!</v>
      </c>
      <c r="X926" t="e">
        <f t="shared" si="441"/>
        <v>#DIV/0!</v>
      </c>
      <c r="Y926" t="str">
        <f t="shared" si="442"/>
        <v>0.00096+0.338387227903464i</v>
      </c>
      <c r="Z926" t="e">
        <f t="shared" si="443"/>
        <v>#DIV/0!</v>
      </c>
      <c r="AA926" t="e">
        <f t="shared" si="444"/>
        <v>#DIV/0!</v>
      </c>
      <c r="AB926" t="str">
        <f t="shared" si="445"/>
        <v>0.121655799549652-0.0208881584554781i</v>
      </c>
      <c r="AC926" t="str">
        <f t="shared" si="446"/>
        <v>1.56749655438241-0.307606110173253i</v>
      </c>
      <c r="AD926" t="str">
        <f t="shared" si="447"/>
        <v>0.0772516062377676+0.00183407589376815i</v>
      </c>
      <c r="AE926" t="e">
        <f t="shared" si="448"/>
        <v>#DIV/0!</v>
      </c>
      <c r="AF926" t="str">
        <f t="shared" si="449"/>
        <v>-4.9933306566864-5.46780203853493i</v>
      </c>
      <c r="AG926" t="e">
        <f t="shared" si="450"/>
        <v>#DIV/0!</v>
      </c>
      <c r="AH926" t="e">
        <f t="shared" si="451"/>
        <v>#DIV/0!</v>
      </c>
      <c r="AI926" t="e">
        <f t="shared" si="452"/>
        <v>#DIV/0!</v>
      </c>
      <c r="AJ926" t="e">
        <f t="shared" si="453"/>
        <v>#DIV/0!</v>
      </c>
      <c r="AK926"/>
      <c r="AL926"/>
      <c r="AM926"/>
      <c r="AN926"/>
    </row>
    <row r="927" spans="1:40" x14ac:dyDescent="0.3">
      <c r="A927"/>
      <c r="B927">
        <f t="shared" si="454"/>
        <v>79300</v>
      </c>
      <c r="C927" s="186" t="str">
        <f t="shared" si="422"/>
        <v>-0.00927015250443078+0.0141847735319293i</v>
      </c>
      <c r="D927" s="158" t="str">
        <f t="shared" si="423"/>
        <v>-2.80786778564636-1.67828780957222i</v>
      </c>
      <c r="E927" t="str">
        <f t="shared" si="424"/>
        <v>9639.62215838826-12824.0241840257i</v>
      </c>
      <c r="F927" t="str">
        <f t="shared" si="425"/>
        <v>0.356973471710311+0.233091879128306i</v>
      </c>
      <c r="G927" t="str">
        <f t="shared" si="420"/>
        <v>0.356973471710311+0.233091879128306i</v>
      </c>
      <c r="H927" t="str">
        <f t="shared" si="426"/>
        <v>2.19005948844393+3.79433160243121i</v>
      </c>
      <c r="I927" t="str">
        <f t="shared" si="427"/>
        <v>311.410371787088i</v>
      </c>
      <c r="J927" t="str">
        <f t="shared" si="421"/>
        <v>-23.0191196205399+66.4046494232838i</v>
      </c>
      <c r="K927" t="str">
        <f t="shared" si="428"/>
        <v>4.18651183128567-1.45125104151788i</v>
      </c>
      <c r="L927" t="str">
        <f t="shared" si="429"/>
        <v>0.764997072619229-0.228641727162901i</v>
      </c>
      <c r="M927" t="str">
        <f t="shared" si="430"/>
        <v>4.9515089039049-1.67989276868078i</v>
      </c>
      <c r="N927" t="str">
        <f t="shared" si="431"/>
        <v>-1.01374048876574i</v>
      </c>
      <c r="O927" t="str">
        <f t="shared" si="432"/>
        <v>0.528689443063983-0.848815334918435i</v>
      </c>
      <c r="P927" t="str">
        <f t="shared" si="433"/>
        <v>0.471310556936017+0.848815334918435i</v>
      </c>
      <c r="Q927" t="str">
        <f t="shared" si="434"/>
        <v>-0.471310556936017+0.164925153847305i</v>
      </c>
      <c r="R927" t="str">
        <f t="shared" si="435"/>
        <v>-0.329448284999945-1.91625167464558i</v>
      </c>
      <c r="S927" t="str">
        <f t="shared" si="436"/>
        <v>0.111247241565513i</v>
      </c>
      <c r="T927" t="str">
        <f t="shared" si="437"/>
        <v>0.213177712949616-0.0366502129447328i</v>
      </c>
      <c r="U927" t="e">
        <f t="shared" si="438"/>
        <v>#DIV/0!</v>
      </c>
      <c r="V927" t="str">
        <f t="shared" si="439"/>
        <v>0.0000833333333333333-0.00334499670222562i</v>
      </c>
      <c r="W927" t="e">
        <f t="shared" si="440"/>
        <v>#DIV/0!</v>
      </c>
      <c r="X927" t="e">
        <f t="shared" si="441"/>
        <v>#DIV/0!</v>
      </c>
      <c r="Y927" t="str">
        <f t="shared" si="442"/>
        <v>0.00096+0.338814484504352i</v>
      </c>
      <c r="Z927" t="e">
        <f t="shared" si="443"/>
        <v>#DIV/0!</v>
      </c>
      <c r="AA927" t="e">
        <f t="shared" si="444"/>
        <v>#DIV/0!</v>
      </c>
      <c r="AB927" t="str">
        <f t="shared" si="445"/>
        <v>0.121646685851864-0.0209138979811907i</v>
      </c>
      <c r="AC927" t="str">
        <f t="shared" si="446"/>
        <v>1.5672015421425-0.307908739965753i</v>
      </c>
      <c r="AD927" t="str">
        <f t="shared" si="447"/>
        <v>0.0772598872441297+0.00183454168001578i</v>
      </c>
      <c r="AE927" t="e">
        <f t="shared" si="448"/>
        <v>#DIV/0!</v>
      </c>
      <c r="AF927" t="str">
        <f t="shared" si="449"/>
        <v>-4.99792727409029-5.47261941200343i</v>
      </c>
      <c r="AG927" t="e">
        <f t="shared" si="450"/>
        <v>#DIV/0!</v>
      </c>
      <c r="AH927" t="e">
        <f t="shared" si="451"/>
        <v>#DIV/0!</v>
      </c>
      <c r="AI927" t="e">
        <f t="shared" si="452"/>
        <v>#DIV/0!</v>
      </c>
      <c r="AJ927" t="e">
        <f t="shared" si="453"/>
        <v>#DIV/0!</v>
      </c>
      <c r="AK927"/>
      <c r="AL927"/>
      <c r="AM927"/>
      <c r="AN927"/>
    </row>
    <row r="928" spans="1:40" x14ac:dyDescent="0.3">
      <c r="A928"/>
      <c r="B928">
        <f t="shared" si="454"/>
        <v>79400</v>
      </c>
      <c r="C928" s="186" t="str">
        <f t="shared" si="422"/>
        <v>-0.00926742677433106+0.0141743889877905i</v>
      </c>
      <c r="D928" s="158" t="str">
        <f t="shared" si="423"/>
        <v>-2.80929139305429-1.68009665836324i</v>
      </c>
      <c r="E928" t="str">
        <f t="shared" si="424"/>
        <v>9624.10299882612-12819.5238420404i</v>
      </c>
      <c r="F928" t="str">
        <f t="shared" si="425"/>
        <v>0.357161885363185+0.233317431382996i</v>
      </c>
      <c r="G928" t="str">
        <f t="shared" si="420"/>
        <v>0.357161885363185+0.233317431382996i</v>
      </c>
      <c r="H928" t="str">
        <f t="shared" si="426"/>
        <v>2.19323416971107+3.79733509539698i</v>
      </c>
      <c r="I928" t="str">
        <f t="shared" si="427"/>
        <v>311.803070868787i</v>
      </c>
      <c r="J928" t="str">
        <f t="shared" si="421"/>
        <v>-23.079735671194+66.4883879471467i</v>
      </c>
      <c r="K928" t="str">
        <f t="shared" si="428"/>
        <v>4.18528031971495-1.45281253571161i</v>
      </c>
      <c r="L928" t="str">
        <f t="shared" si="429"/>
        <v>0.764838790114183-0.228882685158049i</v>
      </c>
      <c r="M928" t="str">
        <f t="shared" si="430"/>
        <v>4.95011910982913-1.68169522086966i</v>
      </c>
      <c r="N928" t="str">
        <f t="shared" si="431"/>
        <v>-1.01501885003782i</v>
      </c>
      <c r="O928" t="str">
        <f t="shared" si="432"/>
        <v>0.527603918714141-0.849490497273208i</v>
      </c>
      <c r="P928" t="str">
        <f t="shared" si="433"/>
        <v>0.472396081285859+0.849490497273208i</v>
      </c>
      <c r="Q928" t="str">
        <f t="shared" si="434"/>
        <v>-0.472396081285859+0.165528352764612i</v>
      </c>
      <c r="R928" t="str">
        <f t="shared" si="435"/>
        <v>-0.329438277718565-1.91369469082138i</v>
      </c>
      <c r="S928" t="str">
        <f t="shared" si="436"/>
        <v>0.111387528124864i</v>
      </c>
      <c r="T928" t="str">
        <f t="shared" si="437"/>
        <v>0.213161721196269-0.0366953154247834i</v>
      </c>
      <c r="U928" t="e">
        <f t="shared" si="438"/>
        <v>#DIV/0!</v>
      </c>
      <c r="V928" t="str">
        <f t="shared" si="439"/>
        <v>0.0000833333333333333-0.00334078386003139i</v>
      </c>
      <c r="W928" t="e">
        <f t="shared" si="440"/>
        <v>#DIV/0!</v>
      </c>
      <c r="X928" t="e">
        <f t="shared" si="441"/>
        <v>#DIV/0!</v>
      </c>
      <c r="Y928" t="str">
        <f t="shared" si="442"/>
        <v>0.00096+0.33924174110524i</v>
      </c>
      <c r="Z928" t="e">
        <f t="shared" si="443"/>
        <v>#DIV/0!</v>
      </c>
      <c r="AA928" t="e">
        <f t="shared" si="444"/>
        <v>#DIV/0!</v>
      </c>
      <c r="AB928" t="str">
        <f t="shared" si="445"/>
        <v>0.12163756039607-0.0209396350394691i</v>
      </c>
      <c r="AC928" t="str">
        <f t="shared" si="446"/>
        <v>1.56690632801695-0.308210991558039i</v>
      </c>
      <c r="AD928" t="str">
        <f t="shared" si="447"/>
        <v>0.07726817641585+0.00183499560767005i</v>
      </c>
      <c r="AE928" t="e">
        <f t="shared" si="448"/>
        <v>#DIV/0!</v>
      </c>
      <c r="AF928" t="str">
        <f t="shared" si="449"/>
        <v>-5.00252556276536-5.47743175376022i</v>
      </c>
      <c r="AG928" t="e">
        <f t="shared" si="450"/>
        <v>#DIV/0!</v>
      </c>
      <c r="AH928" t="e">
        <f t="shared" si="451"/>
        <v>#DIV/0!</v>
      </c>
      <c r="AI928" t="e">
        <f t="shared" si="452"/>
        <v>#DIV/0!</v>
      </c>
      <c r="AJ928" t="e">
        <f t="shared" si="453"/>
        <v>#DIV/0!</v>
      </c>
      <c r="AK928"/>
      <c r="AL928"/>
      <c r="AM928"/>
      <c r="AN928"/>
    </row>
    <row r="929" spans="1:40" x14ac:dyDescent="0.3">
      <c r="A929"/>
      <c r="B929">
        <f t="shared" si="454"/>
        <v>79500</v>
      </c>
      <c r="C929" s="186" t="str">
        <f t="shared" si="422"/>
        <v>-0.00926469925671145+0.0141640355983624i</v>
      </c>
      <c r="D929" s="158" t="str">
        <f t="shared" si="423"/>
        <v>-2.81071595931688-1.68190359425936i</v>
      </c>
      <c r="E929" t="str">
        <f t="shared" si="424"/>
        <v>9608.61426499398-12815.0120086519i</v>
      </c>
      <c r="F929" t="str">
        <f t="shared" si="425"/>
        <v>0.357350425871578+0.233542765284365i</v>
      </c>
      <c r="G929" t="str">
        <f t="shared" si="420"/>
        <v>0.357350425871578+0.233542765284365i</v>
      </c>
      <c r="H929" t="str">
        <f t="shared" si="426"/>
        <v>2.19640955967767+3.80033547093561i</v>
      </c>
      <c r="I929" t="str">
        <f t="shared" si="427"/>
        <v>312.195769950486i</v>
      </c>
      <c r="J929" t="str">
        <f t="shared" si="421"/>
        <v>-23.1404281125862+66.5721264710096i</v>
      </c>
      <c r="K929" t="str">
        <f t="shared" si="428"/>
        <v>4.18404797110601-1.45437236914993i</v>
      </c>
      <c r="L929" t="str">
        <f t="shared" si="429"/>
        <v>0.764680373744766-0.22912348373065i</v>
      </c>
      <c r="M929" t="str">
        <f t="shared" si="430"/>
        <v>4.94872834485078-1.68349585288058i</v>
      </c>
      <c r="N929" t="str">
        <f t="shared" si="431"/>
        <v>-1.01629721130991i</v>
      </c>
      <c r="O929" t="str">
        <f t="shared" si="432"/>
        <v>0.526517532150106-0.850164271384397i</v>
      </c>
      <c r="P929" t="str">
        <f t="shared" si="433"/>
        <v>0.473482467849894+0.850164271384397i</v>
      </c>
      <c r="Q929" t="str">
        <f t="shared" si="434"/>
        <v>-0.473482467849894+0.166132939925513i</v>
      </c>
      <c r="R929" t="str">
        <f t="shared" si="435"/>
        <v>-0.329428256786466-1.91114395489242i</v>
      </c>
      <c r="S929" t="str">
        <f t="shared" si="436"/>
        <v>0.111527814684215i</v>
      </c>
      <c r="T929" t="str">
        <f t="shared" si="437"/>
        <v>0.2131457088361-0.036740413574625i</v>
      </c>
      <c r="U929" t="e">
        <f t="shared" si="438"/>
        <v>#DIV/0!</v>
      </c>
      <c r="V929" t="str">
        <f t="shared" si="439"/>
        <v>0.0000833333333333333-0.0033365816161823i</v>
      </c>
      <c r="W929" t="e">
        <f t="shared" si="440"/>
        <v>#DIV/0!</v>
      </c>
      <c r="X929" t="e">
        <f t="shared" si="441"/>
        <v>#DIV/0!</v>
      </c>
      <c r="Y929" t="str">
        <f t="shared" si="442"/>
        <v>0.00096+0.339668997706128i</v>
      </c>
      <c r="Z929" t="e">
        <f t="shared" si="443"/>
        <v>#DIV/0!</v>
      </c>
      <c r="AA929" t="e">
        <f t="shared" si="444"/>
        <v>#DIV/0!</v>
      </c>
      <c r="AB929" t="str">
        <f t="shared" si="445"/>
        <v>0.121628423181301-0.0209653696267784i</v>
      </c>
      <c r="AC929" t="str">
        <f t="shared" si="446"/>
        <v>1.56661091251602-0.308512864950436i</v>
      </c>
      <c r="AD929" t="str">
        <f t="shared" si="447"/>
        <v>0.0772764737437177+0.00183543766878599i</v>
      </c>
      <c r="AE929" t="e">
        <f t="shared" si="448"/>
        <v>#DIV/0!</v>
      </c>
      <c r="AF929" t="str">
        <f t="shared" si="449"/>
        <v>-5.00712551899455-5.48223906519497i</v>
      </c>
      <c r="AG929" t="e">
        <f t="shared" si="450"/>
        <v>#DIV/0!</v>
      </c>
      <c r="AH929" t="e">
        <f t="shared" si="451"/>
        <v>#DIV/0!</v>
      </c>
      <c r="AI929" t="e">
        <f t="shared" si="452"/>
        <v>#DIV/0!</v>
      </c>
      <c r="AJ929" t="e">
        <f t="shared" si="453"/>
        <v>#DIV/0!</v>
      </c>
      <c r="AK929"/>
      <c r="AL929"/>
      <c r="AM929"/>
      <c r="AN929"/>
    </row>
    <row r="930" spans="1:40" x14ac:dyDescent="0.3">
      <c r="A930"/>
      <c r="B930">
        <f t="shared" si="454"/>
        <v>79600</v>
      </c>
      <c r="C930" s="186" t="str">
        <f t="shared" si="422"/>
        <v>-0.00926196995598479+0.0141537132335423i</v>
      </c>
      <c r="D930" s="158" t="str">
        <f t="shared" si="423"/>
        <v>-2.81214148201214-1.68370861781789i</v>
      </c>
      <c r="E930" t="str">
        <f t="shared" si="424"/>
        <v>9593.15590420184-12810.4887666266i</v>
      </c>
      <c r="F930" t="str">
        <f t="shared" si="425"/>
        <v>0.357539092915163+0.233767880775006i</v>
      </c>
      <c r="G930" t="str">
        <f t="shared" si="420"/>
        <v>0.357539092915163+0.233767880775006i</v>
      </c>
      <c r="H930" t="str">
        <f t="shared" si="426"/>
        <v>2.19958565704142+3.80333272987303i</v>
      </c>
      <c r="I930" t="str">
        <f t="shared" si="427"/>
        <v>312.588469032184i</v>
      </c>
      <c r="J930" t="str">
        <f t="shared" si="421"/>
        <v>-23.2011969447165+66.6558649948726i</v>
      </c>
      <c r="K930" t="str">
        <f t="shared" si="428"/>
        <v>4.18281478761755-1.4559305423199i</v>
      </c>
      <c r="L930" t="str">
        <f t="shared" si="429"/>
        <v>0.764521823718012-0.229364122791458i</v>
      </c>
      <c r="M930" t="str">
        <f t="shared" si="430"/>
        <v>4.94733661133556-1.68529466511136i</v>
      </c>
      <c r="N930" t="str">
        <f t="shared" si="431"/>
        <v>-1.017575572582i</v>
      </c>
      <c r="O930" t="str">
        <f t="shared" si="432"/>
        <v>0.525430285147265-0.850836656150911i</v>
      </c>
      <c r="P930" t="str">
        <f t="shared" si="433"/>
        <v>0.474569714852735+0.850836656150911i</v>
      </c>
      <c r="Q930" t="str">
        <f t="shared" si="434"/>
        <v>-0.474569714852735+0.166738916431089i</v>
      </c>
      <c r="R930" t="str">
        <f t="shared" si="435"/>
        <v>-0.329418222199602-1.90859944329612i</v>
      </c>
      <c r="S930" t="str">
        <f t="shared" si="436"/>
        <v>0.111668101243567i</v>
      </c>
      <c r="T930" t="str">
        <f t="shared" si="437"/>
        <v>0.213129675867407-0.036785507388061i</v>
      </c>
      <c r="U930" t="e">
        <f t="shared" si="438"/>
        <v>#DIV/0!</v>
      </c>
      <c r="V930" t="str">
        <f t="shared" si="439"/>
        <v>0.0000833333333333333-0.00333238993073483i</v>
      </c>
      <c r="W930" t="e">
        <f t="shared" si="440"/>
        <v>#DIV/0!</v>
      </c>
      <c r="X930" t="e">
        <f t="shared" si="441"/>
        <v>#DIV/0!</v>
      </c>
      <c r="Y930" t="str">
        <f t="shared" si="442"/>
        <v>0.00096+0.340096254307017i</v>
      </c>
      <c r="Z930" t="e">
        <f t="shared" si="443"/>
        <v>#DIV/0!</v>
      </c>
      <c r="AA930" t="e">
        <f t="shared" si="444"/>
        <v>#DIV/0!</v>
      </c>
      <c r="AB930" t="str">
        <f t="shared" si="445"/>
        <v>0.121619274206585-0.0209911017395823i</v>
      </c>
      <c r="AC930" t="str">
        <f t="shared" si="446"/>
        <v>1.56631529614977-0.308814360143578i</v>
      </c>
      <c r="AD930" t="str">
        <f t="shared" si="447"/>
        <v>0.0772847792185112+0.00183586785539824i</v>
      </c>
      <c r="AE930" t="e">
        <f t="shared" si="448"/>
        <v>#DIV/0!</v>
      </c>
      <c r="AF930" t="str">
        <f t="shared" si="449"/>
        <v>-5.01172713905356-5.48704134769092i</v>
      </c>
      <c r="AG930" t="e">
        <f t="shared" si="450"/>
        <v>#DIV/0!</v>
      </c>
      <c r="AH930" t="e">
        <f t="shared" si="451"/>
        <v>#DIV/0!</v>
      </c>
      <c r="AI930" t="e">
        <f t="shared" si="452"/>
        <v>#DIV/0!</v>
      </c>
      <c r="AJ930" t="e">
        <f t="shared" si="453"/>
        <v>#DIV/0!</v>
      </c>
      <c r="AK930"/>
      <c r="AL930"/>
      <c r="AM930"/>
      <c r="AN930"/>
    </row>
    <row r="931" spans="1:40" x14ac:dyDescent="0.3">
      <c r="A931"/>
      <c r="B931">
        <f t="shared" si="454"/>
        <v>79700</v>
      </c>
      <c r="C931" s="186" t="str">
        <f t="shared" si="422"/>
        <v>-0.00925923887656369+0.0141434217638841i</v>
      </c>
      <c r="D931" s="158" t="str">
        <f t="shared" si="423"/>
        <v>-2.81356795871878-1.68551172959537i</v>
      </c>
      <c r="E931" t="str">
        <f t="shared" si="424"/>
        <v>9577.72786372976-12805.9541983376i</v>
      </c>
      <c r="F931" t="str">
        <f t="shared" si="425"/>
        <v>0.357727886173711+0.233992777798063i</v>
      </c>
      <c r="G931" t="str">
        <f t="shared" si="420"/>
        <v>0.357727886173711+0.233992777798063i</v>
      </c>
      <c r="H931" t="str">
        <f t="shared" si="426"/>
        <v>2.20276246049205+3.80632687302969i</v>
      </c>
      <c r="I931" t="str">
        <f t="shared" si="427"/>
        <v>312.981168113883i</v>
      </c>
      <c r="J931" t="str">
        <f t="shared" si="421"/>
        <v>-23.2620421675848+66.7396035187354i</v>
      </c>
      <c r="K931" t="str">
        <f t="shared" si="428"/>
        <v>4.18158077140736-1.45748705570798i</v>
      </c>
      <c r="L931" t="str">
        <f t="shared" si="429"/>
        <v>0.764363140240989-0.229604602251548i</v>
      </c>
      <c r="M931" t="str">
        <f t="shared" si="430"/>
        <v>4.94594391164835-1.68709165795953i</v>
      </c>
      <c r="N931" t="str">
        <f t="shared" si="431"/>
        <v>-1.01885393385409i</v>
      </c>
      <c r="O931" t="str">
        <f t="shared" si="432"/>
        <v>0.524342179482406-0.851507650473934i</v>
      </c>
      <c r="P931" t="str">
        <f t="shared" si="433"/>
        <v>0.475657820517594+0.851507650473934i</v>
      </c>
      <c r="Q931" t="str">
        <f t="shared" si="434"/>
        <v>-0.475657820517594+0.167346283380156i</v>
      </c>
      <c r="R931" t="str">
        <f t="shared" si="435"/>
        <v>-0.329408173953916-1.90606113258813i</v>
      </c>
      <c r="S931" t="str">
        <f t="shared" si="436"/>
        <v>0.111808387802918i</v>
      </c>
      <c r="T931" t="str">
        <f t="shared" si="437"/>
        <v>0.213113622288483-0.0368305968588905i</v>
      </c>
      <c r="U931" t="e">
        <f t="shared" si="438"/>
        <v>#DIV/0!</v>
      </c>
      <c r="V931" t="str">
        <f t="shared" si="439"/>
        <v>0.0000833333333333333-0.00332820876394595i</v>
      </c>
      <c r="W931" t="e">
        <f t="shared" si="440"/>
        <v>#DIV/0!</v>
      </c>
      <c r="X931" t="e">
        <f t="shared" si="441"/>
        <v>#DIV/0!</v>
      </c>
      <c r="Y931" t="str">
        <f t="shared" si="442"/>
        <v>0.00096+0.340523510907905i</v>
      </c>
      <c r="Z931" t="e">
        <f t="shared" si="443"/>
        <v>#DIV/0!</v>
      </c>
      <c r="AA931" t="e">
        <f t="shared" si="444"/>
        <v>#DIV/0!</v>
      </c>
      <c r="AB931" t="str">
        <f t="shared" si="445"/>
        <v>0.121610113470947-0.0210168313743426i</v>
      </c>
      <c r="AC931" t="str">
        <f t="shared" si="446"/>
        <v>1.5660194794281-0.309115477138416i</v>
      </c>
      <c r="AD931" t="str">
        <f t="shared" si="447"/>
        <v>0.0772930928309958+0.00183628615952129i</v>
      </c>
      <c r="AE931" t="e">
        <f t="shared" si="448"/>
        <v>#DIV/0!</v>
      </c>
      <c r="AF931" t="str">
        <f t="shared" si="449"/>
        <v>-5.01633041921083-5.49183860262506i</v>
      </c>
      <c r="AG931" t="e">
        <f t="shared" si="450"/>
        <v>#DIV/0!</v>
      </c>
      <c r="AH931" t="e">
        <f t="shared" si="451"/>
        <v>#DIV/0!</v>
      </c>
      <c r="AI931" t="e">
        <f t="shared" si="452"/>
        <v>#DIV/0!</v>
      </c>
      <c r="AJ931" t="e">
        <f t="shared" si="453"/>
        <v>#DIV/0!</v>
      </c>
      <c r="AK931"/>
      <c r="AL931"/>
      <c r="AM931"/>
      <c r="AN931"/>
    </row>
    <row r="932" spans="1:40" x14ac:dyDescent="0.3">
      <c r="A932"/>
      <c r="B932">
        <f t="shared" si="454"/>
        <v>79800</v>
      </c>
      <c r="C932" s="186" t="str">
        <f t="shared" si="422"/>
        <v>-0.00925650602286067+0.0141331610605946i</v>
      </c>
      <c r="D932" s="158" t="str">
        <f t="shared" si="423"/>
        <v>-2.81499538701631-1.68731293014754i</v>
      </c>
      <c r="E932" t="str">
        <f t="shared" si="424"/>
        <v>9562.33009082975-12801.4083857662i</v>
      </c>
      <c r="F932" t="str">
        <f t="shared" si="425"/>
        <v>0.357916805327092+0.23421745629723i</v>
      </c>
      <c r="G932" t="str">
        <f t="shared" si="420"/>
        <v>0.357916805327092+0.23421745629723i</v>
      </c>
      <c r="H932" t="str">
        <f t="shared" si="426"/>
        <v>2.20593996871143+3.80931790122067i</v>
      </c>
      <c r="I932" t="str">
        <f t="shared" si="427"/>
        <v>313.373867195582i</v>
      </c>
      <c r="J932" t="str">
        <f t="shared" si="421"/>
        <v>-23.3229637811912+66.8233420425984i</v>
      </c>
      <c r="K932" t="str">
        <f t="shared" si="428"/>
        <v>4.18034592463218-1.45904190979993i</v>
      </c>
      <c r="L932" t="str">
        <f t="shared" si="429"/>
        <v>0.764204323520804-0.229844922022321i</v>
      </c>
      <c r="M932" t="str">
        <f t="shared" si="430"/>
        <v>4.94455024815298-1.68888683182225i</v>
      </c>
      <c r="N932" t="str">
        <f t="shared" si="431"/>
        <v>-1.02013229512618i</v>
      </c>
      <c r="O932" t="str">
        <f t="shared" si="432"/>
        <v>0.52325321693372-0.852177253256923i</v>
      </c>
      <c r="P932" t="str">
        <f t="shared" si="433"/>
        <v>0.47674678306628+0.852177253256923i</v>
      </c>
      <c r="Q932" t="str">
        <f t="shared" si="434"/>
        <v>-0.47674678306628+0.167955041869257i</v>
      </c>
      <c r="R932" t="str">
        <f t="shared" si="435"/>
        <v>-0.329398112045342-1.90352899944159i</v>
      </c>
      <c r="S932" t="str">
        <f t="shared" si="436"/>
        <v>0.111948674362269i</v>
      </c>
      <c r="T932" t="str">
        <f t="shared" si="437"/>
        <v>0.213097548097622-0.0368756819809102i</v>
      </c>
      <c r="U932" t="e">
        <f t="shared" si="438"/>
        <v>#DIV/0!</v>
      </c>
      <c r="V932" t="str">
        <f t="shared" si="439"/>
        <v>0.0000833333333333333-0.00332403807627183i</v>
      </c>
      <c r="W932" t="e">
        <f t="shared" si="440"/>
        <v>#DIV/0!</v>
      </c>
      <c r="X932" t="e">
        <f t="shared" si="441"/>
        <v>#DIV/0!</v>
      </c>
      <c r="Y932" t="str">
        <f t="shared" si="442"/>
        <v>0.00096+0.340950767508793i</v>
      </c>
      <c r="Z932" t="e">
        <f t="shared" si="443"/>
        <v>#DIV/0!</v>
      </c>
      <c r="AA932" t="e">
        <f t="shared" si="444"/>
        <v>#DIV/0!</v>
      </c>
      <c r="AB932" t="str">
        <f t="shared" si="445"/>
        <v>0.121600940973415-0.0210425585275193i</v>
      </c>
      <c r="AC932" t="str">
        <f t="shared" si="446"/>
        <v>1.56572346286076-0.309416215936214i</v>
      </c>
      <c r="AD932" t="str">
        <f t="shared" si="447"/>
        <v>0.077301414571927+0.00183669257314989i</v>
      </c>
      <c r="AE932" t="e">
        <f t="shared" si="448"/>
        <v>#DIV/0!</v>
      </c>
      <c r="AF932" t="str">
        <f t="shared" si="449"/>
        <v>-5.02093535572774-5.49663083136821i</v>
      </c>
      <c r="AG932" t="e">
        <f t="shared" si="450"/>
        <v>#DIV/0!</v>
      </c>
      <c r="AH932" t="e">
        <f t="shared" si="451"/>
        <v>#DIV/0!</v>
      </c>
      <c r="AI932" t="e">
        <f t="shared" si="452"/>
        <v>#DIV/0!</v>
      </c>
      <c r="AJ932" t="e">
        <f t="shared" si="453"/>
        <v>#DIV/0!</v>
      </c>
      <c r="AK932"/>
      <c r="AL932"/>
      <c r="AM932"/>
      <c r="AN932"/>
    </row>
    <row r="933" spans="1:40" x14ac:dyDescent="0.3">
      <c r="A933"/>
      <c r="B933">
        <f t="shared" si="454"/>
        <v>79900</v>
      </c>
      <c r="C933" s="186" t="str">
        <f t="shared" si="422"/>
        <v>-0.00925377139928794+0.0141229309955288i</v>
      </c>
      <c r="D933" s="158" t="str">
        <f t="shared" si="423"/>
        <v>-2.8164237644849-1.68911222002934i</v>
      </c>
      <c r="E933" t="str">
        <f t="shared" si="424"/>
        <v>9546.96253272674-12796.8514105039i</v>
      </c>
      <c r="F933" t="str">
        <f t="shared" si="425"/>
        <v>0.358105850055264+0.234441916216747i</v>
      </c>
      <c r="G933" t="str">
        <f t="shared" si="420"/>
        <v>0.358105850055264+0.234441916216747i</v>
      </c>
      <c r="H933" t="str">
        <f t="shared" si="426"/>
        <v>2.20911818037349+3.81230581525557i</v>
      </c>
      <c r="I933" t="str">
        <f t="shared" si="427"/>
        <v>313.766566277281i</v>
      </c>
      <c r="J933" t="str">
        <f t="shared" si="421"/>
        <v>-23.3839617855356+66.9070805664613i</v>
      </c>
      <c r="K933" t="str">
        <f t="shared" si="428"/>
        <v>4.17911024944781-1.46059510508091i</v>
      </c>
      <c r="L933" t="str">
        <f t="shared" si="429"/>
        <v>0.764045373764602-0.230085082015497i</v>
      </c>
      <c r="M933" t="str">
        <f t="shared" si="430"/>
        <v>4.94315562321241-1.69068018709641i</v>
      </c>
      <c r="N933" t="str">
        <f t="shared" si="431"/>
        <v>-1.02141065639826i</v>
      </c>
      <c r="O933" t="str">
        <f t="shared" si="432"/>
        <v>0.522163399280805-0.852845463405601i</v>
      </c>
      <c r="P933" t="str">
        <f t="shared" si="433"/>
        <v>0.477836600719195+0.852845463405601i</v>
      </c>
      <c r="Q933" t="str">
        <f t="shared" si="434"/>
        <v>-0.477836600719195+0.168565192992659i</v>
      </c>
      <c r="R933" t="str">
        <f t="shared" si="435"/>
        <v>-0.329388036469808-1.90100302064642i</v>
      </c>
      <c r="S933" t="str">
        <f t="shared" si="436"/>
        <v>0.11208896092162i</v>
      </c>
      <c r="T933" t="str">
        <f t="shared" si="437"/>
        <v>0.213081453293118-0.0369207627479135i</v>
      </c>
      <c r="U933" t="e">
        <f t="shared" si="438"/>
        <v>#DIV/0!</v>
      </c>
      <c r="V933" t="str">
        <f t="shared" si="439"/>
        <v>0.0000833333333333333-0.00331987782836662i</v>
      </c>
      <c r="W933" t="e">
        <f t="shared" si="440"/>
        <v>#DIV/0!</v>
      </c>
      <c r="X933" t="e">
        <f t="shared" si="441"/>
        <v>#DIV/0!</v>
      </c>
      <c r="Y933" t="str">
        <f t="shared" si="442"/>
        <v>0.00096+0.341378024109681i</v>
      </c>
      <c r="Z933" t="e">
        <f t="shared" si="443"/>
        <v>#DIV/0!</v>
      </c>
      <c r="AA933" t="e">
        <f t="shared" si="444"/>
        <v>#DIV/0!</v>
      </c>
      <c r="AB933" t="str">
        <f t="shared" si="445"/>
        <v>0.121591756713014-0.0210682831955709i</v>
      </c>
      <c r="AC933" t="str">
        <f t="shared" si="446"/>
        <v>1.56542724695732-0.309716576538557i</v>
      </c>
      <c r="AD933" t="str">
        <f t="shared" si="447"/>
        <v>0.0773097444320482+0.00183708708825883i</v>
      </c>
      <c r="AE933" t="e">
        <f t="shared" si="448"/>
        <v>#DIV/0!</v>
      </c>
      <c r="AF933" t="str">
        <f t="shared" si="449"/>
        <v>-5.02554194485839-5.50141803528491i</v>
      </c>
      <c r="AG933" t="e">
        <f t="shared" si="450"/>
        <v>#DIV/0!</v>
      </c>
      <c r="AH933" t="e">
        <f t="shared" si="451"/>
        <v>#DIV/0!</v>
      </c>
      <c r="AI933" t="e">
        <f t="shared" si="452"/>
        <v>#DIV/0!</v>
      </c>
      <c r="AJ933" t="e">
        <f t="shared" si="453"/>
        <v>#DIV/0!</v>
      </c>
      <c r="AK933"/>
      <c r="AL933"/>
      <c r="AM933"/>
      <c r="AN933"/>
    </row>
    <row r="934" spans="1:40" x14ac:dyDescent="0.3">
      <c r="A934"/>
      <c r="B934">
        <f t="shared" si="454"/>
        <v>80000</v>
      </c>
      <c r="C934" s="186" t="str">
        <f t="shared" si="422"/>
        <v>-0.00925103501025774+0.0141127314411866i</v>
      </c>
      <c r="D934" s="158" t="str">
        <f t="shared" si="423"/>
        <v>-2.81785308870557-1.69090959979503i</v>
      </c>
      <c r="E934" t="str">
        <f t="shared" si="424"/>
        <v>9531.62513661962-12792.2833537529i</v>
      </c>
      <c r="F934" t="str">
        <f t="shared" si="425"/>
        <v>0.358295020038295+0.234666157501408i</v>
      </c>
      <c r="G934" t="str">
        <f t="shared" si="420"/>
        <v>0.358295020038295+0.234666157501408i</v>
      </c>
      <c r="H934" t="str">
        <f t="shared" si="426"/>
        <v>2.21229709414438+3.81529061593888i</v>
      </c>
      <c r="I934" t="str">
        <f t="shared" si="427"/>
        <v>314.159265358979i</v>
      </c>
      <c r="J934" t="str">
        <f t="shared" si="421"/>
        <v>-23.4450361806181+66.9908190903242i</v>
      </c>
      <c r="K934" t="str">
        <f t="shared" si="428"/>
        <v>4.17787374800902-1.46214664203551i</v>
      </c>
      <c r="L934" t="str">
        <f t="shared" si="429"/>
        <v>0.76388629117956-0.230325082143122i</v>
      </c>
      <c r="M934" t="str">
        <f t="shared" si="430"/>
        <v>4.94176003918858-1.69247172417863i</v>
      </c>
      <c r="N934" t="str">
        <f t="shared" si="431"/>
        <v>-1.02268901767035i</v>
      </c>
      <c r="O934" t="str">
        <f t="shared" si="432"/>
        <v>0.521072728304633-0.853512279827986i</v>
      </c>
      <c r="P934" t="str">
        <f t="shared" si="433"/>
        <v>0.478927271695367+0.853512279827986i</v>
      </c>
      <c r="Q934" t="str">
        <f t="shared" si="434"/>
        <v>-0.478927271695367+0.169176737842364i</v>
      </c>
      <c r="R934" t="str">
        <f t="shared" si="435"/>
        <v>-0.32937794722324-1.89848317310852i</v>
      </c>
      <c r="S934" t="str">
        <f t="shared" si="436"/>
        <v>0.112229247480972i</v>
      </c>
      <c r="T934" t="str">
        <f t="shared" si="437"/>
        <v>0.213065337873257-0.0369658391536915i</v>
      </c>
      <c r="U934" t="e">
        <f t="shared" si="438"/>
        <v>#DIV/0!</v>
      </c>
      <c r="V934" t="str">
        <f t="shared" si="439"/>
        <v>0.0000833333333333333-0.00331572798108115i</v>
      </c>
      <c r="W934" t="e">
        <f t="shared" si="440"/>
        <v>#DIV/0!</v>
      </c>
      <c r="X934" t="e">
        <f t="shared" si="441"/>
        <v>#DIV/0!</v>
      </c>
      <c r="Y934" t="str">
        <f t="shared" si="442"/>
        <v>0.00096+0.34180528071057i</v>
      </c>
      <c r="Z934" t="e">
        <f t="shared" si="443"/>
        <v>#DIV/0!</v>
      </c>
      <c r="AA934" t="e">
        <f t="shared" si="444"/>
        <v>#DIV/0!</v>
      </c>
      <c r="AB934" t="str">
        <f t="shared" si="445"/>
        <v>0.121582560688767-0.0210940053749541i</v>
      </c>
      <c r="AC934" t="str">
        <f t="shared" si="446"/>
        <v>1.56513083222719-0.310016558947348i</v>
      </c>
      <c r="AD934" t="str">
        <f t="shared" si="447"/>
        <v>0.0773180824020903+0.00183746969680295i</v>
      </c>
      <c r="AE934" t="e">
        <f t="shared" si="448"/>
        <v>#DIV/0!</v>
      </c>
      <c r="AF934" t="str">
        <f t="shared" si="449"/>
        <v>-5.03015018284995-5.50620021573391i</v>
      </c>
      <c r="AG934" t="e">
        <f t="shared" si="450"/>
        <v>#DIV/0!</v>
      </c>
      <c r="AH934" t="e">
        <f t="shared" si="451"/>
        <v>#DIV/0!</v>
      </c>
      <c r="AI934" t="e">
        <f t="shared" si="452"/>
        <v>#DIV/0!</v>
      </c>
      <c r="AJ934" t="e">
        <f t="shared" si="453"/>
        <v>#DIV/0!</v>
      </c>
      <c r="AK934"/>
      <c r="AL934"/>
      <c r="AM934"/>
      <c r="AN934"/>
    </row>
    <row r="935" spans="1:40" x14ac:dyDescent="0.3">
      <c r="A935"/>
      <c r="B935">
        <f t="shared" si="454"/>
        <v>80100</v>
      </c>
      <c r="C935" s="186" t="str">
        <f t="shared" si="422"/>
        <v>-0.00924829686018207+0.0141025622707085i</v>
      </c>
      <c r="D935" s="158" t="str">
        <f t="shared" si="423"/>
        <v>-2.81928335726003-1.69270506999815i</v>
      </c>
      <c r="E935" t="str">
        <f t="shared" si="424"/>
        <v>9516.31784968302-12787.7042963286i</v>
      </c>
      <c r="F935" t="str">
        <f t="shared" si="425"/>
        <v>0.358484314956344+0.234890180096555i</v>
      </c>
      <c r="G935" t="str">
        <f t="shared" si="420"/>
        <v>0.358484314956344+0.234890180096555i</v>
      </c>
      <c r="H935" t="str">
        <f t="shared" si="426"/>
        <v>2.21547670868234+3.81827230406983i</v>
      </c>
      <c r="I935" t="str">
        <f t="shared" si="427"/>
        <v>314.551964440678i</v>
      </c>
      <c r="J935" t="str">
        <f t="shared" si="421"/>
        <v>-23.5061869664387+67.0745576141871i</v>
      </c>
      <c r="K935" t="str">
        <f t="shared" si="428"/>
        <v>4.17663642246966-1.46369652114774i</v>
      </c>
      <c r="L935" t="str">
        <f t="shared" si="429"/>
        <v>0.763727075972894-0.230564922317566i</v>
      </c>
      <c r="M935" t="str">
        <f t="shared" si="430"/>
        <v>4.94036349844255-1.69426144346531i</v>
      </c>
      <c r="N935" t="str">
        <f t="shared" si="431"/>
        <v>-1.02396737894244i</v>
      </c>
      <c r="O935" t="str">
        <f t="shared" si="432"/>
        <v>0.519981205787594-0.854177701434356i</v>
      </c>
      <c r="P935" t="str">
        <f t="shared" si="433"/>
        <v>0.480018794212406+0.854177701434356i</v>
      </c>
      <c r="Q935" t="str">
        <f t="shared" si="434"/>
        <v>-0.480018794212406+0.169789677508084i</v>
      </c>
      <c r="R935" t="str">
        <f t="shared" si="435"/>
        <v>-0.329367844301557-1.89596943384916i</v>
      </c>
      <c r="S935" t="str">
        <f t="shared" si="436"/>
        <v>0.112369534040323i</v>
      </c>
      <c r="T935" t="str">
        <f t="shared" si="437"/>
        <v>0.213049201836325-0.0370109111920316i</v>
      </c>
      <c r="U935" t="e">
        <f t="shared" si="438"/>
        <v>#DIV/0!</v>
      </c>
      <c r="V935" t="str">
        <f t="shared" si="439"/>
        <v>0.0000833333333333333-0.00331158849546182i</v>
      </c>
      <c r="W935" t="e">
        <f t="shared" si="440"/>
        <v>#DIV/0!</v>
      </c>
      <c r="X935" t="e">
        <f t="shared" si="441"/>
        <v>#DIV/0!</v>
      </c>
      <c r="Y935" t="str">
        <f t="shared" si="442"/>
        <v>0.00096+0.342232537311458i</v>
      </c>
      <c r="Z935" t="e">
        <f t="shared" si="443"/>
        <v>#DIV/0!</v>
      </c>
      <c r="AA935" t="e">
        <f t="shared" si="444"/>
        <v>#DIV/0!</v>
      </c>
      <c r="AB935" t="str">
        <f t="shared" si="445"/>
        <v>0.121573352899696-0.0211197250621241i</v>
      </c>
      <c r="AC935" t="str">
        <f t="shared" si="446"/>
        <v>1.56483421917959-0.310316163164817i</v>
      </c>
      <c r="AD935" t="str">
        <f t="shared" si="447"/>
        <v>0.0773264284727736+0.00183784039071784i</v>
      </c>
      <c r="AE935" t="e">
        <f t="shared" si="448"/>
        <v>#DIV/0!</v>
      </c>
      <c r="AF935" t="str">
        <f t="shared" si="449"/>
        <v>-5.03476006594237-5.51097737406798i</v>
      </c>
      <c r="AG935" t="e">
        <f t="shared" si="450"/>
        <v>#DIV/0!</v>
      </c>
      <c r="AH935" t="e">
        <f t="shared" si="451"/>
        <v>#DIV/0!</v>
      </c>
      <c r="AI935" t="e">
        <f t="shared" si="452"/>
        <v>#DIV/0!</v>
      </c>
      <c r="AJ935" t="e">
        <f t="shared" si="453"/>
        <v>#DIV/0!</v>
      </c>
      <c r="AK935"/>
      <c r="AL935"/>
      <c r="AM935"/>
      <c r="AN935"/>
    </row>
    <row r="936" spans="1:40" x14ac:dyDescent="0.3">
      <c r="A936"/>
      <c r="B936">
        <f t="shared" si="454"/>
        <v>80200</v>
      </c>
      <c r="C936" s="186" t="str">
        <f t="shared" si="422"/>
        <v>-0.00924555695347259+0.0140924233578717i</v>
      </c>
      <c r="D936" s="158" t="str">
        <f t="shared" si="423"/>
        <v>-2.82071456773082-1.69449863119155i</v>
      </c>
      <c r="E936" t="str">
        <f t="shared" si="424"/>
        <v>9501.04061906834-12783.1143186603i</v>
      </c>
      <c r="F936" t="str">
        <f t="shared" si="425"/>
        <v>0.358673734489677+0.235113983948074i</v>
      </c>
      <c r="G936" t="str">
        <f t="shared" si="420"/>
        <v>0.358673734489677+0.235113983948074i</v>
      </c>
      <c r="H936" t="str">
        <f t="shared" si="426"/>
        <v>2.21865702263787+3.8212508804426i</v>
      </c>
      <c r="I936" t="str">
        <f t="shared" si="427"/>
        <v>314.944663522377i</v>
      </c>
      <c r="J936" t="str">
        <f t="shared" si="421"/>
        <v>-23.5674141429973+67.15829613805i</v>
      </c>
      <c r="K936" t="str">
        <f t="shared" si="428"/>
        <v>4.17539827498251-1.46524474290104i</v>
      </c>
      <c r="L936" t="str">
        <f t="shared" si="429"/>
        <v>0.76356772835185-0.230804602451518i</v>
      </c>
      <c r="M936" t="str">
        <f t="shared" si="430"/>
        <v>4.93896600333436-1.69604934535256i</v>
      </c>
      <c r="N936" t="str">
        <f t="shared" si="431"/>
        <v>-1.02524574021453i</v>
      </c>
      <c r="O936" t="str">
        <f t="shared" si="432"/>
        <v>0.518888833513463-0.854841727137274i</v>
      </c>
      <c r="P936" t="str">
        <f t="shared" si="433"/>
        <v>0.481111166486537+0.854841727137274i</v>
      </c>
      <c r="Q936" t="str">
        <f t="shared" si="434"/>
        <v>-0.481111166486537+0.170404013077256i</v>
      </c>
      <c r="R936" t="str">
        <f t="shared" si="435"/>
        <v>-0.32935772770067-1.89346178000416i</v>
      </c>
      <c r="S936" t="str">
        <f t="shared" si="436"/>
        <v>0.112509820599674i</v>
      </c>
      <c r="T936" t="str">
        <f t="shared" si="437"/>
        <v>0.213033045180607-0.0370559788567187i</v>
      </c>
      <c r="U936" t="e">
        <f t="shared" si="438"/>
        <v>#DIV/0!</v>
      </c>
      <c r="V936" t="str">
        <f t="shared" si="439"/>
        <v>0.0000833333333333333-0.00330745933274928i</v>
      </c>
      <c r="W936" t="e">
        <f t="shared" si="440"/>
        <v>#DIV/0!</v>
      </c>
      <c r="X936" t="e">
        <f t="shared" si="441"/>
        <v>#DIV/0!</v>
      </c>
      <c r="Y936" t="str">
        <f t="shared" si="442"/>
        <v>0.00096+0.342659793912346i</v>
      </c>
      <c r="Z936" t="e">
        <f t="shared" si="443"/>
        <v>#DIV/0!</v>
      </c>
      <c r="AA936" t="e">
        <f t="shared" si="444"/>
        <v>#DIV/0!</v>
      </c>
      <c r="AB936" t="str">
        <f t="shared" si="445"/>
        <v>0.121564133344821-0.021145442253534i</v>
      </c>
      <c r="AC936" t="str">
        <f t="shared" si="446"/>
        <v>1.56453740832358-0.310615389193509i</v>
      </c>
      <c r="AD936" t="str">
        <f t="shared" si="447"/>
        <v>0.0773347826348057+0.00183819916191917i</v>
      </c>
      <c r="AE936" t="e">
        <f t="shared" si="448"/>
        <v>#DIV/0!</v>
      </c>
      <c r="AF936" t="str">
        <f t="shared" si="449"/>
        <v>-5.03937159036869-5.51574951163415i</v>
      </c>
      <c r="AG936" t="e">
        <f t="shared" si="450"/>
        <v>#DIV/0!</v>
      </c>
      <c r="AH936" t="e">
        <f t="shared" si="451"/>
        <v>#DIV/0!</v>
      </c>
      <c r="AI936" t="e">
        <f t="shared" si="452"/>
        <v>#DIV/0!</v>
      </c>
      <c r="AJ936" t="e">
        <f t="shared" si="453"/>
        <v>#DIV/0!</v>
      </c>
      <c r="AK936"/>
      <c r="AL936"/>
      <c r="AM936"/>
      <c r="AN936"/>
    </row>
    <row r="937" spans="1:40" x14ac:dyDescent="0.3">
      <c r="A937"/>
      <c r="B937">
        <f t="shared" si="454"/>
        <v>80300</v>
      </c>
      <c r="C937" s="186" t="str">
        <f t="shared" si="422"/>
        <v>-0.0092428152945408+0.0140823145770862i</v>
      </c>
      <c r="D937" s="158" t="str">
        <f t="shared" si="423"/>
        <v>-2.82214671770122-1.69629028392742i</v>
      </c>
      <c r="E937" t="str">
        <f t="shared" si="424"/>
        <v>9485.79339190464-12778.5135007931i</v>
      </c>
      <c r="F937" t="str">
        <f t="shared" si="425"/>
        <v>0.358863278318661+0.235337569002401i</v>
      </c>
      <c r="G937" t="str">
        <f t="shared" si="420"/>
        <v>0.358863278318661+0.235337569002401i</v>
      </c>
      <c r="H937" t="str">
        <f t="shared" si="426"/>
        <v>2.22183803465365+3.82422634584628i</v>
      </c>
      <c r="I937" t="str">
        <f t="shared" si="427"/>
        <v>315.337362604076i</v>
      </c>
      <c r="J937" t="str">
        <f t="shared" si="421"/>
        <v>-23.6287177102941+67.2420346619129i</v>
      </c>
      <c r="K937" t="str">
        <f t="shared" si="428"/>
        <v>4.17415930769938-1.46679130777836i</v>
      </c>
      <c r="L937" t="str">
        <f t="shared" si="429"/>
        <v>0.763408248523712-0.231044122457994i</v>
      </c>
      <c r="M937" t="str">
        <f t="shared" si="430"/>
        <v>4.93756755622309-1.69783543023635i</v>
      </c>
      <c r="N937" t="str">
        <f t="shared" si="431"/>
        <v>-1.02652410148662i</v>
      </c>
      <c r="O937" t="str">
        <f t="shared" si="432"/>
        <v>0.517795613267402-0.855504355851585i</v>
      </c>
      <c r="P937" t="str">
        <f t="shared" si="433"/>
        <v>0.482204386732598+0.855504355851585i</v>
      </c>
      <c r="Q937" t="str">
        <f t="shared" si="434"/>
        <v>-0.482204386732598+0.171019745635035i</v>
      </c>
      <c r="R937" t="str">
        <f t="shared" si="435"/>
        <v>-0.329347597416487-1.89096018882323i</v>
      </c>
      <c r="S937" t="str">
        <f t="shared" si="436"/>
        <v>0.112650107159025i</v>
      </c>
      <c r="T937" t="str">
        <f t="shared" si="437"/>
        <v>0.213016867904387-0.0371010421415347i</v>
      </c>
      <c r="U937" t="e">
        <f t="shared" si="438"/>
        <v>#DIV/0!</v>
      </c>
      <c r="V937" t="str">
        <f t="shared" si="439"/>
        <v>0.0000833333333333333-0.00330334045437724i</v>
      </c>
      <c r="W937" t="e">
        <f t="shared" si="440"/>
        <v>#DIV/0!</v>
      </c>
      <c r="X937" t="e">
        <f t="shared" si="441"/>
        <v>#DIV/0!</v>
      </c>
      <c r="Y937" t="str">
        <f t="shared" si="442"/>
        <v>0.00096+0.343087050513234i</v>
      </c>
      <c r="Z937" t="e">
        <f t="shared" si="443"/>
        <v>#DIV/0!</v>
      </c>
      <c r="AA937" t="e">
        <f t="shared" si="444"/>
        <v>#DIV/0!</v>
      </c>
      <c r="AB937" t="str">
        <f t="shared" si="445"/>
        <v>0.121554902023165-0.0211711569456358i</v>
      </c>
      <c r="AC937" t="str">
        <f t="shared" si="446"/>
        <v>1.56424040016806-0.310914237036316i</v>
      </c>
      <c r="AD937" t="str">
        <f t="shared" si="447"/>
        <v>0.0773431448788844+0.00183854600230426i</v>
      </c>
      <c r="AE937" t="e">
        <f t="shared" si="448"/>
        <v>#DIV/0!</v>
      </c>
      <c r="AF937" t="str">
        <f t="shared" si="449"/>
        <v>-5.04398475235487-5.5205166297737i</v>
      </c>
      <c r="AG937" t="e">
        <f t="shared" si="450"/>
        <v>#DIV/0!</v>
      </c>
      <c r="AH937" t="e">
        <f t="shared" si="451"/>
        <v>#DIV/0!</v>
      </c>
      <c r="AI937" t="e">
        <f t="shared" si="452"/>
        <v>#DIV/0!</v>
      </c>
      <c r="AJ937" t="e">
        <f t="shared" si="453"/>
        <v>#DIV/0!</v>
      </c>
      <c r="AK937"/>
      <c r="AL937"/>
      <c r="AM937"/>
      <c r="AN937"/>
    </row>
    <row r="938" spans="1:40" x14ac:dyDescent="0.3">
      <c r="A938"/>
      <c r="B938">
        <f t="shared" si="454"/>
        <v>80400</v>
      </c>
      <c r="C938" s="186" t="str">
        <f t="shared" si="422"/>
        <v>-0.00924007188779786+0.0140722358033907i</v>
      </c>
      <c r="D938" s="158" t="str">
        <f t="shared" si="423"/>
        <v>-2.82357980475531-1.69808002875731i</v>
      </c>
      <c r="E938" t="str">
        <f t="shared" si="424"/>
        <v>9470.57611530052-12773.9019223893i</v>
      </c>
      <c r="F938" t="str">
        <f t="shared" si="425"/>
        <v>0.359052946123764+0.235560935206518i</v>
      </c>
      <c r="G938" t="str">
        <f t="shared" si="420"/>
        <v>0.359052946123764+0.235560935206518i</v>
      </c>
      <c r="H938" t="str">
        <f t="shared" si="426"/>
        <v>2.22501974336464+3.82719870106504i</v>
      </c>
      <c r="I938" t="str">
        <f t="shared" si="427"/>
        <v>315.730061685774i</v>
      </c>
      <c r="J938" t="str">
        <f t="shared" si="421"/>
        <v>-23.6900976683288+67.3257731857758i</v>
      </c>
      <c r="K938" t="str">
        <f t="shared" si="428"/>
        <v>4.17291952277106-1.4683362162621i</v>
      </c>
      <c r="L938" t="str">
        <f t="shared" si="429"/>
        <v>0.763248636695796-0.23128348225033i</v>
      </c>
      <c r="M938" t="str">
        <f t="shared" si="430"/>
        <v>4.93616815946686-1.69961969851243i</v>
      </c>
      <c r="N938" t="str">
        <f t="shared" si="431"/>
        <v>-1.0278024627587i</v>
      </c>
      <c r="O938" t="str">
        <f t="shared" si="432"/>
        <v>0.516701546835969-0.85616558649441i</v>
      </c>
      <c r="P938" t="str">
        <f t="shared" si="433"/>
        <v>0.483298453164031+0.85616558649441i</v>
      </c>
      <c r="Q938" t="str">
        <f t="shared" si="434"/>
        <v>-0.483298453164031+0.17163687626429i</v>
      </c>
      <c r="R938" t="str">
        <f t="shared" si="435"/>
        <v>-0.329337453444905-1.88846463766927i</v>
      </c>
      <c r="S938" t="str">
        <f t="shared" si="436"/>
        <v>0.112790393718376i</v>
      </c>
      <c r="T938" t="str">
        <f t="shared" si="437"/>
        <v>0.213000670005947-0.0371461010402582i</v>
      </c>
      <c r="U938" t="e">
        <f t="shared" si="438"/>
        <v>#DIV/0!</v>
      </c>
      <c r="V938" t="str">
        <f t="shared" si="439"/>
        <v>0.0000833333333333333-0.0032992318219713i</v>
      </c>
      <c r="W938" t="e">
        <f t="shared" si="440"/>
        <v>#DIV/0!</v>
      </c>
      <c r="X938" t="e">
        <f t="shared" si="441"/>
        <v>#DIV/0!</v>
      </c>
      <c r="Y938" t="str">
        <f t="shared" si="442"/>
        <v>0.00096+0.343514307114122i</v>
      </c>
      <c r="Z938" t="e">
        <f t="shared" si="443"/>
        <v>#DIV/0!</v>
      </c>
      <c r="AA938" t="e">
        <f t="shared" si="444"/>
        <v>#DIV/0!</v>
      </c>
      <c r="AB938" t="str">
        <f t="shared" si="445"/>
        <v>0.121545658933745-0.0211968691348793i</v>
      </c>
      <c r="AC938" t="str">
        <f t="shared" si="446"/>
        <v>1.56394319522174-0.311212706696443i</v>
      </c>
      <c r="AD938" t="str">
        <f t="shared" si="447"/>
        <v>0.0773515151956939+0.00183888090375039i</v>
      </c>
      <c r="AE938" t="e">
        <f t="shared" si="448"/>
        <v>#DIV/0!</v>
      </c>
      <c r="AF938" t="str">
        <f t="shared" si="449"/>
        <v>-5.04859954811995-5.52527872982235i</v>
      </c>
      <c r="AG938" t="e">
        <f t="shared" si="450"/>
        <v>#DIV/0!</v>
      </c>
      <c r="AH938" t="e">
        <f t="shared" si="451"/>
        <v>#DIV/0!</v>
      </c>
      <c r="AI938" t="e">
        <f t="shared" si="452"/>
        <v>#DIV/0!</v>
      </c>
      <c r="AJ938" t="e">
        <f t="shared" si="453"/>
        <v>#DIV/0!</v>
      </c>
      <c r="AK938"/>
      <c r="AL938"/>
      <c r="AM938"/>
      <c r="AN938"/>
    </row>
    <row r="939" spans="1:40" x14ac:dyDescent="0.3">
      <c r="A939"/>
      <c r="B939">
        <f t="shared" si="454"/>
        <v>80500</v>
      </c>
      <c r="C939" s="186" t="str">
        <f t="shared" si="422"/>
        <v>-0.00923732673765471+0.0140621869124489i</v>
      </c>
      <c r="D939" s="158" t="str">
        <f t="shared" si="423"/>
        <v>-2.82501382647793-1.69986786623221i</v>
      </c>
      <c r="E939" t="str">
        <f t="shared" si="424"/>
        <v>9455.38873634496-12769.2796627301i</v>
      </c>
      <c r="F939" t="str">
        <f t="shared" si="425"/>
        <v>0.359242737585553+0.235784082507954i</v>
      </c>
      <c r="G939" t="str">
        <f t="shared" si="420"/>
        <v>0.359242737585553+0.235784082507954i</v>
      </c>
      <c r="H939" t="str">
        <f t="shared" si="426"/>
        <v>2.22820214739795+3.83016794687821i</v>
      </c>
      <c r="I939" t="str">
        <f t="shared" si="427"/>
        <v>316.122760767473i</v>
      </c>
      <c r="J939" t="str">
        <f t="shared" si="421"/>
        <v>-23.7515540171017+67.4095117096387i</v>
      </c>
      <c r="K939" t="str">
        <f t="shared" si="428"/>
        <v>4.17167892234737-1.46987946883423i</v>
      </c>
      <c r="L939" t="str">
        <f t="shared" si="429"/>
        <v>0.76308889307545-0.231522681742184i</v>
      </c>
      <c r="M939" t="str">
        <f t="shared" si="430"/>
        <v>4.93476781542282-1.70140215057641i</v>
      </c>
      <c r="N939" t="str">
        <f t="shared" si="431"/>
        <v>-1.02908082403079i</v>
      </c>
      <c r="O939" t="str">
        <f t="shared" si="432"/>
        <v>0.515606636007077-0.856825417985173i</v>
      </c>
      <c r="P939" t="str">
        <f t="shared" si="433"/>
        <v>0.484393363992923+0.856825417985173i</v>
      </c>
      <c r="Q939" t="str">
        <f t="shared" si="434"/>
        <v>-0.484393363992923+0.172255406045617i</v>
      </c>
      <c r="R939" t="str">
        <f t="shared" si="435"/>
        <v>-0.329327295781825-1.88597510401758i</v>
      </c>
      <c r="S939" t="str">
        <f t="shared" si="436"/>
        <v>0.112930680277728i</v>
      </c>
      <c r="T939" t="str">
        <f t="shared" si="437"/>
        <v>0.212984451483564-0.037191155546666i</v>
      </c>
      <c r="U939" t="e">
        <f t="shared" si="438"/>
        <v>#DIV/0!</v>
      </c>
      <c r="V939" t="str">
        <f t="shared" si="439"/>
        <v>0.0000833333333333333-0.00329513339734773i</v>
      </c>
      <c r="W939" t="e">
        <f t="shared" si="440"/>
        <v>#DIV/0!</v>
      </c>
      <c r="X939" t="e">
        <f t="shared" si="441"/>
        <v>#DIV/0!</v>
      </c>
      <c r="Y939" t="str">
        <f t="shared" si="442"/>
        <v>0.00096+0.343941563715011i</v>
      </c>
      <c r="Z939" t="e">
        <f t="shared" si="443"/>
        <v>#DIV/0!</v>
      </c>
      <c r="AA939" t="e">
        <f t="shared" si="444"/>
        <v>#DIV/0!</v>
      </c>
      <c r="AB939" t="str">
        <f t="shared" si="445"/>
        <v>0.12153640407558-0.0212225788177132i</v>
      </c>
      <c r="AC939" t="str">
        <f t="shared" si="446"/>
        <v>1.56364579399316-0.311510798177441i</v>
      </c>
      <c r="AD939" t="str">
        <f t="shared" si="447"/>
        <v>0.0773598935759081+0.00183920385811647i</v>
      </c>
      <c r="AE939" t="e">
        <f t="shared" si="448"/>
        <v>#DIV/0!</v>
      </c>
      <c r="AF939" t="str">
        <f t="shared" si="449"/>
        <v>-5.05321597387588-5.53003581311042i</v>
      </c>
      <c r="AG939" t="e">
        <f t="shared" si="450"/>
        <v>#DIV/0!</v>
      </c>
      <c r="AH939" t="e">
        <f t="shared" si="451"/>
        <v>#DIV/0!</v>
      </c>
      <c r="AI939" t="e">
        <f t="shared" si="452"/>
        <v>#DIV/0!</v>
      </c>
      <c r="AJ939" t="e">
        <f t="shared" si="453"/>
        <v>#DIV/0!</v>
      </c>
      <c r="AK939"/>
      <c r="AL939"/>
      <c r="AM939"/>
      <c r="AN939"/>
    </row>
    <row r="940" spans="1:40" x14ac:dyDescent="0.3">
      <c r="A940"/>
      <c r="B940">
        <f t="shared" si="454"/>
        <v>80600</v>
      </c>
      <c r="C940" s="186" t="str">
        <f t="shared" si="422"/>
        <v>-0.00923457984852195+0.014052167780546i</v>
      </c>
      <c r="D940" s="158" t="str">
        <f t="shared" si="423"/>
        <v>-2.82644878045483-1.70165379690248i</v>
      </c>
      <c r="E940" t="str">
        <f t="shared" si="424"/>
        <v>9440.23120210837-12764.6468007161i</v>
      </c>
      <c r="F940" t="str">
        <f t="shared" si="425"/>
        <v>0.359432652384716+0.236007010854782i</v>
      </c>
      <c r="G940" t="str">
        <f t="shared" si="420"/>
        <v>0.359432652384716+0.236007010854782i</v>
      </c>
      <c r="H940" t="str">
        <f t="shared" si="426"/>
        <v>2.23138524537321+3.83313408406032i</v>
      </c>
      <c r="I940" t="str">
        <f t="shared" si="427"/>
        <v>316.515459849172i</v>
      </c>
      <c r="J940" t="str">
        <f t="shared" si="421"/>
        <v>-23.8130867566126+67.4932502335016i</v>
      </c>
      <c r="K940" t="str">
        <f t="shared" si="428"/>
        <v>4.17043750857707-1.4714210659762i</v>
      </c>
      <c r="L940" t="str">
        <f t="shared" si="429"/>
        <v>0.762929017870055-0.231761720847539i</v>
      </c>
      <c r="M940" t="str">
        <f t="shared" si="430"/>
        <v>4.93336652644713-1.70318278682374i</v>
      </c>
      <c r="N940" t="str">
        <f t="shared" si="431"/>
        <v>-1.03035918530288i</v>
      </c>
      <c r="O940" t="str">
        <f t="shared" si="432"/>
        <v>0.514510882570046-0.857483849245566i</v>
      </c>
      <c r="P940" t="str">
        <f t="shared" si="433"/>
        <v>0.485489117429954+0.857483849245566i</v>
      </c>
      <c r="Q940" t="str">
        <f t="shared" si="434"/>
        <v>-0.485489117429954+0.172875336057314i</v>
      </c>
      <c r="R940" t="str">
        <f t="shared" si="435"/>
        <v>-0.329317124423133-1.88349156545527i</v>
      </c>
      <c r="S940" t="str">
        <f t="shared" si="436"/>
        <v>0.113070966837079i</v>
      </c>
      <c r="T940" t="str">
        <f t="shared" si="437"/>
        <v>0.212968212335511-0.0372362056545303i</v>
      </c>
      <c r="U940" t="e">
        <f t="shared" si="438"/>
        <v>#DIV/0!</v>
      </c>
      <c r="V940" t="str">
        <f t="shared" si="439"/>
        <v>0.0000833333333333333-0.00329104514251231i</v>
      </c>
      <c r="W940" t="e">
        <f t="shared" si="440"/>
        <v>#DIV/0!</v>
      </c>
      <c r="X940" t="e">
        <f t="shared" si="441"/>
        <v>#DIV/0!</v>
      </c>
      <c r="Y940" t="str">
        <f t="shared" si="442"/>
        <v>0.00096+0.344368820315899i</v>
      </c>
      <c r="Z940" t="e">
        <f t="shared" si="443"/>
        <v>#DIV/0!</v>
      </c>
      <c r="AA940" t="e">
        <f t="shared" si="444"/>
        <v>#DIV/0!</v>
      </c>
      <c r="AB940" t="str">
        <f t="shared" si="445"/>
        <v>0.121527137447684-0.0212482859905839i</v>
      </c>
      <c r="AC940" t="str">
        <f t="shared" si="446"/>
        <v>1.56334819699067-0.31180851148318i</v>
      </c>
      <c r="AD940" t="str">
        <f t="shared" si="447"/>
        <v>0.0773682800101877+0.00183951485724185i</v>
      </c>
      <c r="AE940" t="e">
        <f t="shared" si="448"/>
        <v>#DIV/0!</v>
      </c>
      <c r="AF940" t="str">
        <f t="shared" si="449"/>
        <v>-5.05783402582804-5.5347878809628i</v>
      </c>
      <c r="AG940" t="e">
        <f t="shared" si="450"/>
        <v>#DIV/0!</v>
      </c>
      <c r="AH940" t="e">
        <f t="shared" si="451"/>
        <v>#DIV/0!</v>
      </c>
      <c r="AI940" t="e">
        <f t="shared" si="452"/>
        <v>#DIV/0!</v>
      </c>
      <c r="AJ940" t="e">
        <f t="shared" si="453"/>
        <v>#DIV/0!</v>
      </c>
      <c r="AK940"/>
      <c r="AL940"/>
      <c r="AM940"/>
      <c r="AN940"/>
    </row>
    <row r="941" spans="1:40" x14ac:dyDescent="0.3">
      <c r="A941"/>
      <c r="B941">
        <f t="shared" si="454"/>
        <v>80700</v>
      </c>
      <c r="C941" s="186" t="str">
        <f t="shared" si="422"/>
        <v>-0.00923183122480981+0.0140421782845841i</v>
      </c>
      <c r="D941" s="158" t="str">
        <f t="shared" si="423"/>
        <v>-2.82788466427243-1.70343782131796i</v>
      </c>
      <c r="E941" t="str">
        <f t="shared" si="424"/>
        <v>9425.10345964421-12760.0034148704i</v>
      </c>
      <c r="F941" t="str">
        <f t="shared" si="425"/>
        <v>0.359622690202029+0.236229720195622i</v>
      </c>
      <c r="G941" t="str">
        <f t="shared" si="420"/>
        <v>0.359622690202029+0.236229720195622i</v>
      </c>
      <c r="H941" t="str">
        <f t="shared" si="426"/>
        <v>2.23456903590213+3.83609711338117i</v>
      </c>
      <c r="I941" t="str">
        <f t="shared" si="427"/>
        <v>316.90815893087i</v>
      </c>
      <c r="J941" t="str">
        <f t="shared" si="421"/>
        <v>-23.8746958868615+67.5769887573645i</v>
      </c>
      <c r="K941" t="str">
        <f t="shared" si="428"/>
        <v>4.16919528360791-1.47296100816905i</v>
      </c>
      <c r="L941" t="str">
        <f t="shared" si="429"/>
        <v>0.762769011287023-0.232000599480697i</v>
      </c>
      <c r="M941" t="str">
        <f t="shared" si="430"/>
        <v>4.93196429489493-1.70496160764975i</v>
      </c>
      <c r="N941" t="str">
        <f t="shared" si="431"/>
        <v>-1.03163754657497i</v>
      </c>
      <c r="O941" t="str">
        <f t="shared" si="432"/>
        <v>0.513414288315565-0.858140879199576i</v>
      </c>
      <c r="P941" t="str">
        <f t="shared" si="433"/>
        <v>0.486585711684435+0.858140879199576i</v>
      </c>
      <c r="Q941" t="str">
        <f t="shared" si="434"/>
        <v>-0.486585711684435+0.173496667375394i</v>
      </c>
      <c r="R941" t="str">
        <f t="shared" si="435"/>
        <v>-0.329306939364709-1.88101399968055i</v>
      </c>
      <c r="S941" t="str">
        <f t="shared" si="436"/>
        <v>0.11321125339643i</v>
      </c>
      <c r="T941" t="str">
        <f t="shared" si="437"/>
        <v>0.212951952560067-0.0372812513576209i</v>
      </c>
      <c r="U941" t="e">
        <f t="shared" si="438"/>
        <v>#DIV/0!</v>
      </c>
      <c r="V941" t="str">
        <f t="shared" si="439"/>
        <v>0.0000833333333333333-0.00328696701965913i</v>
      </c>
      <c r="W941" t="e">
        <f t="shared" si="440"/>
        <v>#DIV/0!</v>
      </c>
      <c r="X941" t="e">
        <f t="shared" si="441"/>
        <v>#DIV/0!</v>
      </c>
      <c r="Y941" t="str">
        <f t="shared" si="442"/>
        <v>0.00096+0.344796076916787i</v>
      </c>
      <c r="Z941" t="e">
        <f t="shared" si="443"/>
        <v>#DIV/0!</v>
      </c>
      <c r="AA941" t="e">
        <f t="shared" si="444"/>
        <v>#DIV/0!</v>
      </c>
      <c r="AB941" t="str">
        <f t="shared" si="445"/>
        <v>0.121517859049074-0.021273990649936i</v>
      </c>
      <c r="AC941" t="str">
        <f t="shared" si="446"/>
        <v>1.56305040472247-0.312105846617878i</v>
      </c>
      <c r="AD941" t="str">
        <f t="shared" si="447"/>
        <v>0.0773766744891829+0.001839813892948i</v>
      </c>
      <c r="AE941" t="e">
        <f t="shared" si="448"/>
        <v>#DIV/0!</v>
      </c>
      <c r="AF941" t="str">
        <f t="shared" si="449"/>
        <v>-5.06245370017456-5.53953493469913i</v>
      </c>
      <c r="AG941" t="e">
        <f t="shared" si="450"/>
        <v>#DIV/0!</v>
      </c>
      <c r="AH941" t="e">
        <f t="shared" si="451"/>
        <v>#DIV/0!</v>
      </c>
      <c r="AI941" t="e">
        <f t="shared" si="452"/>
        <v>#DIV/0!</v>
      </c>
      <c r="AJ941" t="e">
        <f t="shared" si="453"/>
        <v>#DIV/0!</v>
      </c>
      <c r="AK941"/>
      <c r="AL941"/>
      <c r="AM941"/>
      <c r="AN941"/>
    </row>
    <row r="942" spans="1:40" x14ac:dyDescent="0.3">
      <c r="A942"/>
      <c r="B942">
        <f t="shared" si="454"/>
        <v>80800</v>
      </c>
      <c r="C942" s="186" t="str">
        <f t="shared" si="422"/>
        <v>-0.00922908087092805+0.014032218302079i</v>
      </c>
      <c r="D942" s="158" t="str">
        <f t="shared" si="423"/>
        <v>-2.82932147551807-1.70521994002791i</v>
      </c>
      <c r="E942" t="str">
        <f t="shared" si="424"/>
        <v>9410.00545599003-12755.3495833384i</v>
      </c>
      <c r="F942" t="str">
        <f t="shared" si="425"/>
        <v>0.359812850718385+0.236452210479632i</v>
      </c>
      <c r="G942" t="str">
        <f t="shared" si="420"/>
        <v>0.359812850718385+0.236452210479632i</v>
      </c>
      <c r="H942" t="str">
        <f t="shared" si="426"/>
        <v>2.23775351758894+3.83905703560589i</v>
      </c>
      <c r="I942" t="str">
        <f t="shared" si="427"/>
        <v>317.300858012569i</v>
      </c>
      <c r="J942" t="str">
        <f t="shared" si="421"/>
        <v>-23.9363814078485+67.6607272812274i</v>
      </c>
      <c r="K942" t="str">
        <f t="shared" si="428"/>
        <v>4.16795224958664-1.47449929589341i</v>
      </c>
      <c r="L942" t="str">
        <f t="shared" si="429"/>
        <v>0.762608873533798-0.232239317556286i</v>
      </c>
      <c r="M942" t="str">
        <f t="shared" si="430"/>
        <v>4.93056112312044-1.7067386134497i</v>
      </c>
      <c r="N942" t="str">
        <f t="shared" si="431"/>
        <v>-1.03291590784706i</v>
      </c>
      <c r="O942" t="str">
        <f t="shared" si="432"/>
        <v>0.512316855035697-0.85879650677348i</v>
      </c>
      <c r="P942" t="str">
        <f t="shared" si="433"/>
        <v>0.487683144964303+0.85879650677348i</v>
      </c>
      <c r="Q942" t="str">
        <f t="shared" si="434"/>
        <v>-0.487683144964303+0.17411940107358i</v>
      </c>
      <c r="R942" t="str">
        <f t="shared" si="435"/>
        <v>-0.329296740602429-1.87854238450196i</v>
      </c>
      <c r="S942" t="str">
        <f t="shared" si="436"/>
        <v>0.113351539955781i</v>
      </c>
      <c r="T942" t="str">
        <f t="shared" si="437"/>
        <v>0.212935672155502-0.0373262926497047i</v>
      </c>
      <c r="U942" t="e">
        <f t="shared" si="438"/>
        <v>#DIV/0!</v>
      </c>
      <c r="V942" t="str">
        <f t="shared" si="439"/>
        <v>0.0000833333333333333-0.00328289899116946i</v>
      </c>
      <c r="W942" t="e">
        <f t="shared" si="440"/>
        <v>#DIV/0!</v>
      </c>
      <c r="X942" t="e">
        <f t="shared" si="441"/>
        <v>#DIV/0!</v>
      </c>
      <c r="Y942" t="str">
        <f t="shared" si="442"/>
        <v>0.00096+0.345223333517675i</v>
      </c>
      <c r="Z942" t="e">
        <f t="shared" si="443"/>
        <v>#DIV/0!</v>
      </c>
      <c r="AA942" t="e">
        <f t="shared" si="444"/>
        <v>#DIV/0!</v>
      </c>
      <c r="AB942" t="str">
        <f t="shared" si="445"/>
        <v>0.121508568878764-0.0212996927922128i</v>
      </c>
      <c r="AC942" t="str">
        <f t="shared" si="446"/>
        <v>1.56275241769655-0.312402803586092i</v>
      </c>
      <c r="AD942" t="str">
        <f t="shared" si="447"/>
        <v>0.0773850770035324+0.00184010095703766i</v>
      </c>
      <c r="AE942" t="e">
        <f t="shared" si="448"/>
        <v>#DIV/0!</v>
      </c>
      <c r="AF942" t="str">
        <f t="shared" si="449"/>
        <v>-5.06707499310701-5.5442769756338i</v>
      </c>
      <c r="AG942" t="e">
        <f t="shared" si="450"/>
        <v>#DIV/0!</v>
      </c>
      <c r="AH942" t="e">
        <f t="shared" si="451"/>
        <v>#DIV/0!</v>
      </c>
      <c r="AI942" t="e">
        <f t="shared" si="452"/>
        <v>#DIV/0!</v>
      </c>
      <c r="AJ942" t="e">
        <f t="shared" si="453"/>
        <v>#DIV/0!</v>
      </c>
      <c r="AK942"/>
      <c r="AL942"/>
      <c r="AM942"/>
      <c r="AN942"/>
    </row>
    <row r="943" spans="1:40" x14ac:dyDescent="0.3">
      <c r="A943"/>
      <c r="B943">
        <f t="shared" si="454"/>
        <v>80900</v>
      </c>
      <c r="C943" s="186" t="str">
        <f t="shared" si="422"/>
        <v>-0.0092263287912862+0.0140222877111567i</v>
      </c>
      <c r="D943" s="158" t="str">
        <f t="shared" si="423"/>
        <v>-2.83075921177987-1.70700015358112i</v>
      </c>
      <c r="E943" t="str">
        <f t="shared" si="424"/>
        <v>9394.93713816827-12750.6853838905i</v>
      </c>
      <c r="F943" t="str">
        <f t="shared" si="425"/>
        <v>0.360003133614784+0.236674481656521i</v>
      </c>
      <c r="G943" t="str">
        <f t="shared" si="420"/>
        <v>0.360003133614784+0.236674481656521i</v>
      </c>
      <c r="H943" t="str">
        <f t="shared" si="426"/>
        <v>2.24093868903013+3.84201385149509i</v>
      </c>
      <c r="I943" t="str">
        <f t="shared" si="427"/>
        <v>317.693557094268i</v>
      </c>
      <c r="J943" t="str">
        <f t="shared" si="421"/>
        <v>-23.9981433195736+67.7444658050904i</v>
      </c>
      <c r="K943" t="str">
        <f t="shared" si="428"/>
        <v>4.16670840865896-1.47603592962949i</v>
      </c>
      <c r="L943" t="str">
        <f t="shared" si="429"/>
        <v>0.762448604817855-0.232477874989252i</v>
      </c>
      <c r="M943" t="str">
        <f t="shared" si="430"/>
        <v>4.92915701347682-1.70851380461874i</v>
      </c>
      <c r="N943" t="str">
        <f t="shared" si="431"/>
        <v>-1.03419426911914i</v>
      </c>
      <c r="O943" t="str">
        <f t="shared" si="432"/>
        <v>0.511218584523883-0.859450730895842i</v>
      </c>
      <c r="P943" t="str">
        <f t="shared" si="433"/>
        <v>0.488781415476117+0.859450730895842i</v>
      </c>
      <c r="Q943" t="str">
        <f t="shared" si="434"/>
        <v>-0.488781415476117+0.174743538223298i</v>
      </c>
      <c r="R943" t="str">
        <f t="shared" si="435"/>
        <v>-0.329286528132168-1.87607669783781i</v>
      </c>
      <c r="S943" t="str">
        <f t="shared" si="436"/>
        <v>0.113491826515132i</v>
      </c>
      <c r="T943" t="str">
        <f t="shared" si="437"/>
        <v>0.21291937112009-0.0373713295245461i</v>
      </c>
      <c r="U943" t="e">
        <f t="shared" si="438"/>
        <v>#DIV/0!</v>
      </c>
      <c r="V943" t="str">
        <f t="shared" si="439"/>
        <v>0.0000833333333333333-0.00327884101961054i</v>
      </c>
      <c r="W943" t="e">
        <f t="shared" si="440"/>
        <v>#DIV/0!</v>
      </c>
      <c r="X943" t="e">
        <f t="shared" si="441"/>
        <v>#DIV/0!</v>
      </c>
      <c r="Y943" t="str">
        <f t="shared" si="442"/>
        <v>0.00096+0.345650590118563i</v>
      </c>
      <c r="Z943" t="e">
        <f t="shared" si="443"/>
        <v>#DIV/0!</v>
      </c>
      <c r="AA943" t="e">
        <f t="shared" si="444"/>
        <v>#DIV/0!</v>
      </c>
      <c r="AB943" t="str">
        <f t="shared" si="445"/>
        <v>0.121499266935768-0.0213253924138561i</v>
      </c>
      <c r="AC943" t="str">
        <f t="shared" si="446"/>
        <v>1.56245423642075-0.312699382392721i</v>
      </c>
      <c r="AD943" t="str">
        <f t="shared" si="447"/>
        <v>0.0773934875438626+0.00184037604129491i</v>
      </c>
      <c r="AE943" t="e">
        <f t="shared" si="448"/>
        <v>#DIV/0!</v>
      </c>
      <c r="AF943" t="str">
        <f t="shared" si="449"/>
        <v>-5.07169790081-5.54901400507621i</v>
      </c>
      <c r="AG943" t="e">
        <f t="shared" si="450"/>
        <v>#DIV/0!</v>
      </c>
      <c r="AH943" t="e">
        <f t="shared" si="451"/>
        <v>#DIV/0!</v>
      </c>
      <c r="AI943" t="e">
        <f t="shared" si="452"/>
        <v>#DIV/0!</v>
      </c>
      <c r="AJ943" t="e">
        <f t="shared" si="453"/>
        <v>#DIV/0!</v>
      </c>
      <c r="AK943"/>
      <c r="AL943"/>
      <c r="AM943"/>
      <c r="AN943"/>
    </row>
    <row r="944" spans="1:40" x14ac:dyDescent="0.3">
      <c r="A944"/>
      <c r="B944">
        <f t="shared" si="454"/>
        <v>81000</v>
      </c>
      <c r="C944" s="186" t="str">
        <f t="shared" si="422"/>
        <v>-0.00922357499029347+0.0140123863905487i</v>
      </c>
      <c r="D944" s="158" t="str">
        <f t="shared" si="423"/>
        <v>-2.83219787064679-1.70877846252593i</v>
      </c>
      <c r="E944" t="str">
        <f t="shared" si="424"/>
        <v>9379.89845318803-12746.0108939229i</v>
      </c>
      <c r="F944" t="str">
        <f t="shared" si="425"/>
        <v>0.360193538572332+0.23689653367654i</v>
      </c>
      <c r="G944" t="str">
        <f t="shared" si="420"/>
        <v>0.360193538572332+0.23689653367654i</v>
      </c>
      <c r="H944" t="str">
        <f t="shared" si="426"/>
        <v>2.24412454881464+3.84496756180491i</v>
      </c>
      <c r="I944" t="str">
        <f t="shared" si="427"/>
        <v>318.086256175967i</v>
      </c>
      <c r="J944" t="str">
        <f t="shared" si="421"/>
        <v>-24.0599816220368+67.8282043289532i</v>
      </c>
      <c r="K944" t="str">
        <f t="shared" si="428"/>
        <v>4.16546376296954-1.47757090985714i</v>
      </c>
      <c r="L944" t="str">
        <f t="shared" si="429"/>
        <v>0.762288205346697-0.232716271694867i</v>
      </c>
      <c r="M944" t="str">
        <f t="shared" si="430"/>
        <v>4.92775196831624-1.71028718155201i</v>
      </c>
      <c r="N944" t="str">
        <f t="shared" si="431"/>
        <v>-1.03547263039123i</v>
      </c>
      <c r="O944" t="str">
        <f t="shared" si="432"/>
        <v>0.510119478574907-0.860103550497535i</v>
      </c>
      <c r="P944" t="str">
        <f t="shared" si="433"/>
        <v>0.489880521425093+0.860103550497535i</v>
      </c>
      <c r="Q944" t="str">
        <f t="shared" si="434"/>
        <v>-0.489880521425093+0.175369079893695i</v>
      </c>
      <c r="R944" t="str">
        <f t="shared" si="435"/>
        <v>-0.329276301949795-1.87361691771535i</v>
      </c>
      <c r="S944" t="str">
        <f t="shared" si="436"/>
        <v>0.113632113074484i</v>
      </c>
      <c r="T944" t="str">
        <f t="shared" si="437"/>
        <v>0.212903049452097-0.037416361975907i</v>
      </c>
      <c r="U944" t="e">
        <f t="shared" si="438"/>
        <v>#DIV/0!</v>
      </c>
      <c r="V944" t="str">
        <f t="shared" si="439"/>
        <v>0.0000833333333333333-0.00327479306773447i</v>
      </c>
      <c r="W944" t="e">
        <f t="shared" si="440"/>
        <v>#DIV/0!</v>
      </c>
      <c r="X944" t="e">
        <f t="shared" si="441"/>
        <v>#DIV/0!</v>
      </c>
      <c r="Y944" t="str">
        <f t="shared" si="442"/>
        <v>0.00096+0.346077846719452i</v>
      </c>
      <c r="Z944" t="e">
        <f t="shared" si="443"/>
        <v>#DIV/0!</v>
      </c>
      <c r="AA944" t="e">
        <f t="shared" si="444"/>
        <v>#DIV/0!</v>
      </c>
      <c r="AB944" t="str">
        <f t="shared" si="445"/>
        <v>0.121489953219097-0.0213510895113061i</v>
      </c>
      <c r="AC944" t="str">
        <f t="shared" si="446"/>
        <v>1.5621558614027-0.31299558304301i</v>
      </c>
      <c r="AD944" t="str">
        <f t="shared" si="447"/>
        <v>0.0774019061007883+0.00184063913748568i</v>
      </c>
      <c r="AE944" t="e">
        <f t="shared" si="448"/>
        <v>#DIV/0!</v>
      </c>
      <c r="AF944" t="str">
        <f t="shared" si="449"/>
        <v>-5.07632241946143-5.55374602433084i</v>
      </c>
      <c r="AG944" t="e">
        <f t="shared" si="450"/>
        <v>#DIV/0!</v>
      </c>
      <c r="AH944" t="e">
        <f t="shared" si="451"/>
        <v>#DIV/0!</v>
      </c>
      <c r="AI944" t="e">
        <f t="shared" si="452"/>
        <v>#DIV/0!</v>
      </c>
      <c r="AJ944" t="e">
        <f t="shared" si="453"/>
        <v>#DIV/0!</v>
      </c>
      <c r="AK944"/>
      <c r="AL944"/>
      <c r="AM944"/>
      <c r="AN944"/>
    </row>
    <row r="945" spans="1:40" x14ac:dyDescent="0.3">
      <c r="A945"/>
      <c r="B945">
        <f t="shared" si="454"/>
        <v>81100</v>
      </c>
      <c r="C945" s="186" t="str">
        <f t="shared" si="422"/>
        <v>-0.00922081947235817+0.0140025142195892i</v>
      </c>
      <c r="D945" s="158" t="str">
        <f t="shared" si="423"/>
        <v>-2.83363744970864-1.71055486741013i</v>
      </c>
      <c r="E945" t="str">
        <f t="shared" si="424"/>
        <v>9364.88934804585-12741.3261904592i</v>
      </c>
      <c r="F945" t="str">
        <f t="shared" si="425"/>
        <v>0.360384065272247+0.237118366490475i</v>
      </c>
      <c r="G945" t="str">
        <f t="shared" si="420"/>
        <v>0.360384065272247+0.237118366490475i</v>
      </c>
      <c r="H945" t="str">
        <f t="shared" si="426"/>
        <v>2.24731109552382+3.84791816728697i</v>
      </c>
      <c r="I945" t="str">
        <f t="shared" si="427"/>
        <v>318.478955257665i</v>
      </c>
      <c r="J945" t="str">
        <f t="shared" si="421"/>
        <v>-24.121896315238+67.9119428528162i</v>
      </c>
      <c r="K945" t="str">
        <f t="shared" si="428"/>
        <v>4.16421831466199-1.4791042370558i</v>
      </c>
      <c r="L945" t="str">
        <f t="shared" si="429"/>
        <v>0.762127675327858-0.23295450758872i</v>
      </c>
      <c r="M945" t="str">
        <f t="shared" si="430"/>
        <v>4.92634598998985-1.71205874464452i</v>
      </c>
      <c r="N945" t="str">
        <f t="shared" si="431"/>
        <v>-1.03675099166332i</v>
      </c>
      <c r="O945" t="str">
        <f t="shared" si="432"/>
        <v>0.509019538984946-0.860754964511709i</v>
      </c>
      <c r="P945" t="str">
        <f t="shared" si="433"/>
        <v>0.490980461015054+0.860754964511709i</v>
      </c>
      <c r="Q945" t="str">
        <f t="shared" si="434"/>
        <v>-0.490980461015054+0.175996027151611i</v>
      </c>
      <c r="R945" t="str">
        <f t="shared" si="435"/>
        <v>-0.329266062051158-1.87116302227025i</v>
      </c>
      <c r="S945" t="str">
        <f t="shared" si="436"/>
        <v>0.113772399633835i</v>
      </c>
      <c r="T945" t="str">
        <f t="shared" si="437"/>
        <v>0.212886707149785-0.0374613899975435i</v>
      </c>
      <c r="U945" t="e">
        <f t="shared" si="438"/>
        <v>#DIV/0!</v>
      </c>
      <c r="V945" t="str">
        <f t="shared" si="439"/>
        <v>0.0000833333333333333-0.00327075509847709i</v>
      </c>
      <c r="W945" t="e">
        <f t="shared" si="440"/>
        <v>#DIV/0!</v>
      </c>
      <c r="X945" t="e">
        <f t="shared" si="441"/>
        <v>#DIV/0!</v>
      </c>
      <c r="Y945" t="str">
        <f t="shared" si="442"/>
        <v>0.00096+0.34650510332034i</v>
      </c>
      <c r="Z945" t="e">
        <f t="shared" si="443"/>
        <v>#DIV/0!</v>
      </c>
      <c r="AA945" t="e">
        <f t="shared" si="444"/>
        <v>#DIV/0!</v>
      </c>
      <c r="AB945" t="str">
        <f t="shared" si="445"/>
        <v>0.12148062772776-0.0213767840809999i</v>
      </c>
      <c r="AC945" t="str">
        <f t="shared" si="446"/>
        <v>1.56185729314985-0.31329140554253i</v>
      </c>
      <c r="AD945" t="str">
        <f t="shared" si="447"/>
        <v>0.0774103326649119+0.0018408902373575i</v>
      </c>
      <c r="AE945" t="e">
        <f t="shared" si="448"/>
        <v>#DIV/0!</v>
      </c>
      <c r="AF945" t="str">
        <f t="shared" si="449"/>
        <v>-5.08094854523246-5.5584730346971i</v>
      </c>
      <c r="AG945" t="e">
        <f t="shared" si="450"/>
        <v>#DIV/0!</v>
      </c>
      <c r="AH945" t="e">
        <f t="shared" si="451"/>
        <v>#DIV/0!</v>
      </c>
      <c r="AI945" t="e">
        <f t="shared" si="452"/>
        <v>#DIV/0!</v>
      </c>
      <c r="AJ945" t="e">
        <f t="shared" si="453"/>
        <v>#DIV/0!</v>
      </c>
      <c r="AK945"/>
      <c r="AL945"/>
      <c r="AM945"/>
      <c r="AN945"/>
    </row>
    <row r="946" spans="1:40" x14ac:dyDescent="0.3">
      <c r="A946"/>
      <c r="B946">
        <f t="shared" si="454"/>
        <v>81200</v>
      </c>
      <c r="C946" s="186" t="str">
        <f t="shared" si="422"/>
        <v>-0.00921806224188869+0.0139926710782111i</v>
      </c>
      <c r="D946" s="158" t="str">
        <f t="shared" si="423"/>
        <v>-2.83507794655606-1.71232936878112i</v>
      </c>
      <c r="E946" t="str">
        <f t="shared" si="424"/>
        <v>9349.90976972701-12736.631350152i</v>
      </c>
      <c r="F946" t="str">
        <f t="shared" si="425"/>
        <v>0.360574713395858+0.237339980049662i</v>
      </c>
      <c r="G946" t="str">
        <f t="shared" si="420"/>
        <v>0.360574713395858+0.237339980049662i</v>
      </c>
      <c r="H946" t="str">
        <f t="shared" si="426"/>
        <v>2.2504983277315+3.85086566868862i</v>
      </c>
      <c r="I946" t="str">
        <f t="shared" si="427"/>
        <v>318.871654339364i</v>
      </c>
      <c r="J946" t="str">
        <f t="shared" si="421"/>
        <v>-24.1838873991773+67.995681376679i</v>
      </c>
      <c r="K946" t="str">
        <f t="shared" si="428"/>
        <v>4.16297206587896-1.48063591170464i</v>
      </c>
      <c r="L946" t="str">
        <f t="shared" si="429"/>
        <v>0.7619670149689-0.233192582586726i</v>
      </c>
      <c r="M946" t="str">
        <f t="shared" si="430"/>
        <v>4.92493908084786-1.71382849429137i</v>
      </c>
      <c r="N946" t="str">
        <f t="shared" si="431"/>
        <v>-1.03802935293541i</v>
      </c>
      <c r="O946" t="str">
        <f t="shared" si="432"/>
        <v>0.507918767551528-0.86140497187382i</v>
      </c>
      <c r="P946" t="str">
        <f t="shared" si="433"/>
        <v>0.492081232448472+0.86140497187382i</v>
      </c>
      <c r="Q946" t="str">
        <f t="shared" si="434"/>
        <v>-0.492081232448472+0.17662438106159i</v>
      </c>
      <c r="R946" t="str">
        <f t="shared" si="435"/>
        <v>-0.329255808432117-1.86871498974586i</v>
      </c>
      <c r="S946" t="str">
        <f t="shared" si="436"/>
        <v>0.113912686193186i</v>
      </c>
      <c r="T946" t="str">
        <f t="shared" si="437"/>
        <v>0.212870344211423-0.0375064135832115i</v>
      </c>
      <c r="U946" t="e">
        <f t="shared" si="438"/>
        <v>#DIV/0!</v>
      </c>
      <c r="V946" t="str">
        <f t="shared" si="439"/>
        <v>0.0000833333333333333-0.00326672707495681i</v>
      </c>
      <c r="W946" t="e">
        <f t="shared" si="440"/>
        <v>#DIV/0!</v>
      </c>
      <c r="X946" t="e">
        <f t="shared" si="441"/>
        <v>#DIV/0!</v>
      </c>
      <c r="Y946" t="str">
        <f t="shared" si="442"/>
        <v>0.00096+0.346932359921228i</v>
      </c>
      <c r="Z946" t="e">
        <f t="shared" si="443"/>
        <v>#DIV/0!</v>
      </c>
      <c r="AA946" t="e">
        <f t="shared" si="444"/>
        <v>#DIV/0!</v>
      </c>
      <c r="AB946" t="str">
        <f t="shared" si="445"/>
        <v>0.121471290460768-0.0214024761193744i</v>
      </c>
      <c r="AC946" t="str">
        <f t="shared" si="446"/>
        <v>1.56155853216948-0.313586849897228i</v>
      </c>
      <c r="AD946" t="str">
        <f t="shared" si="447"/>
        <v>0.0774187672268252+0.00184112933264063i</v>
      </c>
      <c r="AE946" t="e">
        <f t="shared" si="448"/>
        <v>#DIV/0!</v>
      </c>
      <c r="AF946" t="str">
        <f t="shared" si="449"/>
        <v>-5.08557627428756-5.56319503746974i</v>
      </c>
      <c r="AG946" t="e">
        <f t="shared" si="450"/>
        <v>#DIV/0!</v>
      </c>
      <c r="AH946" t="e">
        <f t="shared" si="451"/>
        <v>#DIV/0!</v>
      </c>
      <c r="AI946" t="e">
        <f t="shared" si="452"/>
        <v>#DIV/0!</v>
      </c>
      <c r="AJ946" t="e">
        <f t="shared" si="453"/>
        <v>#DIV/0!</v>
      </c>
      <c r="AK946"/>
      <c r="AL946"/>
      <c r="AM946"/>
      <c r="AN946"/>
    </row>
    <row r="947" spans="1:40" x14ac:dyDescent="0.3">
      <c r="A947"/>
      <c r="B947">
        <f t="shared" si="454"/>
        <v>81300</v>
      </c>
      <c r="C947" s="186" t="str">
        <f t="shared" si="422"/>
        <v>-0.00921530330329256+0.0139828568469425i</v>
      </c>
      <c r="D947" s="158" t="str">
        <f t="shared" si="423"/>
        <v>-2.83651935878057-1.7141019671859i</v>
      </c>
      <c r="E947" t="str">
        <f t="shared" si="424"/>
        <v>9334.95966520636-12731.9264492841i</v>
      </c>
      <c r="F947" t="str">
        <f t="shared" si="425"/>
        <v>0.360765482624607+0.237561374305973i</v>
      </c>
      <c r="G947" t="str">
        <f t="shared" si="420"/>
        <v>0.360765482624607+0.237561374305973i</v>
      </c>
      <c r="H947" t="str">
        <f t="shared" si="426"/>
        <v>2.25368624400392+3.85381006675294i</v>
      </c>
      <c r="I947" t="str">
        <f t="shared" si="427"/>
        <v>319.264353421063i</v>
      </c>
      <c r="J947" t="str">
        <f t="shared" si="421"/>
        <v>-24.2459548738547+68.0794199005419i</v>
      </c>
      <c r="K947" t="str">
        <f t="shared" si="428"/>
        <v>4.16172501876196-1.48216593428246i</v>
      </c>
      <c r="L947" t="str">
        <f t="shared" si="429"/>
        <v>0.761806224477414-0.23343049660512i</v>
      </c>
      <c r="M947" t="str">
        <f t="shared" si="430"/>
        <v>4.92353124323937-1.71559643088758i</v>
      </c>
      <c r="N947" t="str">
        <f t="shared" si="431"/>
        <v>-1.0393077142075i</v>
      </c>
      <c r="O947" t="str">
        <f t="shared" si="432"/>
        <v>0.506817166073543-0.862053571521621i</v>
      </c>
      <c r="P947" t="str">
        <f t="shared" si="433"/>
        <v>0.493182833926457+0.862053571521621i</v>
      </c>
      <c r="Q947" t="str">
        <f t="shared" si="434"/>
        <v>-0.493182833926457+0.177254142685879i</v>
      </c>
      <c r="R947" t="str">
        <f t="shared" si="435"/>
        <v>-0.329245541088516-1.86627279849255i</v>
      </c>
      <c r="S947" t="str">
        <f t="shared" si="436"/>
        <v>0.114052972752537i</v>
      </c>
      <c r="T947" t="str">
        <f t="shared" si="437"/>
        <v>0.212853960635272-0.0375514327266628i</v>
      </c>
      <c r="U947" t="e">
        <f t="shared" si="438"/>
        <v>#DIV/0!</v>
      </c>
      <c r="V947" t="str">
        <f t="shared" si="439"/>
        <v>0.0000833333333333333-0.00326270896047346i</v>
      </c>
      <c r="W947" t="e">
        <f t="shared" si="440"/>
        <v>#DIV/0!</v>
      </c>
      <c r="X947" t="e">
        <f t="shared" si="441"/>
        <v>#DIV/0!</v>
      </c>
      <c r="Y947" t="str">
        <f t="shared" si="442"/>
        <v>0.00096+0.347359616522116i</v>
      </c>
      <c r="Z947" t="e">
        <f t="shared" si="443"/>
        <v>#DIV/0!</v>
      </c>
      <c r="AA947" t="e">
        <f t="shared" si="444"/>
        <v>#DIV/0!</v>
      </c>
      <c r="AB947" t="str">
        <f t="shared" si="445"/>
        <v>0.121461941417129-0.021428165622864i</v>
      </c>
      <c r="AC947" t="str">
        <f t="shared" si="446"/>
        <v>1.56125957896869-0.313881916113382i</v>
      </c>
      <c r="AD947" t="str">
        <f t="shared" si="447"/>
        <v>0.077427209777107+0.00184135641504671i</v>
      </c>
      <c r="AE947" t="e">
        <f t="shared" si="448"/>
        <v>#DIV/0!</v>
      </c>
      <c r="AF947" t="str">
        <f t="shared" si="449"/>
        <v>-5.09020560278449-5.56791203393884i</v>
      </c>
      <c r="AG947" t="e">
        <f t="shared" si="450"/>
        <v>#DIV/0!</v>
      </c>
      <c r="AH947" t="e">
        <f t="shared" si="451"/>
        <v>#DIV/0!</v>
      </c>
      <c r="AI947" t="e">
        <f t="shared" si="452"/>
        <v>#DIV/0!</v>
      </c>
      <c r="AJ947" t="e">
        <f t="shared" si="453"/>
        <v>#DIV/0!</v>
      </c>
      <c r="AK947"/>
      <c r="AL947"/>
      <c r="AM947"/>
      <c r="AN947"/>
    </row>
    <row r="948" spans="1:40" x14ac:dyDescent="0.3">
      <c r="A948"/>
      <c r="B948">
        <f t="shared" si="454"/>
        <v>81400</v>
      </c>
      <c r="C948" s="186" t="str">
        <f t="shared" si="422"/>
        <v>-0.00921254266097707+0.0139730714069028i</v>
      </c>
      <c r="D948" s="158" t="str">
        <f t="shared" si="423"/>
        <v>-2.83796168397453-1.71587266317107i</v>
      </c>
      <c r="E948" t="str">
        <f t="shared" si="424"/>
        <v>9320.0389814499-12727.2115637702i</v>
      </c>
      <c r="F948" t="str">
        <f t="shared" si="425"/>
        <v>0.360956372640049+0.237782549211825i</v>
      </c>
      <c r="G948" t="str">
        <f t="shared" si="420"/>
        <v>0.360956372640049+0.237782549211825i</v>
      </c>
      <c r="H948" t="str">
        <f t="shared" si="426"/>
        <v>2.2568748428999+3.85675136221878i</v>
      </c>
      <c r="I948" t="str">
        <f t="shared" si="427"/>
        <v>319.657052502761i</v>
      </c>
      <c r="J948" t="str">
        <f t="shared" si="421"/>
        <v>-24.3080987392701+68.1631584244049i</v>
      </c>
      <c r="K948" t="str">
        <f t="shared" si="428"/>
        <v>4.16047717545147-1.48369430526776i</v>
      </c>
      <c r="L948" t="str">
        <f t="shared" si="429"/>
        <v>0.761645304061017-0.233668249560458i</v>
      </c>
      <c r="M948" t="str">
        <f t="shared" si="430"/>
        <v>4.92212247951249-1.71736255482822i</v>
      </c>
      <c r="N948" t="str">
        <f t="shared" si="431"/>
        <v>-1.04058607547958i</v>
      </c>
      <c r="O948" t="str">
        <f t="shared" si="432"/>
        <v>0.505714736351244-0.862700762395161i</v>
      </c>
      <c r="P948" t="str">
        <f t="shared" si="433"/>
        <v>0.494285263648756+0.862700762395161i</v>
      </c>
      <c r="Q948" t="str">
        <f t="shared" si="434"/>
        <v>-0.494285263648756+0.177885313084419i</v>
      </c>
      <c r="R948" t="str">
        <f t="shared" si="435"/>
        <v>-0.3292352600162-1.86383642696707i</v>
      </c>
      <c r="S948" t="str">
        <f t="shared" si="436"/>
        <v>0.114193259311889i</v>
      </c>
      <c r="T948" t="str">
        <f t="shared" si="437"/>
        <v>0.212837556419595-0.0375964474216471i</v>
      </c>
      <c r="U948" t="e">
        <f t="shared" si="438"/>
        <v>#DIV/0!</v>
      </c>
      <c r="V948" t="str">
        <f t="shared" si="439"/>
        <v>0.0000833333333333333-0.00325870071850728i</v>
      </c>
      <c r="W948" t="e">
        <f t="shared" si="440"/>
        <v>#DIV/0!</v>
      </c>
      <c r="X948" t="e">
        <f t="shared" si="441"/>
        <v>#DIV/0!</v>
      </c>
      <c r="Y948" t="str">
        <f t="shared" si="442"/>
        <v>0.00096+0.347786873123004i</v>
      </c>
      <c r="Z948" t="e">
        <f t="shared" si="443"/>
        <v>#DIV/0!</v>
      </c>
      <c r="AA948" t="e">
        <f t="shared" si="444"/>
        <v>#DIV/0!</v>
      </c>
      <c r="AB948" t="str">
        <f t="shared" si="445"/>
        <v>0.121452580595853-0.0214538525879023i</v>
      </c>
      <c r="AC948" t="str">
        <f t="shared" si="446"/>
        <v>1.56096043405438-0.314176604197635i</v>
      </c>
      <c r="AD948" t="str">
        <f t="shared" si="447"/>
        <v>0.0774356603063266+0.00184157147627027i</v>
      </c>
      <c r="AE948" t="e">
        <f t="shared" si="448"/>
        <v>#DIV/0!</v>
      </c>
      <c r="AF948" t="str">
        <f t="shared" si="449"/>
        <v>-5.09483652687443-5.57262402538985i</v>
      </c>
      <c r="AG948" t="e">
        <f t="shared" si="450"/>
        <v>#DIV/0!</v>
      </c>
      <c r="AH948" t="e">
        <f t="shared" si="451"/>
        <v>#DIV/0!</v>
      </c>
      <c r="AI948" t="e">
        <f t="shared" si="452"/>
        <v>#DIV/0!</v>
      </c>
      <c r="AJ948" t="e">
        <f t="shared" si="453"/>
        <v>#DIV/0!</v>
      </c>
      <c r="AK948"/>
      <c r="AL948"/>
      <c r="AM948"/>
      <c r="AN948"/>
    </row>
    <row r="949" spans="1:40" x14ac:dyDescent="0.3">
      <c r="A949"/>
      <c r="B949">
        <f t="shared" si="454"/>
        <v>81500</v>
      </c>
      <c r="C949" s="186" t="str">
        <f t="shared" si="422"/>
        <v>-0.00920978031934867+0.0139633146397993i</v>
      </c>
      <c r="D949" s="158" t="str">
        <f t="shared" si="423"/>
        <v>-2.83940491973119-1.71764145728283i</v>
      </c>
      <c r="E949" t="str">
        <f t="shared" si="424"/>
        <v>9305.14766541572-12722.4867691583i</v>
      </c>
      <c r="F949" t="str">
        <f t="shared" si="425"/>
        <v>0.361147383123849+0.238003504720168i</v>
      </c>
      <c r="G949" t="str">
        <f t="shared" si="420"/>
        <v>0.361147383123849+0.238003504720168i</v>
      </c>
      <c r="H949" t="str">
        <f t="shared" si="426"/>
        <v>2.26006412297074+3.85968955582086i</v>
      </c>
      <c r="I949" t="str">
        <f t="shared" si="427"/>
        <v>320.04975158446i</v>
      </c>
      <c r="J949" t="str">
        <f t="shared" si="421"/>
        <v>-24.3703189954235+68.2468969482677i</v>
      </c>
      <c r="K949" t="str">
        <f t="shared" si="428"/>
        <v>4.159228538087-1.48522102513881i</v>
      </c>
      <c r="L949" t="str">
        <f t="shared" si="429"/>
        <v>0.761484253927355-0.233905841369617i</v>
      </c>
      <c r="M949" t="str">
        <f t="shared" si="430"/>
        <v>4.92071279201436-1.71912686650843i</v>
      </c>
      <c r="N949" t="str">
        <f t="shared" si="431"/>
        <v>-1.04186443675167i</v>
      </c>
      <c r="O949" t="str">
        <f t="shared" si="432"/>
        <v>0.504611480186213-0.863346543436805i</v>
      </c>
      <c r="P949" t="str">
        <f t="shared" si="433"/>
        <v>0.495388519813787+0.863346543436805i</v>
      </c>
      <c r="Q949" t="str">
        <f t="shared" si="434"/>
        <v>-0.495388519813787+0.178517893314865i</v>
      </c>
      <c r="R949" t="str">
        <f t="shared" si="435"/>
        <v>-0.329224965210999-1.86140585373183i</v>
      </c>
      <c r="S949" t="str">
        <f t="shared" si="436"/>
        <v>0.11433354587124i</v>
      </c>
      <c r="T949" t="str">
        <f t="shared" si="437"/>
        <v>0.212821131562643-0.0376414576619091i</v>
      </c>
      <c r="U949" t="e">
        <f t="shared" si="438"/>
        <v>#DIV/0!</v>
      </c>
      <c r="V949" t="str">
        <f t="shared" si="439"/>
        <v>0.0000833333333333333-0.00325470231271769i</v>
      </c>
      <c r="W949" t="e">
        <f t="shared" si="440"/>
        <v>#DIV/0!</v>
      </c>
      <c r="X949" t="e">
        <f t="shared" si="441"/>
        <v>#DIV/0!</v>
      </c>
      <c r="Y949" t="str">
        <f t="shared" si="442"/>
        <v>0.00096+0.348214129723893i</v>
      </c>
      <c r="Z949" t="e">
        <f t="shared" si="443"/>
        <v>#DIV/0!</v>
      </c>
      <c r="AA949" t="e">
        <f t="shared" si="444"/>
        <v>#DIV/0!</v>
      </c>
      <c r="AB949" t="str">
        <f t="shared" si="445"/>
        <v>0.12144320799594-0.0214795370109197i</v>
      </c>
      <c r="AC949" t="str">
        <f t="shared" si="446"/>
        <v>1.56066109793325-0.31447091415697i</v>
      </c>
      <c r="AD949" t="str">
        <f t="shared" si="447"/>
        <v>0.077444118805037+0.00184177450798753i</v>
      </c>
      <c r="AE949" t="e">
        <f t="shared" si="448"/>
        <v>#DIV/0!</v>
      </c>
      <c r="AF949" t="str">
        <f t="shared" si="449"/>
        <v>-5.09946904270193-5.57733101310369i</v>
      </c>
      <c r="AG949" t="e">
        <f t="shared" si="450"/>
        <v>#DIV/0!</v>
      </c>
      <c r="AH949" t="e">
        <f t="shared" si="451"/>
        <v>#DIV/0!</v>
      </c>
      <c r="AI949" t="e">
        <f t="shared" si="452"/>
        <v>#DIV/0!</v>
      </c>
      <c r="AJ949" t="e">
        <f t="shared" si="453"/>
        <v>#DIV/0!</v>
      </c>
      <c r="AK949"/>
      <c r="AL949"/>
      <c r="AM949"/>
      <c r="AN949"/>
    </row>
    <row r="950" spans="1:40" x14ac:dyDescent="0.3">
      <c r="A950"/>
      <c r="B950">
        <f t="shared" si="454"/>
        <v>81600</v>
      </c>
      <c r="C950" s="186" t="str">
        <f t="shared" si="422"/>
        <v>-0.00920701628281364+0.0139535864279235i</v>
      </c>
      <c r="D950" s="158" t="str">
        <f t="shared" si="423"/>
        <v>-2.84084906364465-1.71940835006708i</v>
      </c>
      <c r="E950" t="str">
        <f t="shared" si="424"/>
        <v>9290.28566405474-12717.7521406308i</v>
      </c>
      <c r="F950" t="str">
        <f t="shared" si="425"/>
        <v>0.361338513757793+0.238224240784499i</v>
      </c>
      <c r="G950" t="str">
        <f t="shared" si="420"/>
        <v>0.361338513757793+0.238224240784499i</v>
      </c>
      <c r="H950" t="str">
        <f t="shared" si="426"/>
        <v>2.26325408276029+3.86262464828985i</v>
      </c>
      <c r="I950" t="str">
        <f t="shared" si="427"/>
        <v>320.442450666159i</v>
      </c>
      <c r="J950" t="str">
        <f t="shared" si="421"/>
        <v>-24.4326156423151+68.3306354721307i</v>
      </c>
      <c r="K950" t="str">
        <f t="shared" si="428"/>
        <v>4.15797910880686-1.48674609437356i</v>
      </c>
      <c r="L950" t="str">
        <f t="shared" si="429"/>
        <v>0.761323074284099-0.234143271949798i</v>
      </c>
      <c r="M950" t="str">
        <f t="shared" si="430"/>
        <v>4.91930218309096-1.72088936632336i</v>
      </c>
      <c r="N950" t="str">
        <f t="shared" si="431"/>
        <v>-1.04314279802376i</v>
      </c>
      <c r="O950" t="str">
        <f t="shared" si="432"/>
        <v>0.503507399381408-0.863990913591209i</v>
      </c>
      <c r="P950" t="str">
        <f t="shared" si="433"/>
        <v>0.496492600618592+0.863990913591209i</v>
      </c>
      <c r="Q950" t="str">
        <f t="shared" si="434"/>
        <v>-0.496492600618592+0.179151884432551i</v>
      </c>
      <c r="R950" t="str">
        <f t="shared" si="435"/>
        <v>-0.329214656668744-1.85898105745439i</v>
      </c>
      <c r="S950" t="str">
        <f t="shared" si="436"/>
        <v>0.114473832430591i</v>
      </c>
      <c r="T950" t="str">
        <f t="shared" si="437"/>
        <v>0.212804686062677-0.0376864634411923i</v>
      </c>
      <c r="U950" t="e">
        <f t="shared" si="438"/>
        <v>#DIV/0!</v>
      </c>
      <c r="V950" t="str">
        <f t="shared" si="439"/>
        <v>0.0000833333333333333-0.0032507137069423i</v>
      </c>
      <c r="W950" t="e">
        <f t="shared" si="440"/>
        <v>#DIV/0!</v>
      </c>
      <c r="X950" t="e">
        <f t="shared" si="441"/>
        <v>#DIV/0!</v>
      </c>
      <c r="Y950" t="str">
        <f t="shared" si="442"/>
        <v>0.00096+0.348641386324781i</v>
      </c>
      <c r="Z950" t="e">
        <f t="shared" si="443"/>
        <v>#DIV/0!</v>
      </c>
      <c r="AA950" t="e">
        <f t="shared" si="444"/>
        <v>#DIV/0!</v>
      </c>
      <c r="AB950" t="str">
        <f t="shared" si="445"/>
        <v>0.121433823616399-0.0215052188883459i</v>
      </c>
      <c r="AC950" t="str">
        <f t="shared" si="446"/>
        <v>1.56036157111182-0.314764845998736i</v>
      </c>
      <c r="AD950" t="str">
        <f t="shared" si="447"/>
        <v>0.0774525852637849+0.00184196550185826i</v>
      </c>
      <c r="AE950" t="e">
        <f t="shared" si="448"/>
        <v>#DIV/0!</v>
      </c>
      <c r="AF950" t="str">
        <f t="shared" si="449"/>
        <v>-5.10410314640494-5.58203299835693i</v>
      </c>
      <c r="AG950" t="e">
        <f t="shared" si="450"/>
        <v>#DIV/0!</v>
      </c>
      <c r="AH950" t="e">
        <f t="shared" si="451"/>
        <v>#DIV/0!</v>
      </c>
      <c r="AI950" t="e">
        <f t="shared" si="452"/>
        <v>#DIV/0!</v>
      </c>
      <c r="AJ950" t="e">
        <f t="shared" si="453"/>
        <v>#DIV/0!</v>
      </c>
      <c r="AK950"/>
      <c r="AL950"/>
      <c r="AM950"/>
      <c r="AN950"/>
    </row>
    <row r="951" spans="1:40" x14ac:dyDescent="0.3">
      <c r="A951"/>
      <c r="B951">
        <f t="shared" si="454"/>
        <v>81700</v>
      </c>
      <c r="C951" s="186" t="str">
        <f t="shared" si="422"/>
        <v>-0.00920425055577732+0.0139438866541479i</v>
      </c>
      <c r="D951" s="158" t="str">
        <f t="shared" si="423"/>
        <v>-2.84229411330992-1.72117334206936i</v>
      </c>
      <c r="E951" t="str">
        <f t="shared" si="424"/>
        <v>9275.45292431241-12713.0077530066i</v>
      </c>
      <c r="F951" t="str">
        <f t="shared" si="425"/>
        <v>0.361529764223778+0.238444757358847i</v>
      </c>
      <c r="G951" t="str">
        <f t="shared" si="420"/>
        <v>0.361529764223778+0.238444757358847i</v>
      </c>
      <c r="H951" t="str">
        <f t="shared" si="426"/>
        <v>2.26644472080501+3.86555664035243i</v>
      </c>
      <c r="I951" t="str">
        <f t="shared" si="427"/>
        <v>320.835149747858i</v>
      </c>
      <c r="J951" t="str">
        <f t="shared" si="421"/>
        <v>-24.4949886799447+68.4143739959935i</v>
      </c>
      <c r="K951" t="str">
        <f t="shared" si="428"/>
        <v>4.15672888974842-1.48826951344975i</v>
      </c>
      <c r="L951" t="str">
        <f t="shared" si="429"/>
        <v>0.761161765338948-0.234380541218519i</v>
      </c>
      <c r="M951" t="str">
        <f t="shared" si="430"/>
        <v>4.91789065508737-1.72265005466827i</v>
      </c>
      <c r="N951" t="str">
        <f t="shared" si="431"/>
        <v>-1.04442115929585i</v>
      </c>
      <c r="O951" t="str">
        <f t="shared" si="432"/>
        <v>0.502402495741124-0.864633871805338i</v>
      </c>
      <c r="P951" t="str">
        <f t="shared" si="433"/>
        <v>0.497597504258876+0.864633871805338i</v>
      </c>
      <c r="Q951" t="str">
        <f t="shared" si="434"/>
        <v>-0.497597504258876+0.179787287490512i</v>
      </c>
      <c r="R951" t="str">
        <f t="shared" si="435"/>
        <v>-0.329204334385264-1.85656201690667i</v>
      </c>
      <c r="S951" t="str">
        <f t="shared" si="436"/>
        <v>0.114614118989942i</v>
      </c>
      <c r="T951" t="str">
        <f t="shared" si="437"/>
        <v>0.212788219917948-0.0377314647532373i</v>
      </c>
      <c r="U951" t="e">
        <f t="shared" si="438"/>
        <v>#DIV/0!</v>
      </c>
      <c r="V951" t="str">
        <f t="shared" si="439"/>
        <v>0.0000833333333333333-0.00324673486519575i</v>
      </c>
      <c r="W951" t="e">
        <f t="shared" si="440"/>
        <v>#DIV/0!</v>
      </c>
      <c r="X951" t="e">
        <f t="shared" si="441"/>
        <v>#DIV/0!</v>
      </c>
      <c r="Y951" t="str">
        <f t="shared" si="442"/>
        <v>0.00096+0.349068642925669i</v>
      </c>
      <c r="Z951" t="e">
        <f t="shared" si="443"/>
        <v>#DIV/0!</v>
      </c>
      <c r="AA951" t="e">
        <f t="shared" si="444"/>
        <v>#DIV/0!</v>
      </c>
      <c r="AB951" t="str">
        <f t="shared" si="445"/>
        <v>0.121424427456231-0.0215308982166092i</v>
      </c>
      <c r="AC951" t="str">
        <f t="shared" si="446"/>
        <v>1.56006185409643-0.315058399730639i</v>
      </c>
      <c r="AD951" t="str">
        <f t="shared" si="447"/>
        <v>0.0774610596731005+0.0018421444495237i</v>
      </c>
      <c r="AE951" t="e">
        <f t="shared" si="448"/>
        <v>#DIV/0!</v>
      </c>
      <c r="AF951" t="str">
        <f t="shared" si="449"/>
        <v>-5.10873883411493-5.58672998242179i</v>
      </c>
      <c r="AG951" t="e">
        <f t="shared" si="450"/>
        <v>#DIV/0!</v>
      </c>
      <c r="AH951" t="e">
        <f t="shared" si="451"/>
        <v>#DIV/0!</v>
      </c>
      <c r="AI951" t="e">
        <f t="shared" si="452"/>
        <v>#DIV/0!</v>
      </c>
      <c r="AJ951" t="e">
        <f t="shared" si="453"/>
        <v>#DIV/0!</v>
      </c>
      <c r="AK951"/>
      <c r="AL951"/>
      <c r="AM951"/>
      <c r="AN951"/>
    </row>
    <row r="952" spans="1:40" x14ac:dyDescent="0.3">
      <c r="A952"/>
      <c r="B952">
        <f t="shared" si="454"/>
        <v>81800</v>
      </c>
      <c r="C952" s="186" t="str">
        <f t="shared" si="422"/>
        <v>-0.0092014831426446+0.0139342152019223i</v>
      </c>
      <c r="D952" s="158" t="str">
        <f t="shared" si="423"/>
        <v>-2.84374006632291-1.72293643383491i</v>
      </c>
      <c r="E952" t="str">
        <f t="shared" si="424"/>
        <v>9260.64939312949-12708.2536807418i</v>
      </c>
      <c r="F952" t="str">
        <f t="shared" si="425"/>
        <v>0.361721134203822+0.23866505439778i</v>
      </c>
      <c r="G952" t="str">
        <f t="shared" si="420"/>
        <v>0.361721134203822+0.23866505439778i</v>
      </c>
      <c r="H952" t="str">
        <f t="shared" si="426"/>
        <v>2.269636035634+3.86848553273134i</v>
      </c>
      <c r="I952" t="str">
        <f t="shared" si="427"/>
        <v>321.227848829556i</v>
      </c>
      <c r="J952" t="str">
        <f t="shared" si="421"/>
        <v>-24.5574381083124+68.4981125198565i</v>
      </c>
      <c r="K952" t="str">
        <f t="shared" si="428"/>
        <v>4.15547788304789-1.48979128284488i</v>
      </c>
      <c r="L952" t="str">
        <f t="shared" si="429"/>
        <v>0.761000327299625-0.234617649093622i</v>
      </c>
      <c r="M952" t="str">
        <f t="shared" si="430"/>
        <v>4.91647821034752-1.7244089319385i</v>
      </c>
      <c r="N952" t="str">
        <f t="shared" si="431"/>
        <v>-1.04569952056794i</v>
      </c>
      <c r="O952" t="str">
        <f t="shared" si="432"/>
        <v>0.501296771071006-0.865275417028465i</v>
      </c>
      <c r="P952" t="str">
        <f t="shared" si="433"/>
        <v>0.498703228928994+0.865275417028465i</v>
      </c>
      <c r="Q952" t="str">
        <f t="shared" si="434"/>
        <v>-0.498703228928994+0.180424103539475i</v>
      </c>
      <c r="R952" t="str">
        <f t="shared" si="435"/>
        <v>-0.329193998356366-1.85414871096442i</v>
      </c>
      <c r="S952" t="str">
        <f t="shared" si="436"/>
        <v>0.114754405549293i</v>
      </c>
      <c r="T952" t="str">
        <f t="shared" si="437"/>
        <v>0.21277173312671-0.0377764615917797i</v>
      </c>
      <c r="U952" t="e">
        <f t="shared" si="438"/>
        <v>#DIV/0!</v>
      </c>
      <c r="V952" t="str">
        <f t="shared" si="439"/>
        <v>0.0000833333333333333-0.00324276575166861i</v>
      </c>
      <c r="W952" t="e">
        <f t="shared" si="440"/>
        <v>#DIV/0!</v>
      </c>
      <c r="X952" t="e">
        <f t="shared" si="441"/>
        <v>#DIV/0!</v>
      </c>
      <c r="Y952" t="str">
        <f t="shared" si="442"/>
        <v>0.00096+0.349495899526557i</v>
      </c>
      <c r="Z952" t="e">
        <f t="shared" si="443"/>
        <v>#DIV/0!</v>
      </c>
      <c r="AA952" t="e">
        <f t="shared" si="444"/>
        <v>#DIV/0!</v>
      </c>
      <c r="AB952" t="str">
        <f t="shared" si="445"/>
        <v>0.121415019514441-0.021556574992135i</v>
      </c>
      <c r="AC952" t="str">
        <f t="shared" si="446"/>
        <v>1.55976194739323-0.315351575360743i</v>
      </c>
      <c r="AD952" t="str">
        <f t="shared" si="447"/>
        <v>0.0774695420235053+0.00184231134260914i</v>
      </c>
      <c r="AE952" t="e">
        <f t="shared" si="448"/>
        <v>#DIV/0!</v>
      </c>
      <c r="AF952" t="str">
        <f t="shared" si="449"/>
        <v>-5.11337610195691-5.59142196656625i</v>
      </c>
      <c r="AG952" t="e">
        <f t="shared" si="450"/>
        <v>#DIV/0!</v>
      </c>
      <c r="AH952" t="e">
        <f t="shared" si="451"/>
        <v>#DIV/0!</v>
      </c>
      <c r="AI952" t="e">
        <f t="shared" si="452"/>
        <v>#DIV/0!</v>
      </c>
      <c r="AJ952" t="e">
        <f t="shared" si="453"/>
        <v>#DIV/0!</v>
      </c>
      <c r="AK952"/>
      <c r="AL952"/>
      <c r="AM952"/>
      <c r="AN952"/>
    </row>
    <row r="953" spans="1:40" x14ac:dyDescent="0.3">
      <c r="A953"/>
      <c r="B953">
        <f t="shared" si="454"/>
        <v>81900</v>
      </c>
      <c r="C953" s="186" t="str">
        <f t="shared" si="422"/>
        <v>-0.00919871404781998+0.01392457195527i</v>
      </c>
      <c r="D953" s="158" t="str">
        <f t="shared" si="423"/>
        <v>-2.84518692028042-1.72469762590875i</v>
      </c>
      <c r="E953" t="str">
        <f t="shared" si="424"/>
        <v>9245.87501744285-12703.4899979317i</v>
      </c>
      <c r="F953" t="str">
        <f t="shared" si="425"/>
        <v>0.361912623380061+0.238885131856411i</v>
      </c>
      <c r="G953" t="str">
        <f t="shared" si="420"/>
        <v>0.361912623380061+0.238885131856411i</v>
      </c>
      <c r="H953" t="str">
        <f t="shared" si="426"/>
        <v>2.27282802576895+3.87141132614555i</v>
      </c>
      <c r="I953" t="str">
        <f t="shared" si="427"/>
        <v>321.620547911255i</v>
      </c>
      <c r="J953" t="str">
        <f t="shared" si="421"/>
        <v>-24.6199639274181+68.5818510437194i</v>
      </c>
      <c r="K953" t="str">
        <f t="shared" si="428"/>
        <v>4.15422609084049-1.49131140303625i</v>
      </c>
      <c r="L953" t="str">
        <f t="shared" si="429"/>
        <v>0.760838760373877-0.234854595493268i</v>
      </c>
      <c r="M953" t="str">
        <f t="shared" si="430"/>
        <v>4.91506485121437-1.72616599852952i</v>
      </c>
      <c r="N953" t="str">
        <f t="shared" si="431"/>
        <v>-1.04697788184002i</v>
      </c>
      <c r="O953" t="str">
        <f t="shared" si="432"/>
        <v>0.500190227178043-0.865915548212167i</v>
      </c>
      <c r="P953" t="str">
        <f t="shared" si="433"/>
        <v>0.499809772821957+0.865915548212167i</v>
      </c>
      <c r="Q953" t="str">
        <f t="shared" si="434"/>
        <v>-0.499809772821957+0.181062333627853i</v>
      </c>
      <c r="R953" t="str">
        <f t="shared" si="435"/>
        <v>-0.329183648577869-1.85174111860653i</v>
      </c>
      <c r="S953" t="str">
        <f t="shared" si="436"/>
        <v>0.114894692108645i</v>
      </c>
      <c r="T953" t="str">
        <f t="shared" si="437"/>
        <v>0.212755225687215-0.0378214539505547i</v>
      </c>
      <c r="U953" t="e">
        <f t="shared" si="438"/>
        <v>#DIV/0!</v>
      </c>
      <c r="V953" t="str">
        <f t="shared" si="439"/>
        <v>0.0000833333333333333-0.0032388063307264i</v>
      </c>
      <c r="W953" t="e">
        <f t="shared" si="440"/>
        <v>#DIV/0!</v>
      </c>
      <c r="X953" t="e">
        <f t="shared" si="441"/>
        <v>#DIV/0!</v>
      </c>
      <c r="Y953" t="str">
        <f t="shared" si="442"/>
        <v>0.00096+0.349923156127446i</v>
      </c>
      <c r="Z953" t="e">
        <f t="shared" si="443"/>
        <v>#DIV/0!</v>
      </c>
      <c r="AA953" t="e">
        <f t="shared" si="444"/>
        <v>#DIV/0!</v>
      </c>
      <c r="AB953" t="str">
        <f t="shared" si="445"/>
        <v>0.12140559979003-0.0215822492113482i</v>
      </c>
      <c r="AC953" t="str">
        <f t="shared" si="446"/>
        <v>1.55946185150815-0.315644372897479i</v>
      </c>
      <c r="AD953" t="str">
        <f t="shared" si="447"/>
        <v>0.0774780323055083+0.00184246617272226i</v>
      </c>
      <c r="AE953" t="e">
        <f t="shared" si="448"/>
        <v>#DIV/0!</v>
      </c>
      <c r="AF953" t="str">
        <f t="shared" si="449"/>
        <v>-5.11801494604937-5.5961089520543i</v>
      </c>
      <c r="AG953" t="e">
        <f t="shared" si="450"/>
        <v>#DIV/0!</v>
      </c>
      <c r="AH953" t="e">
        <f t="shared" si="451"/>
        <v>#DIV/0!</v>
      </c>
      <c r="AI953" t="e">
        <f t="shared" si="452"/>
        <v>#DIV/0!</v>
      </c>
      <c r="AJ953" t="e">
        <f t="shared" si="453"/>
        <v>#DIV/0!</v>
      </c>
      <c r="AK953"/>
      <c r="AL953"/>
      <c r="AM953"/>
      <c r="AN953"/>
    </row>
    <row r="954" spans="1:40" x14ac:dyDescent="0.3">
      <c r="A954"/>
      <c r="B954">
        <f t="shared" si="454"/>
        <v>82000</v>
      </c>
      <c r="C954" s="186" t="str">
        <f t="shared" si="422"/>
        <v>-0.00919594327570684+0.0139149567987847i</v>
      </c>
      <c r="D954" s="158" t="str">
        <f t="shared" si="423"/>
        <v>-2.84663467278013-1.72645691883553i</v>
      </c>
      <c r="E954" t="str">
        <f t="shared" si="424"/>
        <v>9231.12974418709-12698.7167783119i</v>
      </c>
      <c r="F954" t="str">
        <f t="shared" si="425"/>
        <v>0.362104231434745+0.239104989690376i</v>
      </c>
      <c r="G954" t="str">
        <f t="shared" si="420"/>
        <v>0.362104231434745+0.239104989690376i</v>
      </c>
      <c r="H954" t="str">
        <f t="shared" si="426"/>
        <v>2.27602068972421+3.87433402131012i</v>
      </c>
      <c r="I954" t="str">
        <f t="shared" si="427"/>
        <v>322.013246992954i</v>
      </c>
      <c r="J954" t="str">
        <f t="shared" si="421"/>
        <v>-24.6825661372619+68.6655895675823i</v>
      </c>
      <c r="K954" t="str">
        <f t="shared" si="428"/>
        <v>4.1529735152603-1.49282987450098i</v>
      </c>
      <c r="L954" t="str">
        <f t="shared" si="429"/>
        <v>0.760677064769476-0.235091380335939i</v>
      </c>
      <c r="M954" t="str">
        <f t="shared" si="430"/>
        <v>4.91365058002978-1.72792125483692i</v>
      </c>
      <c r="N954" t="str">
        <f t="shared" si="431"/>
        <v>-1.04825624311211i</v>
      </c>
      <c r="O954" t="str">
        <f t="shared" si="432"/>
        <v>0.499082865870541-0.866554264310348i</v>
      </c>
      <c r="P954" t="str">
        <f t="shared" si="433"/>
        <v>0.500917134129459+0.866554264310348i</v>
      </c>
      <c r="Q954" t="str">
        <f t="shared" si="434"/>
        <v>-0.500917134129459+0.181701978801762i</v>
      </c>
      <c r="R954" t="str">
        <f t="shared" si="435"/>
        <v>-0.329173285045578-1.84933921891439i</v>
      </c>
      <c r="S954" t="str">
        <f t="shared" si="436"/>
        <v>0.115034978667996i</v>
      </c>
      <c r="T954" t="str">
        <f t="shared" si="437"/>
        <v>0.212738697597705-0.0378664418232922i</v>
      </c>
      <c r="U954" t="e">
        <f t="shared" si="438"/>
        <v>#DIV/0!</v>
      </c>
      <c r="V954" t="str">
        <f t="shared" si="439"/>
        <v>0.0000833333333333333-0.00323485656690844i</v>
      </c>
      <c r="W954" t="e">
        <f t="shared" si="440"/>
        <v>#DIV/0!</v>
      </c>
      <c r="X954" t="e">
        <f t="shared" si="441"/>
        <v>#DIV/0!</v>
      </c>
      <c r="Y954" t="str">
        <f t="shared" si="442"/>
        <v>0.00096+0.350350412728334i</v>
      </c>
      <c r="Z954" t="e">
        <f t="shared" si="443"/>
        <v>#DIV/0!</v>
      </c>
      <c r="AA954" t="e">
        <f t="shared" si="444"/>
        <v>#DIV/0!</v>
      </c>
      <c r="AB954" t="str">
        <f t="shared" si="445"/>
        <v>0.121396168281996-0.0216079208706709i</v>
      </c>
      <c r="AC954" t="str">
        <f t="shared" si="446"/>
        <v>1.55916156694696-0.31593679234963i</v>
      </c>
      <c r="AD954" t="str">
        <f t="shared" si="447"/>
        <v>0.0774865305096042+0.00184260893145329i</v>
      </c>
      <c r="AE954" t="e">
        <f t="shared" si="448"/>
        <v>#DIV/0!</v>
      </c>
      <c r="AF954" t="str">
        <f t="shared" si="449"/>
        <v>-5.12265536250434-5.60079094014565i</v>
      </c>
      <c r="AG954" t="e">
        <f t="shared" si="450"/>
        <v>#DIV/0!</v>
      </c>
      <c r="AH954" t="e">
        <f t="shared" si="451"/>
        <v>#DIV/0!</v>
      </c>
      <c r="AI954" t="e">
        <f t="shared" si="452"/>
        <v>#DIV/0!</v>
      </c>
      <c r="AJ954" t="e">
        <f t="shared" si="453"/>
        <v>#DIV/0!</v>
      </c>
      <c r="AK954"/>
      <c r="AL954"/>
      <c r="AM954"/>
      <c r="AN954"/>
    </row>
    <row r="955" spans="1:40" x14ac:dyDescent="0.3">
      <c r="A955"/>
      <c r="B955">
        <f t="shared" si="454"/>
        <v>82100</v>
      </c>
      <c r="C955" s="186" t="str">
        <f t="shared" si="422"/>
        <v>-0.00919317083070828+0.0139053696176271i</v>
      </c>
      <c r="D955" s="158" t="str">
        <f t="shared" si="423"/>
        <v>-2.84808332142069-1.72821431315977i</v>
      </c>
      <c r="E955" t="str">
        <f t="shared" si="424"/>
        <v>9216.41352029521-12693.9340952599i</v>
      </c>
      <c r="F955" t="str">
        <f t="shared" si="425"/>
        <v>0.362295958050251+0.239324627855858i</v>
      </c>
      <c r="G955" t="str">
        <f t="shared" si="420"/>
        <v>0.362295958050251+0.239324627855858i</v>
      </c>
      <c r="H955" t="str">
        <f t="shared" si="426"/>
        <v>2.27921402600689+3.87725361893652i</v>
      </c>
      <c r="I955" t="str">
        <f t="shared" si="427"/>
        <v>322.405946074653i</v>
      </c>
      <c r="J955" t="str">
        <f t="shared" si="421"/>
        <v>-24.7452447378438+68.7493280914452i</v>
      </c>
      <c r="K955" t="str">
        <f t="shared" si="428"/>
        <v>4.15172015844034-1.49434669771601i</v>
      </c>
      <c r="L955" t="str">
        <f t="shared" si="429"/>
        <v>0.760515240694219-0.235328003540441i</v>
      </c>
      <c r="M955" t="str">
        <f t="shared" si="430"/>
        <v>4.91223539913456-1.72967470125645i</v>
      </c>
      <c r="N955" t="str">
        <f t="shared" si="431"/>
        <v>-1.0495346043842i</v>
      </c>
      <c r="O955" t="str">
        <f t="shared" si="432"/>
        <v>0.497974688958167-0.867191564279206i</v>
      </c>
      <c r="P955" t="str">
        <f t="shared" si="433"/>
        <v>0.502025311041833+0.867191564279206i</v>
      </c>
      <c r="Q955" t="str">
        <f t="shared" si="434"/>
        <v>-0.502025311041833+0.182343040104994i</v>
      </c>
      <c r="R955" t="str">
        <f t="shared" si="435"/>
        <v>-0.329162907755284-1.8469429910713i</v>
      </c>
      <c r="S955" t="str">
        <f t="shared" si="436"/>
        <v>0.115175265227347i</v>
      </c>
      <c r="T955" t="str">
        <f t="shared" si="437"/>
        <v>0.212722148856427-0.0379114252037196i</v>
      </c>
      <c r="U955" t="e">
        <f t="shared" si="438"/>
        <v>#DIV/0!</v>
      </c>
      <c r="V955" t="str">
        <f t="shared" si="439"/>
        <v>0.0000833333333333333-0.00323091642492683i</v>
      </c>
      <c r="W955" t="e">
        <f t="shared" si="440"/>
        <v>#DIV/0!</v>
      </c>
      <c r="X955" t="e">
        <f t="shared" si="441"/>
        <v>#DIV/0!</v>
      </c>
      <c r="Y955" t="str">
        <f t="shared" si="442"/>
        <v>0.00096+0.350777669329222i</v>
      </c>
      <c r="Z955" t="e">
        <f t="shared" si="443"/>
        <v>#DIV/0!</v>
      </c>
      <c r="AA955" t="e">
        <f t="shared" si="444"/>
        <v>#DIV/0!</v>
      </c>
      <c r="AB955" t="str">
        <f t="shared" si="445"/>
        <v>0.121386724989338-0.0216335899665238i</v>
      </c>
      <c r="AC955" t="str">
        <f t="shared" si="446"/>
        <v>1.55886109421519-0.316228833726352i</v>
      </c>
      <c r="AD955" t="str">
        <f t="shared" si="447"/>
        <v>0.0774950366262789+0.00184273961037657i</v>
      </c>
      <c r="AE955" t="e">
        <f t="shared" si="448"/>
        <v>#DIV/0!</v>
      </c>
      <c r="AF955" t="str">
        <f t="shared" si="449"/>
        <v>-5.12729734742758-5.60546793209629i</v>
      </c>
      <c r="AG955" t="e">
        <f t="shared" si="450"/>
        <v>#DIV/0!</v>
      </c>
      <c r="AH955" t="e">
        <f t="shared" si="451"/>
        <v>#DIV/0!</v>
      </c>
      <c r="AI955" t="e">
        <f t="shared" si="452"/>
        <v>#DIV/0!</v>
      </c>
      <c r="AJ955" t="e">
        <f t="shared" si="453"/>
        <v>#DIV/0!</v>
      </c>
      <c r="AK955"/>
      <c r="AL955"/>
      <c r="AM955"/>
      <c r="AN955"/>
    </row>
    <row r="956" spans="1:40" x14ac:dyDescent="0.3">
      <c r="A956"/>
      <c r="B956">
        <f t="shared" si="454"/>
        <v>82200</v>
      </c>
      <c r="C956" s="186" t="str">
        <f t="shared" si="422"/>
        <v>-0.00919039671722647+0.0138958102975213i</v>
      </c>
      <c r="D956" s="158" t="str">
        <f t="shared" si="423"/>
        <v>-2.8495328638016-1.72996980942569i</v>
      </c>
      <c r="E956" t="str">
        <f t="shared" si="424"/>
        <v>9201.72629269985-12689.1420217965i</v>
      </c>
      <c r="F956" t="str">
        <f t="shared" si="425"/>
        <v>0.362487802909069+0.239544046309568i</v>
      </c>
      <c r="G956" t="str">
        <f t="shared" si="420"/>
        <v>0.362487802909069+0.239544046309568i</v>
      </c>
      <c r="H956" t="str">
        <f t="shared" si="426"/>
        <v>2.28240803311672+3.88017011973245i</v>
      </c>
      <c r="I956" t="str">
        <f t="shared" si="427"/>
        <v>322.798645156351i</v>
      </c>
      <c r="J956" t="str">
        <f t="shared" si="421"/>
        <v>-24.8079997291637+68.8330666153081i</v>
      </c>
      <c r="K956" t="str">
        <f t="shared" si="428"/>
        <v>4.15046602251253-1.49586187315814i</v>
      </c>
      <c r="L956" t="str">
        <f t="shared" si="429"/>
        <v>0.760353288355925-0.235564465025893i</v>
      </c>
      <c r="M956" t="str">
        <f t="shared" si="430"/>
        <v>4.91081931086846-1.73142633818403i</v>
      </c>
      <c r="N956" t="str">
        <f t="shared" si="431"/>
        <v>-1.05081296565629i</v>
      </c>
      <c r="O956" t="str">
        <f t="shared" si="432"/>
        <v>0.496865698251911-0.867827447077264i</v>
      </c>
      <c r="P956" t="str">
        <f t="shared" si="433"/>
        <v>0.503134301748089+0.867827447077264i</v>
      </c>
      <c r="Q956" t="str">
        <f t="shared" si="434"/>
        <v>-0.503134301748089+0.182985518579026i</v>
      </c>
      <c r="R956" t="str">
        <f t="shared" si="435"/>
        <v>-0.329152516702793-1.84455241436188i</v>
      </c>
      <c r="S956" t="str">
        <f t="shared" si="436"/>
        <v>0.115315551786698i</v>
      </c>
      <c r="T956" t="str">
        <f t="shared" si="437"/>
        <v>0.212705579461626-0.0379564040855629i</v>
      </c>
      <c r="U956" t="e">
        <f t="shared" si="438"/>
        <v>#DIV/0!</v>
      </c>
      <c r="V956" t="str">
        <f t="shared" si="439"/>
        <v>0.0000833333333333333-0.00322698586966536i</v>
      </c>
      <c r="W956" t="e">
        <f t="shared" si="440"/>
        <v>#DIV/0!</v>
      </c>
      <c r="X956" t="e">
        <f t="shared" si="441"/>
        <v>#DIV/0!</v>
      </c>
      <c r="Y956" t="str">
        <f t="shared" si="442"/>
        <v>0.00096+0.35120492593011i</v>
      </c>
      <c r="Z956" t="e">
        <f t="shared" si="443"/>
        <v>#DIV/0!</v>
      </c>
      <c r="AA956" t="e">
        <f t="shared" si="444"/>
        <v>#DIV/0!</v>
      </c>
      <c r="AB956" t="str">
        <f t="shared" si="445"/>
        <v>0.121377269911055-0.0216592564953267i</v>
      </c>
      <c r="AC956" t="str">
        <f t="shared" si="446"/>
        <v>1.55856043381821-0.316520497037176i</v>
      </c>
      <c r="AD956" t="str">
        <f t="shared" si="447"/>
        <v>0.0775035506460054+0.00184285820104932i</v>
      </c>
      <c r="AE956" t="e">
        <f t="shared" si="448"/>
        <v>#DIV/0!</v>
      </c>
      <c r="AF956" t="str">
        <f t="shared" si="449"/>
        <v>-5.13194089691832-5.61013992915814i</v>
      </c>
      <c r="AG956" t="e">
        <f t="shared" si="450"/>
        <v>#DIV/0!</v>
      </c>
      <c r="AH956" t="e">
        <f t="shared" si="451"/>
        <v>#DIV/0!</v>
      </c>
      <c r="AI956" t="e">
        <f t="shared" si="452"/>
        <v>#DIV/0!</v>
      </c>
      <c r="AJ956" t="e">
        <f t="shared" si="453"/>
        <v>#DIV/0!</v>
      </c>
      <c r="AK956"/>
      <c r="AL956"/>
      <c r="AM956"/>
      <c r="AN956"/>
    </row>
    <row r="957" spans="1:40" x14ac:dyDescent="0.3">
      <c r="A957"/>
      <c r="B957">
        <f t="shared" si="454"/>
        <v>82300</v>
      </c>
      <c r="C957" s="186" t="str">
        <f t="shared" si="422"/>
        <v>-0.00918762093966325+0.0138862787247516i</v>
      </c>
      <c r="D957" s="158" t="str">
        <f t="shared" si="423"/>
        <v>-2.85098329752338-1.73172340817741i</v>
      </c>
      <c r="E957" t="str">
        <f t="shared" si="424"/>
        <v>9187.06800833394-12684.3406305871i</v>
      </c>
      <c r="F957" t="str">
        <f t="shared" si="425"/>
        <v>0.362679765693821+0.239763245008762i</v>
      </c>
      <c r="G957" t="str">
        <f t="shared" si="420"/>
        <v>0.362679765693821+0.239763245008762i</v>
      </c>
      <c r="H957" t="str">
        <f t="shared" si="426"/>
        <v>2.28560270954628+3.8830835244022i</v>
      </c>
      <c r="I957" t="str">
        <f t="shared" si="427"/>
        <v>323.19134423805i</v>
      </c>
      <c r="J957" t="str">
        <f t="shared" si="421"/>
        <v>-24.8708311112217+68.916805139171i</v>
      </c>
      <c r="K957" t="str">
        <f t="shared" si="428"/>
        <v>4.14921110960773-1.49737540130404i</v>
      </c>
      <c r="L957" t="str">
        <f t="shared" si="429"/>
        <v>0.760191207962435-0.235800764711743i</v>
      </c>
      <c r="M957" t="str">
        <f t="shared" si="430"/>
        <v>4.90940231757016-1.73317616601578i</v>
      </c>
      <c r="N957" t="str">
        <f t="shared" si="431"/>
        <v>-1.05209132692838i</v>
      </c>
      <c r="O957" t="str">
        <f t="shared" si="432"/>
        <v>0.495755895564094-0.868461911665355i</v>
      </c>
      <c r="P957" t="str">
        <f t="shared" si="433"/>
        <v>0.504244104435906+0.868461911665355i</v>
      </c>
      <c r="Q957" t="str">
        <f t="shared" si="434"/>
        <v>-0.504244104435906+0.183629415263025i</v>
      </c>
      <c r="R957" t="str">
        <f t="shared" si="435"/>
        <v>-0.329142111883883-1.84216746817136i</v>
      </c>
      <c r="S957" t="str">
        <f t="shared" si="436"/>
        <v>0.115455838346049i</v>
      </c>
      <c r="T957" t="str">
        <f t="shared" si="437"/>
        <v>0.212688989411543-0.0380013784625428i</v>
      </c>
      <c r="U957" t="e">
        <f t="shared" si="438"/>
        <v>#DIV/0!</v>
      </c>
      <c r="V957" t="str">
        <f t="shared" si="439"/>
        <v>0.0000833333333333333-0.00322306486617852i</v>
      </c>
      <c r="W957" t="e">
        <f t="shared" si="440"/>
        <v>#DIV/0!</v>
      </c>
      <c r="X957" t="e">
        <f t="shared" si="441"/>
        <v>#DIV/0!</v>
      </c>
      <c r="Y957" t="str">
        <f t="shared" si="442"/>
        <v>0.00096+0.351632182530998i</v>
      </c>
      <c r="Z957" t="e">
        <f t="shared" si="443"/>
        <v>#DIV/0!</v>
      </c>
      <c r="AA957" t="e">
        <f t="shared" si="444"/>
        <v>#DIV/0!</v>
      </c>
      <c r="AB957" t="str">
        <f t="shared" si="445"/>
        <v>0.121367803046144-0.0216849204534964i</v>
      </c>
      <c r="AC957" t="str">
        <f t="shared" si="446"/>
        <v>1.55825958626119-0.316811782291994i</v>
      </c>
      <c r="AD957" t="str">
        <f t="shared" si="447"/>
        <v>0.0775120725592446+0.00184296469501256i</v>
      </c>
      <c r="AE957" t="e">
        <f t="shared" si="448"/>
        <v>#DIV/0!</v>
      </c>
      <c r="AF957" t="str">
        <f t="shared" si="449"/>
        <v>-5.13658600706966-5.61480693257961i</v>
      </c>
      <c r="AG957" t="e">
        <f t="shared" si="450"/>
        <v>#DIV/0!</v>
      </c>
      <c r="AH957" t="e">
        <f t="shared" si="451"/>
        <v>#DIV/0!</v>
      </c>
      <c r="AI957" t="e">
        <f t="shared" si="452"/>
        <v>#DIV/0!</v>
      </c>
      <c r="AJ957" t="e">
        <f t="shared" si="453"/>
        <v>#DIV/0!</v>
      </c>
      <c r="AK957"/>
      <c r="AL957"/>
      <c r="AM957"/>
      <c r="AN957"/>
    </row>
    <row r="958" spans="1:40" x14ac:dyDescent="0.3">
      <c r="A958"/>
      <c r="B958">
        <f t="shared" si="454"/>
        <v>82400</v>
      </c>
      <c r="C958" s="186" t="str">
        <f t="shared" si="422"/>
        <v>-0.00918484350241925+0.0138767747861587i</v>
      </c>
      <c r="D958" s="158" t="str">
        <f t="shared" si="423"/>
        <v>-2.8524346201874-1.73347510995878i</v>
      </c>
      <c r="E958" t="str">
        <f t="shared" si="424"/>
        <v>9172.43861413229-12679.5299939433i</v>
      </c>
      <c r="F958" t="str">
        <f t="shared" si="425"/>
        <v>0.362871846087242+0.239982223911217i</v>
      </c>
      <c r="G958" t="str">
        <f t="shared" si="420"/>
        <v>0.362871846087242+0.239982223911217i</v>
      </c>
      <c r="H958" t="str">
        <f t="shared" si="426"/>
        <v>2.28879805378085+3.88599383364637i</v>
      </c>
      <c r="I958" t="str">
        <f t="shared" si="427"/>
        <v>323.584043319749i</v>
      </c>
      <c r="J958" t="str">
        <f t="shared" si="421"/>
        <v>-24.9337388840178+69.0005436630339i</v>
      </c>
      <c r="K958" t="str">
        <f t="shared" si="428"/>
        <v>4.14795542185568-1.49888728263026i</v>
      </c>
      <c r="L958" t="str">
        <f t="shared" si="429"/>
        <v>0.760028999721614-0.236036902517752i</v>
      </c>
      <c r="M958" t="str">
        <f t="shared" si="430"/>
        <v>4.90798442157729-1.73492418514801i</v>
      </c>
      <c r="N958" t="str">
        <f t="shared" si="431"/>
        <v>-1.05336968820046i</v>
      </c>
      <c r="O958" t="str">
        <f t="shared" si="432"/>
        <v>0.494645282708373-0.869094957006628i</v>
      </c>
      <c r="P958" t="str">
        <f t="shared" si="433"/>
        <v>0.505354717291627+0.869094957006628i</v>
      </c>
      <c r="Q958" t="str">
        <f t="shared" si="434"/>
        <v>-0.505354717291627+0.184274731193832i</v>
      </c>
      <c r="R958" t="str">
        <f t="shared" si="435"/>
        <v>-0.329131693294335-1.83978813198508i</v>
      </c>
      <c r="S958" t="str">
        <f t="shared" si="436"/>
        <v>0.115596124905401i</v>
      </c>
      <c r="T958" t="str">
        <f t="shared" si="437"/>
        <v>0.212672378704422-0.0380463483283781i</v>
      </c>
      <c r="U958" t="e">
        <f t="shared" si="438"/>
        <v>#DIV/0!</v>
      </c>
      <c r="V958" t="str">
        <f t="shared" si="439"/>
        <v>0.0000833333333333333-0.00321915337969044i</v>
      </c>
      <c r="W958" t="e">
        <f t="shared" si="440"/>
        <v>#DIV/0!</v>
      </c>
      <c r="X958" t="e">
        <f t="shared" si="441"/>
        <v>#DIV/0!</v>
      </c>
      <c r="Y958" t="str">
        <f t="shared" si="442"/>
        <v>0.00096+0.352059439131887i</v>
      </c>
      <c r="Z958" t="e">
        <f t="shared" si="443"/>
        <v>#DIV/0!</v>
      </c>
      <c r="AA958" t="e">
        <f t="shared" si="444"/>
        <v>#DIV/0!</v>
      </c>
      <c r="AB958" t="str">
        <f t="shared" si="445"/>
        <v>0.121358324393601-0.0217105818374487i</v>
      </c>
      <c r="AC958" t="str">
        <f t="shared" si="446"/>
        <v>1.55795855204909-0.317102689501073i</v>
      </c>
      <c r="AD958" t="str">
        <f t="shared" si="447"/>
        <v>0.0775206023564458+0.0018430590837907i</v>
      </c>
      <c r="AE958" t="e">
        <f t="shared" si="448"/>
        <v>#DIV/0!</v>
      </c>
      <c r="AF958" t="str">
        <f t="shared" si="449"/>
        <v>-5.14123267396825-5.61946894360515i</v>
      </c>
      <c r="AG958" t="e">
        <f t="shared" si="450"/>
        <v>#DIV/0!</v>
      </c>
      <c r="AH958" t="e">
        <f t="shared" si="451"/>
        <v>#DIV/0!</v>
      </c>
      <c r="AI958" t="e">
        <f t="shared" si="452"/>
        <v>#DIV/0!</v>
      </c>
      <c r="AJ958" t="e">
        <f t="shared" si="453"/>
        <v>#DIV/0!</v>
      </c>
      <c r="AK958"/>
      <c r="AL958"/>
      <c r="AM958"/>
      <c r="AN958"/>
    </row>
    <row r="959" spans="1:40" x14ac:dyDescent="0.3">
      <c r="A959"/>
      <c r="B959">
        <f t="shared" si="454"/>
        <v>82500</v>
      </c>
      <c r="C959" s="186" t="str">
        <f t="shared" si="422"/>
        <v>-0.00918206440989459+0.013867298369137i</v>
      </c>
      <c r="D959" s="158" t="str">
        <f t="shared" si="423"/>
        <v>-2.85388682939604-1.73522491531353i</v>
      </c>
      <c r="E959" t="str">
        <f t="shared" si="424"/>
        <v>9157.8380570323-12674.7101838241i</v>
      </c>
      <c r="F959" t="str">
        <f t="shared" si="425"/>
        <v>0.363064043772197+0.24020098297525i</v>
      </c>
      <c r="G959" t="str">
        <f t="shared" si="420"/>
        <v>0.363064043772197+0.24020098297525i</v>
      </c>
      <c r="H959" t="str">
        <f t="shared" si="426"/>
        <v>2.29199406429859+3.88890104816223i</v>
      </c>
      <c r="I959" t="str">
        <f t="shared" si="427"/>
        <v>323.976742401447i</v>
      </c>
      <c r="J959" t="str">
        <f t="shared" si="421"/>
        <v>-24.9967230475519+69.0842821868968i</v>
      </c>
      <c r="K959" t="str">
        <f t="shared" si="428"/>
        <v>4.14669896138502-1.50039751761324i</v>
      </c>
      <c r="L959" t="str">
        <f t="shared" si="429"/>
        <v>0.759866663841345-0.236272878364005i</v>
      </c>
      <c r="M959" t="str">
        <f t="shared" si="430"/>
        <v>4.90656562522637-1.73667039597724i</v>
      </c>
      <c r="N959" t="str">
        <f t="shared" si="431"/>
        <v>-1.05464804947255i</v>
      </c>
      <c r="O959" t="str">
        <f t="shared" si="432"/>
        <v>0.493533861499702-0.869726582066567i</v>
      </c>
      <c r="P959" t="str">
        <f t="shared" si="433"/>
        <v>0.506466138500298+0.869726582066567i</v>
      </c>
      <c r="Q959" t="str">
        <f t="shared" si="434"/>
        <v>-0.506466138500298+0.184921467405983i</v>
      </c>
      <c r="R959" t="str">
        <f t="shared" si="435"/>
        <v>-0.329121260929931-1.83741438538776i</v>
      </c>
      <c r="S959" t="str">
        <f t="shared" si="436"/>
        <v>0.115736411464752i</v>
      </c>
      <c r="T959" t="str">
        <f t="shared" si="437"/>
        <v>0.212655747338492-0.0380913136767845i</v>
      </c>
      <c r="U959" t="e">
        <f t="shared" si="438"/>
        <v>#DIV/0!</v>
      </c>
      <c r="V959" t="str">
        <f t="shared" si="439"/>
        <v>0.0000833333333333333-0.00321525137559385i</v>
      </c>
      <c r="W959" t="e">
        <f t="shared" si="440"/>
        <v>#DIV/0!</v>
      </c>
      <c r="X959" t="e">
        <f t="shared" si="441"/>
        <v>#DIV/0!</v>
      </c>
      <c r="Y959" t="str">
        <f t="shared" si="442"/>
        <v>0.00096+0.352486695732775i</v>
      </c>
      <c r="Z959" t="e">
        <f t="shared" si="443"/>
        <v>#DIV/0!</v>
      </c>
      <c r="AA959" t="e">
        <f t="shared" si="444"/>
        <v>#DIV/0!</v>
      </c>
      <c r="AB959" t="str">
        <f t="shared" si="445"/>
        <v>0.121348833952416-0.0217362406435975i</v>
      </c>
      <c r="AC959" t="str">
        <f t="shared" si="446"/>
        <v>1.55765733168665-0.317393218675042i</v>
      </c>
      <c r="AD959" t="str">
        <f t="shared" si="447"/>
        <v>0.0775291400280445+0.00184314135889108i</v>
      </c>
      <c r="AE959" t="e">
        <f t="shared" si="448"/>
        <v>#DIV/0!</v>
      </c>
      <c r="AF959" t="str">
        <f t="shared" si="449"/>
        <v>-5.14588089369463-5.62412596347576i</v>
      </c>
      <c r="AG959" t="e">
        <f t="shared" si="450"/>
        <v>#DIV/0!</v>
      </c>
      <c r="AH959" t="e">
        <f t="shared" si="451"/>
        <v>#DIV/0!</v>
      </c>
      <c r="AI959" t="e">
        <f t="shared" si="452"/>
        <v>#DIV/0!</v>
      </c>
      <c r="AJ959" t="e">
        <f t="shared" si="453"/>
        <v>#DIV/0!</v>
      </c>
      <c r="AK959"/>
      <c r="AL959"/>
      <c r="AM959"/>
      <c r="AN959"/>
    </row>
    <row r="960" spans="1:40" x14ac:dyDescent="0.3">
      <c r="A960"/>
      <c r="B960">
        <f t="shared" si="454"/>
        <v>82600</v>
      </c>
      <c r="C960" s="186" t="str">
        <f t="shared" si="422"/>
        <v>-0.00917928366648869+0.013857849361631i</v>
      </c>
      <c r="D960" s="158" t="str">
        <f t="shared" si="423"/>
        <v>-2.85533992275261-1.7369728247853i</v>
      </c>
      <c r="E960" t="str">
        <f t="shared" si="424"/>
        <v>9143.26628397472-12669.8812718374i</v>
      </c>
      <c r="F960" t="str">
        <f t="shared" si="425"/>
        <v>0.363256358431677+0.240419522159714i</v>
      </c>
      <c r="G960" t="str">
        <f t="shared" si="420"/>
        <v>0.363256358431677+0.240419522159714i</v>
      </c>
      <c r="H960" t="str">
        <f t="shared" si="426"/>
        <v>2.29519073957044+3.89180516864368i</v>
      </c>
      <c r="I960" t="str">
        <f t="shared" si="427"/>
        <v>324.369441483146i</v>
      </c>
      <c r="J960" t="str">
        <f t="shared" si="421"/>
        <v>-25.0597836018241+69.1680207107597i</v>
      </c>
      <c r="K960" t="str">
        <f t="shared" si="428"/>
        <v>4.14544173032331-1.50190610672937i</v>
      </c>
      <c r="L960" t="str">
        <f t="shared" si="429"/>
        <v>0.759704200529535-0.236508692170906i</v>
      </c>
      <c r="M960" t="str">
        <f t="shared" si="430"/>
        <v>4.90514593085285-1.73841479890028i</v>
      </c>
      <c r="N960" t="str">
        <f t="shared" si="431"/>
        <v>-1.05592641074464i</v>
      </c>
      <c r="O960" t="str">
        <f t="shared" si="432"/>
        <v>0.492421633754382-0.870356785812959i</v>
      </c>
      <c r="P960" t="str">
        <f t="shared" si="433"/>
        <v>0.507578366245618+0.870356785812959i</v>
      </c>
      <c r="Q960" t="str">
        <f t="shared" si="434"/>
        <v>-0.507578366245618+0.185569624931681i</v>
      </c>
      <c r="R960" t="str">
        <f t="shared" si="435"/>
        <v>-0.329110814786434-1.83504620806301i</v>
      </c>
      <c r="S960" t="str">
        <f t="shared" si="436"/>
        <v>0.115876698024103i</v>
      </c>
      <c r="T960" t="str">
        <f t="shared" si="437"/>
        <v>0.212639095311993-0.0381362745014741i</v>
      </c>
      <c r="U960" t="e">
        <f t="shared" si="438"/>
        <v>#DIV/0!</v>
      </c>
      <c r="V960" t="str">
        <f t="shared" si="439"/>
        <v>0.0000833333333333333-0.00321135881944906i</v>
      </c>
      <c r="W960" t="e">
        <f t="shared" si="440"/>
        <v>#DIV/0!</v>
      </c>
      <c r="X960" t="e">
        <f t="shared" si="441"/>
        <v>#DIV/0!</v>
      </c>
      <c r="Y960" t="str">
        <f t="shared" si="442"/>
        <v>0.00096+0.352913952333663i</v>
      </c>
      <c r="Z960" t="e">
        <f t="shared" si="443"/>
        <v>#DIV/0!</v>
      </c>
      <c r="AA960" t="e">
        <f t="shared" si="444"/>
        <v>#DIV/0!</v>
      </c>
      <c r="AB960" t="str">
        <f t="shared" si="445"/>
        <v>0.121339331721586-0.0217618968683547i</v>
      </c>
      <c r="AC960" t="str">
        <f t="shared" si="446"/>
        <v>1.55735592567845-0.317683369824925i</v>
      </c>
      <c r="AD960" t="str">
        <f t="shared" si="447"/>
        <v>0.0775376855644671+0.00184321151180654i</v>
      </c>
      <c r="AE960" t="e">
        <f t="shared" si="448"/>
        <v>#DIV/0!</v>
      </c>
      <c r="AF960" t="str">
        <f t="shared" si="449"/>
        <v>-5.15053066232305-5.62877799342898i</v>
      </c>
      <c r="AG960" t="e">
        <f t="shared" si="450"/>
        <v>#DIV/0!</v>
      </c>
      <c r="AH960" t="e">
        <f t="shared" si="451"/>
        <v>#DIV/0!</v>
      </c>
      <c r="AI960" t="e">
        <f t="shared" si="452"/>
        <v>#DIV/0!</v>
      </c>
      <c r="AJ960" t="e">
        <f t="shared" si="453"/>
        <v>#DIV/0!</v>
      </c>
      <c r="AK960"/>
      <c r="AL960"/>
      <c r="AM960"/>
      <c r="AN960"/>
    </row>
    <row r="961" spans="1:40" x14ac:dyDescent="0.3">
      <c r="A961"/>
      <c r="B961">
        <f t="shared" si="454"/>
        <v>82700</v>
      </c>
      <c r="C961" s="186" t="str">
        <f t="shared" si="422"/>
        <v>-0.0091765012766+0.0138484276521316i</v>
      </c>
      <c r="D961" s="158" t="str">
        <f t="shared" si="423"/>
        <v>-2.85679389786133-1.73871883891755i</v>
      </c>
      <c r="E961" t="str">
        <f t="shared" si="424"/>
        <v>9128.72324190517-12665.0433292417i</v>
      </c>
      <c r="F961" t="str">
        <f t="shared" si="425"/>
        <v>0.363448789748791+0.240637841423986i</v>
      </c>
      <c r="G961" t="str">
        <f t="shared" si="420"/>
        <v>0.363448789748791+0.240637841423986i</v>
      </c>
      <c r="H961" t="str">
        <f t="shared" si="426"/>
        <v>2.29838807806019+3.89470619578119i</v>
      </c>
      <c r="I961" t="str">
        <f t="shared" si="427"/>
        <v>324.762140564845i</v>
      </c>
      <c r="J961" t="str">
        <f t="shared" si="421"/>
        <v>-25.1229205468343+69.2517592346227i</v>
      </c>
      <c r="K961" t="str">
        <f t="shared" si="428"/>
        <v>4.14418373079696-1.50341305045494i</v>
      </c>
      <c r="L961" t="str">
        <f t="shared" si="429"/>
        <v>0.75954160999411-0.236744343859179i</v>
      </c>
      <c r="M961" t="str">
        <f t="shared" si="430"/>
        <v>4.90372534079107-1.74015739431412i</v>
      </c>
      <c r="N961" t="str">
        <f t="shared" si="431"/>
        <v>-1.05720477201673i</v>
      </c>
      <c r="O961" t="str">
        <f t="shared" si="432"/>
        <v>0.491308601290024-0.870985567215921i</v>
      </c>
      <c r="P961" t="str">
        <f t="shared" si="433"/>
        <v>0.508691398709976+0.870985567215921i</v>
      </c>
      <c r="Q961" t="str">
        <f t="shared" si="434"/>
        <v>-0.508691398709976+0.186219204800809i</v>
      </c>
      <c r="R961" t="str">
        <f t="shared" si="435"/>
        <v>-0.32910035485961-1.83268357979267i</v>
      </c>
      <c r="S961" t="str">
        <f t="shared" si="436"/>
        <v>0.116016984583454i</v>
      </c>
      <c r="T961" t="str">
        <f t="shared" si="437"/>
        <v>0.212622422623155-0.0381812307961566i</v>
      </c>
      <c r="U961" t="e">
        <f t="shared" si="438"/>
        <v>#DIV/0!</v>
      </c>
      <c r="V961" t="str">
        <f t="shared" si="439"/>
        <v>0.0000833333333333333-0.00320747567698298i</v>
      </c>
      <c r="W961" t="e">
        <f t="shared" si="440"/>
        <v>#DIV/0!</v>
      </c>
      <c r="X961" t="e">
        <f t="shared" si="441"/>
        <v>#DIV/0!</v>
      </c>
      <c r="Y961" t="str">
        <f t="shared" si="442"/>
        <v>0.00096+0.353341208934551i</v>
      </c>
      <c r="Z961" t="e">
        <f t="shared" si="443"/>
        <v>#DIV/0!</v>
      </c>
      <c r="AA961" t="e">
        <f t="shared" si="444"/>
        <v>#DIV/0!</v>
      </c>
      <c r="AB961" t="str">
        <f t="shared" si="445"/>
        <v>0.1213298177001-0.0217875505081308i</v>
      </c>
      <c r="AC961" t="str">
        <f t="shared" si="446"/>
        <v>1.55705433452883-0.3179731429621i</v>
      </c>
      <c r="AD961" t="str">
        <f t="shared" si="447"/>
        <v>0.0775462389561257+0.00184326953401212i</v>
      </c>
      <c r="AE961" t="e">
        <f t="shared" si="448"/>
        <v>#DIV/0!</v>
      </c>
      <c r="AF961" t="str">
        <f t="shared" si="449"/>
        <v>-5.15518197592152-5.63342503469874i</v>
      </c>
      <c r="AG961" t="e">
        <f t="shared" si="450"/>
        <v>#DIV/0!</v>
      </c>
      <c r="AH961" t="e">
        <f t="shared" si="451"/>
        <v>#DIV/0!</v>
      </c>
      <c r="AI961" t="e">
        <f t="shared" si="452"/>
        <v>#DIV/0!</v>
      </c>
      <c r="AJ961" t="e">
        <f t="shared" si="453"/>
        <v>#DIV/0!</v>
      </c>
      <c r="AK961"/>
      <c r="AL961"/>
      <c r="AM961"/>
      <c r="AN961"/>
    </row>
    <row r="962" spans="1:40" x14ac:dyDescent="0.3">
      <c r="A962"/>
      <c r="B962">
        <f t="shared" si="454"/>
        <v>82800</v>
      </c>
      <c r="C962" s="186" t="str">
        <f t="shared" si="422"/>
        <v>-0.0091737172446262+0.0138390331296737i</v>
      </c>
      <c r="D962" s="158" t="str">
        <f t="shared" si="423"/>
        <v>-2.85824875232749-1.74046295825367i</v>
      </c>
      <c r="E962" t="str">
        <f t="shared" si="424"/>
        <v>9114.20887777486-12660.1964269469i</v>
      </c>
      <c r="F962" t="str">
        <f t="shared" si="425"/>
        <v>0.363641337406785+0.240855940727979i</v>
      </c>
      <c r="G962" t="str">
        <f t="shared" si="420"/>
        <v>0.363641337406785+0.240855940727979i</v>
      </c>
      <c r="H962" t="str">
        <f t="shared" si="426"/>
        <v>2.30158607822461+3.89760413026209i</v>
      </c>
      <c r="I962" t="str">
        <f t="shared" si="427"/>
        <v>325.154839646544i</v>
      </c>
      <c r="J962" t="str">
        <f t="shared" si="421"/>
        <v>-25.1861338825827+69.3354977584855i</v>
      </c>
      <c r="K962" t="str">
        <f t="shared" si="428"/>
        <v>4.14292496493131-1.50491834926626i</v>
      </c>
      <c r="L962" t="str">
        <f t="shared" si="429"/>
        <v>0.759378892443017-0.236979833349867i</v>
      </c>
      <c r="M962" t="str">
        <f t="shared" si="430"/>
        <v>4.90230385737433-1.74189818261613i</v>
      </c>
      <c r="N962" t="str">
        <f t="shared" si="431"/>
        <v>-1.05848313328881i</v>
      </c>
      <c r="O962" t="str">
        <f t="shared" si="432"/>
        <v>0.490194765925562-0.87161292524789i</v>
      </c>
      <c r="P962" t="str">
        <f t="shared" si="433"/>
        <v>0.509805234074438+0.87161292524789i</v>
      </c>
      <c r="Q962" t="str">
        <f t="shared" si="434"/>
        <v>-0.509805234074438+0.18687020804092i</v>
      </c>
      <c r="R962" t="str">
        <f t="shared" si="435"/>
        <v>-0.329089881145219-1.83032648045629i</v>
      </c>
      <c r="S962" t="str">
        <f t="shared" si="436"/>
        <v>0.116157271142805i</v>
      </c>
      <c r="T962" t="str">
        <f t="shared" si="437"/>
        <v>0.212605729270217-0.0382261825545387i</v>
      </c>
      <c r="U962" t="e">
        <f t="shared" si="438"/>
        <v>#DIV/0!</v>
      </c>
      <c r="V962" t="str">
        <f t="shared" si="439"/>
        <v>0.0000833333333333333-0.00320360191408807i</v>
      </c>
      <c r="W962" t="e">
        <f t="shared" si="440"/>
        <v>#DIV/0!</v>
      </c>
      <c r="X962" t="e">
        <f t="shared" si="441"/>
        <v>#DIV/0!</v>
      </c>
      <c r="Y962" t="str">
        <f t="shared" si="442"/>
        <v>0.00096+0.353768465535439i</v>
      </c>
      <c r="Z962" t="e">
        <f t="shared" si="443"/>
        <v>#DIV/0!</v>
      </c>
      <c r="AA962" t="e">
        <f t="shared" si="444"/>
        <v>#DIV/0!</v>
      </c>
      <c r="AB962" t="str">
        <f t="shared" si="445"/>
        <v>0.121320291886953-0.0218132015593347i</v>
      </c>
      <c r="AC962" t="str">
        <f t="shared" si="446"/>
        <v>1.55675255874195-0.318262538098352i</v>
      </c>
      <c r="AD962" t="str">
        <f t="shared" si="447"/>
        <v>0.0775548001934235+0.00184331541696889i</v>
      </c>
      <c r="AE962" t="e">
        <f t="shared" si="448"/>
        <v>#DIV/0!</v>
      </c>
      <c r="AF962" t="str">
        <f t="shared" si="449"/>
        <v>-5.1598348305521-5.63806708851576i</v>
      </c>
      <c r="AG962" t="e">
        <f t="shared" si="450"/>
        <v>#DIV/0!</v>
      </c>
      <c r="AH962" t="e">
        <f t="shared" si="451"/>
        <v>#DIV/0!</v>
      </c>
      <c r="AI962" t="e">
        <f t="shared" si="452"/>
        <v>#DIV/0!</v>
      </c>
      <c r="AJ962" t="e">
        <f t="shared" si="453"/>
        <v>#DIV/0!</v>
      </c>
      <c r="AK962"/>
      <c r="AL962"/>
      <c r="AM962"/>
      <c r="AN962"/>
    </row>
    <row r="963" spans="1:40" x14ac:dyDescent="0.3">
      <c r="A963"/>
      <c r="B963">
        <f t="shared" si="454"/>
        <v>82900</v>
      </c>
      <c r="C963" s="186" t="str">
        <f t="shared" si="422"/>
        <v>-0.0091709315749643+0.0138296656838321i</v>
      </c>
      <c r="D963" s="158" t="str">
        <f t="shared" si="423"/>
        <v>-2.85970448375727-1.74220518333703i</v>
      </c>
      <c r="E963" t="str">
        <f t="shared" si="424"/>
        <v>9099.72313854126-12655.3406355162i</v>
      </c>
      <c r="F963" t="str">
        <f t="shared" si="425"/>
        <v>0.363834001089027+0.24107382003214i</v>
      </c>
      <c r="G963" t="str">
        <f t="shared" si="420"/>
        <v>0.363834001089027+0.24107382003214i</v>
      </c>
      <c r="H963" t="str">
        <f t="shared" si="426"/>
        <v>2.30478473851328+3.90049897277054i</v>
      </c>
      <c r="I963" t="str">
        <f t="shared" si="427"/>
        <v>325.547538728242i</v>
      </c>
      <c r="J963" t="str">
        <f t="shared" si="421"/>
        <v>-25.249423609069+69.4192362823485i</v>
      </c>
      <c r="K963" t="str">
        <f t="shared" si="428"/>
        <v>4.14166543485054-1.50642200363951i</v>
      </c>
      <c r="L963" t="str">
        <f t="shared" si="429"/>
        <v>0.75921604808422-0.237215160564333i</v>
      </c>
      <c r="M963" t="str">
        <f t="shared" si="430"/>
        <v>4.90088148293476-1.74363716420384i</v>
      </c>
      <c r="N963" t="str">
        <f t="shared" si="431"/>
        <v>-1.0597614945609i</v>
      </c>
      <c r="O963" t="str">
        <f t="shared" si="432"/>
        <v>0.489080129481217-0.872238858883641i</v>
      </c>
      <c r="P963" t="str">
        <f t="shared" si="433"/>
        <v>0.510919870518783+0.872238858883641i</v>
      </c>
      <c r="Q963" t="str">
        <f t="shared" si="434"/>
        <v>-0.510919870518783+0.187522635677259i</v>
      </c>
      <c r="R963" t="str">
        <f t="shared" si="435"/>
        <v>-0.329079393639007-1.82797489003037i</v>
      </c>
      <c r="S963" t="str">
        <f t="shared" si="436"/>
        <v>0.116297557702157i</v>
      </c>
      <c r="T963" t="str">
        <f t="shared" si="437"/>
        <v>0.212589015251401-0.0382711297703233i</v>
      </c>
      <c r="U963" t="e">
        <f t="shared" si="438"/>
        <v>#DIV/0!</v>
      </c>
      <c r="V963" t="str">
        <f t="shared" si="439"/>
        <v>0.0000833333333333333-0.00319973749682137i</v>
      </c>
      <c r="W963" t="e">
        <f t="shared" si="440"/>
        <v>#DIV/0!</v>
      </c>
      <c r="X963" t="e">
        <f t="shared" si="441"/>
        <v>#DIV/0!</v>
      </c>
      <c r="Y963" t="str">
        <f t="shared" si="442"/>
        <v>0.00096+0.354195722136328i</v>
      </c>
      <c r="Z963" t="e">
        <f t="shared" si="443"/>
        <v>#DIV/0!</v>
      </c>
      <c r="AA963" t="e">
        <f t="shared" si="444"/>
        <v>#DIV/0!</v>
      </c>
      <c r="AB963" t="str">
        <f t="shared" si="445"/>
        <v>0.12131075428113-0.0218388500183729i</v>
      </c>
      <c r="AC963" t="str">
        <f t="shared" si="446"/>
        <v>1.55645059882173-0.318551555245812i</v>
      </c>
      <c r="AD963" t="str">
        <f t="shared" si="447"/>
        <v>0.0775633692667481+0.00184334915212015i</v>
      </c>
      <c r="AE963" t="e">
        <f t="shared" si="448"/>
        <v>#DIV/0!</v>
      </c>
      <c r="AF963" t="str">
        <f t="shared" si="449"/>
        <v>-5.16448922227055-5.64270415610757i</v>
      </c>
      <c r="AG963" t="e">
        <f t="shared" si="450"/>
        <v>#DIV/0!</v>
      </c>
      <c r="AH963" t="e">
        <f t="shared" si="451"/>
        <v>#DIV/0!</v>
      </c>
      <c r="AI963" t="e">
        <f t="shared" si="452"/>
        <v>#DIV/0!</v>
      </c>
      <c r="AJ963" t="e">
        <f t="shared" si="453"/>
        <v>#DIV/0!</v>
      </c>
      <c r="AK963"/>
      <c r="AL963"/>
      <c r="AM963"/>
      <c r="AN963"/>
    </row>
    <row r="964" spans="1:40" x14ac:dyDescent="0.3">
      <c r="A964"/>
      <c r="B964">
        <f t="shared" si="454"/>
        <v>83000</v>
      </c>
      <c r="C964" s="186" t="str">
        <f t="shared" si="422"/>
        <v>-0.0091681442720103+0.0138203252047188i</v>
      </c>
      <c r="D964" s="158" t="str">
        <f t="shared" si="423"/>
        <v>-2.86116108975783-1.74394551471087i</v>
      </c>
      <c r="E964" t="str">
        <f t="shared" si="424"/>
        <v>9085.26597116967-12650.4760251675i</v>
      </c>
      <c r="F964" t="str">
        <f t="shared" si="425"/>
        <v>0.364026780479011+0.241291479297441i</v>
      </c>
      <c r="G964" t="str">
        <f t="shared" si="420"/>
        <v>0.364026780479011+0.241291479297441i</v>
      </c>
      <c r="H964" t="str">
        <f t="shared" si="426"/>
        <v>2.30798405736876+3.90339072398747i</v>
      </c>
      <c r="I964" t="str">
        <f t="shared" si="427"/>
        <v>325.940237809941i</v>
      </c>
      <c r="J964" t="str">
        <f t="shared" si="421"/>
        <v>-25.3127897262935+69.5029748062113i</v>
      </c>
      <c r="K964" t="str">
        <f t="shared" si="428"/>
        <v>4.14040514267776-1.50792401405098i</v>
      </c>
      <c r="L964" t="str">
        <f t="shared" si="429"/>
        <v>0.759053077125704-0.237450325424258i</v>
      </c>
      <c r="M964" t="str">
        <f t="shared" si="430"/>
        <v>4.89945821980346-1.74537433947524i</v>
      </c>
      <c r="N964" t="str">
        <f t="shared" si="431"/>
        <v>-1.06103985583299i</v>
      </c>
      <c r="O964" t="str">
        <f t="shared" si="432"/>
        <v>0.487964693778544-0.872863367100265i</v>
      </c>
      <c r="P964" t="str">
        <f t="shared" si="433"/>
        <v>0.512035306221456+0.872863367100265i</v>
      </c>
      <c r="Q964" t="str">
        <f t="shared" si="434"/>
        <v>-0.512035306221456+0.188176488732725i</v>
      </c>
      <c r="R964" t="str">
        <f t="shared" si="435"/>
        <v>-0.329068892336724-1.82562878858799i</v>
      </c>
      <c r="S964" t="str">
        <f t="shared" si="436"/>
        <v>0.116437844261508i</v>
      </c>
      <c r="T964" t="str">
        <f t="shared" si="437"/>
        <v>0.212572280564934-0.0383160724372104i</v>
      </c>
      <c r="U964" t="e">
        <f t="shared" si="438"/>
        <v>#DIV/0!</v>
      </c>
      <c r="V964" t="str">
        <f t="shared" si="439"/>
        <v>0.0000833333333333333-0.00319588239140352i</v>
      </c>
      <c r="W964" t="e">
        <f t="shared" si="440"/>
        <v>#DIV/0!</v>
      </c>
      <c r="X964" t="e">
        <f t="shared" si="441"/>
        <v>#DIV/0!</v>
      </c>
      <c r="Y964" t="str">
        <f t="shared" si="442"/>
        <v>0.00096+0.354622978737216i</v>
      </c>
      <c r="Z964" t="e">
        <f t="shared" si="443"/>
        <v>#DIV/0!</v>
      </c>
      <c r="AA964" t="e">
        <f t="shared" si="444"/>
        <v>#DIV/0!</v>
      </c>
      <c r="AB964" t="str">
        <f t="shared" si="445"/>
        <v>0.121301204881621-0.0218644958816507i</v>
      </c>
      <c r="AC964" t="str">
        <f t="shared" si="446"/>
        <v>1.55614845527193-0.318840194417022i</v>
      </c>
      <c r="AD964" t="str">
        <f t="shared" si="447"/>
        <v>0.0775719461664766+0.00184337073089482i</v>
      </c>
      <c r="AE964" t="e">
        <f t="shared" si="448"/>
        <v>#DIV/0!</v>
      </c>
      <c r="AF964" t="str">
        <f t="shared" si="449"/>
        <v>-5.16914514712659-5.64733623869834i</v>
      </c>
      <c r="AG964" t="e">
        <f t="shared" si="450"/>
        <v>#DIV/0!</v>
      </c>
      <c r="AH964" t="e">
        <f t="shared" si="451"/>
        <v>#DIV/0!</v>
      </c>
      <c r="AI964" t="e">
        <f t="shared" si="452"/>
        <v>#DIV/0!</v>
      </c>
      <c r="AJ964" t="e">
        <f t="shared" si="453"/>
        <v>#DIV/0!</v>
      </c>
      <c r="AK964"/>
      <c r="AL964"/>
      <c r="AM964"/>
      <c r="AN964"/>
    </row>
    <row r="965" spans="1:40" x14ac:dyDescent="0.3">
      <c r="A965"/>
      <c r="B965">
        <f t="shared" si="454"/>
        <v>83100</v>
      </c>
      <c r="C965" s="186" t="str">
        <f t="shared" si="422"/>
        <v>-0.00916535534015925+0.0138110115829799i</v>
      </c>
      <c r="D965" s="158" t="str">
        <f t="shared" si="423"/>
        <v>-2.86261856793739-1.74568395291842i</v>
      </c>
      <c r="E965" t="str">
        <f t="shared" si="424"/>
        <v>9070.83732263374-12645.6026657742i</v>
      </c>
      <c r="F965" t="str">
        <f t="shared" si="425"/>
        <v>0.36421967526037+0.241508918485383i</v>
      </c>
      <c r="G965" t="str">
        <f t="shared" ref="G965:G1028" si="455">IF($C$11=$C$7,$C$24,F965)</f>
        <v>0.36421967526037+0.241508918485383i</v>
      </c>
      <c r="H965" t="str">
        <f t="shared" si="426"/>
        <v>2.31118403322668+3.90627938459085i</v>
      </c>
      <c r="I965" t="str">
        <f t="shared" si="427"/>
        <v>326.33293689164i</v>
      </c>
      <c r="J965" t="str">
        <f t="shared" ref="J965:J1028" si="456">IMSUM(COMPLEX(0,2*PI()*B965*$C$113*$C$112),COMPLEX(0,2*PI()*B965*$C$113*$C$111),COMPLEX(0,2*PI()*B965*$C$28*10^-12*$C$111),COMPLEX(-1*2*PI()*B965*2*PI()*B965*$C$113*$C$112*$C$28*10^-12*$C$111,0),COMPLEX(1,0))</f>
        <v>-25.376232234256+69.5867133300743i</v>
      </c>
      <c r="K965" t="str">
        <f t="shared" si="428"/>
        <v>4.1391440905349-1.50942438097686i</v>
      </c>
      <c r="L965" t="str">
        <f t="shared" si="429"/>
        <v>0.758889979775471-0.237685327851645i</v>
      </c>
      <c r="M965" t="str">
        <f t="shared" si="430"/>
        <v>4.89803407031037-1.74710970882851i</v>
      </c>
      <c r="N965" t="str">
        <f t="shared" si="431"/>
        <v>-1.06231821710508i</v>
      </c>
      <c r="O965" t="str">
        <f t="shared" si="432"/>
        <v>0.486848460640398-0.873486448877185i</v>
      </c>
      <c r="P965" t="str">
        <f t="shared" si="433"/>
        <v>0.513151539359602+0.873486448877185i</v>
      </c>
      <c r="Q965" t="str">
        <f t="shared" si="434"/>
        <v>-0.513151539359602+0.188831768227895i</v>
      </c>
      <c r="R965" t="str">
        <f t="shared" si="435"/>
        <v>-0.329058377234103-1.8232881562981i</v>
      </c>
      <c r="S965" t="str">
        <f t="shared" si="436"/>
        <v>0.116578130820859i</v>
      </c>
      <c r="T965" t="str">
        <f t="shared" si="437"/>
        <v>0.212555525209043-0.0383610105488968i</v>
      </c>
      <c r="U965" t="e">
        <f t="shared" si="438"/>
        <v>#DIV/0!</v>
      </c>
      <c r="V965" t="str">
        <f t="shared" si="439"/>
        <v>0.0000833333333333333-0.00319203656421772i</v>
      </c>
      <c r="W965" t="e">
        <f t="shared" si="440"/>
        <v>#DIV/0!</v>
      </c>
      <c r="X965" t="e">
        <f t="shared" si="441"/>
        <v>#DIV/0!</v>
      </c>
      <c r="Y965" t="str">
        <f t="shared" si="442"/>
        <v>0.00096+0.355050235338104i</v>
      </c>
      <c r="Z965" t="e">
        <f t="shared" si="443"/>
        <v>#DIV/0!</v>
      </c>
      <c r="AA965" t="e">
        <f t="shared" si="444"/>
        <v>#DIV/0!</v>
      </c>
      <c r="AB965" t="str">
        <f t="shared" si="445"/>
        <v>0.121291643687413-0.0218901391455709i</v>
      </c>
      <c r="AC965" t="str">
        <f t="shared" si="446"/>
        <v>1.55584612859606-0.319128455624889i</v>
      </c>
      <c r="AD965" t="str">
        <f t="shared" si="447"/>
        <v>0.0775805308829748+0.00184338014470611i</v>
      </c>
      <c r="AE965" t="e">
        <f t="shared" si="448"/>
        <v>#DIV/0!</v>
      </c>
      <c r="AF965" t="str">
        <f t="shared" si="449"/>
        <v>-5.17380260116407-5.65196333750927i</v>
      </c>
      <c r="AG965" t="e">
        <f t="shared" si="450"/>
        <v>#DIV/0!</v>
      </c>
      <c r="AH965" t="e">
        <f t="shared" si="451"/>
        <v>#DIV/0!</v>
      </c>
      <c r="AI965" t="e">
        <f t="shared" si="452"/>
        <v>#DIV/0!</v>
      </c>
      <c r="AJ965" t="e">
        <f t="shared" si="453"/>
        <v>#DIV/0!</v>
      </c>
      <c r="AK965"/>
      <c r="AL965"/>
      <c r="AM965"/>
      <c r="AN965"/>
    </row>
    <row r="966" spans="1:40" x14ac:dyDescent="0.3">
      <c r="A966"/>
      <c r="B966">
        <f t="shared" si="454"/>
        <v>83200</v>
      </c>
      <c r="C966" s="186" t="str">
        <f t="shared" ref="C966:C1029" si="457">IMPRODUCT(COMPLEX(-1,0),IMDIV(IMPRODUCT(G966,COMPLEX($C$100+$C$101,0)),COMPLEX($C$100,2*PI()*B966*$C$103*$C$102*(2*$C$100+$C$101))))</f>
        <v>-0.00916256478380541+0.0138017247097917i</v>
      </c>
      <c r="D966" s="158" t="str">
        <f t="shared" ref="D966:D1029" si="458">IMPRODUCT(COMPLEX($C$106,0),IMSUB(C966,G966))</f>
        <v>-2.86407691590508-1.74742049850291i</v>
      </c>
      <c r="E966" t="str">
        <f t="shared" ref="E966:E1029" si="459">IMDIV(COMPLEX($C$20*10^3,0),COMPLEX(1,2*PI()*B966*$C$20*1000*$C$29*10^-12))</f>
        <v>9056.43713991664-12640.7206268675i</v>
      </c>
      <c r="F966" t="str">
        <f t="shared" ref="F966:F1029" si="460">IMDIV(COMPLEX($C$22*1000,0),IMSUM(COMPLEX($C$22*1000,0),E966))</f>
        <v>0.364412685116857+0.241726137557998i</v>
      </c>
      <c r="G966" t="str">
        <f t="shared" si="455"/>
        <v>0.364412685116857+0.241726137557998i</v>
      </c>
      <c r="H966" t="str">
        <f t="shared" ref="H966:H1029" si="461">IMPRODUCT(COMPLEX($C$108,0),IMPRODUCT(COMPLEX(-1,0),D966),IMDIV(COMPLEX(0,2*PI()*B966*$C$109*$C$110),COMPLEX(1,2*PI()*B966*$C$109*$C$110)))</f>
        <v>2.31438466451552+3.90916495525562i</v>
      </c>
      <c r="I966" t="str">
        <f t="shared" ref="I966:I1029" si="462">COMPLEX(0,2*PI()*B966*$C$113*$C$112*$C$114)</f>
        <v>326.725635973339i</v>
      </c>
      <c r="J966" t="str">
        <f t="shared" si="456"/>
        <v>-25.4397511329566+69.6704518539371i</v>
      </c>
      <c r="K966" t="str">
        <f t="shared" ref="K966:K1029" si="463">IMDIV(I966,J966)</f>
        <v>4.13788228054279-1.51092310489344i</v>
      </c>
      <c r="L966" t="str">
        <f t="shared" ref="L966:L1029" si="464">IMDIV(COMPLEX($C$117,0),COMPLEX(1,2*PI()*B966*$C$115*$C$116))</f>
        <v>0.75872675624154-0.237920167768814i</v>
      </c>
      <c r="M966" t="str">
        <f t="shared" ref="M966:M1029" si="465">IMSUM(K966,L966)</f>
        <v>4.89660903678433-1.74884327266225i</v>
      </c>
      <c r="N966" t="str">
        <f t="shared" ref="N966:N1029" si="466">COMPLEX(0,-2*PI()*B966*$C$43)</f>
        <v>-1.06359657837717i</v>
      </c>
      <c r="O966" t="str">
        <f t="shared" ref="O966:O1029" si="467">IMEXP(N966)</f>
        <v>0.485731431890933-0.874108103196157i</v>
      </c>
      <c r="P966" t="str">
        <f t="shared" ref="P966:P1029" si="468">IMSUB(COMPLEX(1,0),O966)</f>
        <v>0.514268568109067+0.874108103196157i</v>
      </c>
      <c r="Q966" t="str">
        <f t="shared" ref="Q966:Q1029" si="469">IMSUM(COMPLEX(0,2*PI()*B966*$C$43),O966,COMPLEX(-1,0))</f>
        <v>-0.514268568109067+0.189488475181013i</v>
      </c>
      <c r="R966" t="str">
        <f t="shared" ref="R966:R1029" si="470">IMDIV(P966,Q966)</f>
        <v>-0.329047848326884-1.82095297342498i</v>
      </c>
      <c r="S966" t="str">
        <f t="shared" ref="S966:S1029" si="471">IMDIV(COMPLEX(0,2*PI()*B966*$C$123),COMPLEX($C$124,0))</f>
        <v>0.11671841738021i</v>
      </c>
      <c r="T966" t="str">
        <f t="shared" ref="T966:T1029" si="472">IMPRODUCT(R966,S966)</f>
        <v>0.212538749181951-0.0384059440990773i</v>
      </c>
      <c r="U966" t="e">
        <f t="shared" ref="U966:U1029" si="473">IMDIV(COMPLEX(1,2*PI()*B966*$C$16*10^-3*$C$15*10^-6),COMPLEX(0,2*PI()*B966*$C$15*10^-6))</f>
        <v>#DIV/0!</v>
      </c>
      <c r="V966" t="str">
        <f t="shared" ref="V966:V1029" si="474">IMSUM(COMPLEX($C$18*10^-3,0),IMDIV(COMPLEX(1,0),COMPLEX(0,2*PI()*B966*($C$17*1*10^-6))))</f>
        <v>0.0000833333333333333-0.0031881999818088i</v>
      </c>
      <c r="W966" t="e">
        <f t="shared" ref="W966:W1029" si="475">IMDIV(IMPRODUCT(U966,V966),IMSUM(U966,V966))</f>
        <v>#DIV/0!</v>
      </c>
      <c r="X966" t="e">
        <f t="shared" ref="X966:X1029" si="476">IMDIV(IMPRODUCT(COMPLEX($C$19,0),W966),IMSUM(COMPLEX($C$19,0),W966))</f>
        <v>#DIV/0!</v>
      </c>
      <c r="Y966" t="str">
        <f t="shared" ref="Y966:Y1029" si="477">COMPLEX($C$13*10^-3,2*PI()*B966*$C$12*0.000001)</f>
        <v>0.00096+0.355477491938992i</v>
      </c>
      <c r="Z966" t="e">
        <f t="shared" ref="Z966:Z1029" si="478">IMPRODUCT(COMPLEX($C$6,0),IMDIV(X966,IMSUM(X966,Y966)))</f>
        <v>#DIV/0!</v>
      </c>
      <c r="AA966" t="e">
        <f t="shared" ref="AA966:AA1029" si="479">IMDIV(COMPLEX($C$6,0),IMSUM(X966,Y966))</f>
        <v>#DIV/0!</v>
      </c>
      <c r="AB966" t="str">
        <f t="shared" ref="AB966:AB1029" si="480">IMPRODUCT(COMPLEX($C$119,0),T966)</f>
        <v>0.121282070697491-0.0219157798065359i</v>
      </c>
      <c r="AC966" t="str">
        <f t="shared" ref="AC966:AC1029" si="481">IMSUM(COMPLEX(1,0),IMPRODUCT(AB966,M966))</f>
        <v>1.55554361929744-0.319416338882714i</v>
      </c>
      <c r="AD966" t="str">
        <f t="shared" ref="AD966:AD1029" si="482">IMDIV(AB966,AC966)</f>
        <v>0.0775891234065952+0.00184337738495106i</v>
      </c>
      <c r="AE966" t="e">
        <f t="shared" ref="AE966:AE1029" si="483">IMPRODUCT(AD966,AA966,X966)</f>
        <v>#DIV/0!</v>
      </c>
      <c r="AF966" t="str">
        <f t="shared" ref="AF966:AF1029" si="484">IMSUB(D966,H966)</f>
        <v>-5.1784615804206-5.65658545375853i</v>
      </c>
      <c r="AG966" t="e">
        <f t="shared" ref="AG966:AG1029" si="485">IMSUM(COMPLEX(1,0),IMPRODUCT(AD966,AA966,COMPLEX($C$127,0)))</f>
        <v>#DIV/0!</v>
      </c>
      <c r="AH966" t="e">
        <f t="shared" ref="AH966:AH1029" si="486">IMDIV(IMPRODUCT(AE966,AF966),AG966)</f>
        <v>#DIV/0!</v>
      </c>
      <c r="AI966" t="e">
        <f t="shared" ref="AI966:AI1029" si="487">20*LOG10(IMABS(AH966))</f>
        <v>#DIV/0!</v>
      </c>
      <c r="AJ966" t="e">
        <f t="shared" ref="AJ966:AJ1029" si="488">IMARGUMENT(AH966)*180/PI()</f>
        <v>#DIV/0!</v>
      </c>
      <c r="AK966"/>
      <c r="AL966"/>
      <c r="AM966"/>
      <c r="AN966"/>
    </row>
    <row r="967" spans="1:40" x14ac:dyDescent="0.3">
      <c r="A967"/>
      <c r="B967">
        <f t="shared" si="454"/>
        <v>83300</v>
      </c>
      <c r="C967" s="186" t="str">
        <f t="shared" si="457"/>
        <v>-0.00915977260734205+0.0137924644768584i</v>
      </c>
      <c r="D967" s="158" t="str">
        <f t="shared" si="458"/>
        <v>-2.86553613127109-1.74915515200757i</v>
      </c>
      <c r="E967" t="str">
        <f t="shared" si="459"/>
        <v>9042.06537001166-12635.8299776369i</v>
      </c>
      <c r="F967" t="str">
        <f t="shared" si="460"/>
        <v>0.364605809732365+0.241943136477845i</v>
      </c>
      <c r="G967" t="str">
        <f t="shared" si="455"/>
        <v>0.364605809732365+0.241943136477845i</v>
      </c>
      <c r="H967" t="str">
        <f t="shared" si="461"/>
        <v>2.31758594965692+3.91204743665378i</v>
      </c>
      <c r="I967" t="str">
        <f t="shared" si="462"/>
        <v>327.118335055037i</v>
      </c>
      <c r="J967" t="str">
        <f t="shared" si="456"/>
        <v>-25.5033464223952+69.7541903778i</v>
      </c>
      <c r="K967" t="str">
        <f t="shared" si="463"/>
        <v>4.1366197148211-1.51242018627698i</v>
      </c>
      <c r="L967" t="str">
        <f t="shared" si="464"/>
        <v>0.758563406731947-0.238154845098404i</v>
      </c>
      <c r="M967" t="str">
        <f t="shared" si="465"/>
        <v>4.89518312155305-1.75057503137538i</v>
      </c>
      <c r="N967" t="str">
        <f t="shared" si="466"/>
        <v>-1.06487493964925i</v>
      </c>
      <c r="O967" t="str">
        <f t="shared" si="467"/>
        <v>0.484613609355616-0.874728329041264i</v>
      </c>
      <c r="P967" t="str">
        <f t="shared" si="468"/>
        <v>0.515386390644384+0.874728329041264i</v>
      </c>
      <c r="Q967" t="str">
        <f t="shared" si="469"/>
        <v>-0.515386390644384+0.190146610607986i</v>
      </c>
      <c r="R967" t="str">
        <f t="shared" si="470"/>
        <v>-0.329037305610791-1.81862322032766i</v>
      </c>
      <c r="S967" t="str">
        <f t="shared" si="471"/>
        <v>0.116858703939561i</v>
      </c>
      <c r="T967" t="str">
        <f t="shared" si="472"/>
        <v>0.212521952481881-0.0384508730814423i</v>
      </c>
      <c r="U967" t="e">
        <f t="shared" si="473"/>
        <v>#DIV/0!</v>
      </c>
      <c r="V967" t="str">
        <f t="shared" si="474"/>
        <v>0.0000833333333333333-0.00318437261088226i</v>
      </c>
      <c r="W967" t="e">
        <f t="shared" si="475"/>
        <v>#DIV/0!</v>
      </c>
      <c r="X967" t="e">
        <f t="shared" si="476"/>
        <v>#DIV/0!</v>
      </c>
      <c r="Y967" t="str">
        <f t="shared" si="477"/>
        <v>0.00096+0.35590474853988i</v>
      </c>
      <c r="Z967" t="e">
        <f t="shared" si="478"/>
        <v>#DIV/0!</v>
      </c>
      <c r="AA967" t="e">
        <f t="shared" si="479"/>
        <v>#DIV/0!</v>
      </c>
      <c r="AB967" t="str">
        <f t="shared" si="480"/>
        <v>0.121272485910843-0.0219414178609449i</v>
      </c>
      <c r="AC967" t="str">
        <f t="shared" si="481"/>
        <v>1.55524092787919-0.319703844204184i</v>
      </c>
      <c r="AD967" t="str">
        <f t="shared" si="482"/>
        <v>0.0775977237276801+0.00184336244301265i</v>
      </c>
      <c r="AE967" t="e">
        <f t="shared" si="483"/>
        <v>#DIV/0!</v>
      </c>
      <c r="AF967" t="str">
        <f t="shared" si="484"/>
        <v>-5.18312208092801-5.66120258866135i</v>
      </c>
      <c r="AG967" t="e">
        <f t="shared" si="485"/>
        <v>#DIV/0!</v>
      </c>
      <c r="AH967" t="e">
        <f t="shared" si="486"/>
        <v>#DIV/0!</v>
      </c>
      <c r="AI967" t="e">
        <f t="shared" si="487"/>
        <v>#DIV/0!</v>
      </c>
      <c r="AJ967" t="e">
        <f t="shared" si="488"/>
        <v>#DIV/0!</v>
      </c>
      <c r="AK967"/>
      <c r="AL967"/>
      <c r="AM967"/>
      <c r="AN967"/>
    </row>
    <row r="968" spans="1:40" x14ac:dyDescent="0.3">
      <c r="A968"/>
      <c r="B968">
        <f t="shared" si="454"/>
        <v>83400</v>
      </c>
      <c r="C968" s="186" t="str">
        <f t="shared" si="457"/>
        <v>-0.00915697881516177+0.0137832307764086i</v>
      </c>
      <c r="D968" s="158" t="str">
        <f t="shared" si="458"/>
        <v>-2.8669962116466-1.75088791397565i</v>
      </c>
      <c r="E968" t="str">
        <f t="shared" si="459"/>
        <v>9027.7219599236-12630.9307869323i</v>
      </c>
      <c r="F968" t="str">
        <f t="shared" si="460"/>
        <v>0.364799048790916+0.242159915208016i</v>
      </c>
      <c r="G968" t="str">
        <f t="shared" si="455"/>
        <v>0.364799048790916+0.242159915208016i</v>
      </c>
      <c r="H968" t="str">
        <f t="shared" si="461"/>
        <v>2.32078788706553+3.91492682945449i</v>
      </c>
      <c r="I968" t="str">
        <f t="shared" si="462"/>
        <v>327.511034136736i</v>
      </c>
      <c r="J968" t="str">
        <f t="shared" si="456"/>
        <v>-25.5670181025719+69.837928901663i</v>
      </c>
      <c r="K968" t="str">
        <f t="shared" si="463"/>
        <v>4.13535639548839-1.51391562560385i</v>
      </c>
      <c r="L968" t="str">
        <f t="shared" si="464"/>
        <v>0.758399931454746-0.238389359763373i</v>
      </c>
      <c r="M968" t="str">
        <f t="shared" si="465"/>
        <v>4.89375632694314-1.75230498536722i</v>
      </c>
      <c r="N968" t="str">
        <f t="shared" si="466"/>
        <v>-1.06615330092134i</v>
      </c>
      <c r="O968" t="str">
        <f t="shared" si="467"/>
        <v>0.483494994861183-0.875347125398938i</v>
      </c>
      <c r="P968" t="str">
        <f t="shared" si="468"/>
        <v>0.516505005138817+0.875347125398938i</v>
      </c>
      <c r="Q968" t="str">
        <f t="shared" si="469"/>
        <v>-0.516505005138817+0.190806175522402i</v>
      </c>
      <c r="R968" t="str">
        <f t="shared" si="470"/>
        <v>-0.329026749081544-1.81629887745933i</v>
      </c>
      <c r="S968" t="str">
        <f t="shared" si="471"/>
        <v>0.116998990498913i</v>
      </c>
      <c r="T968" t="str">
        <f t="shared" si="472"/>
        <v>0.212505135107051-0.0384957974896798i</v>
      </c>
      <c r="U968" t="e">
        <f t="shared" si="473"/>
        <v>#DIV/0!</v>
      </c>
      <c r="V968" t="str">
        <f t="shared" si="474"/>
        <v>0.0000833333333333333-0.00318055441830327i</v>
      </c>
      <c r="W968" t="e">
        <f t="shared" si="475"/>
        <v>#DIV/0!</v>
      </c>
      <c r="X968" t="e">
        <f t="shared" si="476"/>
        <v>#DIV/0!</v>
      </c>
      <c r="Y968" t="str">
        <f t="shared" si="477"/>
        <v>0.00096+0.356332005140769i</v>
      </c>
      <c r="Z968" t="e">
        <f t="shared" si="478"/>
        <v>#DIV/0!</v>
      </c>
      <c r="AA968" t="e">
        <f t="shared" si="479"/>
        <v>#DIV/0!</v>
      </c>
      <c r="AB968" t="str">
        <f t="shared" si="480"/>
        <v>0.121262889326451-0.0219670533051963i</v>
      </c>
      <c r="AC968" t="str">
        <f t="shared" si="481"/>
        <v>1.5549380548442-0.319990971603375i</v>
      </c>
      <c r="AD968" t="str">
        <f t="shared" si="482"/>
        <v>0.0776063318365579+0.00184333531025773i</v>
      </c>
      <c r="AE968" t="e">
        <f t="shared" si="483"/>
        <v>#DIV/0!</v>
      </c>
      <c r="AF968" t="str">
        <f t="shared" si="484"/>
        <v>-5.18778409871213-5.66581474343014i</v>
      </c>
      <c r="AG968" t="e">
        <f t="shared" si="485"/>
        <v>#DIV/0!</v>
      </c>
      <c r="AH968" t="e">
        <f t="shared" si="486"/>
        <v>#DIV/0!</v>
      </c>
      <c r="AI968" t="e">
        <f t="shared" si="487"/>
        <v>#DIV/0!</v>
      </c>
      <c r="AJ968" t="e">
        <f t="shared" si="488"/>
        <v>#DIV/0!</v>
      </c>
      <c r="AK968"/>
      <c r="AL968"/>
      <c r="AM968"/>
      <c r="AN968"/>
    </row>
    <row r="969" spans="1:40" x14ac:dyDescent="0.3">
      <c r="A969"/>
      <c r="B969">
        <f t="shared" si="454"/>
        <v>83500</v>
      </c>
      <c r="C969" s="186" t="str">
        <f t="shared" si="457"/>
        <v>-0.00915418341165571+0.0137740235011922i</v>
      </c>
      <c r="D969" s="158" t="str">
        <f t="shared" si="458"/>
        <v>-2.8684571546438-1.75261878495043i</v>
      </c>
      <c r="E969" t="str">
        <f t="shared" si="459"/>
        <v>9013.40685666948-12626.0231232648i</v>
      </c>
      <c r="F969" t="str">
        <f t="shared" si="460"/>
        <v>0.364992401976666+0.242376473712118i</v>
      </c>
      <c r="G969" t="str">
        <f t="shared" si="455"/>
        <v>0.364992401976666+0.242376473712118i</v>
      </c>
      <c r="H969" t="str">
        <f t="shared" si="461"/>
        <v>2.3239904751491+3.91780313432406i</v>
      </c>
      <c r="I969" t="str">
        <f t="shared" si="462"/>
        <v>327.903733218435i</v>
      </c>
      <c r="J969" t="str">
        <f t="shared" si="456"/>
        <v>-25.6307661734867+69.9216674255258i</v>
      </c>
      <c r="K969" t="str">
        <f t="shared" si="463"/>
        <v>4.13409232466208-1.51540942335048i</v>
      </c>
      <c r="L969" t="str">
        <f t="shared" si="464"/>
        <v>0.758236330618006-0.238623711686999i</v>
      </c>
      <c r="M969" t="str">
        <f t="shared" si="465"/>
        <v>4.89232865528009-1.75403313503748i</v>
      </c>
      <c r="N969" t="str">
        <f t="shared" si="466"/>
        <v>-1.06743166219343i</v>
      </c>
      <c r="O969" t="str">
        <f t="shared" si="467"/>
        <v>0.48237559023569-0.875964491257933i</v>
      </c>
      <c r="P969" t="str">
        <f t="shared" si="468"/>
        <v>0.51762440976431+0.875964491257933i</v>
      </c>
      <c r="Q969" t="str">
        <f t="shared" si="469"/>
        <v>-0.51762440976431+0.191467170935497i</v>
      </c>
      <c r="R969" t="str">
        <f t="shared" si="470"/>
        <v>-0.329016178734862-1.81397992536682i</v>
      </c>
      <c r="S969" t="str">
        <f t="shared" si="471"/>
        <v>0.117139277058264i</v>
      </c>
      <c r="T969" t="str">
        <f t="shared" si="472"/>
        <v>0.212488297055673-0.0385407173174743i</v>
      </c>
      <c r="U969" t="e">
        <f t="shared" si="473"/>
        <v>#DIV/0!</v>
      </c>
      <c r="V969" t="str">
        <f t="shared" si="474"/>
        <v>0.0000833333333333333-0.00317674537109572i</v>
      </c>
      <c r="W969" t="e">
        <f t="shared" si="475"/>
        <v>#DIV/0!</v>
      </c>
      <c r="X969" t="e">
        <f t="shared" si="476"/>
        <v>#DIV/0!</v>
      </c>
      <c r="Y969" t="str">
        <f t="shared" si="477"/>
        <v>0.00096+0.356759261741657i</v>
      </c>
      <c r="Z969" t="e">
        <f t="shared" si="478"/>
        <v>#DIV/0!</v>
      </c>
      <c r="AA969" t="e">
        <f t="shared" si="479"/>
        <v>#DIV/0!</v>
      </c>
      <c r="AB969" t="str">
        <f t="shared" si="480"/>
        <v>0.121253280943295-0.021992686135686i</v>
      </c>
      <c r="AC969" t="str">
        <f t="shared" si="481"/>
        <v>1.55463500069514-0.320277721094746i</v>
      </c>
      <c r="AD969" t="str">
        <f t="shared" si="482"/>
        <v>0.0776149477235445+0.00184329597803814i</v>
      </c>
      <c r="AE969" t="e">
        <f t="shared" si="483"/>
        <v>#DIV/0!</v>
      </c>
      <c r="AF969" t="str">
        <f t="shared" si="484"/>
        <v>-5.1924476297929-5.67042191927449i</v>
      </c>
      <c r="AG969" t="e">
        <f t="shared" si="485"/>
        <v>#DIV/0!</v>
      </c>
      <c r="AH969" t="e">
        <f t="shared" si="486"/>
        <v>#DIV/0!</v>
      </c>
      <c r="AI969" t="e">
        <f t="shared" si="487"/>
        <v>#DIV/0!</v>
      </c>
      <c r="AJ969" t="e">
        <f t="shared" si="488"/>
        <v>#DIV/0!</v>
      </c>
      <c r="AK969"/>
      <c r="AL969"/>
      <c r="AM969"/>
      <c r="AN969"/>
    </row>
    <row r="970" spans="1:40" x14ac:dyDescent="0.3">
      <c r="A970"/>
      <c r="B970">
        <f t="shared" si="454"/>
        <v>83600</v>
      </c>
      <c r="C970" s="186" t="str">
        <f t="shared" si="457"/>
        <v>-0.00915138640121448+0.013764842544477i</v>
      </c>
      <c r="D970" s="158" t="str">
        <f t="shared" si="458"/>
        <v>-2.86991895787591-1.75434776547528i</v>
      </c>
      <c r="E970" t="str">
        <f t="shared" si="459"/>
        <v>8999.12000727915-12621.1070548087i</v>
      </c>
      <c r="F970" t="str">
        <f t="shared" si="460"/>
        <v>0.365185868973905+0.242592811954296i</v>
      </c>
      <c r="G970" t="str">
        <f t="shared" si="455"/>
        <v>0.365185868973905+0.242592811954296i</v>
      </c>
      <c r="H970" t="str">
        <f t="shared" si="461"/>
        <v>2.32719371230851+3.92067635192612i</v>
      </c>
      <c r="I970" t="str">
        <f t="shared" si="462"/>
        <v>328.296432300133i</v>
      </c>
      <c r="J970" t="str">
        <f t="shared" si="456"/>
        <v>-25.6945906351395+70.0054059493888i</v>
      </c>
      <c r="K970" t="str">
        <f t="shared" si="463"/>
        <v>4.13282750445837-1.51690157999334i</v>
      </c>
      <c r="L970" t="str">
        <f t="shared" si="464"/>
        <v>0.75807260442981-0.238857900792876i</v>
      </c>
      <c r="M970" t="str">
        <f t="shared" si="465"/>
        <v>4.89090010888818-1.75575948078622i</v>
      </c>
      <c r="N970" t="str">
        <f t="shared" si="466"/>
        <v>-1.06871002346552i</v>
      </c>
      <c r="O970" t="str">
        <f t="shared" si="467"/>
        <v>0.481255397308478-0.876580425609344i</v>
      </c>
      <c r="P970" t="str">
        <f t="shared" si="468"/>
        <v>0.518744602691522+0.876580425609344i</v>
      </c>
      <c r="Q970" t="str">
        <f t="shared" si="469"/>
        <v>-0.518744602691522+0.192129597856176i</v>
      </c>
      <c r="R970" t="str">
        <f t="shared" si="470"/>
        <v>-0.329005594566447-1.81166634469002i</v>
      </c>
      <c r="S970" t="str">
        <f t="shared" si="471"/>
        <v>0.117279563617615i</v>
      </c>
      <c r="T970" t="str">
        <f t="shared" si="472"/>
        <v>0.212471438325965-0.0385856325585069i</v>
      </c>
      <c r="U970" t="e">
        <f t="shared" si="473"/>
        <v>#DIV/0!</v>
      </c>
      <c r="V970" t="str">
        <f t="shared" si="474"/>
        <v>0.0000833333333333333-0.0031729454364413i</v>
      </c>
      <c r="W970" t="e">
        <f t="shared" si="475"/>
        <v>#DIV/0!</v>
      </c>
      <c r="X970" t="e">
        <f t="shared" si="476"/>
        <v>#DIV/0!</v>
      </c>
      <c r="Y970" t="str">
        <f t="shared" si="477"/>
        <v>0.00096+0.357186518342545i</v>
      </c>
      <c r="Z970" t="e">
        <f t="shared" si="478"/>
        <v>#DIV/0!</v>
      </c>
      <c r="AA970" t="e">
        <f t="shared" si="479"/>
        <v>#DIV/0!</v>
      </c>
      <c r="AB970" t="str">
        <f t="shared" si="480"/>
        <v>0.121243660760358-0.0220183163488085i</v>
      </c>
      <c r="AC970" t="str">
        <f t="shared" si="481"/>
        <v>1.55433176593447-0.320564092693149i</v>
      </c>
      <c r="AD970" t="str">
        <f t="shared" si="482"/>
        <v>0.0776235713789462+0.00184324443769109i</v>
      </c>
      <c r="AE970" t="e">
        <f t="shared" si="483"/>
        <v>#DIV/0!</v>
      </c>
      <c r="AF970" t="str">
        <f t="shared" si="484"/>
        <v>-5.19711267018442-5.6750241174014i</v>
      </c>
      <c r="AG970" t="e">
        <f t="shared" si="485"/>
        <v>#DIV/0!</v>
      </c>
      <c r="AH970" t="e">
        <f t="shared" si="486"/>
        <v>#DIV/0!</v>
      </c>
      <c r="AI970" t="e">
        <f t="shared" si="487"/>
        <v>#DIV/0!</v>
      </c>
      <c r="AJ970" t="e">
        <f t="shared" si="488"/>
        <v>#DIV/0!</v>
      </c>
      <c r="AK970"/>
      <c r="AL970"/>
      <c r="AM970"/>
      <c r="AN970"/>
    </row>
    <row r="971" spans="1:40" x14ac:dyDescent="0.3">
      <c r="A971"/>
      <c r="B971">
        <f t="shared" si="454"/>
        <v>83700</v>
      </c>
      <c r="C971" s="186" t="str">
        <f t="shared" si="457"/>
        <v>-0.0091485877882275+0.0137556878000465i</v>
      </c>
      <c r="D971" s="158" t="str">
        <f t="shared" si="458"/>
        <v>-2.87138161895721-1.75607485609362i</v>
      </c>
      <c r="E971" t="str">
        <f t="shared" si="459"/>
        <v>8984.86135879677-12616.1826494021i</v>
      </c>
      <c r="F971" t="str">
        <f t="shared" si="460"/>
        <v>0.36537944946706+0.242808929899215i</v>
      </c>
      <c r="G971" t="str">
        <f t="shared" si="455"/>
        <v>0.36537944946706+0.242808929899215i</v>
      </c>
      <c r="H971" t="str">
        <f t="shared" si="461"/>
        <v>2.33039759693779+3.92354648292155i</v>
      </c>
      <c r="I971" t="str">
        <f t="shared" si="462"/>
        <v>328.689131381832i</v>
      </c>
      <c r="J971" t="str">
        <f t="shared" si="456"/>
        <v>-25.7584914875304+70.0891444732517i</v>
      </c>
      <c r="K971" t="str">
        <f t="shared" si="463"/>
        <v>4.13156193699241-1.51839209600908i</v>
      </c>
      <c r="L971" t="str">
        <f t="shared" si="464"/>
        <v>0.757908753098258-0.239091927004918i</v>
      </c>
      <c r="M971" t="str">
        <f t="shared" si="465"/>
        <v>4.88947069009067-1.757484023014i</v>
      </c>
      <c r="N971" t="str">
        <f t="shared" si="466"/>
        <v>-1.06998838473761i</v>
      </c>
      <c r="O971" t="str">
        <f t="shared" si="467"/>
        <v>0.480134417910172-0.877194927446608i</v>
      </c>
      <c r="P971" t="str">
        <f t="shared" si="468"/>
        <v>0.519865582089828+0.877194927446608i</v>
      </c>
      <c r="Q971" t="str">
        <f t="shared" si="469"/>
        <v>-0.519865582089828+0.192793457291002i</v>
      </c>
      <c r="R971" t="str">
        <f t="shared" si="470"/>
        <v>-0.328994996572011-1.80935811616134i</v>
      </c>
      <c r="S971" t="str">
        <f t="shared" si="471"/>
        <v>0.117419850176966i</v>
      </c>
      <c r="T971" t="str">
        <f t="shared" si="472"/>
        <v>0.212454558916142-0.038630543206457i</v>
      </c>
      <c r="U971" t="e">
        <f t="shared" si="473"/>
        <v>#DIV/0!</v>
      </c>
      <c r="V971" t="str">
        <f t="shared" si="474"/>
        <v>0.0000833333333333333-0.00316915458167852i</v>
      </c>
      <c r="W971" t="e">
        <f t="shared" si="475"/>
        <v>#DIV/0!</v>
      </c>
      <c r="X971" t="e">
        <f t="shared" si="476"/>
        <v>#DIV/0!</v>
      </c>
      <c r="Y971" t="str">
        <f t="shared" si="477"/>
        <v>0.00096+0.357613774943433i</v>
      </c>
      <c r="Z971" t="e">
        <f t="shared" si="478"/>
        <v>#DIV/0!</v>
      </c>
      <c r="AA971" t="e">
        <f t="shared" si="479"/>
        <v>#DIV/0!</v>
      </c>
      <c r="AB971" t="str">
        <f t="shared" si="480"/>
        <v>0.121234028776622-0.0220439439409568i</v>
      </c>
      <c r="AC971" t="str">
        <f t="shared" si="481"/>
        <v>1.55402835106445-0.320850086413843i</v>
      </c>
      <c r="AD971" t="str">
        <f t="shared" si="482"/>
        <v>0.0776322027930565+0.00184318068053932i</v>
      </c>
      <c r="AE971" t="e">
        <f t="shared" si="483"/>
        <v>#DIV/0!</v>
      </c>
      <c r="AF971" t="str">
        <f t="shared" si="484"/>
        <v>-5.201779215895-5.67962133901517i</v>
      </c>
      <c r="AG971" t="e">
        <f t="shared" si="485"/>
        <v>#DIV/0!</v>
      </c>
      <c r="AH971" t="e">
        <f t="shared" si="486"/>
        <v>#DIV/0!</v>
      </c>
      <c r="AI971" t="e">
        <f t="shared" si="487"/>
        <v>#DIV/0!</v>
      </c>
      <c r="AJ971" t="e">
        <f t="shared" si="488"/>
        <v>#DIV/0!</v>
      </c>
      <c r="AK971"/>
      <c r="AL971"/>
      <c r="AM971"/>
      <c r="AN971"/>
    </row>
    <row r="972" spans="1:40" x14ac:dyDescent="0.3">
      <c r="A972"/>
      <c r="B972">
        <f t="shared" si="454"/>
        <v>83800</v>
      </c>
      <c r="C972" s="186" t="str">
        <f t="shared" si="457"/>
        <v>-0.00914578757708306+0.013746559162196i</v>
      </c>
      <c r="D972" s="158" t="str">
        <f t="shared" si="458"/>
        <v>-2.87284513550294-1.75780005734897i</v>
      </c>
      <c r="E972" t="str">
        <f t="shared" si="459"/>
        <v>8970.63085828136-12611.249974549i</v>
      </c>
      <c r="F972" t="str">
        <f t="shared" si="460"/>
        <v>0.365573143140692+0.243024827512062i</v>
      </c>
      <c r="G972" t="str">
        <f t="shared" si="455"/>
        <v>0.365573143140692+0.243024827512062i</v>
      </c>
      <c r="H972" t="str">
        <f t="shared" si="461"/>
        <v>2.33360212742414+3.92641352796861i</v>
      </c>
      <c r="I972" t="str">
        <f t="shared" si="462"/>
        <v>329.081830463531i</v>
      </c>
      <c r="J972" t="str">
        <f t="shared" si="456"/>
        <v>-25.8224687306594+70.1728829971146i</v>
      </c>
      <c r="K972" t="str">
        <f t="shared" si="463"/>
        <v>4.13029562437812-1.5198809718744i</v>
      </c>
      <c r="L972" t="str">
        <f t="shared" si="464"/>
        <v>0.757744776831462-0.239325790247358i</v>
      </c>
      <c r="M972" t="str">
        <f t="shared" si="465"/>
        <v>4.88804040120958-1.75920676212176i</v>
      </c>
      <c r="N972" t="str">
        <f t="shared" si="466"/>
        <v>-1.07126674600969i</v>
      </c>
      <c r="O972" t="str">
        <f t="shared" si="467"/>
        <v>0.479012653872695-0.877807995765497i</v>
      </c>
      <c r="P972" t="str">
        <f t="shared" si="468"/>
        <v>0.520987346127305+0.877807995765497i</v>
      </c>
      <c r="Q972" t="str">
        <f t="shared" si="469"/>
        <v>-0.520987346127305+0.193458750244193i</v>
      </c>
      <c r="R972" t="str">
        <f t="shared" si="470"/>
        <v>-0.328984384747249-1.80705522060512i</v>
      </c>
      <c r="S972" t="str">
        <f t="shared" si="471"/>
        <v>0.117560136736318i</v>
      </c>
      <c r="T972" t="str">
        <f t="shared" si="472"/>
        <v>0.212437658824415-0.038675449255i</v>
      </c>
      <c r="U972" t="e">
        <f t="shared" si="473"/>
        <v>#DIV/0!</v>
      </c>
      <c r="V972" t="str">
        <f t="shared" si="474"/>
        <v>0.0000833333333333333-0.00316537277430181i</v>
      </c>
      <c r="W972" t="e">
        <f t="shared" si="475"/>
        <v>#DIV/0!</v>
      </c>
      <c r="X972" t="e">
        <f t="shared" si="476"/>
        <v>#DIV/0!</v>
      </c>
      <c r="Y972" t="str">
        <f t="shared" si="477"/>
        <v>0.00096+0.358041031544322i</v>
      </c>
      <c r="Z972" t="e">
        <f t="shared" si="478"/>
        <v>#DIV/0!</v>
      </c>
      <c r="AA972" t="e">
        <f t="shared" si="479"/>
        <v>#DIV/0!</v>
      </c>
      <c r="AB972" t="str">
        <f t="shared" si="480"/>
        <v>0.121224384991065-0.022069568908522i</v>
      </c>
      <c r="AC972" t="str">
        <f t="shared" si="481"/>
        <v>1.55372475658713-0.321135702272467i</v>
      </c>
      <c r="AD972" t="str">
        <f t="shared" si="482"/>
        <v>0.0776408419561548+0.00184310469788979i</v>
      </c>
      <c r="AE972" t="e">
        <f t="shared" si="483"/>
        <v>#DIV/0!</v>
      </c>
      <c r="AF972" t="str">
        <f t="shared" si="484"/>
        <v>-5.20644726292708-5.68421358531758i</v>
      </c>
      <c r="AG972" t="e">
        <f t="shared" si="485"/>
        <v>#DIV/0!</v>
      </c>
      <c r="AH972" t="e">
        <f t="shared" si="486"/>
        <v>#DIV/0!</v>
      </c>
      <c r="AI972" t="e">
        <f t="shared" si="487"/>
        <v>#DIV/0!</v>
      </c>
      <c r="AJ972" t="e">
        <f t="shared" si="488"/>
        <v>#DIV/0!</v>
      </c>
      <c r="AK972"/>
      <c r="AL972"/>
      <c r="AM972"/>
      <c r="AN972"/>
    </row>
    <row r="973" spans="1:40" x14ac:dyDescent="0.3">
      <c r="A973"/>
      <c r="B973">
        <f t="shared" si="454"/>
        <v>83900</v>
      </c>
      <c r="C973" s="186" t="str">
        <f t="shared" si="457"/>
        <v>-0.00914298577216868+0.01373745652573i</v>
      </c>
      <c r="D973" s="158" t="str">
        <f t="shared" si="458"/>
        <v>-2.87430950512949-1.759523369785i</v>
      </c>
      <c r="E973" t="str">
        <f t="shared" si="459"/>
        <v>8956.42845280748-12606.3090974202i</v>
      </c>
      <c r="F973" t="str">
        <f t="shared" si="460"/>
        <v>0.365766949679503+0.243240504758556i</v>
      </c>
      <c r="G973" t="str">
        <f t="shared" si="455"/>
        <v>0.365766949679503+0.243240504758556i</v>
      </c>
      <c r="H973" t="str">
        <f t="shared" si="461"/>
        <v>2.33680730214799+3.92927748772306i</v>
      </c>
      <c r="I973" t="str">
        <f t="shared" si="462"/>
        <v>329.47452954523i</v>
      </c>
      <c r="J973" t="str">
        <f t="shared" si="456"/>
        <v>-25.8865223645264+70.2566215209775i</v>
      </c>
      <c r="K973" t="str">
        <f t="shared" si="463"/>
        <v>4.12902856872827-1.52136820806617i</v>
      </c>
      <c r="L973" t="str">
        <f t="shared" si="464"/>
        <v>0.75758067583755-0.239559490444745i</v>
      </c>
      <c r="M973" t="str">
        <f t="shared" si="465"/>
        <v>4.88660924456582-1.76092769851092i</v>
      </c>
      <c r="N973" t="str">
        <f t="shared" si="466"/>
        <v>-1.07254510728178i</v>
      </c>
      <c r="O973" t="str">
        <f t="shared" si="467"/>
        <v>0.477890107029224-0.878419629564138i</v>
      </c>
      <c r="P973" t="str">
        <f t="shared" si="468"/>
        <v>0.522109892970776+0.878419629564138i</v>
      </c>
      <c r="Q973" t="str">
        <f t="shared" si="469"/>
        <v>-0.522109892970776+0.194125477717642i</v>
      </c>
      <c r="R973" t="str">
        <f t="shared" si="470"/>
        <v>-0.328973759087847-1.80475763893709i</v>
      </c>
      <c r="S973" t="str">
        <f t="shared" si="471"/>
        <v>0.117700423295669i</v>
      </c>
      <c r="T973" t="str">
        <f t="shared" si="472"/>
        <v>0.212420738048988-0.038720350697807i</v>
      </c>
      <c r="U973" t="e">
        <f t="shared" si="473"/>
        <v>#DIV/0!</v>
      </c>
      <c r="V973" t="str">
        <f t="shared" si="474"/>
        <v>0.0000833333333333333-0.00316159998196058i</v>
      </c>
      <c r="W973" t="e">
        <f t="shared" si="475"/>
        <v>#DIV/0!</v>
      </c>
      <c r="X973" t="e">
        <f t="shared" si="476"/>
        <v>#DIV/0!</v>
      </c>
      <c r="Y973" t="str">
        <f t="shared" si="477"/>
        <v>0.00096+0.35846828814521i</v>
      </c>
      <c r="Z973" t="e">
        <f t="shared" si="478"/>
        <v>#DIV/0!</v>
      </c>
      <c r="AA973" t="e">
        <f t="shared" si="479"/>
        <v>#DIV/0!</v>
      </c>
      <c r="AB973" t="str">
        <f t="shared" si="480"/>
        <v>0.121214729402663-0.0220951912478926i</v>
      </c>
      <c r="AC973" t="str">
        <f t="shared" si="481"/>
        <v>1.55342098300429-0.321420940285057i</v>
      </c>
      <c r="AD973" t="str">
        <f t="shared" si="482"/>
        <v>0.0776494888585102+0.00184301648103585i</v>
      </c>
      <c r="AE973" t="e">
        <f t="shared" si="483"/>
        <v>#DIV/0!</v>
      </c>
      <c r="AF973" t="str">
        <f t="shared" si="484"/>
        <v>-5.21111680727748-5.68880085750806i</v>
      </c>
      <c r="AG973" t="e">
        <f t="shared" si="485"/>
        <v>#DIV/0!</v>
      </c>
      <c r="AH973" t="e">
        <f t="shared" si="486"/>
        <v>#DIV/0!</v>
      </c>
      <c r="AI973" t="e">
        <f t="shared" si="487"/>
        <v>#DIV/0!</v>
      </c>
      <c r="AJ973" t="e">
        <f t="shared" si="488"/>
        <v>#DIV/0!</v>
      </c>
      <c r="AK973"/>
      <c r="AL973"/>
      <c r="AM973"/>
      <c r="AN973"/>
    </row>
    <row r="974" spans="1:40" x14ac:dyDescent="0.3">
      <c r="A974"/>
      <c r="B974">
        <f t="shared" si="454"/>
        <v>84000</v>
      </c>
      <c r="C974" s="186" t="str">
        <f t="shared" si="457"/>
        <v>-0.00914018237787062+0.0137283797859591i</v>
      </c>
      <c r="D974" s="158" t="str">
        <f t="shared" si="458"/>
        <v>-2.87577472545419-1.76124479394547i</v>
      </c>
      <c r="E974" t="str">
        <f t="shared" si="459"/>
        <v>8942.25408946661-12601.360084855i</v>
      </c>
      <c r="F974" t="str">
        <f t="shared" si="460"/>
        <v>0.365960868768328+0.243455961604933i</v>
      </c>
      <c r="G974" t="str">
        <f t="shared" si="455"/>
        <v>0.365960868768328+0.243455961604933i</v>
      </c>
      <c r="H974" t="str">
        <f t="shared" si="461"/>
        <v>2.34001311948295+3.93213836283807i</v>
      </c>
      <c r="I974" t="str">
        <f t="shared" si="462"/>
        <v>329.867228626928i</v>
      </c>
      <c r="J974" t="str">
        <f t="shared" si="456"/>
        <v>-25.9506523891315+70.3403600448404i</v>
      </c>
      <c r="K974" t="str">
        <f t="shared" si="463"/>
        <v>4.12776077215447-1.52285380506139i</v>
      </c>
      <c r="L974" t="str">
        <f t="shared" si="464"/>
        <v>0.75741645032466-0.239793027521947i</v>
      </c>
      <c r="M974" t="str">
        <f t="shared" si="465"/>
        <v>4.88517722247913-1.76264683258334i</v>
      </c>
      <c r="N974" t="str">
        <f t="shared" si="466"/>
        <v>-1.07382346855387i</v>
      </c>
      <c r="O974" t="str">
        <f t="shared" si="467"/>
        <v>0.476766779214242-0.879029827842991i</v>
      </c>
      <c r="P974" t="str">
        <f t="shared" si="468"/>
        <v>0.523233220785758+0.879029827842991i</v>
      </c>
      <c r="Q974" t="str">
        <f t="shared" si="469"/>
        <v>-0.523233220785758+0.194793640710879i</v>
      </c>
      <c r="R974" t="str">
        <f t="shared" si="470"/>
        <v>-0.328963119589494-1.80246535216387i</v>
      </c>
      <c r="S974" t="str">
        <f t="shared" si="471"/>
        <v>0.11784070985502i</v>
      </c>
      <c r="T974" t="str">
        <f t="shared" si="472"/>
        <v>0.212403796588069-0.0387652475285478i</v>
      </c>
      <c r="U974" t="e">
        <f t="shared" si="473"/>
        <v>#DIV/0!</v>
      </c>
      <c r="V974" t="str">
        <f t="shared" si="474"/>
        <v>0.0000833333333333333-0.00315783617245824i</v>
      </c>
      <c r="W974" t="e">
        <f t="shared" si="475"/>
        <v>#DIV/0!</v>
      </c>
      <c r="X974" t="e">
        <f t="shared" si="476"/>
        <v>#DIV/0!</v>
      </c>
      <c r="Y974" t="str">
        <f t="shared" si="477"/>
        <v>0.00096+0.358895544746098i</v>
      </c>
      <c r="Z974" t="e">
        <f t="shared" si="478"/>
        <v>#DIV/0!</v>
      </c>
      <c r="AA974" t="e">
        <f t="shared" si="479"/>
        <v>#DIV/0!</v>
      </c>
      <c r="AB974" t="str">
        <f t="shared" si="480"/>
        <v>0.121205062010393-0.0221208109554563i</v>
      </c>
      <c r="AC974" t="str">
        <f t="shared" si="481"/>
        <v>1.55311703081753-0.321705800468048i</v>
      </c>
      <c r="AD974" t="str">
        <f t="shared" si="482"/>
        <v>0.0776581434903793+0.00184291602125569i</v>
      </c>
      <c r="AE974" t="e">
        <f t="shared" si="483"/>
        <v>#DIV/0!</v>
      </c>
      <c r="AF974" t="str">
        <f t="shared" si="484"/>
        <v>-5.21578784493714-5.69338315678354i</v>
      </c>
      <c r="AG974" t="e">
        <f t="shared" si="485"/>
        <v>#DIV/0!</v>
      </c>
      <c r="AH974" t="e">
        <f t="shared" si="486"/>
        <v>#DIV/0!</v>
      </c>
      <c r="AI974" t="e">
        <f t="shared" si="487"/>
        <v>#DIV/0!</v>
      </c>
      <c r="AJ974" t="e">
        <f t="shared" si="488"/>
        <v>#DIV/0!</v>
      </c>
      <c r="AK974"/>
      <c r="AL974"/>
      <c r="AM974"/>
      <c r="AN974"/>
    </row>
    <row r="975" spans="1:40" x14ac:dyDescent="0.3">
      <c r="A975"/>
      <c r="B975">
        <f t="shared" si="454"/>
        <v>84100</v>
      </c>
      <c r="C975" s="186" t="str">
        <f t="shared" si="457"/>
        <v>-0.00913737739857389+0.013719328838697i</v>
      </c>
      <c r="D975" s="158" t="str">
        <f t="shared" si="458"/>
        <v>-2.87724079409552-1.76296433037427i</v>
      </c>
      <c r="E975" t="str">
        <f t="shared" si="459"/>
        <v>8928.10771536775-12596.4030033621i</v>
      </c>
      <c r="F975" t="str">
        <f t="shared" si="460"/>
        <v>0.366154900092146+0.243671198017949i</v>
      </c>
      <c r="G975" t="str">
        <f t="shared" si="455"/>
        <v>0.366154900092146+0.243671198017949i</v>
      </c>
      <c r="H975" t="str">
        <f t="shared" si="461"/>
        <v>2.34321957779603+3.93499615396435i</v>
      </c>
      <c r="I975" t="str">
        <f t="shared" si="462"/>
        <v>330.259927708627i</v>
      </c>
      <c r="J975" t="str">
        <f t="shared" si="456"/>
        <v>-26.0148588044746+70.4240985687033i</v>
      </c>
      <c r="K975" t="str">
        <f t="shared" si="463"/>
        <v>4.12649223676717-1.52433776333724i</v>
      </c>
      <c r="L975" t="str">
        <f t="shared" si="464"/>
        <v>0.757252100500946-0.24002640140415i</v>
      </c>
      <c r="M975" t="str">
        <f t="shared" si="465"/>
        <v>4.88374433726812-1.76436416474139i</v>
      </c>
      <c r="N975" t="str">
        <f t="shared" si="466"/>
        <v>-1.07510182982596i</v>
      </c>
      <c r="O975" t="str">
        <f t="shared" si="467"/>
        <v>0.4756426722635-0.879638589604865i</v>
      </c>
      <c r="P975" t="str">
        <f t="shared" si="468"/>
        <v>0.5243573277365+0.879638589604865i</v>
      </c>
      <c r="Q975" t="str">
        <f t="shared" si="469"/>
        <v>-0.5243573277365+0.195463240221095i</v>
      </c>
      <c r="R975" t="str">
        <f t="shared" si="470"/>
        <v>-0.328952466247866-1.80017834138239i</v>
      </c>
      <c r="S975" t="str">
        <f t="shared" si="471"/>
        <v>0.117980996414371i</v>
      </c>
      <c r="T975" t="str">
        <f t="shared" si="472"/>
        <v>0.212386834439864-0.038810139740888i</v>
      </c>
      <c r="U975" t="e">
        <f t="shared" si="473"/>
        <v>#DIV/0!</v>
      </c>
      <c r="V975" t="str">
        <f t="shared" si="474"/>
        <v>0.0000833333333333333-0.00315408131375139i</v>
      </c>
      <c r="W975" t="e">
        <f t="shared" si="475"/>
        <v>#DIV/0!</v>
      </c>
      <c r="X975" t="e">
        <f t="shared" si="476"/>
        <v>#DIV/0!</v>
      </c>
      <c r="Y975" t="str">
        <f t="shared" si="477"/>
        <v>0.00096+0.359322801346986i</v>
      </c>
      <c r="Z975" t="e">
        <f t="shared" si="478"/>
        <v>#DIV/0!</v>
      </c>
      <c r="AA975" t="e">
        <f t="shared" si="479"/>
        <v>#DIV/0!</v>
      </c>
      <c r="AB975" t="str">
        <f t="shared" si="480"/>
        <v>0.121195382813232-0.0221464280275985i</v>
      </c>
      <c r="AC975" t="str">
        <f t="shared" si="481"/>
        <v>1.55281290052825-0.321990282838281i</v>
      </c>
      <c r="AD975" t="str">
        <f t="shared" si="482"/>
        <v>0.077666805842006+0.0018428033098137i</v>
      </c>
      <c r="AE975" t="e">
        <f t="shared" si="483"/>
        <v>#DIV/0!</v>
      </c>
      <c r="AF975" t="str">
        <f t="shared" si="484"/>
        <v>-5.22046037189155-5.69796048433862i</v>
      </c>
      <c r="AG975" t="e">
        <f t="shared" si="485"/>
        <v>#DIV/0!</v>
      </c>
      <c r="AH975" t="e">
        <f t="shared" si="486"/>
        <v>#DIV/0!</v>
      </c>
      <c r="AI975" t="e">
        <f t="shared" si="487"/>
        <v>#DIV/0!</v>
      </c>
      <c r="AJ975" t="e">
        <f t="shared" si="488"/>
        <v>#DIV/0!</v>
      </c>
      <c r="AK975"/>
      <c r="AL975"/>
      <c r="AM975"/>
      <c r="AN975"/>
    </row>
    <row r="976" spans="1:40" x14ac:dyDescent="0.3">
      <c r="A976"/>
      <c r="B976">
        <f t="shared" si="454"/>
        <v>84200</v>
      </c>
      <c r="C976" s="186" t="str">
        <f t="shared" si="457"/>
        <v>-0.00913457083866285+0.0137103035802577i</v>
      </c>
      <c r="D976" s="158" t="str">
        <f t="shared" si="458"/>
        <v>-2.878707708673-1.76468197961554i</v>
      </c>
      <c r="E976" t="str">
        <f t="shared" si="459"/>
        <v>8913.989277638-12591.4379191214i</v>
      </c>
      <c r="F976" t="str">
        <f t="shared" si="460"/>
        <v>0.366349043336076+0.243886213964893i</v>
      </c>
      <c r="G976" t="str">
        <f t="shared" si="455"/>
        <v>0.366349043336076+0.243886213964893i</v>
      </c>
      <c r="H976" t="str">
        <f t="shared" si="461"/>
        <v>2.34642667544742+3.93785086175035i</v>
      </c>
      <c r="I976" t="str">
        <f t="shared" si="462"/>
        <v>330.652626790326i</v>
      </c>
      <c r="J976" t="str">
        <f t="shared" si="456"/>
        <v>-26.0791416105559+70.5078370925661i</v>
      </c>
      <c r="K976" t="str">
        <f t="shared" si="463"/>
        <v>4.12522296467563-1.52582008337107i</v>
      </c>
      <c r="L976" t="str">
        <f t="shared" si="464"/>
        <v>0.757087626574573-0.240259612016857i</v>
      </c>
      <c r="M976" t="str">
        <f t="shared" si="465"/>
        <v>4.8823105912502-1.76607969538793i</v>
      </c>
      <c r="N976" t="str">
        <f t="shared" si="466"/>
        <v>-1.07638019109805i</v>
      </c>
      <c r="O976" t="str">
        <f t="shared" si="467"/>
        <v>0.474517788014022-0.880245913854918i</v>
      </c>
      <c r="P976" t="str">
        <f t="shared" si="468"/>
        <v>0.525482211985978+0.880245913854918i</v>
      </c>
      <c r="Q976" t="str">
        <f t="shared" si="469"/>
        <v>-0.525482211985978+0.196134277243132i</v>
      </c>
      <c r="R976" t="str">
        <f t="shared" si="470"/>
        <v>-0.328941799058638-1.79789658777936i</v>
      </c>
      <c r="S976" t="str">
        <f t="shared" si="471"/>
        <v>0.118121282973722i</v>
      </c>
      <c r="T976" t="str">
        <f t="shared" si="472"/>
        <v>0.212369851602575-0.0388550273284906i</v>
      </c>
      <c r="U976" t="e">
        <f t="shared" si="473"/>
        <v>#DIV/0!</v>
      </c>
      <c r="V976" t="str">
        <f t="shared" si="474"/>
        <v>0.0000833333333333333-0.00315033537394884i</v>
      </c>
      <c r="W976" t="e">
        <f t="shared" si="475"/>
        <v>#DIV/0!</v>
      </c>
      <c r="X976" t="e">
        <f t="shared" si="476"/>
        <v>#DIV/0!</v>
      </c>
      <c r="Y976" t="str">
        <f t="shared" si="477"/>
        <v>0.00096+0.359750057947874i</v>
      </c>
      <c r="Z976" t="e">
        <f t="shared" si="478"/>
        <v>#DIV/0!</v>
      </c>
      <c r="AA976" t="e">
        <f t="shared" si="479"/>
        <v>#DIV/0!</v>
      </c>
      <c r="AB976" t="str">
        <f t="shared" si="480"/>
        <v>0.121185691810153-0.0221720424607031i</v>
      </c>
      <c r="AC976" t="str">
        <f t="shared" si="481"/>
        <v>1.55250859263757-0.32227438741299i</v>
      </c>
      <c r="AD976" t="str">
        <f t="shared" si="482"/>
        <v>0.0776754759036234+0.00184267833795973i</v>
      </c>
      <c r="AE976" t="e">
        <f t="shared" si="483"/>
        <v>#DIV/0!</v>
      </c>
      <c r="AF976" t="str">
        <f t="shared" si="484"/>
        <v>-5.22513438412042-5.70253284136589i</v>
      </c>
      <c r="AG976" t="e">
        <f t="shared" si="485"/>
        <v>#DIV/0!</v>
      </c>
      <c r="AH976" t="e">
        <f t="shared" si="486"/>
        <v>#DIV/0!</v>
      </c>
      <c r="AI976" t="e">
        <f t="shared" si="487"/>
        <v>#DIV/0!</v>
      </c>
      <c r="AJ976" t="e">
        <f t="shared" si="488"/>
        <v>#DIV/0!</v>
      </c>
      <c r="AK976"/>
      <c r="AL976"/>
      <c r="AM976"/>
      <c r="AN976"/>
    </row>
    <row r="977" spans="1:40" x14ac:dyDescent="0.3">
      <c r="A977"/>
      <c r="B977">
        <f t="shared" ref="B977:B1008" si="489">B976+100</f>
        <v>84300</v>
      </c>
      <c r="C977" s="186" t="str">
        <f t="shared" si="457"/>
        <v>-0.00913176270252039+0.0137013039074525i</v>
      </c>
      <c r="D977" s="158" t="str">
        <f t="shared" si="458"/>
        <v>-2.88017546680719-1.76639774221353i</v>
      </c>
      <c r="E977" t="str">
        <f t="shared" si="459"/>
        <v>8899.89872342396-12586.4648979853i</v>
      </c>
      <c r="F977" t="str">
        <f t="shared" si="460"/>
        <v>0.366543298185374+0.244101009413566i</v>
      </c>
      <c r="G977" t="str">
        <f t="shared" si="455"/>
        <v>0.366543298185374+0.244101009413566i</v>
      </c>
      <c r="H977" t="str">
        <f t="shared" si="461"/>
        <v>2.34963441079067+3.94070248684204i</v>
      </c>
      <c r="I977" t="str">
        <f t="shared" si="462"/>
        <v>331.045325872024i</v>
      </c>
      <c r="J977" t="str">
        <f t="shared" si="456"/>
        <v>-26.1435008073751+70.5915756164291i</v>
      </c>
      <c r="K977" t="str">
        <f t="shared" si="463"/>
        <v>4.12395295798791-1.52730076564039i</v>
      </c>
      <c r="L977" t="str">
        <f t="shared" si="464"/>
        <v>0.756923028753714-0.240492659285889i</v>
      </c>
      <c r="M977" t="str">
        <f t="shared" si="465"/>
        <v>4.88087598674162-1.76779342492628i</v>
      </c>
      <c r="N977" t="str">
        <f t="shared" si="466"/>
        <v>-1.07765855237013i</v>
      </c>
      <c r="O977" t="str">
        <f t="shared" si="467"/>
        <v>0.47339212830411-0.880851799600651i</v>
      </c>
      <c r="P977" t="str">
        <f t="shared" si="468"/>
        <v>0.52660787169589+0.880851799600651i</v>
      </c>
      <c r="Q977" t="str">
        <f t="shared" si="469"/>
        <v>-0.52660787169589+0.196806752769479i</v>
      </c>
      <c r="R977" t="str">
        <f t="shared" si="470"/>
        <v>-0.328931118017478-1.79562007263076i</v>
      </c>
      <c r="S977" t="str">
        <f t="shared" si="471"/>
        <v>0.118261569533074i</v>
      </c>
      <c r="T977" t="str">
        <f t="shared" si="472"/>
        <v>0.212352848074406-0.0388999102850157i</v>
      </c>
      <c r="U977" t="e">
        <f t="shared" si="473"/>
        <v>#DIV/0!</v>
      </c>
      <c r="V977" t="str">
        <f t="shared" si="474"/>
        <v>0.0000833333333333333-0.00314659832131071i</v>
      </c>
      <c r="W977" t="e">
        <f t="shared" si="475"/>
        <v>#DIV/0!</v>
      </c>
      <c r="X977" t="e">
        <f t="shared" si="476"/>
        <v>#DIV/0!</v>
      </c>
      <c r="Y977" t="str">
        <f t="shared" si="477"/>
        <v>0.00096+0.360177314548763i</v>
      </c>
      <c r="Z977" t="e">
        <f t="shared" si="478"/>
        <v>#DIV/0!</v>
      </c>
      <c r="AA977" t="e">
        <f t="shared" si="479"/>
        <v>#DIV/0!</v>
      </c>
      <c r="AB977" t="str">
        <f t="shared" si="480"/>
        <v>0.121175989000131-0.0221976542511524i</v>
      </c>
      <c r="AC977" t="str">
        <f t="shared" si="481"/>
        <v>1.55220410764643-0.322558114209814i</v>
      </c>
      <c r="AD977" t="str">
        <f t="shared" si="482"/>
        <v>0.0776841536654522+0.00184254109692946i</v>
      </c>
      <c r="AE977" t="e">
        <f t="shared" si="483"/>
        <v>#DIV/0!</v>
      </c>
      <c r="AF977" t="str">
        <f t="shared" si="484"/>
        <v>-5.22980987759786-5.70710022905557i</v>
      </c>
      <c r="AG977" t="e">
        <f t="shared" si="485"/>
        <v>#DIV/0!</v>
      </c>
      <c r="AH977" t="e">
        <f t="shared" si="486"/>
        <v>#DIV/0!</v>
      </c>
      <c r="AI977" t="e">
        <f t="shared" si="487"/>
        <v>#DIV/0!</v>
      </c>
      <c r="AJ977" t="e">
        <f t="shared" si="488"/>
        <v>#DIV/0!</v>
      </c>
      <c r="AK977"/>
      <c r="AL977"/>
      <c r="AM977"/>
      <c r="AN977"/>
    </row>
    <row r="978" spans="1:40" x14ac:dyDescent="0.3">
      <c r="A978"/>
      <c r="B978">
        <f t="shared" si="489"/>
        <v>84400</v>
      </c>
      <c r="C978" s="186" t="str">
        <f t="shared" si="457"/>
        <v>-0.00912895299452841+0.0136923297175868i</v>
      </c>
      <c r="D978" s="158" t="str">
        <f t="shared" si="458"/>
        <v>-2.88164406611977-1.76811161871275i</v>
      </c>
      <c r="E978" t="str">
        <f t="shared" si="459"/>
        <v>8885.8359998922-12581.4840054797i</v>
      </c>
      <c r="F978" t="str">
        <f t="shared" si="460"/>
        <v>0.366737664325442+0.244315584332294i</v>
      </c>
      <c r="G978" t="str">
        <f t="shared" si="455"/>
        <v>0.366737664325442+0.244315584332294i</v>
      </c>
      <c r="H978" t="str">
        <f t="shared" si="461"/>
        <v>2.35284278217271+3.94355102988322i</v>
      </c>
      <c r="I978" t="str">
        <f t="shared" si="462"/>
        <v>331.438024953723i</v>
      </c>
      <c r="J978" t="str">
        <f t="shared" si="456"/>
        <v>-26.2079363949325+70.675314140292i</v>
      </c>
      <c r="K978" t="str">
        <f t="shared" si="463"/>
        <v>4.12268221881093-1.52877981062299i</v>
      </c>
      <c r="L978" t="str">
        <f t="shared" si="464"/>
        <v>0.756758307246559-0.240725543137384i</v>
      </c>
      <c r="M978" t="str">
        <f t="shared" si="465"/>
        <v>4.87944052605749-1.76950535376037i</v>
      </c>
      <c r="N978" t="str">
        <f t="shared" si="466"/>
        <v>-1.07893691364222i</v>
      </c>
      <c r="O978" t="str">
        <f t="shared" si="467"/>
        <v>0.472265694973308-0.88145624585193i</v>
      </c>
      <c r="P978" t="str">
        <f t="shared" si="468"/>
        <v>0.527734305026692+0.88145624585193i</v>
      </c>
      <c r="Q978" t="str">
        <f t="shared" si="469"/>
        <v>-0.527734305026692+0.19748066779029i</v>
      </c>
      <c r="R978" t="str">
        <f t="shared" si="470"/>
        <v>-0.328920423120044-1.79334877730125i</v>
      </c>
      <c r="S978" t="str">
        <f t="shared" si="471"/>
        <v>0.118401856092425i</v>
      </c>
      <c r="T978" t="str">
        <f t="shared" si="472"/>
        <v>0.212335823853549-0.038944788604119i</v>
      </c>
      <c r="U978" t="e">
        <f t="shared" si="473"/>
        <v>#DIV/0!</v>
      </c>
      <c r="V978" t="str">
        <f t="shared" si="474"/>
        <v>0.0000833333333333333-0.00314287012424754i</v>
      </c>
      <c r="W978" t="e">
        <f t="shared" si="475"/>
        <v>#DIV/0!</v>
      </c>
      <c r="X978" t="e">
        <f t="shared" si="476"/>
        <v>#DIV/0!</v>
      </c>
      <c r="Y978" t="str">
        <f t="shared" si="477"/>
        <v>0.00096+0.360604571149651i</v>
      </c>
      <c r="Z978" t="e">
        <f t="shared" si="478"/>
        <v>#DIV/0!</v>
      </c>
      <c r="AA978" t="e">
        <f t="shared" si="479"/>
        <v>#DIV/0!</v>
      </c>
      <c r="AB978" t="str">
        <f t="shared" si="480"/>
        <v>0.121166274382136-0.0222232633953259i</v>
      </c>
      <c r="AC978" t="str">
        <f t="shared" si="481"/>
        <v>1.55189944605554-0.322841463246791i</v>
      </c>
      <c r="AD978" t="str">
        <f t="shared" si="482"/>
        <v>0.0776928391176987+0.00184239157794451i</v>
      </c>
      <c r="AE978" t="e">
        <f t="shared" si="483"/>
        <v>#DIV/0!</v>
      </c>
      <c r="AF978" t="str">
        <f t="shared" si="484"/>
        <v>-5.23448684829248-5.71166264859597i</v>
      </c>
      <c r="AG978" t="e">
        <f t="shared" si="485"/>
        <v>#DIV/0!</v>
      </c>
      <c r="AH978" t="e">
        <f t="shared" si="486"/>
        <v>#DIV/0!</v>
      </c>
      <c r="AI978" t="e">
        <f t="shared" si="487"/>
        <v>#DIV/0!</v>
      </c>
      <c r="AJ978" t="e">
        <f t="shared" si="488"/>
        <v>#DIV/0!</v>
      </c>
      <c r="AK978"/>
      <c r="AL978"/>
      <c r="AM978"/>
      <c r="AN978"/>
    </row>
    <row r="979" spans="1:40" x14ac:dyDescent="0.3">
      <c r="A979"/>
      <c r="B979">
        <f t="shared" si="489"/>
        <v>84500</v>
      </c>
      <c r="C979" s="186" t="str">
        <f t="shared" si="457"/>
        <v>-0.00912614171906737+0.0136833809084578i</v>
      </c>
      <c r="D979" s="158" t="str">
        <f t="shared" si="458"/>
        <v>-2.88311350423349-1.76982360965785i</v>
      </c>
      <c r="E979" t="str">
        <f t="shared" si="459"/>
        <v>8871.80105423026-12576.4953068057i</v>
      </c>
      <c r="F979" t="str">
        <f t="shared" si="460"/>
        <v>0.366932141441823+0.244529938689917i</v>
      </c>
      <c r="G979" t="str">
        <f t="shared" si="455"/>
        <v>0.366932141441823+0.244529938689917i</v>
      </c>
      <c r="H979" t="str">
        <f t="shared" si="461"/>
        <v>2.35605178793386+3.94639649151538i</v>
      </c>
      <c r="I979" t="str">
        <f t="shared" si="462"/>
        <v>331.830724035422i</v>
      </c>
      <c r="J979" t="str">
        <f t="shared" si="456"/>
        <v>-26.2724483732279+70.7590526641549i</v>
      </c>
      <c r="K979" t="str">
        <f t="shared" si="463"/>
        <v>4.1214107492504-1.53025721879682i</v>
      </c>
      <c r="L979" t="str">
        <f t="shared" si="464"/>
        <v>0.756593462261302-0.240958263497798i</v>
      </c>
      <c r="M979" t="str">
        <f t="shared" si="465"/>
        <v>4.8780042115117-1.77121548229462i</v>
      </c>
      <c r="N979" t="str">
        <f t="shared" si="466"/>
        <v>-1.08021527491431i</v>
      </c>
      <c r="O979" t="str">
        <f t="shared" si="467"/>
        <v>0.471138489862451-0.882059251620961i</v>
      </c>
      <c r="P979" t="str">
        <f t="shared" si="468"/>
        <v>0.528861510137549+0.882059251620961i</v>
      </c>
      <c r="Q979" t="str">
        <f t="shared" si="469"/>
        <v>-0.528861510137549+0.198156023293349i</v>
      </c>
      <c r="R979" t="str">
        <f t="shared" si="470"/>
        <v>-0.328909714361993-1.79108268324372i</v>
      </c>
      <c r="S979" t="str">
        <f t="shared" si="471"/>
        <v>0.118542142651776i</v>
      </c>
      <c r="T979" t="str">
        <f t="shared" si="472"/>
        <v>0.212318778938203-0.0389896622794543i</v>
      </c>
      <c r="U979" t="e">
        <f t="shared" si="473"/>
        <v>#DIV/0!</v>
      </c>
      <c r="V979" t="str">
        <f t="shared" si="474"/>
        <v>0.0000833333333333333-0.00313915075131944i</v>
      </c>
      <c r="W979" t="e">
        <f t="shared" si="475"/>
        <v>#DIV/0!</v>
      </c>
      <c r="X979" t="e">
        <f t="shared" si="476"/>
        <v>#DIV/0!</v>
      </c>
      <c r="Y979" t="str">
        <f t="shared" si="477"/>
        <v>0.00096+0.361031827750539i</v>
      </c>
      <c r="Z979" t="e">
        <f t="shared" si="478"/>
        <v>#DIV/0!</v>
      </c>
      <c r="AA979" t="e">
        <f t="shared" si="479"/>
        <v>#DIV/0!</v>
      </c>
      <c r="AB979" t="str">
        <f t="shared" si="480"/>
        <v>0.121156547955138-0.0222488698896025i</v>
      </c>
      <c r="AC979" t="str">
        <f t="shared" si="481"/>
        <v>1.55159460836536-0.323124434542368i</v>
      </c>
      <c r="AD979" t="str">
        <f t="shared" si="482"/>
        <v>0.0777015322505592+0.00184222977221246i</v>
      </c>
      <c r="AE979" t="e">
        <f t="shared" si="483"/>
        <v>#DIV/0!</v>
      </c>
      <c r="AF979" t="str">
        <f t="shared" si="484"/>
        <v>-5.23916529216735-5.71622010117323i</v>
      </c>
      <c r="AG979" t="e">
        <f t="shared" si="485"/>
        <v>#DIV/0!</v>
      </c>
      <c r="AH979" t="e">
        <f t="shared" si="486"/>
        <v>#DIV/0!</v>
      </c>
      <c r="AI979" t="e">
        <f t="shared" si="487"/>
        <v>#DIV/0!</v>
      </c>
      <c r="AJ979" t="e">
        <f t="shared" si="488"/>
        <v>#DIV/0!</v>
      </c>
      <c r="AK979"/>
      <c r="AL979"/>
      <c r="AM979"/>
      <c r="AN979"/>
    </row>
    <row r="980" spans="1:40" x14ac:dyDescent="0.3">
      <c r="A980"/>
      <c r="B980">
        <f t="shared" si="489"/>
        <v>84600</v>
      </c>
      <c r="C980" s="186" t="str">
        <f t="shared" si="457"/>
        <v>-0.00912332888051711+0.0136744573783509i</v>
      </c>
      <c r="D980" s="158" t="str">
        <f t="shared" si="458"/>
        <v>-2.8845837787722-1.77153371559383i</v>
      </c>
      <c r="E980" t="str">
        <f t="shared" si="459"/>
        <v>8857.79383364715-12571.4988668409i</v>
      </c>
      <c r="F980" t="str">
        <f t="shared" si="460"/>
        <v>0.367126729220204+0.244744072455807i</v>
      </c>
      <c r="G980" t="str">
        <f t="shared" si="455"/>
        <v>0.367126729220204+0.244744072455807i</v>
      </c>
      <c r="H980" t="str">
        <f t="shared" si="461"/>
        <v>2.35926142640783+3.94923887237797i</v>
      </c>
      <c r="I980" t="str">
        <f t="shared" si="462"/>
        <v>332.223423117121i</v>
      </c>
      <c r="J980" t="str">
        <f t="shared" si="456"/>
        <v>-26.3370367422614+70.8427911880178i</v>
      </c>
      <c r="K980" t="str">
        <f t="shared" si="463"/>
        <v>4.12013855141082-1.5317329906401i</v>
      </c>
      <c r="L980" t="str">
        <f t="shared" si="464"/>
        <v>0.756428494006152-0.241190820293901i</v>
      </c>
      <c r="M980" t="str">
        <f t="shared" si="465"/>
        <v>4.87656704541697-1.772923810934i</v>
      </c>
      <c r="N980" t="str">
        <f t="shared" si="466"/>
        <v>-1.0814936361864i</v>
      </c>
      <c r="O980" t="str">
        <f t="shared" si="467"/>
        <v>0.470010514813625-0.882660815922306i</v>
      </c>
      <c r="P980" t="str">
        <f t="shared" si="468"/>
        <v>0.529989485186375+0.882660815922306i</v>
      </c>
      <c r="Q980" t="str">
        <f t="shared" si="469"/>
        <v>-0.529989485186375+0.198832820264094i</v>
      </c>
      <c r="R980" t="str">
        <f t="shared" si="470"/>
        <v>-0.32889899173897-1.78882177199872i</v>
      </c>
      <c r="S980" t="str">
        <f t="shared" si="471"/>
        <v>0.118682429211127i</v>
      </c>
      <c r="T980" t="str">
        <f t="shared" si="472"/>
        <v>0.212301713326561-0.0390345313046714i</v>
      </c>
      <c r="U980" t="e">
        <f t="shared" si="473"/>
        <v>#DIV/0!</v>
      </c>
      <c r="V980" t="str">
        <f t="shared" si="474"/>
        <v>0.0000833333333333333-0.00313544017123513i</v>
      </c>
      <c r="W980" t="e">
        <f t="shared" si="475"/>
        <v>#DIV/0!</v>
      </c>
      <c r="X980" t="e">
        <f t="shared" si="476"/>
        <v>#DIV/0!</v>
      </c>
      <c r="Y980" t="str">
        <f t="shared" si="477"/>
        <v>0.00096+0.361459084351427i</v>
      </c>
      <c r="Z980" t="e">
        <f t="shared" si="478"/>
        <v>#DIV/0!</v>
      </c>
      <c r="AA980" t="e">
        <f t="shared" si="479"/>
        <v>#DIV/0!</v>
      </c>
      <c r="AB980" t="str">
        <f t="shared" si="480"/>
        <v>0.121146809718108-0.0222744737303584i</v>
      </c>
      <c r="AC980" t="str">
        <f t="shared" si="481"/>
        <v>1.55128959507615-0.323407028115396i</v>
      </c>
      <c r="AD980" t="str">
        <f t="shared" si="482"/>
        <v>0.0777102330542174+0.00184205567092751i</v>
      </c>
      <c r="AE980" t="e">
        <f t="shared" si="483"/>
        <v>#DIV/0!</v>
      </c>
      <c r="AF980" t="str">
        <f t="shared" si="484"/>
        <v>-5.24384520518003-5.7207725879718i</v>
      </c>
      <c r="AG980" t="e">
        <f t="shared" si="485"/>
        <v>#DIV/0!</v>
      </c>
      <c r="AH980" t="e">
        <f t="shared" si="486"/>
        <v>#DIV/0!</v>
      </c>
      <c r="AI980" t="e">
        <f t="shared" si="487"/>
        <v>#DIV/0!</v>
      </c>
      <c r="AJ980" t="e">
        <f t="shared" si="488"/>
        <v>#DIV/0!</v>
      </c>
      <c r="AK980"/>
      <c r="AL980"/>
      <c r="AM980"/>
      <c r="AN980"/>
    </row>
    <row r="981" spans="1:40" x14ac:dyDescent="0.3">
      <c r="A981"/>
      <c r="B981">
        <f t="shared" si="489"/>
        <v>84700</v>
      </c>
      <c r="C981" s="186" t="str">
        <f t="shared" si="457"/>
        <v>-0.00912051448325558+0.0136655590260377i</v>
      </c>
      <c r="D981" s="158" t="str">
        <f t="shared" si="458"/>
        <v>-2.88605488736084-1.7732419370658i</v>
      </c>
      <c r="E981" t="str">
        <f t="shared" si="459"/>
        <v>8843.81428537465-12566.4947501404i</v>
      </c>
      <c r="F981" t="str">
        <f t="shared" si="460"/>
        <v>0.367321427346418+0.244957985599838i</v>
      </c>
      <c r="G981" t="str">
        <f t="shared" si="455"/>
        <v>0.367321427346418+0.244957985599838i</v>
      </c>
      <c r="H981" t="str">
        <f t="shared" si="461"/>
        <v>2.36247169592182+3.95207817310817i</v>
      </c>
      <c r="I981" t="str">
        <f t="shared" si="462"/>
        <v>332.616122198819i</v>
      </c>
      <c r="J981" t="str">
        <f t="shared" si="456"/>
        <v>-26.4017015020329+70.9265297118807i</v>
      </c>
      <c r="K981" t="str">
        <f t="shared" si="463"/>
        <v>4.1188656273955-1.53320712663126i</v>
      </c>
      <c r="L981" t="str">
        <f t="shared" si="464"/>
        <v>0.756263402689324-0.241423213452784i</v>
      </c>
      <c r="M981" t="str">
        <f t="shared" si="465"/>
        <v>4.87512903008482-1.77463034008404i</v>
      </c>
      <c r="N981" t="str">
        <f t="shared" si="466"/>
        <v>-1.08277199745849i</v>
      </c>
      <c r="O981" t="str">
        <f t="shared" si="467"/>
        <v>0.468881771670176-0.883260937772885i</v>
      </c>
      <c r="P981" t="str">
        <f t="shared" si="468"/>
        <v>0.531118228329824+0.883260937772885i</v>
      </c>
      <c r="Q981" t="str">
        <f t="shared" si="469"/>
        <v>-0.531118228329824+0.199511059685605i</v>
      </c>
      <c r="R981" t="str">
        <f t="shared" si="470"/>
        <v>-0.32888825524662-1.78656602519399i</v>
      </c>
      <c r="S981" t="str">
        <f t="shared" si="471"/>
        <v>0.118822715770479i</v>
      </c>
      <c r="T981" t="str">
        <f t="shared" si="472"/>
        <v>0.21228462701682-0.0390793956734179i</v>
      </c>
      <c r="U981" t="e">
        <f t="shared" si="473"/>
        <v>#DIV/0!</v>
      </c>
      <c r="V981" t="str">
        <f t="shared" si="474"/>
        <v>0.0000833333333333333-0.00313173835285114i</v>
      </c>
      <c r="W981" t="e">
        <f t="shared" si="475"/>
        <v>#DIV/0!</v>
      </c>
      <c r="X981" t="e">
        <f t="shared" si="476"/>
        <v>#DIV/0!</v>
      </c>
      <c r="Y981" t="str">
        <f t="shared" si="477"/>
        <v>0.00096+0.361886340952315i</v>
      </c>
      <c r="Z981" t="e">
        <f t="shared" si="478"/>
        <v>#DIV/0!</v>
      </c>
      <c r="AA981" t="e">
        <f t="shared" si="479"/>
        <v>#DIV/0!</v>
      </c>
      <c r="AB981" t="str">
        <f t="shared" si="480"/>
        <v>0.121137059670016-0.0223000749139687i</v>
      </c>
      <c r="AC981" t="str">
        <f t="shared" si="481"/>
        <v>1.55098440668794-0.323689243985136i</v>
      </c>
      <c r="AD981" t="str">
        <f t="shared" si="482"/>
        <v>0.0777189415188455+0.00184186926526991i</v>
      </c>
      <c r="AE981" t="e">
        <f t="shared" si="483"/>
        <v>#DIV/0!</v>
      </c>
      <c r="AF981" t="str">
        <f t="shared" si="484"/>
        <v>-5.24852658328266-5.72532011017397i</v>
      </c>
      <c r="AG981" t="e">
        <f t="shared" si="485"/>
        <v>#DIV/0!</v>
      </c>
      <c r="AH981" t="e">
        <f t="shared" si="486"/>
        <v>#DIV/0!</v>
      </c>
      <c r="AI981" t="e">
        <f t="shared" si="487"/>
        <v>#DIV/0!</v>
      </c>
      <c r="AJ981" t="e">
        <f t="shared" si="488"/>
        <v>#DIV/0!</v>
      </c>
      <c r="AK981"/>
      <c r="AL981"/>
      <c r="AM981"/>
      <c r="AN981"/>
    </row>
    <row r="982" spans="1:40" x14ac:dyDescent="0.3">
      <c r="A982"/>
      <c r="B982">
        <f t="shared" si="489"/>
        <v>84800</v>
      </c>
      <c r="C982" s="186" t="str">
        <f t="shared" si="457"/>
        <v>-0.00911769853166002+0.0136566857507723i</v>
      </c>
      <c r="D982" s="158" t="str">
        <f t="shared" si="458"/>
        <v>-2.88752682762546-1.77494827461927i</v>
      </c>
      <c r="E982" t="str">
        <f t="shared" si="459"/>
        <v>8829.86235666789-12561.4830209387i</v>
      </c>
      <c r="F982" t="str">
        <f t="shared" si="460"/>
        <v>0.367516235506443+0.245171678092416i</v>
      </c>
      <c r="G982" t="str">
        <f t="shared" si="455"/>
        <v>0.367516235506443+0.245171678092416i</v>
      </c>
      <c r="H982" t="str">
        <f t="shared" si="461"/>
        <v>2.36568259479646+3.95491439434126i</v>
      </c>
      <c r="I982" t="str">
        <f t="shared" si="462"/>
        <v>333.008821280518i</v>
      </c>
      <c r="J982" t="str">
        <f t="shared" si="456"/>
        <v>-26.4664426525425+71.0102682357436i</v>
      </c>
      <c r="K982" t="str">
        <f t="shared" si="463"/>
        <v>4.11759197930657-1.53467962724905i</v>
      </c>
      <c r="L982" t="str">
        <f t="shared" si="464"/>
        <v>0.756098188519044-0.241655442901852i</v>
      </c>
      <c r="M982" t="str">
        <f t="shared" si="465"/>
        <v>4.87369016782561-1.7763350701509i</v>
      </c>
      <c r="N982" t="str">
        <f t="shared" si="466"/>
        <v>-1.08405035873057i</v>
      </c>
      <c r="O982" t="str">
        <f t="shared" si="467"/>
        <v>0.467752262276712-0.883859616191971i</v>
      </c>
      <c r="P982" t="str">
        <f t="shared" si="468"/>
        <v>0.532247737723288+0.883859616191971i</v>
      </c>
      <c r="Q982" t="str">
        <f t="shared" si="469"/>
        <v>-0.532247737723288+0.200190742538599i</v>
      </c>
      <c r="R982" t="str">
        <f t="shared" si="470"/>
        <v>-0.328877504880583-1.7843154245439i</v>
      </c>
      <c r="S982" t="str">
        <f t="shared" si="471"/>
        <v>0.11896300232983i</v>
      </c>
      <c r="T982" t="str">
        <f t="shared" si="472"/>
        <v>0.212267520007168-0.0391242553793375i</v>
      </c>
      <c r="U982" t="e">
        <f t="shared" si="473"/>
        <v>#DIV/0!</v>
      </c>
      <c r="V982" t="str">
        <f t="shared" si="474"/>
        <v>0.0000833333333333333-0.0031280452651709i</v>
      </c>
      <c r="W982" t="e">
        <f t="shared" si="475"/>
        <v>#DIV/0!</v>
      </c>
      <c r="X982" t="e">
        <f t="shared" si="476"/>
        <v>#DIV/0!</v>
      </c>
      <c r="Y982" t="str">
        <f t="shared" si="477"/>
        <v>0.00096+0.362313597553204i</v>
      </c>
      <c r="Z982" t="e">
        <f t="shared" si="478"/>
        <v>#DIV/0!</v>
      </c>
      <c r="AA982" t="e">
        <f t="shared" si="479"/>
        <v>#DIV/0!</v>
      </c>
      <c r="AB982" t="str">
        <f t="shared" si="480"/>
        <v>0.121127297809828-0.0223256734368063i</v>
      </c>
      <c r="AC982" t="str">
        <f t="shared" si="481"/>
        <v>1.55067904370051-0.323971082171258i</v>
      </c>
      <c r="AD982" t="str">
        <f t="shared" si="482"/>
        <v>0.0777276576346023+0.00184167054640639i</v>
      </c>
      <c r="AE982" t="e">
        <f t="shared" si="483"/>
        <v>#DIV/0!</v>
      </c>
      <c r="AF982" t="str">
        <f t="shared" si="484"/>
        <v>-5.25320942242192-5.72986266896053i</v>
      </c>
      <c r="AG982" t="e">
        <f t="shared" si="485"/>
        <v>#DIV/0!</v>
      </c>
      <c r="AH982" t="e">
        <f t="shared" si="486"/>
        <v>#DIV/0!</v>
      </c>
      <c r="AI982" t="e">
        <f t="shared" si="487"/>
        <v>#DIV/0!</v>
      </c>
      <c r="AJ982" t="e">
        <f t="shared" si="488"/>
        <v>#DIV/0!</v>
      </c>
      <c r="AK982"/>
      <c r="AL982"/>
      <c r="AM982"/>
      <c r="AN982"/>
    </row>
    <row r="983" spans="1:40" x14ac:dyDescent="0.3">
      <c r="A983"/>
      <c r="B983">
        <f t="shared" si="489"/>
        <v>84900</v>
      </c>
      <c r="C983" s="186" t="str">
        <f t="shared" si="457"/>
        <v>-0.00911488103010625+0.013647837452289i</v>
      </c>
      <c r="D983" s="158" t="str">
        <f t="shared" si="458"/>
        <v>-2.88899959719323-1.77665272879996i</v>
      </c>
      <c r="E983" t="str">
        <f t="shared" si="459"/>
        <v>8815.93799480586-12556.4637431506i</v>
      </c>
      <c r="F983" t="str">
        <f t="shared" si="460"/>
        <v>0.367711153386402+0.245385149904458i</v>
      </c>
      <c r="G983" t="str">
        <f t="shared" si="455"/>
        <v>0.367711153386402+0.245385149904458i</v>
      </c>
      <c r="H983" t="str">
        <f t="shared" si="461"/>
        <v>2.36889412134594+3.95774753671044i</v>
      </c>
      <c r="I983" t="str">
        <f t="shared" si="462"/>
        <v>333.401520362217i</v>
      </c>
      <c r="J983" t="str">
        <f t="shared" si="456"/>
        <v>-26.5312601937902+71.0940067596065i</v>
      </c>
      <c r="K983" t="str">
        <f t="shared" si="463"/>
        <v>4.11631760924492-1.53615049297247i</v>
      </c>
      <c r="L983" t="str">
        <f t="shared" si="464"/>
        <v>0.755932851703544-0.241887508568827i</v>
      </c>
      <c r="M983" t="str">
        <f t="shared" si="465"/>
        <v>4.87225046094846-1.7780380015413i</v>
      </c>
      <c r="N983" t="str">
        <f t="shared" si="466"/>
        <v>-1.08532872000266i</v>
      </c>
      <c r="O983" t="str">
        <f t="shared" si="467"/>
        <v>0.466621988479069-0.884456850201207i</v>
      </c>
      <c r="P983" t="str">
        <f t="shared" si="468"/>
        <v>0.533378011520931+0.884456850201207i</v>
      </c>
      <c r="Q983" t="str">
        <f t="shared" si="469"/>
        <v>-0.533378011520931+0.200871869801453i</v>
      </c>
      <c r="R983" t="str">
        <f t="shared" si="470"/>
        <v>-0.328866740636484-1.7820699518489i</v>
      </c>
      <c r="S983" t="str">
        <f t="shared" si="471"/>
        <v>0.119103288889181i</v>
      </c>
      <c r="T983" t="str">
        <f t="shared" si="472"/>
        <v>0.212250392295788-0.0391691104160705i</v>
      </c>
      <c r="U983" t="e">
        <f t="shared" si="473"/>
        <v>#DIV/0!</v>
      </c>
      <c r="V983" t="str">
        <f t="shared" si="474"/>
        <v>0.0000833333333333333-0.00312436087734384i</v>
      </c>
      <c r="W983" t="e">
        <f t="shared" si="475"/>
        <v>#DIV/0!</v>
      </c>
      <c r="X983" t="e">
        <f t="shared" si="476"/>
        <v>#DIV/0!</v>
      </c>
      <c r="Y983" t="str">
        <f t="shared" si="477"/>
        <v>0.00096+0.362740854154092i</v>
      </c>
      <c r="Z983" t="e">
        <f t="shared" si="478"/>
        <v>#DIV/0!</v>
      </c>
      <c r="AA983" t="e">
        <f t="shared" si="479"/>
        <v>#DIV/0!</v>
      </c>
      <c r="AB983" t="str">
        <f t="shared" si="480"/>
        <v>0.121117524136507-0.0223512692952421i</v>
      </c>
      <c r="AC983" t="str">
        <f t="shared" si="481"/>
        <v>1.55037350661341-0.324252542693832i</v>
      </c>
      <c r="AD983" t="str">
        <f t="shared" si="482"/>
        <v>0.0777363813916335+0.00184145950548963i</v>
      </c>
      <c r="AE983" t="e">
        <f t="shared" si="483"/>
        <v>#DIV/0!</v>
      </c>
      <c r="AF983" t="str">
        <f t="shared" si="484"/>
        <v>-5.25789371853917-5.7344002655104i</v>
      </c>
      <c r="AG983" t="e">
        <f t="shared" si="485"/>
        <v>#DIV/0!</v>
      </c>
      <c r="AH983" t="e">
        <f t="shared" si="486"/>
        <v>#DIV/0!</v>
      </c>
      <c r="AI983" t="e">
        <f t="shared" si="487"/>
        <v>#DIV/0!</v>
      </c>
      <c r="AJ983" t="e">
        <f t="shared" si="488"/>
        <v>#DIV/0!</v>
      </c>
      <c r="AK983"/>
      <c r="AL983"/>
      <c r="AM983"/>
      <c r="AN983"/>
    </row>
    <row r="984" spans="1:40" x14ac:dyDescent="0.3">
      <c r="A984"/>
      <c r="B984">
        <f t="shared" si="489"/>
        <v>85000</v>
      </c>
      <c r="C984" s="186" t="str">
        <f t="shared" si="457"/>
        <v>-0.00911206198296887+0.0136390140307998i</v>
      </c>
      <c r="D984" s="158" t="str">
        <f t="shared" si="458"/>
        <v>-2.89047319369247-1.77835530015393i</v>
      </c>
      <c r="E984" t="str">
        <f t="shared" si="459"/>
        <v>8802.04114709271-12551.4369803725i</v>
      </c>
      <c r="F984" t="str">
        <f t="shared" si="460"/>
        <v>0.36790618067257+0.245598401007399i</v>
      </c>
      <c r="G984" t="str">
        <f t="shared" si="455"/>
        <v>0.36790618067257+0.245598401007399i</v>
      </c>
      <c r="H984" t="str">
        <f t="shared" si="461"/>
        <v>2.37210627387796+3.96057760084705i</v>
      </c>
      <c r="I984" t="str">
        <f t="shared" si="462"/>
        <v>333.794219443915i</v>
      </c>
      <c r="J984" t="str">
        <f t="shared" si="456"/>
        <v>-26.5961541257759+71.1777452834694i</v>
      </c>
      <c r="K984" t="str">
        <f t="shared" si="463"/>
        <v>4.11504251931024-1.53761972428078i</v>
      </c>
      <c r="L984" t="str">
        <f t="shared" si="464"/>
        <v>0.755767392451064-0.242119410381749i</v>
      </c>
      <c r="M984" t="str">
        <f t="shared" si="465"/>
        <v>4.8708099117613-1.77973913466253i</v>
      </c>
      <c r="N984" t="str">
        <f t="shared" si="466"/>
        <v>-1.08660708127475i</v>
      </c>
      <c r="O984" t="str">
        <f t="shared" si="467"/>
        <v>0.465490952124357-0.885052638824584i</v>
      </c>
      <c r="P984" t="str">
        <f t="shared" si="468"/>
        <v>0.534509047875643+0.885052638824584i</v>
      </c>
      <c r="Q984" t="str">
        <f t="shared" si="469"/>
        <v>-0.534509047875643+0.201554442450166i</v>
      </c>
      <c r="R984" t="str">
        <f t="shared" si="470"/>
        <v>-0.328855962509946-1.77982958899514i</v>
      </c>
      <c r="S984" t="str">
        <f t="shared" si="471"/>
        <v>0.119243575448532i</v>
      </c>
      <c r="T984" t="str">
        <f t="shared" si="472"/>
        <v>0.212233243880872-0.0392139607772544i</v>
      </c>
      <c r="U984" t="e">
        <f t="shared" si="473"/>
        <v>#DIV/0!</v>
      </c>
      <c r="V984" t="str">
        <f t="shared" si="474"/>
        <v>0.0000833333333333333-0.00312068515866461i</v>
      </c>
      <c r="W984" t="e">
        <f t="shared" si="475"/>
        <v>#DIV/0!</v>
      </c>
      <c r="X984" t="e">
        <f t="shared" si="476"/>
        <v>#DIV/0!</v>
      </c>
      <c r="Y984" t="str">
        <f t="shared" si="477"/>
        <v>0.00096+0.36316811075498i</v>
      </c>
      <c r="Z984" t="e">
        <f t="shared" si="478"/>
        <v>#DIV/0!</v>
      </c>
      <c r="AA984" t="e">
        <f t="shared" si="479"/>
        <v>#DIV/0!</v>
      </c>
      <c r="AB984" t="str">
        <f t="shared" si="480"/>
        <v>0.121107738649022-0.0223768624856455i</v>
      </c>
      <c r="AC984" t="str">
        <f t="shared" si="481"/>
        <v>1.55006779592599-0.324533625573348i</v>
      </c>
      <c r="AD984" t="str">
        <f t="shared" si="482"/>
        <v>0.0777451127800753+0.00184123613365968i</v>
      </c>
      <c r="AE984" t="e">
        <f t="shared" si="483"/>
        <v>#DIV/0!</v>
      </c>
      <c r="AF984" t="str">
        <f t="shared" si="484"/>
        <v>-5.26257946757043-5.73893290100098i</v>
      </c>
      <c r="AG984" t="e">
        <f t="shared" si="485"/>
        <v>#DIV/0!</v>
      </c>
      <c r="AH984" t="e">
        <f t="shared" si="486"/>
        <v>#DIV/0!</v>
      </c>
      <c r="AI984" t="e">
        <f t="shared" si="487"/>
        <v>#DIV/0!</v>
      </c>
      <c r="AJ984" t="e">
        <f t="shared" si="488"/>
        <v>#DIV/0!</v>
      </c>
      <c r="AK984"/>
      <c r="AL984"/>
      <c r="AM984"/>
      <c r="AN984"/>
    </row>
    <row r="985" spans="1:40" x14ac:dyDescent="0.3">
      <c r="A985"/>
      <c r="B985">
        <f t="shared" si="489"/>
        <v>85100</v>
      </c>
      <c r="C985" s="186" t="str">
        <f t="shared" si="457"/>
        <v>-0.00910924139462101+0.0136302153869905i</v>
      </c>
      <c r="D985" s="158" t="str">
        <f t="shared" si="458"/>
        <v>-2.89194761475255-1.7800559892275i</v>
      </c>
      <c r="E985" t="str">
        <f t="shared" si="459"/>
        <v>8788.17176085831-12546.4027958841i</v>
      </c>
      <c r="F985" t="str">
        <f t="shared" si="460"/>
        <v>0.368101317051364+0.245811431373186i</v>
      </c>
      <c r="G985" t="str">
        <f t="shared" si="455"/>
        <v>0.368101317051364+0.245811431373186i</v>
      </c>
      <c r="H985" t="str">
        <f t="shared" si="461"/>
        <v>2.3753190506938+3.9634045873804i</v>
      </c>
      <c r="I985" t="str">
        <f t="shared" si="462"/>
        <v>334.186918525614i</v>
      </c>
      <c r="J985" t="str">
        <f t="shared" si="456"/>
        <v>-26.6611244484997+71.2614838073323i</v>
      </c>
      <c r="K985" t="str">
        <f t="shared" si="463"/>
        <v>4.11376671160102-1.53908732165362i</v>
      </c>
      <c r="L985" t="str">
        <f t="shared" si="464"/>
        <v>0.755601810969853-0.242351148268972i</v>
      </c>
      <c r="M985" t="str">
        <f t="shared" si="465"/>
        <v>4.86936852257087-1.78143846992259i</v>
      </c>
      <c r="N985" t="str">
        <f t="shared" si="466"/>
        <v>-1.08788544254684i</v>
      </c>
      <c r="O985" t="str">
        <f t="shared" si="467"/>
        <v>0.464359155060924-0.885646981088461i</v>
      </c>
      <c r="P985" t="str">
        <f t="shared" si="468"/>
        <v>0.535640844939076+0.885646981088461i</v>
      </c>
      <c r="Q985" t="str">
        <f t="shared" si="469"/>
        <v>-0.535640844939076+0.202238461458379i</v>
      </c>
      <c r="R985" t="str">
        <f t="shared" si="470"/>
        <v>-0.328845170496592-1.77759431795387i</v>
      </c>
      <c r="S985" t="str">
        <f t="shared" si="471"/>
        <v>0.119383862007883i</v>
      </c>
      <c r="T985" t="str">
        <f t="shared" si="472"/>
        <v>0.212216074760602-0.0392588064565239i</v>
      </c>
      <c r="U985" t="e">
        <f t="shared" si="473"/>
        <v>#DIV/0!</v>
      </c>
      <c r="V985" t="str">
        <f t="shared" si="474"/>
        <v>0.0000833333333333333-0.00311701807857217i</v>
      </c>
      <c r="W985" t="e">
        <f t="shared" si="475"/>
        <v>#DIV/0!</v>
      </c>
      <c r="X985" t="e">
        <f t="shared" si="476"/>
        <v>#DIV/0!</v>
      </c>
      <c r="Y985" t="str">
        <f t="shared" si="477"/>
        <v>0.00096+0.363595367355868i</v>
      </c>
      <c r="Z985" t="e">
        <f t="shared" si="478"/>
        <v>#DIV/0!</v>
      </c>
      <c r="AA985" t="e">
        <f t="shared" si="479"/>
        <v>#DIV/0!</v>
      </c>
      <c r="AB985" t="str">
        <f t="shared" si="480"/>
        <v>0.121097941346336-0.0224024530043842i</v>
      </c>
      <c r="AC985" t="str">
        <f t="shared" si="481"/>
        <v>1.54976191213734-0.324814330830714i</v>
      </c>
      <c r="AD985" t="str">
        <f t="shared" si="482"/>
        <v>0.0777538517900498+0.00184100042204322i</v>
      </c>
      <c r="AE985" t="e">
        <f t="shared" si="483"/>
        <v>#DIV/0!</v>
      </c>
      <c r="AF985" t="str">
        <f t="shared" si="484"/>
        <v>-5.26726666544635-5.7434605766079i</v>
      </c>
      <c r="AG985" t="e">
        <f t="shared" si="485"/>
        <v>#DIV/0!</v>
      </c>
      <c r="AH985" t="e">
        <f t="shared" si="486"/>
        <v>#DIV/0!</v>
      </c>
      <c r="AI985" t="e">
        <f t="shared" si="487"/>
        <v>#DIV/0!</v>
      </c>
      <c r="AJ985" t="e">
        <f t="shared" si="488"/>
        <v>#DIV/0!</v>
      </c>
      <c r="AK985"/>
      <c r="AL985"/>
      <c r="AM985"/>
      <c r="AN985"/>
    </row>
    <row r="986" spans="1:40" x14ac:dyDescent="0.3">
      <c r="A986"/>
      <c r="B986">
        <f t="shared" si="489"/>
        <v>85200</v>
      </c>
      <c r="C986" s="186" t="str">
        <f t="shared" si="457"/>
        <v>-0.00910641926943481+0.0136214414220193i</v>
      </c>
      <c r="D986" s="158" t="str">
        <f t="shared" si="458"/>
        <v>-2.89342285800406-1.7817547965674i</v>
      </c>
      <c r="E986" t="str">
        <f t="shared" si="459"/>
        <v>8774.32978345874-12541.3612526495i</v>
      </c>
      <c r="F986" t="str">
        <f t="shared" si="460"/>
        <v>0.368296562209355+0.246024240974289i</v>
      </c>
      <c r="G986" t="str">
        <f t="shared" si="455"/>
        <v>0.368296562209355+0.246024240974289i</v>
      </c>
      <c r="H986" t="str">
        <f t="shared" si="461"/>
        <v>2.37853245008833+3.96622849693814i</v>
      </c>
      <c r="I986" t="str">
        <f t="shared" si="462"/>
        <v>334.579617607313i</v>
      </c>
      <c r="J986" t="str">
        <f t="shared" si="456"/>
        <v>-26.7261711619616+71.3452223311953i</v>
      </c>
      <c r="K986" t="str">
        <f t="shared" si="463"/>
        <v>4.11249018821451-1.54055328557089i</v>
      </c>
      <c r="L986" t="str">
        <f t="shared" si="464"/>
        <v>0.755436107468165-0.242582722159166i</v>
      </c>
      <c r="M986" t="str">
        <f t="shared" si="465"/>
        <v>4.86792629568268-1.78313600773006i</v>
      </c>
      <c r="N986" t="str">
        <f t="shared" si="466"/>
        <v>-1.08916380381893i</v>
      </c>
      <c r="O986" t="str">
        <f t="shared" si="467"/>
        <v>0.46322659913836-0.886239876021559i</v>
      </c>
      <c r="P986" t="str">
        <f t="shared" si="468"/>
        <v>0.53677340086164+0.886239876021559i</v>
      </c>
      <c r="Q986" t="str">
        <f t="shared" si="469"/>
        <v>-0.53677340086164+0.202923927797371i</v>
      </c>
      <c r="R986" t="str">
        <f t="shared" si="470"/>
        <v>-0.328834364592035-1.77536412078095i</v>
      </c>
      <c r="S986" t="str">
        <f t="shared" si="471"/>
        <v>0.119524148567235i</v>
      </c>
      <c r="T986" t="str">
        <f t="shared" si="472"/>
        <v>0.212198884933161-0.0393036474475107i</v>
      </c>
      <c r="U986" t="e">
        <f t="shared" si="473"/>
        <v>#DIV/0!</v>
      </c>
      <c r="V986" t="str">
        <f t="shared" si="474"/>
        <v>0.0000833333333333333-0.00311335960664897i</v>
      </c>
      <c r="W986" t="e">
        <f t="shared" si="475"/>
        <v>#DIV/0!</v>
      </c>
      <c r="X986" t="e">
        <f t="shared" si="476"/>
        <v>#DIV/0!</v>
      </c>
      <c r="Y986" t="str">
        <f t="shared" si="477"/>
        <v>0.00096+0.364022623956757i</v>
      </c>
      <c r="Z986" t="e">
        <f t="shared" si="478"/>
        <v>#DIV/0!</v>
      </c>
      <c r="AA986" t="e">
        <f t="shared" si="479"/>
        <v>#DIV/0!</v>
      </c>
      <c r="AB986" t="str">
        <f t="shared" si="480"/>
        <v>0.12108813222741-0.0224280408478242i</v>
      </c>
      <c r="AC986" t="str">
        <f t="shared" si="481"/>
        <v>1.54945585574631-0.325094658487242i</v>
      </c>
      <c r="AD986" t="str">
        <f t="shared" si="482"/>
        <v>0.0777625984116671+0.00184075236175314i</v>
      </c>
      <c r="AE986" t="e">
        <f t="shared" si="483"/>
        <v>#DIV/0!</v>
      </c>
      <c r="AF986" t="str">
        <f t="shared" si="484"/>
        <v>-5.27195530809239-5.74798329350554i</v>
      </c>
      <c r="AG986" t="e">
        <f t="shared" si="485"/>
        <v>#DIV/0!</v>
      </c>
      <c r="AH986" t="e">
        <f t="shared" si="486"/>
        <v>#DIV/0!</v>
      </c>
      <c r="AI986" t="e">
        <f t="shared" si="487"/>
        <v>#DIV/0!</v>
      </c>
      <c r="AJ986" t="e">
        <f t="shared" si="488"/>
        <v>#DIV/0!</v>
      </c>
      <c r="AK986"/>
      <c r="AL986"/>
      <c r="AM986"/>
      <c r="AN986"/>
    </row>
    <row r="987" spans="1:40" x14ac:dyDescent="0.3">
      <c r="A987"/>
      <c r="B987">
        <f t="shared" si="489"/>
        <v>85300</v>
      </c>
      <c r="C987" s="186" t="str">
        <f t="shared" si="457"/>
        <v>-0.00910359561178081+0.0136126920375133i</v>
      </c>
      <c r="D987" s="158" t="str">
        <f t="shared" si="458"/>
        <v>-2.89489892107869-1.78345172272065i</v>
      </c>
      <c r="E987" t="str">
        <f t="shared" si="459"/>
        <v>8760.51516227755-12536.3124133182i</v>
      </c>
      <c r="F987" t="str">
        <f t="shared" si="460"/>
        <v>0.368491915833265+0.246236829783684i</v>
      </c>
      <c r="G987" t="str">
        <f t="shared" si="455"/>
        <v>0.368491915833265+0.246236829783684i</v>
      </c>
      <c r="H987" t="str">
        <f t="shared" si="461"/>
        <v>2.3817464703501+3.96904933014603i</v>
      </c>
      <c r="I987" t="str">
        <f t="shared" si="462"/>
        <v>334.972316689012i</v>
      </c>
      <c r="J987" t="str">
        <f t="shared" si="456"/>
        <v>-26.7912942661615+71.4289608550581i</v>
      </c>
      <c r="K987" t="str">
        <f t="shared" si="463"/>
        <v>4.11121295124674-1.54201761651284i</v>
      </c>
      <c r="L987" t="str">
        <f t="shared" si="464"/>
        <v>0.755270282154259-0.242814131981319i</v>
      </c>
      <c r="M987" t="str">
        <f t="shared" si="465"/>
        <v>4.866483233401-1.78483174849416i</v>
      </c>
      <c r="N987" t="str">
        <f t="shared" si="466"/>
        <v>-1.09044216509101i</v>
      </c>
      <c r="O987" t="str">
        <f t="shared" si="467"/>
        <v>0.462093286207507-0.886831322654961i</v>
      </c>
      <c r="P987" t="str">
        <f t="shared" si="468"/>
        <v>0.537906713792493+0.886831322654961i</v>
      </c>
      <c r="Q987" t="str">
        <f t="shared" si="469"/>
        <v>-0.537906713792493+0.203610842436049i</v>
      </c>
      <c r="R987" t="str">
        <f t="shared" si="470"/>
        <v>-0.328823544791877-1.77313897961642i</v>
      </c>
      <c r="S987" t="str">
        <f t="shared" si="471"/>
        <v>0.119664435126586i</v>
      </c>
      <c r="T987" t="str">
        <f t="shared" si="472"/>
        <v>0.21218167439673-0.0393484837438416i</v>
      </c>
      <c r="U987" t="e">
        <f t="shared" si="473"/>
        <v>#DIV/0!</v>
      </c>
      <c r="V987" t="str">
        <f t="shared" si="474"/>
        <v>0.0000833333333333333-0.00310970971262008i</v>
      </c>
      <c r="W987" t="e">
        <f t="shared" si="475"/>
        <v>#DIV/0!</v>
      </c>
      <c r="X987" t="e">
        <f t="shared" si="476"/>
        <v>#DIV/0!</v>
      </c>
      <c r="Y987" t="str">
        <f t="shared" si="477"/>
        <v>0.00096+0.364449880557645i</v>
      </c>
      <c r="Z987" t="e">
        <f t="shared" si="478"/>
        <v>#DIV/0!</v>
      </c>
      <c r="AA987" t="e">
        <f t="shared" si="479"/>
        <v>#DIV/0!</v>
      </c>
      <c r="AB987" t="str">
        <f t="shared" si="480"/>
        <v>0.121078311291208-0.0224536260123288i</v>
      </c>
      <c r="AC987" t="str">
        <f t="shared" si="481"/>
        <v>1.54914962725155-0.325374608564662i</v>
      </c>
      <c r="AD987" t="str">
        <f t="shared" si="482"/>
        <v>0.0777713526350253+0.00184049194389012i</v>
      </c>
      <c r="AE987" t="e">
        <f t="shared" si="483"/>
        <v>#DIV/0!</v>
      </c>
      <c r="AF987" t="str">
        <f t="shared" si="484"/>
        <v>-5.27664539142879-5.75250105286668i</v>
      </c>
      <c r="AG987" t="e">
        <f t="shared" si="485"/>
        <v>#DIV/0!</v>
      </c>
      <c r="AH987" t="e">
        <f t="shared" si="486"/>
        <v>#DIV/0!</v>
      </c>
      <c r="AI987" t="e">
        <f t="shared" si="487"/>
        <v>#DIV/0!</v>
      </c>
      <c r="AJ987" t="e">
        <f t="shared" si="488"/>
        <v>#DIV/0!</v>
      </c>
      <c r="AK987"/>
      <c r="AL987"/>
      <c r="AM987"/>
      <c r="AN987"/>
    </row>
    <row r="988" spans="1:40" x14ac:dyDescent="0.3">
      <c r="A988"/>
      <c r="B988">
        <f t="shared" si="489"/>
        <v>85400</v>
      </c>
      <c r="C988" s="186" t="str">
        <f t="shared" si="457"/>
        <v>-0.0091007704260284+0.0136039671355658i</v>
      </c>
      <c r="D988" s="158" t="str">
        <f t="shared" si="458"/>
        <v>-2.89637580160927-1.78514676823464i</v>
      </c>
      <c r="E988" t="str">
        <f t="shared" si="459"/>
        <v>8746.72784472631-12531.2563402271i</v>
      </c>
      <c r="F988" t="str">
        <f t="shared" si="460"/>
        <v>0.368687377609963+0.246449197774867i</v>
      </c>
      <c r="G988" t="str">
        <f t="shared" si="455"/>
        <v>0.368687377609963+0.246449197774867i</v>
      </c>
      <c r="H988" t="str">
        <f t="shared" si="461"/>
        <v>2.38496110976123+3.97186708762811i</v>
      </c>
      <c r="I988" t="str">
        <f t="shared" si="462"/>
        <v>335.36501577071i</v>
      </c>
      <c r="J988" t="str">
        <f t="shared" si="456"/>
        <v>-26.8564937610995+71.5126993789211i</v>
      </c>
      <c r="K988" t="str">
        <f t="shared" si="463"/>
        <v>4.1099350027925-1.54348031496006i</v>
      </c>
      <c r="L988" t="str">
        <f t="shared" si="464"/>
        <v>0.755104335236402-0.243045377664733i</v>
      </c>
      <c r="M988" t="str">
        <f t="shared" si="465"/>
        <v>4.8650393380289-1.78652569262479i</v>
      </c>
      <c r="N988" t="str">
        <f t="shared" si="466"/>
        <v>-1.0917205263631i</v>
      </c>
      <c r="O988" t="str">
        <f t="shared" si="467"/>
        <v>0.460959218120414-0.887421320022128i</v>
      </c>
      <c r="P988" t="str">
        <f t="shared" si="468"/>
        <v>0.539040781879586+0.887421320022128i</v>
      </c>
      <c r="Q988" t="str">
        <f t="shared" si="469"/>
        <v>-0.539040781879586+0.204299206340972i</v>
      </c>
      <c r="R988" t="str">
        <f t="shared" si="470"/>
        <v>-0.328812711091719-1.77091887668387i</v>
      </c>
      <c r="S988" t="str">
        <f t="shared" si="471"/>
        <v>0.119804721685937i</v>
      </c>
      <c r="T988" t="str">
        <f t="shared" si="472"/>
        <v>0.212164443149483-0.0393933153391418i</v>
      </c>
      <c r="U988" t="e">
        <f t="shared" si="473"/>
        <v>#DIV/0!</v>
      </c>
      <c r="V988" t="str">
        <f t="shared" si="474"/>
        <v>0.0000833333333333333-0.00310606836635237i</v>
      </c>
      <c r="W988" t="e">
        <f t="shared" si="475"/>
        <v>#DIV/0!</v>
      </c>
      <c r="X988" t="e">
        <f t="shared" si="476"/>
        <v>#DIV/0!</v>
      </c>
      <c r="Y988" t="str">
        <f t="shared" si="477"/>
        <v>0.00096+0.364877137158533i</v>
      </c>
      <c r="Z988" t="e">
        <f t="shared" si="478"/>
        <v>#DIV/0!</v>
      </c>
      <c r="AA988" t="e">
        <f t="shared" si="479"/>
        <v>#DIV/0!</v>
      </c>
      <c r="AB988" t="str">
        <f t="shared" si="480"/>
        <v>0.121068478536688-0.0224792084942603i</v>
      </c>
      <c r="AC988" t="str">
        <f t="shared" si="481"/>
        <v>1.54884322715143-0.325654181085116i</v>
      </c>
      <c r="AD988" t="str">
        <f t="shared" si="482"/>
        <v>0.0777801144502098+0.001840219159541i</v>
      </c>
      <c r="AE988" t="e">
        <f t="shared" si="483"/>
        <v>#DIV/0!</v>
      </c>
      <c r="AF988" t="str">
        <f t="shared" si="484"/>
        <v>-5.2813369113705-5.75701385586275i</v>
      </c>
      <c r="AG988" t="e">
        <f t="shared" si="485"/>
        <v>#DIV/0!</v>
      </c>
      <c r="AH988" t="e">
        <f t="shared" si="486"/>
        <v>#DIV/0!</v>
      </c>
      <c r="AI988" t="e">
        <f t="shared" si="487"/>
        <v>#DIV/0!</v>
      </c>
      <c r="AJ988" t="e">
        <f t="shared" si="488"/>
        <v>#DIV/0!</v>
      </c>
      <c r="AK988"/>
      <c r="AL988"/>
      <c r="AM988"/>
      <c r="AN988"/>
    </row>
    <row r="989" spans="1:40" x14ac:dyDescent="0.3">
      <c r="A989"/>
      <c r="B989">
        <f t="shared" si="489"/>
        <v>85500</v>
      </c>
      <c r="C989" s="186" t="str">
        <f t="shared" si="457"/>
        <v>-0.00909794371654552+0.013595266618734i</v>
      </c>
      <c r="D989" s="158" t="str">
        <f t="shared" si="458"/>
        <v>-2.89785349722982-1.78683993365718i</v>
      </c>
      <c r="E989" t="str">
        <f t="shared" si="459"/>
        <v>8732.96777824505-12526.1930954012i</v>
      </c>
      <c r="F989" t="str">
        <f t="shared" si="460"/>
        <v>0.368882947226474+0.246661344921844i</v>
      </c>
      <c r="G989" t="str">
        <f t="shared" si="455"/>
        <v>0.368882947226474+0.246661344921844i</v>
      </c>
      <c r="H989" t="str">
        <f t="shared" si="461"/>
        <v>2.38817636659765+3.97468177000682i</v>
      </c>
      <c r="I989" t="str">
        <f t="shared" si="462"/>
        <v>335.757714852409i</v>
      </c>
      <c r="J989" t="str">
        <f t="shared" si="456"/>
        <v>-26.9217696467756+71.5964379027839i</v>
      </c>
      <c r="K989" t="str">
        <f t="shared" si="463"/>
        <v>4.10865634494538-1.54494138139352i</v>
      </c>
      <c r="L989" t="str">
        <f t="shared" si="464"/>
        <v>0.754938266922864-0.243276459139027i</v>
      </c>
      <c r="M989" t="str">
        <f t="shared" si="465"/>
        <v>4.86359461186824-1.78821784053255i</v>
      </c>
      <c r="N989" t="str">
        <f t="shared" si="466"/>
        <v>-1.09299888763519i</v>
      </c>
      <c r="O989" t="str">
        <f t="shared" si="467"/>
        <v>0.459824396730393-0.888009867158879i</v>
      </c>
      <c r="P989" t="str">
        <f t="shared" si="468"/>
        <v>0.540175603269607+0.888009867158879i</v>
      </c>
      <c r="Q989" t="str">
        <f t="shared" si="469"/>
        <v>-0.540175603269607+0.204989020476311i</v>
      </c>
      <c r="R989" t="str">
        <f t="shared" si="470"/>
        <v>-0.328801863487155-1.7687037942901i</v>
      </c>
      <c r="S989" t="str">
        <f t="shared" si="471"/>
        <v>0.119945008245288i</v>
      </c>
      <c r="T989" t="str">
        <f t="shared" si="472"/>
        <v>0.212147191189598-0.0394381422270329i</v>
      </c>
      <c r="U989" t="e">
        <f t="shared" si="473"/>
        <v>#DIV/0!</v>
      </c>
      <c r="V989" t="str">
        <f t="shared" si="474"/>
        <v>0.0000833333333333333-0.00310243553785371i</v>
      </c>
      <c r="W989" t="e">
        <f t="shared" si="475"/>
        <v>#DIV/0!</v>
      </c>
      <c r="X989" t="e">
        <f t="shared" si="476"/>
        <v>#DIV/0!</v>
      </c>
      <c r="Y989" t="str">
        <f t="shared" si="477"/>
        <v>0.00096+0.365304393759421i</v>
      </c>
      <c r="Z989" t="e">
        <f t="shared" si="478"/>
        <v>#DIV/0!</v>
      </c>
      <c r="AA989" t="e">
        <f t="shared" si="479"/>
        <v>#DIV/0!</v>
      </c>
      <c r="AB989" t="str">
        <f t="shared" si="480"/>
        <v>0.121058633962809-0.0225047882899788i</v>
      </c>
      <c r="AC989" t="str">
        <f t="shared" si="481"/>
        <v>1.5485366559441-0.325933376071171i</v>
      </c>
      <c r="AD989" t="str">
        <f t="shared" si="482"/>
        <v>0.0777888838472938+0.00183993399978045i</v>
      </c>
      <c r="AE989" t="e">
        <f t="shared" si="483"/>
        <v>#DIV/0!</v>
      </c>
      <c r="AF989" t="str">
        <f t="shared" si="484"/>
        <v>-5.28602986382747-5.761521703664i</v>
      </c>
      <c r="AG989" t="e">
        <f t="shared" si="485"/>
        <v>#DIV/0!</v>
      </c>
      <c r="AH989" t="e">
        <f t="shared" si="486"/>
        <v>#DIV/0!</v>
      </c>
      <c r="AI989" t="e">
        <f t="shared" si="487"/>
        <v>#DIV/0!</v>
      </c>
      <c r="AJ989" t="e">
        <f t="shared" si="488"/>
        <v>#DIV/0!</v>
      </c>
      <c r="AK989"/>
      <c r="AL989"/>
      <c r="AM989"/>
      <c r="AN989"/>
    </row>
    <row r="990" spans="1:40" x14ac:dyDescent="0.3">
      <c r="A990"/>
      <c r="B990">
        <f t="shared" si="489"/>
        <v>85600</v>
      </c>
      <c r="C990" s="186" t="str">
        <f t="shared" si="457"/>
        <v>-0.00909511548769883+0.0135865903900357i</v>
      </c>
      <c r="D990" s="158" t="str">
        <f t="shared" si="458"/>
        <v>-2.89933200557549-1.78853121953643i</v>
      </c>
      <c r="E990" t="str">
        <f t="shared" si="459"/>
        <v>8719.23491030356-12521.1227405552i</v>
      </c>
      <c r="F990" t="str">
        <f t="shared" si="460"/>
        <v>0.369078624369974+0.246873271199136i</v>
      </c>
      <c r="G990" t="str">
        <f t="shared" si="455"/>
        <v>0.369078624369974+0.246873271199136i</v>
      </c>
      <c r="H990" t="str">
        <f t="shared" si="461"/>
        <v>2.39139223912888+3.97749337790289i</v>
      </c>
      <c r="I990" t="str">
        <f t="shared" si="462"/>
        <v>336.150413934108i</v>
      </c>
      <c r="J990" t="str">
        <f t="shared" si="456"/>
        <v>-26.9871219231897+71.6801764266469i</v>
      </c>
      <c r="K990" t="str">
        <f t="shared" si="463"/>
        <v>4.1073769797977-1.54640081629454i</v>
      </c>
      <c r="L990" t="str">
        <f t="shared" si="464"/>
        <v>0.754772077421919-0.243507376334133i</v>
      </c>
      <c r="M990" t="str">
        <f t="shared" si="465"/>
        <v>4.86214905721962-1.78990819262867i</v>
      </c>
      <c r="N990" t="str">
        <f t="shared" si="466"/>
        <v>-1.09427724890728i</v>
      </c>
      <c r="O990" t="str">
        <f t="shared" si="467"/>
        <v>0.458688823891978-0.888596963103405i</v>
      </c>
      <c r="P990" t="str">
        <f t="shared" si="468"/>
        <v>0.541311176108022+0.888596963103405i</v>
      </c>
      <c r="Q990" t="str">
        <f t="shared" si="469"/>
        <v>-0.541311176108022+0.205680285803875i</v>
      </c>
      <c r="R990" t="str">
        <f t="shared" si="470"/>
        <v>-0.328791001973771-1.76649371482456i</v>
      </c>
      <c r="S990" t="str">
        <f t="shared" si="471"/>
        <v>0.12008529480464i</v>
      </c>
      <c r="T990" t="str">
        <f t="shared" si="472"/>
        <v>0.212129918515251-0.0394829644011333i</v>
      </c>
      <c r="U990" t="e">
        <f t="shared" si="473"/>
        <v>#DIV/0!</v>
      </c>
      <c r="V990" t="str">
        <f t="shared" si="474"/>
        <v>0.0000833333333333333-0.00309881119727211i</v>
      </c>
      <c r="W990" t="e">
        <f t="shared" si="475"/>
        <v>#DIV/0!</v>
      </c>
      <c r="X990" t="e">
        <f t="shared" si="476"/>
        <v>#DIV/0!</v>
      </c>
      <c r="Y990" t="str">
        <f t="shared" si="477"/>
        <v>0.00096+0.365731650360309i</v>
      </c>
      <c r="Z990" t="e">
        <f t="shared" si="478"/>
        <v>#DIV/0!</v>
      </c>
      <c r="AA990" t="e">
        <f t="shared" si="479"/>
        <v>#DIV/0!</v>
      </c>
      <c r="AB990" t="str">
        <f t="shared" si="480"/>
        <v>0.121048777568531-0.022530365395843i</v>
      </c>
      <c r="AC990" t="str">
        <f t="shared" si="481"/>
        <v>1.54822991412748-0.326212193545811i</v>
      </c>
      <c r="AD990" t="str">
        <f t="shared" si="482"/>
        <v>0.0777976608163394+0.00183963645567021i</v>
      </c>
      <c r="AE990" t="e">
        <f t="shared" si="483"/>
        <v>#DIV/0!</v>
      </c>
      <c r="AF990" t="str">
        <f t="shared" si="484"/>
        <v>-5.29072424470437-5.76602459743932i</v>
      </c>
      <c r="AG990" t="e">
        <f t="shared" si="485"/>
        <v>#DIV/0!</v>
      </c>
      <c r="AH990" t="e">
        <f t="shared" si="486"/>
        <v>#DIV/0!</v>
      </c>
      <c r="AI990" t="e">
        <f t="shared" si="487"/>
        <v>#DIV/0!</v>
      </c>
      <c r="AJ990" t="e">
        <f t="shared" si="488"/>
        <v>#DIV/0!</v>
      </c>
      <c r="AK990"/>
      <c r="AL990"/>
      <c r="AM990"/>
      <c r="AN990"/>
    </row>
    <row r="991" spans="1:40" x14ac:dyDescent="0.3">
      <c r="A991"/>
      <c r="B991">
        <f t="shared" si="489"/>
        <v>85700</v>
      </c>
      <c r="C991" s="186" t="str">
        <f t="shared" si="457"/>
        <v>-0.00909228574385353+0.0135779383529475i</v>
      </c>
      <c r="D991" s="158" t="str">
        <f t="shared" si="458"/>
        <v>-2.90081132428263-1.79022062642101i</v>
      </c>
      <c r="E991" t="str">
        <f t="shared" si="459"/>
        <v>8705.52918840172-12516.0453370948i</v>
      </c>
      <c r="F991" t="str">
        <f t="shared" si="460"/>
        <v>0.369274408727793+0.247084976581774i</v>
      </c>
      <c r="G991" t="str">
        <f t="shared" si="455"/>
        <v>0.369274408727793+0.247084976581774i</v>
      </c>
      <c r="H991" t="str">
        <f t="shared" si="461"/>
        <v>2.39460872561833+3.98030191193559i</v>
      </c>
      <c r="I991" t="str">
        <f t="shared" si="462"/>
        <v>336.543113015807i</v>
      </c>
      <c r="J991" t="str">
        <f t="shared" si="456"/>
        <v>-27.0525505903419+71.7639149505098i</v>
      </c>
      <c r="K991" t="str">
        <f t="shared" si="463"/>
        <v>4.10609690944054-1.54785862014483i</v>
      </c>
      <c r="L991" t="str">
        <f t="shared" si="464"/>
        <v>0.754605766941846-0.2437381291803i</v>
      </c>
      <c r="M991" t="str">
        <f t="shared" si="465"/>
        <v>4.86070267638239-1.79159674932513i</v>
      </c>
      <c r="N991" t="str">
        <f t="shared" si="466"/>
        <v>-1.09555561017937i</v>
      </c>
      <c r="O991" t="str">
        <f t="shared" si="467"/>
        <v>0.457552501460929-0.88918260689627i</v>
      </c>
      <c r="P991" t="str">
        <f t="shared" si="468"/>
        <v>0.542447498539071+0.88918260689627i</v>
      </c>
      <c r="Q991" t="str">
        <f t="shared" si="469"/>
        <v>-0.542447498539071+0.2063730032831i</v>
      </c>
      <c r="R991" t="str">
        <f t="shared" si="470"/>
        <v>-0.328780126547153-1.76428862075888i</v>
      </c>
      <c r="S991" t="str">
        <f t="shared" si="471"/>
        <v>0.120225581363991i</v>
      </c>
      <c r="T991" t="str">
        <f t="shared" si="472"/>
        <v>0.21211262512461-0.039527781855058i</v>
      </c>
      <c r="U991" t="e">
        <f t="shared" si="473"/>
        <v>#DIV/0!</v>
      </c>
      <c r="V991" t="str">
        <f t="shared" si="474"/>
        <v>0.0000833333333333333-0.0030951953148949i</v>
      </c>
      <c r="W991" t="e">
        <f t="shared" si="475"/>
        <v>#DIV/0!</v>
      </c>
      <c r="X991" t="e">
        <f t="shared" si="476"/>
        <v>#DIV/0!</v>
      </c>
      <c r="Y991" t="str">
        <f t="shared" si="477"/>
        <v>0.00096+0.366158906961198i</v>
      </c>
      <c r="Z991" t="e">
        <f t="shared" si="478"/>
        <v>#DIV/0!</v>
      </c>
      <c r="AA991" t="e">
        <f t="shared" si="479"/>
        <v>#DIV/0!</v>
      </c>
      <c r="AB991" t="str">
        <f t="shared" si="480"/>
        <v>0.121038909352808-0.0225559398082092i</v>
      </c>
      <c r="AC991" t="str">
        <f t="shared" si="481"/>
        <v>1.54792300219924-0.326490633532432i</v>
      </c>
      <c r="AD991" t="str">
        <f t="shared" si="482"/>
        <v>0.0778064453473936+0.00183932651825884i</v>
      </c>
      <c r="AE991" t="e">
        <f t="shared" si="483"/>
        <v>#DIV/0!</v>
      </c>
      <c r="AF991" t="str">
        <f t="shared" si="484"/>
        <v>-5.29542004990096-5.7705225383566i</v>
      </c>
      <c r="AG991" t="e">
        <f t="shared" si="485"/>
        <v>#DIV/0!</v>
      </c>
      <c r="AH991" t="e">
        <f t="shared" si="486"/>
        <v>#DIV/0!</v>
      </c>
      <c r="AI991" t="e">
        <f t="shared" si="487"/>
        <v>#DIV/0!</v>
      </c>
      <c r="AJ991" t="e">
        <f t="shared" si="488"/>
        <v>#DIV/0!</v>
      </c>
      <c r="AK991"/>
      <c r="AL991"/>
      <c r="AM991"/>
      <c r="AN991"/>
    </row>
    <row r="992" spans="1:40" x14ac:dyDescent="0.3">
      <c r="A992"/>
      <c r="B992">
        <f t="shared" si="489"/>
        <v>85800</v>
      </c>
      <c r="C992" s="186" t="str">
        <f t="shared" si="457"/>
        <v>-0.00908945448937322+0.0135693104114011i</v>
      </c>
      <c r="D992" s="158" t="str">
        <f t="shared" si="458"/>
        <v>-2.9022914509887-1.79190815485986i</v>
      </c>
      <c r="E992" t="str">
        <f t="shared" si="459"/>
        <v>8691.85056007047-12510.9609461178i</v>
      </c>
      <c r="F992" t="str">
        <f t="shared" si="460"/>
        <v>0.369470299987414+0.247296461045296i</v>
      </c>
      <c r="G992" t="str">
        <f t="shared" si="455"/>
        <v>0.369470299987414+0.247296461045296i</v>
      </c>
      <c r="H992" t="str">
        <f t="shared" si="461"/>
        <v>2.39782582432306+3.98310737272248i</v>
      </c>
      <c r="I992" t="str">
        <f t="shared" si="462"/>
        <v>336.935812097505i</v>
      </c>
      <c r="J992" t="str">
        <f t="shared" si="456"/>
        <v>-27.1180556482321+71.8476534743727i</v>
      </c>
      <c r="K992" t="str">
        <f t="shared" si="463"/>
        <v>4.10481613596374-1.54931479342649i</v>
      </c>
      <c r="L992" t="str">
        <f t="shared" si="464"/>
        <v>0.754439335690929-0.243968717608093i</v>
      </c>
      <c r="M992" t="str">
        <f t="shared" si="465"/>
        <v>4.85925547165467-1.79328351103458i</v>
      </c>
      <c r="N992" t="str">
        <f t="shared" si="466"/>
        <v>-1.09683397145145i</v>
      </c>
      <c r="O992" t="str">
        <f t="shared" si="467"/>
        <v>0.456415431294241-0.889766797580406i</v>
      </c>
      <c r="P992" t="str">
        <f t="shared" si="468"/>
        <v>0.543584568705759+0.889766797580406i</v>
      </c>
      <c r="Q992" t="str">
        <f t="shared" si="469"/>
        <v>-0.543584568705759+0.207067173871044i</v>
      </c>
      <c r="R992" t="str">
        <f t="shared" si="470"/>
        <v>-0.328769237202875-1.7620884946464i</v>
      </c>
      <c r="S992" t="str">
        <f t="shared" si="471"/>
        <v>0.120365867923342i</v>
      </c>
      <c r="T992" t="str">
        <f t="shared" si="472"/>
        <v>0.212095311015849-0.0395725945824192i</v>
      </c>
      <c r="U992" t="e">
        <f t="shared" si="473"/>
        <v>#DIV/0!</v>
      </c>
      <c r="V992" t="str">
        <f t="shared" si="474"/>
        <v>0.0000833333333333333-0.00309158786114793i</v>
      </c>
      <c r="W992" t="e">
        <f t="shared" si="475"/>
        <v>#DIV/0!</v>
      </c>
      <c r="X992" t="e">
        <f t="shared" si="476"/>
        <v>#DIV/0!</v>
      </c>
      <c r="Y992" t="str">
        <f t="shared" si="477"/>
        <v>0.00096+0.366586163562086i</v>
      </c>
      <c r="Z992" t="e">
        <f t="shared" si="478"/>
        <v>#DIV/0!</v>
      </c>
      <c r="AA992" t="e">
        <f t="shared" si="479"/>
        <v>#DIV/0!</v>
      </c>
      <c r="AB992" t="str">
        <f t="shared" si="480"/>
        <v>0.121029029314599-0.0225815115234324i</v>
      </c>
      <c r="AC992" t="str">
        <f t="shared" si="481"/>
        <v>1.54761592065681-0.326768696054863i</v>
      </c>
      <c r="AD992" t="str">
        <f t="shared" si="482"/>
        <v>0.0778152374304951+0.00183900417858338i</v>
      </c>
      <c r="AE992" t="e">
        <f t="shared" si="483"/>
        <v>#DIV/0!</v>
      </c>
      <c r="AF992" t="str">
        <f t="shared" si="484"/>
        <v>-5.30011727531176-5.77501552758234i</v>
      </c>
      <c r="AG992" t="e">
        <f t="shared" si="485"/>
        <v>#DIV/0!</v>
      </c>
      <c r="AH992" t="e">
        <f t="shared" si="486"/>
        <v>#DIV/0!</v>
      </c>
      <c r="AI992" t="e">
        <f t="shared" si="487"/>
        <v>#DIV/0!</v>
      </c>
      <c r="AJ992" t="e">
        <f t="shared" si="488"/>
        <v>#DIV/0!</v>
      </c>
      <c r="AK992"/>
      <c r="AL992"/>
      <c r="AM992"/>
      <c r="AN992"/>
    </row>
    <row r="993" spans="1:40" x14ac:dyDescent="0.3">
      <c r="A993"/>
      <c r="B993">
        <f t="shared" si="489"/>
        <v>85900</v>
      </c>
      <c r="C993" s="186" t="str">
        <f t="shared" si="457"/>
        <v>-0.0090866217286205+0.0135607064697819i</v>
      </c>
      <c r="D993" s="158" t="str">
        <f t="shared" si="458"/>
        <v>-2.90377238333246-1.7935938054025i</v>
      </c>
      <c r="E993" t="str">
        <f t="shared" si="459"/>
        <v>8678.19897287213-12505.8696284156i</v>
      </c>
      <c r="F993" t="str">
        <f t="shared" si="460"/>
        <v>0.369666297836482+0.24750772456576i</v>
      </c>
      <c r="G993" t="str">
        <f t="shared" si="455"/>
        <v>0.369666297836482+0.24750772456576i</v>
      </c>
      <c r="H993" t="str">
        <f t="shared" si="461"/>
        <v>2.40104353349409+3.98590976087991i</v>
      </c>
      <c r="I993" t="str">
        <f t="shared" si="462"/>
        <v>337.328511179204i</v>
      </c>
      <c r="J993" t="str">
        <f t="shared" si="456"/>
        <v>-27.1836370968604+71.9313919982356i</v>
      </c>
      <c r="K993" t="str">
        <f t="shared" si="463"/>
        <v>4.1035346614559-1.55076933662206i</v>
      </c>
      <c r="L993" t="str">
        <f t="shared" si="464"/>
        <v>0.75427278387745-0.244199141548389i</v>
      </c>
      <c r="M993" t="str">
        <f t="shared" si="465"/>
        <v>4.85780744533335-1.79496847817045i</v>
      </c>
      <c r="N993" t="str">
        <f t="shared" si="466"/>
        <v>-1.09811233272354i</v>
      </c>
      <c r="O993" t="str">
        <f t="shared" si="467"/>
        <v>0.455277615250107-0.890349534201134i</v>
      </c>
      <c r="P993" t="str">
        <f t="shared" si="468"/>
        <v>0.544722384749893+0.890349534201134i</v>
      </c>
      <c r="Q993" t="str">
        <f t="shared" si="469"/>
        <v>-0.544722384749893+0.207762798522406i</v>
      </c>
      <c r="R993" t="str">
        <f t="shared" si="470"/>
        <v>-0.328758333936505-1.75989331912164i</v>
      </c>
      <c r="S993" t="str">
        <f t="shared" si="471"/>
        <v>0.120506154482693i</v>
      </c>
      <c r="T993" t="str">
        <f t="shared" si="472"/>
        <v>0.212077976187132-0.0396174025768252i</v>
      </c>
      <c r="U993" t="e">
        <f t="shared" si="473"/>
        <v>#DIV/0!</v>
      </c>
      <c r="V993" t="str">
        <f t="shared" si="474"/>
        <v>0.0000833333333333333-0.00308798880659479i</v>
      </c>
      <c r="W993" t="e">
        <f t="shared" si="475"/>
        <v>#DIV/0!</v>
      </c>
      <c r="X993" t="e">
        <f t="shared" si="476"/>
        <v>#DIV/0!</v>
      </c>
      <c r="Y993" t="str">
        <f t="shared" si="477"/>
        <v>0.00096+0.367013420162974i</v>
      </c>
      <c r="Z993" t="e">
        <f t="shared" si="478"/>
        <v>#DIV/0!</v>
      </c>
      <c r="AA993" t="e">
        <f t="shared" si="479"/>
        <v>#DIV/0!</v>
      </c>
      <c r="AB993" t="str">
        <f t="shared" si="480"/>
        <v>0.121019137452856-0.0226070805378652i</v>
      </c>
      <c r="AC993" t="str">
        <f t="shared" si="481"/>
        <v>1.54730866999738-0.327046381137346i</v>
      </c>
      <c r="AD993" t="str">
        <f t="shared" si="482"/>
        <v>0.0778240370556661+0.00183866942766754i</v>
      </c>
      <c r="AE993" t="e">
        <f t="shared" si="483"/>
        <v>#DIV/0!</v>
      </c>
      <c r="AF993" t="str">
        <f t="shared" si="484"/>
        <v>-5.30481591682655-5.77950356628241i</v>
      </c>
      <c r="AG993" t="e">
        <f t="shared" si="485"/>
        <v>#DIV/0!</v>
      </c>
      <c r="AH993" t="e">
        <f t="shared" si="486"/>
        <v>#DIV/0!</v>
      </c>
      <c r="AI993" t="e">
        <f t="shared" si="487"/>
        <v>#DIV/0!</v>
      </c>
      <c r="AJ993" t="e">
        <f t="shared" si="488"/>
        <v>#DIV/0!</v>
      </c>
      <c r="AK993"/>
      <c r="AL993"/>
      <c r="AM993"/>
      <c r="AN993"/>
    </row>
    <row r="994" spans="1:40" x14ac:dyDescent="0.3">
      <c r="A994"/>
      <c r="B994">
        <f t="shared" si="489"/>
        <v>86000</v>
      </c>
      <c r="C994" s="186" t="str">
        <f t="shared" si="457"/>
        <v>-0.00908378746595608+0.0135521264329252i</v>
      </c>
      <c r="D994" s="158" t="str">
        <f t="shared" si="458"/>
        <v>-2.90525411895373-1.79527757859879i</v>
      </c>
      <c r="E994" t="str">
        <f t="shared" si="459"/>
        <v>8664.57437440165-12500.7714444744i</v>
      </c>
      <c r="F994" t="str">
        <f t="shared" si="460"/>
        <v>0.369862401962791+0.247718767119723i</v>
      </c>
      <c r="G994" t="str">
        <f t="shared" si="455"/>
        <v>0.369862401962791+0.247718767119723i</v>
      </c>
      <c r="H994" t="str">
        <f t="shared" si="461"/>
        <v>2.40426185137614+3.98870907702261i</v>
      </c>
      <c r="I994" t="str">
        <f t="shared" si="462"/>
        <v>337.721210260903i</v>
      </c>
      <c r="J994" t="str">
        <f t="shared" si="456"/>
        <v>-27.2492949362268+72.0151305220985i</v>
      </c>
      <c r="K994" t="str">
        <f t="shared" si="463"/>
        <v>4.10225248800433-1.55222225021447i</v>
      </c>
      <c r="L994" t="str">
        <f t="shared" si="464"/>
        <v>0.754106111709696-0.244429400932382i</v>
      </c>
      <c r="M994" t="str">
        <f t="shared" si="465"/>
        <v>4.85635859971403-1.79665165114685i</v>
      </c>
      <c r="N994" t="str">
        <f t="shared" si="466"/>
        <v>-1.09939069399563i</v>
      </c>
      <c r="O994" t="str">
        <f t="shared" si="467"/>
        <v>0.454139055187961-0.890930815806135i</v>
      </c>
      <c r="P994" t="str">
        <f t="shared" si="468"/>
        <v>0.545860944812039+0.890930815806135i</v>
      </c>
      <c r="Q994" t="str">
        <f t="shared" si="469"/>
        <v>-0.545860944812039+0.208459878189495i</v>
      </c>
      <c r="R994" t="str">
        <f t="shared" si="470"/>
        <v>-0.328747416743605-1.75770307689992i</v>
      </c>
      <c r="S994" t="str">
        <f t="shared" si="471"/>
        <v>0.120646441042044i</v>
      </c>
      <c r="T994" t="str">
        <f t="shared" si="472"/>
        <v>0.212060620636626-0.0396622058318816i</v>
      </c>
      <c r="U994" t="e">
        <f t="shared" si="473"/>
        <v>#DIV/0!</v>
      </c>
      <c r="V994" t="str">
        <f t="shared" si="474"/>
        <v>0.0000833333333333333-0.00308439812193595i</v>
      </c>
      <c r="W994" t="e">
        <f t="shared" si="475"/>
        <v>#DIV/0!</v>
      </c>
      <c r="X994" t="e">
        <f t="shared" si="476"/>
        <v>#DIV/0!</v>
      </c>
      <c r="Y994" t="str">
        <f t="shared" si="477"/>
        <v>0.00096+0.367440676763862i</v>
      </c>
      <c r="Z994" t="e">
        <f t="shared" si="478"/>
        <v>#DIV/0!</v>
      </c>
      <c r="AA994" t="e">
        <f t="shared" si="479"/>
        <v>#DIV/0!</v>
      </c>
      <c r="AB994" t="str">
        <f t="shared" si="480"/>
        <v>0.121009233766533-0.0226326468478587i</v>
      </c>
      <c r="AC994" t="str">
        <f t="shared" si="481"/>
        <v>1.54700125071788-0.327323688804546i</v>
      </c>
      <c r="AD994" t="str">
        <f t="shared" si="482"/>
        <v>0.0778328442129195+0.00183832225652305i</v>
      </c>
      <c r="AE994" t="e">
        <f t="shared" si="483"/>
        <v>#DIV/0!</v>
      </c>
      <c r="AF994" t="str">
        <f t="shared" si="484"/>
        <v>-5.30951597032987-5.7839866556214i</v>
      </c>
      <c r="AG994" t="e">
        <f t="shared" si="485"/>
        <v>#DIV/0!</v>
      </c>
      <c r="AH994" t="e">
        <f t="shared" si="486"/>
        <v>#DIV/0!</v>
      </c>
      <c r="AI994" t="e">
        <f t="shared" si="487"/>
        <v>#DIV/0!</v>
      </c>
      <c r="AJ994" t="e">
        <f t="shared" si="488"/>
        <v>#DIV/0!</v>
      </c>
      <c r="AK994"/>
      <c r="AL994"/>
      <c r="AM994"/>
      <c r="AN994"/>
    </row>
    <row r="995" spans="1:40" x14ac:dyDescent="0.3">
      <c r="A995"/>
      <c r="B995">
        <f t="shared" si="489"/>
        <v>86100</v>
      </c>
      <c r="C995" s="186" t="str">
        <f t="shared" si="457"/>
        <v>-0.00908095170573955+0.0135435702061145i</v>
      </c>
      <c r="D995" s="158" t="str">
        <f t="shared" si="458"/>
        <v>-2.9067366554936-1.79695947499911i</v>
      </c>
      <c r="E995" t="str">
        <f t="shared" si="459"/>
        <v>8650.97671228704-12495.6664544766i</v>
      </c>
      <c r="F995" t="str">
        <f t="shared" si="460"/>
        <v>0.370058612054295+0.24792958868426i</v>
      </c>
      <c r="G995" t="str">
        <f t="shared" si="455"/>
        <v>0.370058612054295+0.24792958868426i</v>
      </c>
      <c r="H995" t="str">
        <f t="shared" si="461"/>
        <v>2.4074807762079+3.99150532176402i</v>
      </c>
      <c r="I995" t="str">
        <f t="shared" si="462"/>
        <v>338.113909342601i</v>
      </c>
      <c r="J995" t="str">
        <f t="shared" si="456"/>
        <v>-27.3150291663313+72.0988690459614i</v>
      </c>
      <c r="K995" t="str">
        <f t="shared" si="463"/>
        <v>4.10096961769511-1.55367353468709i</v>
      </c>
      <c r="L995" t="str">
        <f t="shared" si="464"/>
        <v>0.753939319395958-0.24465949569158i</v>
      </c>
      <c r="M995" t="str">
        <f t="shared" si="465"/>
        <v>4.85490893709107-1.79833303037867i</v>
      </c>
      <c r="N995" t="str">
        <f t="shared" si="466"/>
        <v>-1.10066905526772i</v>
      </c>
      <c r="O995" t="str">
        <f t="shared" si="467"/>
        <v>0.452999752968447-0.891510641445477i</v>
      </c>
      <c r="P995" t="str">
        <f t="shared" si="468"/>
        <v>0.547000247031553+0.891510641445477i</v>
      </c>
      <c r="Q995" t="str">
        <f t="shared" si="469"/>
        <v>-0.547000247031553+0.209158413822243i</v>
      </c>
      <c r="R995" t="str">
        <f t="shared" si="470"/>
        <v>-0.328736485619737-1.75551775077683i</v>
      </c>
      <c r="S995" t="str">
        <f t="shared" si="471"/>
        <v>0.120786727601396i</v>
      </c>
      <c r="T995" t="str">
        <f t="shared" si="472"/>
        <v>0.212043244362496-0.0397070043411914i</v>
      </c>
      <c r="U995" t="e">
        <f t="shared" si="473"/>
        <v>#DIV/0!</v>
      </c>
      <c r="V995" t="str">
        <f t="shared" si="474"/>
        <v>0.0000833333333333333-0.00308081577800804i</v>
      </c>
      <c r="W995" t="e">
        <f t="shared" si="475"/>
        <v>#DIV/0!</v>
      </c>
      <c r="X995" t="e">
        <f t="shared" si="476"/>
        <v>#DIV/0!</v>
      </c>
      <c r="Y995" t="str">
        <f t="shared" si="477"/>
        <v>0.00096+0.36786793336475i</v>
      </c>
      <c r="Z995" t="e">
        <f t="shared" si="478"/>
        <v>#DIV/0!</v>
      </c>
      <c r="AA995" t="e">
        <f t="shared" si="479"/>
        <v>#DIV/0!</v>
      </c>
      <c r="AB995" t="str">
        <f t="shared" si="480"/>
        <v>0.120999318254582-0.0226582104497627i</v>
      </c>
      <c r="AC995" t="str">
        <f t="shared" si="481"/>
        <v>1.54669366331502-0.327600619081559i</v>
      </c>
      <c r="AD995" t="str">
        <f t="shared" si="482"/>
        <v>0.0778416588922542+0.001837962656149i</v>
      </c>
      <c r="AE995" t="e">
        <f t="shared" si="483"/>
        <v>#DIV/0!</v>
      </c>
      <c r="AF995" t="str">
        <f t="shared" si="484"/>
        <v>-5.3142174317015-5.78846479676313i</v>
      </c>
      <c r="AG995" t="e">
        <f t="shared" si="485"/>
        <v>#DIV/0!</v>
      </c>
      <c r="AH995" t="e">
        <f t="shared" si="486"/>
        <v>#DIV/0!</v>
      </c>
      <c r="AI995" t="e">
        <f t="shared" si="487"/>
        <v>#DIV/0!</v>
      </c>
      <c r="AJ995" t="e">
        <f t="shared" si="488"/>
        <v>#DIV/0!</v>
      </c>
      <c r="AK995"/>
      <c r="AL995"/>
      <c r="AM995"/>
      <c r="AN995"/>
    </row>
    <row r="996" spans="1:40" x14ac:dyDescent="0.3">
      <c r="A996"/>
      <c r="B996">
        <f t="shared" si="489"/>
        <v>86200</v>
      </c>
      <c r="C996" s="186" t="str">
        <f t="shared" si="457"/>
        <v>-0.00907811445232876+0.0135350376950786i</v>
      </c>
      <c r="D996" s="158" t="str">
        <f t="shared" si="458"/>
        <v>-2.90821999059437-1.79863949515432i</v>
      </c>
      <c r="E996" t="str">
        <f t="shared" si="459"/>
        <v>8637.40593418982-12490.5547183018i</v>
      </c>
      <c r="F996" t="str">
        <f t="shared" si="460"/>
        <v>0.37025492779911+0.248140189236947i</v>
      </c>
      <c r="G996" t="str">
        <f t="shared" si="455"/>
        <v>0.37025492779911+0.248140189236947i</v>
      </c>
      <c r="H996" t="str">
        <f t="shared" si="461"/>
        <v>2.41070030622197+3.99429849571629i</v>
      </c>
      <c r="I996" t="str">
        <f t="shared" si="462"/>
        <v>338.5066084243i</v>
      </c>
      <c r="J996" t="str">
        <f t="shared" si="456"/>
        <v>-27.3808397871738+72.1826075698243i</v>
      </c>
      <c r="K996" t="str">
        <f t="shared" si="463"/>
        <v>4.09968605261306-1.55512319052375i</v>
      </c>
      <c r="L996" t="str">
        <f t="shared" si="464"/>
        <v>0.753772407144523-0.244889425757804i</v>
      </c>
      <c r="M996" t="str">
        <f t="shared" si="465"/>
        <v>4.85345845975758-1.80001261628155i</v>
      </c>
      <c r="N996" t="str">
        <f t="shared" si="466"/>
        <v>-1.1019474165398i</v>
      </c>
      <c r="O996" t="str">
        <f t="shared" si="467"/>
        <v>0.451859710453431-0.892089010171598i</v>
      </c>
      <c r="P996" t="str">
        <f t="shared" si="468"/>
        <v>0.548140289546569+0.892089010171598i</v>
      </c>
      <c r="Q996" t="str">
        <f t="shared" si="469"/>
        <v>-0.548140289546569+0.209858406368202i</v>
      </c>
      <c r="R996" t="str">
        <f t="shared" si="470"/>
        <v>-0.328725540560444-1.75333732362778i</v>
      </c>
      <c r="S996" t="str">
        <f t="shared" si="471"/>
        <v>0.120927014160747i</v>
      </c>
      <c r="T996" t="str">
        <f t="shared" si="472"/>
        <v>0.212025847362903-0.039751798098352i</v>
      </c>
      <c r="U996" t="e">
        <f t="shared" si="473"/>
        <v>#DIV/0!</v>
      </c>
      <c r="V996" t="str">
        <f t="shared" si="474"/>
        <v>0.0000833333333333333-0.00307724174578297i</v>
      </c>
      <c r="W996" t="e">
        <f t="shared" si="475"/>
        <v>#DIV/0!</v>
      </c>
      <c r="X996" t="e">
        <f t="shared" si="476"/>
        <v>#DIV/0!</v>
      </c>
      <c r="Y996" t="str">
        <f t="shared" si="477"/>
        <v>0.00096+0.368295189965639i</v>
      </c>
      <c r="Z996" t="e">
        <f t="shared" si="478"/>
        <v>#DIV/0!</v>
      </c>
      <c r="AA996" t="e">
        <f t="shared" si="479"/>
        <v>#DIV/0!</v>
      </c>
      <c r="AB996" t="str">
        <f t="shared" si="480"/>
        <v>0.120989390915955-0.0226837713399235i</v>
      </c>
      <c r="AC996" t="str">
        <f t="shared" si="481"/>
        <v>1.54638590828525-0.327877171993898i</v>
      </c>
      <c r="AD996" t="str">
        <f t="shared" si="482"/>
        <v>0.0778504810836577+0.00183759061753327i</v>
      </c>
      <c r="AE996" t="e">
        <f t="shared" si="483"/>
        <v>#DIV/0!</v>
      </c>
      <c r="AF996" t="str">
        <f t="shared" si="484"/>
        <v>-5.31892029681634-5.79293799087061i</v>
      </c>
      <c r="AG996" t="e">
        <f t="shared" si="485"/>
        <v>#DIV/0!</v>
      </c>
      <c r="AH996" t="e">
        <f t="shared" si="486"/>
        <v>#DIV/0!</v>
      </c>
      <c r="AI996" t="e">
        <f t="shared" si="487"/>
        <v>#DIV/0!</v>
      </c>
      <c r="AJ996" t="e">
        <f t="shared" si="488"/>
        <v>#DIV/0!</v>
      </c>
      <c r="AK996"/>
      <c r="AL996"/>
      <c r="AM996"/>
      <c r="AN996"/>
    </row>
    <row r="997" spans="1:40" x14ac:dyDescent="0.3">
      <c r="A997"/>
      <c r="B997">
        <f t="shared" si="489"/>
        <v>86300</v>
      </c>
      <c r="C997" s="186" t="str">
        <f t="shared" si="457"/>
        <v>-0.00907527571008022+0.0135265288059888i</v>
      </c>
      <c r="D997" s="158" t="str">
        <f t="shared" si="458"/>
        <v>-2.90970412189949-1.80031763961578i</v>
      </c>
      <c r="E997" t="str">
        <f t="shared" si="459"/>
        <v>8623.86198780623-12485.4362955284i</v>
      </c>
      <c r="F997" t="str">
        <f t="shared" si="460"/>
        <v>0.370451348885506+0.248350568755873i</v>
      </c>
      <c r="G997" t="str">
        <f t="shared" si="455"/>
        <v>0.370451348885506+0.248350568755873i</v>
      </c>
      <c r="H997" t="str">
        <f t="shared" si="461"/>
        <v>2.41392043964481+3.99708859949027i</v>
      </c>
      <c r="I997" t="str">
        <f t="shared" si="462"/>
        <v>338.899307505999i</v>
      </c>
      <c r="J997" t="str">
        <f t="shared" si="456"/>
        <v>-27.4467267987543+72.2663460936872i</v>
      </c>
      <c r="K997" t="str">
        <f t="shared" si="463"/>
        <v>4.09840179484171-1.55657121820873i</v>
      </c>
      <c r="L997" t="str">
        <f t="shared" si="464"/>
        <v>0.753605375163682-0.245119191063194i</v>
      </c>
      <c r="M997" t="str">
        <f t="shared" si="465"/>
        <v>4.85200717000539-1.80169040927192i</v>
      </c>
      <c r="N997" t="str">
        <f t="shared" si="466"/>
        <v>-1.10322577781189i</v>
      </c>
      <c r="O997" t="str">
        <f t="shared" si="467"/>
        <v>0.450718929505959-0.892665921039334i</v>
      </c>
      <c r="P997" t="str">
        <f t="shared" si="468"/>
        <v>0.549281070494041+0.892665921039334i</v>
      </c>
      <c r="Q997" t="str">
        <f t="shared" si="469"/>
        <v>-0.549281070494041+0.210559856772556i</v>
      </c>
      <c r="R997" t="str">
        <f t="shared" si="470"/>
        <v>-0.32871458156128-1.75116177840751i</v>
      </c>
      <c r="S997" t="str">
        <f t="shared" si="471"/>
        <v>0.121067300720098i</v>
      </c>
      <c r="T997" t="str">
        <f t="shared" si="472"/>
        <v>0.212008429636004-0.0397965870969607i</v>
      </c>
      <c r="U997" t="e">
        <f t="shared" si="473"/>
        <v>#DIV/0!</v>
      </c>
      <c r="V997" t="str">
        <f t="shared" si="474"/>
        <v>0.0000833333333333333-0.00307367599636723i</v>
      </c>
      <c r="W997" t="e">
        <f t="shared" si="475"/>
        <v>#DIV/0!</v>
      </c>
      <c r="X997" t="e">
        <f t="shared" si="476"/>
        <v>#DIV/0!</v>
      </c>
      <c r="Y997" t="str">
        <f t="shared" si="477"/>
        <v>0.00096+0.368722446566527i</v>
      </c>
      <c r="Z997" t="e">
        <f t="shared" si="478"/>
        <v>#DIV/0!</v>
      </c>
      <c r="AA997" t="e">
        <f t="shared" si="479"/>
        <v>#DIV/0!</v>
      </c>
      <c r="AB997" t="str">
        <f t="shared" si="480"/>
        <v>0.120979451749599-0.0227093295146876i</v>
      </c>
      <c r="AC997" t="str">
        <f t="shared" si="481"/>
        <v>1.54607798612477-0.328153347567507i</v>
      </c>
      <c r="AD997" t="str">
        <f t="shared" si="482"/>
        <v>0.0778593107771033+0.00183720613165014i</v>
      </c>
      <c r="AE997" t="e">
        <f t="shared" si="483"/>
        <v>#DIV/0!</v>
      </c>
      <c r="AF997" t="str">
        <f t="shared" si="484"/>
        <v>-5.3236245615443-5.79740623910605i</v>
      </c>
      <c r="AG997" t="e">
        <f t="shared" si="485"/>
        <v>#DIV/0!</v>
      </c>
      <c r="AH997" t="e">
        <f t="shared" si="486"/>
        <v>#DIV/0!</v>
      </c>
      <c r="AI997" t="e">
        <f t="shared" si="487"/>
        <v>#DIV/0!</v>
      </c>
      <c r="AJ997" t="e">
        <f t="shared" si="488"/>
        <v>#DIV/0!</v>
      </c>
      <c r="AK997"/>
      <c r="AL997"/>
      <c r="AM997"/>
      <c r="AN997"/>
    </row>
    <row r="998" spans="1:40" x14ac:dyDescent="0.3">
      <c r="A998"/>
      <c r="B998">
        <f t="shared" si="489"/>
        <v>86400</v>
      </c>
      <c r="C998" s="186" t="str">
        <f t="shared" si="457"/>
        <v>-0.00907243548334871+0.013518043445457i</v>
      </c>
      <c r="D998" s="158" t="str">
        <f t="shared" si="458"/>
        <v>-2.91118904705369-1.8019939089353i</v>
      </c>
      <c r="E998" t="str">
        <f t="shared" si="459"/>
        <v>8610.3448208676-12480.3112454347i</v>
      </c>
      <c r="F998" t="str">
        <f t="shared" si="460"/>
        <v>0.370647875001915+0.248560727219627i</v>
      </c>
      <c r="G998" t="str">
        <f t="shared" si="455"/>
        <v>0.370647875001915+0.248560727219627i</v>
      </c>
      <c r="H998" t="str">
        <f t="shared" si="461"/>
        <v>2.41714117469697+3.99987563369556i</v>
      </c>
      <c r="I998" t="str">
        <f t="shared" si="462"/>
        <v>339.292006587698i</v>
      </c>
      <c r="J998" t="str">
        <f t="shared" si="456"/>
        <v>-27.512690201073+72.3500846175501i</v>
      </c>
      <c r="K998" t="str">
        <f t="shared" si="463"/>
        <v>4.09711684646331-1.55801761822679i</v>
      </c>
      <c r="L998" t="str">
        <f t="shared" si="464"/>
        <v>0.753438223661726-0.245348791540196i</v>
      </c>
      <c r="M998" t="str">
        <f t="shared" si="465"/>
        <v>4.85055507012504-1.80336640976699i</v>
      </c>
      <c r="N998" t="str">
        <f t="shared" si="466"/>
        <v>-1.10450413908398i</v>
      </c>
      <c r="O998" t="str">
        <f t="shared" si="467"/>
        <v>0.449577411990313-0.893241373105888i</v>
      </c>
      <c r="P998" t="str">
        <f t="shared" si="468"/>
        <v>0.550422588009687+0.893241373105888i</v>
      </c>
      <c r="Q998" t="str">
        <f t="shared" si="469"/>
        <v>-0.550422588009687+0.211262765978092i</v>
      </c>
      <c r="R998" t="str">
        <f t="shared" si="470"/>
        <v>-0.32870360861778-1.7489910981497i</v>
      </c>
      <c r="S998" t="str">
        <f t="shared" si="471"/>
        <v>0.121207587279449i</v>
      </c>
      <c r="T998" t="str">
        <f t="shared" si="472"/>
        <v>0.211990991179959-0.0398413713306094i</v>
      </c>
      <c r="U998" t="e">
        <f t="shared" si="473"/>
        <v>#DIV/0!</v>
      </c>
      <c r="V998" t="str">
        <f t="shared" si="474"/>
        <v>0.0000833333333333333-0.00307011850100107i</v>
      </c>
      <c r="W998" t="e">
        <f t="shared" si="475"/>
        <v>#DIV/0!</v>
      </c>
      <c r="X998" t="e">
        <f t="shared" si="476"/>
        <v>#DIV/0!</v>
      </c>
      <c r="Y998" t="str">
        <f t="shared" si="477"/>
        <v>0.00096+0.369149703167415i</v>
      </c>
      <c r="Z998" t="e">
        <f t="shared" si="478"/>
        <v>#DIV/0!</v>
      </c>
      <c r="AA998" t="e">
        <f t="shared" si="479"/>
        <v>#DIV/0!</v>
      </c>
      <c r="AB998" t="str">
        <f t="shared" si="480"/>
        <v>0.120969500754465-0.0227348849703982i</v>
      </c>
      <c r="AC998" t="str">
        <f t="shared" si="481"/>
        <v>1.54576989732953-0.328429145828759i</v>
      </c>
      <c r="AD998" t="str">
        <f t="shared" si="482"/>
        <v>0.0778681479625548+0.00183680918946361i</v>
      </c>
      <c r="AE998" t="e">
        <f t="shared" si="483"/>
        <v>#DIV/0!</v>
      </c>
      <c r="AF998" t="str">
        <f t="shared" si="484"/>
        <v>-5.32833022175066-5.80186954263086i</v>
      </c>
      <c r="AG998" t="e">
        <f t="shared" si="485"/>
        <v>#DIV/0!</v>
      </c>
      <c r="AH998" t="e">
        <f t="shared" si="486"/>
        <v>#DIV/0!</v>
      </c>
      <c r="AI998" t="e">
        <f t="shared" si="487"/>
        <v>#DIV/0!</v>
      </c>
      <c r="AJ998" t="e">
        <f t="shared" si="488"/>
        <v>#DIV/0!</v>
      </c>
      <c r="AK998"/>
      <c r="AL998"/>
      <c r="AM998"/>
      <c r="AN998"/>
    </row>
    <row r="999" spans="1:40" x14ac:dyDescent="0.3">
      <c r="A999"/>
      <c r="B999">
        <f t="shared" si="489"/>
        <v>86500</v>
      </c>
      <c r="C999" s="186" t="str">
        <f t="shared" si="457"/>
        <v>-0.00906959377648779+0.0135095815205326i</v>
      </c>
      <c r="D999" s="158" t="str">
        <f t="shared" si="458"/>
        <v>-2.91267476370288-1.80366830366531i</v>
      </c>
      <c r="E999" t="str">
        <f t="shared" si="459"/>
        <v>8596.85438114086-12475.1796270002i</v>
      </c>
      <c r="F999" t="str">
        <f t="shared" si="460"/>
        <v>0.370844505836931+0.248770664607313i</v>
      </c>
      <c r="G999" t="str">
        <f t="shared" si="455"/>
        <v>0.370844505836931+0.248770664607313i</v>
      </c>
      <c r="H999" t="str">
        <f t="shared" si="461"/>
        <v>2.42036250959287+4.00265959894066i</v>
      </c>
      <c r="I999" t="str">
        <f t="shared" si="462"/>
        <v>339.684705669396i</v>
      </c>
      <c r="J999" t="str">
        <f t="shared" si="456"/>
        <v>-27.5787299941297+72.433823141413i</v>
      </c>
      <c r="K999" t="str">
        <f t="shared" si="463"/>
        <v>4.09583120955885-1.55946239106315i</v>
      </c>
      <c r="L999" t="str">
        <f t="shared" si="464"/>
        <v>0.753270952846944-0.245578227121577i</v>
      </c>
      <c r="M999" t="str">
        <f t="shared" si="465"/>
        <v>4.84910216240579-1.80504061818473i</v>
      </c>
      <c r="N999" t="str">
        <f t="shared" si="466"/>
        <v>-1.10578250035607i</v>
      </c>
      <c r="O999" t="str">
        <f t="shared" si="467"/>
        <v>0.44843515977197-0.893815365430852i</v>
      </c>
      <c r="P999" t="str">
        <f t="shared" si="468"/>
        <v>0.55156484022803+0.893815365430852i</v>
      </c>
      <c r="Q999" t="str">
        <f t="shared" si="469"/>
        <v>-0.55156484022803+0.211967134925218i</v>
      </c>
      <c r="R999" t="str">
        <f t="shared" si="470"/>
        <v>-0.328692621725475-1.74682526596643i</v>
      </c>
      <c r="S999" t="str">
        <f t="shared" si="471"/>
        <v>0.1213478738388i</v>
      </c>
      <c r="T999" t="str">
        <f t="shared" si="472"/>
        <v>0.211973531992923-0.0398861507928873i</v>
      </c>
      <c r="U999" t="e">
        <f t="shared" si="473"/>
        <v>#DIV/0!</v>
      </c>
      <c r="V999" t="str">
        <f t="shared" si="474"/>
        <v>0.0000833333333333333-0.00306656923105772i</v>
      </c>
      <c r="W999" t="e">
        <f t="shared" si="475"/>
        <v>#DIV/0!</v>
      </c>
      <c r="X999" t="e">
        <f t="shared" si="476"/>
        <v>#DIV/0!</v>
      </c>
      <c r="Y999" t="str">
        <f t="shared" si="477"/>
        <v>0.00096+0.369576959768303i</v>
      </c>
      <c r="Z999" t="e">
        <f t="shared" si="478"/>
        <v>#DIV/0!</v>
      </c>
      <c r="AA999" t="e">
        <f t="shared" si="479"/>
        <v>#DIV/0!</v>
      </c>
      <c r="AB999" t="str">
        <f t="shared" si="480"/>
        <v>0.1209595379295-0.0227604377033972i</v>
      </c>
      <c r="AC999" t="str">
        <f t="shared" si="481"/>
        <v>1.54546164239525-0.32870456680445i</v>
      </c>
      <c r="AD999" t="str">
        <f t="shared" si="482"/>
        <v>0.0778769926299612+0.00183639978192465i</v>
      </c>
      <c r="AE999" t="e">
        <f t="shared" si="483"/>
        <v>#DIV/0!</v>
      </c>
      <c r="AF999" t="str">
        <f t="shared" si="484"/>
        <v>-5.33303727329575-5.80632790260597i</v>
      </c>
      <c r="AG999" t="e">
        <f t="shared" si="485"/>
        <v>#DIV/0!</v>
      </c>
      <c r="AH999" t="e">
        <f t="shared" si="486"/>
        <v>#DIV/0!</v>
      </c>
      <c r="AI999" t="e">
        <f t="shared" si="487"/>
        <v>#DIV/0!</v>
      </c>
      <c r="AJ999" t="e">
        <f t="shared" si="488"/>
        <v>#DIV/0!</v>
      </c>
      <c r="AK999"/>
      <c r="AL999"/>
      <c r="AM999"/>
      <c r="AN999"/>
    </row>
    <row r="1000" spans="1:40" x14ac:dyDescent="0.3">
      <c r="A1000"/>
      <c r="B1000">
        <f t="shared" si="489"/>
        <v>86600</v>
      </c>
      <c r="C1000" s="186" t="str">
        <f t="shared" si="457"/>
        <v>-0.00906675059384924+0.0135011429387002i</v>
      </c>
      <c r="D1000" s="158" t="str">
        <f t="shared" si="458"/>
        <v>-2.91416126949423-1.80534082435873i</v>
      </c>
      <c r="E1000" t="str">
        <f t="shared" si="459"/>
        <v>8583.39061642962-12470.0414989068i</v>
      </c>
      <c r="F1000" t="str">
        <f t="shared" si="460"/>
        <v>0.371041241079311+0.248980380898534i</v>
      </c>
      <c r="G1000" t="str">
        <f t="shared" si="455"/>
        <v>0.371041241079311+0.248980380898534i</v>
      </c>
      <c r="H1000" t="str">
        <f t="shared" si="461"/>
        <v>2.42358444254106+4.00544049583293i</v>
      </c>
      <c r="I1000" t="str">
        <f t="shared" si="462"/>
        <v>340.077404751095i</v>
      </c>
      <c r="J1000" t="str">
        <f t="shared" si="456"/>
        <v>-27.6448461779244+72.5175616652759i</v>
      </c>
      <c r="K1000" t="str">
        <f t="shared" si="463"/>
        <v>4.09454488620805-1.56090553720354i</v>
      </c>
      <c r="L1000" t="str">
        <f t="shared" si="464"/>
        <v>0.753103562927625-0.245807497740415i</v>
      </c>
      <c r="M1000" t="str">
        <f t="shared" si="465"/>
        <v>4.84764844913567-1.80671303494396i</v>
      </c>
      <c r="N1000" t="str">
        <f t="shared" si="466"/>
        <v>-1.10706086162816i</v>
      </c>
      <c r="O1000" t="str">
        <f t="shared" si="467"/>
        <v>0.447292174717607-0.894387897076204i</v>
      </c>
      <c r="P1000" t="str">
        <f t="shared" si="468"/>
        <v>0.552707825282393+0.894387897076204i</v>
      </c>
      <c r="Q1000" t="str">
        <f t="shared" si="469"/>
        <v>-0.552707825282393+0.212672964551956i</v>
      </c>
      <c r="R1000" t="str">
        <f t="shared" si="470"/>
        <v>-0.328681620879894-1.7446642650478i</v>
      </c>
      <c r="S1000" t="str">
        <f t="shared" si="471"/>
        <v>0.121488160398152i</v>
      </c>
      <c r="T1000" t="str">
        <f t="shared" si="472"/>
        <v>0.211956052073051-0.0399309254773811i</v>
      </c>
      <c r="U1000" t="e">
        <f t="shared" si="473"/>
        <v>#DIV/0!</v>
      </c>
      <c r="V1000" t="str">
        <f t="shared" si="474"/>
        <v>0.0000833333333333333-0.00306302815804264i</v>
      </c>
      <c r="W1000" t="e">
        <f t="shared" si="475"/>
        <v>#DIV/0!</v>
      </c>
      <c r="X1000" t="e">
        <f t="shared" si="476"/>
        <v>#DIV/0!</v>
      </c>
      <c r="Y1000" t="str">
        <f t="shared" si="477"/>
        <v>0.00096+0.370004216369191i</v>
      </c>
      <c r="Z1000" t="e">
        <f t="shared" si="478"/>
        <v>#DIV/0!</v>
      </c>
      <c r="AA1000" t="e">
        <f t="shared" si="479"/>
        <v>#DIV/0!</v>
      </c>
      <c r="AB1000" t="str">
        <f t="shared" si="480"/>
        <v>0.120949563273651-0.0227859877100249i</v>
      </c>
      <c r="AC1000" t="str">
        <f t="shared" si="481"/>
        <v>1.54515322181738-0.328979610521811i</v>
      </c>
      <c r="AD1000" t="str">
        <f t="shared" si="482"/>
        <v>0.0778858447692605+0.00183597789997292i</v>
      </c>
      <c r="AE1000" t="e">
        <f t="shared" si="483"/>
        <v>#DIV/0!</v>
      </c>
      <c r="AF1000" t="str">
        <f t="shared" si="484"/>
        <v>-5.33774571203529-5.81078132019166i</v>
      </c>
      <c r="AG1000" t="e">
        <f t="shared" si="485"/>
        <v>#DIV/0!</v>
      </c>
      <c r="AH1000" t="e">
        <f t="shared" si="486"/>
        <v>#DIV/0!</v>
      </c>
      <c r="AI1000" t="e">
        <f t="shared" si="487"/>
        <v>#DIV/0!</v>
      </c>
      <c r="AJ1000" t="e">
        <f t="shared" si="488"/>
        <v>#DIV/0!</v>
      </c>
      <c r="AK1000"/>
      <c r="AL1000"/>
      <c r="AM1000"/>
      <c r="AN1000"/>
    </row>
    <row r="1001" spans="1:40" x14ac:dyDescent="0.3">
      <c r="A1001"/>
      <c r="B1001">
        <f t="shared" si="489"/>
        <v>86700</v>
      </c>
      <c r="C1001" s="186" t="str">
        <f t="shared" si="457"/>
        <v>-0.00906390593978319+0.0134927276078771i</v>
      </c>
      <c r="D1001" s="158" t="str">
        <f t="shared" si="458"/>
        <v>-2.91564856207609-1.807011471569i</v>
      </c>
      <c r="E1001" t="str">
        <f t="shared" si="459"/>
        <v>8569.95347457464-12464.8969195404i</v>
      </c>
      <c r="F1001" t="str">
        <f t="shared" si="460"/>
        <v>0.371238080417968+0.249189876073398i</v>
      </c>
      <c r="G1001" t="str">
        <f t="shared" si="455"/>
        <v>0.371238080417968+0.249189876073398i</v>
      </c>
      <c r="H1001" t="str">
        <f t="shared" si="461"/>
        <v>2.42680697174407+4.0082183249786i</v>
      </c>
      <c r="I1001" t="str">
        <f t="shared" si="462"/>
        <v>340.470103832794i</v>
      </c>
      <c r="J1001" t="str">
        <f t="shared" si="456"/>
        <v>-27.7110387524573+72.6013001891389i</v>
      </c>
      <c r="K1001" t="str">
        <f t="shared" si="463"/>
        <v>4.09325787848931-1.56234705713421i</v>
      </c>
      <c r="L1001" t="str">
        <f t="shared" si="464"/>
        <v>0.752936054112056-0.246036603330101i</v>
      </c>
      <c r="M1001" t="str">
        <f t="shared" si="465"/>
        <v>4.84619393260137-1.80838366046431i</v>
      </c>
      <c r="N1001" t="str">
        <f t="shared" si="466"/>
        <v>-1.10833922290024i</v>
      </c>
      <c r="O1001" t="str">
        <f t="shared" si="467"/>
        <v>0.446148458695107-0.894958967106303i</v>
      </c>
      <c r="P1001" t="str">
        <f t="shared" si="468"/>
        <v>0.553851541304893+0.894958967106303i</v>
      </c>
      <c r="Q1001" t="str">
        <f t="shared" si="469"/>
        <v>-0.553851541304893+0.213380255793937i</v>
      </c>
      <c r="R1001" t="str">
        <f t="shared" si="470"/>
        <v>-0.328670606076555-1.74250807866144i</v>
      </c>
      <c r="S1001" t="str">
        <f t="shared" si="471"/>
        <v>0.121628446957503i</v>
      </c>
      <c r="T1001" t="str">
        <f t="shared" si="472"/>
        <v>0.211938551418493-0.0399756953776726i</v>
      </c>
      <c r="U1001" t="e">
        <f t="shared" si="473"/>
        <v>#DIV/0!</v>
      </c>
      <c r="V1001" t="str">
        <f t="shared" si="474"/>
        <v>0.0000833333333333333-0.00305949525359276i</v>
      </c>
      <c r="W1001" t="e">
        <f t="shared" si="475"/>
        <v>#DIV/0!</v>
      </c>
      <c r="X1001" t="e">
        <f t="shared" si="476"/>
        <v>#DIV/0!</v>
      </c>
      <c r="Y1001" t="str">
        <f t="shared" si="477"/>
        <v>0.00096+0.37043147297008i</v>
      </c>
      <c r="Z1001" t="e">
        <f t="shared" si="478"/>
        <v>#DIV/0!</v>
      </c>
      <c r="AA1001" t="e">
        <f t="shared" si="479"/>
        <v>#DIV/0!</v>
      </c>
      <c r="AB1001" t="str">
        <f t="shared" si="480"/>
        <v>0.120939576785862-0.0228115349866188i</v>
      </c>
      <c r="AC1001" t="str">
        <f t="shared" si="481"/>
        <v>1.54484463609111-0.329254277008498i</v>
      </c>
      <c r="AD1001" t="str">
        <f t="shared" si="482"/>
        <v>0.0778947043703776+0.00183554353453659i</v>
      </c>
      <c r="AE1001" t="e">
        <f t="shared" si="483"/>
        <v>#DIV/0!</v>
      </c>
      <c r="AF1001" t="str">
        <f t="shared" si="484"/>
        <v>-5.34245553382016-5.8152297965476i</v>
      </c>
      <c r="AG1001" t="e">
        <f t="shared" si="485"/>
        <v>#DIV/0!</v>
      </c>
      <c r="AH1001" t="e">
        <f t="shared" si="486"/>
        <v>#DIV/0!</v>
      </c>
      <c r="AI1001" t="e">
        <f t="shared" si="487"/>
        <v>#DIV/0!</v>
      </c>
      <c r="AJ1001" t="e">
        <f t="shared" si="488"/>
        <v>#DIV/0!</v>
      </c>
      <c r="AK1001"/>
      <c r="AL1001"/>
      <c r="AM1001"/>
      <c r="AN1001"/>
    </row>
    <row r="1002" spans="1:40" x14ac:dyDescent="0.3">
      <c r="A1002"/>
      <c r="B1002">
        <f t="shared" si="489"/>
        <v>86800</v>
      </c>
      <c r="C1002" s="186" t="str">
        <f t="shared" si="457"/>
        <v>-0.00906105981863841+0.0134843354364113i</v>
      </c>
      <c r="D1002" s="158" t="str">
        <f t="shared" si="458"/>
        <v>-2.91713663909812-1.80868024585017i</v>
      </c>
      <c r="E1002" t="str">
        <f t="shared" si="459"/>
        <v>8556.5429034542-12459.7459469916i</v>
      </c>
      <c r="F1002" t="str">
        <f t="shared" si="460"/>
        <v>0.371435023541986+0.24939915011252i</v>
      </c>
      <c r="G1002" t="str">
        <f t="shared" si="455"/>
        <v>0.371435023541986+0.24939915011252i</v>
      </c>
      <c r="H1002" t="str">
        <f t="shared" si="461"/>
        <v>2.43003009539862+4.01099308698293i</v>
      </c>
      <c r="I1002" t="str">
        <f t="shared" si="462"/>
        <v>340.862802914493i</v>
      </c>
      <c r="J1002" t="str">
        <f t="shared" si="456"/>
        <v>-27.7773077177282+72.6850387130017i</v>
      </c>
      <c r="K1002" t="str">
        <f t="shared" si="463"/>
        <v>4.09197018847977-1.5637869513419i</v>
      </c>
      <c r="L1002" t="str">
        <f t="shared" si="464"/>
        <v>0.752768426608523-0.246265543824339i</v>
      </c>
      <c r="M1002" t="str">
        <f t="shared" si="465"/>
        <v>4.84473861508829-1.81005249516624i</v>
      </c>
      <c r="N1002" t="str">
        <f t="shared" si="466"/>
        <v>-1.10961758417233i</v>
      </c>
      <c r="O1002" t="str">
        <f t="shared" si="467"/>
        <v>0.445004013573521-0.895528574587912i</v>
      </c>
      <c r="P1002" t="str">
        <f t="shared" si="468"/>
        <v>0.554995986426479+0.895528574587912i</v>
      </c>
      <c r="Q1002" t="str">
        <f t="shared" si="469"/>
        <v>-0.554995986426479+0.214089009584418i</v>
      </c>
      <c r="R1002" t="str">
        <f t="shared" si="470"/>
        <v>-0.328659577310974-1.74035669015204i</v>
      </c>
      <c r="S1002" t="str">
        <f t="shared" si="471"/>
        <v>0.121768733516854i</v>
      </c>
      <c r="T1002" t="str">
        <f t="shared" si="472"/>
        <v>0.211921030027398-0.0400204604873419i</v>
      </c>
      <c r="U1002" t="e">
        <f t="shared" si="473"/>
        <v>#DIV/0!</v>
      </c>
      <c r="V1002" t="str">
        <f t="shared" si="474"/>
        <v>0.0000833333333333333-0.00305597048947572i</v>
      </c>
      <c r="W1002" t="e">
        <f t="shared" si="475"/>
        <v>#DIV/0!</v>
      </c>
      <c r="X1002" t="e">
        <f t="shared" si="476"/>
        <v>#DIV/0!</v>
      </c>
      <c r="Y1002" t="str">
        <f t="shared" si="477"/>
        <v>0.00096+0.370858729570968i</v>
      </c>
      <c r="Z1002" t="e">
        <f t="shared" si="478"/>
        <v>#DIV/0!</v>
      </c>
      <c r="AA1002" t="e">
        <f t="shared" si="479"/>
        <v>#DIV/0!</v>
      </c>
      <c r="AB1002" t="str">
        <f t="shared" si="480"/>
        <v>0.120929578465077-0.0228370795295155i</v>
      </c>
      <c r="AC1002" t="str">
        <f t="shared" si="481"/>
        <v>1.5445358857114-0.3295285662926i</v>
      </c>
      <c r="AD1002" t="str">
        <f t="shared" si="482"/>
        <v>0.0779035714232244+0.00183509667653162i</v>
      </c>
      <c r="AE1002" t="e">
        <f t="shared" si="483"/>
        <v>#DIV/0!</v>
      </c>
      <c r="AF1002" t="str">
        <f t="shared" si="484"/>
        <v>-5.34716673449674-5.8196733328331i</v>
      </c>
      <c r="AG1002" t="e">
        <f t="shared" si="485"/>
        <v>#DIV/0!</v>
      </c>
      <c r="AH1002" t="e">
        <f t="shared" si="486"/>
        <v>#DIV/0!</v>
      </c>
      <c r="AI1002" t="e">
        <f t="shared" si="487"/>
        <v>#DIV/0!</v>
      </c>
      <c r="AJ1002" t="e">
        <f t="shared" si="488"/>
        <v>#DIV/0!</v>
      </c>
      <c r="AK1002"/>
      <c r="AL1002"/>
      <c r="AM1002"/>
      <c r="AN1002"/>
    </row>
    <row r="1003" spans="1:40" x14ac:dyDescent="0.3">
      <c r="A1003"/>
      <c r="B1003">
        <f t="shared" si="489"/>
        <v>86900</v>
      </c>
      <c r="C1003" s="186" t="str">
        <f t="shared" si="457"/>
        <v>-0.0090582122347619+0.013475966333078i</v>
      </c>
      <c r="D1003" s="158" t="str">
        <f t="shared" si="458"/>
        <v>-2.91862549821119-1.81034714775685i</v>
      </c>
      <c r="E1003" t="str">
        <f t="shared" si="459"/>
        <v>8543.15885098526-12454.5886390574i</v>
      </c>
      <c r="F1003" t="str">
        <f t="shared" si="460"/>
        <v>0.37163207014061+0.249608202997015i</v>
      </c>
      <c r="G1003" t="str">
        <f t="shared" si="455"/>
        <v>0.37163207014061+0.249608202997015i</v>
      </c>
      <c r="H1003" t="str">
        <f t="shared" si="461"/>
        <v>2.43325381169547+4.01376478245019i</v>
      </c>
      <c r="I1003" t="str">
        <f t="shared" si="462"/>
        <v>341.255501996191i</v>
      </c>
      <c r="J1003" t="str">
        <f t="shared" si="456"/>
        <v>-27.8436530737371+72.7687772368647i</v>
      </c>
      <c r="K1003" t="str">
        <f t="shared" si="463"/>
        <v>4.09068181825523-1.56522522031388i</v>
      </c>
      <c r="L1003" t="str">
        <f t="shared" si="464"/>
        <v>0.752600680625307-0.24649431915715i</v>
      </c>
      <c r="M1003" t="str">
        <f t="shared" si="465"/>
        <v>4.84328249888054-1.81171953947103i</v>
      </c>
      <c r="N1003" t="str">
        <f t="shared" si="466"/>
        <v>-1.11089594544442i</v>
      </c>
      <c r="O1003" t="str">
        <f t="shared" si="467"/>
        <v>0.443858841223119-0.89609671859017i</v>
      </c>
      <c r="P1003" t="str">
        <f t="shared" si="468"/>
        <v>0.556141158776881+0.89609671859017i</v>
      </c>
      <c r="Q1003" t="str">
        <f t="shared" si="469"/>
        <v>-0.556141158776881+0.21479922685425i</v>
      </c>
      <c r="R1003" t="str">
        <f t="shared" si="470"/>
        <v>-0.328648534578659-1.73821008294097i</v>
      </c>
      <c r="S1003" t="str">
        <f t="shared" si="471"/>
        <v>0.121909020076205i</v>
      </c>
      <c r="T1003" t="str">
        <f t="shared" si="472"/>
        <v>0.211903487897913-0.0400652207999651i</v>
      </c>
      <c r="U1003" t="e">
        <f t="shared" si="473"/>
        <v>#DIV/0!</v>
      </c>
      <c r="V1003" t="str">
        <f t="shared" si="474"/>
        <v>0.0000833333333333333-0.00305245383758909i</v>
      </c>
      <c r="W1003" t="e">
        <f t="shared" si="475"/>
        <v>#DIV/0!</v>
      </c>
      <c r="X1003" t="e">
        <f t="shared" si="476"/>
        <v>#DIV/0!</v>
      </c>
      <c r="Y1003" t="str">
        <f t="shared" si="477"/>
        <v>0.00096+0.371285986171856i</v>
      </c>
      <c r="Z1003" t="e">
        <f t="shared" si="478"/>
        <v>#DIV/0!</v>
      </c>
      <c r="AA1003" t="e">
        <f t="shared" si="479"/>
        <v>#DIV/0!</v>
      </c>
      <c r="AB1003" t="str">
        <f t="shared" si="480"/>
        <v>0.120919568310239-0.0228626213350493i</v>
      </c>
      <c r="AC1003" t="str">
        <f t="shared" si="481"/>
        <v>1.54422697117294-0.329802478402639i</v>
      </c>
      <c r="AD1003" t="str">
        <f t="shared" si="482"/>
        <v>0.0779124459177015+0.00183463731686301i</v>
      </c>
      <c r="AE1003" t="e">
        <f t="shared" si="483"/>
        <v>#DIV/0!</v>
      </c>
      <c r="AF1003" t="str">
        <f t="shared" si="484"/>
        <v>-5.35187930990666-5.82411193020704i</v>
      </c>
      <c r="AG1003" t="e">
        <f t="shared" si="485"/>
        <v>#DIV/0!</v>
      </c>
      <c r="AH1003" t="e">
        <f t="shared" si="486"/>
        <v>#DIV/0!</v>
      </c>
      <c r="AI1003" t="e">
        <f t="shared" si="487"/>
        <v>#DIV/0!</v>
      </c>
      <c r="AJ1003" t="e">
        <f t="shared" si="488"/>
        <v>#DIV/0!</v>
      </c>
      <c r="AK1003"/>
      <c r="AL1003"/>
      <c r="AM1003"/>
      <c r="AN1003"/>
    </row>
    <row r="1004" spans="1:40" x14ac:dyDescent="0.3">
      <c r="A1004"/>
      <c r="B1004">
        <f t="shared" si="489"/>
        <v>87000</v>
      </c>
      <c r="C1004" s="186" t="str">
        <f t="shared" si="457"/>
        <v>-0.00905536319249912+0.0134676202070783i</v>
      </c>
      <c r="D1004" s="158" t="str">
        <f t="shared" si="458"/>
        <v>-2.92011513706743-1.81201217784427i</v>
      </c>
      <c r="E1004" t="str">
        <f t="shared" si="459"/>
        <v>8529.80126512372-12449.4250532423i</v>
      </c>
      <c r="F1004" t="str">
        <f t="shared" si="460"/>
        <v>0.371829219903253+0.249817034708504i</v>
      </c>
      <c r="G1004" t="str">
        <f t="shared" si="455"/>
        <v>0.371829219903253+0.249817034708504i</v>
      </c>
      <c r="H1004" t="str">
        <f t="shared" si="461"/>
        <v>2.43647811881958+4.01653341198374i</v>
      </c>
      <c r="I1004" t="str">
        <f t="shared" si="462"/>
        <v>341.64820107789i</v>
      </c>
      <c r="J1004" t="str">
        <f t="shared" si="456"/>
        <v>-27.9100748204841+72.8525157607275i</v>
      </c>
      <c r="K1004" t="str">
        <f t="shared" si="463"/>
        <v>4.08939276989027-1.56666186453798i</v>
      </c>
      <c r="L1004" t="str">
        <f t="shared" si="464"/>
        <v>0.752432816370689-0.246722929262861i</v>
      </c>
      <c r="M1004" t="str">
        <f t="shared" si="465"/>
        <v>4.84182558626096-1.81338479380084i</v>
      </c>
      <c r="N1004" t="str">
        <f t="shared" si="466"/>
        <v>-1.11217430671651i</v>
      </c>
      <c r="O1004" t="str">
        <f t="shared" si="467"/>
        <v>0.44271294351535-0.896663398184611i</v>
      </c>
      <c r="P1004" t="str">
        <f t="shared" si="468"/>
        <v>0.55728705648465+0.896663398184611i</v>
      </c>
      <c r="Q1004" t="str">
        <f t="shared" si="469"/>
        <v>-0.55728705648465+0.215510908531899i</v>
      </c>
      <c r="R1004" t="str">
        <f t="shared" si="470"/>
        <v>-0.328637477875111-1.7360682405258i</v>
      </c>
      <c r="S1004" t="str">
        <f t="shared" si="471"/>
        <v>0.122049306635557i</v>
      </c>
      <c r="T1004" t="str">
        <f t="shared" si="472"/>
        <v>0.211885925028185-0.0401099763091155i</v>
      </c>
      <c r="U1004" t="e">
        <f t="shared" si="473"/>
        <v>#DIV/0!</v>
      </c>
      <c r="V1004" t="str">
        <f t="shared" si="474"/>
        <v>0.0000833333333333333-0.00304894526995968i</v>
      </c>
      <c r="W1004" t="e">
        <f t="shared" si="475"/>
        <v>#DIV/0!</v>
      </c>
      <c r="X1004" t="e">
        <f t="shared" si="476"/>
        <v>#DIV/0!</v>
      </c>
      <c r="Y1004" t="str">
        <f t="shared" si="477"/>
        <v>0.00096+0.371713242772744i</v>
      </c>
      <c r="Z1004" t="e">
        <f t="shared" si="478"/>
        <v>#DIV/0!</v>
      </c>
      <c r="AA1004" t="e">
        <f t="shared" si="479"/>
        <v>#DIV/0!</v>
      </c>
      <c r="AB1004" t="str">
        <f t="shared" si="480"/>
        <v>0.12090954632029-0.022888160399553i</v>
      </c>
      <c r="AC1004" t="str">
        <f t="shared" si="481"/>
        <v>1.54391789297016-0.330076013367573i</v>
      </c>
      <c r="AD1004" t="str">
        <f t="shared" si="482"/>
        <v>0.077921327843697+0.00183416544642435i</v>
      </c>
      <c r="AE1004" t="e">
        <f t="shared" si="483"/>
        <v>#DIV/0!</v>
      </c>
      <c r="AF1004" t="str">
        <f t="shared" si="484"/>
        <v>-5.35659325588701-5.82854558982801i</v>
      </c>
      <c r="AG1004" t="e">
        <f t="shared" si="485"/>
        <v>#DIV/0!</v>
      </c>
      <c r="AH1004" t="e">
        <f t="shared" si="486"/>
        <v>#DIV/0!</v>
      </c>
      <c r="AI1004" t="e">
        <f t="shared" si="487"/>
        <v>#DIV/0!</v>
      </c>
      <c r="AJ1004" t="e">
        <f t="shared" si="488"/>
        <v>#DIV/0!</v>
      </c>
      <c r="AK1004"/>
      <c r="AL1004"/>
      <c r="AM1004"/>
      <c r="AN1004"/>
    </row>
    <row r="1005" spans="1:40" x14ac:dyDescent="0.3">
      <c r="A1005"/>
      <c r="B1005">
        <f t="shared" si="489"/>
        <v>87100</v>
      </c>
      <c r="C1005" s="186" t="str">
        <f t="shared" si="457"/>
        <v>-0.00905251269619366+0.013459296968036i</v>
      </c>
      <c r="D1005" s="158" t="str">
        <f t="shared" si="458"/>
        <v>-2.92160555332023-1.81367533666818i</v>
      </c>
      <c r="E1005" t="str">
        <f t="shared" si="459"/>
        <v>8516.4700938653-12444.2552467595i</v>
      </c>
      <c r="F1005" t="str">
        <f t="shared" si="460"/>
        <v>0.372026472519488+0.250025645229103i</v>
      </c>
      <c r="G1005" t="str">
        <f t="shared" si="455"/>
        <v>0.372026472519488+0.250025645229103i</v>
      </c>
      <c r="H1005" t="str">
        <f t="shared" si="461"/>
        <v>2.43970301495008+4.01929897618596i</v>
      </c>
      <c r="I1005" t="str">
        <f t="shared" si="462"/>
        <v>342.040900159589i</v>
      </c>
      <c r="J1005" t="str">
        <f t="shared" si="456"/>
        <v>-27.9765729579692+72.9362542845904i</v>
      </c>
      <c r="K1005" t="str">
        <f t="shared" si="463"/>
        <v>4.08810304545807-1.56809688450258i</v>
      </c>
      <c r="L1005" t="str">
        <f t="shared" si="464"/>
        <v>0.752264834052944-0.246951374076118i</v>
      </c>
      <c r="M1005" t="str">
        <f t="shared" si="465"/>
        <v>4.84036787951101-1.8150482585787i</v>
      </c>
      <c r="N1005" t="str">
        <f t="shared" si="466"/>
        <v>-1.1134526679886i</v>
      </c>
      <c r="O1005" t="str">
        <f t="shared" si="467"/>
        <v>0.441566322322848-0.897228612445164i</v>
      </c>
      <c r="P1005" t="str">
        <f t="shared" si="468"/>
        <v>0.558433677677152+0.897228612445164i</v>
      </c>
      <c r="Q1005" t="str">
        <f t="shared" si="469"/>
        <v>-0.558433677677152+0.216224055543436i</v>
      </c>
      <c r="R1005" t="str">
        <f t="shared" si="470"/>
        <v>-0.328626407195827-1.73393114647987i</v>
      </c>
      <c r="S1005" t="str">
        <f t="shared" si="471"/>
        <v>0.122189593194908i</v>
      </c>
      <c r="T1005" t="str">
        <f t="shared" si="472"/>
        <v>0.211868341416356-0.0401547270083623i</v>
      </c>
      <c r="U1005" t="e">
        <f t="shared" si="473"/>
        <v>#DIV/0!</v>
      </c>
      <c r="V1005" t="str">
        <f t="shared" si="474"/>
        <v>0.0000833333333333333-0.00304544475874274i</v>
      </c>
      <c r="W1005" t="e">
        <f t="shared" si="475"/>
        <v>#DIV/0!</v>
      </c>
      <c r="X1005" t="e">
        <f t="shared" si="476"/>
        <v>#DIV/0!</v>
      </c>
      <c r="Y1005" t="str">
        <f t="shared" si="477"/>
        <v>0.00096+0.372140499373633i</v>
      </c>
      <c r="Z1005" t="e">
        <f t="shared" si="478"/>
        <v>#DIV/0!</v>
      </c>
      <c r="AA1005" t="e">
        <f t="shared" si="479"/>
        <v>#DIV/0!</v>
      </c>
      <c r="AB1005" t="str">
        <f t="shared" si="480"/>
        <v>0.120899512494171-0.0229136967193568i</v>
      </c>
      <c r="AC1005" t="str">
        <f t="shared" si="481"/>
        <v>1.54360865159726-0.33034917121679i</v>
      </c>
      <c r="AD1005" t="str">
        <f t="shared" si="482"/>
        <v>0.0779302171910855+0.00183368105609791i</v>
      </c>
      <c r="AE1005" t="e">
        <f t="shared" si="483"/>
        <v>#DIV/0!</v>
      </c>
      <c r="AF1005" t="str">
        <f t="shared" si="484"/>
        <v>-5.36130856827031-5.83297431285414i</v>
      </c>
      <c r="AG1005" t="e">
        <f t="shared" si="485"/>
        <v>#DIV/0!</v>
      </c>
      <c r="AH1005" t="e">
        <f t="shared" si="486"/>
        <v>#DIV/0!</v>
      </c>
      <c r="AI1005" t="e">
        <f t="shared" si="487"/>
        <v>#DIV/0!</v>
      </c>
      <c r="AJ1005" t="e">
        <f t="shared" si="488"/>
        <v>#DIV/0!</v>
      </c>
      <c r="AK1005"/>
      <c r="AL1005"/>
      <c r="AM1005"/>
      <c r="AN1005"/>
    </row>
    <row r="1006" spans="1:40" x14ac:dyDescent="0.3">
      <c r="A1006"/>
      <c r="B1006">
        <f t="shared" si="489"/>
        <v>87200</v>
      </c>
      <c r="C1006" s="186" t="str">
        <f t="shared" si="457"/>
        <v>-0.0090496607501878+0.0134509965259959i</v>
      </c>
      <c r="D1006" s="158" t="str">
        <f t="shared" si="458"/>
        <v>-2.92309674462426-1.81533662478506i</v>
      </c>
      <c r="E1006" t="str">
        <f t="shared" si="459"/>
        <v>8503.16528524576-12439.0792765322i</v>
      </c>
      <c r="F1006" t="str">
        <f t="shared" si="460"/>
        <v>0.372223827679063+0.250234034541438i</v>
      </c>
      <c r="G1006" t="str">
        <f t="shared" si="455"/>
        <v>0.372223827679063+0.250234034541438i</v>
      </c>
      <c r="H1006" t="str">
        <f t="shared" si="461"/>
        <v>2.44292849826032+4.02206147565854i</v>
      </c>
      <c r="I1006" t="str">
        <f t="shared" si="462"/>
        <v>342.433599241287i</v>
      </c>
      <c r="J1006" t="str">
        <f t="shared" si="456"/>
        <v>-28.0431474861924+73.0199928084534i</v>
      </c>
      <c r="K1006" t="str">
        <f t="shared" si="463"/>
        <v>4.08681264703056-1.56953028069658i</v>
      </c>
      <c r="L1006" t="str">
        <f t="shared" si="464"/>
        <v>0.752096733880343-0.247179653531878i</v>
      </c>
      <c r="M1006" t="str">
        <f t="shared" si="465"/>
        <v>4.8389093809109-1.81670993422846i</v>
      </c>
      <c r="N1006" t="str">
        <f t="shared" si="466"/>
        <v>-1.11473102926068i</v>
      </c>
      <c r="O1006" t="str">
        <f t="shared" si="467"/>
        <v>0.440418979519439-0.897792360448147i</v>
      </c>
      <c r="P1006" t="str">
        <f t="shared" si="468"/>
        <v>0.559581020480561+0.897792360448147i</v>
      </c>
      <c r="Q1006" t="str">
        <f t="shared" si="469"/>
        <v>-0.559581020480561+0.216938668812533i</v>
      </c>
      <c r="R1006" t="str">
        <f t="shared" si="470"/>
        <v>-0.328615322536297-1.73179878445187i</v>
      </c>
      <c r="S1006" t="str">
        <f t="shared" si="471"/>
        <v>0.122329879754259i</v>
      </c>
      <c r="T1006" t="str">
        <f t="shared" si="472"/>
        <v>0.211850737060569-0.0401994728912723i</v>
      </c>
      <c r="U1006" t="e">
        <f t="shared" si="473"/>
        <v>#DIV/0!</v>
      </c>
      <c r="V1006" t="str">
        <f t="shared" si="474"/>
        <v>0.0000833333333333333-0.00304195227622124i</v>
      </c>
      <c r="W1006" t="e">
        <f t="shared" si="475"/>
        <v>#DIV/0!</v>
      </c>
      <c r="X1006" t="e">
        <f t="shared" si="476"/>
        <v>#DIV/0!</v>
      </c>
      <c r="Y1006" t="str">
        <f t="shared" si="477"/>
        <v>0.00096+0.372567755974521i</v>
      </c>
      <c r="Z1006" t="e">
        <f t="shared" si="478"/>
        <v>#DIV/0!</v>
      </c>
      <c r="AA1006" t="e">
        <f t="shared" si="479"/>
        <v>#DIV/0!</v>
      </c>
      <c r="AB1006" t="str">
        <f t="shared" si="480"/>
        <v>0.120889466830821-0.0229392302907897i</v>
      </c>
      <c r="AC1006" t="str">
        <f t="shared" si="481"/>
        <v>1.54329924754814-0.330621951980112i</v>
      </c>
      <c r="AD1006" t="str">
        <f t="shared" si="482"/>
        <v>0.0779391139497307+0.00183318413675466i</v>
      </c>
      <c r="AE1006" t="e">
        <f t="shared" si="483"/>
        <v>#DIV/0!</v>
      </c>
      <c r="AF1006" t="str">
        <f t="shared" si="484"/>
        <v>-5.36602524288458-5.8373981004436i</v>
      </c>
      <c r="AG1006" t="e">
        <f t="shared" si="485"/>
        <v>#DIV/0!</v>
      </c>
      <c r="AH1006" t="e">
        <f t="shared" si="486"/>
        <v>#DIV/0!</v>
      </c>
      <c r="AI1006" t="e">
        <f t="shared" si="487"/>
        <v>#DIV/0!</v>
      </c>
      <c r="AJ1006" t="e">
        <f t="shared" si="488"/>
        <v>#DIV/0!</v>
      </c>
      <c r="AK1006"/>
      <c r="AL1006"/>
      <c r="AM1006"/>
      <c r="AN1006"/>
    </row>
    <row r="1007" spans="1:40" x14ac:dyDescent="0.3">
      <c r="A1007"/>
      <c r="B1007">
        <f t="shared" si="489"/>
        <v>87300</v>
      </c>
      <c r="C1007" s="186" t="str">
        <f t="shared" si="457"/>
        <v>-0.0090468073588219+0.0134427187914206i</v>
      </c>
      <c r="D1007" s="158" t="str">
        <f t="shared" si="458"/>
        <v>-2.92458870863546-1.81699604275194i</v>
      </c>
      <c r="E1007" t="str">
        <f t="shared" si="459"/>
        <v>8489.88678734203-12433.8971991949i</v>
      </c>
      <c r="F1007" t="str">
        <f t="shared" si="460"/>
        <v>0.37242128507189+0.25044220262863i</v>
      </c>
      <c r="G1007" t="str">
        <f t="shared" si="455"/>
        <v>0.37242128507189+0.25044220262863i</v>
      </c>
      <c r="H1007" t="str">
        <f t="shared" si="461"/>
        <v>2.4461545669179+4.02482091100225i</v>
      </c>
      <c r="I1007" t="str">
        <f t="shared" si="462"/>
        <v>342.826298322986i</v>
      </c>
      <c r="J1007" t="str">
        <f t="shared" si="456"/>
        <v>-28.1097984051536+73.1037313323162i</v>
      </c>
      <c r="K1007" t="str">
        <f t="shared" si="463"/>
        <v>4.08552157667837-1.57096205360952i</v>
      </c>
      <c r="L1007" t="str">
        <f t="shared" si="464"/>
        <v>0.751928516061154-0.247407767565408i</v>
      </c>
      <c r="M1007" t="str">
        <f t="shared" si="465"/>
        <v>4.83745009273952-1.81836982117493i</v>
      </c>
      <c r="N1007" t="str">
        <f t="shared" si="466"/>
        <v>-1.11600939053277i</v>
      </c>
      <c r="O1007" t="str">
        <f t="shared" si="467"/>
        <v>0.439270916980102-0.898354641272288i</v>
      </c>
      <c r="P1007" t="str">
        <f t="shared" si="468"/>
        <v>0.560729083019898+0.898354641272288i</v>
      </c>
      <c r="Q1007" t="str">
        <f t="shared" si="469"/>
        <v>-0.560729083019898+0.217654749260482i</v>
      </c>
      <c r="R1007" t="str">
        <f t="shared" si="470"/>
        <v>-0.328604223892002-1.72967113816534i</v>
      </c>
      <c r="S1007" t="str">
        <f t="shared" si="471"/>
        <v>0.12247016631361i</v>
      </c>
      <c r="T1007" t="str">
        <f t="shared" si="472"/>
        <v>0.21183311195896-0.0402442139514082i</v>
      </c>
      <c r="U1007" t="e">
        <f t="shared" si="473"/>
        <v>#DIV/0!</v>
      </c>
      <c r="V1007" t="str">
        <f t="shared" si="474"/>
        <v>0.0000833333333333333-0.00303846779480518i</v>
      </c>
      <c r="W1007" t="e">
        <f t="shared" si="475"/>
        <v>#DIV/0!</v>
      </c>
      <c r="X1007" t="e">
        <f t="shared" si="476"/>
        <v>#DIV/0!</v>
      </c>
      <c r="Y1007" t="str">
        <f t="shared" si="477"/>
        <v>0.00096+0.372995012575409i</v>
      </c>
      <c r="Z1007" t="e">
        <f t="shared" si="478"/>
        <v>#DIV/0!</v>
      </c>
      <c r="AA1007" t="e">
        <f t="shared" si="479"/>
        <v>#DIV/0!</v>
      </c>
      <c r="AB1007" t="str">
        <f t="shared" si="480"/>
        <v>0.120879409329176-0.0229647611101785i</v>
      </c>
      <c r="AC1007" t="str">
        <f t="shared" si="481"/>
        <v>1.54298968131648-0.330894355687799i</v>
      </c>
      <c r="AD1007" t="str">
        <f t="shared" si="482"/>
        <v>0.0779480181094807+0.00183267467925407i</v>
      </c>
      <c r="AE1007" t="e">
        <f t="shared" si="483"/>
        <v>#DIV/0!</v>
      </c>
      <c r="AF1007" t="str">
        <f t="shared" si="484"/>
        <v>-5.37074327555336-5.84181695375419i</v>
      </c>
      <c r="AG1007" t="e">
        <f t="shared" si="485"/>
        <v>#DIV/0!</v>
      </c>
      <c r="AH1007" t="e">
        <f t="shared" si="486"/>
        <v>#DIV/0!</v>
      </c>
      <c r="AI1007" t="e">
        <f t="shared" si="487"/>
        <v>#DIV/0!</v>
      </c>
      <c r="AJ1007" t="e">
        <f t="shared" si="488"/>
        <v>#DIV/0!</v>
      </c>
      <c r="AK1007"/>
      <c r="AL1007"/>
      <c r="AM1007"/>
      <c r="AN1007"/>
    </row>
    <row r="1008" spans="1:40" x14ac:dyDescent="0.3">
      <c r="A1008"/>
      <c r="B1008">
        <f t="shared" si="489"/>
        <v>87400</v>
      </c>
      <c r="C1008" s="186" t="str">
        <f t="shared" si="457"/>
        <v>-0.00904395252643453+0.0134344636751887i</v>
      </c>
      <c r="D1008" s="158" t="str">
        <f t="shared" si="458"/>
        <v>-2.92608144301102-1.8186535911265i</v>
      </c>
      <c r="E1008" t="str">
        <f t="shared" si="459"/>
        <v>8476.63454827258-12428.7090710946i</v>
      </c>
      <c r="F1008" t="str">
        <f t="shared" si="460"/>
        <v>0.372618844388046+0.250650149474297i</v>
      </c>
      <c r="G1008" t="str">
        <f t="shared" si="455"/>
        <v>0.372618844388046+0.250650149474297i</v>
      </c>
      <c r="H1008" t="str">
        <f t="shared" si="461"/>
        <v>2.4493812190847+4.02757728281712i</v>
      </c>
      <c r="I1008" t="str">
        <f t="shared" si="462"/>
        <v>343.218997404685i</v>
      </c>
      <c r="J1008" t="str">
        <f t="shared" si="456"/>
        <v>-28.1765257148529+73.1874698561792i</v>
      </c>
      <c r="K1008" t="str">
        <f t="shared" si="463"/>
        <v>4.08422983647076-1.57239220373146i</v>
      </c>
      <c r="L1008" t="str">
        <f t="shared" si="464"/>
        <v>0.751760180803637-0.24763571611229i</v>
      </c>
      <c r="M1008" t="str">
        <f t="shared" si="465"/>
        <v>4.8359900172744-1.82002791984375i</v>
      </c>
      <c r="N1008" t="str">
        <f t="shared" si="466"/>
        <v>-1.11728775180486i</v>
      </c>
      <c r="O1008" t="str">
        <f t="shared" si="467"/>
        <v>0.438122136581016-0.898915453998698i</v>
      </c>
      <c r="P1008" t="str">
        <f t="shared" si="468"/>
        <v>0.561877863418984+0.898915453998698i</v>
      </c>
      <c r="Q1008" t="str">
        <f t="shared" si="469"/>
        <v>-0.561877863418984+0.218372297806162i</v>
      </c>
      <c r="R1008" t="str">
        <f t="shared" si="470"/>
        <v>-0.328593111258422-1.72754819141836i</v>
      </c>
      <c r="S1008" t="str">
        <f t="shared" si="471"/>
        <v>0.122610452872961i</v>
      </c>
      <c r="T1008" t="str">
        <f t="shared" si="472"/>
        <v>0.21181546610967-0.0402889501823304i</v>
      </c>
      <c r="U1008" t="e">
        <f t="shared" si="473"/>
        <v>#DIV/0!</v>
      </c>
      <c r="V1008" t="str">
        <f t="shared" si="474"/>
        <v>0.0000833333333333333-0.0030349912870308i</v>
      </c>
      <c r="W1008" t="e">
        <f t="shared" si="475"/>
        <v>#DIV/0!</v>
      </c>
      <c r="X1008" t="e">
        <f t="shared" si="476"/>
        <v>#DIV/0!</v>
      </c>
      <c r="Y1008" t="str">
        <f t="shared" si="477"/>
        <v>0.00096+0.373422269176297i</v>
      </c>
      <c r="Z1008" t="e">
        <f t="shared" si="478"/>
        <v>#DIV/0!</v>
      </c>
      <c r="AA1008" t="e">
        <f t="shared" si="479"/>
        <v>#DIV/0!</v>
      </c>
      <c r="AB1008" t="str">
        <f t="shared" si="480"/>
        <v>0.120869339988177-0.0229902891738485i</v>
      </c>
      <c r="AC1008" t="str">
        <f t="shared" si="481"/>
        <v>1.54267995339568-0.331166382370552i</v>
      </c>
      <c r="AD1008" t="str">
        <f t="shared" si="482"/>
        <v>0.0779569296601758+0.0018321526744456i</v>
      </c>
      <c r="AE1008" t="e">
        <f t="shared" si="483"/>
        <v>#DIV/0!</v>
      </c>
      <c r="AF1008" t="str">
        <f t="shared" si="484"/>
        <v>-5.37546266209572-5.84623087394362i</v>
      </c>
      <c r="AG1008" t="e">
        <f t="shared" si="485"/>
        <v>#DIV/0!</v>
      </c>
      <c r="AH1008" t="e">
        <f t="shared" si="486"/>
        <v>#DIV/0!</v>
      </c>
      <c r="AI1008" t="e">
        <f t="shared" si="487"/>
        <v>#DIV/0!</v>
      </c>
      <c r="AJ1008" t="e">
        <f t="shared" si="488"/>
        <v>#DIV/0!</v>
      </c>
      <c r="AK1008"/>
      <c r="AL1008"/>
      <c r="AM1008"/>
      <c r="AN1008"/>
    </row>
    <row r="1009" spans="1:40" x14ac:dyDescent="0.3">
      <c r="A1009"/>
      <c r="B1009">
        <f>B1008+100</f>
        <v>87500</v>
      </c>
      <c r="C1009" s="186" t="str">
        <f t="shared" si="457"/>
        <v>-0.00904109625736294+0.0134262310885924i</v>
      </c>
      <c r="D1009" s="158" t="str">
        <f t="shared" si="458"/>
        <v>-2.92757494540946-1.82030927046713i</v>
      </c>
      <c r="E1009" t="str">
        <f t="shared" si="459"/>
        <v>8463.40851619777-12423.5149482919i</v>
      </c>
      <c r="F1009" t="str">
        <f t="shared" si="460"/>
        <v>0.372816505317784+0.250857875062565i</v>
      </c>
      <c r="G1009" t="str">
        <f t="shared" si="455"/>
        <v>0.372816505317784+0.250857875062565i</v>
      </c>
      <c r="H1009" t="str">
        <f t="shared" si="461"/>
        <v>2.45260845291688+4.03033059170257i</v>
      </c>
      <c r="I1009" t="str">
        <f t="shared" si="462"/>
        <v>343.611696486384i</v>
      </c>
      <c r="J1009" t="str">
        <f t="shared" si="456"/>
        <v>-28.2433294152902+73.271208380042i</v>
      </c>
      <c r="K1009" t="str">
        <f t="shared" si="463"/>
        <v>4.08293742847571-1.5738207315531i</v>
      </c>
      <c r="L1009" t="str">
        <f t="shared" si="464"/>
        <v>0.751591728316048-0.247863499108419i</v>
      </c>
      <c r="M1009" t="str">
        <f t="shared" si="465"/>
        <v>4.83452915679176-1.82168423066152i</v>
      </c>
      <c r="N1009" t="str">
        <f t="shared" si="466"/>
        <v>-1.11856611307695i</v>
      </c>
      <c r="O1009" t="str">
        <f t="shared" si="467"/>
        <v>0.436972640199528-0.899474797710894i</v>
      </c>
      <c r="P1009" t="str">
        <f t="shared" si="468"/>
        <v>0.563027359800472+0.899474797710894i</v>
      </c>
      <c r="Q1009" t="str">
        <f t="shared" si="469"/>
        <v>-0.563027359800472+0.219091315366056i</v>
      </c>
      <c r="R1009" t="str">
        <f t="shared" si="470"/>
        <v>-0.328581984631027-1.72542992808301i</v>
      </c>
      <c r="S1009" t="str">
        <f t="shared" si="471"/>
        <v>0.122750739432313i</v>
      </c>
      <c r="T1009" t="str">
        <f t="shared" si="472"/>
        <v>0.211797799510832-0.0403336815775955i</v>
      </c>
      <c r="U1009" t="e">
        <f t="shared" si="473"/>
        <v>#DIV/0!</v>
      </c>
      <c r="V1009" t="str">
        <f t="shared" si="474"/>
        <v>0.0000833333333333333-0.00303152272555991i</v>
      </c>
      <c r="W1009" t="e">
        <f t="shared" si="475"/>
        <v>#DIV/0!</v>
      </c>
      <c r="X1009" t="e">
        <f t="shared" si="476"/>
        <v>#DIV/0!</v>
      </c>
      <c r="Y1009" t="str">
        <f t="shared" si="477"/>
        <v>0.00096+0.373849525777185i</v>
      </c>
      <c r="Z1009" t="e">
        <f t="shared" si="478"/>
        <v>#DIV/0!</v>
      </c>
      <c r="AA1009" t="e">
        <f t="shared" si="479"/>
        <v>#DIV/0!</v>
      </c>
      <c r="AB1009" t="str">
        <f t="shared" si="480"/>
        <v>0.120859258806757-0.0230158144781227i</v>
      </c>
      <c r="AC1009" t="str">
        <f t="shared" si="481"/>
        <v>1.54237006427888-0.331438032059503i</v>
      </c>
      <c r="AD1009" t="str">
        <f t="shared" si="482"/>
        <v>0.0779658485916395+0.00183161811316682i</v>
      </c>
      <c r="AE1009" t="e">
        <f t="shared" si="483"/>
        <v>#DIV/0!</v>
      </c>
      <c r="AF1009" t="str">
        <f t="shared" si="484"/>
        <v>-5.38018339832634-5.8506398621697i</v>
      </c>
      <c r="AG1009" t="e">
        <f t="shared" si="485"/>
        <v>#DIV/0!</v>
      </c>
      <c r="AH1009" t="e">
        <f t="shared" si="486"/>
        <v>#DIV/0!</v>
      </c>
      <c r="AI1009" t="e">
        <f t="shared" si="487"/>
        <v>#DIV/0!</v>
      </c>
      <c r="AJ1009" t="e">
        <f t="shared" si="488"/>
        <v>#DIV/0!</v>
      </c>
      <c r="AK1009"/>
      <c r="AL1009"/>
      <c r="AM1009"/>
      <c r="AN1009"/>
    </row>
    <row r="1010" spans="1:40" x14ac:dyDescent="0.3">
      <c r="A1010"/>
      <c r="B1010">
        <f t="shared" ref="B1010:B1073" si="490">B1009+100</f>
        <v>87600</v>
      </c>
      <c r="C1010" s="186" t="str">
        <f t="shared" si="457"/>
        <v>-0.0090382385559422+0.0134180209433352i</v>
      </c>
      <c r="D1010" s="158" t="str">
        <f t="shared" si="458"/>
        <v>-2.9290692134906-1.8219630813328i</v>
      </c>
      <c r="E1010" t="str">
        <f t="shared" si="459"/>
        <v>8450.20863932096-12418.3148865623i</v>
      </c>
      <c r="F1010" t="str">
        <f t="shared" si="460"/>
        <v>0.373014267551527+0.251065379378048i</v>
      </c>
      <c r="G1010" t="str">
        <f t="shared" si="455"/>
        <v>0.373014267551527+0.251065379378048i</v>
      </c>
      <c r="H1010" t="str">
        <f t="shared" si="461"/>
        <v>2.45583626656505+4.03308083825726i</v>
      </c>
      <c r="I1010" t="str">
        <f t="shared" si="462"/>
        <v>344.004395568082i</v>
      </c>
      <c r="J1010" t="str">
        <f t="shared" si="456"/>
        <v>-28.3102095064656+73.354946903905i</v>
      </c>
      <c r="K1010" t="str">
        <f t="shared" si="463"/>
        <v>4.08164435475984-1.5752476375657i</v>
      </c>
      <c r="L1010" t="str">
        <f t="shared" si="464"/>
        <v>0.751423158806637-0.248091116489996i</v>
      </c>
      <c r="M1010" t="str">
        <f t="shared" si="465"/>
        <v>4.83306751356648-1.8233387540557i</v>
      </c>
      <c r="N1010" t="str">
        <f t="shared" si="466"/>
        <v>-1.11984447434904i</v>
      </c>
      <c r="O1010" t="str">
        <f t="shared" si="467"/>
        <v>0.435822429714153-0.900032671494792i</v>
      </c>
      <c r="P1010" t="str">
        <f t="shared" si="468"/>
        <v>0.564177570285847+0.900032671494792i</v>
      </c>
      <c r="Q1010" t="str">
        <f t="shared" si="469"/>
        <v>-0.564177570285847+0.219811802854248i</v>
      </c>
      <c r="R1010" t="str">
        <f t="shared" si="470"/>
        <v>-0.328570844005282-1.72331633210503i</v>
      </c>
      <c r="S1010" t="str">
        <f t="shared" si="471"/>
        <v>0.122891025991664i</v>
      </c>
      <c r="T1010" t="str">
        <f t="shared" si="472"/>
        <v>0.211780112160578-0.0403784081307561i</v>
      </c>
      <c r="U1010" t="e">
        <f t="shared" si="473"/>
        <v>#DIV/0!</v>
      </c>
      <c r="V1010" t="str">
        <f t="shared" si="474"/>
        <v>0.0000833333333333333-0.00302806208317914i</v>
      </c>
      <c r="W1010" t="e">
        <f t="shared" si="475"/>
        <v>#DIV/0!</v>
      </c>
      <c r="X1010" t="e">
        <f t="shared" si="476"/>
        <v>#DIV/0!</v>
      </c>
      <c r="Y1010" t="str">
        <f t="shared" si="477"/>
        <v>0.00096+0.374276782378074i</v>
      </c>
      <c r="Z1010" t="e">
        <f t="shared" si="478"/>
        <v>#DIV/0!</v>
      </c>
      <c r="AA1010" t="e">
        <f t="shared" si="479"/>
        <v>#DIV/0!</v>
      </c>
      <c r="AB1010" t="str">
        <f t="shared" si="480"/>
        <v>0.120849165783851-0.0230413370193222i</v>
      </c>
      <c r="AC1010" t="str">
        <f t="shared" si="481"/>
        <v>1.54206001445895-0.33170930478622i</v>
      </c>
      <c r="AD1010" t="str">
        <f t="shared" si="482"/>
        <v>0.0779747748936852+0.00183107098624486i</v>
      </c>
      <c r="AE1010" t="e">
        <f t="shared" si="483"/>
        <v>#DIV/0!</v>
      </c>
      <c r="AF1010" t="str">
        <f t="shared" si="484"/>
        <v>-5.38490548005565-5.85504391959006i</v>
      </c>
      <c r="AG1010" t="e">
        <f t="shared" si="485"/>
        <v>#DIV/0!</v>
      </c>
      <c r="AH1010" t="e">
        <f t="shared" si="486"/>
        <v>#DIV/0!</v>
      </c>
      <c r="AI1010" t="e">
        <f t="shared" si="487"/>
        <v>#DIV/0!</v>
      </c>
      <c r="AJ1010" t="e">
        <f t="shared" si="488"/>
        <v>#DIV/0!</v>
      </c>
      <c r="AK1010"/>
      <c r="AL1010"/>
      <c r="AM1010"/>
      <c r="AN1010"/>
    </row>
    <row r="1011" spans="1:40" x14ac:dyDescent="0.3">
      <c r="A1011"/>
      <c r="B1011">
        <f t="shared" si="490"/>
        <v>87700</v>
      </c>
      <c r="C1011" s="186" t="str">
        <f t="shared" si="457"/>
        <v>-0.00903537942650583+0.0134098331515291i</v>
      </c>
      <c r="D1011" s="158" t="str">
        <f t="shared" si="458"/>
        <v>-2.9305642449155-1.82361502428323i</v>
      </c>
      <c r="E1011" t="str">
        <f t="shared" si="459"/>
        <v>8437.0348658888-12413.1089413977i</v>
      </c>
      <c r="F1011" t="str">
        <f t="shared" si="460"/>
        <v>0.373212130779863+0.251272662405863i</v>
      </c>
      <c r="G1011" t="str">
        <f t="shared" si="455"/>
        <v>0.373212130779863+0.251272662405863i</v>
      </c>
      <c r="H1011" t="str">
        <f t="shared" si="461"/>
        <v>2.45906465817405+4.03582802307928i</v>
      </c>
      <c r="I1011" t="str">
        <f t="shared" si="462"/>
        <v>344.397094649781i</v>
      </c>
      <c r="J1011" t="str">
        <f t="shared" si="456"/>
        <v>-28.3771659883791+73.4386854277679i</v>
      </c>
      <c r="K1011" t="str">
        <f t="shared" si="463"/>
        <v>4.0803506173885-1.57667292226118i</v>
      </c>
      <c r="L1011" t="str">
        <f t="shared" si="464"/>
        <v>0.751254472483646-0.248318568193541i</v>
      </c>
      <c r="M1011" t="str">
        <f t="shared" si="465"/>
        <v>4.83160508987215-1.82499149045472i</v>
      </c>
      <c r="N1011" t="str">
        <f t="shared" si="466"/>
        <v>-1.12112283562112i</v>
      </c>
      <c r="O1011" t="str">
        <f t="shared" si="467"/>
        <v>0.434671507004583-0.900589074438706i</v>
      </c>
      <c r="P1011" t="str">
        <f t="shared" si="468"/>
        <v>0.565328492995417+0.900589074438706i</v>
      </c>
      <c r="Q1011" t="str">
        <f t="shared" si="469"/>
        <v>-0.565328492995417+0.220533761182414i</v>
      </c>
      <c r="R1011" t="str">
        <f t="shared" si="470"/>
        <v>-0.328559689376644-1.72120738750338i</v>
      </c>
      <c r="S1011" t="str">
        <f t="shared" si="471"/>
        <v>0.123031312551015i</v>
      </c>
      <c r="T1011" t="str">
        <f t="shared" si="472"/>
        <v>0.211762404057044-0.0404231298353623i</v>
      </c>
      <c r="U1011" t="e">
        <f t="shared" si="473"/>
        <v>#DIV/0!</v>
      </c>
      <c r="V1011" t="str">
        <f t="shared" si="474"/>
        <v>0.0000833333333333333-0.00302460933279923i</v>
      </c>
      <c r="W1011" t="e">
        <f t="shared" si="475"/>
        <v>#DIV/0!</v>
      </c>
      <c r="X1011" t="e">
        <f t="shared" si="476"/>
        <v>#DIV/0!</v>
      </c>
      <c r="Y1011" t="str">
        <f t="shared" si="477"/>
        <v>0.00096+0.374704038978962i</v>
      </c>
      <c r="Z1011" t="e">
        <f t="shared" si="478"/>
        <v>#DIV/0!</v>
      </c>
      <c r="AA1011" t="e">
        <f t="shared" si="479"/>
        <v>#DIV/0!</v>
      </c>
      <c r="AB1011" t="str">
        <f t="shared" si="480"/>
        <v>0.120839060918394-0.0230668567937663i</v>
      </c>
      <c r="AC1011" t="str">
        <f t="shared" si="481"/>
        <v>1.54174980442852-0.331980200582722i</v>
      </c>
      <c r="AD1011" t="str">
        <f t="shared" si="482"/>
        <v>0.077983708556113+0.00183051128449647i</v>
      </c>
      <c r="AE1011" t="e">
        <f t="shared" si="483"/>
        <v>#DIV/0!</v>
      </c>
      <c r="AF1011" t="str">
        <f t="shared" si="484"/>
        <v>-5.38962890308955-5.85944304736251i</v>
      </c>
      <c r="AG1011" t="e">
        <f t="shared" si="485"/>
        <v>#DIV/0!</v>
      </c>
      <c r="AH1011" t="e">
        <f t="shared" si="486"/>
        <v>#DIV/0!</v>
      </c>
      <c r="AI1011" t="e">
        <f t="shared" si="487"/>
        <v>#DIV/0!</v>
      </c>
      <c r="AJ1011" t="e">
        <f t="shared" si="488"/>
        <v>#DIV/0!</v>
      </c>
      <c r="AK1011"/>
      <c r="AL1011"/>
      <c r="AM1011"/>
      <c r="AN1011"/>
    </row>
    <row r="1012" spans="1:40" x14ac:dyDescent="0.3">
      <c r="A1012"/>
      <c r="B1012">
        <f t="shared" si="490"/>
        <v>87800</v>
      </c>
      <c r="C1012" s="186" t="str">
        <f t="shared" si="457"/>
        <v>-0.0090325188733857+0.0134016676256932i</v>
      </c>
      <c r="D1012" s="158" t="str">
        <f t="shared" si="458"/>
        <v>-2.93206003734658-1.82526509987881i</v>
      </c>
      <c r="E1012" t="str">
        <f t="shared" si="459"/>
        <v>8423.88714419163-12407.8971680071i</v>
      </c>
      <c r="F1012" t="str">
        <f t="shared" si="460"/>
        <v>0.373410094693559+0.251479724131624i</v>
      </c>
      <c r="G1012" t="str">
        <f t="shared" si="455"/>
        <v>0.373410094693559+0.251479724131624i</v>
      </c>
      <c r="H1012" t="str">
        <f t="shared" si="461"/>
        <v>2.4622936258832+4.03857214676614i</v>
      </c>
      <c r="I1012" t="str">
        <f t="shared" si="462"/>
        <v>344.78979373148i</v>
      </c>
      <c r="J1012" t="str">
        <f t="shared" si="456"/>
        <v>-28.4441988610307+73.5224239516308i</v>
      </c>
      <c r="K1012" t="str">
        <f t="shared" si="463"/>
        <v>4.07905621842564-1.57809658613206i</v>
      </c>
      <c r="L1012" t="str">
        <f t="shared" si="464"/>
        <v>0.75108566955531-0.248545854155881i</v>
      </c>
      <c r="M1012" t="str">
        <f t="shared" si="465"/>
        <v>4.83014188798095-1.82664244028794i</v>
      </c>
      <c r="N1012" t="str">
        <f t="shared" si="466"/>
        <v>-1.12240119689321i</v>
      </c>
      <c r="O1012" t="str">
        <f t="shared" si="467"/>
        <v>0.433519873951645-0.901144005633367i</v>
      </c>
      <c r="P1012" t="str">
        <f t="shared" si="468"/>
        <v>0.566480126048355+0.901144005633367i</v>
      </c>
      <c r="Q1012" t="str">
        <f t="shared" si="469"/>
        <v>-0.566480126048355+0.221257191259843i</v>
      </c>
      <c r="R1012" t="str">
        <f t="shared" si="470"/>
        <v>-0.328548520740569-1.71910307836973i</v>
      </c>
      <c r="S1012" t="str">
        <f t="shared" si="471"/>
        <v>0.123171599110366i</v>
      </c>
      <c r="T1012" t="str">
        <f t="shared" si="472"/>
        <v>0.211744675198352-0.0404678466849611i</v>
      </c>
      <c r="U1012" t="e">
        <f t="shared" si="473"/>
        <v>#DIV/0!</v>
      </c>
      <c r="V1012" t="str">
        <f t="shared" si="474"/>
        <v>0.0000833333333333333-0.00302116444745435i</v>
      </c>
      <c r="W1012" t="e">
        <f t="shared" si="475"/>
        <v>#DIV/0!</v>
      </c>
      <c r="X1012" t="e">
        <f t="shared" si="476"/>
        <v>#DIV/0!</v>
      </c>
      <c r="Y1012" t="str">
        <f t="shared" si="477"/>
        <v>0.00096+0.37513129557985i</v>
      </c>
      <c r="Z1012" t="e">
        <f t="shared" si="478"/>
        <v>#DIV/0!</v>
      </c>
      <c r="AA1012" t="e">
        <f t="shared" si="479"/>
        <v>#DIV/0!</v>
      </c>
      <c r="AB1012" t="str">
        <f t="shared" si="480"/>
        <v>0.120828944209316-0.0230923737977728i</v>
      </c>
      <c r="AC1012" t="str">
        <f t="shared" si="481"/>
        <v>1.54143943467993-0.332250719481456i</v>
      </c>
      <c r="AD1012" t="str">
        <f t="shared" si="482"/>
        <v>0.0779926495687098+0.00182993899872673i</v>
      </c>
      <c r="AE1012" t="e">
        <f t="shared" si="483"/>
        <v>#DIV/0!</v>
      </c>
      <c r="AF1012" t="str">
        <f t="shared" si="484"/>
        <v>-5.39435366322978-5.86383724664495i</v>
      </c>
      <c r="AG1012" t="e">
        <f t="shared" si="485"/>
        <v>#DIV/0!</v>
      </c>
      <c r="AH1012" t="e">
        <f t="shared" si="486"/>
        <v>#DIV/0!</v>
      </c>
      <c r="AI1012" t="e">
        <f t="shared" si="487"/>
        <v>#DIV/0!</v>
      </c>
      <c r="AJ1012" t="e">
        <f t="shared" si="488"/>
        <v>#DIV/0!</v>
      </c>
      <c r="AK1012"/>
      <c r="AL1012"/>
      <c r="AM1012"/>
      <c r="AN1012"/>
    </row>
    <row r="1013" spans="1:40" x14ac:dyDescent="0.3">
      <c r="A1013"/>
      <c r="B1013">
        <f t="shared" si="490"/>
        <v>87900</v>
      </c>
      <c r="C1013" s="186" t="str">
        <f t="shared" si="457"/>
        <v>-0.00902965690091164+0.0133935242787502i</v>
      </c>
      <c r="D1013" s="158" t="str">
        <f t="shared" si="458"/>
        <v>-2.93355658844753-1.8269133086806i</v>
      </c>
      <c r="E1013" t="str">
        <f t="shared" si="459"/>
        <v>8410.7654225645-12402.6796213184i</v>
      </c>
      <c r="F1013" t="str">
        <f t="shared" si="460"/>
        <v>0.373608158983548+0.251686564541437i</v>
      </c>
      <c r="G1013" t="str">
        <f t="shared" si="455"/>
        <v>0.373608158983548+0.251686564541437i</v>
      </c>
      <c r="H1013" t="str">
        <f t="shared" si="461"/>
        <v>2.46552316782625+4.04131320991477i</v>
      </c>
      <c r="I1013" t="str">
        <f t="shared" si="462"/>
        <v>345.182492813179i</v>
      </c>
      <c r="J1013" t="str">
        <f t="shared" si="456"/>
        <v>-28.5113081244203+73.6061624754937i</v>
      </c>
      <c r="K1013" t="str">
        <f t="shared" si="463"/>
        <v>4.07776115993391-1.57951862967149i</v>
      </c>
      <c r="L1013" t="str">
        <f t="shared" si="464"/>
        <v>0.750916750229857-0.248772974314155i</v>
      </c>
      <c r="M1013" t="str">
        <f t="shared" si="465"/>
        <v>4.82867791016377-1.82829160398564i</v>
      </c>
      <c r="N1013" t="str">
        <f t="shared" si="466"/>
        <v>-1.1236795581653i</v>
      </c>
      <c r="O1013" t="str">
        <f t="shared" si="467"/>
        <v>0.432367532437356-0.901697464171898i</v>
      </c>
      <c r="P1013" t="str">
        <f t="shared" si="468"/>
        <v>0.567632467562644+0.901697464171898i</v>
      </c>
      <c r="Q1013" t="str">
        <f t="shared" si="469"/>
        <v>-0.567632467562644+0.221982093993402i</v>
      </c>
      <c r="R1013" t="str">
        <f t="shared" si="470"/>
        <v>-0.328537338092501-1.71700338886822i</v>
      </c>
      <c r="S1013" t="str">
        <f t="shared" si="471"/>
        <v>0.123311885669717i</v>
      </c>
      <c r="T1013" t="str">
        <f t="shared" si="472"/>
        <v>0.211726925582635-0.0405125586730956i</v>
      </c>
      <c r="U1013" t="e">
        <f t="shared" si="473"/>
        <v>#DIV/0!</v>
      </c>
      <c r="V1013" t="str">
        <f t="shared" si="474"/>
        <v>0.0000833333333333333-0.00301772740030139i</v>
      </c>
      <c r="W1013" t="e">
        <f t="shared" si="475"/>
        <v>#DIV/0!</v>
      </c>
      <c r="X1013" t="e">
        <f t="shared" si="476"/>
        <v>#DIV/0!</v>
      </c>
      <c r="Y1013" t="str">
        <f t="shared" si="477"/>
        <v>0.00096+0.375558552180738i</v>
      </c>
      <c r="Z1013" t="e">
        <f t="shared" si="478"/>
        <v>#DIV/0!</v>
      </c>
      <c r="AA1013" t="e">
        <f t="shared" si="479"/>
        <v>#DIV/0!</v>
      </c>
      <c r="AB1013" t="str">
        <f t="shared" si="480"/>
        <v>0.120818815655551-0.0231178880276571i</v>
      </c>
      <c r="AC1013" t="str">
        <f t="shared" si="481"/>
        <v>1.54112890570526-0.33252086151532i</v>
      </c>
      <c r="AD1013" t="str">
        <f t="shared" si="482"/>
        <v>0.0780015979212523+0.00182935411973157i</v>
      </c>
      <c r="AE1013" t="e">
        <f t="shared" si="483"/>
        <v>#DIV/0!</v>
      </c>
      <c r="AF1013" t="str">
        <f t="shared" si="484"/>
        <v>-5.39907975627378-5.86822651859537i</v>
      </c>
      <c r="AG1013" t="e">
        <f t="shared" si="485"/>
        <v>#DIV/0!</v>
      </c>
      <c r="AH1013" t="e">
        <f t="shared" si="486"/>
        <v>#DIV/0!</v>
      </c>
      <c r="AI1013" t="e">
        <f t="shared" si="487"/>
        <v>#DIV/0!</v>
      </c>
      <c r="AJ1013" t="e">
        <f t="shared" si="488"/>
        <v>#DIV/0!</v>
      </c>
      <c r="AK1013"/>
      <c r="AL1013"/>
      <c r="AM1013"/>
      <c r="AN1013"/>
    </row>
    <row r="1014" spans="1:40" x14ac:dyDescent="0.3">
      <c r="A1014"/>
      <c r="B1014">
        <f t="shared" si="490"/>
        <v>88000</v>
      </c>
      <c r="C1014" s="186" t="str">
        <f t="shared" si="457"/>
        <v>-0.00902679351341182+0.0133854030240256i</v>
      </c>
      <c r="D1014" s="158" t="str">
        <f t="shared" si="458"/>
        <v>-2.93505389588342-1.82855965125042i</v>
      </c>
      <c r="E1014" t="str">
        <f t="shared" si="459"/>
        <v>8397.66964938744-12397.4563559789i</v>
      </c>
      <c r="F1014" t="str">
        <f t="shared" si="460"/>
        <v>0.373806323340947+0.251893183621907i</v>
      </c>
      <c r="G1014" t="str">
        <f t="shared" si="455"/>
        <v>0.373806323340947+0.251893183621907i</v>
      </c>
      <c r="H1014" t="str">
        <f t="shared" si="461"/>
        <v>2.46875328213141+4.04405121312171i</v>
      </c>
      <c r="I1014" t="str">
        <f t="shared" si="462"/>
        <v>345.575191894877i</v>
      </c>
      <c r="J1014" t="str">
        <f t="shared" si="456"/>
        <v>-28.5784937785479+73.6899009993565i</v>
      </c>
      <c r="K1014" t="str">
        <f t="shared" si="463"/>
        <v>4.07646544397459-1.58093905337328i</v>
      </c>
      <c r="L1014" t="str">
        <f t="shared" si="464"/>
        <v>0.750747714715505-0.248999928605814i</v>
      </c>
      <c r="M1014" t="str">
        <f t="shared" si="465"/>
        <v>4.8272131586901-1.82993898197909i</v>
      </c>
      <c r="N1014" t="str">
        <f t="shared" si="466"/>
        <v>-1.12495791943739i</v>
      </c>
      <c r="O1014" t="str">
        <f t="shared" si="467"/>
        <v>0.431214484344881-0.902249449149834i</v>
      </c>
      <c r="P1014" t="str">
        <f t="shared" si="468"/>
        <v>0.568785515655119+0.902249449149834i</v>
      </c>
      <c r="Q1014" t="str">
        <f t="shared" si="469"/>
        <v>-0.568785515655119+0.222708470287556i</v>
      </c>
      <c r="R1014" t="str">
        <f t="shared" si="470"/>
        <v>-0.328526141427883-1.71490830323491i</v>
      </c>
      <c r="S1014" t="str">
        <f t="shared" si="471"/>
        <v>0.123452172229069i</v>
      </c>
      <c r="T1014" t="str">
        <f t="shared" si="472"/>
        <v>0.211709155208017-0.0405572657933065i</v>
      </c>
      <c r="U1014" t="e">
        <f t="shared" si="473"/>
        <v>#DIV/0!</v>
      </c>
      <c r="V1014" t="str">
        <f t="shared" si="474"/>
        <v>0.0000833333333333333-0.00301429816461923i</v>
      </c>
      <c r="W1014" t="e">
        <f t="shared" si="475"/>
        <v>#DIV/0!</v>
      </c>
      <c r="X1014" t="e">
        <f t="shared" si="476"/>
        <v>#DIV/0!</v>
      </c>
      <c r="Y1014" t="str">
        <f t="shared" si="477"/>
        <v>0.00096+0.375985808781626i</v>
      </c>
      <c r="Z1014" t="e">
        <f t="shared" si="478"/>
        <v>#DIV/0!</v>
      </c>
      <c r="AA1014" t="e">
        <f t="shared" si="479"/>
        <v>#DIV/0!</v>
      </c>
      <c r="AB1014" t="str">
        <f t="shared" si="480"/>
        <v>0.120808675256029-0.0231433994797334i</v>
      </c>
      <c r="AC1014" t="str">
        <f t="shared" si="481"/>
        <v>1.54081821799634-0.332790626717651i</v>
      </c>
      <c r="AD1014" t="str">
        <f t="shared" si="482"/>
        <v>0.0780105536035025+0.00182875663829527i</v>
      </c>
      <c r="AE1014" t="e">
        <f t="shared" si="483"/>
        <v>#DIV/0!</v>
      </c>
      <c r="AF1014" t="str">
        <f t="shared" si="484"/>
        <v>-5.40380717801483-5.87261086437213i</v>
      </c>
      <c r="AG1014" t="e">
        <f t="shared" si="485"/>
        <v>#DIV/0!</v>
      </c>
      <c r="AH1014" t="e">
        <f t="shared" si="486"/>
        <v>#DIV/0!</v>
      </c>
      <c r="AI1014" t="e">
        <f t="shared" si="487"/>
        <v>#DIV/0!</v>
      </c>
      <c r="AJ1014" t="e">
        <f t="shared" si="488"/>
        <v>#DIV/0!</v>
      </c>
      <c r="AK1014"/>
      <c r="AL1014"/>
      <c r="AM1014"/>
      <c r="AN1014"/>
    </row>
    <row r="1015" spans="1:40" x14ac:dyDescent="0.3">
      <c r="A1015"/>
      <c r="B1015">
        <f t="shared" si="490"/>
        <v>88100</v>
      </c>
      <c r="C1015" s="186" t="str">
        <f t="shared" si="457"/>
        <v>-0.00902392871521258+0.0133773037752441i</v>
      </c>
      <c r="D1015" s="158" t="str">
        <f t="shared" si="458"/>
        <v>-2.93655195732057-1.8302041281508i</v>
      </c>
      <c r="E1015" t="str">
        <f t="shared" si="459"/>
        <v>8384.59977308615-12392.2274263574i</v>
      </c>
      <c r="F1015" t="str">
        <f t="shared" si="460"/>
        <v>0.374004587457035+0.252099581360131i</v>
      </c>
      <c r="G1015" t="str">
        <f t="shared" si="455"/>
        <v>0.374004587457035+0.252099581360131i</v>
      </c>
      <c r="H1015" t="str">
        <f t="shared" si="461"/>
        <v>2.47198396692138+4.04678615698297i</v>
      </c>
      <c r="I1015" t="str">
        <f t="shared" si="462"/>
        <v>345.967890976576i</v>
      </c>
      <c r="J1015" t="str">
        <f t="shared" si="456"/>
        <v>-28.6457558234137+73.7736395232195i</v>
      </c>
      <c r="K1015" t="str">
        <f t="shared" si="463"/>
        <v>4.07516907260764-1.58235785773188i</v>
      </c>
      <c r="L1015" t="str">
        <f t="shared" si="464"/>
        <v>0.750578563220464-0.249226716968621i</v>
      </c>
      <c r="M1015" t="str">
        <f t="shared" si="465"/>
        <v>4.8257476358281-1.8315845747005i</v>
      </c>
      <c r="N1015" t="str">
        <f t="shared" si="466"/>
        <v>-1.12623628070948i</v>
      </c>
      <c r="O1015" t="str">
        <f t="shared" si="467"/>
        <v>0.43006073155854-0.902799959665115i</v>
      </c>
      <c r="P1015" t="str">
        <f t="shared" si="468"/>
        <v>0.56993926844146+0.902799959665115i</v>
      </c>
      <c r="Q1015" t="str">
        <f t="shared" si="469"/>
        <v>-0.56993926844146+0.223436321044365i</v>
      </c>
      <c r="R1015" t="str">
        <f t="shared" si="470"/>
        <v>-0.328514930742143-1.71281780577741i</v>
      </c>
      <c r="S1015" t="str">
        <f t="shared" si="471"/>
        <v>0.12359245878842i</v>
      </c>
      <c r="T1015" t="str">
        <f t="shared" si="472"/>
        <v>0.211691364072617-0.040601968039129i</v>
      </c>
      <c r="U1015" t="e">
        <f t="shared" si="473"/>
        <v>#DIV/0!</v>
      </c>
      <c r="V1015" t="str">
        <f t="shared" si="474"/>
        <v>0.0000833333333333333-0.00301087671380808i</v>
      </c>
      <c r="W1015" t="e">
        <f t="shared" si="475"/>
        <v>#DIV/0!</v>
      </c>
      <c r="X1015" t="e">
        <f t="shared" si="476"/>
        <v>#DIV/0!</v>
      </c>
      <c r="Y1015" t="str">
        <f t="shared" si="477"/>
        <v>0.00096+0.376413065382515i</v>
      </c>
      <c r="Z1015" t="e">
        <f t="shared" si="478"/>
        <v>#DIV/0!</v>
      </c>
      <c r="AA1015" t="e">
        <f t="shared" si="479"/>
        <v>#DIV/0!</v>
      </c>
      <c r="AB1015" t="str">
        <f t="shared" si="480"/>
        <v>0.120798523009675-0.0231689081503125i</v>
      </c>
      <c r="AC1015" t="str">
        <f t="shared" si="481"/>
        <v>1.5405073720447-0.333060015122213i</v>
      </c>
      <c r="AD1015" t="str">
        <f t="shared" si="482"/>
        <v>0.0780195166052086+0.00182814654519181i</v>
      </c>
      <c r="AE1015" t="e">
        <f t="shared" si="483"/>
        <v>#DIV/0!</v>
      </c>
      <c r="AF1015" t="str">
        <f t="shared" si="484"/>
        <v>-5.40853592424195-5.87699028513377i</v>
      </c>
      <c r="AG1015" t="e">
        <f t="shared" si="485"/>
        <v>#DIV/0!</v>
      </c>
      <c r="AH1015" t="e">
        <f t="shared" si="486"/>
        <v>#DIV/0!</v>
      </c>
      <c r="AI1015" t="e">
        <f t="shared" si="487"/>
        <v>#DIV/0!</v>
      </c>
      <c r="AJ1015" t="e">
        <f t="shared" si="488"/>
        <v>#DIV/0!</v>
      </c>
      <c r="AK1015"/>
      <c r="AL1015"/>
      <c r="AM1015"/>
      <c r="AN1015"/>
    </row>
    <row r="1016" spans="1:40" x14ac:dyDescent="0.3">
      <c r="A1016"/>
      <c r="B1016">
        <f t="shared" si="490"/>
        <v>88200</v>
      </c>
      <c r="C1016" s="186" t="str">
        <f t="shared" si="457"/>
        <v>-0.00902106251063836+0.0133692264465283i</v>
      </c>
      <c r="D1016" s="158" t="str">
        <f t="shared" si="458"/>
        <v>-2.9380507704267-1.83184673994499i</v>
      </c>
      <c r="E1016" t="str">
        <f t="shared" si="459"/>
        <v>8371.55574213229-12386.9928865445i</v>
      </c>
      <c r="F1016" t="str">
        <f t="shared" si="460"/>
        <v>0.374202951023279+0.2523057577437i</v>
      </c>
      <c r="G1016" t="str">
        <f t="shared" si="455"/>
        <v>0.374202951023279+0.2523057577437i</v>
      </c>
      <c r="H1016" t="str">
        <f t="shared" si="461"/>
        <v>2.47521522031342+4.0495180420942i</v>
      </c>
      <c r="I1016" t="str">
        <f t="shared" si="462"/>
        <v>346.360590058275i</v>
      </c>
      <c r="J1016" t="str">
        <f t="shared" si="456"/>
        <v>-28.7130942590175+73.8573780470824i</v>
      </c>
      <c r="K1016" t="str">
        <f t="shared" si="463"/>
        <v>4.07387204789166-1.58377504324242i</v>
      </c>
      <c r="L1016" t="str">
        <f t="shared" si="464"/>
        <v>0.750409295952934-0.249453339340647i</v>
      </c>
      <c r="M1016" t="str">
        <f t="shared" si="465"/>
        <v>4.82428134384459-1.83322838258307i</v>
      </c>
      <c r="N1016" t="str">
        <f t="shared" si="466"/>
        <v>-1.12751464198156i</v>
      </c>
      <c r="O1016" t="str">
        <f t="shared" si="467"/>
        <v>0.428906275963812-0.903348994818091i</v>
      </c>
      <c r="P1016" t="str">
        <f t="shared" si="468"/>
        <v>0.571093724036188+0.903348994818091i</v>
      </c>
      <c r="Q1016" t="str">
        <f t="shared" si="469"/>
        <v>-0.571093724036188+0.224165647163469i</v>
      </c>
      <c r="R1016" t="str">
        <f t="shared" si="470"/>
        <v>-0.328503706030717-1.71073188087453i</v>
      </c>
      <c r="S1016" t="str">
        <f t="shared" si="471"/>
        <v>0.123732745347771i</v>
      </c>
      <c r="T1016" t="str">
        <f t="shared" si="472"/>
        <v>0.211673552174562-0.0406466654040977i</v>
      </c>
      <c r="U1016" t="e">
        <f t="shared" si="473"/>
        <v>#DIV/0!</v>
      </c>
      <c r="V1016" t="str">
        <f t="shared" si="474"/>
        <v>0.0000833333333333333-0.0030074630213888i</v>
      </c>
      <c r="W1016" t="e">
        <f t="shared" si="475"/>
        <v>#DIV/0!</v>
      </c>
      <c r="X1016" t="e">
        <f t="shared" si="476"/>
        <v>#DIV/0!</v>
      </c>
      <c r="Y1016" t="str">
        <f t="shared" si="477"/>
        <v>0.00096+0.376840321983403i</v>
      </c>
      <c r="Z1016" t="e">
        <f t="shared" si="478"/>
        <v>#DIV/0!</v>
      </c>
      <c r="AA1016" t="e">
        <f t="shared" si="479"/>
        <v>#DIV/0!</v>
      </c>
      <c r="AB1016" t="str">
        <f t="shared" si="480"/>
        <v>0.120788358915422-0.0231944140357051i</v>
      </c>
      <c r="AC1016" t="str">
        <f t="shared" si="481"/>
        <v>1.54019636834164-0.333329026763242i</v>
      </c>
      <c r="AD1016" t="str">
        <f t="shared" si="482"/>
        <v>0.0780284869161103+0.00182752383118588i</v>
      </c>
      <c r="AE1016" t="e">
        <f t="shared" si="483"/>
        <v>#DIV/0!</v>
      </c>
      <c r="AF1016" t="str">
        <f t="shared" si="484"/>
        <v>-5.41326599074012-5.88136478203919i</v>
      </c>
      <c r="AG1016" t="e">
        <f t="shared" si="485"/>
        <v>#DIV/0!</v>
      </c>
      <c r="AH1016" t="e">
        <f t="shared" si="486"/>
        <v>#DIV/0!</v>
      </c>
      <c r="AI1016" t="e">
        <f t="shared" si="487"/>
        <v>#DIV/0!</v>
      </c>
      <c r="AJ1016" t="e">
        <f t="shared" si="488"/>
        <v>#DIV/0!</v>
      </c>
      <c r="AK1016"/>
      <c r="AL1016"/>
      <c r="AM1016"/>
      <c r="AN1016"/>
    </row>
    <row r="1017" spans="1:40" x14ac:dyDescent="0.3">
      <c r="A1017"/>
      <c r="B1017">
        <f t="shared" si="490"/>
        <v>88300</v>
      </c>
      <c r="C1017" s="186" t="str">
        <f t="shared" si="457"/>
        <v>-0.00901819490401188+0.0133611709523958i</v>
      </c>
      <c r="D1017" s="158" t="str">
        <f t="shared" si="458"/>
        <v>-2.93955033287083-1.83348748719701i</v>
      </c>
      <c r="E1017" t="str">
        <f t="shared" si="459"/>
        <v>8358.53750504446-12381.7527903545i</v>
      </c>
      <c r="F1017" t="str">
        <f t="shared" si="460"/>
        <v>0.374401413731313+0.252511712760701i</v>
      </c>
      <c r="G1017" t="str">
        <f t="shared" si="455"/>
        <v>0.374401413731313+0.252511712760701i</v>
      </c>
      <c r="H1017" t="str">
        <f t="shared" si="461"/>
        <v>2.47844704041932+4.05224686905068i</v>
      </c>
      <c r="I1017" t="str">
        <f t="shared" si="462"/>
        <v>346.753289139973i</v>
      </c>
      <c r="J1017" t="str">
        <f t="shared" si="456"/>
        <v>-28.7805090853593+73.9411165709453i</v>
      </c>
      <c r="K1017" t="str">
        <f t="shared" si="463"/>
        <v>4.07257437188387-1.58519061040069i</v>
      </c>
      <c r="L1017" t="str">
        <f t="shared" si="464"/>
        <v>0.750239913121107-0.249679795660274i</v>
      </c>
      <c r="M1017" t="str">
        <f t="shared" si="465"/>
        <v>4.82281428500498-1.83487040606096i</v>
      </c>
      <c r="N1017" t="str">
        <f t="shared" si="466"/>
        <v>-1.12879300325365i</v>
      </c>
      <c r="O1017" t="str">
        <f t="shared" si="467"/>
        <v>0.427751119447299-0.903896553711531i</v>
      </c>
      <c r="P1017" t="str">
        <f t="shared" si="468"/>
        <v>0.572248880552701+0.903896553711531i</v>
      </c>
      <c r="Q1017" t="str">
        <f t="shared" si="469"/>
        <v>-0.572248880552701+0.224896449542119i</v>
      </c>
      <c r="R1017" t="str">
        <f t="shared" si="470"/>
        <v>-0.328492467289022-1.70865051297574i</v>
      </c>
      <c r="S1017" t="str">
        <f t="shared" si="471"/>
        <v>0.123873031907122i</v>
      </c>
      <c r="T1017" t="str">
        <f t="shared" si="472"/>
        <v>0.211655719511964-0.0406913578817422i</v>
      </c>
      <c r="U1017" t="e">
        <f t="shared" si="473"/>
        <v>#DIV/0!</v>
      </c>
      <c r="V1017" t="str">
        <f t="shared" si="474"/>
        <v>0.0000833333333333333-0.00300405706100218i</v>
      </c>
      <c r="W1017" t="e">
        <f t="shared" si="475"/>
        <v>#DIV/0!</v>
      </c>
      <c r="X1017" t="e">
        <f t="shared" si="476"/>
        <v>#DIV/0!</v>
      </c>
      <c r="Y1017" t="str">
        <f t="shared" si="477"/>
        <v>0.00096+0.377267578584291i</v>
      </c>
      <c r="Z1017" t="e">
        <f t="shared" si="478"/>
        <v>#DIV/0!</v>
      </c>
      <c r="AA1017" t="e">
        <f t="shared" si="479"/>
        <v>#DIV/0!</v>
      </c>
      <c r="AB1017" t="str">
        <f t="shared" si="480"/>
        <v>0.120778182972192-0.023219917132219i</v>
      </c>
      <c r="AC1017" t="str">
        <f t="shared" si="481"/>
        <v>1.53988520737814-0.333597661675389i</v>
      </c>
      <c r="AD1017" t="str">
        <f t="shared" si="482"/>
        <v>0.0780374645259307+0.00182688848703043i</v>
      </c>
      <c r="AE1017" t="e">
        <f t="shared" si="483"/>
        <v>#DIV/0!</v>
      </c>
      <c r="AF1017" t="str">
        <f t="shared" si="484"/>
        <v>-5.41799737329015-5.88573435624769i</v>
      </c>
      <c r="AG1017" t="e">
        <f t="shared" si="485"/>
        <v>#DIV/0!</v>
      </c>
      <c r="AH1017" t="e">
        <f t="shared" si="486"/>
        <v>#DIV/0!</v>
      </c>
      <c r="AI1017" t="e">
        <f t="shared" si="487"/>
        <v>#DIV/0!</v>
      </c>
      <c r="AJ1017" t="e">
        <f t="shared" si="488"/>
        <v>#DIV/0!</v>
      </c>
      <c r="AK1017"/>
      <c r="AL1017"/>
      <c r="AM1017"/>
      <c r="AN1017"/>
    </row>
    <row r="1018" spans="1:40" x14ac:dyDescent="0.3">
      <c r="A1018"/>
      <c r="B1018">
        <f t="shared" si="490"/>
        <v>88400</v>
      </c>
      <c r="C1018" s="186" t="str">
        <f t="shared" si="457"/>
        <v>-0.00901532589965394+0.0133531372077577i</v>
      </c>
      <c r="D1018" s="158" t="str">
        <f t="shared" si="458"/>
        <v>-2.94105064232331-1.83512637047164i</v>
      </c>
      <c r="E1018" t="str">
        <f t="shared" si="459"/>
        <v>8345.54501038853-12376.5071913263i</v>
      </c>
      <c r="F1018" t="str">
        <f t="shared" si="460"/>
        <v>0.374599975272952+0.252717446399711i</v>
      </c>
      <c r="G1018" t="str">
        <f t="shared" si="455"/>
        <v>0.374599975272952+0.252717446399711i</v>
      </c>
      <c r="H1018" t="str">
        <f t="shared" si="461"/>
        <v>2.48167942534545+4.05497263844736i</v>
      </c>
      <c r="I1018" t="str">
        <f t="shared" si="462"/>
        <v>347.145988221672i</v>
      </c>
      <c r="J1018" t="str">
        <f t="shared" si="456"/>
        <v>-28.8480003024392+74.0248550948082i</v>
      </c>
      <c r="K1018" t="str">
        <f t="shared" si="463"/>
        <v>4.07127604664019-1.58660455970318i</v>
      </c>
      <c r="L1018" t="str">
        <f t="shared" si="464"/>
        <v>0.750070414933161-0.249906085866197i</v>
      </c>
      <c r="M1018" t="str">
        <f t="shared" si="465"/>
        <v>4.82134646157335-1.83651064556938i</v>
      </c>
      <c r="N1018" t="str">
        <f t="shared" si="466"/>
        <v>-1.13007136452574i</v>
      </c>
      <c r="O1018" t="str">
        <f t="shared" si="467"/>
        <v>0.426595263896777-0.904442635450607i</v>
      </c>
      <c r="P1018" t="str">
        <f t="shared" si="468"/>
        <v>0.573404736103223+0.904442635450607i</v>
      </c>
      <c r="Q1018" t="str">
        <f t="shared" si="469"/>
        <v>-0.573404736103223+0.225628729075133i</v>
      </c>
      <c r="R1018" t="str">
        <f t="shared" si="470"/>
        <v>-0.328481214512472-1.70657368660093i</v>
      </c>
      <c r="S1018" t="str">
        <f t="shared" si="471"/>
        <v>0.124013318466474i</v>
      </c>
      <c r="T1018" t="str">
        <f t="shared" si="472"/>
        <v>0.211637866082946-0.0407360454655893i</v>
      </c>
      <c r="U1018" t="e">
        <f t="shared" si="473"/>
        <v>#DIV/0!</v>
      </c>
      <c r="V1018" t="str">
        <f t="shared" si="474"/>
        <v>0.0000833333333333333-0.00300065880640829i</v>
      </c>
      <c r="W1018" t="e">
        <f t="shared" si="475"/>
        <v>#DIV/0!</v>
      </c>
      <c r="X1018" t="e">
        <f t="shared" si="476"/>
        <v>#DIV/0!</v>
      </c>
      <c r="Y1018" t="str">
        <f t="shared" si="477"/>
        <v>0.00096+0.377694835185179i</v>
      </c>
      <c r="Z1018" t="e">
        <f t="shared" si="478"/>
        <v>#DIV/0!</v>
      </c>
      <c r="AA1018" t="e">
        <f t="shared" si="479"/>
        <v>#DIV/0!</v>
      </c>
      <c r="AB1018" t="str">
        <f t="shared" si="480"/>
        <v>0.120767995178913-0.0232454174361603i</v>
      </c>
      <c r="AC1018" t="str">
        <f t="shared" si="481"/>
        <v>1.53957388964495-0.333865919893772i</v>
      </c>
      <c r="AD1018" t="str">
        <f t="shared" si="482"/>
        <v>0.0780464494243827+0.0018262405034697i</v>
      </c>
      <c r="AE1018" t="e">
        <f t="shared" si="483"/>
        <v>#DIV/0!</v>
      </c>
      <c r="AF1018" t="str">
        <f t="shared" si="484"/>
        <v>-5.42273006766876-5.890099008919i</v>
      </c>
      <c r="AG1018" t="e">
        <f t="shared" si="485"/>
        <v>#DIV/0!</v>
      </c>
      <c r="AH1018" t="e">
        <f t="shared" si="486"/>
        <v>#DIV/0!</v>
      </c>
      <c r="AI1018" t="e">
        <f t="shared" si="487"/>
        <v>#DIV/0!</v>
      </c>
      <c r="AJ1018" t="e">
        <f t="shared" si="488"/>
        <v>#DIV/0!</v>
      </c>
      <c r="AK1018"/>
      <c r="AL1018"/>
      <c r="AM1018"/>
      <c r="AN1018"/>
    </row>
    <row r="1019" spans="1:40" x14ac:dyDescent="0.3">
      <c r="A1019"/>
      <c r="B1019">
        <f t="shared" si="490"/>
        <v>88500</v>
      </c>
      <c r="C1019" s="186" t="str">
        <f t="shared" si="457"/>
        <v>-0.0090124555018834+0.0133451251279156i</v>
      </c>
      <c r="D1019" s="158" t="str">
        <f t="shared" si="458"/>
        <v>-2.94255169645587-1.83676339033443i</v>
      </c>
      <c r="E1019" t="str">
        <f t="shared" si="459"/>
        <v>8332.57820677792-12371.2561427246i</v>
      </c>
      <c r="F1019" t="str">
        <f t="shared" si="460"/>
        <v>0.374798635340187+0.252922958649798i</v>
      </c>
      <c r="G1019" t="str">
        <f t="shared" si="455"/>
        <v>0.374798635340187+0.252922958649798i</v>
      </c>
      <c r="H1019" t="str">
        <f t="shared" si="461"/>
        <v>2.48491237319283+4.05769535087892i</v>
      </c>
      <c r="I1019" t="str">
        <f t="shared" si="462"/>
        <v>347.538687303371i</v>
      </c>
      <c r="J1019" t="str">
        <f t="shared" si="456"/>
        <v>-28.9155679102572+74.1085936186712i</v>
      </c>
      <c r="K1019" t="str">
        <f t="shared" si="463"/>
        <v>4.0699770742151-1.58801689164705i</v>
      </c>
      <c r="L1019" t="str">
        <f t="shared" si="464"/>
        <v>0.749900801597266-0.250132209897418i</v>
      </c>
      <c r="M1019" t="str">
        <f t="shared" si="465"/>
        <v>4.81987787581237-1.83814910154447i</v>
      </c>
      <c r="N1019" t="str">
        <f t="shared" si="466"/>
        <v>-1.13134972579783i</v>
      </c>
      <c r="O1019" t="str">
        <f t="shared" si="467"/>
        <v>0.425438711201151-0.904987239142908i</v>
      </c>
      <c r="P1019" t="str">
        <f t="shared" si="468"/>
        <v>0.574561288798849+0.904987239142908i</v>
      </c>
      <c r="Q1019" t="str">
        <f t="shared" si="469"/>
        <v>-0.574561288798849+0.226362486654922i</v>
      </c>
      <c r="R1019" t="str">
        <f t="shared" si="470"/>
        <v>-0.328469947696481-1.70450138633993i</v>
      </c>
      <c r="S1019" t="str">
        <f t="shared" si="471"/>
        <v>0.124153605025825i</v>
      </c>
      <c r="T1019" t="str">
        <f t="shared" si="472"/>
        <v>0.211619991885619-0.0407807281491623i</v>
      </c>
      <c r="U1019" t="e">
        <f t="shared" si="473"/>
        <v>#DIV/0!</v>
      </c>
      <c r="V1019" t="str">
        <f t="shared" si="474"/>
        <v>0.0000833333333333333-0.00299726823148579i</v>
      </c>
      <c r="W1019" t="e">
        <f t="shared" si="475"/>
        <v>#DIV/0!</v>
      </c>
      <c r="X1019" t="e">
        <f t="shared" si="476"/>
        <v>#DIV/0!</v>
      </c>
      <c r="Y1019" t="str">
        <f t="shared" si="477"/>
        <v>0.00096+0.378122091786068i</v>
      </c>
      <c r="Z1019" t="e">
        <f t="shared" si="478"/>
        <v>#DIV/0!</v>
      </c>
      <c r="AA1019" t="e">
        <f t="shared" si="479"/>
        <v>#DIV/0!</v>
      </c>
      <c r="AB1019" t="str">
        <f t="shared" si="480"/>
        <v>0.120757795534508-0.0232709149438332i</v>
      </c>
      <c r="AC1019" t="str">
        <f t="shared" si="481"/>
        <v>1.53926241563252-0.33413380145394i</v>
      </c>
      <c r="AD1019" t="str">
        <f t="shared" si="482"/>
        <v>0.0780554416011659+0.00182557987123701i</v>
      </c>
      <c r="AE1019" t="e">
        <f t="shared" si="483"/>
        <v>#DIV/0!</v>
      </c>
      <c r="AF1019" t="str">
        <f t="shared" si="484"/>
        <v>-5.4274640696487-5.89445874121335i</v>
      </c>
      <c r="AG1019" t="e">
        <f t="shared" si="485"/>
        <v>#DIV/0!</v>
      </c>
      <c r="AH1019" t="e">
        <f t="shared" si="486"/>
        <v>#DIV/0!</v>
      </c>
      <c r="AI1019" t="e">
        <f t="shared" si="487"/>
        <v>#DIV/0!</v>
      </c>
      <c r="AJ1019" t="e">
        <f t="shared" si="488"/>
        <v>#DIV/0!</v>
      </c>
      <c r="AK1019"/>
      <c r="AL1019"/>
      <c r="AM1019"/>
      <c r="AN1019"/>
    </row>
    <row r="1020" spans="1:40" x14ac:dyDescent="0.3">
      <c r="A1020"/>
      <c r="B1020">
        <f t="shared" si="490"/>
        <v>88600</v>
      </c>
      <c r="C1020" s="186" t="str">
        <f t="shared" si="457"/>
        <v>-0.00900958371501719+0.0133371346285602i</v>
      </c>
      <c r="D1020" s="158" t="str">
        <f t="shared" si="458"/>
        <v>-2.9440534929416-1.8383985473517i</v>
      </c>
      <c r="E1020" t="str">
        <f t="shared" si="459"/>
        <v>8319.63704287463-12365.9996975409i</v>
      </c>
      <c r="F1020" t="str">
        <f t="shared" si="460"/>
        <v>0.374997393625192+0.253128249500521i</v>
      </c>
      <c r="G1020" t="str">
        <f t="shared" si="455"/>
        <v>0.374997393625192+0.253128249500521i</v>
      </c>
      <c r="H1020" t="str">
        <f t="shared" si="461"/>
        <v>2.48814588205714+4.06041500693982i</v>
      </c>
      <c r="I1020" t="str">
        <f t="shared" si="462"/>
        <v>347.93138638507i</v>
      </c>
      <c r="J1020" t="str">
        <f t="shared" si="456"/>
        <v>-28.9832119088133+74.192332142534i</v>
      </c>
      <c r="K1020" t="str">
        <f t="shared" si="463"/>
        <v>4.06867745666177-1.5894276067302i</v>
      </c>
      <c r="L1020" t="str">
        <f t="shared" si="464"/>
        <v>0.749731073321579-0.250358167693252i</v>
      </c>
      <c r="M1020" t="str">
        <f t="shared" si="465"/>
        <v>4.81840852998335-1.83978577442345i</v>
      </c>
      <c r="N1020" t="str">
        <f t="shared" si="466"/>
        <v>-1.13262808706992i</v>
      </c>
      <c r="O1020" t="str">
        <f t="shared" si="467"/>
        <v>0.42428146325047-0.905530363898439i</v>
      </c>
      <c r="P1020" t="str">
        <f t="shared" si="468"/>
        <v>0.57571853674953+0.905530363898439i</v>
      </c>
      <c r="Q1020" t="str">
        <f t="shared" si="469"/>
        <v>-0.57571853674953+0.227097723171481i</v>
      </c>
      <c r="R1020" t="str">
        <f t="shared" si="470"/>
        <v>-0.328458666836447-1.70243359685211i</v>
      </c>
      <c r="S1020" t="str">
        <f t="shared" si="471"/>
        <v>0.124293891585176i</v>
      </c>
      <c r="T1020" t="str">
        <f t="shared" si="472"/>
        <v>0.211602096918097-0.0408254059259808i</v>
      </c>
      <c r="U1020" t="e">
        <f t="shared" si="473"/>
        <v>#DIV/0!</v>
      </c>
      <c r="V1020" t="str">
        <f t="shared" si="474"/>
        <v>0.0000833333333333333-0.00299388531023129i</v>
      </c>
      <c r="W1020" t="e">
        <f t="shared" si="475"/>
        <v>#DIV/0!</v>
      </c>
      <c r="X1020" t="e">
        <f t="shared" si="476"/>
        <v>#DIV/0!</v>
      </c>
      <c r="Y1020" t="str">
        <f t="shared" si="477"/>
        <v>0.00096+0.378549348386956i</v>
      </c>
      <c r="Z1020" t="e">
        <f t="shared" si="478"/>
        <v>#DIV/0!</v>
      </c>
      <c r="AA1020" t="e">
        <f t="shared" si="479"/>
        <v>#DIV/0!</v>
      </c>
      <c r="AB1020" t="str">
        <f t="shared" si="480"/>
        <v>0.120747584037901-0.0232964096515397i</v>
      </c>
      <c r="AC1020" t="str">
        <f t="shared" si="481"/>
        <v>1.53895078583106-0.334401306391896i</v>
      </c>
      <c r="AD1020" t="str">
        <f t="shared" si="482"/>
        <v>0.0780644410459665+0.00182490658105616i</v>
      </c>
      <c r="AE1020" t="e">
        <f t="shared" si="483"/>
        <v>#DIV/0!</v>
      </c>
      <c r="AF1020" t="str">
        <f t="shared" si="484"/>
        <v>-5.43219937499874-5.89881355429152i</v>
      </c>
      <c r="AG1020" t="e">
        <f t="shared" si="485"/>
        <v>#DIV/0!</v>
      </c>
      <c r="AH1020" t="e">
        <f t="shared" si="486"/>
        <v>#DIV/0!</v>
      </c>
      <c r="AI1020" t="e">
        <f t="shared" si="487"/>
        <v>#DIV/0!</v>
      </c>
      <c r="AJ1020" t="e">
        <f t="shared" si="488"/>
        <v>#DIV/0!</v>
      </c>
      <c r="AK1020"/>
      <c r="AL1020"/>
      <c r="AM1020"/>
      <c r="AN1020"/>
    </row>
    <row r="1021" spans="1:40" x14ac:dyDescent="0.3">
      <c r="A1021"/>
      <c r="B1021">
        <f t="shared" si="490"/>
        <v>88700</v>
      </c>
      <c r="C1021" s="186" t="str">
        <f t="shared" si="457"/>
        <v>-0.00900671054337037+0.0133291656257686i</v>
      </c>
      <c r="D1021" s="158" t="str">
        <f t="shared" si="458"/>
        <v>-2.94555602945493-1.84003184209055i</v>
      </c>
      <c r="E1021" t="str">
        <f t="shared" si="459"/>
        <v>8306.72146738952-12360.7379084952i</v>
      </c>
      <c r="F1021" t="str">
        <f t="shared" si="460"/>
        <v>0.375196249820316+0.253333318941927i</v>
      </c>
      <c r="G1021" t="str">
        <f t="shared" si="455"/>
        <v>0.375196249820316+0.253333318941927i</v>
      </c>
      <c r="H1021" t="str">
        <f t="shared" si="461"/>
        <v>2.49137995002874+4.06313160722427i</v>
      </c>
      <c r="I1021" t="str">
        <f t="shared" si="462"/>
        <v>348.324085466768i</v>
      </c>
      <c r="J1021" t="str">
        <f t="shared" si="456"/>
        <v>-29.0509322981074+74.276070666397i</v>
      </c>
      <c r="K1021" t="str">
        <f t="shared" si="463"/>
        <v>4.06737719603196-1.59083670545118i</v>
      </c>
      <c r="L1021" t="str">
        <f t="shared" si="464"/>
        <v>0.749561230314244-0.250583959193321i</v>
      </c>
      <c r="M1021" t="str">
        <f t="shared" si="465"/>
        <v>4.8169384263462-1.8414206646445i</v>
      </c>
      <c r="N1021" t="str">
        <f t="shared" si="466"/>
        <v>-1.133906448342i</v>
      </c>
      <c r="O1021" t="str">
        <f t="shared" si="467"/>
        <v>0.423123521935925-0.906072008829618i</v>
      </c>
      <c r="P1021" t="str">
        <f t="shared" si="468"/>
        <v>0.576876478064075+0.906072008829618i</v>
      </c>
      <c r="Q1021" t="str">
        <f t="shared" si="469"/>
        <v>-0.576876478064075+0.227834439512382i</v>
      </c>
      <c r="R1021" t="str">
        <f t="shared" si="470"/>
        <v>-0.328447371927773-1.70037030286602i</v>
      </c>
      <c r="S1021" t="str">
        <f t="shared" si="471"/>
        <v>0.124434178144527i</v>
      </c>
      <c r="T1021" t="str">
        <f t="shared" si="472"/>
        <v>0.211584181178494-0.0408700787895622i</v>
      </c>
      <c r="U1021" t="e">
        <f t="shared" si="473"/>
        <v>#DIV/0!</v>
      </c>
      <c r="V1021" t="str">
        <f t="shared" si="474"/>
        <v>0.0000833333333333333-0.00299051001675865i</v>
      </c>
      <c r="W1021" t="e">
        <f t="shared" si="475"/>
        <v>#DIV/0!</v>
      </c>
      <c r="X1021" t="e">
        <f t="shared" si="476"/>
        <v>#DIV/0!</v>
      </c>
      <c r="Y1021" t="str">
        <f t="shared" si="477"/>
        <v>0.00096+0.378976604987844i</v>
      </c>
      <c r="Z1021" t="e">
        <f t="shared" si="478"/>
        <v>#DIV/0!</v>
      </c>
      <c r="AA1021" t="e">
        <f t="shared" si="479"/>
        <v>#DIV/0!</v>
      </c>
      <c r="AB1021" t="str">
        <f t="shared" si="480"/>
        <v>0.120737360688016-0.0233219015555807i</v>
      </c>
      <c r="AC1021" t="str">
        <f t="shared" si="481"/>
        <v>1.53863900073047-0.334668434744089i</v>
      </c>
      <c r="AD1021" t="str">
        <f t="shared" si="482"/>
        <v>0.0780734477484607+0.00182422062364111i</v>
      </c>
      <c r="AE1021" t="e">
        <f t="shared" si="483"/>
        <v>#DIV/0!</v>
      </c>
      <c r="AF1021" t="str">
        <f t="shared" si="484"/>
        <v>-5.43693597948367-5.90316344931482i</v>
      </c>
      <c r="AG1021" t="e">
        <f t="shared" si="485"/>
        <v>#DIV/0!</v>
      </c>
      <c r="AH1021" t="e">
        <f t="shared" si="486"/>
        <v>#DIV/0!</v>
      </c>
      <c r="AI1021" t="e">
        <f t="shared" si="487"/>
        <v>#DIV/0!</v>
      </c>
      <c r="AJ1021" t="e">
        <f t="shared" si="488"/>
        <v>#DIV/0!</v>
      </c>
      <c r="AK1021"/>
      <c r="AL1021"/>
      <c r="AM1021"/>
      <c r="AN1021"/>
    </row>
    <row r="1022" spans="1:40" x14ac:dyDescent="0.3">
      <c r="A1022"/>
      <c r="B1022">
        <f t="shared" si="490"/>
        <v>88800</v>
      </c>
      <c r="C1022" s="186" t="str">
        <f t="shared" si="457"/>
        <v>-0.00900383599125612+0.0133212180360024i</v>
      </c>
      <c r="D1022" s="158" t="str">
        <f t="shared" si="458"/>
        <v>-2.94705930367166-1.84166327511893i</v>
      </c>
      <c r="E1022" t="str">
        <f t="shared" si="459"/>
        <v>8293.83142908257-12355.4708280367i</v>
      </c>
      <c r="F1022" t="str">
        <f t="shared" si="460"/>
        <v>0.375395203618091+0.253538166964558i</v>
      </c>
      <c r="G1022" t="str">
        <f t="shared" si="455"/>
        <v>0.375395203618091+0.253538166964558i</v>
      </c>
      <c r="H1022" t="str">
        <f t="shared" si="461"/>
        <v>2.49461457519267+4.06584515232638i</v>
      </c>
      <c r="I1022" t="str">
        <f t="shared" si="462"/>
        <v>348.716784548467i</v>
      </c>
      <c r="J1022" t="str">
        <f t="shared" si="456"/>
        <v>-29.1187290781396+74.3598091902598i</v>
      </c>
      <c r="K1022" t="str">
        <f t="shared" si="463"/>
        <v>4.06607629437609-1.59224418830935i</v>
      </c>
      <c r="L1022" t="str">
        <f t="shared" si="464"/>
        <v>0.749391272783396-0.250809584337557i</v>
      </c>
      <c r="M1022" t="str">
        <f t="shared" si="465"/>
        <v>4.81546756715949-1.84305377264691i</v>
      </c>
      <c r="N1022" t="str">
        <f t="shared" si="466"/>
        <v>-1.13518480961409i</v>
      </c>
      <c r="O1022" t="str">
        <f t="shared" si="467"/>
        <v>0.421964889149815-0.906612173051291i</v>
      </c>
      <c r="P1022" t="str">
        <f t="shared" si="468"/>
        <v>0.578035110850185+0.906612173051291i</v>
      </c>
      <c r="Q1022" t="str">
        <f t="shared" si="469"/>
        <v>-0.578035110850185+0.228572636562799i</v>
      </c>
      <c r="R1022" t="str">
        <f t="shared" si="470"/>
        <v>-0.328436062965841-1.69831148917895i</v>
      </c>
      <c r="S1022" t="str">
        <f t="shared" si="471"/>
        <v>0.124574464703878i</v>
      </c>
      <c r="T1022" t="str">
        <f t="shared" si="472"/>
        <v>0.211566244664914-0.0409147467334188i</v>
      </c>
      <c r="U1022" t="e">
        <f t="shared" si="473"/>
        <v>#DIV/0!</v>
      </c>
      <c r="V1022" t="str">
        <f t="shared" si="474"/>
        <v>0.0000833333333333333-0.00298714232529834i</v>
      </c>
      <c r="W1022" t="e">
        <f t="shared" si="475"/>
        <v>#DIV/0!</v>
      </c>
      <c r="X1022" t="e">
        <f t="shared" si="476"/>
        <v>#DIV/0!</v>
      </c>
      <c r="Y1022" t="str">
        <f t="shared" si="477"/>
        <v>0.00096+0.379403861588732i</v>
      </c>
      <c r="Z1022" t="e">
        <f t="shared" si="478"/>
        <v>#DIV/0!</v>
      </c>
      <c r="AA1022" t="e">
        <f t="shared" si="479"/>
        <v>#DIV/0!</v>
      </c>
      <c r="AB1022" t="str">
        <f t="shared" si="480"/>
        <v>0.12072712548377-0.023347390652254i</v>
      </c>
      <c r="AC1022" t="str">
        <f t="shared" si="481"/>
        <v>1.53832706082039-0.334935186547411i</v>
      </c>
      <c r="AD1022" t="str">
        <f t="shared" si="482"/>
        <v>0.0780824616983075+0.00182352198969554i</v>
      </c>
      <c r="AE1022" t="e">
        <f t="shared" si="483"/>
        <v>#DIV/0!</v>
      </c>
      <c r="AF1022" t="str">
        <f t="shared" si="484"/>
        <v>-5.44167387886433-5.90750842744531i</v>
      </c>
      <c r="AG1022" t="e">
        <f t="shared" si="485"/>
        <v>#DIV/0!</v>
      </c>
      <c r="AH1022" t="e">
        <f t="shared" si="486"/>
        <v>#DIV/0!</v>
      </c>
      <c r="AI1022" t="e">
        <f t="shared" si="487"/>
        <v>#DIV/0!</v>
      </c>
      <c r="AJ1022" t="e">
        <f t="shared" si="488"/>
        <v>#DIV/0!</v>
      </c>
      <c r="AK1022"/>
      <c r="AL1022"/>
      <c r="AM1022"/>
      <c r="AN1022"/>
    </row>
    <row r="1023" spans="1:40" x14ac:dyDescent="0.3">
      <c r="A1023"/>
      <c r="B1023">
        <f t="shared" si="490"/>
        <v>88900</v>
      </c>
      <c r="C1023" s="186" t="str">
        <f t="shared" si="457"/>
        <v>-0.00900096006298567+0.0133132917761055i</v>
      </c>
      <c r="D1023" s="158" t="str">
        <f t="shared" si="458"/>
        <v>-2.94856331326899-1.84329284700558i</v>
      </c>
      <c r="E1023" t="str">
        <f t="shared" si="459"/>
        <v>8280.9668767639-12350.1985083453i</v>
      </c>
      <c r="F1023" t="str">
        <f t="shared" si="460"/>
        <v>0.37559425471123+0.253742793559442i</v>
      </c>
      <c r="G1023" t="str">
        <f t="shared" si="455"/>
        <v>0.37559425471123+0.253742793559442i</v>
      </c>
      <c r="H1023" t="str">
        <f t="shared" si="461"/>
        <v>2.49784975562878+4.06855564284013i</v>
      </c>
      <c r="I1023" t="str">
        <f t="shared" si="462"/>
        <v>349.109483630166i</v>
      </c>
      <c r="J1023" t="str">
        <f t="shared" si="456"/>
        <v>-29.1866022489098+74.4435477141228i</v>
      </c>
      <c r="K1023" t="str">
        <f t="shared" si="463"/>
        <v>4.06477475374317-1.59365005580471i</v>
      </c>
      <c r="L1023" t="str">
        <f t="shared" si="464"/>
        <v>0.749221200937153-0.251035043066204i</v>
      </c>
      <c r="M1023" t="str">
        <f t="shared" si="465"/>
        <v>4.81399595468032-1.84468509887091i</v>
      </c>
      <c r="N1023" t="str">
        <f t="shared" si="466"/>
        <v>-1.13646317088618i</v>
      </c>
      <c r="O1023" t="str">
        <f t="shared" si="467"/>
        <v>0.420805566785593-0.907150855680716i</v>
      </c>
      <c r="P1023" t="str">
        <f t="shared" si="468"/>
        <v>0.579194433214407+0.907150855680716i</v>
      </c>
      <c r="Q1023" t="str">
        <f t="shared" si="469"/>
        <v>-0.579194433214407+0.229312315205464i</v>
      </c>
      <c r="R1023" t="str">
        <f t="shared" si="470"/>
        <v>-0.328424739946046-1.69625714065661i</v>
      </c>
      <c r="S1023" t="str">
        <f t="shared" si="471"/>
        <v>0.12471475126323i</v>
      </c>
      <c r="T1023" t="str">
        <f t="shared" si="472"/>
        <v>0.211548287375467-0.0409594097510621i</v>
      </c>
      <c r="U1023" t="e">
        <f t="shared" si="473"/>
        <v>#DIV/0!</v>
      </c>
      <c r="V1023" t="str">
        <f t="shared" si="474"/>
        <v>0.0000833333333333333-0.00298378221019676i</v>
      </c>
      <c r="W1023" t="e">
        <f t="shared" si="475"/>
        <v>#DIV/0!</v>
      </c>
      <c r="X1023" t="e">
        <f t="shared" si="476"/>
        <v>#DIV/0!</v>
      </c>
      <c r="Y1023" t="str">
        <f t="shared" si="477"/>
        <v>0.00096+0.37983111818962i</v>
      </c>
      <c r="Z1023" t="e">
        <f t="shared" si="478"/>
        <v>#DIV/0!</v>
      </c>
      <c r="AA1023" t="e">
        <f t="shared" si="479"/>
        <v>#DIV/0!</v>
      </c>
      <c r="AB1023" t="str">
        <f t="shared" si="480"/>
        <v>0.120716878424085-0.0233728769378572i</v>
      </c>
      <c r="AC1023" t="str">
        <f t="shared" si="481"/>
        <v>1.53801496659017-0.335201561839206i</v>
      </c>
      <c r="AD1023" t="str">
        <f t="shared" si="482"/>
        <v>0.0780914828851578+0.00182281066991357i</v>
      </c>
      <c r="AE1023" t="e">
        <f t="shared" si="483"/>
        <v>#DIV/0!</v>
      </c>
      <c r="AF1023" t="str">
        <f t="shared" si="484"/>
        <v>-5.44641306889777-5.91184848984571i</v>
      </c>
      <c r="AG1023" t="e">
        <f t="shared" si="485"/>
        <v>#DIV/0!</v>
      </c>
      <c r="AH1023" t="e">
        <f t="shared" si="486"/>
        <v>#DIV/0!</v>
      </c>
      <c r="AI1023" t="e">
        <f t="shared" si="487"/>
        <v>#DIV/0!</v>
      </c>
      <c r="AJ1023" t="e">
        <f t="shared" si="488"/>
        <v>#DIV/0!</v>
      </c>
      <c r="AK1023"/>
      <c r="AL1023"/>
      <c r="AM1023"/>
      <c r="AN1023"/>
    </row>
    <row r="1024" spans="1:40" x14ac:dyDescent="0.3">
      <c r="A1024"/>
      <c r="B1024">
        <f t="shared" si="490"/>
        <v>89000</v>
      </c>
      <c r="C1024" s="186" t="str">
        <f t="shared" si="457"/>
        <v>-0.00899808276286815+0.0133053867633019i</v>
      </c>
      <c r="D1024" s="158" t="str">
        <f t="shared" si="458"/>
        <v>-2.95006805592545-1.84492055832005i</v>
      </c>
      <c r="E1024" t="str">
        <f t="shared" si="459"/>
        <v>8268.12775929393-12344.9210013325i</v>
      </c>
      <c r="F1024" t="str">
        <f t="shared" si="460"/>
        <v>0.375793402792626+0.253947198718091i</v>
      </c>
      <c r="G1024" t="str">
        <f t="shared" si="455"/>
        <v>0.375793402792626+0.253947198718091i</v>
      </c>
      <c r="H1024" t="str">
        <f t="shared" si="461"/>
        <v>2.5010854894116+4.07126307935936i</v>
      </c>
      <c r="I1024" t="str">
        <f t="shared" si="462"/>
        <v>349.502182711865i</v>
      </c>
      <c r="J1024" t="str">
        <f t="shared" si="456"/>
        <v>-29.2545518104181+74.5272862379856i</v>
      </c>
      <c r="K1024" t="str">
        <f t="shared" si="463"/>
        <v>4.06347257618083-1.59505430843806i</v>
      </c>
      <c r="L1024" t="str">
        <f t="shared" si="464"/>
        <v>0.749051014983621-0.251260335319813i</v>
      </c>
      <c r="M1024" t="str">
        <f t="shared" si="465"/>
        <v>4.81252359116445-1.84631464375787i</v>
      </c>
      <c r="N1024" t="str">
        <f t="shared" si="466"/>
        <v>-1.13774153215827i</v>
      </c>
      <c r="O1024" t="str">
        <f t="shared" si="467"/>
        <v>0.419645556737835-0.907688055837573i</v>
      </c>
      <c r="P1024" t="str">
        <f t="shared" si="468"/>
        <v>0.580354443262165+0.907688055837573i</v>
      </c>
      <c r="Q1024" t="str">
        <f t="shared" si="469"/>
        <v>-0.580354443262165+0.230053476320697i</v>
      </c>
      <c r="R1024" t="str">
        <f t="shared" si="470"/>
        <v>-0.328413402863759-1.69420724223271i</v>
      </c>
      <c r="S1024" t="str">
        <f t="shared" si="471"/>
        <v>0.124855037822581i</v>
      </c>
      <c r="T1024" t="str">
        <f t="shared" si="472"/>
        <v>0.211530309308256-0.0410040678359972i</v>
      </c>
      <c r="U1024" t="e">
        <f t="shared" si="473"/>
        <v>#DIV/0!</v>
      </c>
      <c r="V1024" t="str">
        <f t="shared" si="474"/>
        <v>0.0000833333333333333-0.00298042964591564i</v>
      </c>
      <c r="W1024" t="e">
        <f t="shared" si="475"/>
        <v>#DIV/0!</v>
      </c>
      <c r="X1024" t="e">
        <f t="shared" si="476"/>
        <v>#DIV/0!</v>
      </c>
      <c r="Y1024" t="str">
        <f t="shared" si="477"/>
        <v>0.00096+0.380258374790509i</v>
      </c>
      <c r="Z1024" t="e">
        <f t="shared" si="478"/>
        <v>#DIV/0!</v>
      </c>
      <c r="AA1024" t="e">
        <f t="shared" si="479"/>
        <v>#DIV/0!</v>
      </c>
      <c r="AB1024" t="str">
        <f t="shared" si="480"/>
        <v>0.120706619507878-0.0233983604086838i</v>
      </c>
      <c r="AC1024" t="str">
        <f t="shared" si="481"/>
        <v>1.5377027185289-0.335467560657264i</v>
      </c>
      <c r="AD1024" t="str">
        <f t="shared" si="482"/>
        <v>0.0781005112986464+0.00182208665498015i</v>
      </c>
      <c r="AE1024" t="e">
        <f t="shared" si="483"/>
        <v>#DIV/0!</v>
      </c>
      <c r="AF1024" t="str">
        <f t="shared" si="484"/>
        <v>-5.45115354533705-5.91618363767941i</v>
      </c>
      <c r="AG1024" t="e">
        <f t="shared" si="485"/>
        <v>#DIV/0!</v>
      </c>
      <c r="AH1024" t="e">
        <f t="shared" si="486"/>
        <v>#DIV/0!</v>
      </c>
      <c r="AI1024" t="e">
        <f t="shared" si="487"/>
        <v>#DIV/0!</v>
      </c>
      <c r="AJ1024" t="e">
        <f t="shared" si="488"/>
        <v>#DIV/0!</v>
      </c>
      <c r="AK1024"/>
      <c r="AL1024"/>
      <c r="AM1024"/>
      <c r="AN1024"/>
    </row>
    <row r="1025" spans="1:40" x14ac:dyDescent="0.3">
      <c r="A1025"/>
      <c r="B1025">
        <f t="shared" si="490"/>
        <v>89100</v>
      </c>
      <c r="C1025" s="186" t="str">
        <f t="shared" si="457"/>
        <v>-0.00899520409521073+0.0132975029151936i</v>
      </c>
      <c r="D1025" s="158" t="str">
        <f t="shared" si="458"/>
        <v>-2.951573529321-1.84654640963273i</v>
      </c>
      <c r="E1025" t="str">
        <f t="shared" si="459"/>
        <v>8255.31402558406-12339.6383586428i</v>
      </c>
      <c r="F1025" t="str">
        <f t="shared" si="460"/>
        <v>0.375992647555354+0.254151382432506i</v>
      </c>
      <c r="G1025" t="str">
        <f t="shared" si="455"/>
        <v>0.375992647555354+0.254151382432506i</v>
      </c>
      <c r="H1025" t="str">
        <f t="shared" si="461"/>
        <v>2.50432177461059+4.07396746247794i</v>
      </c>
      <c r="I1025" t="str">
        <f t="shared" si="462"/>
        <v>349.894881793563i</v>
      </c>
      <c r="J1025" t="str">
        <f t="shared" si="456"/>
        <v>-29.3225777626645+74.6110247618485i</v>
      </c>
      <c r="K1025" t="str">
        <f t="shared" si="463"/>
        <v>4.0621697637353-1.59645694671091i</v>
      </c>
      <c r="L1025" t="str">
        <f t="shared" si="464"/>
        <v>0.748880715130892-0.251485461039243i</v>
      </c>
      <c r="M1025" t="str">
        <f t="shared" si="465"/>
        <v>4.81105047886619-1.84794240775015i</v>
      </c>
      <c r="N1025" t="str">
        <f t="shared" si="466"/>
        <v>-1.13901989343036i</v>
      </c>
      <c r="O1025" t="str">
        <f t="shared" si="467"/>
        <v>0.418484860902237-0.908223772643964i</v>
      </c>
      <c r="P1025" t="str">
        <f t="shared" si="468"/>
        <v>0.581515139097763+0.908223772643964i</v>
      </c>
      <c r="Q1025" t="str">
        <f t="shared" si="469"/>
        <v>-0.581515139097763+0.230796120786396i</v>
      </c>
      <c r="R1025" t="str">
        <f t="shared" si="470"/>
        <v>-0.328402051714349-1.69216177890856i</v>
      </c>
      <c r="S1025" t="str">
        <f t="shared" si="471"/>
        <v>0.124995324381932i</v>
      </c>
      <c r="T1025" t="str">
        <f t="shared" si="472"/>
        <v>0.211512310461383-0.0410487209817271i</v>
      </c>
      <c r="U1025" t="e">
        <f t="shared" si="473"/>
        <v>#DIV/0!</v>
      </c>
      <c r="V1025" t="str">
        <f t="shared" si="474"/>
        <v>0.0000833333333333333-0.00297708460703134i</v>
      </c>
      <c r="W1025" t="e">
        <f t="shared" si="475"/>
        <v>#DIV/0!</v>
      </c>
      <c r="X1025" t="e">
        <f t="shared" si="476"/>
        <v>#DIV/0!</v>
      </c>
      <c r="Y1025" t="str">
        <f t="shared" si="477"/>
        <v>0.00096+0.380685631391397i</v>
      </c>
      <c r="Z1025" t="e">
        <f t="shared" si="478"/>
        <v>#DIV/0!</v>
      </c>
      <c r="AA1025" t="e">
        <f t="shared" si="479"/>
        <v>#DIV/0!</v>
      </c>
      <c r="AB1025" t="str">
        <f t="shared" si="480"/>
        <v>0.120696348734067-0.0234238410610266i</v>
      </c>
      <c r="AC1025" t="str">
        <f t="shared" si="481"/>
        <v>1.53739031712536-0.335733183039821i</v>
      </c>
      <c r="AD1025" t="str">
        <f t="shared" si="482"/>
        <v>0.0781095469283984+0.00182134993557042i</v>
      </c>
      <c r="AE1025" t="e">
        <f t="shared" si="483"/>
        <v>#DIV/0!</v>
      </c>
      <c r="AF1025" t="str">
        <f t="shared" si="484"/>
        <v>-5.45589530393159-5.92051387211067i</v>
      </c>
      <c r="AG1025" t="e">
        <f t="shared" si="485"/>
        <v>#DIV/0!</v>
      </c>
      <c r="AH1025" t="e">
        <f t="shared" si="486"/>
        <v>#DIV/0!</v>
      </c>
      <c r="AI1025" t="e">
        <f t="shared" si="487"/>
        <v>#DIV/0!</v>
      </c>
      <c r="AJ1025" t="e">
        <f t="shared" si="488"/>
        <v>#DIV/0!</v>
      </c>
      <c r="AK1025"/>
      <c r="AL1025"/>
      <c r="AM1025"/>
      <c r="AN1025"/>
    </row>
    <row r="1026" spans="1:40" x14ac:dyDescent="0.3">
      <c r="A1026"/>
      <c r="B1026">
        <f t="shared" si="490"/>
        <v>89200</v>
      </c>
      <c r="C1026" s="186" t="str">
        <f t="shared" si="457"/>
        <v>-0.00899232406431885+0.0132896401497589i</v>
      </c>
      <c r="D1026" s="158" t="str">
        <f t="shared" si="458"/>
        <v>-2.95307973113699-1.8481704015149i</v>
      </c>
      <c r="E1026" t="str">
        <f t="shared" si="459"/>
        <v>8242.52562459684-12334.3506316547i</v>
      </c>
      <c r="F1026" t="str">
        <f t="shared" si="460"/>
        <v>0.37619198869268+0.254355344695181i</v>
      </c>
      <c r="G1026" t="str">
        <f t="shared" si="455"/>
        <v>0.37619198869268+0.254355344695181i</v>
      </c>
      <c r="H1026" t="str">
        <f t="shared" si="461"/>
        <v>2.50755860928997+4.07666879278976i</v>
      </c>
      <c r="I1026" t="str">
        <f t="shared" si="462"/>
        <v>350.287580875262i</v>
      </c>
      <c r="J1026" t="str">
        <f t="shared" si="456"/>
        <v>-29.390680105649+74.6947632857115i</v>
      </c>
      <c r="K1026" t="str">
        <f t="shared" si="463"/>
        <v>4.06086631845144-1.59785797112556i</v>
      </c>
      <c r="L1026" t="str">
        <f t="shared" si="464"/>
        <v>0.748710301587043-0.251710420165664i</v>
      </c>
      <c r="M1026" t="str">
        <f t="shared" si="465"/>
        <v>4.80957662003848-1.84956839129122i</v>
      </c>
      <c r="N1026" t="str">
        <f t="shared" si="466"/>
        <v>-1.14029825470244i</v>
      </c>
      <c r="O1026" t="str">
        <f t="shared" si="467"/>
        <v>0.417323481175624-0.908758005224415i</v>
      </c>
      <c r="P1026" t="str">
        <f t="shared" si="468"/>
        <v>0.582676518824376+0.908758005224415i</v>
      </c>
      <c r="Q1026" t="str">
        <f t="shared" si="469"/>
        <v>-0.582676518824376+0.231540249478025i</v>
      </c>
      <c r="R1026" t="str">
        <f t="shared" si="470"/>
        <v>-0.328390686493192-1.69012073575276i</v>
      </c>
      <c r="S1026" t="str">
        <f t="shared" si="471"/>
        <v>0.125135610941283i</v>
      </c>
      <c r="T1026" t="str">
        <f t="shared" si="472"/>
        <v>0.211494290832952-0.0410933691817529i</v>
      </c>
      <c r="U1026" t="e">
        <f t="shared" si="473"/>
        <v>#DIV/0!</v>
      </c>
      <c r="V1026" t="str">
        <f t="shared" si="474"/>
        <v>0.0000833333333333333-0.00297374706823422i</v>
      </c>
      <c r="W1026" t="e">
        <f t="shared" si="475"/>
        <v>#DIV/0!</v>
      </c>
      <c r="X1026" t="e">
        <f t="shared" si="476"/>
        <v>#DIV/0!</v>
      </c>
      <c r="Y1026" t="str">
        <f t="shared" si="477"/>
        <v>0.00096+0.381112887992285i</v>
      </c>
      <c r="Z1026" t="e">
        <f t="shared" si="478"/>
        <v>#DIV/0!</v>
      </c>
      <c r="AA1026" t="e">
        <f t="shared" si="479"/>
        <v>#DIV/0!</v>
      </c>
      <c r="AB1026" t="str">
        <f t="shared" si="480"/>
        <v>0.12068606610157-0.0234493188911771i</v>
      </c>
      <c r="AC1026" t="str">
        <f t="shared" si="481"/>
        <v>1.5370777628681-0.335998429025579i</v>
      </c>
      <c r="AD1026" t="str">
        <f t="shared" si="482"/>
        <v>0.0781185897640242+0.00182060050235002i</v>
      </c>
      <c r="AE1026" t="e">
        <f t="shared" si="483"/>
        <v>#DIV/0!</v>
      </c>
      <c r="AF1026" t="str">
        <f t="shared" si="484"/>
        <v>-5.46063834042696-5.92483919430466i</v>
      </c>
      <c r="AG1026" t="e">
        <f t="shared" si="485"/>
        <v>#DIV/0!</v>
      </c>
      <c r="AH1026" t="e">
        <f t="shared" si="486"/>
        <v>#DIV/0!</v>
      </c>
      <c r="AI1026" t="e">
        <f t="shared" si="487"/>
        <v>#DIV/0!</v>
      </c>
      <c r="AJ1026" t="e">
        <f t="shared" si="488"/>
        <v>#DIV/0!</v>
      </c>
      <c r="AK1026"/>
      <c r="AL1026"/>
      <c r="AM1026"/>
      <c r="AN1026"/>
    </row>
    <row r="1027" spans="1:40" x14ac:dyDescent="0.3">
      <c r="A1027"/>
      <c r="B1027">
        <f t="shared" si="490"/>
        <v>89300</v>
      </c>
      <c r="C1027" s="186" t="str">
        <f t="shared" si="457"/>
        <v>-0.00898944267449551+0.0132817983853499i</v>
      </c>
      <c r="D1027" s="158" t="str">
        <f t="shared" si="458"/>
        <v>-2.95458665905616-1.84979253453864i</v>
      </c>
      <c r="E1027" t="str">
        <f t="shared" si="459"/>
        <v>8229.76250534693-12329.0578714819i</v>
      </c>
      <c r="F1027" t="str">
        <f t="shared" si="460"/>
        <v>0.376391425898047+0.254559085499085i</v>
      </c>
      <c r="G1027" t="str">
        <f t="shared" si="455"/>
        <v>0.376391425898047+0.254559085499085i</v>
      </c>
      <c r="H1027" t="str">
        <f t="shared" si="461"/>
        <v>2.51079599150885+4.07936707088866i</v>
      </c>
      <c r="I1027" t="str">
        <f t="shared" si="462"/>
        <v>350.680279956961i</v>
      </c>
      <c r="J1027" t="str">
        <f t="shared" si="456"/>
        <v>-29.4588588393715+74.7785018095743i</v>
      </c>
      <c r="K1027" t="str">
        <f t="shared" si="463"/>
        <v>4.05956224237273-1.59925738218506i</v>
      </c>
      <c r="L1027" t="str">
        <f t="shared" si="464"/>
        <v>0.748539774560135-0.251935212640554i</v>
      </c>
      <c r="M1027" t="str">
        <f t="shared" si="465"/>
        <v>4.80810201693286-1.85119259482561i</v>
      </c>
      <c r="N1027" t="str">
        <f t="shared" si="466"/>
        <v>-1.14157661597453i</v>
      </c>
      <c r="O1027" t="str">
        <f t="shared" si="467"/>
        <v>0.416161419455916-0.909290752705886i</v>
      </c>
      <c r="P1027" t="str">
        <f t="shared" si="468"/>
        <v>0.583838580544084+0.909290752705886i</v>
      </c>
      <c r="Q1027" t="str">
        <f t="shared" si="469"/>
        <v>-0.583838580544084+0.232285863268644i</v>
      </c>
      <c r="R1027" t="str">
        <f t="shared" si="470"/>
        <v>-0.328379307195637-1.6880840979007i</v>
      </c>
      <c r="S1027" t="str">
        <f t="shared" si="471"/>
        <v>0.125275897500634i</v>
      </c>
      <c r="T1027" t="str">
        <f t="shared" si="472"/>
        <v>0.211476250421058-0.0411380124295698i</v>
      </c>
      <c r="U1027" t="e">
        <f t="shared" si="473"/>
        <v>#DIV/0!</v>
      </c>
      <c r="V1027" t="str">
        <f t="shared" si="474"/>
        <v>0.0000833333333333333-0.00297041700432802i</v>
      </c>
      <c r="W1027" t="e">
        <f t="shared" si="475"/>
        <v>#DIV/0!</v>
      </c>
      <c r="X1027" t="e">
        <f t="shared" si="476"/>
        <v>#DIV/0!</v>
      </c>
      <c r="Y1027" t="str">
        <f t="shared" si="477"/>
        <v>0.00096+0.381540144593173i</v>
      </c>
      <c r="Z1027" t="e">
        <f t="shared" si="478"/>
        <v>#DIV/0!</v>
      </c>
      <c r="AA1027" t="e">
        <f t="shared" si="479"/>
        <v>#DIV/0!</v>
      </c>
      <c r="AB1027" t="str">
        <f t="shared" si="480"/>
        <v>0.120675771609299-0.0234747938954233i</v>
      </c>
      <c r="AC1027" t="str">
        <f t="shared" si="481"/>
        <v>1.53676505624533-0.336263298653669i</v>
      </c>
      <c r="AD1027" t="str">
        <f t="shared" si="482"/>
        <v>0.0781276397951216+0.00181983834597518i</v>
      </c>
      <c r="AE1027" t="e">
        <f t="shared" si="483"/>
        <v>#DIV/0!</v>
      </c>
      <c r="AF1027" t="str">
        <f t="shared" si="484"/>
        <v>-5.46538265056501-5.9291596054273i</v>
      </c>
      <c r="AG1027" t="e">
        <f t="shared" si="485"/>
        <v>#DIV/0!</v>
      </c>
      <c r="AH1027" t="e">
        <f t="shared" si="486"/>
        <v>#DIV/0!</v>
      </c>
      <c r="AI1027" t="e">
        <f t="shared" si="487"/>
        <v>#DIV/0!</v>
      </c>
      <c r="AJ1027" t="e">
        <f t="shared" si="488"/>
        <v>#DIV/0!</v>
      </c>
      <c r="AK1027"/>
      <c r="AL1027"/>
      <c r="AM1027"/>
      <c r="AN1027"/>
    </row>
    <row r="1028" spans="1:40" x14ac:dyDescent="0.3">
      <c r="A1028"/>
      <c r="B1028">
        <f t="shared" si="490"/>
        <v>89400</v>
      </c>
      <c r="C1028" s="186" t="str">
        <f t="shared" si="457"/>
        <v>-0.00898655993004187+0.0132739775406903i</v>
      </c>
      <c r="D1028" s="158" t="str">
        <f t="shared" si="458"/>
        <v>-2.95609431076264-1.85141280927689i</v>
      </c>
      <c r="E1028" t="str">
        <f t="shared" si="459"/>
        <v>8217.02461690136-12323.7601289746i</v>
      </c>
      <c r="F1028" t="str">
        <f t="shared" si="460"/>
        <v>0.376590958865085+0.254762604837675i</v>
      </c>
      <c r="G1028" t="str">
        <f t="shared" si="455"/>
        <v>0.376590958865085+0.254762604837675i</v>
      </c>
      <c r="H1028" t="str">
        <f t="shared" si="461"/>
        <v>2.51403391932129+4.08206229736859i</v>
      </c>
      <c r="I1028" t="str">
        <f t="shared" si="462"/>
        <v>351.072979038659i</v>
      </c>
      <c r="J1028" t="str">
        <f t="shared" si="456"/>
        <v>-29.527113963832+74.8622403334373i</v>
      </c>
      <c r="K1028" t="str">
        <f t="shared" si="463"/>
        <v>4.05825753754117-1.60065518039322i</v>
      </c>
      <c r="L1028" t="str">
        <f t="shared" si="464"/>
        <v>0.748369134258217-0.252159838405698i</v>
      </c>
      <c r="M1028" t="str">
        <f t="shared" si="465"/>
        <v>4.80662667179939-1.85281501879892i</v>
      </c>
      <c r="N1028" t="str">
        <f t="shared" si="466"/>
        <v>-1.14285497724662i</v>
      </c>
      <c r="O1028" t="str">
        <f t="shared" si="467"/>
        <v>0.414998677642169-0.909822014217754i</v>
      </c>
      <c r="P1028" t="str">
        <f t="shared" si="468"/>
        <v>0.585001322357831+0.909822014217754i</v>
      </c>
      <c r="Q1028" t="str">
        <f t="shared" si="469"/>
        <v>-0.585001322357831+0.233032963028866i</v>
      </c>
      <c r="R1028" t="str">
        <f t="shared" si="470"/>
        <v>-0.328367913817046-1.68605185055432i</v>
      </c>
      <c r="S1028" t="str">
        <f t="shared" si="471"/>
        <v>0.125416184059986i</v>
      </c>
      <c r="T1028" t="str">
        <f t="shared" si="472"/>
        <v>0.211458189223801-0.0411826507186723i</v>
      </c>
      <c r="U1028" t="e">
        <f t="shared" si="473"/>
        <v>#DIV/0!</v>
      </c>
      <c r="V1028" t="str">
        <f t="shared" si="474"/>
        <v>0.0000833333333333333-0.00296709439022922i</v>
      </c>
      <c r="W1028" t="e">
        <f t="shared" si="475"/>
        <v>#DIV/0!</v>
      </c>
      <c r="X1028" t="e">
        <f t="shared" si="476"/>
        <v>#DIV/0!</v>
      </c>
      <c r="Y1028" t="str">
        <f t="shared" si="477"/>
        <v>0.00096+0.381967401194061i</v>
      </c>
      <c r="Z1028" t="e">
        <f t="shared" si="478"/>
        <v>#DIV/0!</v>
      </c>
      <c r="AA1028" t="e">
        <f t="shared" si="479"/>
        <v>#DIV/0!</v>
      </c>
      <c r="AB1028" t="str">
        <f t="shared" si="480"/>
        <v>0.12066546525617-0.023500266070053i</v>
      </c>
      <c r="AC1028" t="str">
        <f t="shared" si="481"/>
        <v>1.53645219774502-0.33652779196369i</v>
      </c>
      <c r="AD1028" t="str">
        <f t="shared" si="482"/>
        <v>0.0781366970112766+0.00181906345709273i</v>
      </c>
      <c r="AE1028" t="e">
        <f t="shared" si="483"/>
        <v>#DIV/0!</v>
      </c>
      <c r="AF1028" t="str">
        <f t="shared" si="484"/>
        <v>-5.47012823008393-5.93347510664548i</v>
      </c>
      <c r="AG1028" t="e">
        <f t="shared" si="485"/>
        <v>#DIV/0!</v>
      </c>
      <c r="AH1028" t="e">
        <f t="shared" si="486"/>
        <v>#DIV/0!</v>
      </c>
      <c r="AI1028" t="e">
        <f t="shared" si="487"/>
        <v>#DIV/0!</v>
      </c>
      <c r="AJ1028" t="e">
        <f t="shared" si="488"/>
        <v>#DIV/0!</v>
      </c>
      <c r="AK1028"/>
      <c r="AL1028"/>
      <c r="AM1028"/>
      <c r="AN1028"/>
    </row>
    <row r="1029" spans="1:40" x14ac:dyDescent="0.3">
      <c r="A1029"/>
      <c r="B1029">
        <f t="shared" si="490"/>
        <v>89500</v>
      </c>
      <c r="C1029" s="186" t="str">
        <f t="shared" si="457"/>
        <v>-0.00898367583525728+0.013266177534874i</v>
      </c>
      <c r="D1029" s="158" t="str">
        <f t="shared" si="458"/>
        <v>-2.95760268394202-1.85303122630353i</v>
      </c>
      <c r="E1029" t="str">
        <f t="shared" si="459"/>
        <v>8204.31190837974-12318.4574547204i</v>
      </c>
      <c r="F1029" t="str">
        <f t="shared" si="460"/>
        <v>0.376790587287615+0.2549659027049i</v>
      </c>
      <c r="G1029" t="str">
        <f t="shared" ref="G1029:G1092" si="491">IF($C$11=$C$7,$C$24,F1029)</f>
        <v>0.376790587287615+0.2549659027049i</v>
      </c>
      <c r="H1029" t="str">
        <f t="shared" si="461"/>
        <v>2.51727239077622+4.08475447282366i</v>
      </c>
      <c r="I1029" t="str">
        <f t="shared" si="462"/>
        <v>351.465678120358i</v>
      </c>
      <c r="J1029" t="str">
        <f t="shared" ref="J1029:J1092" si="492">IMSUM(COMPLEX(0,2*PI()*B1029*$C$113*$C$112),COMPLEX(0,2*PI()*B1029*$C$113*$C$111),COMPLEX(0,2*PI()*B1029*$C$28*10^-12*$C$111),COMPLEX(-1*2*PI()*B1029*2*PI()*B1029*$C$113*$C$112*$C$28*10^-12*$C$111,0),COMPLEX(1,0))</f>
        <v>-29.5954454790307+74.9459788573001i</v>
      </c>
      <c r="K1029" t="str">
        <f t="shared" si="463"/>
        <v>4.05695220599744-1.60205136625466i</v>
      </c>
      <c r="L1029" t="str">
        <f t="shared" si="464"/>
        <v>0.748198380889316-0.252384297403191i</v>
      </c>
      <c r="M1029" t="str">
        <f t="shared" si="465"/>
        <v>4.80515058688676-1.85443566365785i</v>
      </c>
      <c r="N1029" t="str">
        <f t="shared" si="466"/>
        <v>-1.14413333851871i</v>
      </c>
      <c r="O1029" t="str">
        <f t="shared" si="467"/>
        <v>0.413835257634546-0.910351788891827i</v>
      </c>
      <c r="P1029" t="str">
        <f t="shared" si="468"/>
        <v>0.586164742365454+0.910351788891827i</v>
      </c>
      <c r="Q1029" t="str">
        <f t="shared" si="469"/>
        <v>-0.586164742365454+0.233781549626883i</v>
      </c>
      <c r="R1029" t="str">
        <f t="shared" si="470"/>
        <v>-0.328356506352761-1.68402397898168i</v>
      </c>
      <c r="S1029" t="str">
        <f t="shared" si="471"/>
        <v>0.125556470619337i</v>
      </c>
      <c r="T1029" t="str">
        <f t="shared" si="472"/>
        <v>0.211440107239272-0.0412272840425486i</v>
      </c>
      <c r="U1029" t="e">
        <f t="shared" si="473"/>
        <v>#DIV/0!</v>
      </c>
      <c r="V1029" t="str">
        <f t="shared" si="474"/>
        <v>0.0000833333333333333-0.00296377920096639i</v>
      </c>
      <c r="W1029" t="e">
        <f t="shared" si="475"/>
        <v>#DIV/0!</v>
      </c>
      <c r="X1029" t="e">
        <f t="shared" si="476"/>
        <v>#DIV/0!</v>
      </c>
      <c r="Y1029" t="str">
        <f t="shared" si="477"/>
        <v>0.00096+0.38239465779495i</v>
      </c>
      <c r="Z1029" t="e">
        <f t="shared" si="478"/>
        <v>#DIV/0!</v>
      </c>
      <c r="AA1029" t="e">
        <f t="shared" si="479"/>
        <v>#DIV/0!</v>
      </c>
      <c r="AB1029" t="str">
        <f t="shared" si="480"/>
        <v>0.120655147041094-0.0235257354113503i</v>
      </c>
      <c r="AC1029" t="str">
        <f t="shared" si="481"/>
        <v>1.53613918785484-0.336791908995679i</v>
      </c>
      <c r="AD1029" t="str">
        <f t="shared" si="482"/>
        <v>0.078145761402061+0.00181827582634043i</v>
      </c>
      <c r="AE1029" t="e">
        <f t="shared" si="483"/>
        <v>#DIV/0!</v>
      </c>
      <c r="AF1029" t="str">
        <f t="shared" si="484"/>
        <v>-5.47487507471824-5.93778569912719i</v>
      </c>
      <c r="AG1029" t="e">
        <f t="shared" si="485"/>
        <v>#DIV/0!</v>
      </c>
      <c r="AH1029" t="e">
        <f t="shared" si="486"/>
        <v>#DIV/0!</v>
      </c>
      <c r="AI1029" t="e">
        <f t="shared" si="487"/>
        <v>#DIV/0!</v>
      </c>
      <c r="AJ1029" t="e">
        <f t="shared" si="488"/>
        <v>#DIV/0!</v>
      </c>
      <c r="AK1029"/>
      <c r="AL1029"/>
      <c r="AM1029"/>
      <c r="AN1029"/>
    </row>
    <row r="1030" spans="1:40" x14ac:dyDescent="0.3">
      <c r="A1030"/>
      <c r="B1030">
        <f t="shared" si="490"/>
        <v>89600</v>
      </c>
      <c r="C1030" s="186" t="str">
        <f t="shared" ref="C1030:C1093" si="493">IMPRODUCT(COMPLEX(-1,0),IMDIV(IMPRODUCT(G1030,COMPLEX($C$100+$C$101,0)),COMPLEX($C$100,2*PI()*B1030*$C$103*$C$102*(2*$C$100+$C$101))))</f>
        <v>-0.00898079039443871+0.0132583982873622i</v>
      </c>
      <c r="D1030" s="158" t="str">
        <f t="shared" ref="D1030:D1093" si="494">IMPRODUCT(COMPLEX($C$106,0),IMSUB(C1030,G1030))</f>
        <v>-2.95911177628123-1.8546477861933i</v>
      </c>
      <c r="E1030" t="str">
        <f t="shared" ref="E1030:E1093" si="495">IMDIV(COMPLEX($C$20*10^3,0),COMPLEX(1,2*PI()*B1030*$C$20*1000*$C$29*10^-12))</f>
        <v>8191.62432895524-12313.1498990459i</v>
      </c>
      <c r="F1030" t="str">
        <f t="shared" ref="F1030:F1093" si="496">IMDIV(COMPLEX($C$22*1000,0),IMSUM(COMPLEX($C$22*1000,0),E1030))</f>
        <v>0.376990310859634+0.255168979095183i</v>
      </c>
      <c r="G1030" t="str">
        <f t="shared" si="491"/>
        <v>0.376990310859634+0.255168979095183i</v>
      </c>
      <c r="H1030" t="str">
        <f t="shared" ref="H1030:H1093" si="497">IMPRODUCT(COMPLEX($C$108,0),IMPRODUCT(COMPLEX(-1,0),D1030),IMDIV(COMPLEX(0,2*PI()*B1030*$C$109*$C$110),COMPLEX(1,2*PI()*B1030*$C$109*$C$110)))</f>
        <v>2.52051140391753+4.08744359784809i</v>
      </c>
      <c r="I1030" t="str">
        <f t="shared" ref="I1030:I1093" si="498">COMPLEX(0,2*PI()*B1030*$C$113*$C$112*$C$114)</f>
        <v>351.858377202057i</v>
      </c>
      <c r="J1030" t="str">
        <f t="shared" si="492"/>
        <v>-29.6638533849674+75.0297173811631i</v>
      </c>
      <c r="K1030" t="str">
        <f t="shared" ref="K1030:K1093" si="499">IMDIV(I1030,J1030)</f>
        <v>4.05564624978077-1.60344594027477i</v>
      </c>
      <c r="L1030" t="str">
        <f t="shared" ref="L1030:L1093" si="500">IMDIV(COMPLEX($C$117,0),COMPLEX(1,2*PI()*B1030*$C$115*$C$116))</f>
        <v>0.748027514661447-0.252608589575435i</v>
      </c>
      <c r="M1030" t="str">
        <f t="shared" ref="M1030:M1093" si="501">IMSUM(K1030,L1030)</f>
        <v>4.80367376444222-1.85605452985021i</v>
      </c>
      <c r="N1030" t="str">
        <f t="shared" ref="N1030:N1093" si="502">COMPLEX(0,-2*PI()*B1030*$C$43)</f>
        <v>-1.14541169979079i</v>
      </c>
      <c r="O1030" t="str">
        <f t="shared" ref="O1030:O1093" si="503">IMEXP(N1030)</f>
        <v>0.412671161334325-0.910880075862339i</v>
      </c>
      <c r="P1030" t="str">
        <f t="shared" ref="P1030:P1093" si="504">IMSUB(COMPLEX(1,0),O1030)</f>
        <v>0.587328838665675+0.910880075862339i</v>
      </c>
      <c r="Q1030" t="str">
        <f t="shared" ref="Q1030:Q1093" si="505">IMSUM(COMPLEX(0,2*PI()*B1030*$C$43),O1030,COMPLEX(-1,0))</f>
        <v>-0.587328838665675+0.234531623928451i</v>
      </c>
      <c r="R1030" t="str">
        <f t="shared" ref="R1030:R1093" si="506">IMDIV(P1030,Q1030)</f>
        <v>-0.328345084798124-1.68200046851659i</v>
      </c>
      <c r="S1030" t="str">
        <f t="shared" ref="S1030:S1093" si="507">IMDIV(COMPLEX(0,2*PI()*B1030*$C$123),COMPLEX($C$124,0))</f>
        <v>0.125696757178688i</v>
      </c>
      <c r="T1030" t="str">
        <f t="shared" ref="T1030:T1093" si="508">IMPRODUCT(R1030,S1030)</f>
        <v>0.211422004465569-0.0412719123946855i</v>
      </c>
      <c r="U1030" t="e">
        <f t="shared" ref="U1030:U1093" si="509">IMDIV(COMPLEX(1,2*PI()*B1030*$C$16*10^-3*$C$15*10^-6),COMPLEX(0,2*PI()*B1030*$C$15*10^-6))</f>
        <v>#DIV/0!</v>
      </c>
      <c r="V1030" t="str">
        <f t="shared" ref="V1030:V1093" si="510">IMSUM(COMPLEX($C$18*10^-3,0),IMDIV(COMPLEX(1,0),COMPLEX(0,2*PI()*B1030*($C$17*1*10^-6))))</f>
        <v>0.0000833333333333333-0.0029604714116796i</v>
      </c>
      <c r="W1030" t="e">
        <f t="shared" ref="W1030:W1093" si="511">IMDIV(IMPRODUCT(U1030,V1030),IMSUM(U1030,V1030))</f>
        <v>#DIV/0!</v>
      </c>
      <c r="X1030" t="e">
        <f t="shared" ref="X1030:X1093" si="512">IMDIV(IMPRODUCT(COMPLEX($C$19,0),W1030),IMSUM(COMPLEX($C$19,0),W1030))</f>
        <v>#DIV/0!</v>
      </c>
      <c r="Y1030" t="str">
        <f t="shared" ref="Y1030:Y1093" si="513">COMPLEX($C$13*10^-3,2*PI()*B1030*$C$12*0.000001)</f>
        <v>0.00096+0.382821914395838i</v>
      </c>
      <c r="Z1030" t="e">
        <f t="shared" ref="Z1030:Z1093" si="514">IMPRODUCT(COMPLEX($C$6,0),IMDIV(X1030,IMSUM(X1030,Y1030)))</f>
        <v>#DIV/0!</v>
      </c>
      <c r="AA1030" t="e">
        <f t="shared" ref="AA1030:AA1093" si="515">IMDIV(COMPLEX($C$6,0),IMSUM(X1030,Y1030))</f>
        <v>#DIV/0!</v>
      </c>
      <c r="AB1030" t="str">
        <f t="shared" ref="AB1030:AB1093" si="516">IMPRODUCT(COMPLEX($C$119,0),T1030)</f>
        <v>0.120644816962986-0.0235512019155987i</v>
      </c>
      <c r="AC1030" t="str">
        <f t="shared" ref="AC1030:AC1093" si="517">IMSUM(COMPLEX(1,0),IMPRODUCT(AB1030,M1030))</f>
        <v>1.53582602706217-0.337055649790142i</v>
      </c>
      <c r="AD1030" t="str">
        <f t="shared" ref="AD1030:AD1093" si="518">IMDIV(AB1030,AC1030)</f>
        <v>0.0781548329570371+0.00181747544434761i</v>
      </c>
      <c r="AE1030" t="e">
        <f t="shared" ref="AE1030:AE1093" si="519">IMPRODUCT(AD1030,AA1030,X1030)</f>
        <v>#DIV/0!</v>
      </c>
      <c r="AF1030" t="str">
        <f t="shared" ref="AF1030:AF1093" si="520">IMSUB(D1030,H1030)</f>
        <v>-5.47962318019876-5.94209138404139i</v>
      </c>
      <c r="AG1030" t="e">
        <f t="shared" ref="AG1030:AG1093" si="521">IMSUM(COMPLEX(1,0),IMPRODUCT(AD1030,AA1030,COMPLEX($C$127,0)))</f>
        <v>#DIV/0!</v>
      </c>
      <c r="AH1030" t="e">
        <f t="shared" ref="AH1030:AH1093" si="522">IMDIV(IMPRODUCT(AE1030,AF1030),AG1030)</f>
        <v>#DIV/0!</v>
      </c>
      <c r="AI1030" t="e">
        <f t="shared" ref="AI1030:AI1093" si="523">20*LOG10(IMABS(AH1030))</f>
        <v>#DIV/0!</v>
      </c>
      <c r="AJ1030" t="e">
        <f t="shared" ref="AJ1030:AJ1093" si="524">IMARGUMENT(AH1030)*180/PI()</f>
        <v>#DIV/0!</v>
      </c>
      <c r="AK1030"/>
      <c r="AL1030"/>
      <c r="AM1030"/>
      <c r="AN1030"/>
    </row>
    <row r="1031" spans="1:40" x14ac:dyDescent="0.3">
      <c r="A1031"/>
      <c r="B1031">
        <f t="shared" si="490"/>
        <v>89700</v>
      </c>
      <c r="C1031" s="186" t="str">
        <f t="shared" si="493"/>
        <v>-0.00897790361188101+0.0132506397179822i</v>
      </c>
      <c r="D1031" s="158" t="str">
        <f t="shared" si="494"/>
        <v>-2.96062158546867-1.85626248952176i</v>
      </c>
      <c r="E1031" t="str">
        <f t="shared" si="495"/>
        <v>8178.96182785478-12307.8375120172i</v>
      </c>
      <c r="F1031" t="str">
        <f t="shared" si="496"/>
        <v>0.377190129275337+0.255371834003429i</v>
      </c>
      <c r="G1031" t="str">
        <f t="shared" si="491"/>
        <v>0.377190129275337+0.255371834003429i</v>
      </c>
      <c r="H1031" t="str">
        <f t="shared" si="497"/>
        <v>2.52375095678416+4.09012967303623i</v>
      </c>
      <c r="I1031" t="str">
        <f t="shared" si="498"/>
        <v>352.251076283756i</v>
      </c>
      <c r="J1031" t="str">
        <f t="shared" si="492"/>
        <v>-29.7323376816421+75.113455905026i</v>
      </c>
      <c r="K1031" t="str">
        <f t="shared" si="499"/>
        <v>4.05433967092897-1.60483890295975i</v>
      </c>
      <c r="L1031" t="str">
        <f t="shared" si="500"/>
        <v>0.747856535782606-0.252832714865141i</v>
      </c>
      <c r="M1031" t="str">
        <f t="shared" si="501"/>
        <v>4.80219620671158-1.85767161782489i</v>
      </c>
      <c r="N1031" t="str">
        <f t="shared" si="502"/>
        <v>-1.14669006106288i</v>
      </c>
      <c r="O1031" t="str">
        <f t="shared" si="503"/>
        <v>0.411506390643862-0.911406874265968i</v>
      </c>
      <c r="P1031" t="str">
        <f t="shared" si="504"/>
        <v>0.588493609356138+0.911406874265968i</v>
      </c>
      <c r="Q1031" t="str">
        <f t="shared" si="505"/>
        <v>-0.588493609356138+0.235283186796912i</v>
      </c>
      <c r="R1031" t="str">
        <f t="shared" si="506"/>
        <v>-0.32833364914847-1.67998130455818i</v>
      </c>
      <c r="S1031" t="str">
        <f t="shared" si="507"/>
        <v>0.125837043738039i</v>
      </c>
      <c r="T1031" t="str">
        <f t="shared" si="508"/>
        <v>0.211403880900775-0.041316535768566i</v>
      </c>
      <c r="U1031" t="e">
        <f t="shared" si="509"/>
        <v>#DIV/0!</v>
      </c>
      <c r="V1031" t="str">
        <f t="shared" si="510"/>
        <v>0.0000833333333333333-0.00295717099761976i</v>
      </c>
      <c r="W1031" t="e">
        <f t="shared" si="511"/>
        <v>#DIV/0!</v>
      </c>
      <c r="X1031" t="e">
        <f t="shared" si="512"/>
        <v>#DIV/0!</v>
      </c>
      <c r="Y1031" t="str">
        <f t="shared" si="513"/>
        <v>0.00096+0.383249170996726i</v>
      </c>
      <c r="Z1031" t="e">
        <f t="shared" si="514"/>
        <v>#DIV/0!</v>
      </c>
      <c r="AA1031" t="e">
        <f t="shared" si="515"/>
        <v>#DIV/0!</v>
      </c>
      <c r="AB1031" t="str">
        <f t="shared" si="516"/>
        <v>0.120634475020751-0.0235766655790792i</v>
      </c>
      <c r="AC1031" t="str">
        <f t="shared" si="517"/>
        <v>1.53551271585409-0.337319014388016i</v>
      </c>
      <c r="AD1031" t="str">
        <f t="shared" si="518"/>
        <v>0.0781639116657498+0.00181666230173279i</v>
      </c>
      <c r="AE1031" t="e">
        <f t="shared" si="519"/>
        <v>#DIV/0!</v>
      </c>
      <c r="AF1031" t="str">
        <f t="shared" si="520"/>
        <v>-5.48437254225283-5.94639216255799i</v>
      </c>
      <c r="AG1031" t="e">
        <f t="shared" si="521"/>
        <v>#DIV/0!</v>
      </c>
      <c r="AH1031" t="e">
        <f t="shared" si="522"/>
        <v>#DIV/0!</v>
      </c>
      <c r="AI1031" t="e">
        <f t="shared" si="523"/>
        <v>#DIV/0!</v>
      </c>
      <c r="AJ1031" t="e">
        <f t="shared" si="524"/>
        <v>#DIV/0!</v>
      </c>
      <c r="AK1031"/>
      <c r="AL1031"/>
      <c r="AM1031"/>
      <c r="AN1031"/>
    </row>
    <row r="1032" spans="1:40" x14ac:dyDescent="0.3">
      <c r="A1032"/>
      <c r="B1032">
        <f t="shared" si="490"/>
        <v>89800</v>
      </c>
      <c r="C1032" s="186" t="str">
        <f t="shared" si="493"/>
        <v>-0.00897501549187731+0.0132429017469249i</v>
      </c>
      <c r="D1032" s="158" t="str">
        <f t="shared" si="494"/>
        <v>-2.9621321091942-1.85787533686551i</v>
      </c>
      <c r="E1032" t="str">
        <f t="shared" si="495"/>
        <v>8166.32435435931-12302.5203434415i</v>
      </c>
      <c r="F1032" t="str">
        <f t="shared" si="496"/>
        <v>0.377390042229105+0.255574467425035i</v>
      </c>
      <c r="G1032" t="str">
        <f t="shared" si="491"/>
        <v>0.377390042229105+0.255574467425035i</v>
      </c>
      <c r="H1032" t="str">
        <f t="shared" si="497"/>
        <v>2.52699104741008+4.09281269898281i</v>
      </c>
      <c r="I1032" t="str">
        <f t="shared" si="498"/>
        <v>352.643775365454i</v>
      </c>
      <c r="J1032" t="str">
        <f t="shared" si="492"/>
        <v>-29.800898369055+75.1971944288889i</v>
      </c>
      <c r="K1032" t="str">
        <f t="shared" si="499"/>
        <v>4.05303247147842-1.60623025481661i</v>
      </c>
      <c r="L1032" t="str">
        <f t="shared" si="500"/>
        <v>0.747685444460772-0.253056673215325i</v>
      </c>
      <c r="M1032" t="str">
        <f t="shared" si="501"/>
        <v>4.80071791593919-1.85928692803194i</v>
      </c>
      <c r="N1032" t="str">
        <f t="shared" si="502"/>
        <v>-1.14796842233497i</v>
      </c>
      <c r="O1032" t="str">
        <f t="shared" si="503"/>
        <v>0.410340947466644-0.911932183241812i</v>
      </c>
      <c r="P1032" t="str">
        <f t="shared" si="504"/>
        <v>0.589659052533356+0.911932183241812i</v>
      </c>
      <c r="Q1032" t="str">
        <f t="shared" si="505"/>
        <v>-0.589659052533356+0.236036239093158i</v>
      </c>
      <c r="R1032" t="str">
        <f t="shared" si="506"/>
        <v>-0.328322199399125-1.6779664725707i</v>
      </c>
      <c r="S1032" t="str">
        <f t="shared" si="507"/>
        <v>0.12597733029739i</v>
      </c>
      <c r="T1032" t="str">
        <f t="shared" si="508"/>
        <v>0.211385736542985-0.0413611541576691i</v>
      </c>
      <c r="U1032" t="e">
        <f t="shared" si="509"/>
        <v>#DIV/0!</v>
      </c>
      <c r="V1032" t="str">
        <f t="shared" si="510"/>
        <v>0.0000833333333333333-0.00295387793414802i</v>
      </c>
      <c r="W1032" t="e">
        <f t="shared" si="511"/>
        <v>#DIV/0!</v>
      </c>
      <c r="X1032" t="e">
        <f t="shared" si="512"/>
        <v>#DIV/0!</v>
      </c>
      <c r="Y1032" t="str">
        <f t="shared" si="513"/>
        <v>0.00096+0.383676427597614i</v>
      </c>
      <c r="Z1032" t="e">
        <f t="shared" si="514"/>
        <v>#DIV/0!</v>
      </c>
      <c r="AA1032" t="e">
        <f t="shared" si="515"/>
        <v>#DIV/0!</v>
      </c>
      <c r="AB1032" t="str">
        <f t="shared" si="516"/>
        <v>0.120624121213304-0.0236021263980707i</v>
      </c>
      <c r="AC1032" t="str">
        <f t="shared" si="517"/>
        <v>1.53519925471744-0.337582002830716i</v>
      </c>
      <c r="AD1032" t="str">
        <f t="shared" si="518"/>
        <v>0.0781729975177357+0.0018158363891078i</v>
      </c>
      <c r="AE1032" t="e">
        <f t="shared" si="519"/>
        <v>#DIV/0!</v>
      </c>
      <c r="AF1032" t="str">
        <f t="shared" si="520"/>
        <v>-5.48912315660428-5.95068803584832i</v>
      </c>
      <c r="AG1032" t="e">
        <f t="shared" si="521"/>
        <v>#DIV/0!</v>
      </c>
      <c r="AH1032" t="e">
        <f t="shared" si="522"/>
        <v>#DIV/0!</v>
      </c>
      <c r="AI1032" t="e">
        <f t="shared" si="523"/>
        <v>#DIV/0!</v>
      </c>
      <c r="AJ1032" t="e">
        <f t="shared" si="524"/>
        <v>#DIV/0!</v>
      </c>
      <c r="AK1032"/>
      <c r="AL1032"/>
      <c r="AM1032"/>
      <c r="AN1032"/>
    </row>
    <row r="1033" spans="1:40" x14ac:dyDescent="0.3">
      <c r="A1033"/>
      <c r="B1033">
        <f t="shared" si="490"/>
        <v>89900</v>
      </c>
      <c r="C1033" s="186" t="str">
        <f t="shared" si="493"/>
        <v>-0.00897212603871819+0.0132351842947431i</v>
      </c>
      <c r="D1033" s="158" t="str">
        <f t="shared" si="494"/>
        <v>-2.96364334514905-1.85948632880195i</v>
      </c>
      <c r="E1033" t="str">
        <f t="shared" si="495"/>
        <v>8153.71185780468-12297.1984428682i</v>
      </c>
      <c r="F1033" t="str">
        <f t="shared" si="496"/>
        <v>0.377590049415506+0.255776879355867i</v>
      </c>
      <c r="G1033" t="str">
        <f t="shared" si="491"/>
        <v>0.377590049415506+0.255776879355867i</v>
      </c>
      <c r="H1033" t="str">
        <f t="shared" si="497"/>
        <v>2.53023167382426+4.09549267628266i</v>
      </c>
      <c r="I1033" t="str">
        <f t="shared" si="498"/>
        <v>353.036474447153i</v>
      </c>
      <c r="J1033" t="str">
        <f t="shared" si="492"/>
        <v>-29.8695354472059+75.2809329527518i</v>
      </c>
      <c r="K1033" t="str">
        <f t="shared" si="499"/>
        <v>4.05172465346414-1.60761999635316i</v>
      </c>
      <c r="L1033" t="str">
        <f t="shared" si="500"/>
        <v>0.747514240903903-0.253280464569314i</v>
      </c>
      <c r="M1033" t="str">
        <f t="shared" si="501"/>
        <v>4.79923889436804-1.86090046092247i</v>
      </c>
      <c r="N1033" t="str">
        <f t="shared" si="502"/>
        <v>-1.14924678360706i</v>
      </c>
      <c r="O1033" t="str">
        <f t="shared" si="503"/>
        <v>0.409174833707246-0.912456001931407i</v>
      </c>
      <c r="P1033" t="str">
        <f t="shared" si="504"/>
        <v>0.590825166292754+0.912456001931407i</v>
      </c>
      <c r="Q1033" t="str">
        <f t="shared" si="505"/>
        <v>-0.590825166292754+0.236790781675653i</v>
      </c>
      <c r="R1033" t="str">
        <f t="shared" si="506"/>
        <v>-0.328310735545413-1.67595595808299i</v>
      </c>
      <c r="S1033" t="str">
        <f t="shared" si="507"/>
        <v>0.126117616856742i</v>
      </c>
      <c r="T1033" t="str">
        <f t="shared" si="508"/>
        <v>0.211367571390284-0.0414057675554715i</v>
      </c>
      <c r="U1033" t="e">
        <f t="shared" si="509"/>
        <v>#DIV/0!</v>
      </c>
      <c r="V1033" t="str">
        <f t="shared" si="510"/>
        <v>0.0000833333333333333-0.00295059219673517i</v>
      </c>
      <c r="W1033" t="e">
        <f t="shared" si="511"/>
        <v>#DIV/0!</v>
      </c>
      <c r="X1033" t="e">
        <f t="shared" si="512"/>
        <v>#DIV/0!</v>
      </c>
      <c r="Y1033" t="str">
        <f t="shared" si="513"/>
        <v>0.00096+0.384103684198502i</v>
      </c>
      <c r="Z1033" t="e">
        <f t="shared" si="514"/>
        <v>#DIV/0!</v>
      </c>
      <c r="AA1033" t="e">
        <f t="shared" si="515"/>
        <v>#DIV/0!</v>
      </c>
      <c r="AB1033" t="str">
        <f t="shared" si="516"/>
        <v>0.12061375553955-0.0236275843688509i</v>
      </c>
      <c r="AC1033" t="str">
        <f t="shared" si="517"/>
        <v>1.53488564413873-0.33784461516009i</v>
      </c>
      <c r="AD1033" t="str">
        <f t="shared" si="518"/>
        <v>0.0781820905025154+0.00181499769707335i</v>
      </c>
      <c r="AE1033" t="e">
        <f t="shared" si="519"/>
        <v>#DIV/0!</v>
      </c>
      <c r="AF1033" t="str">
        <f t="shared" si="520"/>
        <v>-5.49387501897331-5.95497900508461i</v>
      </c>
      <c r="AG1033" t="e">
        <f t="shared" si="521"/>
        <v>#DIV/0!</v>
      </c>
      <c r="AH1033" t="e">
        <f t="shared" si="522"/>
        <v>#DIV/0!</v>
      </c>
      <c r="AI1033" t="e">
        <f t="shared" si="523"/>
        <v>#DIV/0!</v>
      </c>
      <c r="AJ1033" t="e">
        <f t="shared" si="524"/>
        <v>#DIV/0!</v>
      </c>
      <c r="AK1033"/>
      <c r="AL1033"/>
      <c r="AM1033"/>
      <c r="AN1033"/>
    </row>
    <row r="1034" spans="1:40" x14ac:dyDescent="0.3">
      <c r="A1034"/>
      <c r="B1034">
        <f t="shared" si="490"/>
        <v>90000</v>
      </c>
      <c r="C1034" s="186" t="str">
        <f t="shared" si="493"/>
        <v>-0.00896923525669243+0.013227487282349i</v>
      </c>
      <c r="D1034" s="158" t="str">
        <f t="shared" si="494"/>
        <v>-2.96515529102592-1.86109546590946i</v>
      </c>
      <c r="E1034" t="str">
        <f t="shared" si="495"/>
        <v>8141.12428758186-12291.87185959i</v>
      </c>
      <c r="F1034" t="str">
        <f t="shared" si="496"/>
        <v>0.377790150529297+0.255979069792279i</v>
      </c>
      <c r="G1034" t="str">
        <f t="shared" si="491"/>
        <v>0.377790150529297+0.255979069792279i</v>
      </c>
      <c r="H1034" t="str">
        <f t="shared" si="497"/>
        <v>2.5334728340508+4.09816960553097i</v>
      </c>
      <c r="I1034" t="str">
        <f t="shared" si="498"/>
        <v>353.429173528852i</v>
      </c>
      <c r="J1034" t="str">
        <f t="shared" si="492"/>
        <v>-29.9382489160948+75.3646714766147i</v>
      </c>
      <c r="K1034" t="str">
        <f t="shared" si="499"/>
        <v>4.05041621891966-1.60900812807804i</v>
      </c>
      <c r="L1034" t="str">
        <f t="shared" si="500"/>
        <v>0.747342925319942-0.253504088870738i</v>
      </c>
      <c r="M1034" t="str">
        <f t="shared" si="501"/>
        <v>4.7977591442396-1.86251221694878i</v>
      </c>
      <c r="N1034" t="str">
        <f t="shared" si="502"/>
        <v>-1.15052514487915i</v>
      </c>
      <c r="O1034" t="str">
        <f t="shared" si="503"/>
        <v>0.40800805127134-0.912978329478725i</v>
      </c>
      <c r="P1034" t="str">
        <f t="shared" si="504"/>
        <v>0.59199194872866+0.912978329478725i</v>
      </c>
      <c r="Q1034" t="str">
        <f t="shared" si="505"/>
        <v>-0.59199194872866+0.237546815400425i</v>
      </c>
      <c r="R1034" t="str">
        <f t="shared" si="506"/>
        <v>-0.328299257582649-1.67394974668822i</v>
      </c>
      <c r="S1034" t="str">
        <f t="shared" si="507"/>
        <v>0.126257903416093i</v>
      </c>
      <c r="T1034" t="str">
        <f t="shared" si="508"/>
        <v>0.211349385440755-0.0414503759554451i</v>
      </c>
      <c r="U1034" t="e">
        <f t="shared" si="509"/>
        <v>#DIV/0!</v>
      </c>
      <c r="V1034" t="str">
        <f t="shared" si="510"/>
        <v>0.0000833333333333333-0.00294731376096102i</v>
      </c>
      <c r="W1034" t="e">
        <f t="shared" si="511"/>
        <v>#DIV/0!</v>
      </c>
      <c r="X1034" t="e">
        <f t="shared" si="512"/>
        <v>#DIV/0!</v>
      </c>
      <c r="Y1034" t="str">
        <f t="shared" si="513"/>
        <v>0.00096+0.384530940799391i</v>
      </c>
      <c r="Z1034" t="e">
        <f t="shared" si="514"/>
        <v>#DIV/0!</v>
      </c>
      <c r="AA1034" t="e">
        <f t="shared" si="515"/>
        <v>#DIV/0!</v>
      </c>
      <c r="AB1034" t="str">
        <f t="shared" si="516"/>
        <v>0.120603377998395-0.0236530394876945i</v>
      </c>
      <c r="AC1034" t="str">
        <f t="shared" si="517"/>
        <v>1.53457188460418-0.338106851418449i</v>
      </c>
      <c r="AD1034" t="str">
        <f t="shared" si="518"/>
        <v>0.0781911906095979+0.00181414621622271i</v>
      </c>
      <c r="AE1034" t="e">
        <f t="shared" si="519"/>
        <v>#DIV/0!</v>
      </c>
      <c r="AF1034" t="str">
        <f t="shared" si="520"/>
        <v>-5.49862812507672-5.95926507144043i</v>
      </c>
      <c r="AG1034" t="e">
        <f t="shared" si="521"/>
        <v>#DIV/0!</v>
      </c>
      <c r="AH1034" t="e">
        <f t="shared" si="522"/>
        <v>#DIV/0!</v>
      </c>
      <c r="AI1034" t="e">
        <f t="shared" si="523"/>
        <v>#DIV/0!</v>
      </c>
      <c r="AJ1034" t="e">
        <f t="shared" si="524"/>
        <v>#DIV/0!</v>
      </c>
      <c r="AK1034"/>
      <c r="AL1034"/>
      <c r="AM1034"/>
      <c r="AN1034"/>
    </row>
    <row r="1035" spans="1:40" x14ac:dyDescent="0.3">
      <c r="A1035"/>
      <c r="B1035">
        <f t="shared" si="490"/>
        <v>90100</v>
      </c>
      <c r="C1035" s="186" t="str">
        <f t="shared" si="493"/>
        <v>-0.00896634315008659+0.013219810631013i</v>
      </c>
      <c r="D1035" s="158" t="str">
        <f t="shared" si="494"/>
        <v>-2.96666794451898-1.86270274876737i</v>
      </c>
      <c r="E1035" t="str">
        <f t="shared" si="495"/>
        <v>8128.5615931372-12286.5406426438i</v>
      </c>
      <c r="F1035" t="str">
        <f t="shared" si="496"/>
        <v>0.377990345265432+0.256181038731104i</v>
      </c>
      <c r="G1035" t="str">
        <f t="shared" si="491"/>
        <v>0.377990345265432+0.256181038731104i</v>
      </c>
      <c r="H1035" t="str">
        <f t="shared" si="497"/>
        <v>2.53671452610891+4.10084348732333i</v>
      </c>
      <c r="I1035" t="str">
        <f t="shared" si="498"/>
        <v>353.82187261055i</v>
      </c>
      <c r="J1035" t="str">
        <f t="shared" si="492"/>
        <v>-30.0070387757218+75.4484100004776i</v>
      </c>
      <c r="K1035" t="str">
        <f t="shared" si="499"/>
        <v>4.04910716987708-1.61039465050073i</v>
      </c>
      <c r="L1035" t="str">
        <f t="shared" si="500"/>
        <v>0.747171497916811-0.253727546063537i</v>
      </c>
      <c r="M1035" t="str">
        <f t="shared" si="501"/>
        <v>4.79627866779389-1.86412219656427i</v>
      </c>
      <c r="N1035" t="str">
        <f t="shared" si="502"/>
        <v>-1.15180350615123i</v>
      </c>
      <c r="O1035" t="str">
        <f t="shared" si="503"/>
        <v>0.406840602065699-0.913499165030171i</v>
      </c>
      <c r="P1035" t="str">
        <f t="shared" si="504"/>
        <v>0.593159397934301+0.913499165030171i</v>
      </c>
      <c r="Q1035" t="str">
        <f t="shared" si="505"/>
        <v>-0.593159397934301+0.238304341121059i</v>
      </c>
      <c r="R1035" t="str">
        <f t="shared" si="506"/>
        <v>-0.328287765506145-1.67194782404352i</v>
      </c>
      <c r="S1035" t="str">
        <f t="shared" si="507"/>
        <v>0.126398189975444i</v>
      </c>
      <c r="T1035" t="str">
        <f t="shared" si="508"/>
        <v>0.211331178692483-0.0414949793510597i</v>
      </c>
      <c r="U1035" t="e">
        <f t="shared" si="509"/>
        <v>#DIV/0!</v>
      </c>
      <c r="V1035" t="str">
        <f t="shared" si="510"/>
        <v>0.0000833333333333333-0.00294404260251379i</v>
      </c>
      <c r="W1035" t="e">
        <f t="shared" si="511"/>
        <v>#DIV/0!</v>
      </c>
      <c r="X1035" t="e">
        <f t="shared" si="512"/>
        <v>#DIV/0!</v>
      </c>
      <c r="Y1035" t="str">
        <f t="shared" si="513"/>
        <v>0.00096+0.384958197400279i</v>
      </c>
      <c r="Z1035" t="e">
        <f t="shared" si="514"/>
        <v>#DIV/0!</v>
      </c>
      <c r="AA1035" t="e">
        <f t="shared" si="515"/>
        <v>#DIV/0!</v>
      </c>
      <c r="AB1035" t="str">
        <f t="shared" si="516"/>
        <v>0.120592988588748-0.0236784917508752i</v>
      </c>
      <c r="AC1035" t="str">
        <f t="shared" si="517"/>
        <v>1.53425797659975-0.338368711648563i</v>
      </c>
      <c r="AD1035" t="str">
        <f t="shared" si="518"/>
        <v>0.0782002978284805+0.00181328193714024i</v>
      </c>
      <c r="AE1035" t="e">
        <f t="shared" si="519"/>
        <v>#DIV/0!</v>
      </c>
      <c r="AF1035" t="str">
        <f t="shared" si="520"/>
        <v>-5.50338247062789-5.9635462360907i</v>
      </c>
      <c r="AG1035" t="e">
        <f t="shared" si="521"/>
        <v>#DIV/0!</v>
      </c>
      <c r="AH1035" t="e">
        <f t="shared" si="522"/>
        <v>#DIV/0!</v>
      </c>
      <c r="AI1035" t="e">
        <f t="shared" si="523"/>
        <v>#DIV/0!</v>
      </c>
      <c r="AJ1035" t="e">
        <f t="shared" si="524"/>
        <v>#DIV/0!</v>
      </c>
      <c r="AK1035"/>
      <c r="AL1035"/>
      <c r="AM1035"/>
      <c r="AN1035"/>
    </row>
    <row r="1036" spans="1:40" x14ac:dyDescent="0.3">
      <c r="A1036"/>
      <c r="B1036">
        <f t="shared" si="490"/>
        <v>90200</v>
      </c>
      <c r="C1036" s="186" t="str">
        <f t="shared" si="493"/>
        <v>-0.00896344972318498+0.013212154262361i</v>
      </c>
      <c r="D1036" s="158" t="str">
        <f t="shared" si="494"/>
        <v>-2.9681813033238-1.86430817795589i</v>
      </c>
      <c r="E1036" t="str">
        <f t="shared" si="495"/>
        <v>8116.02372397325-12281.2048408122i</v>
      </c>
      <c r="F1036" t="str">
        <f t="shared" si="496"/>
        <v>0.37819063331905+0.256382786169651i</v>
      </c>
      <c r="G1036" t="str">
        <f t="shared" si="491"/>
        <v>0.37819063331905+0.256382786169651i</v>
      </c>
      <c r="H1036" t="str">
        <f t="shared" si="497"/>
        <v>2.53995674801297+4.10351432225556i</v>
      </c>
      <c r="I1036" t="str">
        <f t="shared" si="498"/>
        <v>354.214571692249i</v>
      </c>
      <c r="J1036" t="str">
        <f t="shared" si="492"/>
        <v>-30.0759050260869+75.5321485243405i</v>
      </c>
      <c r="K1036" t="str">
        <f t="shared" si="499"/>
        <v>4.04779750836712-1.61177956413155i</v>
      </c>
      <c r="L1036" t="str">
        <f t="shared" si="500"/>
        <v>0.746999958902413-0.253950836091957i</v>
      </c>
      <c r="M1036" t="str">
        <f t="shared" si="501"/>
        <v>4.79479746726953-1.86573040022351i</v>
      </c>
      <c r="N1036" t="str">
        <f t="shared" si="502"/>
        <v>-1.15308186742332i</v>
      </c>
      <c r="O1036" t="str">
        <f t="shared" si="503"/>
        <v>0.405672487998159-0.914018507734599i</v>
      </c>
      <c r="P1036" t="str">
        <f t="shared" si="504"/>
        <v>0.594327512001841+0.914018507734599i</v>
      </c>
      <c r="Q1036" t="str">
        <f t="shared" si="505"/>
        <v>-0.594327512001841+0.239063359688721i</v>
      </c>
      <c r="R1036" t="str">
        <f t="shared" si="506"/>
        <v>-0.328276259311202-1.66995017586954i</v>
      </c>
      <c r="S1036" t="str">
        <f t="shared" si="507"/>
        <v>0.126538476534795i</v>
      </c>
      <c r="T1036" t="str">
        <f t="shared" si="508"/>
        <v>0.211312951143545-0.0415395777357808i</v>
      </c>
      <c r="U1036" t="e">
        <f t="shared" si="509"/>
        <v>#DIV/0!</v>
      </c>
      <c r="V1036" t="str">
        <f t="shared" si="510"/>
        <v>0.0000833333333333333-0.00294077869718949i</v>
      </c>
      <c r="W1036" t="e">
        <f t="shared" si="511"/>
        <v>#DIV/0!</v>
      </c>
      <c r="X1036" t="e">
        <f t="shared" si="512"/>
        <v>#DIV/0!</v>
      </c>
      <c r="Y1036" t="str">
        <f t="shared" si="513"/>
        <v>0.00096+0.385385454001167i</v>
      </c>
      <c r="Z1036" t="e">
        <f t="shared" si="514"/>
        <v>#DIV/0!</v>
      </c>
      <c r="AA1036" t="e">
        <f t="shared" si="515"/>
        <v>#DIV/0!</v>
      </c>
      <c r="AB1036" t="str">
        <f t="shared" si="516"/>
        <v>0.120582587309511-0.0237039411546642i</v>
      </c>
      <c r="AC1036" t="str">
        <f t="shared" si="517"/>
        <v>1.53394392061108-0.33863019589365i</v>
      </c>
      <c r="AD1036" t="str">
        <f t="shared" si="518"/>
        <v>0.0782094121486455+0.00181240485040112i</v>
      </c>
      <c r="AE1036" t="e">
        <f t="shared" si="519"/>
        <v>#DIV/0!</v>
      </c>
      <c r="AF1036" t="str">
        <f t="shared" si="520"/>
        <v>-5.50813805133677-5.96782250021145i</v>
      </c>
      <c r="AG1036" t="e">
        <f t="shared" si="521"/>
        <v>#DIV/0!</v>
      </c>
      <c r="AH1036" t="e">
        <f t="shared" si="522"/>
        <v>#DIV/0!</v>
      </c>
      <c r="AI1036" t="e">
        <f t="shared" si="523"/>
        <v>#DIV/0!</v>
      </c>
      <c r="AJ1036" t="e">
        <f t="shared" si="524"/>
        <v>#DIV/0!</v>
      </c>
      <c r="AK1036"/>
      <c r="AL1036"/>
      <c r="AM1036"/>
      <c r="AN1036"/>
    </row>
    <row r="1037" spans="1:40" x14ac:dyDescent="0.3">
      <c r="A1037"/>
      <c r="B1037">
        <f t="shared" si="490"/>
        <v>90300</v>
      </c>
      <c r="C1037" s="186" t="str">
        <f t="shared" si="493"/>
        <v>-0.00896055498026973+0.0132045180983729i</v>
      </c>
      <c r="D1037" s="158" t="str">
        <f t="shared" si="494"/>
        <v>-2.96969536513745-1.86591175405621i</v>
      </c>
      <c r="E1037" t="str">
        <f t="shared" si="495"/>
        <v>8103.51062964898-12275.8645026244i</v>
      </c>
      <c r="F1037" t="str">
        <f t="shared" si="496"/>
        <v>0.378391014385484+0.256584312105705i</v>
      </c>
      <c r="G1037" t="str">
        <f t="shared" si="491"/>
        <v>0.378391014385484+0.256584312105705i</v>
      </c>
      <c r="H1037" t="str">
        <f t="shared" si="497"/>
        <v>2.54319949777251+4.10618211092396i</v>
      </c>
      <c r="I1037" t="str">
        <f t="shared" si="498"/>
        <v>354.607270773948i</v>
      </c>
      <c r="J1037" t="str">
        <f t="shared" si="492"/>
        <v>-30.1448476671901+75.6158870482034i</v>
      </c>
      <c r="K1037" t="str">
        <f t="shared" si="499"/>
        <v>4.04648723641901-1.61316286948165i</v>
      </c>
      <c r="L1037" t="str">
        <f t="shared" si="500"/>
        <v>0.746828308484629-0.25417395890055i</v>
      </c>
      <c r="M1037" t="str">
        <f t="shared" si="501"/>
        <v>4.79331554490364-1.8673368283822i</v>
      </c>
      <c r="N1037" t="str">
        <f t="shared" si="502"/>
        <v>-1.15436022869541i</v>
      </c>
      <c r="O1037" t="str">
        <f t="shared" si="503"/>
        <v>0.40450371097767-0.914536356743292i</v>
      </c>
      <c r="P1037" t="str">
        <f t="shared" si="504"/>
        <v>0.59549628902233+0.914536356743292i</v>
      </c>
      <c r="Q1037" t="str">
        <f t="shared" si="505"/>
        <v>-0.59549628902233+0.239823871952118i</v>
      </c>
      <c r="R1037" t="str">
        <f t="shared" si="506"/>
        <v>-0.328264738993118-1.66795678795024i</v>
      </c>
      <c r="S1037" t="str">
        <f t="shared" si="507"/>
        <v>0.126678763094146i</v>
      </c>
      <c r="T1037" t="str">
        <f t="shared" si="508"/>
        <v>0.211294702792021-0.0415841711030709i</v>
      </c>
      <c r="U1037" t="e">
        <f t="shared" si="509"/>
        <v>#DIV/0!</v>
      </c>
      <c r="V1037" t="str">
        <f t="shared" si="510"/>
        <v>0.0000833333333333333-0.00293752202089139i</v>
      </c>
      <c r="W1037" t="e">
        <f t="shared" si="511"/>
        <v>#DIV/0!</v>
      </c>
      <c r="X1037" t="e">
        <f t="shared" si="512"/>
        <v>#DIV/0!</v>
      </c>
      <c r="Y1037" t="str">
        <f t="shared" si="513"/>
        <v>0.00096+0.385812710602055i</v>
      </c>
      <c r="Z1037" t="e">
        <f t="shared" si="514"/>
        <v>#DIV/0!</v>
      </c>
      <c r="AA1037" t="e">
        <f t="shared" si="515"/>
        <v>#DIV/0!</v>
      </c>
      <c r="AB1037" t="str">
        <f t="shared" si="516"/>
        <v>0.120572174159589-0.023729387695331i</v>
      </c>
      <c r="AC1037" t="str">
        <f t="shared" si="517"/>
        <v>1.53362971712354-0.338891304197388i</v>
      </c>
      <c r="AD1037" t="str">
        <f t="shared" si="518"/>
        <v>0.0782185335595639+0.00181151494657231i</v>
      </c>
      <c r="AE1037" t="e">
        <f t="shared" si="519"/>
        <v>#DIV/0!</v>
      </c>
      <c r="AF1037" t="str">
        <f t="shared" si="520"/>
        <v>-5.51289486290996-5.97209386498017i</v>
      </c>
      <c r="AG1037" t="e">
        <f t="shared" si="521"/>
        <v>#DIV/0!</v>
      </c>
      <c r="AH1037" t="e">
        <f t="shared" si="522"/>
        <v>#DIV/0!</v>
      </c>
      <c r="AI1037" t="e">
        <f t="shared" si="523"/>
        <v>#DIV/0!</v>
      </c>
      <c r="AJ1037" t="e">
        <f t="shared" si="524"/>
        <v>#DIV/0!</v>
      </c>
      <c r="AK1037"/>
      <c r="AL1037"/>
      <c r="AM1037"/>
      <c r="AN1037"/>
    </row>
    <row r="1038" spans="1:40" x14ac:dyDescent="0.3">
      <c r="A1038"/>
      <c r="B1038">
        <f t="shared" si="490"/>
        <v>90400</v>
      </c>
      <c r="C1038" s="186" t="str">
        <f t="shared" si="493"/>
        <v>-0.00895765892562089+0.0131969020613806i</v>
      </c>
      <c r="D1038" s="158" t="str">
        <f t="shared" si="494"/>
        <v>-2.97121012765843-1.8675134776505i</v>
      </c>
      <c r="E1038" t="str">
        <f t="shared" si="495"/>
        <v>8091.02225978026-12270.5196763574i</v>
      </c>
      <c r="F1038" t="str">
        <f t="shared" si="496"/>
        <v>0.378591488160261+0.256785616537533i</v>
      </c>
      <c r="G1038" t="str">
        <f t="shared" si="491"/>
        <v>0.378591488160261+0.256785616537533i</v>
      </c>
      <c r="H1038" t="str">
        <f t="shared" si="497"/>
        <v>2.54644277339228+4.10884685392526i</v>
      </c>
      <c r="I1038" t="str">
        <f t="shared" si="498"/>
        <v>354.999969855647i</v>
      </c>
      <c r="J1038" t="str">
        <f t="shared" si="492"/>
        <v>-30.2138666990313+75.6996255720663i</v>
      </c>
      <c r="K1038" t="str">
        <f t="shared" si="499"/>
        <v>4.04517635606055-1.61454456706305i</v>
      </c>
      <c r="L1038" t="str">
        <f t="shared" si="500"/>
        <v>0.746656546871321-0.254396914434175i</v>
      </c>
      <c r="M1038" t="str">
        <f t="shared" si="501"/>
        <v>4.79183290293187-1.86894148149723i</v>
      </c>
      <c r="N1038" t="str">
        <f t="shared" si="502"/>
        <v>-1.1556385899675i</v>
      </c>
      <c r="O1038" t="str">
        <f t="shared" si="503"/>
        <v>0.403334272914256-0.915052711209976i</v>
      </c>
      <c r="P1038" t="str">
        <f t="shared" si="504"/>
        <v>0.596665727085744+0.915052711209976i</v>
      </c>
      <c r="Q1038" t="str">
        <f t="shared" si="505"/>
        <v>-0.596665727085744+0.240585878757524i</v>
      </c>
      <c r="R1038" t="str">
        <f t="shared" si="506"/>
        <v>-0.328253204547181-1.66596764613243i</v>
      </c>
      <c r="S1038" t="str">
        <f t="shared" si="507"/>
        <v>0.126819049653498i</v>
      </c>
      <c r="T1038" t="str">
        <f t="shared" si="508"/>
        <v>0.21127643363599-0.0416287594463888i</v>
      </c>
      <c r="U1038" t="e">
        <f t="shared" si="509"/>
        <v>#DIV/0!</v>
      </c>
      <c r="V1038" t="str">
        <f t="shared" si="510"/>
        <v>0.0000833333333333333-0.00293427254962934i</v>
      </c>
      <c r="W1038" t="e">
        <f t="shared" si="511"/>
        <v>#DIV/0!</v>
      </c>
      <c r="X1038" t="e">
        <f t="shared" si="512"/>
        <v>#DIV/0!</v>
      </c>
      <c r="Y1038" t="str">
        <f t="shared" si="513"/>
        <v>0.00096+0.386239967202944i</v>
      </c>
      <c r="Z1038" t="e">
        <f t="shared" si="514"/>
        <v>#DIV/0!</v>
      </c>
      <c r="AA1038" t="e">
        <f t="shared" si="515"/>
        <v>#DIV/0!</v>
      </c>
      <c r="AB1038" t="str">
        <f t="shared" si="516"/>
        <v>0.120561749137884-0.0237548313691428i</v>
      </c>
      <c r="AC1038" t="str">
        <f t="shared" si="517"/>
        <v>1.53331536662217-0.339152036603911i</v>
      </c>
      <c r="AD1038" t="str">
        <f t="shared" si="518"/>
        <v>0.0782276620506943+0.00181061221621264i</v>
      </c>
      <c r="AE1038" t="e">
        <f t="shared" si="519"/>
        <v>#DIV/0!</v>
      </c>
      <c r="AF1038" t="str">
        <f t="shared" si="520"/>
        <v>-5.51765290105071-5.97636033157576i</v>
      </c>
      <c r="AG1038" t="e">
        <f t="shared" si="521"/>
        <v>#DIV/0!</v>
      </c>
      <c r="AH1038" t="e">
        <f t="shared" si="522"/>
        <v>#DIV/0!</v>
      </c>
      <c r="AI1038" t="e">
        <f t="shared" si="523"/>
        <v>#DIV/0!</v>
      </c>
      <c r="AJ1038" t="e">
        <f t="shared" si="524"/>
        <v>#DIV/0!</v>
      </c>
      <c r="AK1038"/>
      <c r="AL1038"/>
      <c r="AM1038"/>
      <c r="AN1038"/>
    </row>
    <row r="1039" spans="1:40" x14ac:dyDescent="0.3">
      <c r="A1039"/>
      <c r="B1039">
        <f t="shared" si="490"/>
        <v>90500</v>
      </c>
      <c r="C1039" s="186" t="str">
        <f t="shared" si="493"/>
        <v>-0.00895476156351628+0.0131893060740661i</v>
      </c>
      <c r="D1039" s="158" t="str">
        <f t="shared" si="494"/>
        <v>-2.97272558858677-1.86911334932189i</v>
      </c>
      <c r="E1039" t="str">
        <f t="shared" si="495"/>
        <v>8078.55856404006-12265.1704100369i</v>
      </c>
      <c r="F1039" t="str">
        <f t="shared" si="496"/>
        <v>0.378792054339106+0.256986699463878i</v>
      </c>
      <c r="G1039" t="str">
        <f t="shared" si="491"/>
        <v>0.378792054339106+0.256986699463878i</v>
      </c>
      <c r="H1039" t="str">
        <f t="shared" si="497"/>
        <v>2.54968657287235+4.11150855185669i</v>
      </c>
      <c r="I1039" t="str">
        <f t="shared" si="498"/>
        <v>355.392668937345i</v>
      </c>
      <c r="J1039" t="str">
        <f t="shared" si="492"/>
        <v>-30.2829621216106+75.7833640959292i</v>
      </c>
      <c r="K1039" t="str">
        <f t="shared" si="499"/>
        <v>4.04386486931808-1.61592465738862i</v>
      </c>
      <c r="L1039" t="str">
        <f t="shared" si="500"/>
        <v>0.746484674270328-0.254619702637997i</v>
      </c>
      <c r="M1039" t="str">
        <f t="shared" si="501"/>
        <v>4.79034954358841-1.87054436002662i</v>
      </c>
      <c r="N1039" t="str">
        <f t="shared" si="502"/>
        <v>-1.15691695123959i</v>
      </c>
      <c r="O1039" t="str">
        <f t="shared" si="503"/>
        <v>0.402164175719021-0.915567570290823i</v>
      </c>
      <c r="P1039" t="str">
        <f t="shared" si="504"/>
        <v>0.597835824280979+0.915567570290823i</v>
      </c>
      <c r="Q1039" t="str">
        <f t="shared" si="505"/>
        <v>-0.597835824280979+0.241349380948767i</v>
      </c>
      <c r="R1039" t="str">
        <f t="shared" si="506"/>
        <v>-0.32824165596868-1.66398273632548i</v>
      </c>
      <c r="S1039" t="str">
        <f t="shared" si="507"/>
        <v>0.126959336212849i</v>
      </c>
      <c r="T1039" t="str">
        <f t="shared" si="508"/>
        <v>0.211258143673523-0.04167334275919i</v>
      </c>
      <c r="U1039" t="e">
        <f t="shared" si="509"/>
        <v>#DIV/0!</v>
      </c>
      <c r="V1039" t="str">
        <f t="shared" si="510"/>
        <v>0.0000833333333333333-0.00293103025951925i</v>
      </c>
      <c r="W1039" t="e">
        <f t="shared" si="511"/>
        <v>#DIV/0!</v>
      </c>
      <c r="X1039" t="e">
        <f t="shared" si="512"/>
        <v>#DIV/0!</v>
      </c>
      <c r="Y1039" t="str">
        <f t="shared" si="513"/>
        <v>0.00096+0.386667223803832i</v>
      </c>
      <c r="Z1039" t="e">
        <f t="shared" si="514"/>
        <v>#DIV/0!</v>
      </c>
      <c r="AA1039" t="e">
        <f t="shared" si="515"/>
        <v>#DIV/0!</v>
      </c>
      <c r="AB1039" t="str">
        <f t="shared" si="516"/>
        <v>0.120551312243296-0.0237802721723653i</v>
      </c>
      <c r="AC1039" t="str">
        <f t="shared" si="517"/>
        <v>1.53300086959174-0.339412393157804i</v>
      </c>
      <c r="AD1039" t="str">
        <f t="shared" si="518"/>
        <v>0.0782367976114811+0.00180969664987149i</v>
      </c>
      <c r="AE1039" t="e">
        <f t="shared" si="519"/>
        <v>#DIV/0!</v>
      </c>
      <c r="AF1039" t="str">
        <f t="shared" si="520"/>
        <v>-5.52241216145912-5.98062190117858i</v>
      </c>
      <c r="AG1039" t="e">
        <f t="shared" si="521"/>
        <v>#DIV/0!</v>
      </c>
      <c r="AH1039" t="e">
        <f t="shared" si="522"/>
        <v>#DIV/0!</v>
      </c>
      <c r="AI1039" t="e">
        <f t="shared" si="523"/>
        <v>#DIV/0!</v>
      </c>
      <c r="AJ1039" t="e">
        <f t="shared" si="524"/>
        <v>#DIV/0!</v>
      </c>
      <c r="AK1039"/>
      <c r="AL1039"/>
      <c r="AM1039"/>
      <c r="AN1039"/>
    </row>
    <row r="1040" spans="1:40" x14ac:dyDescent="0.3">
      <c r="A1040"/>
      <c r="B1040">
        <f t="shared" si="490"/>
        <v>90600</v>
      </c>
      <c r="C1040" s="186" t="str">
        <f t="shared" si="493"/>
        <v>-0.00895186289823154+0.0131817300594594i</v>
      </c>
      <c r="D1040" s="158" t="str">
        <f t="shared" si="494"/>
        <v>-2.97424174562392-1.87071136965449i</v>
      </c>
      <c r="E1040" t="str">
        <f t="shared" si="495"/>
        <v>8066.11949215927-12259.8167514389i</v>
      </c>
      <c r="F1040" t="str">
        <f t="shared" si="496"/>
        <v>0.378992712617931+0.257187560883958i</v>
      </c>
      <c r="G1040" t="str">
        <f t="shared" si="491"/>
        <v>0.378992712617931+0.257187560883958i</v>
      </c>
      <c r="H1040" t="str">
        <f t="shared" si="497"/>
        <v>2.55293089420794+4.11416720531595i</v>
      </c>
      <c r="I1040" t="str">
        <f t="shared" si="498"/>
        <v>355.785368019044i</v>
      </c>
      <c r="J1040" t="str">
        <f t="shared" si="492"/>
        <v>-30.3521339349279+75.8671026197921i</v>
      </c>
      <c r="K1040" t="str">
        <f t="shared" si="499"/>
        <v>4.04255277821653-1.61730314097211i</v>
      </c>
      <c r="L1040" t="str">
        <f t="shared" si="500"/>
        <v>0.74631269088947-0.254842323457485i</v>
      </c>
      <c r="M1040" t="str">
        <f t="shared" si="501"/>
        <v>4.788865469106-1.87214546442959i</v>
      </c>
      <c r="N1040" t="str">
        <f t="shared" si="502"/>
        <v>-1.15819531251167i</v>
      </c>
      <c r="O1040" t="str">
        <f t="shared" si="503"/>
        <v>0.400993421304156-0.91608093314444i</v>
      </c>
      <c r="P1040" t="str">
        <f t="shared" si="504"/>
        <v>0.599006578695844+0.91608093314444i</v>
      </c>
      <c r="Q1040" t="str">
        <f t="shared" si="505"/>
        <v>-0.599006578695844+0.24211437936723i</v>
      </c>
      <c r="R1040" t="str">
        <f t="shared" si="506"/>
        <v>-0.328230093252887-1.66200204450095i</v>
      </c>
      <c r="S1040" t="str">
        <f t="shared" si="507"/>
        <v>0.1270996227722i</v>
      </c>
      <c r="T1040" t="str">
        <f t="shared" si="508"/>
        <v>0.211239832902696-0.041717921034926i</v>
      </c>
      <c r="U1040" t="e">
        <f t="shared" si="509"/>
        <v>#DIV/0!</v>
      </c>
      <c r="V1040" t="str">
        <f t="shared" si="510"/>
        <v>0.0000833333333333333-0.00292779512678248i</v>
      </c>
      <c r="W1040" t="e">
        <f t="shared" si="511"/>
        <v>#DIV/0!</v>
      </c>
      <c r="X1040" t="e">
        <f t="shared" si="512"/>
        <v>#DIV/0!</v>
      </c>
      <c r="Y1040" t="str">
        <f t="shared" si="513"/>
        <v>0.00096+0.38709448040472i</v>
      </c>
      <c r="Z1040" t="e">
        <f t="shared" si="514"/>
        <v>#DIV/0!</v>
      </c>
      <c r="AA1040" t="e">
        <f t="shared" si="515"/>
        <v>#DIV/0!</v>
      </c>
      <c r="AB1040" t="str">
        <f t="shared" si="516"/>
        <v>0.120540863474728-0.0238057101012615i</v>
      </c>
      <c r="AC1040" t="str">
        <f t="shared" si="517"/>
        <v>1.53268622651674-0.339672373904118i</v>
      </c>
      <c r="AD1040" t="str">
        <f t="shared" si="518"/>
        <v>0.0782459402313572+0.00180876823809119i</v>
      </c>
      <c r="AE1040" t="e">
        <f t="shared" si="519"/>
        <v>#DIV/0!</v>
      </c>
      <c r="AF1040" t="str">
        <f t="shared" si="520"/>
        <v>-5.52717263983186-5.98487857497044i</v>
      </c>
      <c r="AG1040" t="e">
        <f t="shared" si="521"/>
        <v>#DIV/0!</v>
      </c>
      <c r="AH1040" t="e">
        <f t="shared" si="522"/>
        <v>#DIV/0!</v>
      </c>
      <c r="AI1040" t="e">
        <f t="shared" si="523"/>
        <v>#DIV/0!</v>
      </c>
      <c r="AJ1040" t="e">
        <f t="shared" si="524"/>
        <v>#DIV/0!</v>
      </c>
      <c r="AK1040"/>
      <c r="AL1040"/>
      <c r="AM1040"/>
      <c r="AN1040"/>
    </row>
    <row r="1041" spans="1:40" x14ac:dyDescent="0.3">
      <c r="A1041"/>
      <c r="B1041">
        <f t="shared" si="490"/>
        <v>90700</v>
      </c>
      <c r="C1041" s="186" t="str">
        <f t="shared" si="493"/>
        <v>-0.0089489629340399+0.0131741739409368i</v>
      </c>
      <c r="D1041" s="158" t="str">
        <f t="shared" si="494"/>
        <v>-2.97575859647282-1.87230753923336i</v>
      </c>
      <c r="E1041" t="str">
        <f t="shared" si="495"/>
        <v>8053.7049939269-12254.4587480902i</v>
      </c>
      <c r="F1041" t="str">
        <f t="shared" si="496"/>
        <v>0.37919346269285+0.257388200797462i</v>
      </c>
      <c r="G1041" t="str">
        <f t="shared" si="491"/>
        <v>0.37919346269285+0.257388200797462i</v>
      </c>
      <c r="H1041" t="str">
        <f t="shared" si="497"/>
        <v>2.55617573538968+4.11682281490125i</v>
      </c>
      <c r="I1041" t="str">
        <f t="shared" si="498"/>
        <v>356.178067100743i</v>
      </c>
      <c r="J1041" t="str">
        <f t="shared" si="492"/>
        <v>-30.4213821389833+75.9508411436551i</v>
      </c>
      <c r="K1041" t="str">
        <f t="shared" si="499"/>
        <v>4.04124008477933-1.61868001832814i</v>
      </c>
      <c r="L1041" t="str">
        <f t="shared" si="500"/>
        <v>0.746140596936543-0.255064776838418i</v>
      </c>
      <c r="M1041" t="str">
        <f t="shared" si="501"/>
        <v>4.78738068171587-1.87374479516656i</v>
      </c>
      <c r="N1041" t="str">
        <f t="shared" si="502"/>
        <v>-1.15947367378376i</v>
      </c>
      <c r="O1041" t="str">
        <f t="shared" si="503"/>
        <v>0.399822011582897-0.916592798931895i</v>
      </c>
      <c r="P1041" t="str">
        <f t="shared" si="504"/>
        <v>0.600177988417103+0.916592798931895i</v>
      </c>
      <c r="Q1041" t="str">
        <f t="shared" si="505"/>
        <v>-0.600177988417103+0.242880874851865i</v>
      </c>
      <c r="R1041" t="str">
        <f t="shared" si="506"/>
        <v>-0.328218516395079-1.66002555669221i</v>
      </c>
      <c r="S1041" t="str">
        <f t="shared" si="507"/>
        <v>0.127239909331551i</v>
      </c>
      <c r="T1041" t="str">
        <f t="shared" si="508"/>
        <v>0.211221501321574-0.041762494267046i</v>
      </c>
      <c r="U1041" t="e">
        <f t="shared" si="509"/>
        <v>#DIV/0!</v>
      </c>
      <c r="V1041" t="str">
        <f t="shared" si="510"/>
        <v>0.0000833333333333333-0.00292456712774523i</v>
      </c>
      <c r="W1041" t="e">
        <f t="shared" si="511"/>
        <v>#DIV/0!</v>
      </c>
      <c r="X1041" t="e">
        <f t="shared" si="512"/>
        <v>#DIV/0!</v>
      </c>
      <c r="Y1041" t="str">
        <f t="shared" si="513"/>
        <v>0.00096+0.387521737005608i</v>
      </c>
      <c r="Z1041" t="e">
        <f t="shared" si="514"/>
        <v>#DIV/0!</v>
      </c>
      <c r="AA1041" t="e">
        <f t="shared" si="515"/>
        <v>#DIV/0!</v>
      </c>
      <c r="AB1041" t="str">
        <f t="shared" si="516"/>
        <v>0.120530402831075-0.0238311451520934i</v>
      </c>
      <c r="AC1041" t="str">
        <f t="shared" si="517"/>
        <v>1.53237143788133-0.339931978888354i</v>
      </c>
      <c r="AD1041" t="str">
        <f t="shared" si="518"/>
        <v>0.0782550898997403+0.00180782697140424i</v>
      </c>
      <c r="AE1041" t="e">
        <f t="shared" si="519"/>
        <v>#DIV/0!</v>
      </c>
      <c r="AF1041" t="str">
        <f t="shared" si="520"/>
        <v>-5.5319343318625-5.98913035413461i</v>
      </c>
      <c r="AG1041" t="e">
        <f t="shared" si="521"/>
        <v>#DIV/0!</v>
      </c>
      <c r="AH1041" t="e">
        <f t="shared" si="522"/>
        <v>#DIV/0!</v>
      </c>
      <c r="AI1041" t="e">
        <f t="shared" si="523"/>
        <v>#DIV/0!</v>
      </c>
      <c r="AJ1041" t="e">
        <f t="shared" si="524"/>
        <v>#DIV/0!</v>
      </c>
      <c r="AK1041"/>
      <c r="AL1041"/>
      <c r="AM1041"/>
      <c r="AN1041"/>
    </row>
    <row r="1042" spans="1:40" x14ac:dyDescent="0.3">
      <c r="A1042"/>
      <c r="B1042">
        <f t="shared" si="490"/>
        <v>90800</v>
      </c>
      <c r="C1042" s="186" t="str">
        <f t="shared" si="493"/>
        <v>-0.00894606167521258+0.0131666376422188i</v>
      </c>
      <c r="D1042" s="158" t="str">
        <f t="shared" si="494"/>
        <v>-2.97727613883791-1.87390185864462i</v>
      </c>
      <c r="E1042" t="str">
        <f t="shared" si="495"/>
        <v>8041.31501919027-12249.0964472701i</v>
      </c>
      <c r="F1042" t="str">
        <f t="shared" si="496"/>
        <v>0.379394304260167+0.25758861920456i</v>
      </c>
      <c r="G1042" t="str">
        <f t="shared" si="491"/>
        <v>0.379394304260167+0.25758861920456i</v>
      </c>
      <c r="H1042" t="str">
        <f t="shared" si="497"/>
        <v>2.55942109440347+4.11947538121146i</v>
      </c>
      <c r="I1042" t="str">
        <f t="shared" si="498"/>
        <v>356.570766182442i</v>
      </c>
      <c r="J1042" t="str">
        <f t="shared" si="492"/>
        <v>-30.4907067337768+76.0345796675179i</v>
      </c>
      <c r="K1042" t="str">
        <f t="shared" si="499"/>
        <v>4.03992679102848-1.62005528997223i</v>
      </c>
      <c r="L1042" t="str">
        <f t="shared" si="500"/>
        <v>0.745968392619318-0.255287062726875i</v>
      </c>
      <c r="M1042" t="str">
        <f t="shared" si="501"/>
        <v>4.7858951836478-1.87534235269911i</v>
      </c>
      <c r="N1042" t="str">
        <f t="shared" si="502"/>
        <v>-1.16075203505585i</v>
      </c>
      <c r="O1042" t="str">
        <f t="shared" si="503"/>
        <v>0.39864994846958-0.91710316681669i</v>
      </c>
      <c r="P1042" t="str">
        <f t="shared" si="504"/>
        <v>0.60135005153042+0.91710316681669i</v>
      </c>
      <c r="Q1042" t="str">
        <f t="shared" si="505"/>
        <v>-0.60135005153042+0.24364886823916i</v>
      </c>
      <c r="R1042" t="str">
        <f t="shared" si="506"/>
        <v>-0.328206925390522-1.6580532589942i</v>
      </c>
      <c r="S1042" t="str">
        <f t="shared" si="507"/>
        <v>0.127380195890903i</v>
      </c>
      <c r="T1042" t="str">
        <f t="shared" si="508"/>
        <v>0.211203148928231-0.0418070624489957i</v>
      </c>
      <c r="U1042" t="e">
        <f t="shared" si="509"/>
        <v>#DIV/0!</v>
      </c>
      <c r="V1042" t="str">
        <f t="shared" si="510"/>
        <v>0.0000833333333333333-0.00292134623883802i</v>
      </c>
      <c r="W1042" t="e">
        <f t="shared" si="511"/>
        <v>#DIV/0!</v>
      </c>
      <c r="X1042" t="e">
        <f t="shared" si="512"/>
        <v>#DIV/0!</v>
      </c>
      <c r="Y1042" t="str">
        <f t="shared" si="513"/>
        <v>0.00096+0.387948993606496i</v>
      </c>
      <c r="Z1042" t="e">
        <f t="shared" si="514"/>
        <v>#DIV/0!</v>
      </c>
      <c r="AA1042" t="e">
        <f t="shared" si="515"/>
        <v>#DIV/0!</v>
      </c>
      <c r="AB1042" t="str">
        <f t="shared" si="516"/>
        <v>0.120519930311238-0.0238565773211209i</v>
      </c>
      <c r="AC1042" t="str">
        <f t="shared" si="517"/>
        <v>1.53205650416938-0.340191208156484i</v>
      </c>
      <c r="AD1042" t="str">
        <f t="shared" si="518"/>
        <v>0.0782642466060393+0.00180687284033654i</v>
      </c>
      <c r="AE1042" t="e">
        <f t="shared" si="519"/>
        <v>#DIV/0!</v>
      </c>
      <c r="AF1042" t="str">
        <f t="shared" si="520"/>
        <v>-5.53669723324138-5.99337723985608i</v>
      </c>
      <c r="AG1042" t="e">
        <f t="shared" si="521"/>
        <v>#DIV/0!</v>
      </c>
      <c r="AH1042" t="e">
        <f t="shared" si="522"/>
        <v>#DIV/0!</v>
      </c>
      <c r="AI1042" t="e">
        <f t="shared" si="523"/>
        <v>#DIV/0!</v>
      </c>
      <c r="AJ1042" t="e">
        <f t="shared" si="524"/>
        <v>#DIV/0!</v>
      </c>
      <c r="AK1042"/>
      <c r="AL1042"/>
      <c r="AM1042"/>
      <c r="AN1042"/>
    </row>
    <row r="1043" spans="1:40" x14ac:dyDescent="0.3">
      <c r="A1043"/>
      <c r="B1043">
        <f t="shared" si="490"/>
        <v>90900</v>
      </c>
      <c r="C1043" s="186" t="str">
        <f t="shared" si="493"/>
        <v>-0.00894315912601848+0.0131591210873689i</v>
      </c>
      <c r="D1043" s="158" t="str">
        <f t="shared" si="494"/>
        <v>-2.97879437042513-1.87549432847535i</v>
      </c>
      <c r="E1043" t="str">
        <f t="shared" si="495"/>
        <v>8028.94951785583-12243.729896011i</v>
      </c>
      <c r="F1043" t="str">
        <f t="shared" si="496"/>
        <v>0.37959523701639+0.257788816105893i</v>
      </c>
      <c r="G1043" t="str">
        <f t="shared" si="491"/>
        <v>0.37959523701639+0.257788816105893i</v>
      </c>
      <c r="H1043" t="str">
        <f t="shared" si="497"/>
        <v>2.56266696923062+4.12212490484598i</v>
      </c>
      <c r="I1043" t="str">
        <f t="shared" si="498"/>
        <v>356.96346526414i</v>
      </c>
      <c r="J1043" t="str">
        <f t="shared" si="492"/>
        <v>-30.5601077193083+76.1183181913809i</v>
      </c>
      <c r="K1043" t="str">
        <f t="shared" si="499"/>
        <v>4.03861289898448-1.62142895642076i</v>
      </c>
      <c r="L1043" t="str">
        <f t="shared" si="500"/>
        <v>0.745796078145547-0.255509181069246i</v>
      </c>
      <c r="M1043" t="str">
        <f t="shared" si="501"/>
        <v>4.78440897713003-1.87693813749001i</v>
      </c>
      <c r="N1043" t="str">
        <f t="shared" si="502"/>
        <v>-1.16203039632794i</v>
      </c>
      <c r="O1043" t="str">
        <f t="shared" si="503"/>
        <v>0.3974772338796-0.917612035964776i</v>
      </c>
      <c r="P1043" t="str">
        <f t="shared" si="504"/>
        <v>0.6025227661204+0.917612035964776i</v>
      </c>
      <c r="Q1043" t="str">
        <f t="shared" si="505"/>
        <v>-0.6025227661204+0.244418360363164i</v>
      </c>
      <c r="R1043" t="str">
        <f t="shared" si="506"/>
        <v>-0.328195320234471-1.65608513756301i</v>
      </c>
      <c r="S1043" t="str">
        <f t="shared" si="507"/>
        <v>0.127520482450254i</v>
      </c>
      <c r="T1043" t="str">
        <f t="shared" si="508"/>
        <v>0.21118477572073-0.0418516255742154i</v>
      </c>
      <c r="U1043" t="e">
        <f t="shared" si="509"/>
        <v>#DIV/0!</v>
      </c>
      <c r="V1043" t="str">
        <f t="shared" si="510"/>
        <v>0.0000833333333333333-0.00291813243659507i</v>
      </c>
      <c r="W1043" t="e">
        <f t="shared" si="511"/>
        <v>#DIV/0!</v>
      </c>
      <c r="X1043" t="e">
        <f t="shared" si="512"/>
        <v>#DIV/0!</v>
      </c>
      <c r="Y1043" t="str">
        <f t="shared" si="513"/>
        <v>0.00096+0.388376250207385i</v>
      </c>
      <c r="Z1043" t="e">
        <f t="shared" si="514"/>
        <v>#DIV/0!</v>
      </c>
      <c r="AA1043" t="e">
        <f t="shared" si="515"/>
        <v>#DIV/0!</v>
      </c>
      <c r="AB1043" t="str">
        <f t="shared" si="516"/>
        <v>0.120509445914112-0.0238820066046007i</v>
      </c>
      <c r="AC1043" t="str">
        <f t="shared" si="517"/>
        <v>1.53174142586448-0.340450061754917i</v>
      </c>
      <c r="AD1043" t="str">
        <f t="shared" si="518"/>
        <v>0.078273410339646+0.00180590583540468i</v>
      </c>
      <c r="AE1043" t="e">
        <f t="shared" si="519"/>
        <v>#DIV/0!</v>
      </c>
      <c r="AF1043" t="str">
        <f t="shared" si="520"/>
        <v>-5.54146133965575-5.99761923332133i</v>
      </c>
      <c r="AG1043" t="e">
        <f t="shared" si="521"/>
        <v>#DIV/0!</v>
      </c>
      <c r="AH1043" t="e">
        <f t="shared" si="522"/>
        <v>#DIV/0!</v>
      </c>
      <c r="AI1043" t="e">
        <f t="shared" si="523"/>
        <v>#DIV/0!</v>
      </c>
      <c r="AJ1043" t="e">
        <f t="shared" si="524"/>
        <v>#DIV/0!</v>
      </c>
      <c r="AK1043"/>
      <c r="AL1043"/>
      <c r="AM1043"/>
      <c r="AN1043"/>
    </row>
    <row r="1044" spans="1:40" x14ac:dyDescent="0.3">
      <c r="A1044"/>
      <c r="B1044">
        <f t="shared" si="490"/>
        <v>91000</v>
      </c>
      <c r="C1044" s="186" t="str">
        <f t="shared" si="493"/>
        <v>-0.00894025529072392+0.0131516242007905i</v>
      </c>
      <c r="D1044" s="158" t="str">
        <f t="shared" si="494"/>
        <v>-2.98031328894188-1.87708494931362i</v>
      </c>
      <c r="E1044" t="str">
        <f t="shared" si="495"/>
        <v>8016.60843988936-12238.3591410998i</v>
      </c>
      <c r="F1044" t="str">
        <f t="shared" si="496"/>
        <v>0.379796260658217+0.257988791502567i</v>
      </c>
      <c r="G1044" t="str">
        <f t="shared" si="491"/>
        <v>0.379796260658217+0.257988791502567i</v>
      </c>
      <c r="H1044" t="str">
        <f t="shared" si="497"/>
        <v>2.56591335784781+4.12477138640482i</v>
      </c>
      <c r="I1044" t="str">
        <f t="shared" si="498"/>
        <v>357.356164345839i</v>
      </c>
      <c r="J1044" t="str">
        <f t="shared" si="492"/>
        <v>-30.6295850955779+76.2020567152438i</v>
      </c>
      <c r="K1044" t="str">
        <f t="shared" si="499"/>
        <v>4.03729841066642-1.62280101819103i</v>
      </c>
      <c r="L1044" t="str">
        <f t="shared" si="500"/>
        <v>0.745623653722956-0.255731131812221i</v>
      </c>
      <c r="M1044" t="str">
        <f t="shared" si="501"/>
        <v>4.78292206438938-1.87853215000325i</v>
      </c>
      <c r="N1044" t="str">
        <f t="shared" si="502"/>
        <v>-1.16330875760003i</v>
      </c>
      <c r="O1044" t="str">
        <f t="shared" si="503"/>
        <v>0.396303869729415-0.918119405544557i</v>
      </c>
      <c r="P1044" t="str">
        <f t="shared" si="504"/>
        <v>0.603696130270585+0.918119405544557i</v>
      </c>
      <c r="Q1044" t="str">
        <f t="shared" si="505"/>
        <v>-0.603696130270585+0.245189352055473i</v>
      </c>
      <c r="R1044" t="str">
        <f t="shared" si="506"/>
        <v>-0.328183700922182-1.65412117861556i</v>
      </c>
      <c r="S1044" t="str">
        <f t="shared" si="507"/>
        <v>0.127660769009605i</v>
      </c>
      <c r="T1044" t="str">
        <f t="shared" si="508"/>
        <v>0.211166381697137-0.041896183636144i</v>
      </c>
      <c r="U1044" t="e">
        <f t="shared" si="509"/>
        <v>#DIV/0!</v>
      </c>
      <c r="V1044" t="str">
        <f t="shared" si="510"/>
        <v>0.0000833333333333333-0.00291492569765376i</v>
      </c>
      <c r="W1044" t="e">
        <f t="shared" si="511"/>
        <v>#DIV/0!</v>
      </c>
      <c r="X1044" t="e">
        <f t="shared" si="512"/>
        <v>#DIV/0!</v>
      </c>
      <c r="Y1044" t="str">
        <f t="shared" si="513"/>
        <v>0.00096+0.388803506808273i</v>
      </c>
      <c r="Z1044" t="e">
        <f t="shared" si="514"/>
        <v>#DIV/0!</v>
      </c>
      <c r="AA1044" t="e">
        <f t="shared" si="515"/>
        <v>#DIV/0!</v>
      </c>
      <c r="AB1044" t="str">
        <f t="shared" si="516"/>
        <v>0.120498949638594-0.0239074329987889i</v>
      </c>
      <c r="AC1044" t="str">
        <f t="shared" si="517"/>
        <v>1.5314262034499-0.34070853973054i</v>
      </c>
      <c r="AD1044" t="str">
        <f t="shared" si="518"/>
        <v>0.0782825810899426+0.00180492594711792i</v>
      </c>
      <c r="AE1044" t="e">
        <f t="shared" si="519"/>
        <v>#DIV/0!</v>
      </c>
      <c r="AF1044" t="str">
        <f t="shared" si="520"/>
        <v>-5.54622664678969-6.00185633571844i</v>
      </c>
      <c r="AG1044" t="e">
        <f t="shared" si="521"/>
        <v>#DIV/0!</v>
      </c>
      <c r="AH1044" t="e">
        <f t="shared" si="522"/>
        <v>#DIV/0!</v>
      </c>
      <c r="AI1044" t="e">
        <f t="shared" si="523"/>
        <v>#DIV/0!</v>
      </c>
      <c r="AJ1044" t="e">
        <f t="shared" si="524"/>
        <v>#DIV/0!</v>
      </c>
      <c r="AK1044"/>
      <c r="AL1044"/>
      <c r="AM1044"/>
      <c r="AN1044"/>
    </row>
    <row r="1045" spans="1:40" x14ac:dyDescent="0.3">
      <c r="A1045"/>
      <c r="B1045">
        <f t="shared" si="490"/>
        <v>91100</v>
      </c>
      <c r="C1045" s="186" t="str">
        <f t="shared" si="493"/>
        <v>-0.00893735017359346+0.0131441469072265i</v>
      </c>
      <c r="D1045" s="158" t="str">
        <f t="shared" si="494"/>
        <v>-2.98183289209714-1.8786737217486i</v>
      </c>
      <c r="E1045" t="str">
        <f t="shared" si="495"/>
        <v>8004.29173531614-12232.9842290788i</v>
      </c>
      <c r="F1045" t="str">
        <f t="shared" si="496"/>
        <v>0.379997374882555+0.258188545396175i</v>
      </c>
      <c r="G1045" t="str">
        <f t="shared" si="491"/>
        <v>0.379997374882555+0.258188545396175i</v>
      </c>
      <c r="H1045" t="str">
        <f t="shared" si="497"/>
        <v>2.56916025822722+4.12741482648881i</v>
      </c>
      <c r="I1045" t="str">
        <f t="shared" si="498"/>
        <v>357.748863427538i</v>
      </c>
      <c r="J1045" t="str">
        <f t="shared" si="492"/>
        <v>-30.6991388625856+76.2857952391066i</v>
      </c>
      <c r="K1045" t="str">
        <f t="shared" si="499"/>
        <v>4.03598332809187-1.62417147580126i</v>
      </c>
      <c r="L1045" t="str">
        <f t="shared" si="500"/>
        <v>0.745451119559245-0.255952914902798i</v>
      </c>
      <c r="M1045" t="str">
        <f t="shared" si="501"/>
        <v>4.78143444765112-1.88012439070406i</v>
      </c>
      <c r="N1045" t="str">
        <f t="shared" si="502"/>
        <v>-1.16458711887211i</v>
      </c>
      <c r="O1045" t="str">
        <f t="shared" si="503"/>
        <v>0.395129857936555-0.918625274726881i</v>
      </c>
      <c r="P1045" t="str">
        <f t="shared" si="504"/>
        <v>0.604870142063445+0.918625274726881i</v>
      </c>
      <c r="Q1045" t="str">
        <f t="shared" si="505"/>
        <v>-0.604870142063445+0.245961844145229i</v>
      </c>
      <c r="R1045" t="str">
        <f t="shared" si="506"/>
        <v>-0.328172067448899-1.6521613684293i</v>
      </c>
      <c r="S1045" t="str">
        <f t="shared" si="507"/>
        <v>0.127801055568956i</v>
      </c>
      <c r="T1045" t="str">
        <f t="shared" si="508"/>
        <v>0.211147966855515-0.0419407366282159i</v>
      </c>
      <c r="U1045" t="e">
        <f t="shared" si="509"/>
        <v>#DIV/0!</v>
      </c>
      <c r="V1045" t="str">
        <f t="shared" si="510"/>
        <v>0.0000833333333333333-0.00291172599875403i</v>
      </c>
      <c r="W1045" t="e">
        <f t="shared" si="511"/>
        <v>#DIV/0!</v>
      </c>
      <c r="X1045" t="e">
        <f t="shared" si="512"/>
        <v>#DIV/0!</v>
      </c>
      <c r="Y1045" t="str">
        <f t="shared" si="513"/>
        <v>0.00096+0.389230763409161i</v>
      </c>
      <c r="Z1045" t="e">
        <f t="shared" si="514"/>
        <v>#DIV/0!</v>
      </c>
      <c r="AA1045" t="e">
        <f t="shared" si="515"/>
        <v>#DIV/0!</v>
      </c>
      <c r="AB1045" t="str">
        <f t="shared" si="516"/>
        <v>0.120488441483577-0.0239328564999389i</v>
      </c>
      <c r="AC1045" t="str">
        <f t="shared" si="517"/>
        <v>1.53111083740862-0.340966642130691i</v>
      </c>
      <c r="AD1045" t="str">
        <f t="shared" si="518"/>
        <v>0.0782917588462957+0.0018039331659771i</v>
      </c>
      <c r="AE1045" t="e">
        <f t="shared" si="519"/>
        <v>#DIV/0!</v>
      </c>
      <c r="AF1045" t="str">
        <f t="shared" si="520"/>
        <v>-5.55099315032436-6.00608854823741i</v>
      </c>
      <c r="AG1045" t="e">
        <f t="shared" si="521"/>
        <v>#DIV/0!</v>
      </c>
      <c r="AH1045" t="e">
        <f t="shared" si="522"/>
        <v>#DIV/0!</v>
      </c>
      <c r="AI1045" t="e">
        <f t="shared" si="523"/>
        <v>#DIV/0!</v>
      </c>
      <c r="AJ1045" t="e">
        <f t="shared" si="524"/>
        <v>#DIV/0!</v>
      </c>
      <c r="AK1045"/>
      <c r="AL1045"/>
      <c r="AM1045"/>
      <c r="AN1045"/>
    </row>
    <row r="1046" spans="1:40" x14ac:dyDescent="0.3">
      <c r="A1046"/>
      <c r="B1046">
        <f t="shared" si="490"/>
        <v>91200</v>
      </c>
      <c r="C1046" s="186" t="str">
        <f t="shared" si="493"/>
        <v>-0.00893444377888892+0.0131366891317563i</v>
      </c>
      <c r="D1046" s="158" t="str">
        <f t="shared" si="494"/>
        <v>-2.98335317760132-1.88026064637042i</v>
      </c>
      <c r="E1046" t="str">
        <f t="shared" si="495"/>
        <v>7991.99935422173-12227.605206247i</v>
      </c>
      <c r="F1046" t="str">
        <f t="shared" si="496"/>
        <v>0.3801985793865+0.258388077788767i</v>
      </c>
      <c r="G1046" t="str">
        <f t="shared" si="491"/>
        <v>0.3801985793865+0.258388077788767i</v>
      </c>
      <c r="H1046" t="str">
        <f t="shared" si="497"/>
        <v>2.57240766833638+4.13005522569935i</v>
      </c>
      <c r="I1046" t="str">
        <f t="shared" si="498"/>
        <v>358.141562509236i</v>
      </c>
      <c r="J1046" t="str">
        <f t="shared" si="492"/>
        <v>-30.7687690203313+76.3695337629696i</v>
      </c>
      <c r="K1046" t="str">
        <f t="shared" si="499"/>
        <v>4.03466765327692-1.62554032977054i</v>
      </c>
      <c r="L1046" t="str">
        <f t="shared" si="500"/>
        <v>0.745278475862092-0.256174530288278i</v>
      </c>
      <c r="M1046" t="str">
        <f t="shared" si="501"/>
        <v>4.77994612913901-1.88171486005882i</v>
      </c>
      <c r="N1046" t="str">
        <f t="shared" si="502"/>
        <v>-1.1658654801442i</v>
      </c>
      <c r="O1046" t="str">
        <f t="shared" si="503"/>
        <v>0.393955200419579-0.919129642685062i</v>
      </c>
      <c r="P1046" t="str">
        <f t="shared" si="504"/>
        <v>0.606044799580421+0.919129642685062i</v>
      </c>
      <c r="Q1046" t="str">
        <f t="shared" si="505"/>
        <v>-0.606044799580421+0.246735837459138i</v>
      </c>
      <c r="R1046" t="str">
        <f t="shared" si="506"/>
        <v>-0.328160419809868-1.65020569334179i</v>
      </c>
      <c r="S1046" t="str">
        <f t="shared" si="507"/>
        <v>0.127941342128307i</v>
      </c>
      <c r="T1046" t="str">
        <f t="shared" si="508"/>
        <v>0.211129531193922-0.0419852845438632i</v>
      </c>
      <c r="U1046" t="e">
        <f t="shared" si="509"/>
        <v>#DIV/0!</v>
      </c>
      <c r="V1046" t="str">
        <f t="shared" si="510"/>
        <v>0.0000833333333333333-0.00290853331673785i</v>
      </c>
      <c r="W1046" t="e">
        <f t="shared" si="511"/>
        <v>#DIV/0!</v>
      </c>
      <c r="X1046" t="e">
        <f t="shared" si="512"/>
        <v>#DIV/0!</v>
      </c>
      <c r="Y1046" t="str">
        <f t="shared" si="513"/>
        <v>0.00096+0.389658020010049i</v>
      </c>
      <c r="Z1046" t="e">
        <f t="shared" si="514"/>
        <v>#DIV/0!</v>
      </c>
      <c r="AA1046" t="e">
        <f t="shared" si="515"/>
        <v>#DIV/0!</v>
      </c>
      <c r="AB1046" t="str">
        <f t="shared" si="516"/>
        <v>0.120477921447954-0.0239582771043029i</v>
      </c>
      <c r="AC1046" t="str">
        <f t="shared" si="517"/>
        <v>1.53079532822329-0.341224369003167i</v>
      </c>
      <c r="AD1046" t="str">
        <f t="shared" si="518"/>
        <v>0.0783009435980616+0.00180292748247508i</v>
      </c>
      <c r="AE1046" t="e">
        <f t="shared" si="519"/>
        <v>#DIV/0!</v>
      </c>
      <c r="AF1046" t="str">
        <f t="shared" si="520"/>
        <v>-5.5557608459377-6.01031587206977i</v>
      </c>
      <c r="AG1046" t="e">
        <f t="shared" si="521"/>
        <v>#DIV/0!</v>
      </c>
      <c r="AH1046" t="e">
        <f t="shared" si="522"/>
        <v>#DIV/0!</v>
      </c>
      <c r="AI1046" t="e">
        <f t="shared" si="523"/>
        <v>#DIV/0!</v>
      </c>
      <c r="AJ1046" t="e">
        <f t="shared" si="524"/>
        <v>#DIV/0!</v>
      </c>
      <c r="AK1046"/>
      <c r="AL1046"/>
      <c r="AM1046"/>
      <c r="AN1046"/>
    </row>
    <row r="1047" spans="1:40" x14ac:dyDescent="0.3">
      <c r="A1047"/>
      <c r="B1047">
        <f t="shared" si="490"/>
        <v>91300</v>
      </c>
      <c r="C1047" s="186" t="str">
        <f t="shared" si="493"/>
        <v>-0.00893153611087003+0.0131292507997945i</v>
      </c>
      <c r="D1047" s="158" t="str">
        <f t="shared" si="494"/>
        <v>-2.98487414316636-1.88184572377027i</v>
      </c>
      <c r="E1047" t="str">
        <f t="shared" si="495"/>
        <v>7979.73124675219-12222.2221186612i</v>
      </c>
      <c r="F1047" t="str">
        <f t="shared" si="496"/>
        <v>0.380399873867351+0.258587388682872i</v>
      </c>
      <c r="G1047" t="str">
        <f t="shared" si="491"/>
        <v>0.380399873867351+0.258587388682872i</v>
      </c>
      <c r="H1047" t="str">
        <f t="shared" si="497"/>
        <v>2.57565558613835+4.1326925846386i</v>
      </c>
      <c r="I1047" t="str">
        <f t="shared" si="498"/>
        <v>358.534261590935i</v>
      </c>
      <c r="J1047" t="str">
        <f t="shared" si="492"/>
        <v>-30.8384755688151+76.4532722868324i</v>
      </c>
      <c r="K1047" t="str">
        <f t="shared" si="499"/>
        <v>4.03335138823624-1.62690758061892i</v>
      </c>
      <c r="L1047" t="str">
        <f t="shared" si="500"/>
        <v>0.74510572283915-0.256395977916267i</v>
      </c>
      <c r="M1047" t="str">
        <f t="shared" si="501"/>
        <v>4.77845711107539-1.88330355853519i</v>
      </c>
      <c r="N1047" t="str">
        <f t="shared" si="502"/>
        <v>-1.16714384141629i</v>
      </c>
      <c r="O1047" t="str">
        <f t="shared" si="503"/>
        <v>0.392779899098131-0.919632508594853i</v>
      </c>
      <c r="P1047" t="str">
        <f t="shared" si="504"/>
        <v>0.607220100901869+0.919632508594853i</v>
      </c>
      <c r="Q1047" t="str">
        <f t="shared" si="505"/>
        <v>-0.607220100901869+0.247511332821437i</v>
      </c>
      <c r="R1047" t="str">
        <f t="shared" si="506"/>
        <v>-0.328148758000318-1.64825413975048i</v>
      </c>
      <c r="S1047" t="str">
        <f t="shared" si="507"/>
        <v>0.128081628687659i</v>
      </c>
      <c r="T1047" t="str">
        <f t="shared" si="508"/>
        <v>0.211111074710418-0.0420298273765132i</v>
      </c>
      <c r="U1047" t="e">
        <f t="shared" si="509"/>
        <v>#DIV/0!</v>
      </c>
      <c r="V1047" t="str">
        <f t="shared" si="510"/>
        <v>0.0000833333333333333-0.00290534762854865i</v>
      </c>
      <c r="W1047" t="e">
        <f t="shared" si="511"/>
        <v>#DIV/0!</v>
      </c>
      <c r="X1047" t="e">
        <f t="shared" si="512"/>
        <v>#DIV/0!</v>
      </c>
      <c r="Y1047" t="str">
        <f t="shared" si="513"/>
        <v>0.00096+0.390085276610937i</v>
      </c>
      <c r="Z1047" t="e">
        <f t="shared" si="514"/>
        <v>#DIV/0!</v>
      </c>
      <c r="AA1047" t="e">
        <f t="shared" si="515"/>
        <v>#DIV/0!</v>
      </c>
      <c r="AB1047" t="str">
        <f t="shared" si="516"/>
        <v>0.120467389530617-0.0239836948081301i</v>
      </c>
      <c r="AC1047" t="str">
        <f t="shared" si="517"/>
        <v>1.53047967637629-0.341481720396227i</v>
      </c>
      <c r="AD1047" t="str">
        <f t="shared" si="518"/>
        <v>0.0783101353345815+0.00180190888709725i</v>
      </c>
      <c r="AE1047" t="e">
        <f t="shared" si="519"/>
        <v>#DIV/0!</v>
      </c>
      <c r="AF1047" t="str">
        <f t="shared" si="520"/>
        <v>-5.56052972930471-6.01453830840887i</v>
      </c>
      <c r="AG1047" t="e">
        <f t="shared" si="521"/>
        <v>#DIV/0!</v>
      </c>
      <c r="AH1047" t="e">
        <f t="shared" si="522"/>
        <v>#DIV/0!</v>
      </c>
      <c r="AI1047" t="e">
        <f t="shared" si="523"/>
        <v>#DIV/0!</v>
      </c>
      <c r="AJ1047" t="e">
        <f t="shared" si="524"/>
        <v>#DIV/0!</v>
      </c>
      <c r="AK1047"/>
      <c r="AL1047"/>
      <c r="AM1047"/>
      <c r="AN1047"/>
    </row>
    <row r="1048" spans="1:40" x14ac:dyDescent="0.3">
      <c r="A1048"/>
      <c r="B1048">
        <f t="shared" si="490"/>
        <v>91400</v>
      </c>
      <c r="C1048" s="186" t="str">
        <f t="shared" si="493"/>
        <v>-0.00892862717379401+0.0131218318370894i</v>
      </c>
      <c r="D1048" s="158" t="str">
        <f t="shared" si="494"/>
        <v>-2.98639578650579-1.88342895454035i</v>
      </c>
      <c r="E1048" t="str">
        <f t="shared" si="495"/>
        <v>7967.48736311421-12216.8350121365i</v>
      </c>
      <c r="F1048" t="str">
        <f t="shared" si="496"/>
        <v>0.380601258022613+0.258786478081482i</v>
      </c>
      <c r="G1048" t="str">
        <f t="shared" si="491"/>
        <v>0.380601258022613+0.258786478081482i</v>
      </c>
      <c r="H1048" t="str">
        <f t="shared" si="497"/>
        <v>2.57890400959182+4.13532690390949i</v>
      </c>
      <c r="I1048" t="str">
        <f t="shared" si="498"/>
        <v>358.926960672634i</v>
      </c>
      <c r="J1048" t="str">
        <f t="shared" si="492"/>
        <v>-30.908258508037+76.5370108106954i</v>
      </c>
      <c r="K1048" t="str">
        <f t="shared" si="499"/>
        <v>4.03203453498294-1.62827322886734i</v>
      </c>
      <c r="L1048" t="str">
        <f t="shared" si="500"/>
        <v>0.744932860698044-0.256617257734676i</v>
      </c>
      <c r="M1048" t="str">
        <f t="shared" si="501"/>
        <v>4.77696739568098-1.88489048660202i</v>
      </c>
      <c r="N1048" t="str">
        <f t="shared" si="502"/>
        <v>-1.16842220268838i</v>
      </c>
      <c r="O1048" t="str">
        <f t="shared" si="503"/>
        <v>0.391603955892897-0.920133871634467i</v>
      </c>
      <c r="P1048" t="str">
        <f t="shared" si="504"/>
        <v>0.608396044107103+0.920133871634467i</v>
      </c>
      <c r="Q1048" t="str">
        <f t="shared" si="505"/>
        <v>-0.608396044107103+0.248288331053913i</v>
      </c>
      <c r="R1048" t="str">
        <f t="shared" si="506"/>
        <v>-0.328137082015478-1.64630669411234i</v>
      </c>
      <c r="S1048" t="str">
        <f t="shared" si="507"/>
        <v>0.12822191524701i</v>
      </c>
      <c r="T1048" t="str">
        <f t="shared" si="508"/>
        <v>0.211092597403058-0.0420743651195898i</v>
      </c>
      <c r="U1048" t="e">
        <f t="shared" si="509"/>
        <v>#DIV/0!</v>
      </c>
      <c r="V1048" t="str">
        <f t="shared" si="510"/>
        <v>0.0000833333333333333-0.00290216891123077i</v>
      </c>
      <c r="W1048" t="e">
        <f t="shared" si="511"/>
        <v>#DIV/0!</v>
      </c>
      <c r="X1048" t="e">
        <f t="shared" si="512"/>
        <v>#DIV/0!</v>
      </c>
      <c r="Y1048" t="str">
        <f t="shared" si="513"/>
        <v>0.00096+0.390512533211826i</v>
      </c>
      <c r="Z1048" t="e">
        <f t="shared" si="514"/>
        <v>#DIV/0!</v>
      </c>
      <c r="AA1048" t="e">
        <f t="shared" si="515"/>
        <v>#DIV/0!</v>
      </c>
      <c r="AB1048" t="str">
        <f t="shared" si="516"/>
        <v>0.120456845730458-0.0240091096076682i</v>
      </c>
      <c r="AC1048" t="str">
        <f t="shared" si="517"/>
        <v>1.53016388234969-0.341738696358589i</v>
      </c>
      <c r="AD1048" t="str">
        <f t="shared" si="518"/>
        <v>0.0783193340451852+0.0018008773703211i</v>
      </c>
      <c r="AE1048" t="e">
        <f t="shared" si="519"/>
        <v>#DIV/0!</v>
      </c>
      <c r="AF1048" t="str">
        <f t="shared" si="520"/>
        <v>-5.56529979609761-6.01875585844984i</v>
      </c>
      <c r="AG1048" t="e">
        <f t="shared" si="521"/>
        <v>#DIV/0!</v>
      </c>
      <c r="AH1048" t="e">
        <f t="shared" si="522"/>
        <v>#DIV/0!</v>
      </c>
      <c r="AI1048" t="e">
        <f t="shared" si="523"/>
        <v>#DIV/0!</v>
      </c>
      <c r="AJ1048" t="e">
        <f t="shared" si="524"/>
        <v>#DIV/0!</v>
      </c>
      <c r="AK1048"/>
      <c r="AL1048"/>
      <c r="AM1048"/>
      <c r="AN1048"/>
    </row>
    <row r="1049" spans="1:40" x14ac:dyDescent="0.3">
      <c r="A1049"/>
      <c r="B1049">
        <f t="shared" si="490"/>
        <v>91500</v>
      </c>
      <c r="C1049" s="186" t="str">
        <f t="shared" si="493"/>
        <v>-0.00892571697191592+0.0131144321697203i</v>
      </c>
      <c r="D1049" s="158" t="str">
        <f t="shared" si="494"/>
        <v>-2.98791810533458-1.88501033927399i</v>
      </c>
      <c r="E1049" t="str">
        <f t="shared" si="495"/>
        <v>7955.26765357589-12211.4439322484i</v>
      </c>
      <c r="F1049" t="str">
        <f t="shared" si="496"/>
        <v>0.380802731549985+0.258985345988066i</v>
      </c>
      <c r="G1049" t="str">
        <f t="shared" si="491"/>
        <v>0.380802731549985+0.258985345988066i</v>
      </c>
      <c r="H1049" t="str">
        <f t="shared" si="497"/>
        <v>2.58215293665087+4.1379581841158i</v>
      </c>
      <c r="I1049" t="str">
        <f t="shared" si="498"/>
        <v>359.319659754333i</v>
      </c>
      <c r="J1049" t="str">
        <f t="shared" si="492"/>
        <v>-30.9781178379969+76.6207493345583i</v>
      </c>
      <c r="K1049" t="str">
        <f t="shared" si="499"/>
        <v>4.03071709552869-1.6296372750377i</v>
      </c>
      <c r="L1049" t="str">
        <f t="shared" si="500"/>
        <v>0.744759889646373-0.256838369691717i</v>
      </c>
      <c r="M1049" t="str">
        <f t="shared" si="501"/>
        <v>4.77547698517506-1.88647564472942i</v>
      </c>
      <c r="N1049" t="str">
        <f t="shared" si="502"/>
        <v>-1.16970056396047i</v>
      </c>
      <c r="O1049" t="str">
        <f t="shared" si="503"/>
        <v>0.390427372725612-0.920633730984573i</v>
      </c>
      <c r="P1049" t="str">
        <f t="shared" si="504"/>
        <v>0.609572627274388+0.920633730984573i</v>
      </c>
      <c r="Q1049" t="str">
        <f t="shared" si="505"/>
        <v>-0.609572627274388+0.249066832975897i</v>
      </c>
      <c r="R1049" t="str">
        <f t="shared" si="506"/>
        <v>-0.328125391850569-1.64436334294351i</v>
      </c>
      <c r="S1049" t="str">
        <f t="shared" si="507"/>
        <v>0.128362201806361i</v>
      </c>
      <c r="T1049" t="str">
        <f t="shared" si="508"/>
        <v>0.211074099269897-0.042118897766514i</v>
      </c>
      <c r="U1049" t="e">
        <f t="shared" si="509"/>
        <v>#DIV/0!</v>
      </c>
      <c r="V1049" t="str">
        <f t="shared" si="510"/>
        <v>0.0000833333333333333-0.00289899714192888i</v>
      </c>
      <c r="W1049" t="e">
        <f t="shared" si="511"/>
        <v>#DIV/0!</v>
      </c>
      <c r="X1049" t="e">
        <f t="shared" si="512"/>
        <v>#DIV/0!</v>
      </c>
      <c r="Y1049" t="str">
        <f t="shared" si="513"/>
        <v>0.00096+0.390939789812714i</v>
      </c>
      <c r="Z1049" t="e">
        <f t="shared" si="514"/>
        <v>#DIV/0!</v>
      </c>
      <c r="AA1049" t="e">
        <f t="shared" si="515"/>
        <v>#DIV/0!</v>
      </c>
      <c r="AB1049" t="str">
        <f t="shared" si="516"/>
        <v>0.120446290046365-0.0240345214991627i</v>
      </c>
      <c r="AC1049" t="str">
        <f t="shared" si="517"/>
        <v>1.52984794662524-0.34199529693943i</v>
      </c>
      <c r="AD1049" t="str">
        <f t="shared" si="518"/>
        <v>0.0783285397191881+0.00179983292261625i</v>
      </c>
      <c r="AE1049" t="e">
        <f t="shared" si="519"/>
        <v>#DIV/0!</v>
      </c>
      <c r="AF1049" t="str">
        <f t="shared" si="520"/>
        <v>-5.57007104198545-6.02296852338979i</v>
      </c>
      <c r="AG1049" t="e">
        <f t="shared" si="521"/>
        <v>#DIV/0!</v>
      </c>
      <c r="AH1049" t="e">
        <f t="shared" si="522"/>
        <v>#DIV/0!</v>
      </c>
      <c r="AI1049" t="e">
        <f t="shared" si="523"/>
        <v>#DIV/0!</v>
      </c>
      <c r="AJ1049" t="e">
        <f t="shared" si="524"/>
        <v>#DIV/0!</v>
      </c>
      <c r="AK1049"/>
      <c r="AL1049"/>
      <c r="AM1049"/>
      <c r="AN1049"/>
    </row>
    <row r="1050" spans="1:40" x14ac:dyDescent="0.3">
      <c r="A1050"/>
      <c r="B1050">
        <f t="shared" si="490"/>
        <v>91600</v>
      </c>
      <c r="C1050" s="186" t="str">
        <f t="shared" si="493"/>
        <v>-0.00892280550948832+0.0131070517240967i</v>
      </c>
      <c r="D1050" s="158" t="str">
        <f t="shared" si="494"/>
        <v>-2.98944109736928-1.8865898785655i</v>
      </c>
      <c r="E1050" t="str">
        <f t="shared" si="495"/>
        <v>7943.07206846686-12206.0489243328i</v>
      </c>
      <c r="F1050" t="str">
        <f t="shared" si="496"/>
        <v>0.381004294147375+0.259183992406553i</v>
      </c>
      <c r="G1050" t="str">
        <f t="shared" si="491"/>
        <v>0.381004294147375+0.259183992406553i</v>
      </c>
      <c r="H1050" t="str">
        <f t="shared" si="497"/>
        <v>2.58540236526526+4.14058642586206i</v>
      </c>
      <c r="I1050" t="str">
        <f t="shared" si="498"/>
        <v>359.712358836031i</v>
      </c>
      <c r="J1050" t="str">
        <f t="shared" si="492"/>
        <v>-31.0480535586949+76.7044878584212i</v>
      </c>
      <c r="K1050" t="str">
        <f t="shared" si="499"/>
        <v>4.02939907188365-1.63099971965283i</v>
      </c>
      <c r="L1050" t="str">
        <f t="shared" si="500"/>
        <v>0.744586809891711-0.25705931373591i</v>
      </c>
      <c r="M1050" t="str">
        <f t="shared" si="501"/>
        <v>4.77398588177536-1.88805903338874i</v>
      </c>
      <c r="N1050" t="str">
        <f t="shared" si="502"/>
        <v>-1.17097892523255i</v>
      </c>
      <c r="O1050" t="str">
        <f t="shared" si="503"/>
        <v>0.389250151519067-0.921132085828294i</v>
      </c>
      <c r="P1050" t="str">
        <f t="shared" si="504"/>
        <v>0.610749848480933+0.921132085828294i</v>
      </c>
      <c r="Q1050" t="str">
        <f t="shared" si="505"/>
        <v>-0.610749848480933+0.249846839404256i</v>
      </c>
      <c r="R1050" t="str">
        <f t="shared" si="506"/>
        <v>-0.328113687500807-1.64242407281901i</v>
      </c>
      <c r="S1050" t="str">
        <f t="shared" si="507"/>
        <v>0.128502488365712i</v>
      </c>
      <c r="T1050" t="str">
        <f t="shared" si="508"/>
        <v>0.21105558030899-0.0421634253107033i</v>
      </c>
      <c r="U1050" t="e">
        <f t="shared" si="509"/>
        <v>#DIV/0!</v>
      </c>
      <c r="V1050" t="str">
        <f t="shared" si="510"/>
        <v>0.0000833333333333333-0.00289583229788747i</v>
      </c>
      <c r="W1050" t="e">
        <f t="shared" si="511"/>
        <v>#DIV/0!</v>
      </c>
      <c r="X1050" t="e">
        <f t="shared" si="512"/>
        <v>#DIV/0!</v>
      </c>
      <c r="Y1050" t="str">
        <f t="shared" si="513"/>
        <v>0.00096+0.391367046413602i</v>
      </c>
      <c r="Z1050" t="e">
        <f t="shared" si="514"/>
        <v>#DIV/0!</v>
      </c>
      <c r="AA1050" t="e">
        <f t="shared" si="515"/>
        <v>#DIV/0!</v>
      </c>
      <c r="AB1050" t="str">
        <f t="shared" si="516"/>
        <v>0.12043572247723-0.0240599304788577i</v>
      </c>
      <c r="AC1050" t="str">
        <f t="shared" si="517"/>
        <v>1.5295318696844-0.342251522188397i</v>
      </c>
      <c r="AD1050" t="str">
        <f t="shared" si="518"/>
        <v>0.0783377523458954+0.00179877553444529i</v>
      </c>
      <c r="AE1050" t="e">
        <f t="shared" si="519"/>
        <v>#DIV/0!</v>
      </c>
      <c r="AF1050" t="str">
        <f t="shared" si="520"/>
        <v>-5.57484346263454-6.02717630442756i</v>
      </c>
      <c r="AG1050" t="e">
        <f t="shared" si="521"/>
        <v>#DIV/0!</v>
      </c>
      <c r="AH1050" t="e">
        <f t="shared" si="522"/>
        <v>#DIV/0!</v>
      </c>
      <c r="AI1050" t="e">
        <f t="shared" si="523"/>
        <v>#DIV/0!</v>
      </c>
      <c r="AJ1050" t="e">
        <f t="shared" si="524"/>
        <v>#DIV/0!</v>
      </c>
      <c r="AK1050"/>
      <c r="AL1050"/>
      <c r="AM1050"/>
      <c r="AN1050"/>
    </row>
    <row r="1051" spans="1:40" x14ac:dyDescent="0.3">
      <c r="A1051"/>
      <c r="B1051">
        <f t="shared" si="490"/>
        <v>91700</v>
      </c>
      <c r="C1051" s="186" t="str">
        <f t="shared" si="493"/>
        <v>-0.00891989279076146+0.0130996904269559i</v>
      </c>
      <c r="D1051" s="158" t="str">
        <f t="shared" si="494"/>
        <v>-2.99096476032797-1.88816757301031i</v>
      </c>
      <c r="E1051" t="str">
        <f t="shared" si="495"/>
        <v>7930.90055817876-12200.6500334881i</v>
      </c>
      <c r="F1051" t="str">
        <f t="shared" si="496"/>
        <v>0.381205945512887+0.259382417341344i</v>
      </c>
      <c r="G1051" t="str">
        <f t="shared" si="491"/>
        <v>0.381205945512887+0.259382417341344i</v>
      </c>
      <c r="H1051" t="str">
        <f t="shared" si="497"/>
        <v>2.58865229338033+4.14321162975373i</v>
      </c>
      <c r="I1051" t="str">
        <f t="shared" si="498"/>
        <v>360.10505791773i</v>
      </c>
      <c r="J1051" t="str">
        <f t="shared" si="492"/>
        <v>-31.1180656701309+76.7882263822841i</v>
      </c>
      <c r="K1051" t="str">
        <f t="shared" si="499"/>
        <v>4.02808046605652-1.63236056323651i</v>
      </c>
      <c r="L1051" t="str">
        <f t="shared" si="500"/>
        <v>0.744413621641603-0.257280089816076i</v>
      </c>
      <c r="M1051" t="str">
        <f t="shared" si="501"/>
        <v>4.77249408769812-1.88964065305259i</v>
      </c>
      <c r="N1051" t="str">
        <f t="shared" si="502"/>
        <v>-1.17225728650464i</v>
      </c>
      <c r="O1051" t="str">
        <f t="shared" si="503"/>
        <v>0.388072294197065-0.921628935351222i</v>
      </c>
      <c r="P1051" t="str">
        <f t="shared" si="504"/>
        <v>0.611927705802935+0.921628935351222i</v>
      </c>
      <c r="Q1051" t="str">
        <f t="shared" si="505"/>
        <v>-0.611927705802935+0.250628351153418i</v>
      </c>
      <c r="R1051" t="str">
        <f t="shared" si="506"/>
        <v>-0.328101968961402-1.64048887037236i</v>
      </c>
      <c r="S1051" t="str">
        <f t="shared" si="507"/>
        <v>0.128642774925064i</v>
      </c>
      <c r="T1051" t="str">
        <f t="shared" si="508"/>
        <v>0.211037040518384-0.042207947745572i</v>
      </c>
      <c r="U1051" t="e">
        <f t="shared" si="509"/>
        <v>#DIV/0!</v>
      </c>
      <c r="V1051" t="str">
        <f t="shared" si="510"/>
        <v>0.0000833333333333333-0.0028926743564503i</v>
      </c>
      <c r="W1051" t="e">
        <f t="shared" si="511"/>
        <v>#DIV/0!</v>
      </c>
      <c r="X1051" t="e">
        <f t="shared" si="512"/>
        <v>#DIV/0!</v>
      </c>
      <c r="Y1051" t="str">
        <f t="shared" si="513"/>
        <v>0.00096+0.39179430301449i</v>
      </c>
      <c r="Z1051" t="e">
        <f t="shared" si="514"/>
        <v>#DIV/0!</v>
      </c>
      <c r="AA1051" t="e">
        <f t="shared" si="515"/>
        <v>#DIV/0!</v>
      </c>
      <c r="AB1051" t="str">
        <f t="shared" si="516"/>
        <v>0.120425143021937-0.0240853365429949i</v>
      </c>
      <c r="AC1051" t="str">
        <f t="shared" si="517"/>
        <v>1.5292156520083-0.342507372155587i</v>
      </c>
      <c r="AD1051" t="str">
        <f t="shared" si="518"/>
        <v>0.0783469719145959+0.00179770519626228i</v>
      </c>
      <c r="AE1051" t="e">
        <f t="shared" si="519"/>
        <v>#DIV/0!</v>
      </c>
      <c r="AF1051" t="str">
        <f t="shared" si="520"/>
        <v>-5.5796170537083-6.03137920276404i</v>
      </c>
      <c r="AG1051" t="e">
        <f t="shared" si="521"/>
        <v>#DIV/0!</v>
      </c>
      <c r="AH1051" t="e">
        <f t="shared" si="522"/>
        <v>#DIV/0!</v>
      </c>
      <c r="AI1051" t="e">
        <f t="shared" si="523"/>
        <v>#DIV/0!</v>
      </c>
      <c r="AJ1051" t="e">
        <f t="shared" si="524"/>
        <v>#DIV/0!</v>
      </c>
      <c r="AK1051"/>
      <c r="AL1051"/>
      <c r="AM1051"/>
      <c r="AN1051"/>
    </row>
    <row r="1052" spans="1:40" x14ac:dyDescent="0.3">
      <c r="A1052"/>
      <c r="B1052">
        <f t="shared" si="490"/>
        <v>91800</v>
      </c>
      <c r="C1052" s="186" t="str">
        <f t="shared" si="493"/>
        <v>-0.00891697881998321+0.0130923482053615i</v>
      </c>
      <c r="D1052" s="158" t="str">
        <f t="shared" si="494"/>
        <v>-2.9924890919303-1.88974342320491i</v>
      </c>
      <c r="E1052" t="str">
        <f t="shared" si="495"/>
        <v>7918.75307316531-12195.2473045752i</v>
      </c>
      <c r="F1052" t="str">
        <f t="shared" si="496"/>
        <v>0.381407685344838+0.259580620797307i</v>
      </c>
      <c r="G1052" t="str">
        <f t="shared" si="491"/>
        <v>0.381407685344838+0.259580620797307i</v>
      </c>
      <c r="H1052" t="str">
        <f t="shared" si="497"/>
        <v>2.59190271893713+4.14583379639715i</v>
      </c>
      <c r="I1052" t="str">
        <f t="shared" si="498"/>
        <v>360.497756999429i</v>
      </c>
      <c r="J1052" t="str">
        <f t="shared" si="492"/>
        <v>-31.188154172305+76.871964906147i</v>
      </c>
      <c r="K1052" t="str">
        <f t="shared" si="499"/>
        <v>4.02676128005444-1.63371980631347i</v>
      </c>
      <c r="L1052" t="str">
        <f t="shared" si="500"/>
        <v>0.744240325103566-0.257500697881339i</v>
      </c>
      <c r="M1052" t="str">
        <f t="shared" si="501"/>
        <v>4.77100160515801-1.89122050419481i</v>
      </c>
      <c r="N1052" t="str">
        <f t="shared" si="502"/>
        <v>-1.17353564777673i</v>
      </c>
      <c r="O1052" t="str">
        <f t="shared" si="503"/>
        <v>0.386893802684479-0.922124278741398i</v>
      </c>
      <c r="P1052" t="str">
        <f t="shared" si="504"/>
        <v>0.613106197315521+0.922124278741398i</v>
      </c>
      <c r="Q1052" t="str">
        <f t="shared" si="505"/>
        <v>-0.613106197315521+0.251411369035332i</v>
      </c>
      <c r="R1052" t="str">
        <f t="shared" si="506"/>
        <v>-0.328090236227556-1.63855772229537i</v>
      </c>
      <c r="S1052" t="str">
        <f t="shared" si="507"/>
        <v>0.128783061484415i</v>
      </c>
      <c r="T1052" t="str">
        <f t="shared" si="508"/>
        <v>0.211018479896128-0.0422524650645296i</v>
      </c>
      <c r="U1052" t="e">
        <f t="shared" si="509"/>
        <v>#DIV/0!</v>
      </c>
      <c r="V1052" t="str">
        <f t="shared" si="510"/>
        <v>0.0000833333333333333-0.00288952329505982i</v>
      </c>
      <c r="W1052" t="e">
        <f t="shared" si="511"/>
        <v>#DIV/0!</v>
      </c>
      <c r="X1052" t="e">
        <f t="shared" si="512"/>
        <v>#DIV/0!</v>
      </c>
      <c r="Y1052" t="str">
        <f t="shared" si="513"/>
        <v>0.00096+0.392221559615378i</v>
      </c>
      <c r="Z1052" t="e">
        <f t="shared" si="514"/>
        <v>#DIV/0!</v>
      </c>
      <c r="AA1052" t="e">
        <f t="shared" si="515"/>
        <v>#DIV/0!</v>
      </c>
      <c r="AB1052" t="str">
        <f t="shared" si="516"/>
        <v>0.120414551679373-0.0241107396878138i</v>
      </c>
      <c r="AC1052" t="str">
        <f t="shared" si="517"/>
        <v>1.52889929407777-0.342762846891562i</v>
      </c>
      <c r="AD1052" t="str">
        <f t="shared" si="518"/>
        <v>0.0783561984145678+0.00179662189851455i</v>
      </c>
      <c r="AE1052" t="e">
        <f t="shared" si="519"/>
        <v>#DIV/0!</v>
      </c>
      <c r="AF1052" t="str">
        <f t="shared" si="520"/>
        <v>-5.58439181086743-6.03557721960206i</v>
      </c>
      <c r="AG1052" t="e">
        <f t="shared" si="521"/>
        <v>#DIV/0!</v>
      </c>
      <c r="AH1052" t="e">
        <f t="shared" si="522"/>
        <v>#DIV/0!</v>
      </c>
      <c r="AI1052" t="e">
        <f t="shared" si="523"/>
        <v>#DIV/0!</v>
      </c>
      <c r="AJ1052" t="e">
        <f t="shared" si="524"/>
        <v>#DIV/0!</v>
      </c>
      <c r="AK1052"/>
      <c r="AL1052"/>
      <c r="AM1052"/>
      <c r="AN1052"/>
    </row>
    <row r="1053" spans="1:40" x14ac:dyDescent="0.3">
      <c r="A1053"/>
      <c r="B1053">
        <f t="shared" si="490"/>
        <v>91900</v>
      </c>
      <c r="C1053" s="186" t="str">
        <f t="shared" si="493"/>
        <v>-0.00891406360139895+0.0130850249867014i</v>
      </c>
      <c r="D1053" s="158" t="str">
        <f t="shared" si="494"/>
        <v>-2.9940140898974-1.89131742974687i</v>
      </c>
      <c r="E1053" t="str">
        <f t="shared" si="495"/>
        <v>7906.62956394307-12189.8407822195i</v>
      </c>
      <c r="F1053" t="str">
        <f t="shared" si="496"/>
        <v>0.38160951334174+0.259778602779771i</v>
      </c>
      <c r="G1053" t="str">
        <f t="shared" si="491"/>
        <v>0.38160951334174+0.259778602779771i</v>
      </c>
      <c r="H1053" t="str">
        <f t="shared" si="497"/>
        <v>2.59515363987227+4.14845292639954i</v>
      </c>
      <c r="I1053" t="str">
        <f t="shared" si="498"/>
        <v>360.890456081127i</v>
      </c>
      <c r="J1053" t="str">
        <f t="shared" si="492"/>
        <v>-31.2583190652172+76.9557034300099i</v>
      </c>
      <c r="K1053" t="str">
        <f t="shared" si="499"/>
        <v>4.02544151588307-1.63507744940937i</v>
      </c>
      <c r="L1053" t="str">
        <f t="shared" si="500"/>
        <v>0.744066920485091-0.257721137881126i</v>
      </c>
      <c r="M1053" t="str">
        <f t="shared" si="501"/>
        <v>4.76950843636816-1.8927985872905i</v>
      </c>
      <c r="N1053" t="str">
        <f t="shared" si="502"/>
        <v>-1.17481400904882i</v>
      </c>
      <c r="O1053" t="str">
        <f t="shared" si="503"/>
        <v>0.38571467890721-0.922618115189328i</v>
      </c>
      <c r="P1053" t="str">
        <f t="shared" si="504"/>
        <v>0.61428532109279+0.922618115189328i</v>
      </c>
      <c r="Q1053" t="str">
        <f t="shared" si="505"/>
        <v>-0.61428532109279+0.252195893859492i</v>
      </c>
      <c r="R1053" t="str">
        <f t="shared" si="506"/>
        <v>-0.328078489294461-1.63663061533771i</v>
      </c>
      <c r="S1053" t="str">
        <f t="shared" si="507"/>
        <v>0.128923348043766i</v>
      </c>
      <c r="T1053" t="str">
        <f t="shared" si="508"/>
        <v>0.210999898440267-0.0422969772609828i</v>
      </c>
      <c r="U1053" t="e">
        <f t="shared" si="509"/>
        <v>#DIV/0!</v>
      </c>
      <c r="V1053" t="str">
        <f t="shared" si="510"/>
        <v>0.0000833333333333333-0.00288637909125672i</v>
      </c>
      <c r="W1053" t="e">
        <f t="shared" si="511"/>
        <v>#DIV/0!</v>
      </c>
      <c r="X1053" t="e">
        <f t="shared" si="512"/>
        <v>#DIV/0!</v>
      </c>
      <c r="Y1053" t="str">
        <f t="shared" si="513"/>
        <v>0.00096+0.392648816216267i</v>
      </c>
      <c r="Z1053" t="e">
        <f t="shared" si="514"/>
        <v>#DIV/0!</v>
      </c>
      <c r="AA1053" t="e">
        <f t="shared" si="515"/>
        <v>#DIV/0!</v>
      </c>
      <c r="AB1053" t="str">
        <f t="shared" si="516"/>
        <v>0.120403948448423-0.0241361399095518i</v>
      </c>
      <c r="AC1053" t="str">
        <f t="shared" si="517"/>
        <v>1.52858279637335-0.343017946447343i</v>
      </c>
      <c r="AD1053" t="str">
        <f t="shared" si="518"/>
        <v>0.0783654318350748+0.00179552563164163i</v>
      </c>
      <c r="AE1053" t="e">
        <f t="shared" si="519"/>
        <v>#DIV/0!</v>
      </c>
      <c r="AF1053" t="str">
        <f t="shared" si="520"/>
        <v>-5.58916772976967-6.03977035614641i</v>
      </c>
      <c r="AG1053" t="e">
        <f t="shared" si="521"/>
        <v>#DIV/0!</v>
      </c>
      <c r="AH1053" t="e">
        <f t="shared" si="522"/>
        <v>#DIV/0!</v>
      </c>
      <c r="AI1053" t="e">
        <f t="shared" si="523"/>
        <v>#DIV/0!</v>
      </c>
      <c r="AJ1053" t="e">
        <f t="shared" si="524"/>
        <v>#DIV/0!</v>
      </c>
      <c r="AK1053"/>
      <c r="AL1053"/>
      <c r="AM1053"/>
      <c r="AN1053"/>
    </row>
    <row r="1054" spans="1:40" x14ac:dyDescent="0.3">
      <c r="A1054"/>
      <c r="B1054">
        <f t="shared" si="490"/>
        <v>92000</v>
      </c>
      <c r="C1054" s="186" t="str">
        <f t="shared" si="493"/>
        <v>-0.00891114713925174+0.0130777206986864i</v>
      </c>
      <c r="D1054" s="158" t="str">
        <f t="shared" si="494"/>
        <v>-2.99553975195202-1.89288959323484i</v>
      </c>
      <c r="E1054" t="str">
        <f t="shared" si="495"/>
        <v>7894.52998109163-12184.4305108114i</v>
      </c>
      <c r="F1054" t="str">
        <f t="shared" si="496"/>
        <v>0.381811429202316+0.259976363294535i</v>
      </c>
      <c r="G1054" t="str">
        <f t="shared" si="491"/>
        <v>0.381811429202316+0.259976363294535i</v>
      </c>
      <c r="H1054" t="str">
        <f t="shared" si="497"/>
        <v>2.59840505411816+4.15106902036911i</v>
      </c>
      <c r="I1054" t="str">
        <f t="shared" si="498"/>
        <v>361.283155162826i</v>
      </c>
      <c r="J1054" t="str">
        <f t="shared" si="492"/>
        <v>-31.3285603488675+77.0394419538729i</v>
      </c>
      <c r="K1054" t="str">
        <f t="shared" si="499"/>
        <v>4.0241211755466-1.63643349305089i</v>
      </c>
      <c r="L1054" t="str">
        <f t="shared" si="500"/>
        <v>0.743893407993638-0.257941409765168i</v>
      </c>
      <c r="M1054" t="str">
        <f t="shared" si="501"/>
        <v>4.76801458354024-1.89437490281606i</v>
      </c>
      <c r="N1054" t="str">
        <f t="shared" si="502"/>
        <v>-1.17609237032091i</v>
      </c>
      <c r="O1054" t="str">
        <f t="shared" si="503"/>
        <v>0.384534924792189-0.923110443887981i</v>
      </c>
      <c r="P1054" t="str">
        <f t="shared" si="504"/>
        <v>0.615465075207811+0.923110443887981i</v>
      </c>
      <c r="Q1054" t="str">
        <f t="shared" si="505"/>
        <v>-0.615465075207811+0.252981926432929i</v>
      </c>
      <c r="R1054" t="str">
        <f t="shared" si="506"/>
        <v>-0.328066728157311-1.63470753630668i</v>
      </c>
      <c r="S1054" t="str">
        <f t="shared" si="507"/>
        <v>0.129063634603117i</v>
      </c>
      <c r="T1054" t="str">
        <f t="shared" si="508"/>
        <v>0.210981296148847-0.0423414843283353i</v>
      </c>
      <c r="U1054" t="e">
        <f t="shared" si="509"/>
        <v>#DIV/0!</v>
      </c>
      <c r="V1054" t="str">
        <f t="shared" si="510"/>
        <v>0.0000833333333333333-0.00288324172267926i</v>
      </c>
      <c r="W1054" t="e">
        <f t="shared" si="511"/>
        <v>#DIV/0!</v>
      </c>
      <c r="X1054" t="e">
        <f t="shared" si="512"/>
        <v>#DIV/0!</v>
      </c>
      <c r="Y1054" t="str">
        <f t="shared" si="513"/>
        <v>0.00096+0.393076072817155i</v>
      </c>
      <c r="Z1054" t="e">
        <f t="shared" si="514"/>
        <v>#DIV/0!</v>
      </c>
      <c r="AA1054" t="e">
        <f t="shared" si="515"/>
        <v>#DIV/0!</v>
      </c>
      <c r="AB1054" t="str">
        <f t="shared" si="516"/>
        <v>0.120393333327972-0.0241615372044449i</v>
      </c>
      <c r="AC1054" t="str">
        <f t="shared" si="517"/>
        <v>1.52826615937524-0.343272670874422i</v>
      </c>
      <c r="AD1054" t="str">
        <f t="shared" si="518"/>
        <v>0.0783746721653695+0.00179441638607623i</v>
      </c>
      <c r="AE1054" t="e">
        <f t="shared" si="519"/>
        <v>#DIV/0!</v>
      </c>
      <c r="AF1054" t="str">
        <f t="shared" si="520"/>
        <v>-5.59394480607018-6.04395861360395i</v>
      </c>
      <c r="AG1054" t="e">
        <f t="shared" si="521"/>
        <v>#DIV/0!</v>
      </c>
      <c r="AH1054" t="e">
        <f t="shared" si="522"/>
        <v>#DIV/0!</v>
      </c>
      <c r="AI1054" t="e">
        <f t="shared" si="523"/>
        <v>#DIV/0!</v>
      </c>
      <c r="AJ1054" t="e">
        <f t="shared" si="524"/>
        <v>#DIV/0!</v>
      </c>
      <c r="AK1054"/>
      <c r="AL1054"/>
      <c r="AM1054"/>
      <c r="AN1054"/>
    </row>
    <row r="1055" spans="1:40" x14ac:dyDescent="0.3">
      <c r="A1055"/>
      <c r="B1055">
        <f t="shared" si="490"/>
        <v>92100</v>
      </c>
      <c r="C1055" s="186" t="str">
        <f t="shared" si="493"/>
        <v>-0.008908229437782+0.0130704352693484i</v>
      </c>
      <c r="D1055" s="158" t="str">
        <f t="shared" si="494"/>
        <v>-2.99706607581846-1.89445991426856i</v>
      </c>
      <c r="E1055" t="str">
        <f t="shared" si="495"/>
        <v>7882.45427525365-12179.0165345075i</v>
      </c>
      <c r="F1055" t="str">
        <f t="shared" si="496"/>
        <v>0.382013432625495+0.260173902347856i</v>
      </c>
      <c r="G1055" t="str">
        <f t="shared" si="491"/>
        <v>0.382013432625495+0.260173902347856i</v>
      </c>
      <c r="H1055" t="str">
        <f t="shared" si="497"/>
        <v>2.60165695960294+4.15368207891501i</v>
      </c>
      <c r="I1055" t="str">
        <f t="shared" si="498"/>
        <v>361.675854244525i</v>
      </c>
      <c r="J1055" t="str">
        <f t="shared" si="492"/>
        <v>-31.3988780232558+77.1231804777357i</v>
      </c>
      <c r="K1055" t="str">
        <f t="shared" si="499"/>
        <v>4.02280026104768-1.63778793776563i</v>
      </c>
      <c r="L1055" t="str">
        <f t="shared" si="500"/>
        <v>0.743719787836639-0.258161513483498i</v>
      </c>
      <c r="M1055" t="str">
        <f t="shared" si="501"/>
        <v>4.76652004888432-1.89594945124913i</v>
      </c>
      <c r="N1055" t="str">
        <f t="shared" si="502"/>
        <v>-1.17737073159299i</v>
      </c>
      <c r="O1055" t="str">
        <f t="shared" si="503"/>
        <v>0.383354542267388-0.923601264032787i</v>
      </c>
      <c r="P1055" t="str">
        <f t="shared" si="504"/>
        <v>0.616645457732612+0.923601264032787i</v>
      </c>
      <c r="Q1055" t="str">
        <f t="shared" si="505"/>
        <v>-0.616645457732612+0.253769467560203i</v>
      </c>
      <c r="R1055" t="str">
        <f t="shared" si="506"/>
        <v>-0.328054952811292-1.63278847206685i</v>
      </c>
      <c r="S1055" t="str">
        <f t="shared" si="507"/>
        <v>0.129203921162468i</v>
      </c>
      <c r="T1055" t="str">
        <f t="shared" si="508"/>
        <v>0.210962673019912-0.0423859862599873i</v>
      </c>
      <c r="U1055" t="e">
        <f t="shared" si="509"/>
        <v>#DIV/0!</v>
      </c>
      <c r="V1055" t="str">
        <f t="shared" si="510"/>
        <v>0.0000833333333333333-0.00288011116706289i</v>
      </c>
      <c r="W1055" t="e">
        <f t="shared" si="511"/>
        <v>#DIV/0!</v>
      </c>
      <c r="X1055" t="e">
        <f t="shared" si="512"/>
        <v>#DIV/0!</v>
      </c>
      <c r="Y1055" t="str">
        <f t="shared" si="513"/>
        <v>0.00096+0.393503329418043i</v>
      </c>
      <c r="Z1055" t="e">
        <f t="shared" si="514"/>
        <v>#DIV/0!</v>
      </c>
      <c r="AA1055" t="e">
        <f t="shared" si="515"/>
        <v>#DIV/0!</v>
      </c>
      <c r="AB1055" t="str">
        <f t="shared" si="516"/>
        <v>0.120382706316903-0.024186931568727i</v>
      </c>
      <c r="AC1055" t="str">
        <f t="shared" si="517"/>
        <v>1.52794938356334-0.343527020224748i</v>
      </c>
      <c r="AD1055" t="str">
        <f t="shared" si="518"/>
        <v>0.0783839193946908+0.00179329415224335i</v>
      </c>
      <c r="AE1055" t="e">
        <f t="shared" si="519"/>
        <v>#DIV/0!</v>
      </c>
      <c r="AF1055" t="str">
        <f t="shared" si="520"/>
        <v>-5.5987230354214-6.04814199318357i</v>
      </c>
      <c r="AG1055" t="e">
        <f t="shared" si="521"/>
        <v>#DIV/0!</v>
      </c>
      <c r="AH1055" t="e">
        <f t="shared" si="522"/>
        <v>#DIV/0!</v>
      </c>
      <c r="AI1055" t="e">
        <f t="shared" si="523"/>
        <v>#DIV/0!</v>
      </c>
      <c r="AJ1055" t="e">
        <f t="shared" si="524"/>
        <v>#DIV/0!</v>
      </c>
      <c r="AK1055"/>
      <c r="AL1055"/>
      <c r="AM1055"/>
      <c r="AN1055"/>
    </row>
    <row r="1056" spans="1:40" x14ac:dyDescent="0.3">
      <c r="A1056"/>
      <c r="B1056">
        <f t="shared" si="490"/>
        <v>92200</v>
      </c>
      <c r="C1056" s="186" t="str">
        <f t="shared" si="493"/>
        <v>-0.00890531050122814+0.0130631686270384i</v>
      </c>
      <c r="D1056" s="158" t="str">
        <f t="shared" si="494"/>
        <v>-2.99859305922255-1.89602839344895i</v>
      </c>
      <c r="E1056" t="str">
        <f t="shared" si="495"/>
        <v>7870.40239713572-12173.5988972318i</v>
      </c>
      <c r="F1056" t="str">
        <f t="shared" si="496"/>
        <v>0.382215523310409+0.260371219946466i</v>
      </c>
      <c r="G1056" t="str">
        <f t="shared" si="491"/>
        <v>0.382215523310409+0.260371219946466i</v>
      </c>
      <c r="H1056" t="str">
        <f t="shared" si="497"/>
        <v>2.60490935425044+4.15629210264749i</v>
      </c>
      <c r="I1056" t="str">
        <f t="shared" si="498"/>
        <v>362.068553326224i</v>
      </c>
      <c r="J1056" t="str">
        <f t="shared" si="492"/>
        <v>-31.4692720883821+77.2069190015986i</v>
      </c>
      <c r="K1056" t="str">
        <f t="shared" si="499"/>
        <v>4.02147877438742-1.6391407840822i</v>
      </c>
      <c r="L1056" t="str">
        <f t="shared" si="500"/>
        <v>0.743546060221495-0.258381448986452i</v>
      </c>
      <c r="M1056" t="str">
        <f t="shared" si="501"/>
        <v>4.76502483460891-1.89752223306865i</v>
      </c>
      <c r="N1056" t="str">
        <f t="shared" si="502"/>
        <v>-1.17864909286508i</v>
      </c>
      <c r="O1056" t="str">
        <f t="shared" si="503"/>
        <v>0.38217353326178-0.92409057482165i</v>
      </c>
      <c r="P1056" t="str">
        <f t="shared" si="504"/>
        <v>0.61782646673822+0.92409057482165i</v>
      </c>
      <c r="Q1056" t="str">
        <f t="shared" si="505"/>
        <v>-0.61782646673822+0.25455851804343i</v>
      </c>
      <c r="R1056" t="str">
        <f t="shared" si="506"/>
        <v>-0.328043163251573-1.63087340953974i</v>
      </c>
      <c r="S1056" t="str">
        <f t="shared" si="507"/>
        <v>0.12934420772182i</v>
      </c>
      <c r="T1056" t="str">
        <f t="shared" si="508"/>
        <v>0.210944029051501-0.0424304830493344i</v>
      </c>
      <c r="U1056" t="e">
        <f t="shared" si="509"/>
        <v>#DIV/0!</v>
      </c>
      <c r="V1056" t="str">
        <f t="shared" si="510"/>
        <v>0.0000833333333333333-0.00287698740223961i</v>
      </c>
      <c r="W1056" t="e">
        <f t="shared" si="511"/>
        <v>#DIV/0!</v>
      </c>
      <c r="X1056" t="e">
        <f t="shared" si="512"/>
        <v>#DIV/0!</v>
      </c>
      <c r="Y1056" t="str">
        <f t="shared" si="513"/>
        <v>0.00096+0.393930586018931i</v>
      </c>
      <c r="Z1056" t="e">
        <f t="shared" si="514"/>
        <v>#DIV/0!</v>
      </c>
      <c r="AA1056" t="e">
        <f t="shared" si="515"/>
        <v>#DIV/0!</v>
      </c>
      <c r="AB1056" t="str">
        <f t="shared" si="516"/>
        <v>0.120372067414098-0.0242123229986294i</v>
      </c>
      <c r="AC1056" t="str">
        <f t="shared" si="517"/>
        <v>1.52763246941726-0.343780994550731i</v>
      </c>
      <c r="AD1056" t="str">
        <f t="shared" si="518"/>
        <v>0.0783931735122634+0.00179215892056084i</v>
      </c>
      <c r="AE1056" t="e">
        <f t="shared" si="519"/>
        <v>#DIV/0!</v>
      </c>
      <c r="AF1056" t="str">
        <f t="shared" si="520"/>
        <v>-5.60350241347299-6.05232049609644i</v>
      </c>
      <c r="AG1056" t="e">
        <f t="shared" si="521"/>
        <v>#DIV/0!</v>
      </c>
      <c r="AH1056" t="e">
        <f t="shared" si="522"/>
        <v>#DIV/0!</v>
      </c>
      <c r="AI1056" t="e">
        <f t="shared" si="523"/>
        <v>#DIV/0!</v>
      </c>
      <c r="AJ1056" t="e">
        <f t="shared" si="524"/>
        <v>#DIV/0!</v>
      </c>
      <c r="AK1056"/>
      <c r="AL1056"/>
      <c r="AM1056"/>
      <c r="AN1056"/>
    </row>
    <row r="1057" spans="1:40" x14ac:dyDescent="0.3">
      <c r="A1057"/>
      <c r="B1057">
        <f t="shared" si="490"/>
        <v>92300</v>
      </c>
      <c r="C1057" s="186" t="str">
        <f t="shared" si="493"/>
        <v>-0.00890239033382556+0.0130559207004248i</v>
      </c>
      <c r="D1057" s="158" t="str">
        <f t="shared" si="494"/>
        <v>-3.00012069989171-1.89759503137791i</v>
      </c>
      <c r="E1057" t="str">
        <f t="shared" si="495"/>
        <v>7858.37429750839-12168.1776426766i</v>
      </c>
      <c r="F1057" t="str">
        <f t="shared" si="496"/>
        <v>0.382417700956397+0.260568316097544i</v>
      </c>
      <c r="G1057" t="str">
        <f t="shared" si="491"/>
        <v>0.382417700956397+0.260568316097544i</v>
      </c>
      <c r="H1057" t="str">
        <f t="shared" si="497"/>
        <v>2.60816223598034+4.15889909217768i</v>
      </c>
      <c r="I1057" t="str">
        <f t="shared" si="498"/>
        <v>362.461252407922i</v>
      </c>
      <c r="J1057" t="str">
        <f t="shared" si="492"/>
        <v>-31.5397425442466+77.2906575254616i</v>
      </c>
      <c r="K1057" t="str">
        <f t="shared" si="499"/>
        <v>4.02015671756542-1.64049203253016i</v>
      </c>
      <c r="L1057" t="str">
        <f t="shared" si="500"/>
        <v>0.743372225355578-0.258601216224668i</v>
      </c>
      <c r="M1057" t="str">
        <f t="shared" si="501"/>
        <v>4.763528942921-1.89909324875483i</v>
      </c>
      <c r="N1057" t="str">
        <f t="shared" si="502"/>
        <v>-1.17992745413717i</v>
      </c>
      <c r="O1057" t="str">
        <f t="shared" si="503"/>
        <v>0.380991899705386-0.924578375454932i</v>
      </c>
      <c r="P1057" t="str">
        <f t="shared" si="504"/>
        <v>0.619008100294614+0.924578375454932i</v>
      </c>
      <c r="Q1057" t="str">
        <f t="shared" si="505"/>
        <v>-0.619008100294614+0.255349078682238i</v>
      </c>
      <c r="R1057" t="str">
        <f t="shared" si="506"/>
        <v>-0.328031359473332-1.62896233570355i</v>
      </c>
      <c r="S1057" t="str">
        <f t="shared" si="507"/>
        <v>0.129484494281171i</v>
      </c>
      <c r="T1057" t="str">
        <f t="shared" si="508"/>
        <v>0.210925364241649-0.0424749746897694i</v>
      </c>
      <c r="U1057" t="e">
        <f t="shared" si="509"/>
        <v>#DIV/0!</v>
      </c>
      <c r="V1057" t="str">
        <f t="shared" si="510"/>
        <v>0.0000833333333333333-0.00287387040613751i</v>
      </c>
      <c r="W1057" t="e">
        <f t="shared" si="511"/>
        <v>#DIV/0!</v>
      </c>
      <c r="X1057" t="e">
        <f t="shared" si="512"/>
        <v>#DIV/0!</v>
      </c>
      <c r="Y1057" t="str">
        <f t="shared" si="513"/>
        <v>0.00096+0.39435784261982i</v>
      </c>
      <c r="Z1057" t="e">
        <f t="shared" si="514"/>
        <v>#DIV/0!</v>
      </c>
      <c r="AA1057" t="e">
        <f t="shared" si="515"/>
        <v>#DIV/0!</v>
      </c>
      <c r="AB1057" t="str">
        <f t="shared" si="516"/>
        <v>0.120361416618435-0.0242377114903819i</v>
      </c>
      <c r="AC1057" t="str">
        <f t="shared" si="517"/>
        <v>1.52731541741624-0.34403459390524i</v>
      </c>
      <c r="AD1057" t="str">
        <f t="shared" si="518"/>
        <v>0.0784024345072999+0.00179101068143915i</v>
      </c>
      <c r="AE1057" t="e">
        <f t="shared" si="519"/>
        <v>#DIV/0!</v>
      </c>
      <c r="AF1057" t="str">
        <f t="shared" si="520"/>
        <v>-5.60828293587205-6.05649412355559i</v>
      </c>
      <c r="AG1057" t="e">
        <f t="shared" si="521"/>
        <v>#DIV/0!</v>
      </c>
      <c r="AH1057" t="e">
        <f t="shared" si="522"/>
        <v>#DIV/0!</v>
      </c>
      <c r="AI1057" t="e">
        <f t="shared" si="523"/>
        <v>#DIV/0!</v>
      </c>
      <c r="AJ1057" t="e">
        <f t="shared" si="524"/>
        <v>#DIV/0!</v>
      </c>
      <c r="AK1057"/>
      <c r="AL1057"/>
      <c r="AM1057"/>
      <c r="AN1057"/>
    </row>
    <row r="1058" spans="1:40" x14ac:dyDescent="0.3">
      <c r="A1058"/>
      <c r="B1058">
        <f t="shared" si="490"/>
        <v>92400</v>
      </c>
      <c r="C1058" s="186" t="str">
        <f t="shared" si="493"/>
        <v>-0.00889946893980757+0.0130486914184926i</v>
      </c>
      <c r="D1058" s="158" t="str">
        <f t="shared" si="494"/>
        <v>-3.001648995555-1.89915982865858i</v>
      </c>
      <c r="E1058" t="str">
        <f t="shared" si="495"/>
        <v>7846.36992720635-12162.7528143032i</v>
      </c>
      <c r="F1058" t="str">
        <f t="shared" si="496"/>
        <v>0.382619965263018+0.260765190808743i</v>
      </c>
      <c r="G1058" t="str">
        <f t="shared" si="491"/>
        <v>0.382619965263018+0.260765190808743i</v>
      </c>
      <c r="H1058" t="str">
        <f t="shared" si="497"/>
        <v>2.61141560270824+4.16150304811798i</v>
      </c>
      <c r="I1058" t="str">
        <f t="shared" si="498"/>
        <v>362.853951489621i</v>
      </c>
      <c r="J1058" t="str">
        <f t="shared" si="492"/>
        <v>-31.6102893908491+77.3743960493244i</v>
      </c>
      <c r="K1058" t="str">
        <f t="shared" si="499"/>
        <v>4.01883409257982-1.6418416836401i</v>
      </c>
      <c r="L1058" t="str">
        <f t="shared" si="500"/>
        <v>0.743198283446229-0.258820815149084i</v>
      </c>
      <c r="M1058" t="str">
        <f t="shared" si="501"/>
        <v>4.76203237602605-1.90066249878918i</v>
      </c>
      <c r="N1058" t="str">
        <f t="shared" si="502"/>
        <v>-1.18120581540926i</v>
      </c>
      <c r="O1058" t="str">
        <f t="shared" si="503"/>
        <v>0.379809643529241-0.925064665135466i</v>
      </c>
      <c r="P1058" t="str">
        <f t="shared" si="504"/>
        <v>0.620190356470759+0.925064665135466i</v>
      </c>
      <c r="Q1058" t="str">
        <f t="shared" si="505"/>
        <v>-0.620190356470759+0.256141150273794i</v>
      </c>
      <c r="R1058" t="str">
        <f t="shared" si="506"/>
        <v>-0.328019541471732-1.62705523759284i</v>
      </c>
      <c r="S1058" t="str">
        <f t="shared" si="507"/>
        <v>0.129624780840522i</v>
      </c>
      <c r="T1058" t="str">
        <f t="shared" si="508"/>
        <v>0.210906678588395-0.0425194611746818i</v>
      </c>
      <c r="U1058" t="e">
        <f t="shared" si="509"/>
        <v>#DIV/0!</v>
      </c>
      <c r="V1058" t="str">
        <f t="shared" si="510"/>
        <v>0.0000833333333333333-0.00287076015678022i</v>
      </c>
      <c r="W1058" t="e">
        <f t="shared" si="511"/>
        <v>#DIV/0!</v>
      </c>
      <c r="X1058" t="e">
        <f t="shared" si="512"/>
        <v>#DIV/0!</v>
      </c>
      <c r="Y1058" t="str">
        <f t="shared" si="513"/>
        <v>0.00096+0.394785099220708i</v>
      </c>
      <c r="Z1058" t="e">
        <f t="shared" si="514"/>
        <v>#DIV/0!</v>
      </c>
      <c r="AA1058" t="e">
        <f t="shared" si="515"/>
        <v>#DIV/0!</v>
      </c>
      <c r="AB1058" t="str">
        <f t="shared" si="516"/>
        <v>0.120350753928795-0.0242630970402122i</v>
      </c>
      <c r="AC1058" t="str">
        <f t="shared" si="517"/>
        <v>1.52699822803925-0.344287818341618i</v>
      </c>
      <c r="AD1058" t="str">
        <f t="shared" si="518"/>
        <v>0.0784117023690003+0.00178984942528234i</v>
      </c>
      <c r="AE1058" t="e">
        <f t="shared" si="519"/>
        <v>#DIV/0!</v>
      </c>
      <c r="AF1058" t="str">
        <f t="shared" si="520"/>
        <v>-5.61306459826324-6.06066287677656i</v>
      </c>
      <c r="AG1058" t="e">
        <f t="shared" si="521"/>
        <v>#DIV/0!</v>
      </c>
      <c r="AH1058" t="e">
        <f t="shared" si="522"/>
        <v>#DIV/0!</v>
      </c>
      <c r="AI1058" t="e">
        <f t="shared" si="523"/>
        <v>#DIV/0!</v>
      </c>
      <c r="AJ1058" t="e">
        <f t="shared" si="524"/>
        <v>#DIV/0!</v>
      </c>
      <c r="AK1058"/>
      <c r="AL1058"/>
      <c r="AM1058"/>
      <c r="AN1058"/>
    </row>
    <row r="1059" spans="1:40" x14ac:dyDescent="0.3">
      <c r="A1059"/>
      <c r="B1059">
        <f t="shared" si="490"/>
        <v>92500</v>
      </c>
      <c r="C1059" s="186" t="str">
        <f t="shared" si="493"/>
        <v>-0.00889654632340484+0.0130414807105402i</v>
      </c>
      <c r="D1059" s="158" t="str">
        <f t="shared" si="494"/>
        <v>-3.00317794394294-1.90072278589518i</v>
      </c>
      <c r="E1059" t="str">
        <f t="shared" si="495"/>
        <v>7834.38923712912-12157.3244553439i</v>
      </c>
      <c r="F1059" t="str">
        <f t="shared" si="496"/>
        <v>0.382822315930022+0.260961844088172i</v>
      </c>
      <c r="G1059" t="str">
        <f t="shared" si="491"/>
        <v>0.382822315930022+0.260961844088172i</v>
      </c>
      <c r="H1059" t="str">
        <f t="shared" si="497"/>
        <v>2.61466945234537+4.16410397108175i</v>
      </c>
      <c r="I1059" t="str">
        <f t="shared" si="498"/>
        <v>363.24665057132i</v>
      </c>
      <c r="J1059" t="str">
        <f t="shared" si="492"/>
        <v>-31.6809126281897+77.4581345731874i</v>
      </c>
      <c r="K1059" t="str">
        <f t="shared" si="499"/>
        <v>4.01751090142715-1.64318973794357i</v>
      </c>
      <c r="L1059" t="str">
        <f t="shared" si="500"/>
        <v>0.743024234700757-0.259040245710942i</v>
      </c>
      <c r="M1059" t="str">
        <f t="shared" si="501"/>
        <v>4.76053513612791-1.90222998365451i</v>
      </c>
      <c r="N1059" t="str">
        <f t="shared" si="502"/>
        <v>-1.18248417668135i</v>
      </c>
      <c r="O1059" t="str">
        <f t="shared" si="503"/>
        <v>0.378626766665396-0.925549443068552i</v>
      </c>
      <c r="P1059" t="str">
        <f t="shared" si="504"/>
        <v>0.621373233334604+0.925549443068552i</v>
      </c>
      <c r="Q1059" t="str">
        <f t="shared" si="505"/>
        <v>-0.621373233334604+0.256934733612798i</v>
      </c>
      <c r="R1059" t="str">
        <f t="shared" si="506"/>
        <v>-0.328007709241928-1.62515210229821i</v>
      </c>
      <c r="S1059" t="str">
        <f t="shared" si="507"/>
        <v>0.129765067399873i</v>
      </c>
      <c r="T1059" t="str">
        <f t="shared" si="508"/>
        <v>0.210887972089773-0.0425639424974567i</v>
      </c>
      <c r="U1059" t="e">
        <f t="shared" si="509"/>
        <v>#DIV/0!</v>
      </c>
      <c r="V1059" t="str">
        <f t="shared" si="510"/>
        <v>0.0000833333333333333-0.0028676566322864i</v>
      </c>
      <c r="W1059" t="e">
        <f t="shared" si="511"/>
        <v>#DIV/0!</v>
      </c>
      <c r="X1059" t="e">
        <f t="shared" si="512"/>
        <v>#DIV/0!</v>
      </c>
      <c r="Y1059" t="str">
        <f t="shared" si="513"/>
        <v>0.00096+0.395212355821596i</v>
      </c>
      <c r="Z1059" t="e">
        <f t="shared" si="514"/>
        <v>#DIV/0!</v>
      </c>
      <c r="AA1059" t="e">
        <f t="shared" si="515"/>
        <v>#DIV/0!</v>
      </c>
      <c r="AB1059" t="str">
        <f t="shared" si="516"/>
        <v>0.120340079344056-0.0242884796443456i</v>
      </c>
      <c r="AC1059" t="str">
        <f t="shared" si="517"/>
        <v>1.52668090176494-0.344540667913661i</v>
      </c>
      <c r="AD1059" t="str">
        <f t="shared" si="518"/>
        <v>0.0784209770865507+0.00178867514248694i</v>
      </c>
      <c r="AE1059" t="e">
        <f t="shared" si="519"/>
        <v>#DIV/0!</v>
      </c>
      <c r="AF1059" t="str">
        <f t="shared" si="520"/>
        <v>-5.61784739628831-6.06482675697693i</v>
      </c>
      <c r="AG1059" t="e">
        <f t="shared" si="521"/>
        <v>#DIV/0!</v>
      </c>
      <c r="AH1059" t="e">
        <f t="shared" si="522"/>
        <v>#DIV/0!</v>
      </c>
      <c r="AI1059" t="e">
        <f t="shared" si="523"/>
        <v>#DIV/0!</v>
      </c>
      <c r="AJ1059" t="e">
        <f t="shared" si="524"/>
        <v>#DIV/0!</v>
      </c>
      <c r="AK1059"/>
      <c r="AL1059"/>
      <c r="AM1059"/>
      <c r="AN1059"/>
    </row>
    <row r="1060" spans="1:40" x14ac:dyDescent="0.3">
      <c r="A1060"/>
      <c r="B1060">
        <f t="shared" si="490"/>
        <v>92600</v>
      </c>
      <c r="C1060" s="186" t="str">
        <f t="shared" si="493"/>
        <v>-0.00889362248884559+0.0130342885061792i</v>
      </c>
      <c r="D1060" s="158" t="str">
        <f t="shared" si="494"/>
        <v>-3.00470754278775-1.90228390369304i</v>
      </c>
      <c r="E1060" t="str">
        <f t="shared" si="495"/>
        <v>7822.43217824114-12151.892608802i</v>
      </c>
      <c r="F1060" t="str">
        <f t="shared" si="496"/>
        <v>0.383024752657382+0.261158275944401i</v>
      </c>
      <c r="G1060" t="str">
        <f t="shared" si="491"/>
        <v>0.383024752657382+0.261158275944401i</v>
      </c>
      <c r="H1060" t="str">
        <f t="shared" si="497"/>
        <v>2.6179237827991+4.16670186168351i</v>
      </c>
      <c r="I1060" t="str">
        <f t="shared" si="498"/>
        <v>363.639349653019i</v>
      </c>
      <c r="J1060" t="str">
        <f t="shared" si="492"/>
        <v>-31.7516122562683+77.5418730970502i</v>
      </c>
      <c r="K1060" t="str">
        <f t="shared" si="499"/>
        <v>4.01618714610247-1.64453619597313i</v>
      </c>
      <c r="L1060" t="str">
        <f t="shared" si="500"/>
        <v>0.74285007932644-0.259259507861785i</v>
      </c>
      <c r="M1060" t="str">
        <f t="shared" si="501"/>
        <v>4.75903722542891-1.90379570383491i</v>
      </c>
      <c r="N1060" t="str">
        <f t="shared" si="502"/>
        <v>-1.18376253795343i</v>
      </c>
      <c r="O1060" t="str">
        <f t="shared" si="503"/>
        <v>0.377443271046927-0.926032708461961i</v>
      </c>
      <c r="P1060" t="str">
        <f t="shared" si="504"/>
        <v>0.622556728953073+0.926032708461961i</v>
      </c>
      <c r="Q1060" t="str">
        <f t="shared" si="505"/>
        <v>-0.622556728953073+0.257729829491469i</v>
      </c>
      <c r="R1060" t="str">
        <f t="shared" si="506"/>
        <v>-0.327995862779076-1.62325291696605i</v>
      </c>
      <c r="S1060" t="str">
        <f t="shared" si="507"/>
        <v>0.129905353959225i</v>
      </c>
      <c r="T1060" t="str">
        <f t="shared" si="508"/>
        <v>0.210869244743819-0.0426084186514773i</v>
      </c>
      <c r="U1060" t="e">
        <f t="shared" si="509"/>
        <v>#DIV/0!</v>
      </c>
      <c r="V1060" t="str">
        <f t="shared" si="510"/>
        <v>0.0000833333333333333-0.00286455981086925i</v>
      </c>
      <c r="W1060" t="e">
        <f t="shared" si="511"/>
        <v>#DIV/0!</v>
      </c>
      <c r="X1060" t="e">
        <f t="shared" si="512"/>
        <v>#DIV/0!</v>
      </c>
      <c r="Y1060" t="str">
        <f t="shared" si="513"/>
        <v>0.00096+0.395639612422484i</v>
      </c>
      <c r="Z1060" t="e">
        <f t="shared" si="514"/>
        <v>#DIV/0!</v>
      </c>
      <c r="AA1060" t="e">
        <f t="shared" si="515"/>
        <v>#DIV/0!</v>
      </c>
      <c r="AB1060" t="str">
        <f t="shared" si="516"/>
        <v>0.120329392863098-0.0243138592990064i</v>
      </c>
      <c r="AC1060" t="str">
        <f t="shared" si="517"/>
        <v>1.52636343907165-0.344793142675641i</v>
      </c>
      <c r="AD1060" t="str">
        <f t="shared" si="518"/>
        <v>0.0784302586491258+0.00178748782344293i</v>
      </c>
      <c r="AE1060" t="e">
        <f t="shared" si="519"/>
        <v>#DIV/0!</v>
      </c>
      <c r="AF1060" t="str">
        <f t="shared" si="520"/>
        <v>-5.62263132558685-6.06898576537655i</v>
      </c>
      <c r="AG1060" t="e">
        <f t="shared" si="521"/>
        <v>#DIV/0!</v>
      </c>
      <c r="AH1060" t="e">
        <f t="shared" si="522"/>
        <v>#DIV/0!</v>
      </c>
      <c r="AI1060" t="e">
        <f t="shared" si="523"/>
        <v>#DIV/0!</v>
      </c>
      <c r="AJ1060" t="e">
        <f t="shared" si="524"/>
        <v>#DIV/0!</v>
      </c>
      <c r="AK1060"/>
      <c r="AL1060"/>
      <c r="AM1060"/>
      <c r="AN1060"/>
    </row>
    <row r="1061" spans="1:40" x14ac:dyDescent="0.3">
      <c r="A1061"/>
      <c r="B1061">
        <f t="shared" si="490"/>
        <v>92700</v>
      </c>
      <c r="C1061" s="186" t="str">
        <f t="shared" si="493"/>
        <v>-0.00889069744035534+0.0130271147353315i</v>
      </c>
      <c r="D1061" s="158" t="str">
        <f t="shared" si="494"/>
        <v>-3.00623778982316-1.90384318265862i</v>
      </c>
      <c r="E1061" t="str">
        <f t="shared" si="495"/>
        <v>7810.49870157218-12146.4573174534i</v>
      </c>
      <c r="F1061" t="str">
        <f t="shared" si="496"/>
        <v>0.383227275145274+0.261354486386456i</v>
      </c>
      <c r="G1061" t="str">
        <f t="shared" si="491"/>
        <v>0.383227275145274+0.261354486386456i</v>
      </c>
      <c r="H1061" t="str">
        <f t="shared" si="497"/>
        <v>2.62117859197254+4.16929672053886i</v>
      </c>
      <c r="I1061" t="str">
        <f t="shared" si="498"/>
        <v>364.032048734717i</v>
      </c>
      <c r="J1061" t="str">
        <f t="shared" si="492"/>
        <v>-31.822388275085+77.6256116209131i</v>
      </c>
      <c r="K1061" t="str">
        <f t="shared" si="499"/>
        <v>4.01486282859923-1.64588105826235i</v>
      </c>
      <c r="L1061" t="str">
        <f t="shared" si="500"/>
        <v>0.742675817530524-0.259478601553457i</v>
      </c>
      <c r="M1061" t="str">
        <f t="shared" si="501"/>
        <v>4.75753864612975-1.90535965981581i</v>
      </c>
      <c r="N1061" t="str">
        <f t="shared" si="502"/>
        <v>-1.18504089922552i</v>
      </c>
      <c r="O1061" t="str">
        <f t="shared" si="503"/>
        <v>0.376259158607893-0.926514460525944i</v>
      </c>
      <c r="P1061" t="str">
        <f t="shared" si="504"/>
        <v>0.623740841392107+0.926514460525944i</v>
      </c>
      <c r="Q1061" t="str">
        <f t="shared" si="505"/>
        <v>-0.623740841392107+0.258526438699576i</v>
      </c>
      <c r="R1061" t="str">
        <f t="shared" si="506"/>
        <v>-0.32798400207832-1.62135766879812i</v>
      </c>
      <c r="S1061" t="str">
        <f t="shared" si="507"/>
        <v>0.130045640518576i</v>
      </c>
      <c r="T1061" t="str">
        <f t="shared" si="508"/>
        <v>0.210850496548557-0.0426528896301211i</v>
      </c>
      <c r="U1061" t="e">
        <f t="shared" si="509"/>
        <v>#DIV/0!</v>
      </c>
      <c r="V1061" t="str">
        <f t="shared" si="510"/>
        <v>0.0000833333333333333-0.00286146967083594i</v>
      </c>
      <c r="W1061" t="e">
        <f t="shared" si="511"/>
        <v>#DIV/0!</v>
      </c>
      <c r="X1061" t="e">
        <f t="shared" si="512"/>
        <v>#DIV/0!</v>
      </c>
      <c r="Y1061" t="str">
        <f t="shared" si="513"/>
        <v>0.00096+0.396066869023372i</v>
      </c>
      <c r="Z1061" t="e">
        <f t="shared" si="514"/>
        <v>#DIV/0!</v>
      </c>
      <c r="AA1061" t="e">
        <f t="shared" si="515"/>
        <v>#DIV/0!</v>
      </c>
      <c r="AB1061" t="str">
        <f t="shared" si="516"/>
        <v>0.120318694484793-0.0243392360004156i</v>
      </c>
      <c r="AC1061" t="str">
        <f t="shared" si="517"/>
        <v>1.52604584043735-0.345045242682277i</v>
      </c>
      <c r="AD1061" t="str">
        <f t="shared" si="518"/>
        <v>0.0784395470458853+0.00178628745853307i</v>
      </c>
      <c r="AE1061" t="e">
        <f t="shared" si="519"/>
        <v>#DIV/0!</v>
      </c>
      <c r="AF1061" t="str">
        <f t="shared" si="520"/>
        <v>-5.6274163817957-6.07313990319748i</v>
      </c>
      <c r="AG1061" t="e">
        <f t="shared" si="521"/>
        <v>#DIV/0!</v>
      </c>
      <c r="AH1061" t="e">
        <f t="shared" si="522"/>
        <v>#DIV/0!</v>
      </c>
      <c r="AI1061" t="e">
        <f t="shared" si="523"/>
        <v>#DIV/0!</v>
      </c>
      <c r="AJ1061" t="e">
        <f t="shared" si="524"/>
        <v>#DIV/0!</v>
      </c>
      <c r="AK1061"/>
      <c r="AL1061"/>
      <c r="AM1061"/>
      <c r="AN1061"/>
    </row>
    <row r="1062" spans="1:40" x14ac:dyDescent="0.3">
      <c r="A1062"/>
      <c r="B1062">
        <f t="shared" si="490"/>
        <v>92800</v>
      </c>
      <c r="C1062" s="186" t="str">
        <f t="shared" si="493"/>
        <v>-0.00888777118215746+0.0130199593282288i</v>
      </c>
      <c r="D1062" s="158" t="str">
        <f t="shared" si="494"/>
        <v>-3.00776868278458-1.90540062339962i</v>
      </c>
      <c r="E1062" t="str">
        <f t="shared" si="495"/>
        <v>7798.58875821741-12141.0186238474i</v>
      </c>
      <c r="F1062" t="str">
        <f t="shared" si="496"/>
        <v>0.383429883094093+0.261550475423831i</v>
      </c>
      <c r="G1062" t="str">
        <f t="shared" si="491"/>
        <v>0.383429883094093+0.261550475423831i</v>
      </c>
      <c r="H1062" t="str">
        <f t="shared" si="497"/>
        <v>2.62443387776486+4.17188854826479i</v>
      </c>
      <c r="I1062" t="str">
        <f t="shared" si="498"/>
        <v>364.424747816416i</v>
      </c>
      <c r="J1062" t="str">
        <f t="shared" si="492"/>
        <v>-31.8932406846397+77.709350144776i</v>
      </c>
      <c r="K1062" t="str">
        <f t="shared" si="499"/>
        <v>4.01353795090944-1.64722432534582i</v>
      </c>
      <c r="L1062" t="str">
        <f t="shared" si="500"/>
        <v>0.742501449520222-0.259697526738102i</v>
      </c>
      <c r="M1062" t="str">
        <f t="shared" si="501"/>
        <v>4.75603940042966-1.90692185208392i</v>
      </c>
      <c r="N1062" t="str">
        <f t="shared" si="502"/>
        <v>-1.18631926049761i</v>
      </c>
      <c r="O1062" t="str">
        <f t="shared" si="503"/>
        <v>0.375074431283388-0.926994698473213i</v>
      </c>
      <c r="P1062" t="str">
        <f t="shared" si="504"/>
        <v>0.624925568716612+0.926994698473213i</v>
      </c>
      <c r="Q1062" t="str">
        <f t="shared" si="505"/>
        <v>-0.624925568716612+0.259324562024397i</v>
      </c>
      <c r="R1062" t="str">
        <f t="shared" si="506"/>
        <v>-0.327972127134795-1.61946634505139i</v>
      </c>
      <c r="S1062" t="str">
        <f t="shared" si="507"/>
        <v>0.130185927077927i</v>
      </c>
      <c r="T1062" t="str">
        <f t="shared" si="508"/>
        <v>0.210831727502017-0.042697355426763i</v>
      </c>
      <c r="U1062" t="e">
        <f t="shared" si="509"/>
        <v>#DIV/0!</v>
      </c>
      <c r="V1062" t="str">
        <f t="shared" si="510"/>
        <v>0.0000833333333333333-0.0028583861905872i</v>
      </c>
      <c r="W1062" t="e">
        <f t="shared" si="511"/>
        <v>#DIV/0!</v>
      </c>
      <c r="X1062" t="e">
        <f t="shared" si="512"/>
        <v>#DIV/0!</v>
      </c>
      <c r="Y1062" t="str">
        <f t="shared" si="513"/>
        <v>0.00096+0.396494125624261i</v>
      </c>
      <c r="Z1062" t="e">
        <f t="shared" si="514"/>
        <v>#DIV/0!</v>
      </c>
      <c r="AA1062" t="e">
        <f t="shared" si="515"/>
        <v>#DIV/0!</v>
      </c>
      <c r="AB1062" t="str">
        <f t="shared" si="516"/>
        <v>0.120307984208017-0.0243646097447926i</v>
      </c>
      <c r="AC1062" t="str">
        <f t="shared" si="517"/>
        <v>1.52572810633976-0.345296967988761i</v>
      </c>
      <c r="AD1062" t="str">
        <f t="shared" si="518"/>
        <v>0.078448842265976+0.00178507403813336i</v>
      </c>
      <c r="AE1062" t="e">
        <f t="shared" si="519"/>
        <v>#DIV/0!</v>
      </c>
      <c r="AF1062" t="str">
        <f t="shared" si="520"/>
        <v>-5.63220256054944-6.07728917166441i</v>
      </c>
      <c r="AG1062" t="e">
        <f t="shared" si="521"/>
        <v>#DIV/0!</v>
      </c>
      <c r="AH1062" t="e">
        <f t="shared" si="522"/>
        <v>#DIV/0!</v>
      </c>
      <c r="AI1062" t="e">
        <f t="shared" si="523"/>
        <v>#DIV/0!</v>
      </c>
      <c r="AJ1062" t="e">
        <f t="shared" si="524"/>
        <v>#DIV/0!</v>
      </c>
      <c r="AK1062"/>
      <c r="AL1062"/>
      <c r="AM1062"/>
      <c r="AN1062"/>
    </row>
    <row r="1063" spans="1:40" x14ac:dyDescent="0.3">
      <c r="A1063"/>
      <c r="B1063">
        <f t="shared" si="490"/>
        <v>92900</v>
      </c>
      <c r="C1063" s="186" t="str">
        <f t="shared" si="493"/>
        <v>-0.00888484371847235+0.0130128222154099i</v>
      </c>
      <c r="D1063" s="158" t="str">
        <f t="shared" si="494"/>
        <v>-3.00930021940896-1.90695622652477i</v>
      </c>
      <c r="E1063" t="str">
        <f t="shared" si="495"/>
        <v>7786.70229933806-12135.576570308i</v>
      </c>
      <c r="F1063" t="str">
        <f t="shared" si="496"/>
        <v>0.383632576204436+0.261746243066467i</v>
      </c>
      <c r="G1063" t="str">
        <f t="shared" si="491"/>
        <v>0.383632576204436+0.261746243066467i</v>
      </c>
      <c r="H1063" t="str">
        <f t="shared" si="497"/>
        <v>2.62768963807113+4.17447734547927i</v>
      </c>
      <c r="I1063" t="str">
        <f t="shared" si="498"/>
        <v>364.817446898115i</v>
      </c>
      <c r="J1063" t="str">
        <f t="shared" si="492"/>
        <v>-31.9641694849326+77.7930886686389i</v>
      </c>
      <c r="K1063" t="str">
        <f t="shared" si="499"/>
        <v>4.01221251502349-1.64856599775912i</v>
      </c>
      <c r="L1063" t="str">
        <f t="shared" si="500"/>
        <v>0.742326975502713-0.259916283368168i</v>
      </c>
      <c r="M1063" t="str">
        <f t="shared" si="501"/>
        <v>4.7545394905262-1.90848228112729i</v>
      </c>
      <c r="N1063" t="str">
        <f t="shared" si="502"/>
        <v>-1.1875976217697i</v>
      </c>
      <c r="O1063" t="str">
        <f t="shared" si="503"/>
        <v>0.373889091009502-0.927473421518961i</v>
      </c>
      <c r="P1063" t="str">
        <f t="shared" si="504"/>
        <v>0.626110908990498+0.927473421518961i</v>
      </c>
      <c r="Q1063" t="str">
        <f t="shared" si="505"/>
        <v>-0.626110908990498+0.260124200250739i</v>
      </c>
      <c r="R1063" t="str">
        <f t="shared" si="506"/>
        <v>-0.327960237943639-1.61757893303766i</v>
      </c>
      <c r="S1063" t="str">
        <f t="shared" si="507"/>
        <v>0.130326213637278i</v>
      </c>
      <c r="T1063" t="str">
        <f t="shared" si="508"/>
        <v>0.210812937602226-0.0427418160347752i</v>
      </c>
      <c r="U1063" t="e">
        <f t="shared" si="509"/>
        <v>#DIV/0!</v>
      </c>
      <c r="V1063" t="str">
        <f t="shared" si="510"/>
        <v>0.0000833333333333333-0.00285530934861671i</v>
      </c>
      <c r="W1063" t="e">
        <f t="shared" si="511"/>
        <v>#DIV/0!</v>
      </c>
      <c r="X1063" t="e">
        <f t="shared" si="512"/>
        <v>#DIV/0!</v>
      </c>
      <c r="Y1063" t="str">
        <f t="shared" si="513"/>
        <v>0.00096+0.396921382225149i</v>
      </c>
      <c r="Z1063" t="e">
        <f t="shared" si="514"/>
        <v>#DIV/0!</v>
      </c>
      <c r="AA1063" t="e">
        <f t="shared" si="515"/>
        <v>#DIV/0!</v>
      </c>
      <c r="AB1063" t="str">
        <f t="shared" si="516"/>
        <v>0.120297262031644-0.0243899805283553i</v>
      </c>
      <c r="AC1063" t="str">
        <f t="shared" si="517"/>
        <v>1.52541023725622-0.34554831865075i</v>
      </c>
      <c r="AD1063" t="str">
        <f t="shared" si="518"/>
        <v>0.0784581442985338+0.00178384755261343i</v>
      </c>
      <c r="AE1063" t="e">
        <f t="shared" si="519"/>
        <v>#DIV/0!</v>
      </c>
      <c r="AF1063" t="str">
        <f t="shared" si="520"/>
        <v>-5.63698985748009-6.08143357200404i</v>
      </c>
      <c r="AG1063" t="e">
        <f t="shared" si="521"/>
        <v>#DIV/0!</v>
      </c>
      <c r="AH1063" t="e">
        <f t="shared" si="522"/>
        <v>#DIV/0!</v>
      </c>
      <c r="AI1063" t="e">
        <f t="shared" si="523"/>
        <v>#DIV/0!</v>
      </c>
      <c r="AJ1063" t="e">
        <f t="shared" si="524"/>
        <v>#DIV/0!</v>
      </c>
      <c r="AK1063"/>
      <c r="AL1063"/>
      <c r="AM1063"/>
      <c r="AN1063"/>
    </row>
    <row r="1064" spans="1:40" x14ac:dyDescent="0.3">
      <c r="A1064"/>
      <c r="B1064">
        <f t="shared" si="490"/>
        <v>93000</v>
      </c>
      <c r="C1064" s="186" t="str">
        <f t="shared" si="493"/>
        <v>-0.00888191505351819+0.0130057033277197i</v>
      </c>
      <c r="D1064" s="158" t="str">
        <f t="shared" si="494"/>
        <v>-3.01083239743487-1.90850999264406i</v>
      </c>
      <c r="E1064" t="str">
        <f t="shared" si="495"/>
        <v>7774.83927616159-12130.1311989347i</v>
      </c>
      <c r="F1064" t="str">
        <f t="shared" si="496"/>
        <v>0.383835354177117+0.261941789324771i</v>
      </c>
      <c r="G1064" t="str">
        <f t="shared" si="491"/>
        <v>0.383835354177117+0.261941789324771i</v>
      </c>
      <c r="H1064" t="str">
        <f t="shared" si="497"/>
        <v>2.63094587078244+4.17706311280164i</v>
      </c>
      <c r="I1064" t="str">
        <f t="shared" si="498"/>
        <v>365.210145979813i</v>
      </c>
      <c r="J1064" t="str">
        <f t="shared" si="492"/>
        <v>-32.0351746759635+77.8768271925019i</v>
      </c>
      <c r="K1064" t="str">
        <f t="shared" si="499"/>
        <v>4.01088652293025-1.64990607603888i</v>
      </c>
      <c r="L1064" t="str">
        <f t="shared" si="500"/>
        <v>0.742152395685145-0.260134871396398i</v>
      </c>
      <c r="M1064" t="str">
        <f t="shared" si="501"/>
        <v>4.7530389186154-1.91004094743528i</v>
      </c>
      <c r="N1064" t="str">
        <f t="shared" si="502"/>
        <v>-1.18887598304178i</v>
      </c>
      <c r="O1064" t="str">
        <f t="shared" si="503"/>
        <v>0.372703139723336-0.927950628880851i</v>
      </c>
      <c r="P1064" t="str">
        <f t="shared" si="504"/>
        <v>0.627296860276664+0.927950628880851i</v>
      </c>
      <c r="Q1064" t="str">
        <f t="shared" si="505"/>
        <v>-0.627296860276664+0.260925354160929i</v>
      </c>
      <c r="R1064" t="str">
        <f t="shared" si="506"/>
        <v>-0.327948334499976-1.61569542012332i</v>
      </c>
      <c r="S1064" t="str">
        <f t="shared" si="507"/>
        <v>0.130466500196629i</v>
      </c>
      <c r="T1064" t="str">
        <f t="shared" si="508"/>
        <v>0.210794126847212-0.0427862714475253i</v>
      </c>
      <c r="U1064" t="e">
        <f t="shared" si="509"/>
        <v>#DIV/0!</v>
      </c>
      <c r="V1064" t="str">
        <f t="shared" si="510"/>
        <v>0.0000833333333333333-0.00285223912351067i</v>
      </c>
      <c r="W1064" t="e">
        <f t="shared" si="511"/>
        <v>#DIV/0!</v>
      </c>
      <c r="X1064" t="e">
        <f t="shared" si="512"/>
        <v>#DIV/0!</v>
      </c>
      <c r="Y1064" t="str">
        <f t="shared" si="513"/>
        <v>0.00096+0.397348638826037i</v>
      </c>
      <c r="Z1064" t="e">
        <f t="shared" si="514"/>
        <v>#DIV/0!</v>
      </c>
      <c r="AA1064" t="e">
        <f t="shared" si="515"/>
        <v>#DIV/0!</v>
      </c>
      <c r="AB1064" t="str">
        <f t="shared" si="516"/>
        <v>0.120286527954548-0.0244153483473191i</v>
      </c>
      <c r="AC1064" t="str">
        <f t="shared" si="517"/>
        <v>1.52509223366381-0.345799294724365i</v>
      </c>
      <c r="AD1064" t="str">
        <f t="shared" si="518"/>
        <v>0.0784674531326793+0.00178260799233593i</v>
      </c>
      <c r="AE1064" t="e">
        <f t="shared" si="519"/>
        <v>#DIV/0!</v>
      </c>
      <c r="AF1064" t="str">
        <f t="shared" si="520"/>
        <v>-5.64177826821731-6.0855731054457i</v>
      </c>
      <c r="AG1064" t="e">
        <f t="shared" si="521"/>
        <v>#DIV/0!</v>
      </c>
      <c r="AH1064" t="e">
        <f t="shared" si="522"/>
        <v>#DIV/0!</v>
      </c>
      <c r="AI1064" t="e">
        <f t="shared" si="523"/>
        <v>#DIV/0!</v>
      </c>
      <c r="AJ1064" t="e">
        <f t="shared" si="524"/>
        <v>#DIV/0!</v>
      </c>
      <c r="AK1064"/>
      <c r="AL1064"/>
      <c r="AM1064"/>
      <c r="AN1064"/>
    </row>
    <row r="1065" spans="1:40" x14ac:dyDescent="0.3">
      <c r="A1065"/>
      <c r="B1065">
        <f t="shared" si="490"/>
        <v>93100</v>
      </c>
      <c r="C1065" s="186" t="str">
        <f t="shared" si="493"/>
        <v>-0.00887898519151045+0.0129986025963078i</v>
      </c>
      <c r="D1065" s="158" t="str">
        <f t="shared" si="494"/>
        <v>-3.01236521460251-1.91006192236859i</v>
      </c>
      <c r="E1065" t="str">
        <f t="shared" si="495"/>
        <v>7762.99963998171-12124.6825516034i</v>
      </c>
      <c r="F1065" t="str">
        <f t="shared" si="496"/>
        <v>0.384038216713165+0.262137114209602i</v>
      </c>
      <c r="G1065" t="str">
        <f t="shared" si="491"/>
        <v>0.384038216713165+0.262137114209602i</v>
      </c>
      <c r="H1065" t="str">
        <f t="shared" si="497"/>
        <v>2.63420257378595+4.17964585085247i</v>
      </c>
      <c r="I1065" t="str">
        <f t="shared" si="498"/>
        <v>365.602845061512i</v>
      </c>
      <c r="J1065" t="str">
        <f t="shared" si="492"/>
        <v>-32.1062562577324+77.9605657163647i</v>
      </c>
      <c r="K1065" t="str">
        <f t="shared" si="499"/>
        <v>4.00955997661707-1.65124456072274i</v>
      </c>
      <c r="L1065" t="str">
        <f t="shared" si="500"/>
        <v>0.741977710274628-0.260353290775842i</v>
      </c>
      <c r="M1065" t="str">
        <f t="shared" si="501"/>
        <v>4.7515376868917-1.91159785149858i</v>
      </c>
      <c r="N1065" t="str">
        <f t="shared" si="502"/>
        <v>-1.19015434431387i</v>
      </c>
      <c r="O1065" t="str">
        <f t="shared" si="503"/>
        <v>0.371516579362962-0.928426319779036i</v>
      </c>
      <c r="P1065" t="str">
        <f t="shared" si="504"/>
        <v>0.628483420637038+0.928426319779036i</v>
      </c>
      <c r="Q1065" t="str">
        <f t="shared" si="505"/>
        <v>-0.628483420637038+0.261728024534834i</v>
      </c>
      <c r="R1065" t="str">
        <f t="shared" si="506"/>
        <v>-0.327936416798927-1.61381579372896i</v>
      </c>
      <c r="S1065" t="str">
        <f t="shared" si="507"/>
        <v>0.130606786755981i</v>
      </c>
      <c r="T1065" t="str">
        <f t="shared" si="508"/>
        <v>0.210775295234992-0.042830721658378i</v>
      </c>
      <c r="U1065" t="e">
        <f t="shared" si="509"/>
        <v>#DIV/0!</v>
      </c>
      <c r="V1065" t="str">
        <f t="shared" si="510"/>
        <v>0.0000833333333333333-0.00284917549394728i</v>
      </c>
      <c r="W1065" t="e">
        <f t="shared" si="511"/>
        <v>#DIV/0!</v>
      </c>
      <c r="X1065" t="e">
        <f t="shared" si="512"/>
        <v>#DIV/0!</v>
      </c>
      <c r="Y1065" t="str">
        <f t="shared" si="513"/>
        <v>0.00096+0.397775895426925i</v>
      </c>
      <c r="Z1065" t="e">
        <f t="shared" si="514"/>
        <v>#DIV/0!</v>
      </c>
      <c r="AA1065" t="e">
        <f t="shared" si="515"/>
        <v>#DIV/0!</v>
      </c>
      <c r="AB1065" t="str">
        <f t="shared" si="516"/>
        <v>0.120275781975599-0.0244407131978977i</v>
      </c>
      <c r="AC1065" t="str">
        <f t="shared" si="517"/>
        <v>1.52477409603923-0.346049896266189i</v>
      </c>
      <c r="AD1065" t="str">
        <f t="shared" si="518"/>
        <v>0.0784767687575212+0.00178135534765691i</v>
      </c>
      <c r="AE1065" t="e">
        <f t="shared" si="519"/>
        <v>#DIV/0!</v>
      </c>
      <c r="AF1065" t="str">
        <f t="shared" si="520"/>
        <v>-5.64656778838846-6.08970777322106i</v>
      </c>
      <c r="AG1065" t="e">
        <f t="shared" si="521"/>
        <v>#DIV/0!</v>
      </c>
      <c r="AH1065" t="e">
        <f t="shared" si="522"/>
        <v>#DIV/0!</v>
      </c>
      <c r="AI1065" t="e">
        <f t="shared" si="523"/>
        <v>#DIV/0!</v>
      </c>
      <c r="AJ1065" t="e">
        <f t="shared" si="524"/>
        <v>#DIV/0!</v>
      </c>
      <c r="AK1065"/>
      <c r="AL1065"/>
      <c r="AM1065"/>
      <c r="AN1065"/>
    </row>
    <row r="1066" spans="1:40" x14ac:dyDescent="0.3">
      <c r="A1066"/>
      <c r="B1066">
        <f t="shared" si="490"/>
        <v>93200</v>
      </c>
      <c r="C1066" s="186" t="str">
        <f t="shared" si="493"/>
        <v>-0.00887605413666193+0.0129915199526261i</v>
      </c>
      <c r="D1066" s="158" t="str">
        <f t="shared" si="494"/>
        <v>-3.01389866865373-1.91161201631063i</v>
      </c>
      <c r="E1066" t="str">
        <f t="shared" si="495"/>
        <v>7751.18334215912-12119.2306699676i</v>
      </c>
      <c r="F1066" t="str">
        <f t="shared" si="496"/>
        <v>0.384241163513824+0.262332217732273i</v>
      </c>
      <c r="G1066" t="str">
        <f t="shared" si="491"/>
        <v>0.384241163513824+0.262332217732273i</v>
      </c>
      <c r="H1066" t="str">
        <f t="shared" si="497"/>
        <v>2.63745974496494+4.18222556025361i</v>
      </c>
      <c r="I1066" t="str">
        <f t="shared" si="498"/>
        <v>365.995544143211i</v>
      </c>
      <c r="J1066" t="str">
        <f t="shared" si="492"/>
        <v>-32.1774142302394+78.0443042402277i</v>
      </c>
      <c r="K1066" t="str">
        <f t="shared" si="499"/>
        <v>4.00823287806969-1.65258145234939i</v>
      </c>
      <c r="L1066" t="str">
        <f t="shared" si="500"/>
        <v>0.741802919478241-0.260571541459844i</v>
      </c>
      <c r="M1066" t="str">
        <f t="shared" si="501"/>
        <v>4.75003579754793-1.91315299380923i</v>
      </c>
      <c r="N1066" t="str">
        <f t="shared" si="502"/>
        <v>-1.19143270558596i</v>
      </c>
      <c r="O1066" t="str">
        <f t="shared" si="503"/>
        <v>0.370329411867474-0.928900493436133i</v>
      </c>
      <c r="P1066" t="str">
        <f t="shared" si="504"/>
        <v>0.629670588132526+0.928900493436133i</v>
      </c>
      <c r="Q1066" t="str">
        <f t="shared" si="505"/>
        <v>-0.629670588132526+0.262532212149827i</v>
      </c>
      <c r="R1066" t="str">
        <f t="shared" si="506"/>
        <v>-0.327924484835605-1.61194004132919i</v>
      </c>
      <c r="S1066" t="str">
        <f t="shared" si="507"/>
        <v>0.130747073315332i</v>
      </c>
      <c r="T1066" t="str">
        <f t="shared" si="508"/>
        <v>0.210756442763587-0.0428751666606933i</v>
      </c>
      <c r="U1066" t="e">
        <f t="shared" si="509"/>
        <v>#DIV/0!</v>
      </c>
      <c r="V1066" t="str">
        <f t="shared" si="510"/>
        <v>0.0000833333333333333-0.00284611843869627i</v>
      </c>
      <c r="W1066" t="e">
        <f t="shared" si="511"/>
        <v>#DIV/0!</v>
      </c>
      <c r="X1066" t="e">
        <f t="shared" si="512"/>
        <v>#DIV/0!</v>
      </c>
      <c r="Y1066" t="str">
        <f t="shared" si="513"/>
        <v>0.00096+0.398203152027813i</v>
      </c>
      <c r="Z1066" t="e">
        <f t="shared" si="514"/>
        <v>#DIV/0!</v>
      </c>
      <c r="AA1066" t="e">
        <f t="shared" si="515"/>
        <v>#DIV/0!</v>
      </c>
      <c r="AB1066" t="str">
        <f t="shared" si="516"/>
        <v>0.120265024093667-0.024466075076302i</v>
      </c>
      <c r="AC1066" t="str">
        <f t="shared" si="517"/>
        <v>1.52445582485889-0.346300123333268i</v>
      </c>
      <c r="AD1066" t="str">
        <f t="shared" si="518"/>
        <v>0.0784860911621541+0.00178008960892604i</v>
      </c>
      <c r="AE1066" t="e">
        <f t="shared" si="519"/>
        <v>#DIV/0!</v>
      </c>
      <c r="AF1066" t="str">
        <f t="shared" si="520"/>
        <v>-5.65135841361867-6.09383757656424i</v>
      </c>
      <c r="AG1066" t="e">
        <f t="shared" si="521"/>
        <v>#DIV/0!</v>
      </c>
      <c r="AH1066" t="e">
        <f t="shared" si="522"/>
        <v>#DIV/0!</v>
      </c>
      <c r="AI1066" t="e">
        <f t="shared" si="523"/>
        <v>#DIV/0!</v>
      </c>
      <c r="AJ1066" t="e">
        <f t="shared" si="524"/>
        <v>#DIV/0!</v>
      </c>
      <c r="AK1066"/>
      <c r="AL1066"/>
      <c r="AM1066"/>
      <c r="AN1066"/>
    </row>
    <row r="1067" spans="1:40" x14ac:dyDescent="0.3">
      <c r="A1067"/>
      <c r="B1067">
        <f t="shared" si="490"/>
        <v>93300</v>
      </c>
      <c r="C1067" s="186" t="str">
        <f t="shared" si="493"/>
        <v>-0.00887312189318284+0.0129844553284276i</v>
      </c>
      <c r="D1067" s="158" t="str">
        <f t="shared" si="494"/>
        <v>-3.01543275733191-1.91316027508362i</v>
      </c>
      <c r="E1067" t="str">
        <f t="shared" si="495"/>
        <v>7739.39033412159-12113.7755954596i</v>
      </c>
      <c r="F1067" t="str">
        <f t="shared" si="496"/>
        <v>0.384444194280544+0.262527099904552i</v>
      </c>
      <c r="G1067" t="str">
        <f t="shared" si="491"/>
        <v>0.384444194280544+0.262527099904552i</v>
      </c>
      <c r="H1067" t="str">
        <f t="shared" si="497"/>
        <v>2.64071738219865+4.18480224162816i</v>
      </c>
      <c r="I1067" t="str">
        <f t="shared" si="498"/>
        <v>366.38824322491i</v>
      </c>
      <c r="J1067" t="str">
        <f t="shared" si="492"/>
        <v>-32.2486485934845+78.1280427640905i</v>
      </c>
      <c r="K1067" t="str">
        <f t="shared" si="499"/>
        <v>4.00690522927233-1.65391675145854i</v>
      </c>
      <c r="L1067" t="str">
        <f t="shared" si="500"/>
        <v>0.741628023503025-0.260789623402052i</v>
      </c>
      <c r="M1067" t="str">
        <f t="shared" si="501"/>
        <v>4.74853325277535-1.91470637486059i</v>
      </c>
      <c r="N1067" t="str">
        <f t="shared" si="502"/>
        <v>-1.19271106685805i</v>
      </c>
      <c r="O1067" t="str">
        <f t="shared" si="503"/>
        <v>0.369141639176951-0.929373149077244i</v>
      </c>
      <c r="P1067" t="str">
        <f t="shared" si="504"/>
        <v>0.630858360823049+0.929373149077244i</v>
      </c>
      <c r="Q1067" t="str">
        <f t="shared" si="505"/>
        <v>-0.630858360823049+0.263337917780806i</v>
      </c>
      <c r="R1067" t="str">
        <f t="shared" si="506"/>
        <v>-0.327912538605116-1.6100681504523i</v>
      </c>
      <c r="S1067" t="str">
        <f t="shared" si="507"/>
        <v>0.130887359874683i</v>
      </c>
      <c r="T1067" t="str">
        <f t="shared" si="508"/>
        <v>0.210737569431015-0.0429196064478287i</v>
      </c>
      <c r="U1067" t="e">
        <f t="shared" si="509"/>
        <v>#DIV/0!</v>
      </c>
      <c r="V1067" t="str">
        <f t="shared" si="510"/>
        <v>0.0000833333333333333-0.00284306793661835i</v>
      </c>
      <c r="W1067" t="e">
        <f t="shared" si="511"/>
        <v>#DIV/0!</v>
      </c>
      <c r="X1067" t="e">
        <f t="shared" si="512"/>
        <v>#DIV/0!</v>
      </c>
      <c r="Y1067" t="str">
        <f t="shared" si="513"/>
        <v>0.00096+0.398630408628702i</v>
      </c>
      <c r="Z1067" t="e">
        <f t="shared" si="514"/>
        <v>#DIV/0!</v>
      </c>
      <c r="AA1067" t="e">
        <f t="shared" si="515"/>
        <v>#DIV/0!</v>
      </c>
      <c r="AB1067" t="str">
        <f t="shared" si="516"/>
        <v>0.12025425430762-0.0244914339787416i</v>
      </c>
      <c r="AC1067" t="str">
        <f t="shared" si="517"/>
        <v>1.52413742059886-0.346549975983113i</v>
      </c>
      <c r="AD1067" t="str">
        <f t="shared" si="518"/>
        <v>0.0784954203356597+0.00177881076648612i</v>
      </c>
      <c r="AE1067" t="e">
        <f t="shared" si="519"/>
        <v>#DIV/0!</v>
      </c>
      <c r="AF1067" t="str">
        <f t="shared" si="520"/>
        <v>-5.65615013953056-6.09796251671178i</v>
      </c>
      <c r="AG1067" t="e">
        <f t="shared" si="521"/>
        <v>#DIV/0!</v>
      </c>
      <c r="AH1067" t="e">
        <f t="shared" si="522"/>
        <v>#DIV/0!</v>
      </c>
      <c r="AI1067" t="e">
        <f t="shared" si="523"/>
        <v>#DIV/0!</v>
      </c>
      <c r="AJ1067" t="e">
        <f t="shared" si="524"/>
        <v>#DIV/0!</v>
      </c>
      <c r="AK1067"/>
      <c r="AL1067"/>
      <c r="AM1067"/>
      <c r="AN1067"/>
    </row>
    <row r="1068" spans="1:40" x14ac:dyDescent="0.3">
      <c r="A1068"/>
      <c r="B1068">
        <f t="shared" si="490"/>
        <v>93400</v>
      </c>
      <c r="C1068" s="186" t="str">
        <f t="shared" si="493"/>
        <v>-0.00887018846528101+0.0129774086557654i</v>
      </c>
      <c r="D1068" s="158" t="str">
        <f t="shared" si="494"/>
        <v>-3.01696747838219-1.91470669930225i</v>
      </c>
      <c r="E1068" t="str">
        <f t="shared" si="495"/>
        <v>7727.62056736401-12108.3173692909i</v>
      </c>
      <c r="F1068" t="str">
        <f t="shared" si="496"/>
        <v>0.384647308715004+0.262721760738667i</v>
      </c>
      <c r="G1068" t="str">
        <f t="shared" si="491"/>
        <v>0.384647308715004+0.262721760738667i</v>
      </c>
      <c r="H1068" t="str">
        <f t="shared" si="497"/>
        <v>2.64397548336258+4.18737589560076i</v>
      </c>
      <c r="I1068" t="str">
        <f t="shared" si="498"/>
        <v>366.780942306608i</v>
      </c>
      <c r="J1068" t="str">
        <f t="shared" si="492"/>
        <v>-32.3199593474677+78.2117812879535i</v>
      </c>
      <c r="K1068" t="str">
        <f t="shared" si="499"/>
        <v>4.00557703220761-1.65525045859095i</v>
      </c>
      <c r="L1068" t="str">
        <f t="shared" si="500"/>
        <v>0.741453022555987-0.261007536556411i</v>
      </c>
      <c r="M1068" t="str">
        <f t="shared" si="501"/>
        <v>4.7470300547636-1.91625799514736i</v>
      </c>
      <c r="N1068" t="str">
        <f t="shared" si="502"/>
        <v>-1.19398942813014i</v>
      </c>
      <c r="O1068" t="str">
        <f t="shared" si="503"/>
        <v>0.36795326323246-0.929844285929953i</v>
      </c>
      <c r="P1068" t="str">
        <f t="shared" si="504"/>
        <v>0.63204673676754+0.929844285929953i</v>
      </c>
      <c r="Q1068" t="str">
        <f t="shared" si="505"/>
        <v>-0.63204673676754+0.264145142200187i</v>
      </c>
      <c r="R1068" t="str">
        <f t="shared" si="506"/>
        <v>-0.327900578102561-1.60820010867997i</v>
      </c>
      <c r="S1068" t="str">
        <f t="shared" si="507"/>
        <v>0.131027646434034i</v>
      </c>
      <c r="T1068" t="str">
        <f t="shared" si="508"/>
        <v>0.210718675235294-0.0429640410131377i</v>
      </c>
      <c r="U1068" t="e">
        <f t="shared" si="509"/>
        <v>#DIV/0!</v>
      </c>
      <c r="V1068" t="str">
        <f t="shared" si="510"/>
        <v>0.0000833333333333333-0.0028400239666648i</v>
      </c>
      <c r="W1068" t="e">
        <f t="shared" si="511"/>
        <v>#DIV/0!</v>
      </c>
      <c r="X1068" t="e">
        <f t="shared" si="512"/>
        <v>#DIV/0!</v>
      </c>
      <c r="Y1068" t="str">
        <f t="shared" si="513"/>
        <v>0.00096+0.39905766522959i</v>
      </c>
      <c r="Z1068" t="e">
        <f t="shared" si="514"/>
        <v>#DIV/0!</v>
      </c>
      <c r="AA1068" t="e">
        <f t="shared" si="515"/>
        <v>#DIV/0!</v>
      </c>
      <c r="AB1068" t="str">
        <f t="shared" si="516"/>
        <v>0.120243472616329-0.0245167899014237i</v>
      </c>
      <c r="AC1068" t="str">
        <f t="shared" si="517"/>
        <v>1.52381888373491-0.346799454273706i</v>
      </c>
      <c r="AD1068" t="str">
        <f t="shared" si="518"/>
        <v>0.0785047562671081+0.00177751881067442i</v>
      </c>
      <c r="AE1068" t="e">
        <f t="shared" si="519"/>
        <v>#DIV/0!</v>
      </c>
      <c r="AF1068" t="str">
        <f t="shared" si="520"/>
        <v>-5.66094296174477-6.10208259490301i</v>
      </c>
      <c r="AG1068" t="e">
        <f t="shared" si="521"/>
        <v>#DIV/0!</v>
      </c>
      <c r="AH1068" t="e">
        <f t="shared" si="522"/>
        <v>#DIV/0!</v>
      </c>
      <c r="AI1068" t="e">
        <f t="shared" si="523"/>
        <v>#DIV/0!</v>
      </c>
      <c r="AJ1068" t="e">
        <f t="shared" si="524"/>
        <v>#DIV/0!</v>
      </c>
      <c r="AK1068"/>
      <c r="AL1068"/>
      <c r="AM1068"/>
      <c r="AN1068"/>
    </row>
    <row r="1069" spans="1:40" x14ac:dyDescent="0.3">
      <c r="A1069"/>
      <c r="B1069">
        <f t="shared" si="490"/>
        <v>93500</v>
      </c>
      <c r="C1069" s="186" t="str">
        <f t="shared" si="493"/>
        <v>-0.00886725385716145+0.0129703798669899i</v>
      </c>
      <c r="D1069" s="158" t="str">
        <f t="shared" si="494"/>
        <v>-3.01850282955122-1.91625128958232i</v>
      </c>
      <c r="E1069" t="str">
        <f t="shared" si="495"/>
        <v>7715.87399344913-12102.856032454i</v>
      </c>
      <c r="F1069" t="str">
        <f t="shared" si="496"/>
        <v>0.384850506519085+0.262916200247293i</v>
      </c>
      <c r="G1069" t="str">
        <f t="shared" si="491"/>
        <v>0.384850506519085+0.262916200247293i</v>
      </c>
      <c r="H1069" t="str">
        <f t="shared" si="497"/>
        <v>2.64723404632829+4.18994652279718i</v>
      </c>
      <c r="I1069" t="str">
        <f t="shared" si="498"/>
        <v>367.173641388307i</v>
      </c>
      <c r="J1069" t="str">
        <f t="shared" si="492"/>
        <v>-32.3913464921889+78.2955198118164i</v>
      </c>
      <c r="K1069" t="str">
        <f t="shared" si="499"/>
        <v>4.00424828885665-1.65658257428844i</v>
      </c>
      <c r="L1069" t="str">
        <f t="shared" si="500"/>
        <v>0.741277916844098-0.261225280877169i</v>
      </c>
      <c r="M1069" t="str">
        <f t="shared" si="501"/>
        <v>4.74552620570075-1.91780785516561i</v>
      </c>
      <c r="N1069" t="str">
        <f t="shared" si="502"/>
        <v>-1.19526778940222i</v>
      </c>
      <c r="O1069" t="str">
        <f t="shared" si="503"/>
        <v>0.366764285976062-0.93031390322432i</v>
      </c>
      <c r="P1069" t="str">
        <f t="shared" si="504"/>
        <v>0.633235714023938+0.93031390322432i</v>
      </c>
      <c r="Q1069" t="str">
        <f t="shared" si="505"/>
        <v>-0.633235714023938+0.2649538861779i</v>
      </c>
      <c r="R1069" t="str">
        <f t="shared" si="506"/>
        <v>-0.327888603323035-1.60633590364701i</v>
      </c>
      <c r="S1069" t="str">
        <f t="shared" si="507"/>
        <v>0.131167932993385i</v>
      </c>
      <c r="T1069" t="str">
        <f t="shared" si="508"/>
        <v>0.21069976017444-0.0430084703499704i</v>
      </c>
      <c r="U1069" t="e">
        <f t="shared" si="509"/>
        <v>#DIV/0!</v>
      </c>
      <c r="V1069" t="str">
        <f t="shared" si="510"/>
        <v>0.0000833333333333333-0.00283698650787692i</v>
      </c>
      <c r="W1069" t="e">
        <f t="shared" si="511"/>
        <v>#DIV/0!</v>
      </c>
      <c r="X1069" t="e">
        <f t="shared" si="512"/>
        <v>#DIV/0!</v>
      </c>
      <c r="Y1069" t="str">
        <f t="shared" si="513"/>
        <v>0.00096+0.399484921830478i</v>
      </c>
      <c r="Z1069" t="e">
        <f t="shared" si="514"/>
        <v>#DIV/0!</v>
      </c>
      <c r="AA1069" t="e">
        <f t="shared" si="515"/>
        <v>#DIV/0!</v>
      </c>
      <c r="AB1069" t="str">
        <f t="shared" si="516"/>
        <v>0.120232679018659-0.0245421428405538i</v>
      </c>
      <c r="AC1069" t="str">
        <f t="shared" si="517"/>
        <v>1.52350021474244-0.347048558263489i</v>
      </c>
      <c r="AD1069" t="str">
        <f t="shared" si="518"/>
        <v>0.0785140989455553+0.00177621373182121i</v>
      </c>
      <c r="AE1069" t="e">
        <f t="shared" si="519"/>
        <v>#DIV/0!</v>
      </c>
      <c r="AF1069" t="str">
        <f t="shared" si="520"/>
        <v>-5.66573687587951-6.1061978123795i</v>
      </c>
      <c r="AG1069" t="e">
        <f t="shared" si="521"/>
        <v>#DIV/0!</v>
      </c>
      <c r="AH1069" t="e">
        <f t="shared" si="522"/>
        <v>#DIV/0!</v>
      </c>
      <c r="AI1069" t="e">
        <f t="shared" si="523"/>
        <v>#DIV/0!</v>
      </c>
      <c r="AJ1069" t="e">
        <f t="shared" si="524"/>
        <v>#DIV/0!</v>
      </c>
      <c r="AK1069"/>
      <c r="AL1069"/>
      <c r="AM1069"/>
      <c r="AN1069"/>
    </row>
    <row r="1070" spans="1:40" x14ac:dyDescent="0.3">
      <c r="A1070"/>
      <c r="B1070">
        <f t="shared" si="490"/>
        <v>93600</v>
      </c>
      <c r="C1070" s="186" t="str">
        <f t="shared" si="493"/>
        <v>-0.00886431807302639+0.0129633688947482i</v>
      </c>
      <c r="D1070" s="158" t="str">
        <f t="shared" si="494"/>
        <v>-3.02003880858738-1.91779404654086i</v>
      </c>
      <c r="E1070" t="str">
        <f t="shared" si="495"/>
        <v>7704.15056400758-12097.3916257226i</v>
      </c>
      <c r="F1070" t="str">
        <f t="shared" si="496"/>
        <v>0.385053787394893+0.263110418443556i</v>
      </c>
      <c r="G1070" t="str">
        <f t="shared" si="491"/>
        <v>0.385053787394893+0.263110418443556i</v>
      </c>
      <c r="H1070" t="str">
        <f t="shared" si="497"/>
        <v>2.65049306896361+4.19251412384474i</v>
      </c>
      <c r="I1070" t="str">
        <f t="shared" si="498"/>
        <v>367.566340470006i</v>
      </c>
      <c r="J1070" t="str">
        <f t="shared" si="492"/>
        <v>-32.4628100276482+78.3792583356793i</v>
      </c>
      <c r="K1070" t="str">
        <f t="shared" si="499"/>
        <v>4.00291900119896-1.65791309909387i</v>
      </c>
      <c r="L1070" t="str">
        <f t="shared" si="500"/>
        <v>0.741102706574293-0.261442856318868i</v>
      </c>
      <c r="M1070" t="str">
        <f t="shared" si="501"/>
        <v>4.74402170777325-1.91935595541274i</v>
      </c>
      <c r="N1070" t="str">
        <f t="shared" si="502"/>
        <v>-1.19654615067431i</v>
      </c>
      <c r="O1070" t="str">
        <f t="shared" si="503"/>
        <v>0.365574709350773-0.930782000192901i</v>
      </c>
      <c r="P1070" t="str">
        <f t="shared" si="504"/>
        <v>0.634425290649227+0.930782000192901i</v>
      </c>
      <c r="Q1070" t="str">
        <f t="shared" si="505"/>
        <v>-0.634425290649227+0.265764150481409i</v>
      </c>
      <c r="R1070" t="str">
        <f t="shared" si="506"/>
        <v>-0.327876614261629-1.60447552304101i</v>
      </c>
      <c r="S1070" t="str">
        <f t="shared" si="507"/>
        <v>0.131308219552737i</v>
      </c>
      <c r="T1070" t="str">
        <f t="shared" si="508"/>
        <v>0.210680824246461-0.043052894451674i</v>
      </c>
      <c r="U1070" t="e">
        <f t="shared" si="509"/>
        <v>#DIV/0!</v>
      </c>
      <c r="V1070" t="str">
        <f t="shared" si="510"/>
        <v>0.0000833333333333333-0.0028339555393856i</v>
      </c>
      <c r="W1070" t="e">
        <f t="shared" si="511"/>
        <v>#DIV/0!</v>
      </c>
      <c r="X1070" t="e">
        <f t="shared" si="512"/>
        <v>#DIV/0!</v>
      </c>
      <c r="Y1070" t="str">
        <f t="shared" si="513"/>
        <v>0.00096+0.399912178431366i</v>
      </c>
      <c r="Z1070" t="e">
        <f t="shared" si="514"/>
        <v>#DIV/0!</v>
      </c>
      <c r="AA1070" t="e">
        <f t="shared" si="515"/>
        <v>#DIV/0!</v>
      </c>
      <c r="AB1070" t="str">
        <f t="shared" si="516"/>
        <v>0.120221873513477-0.0245674927923354i</v>
      </c>
      <c r="AC1070" t="str">
        <f t="shared" si="517"/>
        <v>1.52318141409658-0.347297288011371i</v>
      </c>
      <c r="AD1070" t="str">
        <f t="shared" si="518"/>
        <v>0.0785234483600433+0.00177489552025033i</v>
      </c>
      <c r="AE1070" t="e">
        <f t="shared" si="519"/>
        <v>#DIV/0!</v>
      </c>
      <c r="AF1070" t="str">
        <f t="shared" si="520"/>
        <v>-5.67053187755099-6.1103081703856i</v>
      </c>
      <c r="AG1070" t="e">
        <f t="shared" si="521"/>
        <v>#DIV/0!</v>
      </c>
      <c r="AH1070" t="e">
        <f t="shared" si="522"/>
        <v>#DIV/0!</v>
      </c>
      <c r="AI1070" t="e">
        <f t="shared" si="523"/>
        <v>#DIV/0!</v>
      </c>
      <c r="AJ1070" t="e">
        <f t="shared" si="524"/>
        <v>#DIV/0!</v>
      </c>
      <c r="AK1070"/>
      <c r="AL1070"/>
      <c r="AM1070"/>
      <c r="AN1070"/>
    </row>
    <row r="1071" spans="1:40" x14ac:dyDescent="0.3">
      <c r="A1071"/>
      <c r="B1071">
        <f t="shared" si="490"/>
        <v>93700</v>
      </c>
      <c r="C1071" s="186" t="str">
        <f t="shared" si="493"/>
        <v>-0.00886138111707587+0.0129563756719823i</v>
      </c>
      <c r="D1071" s="158" t="str">
        <f t="shared" si="494"/>
        <v>-3.02157541324067-1.91933497079614i</v>
      </c>
      <c r="E1071" t="str">
        <f t="shared" si="495"/>
        <v>7692.45023073794-12091.9241896533i</v>
      </c>
      <c r="F1071" t="str">
        <f t="shared" si="496"/>
        <v>0.385257151044751+0.263304415341043i</v>
      </c>
      <c r="G1071" t="str">
        <f t="shared" si="491"/>
        <v>0.385257151044751+0.263304415341043i</v>
      </c>
      <c r="H1071" t="str">
        <f t="shared" si="497"/>
        <v>2.65375254913254+4.19507869937217i</v>
      </c>
      <c r="I1071" t="str">
        <f t="shared" si="498"/>
        <v>367.959039551705i</v>
      </c>
      <c r="J1071" t="str">
        <f t="shared" si="492"/>
        <v>-32.5343499538455+78.4629968595422i</v>
      </c>
      <c r="K1071" t="str">
        <f t="shared" si="499"/>
        <v>4.00158917121246-1.65924203355116i</v>
      </c>
      <c r="L1071" t="str">
        <f t="shared" si="500"/>
        <v>0.740927391953467-0.261660262836352i</v>
      </c>
      <c r="M1071" t="str">
        <f t="shared" si="501"/>
        <v>4.74251656316593-1.92090229638751i</v>
      </c>
      <c r="N1071" t="str">
        <f t="shared" si="502"/>
        <v>-1.1978245119464i</v>
      </c>
      <c r="O1071" t="str">
        <f t="shared" si="503"/>
        <v>0.364384535300619-0.931248576070724i</v>
      </c>
      <c r="P1071" t="str">
        <f t="shared" si="504"/>
        <v>0.635615464699381+0.931248576070724i</v>
      </c>
      <c r="Q1071" t="str">
        <f t="shared" si="505"/>
        <v>-0.635615464699381+0.266575935875676i</v>
      </c>
      <c r="R1071" t="str">
        <f t="shared" si="506"/>
        <v>-0.327864610913419-1.60261895460215i</v>
      </c>
      <c r="S1071" t="str">
        <f t="shared" si="507"/>
        <v>0.131448506112088i</v>
      </c>
      <c r="T1071" t="str">
        <f t="shared" si="508"/>
        <v>0.210661867449369-0.0430973133115899i</v>
      </c>
      <c r="U1071" t="e">
        <f t="shared" si="509"/>
        <v>#DIV/0!</v>
      </c>
      <c r="V1071" t="str">
        <f t="shared" si="510"/>
        <v>0.0000833333333333333-0.00283093104041081i</v>
      </c>
      <c r="W1071" t="e">
        <f t="shared" si="511"/>
        <v>#DIV/0!</v>
      </c>
      <c r="X1071" t="e">
        <f t="shared" si="512"/>
        <v>#DIV/0!</v>
      </c>
      <c r="Y1071" t="str">
        <f t="shared" si="513"/>
        <v>0.00096+0.400339435032255i</v>
      </c>
      <c r="Z1071" t="e">
        <f t="shared" si="514"/>
        <v>#DIV/0!</v>
      </c>
      <c r="AA1071" t="e">
        <f t="shared" si="515"/>
        <v>#DIV/0!</v>
      </c>
      <c r="AB1071" t="str">
        <f t="shared" si="516"/>
        <v>0.120211056099645-0.0245928397529689i</v>
      </c>
      <c r="AC1071" t="str">
        <f t="shared" si="517"/>
        <v>1.52286248227207-0.347545643576716i</v>
      </c>
      <c r="AD1071" t="str">
        <f t="shared" si="518"/>
        <v>0.0785328044996017+0.00177356416627977i</v>
      </c>
      <c r="AE1071" t="e">
        <f t="shared" si="519"/>
        <v>#DIV/0!</v>
      </c>
      <c r="AF1071" t="str">
        <f t="shared" si="520"/>
        <v>-5.67532796237321-6.11441367016831i</v>
      </c>
      <c r="AG1071" t="e">
        <f t="shared" si="521"/>
        <v>#DIV/0!</v>
      </c>
      <c r="AH1071" t="e">
        <f t="shared" si="522"/>
        <v>#DIV/0!</v>
      </c>
      <c r="AI1071" t="e">
        <f t="shared" si="523"/>
        <v>#DIV/0!</v>
      </c>
      <c r="AJ1071" t="e">
        <f t="shared" si="524"/>
        <v>#DIV/0!</v>
      </c>
      <c r="AK1071"/>
      <c r="AL1071"/>
      <c r="AM1071"/>
      <c r="AN1071"/>
    </row>
    <row r="1072" spans="1:40" x14ac:dyDescent="0.3">
      <c r="A1072"/>
      <c r="B1072">
        <f t="shared" si="490"/>
        <v>93800</v>
      </c>
      <c r="C1072" s="186" t="str">
        <f t="shared" si="493"/>
        <v>-0.00885844299350676+0.0129494001319274i</v>
      </c>
      <c r="D1072" s="158" t="str">
        <f t="shared" si="494"/>
        <v>-3.02311264126273-1.92087406296754i</v>
      </c>
      <c r="E1072" t="str">
        <f t="shared" si="495"/>
        <v>7680.77294540744-12086.453764586i</v>
      </c>
      <c r="F1072" t="str">
        <f t="shared" si="496"/>
        <v>0.385460597171197+0.26349819095378i</v>
      </c>
      <c r="G1072" t="str">
        <f t="shared" si="491"/>
        <v>0.385460597171197+0.26349819095378i</v>
      </c>
      <c r="H1072" t="str">
        <f t="shared" si="497"/>
        <v>2.65701248469536+4.19764025000955i</v>
      </c>
      <c r="I1072" t="str">
        <f t="shared" si="498"/>
        <v>368.351738633403i</v>
      </c>
      <c r="J1072" t="str">
        <f t="shared" si="492"/>
        <v>-32.6059662707809+78.546735383405i</v>
      </c>
      <c r="K1072" t="str">
        <f t="shared" si="499"/>
        <v>4.00025880087352-1.66056937820529i</v>
      </c>
      <c r="L1072" t="str">
        <f t="shared" si="500"/>
        <v>0.740751973188482-0.261877500384764i</v>
      </c>
      <c r="M1072" t="str">
        <f t="shared" si="501"/>
        <v>4.741010774062-1.92244687859005i</v>
      </c>
      <c r="N1072" t="str">
        <f t="shared" si="502"/>
        <v>-1.19910287321849i</v>
      </c>
      <c r="O1072" t="str">
        <f t="shared" si="503"/>
        <v>0.36319376577059-0.931713630095309i</v>
      </c>
      <c r="P1072" t="str">
        <f t="shared" si="504"/>
        <v>0.63680623422941+0.931713630095309i</v>
      </c>
      <c r="Q1072" t="str">
        <f t="shared" si="505"/>
        <v>-0.63680623422941+0.267389243123181i</v>
      </c>
      <c r="R1072" t="str">
        <f t="shared" si="506"/>
        <v>-0.327852593273486-1.60076618612287i</v>
      </c>
      <c r="S1072" t="str">
        <f t="shared" si="507"/>
        <v>0.131588792671439i</v>
      </c>
      <c r="T1072" t="str">
        <f t="shared" si="508"/>
        <v>0.210642889781172-0.0431417269230584i</v>
      </c>
      <c r="U1072" t="e">
        <f t="shared" si="509"/>
        <v>#DIV/0!</v>
      </c>
      <c r="V1072" t="str">
        <f t="shared" si="510"/>
        <v>0.0000833333333333333-0.00282791299026111i</v>
      </c>
      <c r="W1072" t="e">
        <f t="shared" si="511"/>
        <v>#DIV/0!</v>
      </c>
      <c r="X1072" t="e">
        <f t="shared" si="512"/>
        <v>#DIV/0!</v>
      </c>
      <c r="Y1072" t="str">
        <f t="shared" si="513"/>
        <v>0.00096+0.400766691633143i</v>
      </c>
      <c r="Z1072" t="e">
        <f t="shared" si="514"/>
        <v>#DIV/0!</v>
      </c>
      <c r="AA1072" t="e">
        <f t="shared" si="515"/>
        <v>#DIV/0!</v>
      </c>
      <c r="AB1072" t="str">
        <f t="shared" si="516"/>
        <v>0.120200226776029-0.0246181837186542i</v>
      </c>
      <c r="AC1072" t="str">
        <f t="shared" si="517"/>
        <v>1.52254341974337-0.34779362501937i</v>
      </c>
      <c r="AD1072" t="str">
        <f t="shared" si="518"/>
        <v>0.0785421673532478+0.00177221966022137i</v>
      </c>
      <c r="AE1072" t="e">
        <f t="shared" si="519"/>
        <v>#DIV/0!</v>
      </c>
      <c r="AF1072" t="str">
        <f t="shared" si="520"/>
        <v>-5.68012512595809-6.11851431297709i</v>
      </c>
      <c r="AG1072" t="e">
        <f t="shared" si="521"/>
        <v>#DIV/0!</v>
      </c>
      <c r="AH1072" t="e">
        <f t="shared" si="522"/>
        <v>#DIV/0!</v>
      </c>
      <c r="AI1072" t="e">
        <f t="shared" si="523"/>
        <v>#DIV/0!</v>
      </c>
      <c r="AJ1072" t="e">
        <f t="shared" si="524"/>
        <v>#DIV/0!</v>
      </c>
      <c r="AK1072"/>
      <c r="AL1072"/>
      <c r="AM1072"/>
      <c r="AN1072"/>
    </row>
    <row r="1073" spans="1:40" x14ac:dyDescent="0.3">
      <c r="A1073"/>
      <c r="B1073">
        <f t="shared" si="490"/>
        <v>93900</v>
      </c>
      <c r="C1073" s="186" t="str">
        <f t="shared" si="493"/>
        <v>-0.00885550370651354+0.0129424422081104i</v>
      </c>
      <c r="D1073" s="158" t="str">
        <f t="shared" si="494"/>
        <v>-3.02465049040686-1.92241132367575i</v>
      </c>
      <c r="E1073" t="str">
        <f t="shared" si="495"/>
        <v>7669.11865985194-12080.9803906454i</v>
      </c>
      <c r="F1073" t="str">
        <f t="shared" si="496"/>
        <v>0.385664125476989+0.263691745296251i</v>
      </c>
      <c r="G1073" t="str">
        <f t="shared" si="491"/>
        <v>0.385664125476989+0.263691745296251i</v>
      </c>
      <c r="H1073" t="str">
        <f t="shared" si="497"/>
        <v>2.66027287350858+4.20019877638851i</v>
      </c>
      <c r="I1073" t="str">
        <f t="shared" si="498"/>
        <v>368.744437715102i</v>
      </c>
      <c r="J1073" t="str">
        <f t="shared" si="492"/>
        <v>-32.6776589784544+78.630473907268i</v>
      </c>
      <c r="K1073" t="str">
        <f t="shared" si="499"/>
        <v>3.99892789215694-1.66189513360233i</v>
      </c>
      <c r="L1073" t="str">
        <f t="shared" si="500"/>
        <v>0.740576450486157-0.262094568919545i</v>
      </c>
      <c r="M1073" t="str">
        <f t="shared" si="501"/>
        <v>4.7395043426431-1.92398970252188i</v>
      </c>
      <c r="N1073" t="str">
        <f t="shared" si="502"/>
        <v>-1.20038123449058i</v>
      </c>
      <c r="O1073" t="str">
        <f t="shared" si="503"/>
        <v>0.362002402706651-0.932177161506659i</v>
      </c>
      <c r="P1073" t="str">
        <f t="shared" si="504"/>
        <v>0.637997597293349+0.932177161506659i</v>
      </c>
      <c r="Q1073" t="str">
        <f t="shared" si="505"/>
        <v>-0.637997597293349+0.268204072983921i</v>
      </c>
      <c r="R1073" t="str">
        <f t="shared" si="506"/>
        <v>-0.327840561336893-1.59891720544757i</v>
      </c>
      <c r="S1073" t="str">
        <f t="shared" si="507"/>
        <v>0.13172907923079i</v>
      </c>
      <c r="T1073" t="str">
        <f t="shared" si="508"/>
        <v>0.210623891239876-0.0431861352794142i</v>
      </c>
      <c r="U1073" t="e">
        <f t="shared" si="509"/>
        <v>#DIV/0!</v>
      </c>
      <c r="V1073" t="str">
        <f t="shared" si="510"/>
        <v>0.0000833333333333333-0.00282490136833325i</v>
      </c>
      <c r="W1073" t="e">
        <f t="shared" si="511"/>
        <v>#DIV/0!</v>
      </c>
      <c r="X1073" t="e">
        <f t="shared" si="512"/>
        <v>#DIV/0!</v>
      </c>
      <c r="Y1073" t="str">
        <f t="shared" si="513"/>
        <v>0.00096+0.401193948234031i</v>
      </c>
      <c r="Z1073" t="e">
        <f t="shared" si="514"/>
        <v>#DIV/0!</v>
      </c>
      <c r="AA1073" t="e">
        <f t="shared" si="515"/>
        <v>#DIV/0!</v>
      </c>
      <c r="AB1073" t="str">
        <f t="shared" si="516"/>
        <v>0.120189385541489-0.0246435246855877i</v>
      </c>
      <c r="AC1073" t="str">
        <f t="shared" si="517"/>
        <v>1.52222422698458-0.348041232399632i</v>
      </c>
      <c r="AD1073" t="str">
        <f t="shared" si="518"/>
        <v>0.078551536909984+0.00177086199238085i</v>
      </c>
      <c r="AE1073" t="e">
        <f t="shared" si="519"/>
        <v>#DIV/0!</v>
      </c>
      <c r="AF1073" t="str">
        <f t="shared" si="520"/>
        <v>-5.68492336391544-6.12261010006426i</v>
      </c>
      <c r="AG1073" t="e">
        <f t="shared" si="521"/>
        <v>#DIV/0!</v>
      </c>
      <c r="AH1073" t="e">
        <f t="shared" si="522"/>
        <v>#DIV/0!</v>
      </c>
      <c r="AI1073" t="e">
        <f t="shared" si="523"/>
        <v>#DIV/0!</v>
      </c>
      <c r="AJ1073" t="e">
        <f t="shared" si="524"/>
        <v>#DIV/0!</v>
      </c>
      <c r="AK1073"/>
      <c r="AL1073"/>
      <c r="AM1073"/>
      <c r="AN1073"/>
    </row>
    <row r="1074" spans="1:40" x14ac:dyDescent="0.3">
      <c r="A1074"/>
      <c r="B1074">
        <f t="shared" ref="B1074:B1137" si="525">B1073+100</f>
        <v>94000</v>
      </c>
      <c r="C1074" s="186" t="str">
        <f t="shared" si="493"/>
        <v>-0.00885256326028786+0.0129355018343486i</v>
      </c>
      <c r="D1074" s="158" t="str">
        <f t="shared" si="494"/>
        <v>-3.02618895842802-1.9239467535426i</v>
      </c>
      <c r="E1074" t="str">
        <f t="shared" si="495"/>
        <v>7657.48732597632-12075.5041077414i</v>
      </c>
      <c r="F1074" t="str">
        <f t="shared" si="496"/>
        <v>0.385867735665106+0.263885078383384i</v>
      </c>
      <c r="G1074" t="str">
        <f t="shared" si="491"/>
        <v>0.385867735665106+0.263885078383384i</v>
      </c>
      <c r="H1074" t="str">
        <f t="shared" si="497"/>
        <v>2.66353371342507+4.20275427914212i</v>
      </c>
      <c r="I1074" t="str">
        <f t="shared" si="498"/>
        <v>369.137136796801i</v>
      </c>
      <c r="J1074" t="str">
        <f t="shared" si="492"/>
        <v>-32.7494280768659+78.7142124311309i</v>
      </c>
      <c r="K1074" t="str">
        <f t="shared" si="499"/>
        <v>3.9975964470359-1.6632193002894i</v>
      </c>
      <c r="L1074" t="str">
        <f t="shared" si="500"/>
        <v>0.740400824053277-0.262311468396432i</v>
      </c>
      <c r="M1074" t="str">
        <f t="shared" si="501"/>
        <v>4.73799727108918-1.92553076868583i</v>
      </c>
      <c r="N1074" t="str">
        <f t="shared" si="502"/>
        <v>-1.20165959576266i</v>
      </c>
      <c r="O1074" t="str">
        <f t="shared" si="503"/>
        <v>0.360810448055746-0.932639169547265i</v>
      </c>
      <c r="P1074" t="str">
        <f t="shared" si="504"/>
        <v>0.639189551944254+0.932639169547265i</v>
      </c>
      <c r="Q1074" t="str">
        <f t="shared" si="505"/>
        <v>-0.639189551944254+0.269020426215395i</v>
      </c>
      <c r="R1074" t="str">
        <f t="shared" si="506"/>
        <v>-0.327828515098704-1.59707200047242i</v>
      </c>
      <c r="S1074" t="str">
        <f t="shared" si="507"/>
        <v>0.131869365790142i</v>
      </c>
      <c r="T1074" t="str">
        <f t="shared" si="508"/>
        <v>0.210604871823491-0.0432305383739901i</v>
      </c>
      <c r="U1074" t="e">
        <f t="shared" si="509"/>
        <v>#DIV/0!</v>
      </c>
      <c r="V1074" t="str">
        <f t="shared" si="510"/>
        <v>0.0000833333333333333-0.00282189615411162i</v>
      </c>
      <c r="W1074" t="e">
        <f t="shared" si="511"/>
        <v>#DIV/0!</v>
      </c>
      <c r="X1074" t="e">
        <f t="shared" si="512"/>
        <v>#DIV/0!</v>
      </c>
      <c r="Y1074" t="str">
        <f t="shared" si="513"/>
        <v>0.00096+0.401621204834919i</v>
      </c>
      <c r="Z1074" t="e">
        <f t="shared" si="514"/>
        <v>#DIV/0!</v>
      </c>
      <c r="AA1074" t="e">
        <f t="shared" si="515"/>
        <v>#DIV/0!</v>
      </c>
      <c r="AB1074" t="str">
        <f t="shared" si="516"/>
        <v>0.120178532394891-0.0246688626499648i</v>
      </c>
      <c r="AC1074" t="str">
        <f t="shared" si="517"/>
        <v>1.5219049044695-0.348288465778276i</v>
      </c>
      <c r="AD1074" t="str">
        <f t="shared" si="518"/>
        <v>0.0785609131588025+0.00176949115305836i</v>
      </c>
      <c r="AE1074" t="e">
        <f t="shared" si="519"/>
        <v>#DIV/0!</v>
      </c>
      <c r="AF1074" t="str">
        <f t="shared" si="520"/>
        <v>-5.68972267185309-6.12670103268472i</v>
      </c>
      <c r="AG1074" t="e">
        <f t="shared" si="521"/>
        <v>#DIV/0!</v>
      </c>
      <c r="AH1074" t="e">
        <f t="shared" si="522"/>
        <v>#DIV/0!</v>
      </c>
      <c r="AI1074" t="e">
        <f t="shared" si="523"/>
        <v>#DIV/0!</v>
      </c>
      <c r="AJ1074" t="e">
        <f t="shared" si="524"/>
        <v>#DIV/0!</v>
      </c>
      <c r="AK1074"/>
      <c r="AL1074"/>
      <c r="AM1074"/>
      <c r="AN1074"/>
    </row>
    <row r="1075" spans="1:40" x14ac:dyDescent="0.3">
      <c r="A1075"/>
      <c r="B1075">
        <f t="shared" si="525"/>
        <v>94100</v>
      </c>
      <c r="C1075" s="186" t="str">
        <f t="shared" si="493"/>
        <v>-0.00884962165901887+0.0129285789447479i</v>
      </c>
      <c r="D1075" s="158" t="str">
        <f t="shared" si="494"/>
        <v>-3.02772804308288-1.92548035319124i</v>
      </c>
      <c r="E1075" t="str">
        <f t="shared" si="495"/>
        <v>7645.87889575445-12070.0249555707i</v>
      </c>
      <c r="F1075" t="str">
        <f t="shared" si="496"/>
        <v>0.386071427438748+0.264078190230562i</v>
      </c>
      <c r="G1075" t="str">
        <f t="shared" si="491"/>
        <v>0.386071427438748+0.264078190230562i</v>
      </c>
      <c r="H1075" t="str">
        <f t="shared" si="497"/>
        <v>2.66679500229402+4.20530675890508i</v>
      </c>
      <c r="I1075" t="str">
        <f t="shared" si="498"/>
        <v>369.529835878499i</v>
      </c>
      <c r="J1075" t="str">
        <f t="shared" si="492"/>
        <v>-32.8212735660155+78.7979509549938i</v>
      </c>
      <c r="K1075" t="str">
        <f t="shared" si="499"/>
        <v>3.99626446748201-1.66454187881471i</v>
      </c>
      <c r="L1075" t="str">
        <f t="shared" si="500"/>
        <v>0.740225094096585-0.262528198771464i</v>
      </c>
      <c r="M1075" t="str">
        <f t="shared" si="501"/>
        <v>4.73648956157859-1.92707007758617i</v>
      </c>
      <c r="N1075" t="str">
        <f t="shared" si="502"/>
        <v>-1.20293795703475i</v>
      </c>
      <c r="O1075" t="str">
        <f t="shared" si="503"/>
        <v>0.359617903765755-0.933099653462118i</v>
      </c>
      <c r="P1075" t="str">
        <f t="shared" si="504"/>
        <v>0.640382096234245+0.933099653462118i</v>
      </c>
      <c r="Q1075" t="str">
        <f t="shared" si="505"/>
        <v>-0.640382096234245+0.269838303572632i</v>
      </c>
      <c r="R1075" t="str">
        <f t="shared" si="506"/>
        <v>-0.327816454553979-1.59523055914493i</v>
      </c>
      <c r="S1075" t="str">
        <f t="shared" si="507"/>
        <v>0.132009652349493i</v>
      </c>
      <c r="T1075" t="str">
        <f t="shared" si="508"/>
        <v>0.21058583153001-0.0432749362001141i</v>
      </c>
      <c r="U1075" t="e">
        <f t="shared" si="509"/>
        <v>#DIV/0!</v>
      </c>
      <c r="V1075" t="str">
        <f t="shared" si="510"/>
        <v>0.0000833333333333333-0.00281889732716783i</v>
      </c>
      <c r="W1075" t="e">
        <f t="shared" si="511"/>
        <v>#DIV/0!</v>
      </c>
      <c r="X1075" t="e">
        <f t="shared" si="512"/>
        <v>#DIV/0!</v>
      </c>
      <c r="Y1075" t="str">
        <f t="shared" si="513"/>
        <v>0.00096+0.402048461435807i</v>
      </c>
      <c r="Z1075" t="e">
        <f t="shared" si="514"/>
        <v>#DIV/0!</v>
      </c>
      <c r="AA1075" t="e">
        <f t="shared" si="515"/>
        <v>#DIV/0!</v>
      </c>
      <c r="AB1075" t="str">
        <f t="shared" si="516"/>
        <v>0.120167667335089-0.0246941976079784i</v>
      </c>
      <c r="AC1075" t="str">
        <f t="shared" si="517"/>
        <v>1.52158545267156-0.348535325216528i</v>
      </c>
      <c r="AD1075" t="str">
        <f t="shared" si="518"/>
        <v>0.0785702960886777+0.00176810713254664i</v>
      </c>
      <c r="AE1075" t="e">
        <f t="shared" si="519"/>
        <v>#DIV/0!</v>
      </c>
      <c r="AF1075" t="str">
        <f t="shared" si="520"/>
        <v>-5.6945230453769-6.13078711209632i</v>
      </c>
      <c r="AG1075" t="e">
        <f t="shared" si="521"/>
        <v>#DIV/0!</v>
      </c>
      <c r="AH1075" t="e">
        <f t="shared" si="522"/>
        <v>#DIV/0!</v>
      </c>
      <c r="AI1075" t="e">
        <f t="shared" si="523"/>
        <v>#DIV/0!</v>
      </c>
      <c r="AJ1075" t="e">
        <f t="shared" si="524"/>
        <v>#DIV/0!</v>
      </c>
      <c r="AK1075"/>
      <c r="AL1075"/>
      <c r="AM1075"/>
      <c r="AN1075"/>
    </row>
    <row r="1076" spans="1:40" x14ac:dyDescent="0.3">
      <c r="A1076"/>
      <c r="B1076">
        <f t="shared" si="525"/>
        <v>94200</v>
      </c>
      <c r="C1076" s="186" t="str">
        <f t="shared" si="493"/>
        <v>-0.00884667890689275+0.0129216734737013i</v>
      </c>
      <c r="D1076" s="158" t="str">
        <f t="shared" si="494"/>
        <v>-3.0292677421297-1.92701212324595i</v>
      </c>
      <c r="E1076" t="str">
        <f t="shared" si="495"/>
        <v>7634.29332122987-12064.5429736175i</v>
      </c>
      <c r="F1076" t="str">
        <f t="shared" si="496"/>
        <v>0.386275200501328+0.264271080853608i</v>
      </c>
      <c r="G1076" t="str">
        <f t="shared" si="491"/>
        <v>0.386275200501328+0.264271080853608i</v>
      </c>
      <c r="H1076" t="str">
        <f t="shared" si="497"/>
        <v>2.67005673796095+4.20785621631348i</v>
      </c>
      <c r="I1076" t="str">
        <f t="shared" si="498"/>
        <v>369.922534960198i</v>
      </c>
      <c r="J1076" t="str">
        <f t="shared" si="492"/>
        <v>-32.8931954459032+78.8816894788567i</v>
      </c>
      <c r="K1076" t="str">
        <f t="shared" si="499"/>
        <v>3.99493195546532-1.66586286972754i</v>
      </c>
      <c r="L1076" t="str">
        <f t="shared" si="500"/>
        <v>0.740049260822787-0.262744760000973i</v>
      </c>
      <c r="M1076" t="str">
        <f t="shared" si="501"/>
        <v>4.73498121628811-1.92860762972851i</v>
      </c>
      <c r="N1076" t="str">
        <f t="shared" si="502"/>
        <v>-1.20421631830684i</v>
      </c>
      <c r="O1076" t="str">
        <f t="shared" si="503"/>
        <v>0.358424771785554-0.933558612498687i</v>
      </c>
      <c r="P1076" t="str">
        <f t="shared" si="504"/>
        <v>0.641575228214446+0.933558612498687i</v>
      </c>
      <c r="Q1076" t="str">
        <f t="shared" si="505"/>
        <v>-0.641575228214446+0.270657705808153i</v>
      </c>
      <c r="R1076" t="str">
        <f t="shared" si="506"/>
        <v>-0.327804379697763-1.59339286946386i</v>
      </c>
      <c r="S1076" t="str">
        <f t="shared" si="507"/>
        <v>0.132149938908844i</v>
      </c>
      <c r="T1076" t="str">
        <f t="shared" si="508"/>
        <v>0.210566770357437-0.0433193287511109i</v>
      </c>
      <c r="U1076" t="e">
        <f t="shared" si="509"/>
        <v>#DIV/0!</v>
      </c>
      <c r="V1076" t="str">
        <f t="shared" si="510"/>
        <v>0.0000833333333333333-0.00281590486716022i</v>
      </c>
      <c r="W1076" t="e">
        <f t="shared" si="511"/>
        <v>#DIV/0!</v>
      </c>
      <c r="X1076" t="e">
        <f t="shared" si="512"/>
        <v>#DIV/0!</v>
      </c>
      <c r="Y1076" t="str">
        <f t="shared" si="513"/>
        <v>0.00096+0.402475718036696i</v>
      </c>
      <c r="Z1076" t="e">
        <f t="shared" si="514"/>
        <v>#DIV/0!</v>
      </c>
      <c r="AA1076" t="e">
        <f t="shared" si="515"/>
        <v>#DIV/0!</v>
      </c>
      <c r="AB1076" t="str">
        <f t="shared" si="516"/>
        <v>0.120156790360945-0.0247195295558193i</v>
      </c>
      <c r="AC1076" t="str">
        <f t="shared" si="517"/>
        <v>1.52126587206389-0.348781810776091i</v>
      </c>
      <c r="AD1076" t="str">
        <f t="shared" si="518"/>
        <v>0.0785796856885746+0.00176670992113399i</v>
      </c>
      <c r="AE1076" t="e">
        <f t="shared" si="519"/>
        <v>#DIV/0!</v>
      </c>
      <c r="AF1076" t="str">
        <f t="shared" si="520"/>
        <v>-5.69932448009065-6.13486833955943i</v>
      </c>
      <c r="AG1076" t="e">
        <f t="shared" si="521"/>
        <v>#DIV/0!</v>
      </c>
      <c r="AH1076" t="e">
        <f t="shared" si="522"/>
        <v>#DIV/0!</v>
      </c>
      <c r="AI1076" t="e">
        <f t="shared" si="523"/>
        <v>#DIV/0!</v>
      </c>
      <c r="AJ1076" t="e">
        <f t="shared" si="524"/>
        <v>#DIV/0!</v>
      </c>
      <c r="AK1076"/>
      <c r="AL1076"/>
      <c r="AM1076"/>
      <c r="AN1076"/>
    </row>
    <row r="1077" spans="1:40" x14ac:dyDescent="0.3">
      <c r="A1077"/>
      <c r="B1077">
        <f t="shared" si="525"/>
        <v>94300</v>
      </c>
      <c r="C1077" s="186" t="str">
        <f t="shared" si="493"/>
        <v>-0.00884373500809314+0.0129147853558875i</v>
      </c>
      <c r="D1077" s="158" t="str">
        <f t="shared" si="494"/>
        <v>-3.03080805332848-1.92854206433231i</v>
      </c>
      <c r="E1077" t="str">
        <f t="shared" si="495"/>
        <v>7622.73055451582-12059.0582011542i</v>
      </c>
      <c r="F1077" t="str">
        <f t="shared" si="496"/>
        <v>0.386479054556491+0.264463750268798i</v>
      </c>
      <c r="G1077" t="str">
        <f t="shared" si="491"/>
        <v>0.386479054556491+0.264463750268798i</v>
      </c>
      <c r="H1077" t="str">
        <f t="shared" si="497"/>
        <v>2.67331891826782+4.21040265200507i</v>
      </c>
      <c r="I1077" t="str">
        <f t="shared" si="498"/>
        <v>370.315234041897i</v>
      </c>
      <c r="J1077" t="str">
        <f t="shared" si="492"/>
        <v>-32.9651937165289+78.9654280027196i</v>
      </c>
      <c r="K1077" t="str">
        <f t="shared" si="499"/>
        <v>3.99359891295423-1.66718227357827i</v>
      </c>
      <c r="L1077" t="str">
        <f t="shared" si="500"/>
        <v>0.739873324438547-0.262961152041592i</v>
      </c>
      <c r="M1077" t="str">
        <f t="shared" si="501"/>
        <v>4.73347223739278-1.93014342561986i</v>
      </c>
      <c r="N1077" t="str">
        <f t="shared" si="502"/>
        <v>-1.20549467957893i</v>
      </c>
      <c r="O1077" t="str">
        <f t="shared" si="503"/>
        <v>0.357231054064968-0.934016045906938i</v>
      </c>
      <c r="P1077" t="str">
        <f t="shared" si="504"/>
        <v>0.642768945935032+0.934016045906938i</v>
      </c>
      <c r="Q1077" t="str">
        <f t="shared" si="505"/>
        <v>-0.642768945935032+0.271478633671992i</v>
      </c>
      <c r="R1077" t="str">
        <f t="shared" si="506"/>
        <v>-0.327792290525099-1.59155891947883i</v>
      </c>
      <c r="S1077" t="str">
        <f t="shared" si="507"/>
        <v>0.132290225468195i</v>
      </c>
      <c r="T1077" t="str">
        <f t="shared" si="508"/>
        <v>0.210547688303771-0.0433637160203014i</v>
      </c>
      <c r="U1077" t="e">
        <f t="shared" si="509"/>
        <v>#DIV/0!</v>
      </c>
      <c r="V1077" t="str">
        <f t="shared" si="510"/>
        <v>0.0000833333333333333-0.00281291875383343i</v>
      </c>
      <c r="W1077" t="e">
        <f t="shared" si="511"/>
        <v>#DIV/0!</v>
      </c>
      <c r="X1077" t="e">
        <f t="shared" si="512"/>
        <v>#DIV/0!</v>
      </c>
      <c r="Y1077" t="str">
        <f t="shared" si="513"/>
        <v>0.00096+0.402902974637584i</v>
      </c>
      <c r="Z1077" t="e">
        <f t="shared" si="514"/>
        <v>#DIV/0!</v>
      </c>
      <c r="AA1077" t="e">
        <f t="shared" si="515"/>
        <v>#DIV/0!</v>
      </c>
      <c r="AB1077" t="str">
        <f t="shared" si="516"/>
        <v>0.120145901471315-0.0247448584896761i</v>
      </c>
      <c r="AC1077" t="str">
        <f t="shared" si="517"/>
        <v>1.52094616311926-0.349027922519125i</v>
      </c>
      <c r="AD1077" t="str">
        <f t="shared" si="518"/>
        <v>0.0785890819474433+0.00176529950910221i</v>
      </c>
      <c r="AE1077" t="e">
        <f t="shared" si="519"/>
        <v>#DIV/0!</v>
      </c>
      <c r="AF1077" t="str">
        <f t="shared" si="520"/>
        <v>-5.7041269715963-6.13894471633738i</v>
      </c>
      <c r="AG1077" t="e">
        <f t="shared" si="521"/>
        <v>#DIV/0!</v>
      </c>
      <c r="AH1077" t="e">
        <f t="shared" si="522"/>
        <v>#DIV/0!</v>
      </c>
      <c r="AI1077" t="e">
        <f t="shared" si="523"/>
        <v>#DIV/0!</v>
      </c>
      <c r="AJ1077" t="e">
        <f t="shared" si="524"/>
        <v>#DIV/0!</v>
      </c>
      <c r="AK1077"/>
      <c r="AL1077"/>
      <c r="AM1077"/>
      <c r="AN1077"/>
    </row>
    <row r="1078" spans="1:40" x14ac:dyDescent="0.3">
      <c r="A1078"/>
      <c r="B1078">
        <f t="shared" si="525"/>
        <v>94400</v>
      </c>
      <c r="C1078" s="186" t="str">
        <f t="shared" si="493"/>
        <v>-0.00884078996680082+0.0129079145262699i</v>
      </c>
      <c r="D1078" s="158" t="str">
        <f t="shared" si="494"/>
        <v>-3.03234897444092-1.93007017707711i</v>
      </c>
      <c r="E1078" t="str">
        <f t="shared" si="495"/>
        <v>7611.19054779528-12053.5706772427i</v>
      </c>
      <c r="F1078" t="str">
        <f t="shared" si="496"/>
        <v>0.386682989308102+0.264656198492849i</v>
      </c>
      <c r="G1078" t="str">
        <f t="shared" si="491"/>
        <v>0.386682989308102+0.264656198492849i</v>
      </c>
      <c r="H1078" t="str">
        <f t="shared" si="497"/>
        <v>2.67658154105303+4.2129460666192i</v>
      </c>
      <c r="I1078" t="str">
        <f t="shared" si="498"/>
        <v>370.707933123596i</v>
      </c>
      <c r="J1078" t="str">
        <f t="shared" si="492"/>
        <v>-33.0372683778927+79.0491665265825i</v>
      </c>
      <c r="K1078" t="str">
        <f t="shared" si="499"/>
        <v>3.99226534191557-1.66850009091837i</v>
      </c>
      <c r="L1078" t="str">
        <f t="shared" si="500"/>
        <v>0.73969728515049-0.263177374850251i</v>
      </c>
      <c r="M1078" t="str">
        <f t="shared" si="501"/>
        <v>4.73196262706606-1.93167746576862i</v>
      </c>
      <c r="N1078" t="str">
        <f t="shared" si="502"/>
        <v>-1.20677304085102i</v>
      </c>
      <c r="O1078" t="str">
        <f t="shared" si="503"/>
        <v>0.356036752554778-0.934471952939331i</v>
      </c>
      <c r="P1078" t="str">
        <f t="shared" si="504"/>
        <v>0.643963247445222+0.934471952939331i</v>
      </c>
      <c r="Q1078" t="str">
        <f t="shared" si="505"/>
        <v>-0.643963247445222+0.272301087911689i</v>
      </c>
      <c r="R1078" t="str">
        <f t="shared" si="506"/>
        <v>-0.327780187031029-1.58972869729007i</v>
      </c>
      <c r="S1078" t="str">
        <f t="shared" si="507"/>
        <v>0.132430512027546i</v>
      </c>
      <c r="T1078" t="str">
        <f t="shared" si="508"/>
        <v>0.210528585367008-0.043408098001004i</v>
      </c>
      <c r="U1078" t="e">
        <f t="shared" si="509"/>
        <v>#DIV/0!</v>
      </c>
      <c r="V1078" t="str">
        <f t="shared" si="510"/>
        <v>0.0000833333333333333-0.00280993896701792i</v>
      </c>
      <c r="W1078" t="e">
        <f t="shared" si="511"/>
        <v>#DIV/0!</v>
      </c>
      <c r="X1078" t="e">
        <f t="shared" si="512"/>
        <v>#DIV/0!</v>
      </c>
      <c r="Y1078" t="str">
        <f t="shared" si="513"/>
        <v>0.00096+0.403330231238472i</v>
      </c>
      <c r="Z1078" t="e">
        <f t="shared" si="514"/>
        <v>#DIV/0!</v>
      </c>
      <c r="AA1078" t="e">
        <f t="shared" si="515"/>
        <v>#DIV/0!</v>
      </c>
      <c r="AB1078" t="str">
        <f t="shared" si="516"/>
        <v>0.120135000665058-0.024770184405736i</v>
      </c>
      <c r="AC1078" t="str">
        <f t="shared" si="517"/>
        <v>1.52062632631012-0.349273660508268i</v>
      </c>
      <c r="AD1078" t="str">
        <f t="shared" si="518"/>
        <v>0.0785984848542227+0.00176387588672788i</v>
      </c>
      <c r="AE1078" t="e">
        <f t="shared" si="519"/>
        <v>#DIV/0!</v>
      </c>
      <c r="AF1078" t="str">
        <f t="shared" si="520"/>
        <v>-5.70893051549395-6.14301624369631i</v>
      </c>
      <c r="AG1078" t="e">
        <f t="shared" si="521"/>
        <v>#DIV/0!</v>
      </c>
      <c r="AH1078" t="e">
        <f t="shared" si="522"/>
        <v>#DIV/0!</v>
      </c>
      <c r="AI1078" t="e">
        <f t="shared" si="523"/>
        <v>#DIV/0!</v>
      </c>
      <c r="AJ1078" t="e">
        <f t="shared" si="524"/>
        <v>#DIV/0!</v>
      </c>
      <c r="AK1078"/>
      <c r="AL1078"/>
      <c r="AM1078"/>
      <c r="AN1078"/>
    </row>
    <row r="1079" spans="1:40" x14ac:dyDescent="0.3">
      <c r="A1079"/>
      <c r="B1079">
        <f t="shared" si="525"/>
        <v>94500</v>
      </c>
      <c r="C1079" s="186" t="str">
        <f t="shared" si="493"/>
        <v>-0.00883784378719395+0.0129010609200938i</v>
      </c>
      <c r="D1079" s="158" t="str">
        <f t="shared" si="494"/>
        <v>-3.03389050323034-1.9315964621084i</v>
      </c>
      <c r="E1079" t="str">
        <f t="shared" si="495"/>
        <v>7599.67325332162-12048.0804407356i</v>
      </c>
      <c r="F1079" t="str">
        <f t="shared" si="496"/>
        <v>0.386887004460241+0.264848425542929i</v>
      </c>
      <c r="G1079" t="str">
        <f t="shared" si="491"/>
        <v>0.386887004460241+0.264848425542929i</v>
      </c>
      <c r="H1079" t="str">
        <f t="shared" si="497"/>
        <v>2.6798446041514+4.21548646079677i</v>
      </c>
      <c r="I1079" t="str">
        <f t="shared" si="498"/>
        <v>371.100632205294i</v>
      </c>
      <c r="J1079" t="str">
        <f t="shared" si="492"/>
        <v>-33.1094194299945+79.1329050504455i</v>
      </c>
      <c r="K1079" t="str">
        <f t="shared" si="499"/>
        <v>3.99093124431455-1.66981632230038i</v>
      </c>
      <c r="L1079" t="str">
        <f t="shared" si="500"/>
        <v>0.7395211431652-0.263393428384174i</v>
      </c>
      <c r="M1079" t="str">
        <f t="shared" si="501"/>
        <v>4.73045238747975-1.93320975068455i</v>
      </c>
      <c r="N1079" t="str">
        <f t="shared" si="502"/>
        <v>-1.2080514021231i</v>
      </c>
      <c r="O1079" t="str">
        <f t="shared" si="503"/>
        <v>0.354841869206731-0.934926332850815i</v>
      </c>
      <c r="P1079" t="str">
        <f t="shared" si="504"/>
        <v>0.645158130793269+0.934926332850815i</v>
      </c>
      <c r="Q1079" t="str">
        <f t="shared" si="505"/>
        <v>-0.645158130793269+0.273125069272285i</v>
      </c>
      <c r="R1079" t="str">
        <f t="shared" si="506"/>
        <v>-0.327768069210577-1.58790219104821i</v>
      </c>
      <c r="S1079" t="str">
        <f t="shared" si="507"/>
        <v>0.132570798586898i</v>
      </c>
      <c r="T1079" t="str">
        <f t="shared" si="508"/>
        <v>0.210509461545146-0.0434524746865318i</v>
      </c>
      <c r="U1079" t="e">
        <f t="shared" si="509"/>
        <v>#DIV/0!</v>
      </c>
      <c r="V1079" t="str">
        <f t="shared" si="510"/>
        <v>0.0000833333333333333-0.00280696548662954i</v>
      </c>
      <c r="W1079" t="e">
        <f t="shared" si="511"/>
        <v>#DIV/0!</v>
      </c>
      <c r="X1079" t="e">
        <f t="shared" si="512"/>
        <v>#DIV/0!</v>
      </c>
      <c r="Y1079" t="str">
        <f t="shared" si="513"/>
        <v>0.00096+0.40375748783936i</v>
      </c>
      <c r="Z1079" t="e">
        <f t="shared" si="514"/>
        <v>#DIV/0!</v>
      </c>
      <c r="AA1079" t="e">
        <f t="shared" si="515"/>
        <v>#DIV/0!</v>
      </c>
      <c r="AB1079" t="str">
        <f t="shared" si="516"/>
        <v>0.12012408794103-0.0247955073001833i</v>
      </c>
      <c r="AC1079" t="str">
        <f t="shared" si="517"/>
        <v>1.52030636210859-0.349519024806611i</v>
      </c>
      <c r="AD1079" t="str">
        <f t="shared" si="518"/>
        <v>0.0786078943978369+0.00176243904428148i</v>
      </c>
      <c r="AE1079" t="e">
        <f t="shared" si="519"/>
        <v>#DIV/0!</v>
      </c>
      <c r="AF1079" t="str">
        <f t="shared" si="520"/>
        <v>-5.71373510738174-6.14708292290517i</v>
      </c>
      <c r="AG1079" t="e">
        <f t="shared" si="521"/>
        <v>#DIV/0!</v>
      </c>
      <c r="AH1079" t="e">
        <f t="shared" si="522"/>
        <v>#DIV/0!</v>
      </c>
      <c r="AI1079" t="e">
        <f t="shared" si="523"/>
        <v>#DIV/0!</v>
      </c>
      <c r="AJ1079" t="e">
        <f t="shared" si="524"/>
        <v>#DIV/0!</v>
      </c>
      <c r="AK1079"/>
      <c r="AL1079"/>
      <c r="AM1079"/>
      <c r="AN1079"/>
    </row>
    <row r="1080" spans="1:40" x14ac:dyDescent="0.3">
      <c r="A1080"/>
      <c r="B1080">
        <f t="shared" si="525"/>
        <v>94600</v>
      </c>
      <c r="C1080" s="186" t="str">
        <f t="shared" si="493"/>
        <v>-0.00883489647344766+0.0128942244728864i</v>
      </c>
      <c r="D1080" s="158" t="str">
        <f t="shared" si="494"/>
        <v>-3.0354326374618-1.93312092005546i</v>
      </c>
      <c r="E1080" t="str">
        <f t="shared" si="495"/>
        <v>7588.17862341862-12042.5875302764i</v>
      </c>
      <c r="F1080" t="str">
        <f t="shared" si="496"/>
        <v>0.387091099717221+0.265040431436642i</v>
      </c>
      <c r="G1080" t="str">
        <f t="shared" si="491"/>
        <v>0.387091099717221+0.265040431436642i</v>
      </c>
      <c r="H1080" t="str">
        <f t="shared" si="497"/>
        <v>2.68310810539424+4.21802383518036i</v>
      </c>
      <c r="I1080" t="str">
        <f t="shared" si="498"/>
        <v>371.493331286993i</v>
      </c>
      <c r="J1080" t="str">
        <f t="shared" si="492"/>
        <v>-33.1816468728345+79.2166435743083i</v>
      </c>
      <c r="K1080" t="str">
        <f t="shared" si="499"/>
        <v>3.98959662211482-1.671130968278i</v>
      </c>
      <c r="L1080" t="str">
        <f t="shared" si="500"/>
        <v>0.739344898689218-0.263609312600885i</v>
      </c>
      <c r="M1080" t="str">
        <f t="shared" si="501"/>
        <v>4.72894152080404-1.93474028087888i</v>
      </c>
      <c r="N1080" t="str">
        <f t="shared" si="502"/>
        <v>-1.20932976339519i</v>
      </c>
      <c r="O1080" t="str">
        <f t="shared" si="503"/>
        <v>0.353646405973494-0.935379184898847i</v>
      </c>
      <c r="P1080" t="str">
        <f t="shared" si="504"/>
        <v>0.646353594026506+0.935379184898847i</v>
      </c>
      <c r="Q1080" t="str">
        <f t="shared" si="505"/>
        <v>-0.646353594026506+0.273950578496343i</v>
      </c>
      <c r="R1080" t="str">
        <f t="shared" si="506"/>
        <v>-0.327755937058772-1.58607938895389i</v>
      </c>
      <c r="S1080" t="str">
        <f t="shared" si="507"/>
        <v>0.132711085146249i</v>
      </c>
      <c r="T1080" t="str">
        <f t="shared" si="508"/>
        <v>0.21049031683617-0.0434968460701953i</v>
      </c>
      <c r="U1080" t="e">
        <f t="shared" si="509"/>
        <v>#DIV/0!</v>
      </c>
      <c r="V1080" t="str">
        <f t="shared" si="510"/>
        <v>0.0000833333333333333-0.00280399829266905i</v>
      </c>
      <c r="W1080" t="e">
        <f t="shared" si="511"/>
        <v>#DIV/0!</v>
      </c>
      <c r="X1080" t="e">
        <f t="shared" si="512"/>
        <v>#DIV/0!</v>
      </c>
      <c r="Y1080" t="str">
        <f t="shared" si="513"/>
        <v>0.00096+0.404184744440248i</v>
      </c>
      <c r="Z1080" t="e">
        <f t="shared" si="514"/>
        <v>#DIV/0!</v>
      </c>
      <c r="AA1080" t="e">
        <f t="shared" si="515"/>
        <v>#DIV/0!</v>
      </c>
      <c r="AB1080" t="str">
        <f t="shared" si="516"/>
        <v>0.120113163298082-0.0248208271692008i</v>
      </c>
      <c r="AC1080" t="str">
        <f t="shared" si="517"/>
        <v>1.51998627098643-0.349764015477717i</v>
      </c>
      <c r="AD1080" t="str">
        <f t="shared" si="518"/>
        <v>0.0786173105671956+0.00176098897202748i</v>
      </c>
      <c r="AE1080" t="e">
        <f t="shared" si="519"/>
        <v>#DIV/0!</v>
      </c>
      <c r="AF1080" t="str">
        <f t="shared" si="520"/>
        <v>-5.71854074285604-6.15114475523582i</v>
      </c>
      <c r="AG1080" t="e">
        <f t="shared" si="521"/>
        <v>#DIV/0!</v>
      </c>
      <c r="AH1080" t="e">
        <f t="shared" si="522"/>
        <v>#DIV/0!</v>
      </c>
      <c r="AI1080" t="e">
        <f t="shared" si="523"/>
        <v>#DIV/0!</v>
      </c>
      <c r="AJ1080" t="e">
        <f t="shared" si="524"/>
        <v>#DIV/0!</v>
      </c>
      <c r="AK1080"/>
      <c r="AL1080"/>
      <c r="AM1080"/>
      <c r="AN1080"/>
    </row>
    <row r="1081" spans="1:40" x14ac:dyDescent="0.3">
      <c r="A1081"/>
      <c r="B1081">
        <f t="shared" si="525"/>
        <v>94700</v>
      </c>
      <c r="C1081" s="186" t="str">
        <f t="shared" si="493"/>
        <v>-0.00883194802973467+0.0128874051204543i</v>
      </c>
      <c r="D1081" s="158" t="str">
        <f t="shared" si="494"/>
        <v>-3.03697537490202-1.93464355154887i</v>
      </c>
      <c r="E1081" t="str">
        <f t="shared" si="495"/>
        <v>7576.7066104805-12037.0919843013i</v>
      </c>
      <c r="F1081" t="str">
        <f t="shared" si="496"/>
        <v>0.387295274783572+0.265232216192045i</v>
      </c>
      <c r="G1081" t="str">
        <f t="shared" si="491"/>
        <v>0.387295274783572+0.265232216192045i</v>
      </c>
      <c r="H1081" t="str">
        <f t="shared" si="497"/>
        <v>2.68637204260933+4.2205581904142i</v>
      </c>
      <c r="I1081" t="str">
        <f t="shared" si="498"/>
        <v>371.886030368692i</v>
      </c>
      <c r="J1081" t="str">
        <f t="shared" si="492"/>
        <v>-33.2539507064124+79.3003820981713i</v>
      </c>
      <c r="K1081" t="str">
        <f t="shared" si="499"/>
        <v>3.98826147727837-1.67244402940597i</v>
      </c>
      <c r="L1081" t="str">
        <f t="shared" si="500"/>
        <v>0.739168551929046-0.263825027458205i</v>
      </c>
      <c r="M1081" t="str">
        <f t="shared" si="501"/>
        <v>4.72743002920742-1.93626905686417i</v>
      </c>
      <c r="N1081" t="str">
        <f t="shared" si="502"/>
        <v>-1.21060812466728i</v>
      </c>
      <c r="O1081" t="str">
        <f t="shared" si="503"/>
        <v>0.352450364808712-0.935830508343368i</v>
      </c>
      <c r="P1081" t="str">
        <f t="shared" si="504"/>
        <v>0.647549635191288+0.935830508343368i</v>
      </c>
      <c r="Q1081" t="str">
        <f t="shared" si="505"/>
        <v>-0.647549635191288+0.274777616323912i</v>
      </c>
      <c r="R1081" t="str">
        <f t="shared" si="506"/>
        <v>-0.327743790570628-1.58426027925763i</v>
      </c>
      <c r="S1081" t="str">
        <f t="shared" si="507"/>
        <v>0.1328513717056i</v>
      </c>
      <c r="T1081" t="str">
        <f t="shared" si="508"/>
        <v>0.210471151238073-0.0435412121453008i</v>
      </c>
      <c r="U1081" t="e">
        <f t="shared" si="509"/>
        <v>#DIV/0!</v>
      </c>
      <c r="V1081" t="str">
        <f t="shared" si="510"/>
        <v>0.0000833333333333333-0.00280103736522167i</v>
      </c>
      <c r="W1081" t="e">
        <f t="shared" si="511"/>
        <v>#DIV/0!</v>
      </c>
      <c r="X1081" t="e">
        <f t="shared" si="512"/>
        <v>#DIV/0!</v>
      </c>
      <c r="Y1081" t="str">
        <f t="shared" si="513"/>
        <v>0.00096+0.404612001041137i</v>
      </c>
      <c r="Z1081" t="e">
        <f t="shared" si="514"/>
        <v>#DIV/0!</v>
      </c>
      <c r="AA1081" t="e">
        <f t="shared" si="515"/>
        <v>#DIV/0!</v>
      </c>
      <c r="AB1081" t="str">
        <f t="shared" si="516"/>
        <v>0.120102226735068-0.0248461440089687i</v>
      </c>
      <c r="AC1081" t="str">
        <f t="shared" si="517"/>
        <v>1.51966605341508-0.350008632585607i</v>
      </c>
      <c r="AD1081" t="str">
        <f t="shared" si="518"/>
        <v>0.078626733351197+0.00175952566022513i</v>
      </c>
      <c r="AE1081" t="e">
        <f t="shared" si="519"/>
        <v>#DIV/0!</v>
      </c>
      <c r="AF1081" t="str">
        <f t="shared" si="520"/>
        <v>-5.72334741751135-6.15520174196307i</v>
      </c>
      <c r="AG1081" t="e">
        <f t="shared" si="521"/>
        <v>#DIV/0!</v>
      </c>
      <c r="AH1081" t="e">
        <f t="shared" si="522"/>
        <v>#DIV/0!</v>
      </c>
      <c r="AI1081" t="e">
        <f t="shared" si="523"/>
        <v>#DIV/0!</v>
      </c>
      <c r="AJ1081" t="e">
        <f t="shared" si="524"/>
        <v>#DIV/0!</v>
      </c>
      <c r="AK1081"/>
      <c r="AL1081"/>
      <c r="AM1081"/>
      <c r="AN1081"/>
    </row>
    <row r="1082" spans="1:40" x14ac:dyDescent="0.3">
      <c r="A1082"/>
      <c r="B1082">
        <f t="shared" si="525"/>
        <v>94800</v>
      </c>
      <c r="C1082" s="186" t="str">
        <f t="shared" si="493"/>
        <v>-0.00882899846022457+0.0128806027988828i</v>
      </c>
      <c r="D1082" s="158" t="str">
        <f t="shared" si="494"/>
        <v>-3.03851871331949-1.93616435722039i</v>
      </c>
      <c r="E1082" t="str">
        <f t="shared" si="495"/>
        <v>7565.25716697255-12031.5938410394i</v>
      </c>
      <c r="F1082" t="str">
        <f t="shared" si="496"/>
        <v>0.387499529364056+0.26542377982763i</v>
      </c>
      <c r="G1082" t="str">
        <f t="shared" si="491"/>
        <v>0.387499529364056+0.26542377982763i</v>
      </c>
      <c r="H1082" t="str">
        <f t="shared" si="497"/>
        <v>2.68963641362114+4.22308952714417i</v>
      </c>
      <c r="I1082" t="str">
        <f t="shared" si="498"/>
        <v>372.27872945039i</v>
      </c>
      <c r="J1082" t="str">
        <f t="shared" si="492"/>
        <v>-33.3263309307285+79.3841206220342i</v>
      </c>
      <c r="K1082" t="str">
        <f t="shared" si="499"/>
        <v>3.98692581176559-1.67375550624017i</v>
      </c>
      <c r="L1082" t="str">
        <f t="shared" si="500"/>
        <v>0.738992103091141-0.264040572914245i</v>
      </c>
      <c r="M1082" t="str">
        <f t="shared" si="501"/>
        <v>4.72591791485673-1.93779607915442i</v>
      </c>
      <c r="N1082" t="str">
        <f t="shared" si="502"/>
        <v>-1.21188648593937i</v>
      </c>
      <c r="O1082" t="str">
        <f t="shared" si="503"/>
        <v>0.351253747666964-0.936280302446822i</v>
      </c>
      <c r="P1082" t="str">
        <f t="shared" si="504"/>
        <v>0.648746252333036+0.936280302446822i</v>
      </c>
      <c r="Q1082" t="str">
        <f t="shared" si="505"/>
        <v>-0.648746252333036+0.275606183492548i</v>
      </c>
      <c r="R1082" t="str">
        <f t="shared" si="506"/>
        <v>-0.327731629741156-1.58244485025952i</v>
      </c>
      <c r="S1082" t="str">
        <f t="shared" si="507"/>
        <v>0.132991658264951i</v>
      </c>
      <c r="T1082" t="str">
        <f t="shared" si="508"/>
        <v>0.210451964748846-0.0435855729051513i</v>
      </c>
      <c r="U1082" t="e">
        <f t="shared" si="509"/>
        <v>#DIV/0!</v>
      </c>
      <c r="V1082" t="str">
        <f t="shared" si="510"/>
        <v>0.0000833333333333333-0.00279808268445667i</v>
      </c>
      <c r="W1082" t="e">
        <f t="shared" si="511"/>
        <v>#DIV/0!</v>
      </c>
      <c r="X1082" t="e">
        <f t="shared" si="512"/>
        <v>#DIV/0!</v>
      </c>
      <c r="Y1082" t="str">
        <f t="shared" si="513"/>
        <v>0.00096+0.405039257642025i</v>
      </c>
      <c r="Z1082" t="e">
        <f t="shared" si="514"/>
        <v>#DIV/0!</v>
      </c>
      <c r="AA1082" t="e">
        <f t="shared" si="515"/>
        <v>#DIV/0!</v>
      </c>
      <c r="AB1082" t="str">
        <f t="shared" si="516"/>
        <v>0.120091278250841-0.0248714578156656i</v>
      </c>
      <c r="AC1082" t="str">
        <f t="shared" si="517"/>
        <v>1.51934570986564-0.35025287619478i</v>
      </c>
      <c r="AD1082" t="str">
        <f t="shared" si="518"/>
        <v>0.078636162738726+0.00175804909912845i</v>
      </c>
      <c r="AE1082" t="e">
        <f t="shared" si="519"/>
        <v>#DIV/0!</v>
      </c>
      <c r="AF1082" t="str">
        <f t="shared" si="520"/>
        <v>-5.72815512694063-6.15925388436456i</v>
      </c>
      <c r="AG1082" t="e">
        <f t="shared" si="521"/>
        <v>#DIV/0!</v>
      </c>
      <c r="AH1082" t="e">
        <f t="shared" si="522"/>
        <v>#DIV/0!</v>
      </c>
      <c r="AI1082" t="e">
        <f t="shared" si="523"/>
        <v>#DIV/0!</v>
      </c>
      <c r="AJ1082" t="e">
        <f t="shared" si="524"/>
        <v>#DIV/0!</v>
      </c>
      <c r="AK1082"/>
      <c r="AL1082"/>
      <c r="AM1082"/>
      <c r="AN1082"/>
    </row>
    <row r="1083" spans="1:40" x14ac:dyDescent="0.3">
      <c r="A1083"/>
      <c r="B1083">
        <f t="shared" si="525"/>
        <v>94900</v>
      </c>
      <c r="C1083" s="186" t="str">
        <f t="shared" si="493"/>
        <v>-0.00882604776908436+0.0128738174445336i</v>
      </c>
      <c r="D1083" s="158" t="str">
        <f t="shared" si="494"/>
        <v>-3.04006265048433-1.93768333770316i</v>
      </c>
      <c r="E1083" t="str">
        <f t="shared" si="495"/>
        <v>7553.83024543118-12026.0931385143i</v>
      </c>
      <c r="F1083" t="str">
        <f t="shared" si="496"/>
        <v>0.387703863163654+0.265615122362337i</v>
      </c>
      <c r="G1083" t="str">
        <f t="shared" si="491"/>
        <v>0.387703863163654+0.265615122362337i</v>
      </c>
      <c r="H1083" t="str">
        <f t="shared" si="497"/>
        <v>2.69290121625052+4.22561784601794i</v>
      </c>
      <c r="I1083" t="str">
        <f t="shared" si="498"/>
        <v>372.671428532089i</v>
      </c>
      <c r="J1083" t="str">
        <f t="shared" si="492"/>
        <v>-33.3987875457826+79.467859145897i</v>
      </c>
      <c r="K1083" t="str">
        <f t="shared" si="499"/>
        <v>3.98558962753527-1.67506539933759i</v>
      </c>
      <c r="L1083" t="str">
        <f t="shared" si="500"/>
        <v>0.73881555238192-0.26425594892742i</v>
      </c>
      <c r="M1083" t="str">
        <f t="shared" si="501"/>
        <v>4.72440517991719-1.93932134826501i</v>
      </c>
      <c r="N1083" t="str">
        <f t="shared" si="502"/>
        <v>-1.21316484721146i</v>
      </c>
      <c r="O1083" t="str">
        <f t="shared" si="503"/>
        <v>0.350056556503771-0.936728566474153i</v>
      </c>
      <c r="P1083" t="str">
        <f t="shared" si="504"/>
        <v>0.649943443496229+0.936728566474153i</v>
      </c>
      <c r="Q1083" t="str">
        <f t="shared" si="505"/>
        <v>-0.649943443496229+0.276436280737307i</v>
      </c>
      <c r="R1083" t="str">
        <f t="shared" si="506"/>
        <v>-0.327719454565362-1.58063309030891i</v>
      </c>
      <c r="S1083" t="str">
        <f t="shared" si="507"/>
        <v>0.133131944824302i</v>
      </c>
      <c r="T1083" t="str">
        <f t="shared" si="508"/>
        <v>0.210432757366472-0.0436299283430461i</v>
      </c>
      <c r="U1083" t="e">
        <f t="shared" si="509"/>
        <v>#DIV/0!</v>
      </c>
      <c r="V1083" t="str">
        <f t="shared" si="510"/>
        <v>0.0000833333333333333-0.00279513423062689i</v>
      </c>
      <c r="W1083" t="e">
        <f t="shared" si="511"/>
        <v>#DIV/0!</v>
      </c>
      <c r="X1083" t="e">
        <f t="shared" si="512"/>
        <v>#DIV/0!</v>
      </c>
      <c r="Y1083" t="str">
        <f t="shared" si="513"/>
        <v>0.00096+0.405466514242913i</v>
      </c>
      <c r="Z1083" t="e">
        <f t="shared" si="514"/>
        <v>#DIV/0!</v>
      </c>
      <c r="AA1083" t="e">
        <f t="shared" si="515"/>
        <v>#DIV/0!</v>
      </c>
      <c r="AB1083" t="str">
        <f t="shared" si="516"/>
        <v>0.120080317844252-0.0248967685854677i</v>
      </c>
      <c r="AC1083" t="str">
        <f t="shared" si="517"/>
        <v>1.51902524080888-0.350496746370189i</v>
      </c>
      <c r="AD1083" t="str">
        <f t="shared" si="518"/>
        <v>0.0786455987186536+0.0017565592789854i</v>
      </c>
      <c r="AE1083" t="e">
        <f t="shared" si="519"/>
        <v>#DIV/0!</v>
      </c>
      <c r="AF1083" t="str">
        <f t="shared" si="520"/>
        <v>-5.73296386673485-6.1633011837211i</v>
      </c>
      <c r="AG1083" t="e">
        <f t="shared" si="521"/>
        <v>#DIV/0!</v>
      </c>
      <c r="AH1083" t="e">
        <f t="shared" si="522"/>
        <v>#DIV/0!</v>
      </c>
      <c r="AI1083" t="e">
        <f t="shared" si="523"/>
        <v>#DIV/0!</v>
      </c>
      <c r="AJ1083" t="e">
        <f t="shared" si="524"/>
        <v>#DIV/0!</v>
      </c>
      <c r="AK1083"/>
      <c r="AL1083"/>
      <c r="AM1083"/>
      <c r="AN1083"/>
    </row>
    <row r="1084" spans="1:40" x14ac:dyDescent="0.3">
      <c r="A1084"/>
      <c r="B1084">
        <f t="shared" si="525"/>
        <v>95000</v>
      </c>
      <c r="C1084" s="186" t="str">
        <f t="shared" si="493"/>
        <v>-0.00882309596047818+0.0128670489940444i</v>
      </c>
      <c r="D1084" s="158" t="str">
        <f t="shared" si="494"/>
        <v>-3.04160718416842-1.9392004936315i</v>
      </c>
      <c r="E1084" t="str">
        <f t="shared" si="495"/>
        <v>7542.42579846389-12020.5899145446i</v>
      </c>
      <c r="F1084" t="str">
        <f t="shared" si="496"/>
        <v>0.387908275887577+0.265806243815544i</v>
      </c>
      <c r="G1084" t="str">
        <f t="shared" si="491"/>
        <v>0.387908275887577+0.265806243815544i</v>
      </c>
      <c r="H1084" t="str">
        <f t="shared" si="497"/>
        <v>2.69616644831505+4.22814314768484i</v>
      </c>
      <c r="I1084" t="str">
        <f t="shared" si="498"/>
        <v>373.064127613788i</v>
      </c>
      <c r="J1084" t="str">
        <f t="shared" si="492"/>
        <v>-33.4713205515748+79.55159766976i</v>
      </c>
      <c r="K1084" t="str">
        <f t="shared" si="499"/>
        <v>3.98425292654456-1.67637370925633i</v>
      </c>
      <c r="L1084" t="str">
        <f t="shared" si="500"/>
        <v>0.738638900007755-0.264471155456436i</v>
      </c>
      <c r="M1084" t="str">
        <f t="shared" si="501"/>
        <v>4.72289182655232-1.94084486471277i</v>
      </c>
      <c r="N1084" t="str">
        <f t="shared" si="502"/>
        <v>-1.21444320848354i</v>
      </c>
      <c r="O1084" t="str">
        <f t="shared" si="503"/>
        <v>0.348858793275601-0.937175299692801i</v>
      </c>
      <c r="P1084" t="str">
        <f t="shared" si="504"/>
        <v>0.651141206724399+0.937175299692801i</v>
      </c>
      <c r="Q1084" t="str">
        <f t="shared" si="505"/>
        <v>-0.651141206724399+0.277267908790739i</v>
      </c>
      <c r="R1084" t="str">
        <f t="shared" si="506"/>
        <v>-0.327707265038242-1.57882498780424i</v>
      </c>
      <c r="S1084" t="str">
        <f t="shared" si="507"/>
        <v>0.133272231383654i</v>
      </c>
      <c r="T1084" t="str">
        <f t="shared" si="508"/>
        <v>0.210413529088941-0.043674278452281i</v>
      </c>
      <c r="U1084" t="e">
        <f t="shared" si="509"/>
        <v>#DIV/0!</v>
      </c>
      <c r="V1084" t="str">
        <f t="shared" si="510"/>
        <v>0.0000833333333333333-0.00279219198406834i</v>
      </c>
      <c r="W1084" t="e">
        <f t="shared" si="511"/>
        <v>#DIV/0!</v>
      </c>
      <c r="X1084" t="e">
        <f t="shared" si="512"/>
        <v>#DIV/0!</v>
      </c>
      <c r="Y1084" t="str">
        <f t="shared" si="513"/>
        <v>0.00096+0.405893770843801i</v>
      </c>
      <c r="Z1084" t="e">
        <f t="shared" si="514"/>
        <v>#DIV/0!</v>
      </c>
      <c r="AA1084" t="e">
        <f t="shared" si="515"/>
        <v>#DIV/0!</v>
      </c>
      <c r="AB1084" t="str">
        <f t="shared" si="516"/>
        <v>0.120069345514153-0.0249220763145494i</v>
      </c>
      <c r="AC1084" t="str">
        <f t="shared" si="517"/>
        <v>1.51870464671521-0.350740243177266i</v>
      </c>
      <c r="AD1084" t="str">
        <f t="shared" si="518"/>
        <v>0.0786550412798394+0.00175505619003956i</v>
      </c>
      <c r="AE1084" t="e">
        <f t="shared" si="519"/>
        <v>#DIV/0!</v>
      </c>
      <c r="AF1084" t="str">
        <f t="shared" si="520"/>
        <v>-5.73777363248347-6.16734364131634i</v>
      </c>
      <c r="AG1084" t="e">
        <f t="shared" si="521"/>
        <v>#DIV/0!</v>
      </c>
      <c r="AH1084" t="e">
        <f t="shared" si="522"/>
        <v>#DIV/0!</v>
      </c>
      <c r="AI1084" t="e">
        <f t="shared" si="523"/>
        <v>#DIV/0!</v>
      </c>
      <c r="AJ1084" t="e">
        <f t="shared" si="524"/>
        <v>#DIV/0!</v>
      </c>
      <c r="AK1084"/>
      <c r="AL1084"/>
      <c r="AM1084"/>
      <c r="AN1084"/>
    </row>
    <row r="1085" spans="1:40" x14ac:dyDescent="0.3">
      <c r="A1085"/>
      <c r="B1085">
        <f t="shared" si="525"/>
        <v>95100</v>
      </c>
      <c r="C1085" s="186" t="str">
        <f t="shared" si="493"/>
        <v>-0.00882014303856732+0.0128602973843266i</v>
      </c>
      <c r="D1085" s="158" t="str">
        <f t="shared" si="494"/>
        <v>-3.04315231214535-1.94071582564104i</v>
      </c>
      <c r="E1085" t="str">
        <f t="shared" si="495"/>
        <v>7531.04377874991-12015.0842067451i</v>
      </c>
      <c r="F1085" t="str">
        <f t="shared" si="496"/>
        <v>0.388112767241261+0.265997144207071i</v>
      </c>
      <c r="G1085" t="str">
        <f t="shared" si="491"/>
        <v>0.388112767241261+0.265997144207071i</v>
      </c>
      <c r="H1085" t="str">
        <f t="shared" si="497"/>
        <v>2.6994321076289+4.23066543279596i</v>
      </c>
      <c r="I1085" t="str">
        <f t="shared" si="498"/>
        <v>373.456826695487i</v>
      </c>
      <c r="J1085" t="str">
        <f t="shared" si="492"/>
        <v>-33.543929948105+79.6353361936228i</v>
      </c>
      <c r="K1085" t="str">
        <f t="shared" si="499"/>
        <v>3.982915710749-1.67768043655563i</v>
      </c>
      <c r="L1085" t="str">
        <f t="shared" si="500"/>
        <v>0.738462146174975-0.264686192460296i</v>
      </c>
      <c r="M1085" t="str">
        <f t="shared" si="501"/>
        <v>4.72137785692397-1.94236662901593i</v>
      </c>
      <c r="N1085" t="str">
        <f t="shared" si="502"/>
        <v>-1.21572156975563i</v>
      </c>
      <c r="O1085" t="str">
        <f t="shared" si="503"/>
        <v>0.347660459939827-0.937620501372718i</v>
      </c>
      <c r="P1085" t="str">
        <f t="shared" si="504"/>
        <v>0.652339540060173+0.937620501372718i</v>
      </c>
      <c r="Q1085" t="str">
        <f t="shared" si="505"/>
        <v>-0.652339540060173+0.278101068382912i</v>
      </c>
      <c r="R1085" t="str">
        <f t="shared" si="506"/>
        <v>-0.327695061154792-1.57702053119266i</v>
      </c>
      <c r="S1085" t="str">
        <f t="shared" si="507"/>
        <v>0.133412517943005i</v>
      </c>
      <c r="T1085" t="str">
        <f t="shared" si="508"/>
        <v>0.210394279914228-0.0437186232261478i</v>
      </c>
      <c r="U1085" t="e">
        <f t="shared" si="509"/>
        <v>#DIV/0!</v>
      </c>
      <c r="V1085" t="str">
        <f t="shared" si="510"/>
        <v>0.0000833333333333333-0.00278925592519971i</v>
      </c>
      <c r="W1085" t="e">
        <f t="shared" si="511"/>
        <v>#DIV/0!</v>
      </c>
      <c r="X1085" t="e">
        <f t="shared" si="512"/>
        <v>#DIV/0!</v>
      </c>
      <c r="Y1085" t="str">
        <f t="shared" si="513"/>
        <v>0.00096+0.40632102744469i</v>
      </c>
      <c r="Z1085" t="e">
        <f t="shared" si="514"/>
        <v>#DIV/0!</v>
      </c>
      <c r="AA1085" t="e">
        <f t="shared" si="515"/>
        <v>#DIV/0!</v>
      </c>
      <c r="AB1085" t="str">
        <f t="shared" si="516"/>
        <v>0.120058361259388-0.0249473809990829i</v>
      </c>
      <c r="AC1085" t="str">
        <f t="shared" si="517"/>
        <v>1.51838392805469-0.35098336668189i</v>
      </c>
      <c r="AD1085" t="str">
        <f t="shared" si="518"/>
        <v>0.0786644904111264+0.00175353982252741i</v>
      </c>
      <c r="AE1085" t="e">
        <f t="shared" si="519"/>
        <v>#DIV/0!</v>
      </c>
      <c r="AF1085" t="str">
        <f t="shared" si="520"/>
        <v>-5.74258441977425-6.171381258437i</v>
      </c>
      <c r="AG1085" t="e">
        <f t="shared" si="521"/>
        <v>#DIV/0!</v>
      </c>
      <c r="AH1085" t="e">
        <f t="shared" si="522"/>
        <v>#DIV/0!</v>
      </c>
      <c r="AI1085" t="e">
        <f t="shared" si="523"/>
        <v>#DIV/0!</v>
      </c>
      <c r="AJ1085" t="e">
        <f t="shared" si="524"/>
        <v>#DIV/0!</v>
      </c>
      <c r="AK1085"/>
      <c r="AL1085"/>
      <c r="AM1085"/>
      <c r="AN1085"/>
    </row>
    <row r="1086" spans="1:40" x14ac:dyDescent="0.3">
      <c r="A1086"/>
      <c r="B1086">
        <f t="shared" si="525"/>
        <v>95200</v>
      </c>
      <c r="C1086" s="186" t="str">
        <f t="shared" si="493"/>
        <v>-0.00881718900751011+0.0128535625525643i</v>
      </c>
      <c r="D1086" s="158" t="str">
        <f t="shared" si="494"/>
        <v>-3.04469803219044-1.94222933436867i</v>
      </c>
      <c r="E1086" t="str">
        <f t="shared" si="495"/>
        <v>7519.68413904017-12009.5760525274i</v>
      </c>
      <c r="F1086" t="str">
        <f t="shared" si="496"/>
        <v>0.388317336930373+0.266187823557173i</v>
      </c>
      <c r="G1086" t="str">
        <f t="shared" si="491"/>
        <v>0.388317336930373+0.266187823557173i</v>
      </c>
      <c r="H1086" t="str">
        <f t="shared" si="497"/>
        <v>2.70269819200294+4.23318470200416i</v>
      </c>
      <c r="I1086" t="str">
        <f t="shared" si="498"/>
        <v>373.849525777185i</v>
      </c>
      <c r="J1086" t="str">
        <f t="shared" si="492"/>
        <v>-33.6166157353733+79.7190747174858i</v>
      </c>
      <c r="K1086" t="str">
        <f t="shared" si="499"/>
        <v>3.98157798210247-1.67898558179581i</v>
      </c>
      <c r="L1086" t="str">
        <f t="shared" si="500"/>
        <v>0.738285291089864-0.264901059898297i</v>
      </c>
      <c r="M1086" t="str">
        <f t="shared" si="501"/>
        <v>4.71986327319233-1.94388664169411i</v>
      </c>
      <c r="N1086" t="str">
        <f t="shared" si="502"/>
        <v>-1.21699993102772i</v>
      </c>
      <c r="O1086" t="str">
        <f t="shared" si="503"/>
        <v>0.346461558454786-0.938064170786349i</v>
      </c>
      <c r="P1086" t="str">
        <f t="shared" si="504"/>
        <v>0.653538441545214+0.938064170786349i</v>
      </c>
      <c r="Q1086" t="str">
        <f t="shared" si="505"/>
        <v>-0.653538441545214+0.278935760241371i</v>
      </c>
      <c r="R1086" t="str">
        <f t="shared" si="506"/>
        <v>-0.327682842909991-1.57521970896991i</v>
      </c>
      <c r="S1086" t="str">
        <f t="shared" si="507"/>
        <v>0.133552804502356i</v>
      </c>
      <c r="T1086" t="str">
        <f t="shared" si="508"/>
        <v>0.210375009840316-0.0437629626579343i</v>
      </c>
      <c r="U1086" t="e">
        <f t="shared" si="509"/>
        <v>#DIV/0!</v>
      </c>
      <c r="V1086" t="str">
        <f t="shared" si="510"/>
        <v>0.0000833333333333333-0.00278632603452198i</v>
      </c>
      <c r="W1086" t="e">
        <f t="shared" si="511"/>
        <v>#DIV/0!</v>
      </c>
      <c r="X1086" t="e">
        <f t="shared" si="512"/>
        <v>#DIV/0!</v>
      </c>
      <c r="Y1086" t="str">
        <f t="shared" si="513"/>
        <v>0.00096+0.406748284045578i</v>
      </c>
      <c r="Z1086" t="e">
        <f t="shared" si="514"/>
        <v>#DIV/0!</v>
      </c>
      <c r="AA1086" t="e">
        <f t="shared" si="515"/>
        <v>#DIV/0!</v>
      </c>
      <c r="AB1086" t="str">
        <f t="shared" si="516"/>
        <v>0.120047365078807-0.0249726826352378i</v>
      </c>
      <c r="AC1086" t="str">
        <f t="shared" si="517"/>
        <v>1.51806308529707-0.351226116950416i</v>
      </c>
      <c r="AD1086" t="str">
        <f t="shared" si="518"/>
        <v>0.0786739461013467+0.00175201016668161i</v>
      </c>
      <c r="AE1086" t="e">
        <f t="shared" si="519"/>
        <v>#DIV/0!</v>
      </c>
      <c r="AF1086" t="str">
        <f t="shared" si="520"/>
        <v>-5.74739622419338-6.17541403637283i</v>
      </c>
      <c r="AG1086" t="e">
        <f t="shared" si="521"/>
        <v>#DIV/0!</v>
      </c>
      <c r="AH1086" t="e">
        <f t="shared" si="522"/>
        <v>#DIV/0!</v>
      </c>
      <c r="AI1086" t="e">
        <f t="shared" si="523"/>
        <v>#DIV/0!</v>
      </c>
      <c r="AJ1086" t="e">
        <f t="shared" si="524"/>
        <v>#DIV/0!</v>
      </c>
      <c r="AK1086"/>
      <c r="AL1086"/>
      <c r="AM1086"/>
      <c r="AN1086"/>
    </row>
    <row r="1087" spans="1:40" x14ac:dyDescent="0.3">
      <c r="A1087"/>
      <c r="B1087">
        <f t="shared" si="525"/>
        <v>95300</v>
      </c>
      <c r="C1087" s="186" t="str">
        <f t="shared" si="493"/>
        <v>-0.00881423387146222+0.0128468444362126i</v>
      </c>
      <c r="D1087" s="158" t="str">
        <f t="shared" si="494"/>
        <v>-3.04624434208068-1.94374102045258i</v>
      </c>
      <c r="E1087" t="str">
        <f t="shared" si="495"/>
        <v>7508.34683215759-12004.0654891015i</v>
      </c>
      <c r="F1087" t="str">
        <f t="shared" si="496"/>
        <v>0.388521984660801+0.266378281886549i</v>
      </c>
      <c r="G1087" t="str">
        <f t="shared" si="491"/>
        <v>0.388521984660801+0.266378281886549i</v>
      </c>
      <c r="H1087" t="str">
        <f t="shared" si="497"/>
        <v>2.70596469924461+4.23570095596407i</v>
      </c>
      <c r="I1087" t="str">
        <f t="shared" si="498"/>
        <v>374.242224858884i</v>
      </c>
      <c r="J1087" t="str">
        <f t="shared" si="492"/>
        <v>-33.6893779133797+79.8028132413486i</v>
      </c>
      <c r="K1087" t="str">
        <f t="shared" si="499"/>
        <v>3.98023974255727-1.68028914553839i</v>
      </c>
      <c r="L1087" t="str">
        <f t="shared" si="500"/>
        <v>0.738108334958662-0.265115757730033i</v>
      </c>
      <c r="M1087" t="str">
        <f t="shared" si="501"/>
        <v>4.71834807751593-1.94540490326842i</v>
      </c>
      <c r="N1087" t="str">
        <f t="shared" si="502"/>
        <v>-1.21827829229981i</v>
      </c>
      <c r="O1087" t="str">
        <f t="shared" si="503"/>
        <v>0.345262090779729-0.938506307208646i</v>
      </c>
      <c r="P1087" t="str">
        <f t="shared" si="504"/>
        <v>0.654737909220271+0.938506307208646i</v>
      </c>
      <c r="Q1087" t="str">
        <f t="shared" si="505"/>
        <v>-0.654737909220271+0.279771985091164i</v>
      </c>
      <c r="R1087" t="str">
        <f t="shared" si="506"/>
        <v>-0.327670610298824-1.57342250967998i</v>
      </c>
      <c r="S1087" t="str">
        <f t="shared" si="507"/>
        <v>0.133693091061707i</v>
      </c>
      <c r="T1087" t="str">
        <f t="shared" si="508"/>
        <v>0.210355718865185-0.0438072967409258i</v>
      </c>
      <c r="U1087" t="e">
        <f t="shared" si="509"/>
        <v>#DIV/0!</v>
      </c>
      <c r="V1087" t="str">
        <f t="shared" si="510"/>
        <v>0.0000833333333333333-0.00278340229261796i</v>
      </c>
      <c r="W1087" t="e">
        <f t="shared" si="511"/>
        <v>#DIV/0!</v>
      </c>
      <c r="X1087" t="e">
        <f t="shared" si="512"/>
        <v>#DIV/0!</v>
      </c>
      <c r="Y1087" t="str">
        <f t="shared" si="513"/>
        <v>0.00096+0.407175540646466i</v>
      </c>
      <c r="Z1087" t="e">
        <f t="shared" si="514"/>
        <v>#DIV/0!</v>
      </c>
      <c r="AA1087" t="e">
        <f t="shared" si="515"/>
        <v>#DIV/0!</v>
      </c>
      <c r="AB1087" t="str">
        <f t="shared" si="516"/>
        <v>0.120036356971256-0.0249979812191825i</v>
      </c>
      <c r="AC1087" t="str">
        <f t="shared" si="517"/>
        <v>1.51774211891173-0.351468494049669i</v>
      </c>
      <c r="AD1087" t="str">
        <f t="shared" si="518"/>
        <v>0.0786834083393189+0.00175046721272917i</v>
      </c>
      <c r="AE1087" t="e">
        <f t="shared" si="519"/>
        <v>#DIV/0!</v>
      </c>
      <c r="AF1087" t="str">
        <f t="shared" si="520"/>
        <v>-5.75220904132529-6.17944197641665i</v>
      </c>
      <c r="AG1087" t="e">
        <f t="shared" si="521"/>
        <v>#DIV/0!</v>
      </c>
      <c r="AH1087" t="e">
        <f t="shared" si="522"/>
        <v>#DIV/0!</v>
      </c>
      <c r="AI1087" t="e">
        <f t="shared" si="523"/>
        <v>#DIV/0!</v>
      </c>
      <c r="AJ1087" t="e">
        <f t="shared" si="524"/>
        <v>#DIV/0!</v>
      </c>
      <c r="AK1087"/>
      <c r="AL1087"/>
      <c r="AM1087"/>
      <c r="AN1087"/>
    </row>
    <row r="1088" spans="1:40" x14ac:dyDescent="0.3">
      <c r="A1088"/>
      <c r="B1088">
        <f t="shared" si="525"/>
        <v>95400</v>
      </c>
      <c r="C1088" s="186" t="str">
        <f t="shared" si="493"/>
        <v>-0.00881127763457638+0.0128401429729969i</v>
      </c>
      <c r="D1088" s="158" t="str">
        <f t="shared" si="494"/>
        <v>-3.04779123959489-1.94525088453226i</v>
      </c>
      <c r="E1088" t="str">
        <f t="shared" si="495"/>
        <v>7497.03181099706-11998.5525534758i</v>
      </c>
      <c r="F1088" t="str">
        <f t="shared" si="496"/>
        <v>0.388726710138671+0.266568519216335i</v>
      </c>
      <c r="G1088" t="str">
        <f t="shared" si="491"/>
        <v>0.388726710138671+0.266568519216335i</v>
      </c>
      <c r="H1088" t="str">
        <f t="shared" si="497"/>
        <v>2.70923162715823+4.23821419533221i</v>
      </c>
      <c r="I1088" t="str">
        <f t="shared" si="498"/>
        <v>374.634923940583i</v>
      </c>
      <c r="J1088" t="str">
        <f t="shared" si="492"/>
        <v>-33.7622164821241+79.8865517652116i</v>
      </c>
      <c r="K1088" t="str">
        <f t="shared" si="499"/>
        <v>3.97890099406403-1.68159112834594i</v>
      </c>
      <c r="L1088" t="str">
        <f t="shared" si="500"/>
        <v>0.737931277987565-0.26533028591539i</v>
      </c>
      <c r="M1088" t="str">
        <f t="shared" si="501"/>
        <v>4.71683227205159-1.94692141426133i</v>
      </c>
      <c r="N1088" t="str">
        <f t="shared" si="502"/>
        <v>-1.2195566535719i</v>
      </c>
      <c r="O1088" t="str">
        <f t="shared" si="503"/>
        <v>0.344062058874837-0.938946909917067i</v>
      </c>
      <c r="P1088" t="str">
        <f t="shared" si="504"/>
        <v>0.655937941125163+0.938946909917067i</v>
      </c>
      <c r="Q1088" t="str">
        <f t="shared" si="505"/>
        <v>-0.655937941125163+0.280609743654833i</v>
      </c>
      <c r="R1088" t="str">
        <f t="shared" si="506"/>
        <v>-0.327658363316259-1.57162892191488i</v>
      </c>
      <c r="S1088" t="str">
        <f t="shared" si="507"/>
        <v>0.133833377621058i</v>
      </c>
      <c r="T1088" t="str">
        <f t="shared" si="508"/>
        <v>0.21033640698681-0.0438516254684027i</v>
      </c>
      <c r="U1088" t="e">
        <f t="shared" si="509"/>
        <v>#DIV/0!</v>
      </c>
      <c r="V1088" t="str">
        <f t="shared" si="510"/>
        <v>0.0000833333333333333-0.00278048468015191i</v>
      </c>
      <c r="W1088" t="e">
        <f t="shared" si="511"/>
        <v>#DIV/0!</v>
      </c>
      <c r="X1088" t="e">
        <f t="shared" si="512"/>
        <v>#DIV/0!</v>
      </c>
      <c r="Y1088" t="str">
        <f t="shared" si="513"/>
        <v>0.00096+0.407602797247354i</v>
      </c>
      <c r="Z1088" t="e">
        <f t="shared" si="514"/>
        <v>#DIV/0!</v>
      </c>
      <c r="AA1088" t="e">
        <f t="shared" si="515"/>
        <v>#DIV/0!</v>
      </c>
      <c r="AB1088" t="str">
        <f t="shared" si="516"/>
        <v>0.120025336935581-0.0250232767470826i</v>
      </c>
      <c r="AC1088" t="str">
        <f t="shared" si="517"/>
        <v>1.51742102936773-0.351710498046931i</v>
      </c>
      <c r="AD1088" t="str">
        <f t="shared" si="518"/>
        <v>0.0786928771138477+0.0017489109508918i</v>
      </c>
      <c r="AE1088" t="e">
        <f t="shared" si="519"/>
        <v>#DIV/0!</v>
      </c>
      <c r="AF1088" t="str">
        <f t="shared" si="520"/>
        <v>-5.75702286675312-6.18346507986447i</v>
      </c>
      <c r="AG1088" t="e">
        <f t="shared" si="521"/>
        <v>#DIV/0!</v>
      </c>
      <c r="AH1088" t="e">
        <f t="shared" si="522"/>
        <v>#DIV/0!</v>
      </c>
      <c r="AI1088" t="e">
        <f t="shared" si="523"/>
        <v>#DIV/0!</v>
      </c>
      <c r="AJ1088" t="e">
        <f t="shared" si="524"/>
        <v>#DIV/0!</v>
      </c>
      <c r="AK1088"/>
      <c r="AL1088"/>
      <c r="AM1088"/>
      <c r="AN1088"/>
    </row>
    <row r="1089" spans="1:40" x14ac:dyDescent="0.3">
      <c r="A1089"/>
      <c r="B1089">
        <f t="shared" si="525"/>
        <v>95500</v>
      </c>
      <c r="C1089" s="186" t="str">
        <f t="shared" si="493"/>
        <v>-0.00880832030100242+0.0128334581009106i</v>
      </c>
      <c r="D1089" s="158" t="str">
        <f t="shared" si="494"/>
        <v>-3.04933872251359-1.94675892724848i</v>
      </c>
      <c r="E1089" t="str">
        <f t="shared" si="495"/>
        <v>7485.73902852602-11993.0372824588i</v>
      </c>
      <c r="F1089" t="str">
        <f t="shared" si="496"/>
        <v>0.388931513070335+0.266758535568104i</v>
      </c>
      <c r="G1089" t="str">
        <f t="shared" si="491"/>
        <v>0.388931513070335+0.266758535568104i</v>
      </c>
      <c r="H1089" t="str">
        <f t="shared" si="497"/>
        <v>2.71249897354479+4.24072442076688i</v>
      </c>
      <c r="I1089" t="str">
        <f t="shared" si="498"/>
        <v>375.027623022282i</v>
      </c>
      <c r="J1089" t="str">
        <f t="shared" si="492"/>
        <v>-33.8351314416066+79.9702902890745i</v>
      </c>
      <c r="K1089" t="str">
        <f t="shared" si="499"/>
        <v>3.97756173857175-1.68289153078224i</v>
      </c>
      <c r="L1089" t="str">
        <f t="shared" si="500"/>
        <v>0.737754120382723-0.265544644414552i</v>
      </c>
      <c r="M1089" t="str">
        <f t="shared" si="501"/>
        <v>4.71531585895447-1.94843617519679i</v>
      </c>
      <c r="N1089" t="str">
        <f t="shared" si="502"/>
        <v>-1.22083501484398i</v>
      </c>
      <c r="O1089" t="str">
        <f t="shared" si="503"/>
        <v>0.342861464701219-0.939385978191571i</v>
      </c>
      <c r="P1089" t="str">
        <f t="shared" si="504"/>
        <v>0.657138535298781+0.939385978191571i</v>
      </c>
      <c r="Q1089" t="str">
        <f t="shared" si="505"/>
        <v>-0.657138535298781+0.281449036652409i</v>
      </c>
      <c r="R1089" t="str">
        <f t="shared" si="506"/>
        <v>-0.327646101957263-1.56983893431439i</v>
      </c>
      <c r="S1089" t="str">
        <f t="shared" si="507"/>
        <v>0.13397366418041i</v>
      </c>
      <c r="T1089" t="str">
        <f t="shared" si="508"/>
        <v>0.210317074203169-0.0438959488336427i</v>
      </c>
      <c r="U1089" t="e">
        <f t="shared" si="509"/>
        <v>#DIV/0!</v>
      </c>
      <c r="V1089" t="str">
        <f t="shared" si="510"/>
        <v>0.0000833333333333333-0.00277757317786903i</v>
      </c>
      <c r="W1089" t="e">
        <f t="shared" si="511"/>
        <v>#DIV/0!</v>
      </c>
      <c r="X1089" t="e">
        <f t="shared" si="512"/>
        <v>#DIV/0!</v>
      </c>
      <c r="Y1089" t="str">
        <f t="shared" si="513"/>
        <v>0.00096+0.408030053848242i</v>
      </c>
      <c r="Z1089" t="e">
        <f t="shared" si="514"/>
        <v>#DIV/0!</v>
      </c>
      <c r="AA1089" t="e">
        <f t="shared" si="515"/>
        <v>#DIV/0!</v>
      </c>
      <c r="AB1089" t="str">
        <f t="shared" si="516"/>
        <v>0.120014304970627-0.0250485692151021i</v>
      </c>
      <c r="AC1089" t="str">
        <f t="shared" si="517"/>
        <v>1.51709981713377-0.351952129009959i</v>
      </c>
      <c r="AD1089" t="str">
        <f t="shared" si="518"/>
        <v>0.0787023524137254+0.00174734137138645i</v>
      </c>
      <c r="AE1089" t="e">
        <f t="shared" si="519"/>
        <v>#DIV/0!</v>
      </c>
      <c r="AF1089" t="str">
        <f t="shared" si="520"/>
        <v>-5.76183769605838-6.18748334801536i</v>
      </c>
      <c r="AG1089" t="e">
        <f t="shared" si="521"/>
        <v>#DIV/0!</v>
      </c>
      <c r="AH1089" t="e">
        <f t="shared" si="522"/>
        <v>#DIV/0!</v>
      </c>
      <c r="AI1089" t="e">
        <f t="shared" si="523"/>
        <v>#DIV/0!</v>
      </c>
      <c r="AJ1089" t="e">
        <f t="shared" si="524"/>
        <v>#DIV/0!</v>
      </c>
      <c r="AK1089"/>
      <c r="AL1089"/>
      <c r="AM1089"/>
      <c r="AN1089"/>
    </row>
    <row r="1090" spans="1:40" x14ac:dyDescent="0.3">
      <c r="A1090"/>
      <c r="B1090">
        <f t="shared" si="525"/>
        <v>95600</v>
      </c>
      <c r="C1090" s="186" t="str">
        <f t="shared" si="493"/>
        <v>-0.00880536187488724+0.012826789758214i</v>
      </c>
      <c r="D1090" s="158" t="str">
        <f t="shared" si="494"/>
        <v>-3.05088678861894-1.94826514924329i</v>
      </c>
      <c r="E1090" t="str">
        <f t="shared" si="495"/>
        <v>7474.46843778447-11987.5197126599i</v>
      </c>
      <c r="F1090" t="str">
        <f t="shared" si="496"/>
        <v>0.389136393162366+0.266948330963861i</v>
      </c>
      <c r="G1090" t="str">
        <f t="shared" si="491"/>
        <v>0.389136393162366+0.266948330963861i</v>
      </c>
      <c r="H1090" t="str">
        <f t="shared" si="497"/>
        <v>2.71576673620195+4.24323163292816i</v>
      </c>
      <c r="I1090" t="str">
        <f t="shared" si="498"/>
        <v>375.42032210398i</v>
      </c>
      <c r="J1090" t="str">
        <f t="shared" si="492"/>
        <v>-33.9081227918272+80.0540288129374i</v>
      </c>
      <c r="K1090" t="str">
        <f t="shared" si="499"/>
        <v>3.97622197802777-1.68419035341215i</v>
      </c>
      <c r="L1090" t="str">
        <f t="shared" si="500"/>
        <v>0.737576862350237-0.265758833187993i</v>
      </c>
      <c r="M1090" t="str">
        <f t="shared" si="501"/>
        <v>4.71379884037801-1.94994918660014i</v>
      </c>
      <c r="N1090" t="str">
        <f t="shared" si="502"/>
        <v>-1.22211337611607i</v>
      </c>
      <c r="O1090" t="str">
        <f t="shared" si="503"/>
        <v>0.341660310220877-0.939823511314637i</v>
      </c>
      <c r="P1090" t="str">
        <f t="shared" si="504"/>
        <v>0.658339689779123+0.939823511314637i</v>
      </c>
      <c r="Q1090" t="str">
        <f t="shared" si="505"/>
        <v>-0.658339689779123+0.282289864801433i</v>
      </c>
      <c r="R1090" t="str">
        <f t="shared" si="506"/>
        <v>-0.327633826216794-1.56805253556579i</v>
      </c>
      <c r="S1090" t="str">
        <f t="shared" si="507"/>
        <v>0.134113950739761i</v>
      </c>
      <c r="T1090" t="str">
        <f t="shared" si="508"/>
        <v>0.210297720512228-0.0439402668299185i</v>
      </c>
      <c r="U1090" t="e">
        <f t="shared" si="509"/>
        <v>#DIV/0!</v>
      </c>
      <c r="V1090" t="str">
        <f t="shared" si="510"/>
        <v>0.0000833333333333333-0.00277466776659511i</v>
      </c>
      <c r="W1090" t="e">
        <f t="shared" si="511"/>
        <v>#DIV/0!</v>
      </c>
      <c r="X1090" t="e">
        <f t="shared" si="512"/>
        <v>#DIV/0!</v>
      </c>
      <c r="Y1090" t="str">
        <f t="shared" si="513"/>
        <v>0.00096+0.408457310449131i</v>
      </c>
      <c r="Z1090" t="e">
        <f t="shared" si="514"/>
        <v>#DIV/0!</v>
      </c>
      <c r="AA1090" t="e">
        <f t="shared" si="515"/>
        <v>#DIV/0!</v>
      </c>
      <c r="AB1090" t="str">
        <f t="shared" si="516"/>
        <v>0.120003261075234-0.0250738586194021i</v>
      </c>
      <c r="AC1090" t="str">
        <f t="shared" si="517"/>
        <v>1.51677848267819-0.352193387006957i</v>
      </c>
      <c r="AD1090" t="str">
        <f t="shared" si="518"/>
        <v>0.0787118342277292+0.00174575846442423i</v>
      </c>
      <c r="AE1090" t="e">
        <f t="shared" si="519"/>
        <v>#DIV/0!</v>
      </c>
      <c r="AF1090" t="str">
        <f t="shared" si="520"/>
        <v>-5.76665352482089-6.19149678217145i</v>
      </c>
      <c r="AG1090" t="e">
        <f t="shared" si="521"/>
        <v>#DIV/0!</v>
      </c>
      <c r="AH1090" t="e">
        <f t="shared" si="522"/>
        <v>#DIV/0!</v>
      </c>
      <c r="AI1090" t="e">
        <f t="shared" si="523"/>
        <v>#DIV/0!</v>
      </c>
      <c r="AJ1090" t="e">
        <f t="shared" si="524"/>
        <v>#DIV/0!</v>
      </c>
      <c r="AK1090"/>
      <c r="AL1090"/>
      <c r="AM1090"/>
      <c r="AN1090"/>
    </row>
    <row r="1091" spans="1:40" x14ac:dyDescent="0.3">
      <c r="A1091"/>
      <c r="B1091">
        <f t="shared" si="525"/>
        <v>95700</v>
      </c>
      <c r="C1091" s="186" t="str">
        <f t="shared" si="493"/>
        <v>-0.00880240236037504+0.0128201378834336i</v>
      </c>
      <c r="D1091" s="158" t="str">
        <f t="shared" si="494"/>
        <v>-3.05243543569502-1.9497695511601i</v>
      </c>
      <c r="E1091" t="str">
        <f t="shared" si="495"/>
        <v>7463.21999188493-11981.9998804898i</v>
      </c>
      <c r="F1091" t="str">
        <f t="shared" si="496"/>
        <v>0.389341350121584+0.267137905426056i</v>
      </c>
      <c r="G1091" t="str">
        <f t="shared" si="491"/>
        <v>0.389341350121584+0.267137905426056i</v>
      </c>
      <c r="H1091" t="str">
        <f t="shared" si="497"/>
        <v>2.71903491292436+4.24573583247821i</v>
      </c>
      <c r="I1091" t="str">
        <f t="shared" si="498"/>
        <v>375.813021185679i</v>
      </c>
      <c r="J1091" t="str">
        <f t="shared" si="492"/>
        <v>-33.9811905327858+80.1377673368003i</v>
      </c>
      <c r="K1091" t="str">
        <f t="shared" si="499"/>
        <v>3.97488171437783-1.68548759680172i</v>
      </c>
      <c r="L1091" t="str">
        <f t="shared" si="500"/>
        <v>0.737399504096167-0.265972852196484i</v>
      </c>
      <c r="M1091" t="str">
        <f t="shared" si="501"/>
        <v>4.712281218474-1.9514604489982i</v>
      </c>
      <c r="N1091" t="str">
        <f t="shared" si="502"/>
        <v>-1.22339173738816i</v>
      </c>
      <c r="O1091" t="str">
        <f t="shared" si="503"/>
        <v>0.340458597396755-0.940259508571242i</v>
      </c>
      <c r="P1091" t="str">
        <f t="shared" si="504"/>
        <v>0.659541402603245+0.940259508571242i</v>
      </c>
      <c r="Q1091" t="str">
        <f t="shared" si="505"/>
        <v>-0.659541402603245+0.283132228816918i</v>
      </c>
      <c r="R1091" t="str">
        <f t="shared" si="506"/>
        <v>-0.327621536089806-1.56626971440366i</v>
      </c>
      <c r="S1091" t="str">
        <f t="shared" si="507"/>
        <v>0.134254237299112i</v>
      </c>
      <c r="T1091" t="str">
        <f t="shared" si="508"/>
        <v>0.210278345911961-0.0439845794505004i</v>
      </c>
      <c r="U1091" t="e">
        <f t="shared" si="509"/>
        <v>#DIV/0!</v>
      </c>
      <c r="V1091" t="str">
        <f t="shared" si="510"/>
        <v>0.0000833333333333333-0.00277176842723607i</v>
      </c>
      <c r="W1091" t="e">
        <f t="shared" si="511"/>
        <v>#DIV/0!</v>
      </c>
      <c r="X1091" t="e">
        <f t="shared" si="512"/>
        <v>#DIV/0!</v>
      </c>
      <c r="Y1091" t="str">
        <f t="shared" si="513"/>
        <v>0.00096+0.408884567050019i</v>
      </c>
      <c r="Z1091" t="e">
        <f t="shared" si="514"/>
        <v>#DIV/0!</v>
      </c>
      <c r="AA1091" t="e">
        <f t="shared" si="515"/>
        <v>#DIV/0!</v>
      </c>
      <c r="AB1091" t="str">
        <f t="shared" si="516"/>
        <v>0.119992205248245-0.0250991449561426i</v>
      </c>
      <c r="AC1091" t="str">
        <f t="shared" si="517"/>
        <v>1.516457026469-0.352434272106612i</v>
      </c>
      <c r="AD1091" t="str">
        <f t="shared" si="518"/>
        <v>0.0787213225446248+0.00174416222021187i</v>
      </c>
      <c r="AE1091" t="e">
        <f t="shared" si="519"/>
        <v>#DIV/0!</v>
      </c>
      <c r="AF1091" t="str">
        <f t="shared" si="520"/>
        <v>-5.77147034861938-6.19550538363831i</v>
      </c>
      <c r="AG1091" t="e">
        <f t="shared" si="521"/>
        <v>#DIV/0!</v>
      </c>
      <c r="AH1091" t="e">
        <f t="shared" si="522"/>
        <v>#DIV/0!</v>
      </c>
      <c r="AI1091" t="e">
        <f t="shared" si="523"/>
        <v>#DIV/0!</v>
      </c>
      <c r="AJ1091" t="e">
        <f t="shared" si="524"/>
        <v>#DIV/0!</v>
      </c>
      <c r="AK1091"/>
      <c r="AL1091"/>
      <c r="AM1091"/>
      <c r="AN1091"/>
    </row>
    <row r="1092" spans="1:40" x14ac:dyDescent="0.3">
      <c r="A1092"/>
      <c r="B1092">
        <f t="shared" si="525"/>
        <v>95800</v>
      </c>
      <c r="C1092" s="186" t="str">
        <f t="shared" si="493"/>
        <v>-0.00879944176160681+0.0128135024153597i</v>
      </c>
      <c r="D1092" s="158" t="str">
        <f t="shared" si="494"/>
        <v>-3.05398466152754-1.95127213364356i</v>
      </c>
      <c r="E1092" t="str">
        <f t="shared" si="495"/>
        <v>7451.99364401311-11976.477822162i</v>
      </c>
      <c r="F1092" t="str">
        <f t="shared" si="496"/>
        <v>0.389546383655029+0.267327258977563i</v>
      </c>
      <c r="G1092" t="str">
        <f t="shared" si="491"/>
        <v>0.389546383655029+0.267327258977563i</v>
      </c>
      <c r="H1092" t="str">
        <f t="shared" si="497"/>
        <v>2.7223035015034+4.24823702008087i</v>
      </c>
      <c r="I1092" t="str">
        <f t="shared" si="498"/>
        <v>376.205720267378i</v>
      </c>
      <c r="J1092" t="str">
        <f t="shared" si="492"/>
        <v>-34.0543346644825+80.2215058606631i</v>
      </c>
      <c r="K1092" t="str">
        <f t="shared" si="499"/>
        <v>3.97354094956598-1.68678326151814i</v>
      </c>
      <c r="L1092" t="str">
        <f t="shared" si="500"/>
        <v>0.737222045826521-0.26618670140109i</v>
      </c>
      <c r="M1092" t="str">
        <f t="shared" si="501"/>
        <v>4.7107629953925-1.95296996291923i</v>
      </c>
      <c r="N1092" t="str">
        <f t="shared" si="502"/>
        <v>-1.22467009866025i</v>
      </c>
      <c r="O1092" t="str">
        <f t="shared" si="503"/>
        <v>0.339256328192701-0.940693969248876i</v>
      </c>
      <c r="P1092" t="str">
        <f t="shared" si="504"/>
        <v>0.660743671807299+0.940693969248876i</v>
      </c>
      <c r="Q1092" t="str">
        <f t="shared" si="505"/>
        <v>-0.660743671807299+0.283976129411374i</v>
      </c>
      <c r="R1092" t="str">
        <f t="shared" si="506"/>
        <v>-0.327609231571246-1.56449045960957i</v>
      </c>
      <c r="S1092" t="str">
        <f t="shared" si="507"/>
        <v>0.134394523858463i</v>
      </c>
      <c r="T1092" t="str">
        <f t="shared" si="508"/>
        <v>0.210258950400336-0.0440288866886546i</v>
      </c>
      <c r="U1092" t="e">
        <f t="shared" si="509"/>
        <v>#DIV/0!</v>
      </c>
      <c r="V1092" t="str">
        <f t="shared" si="510"/>
        <v>0.0000833333333333333-0.00276887514077758i</v>
      </c>
      <c r="W1092" t="e">
        <f t="shared" si="511"/>
        <v>#DIV/0!</v>
      </c>
      <c r="X1092" t="e">
        <f t="shared" si="512"/>
        <v>#DIV/0!</v>
      </c>
      <c r="Y1092" t="str">
        <f t="shared" si="513"/>
        <v>0.00096+0.409311823650907i</v>
      </c>
      <c r="Z1092" t="e">
        <f t="shared" si="514"/>
        <v>#DIV/0!</v>
      </c>
      <c r="AA1092" t="e">
        <f t="shared" si="515"/>
        <v>#DIV/0!</v>
      </c>
      <c r="AB1092" t="str">
        <f t="shared" si="516"/>
        <v>0.119981137488502-0.0251244282214808i</v>
      </c>
      <c r="AC1092" t="str">
        <f t="shared" si="517"/>
        <v>1.51613544897386-0.352674784378074i</v>
      </c>
      <c r="AD1092" t="str">
        <f t="shared" si="518"/>
        <v>0.0787308173531645+0.00174255262895154i</v>
      </c>
      <c r="AE1092" t="e">
        <f t="shared" si="519"/>
        <v>#DIV/0!</v>
      </c>
      <c r="AF1092" t="str">
        <f t="shared" si="520"/>
        <v>-5.77628816303094-6.19950915372443i</v>
      </c>
      <c r="AG1092" t="e">
        <f t="shared" si="521"/>
        <v>#DIV/0!</v>
      </c>
      <c r="AH1092" t="e">
        <f t="shared" si="522"/>
        <v>#DIV/0!</v>
      </c>
      <c r="AI1092" t="e">
        <f t="shared" si="523"/>
        <v>#DIV/0!</v>
      </c>
      <c r="AJ1092" t="e">
        <f t="shared" si="524"/>
        <v>#DIV/0!</v>
      </c>
      <c r="AK1092"/>
      <c r="AL1092"/>
      <c r="AM1092"/>
      <c r="AN1092"/>
    </row>
    <row r="1093" spans="1:40" x14ac:dyDescent="0.3">
      <c r="A1093"/>
      <c r="B1093">
        <f t="shared" si="525"/>
        <v>95900</v>
      </c>
      <c r="C1093" s="186" t="str">
        <f t="shared" si="493"/>
        <v>-0.00879648008272077+0.0128068832930457i</v>
      </c>
      <c r="D1093" s="158" t="str">
        <f t="shared" si="494"/>
        <v>-3.055534463904-1.95277289733965i</v>
      </c>
      <c r="E1093" t="str">
        <f t="shared" si="495"/>
        <v>7440.78934742779-11970.9535736936i</v>
      </c>
      <c r="F1093" t="str">
        <f t="shared" si="496"/>
        <v>0.389751493469975+0.267516391641696i</v>
      </c>
      <c r="G1093" t="str">
        <f t="shared" ref="G1093:G1156" si="526">IF($C$11=$C$7,$C$24,F1093)</f>
        <v>0.389751493469975+0.267516391641696i</v>
      </c>
      <c r="H1093" t="str">
        <f t="shared" si="497"/>
        <v>2.7255724997273+4.250735196402i</v>
      </c>
      <c r="I1093" t="str">
        <f t="shared" si="498"/>
        <v>376.598419349076i</v>
      </c>
      <c r="J1093" t="str">
        <f t="shared" ref="J1093:J1156" si="527">IMSUM(COMPLEX(0,2*PI()*B1093*$C$113*$C$112),COMPLEX(0,2*PI()*B1093*$C$113*$C$111),COMPLEX(0,2*PI()*B1093*$C$28*10^-12*$C$111),COMPLEX(-1*2*PI()*B1093*2*PI()*B1093*$C$113*$C$112*$C$28*10^-12*$C$111,0),COMPLEX(1,0))</f>
        <v>-34.1275551869173+80.3052443845261i</v>
      </c>
      <c r="K1093" t="str">
        <f t="shared" si="499"/>
        <v>3.97219968553461-1.6880773481297i</v>
      </c>
      <c r="L1093" t="str">
        <f t="shared" si="500"/>
        <v>0.737044487747262-0.266400380763168i</v>
      </c>
      <c r="M1093" t="str">
        <f t="shared" si="501"/>
        <v>4.70924417328187-1.95447772889287i</v>
      </c>
      <c r="N1093" t="str">
        <f t="shared" si="502"/>
        <v>-1.22594845993234i</v>
      </c>
      <c r="O1093" t="str">
        <f t="shared" si="503"/>
        <v>0.338053504573472-0.941126892637541i</v>
      </c>
      <c r="P1093" t="str">
        <f t="shared" si="504"/>
        <v>0.661946495426528+0.941126892637541i</v>
      </c>
      <c r="Q1093" t="str">
        <f t="shared" si="505"/>
        <v>-0.661946495426528+0.284821567294799i</v>
      </c>
      <c r="R1093" t="str">
        <f t="shared" si="506"/>
        <v>-0.327596912656056-1.56271476001189i</v>
      </c>
      <c r="S1093" t="str">
        <f t="shared" si="507"/>
        <v>0.134534810417814i</v>
      </c>
      <c r="T1093" t="str">
        <f t="shared" si="508"/>
        <v>0.210239533975319-0.0440731885376437i</v>
      </c>
      <c r="U1093" t="e">
        <f t="shared" si="509"/>
        <v>#DIV/0!</v>
      </c>
      <c r="V1093" t="str">
        <f t="shared" si="510"/>
        <v>0.0000833333333333333-0.00276598788828459i</v>
      </c>
      <c r="W1093" t="e">
        <f t="shared" si="511"/>
        <v>#DIV/0!</v>
      </c>
      <c r="X1093" t="e">
        <f t="shared" si="512"/>
        <v>#DIV/0!</v>
      </c>
      <c r="Y1093" t="str">
        <f t="shared" si="513"/>
        <v>0.00096+0.409739080251795i</v>
      </c>
      <c r="Z1093" t="e">
        <f t="shared" si="514"/>
        <v>#DIV/0!</v>
      </c>
      <c r="AA1093" t="e">
        <f t="shared" si="515"/>
        <v>#DIV/0!</v>
      </c>
      <c r="AB1093" t="str">
        <f t="shared" si="516"/>
        <v>0.119970057794843-0.0251497084115723i</v>
      </c>
      <c r="AC1093" t="str">
        <f t="shared" si="517"/>
        <v>1.51581375066009-0.352914923890946i</v>
      </c>
      <c r="AD1093" t="str">
        <f t="shared" si="518"/>
        <v>0.0787403186420855+0.00174092968083906i</v>
      </c>
      <c r="AE1093" t="e">
        <f t="shared" si="519"/>
        <v>#DIV/0!</v>
      </c>
      <c r="AF1093" t="str">
        <f t="shared" si="520"/>
        <v>-5.7811069636313-6.20350809374165i</v>
      </c>
      <c r="AG1093" t="e">
        <f t="shared" si="521"/>
        <v>#DIV/0!</v>
      </c>
      <c r="AH1093" t="e">
        <f t="shared" si="522"/>
        <v>#DIV/0!</v>
      </c>
      <c r="AI1093" t="e">
        <f t="shared" si="523"/>
        <v>#DIV/0!</v>
      </c>
      <c r="AJ1093" t="e">
        <f t="shared" si="524"/>
        <v>#DIV/0!</v>
      </c>
      <c r="AK1093"/>
      <c r="AL1093"/>
      <c r="AM1093"/>
      <c r="AN1093"/>
    </row>
    <row r="1094" spans="1:40" x14ac:dyDescent="0.3">
      <c r="A1094"/>
      <c r="B1094">
        <f t="shared" si="525"/>
        <v>96000</v>
      </c>
      <c r="C1094" s="186" t="str">
        <f t="shared" ref="C1094:C1157" si="528">IMPRODUCT(COMPLEX(-1,0),IMDIV(IMPRODUCT(G1094,COMPLEX($C$100+$C$101,0)),COMPLEX($C$100,2*PI()*B1094*$C$103*$C$102*(2*$C$100+$C$101))))</f>
        <v>-0.00879351732785233+0.0128002804558068i</v>
      </c>
      <c r="D1094" s="158" t="str">
        <f t="shared" ref="D1094:D1157" si="529">IMPRODUCT(COMPLEX($C$106,0),IMSUB(C1094,G1094))</f>
        <v>-3.0570848406137-1.95427184289571i</v>
      </c>
      <c r="E1094" t="str">
        <f t="shared" ref="E1094:E1157" si="530">IMDIV(COMPLEX($C$20*10^3,0),COMPLEX(1,2*PI()*B1094*$C$20*1000*$C$29*10^-12))</f>
        <v>7429.6070554609-11965.4271709058i</v>
      </c>
      <c r="F1094" t="str">
        <f t="shared" ref="F1094:F1157" si="531">IMDIV(COMPLEX($C$22*1000,0),IMSUM(COMPLEX($C$22*1000,0),E1094))</f>
        <v>0.389956679273935+0.267705303442204i</v>
      </c>
      <c r="G1094" t="str">
        <f t="shared" si="526"/>
        <v>0.389956679273935+0.267705303442204i</v>
      </c>
      <c r="H1094" t="str">
        <f t="shared" ref="H1094:H1157" si="532">IMPRODUCT(COMPLEX($C$108,0),IMPRODUCT(COMPLEX(-1,0),D1094),IMDIV(COMPLEX(0,2*PI()*B1094*$C$109*$C$110),COMPLEX(1,2*PI()*B1094*$C$109*$C$110)))</f>
        <v>2.72884190538125+4.25323036210944i</v>
      </c>
      <c r="I1094" t="str">
        <f t="shared" ref="I1094:I1157" si="533">COMPLEX(0,2*PI()*B1094*$C$113*$C$112*$C$114)</f>
        <v>376.991118430775i</v>
      </c>
      <c r="J1094" t="str">
        <f t="shared" si="527"/>
        <v>-34.2008521000901+80.388982908389i</v>
      </c>
      <c r="K1094" t="str">
        <f t="shared" ref="K1094:K1157" si="534">IMDIV(I1094,J1094)</f>
        <v>3.97085792422451-1.68936985720591i</v>
      </c>
      <c r="L1094" t="str">
        <f t="shared" ref="L1094:L1157" si="535">IMDIV(COMPLEX($C$117,0),COMPLEX(1,2*PI()*B1094*$C$115*$C$116))</f>
        <v>0.736866830064307-0.266613890244368i</v>
      </c>
      <c r="M1094" t="str">
        <f t="shared" ref="M1094:M1157" si="536">IMSUM(K1094,L1094)</f>
        <v>4.70772475428882-1.95598374745028i</v>
      </c>
      <c r="N1094" t="str">
        <f t="shared" ref="N1094:N1157" si="537">COMPLEX(0,-2*PI()*B1094*$C$43)</f>
        <v>-1.22722682120442i</v>
      </c>
      <c r="O1094" t="str">
        <f t="shared" ref="O1094:O1157" si="538">IMEXP(N1094)</f>
        <v>0.336850128504742-0.941558278029745i</v>
      </c>
      <c r="P1094" t="str">
        <f t="shared" ref="P1094:P1157" si="539">IMSUB(COMPLEX(1,0),O1094)</f>
        <v>0.663149871495258+0.941558278029745i</v>
      </c>
      <c r="Q1094" t="str">
        <f t="shared" ref="Q1094:Q1157" si="540">IMSUM(COMPLEX(0,2*PI()*B1094*$C$43),O1094,COMPLEX(-1,0))</f>
        <v>-0.663149871495258+0.285668543174675i</v>
      </c>
      <c r="R1094" t="str">
        <f t="shared" ref="R1094:R1157" si="541">IMDIV(P1094,Q1094)</f>
        <v>-0.327584579339163-1.56094260448553i</v>
      </c>
      <c r="S1094" t="str">
        <f t="shared" ref="S1094:S1157" si="542">IMDIV(COMPLEX(0,2*PI()*B1094*$C$123),COMPLEX($C$124,0))</f>
        <v>0.134675096977166i</v>
      </c>
      <c r="T1094" t="str">
        <f t="shared" ref="T1094:T1157" si="543">IMPRODUCT(R1094,S1094)</f>
        <v>0.210220096634879-0.0441174849907259i</v>
      </c>
      <c r="U1094" t="e">
        <f t="shared" ref="U1094:U1157" si="544">IMDIV(COMPLEX(1,2*PI()*B1094*$C$16*10^-3*$C$15*10^-6),COMPLEX(0,2*PI()*B1094*$C$15*10^-6))</f>
        <v>#DIV/0!</v>
      </c>
      <c r="V1094" t="str">
        <f t="shared" ref="V1094:V1157" si="545">IMSUM(COMPLEX($C$18*10^-3,0),IMDIV(COMPLEX(1,0),COMPLEX(0,2*PI()*B1094*($C$17*1*10^-6))))</f>
        <v>0.0000833333333333333-0.00276310665090096i</v>
      </c>
      <c r="W1094" t="e">
        <f t="shared" ref="W1094:W1157" si="546">IMDIV(IMPRODUCT(U1094,V1094),IMSUM(U1094,V1094))</f>
        <v>#DIV/0!</v>
      </c>
      <c r="X1094" t="e">
        <f t="shared" ref="X1094:X1157" si="547">IMDIV(IMPRODUCT(COMPLEX($C$19,0),W1094),IMSUM(COMPLEX($C$19,0),W1094))</f>
        <v>#DIV/0!</v>
      </c>
      <c r="Y1094" t="str">
        <f t="shared" ref="Y1094:Y1157" si="548">COMPLEX($C$13*10^-3,2*PI()*B1094*$C$12*0.000001)</f>
        <v>0.00096+0.410166336852683i</v>
      </c>
      <c r="Z1094" t="e">
        <f t="shared" ref="Z1094:Z1157" si="549">IMPRODUCT(COMPLEX($C$6,0),IMDIV(X1094,IMSUM(X1094,Y1094)))</f>
        <v>#DIV/0!</v>
      </c>
      <c r="AA1094" t="e">
        <f t="shared" ref="AA1094:AA1157" si="550">IMDIV(COMPLEX($C$6,0),IMSUM(X1094,Y1094))</f>
        <v>#DIV/0!</v>
      </c>
      <c r="AB1094" t="str">
        <f t="shared" ref="AB1094:AB1157" si="551">IMPRODUCT(COMPLEX($C$119,0),T1094)</f>
        <v>0.119958966166109-0.0251749855225699i</v>
      </c>
      <c r="AC1094" t="str">
        <f t="shared" ref="AC1094:AC1157" si="552">IMSUM(COMPLEX(1,0),IMPRODUCT(AB1094,M1094))</f>
        <v>1.51549193199464-0.353154690715312i</v>
      </c>
      <c r="AD1094" t="str">
        <f t="shared" ref="AD1094:AD1157" si="553">IMDIV(AB1094,AC1094)</f>
        <v>0.0787498264001146+0.0017392933660675i</v>
      </c>
      <c r="AE1094" t="e">
        <f t="shared" ref="AE1094:AE1157" si="554">IMPRODUCT(AD1094,AA1094,X1094)</f>
        <v>#DIV/0!</v>
      </c>
      <c r="AF1094" t="str">
        <f t="shared" ref="AF1094:AF1157" si="555">IMSUB(D1094,H1094)</f>
        <v>-5.78592674599495-6.20750220500515i</v>
      </c>
      <c r="AG1094" t="e">
        <f t="shared" ref="AG1094:AG1157" si="556">IMSUM(COMPLEX(1,0),IMPRODUCT(AD1094,AA1094,COMPLEX($C$127,0)))</f>
        <v>#DIV/0!</v>
      </c>
      <c r="AH1094" t="e">
        <f t="shared" ref="AH1094:AH1157" si="557">IMDIV(IMPRODUCT(AE1094,AF1094),AG1094)</f>
        <v>#DIV/0!</v>
      </c>
      <c r="AI1094" t="e">
        <f t="shared" ref="AI1094:AI1157" si="558">20*LOG10(IMABS(AH1094))</f>
        <v>#DIV/0!</v>
      </c>
      <c r="AJ1094" t="e">
        <f t="shared" ref="AJ1094:AJ1157" si="559">IMARGUMENT(AH1094)*180/PI()</f>
        <v>#DIV/0!</v>
      </c>
      <c r="AK1094"/>
      <c r="AL1094"/>
      <c r="AM1094"/>
      <c r="AN1094"/>
    </row>
    <row r="1095" spans="1:40" x14ac:dyDescent="0.3">
      <c r="A1095"/>
      <c r="B1095">
        <f t="shared" si="525"/>
        <v>96100</v>
      </c>
      <c r="C1095" s="186" t="str">
        <f t="shared" si="528"/>
        <v>-0.00879055350113376+0.012793693843218i</v>
      </c>
      <c r="D1095" s="158" t="str">
        <f t="shared" si="529"/>
        <v>-3.05863578944763-1.95576897096035i</v>
      </c>
      <c r="E1095" t="str">
        <f t="shared" si="530"/>
        <v>7418.44672151804-11959.8986494255i</v>
      </c>
      <c r="F1095" t="str">
        <f t="shared" si="531"/>
        <v>0.390161940774644+0.267893994403264i</v>
      </c>
      <c r="G1095" t="str">
        <f t="shared" si="526"/>
        <v>0.390161940774644+0.267893994403264i</v>
      </c>
      <c r="H1095" t="str">
        <f t="shared" si="532"/>
        <v>2.73211171624726+4.2557225178729i</v>
      </c>
      <c r="I1095" t="str">
        <f t="shared" si="533"/>
        <v>377.383817512474i</v>
      </c>
      <c r="J1095" t="str">
        <f t="shared" si="527"/>
        <v>-34.274225404001+80.4727214322519i</v>
      </c>
      <c r="K1095" t="str">
        <f t="shared" si="534"/>
        <v>3.96951566757476-1.69066078931741i</v>
      </c>
      <c r="L1095" t="str">
        <f t="shared" si="535"/>
        <v>0.73668907298352-0.266827229806633i</v>
      </c>
      <c r="M1095" t="str">
        <f t="shared" si="536"/>
        <v>4.70620474055828-1.95748801912404i</v>
      </c>
      <c r="N1095" t="str">
        <f t="shared" si="537"/>
        <v>-1.22850518247651i</v>
      </c>
      <c r="O1095" t="str">
        <f t="shared" si="538"/>
        <v>0.335646201953056-0.941988124720523i</v>
      </c>
      <c r="P1095" t="str">
        <f t="shared" si="539"/>
        <v>0.664353798046944+0.941988124720523i</v>
      </c>
      <c r="Q1095" t="str">
        <f t="shared" si="540"/>
        <v>-0.664353798046944+0.286517057755987i</v>
      </c>
      <c r="R1095" t="str">
        <f t="shared" si="541"/>
        <v>-0.327572231615499-1.55917398195165i</v>
      </c>
      <c r="S1095" t="str">
        <f t="shared" si="542"/>
        <v>0.134815383536517i</v>
      </c>
      <c r="T1095" t="str">
        <f t="shared" si="543"/>
        <v>0.21020063837697-0.0441617760411563i</v>
      </c>
      <c r="U1095" t="e">
        <f t="shared" si="544"/>
        <v>#DIV/0!</v>
      </c>
      <c r="V1095" t="str">
        <f t="shared" si="545"/>
        <v>0.0000833333333333333-0.00276023140984903i</v>
      </c>
      <c r="W1095" t="e">
        <f t="shared" si="546"/>
        <v>#DIV/0!</v>
      </c>
      <c r="X1095" t="e">
        <f t="shared" si="547"/>
        <v>#DIV/0!</v>
      </c>
      <c r="Y1095" t="str">
        <f t="shared" si="548"/>
        <v>0.00096+0.410593593453572i</v>
      </c>
      <c r="Z1095" t="e">
        <f t="shared" si="549"/>
        <v>#DIV/0!</v>
      </c>
      <c r="AA1095" t="e">
        <f t="shared" si="550"/>
        <v>#DIV/0!</v>
      </c>
      <c r="AB1095" t="str">
        <f t="shared" si="551"/>
        <v>0.119947862601134-0.0252002595506247i</v>
      </c>
      <c r="AC1095" t="str">
        <f t="shared" si="552"/>
        <v>1.51516999344413-0.353394084921705i</v>
      </c>
      <c r="AD1095" t="str">
        <f t="shared" si="553"/>
        <v>0.0787593406159612+0.00173764367482299i</v>
      </c>
      <c r="AE1095" t="e">
        <f t="shared" si="554"/>
        <v>#DIV/0!</v>
      </c>
      <c r="AF1095" t="str">
        <f t="shared" si="555"/>
        <v>-5.79074750569489-6.21149148883325i</v>
      </c>
      <c r="AG1095" t="e">
        <f t="shared" si="556"/>
        <v>#DIV/0!</v>
      </c>
      <c r="AH1095" t="e">
        <f t="shared" si="557"/>
        <v>#DIV/0!</v>
      </c>
      <c r="AI1095" t="e">
        <f t="shared" si="558"/>
        <v>#DIV/0!</v>
      </c>
      <c r="AJ1095" t="e">
        <f t="shared" si="559"/>
        <v>#DIV/0!</v>
      </c>
      <c r="AK1095"/>
      <c r="AL1095"/>
      <c r="AM1095"/>
      <c r="AN1095"/>
    </row>
    <row r="1096" spans="1:40" x14ac:dyDescent="0.3">
      <c r="A1096"/>
      <c r="B1096">
        <f t="shared" si="525"/>
        <v>96200</v>
      </c>
      <c r="C1096" s="186" t="str">
        <f t="shared" si="528"/>
        <v>-0.00878758860669436+0.0127871233951136i</v>
      </c>
      <c r="D1096" s="158" t="str">
        <f t="shared" si="529"/>
        <v>-3.06018730819861-1.9572642821835i</v>
      </c>
      <c r="E1096" t="str">
        <f t="shared" si="530"/>
        <v>7407.30829907841-11954.3680446855i</v>
      </c>
      <c r="F1096" t="str">
        <f t="shared" si="531"/>
        <v>0.390367277680081+0.268082464549484i</v>
      </c>
      <c r="G1096" t="str">
        <f t="shared" si="526"/>
        <v>0.390367277680081+0.268082464549484i</v>
      </c>
      <c r="H1096" t="str">
        <f t="shared" si="532"/>
        <v>2.73538193010436+4.25821166436408i</v>
      </c>
      <c r="I1096" t="str">
        <f t="shared" si="533"/>
        <v>377.776516594173i</v>
      </c>
      <c r="J1096" t="str">
        <f t="shared" si="527"/>
        <v>-34.3476750986499+80.5564599561148i</v>
      </c>
      <c r="K1096" t="str">
        <f t="shared" si="534"/>
        <v>3.96817291752278-1.69195014503599i</v>
      </c>
      <c r="L1096" t="str">
        <f t="shared" si="535"/>
        <v>0.736511216710721-0.2670403994122i</v>
      </c>
      <c r="M1096" t="str">
        <f t="shared" si="536"/>
        <v>4.7046841342335-1.95899054444819i</v>
      </c>
      <c r="N1096" t="str">
        <f t="shared" si="537"/>
        <v>-1.2297835437486i</v>
      </c>
      <c r="O1096" t="str">
        <f t="shared" si="538"/>
        <v>0.33444172688589-0.942416432007413i</v>
      </c>
      <c r="P1096" t="str">
        <f t="shared" si="539"/>
        <v>0.66555827311411+0.942416432007413i</v>
      </c>
      <c r="Q1096" t="str">
        <f t="shared" si="540"/>
        <v>-0.66555827311411+0.287367111741187i</v>
      </c>
      <c r="R1096" t="str">
        <f t="shared" si="541"/>
        <v>-0.327559869479983-1.55740888137751i</v>
      </c>
      <c r="S1096" t="str">
        <f t="shared" si="542"/>
        <v>0.134955670095868i</v>
      </c>
      <c r="T1096" t="str">
        <f t="shared" si="543"/>
        <v>0.210181159199558-0.0442060616821862i</v>
      </c>
      <c r="U1096" t="e">
        <f t="shared" si="544"/>
        <v>#DIV/0!</v>
      </c>
      <c r="V1096" t="str">
        <f t="shared" si="545"/>
        <v>0.0000833333333333333-0.00275736214642923i</v>
      </c>
      <c r="W1096" t="e">
        <f t="shared" si="546"/>
        <v>#DIV/0!</v>
      </c>
      <c r="X1096" t="e">
        <f t="shared" si="547"/>
        <v>#DIV/0!</v>
      </c>
      <c r="Y1096" t="str">
        <f t="shared" si="548"/>
        <v>0.00096+0.41102085005446i</v>
      </c>
      <c r="Z1096" t="e">
        <f t="shared" si="549"/>
        <v>#DIV/0!</v>
      </c>
      <c r="AA1096" t="e">
        <f t="shared" si="550"/>
        <v>#DIV/0!</v>
      </c>
      <c r="AB1096" t="str">
        <f t="shared" si="551"/>
        <v>0.119936747098755-0.0252255304918858i</v>
      </c>
      <c r="AC1096" t="str">
        <f t="shared" si="552"/>
        <v>1.5148479354748-0.353633106581133i</v>
      </c>
      <c r="AD1096" t="str">
        <f t="shared" si="553"/>
        <v>0.0787688612783249+0.00173598059728834i</v>
      </c>
      <c r="AE1096" t="e">
        <f t="shared" si="554"/>
        <v>#DIV/0!</v>
      </c>
      <c r="AF1096" t="str">
        <f t="shared" si="555"/>
        <v>-5.79556923830297-6.21547594654758i</v>
      </c>
      <c r="AG1096" t="e">
        <f t="shared" si="556"/>
        <v>#DIV/0!</v>
      </c>
      <c r="AH1096" t="e">
        <f t="shared" si="557"/>
        <v>#DIV/0!</v>
      </c>
      <c r="AI1096" t="e">
        <f t="shared" si="558"/>
        <v>#DIV/0!</v>
      </c>
      <c r="AJ1096" t="e">
        <f t="shared" si="559"/>
        <v>#DIV/0!</v>
      </c>
      <c r="AK1096"/>
      <c r="AL1096"/>
      <c r="AM1096"/>
      <c r="AN1096"/>
    </row>
    <row r="1097" spans="1:40" x14ac:dyDescent="0.3">
      <c r="A1097"/>
      <c r="B1097">
        <f t="shared" si="525"/>
        <v>96300</v>
      </c>
      <c r="C1097" s="186" t="str">
        <f t="shared" si="528"/>
        <v>-0.00878462264866057+0.0127805690515853i</v>
      </c>
      <c r="D1097" s="158" t="str">
        <f t="shared" si="529"/>
        <v>-3.06173939466122-1.95875777721646i</v>
      </c>
      <c r="E1097" t="str">
        <f t="shared" si="530"/>
        <v>7396.19174169513-11948.8353919259i</v>
      </c>
      <c r="F1097" t="str">
        <f t="shared" si="531"/>
        <v>0.390572689698454+0.268270713905906i</v>
      </c>
      <c r="G1097" t="str">
        <f t="shared" si="526"/>
        <v>0.390572689698454+0.268270713905906i</v>
      </c>
      <c r="H1097" t="str">
        <f t="shared" si="532"/>
        <v>2.73865254472856+4.26069780225673i</v>
      </c>
      <c r="I1097" t="str">
        <f t="shared" si="533"/>
        <v>378.169215675871i</v>
      </c>
      <c r="J1097" t="str">
        <f t="shared" si="527"/>
        <v>-34.421201184037+80.6401984799778i</v>
      </c>
      <c r="K1097" t="str">
        <f t="shared" si="534"/>
        <v>3.96682967600433-1.69323792493462i</v>
      </c>
      <c r="L1097" t="str">
        <f t="shared" si="535"/>
        <v>0.736333261451678-0.267253399023597i</v>
      </c>
      <c r="M1097" t="str">
        <f t="shared" si="536"/>
        <v>4.70316293745601-1.96049132395822i</v>
      </c>
      <c r="N1097" t="str">
        <f t="shared" si="537"/>
        <v>-1.23106190502069i</v>
      </c>
      <c r="O1097" t="str">
        <f t="shared" si="538"/>
        <v>0.333236705271607-0.942843199190472i</v>
      </c>
      <c r="P1097" t="str">
        <f t="shared" si="539"/>
        <v>0.666763294728393+0.942843199190472i</v>
      </c>
      <c r="Q1097" t="str">
        <f t="shared" si="540"/>
        <v>-0.666763294728393+0.288218705830218i</v>
      </c>
      <c r="R1097" t="str">
        <f t="shared" si="541"/>
        <v>-0.327547492927528-1.55564729177616i</v>
      </c>
      <c r="S1097" t="str">
        <f t="shared" si="542"/>
        <v>0.135095956655219i</v>
      </c>
      <c r="T1097" t="str">
        <f t="shared" si="543"/>
        <v>0.210161659100601-0.044250341907063i</v>
      </c>
      <c r="U1097" t="e">
        <f t="shared" si="544"/>
        <v>#DIV/0!</v>
      </c>
      <c r="V1097" t="str">
        <f t="shared" si="545"/>
        <v>0.0000833333333333333-0.00275449884201965i</v>
      </c>
      <c r="W1097" t="e">
        <f t="shared" si="546"/>
        <v>#DIV/0!</v>
      </c>
      <c r="X1097" t="e">
        <f t="shared" si="547"/>
        <v>#DIV/0!</v>
      </c>
      <c r="Y1097" t="str">
        <f t="shared" si="548"/>
        <v>0.00096+0.411448106655348i</v>
      </c>
      <c r="Z1097" t="e">
        <f t="shared" si="549"/>
        <v>#DIV/0!</v>
      </c>
      <c r="AA1097" t="e">
        <f t="shared" si="550"/>
        <v>#DIV/0!</v>
      </c>
      <c r="AB1097" t="str">
        <f t="shared" si="551"/>
        <v>0.119925619657809-0.0252507983424997i</v>
      </c>
      <c r="AC1097" t="str">
        <f t="shared" si="552"/>
        <v>1.51452575855256-0.353871755765068i</v>
      </c>
      <c r="AD1097" t="str">
        <f t="shared" si="553"/>
        <v>0.0787783883758915+0.00173430412364182i</v>
      </c>
      <c r="AE1097" t="e">
        <f t="shared" si="554"/>
        <v>#DIV/0!</v>
      </c>
      <c r="AF1097" t="str">
        <f t="shared" si="555"/>
        <v>-5.80039193938978-6.21945557947319i</v>
      </c>
      <c r="AG1097" t="e">
        <f t="shared" si="556"/>
        <v>#DIV/0!</v>
      </c>
      <c r="AH1097" t="e">
        <f t="shared" si="557"/>
        <v>#DIV/0!</v>
      </c>
      <c r="AI1097" t="e">
        <f t="shared" si="558"/>
        <v>#DIV/0!</v>
      </c>
      <c r="AJ1097" t="e">
        <f t="shared" si="559"/>
        <v>#DIV/0!</v>
      </c>
      <c r="AK1097"/>
      <c r="AL1097"/>
      <c r="AM1097"/>
      <c r="AN1097"/>
    </row>
    <row r="1098" spans="1:40" x14ac:dyDescent="0.3">
      <c r="A1098"/>
      <c r="B1098">
        <f t="shared" si="525"/>
        <v>96400</v>
      </c>
      <c r="C1098" s="186" t="str">
        <f t="shared" si="528"/>
        <v>-0.00878165563115583+0.012774030752981i</v>
      </c>
      <c r="D1098" s="158" t="str">
        <f t="shared" si="529"/>
        <v>-3.0632920466318-1.96024945671182i</v>
      </c>
      <c r="E1098" t="str">
        <f t="shared" si="530"/>
        <v>7385.0970029951-11943.3007261947i</v>
      </c>
      <c r="F1098" t="str">
        <f t="shared" si="531"/>
        <v>0.390778176538209+0.268458742498001i</v>
      </c>
      <c r="G1098" t="str">
        <f t="shared" si="526"/>
        <v>0.390778176538209+0.268458742498001i</v>
      </c>
      <c r="H1098" t="str">
        <f t="shared" si="532"/>
        <v>2.74192355789279+4.26318093222654i</v>
      </c>
      <c r="I1098" t="str">
        <f t="shared" si="533"/>
        <v>378.56191475757i</v>
      </c>
      <c r="J1098" t="str">
        <f t="shared" si="527"/>
        <v>-34.494803660162+80.7239370038406i</v>
      </c>
      <c r="K1098" t="str">
        <f t="shared" si="534"/>
        <v>3.96548594495353-1.69452412958744i</v>
      </c>
      <c r="L1098" t="str">
        <f t="shared" si="535"/>
        <v>0.73615520741211-0.267466228603646i</v>
      </c>
      <c r="M1098" t="str">
        <f t="shared" si="536"/>
        <v>4.70164115236564-1.96199035819109i</v>
      </c>
      <c r="N1098" t="str">
        <f t="shared" si="537"/>
        <v>-1.23234026629277i</v>
      </c>
      <c r="O1098" t="str">
        <f t="shared" si="538"/>
        <v>0.33203113907947-0.94326842557227i</v>
      </c>
      <c r="P1098" t="str">
        <f t="shared" si="539"/>
        <v>0.66796886092053+0.94326842557227i</v>
      </c>
      <c r="Q1098" t="str">
        <f t="shared" si="540"/>
        <v>-0.66796886092053+0.2890718407205i</v>
      </c>
      <c r="R1098" t="str">
        <f t="shared" si="541"/>
        <v>-0.327535101953042-1.55388920220624i</v>
      </c>
      <c r="S1098" t="str">
        <f t="shared" si="542"/>
        <v>0.135236243214571i</v>
      </c>
      <c r="T1098" t="str">
        <f t="shared" si="543"/>
        <v>0.210142138078059-0.0442946167090309i</v>
      </c>
      <c r="U1098" t="e">
        <f t="shared" si="544"/>
        <v>#DIV/0!</v>
      </c>
      <c r="V1098" t="str">
        <f t="shared" si="545"/>
        <v>0.0000833333333333333-0.00275164147807565i</v>
      </c>
      <c r="W1098" t="e">
        <f t="shared" si="546"/>
        <v>#DIV/0!</v>
      </c>
      <c r="X1098" t="e">
        <f t="shared" si="547"/>
        <v>#DIV/0!</v>
      </c>
      <c r="Y1098" t="str">
        <f t="shared" si="548"/>
        <v>0.00096+0.411875363256236i</v>
      </c>
      <c r="Z1098" t="e">
        <f t="shared" si="549"/>
        <v>#DIV/0!</v>
      </c>
      <c r="AA1098" t="e">
        <f t="shared" si="550"/>
        <v>#DIV/0!</v>
      </c>
      <c r="AB1098" t="str">
        <f t="shared" si="551"/>
        <v>0.119914480277131-0.0252760630986115i</v>
      </c>
      <c r="AC1098" t="str">
        <f t="shared" si="552"/>
        <v>1.51420346314299-0.354110032545449i</v>
      </c>
      <c r="AD1098" t="str">
        <f t="shared" si="553"/>
        <v>0.078787921897332+0.00173261424405636i</v>
      </c>
      <c r="AE1098" t="e">
        <f t="shared" si="554"/>
        <v>#DIV/0!</v>
      </c>
      <c r="AF1098" t="str">
        <f t="shared" si="555"/>
        <v>-5.80521560452459-6.22343038893836i</v>
      </c>
      <c r="AG1098" t="e">
        <f t="shared" si="556"/>
        <v>#DIV/0!</v>
      </c>
      <c r="AH1098" t="e">
        <f t="shared" si="557"/>
        <v>#DIV/0!</v>
      </c>
      <c r="AI1098" t="e">
        <f t="shared" si="558"/>
        <v>#DIV/0!</v>
      </c>
      <c r="AJ1098" t="e">
        <f t="shared" si="559"/>
        <v>#DIV/0!</v>
      </c>
      <c r="AK1098"/>
      <c r="AL1098"/>
      <c r="AM1098"/>
      <c r="AN1098"/>
    </row>
    <row r="1099" spans="1:40" x14ac:dyDescent="0.3">
      <c r="A1099"/>
      <c r="B1099">
        <f t="shared" si="525"/>
        <v>96500</v>
      </c>
      <c r="C1099" s="186" t="str">
        <f t="shared" si="528"/>
        <v>-0.00877868755830055+0.012767508439904i</v>
      </c>
      <c r="D1099" s="158" t="str">
        <f t="shared" si="529"/>
        <v>-3.06484526190853-1.96173932132353i</v>
      </c>
      <c r="E1099" t="str">
        <f t="shared" si="530"/>
        <v>7374.02403667964-11937.7640823488i</v>
      </c>
      <c r="F1099" t="str">
        <f t="shared" si="531"/>
        <v>0.390983737908029+0.268646550351669i</v>
      </c>
      <c r="G1099" t="str">
        <f t="shared" si="526"/>
        <v>0.390983737908029+0.268646550351669i</v>
      </c>
      <c r="H1099" t="str">
        <f t="shared" si="532"/>
        <v>2.74519496736713+4.26566105495132i</v>
      </c>
      <c r="I1099" t="str">
        <f t="shared" si="533"/>
        <v>378.954613839269i</v>
      </c>
      <c r="J1099" t="str">
        <f t="shared" si="527"/>
        <v>-34.5684825270252+80.8076755277036i</v>
      </c>
      <c r="K1099" t="str">
        <f t="shared" si="534"/>
        <v>3.96414172630278-1.69580875956974i</v>
      </c>
      <c r="L1099" t="str">
        <f t="shared" si="535"/>
        <v>0.735977054797686-0.26767888811546i</v>
      </c>
      <c r="M1099" t="str">
        <f t="shared" si="536"/>
        <v>4.70011878110047-1.9634876476852i</v>
      </c>
      <c r="N1099" t="str">
        <f t="shared" si="537"/>
        <v>-1.23361862756486i</v>
      </c>
      <c r="O1099" t="str">
        <f t="shared" si="538"/>
        <v>0.330825030279606-0.943692110457907i</v>
      </c>
      <c r="P1099" t="str">
        <f t="shared" si="539"/>
        <v>0.669174969720394+0.943692110457907i</v>
      </c>
      <c r="Q1099" t="str">
        <f t="shared" si="540"/>
        <v>-0.669174969720394+0.289926517106953i</v>
      </c>
      <c r="R1099" t="str">
        <f t="shared" si="541"/>
        <v>-0.327522696551428-1.55213460177168i</v>
      </c>
      <c r="S1099" t="str">
        <f t="shared" si="542"/>
        <v>0.135376529773922i</v>
      </c>
      <c r="T1099" t="str">
        <f t="shared" si="543"/>
        <v>0.210122596129878-0.0443388860813296i</v>
      </c>
      <c r="U1099" t="e">
        <f t="shared" si="544"/>
        <v>#DIV/0!</v>
      </c>
      <c r="V1099" t="str">
        <f t="shared" si="545"/>
        <v>0.0000833333333333333-0.00274879003612945i</v>
      </c>
      <c r="W1099" t="e">
        <f t="shared" si="546"/>
        <v>#DIV/0!</v>
      </c>
      <c r="X1099" t="e">
        <f t="shared" si="547"/>
        <v>#DIV/0!</v>
      </c>
      <c r="Y1099" t="str">
        <f t="shared" si="548"/>
        <v>0.00096+0.412302619857124i</v>
      </c>
      <c r="Z1099" t="e">
        <f t="shared" si="549"/>
        <v>#DIV/0!</v>
      </c>
      <c r="AA1099" t="e">
        <f t="shared" si="550"/>
        <v>#DIV/0!</v>
      </c>
      <c r="AB1099" t="str">
        <f t="shared" si="551"/>
        <v>0.119903328955548-0.0253013247563635i</v>
      </c>
      <c r="AC1099" t="str">
        <f t="shared" si="552"/>
        <v>1.51388104971125-0.35434793699466i</v>
      </c>
      <c r="AD1099" t="str">
        <f t="shared" si="553"/>
        <v>0.0787974618313028+0.00173091094869964i</v>
      </c>
      <c r="AE1099" t="e">
        <f t="shared" si="554"/>
        <v>#DIV/0!</v>
      </c>
      <c r="AF1099" t="str">
        <f t="shared" si="555"/>
        <v>-5.81004022927566-6.22740037627485i</v>
      </c>
      <c r="AG1099" t="e">
        <f t="shared" si="556"/>
        <v>#DIV/0!</v>
      </c>
      <c r="AH1099" t="e">
        <f t="shared" si="557"/>
        <v>#DIV/0!</v>
      </c>
      <c r="AI1099" t="e">
        <f t="shared" si="558"/>
        <v>#DIV/0!</v>
      </c>
      <c r="AJ1099" t="e">
        <f t="shared" si="559"/>
        <v>#DIV/0!</v>
      </c>
      <c r="AK1099"/>
      <c r="AL1099"/>
      <c r="AM1099"/>
      <c r="AN1099"/>
    </row>
    <row r="1100" spans="1:40" x14ac:dyDescent="0.3">
      <c r="A1100"/>
      <c r="B1100">
        <f t="shared" si="525"/>
        <v>96600</v>
      </c>
      <c r="C1100" s="186" t="str">
        <f t="shared" si="528"/>
        <v>-0.00877571843421206+0.0127610020532106i</v>
      </c>
      <c r="D1100" s="158" t="str">
        <f t="shared" si="529"/>
        <v>-3.0663990382913-1.96322737170684i</v>
      </c>
      <c r="E1100" t="str">
        <f t="shared" si="530"/>
        <v>7362.97279652438-11932.2254950551i</v>
      </c>
      <c r="F1100" t="str">
        <f t="shared" si="531"/>
        <v>0.391189373516827+0.268834137493234i</v>
      </c>
      <c r="G1100" t="str">
        <f t="shared" si="526"/>
        <v>0.391189373516827+0.268834137493234i</v>
      </c>
      <c r="H1100" t="str">
        <f t="shared" si="532"/>
        <v>2.74846677091861+4.26813817111081i</v>
      </c>
      <c r="I1100" t="str">
        <f t="shared" si="533"/>
        <v>379.347312920968i</v>
      </c>
      <c r="J1100" t="str">
        <f t="shared" si="527"/>
        <v>-34.6422377846264+80.8914140515664i</v>
      </c>
      <c r="K1100" t="str">
        <f t="shared" si="534"/>
        <v>3.96279702198284-1.69709181545802i</v>
      </c>
      <c r="L1100" t="str">
        <f t="shared" si="535"/>
        <v>0.735798803814024-0.267891377522441i</v>
      </c>
      <c r="M1100" t="str">
        <f t="shared" si="536"/>
        <v>4.69859582579686-1.96498319298046i</v>
      </c>
      <c r="N1100" t="str">
        <f t="shared" si="537"/>
        <v>-1.23489698883695i</v>
      </c>
      <c r="O1100" t="str">
        <f t="shared" si="538"/>
        <v>0.329618380843055-0.944114253154989i</v>
      </c>
      <c r="P1100" t="str">
        <f t="shared" si="539"/>
        <v>0.670381619156945+0.944114253154989i</v>
      </c>
      <c r="Q1100" t="str">
        <f t="shared" si="540"/>
        <v>-0.670381619156945+0.290782735681961i</v>
      </c>
      <c r="R1100" t="str">
        <f t="shared" si="541"/>
        <v>-0.327510276717578-1.55038347962156i</v>
      </c>
      <c r="S1100" t="str">
        <f t="shared" si="542"/>
        <v>0.135516816333273i</v>
      </c>
      <c r="T1100" t="str">
        <f t="shared" si="543"/>
        <v>0.210103033254016-0.0443831500171954i</v>
      </c>
      <c r="U1100" t="e">
        <f t="shared" si="544"/>
        <v>#DIV/0!</v>
      </c>
      <c r="V1100" t="str">
        <f t="shared" si="545"/>
        <v>0.0000833333333333333-0.00274594449778977i</v>
      </c>
      <c r="W1100" t="e">
        <f t="shared" si="546"/>
        <v>#DIV/0!</v>
      </c>
      <c r="X1100" t="e">
        <f t="shared" si="547"/>
        <v>#DIV/0!</v>
      </c>
      <c r="Y1100" t="str">
        <f t="shared" si="548"/>
        <v>0.00096+0.412729876458013i</v>
      </c>
      <c r="Z1100" t="e">
        <f t="shared" si="549"/>
        <v>#DIV/0!</v>
      </c>
      <c r="AA1100" t="e">
        <f t="shared" si="550"/>
        <v>#DIV/0!</v>
      </c>
      <c r="AB1100" t="str">
        <f t="shared" si="551"/>
        <v>0.119892165691897-0.025326583311896i</v>
      </c>
      <c r="AC1100" t="str">
        <f t="shared" si="552"/>
        <v>1.5135585187222-0.354585469185577i</v>
      </c>
      <c r="AD1100" t="str">
        <f t="shared" si="553"/>
        <v>0.078807008166451+0.00172919422773702i</v>
      </c>
      <c r="AE1100" t="e">
        <f t="shared" si="554"/>
        <v>#DIV/0!</v>
      </c>
      <c r="AF1100" t="str">
        <f t="shared" si="555"/>
        <v>-5.81486580920991-6.23136554281765i</v>
      </c>
      <c r="AG1100" t="e">
        <f t="shared" si="556"/>
        <v>#DIV/0!</v>
      </c>
      <c r="AH1100" t="e">
        <f t="shared" si="557"/>
        <v>#DIV/0!</v>
      </c>
      <c r="AI1100" t="e">
        <f t="shared" si="558"/>
        <v>#DIV/0!</v>
      </c>
      <c r="AJ1100" t="e">
        <f t="shared" si="559"/>
        <v>#DIV/0!</v>
      </c>
      <c r="AK1100"/>
      <c r="AL1100"/>
      <c r="AM1100"/>
      <c r="AN1100"/>
    </row>
    <row r="1101" spans="1:40" x14ac:dyDescent="0.3">
      <c r="A1101"/>
      <c r="B1101">
        <f t="shared" si="525"/>
        <v>96700</v>
      </c>
      <c r="C1101" s="186" t="str">
        <f t="shared" si="528"/>
        <v>-0.00877274826300487+0.01275451153401i</v>
      </c>
      <c r="D1101" s="158" t="str">
        <f t="shared" si="529"/>
        <v>-3.06795337358187-1.96471360851842i</v>
      </c>
      <c r="E1101" t="str">
        <f t="shared" si="530"/>
        <v>7351.94323637926-11926.6849987909i</v>
      </c>
      <c r="F1101" t="str">
        <f t="shared" si="531"/>
        <v>0.391395083073761+0.269021503949456i</v>
      </c>
      <c r="G1101" t="str">
        <f t="shared" si="526"/>
        <v>0.391395083073761+0.269021503949456i</v>
      </c>
      <c r="H1101" t="str">
        <f t="shared" si="532"/>
        <v>2.75173896631141+4.27061228138698i</v>
      </c>
      <c r="I1101" t="str">
        <f t="shared" si="533"/>
        <v>379.740012002666i</v>
      </c>
      <c r="J1101" t="str">
        <f t="shared" si="527"/>
        <v>-34.7160694329657+80.9751525754294i</v>
      </c>
      <c r="K1101" t="str">
        <f t="shared" si="534"/>
        <v>3.96145183392274-1.6983732978299i</v>
      </c>
      <c r="L1101" t="str">
        <f t="shared" si="535"/>
        <v>0.735620454666692-0.268103696788287i</v>
      </c>
      <c r="M1101" t="str">
        <f t="shared" si="536"/>
        <v>4.69707228858943-1.96647699461819i</v>
      </c>
      <c r="N1101" t="str">
        <f t="shared" si="537"/>
        <v>-1.23617535010904i</v>
      </c>
      <c r="O1101" t="str">
        <f t="shared" si="538"/>
        <v>0.328411192741734-0.944534852973648i</v>
      </c>
      <c r="P1101" t="str">
        <f t="shared" si="539"/>
        <v>0.671588807258266+0.944534852973648i</v>
      </c>
      <c r="Q1101" t="str">
        <f t="shared" si="540"/>
        <v>-0.671588807258266+0.291640497135392i</v>
      </c>
      <c r="R1101" t="str">
        <f t="shared" si="541"/>
        <v>-0.327497842446379-1.54863582494983i</v>
      </c>
      <c r="S1101" t="str">
        <f t="shared" si="542"/>
        <v>0.135657102892624i</v>
      </c>
      <c r="T1101" t="str">
        <f t="shared" si="543"/>
        <v>0.210083449448423-0.0444274085098608i</v>
      </c>
      <c r="U1101" t="e">
        <f t="shared" si="544"/>
        <v>#DIV/0!</v>
      </c>
      <c r="V1101" t="str">
        <f t="shared" si="545"/>
        <v>0.0000833333333333333-0.00274310484474139i</v>
      </c>
      <c r="W1101" t="e">
        <f t="shared" si="546"/>
        <v>#DIV/0!</v>
      </c>
      <c r="X1101" t="e">
        <f t="shared" si="547"/>
        <v>#DIV/0!</v>
      </c>
      <c r="Y1101" t="str">
        <f t="shared" si="548"/>
        <v>0.00096+0.413157133058901i</v>
      </c>
      <c r="Z1101" t="e">
        <f t="shared" si="549"/>
        <v>#DIV/0!</v>
      </c>
      <c r="AA1101" t="e">
        <f t="shared" si="550"/>
        <v>#DIV/0!</v>
      </c>
      <c r="AB1101" t="str">
        <f t="shared" si="551"/>
        <v>0.119880990485006-0.0253518387613473i</v>
      </c>
      <c r="AC1101" t="str">
        <f t="shared" si="552"/>
        <v>1.51323587064032-0.354822629191518i</v>
      </c>
      <c r="AD1101" t="str">
        <f t="shared" si="553"/>
        <v>0.0788165608914068+0.00172746407132743i</v>
      </c>
      <c r="AE1101" t="e">
        <f t="shared" si="554"/>
        <v>#DIV/0!</v>
      </c>
      <c r="AF1101" t="str">
        <f t="shared" si="555"/>
        <v>-5.81969233989328-6.2353258899054i</v>
      </c>
      <c r="AG1101" t="e">
        <f t="shared" si="556"/>
        <v>#DIV/0!</v>
      </c>
      <c r="AH1101" t="e">
        <f t="shared" si="557"/>
        <v>#DIV/0!</v>
      </c>
      <c r="AI1101" t="e">
        <f t="shared" si="558"/>
        <v>#DIV/0!</v>
      </c>
      <c r="AJ1101" t="e">
        <f t="shared" si="559"/>
        <v>#DIV/0!</v>
      </c>
      <c r="AK1101"/>
      <c r="AL1101"/>
      <c r="AM1101"/>
      <c r="AN1101"/>
    </row>
    <row r="1102" spans="1:40" x14ac:dyDescent="0.3">
      <c r="A1102"/>
      <c r="B1102">
        <f t="shared" si="525"/>
        <v>96800</v>
      </c>
      <c r="C1102" s="186" t="str">
        <f t="shared" si="528"/>
        <v>-0.00876977704879028+0.0127480368236623i</v>
      </c>
      <c r="D1102" s="158" t="str">
        <f t="shared" si="529"/>
        <v>-3.06950826558376-1.96619803241621i</v>
      </c>
      <c r="E1102" t="str">
        <f t="shared" si="530"/>
        <v>7340.93531016909-11921.1426278452i</v>
      </c>
      <c r="F1102" t="str">
        <f t="shared" si="531"/>
        <v>0.391600866288222+0.269208649747515i</v>
      </c>
      <c r="G1102" t="str">
        <f t="shared" si="526"/>
        <v>0.391600866288222+0.269208649747515i</v>
      </c>
      <c r="H1102" t="str">
        <f t="shared" si="532"/>
        <v>2.7550115513068+4.27308338646377i</v>
      </c>
      <c r="I1102" t="str">
        <f t="shared" si="533"/>
        <v>380.132711084365i</v>
      </c>
      <c r="J1102" t="str">
        <f t="shared" si="527"/>
        <v>-34.789977472043+81.0588910992923i</v>
      </c>
      <c r="K1102" t="str">
        <f t="shared" si="534"/>
        <v>3.9601061640499-1.69965320726423i</v>
      </c>
      <c r="L1102" t="str">
        <f t="shared" si="535"/>
        <v>0.735442007561206-0.268315845876983i</v>
      </c>
      <c r="M1102" t="str">
        <f t="shared" si="536"/>
        <v>4.69554817161111-1.96796905314121i</v>
      </c>
      <c r="N1102" t="str">
        <f t="shared" si="537"/>
        <v>-1.23745371138113i</v>
      </c>
      <c r="O1102" t="str">
        <f t="shared" si="538"/>
        <v>0.327203467948439-0.944953909226537i</v>
      </c>
      <c r="P1102" t="str">
        <f t="shared" si="539"/>
        <v>0.672796532051561+0.944953909226537i</v>
      </c>
      <c r="Q1102" t="str">
        <f t="shared" si="540"/>
        <v>-0.672796532051561+0.292499802154593i</v>
      </c>
      <c r="R1102" t="str">
        <f t="shared" si="541"/>
        <v>-0.327485393732713-1.54689162699506i</v>
      </c>
      <c r="S1102" t="str">
        <f t="shared" si="542"/>
        <v>0.135797389451975i</v>
      </c>
      <c r="T1102" t="str">
        <f t="shared" si="543"/>
        <v>0.210063844711047-0.0444716615525546i</v>
      </c>
      <c r="U1102" t="e">
        <f t="shared" si="544"/>
        <v>#DIV/0!</v>
      </c>
      <c r="V1102" t="str">
        <f t="shared" si="545"/>
        <v>0.0000833333333333333-0.00274027105874476i</v>
      </c>
      <c r="W1102" t="e">
        <f t="shared" si="546"/>
        <v>#DIV/0!</v>
      </c>
      <c r="X1102" t="e">
        <f t="shared" si="547"/>
        <v>#DIV/0!</v>
      </c>
      <c r="Y1102" t="str">
        <f t="shared" si="548"/>
        <v>0.00096+0.413584389659789i</v>
      </c>
      <c r="Z1102" t="e">
        <f t="shared" si="549"/>
        <v>#DIV/0!</v>
      </c>
      <c r="AA1102" t="e">
        <f t="shared" si="550"/>
        <v>#DIV/0!</v>
      </c>
      <c r="AB1102" t="str">
        <f t="shared" si="551"/>
        <v>0.119869803333705-0.0253770911008535i</v>
      </c>
      <c r="AC1102" t="str">
        <f t="shared" si="552"/>
        <v>1.51291310592974-0.355059417086276i</v>
      </c>
      <c r="AD1102" t="str">
        <f t="shared" si="553"/>
        <v>0.0788261199947883+0.00172572046962633i</v>
      </c>
      <c r="AE1102" t="e">
        <f t="shared" si="554"/>
        <v>#DIV/0!</v>
      </c>
      <c r="AF1102" t="str">
        <f t="shared" si="555"/>
        <v>-5.82451981689056-6.23928141887998i</v>
      </c>
      <c r="AG1102" t="e">
        <f t="shared" si="556"/>
        <v>#DIV/0!</v>
      </c>
      <c r="AH1102" t="e">
        <f t="shared" si="557"/>
        <v>#DIV/0!</v>
      </c>
      <c r="AI1102" t="e">
        <f t="shared" si="558"/>
        <v>#DIV/0!</v>
      </c>
      <c r="AJ1102" t="e">
        <f t="shared" si="559"/>
        <v>#DIV/0!</v>
      </c>
      <c r="AK1102"/>
      <c r="AL1102"/>
      <c r="AM1102"/>
      <c r="AN1102"/>
    </row>
    <row r="1103" spans="1:40" x14ac:dyDescent="0.3">
      <c r="A1103"/>
      <c r="B1103">
        <f t="shared" si="525"/>
        <v>96900</v>
      </c>
      <c r="C1103" s="186" t="str">
        <f t="shared" si="528"/>
        <v>-0.00876680479567661+0.0127415778637774i</v>
      </c>
      <c r="D1103" s="158" t="str">
        <f t="shared" si="529"/>
        <v>-3.07106371210231-1.96768064405951i</v>
      </c>
      <c r="E1103" t="str">
        <f t="shared" si="530"/>
        <v>7329.94897189349-11915.5984163194i</v>
      </c>
      <c r="F1103" t="str">
        <f t="shared" si="531"/>
        <v>0.391806722869841+0.269395574915018i</v>
      </c>
      <c r="G1103" t="str">
        <f t="shared" si="526"/>
        <v>0.391806722869841+0.269395574915018i</v>
      </c>
      <c r="H1103" t="str">
        <f t="shared" si="532"/>
        <v>2.75828452366325+4.27555148702724i</v>
      </c>
      <c r="I1103" t="str">
        <f t="shared" si="533"/>
        <v>380.525410166064i</v>
      </c>
      <c r="J1103" t="str">
        <f t="shared" si="527"/>
        <v>-34.8639619018584+81.1426296231551i</v>
      </c>
      <c r="K1103" t="str">
        <f t="shared" si="534"/>
        <v>3.95876001428999-1.70093154434104i</v>
      </c>
      <c r="L1103" t="str">
        <f t="shared" si="535"/>
        <v>0.73526346270303-0.268527824752809i</v>
      </c>
      <c r="M1103" t="str">
        <f t="shared" si="536"/>
        <v>4.69402347699302-1.96945936909385i</v>
      </c>
      <c r="N1103" t="str">
        <f t="shared" si="537"/>
        <v>-1.23873207265321i</v>
      </c>
      <c r="O1103" t="str">
        <f t="shared" si="538"/>
        <v>0.32599520843685-0.945371421228828i</v>
      </c>
      <c r="P1103" t="str">
        <f t="shared" si="539"/>
        <v>0.67400479156315+0.945371421228828i</v>
      </c>
      <c r="Q1103" t="str">
        <f t="shared" si="540"/>
        <v>-0.67400479156315+0.293360651424382i</v>
      </c>
      <c r="R1103" t="str">
        <f t="shared" si="541"/>
        <v>-0.327472930571457-1.54515087504025i</v>
      </c>
      <c r="S1103" t="str">
        <f t="shared" si="542"/>
        <v>0.135937676011327i</v>
      </c>
      <c r="T1103" t="str">
        <f t="shared" si="543"/>
        <v>0.21004421903984-0.0445159091385025i</v>
      </c>
      <c r="U1103" t="e">
        <f t="shared" si="544"/>
        <v>#DIV/0!</v>
      </c>
      <c r="V1103" t="str">
        <f t="shared" si="545"/>
        <v>0.0000833333333333333-0.00273744312163563i</v>
      </c>
      <c r="W1103" t="e">
        <f t="shared" si="546"/>
        <v>#DIV/0!</v>
      </c>
      <c r="X1103" t="e">
        <f t="shared" si="547"/>
        <v>#DIV/0!</v>
      </c>
      <c r="Y1103" t="str">
        <f t="shared" si="548"/>
        <v>0.00096+0.414011646260677i</v>
      </c>
      <c r="Z1103" t="e">
        <f t="shared" si="549"/>
        <v>#DIV/0!</v>
      </c>
      <c r="AA1103" t="e">
        <f t="shared" si="550"/>
        <v>#DIV/0!</v>
      </c>
      <c r="AB1103" t="str">
        <f t="shared" si="551"/>
        <v>0.119858604236825-0.025402340326549i</v>
      </c>
      <c r="AC1103" t="str">
        <f t="shared" si="552"/>
        <v>1.51259022505424-0.355295832944114i</v>
      </c>
      <c r="AD1103" t="str">
        <f t="shared" si="553"/>
        <v>0.0788356854652014+0.00172396341278513i</v>
      </c>
      <c r="AE1103" t="e">
        <f t="shared" si="554"/>
        <v>#DIV/0!</v>
      </c>
      <c r="AF1103" t="str">
        <f t="shared" si="555"/>
        <v>-5.82934823576556-6.24323213108675i</v>
      </c>
      <c r="AG1103" t="e">
        <f t="shared" si="556"/>
        <v>#DIV/0!</v>
      </c>
      <c r="AH1103" t="e">
        <f t="shared" si="557"/>
        <v>#DIV/0!</v>
      </c>
      <c r="AI1103" t="e">
        <f t="shared" si="558"/>
        <v>#DIV/0!</v>
      </c>
      <c r="AJ1103" t="e">
        <f t="shared" si="559"/>
        <v>#DIV/0!</v>
      </c>
      <c r="AK1103"/>
      <c r="AL1103"/>
      <c r="AM1103"/>
      <c r="AN1103"/>
    </row>
    <row r="1104" spans="1:40" x14ac:dyDescent="0.3">
      <c r="A1104"/>
      <c r="B1104">
        <f t="shared" si="525"/>
        <v>97000</v>
      </c>
      <c r="C1104" s="186" t="str">
        <f t="shared" si="528"/>
        <v>-0.00876383150776919+0.0127351345962139i</v>
      </c>
      <c r="D1104" s="158" t="str">
        <f t="shared" si="529"/>
        <v>-3.07261971094464-1.96916144410902i</v>
      </c>
      <c r="E1104" t="str">
        <f t="shared" si="530"/>
        <v>7318.98417562684-11910.0523981282i</v>
      </c>
      <c r="F1104" t="str">
        <f t="shared" si="531"/>
        <v>0.392012652528488+0.269582279479999i</v>
      </c>
      <c r="G1104" t="str">
        <f t="shared" si="526"/>
        <v>0.392012652528488+0.269582279479999i</v>
      </c>
      <c r="H1104" t="str">
        <f t="shared" si="532"/>
        <v>2.76155788113629+4.27801658376562i</v>
      </c>
      <c r="I1104" t="str">
        <f t="shared" si="533"/>
        <v>380.918109247762i</v>
      </c>
      <c r="J1104" t="str">
        <f t="shared" si="527"/>
        <v>-34.9380227224119+81.2263681470181i</v>
      </c>
      <c r="K1104" t="str">
        <f t="shared" si="534"/>
        <v>3.957413386567-1.70220830964151i</v>
      </c>
      <c r="L1104" t="str">
        <f t="shared" si="535"/>
        <v>0.735084820297574-0.268739633380331i</v>
      </c>
      <c r="M1104" t="str">
        <f t="shared" si="536"/>
        <v>4.69249820686457-1.97094794302184i</v>
      </c>
      <c r="N1104" t="str">
        <f t="shared" si="537"/>
        <v>-1.2400104339253i</v>
      </c>
      <c r="O1104" t="str">
        <f t="shared" si="538"/>
        <v>0.324786416181497-0.945787388298226i</v>
      </c>
      <c r="P1104" t="str">
        <f t="shared" si="539"/>
        <v>0.675213583818503+0.945787388298226i</v>
      </c>
      <c r="Q1104" t="str">
        <f t="shared" si="540"/>
        <v>-0.675213583818503+0.294223045627074i</v>
      </c>
      <c r="R1104" t="str">
        <f t="shared" si="541"/>
        <v>-0.327460452957476-1.54341355841253i</v>
      </c>
      <c r="S1104" t="str">
        <f t="shared" si="542"/>
        <v>0.136077962570678i</v>
      </c>
      <c r="T1104" t="str">
        <f t="shared" si="543"/>
        <v>0.210024572432737-0.0445601512609247i</v>
      </c>
      <c r="U1104" t="e">
        <f t="shared" si="544"/>
        <v>#DIV/0!</v>
      </c>
      <c r="V1104" t="str">
        <f t="shared" si="545"/>
        <v>0.0000833333333333333-0.00273462101532466i</v>
      </c>
      <c r="W1104" t="e">
        <f t="shared" si="546"/>
        <v>#DIV/0!</v>
      </c>
      <c r="X1104" t="e">
        <f t="shared" si="547"/>
        <v>#DIV/0!</v>
      </c>
      <c r="Y1104" t="str">
        <f t="shared" si="548"/>
        <v>0.00096+0.414438902861565i</v>
      </c>
      <c r="Z1104" t="e">
        <f t="shared" si="549"/>
        <v>#DIV/0!</v>
      </c>
      <c r="AA1104" t="e">
        <f t="shared" si="550"/>
        <v>#DIV/0!</v>
      </c>
      <c r="AB1104" t="str">
        <f t="shared" si="551"/>
        <v>0.119847393193188-0.0254275864345649i</v>
      </c>
      <c r="AC1104" t="str">
        <f t="shared" si="552"/>
        <v>1.51226722847721-0.355531876839733i</v>
      </c>
      <c r="AD1104" t="str">
        <f t="shared" si="553"/>
        <v>0.0788452572912351+0.00172219289094963i</v>
      </c>
      <c r="AE1104" t="e">
        <f t="shared" si="554"/>
        <v>#DIV/0!</v>
      </c>
      <c r="AF1104" t="str">
        <f t="shared" si="555"/>
        <v>-5.83417759208093-6.24717802787464i</v>
      </c>
      <c r="AG1104" t="e">
        <f t="shared" si="556"/>
        <v>#DIV/0!</v>
      </c>
      <c r="AH1104" t="e">
        <f t="shared" si="557"/>
        <v>#DIV/0!</v>
      </c>
      <c r="AI1104" t="e">
        <f t="shared" si="558"/>
        <v>#DIV/0!</v>
      </c>
      <c r="AJ1104" t="e">
        <f t="shared" si="559"/>
        <v>#DIV/0!</v>
      </c>
      <c r="AK1104"/>
      <c r="AL1104"/>
      <c r="AM1104"/>
      <c r="AN1104"/>
    </row>
    <row r="1105" spans="1:40" x14ac:dyDescent="0.3">
      <c r="A1105"/>
      <c r="B1105">
        <f t="shared" si="525"/>
        <v>97100</v>
      </c>
      <c r="C1105" s="186" t="str">
        <f t="shared" si="528"/>
        <v>-0.00876085718917018+0.0127287069630774i</v>
      </c>
      <c r="D1105" s="158" t="str">
        <f t="shared" si="529"/>
        <v>-3.07417625991969-1.97064043322676i</v>
      </c>
      <c r="E1105" t="str">
        <f t="shared" si="530"/>
        <v>7308.04087551883-11904.5046070006i</v>
      </c>
      <c r="F1105" t="str">
        <f t="shared" si="531"/>
        <v>0.392218654974268+0.269768763470915i</v>
      </c>
      <c r="G1105" t="str">
        <f t="shared" si="526"/>
        <v>0.392218654974268+0.269768763470915i</v>
      </c>
      <c r="H1105" t="str">
        <f t="shared" si="532"/>
        <v>2.76483162147871+4.28047867736924i</v>
      </c>
      <c r="I1105" t="str">
        <f t="shared" si="533"/>
        <v>381.310808329461i</v>
      </c>
      <c r="J1105" t="str">
        <f t="shared" si="527"/>
        <v>-35.0121599337034+81.3101066708809i</v>
      </c>
      <c r="K1105" t="str">
        <f t="shared" si="534"/>
        <v>3.95606628280327-1.70348350374805i</v>
      </c>
      <c r="L1105" t="str">
        <f t="shared" si="535"/>
        <v>0.734906080550198-0.26895127172441i</v>
      </c>
      <c r="M1105" t="str">
        <f t="shared" si="536"/>
        <v>4.69097236335347-1.97243477547246i</v>
      </c>
      <c r="N1105" t="str">
        <f t="shared" si="537"/>
        <v>-1.24128879519739i</v>
      </c>
      <c r="O1105" t="str">
        <f t="shared" si="538"/>
        <v>0.323577093157804-0.946201809754952i</v>
      </c>
      <c r="P1105" t="str">
        <f t="shared" si="539"/>
        <v>0.676422906842196+0.946201809754952i</v>
      </c>
      <c r="Q1105" t="str">
        <f t="shared" si="540"/>
        <v>-0.676422906842196+0.295086985442438i</v>
      </c>
      <c r="R1105" t="str">
        <f t="shared" si="541"/>
        <v>-0.327447960885636-1.54167966648304i</v>
      </c>
      <c r="S1105" t="str">
        <f t="shared" si="542"/>
        <v>0.136218249130029i</v>
      </c>
      <c r="T1105" t="str">
        <f t="shared" si="543"/>
        <v>0.210004904887687-0.0446043879130396i</v>
      </c>
      <c r="U1105" t="e">
        <f t="shared" si="544"/>
        <v>#DIV/0!</v>
      </c>
      <c r="V1105" t="str">
        <f t="shared" si="545"/>
        <v>0.0000833333333333333-0.00273180472179703i</v>
      </c>
      <c r="W1105" t="e">
        <f t="shared" si="546"/>
        <v>#DIV/0!</v>
      </c>
      <c r="X1105" t="e">
        <f t="shared" si="547"/>
        <v>#DIV/0!</v>
      </c>
      <c r="Y1105" t="str">
        <f t="shared" si="548"/>
        <v>0.00096+0.414866159462454i</v>
      </c>
      <c r="Z1105" t="e">
        <f t="shared" si="549"/>
        <v>#DIV/0!</v>
      </c>
      <c r="AA1105" t="e">
        <f t="shared" si="550"/>
        <v>#DIV/0!</v>
      </c>
      <c r="AB1105" t="str">
        <f t="shared" si="551"/>
        <v>0.119836170201623-0.0254528294210315i</v>
      </c>
      <c r="AC1105" t="str">
        <f t="shared" si="552"/>
        <v>1.51194411666172-0.355767548848327i</v>
      </c>
      <c r="AD1105" t="str">
        <f t="shared" si="553"/>
        <v>0.0788548354614678+0.00172040889426274i</v>
      </c>
      <c r="AE1105" t="e">
        <f t="shared" si="554"/>
        <v>#DIV/0!</v>
      </c>
      <c r="AF1105" t="str">
        <f t="shared" si="555"/>
        <v>-5.8390078813984-6.251119110596i</v>
      </c>
      <c r="AG1105" t="e">
        <f t="shared" si="556"/>
        <v>#DIV/0!</v>
      </c>
      <c r="AH1105" t="e">
        <f t="shared" si="557"/>
        <v>#DIV/0!</v>
      </c>
      <c r="AI1105" t="e">
        <f t="shared" si="558"/>
        <v>#DIV/0!</v>
      </c>
      <c r="AJ1105" t="e">
        <f t="shared" si="559"/>
        <v>#DIV/0!</v>
      </c>
      <c r="AK1105"/>
      <c r="AL1105"/>
      <c r="AM1105"/>
      <c r="AN1105"/>
    </row>
    <row r="1106" spans="1:40" x14ac:dyDescent="0.3">
      <c r="A1106"/>
      <c r="B1106">
        <f t="shared" si="525"/>
        <v>97200</v>
      </c>
      <c r="C1106" s="186" t="str">
        <f t="shared" si="528"/>
        <v>-0.00875788184397867+0.0127222949067198i</v>
      </c>
      <c r="D1106" s="158" t="str">
        <f t="shared" si="529"/>
        <v>-3.07573335683825-1.97211761207608i</v>
      </c>
      <c r="E1106" t="str">
        <f t="shared" si="530"/>
        <v>7297.11902579443-11898.9550764805i</v>
      </c>
      <c r="F1106" t="str">
        <f t="shared" si="531"/>
        <v>0.392424729917532+0.269955026916643i</v>
      </c>
      <c r="G1106" t="str">
        <f t="shared" si="526"/>
        <v>0.392424729917532+0.269955026916643i</v>
      </c>
      <c r="H1106" t="str">
        <f t="shared" si="532"/>
        <v>2.76810574244057+4.28293776853059i</v>
      </c>
      <c r="I1106" t="str">
        <f t="shared" si="533"/>
        <v>381.70350741116i</v>
      </c>
      <c r="J1106" t="str">
        <f t="shared" si="527"/>
        <v>-35.086373535733+81.3938451947439i</v>
      </c>
      <c r="K1106" t="str">
        <f t="shared" si="534"/>
        <v>3.95471870491938-1.70475712724421i</v>
      </c>
      <c r="L1106" t="str">
        <f t="shared" si="535"/>
        <v>0.734727243666207-0.269162739750193i</v>
      </c>
      <c r="M1106" t="str">
        <f t="shared" si="536"/>
        <v>4.68944594858559-1.9739198669944i</v>
      </c>
      <c r="N1106" t="str">
        <f t="shared" si="537"/>
        <v>-1.24256715646948i</v>
      </c>
      <c r="O1106" t="str">
        <f t="shared" si="538"/>
        <v>0.322367241342058-0.946614684921754i</v>
      </c>
      <c r="P1106" t="str">
        <f t="shared" si="539"/>
        <v>0.677632758657942+0.946614684921754i</v>
      </c>
      <c r="Q1106" t="str">
        <f t="shared" si="540"/>
        <v>-0.677632758657942+0.295952471547726i</v>
      </c>
      <c r="R1106" t="str">
        <f t="shared" si="541"/>
        <v>-0.327435454350787-1.53994918866662i</v>
      </c>
      <c r="S1106" t="str">
        <f t="shared" si="542"/>
        <v>0.13635853568938i</v>
      </c>
      <c r="T1106" t="str">
        <f t="shared" si="543"/>
        <v>0.209985216402629-0.0446486190880601i</v>
      </c>
      <c r="U1106" t="e">
        <f t="shared" si="544"/>
        <v>#DIV/0!</v>
      </c>
      <c r="V1106" t="str">
        <f t="shared" si="545"/>
        <v>0.0000833333333333333-0.00272899422311206i</v>
      </c>
      <c r="W1106" t="e">
        <f t="shared" si="546"/>
        <v>#DIV/0!</v>
      </c>
      <c r="X1106" t="e">
        <f t="shared" si="547"/>
        <v>#DIV/0!</v>
      </c>
      <c r="Y1106" t="str">
        <f t="shared" si="548"/>
        <v>0.00096+0.415293416063342i</v>
      </c>
      <c r="Z1106" t="e">
        <f t="shared" si="549"/>
        <v>#DIV/0!</v>
      </c>
      <c r="AA1106" t="e">
        <f t="shared" si="550"/>
        <v>#DIV/0!</v>
      </c>
      <c r="AB1106" t="str">
        <f t="shared" si="551"/>
        <v>0.119824935260955-0.0254780692820757i</v>
      </c>
      <c r="AC1106" t="str">
        <f t="shared" si="552"/>
        <v>1.51162089007047-0.35600284904553i</v>
      </c>
      <c r="AD1106" t="str">
        <f t="shared" si="553"/>
        <v>0.0788644199644636+0.00171861141286252i</v>
      </c>
      <c r="AE1106" t="e">
        <f t="shared" si="554"/>
        <v>#DIV/0!</v>
      </c>
      <c r="AF1106" t="str">
        <f t="shared" si="555"/>
        <v>-5.84383909927882-6.25505538060667i</v>
      </c>
      <c r="AG1106" t="e">
        <f t="shared" si="556"/>
        <v>#DIV/0!</v>
      </c>
      <c r="AH1106" t="e">
        <f t="shared" si="557"/>
        <v>#DIV/0!</v>
      </c>
      <c r="AI1106" t="e">
        <f t="shared" si="558"/>
        <v>#DIV/0!</v>
      </c>
      <c r="AJ1106" t="e">
        <f t="shared" si="559"/>
        <v>#DIV/0!</v>
      </c>
      <c r="AK1106"/>
      <c r="AL1106"/>
      <c r="AM1106"/>
      <c r="AN1106"/>
    </row>
    <row r="1107" spans="1:40" x14ac:dyDescent="0.3">
      <c r="A1107"/>
      <c r="B1107">
        <f t="shared" si="525"/>
        <v>97300</v>
      </c>
      <c r="C1107" s="186" t="str">
        <f t="shared" si="528"/>
        <v>-0.00875490547629077+0.0127158983697377i</v>
      </c>
      <c r="D1107" s="158" t="str">
        <f t="shared" si="529"/>
        <v>-3.07729099951293-1.97359298132176i</v>
      </c>
      <c r="E1107" t="str">
        <f t="shared" si="530"/>
        <v>7286.21858075379-11893.4038399276i</v>
      </c>
      <c r="F1107" t="str">
        <f t="shared" si="531"/>
        <v>0.392630877068874+0.270141069846489i</v>
      </c>
      <c r="G1107" t="str">
        <f t="shared" si="526"/>
        <v>0.392630877068874+0.270141069846489i</v>
      </c>
      <c r="H1107" t="str">
        <f t="shared" si="532"/>
        <v>2.77138024176915+4.28539385794439i</v>
      </c>
      <c r="I1107" t="str">
        <f t="shared" si="533"/>
        <v>382.096206492859i</v>
      </c>
      <c r="J1107" t="str">
        <f t="shared" si="527"/>
        <v>-35.1606635285007+81.4775837186068i</v>
      </c>
      <c r="K1107" t="str">
        <f t="shared" si="534"/>
        <v>3.95337065483427-1.7060291807148i</v>
      </c>
      <c r="L1107" t="str">
        <f t="shared" si="535"/>
        <v>0.734548309850854-0.269374037423119i</v>
      </c>
      <c r="M1107" t="str">
        <f t="shared" si="536"/>
        <v>4.68791896468512-1.97540321813792i</v>
      </c>
      <c r="N1107" t="str">
        <f t="shared" si="537"/>
        <v>-1.24384551774157i</v>
      </c>
      <c r="O1107" t="str">
        <f t="shared" si="538"/>
        <v>0.321156862711406-0.947026013123909i</v>
      </c>
      <c r="P1107" t="str">
        <f t="shared" si="539"/>
        <v>0.678843137288594+0.947026013123909i</v>
      </c>
      <c r="Q1107" t="str">
        <f t="shared" si="540"/>
        <v>-0.678843137288594+0.296819504617661i</v>
      </c>
      <c r="R1107" t="str">
        <f t="shared" si="541"/>
        <v>-0.32742293334778-1.53822211442161i</v>
      </c>
      <c r="S1107" t="str">
        <f t="shared" si="542"/>
        <v>0.136498822248732i</v>
      </c>
      <c r="T1107" t="str">
        <f t="shared" si="543"/>
        <v>0.209965506975504-0.044692844779197i</v>
      </c>
      <c r="U1107" t="e">
        <f t="shared" si="544"/>
        <v>#DIV/0!</v>
      </c>
      <c r="V1107" t="str">
        <f t="shared" si="545"/>
        <v>0.0000833333333333333-0.0027261895014028i</v>
      </c>
      <c r="W1107" t="e">
        <f t="shared" si="546"/>
        <v>#DIV/0!</v>
      </c>
      <c r="X1107" t="e">
        <f t="shared" si="547"/>
        <v>#DIV/0!</v>
      </c>
      <c r="Y1107" t="str">
        <f t="shared" si="548"/>
        <v>0.00096+0.41572067266423i</v>
      </c>
      <c r="Z1107" t="e">
        <f t="shared" si="549"/>
        <v>#DIV/0!</v>
      </c>
      <c r="AA1107" t="e">
        <f t="shared" si="550"/>
        <v>#DIV/0!</v>
      </c>
      <c r="AB1107" t="str">
        <f t="shared" si="551"/>
        <v>0.119813688370009-0.0255033060138235i</v>
      </c>
      <c r="AC1107" t="str">
        <f t="shared" si="552"/>
        <v>1.51129754916577-0.356237777507461i</v>
      </c>
      <c r="AD1107" t="str">
        <f t="shared" si="553"/>
        <v>0.0788740107887747+0.00171680043688373i</v>
      </c>
      <c r="AE1107" t="e">
        <f t="shared" si="554"/>
        <v>#DIV/0!</v>
      </c>
      <c r="AF1107" t="str">
        <f t="shared" si="555"/>
        <v>-5.84867124128208-6.25898683926615i</v>
      </c>
      <c r="AG1107" t="e">
        <f t="shared" si="556"/>
        <v>#DIV/0!</v>
      </c>
      <c r="AH1107" t="e">
        <f t="shared" si="557"/>
        <v>#DIV/0!</v>
      </c>
      <c r="AI1107" t="e">
        <f t="shared" si="558"/>
        <v>#DIV/0!</v>
      </c>
      <c r="AJ1107" t="e">
        <f t="shared" si="559"/>
        <v>#DIV/0!</v>
      </c>
      <c r="AK1107"/>
      <c r="AL1107"/>
      <c r="AM1107"/>
      <c r="AN1107"/>
    </row>
    <row r="1108" spans="1:40" x14ac:dyDescent="0.3">
      <c r="A1108"/>
      <c r="B1108">
        <f t="shared" si="525"/>
        <v>97400</v>
      </c>
      <c r="C1108" s="186" t="str">
        <f t="shared" si="528"/>
        <v>-0.00875192809019938+0.0127095172949712i</v>
      </c>
      <c r="D1108" s="158" t="str">
        <f t="shared" si="529"/>
        <v>-3.07884918575812-1.97506654162991i</v>
      </c>
      <c r="E1108" t="str">
        <f t="shared" si="530"/>
        <v>7275.33949477281-11887.8509305186i</v>
      </c>
      <c r="F1108" t="str">
        <f t="shared" si="531"/>
        <v>0.392837096139121+0.270326892290176i</v>
      </c>
      <c r="G1108" t="str">
        <f t="shared" si="526"/>
        <v>0.392837096139121+0.270326892290176i</v>
      </c>
      <c r="H1108" t="str">
        <f t="shared" si="532"/>
        <v>2.77465511720896+4.2878469463075i</v>
      </c>
      <c r="I1108" t="str">
        <f t="shared" si="533"/>
        <v>382.488905574557i</v>
      </c>
      <c r="J1108" t="str">
        <f t="shared" si="527"/>
        <v>-35.2350299120064+81.5613222424697i</v>
      </c>
      <c r="K1108" t="str">
        <f t="shared" si="534"/>
        <v>3.95202213446511-1.70729966474576i</v>
      </c>
      <c r="L1108" t="str">
        <f t="shared" si="535"/>
        <v>0.734369279309335-0.269585164708916i</v>
      </c>
      <c r="M1108" t="str">
        <f t="shared" si="536"/>
        <v>4.68639141377445-1.97688482945468i</v>
      </c>
      <c r="N1108" t="str">
        <f t="shared" si="537"/>
        <v>-1.24512387901365i</v>
      </c>
      <c r="O1108" t="str">
        <f t="shared" si="538"/>
        <v>0.319945959243868-0.947435793689219i</v>
      </c>
      <c r="P1108" t="str">
        <f t="shared" si="539"/>
        <v>0.680054040756132+0.947435793689219i</v>
      </c>
      <c r="Q1108" t="str">
        <f t="shared" si="540"/>
        <v>-0.680054040756132+0.297688085324431i</v>
      </c>
      <c r="R1108" t="str">
        <f t="shared" si="541"/>
        <v>-0.327410397871459-1.53649843324964i</v>
      </c>
      <c r="S1108" t="str">
        <f t="shared" si="542"/>
        <v>0.136639108808083i</v>
      </c>
      <c r="T1108" t="str">
        <f t="shared" si="543"/>
        <v>0.209945776604247-0.044737064979656i</v>
      </c>
      <c r="U1108" t="e">
        <f t="shared" si="544"/>
        <v>#DIV/0!</v>
      </c>
      <c r="V1108" t="str">
        <f t="shared" si="545"/>
        <v>0.0000833333333333333-0.00272339053887569i</v>
      </c>
      <c r="W1108" t="e">
        <f t="shared" si="546"/>
        <v>#DIV/0!</v>
      </c>
      <c r="X1108" t="e">
        <f t="shared" si="547"/>
        <v>#DIV/0!</v>
      </c>
      <c r="Y1108" t="str">
        <f t="shared" si="548"/>
        <v>0.00096+0.416147929265118i</v>
      </c>
      <c r="Z1108" t="e">
        <f t="shared" si="549"/>
        <v>#DIV/0!</v>
      </c>
      <c r="AA1108" t="e">
        <f t="shared" si="550"/>
        <v>#DIV/0!</v>
      </c>
      <c r="AB1108" t="str">
        <f t="shared" si="551"/>
        <v>0.119802429527605-0.0255285396123977i</v>
      </c>
      <c r="AC1108" t="str">
        <f t="shared" si="552"/>
        <v>1.51097409440961-0.356472334310677i</v>
      </c>
      <c r="AD1108" t="str">
        <f t="shared" si="553"/>
        <v>0.0788836079229358+0.00171497595645539i</v>
      </c>
      <c r="AE1108" t="e">
        <f t="shared" si="554"/>
        <v>#DIV/0!</v>
      </c>
      <c r="AF1108" t="str">
        <f t="shared" si="555"/>
        <v>-5.85350430296708-6.26291348793741i</v>
      </c>
      <c r="AG1108" t="e">
        <f t="shared" si="556"/>
        <v>#DIV/0!</v>
      </c>
      <c r="AH1108" t="e">
        <f t="shared" si="557"/>
        <v>#DIV/0!</v>
      </c>
      <c r="AI1108" t="e">
        <f t="shared" si="558"/>
        <v>#DIV/0!</v>
      </c>
      <c r="AJ1108" t="e">
        <f t="shared" si="559"/>
        <v>#DIV/0!</v>
      </c>
      <c r="AK1108"/>
      <c r="AL1108"/>
      <c r="AM1108"/>
      <c r="AN1108"/>
    </row>
    <row r="1109" spans="1:40" x14ac:dyDescent="0.3">
      <c r="A1109"/>
      <c r="B1109">
        <f t="shared" si="525"/>
        <v>97500</v>
      </c>
      <c r="C1109" s="186" t="str">
        <f t="shared" si="528"/>
        <v>-0.00874894968979447+0.0127031516255028i</v>
      </c>
      <c r="D1109" s="158" t="str">
        <f t="shared" si="529"/>
        <v>-3.08040791339007-1.97653829366801i</v>
      </c>
      <c r="E1109" t="str">
        <f t="shared" si="530"/>
        <v>7264.48172230301-11882.2963812479i</v>
      </c>
      <c r="F1109" t="str">
        <f t="shared" si="531"/>
        <v>0.393043386839345+0.270512494277852i</v>
      </c>
      <c r="G1109" t="str">
        <f t="shared" si="526"/>
        <v>0.393043386839345+0.270512494277852i</v>
      </c>
      <c r="H1109" t="str">
        <f t="shared" si="532"/>
        <v>2.77793036650188+4.29029703431902i</v>
      </c>
      <c r="I1109" t="str">
        <f t="shared" si="533"/>
        <v>382.881604656256i</v>
      </c>
      <c r="J1109" t="str">
        <f t="shared" si="527"/>
        <v>-35.3094726862502+81.6450607663326i</v>
      </c>
      <c r="K1109" t="str">
        <f t="shared" si="534"/>
        <v>3.95067314572743-1.70856857992428i</v>
      </c>
      <c r="L1109" t="str">
        <f t="shared" si="535"/>
        <v>0.734190152246793-0.269796121573602i</v>
      </c>
      <c r="M1109" t="str">
        <f t="shared" si="536"/>
        <v>4.68486329797422-1.97836470149788i</v>
      </c>
      <c r="N1109" t="str">
        <f t="shared" si="537"/>
        <v>-1.24640224028574i</v>
      </c>
      <c r="O1109" t="str">
        <f t="shared" si="538"/>
        <v>0.318734532918292-0.947844025948024i</v>
      </c>
      <c r="P1109" t="str">
        <f t="shared" si="539"/>
        <v>0.681265467081708+0.947844025948024i</v>
      </c>
      <c r="Q1109" t="str">
        <f t="shared" si="540"/>
        <v>-0.681265467081708+0.298558214337716i</v>
      </c>
      <c r="R1109" t="str">
        <f t="shared" si="541"/>
        <v>-0.327397847916658-1.53477813469537i</v>
      </c>
      <c r="S1109" t="str">
        <f t="shared" si="542"/>
        <v>0.136779395367434i</v>
      </c>
      <c r="T1109" t="str">
        <f t="shared" si="543"/>
        <v>0.209926025286791-0.0447812796826396i</v>
      </c>
      <c r="U1109" t="e">
        <f t="shared" si="544"/>
        <v>#DIV/0!</v>
      </c>
      <c r="V1109" t="str">
        <f t="shared" si="545"/>
        <v>0.0000833333333333333-0.00272059731781018i</v>
      </c>
      <c r="W1109" t="e">
        <f t="shared" si="546"/>
        <v>#DIV/0!</v>
      </c>
      <c r="X1109" t="e">
        <f t="shared" si="547"/>
        <v>#DIV/0!</v>
      </c>
      <c r="Y1109" t="str">
        <f t="shared" si="548"/>
        <v>0.00096+0.416575185866007i</v>
      </c>
      <c r="Z1109" t="e">
        <f t="shared" si="549"/>
        <v>#DIV/0!</v>
      </c>
      <c r="AA1109" t="e">
        <f t="shared" si="550"/>
        <v>#DIV/0!</v>
      </c>
      <c r="AB1109" t="str">
        <f t="shared" si="551"/>
        <v>0.119791158732565-0.0255537700739195i</v>
      </c>
      <c r="AC1109" t="str">
        <f t="shared" si="552"/>
        <v>1.51065052626356-0.356706519532214i</v>
      </c>
      <c r="AD1109" t="str">
        <f t="shared" si="553"/>
        <v>0.0788932113554726+0.00171313796170417i</v>
      </c>
      <c r="AE1109" t="e">
        <f t="shared" si="554"/>
        <v>#DIV/0!</v>
      </c>
      <c r="AF1109" t="str">
        <f t="shared" si="555"/>
        <v>-5.85833827989195-6.26683532798703i</v>
      </c>
      <c r="AG1109" t="e">
        <f t="shared" si="556"/>
        <v>#DIV/0!</v>
      </c>
      <c r="AH1109" t="e">
        <f t="shared" si="557"/>
        <v>#DIV/0!</v>
      </c>
      <c r="AI1109" t="e">
        <f t="shared" si="558"/>
        <v>#DIV/0!</v>
      </c>
      <c r="AJ1109" t="e">
        <f t="shared" si="559"/>
        <v>#DIV/0!</v>
      </c>
      <c r="AK1109"/>
      <c r="AL1109"/>
      <c r="AM1109"/>
      <c r="AN1109"/>
    </row>
    <row r="1110" spans="1:40" x14ac:dyDescent="0.3">
      <c r="A1110"/>
      <c r="B1110">
        <f t="shared" si="525"/>
        <v>97600</v>
      </c>
      <c r="C1110" s="186" t="str">
        <f t="shared" si="528"/>
        <v>-0.00874597027916253+0.012696801304656i</v>
      </c>
      <c r="D1110" s="158" t="str">
        <f t="shared" si="529"/>
        <v>-3.08196718022687-1.97800823810489i</v>
      </c>
      <c r="E1110" t="str">
        <f t="shared" si="530"/>
        <v>7253.64521787177-11876.740224928i</v>
      </c>
      <c r="F1110" t="str">
        <f t="shared" si="531"/>
        <v>0.393249748880864+0.270697875840076i</v>
      </c>
      <c r="G1110" t="str">
        <f t="shared" si="526"/>
        <v>0.393249748880864+0.270697875840076i</v>
      </c>
      <c r="H1110" t="str">
        <f t="shared" si="532"/>
        <v>2.78120598738714+4.29274412268022i</v>
      </c>
      <c r="I1110" t="str">
        <f t="shared" si="533"/>
        <v>383.274303737955i</v>
      </c>
      <c r="J1110" t="str">
        <f t="shared" si="527"/>
        <v>-35.383991851232+81.7287992901955i</v>
      </c>
      <c r="K1110" t="str">
        <f t="shared" si="534"/>
        <v>3.94932369053501-1.70983592683873i</v>
      </c>
      <c r="L1110" t="str">
        <f t="shared" si="535"/>
        <v>0.734010928868317-0.270006907983483i</v>
      </c>
      <c r="M1110" t="str">
        <f t="shared" si="536"/>
        <v>4.68333461940333-1.97984283482221i</v>
      </c>
      <c r="N1110" t="str">
        <f t="shared" si="537"/>
        <v>-1.24768060155783i</v>
      </c>
      <c r="O1110" t="str">
        <f t="shared" si="538"/>
        <v>0.31752258571441-0.948250709233183i</v>
      </c>
      <c r="P1110" t="str">
        <f t="shared" si="539"/>
        <v>0.68247741428559+0.948250709233183i</v>
      </c>
      <c r="Q1110" t="str">
        <f t="shared" si="540"/>
        <v>-0.68247741428559+0.299429892324647i</v>
      </c>
      <c r="R1110" t="str">
        <f t="shared" si="541"/>
        <v>-0.327385283478204-1.53306120834632i</v>
      </c>
      <c r="S1110" t="str">
        <f t="shared" si="542"/>
        <v>0.136919681926785i</v>
      </c>
      <c r="T1110" t="str">
        <f t="shared" si="543"/>
        <v>0.209906253021071-0.044825488881346i</v>
      </c>
      <c r="U1110" t="e">
        <f t="shared" si="544"/>
        <v>#DIV/0!</v>
      </c>
      <c r="V1110" t="str">
        <f t="shared" si="545"/>
        <v>0.0000833333333333333-0.00271780982055832i</v>
      </c>
      <c r="W1110" t="e">
        <f t="shared" si="546"/>
        <v>#DIV/0!</v>
      </c>
      <c r="X1110" t="e">
        <f t="shared" si="547"/>
        <v>#DIV/0!</v>
      </c>
      <c r="Y1110" t="str">
        <f t="shared" si="548"/>
        <v>0.00096+0.417002442466895i</v>
      </c>
      <c r="Z1110" t="e">
        <f t="shared" si="549"/>
        <v>#DIV/0!</v>
      </c>
      <c r="AA1110" t="e">
        <f t="shared" si="550"/>
        <v>#DIV/0!</v>
      </c>
      <c r="AB1110" t="str">
        <f t="shared" si="551"/>
        <v>0.11977987598371-0.0255789973945075i</v>
      </c>
      <c r="AC1110" t="str">
        <f t="shared" si="552"/>
        <v>1.51032684518889-0.356940333249566i</v>
      </c>
      <c r="AD1110" t="str">
        <f t="shared" si="553"/>
        <v>0.0789028210748943+0.00171128644275201i</v>
      </c>
      <c r="AE1110" t="e">
        <f t="shared" si="554"/>
        <v>#DIV/0!</v>
      </c>
      <c r="AF1110" t="str">
        <f t="shared" si="555"/>
        <v>-5.86317316761401-6.27075236078511i</v>
      </c>
      <c r="AG1110" t="e">
        <f t="shared" si="556"/>
        <v>#DIV/0!</v>
      </c>
      <c r="AH1110" t="e">
        <f t="shared" si="557"/>
        <v>#DIV/0!</v>
      </c>
      <c r="AI1110" t="e">
        <f t="shared" si="558"/>
        <v>#DIV/0!</v>
      </c>
      <c r="AJ1110" t="e">
        <f t="shared" si="559"/>
        <v>#DIV/0!</v>
      </c>
      <c r="AK1110"/>
      <c r="AL1110"/>
      <c r="AM1110"/>
      <c r="AN1110"/>
    </row>
    <row r="1111" spans="1:40" x14ac:dyDescent="0.3">
      <c r="A1111"/>
      <c r="B1111">
        <f t="shared" si="525"/>
        <v>97700</v>
      </c>
      <c r="C1111" s="186" t="str">
        <f t="shared" si="528"/>
        <v>-0.00874298986238742+0.0126904662759944i</v>
      </c>
      <c r="D1111" s="158" t="str">
        <f t="shared" si="529"/>
        <v>-3.08352698408845-1.97947637561083i</v>
      </c>
      <c r="E1111" t="str">
        <f t="shared" si="530"/>
        <v>7242.82993608221-11871.182494191i</v>
      </c>
      <c r="F1111" t="str">
        <f t="shared" si="531"/>
        <v>0.393456181975237+0.270883037007841i</v>
      </c>
      <c r="G1111" t="str">
        <f t="shared" si="526"/>
        <v>0.393456181975237+0.270883037007841i</v>
      </c>
      <c r="H1111" t="str">
        <f t="shared" si="532"/>
        <v>2.78448197760126+4.29518821209473i</v>
      </c>
      <c r="I1111" t="str">
        <f t="shared" si="533"/>
        <v>383.667002819654i</v>
      </c>
      <c r="J1111" t="str">
        <f t="shared" si="527"/>
        <v>-35.4585874069519+81.8125378140584i</v>
      </c>
      <c r="K1111" t="str">
        <f t="shared" si="534"/>
        <v>3.94797377079991-1.71110170607868i</v>
      </c>
      <c r="L1111" t="str">
        <f t="shared" si="535"/>
        <v>0.733831609378937-0.270217523905155i</v>
      </c>
      <c r="M1111" t="str">
        <f t="shared" si="536"/>
        <v>4.68180538017885-1.98131922998383i</v>
      </c>
      <c r="N1111" t="str">
        <f t="shared" si="537"/>
        <v>-1.24895896282992i</v>
      </c>
      <c r="O1111" t="str">
        <f t="shared" si="538"/>
        <v>0.316310119612794-0.948655842880093i</v>
      </c>
      <c r="P1111" t="str">
        <f t="shared" si="539"/>
        <v>0.683689880387206+0.948655842880093i</v>
      </c>
      <c r="Q1111" t="str">
        <f t="shared" si="540"/>
        <v>-0.683689880387206+0.300303119949827i</v>
      </c>
      <c r="R1111" t="str">
        <f t="shared" si="541"/>
        <v>-0.327372704550922-1.53134764383261i</v>
      </c>
      <c r="S1111" t="str">
        <f t="shared" si="542"/>
        <v>0.137059968486136i</v>
      </c>
      <c r="T1111" t="str">
        <f t="shared" si="543"/>
        <v>0.209886459805016-0.0448696925689705i</v>
      </c>
      <c r="U1111" t="e">
        <f t="shared" si="544"/>
        <v>#DIV/0!</v>
      </c>
      <c r="V1111" t="str">
        <f t="shared" si="545"/>
        <v>0.0000833333333333333-0.00271502802954445i</v>
      </c>
      <c r="W1111" t="e">
        <f t="shared" si="546"/>
        <v>#DIV/0!</v>
      </c>
      <c r="X1111" t="e">
        <f t="shared" si="547"/>
        <v>#DIV/0!</v>
      </c>
      <c r="Y1111" t="str">
        <f t="shared" si="548"/>
        <v>0.00096+0.417429699067783i</v>
      </c>
      <c r="Z1111" t="e">
        <f t="shared" si="549"/>
        <v>#DIV/0!</v>
      </c>
      <c r="AA1111" t="e">
        <f t="shared" si="550"/>
        <v>#DIV/0!</v>
      </c>
      <c r="AB1111" t="str">
        <f t="shared" si="551"/>
        <v>0.119768581279859-0.0256042215702788i</v>
      </c>
      <c r="AC1111" t="str">
        <f t="shared" si="552"/>
        <v>1.51000305164647-0.357173775540689i</v>
      </c>
      <c r="AD1111" t="str">
        <f t="shared" si="553"/>
        <v>0.0789124370696979+0.00170942138971686i</v>
      </c>
      <c r="AE1111" t="e">
        <f t="shared" si="554"/>
        <v>#DIV/0!</v>
      </c>
      <c r="AF1111" t="str">
        <f t="shared" si="555"/>
        <v>-5.86800896168971-6.27466458770556i</v>
      </c>
      <c r="AG1111" t="e">
        <f t="shared" si="556"/>
        <v>#DIV/0!</v>
      </c>
      <c r="AH1111" t="e">
        <f t="shared" si="557"/>
        <v>#DIV/0!</v>
      </c>
      <c r="AI1111" t="e">
        <f t="shared" si="558"/>
        <v>#DIV/0!</v>
      </c>
      <c r="AJ1111" t="e">
        <f t="shared" si="559"/>
        <v>#DIV/0!</v>
      </c>
      <c r="AK1111"/>
      <c r="AL1111"/>
      <c r="AM1111"/>
      <c r="AN1111"/>
    </row>
    <row r="1112" spans="1:40" x14ac:dyDescent="0.3">
      <c r="A1112"/>
      <c r="B1112">
        <f t="shared" si="525"/>
        <v>97800</v>
      </c>
      <c r="C1112" s="186" t="str">
        <f t="shared" si="528"/>
        <v>-0.0087400084435495+0.0126841464833202i</v>
      </c>
      <c r="D1112" s="158" t="str">
        <f t="shared" si="529"/>
        <v>-3.0850873227966-1.98094270685741i</v>
      </c>
      <c r="E1112" t="str">
        <f t="shared" si="530"/>
        <v>7232.03583161374-11865.6232214891i</v>
      </c>
      <c r="F1112" t="str">
        <f t="shared" si="531"/>
        <v>0.393662685834268+0.271067977812547i</v>
      </c>
      <c r="G1112" t="str">
        <f t="shared" si="526"/>
        <v>0.393662685834268+0.271067977812547i</v>
      </c>
      <c r="H1112" t="str">
        <f t="shared" si="532"/>
        <v>2.78775833487827+4.29762930326835i</v>
      </c>
      <c r="I1112" t="str">
        <f t="shared" si="533"/>
        <v>384.059701901352i</v>
      </c>
      <c r="J1112" t="str">
        <f t="shared" si="527"/>
        <v>-35.5332593534099+81.8962763379213i</v>
      </c>
      <c r="K1112" t="str">
        <f t="shared" si="534"/>
        <v>3.94662338843249-1.71236591823492i</v>
      </c>
      <c r="L1112" t="str">
        <f t="shared" si="535"/>
        <v>0.733652193983631-0.270427969305501i</v>
      </c>
      <c r="M1112" t="str">
        <f t="shared" si="536"/>
        <v>4.68027558241612-1.98279388754042i</v>
      </c>
      <c r="N1112" t="str">
        <f t="shared" si="537"/>
        <v>-1.25023732410201i</v>
      </c>
      <c r="O1112" t="str">
        <f t="shared" si="538"/>
        <v>0.315097136594865-0.949059426226681i</v>
      </c>
      <c r="P1112" t="str">
        <f t="shared" si="539"/>
        <v>0.684902863405135+0.949059426226681i</v>
      </c>
      <c r="Q1112" t="str">
        <f t="shared" si="540"/>
        <v>-0.684902863405135+0.301177897875329i</v>
      </c>
      <c r="R1112" t="str">
        <f t="shared" si="541"/>
        <v>-0.327360111129629-1.52963743082678i</v>
      </c>
      <c r="S1112" t="str">
        <f t="shared" si="542"/>
        <v>0.137200255045488i</v>
      </c>
      <c r="T1112" t="str">
        <f t="shared" si="543"/>
        <v>0.209866645636559-0.0449138907387044i</v>
      </c>
      <c r="U1112" t="e">
        <f t="shared" si="544"/>
        <v>#DIV/0!</v>
      </c>
      <c r="V1112" t="str">
        <f t="shared" si="545"/>
        <v>0.0000833333333333333-0.00271225192726475i</v>
      </c>
      <c r="W1112" t="e">
        <f t="shared" si="546"/>
        <v>#DIV/0!</v>
      </c>
      <c r="X1112" t="e">
        <f t="shared" si="547"/>
        <v>#DIV/0!</v>
      </c>
      <c r="Y1112" t="str">
        <f t="shared" si="548"/>
        <v>0.00096+0.417856955668671i</v>
      </c>
      <c r="Z1112" t="e">
        <f t="shared" si="549"/>
        <v>#DIV/0!</v>
      </c>
      <c r="AA1112" t="e">
        <f t="shared" si="550"/>
        <v>#DIV/0!</v>
      </c>
      <c r="AB1112" t="str">
        <f t="shared" si="551"/>
        <v>0.119757274619832-0.025629442597348i</v>
      </c>
      <c r="AC1112" t="str">
        <f t="shared" si="552"/>
        <v>1.50967914609681-0.357406846484006i</v>
      </c>
      <c r="AD1112" t="str">
        <f t="shared" si="553"/>
        <v>0.0789220593283676+0.00170754279271351i</v>
      </c>
      <c r="AE1112" t="e">
        <f t="shared" si="554"/>
        <v>#DIV/0!</v>
      </c>
      <c r="AF1112" t="str">
        <f t="shared" si="555"/>
        <v>-5.87284565767487-6.27857201012576i</v>
      </c>
      <c r="AG1112" t="e">
        <f t="shared" si="556"/>
        <v>#DIV/0!</v>
      </c>
      <c r="AH1112" t="e">
        <f t="shared" si="557"/>
        <v>#DIV/0!</v>
      </c>
      <c r="AI1112" t="e">
        <f t="shared" si="558"/>
        <v>#DIV/0!</v>
      </c>
      <c r="AJ1112" t="e">
        <f t="shared" si="559"/>
        <v>#DIV/0!</v>
      </c>
      <c r="AK1112"/>
      <c r="AL1112"/>
      <c r="AM1112"/>
      <c r="AN1112"/>
    </row>
    <row r="1113" spans="1:40" x14ac:dyDescent="0.3">
      <c r="A1113"/>
      <c r="B1113">
        <f t="shared" si="525"/>
        <v>97900</v>
      </c>
      <c r="C1113" s="186" t="str">
        <f t="shared" si="528"/>
        <v>-0.00873702602672586+0.0126778418706728i</v>
      </c>
      <c r="D1113" s="158" t="str">
        <f t="shared" si="529"/>
        <v>-3.08664819417488-1.98240723251757i</v>
      </c>
      <c r="E1113" t="str">
        <f t="shared" si="530"/>
        <v>7221.26285922193-11860.0624390956i</v>
      </c>
      <c r="F1113" t="str">
        <f t="shared" si="531"/>
        <v>0.393869260169997+0.271252698286008i</v>
      </c>
      <c r="G1113" t="str">
        <f t="shared" si="526"/>
        <v>0.393869260169997+0.271252698286008i</v>
      </c>
      <c r="H1113" t="str">
        <f t="shared" si="532"/>
        <v>2.79103505694948+4.30006739690907i</v>
      </c>
      <c r="I1113" t="str">
        <f t="shared" si="533"/>
        <v>384.452400983051i</v>
      </c>
      <c r="J1113" t="str">
        <f t="shared" si="527"/>
        <v>-35.608007690606+81.9800148617842i</v>
      </c>
      <c r="K1113" t="str">
        <f t="shared" si="534"/>
        <v>3.94527254534141-1.71362856389943i</v>
      </c>
      <c r="L1113" t="str">
        <f t="shared" si="535"/>
        <v>0.733472682887319-0.270638244151691i</v>
      </c>
      <c r="M1113" t="str">
        <f t="shared" si="536"/>
        <v>4.67874522822873-1.98426680805112i</v>
      </c>
      <c r="N1113" t="str">
        <f t="shared" si="537"/>
        <v>-1.25151568537409i</v>
      </c>
      <c r="O1113" t="str">
        <f t="shared" si="538"/>
        <v>0.313883638642899-0.949461458613405i</v>
      </c>
      <c r="P1113" t="str">
        <f t="shared" si="539"/>
        <v>0.686116361357101+0.949461458613405i</v>
      </c>
      <c r="Q1113" t="str">
        <f t="shared" si="540"/>
        <v>-0.686116361357101+0.302054226760685i</v>
      </c>
      <c r="R1113" t="str">
        <f t="shared" si="541"/>
        <v>-0.327347503209131-1.52793055904355i</v>
      </c>
      <c r="S1113" t="str">
        <f t="shared" si="542"/>
        <v>0.137340541604839i</v>
      </c>
      <c r="T1113" t="str">
        <f t="shared" si="543"/>
        <v>0.209846810513626-0.0449580833837338i</v>
      </c>
      <c r="U1113" t="e">
        <f t="shared" si="544"/>
        <v>#DIV/0!</v>
      </c>
      <c r="V1113" t="str">
        <f t="shared" si="545"/>
        <v>0.0000833333333333333-0.00270948149628695i</v>
      </c>
      <c r="W1113" t="e">
        <f t="shared" si="546"/>
        <v>#DIV/0!</v>
      </c>
      <c r="X1113" t="e">
        <f t="shared" si="547"/>
        <v>#DIV/0!</v>
      </c>
      <c r="Y1113" t="str">
        <f t="shared" si="548"/>
        <v>0.00096+0.418284212269559i</v>
      </c>
      <c r="Z1113" t="e">
        <f t="shared" si="549"/>
        <v>#DIV/0!</v>
      </c>
      <c r="AA1113" t="e">
        <f t="shared" si="550"/>
        <v>#DIV/0!</v>
      </c>
      <c r="AB1113" t="str">
        <f t="shared" si="551"/>
        <v>0.119745956002445-0.0256546604718268i</v>
      </c>
      <c r="AC1113" t="str">
        <f t="shared" si="552"/>
        <v>1.50935512900006-0.357639546158389i</v>
      </c>
      <c r="AD1113" t="str">
        <f t="shared" si="553"/>
        <v>0.0789316878393723+0.00170565064185225i</v>
      </c>
      <c r="AE1113" t="e">
        <f t="shared" si="554"/>
        <v>#DIV/0!</v>
      </c>
      <c r="AF1113" t="str">
        <f t="shared" si="555"/>
        <v>-5.87768325112436-6.28247462942664i</v>
      </c>
      <c r="AG1113" t="e">
        <f t="shared" si="556"/>
        <v>#DIV/0!</v>
      </c>
      <c r="AH1113" t="e">
        <f t="shared" si="557"/>
        <v>#DIV/0!</v>
      </c>
      <c r="AI1113" t="e">
        <f t="shared" si="558"/>
        <v>#DIV/0!</v>
      </c>
      <c r="AJ1113" t="e">
        <f t="shared" si="559"/>
        <v>#DIV/0!</v>
      </c>
      <c r="AK1113"/>
      <c r="AL1113"/>
      <c r="AM1113"/>
      <c r="AN1113"/>
    </row>
    <row r="1114" spans="1:40" x14ac:dyDescent="0.3">
      <c r="A1114"/>
      <c r="B1114">
        <f t="shared" si="525"/>
        <v>98000</v>
      </c>
      <c r="C1114" s="186" t="str">
        <f t="shared" si="528"/>
        <v>-0.00873404261599094+0.0126715523823282i</v>
      </c>
      <c r="D1114" s="158" t="str">
        <f t="shared" si="529"/>
        <v>-3.08820959604879-1.98386995326576i</v>
      </c>
      <c r="E1114" t="str">
        <f t="shared" si="530"/>
        <v>7210.5109737385-11854.5001791056i</v>
      </c>
      <c r="F1114" t="str">
        <f t="shared" si="531"/>
        <v>0.394075904694721+0.271437198460471i</v>
      </c>
      <c r="G1114" t="str">
        <f t="shared" si="526"/>
        <v>0.394075904694721+0.271437198460471i</v>
      </c>
      <c r="H1114" t="str">
        <f t="shared" si="532"/>
        <v>2.79431214154373+4.30250249372741i</v>
      </c>
      <c r="I1114" t="str">
        <f t="shared" si="533"/>
        <v>384.84510006475i</v>
      </c>
      <c r="J1114" t="str">
        <f t="shared" si="527"/>
        <v>-35.6828324185401+82.0637533856471i</v>
      </c>
      <c r="K1114" t="str">
        <f t="shared" si="534"/>
        <v>3.94392124343356-1.71488964366543i</v>
      </c>
      <c r="L1114" t="str">
        <f t="shared" si="535"/>
        <v>0.733293076294864-0.270848348411188i</v>
      </c>
      <c r="M1114" t="str">
        <f t="shared" si="536"/>
        <v>4.67721431972842-1.98573799207662i</v>
      </c>
      <c r="N1114" t="str">
        <f t="shared" si="537"/>
        <v>-1.25279404664618i</v>
      </c>
      <c r="O1114" t="str">
        <f t="shared" si="538"/>
        <v>0.312669627739983-0.949861939383267i</v>
      </c>
      <c r="P1114" t="str">
        <f t="shared" si="539"/>
        <v>0.687330372260017+0.949861939383267i</v>
      </c>
      <c r="Q1114" t="str">
        <f t="shared" si="540"/>
        <v>-0.687330372260017+0.302932107262913i</v>
      </c>
      <c r="R1114" t="str">
        <f t="shared" si="541"/>
        <v>-0.327334880784234-1.52622701823956i</v>
      </c>
      <c r="S1114" t="str">
        <f t="shared" si="542"/>
        <v>0.13748082816419i</v>
      </c>
      <c r="T1114" t="str">
        <f t="shared" si="543"/>
        <v>0.209826954434137-0.0450022704972429i</v>
      </c>
      <c r="U1114" t="e">
        <f t="shared" si="544"/>
        <v>#DIV/0!</v>
      </c>
      <c r="V1114" t="str">
        <f t="shared" si="545"/>
        <v>0.0000833333333333333-0.00270671671924992i</v>
      </c>
      <c r="W1114" t="e">
        <f t="shared" si="546"/>
        <v>#DIV/0!</v>
      </c>
      <c r="X1114" t="e">
        <f t="shared" si="547"/>
        <v>#DIV/0!</v>
      </c>
      <c r="Y1114" t="str">
        <f t="shared" si="548"/>
        <v>0.00096+0.418711468870448i</v>
      </c>
      <c r="Z1114" t="e">
        <f t="shared" si="549"/>
        <v>#DIV/0!</v>
      </c>
      <c r="AA1114" t="e">
        <f t="shared" si="550"/>
        <v>#DIV/0!</v>
      </c>
      <c r="AB1114" t="str">
        <f t="shared" si="551"/>
        <v>0.119734625426512-0.025679875189826i</v>
      </c>
      <c r="AC1114" t="str">
        <f t="shared" si="552"/>
        <v>1.50903100081598-0.357871874643181i</v>
      </c>
      <c r="AD1114" t="str">
        <f t="shared" si="553"/>
        <v>0.0789413225911677+0.00170374492723945i</v>
      </c>
      <c r="AE1114" t="e">
        <f t="shared" si="554"/>
        <v>#DIV/0!</v>
      </c>
      <c r="AF1114" t="str">
        <f t="shared" si="555"/>
        <v>-5.88252173759252-6.28637244699317i</v>
      </c>
      <c r="AG1114" t="e">
        <f t="shared" si="556"/>
        <v>#DIV/0!</v>
      </c>
      <c r="AH1114" t="e">
        <f t="shared" si="557"/>
        <v>#DIV/0!</v>
      </c>
      <c r="AI1114" t="e">
        <f t="shared" si="558"/>
        <v>#DIV/0!</v>
      </c>
      <c r="AJ1114" t="e">
        <f t="shared" si="559"/>
        <v>#DIV/0!</v>
      </c>
      <c r="AK1114"/>
      <c r="AL1114"/>
      <c r="AM1114"/>
      <c r="AN1114"/>
    </row>
    <row r="1115" spans="1:40" x14ac:dyDescent="0.3">
      <c r="A1115"/>
      <c r="B1115">
        <f t="shared" si="525"/>
        <v>98100</v>
      </c>
      <c r="C1115" s="186" t="str">
        <f t="shared" si="528"/>
        <v>-0.00873105821541567+0.0126652779627974i</v>
      </c>
      <c r="D1115" s="158" t="str">
        <f t="shared" si="529"/>
        <v>-3.08977152624568-1.98533086977773i</v>
      </c>
      <c r="E1115" t="str">
        <f t="shared" si="530"/>
        <v>7199.78013007177-11848.9364734368i</v>
      </c>
      <c r="F1115" t="str">
        <f t="shared" si="531"/>
        <v>0.394282619120977+0.271621478368588i</v>
      </c>
      <c r="G1115" t="str">
        <f t="shared" si="526"/>
        <v>0.394282619120977+0.271621478368588i</v>
      </c>
      <c r="H1115" t="str">
        <f t="shared" si="532"/>
        <v>2.79758958638733+4.30493459443603i</v>
      </c>
      <c r="I1115" t="str">
        <f t="shared" si="533"/>
        <v>385.237799146448i</v>
      </c>
      <c r="J1115" t="str">
        <f t="shared" si="527"/>
        <v>-35.7577335372123+82.14749190951i</v>
      </c>
      <c r="K1115" t="str">
        <f t="shared" si="534"/>
        <v>3.94256948461413-1.71614915812732i</v>
      </c>
      <c r="L1115" t="str">
        <f t="shared" si="535"/>
        <v>0.73311337441107-0.271058282051737i</v>
      </c>
      <c r="M1115" t="str">
        <f t="shared" si="536"/>
        <v>4.6756828590252-1.98720744017906i</v>
      </c>
      <c r="N1115" t="str">
        <f t="shared" si="537"/>
        <v>-1.25407240791827i</v>
      </c>
      <c r="O1115" t="str">
        <f t="shared" si="538"/>
        <v>0.311455105870074-0.950260867881794i</v>
      </c>
      <c r="P1115" t="str">
        <f t="shared" si="539"/>
        <v>0.688544894129926+0.950260867881794i</v>
      </c>
      <c r="Q1115" t="str">
        <f t="shared" si="540"/>
        <v>-0.688544894129926+0.303811540036476i</v>
      </c>
      <c r="R1115" t="str">
        <f t="shared" si="541"/>
        <v>-0.327322243849729-1.52452679821325i</v>
      </c>
      <c r="S1115" t="str">
        <f t="shared" si="542"/>
        <v>0.137621114723541i</v>
      </c>
      <c r="T1115" t="str">
        <f t="shared" si="543"/>
        <v>0.209807077396018-0.0450464520724104i</v>
      </c>
      <c r="U1115" t="e">
        <f t="shared" si="544"/>
        <v>#DIV/0!</v>
      </c>
      <c r="V1115" t="str">
        <f t="shared" si="545"/>
        <v>0.0000833333333333333-0.00270395757886333i</v>
      </c>
      <c r="W1115" t="e">
        <f t="shared" si="546"/>
        <v>#DIV/0!</v>
      </c>
      <c r="X1115" t="e">
        <f t="shared" si="547"/>
        <v>#DIV/0!</v>
      </c>
      <c r="Y1115" t="str">
        <f t="shared" si="548"/>
        <v>0.00096+0.419138725471336i</v>
      </c>
      <c r="Z1115" t="e">
        <f t="shared" si="549"/>
        <v>#DIV/0!</v>
      </c>
      <c r="AA1115" t="e">
        <f t="shared" si="550"/>
        <v>#DIV/0!</v>
      </c>
      <c r="AB1115" t="str">
        <f t="shared" si="551"/>
        <v>0.119723282890849-0.0257050867474531i</v>
      </c>
      <c r="AC1115" t="str">
        <f t="shared" si="552"/>
        <v>1.50870676200398-0.35810383201818i</v>
      </c>
      <c r="AD1115" t="str">
        <f t="shared" si="553"/>
        <v>0.0789509635721974+0.00170182563897844i</v>
      </c>
      <c r="AE1115" t="e">
        <f t="shared" si="554"/>
        <v>#DIV/0!</v>
      </c>
      <c r="AF1115" t="str">
        <f t="shared" si="555"/>
        <v>-5.88736111263301-6.29026546421376i</v>
      </c>
      <c r="AG1115" t="e">
        <f t="shared" si="556"/>
        <v>#DIV/0!</v>
      </c>
      <c r="AH1115" t="e">
        <f t="shared" si="557"/>
        <v>#DIV/0!</v>
      </c>
      <c r="AI1115" t="e">
        <f t="shared" si="558"/>
        <v>#DIV/0!</v>
      </c>
      <c r="AJ1115" t="e">
        <f t="shared" si="559"/>
        <v>#DIV/0!</v>
      </c>
      <c r="AK1115"/>
      <c r="AL1115"/>
      <c r="AM1115"/>
      <c r="AN1115"/>
    </row>
    <row r="1116" spans="1:40" x14ac:dyDescent="0.3">
      <c r="A1116"/>
      <c r="B1116">
        <f t="shared" si="525"/>
        <v>98200</v>
      </c>
      <c r="C1116" s="186" t="str">
        <f t="shared" si="528"/>
        <v>-0.0087280728290676+0.0126590185568254i</v>
      </c>
      <c r="D1116" s="158" t="str">
        <f t="shared" si="529"/>
        <v>-3.09133398259472-1.98678998273057i</v>
      </c>
      <c r="E1116" t="str">
        <f t="shared" si="530"/>
        <v>7189.07028320662-11843.3713538305i</v>
      </c>
      <c r="F1116" t="str">
        <f t="shared" si="531"/>
        <v>0.394489403161547+0.271805538043421i</v>
      </c>
      <c r="G1116" t="str">
        <f t="shared" si="526"/>
        <v>0.394489403161547+0.271805538043421i</v>
      </c>
      <c r="H1116" t="str">
        <f t="shared" si="532"/>
        <v>2.80086738920409+4.3073636997499i</v>
      </c>
      <c r="I1116" t="str">
        <f t="shared" si="533"/>
        <v>385.630498228147i</v>
      </c>
      <c r="J1116" t="str">
        <f t="shared" si="527"/>
        <v>-35.8327110466225+82.2312304333729i</v>
      </c>
      <c r="K1116" t="str">
        <f t="shared" si="534"/>
        <v>3.94121727078659-1.71740710788074i</v>
      </c>
      <c r="L1116" t="str">
        <f t="shared" si="535"/>
        <v>0.732933577440687-0.271268045041374i</v>
      </c>
      <c r="M1116" t="str">
        <f t="shared" si="536"/>
        <v>4.67415084822728-1.98867515292211i</v>
      </c>
      <c r="N1116" t="str">
        <f t="shared" si="537"/>
        <v>-1.25535076919036i</v>
      </c>
      <c r="O1116" t="str">
        <f t="shared" si="538"/>
        <v>0.31024007501795-0.950658243457057i</v>
      </c>
      <c r="P1116" t="str">
        <f t="shared" si="539"/>
        <v>0.68975992498205+0.950658243457057i</v>
      </c>
      <c r="Q1116" t="str">
        <f t="shared" si="540"/>
        <v>-0.68975992498205+0.304692525733303i</v>
      </c>
      <c r="R1116" t="str">
        <f t="shared" si="541"/>
        <v>-0.327309592400414-1.52282988880459i</v>
      </c>
      <c r="S1116" t="str">
        <f t="shared" si="542"/>
        <v>0.137761401282893i</v>
      </c>
      <c r="T1116" t="str">
        <f t="shared" si="543"/>
        <v>0.209787179397192-0.0450906281024136i</v>
      </c>
      <c r="U1116" t="e">
        <f t="shared" si="544"/>
        <v>#DIV/0!</v>
      </c>
      <c r="V1116" t="str">
        <f t="shared" si="545"/>
        <v>0.0000833333333333333-0.00270120405790725i</v>
      </c>
      <c r="W1116" t="e">
        <f t="shared" si="546"/>
        <v>#DIV/0!</v>
      </c>
      <c r="X1116" t="e">
        <f t="shared" si="547"/>
        <v>#DIV/0!</v>
      </c>
      <c r="Y1116" t="str">
        <f t="shared" si="548"/>
        <v>0.00096+0.419565982072224i</v>
      </c>
      <c r="Z1116" t="e">
        <f t="shared" si="549"/>
        <v>#DIV/0!</v>
      </c>
      <c r="AA1116" t="e">
        <f t="shared" si="550"/>
        <v>#DIV/0!</v>
      </c>
      <c r="AB1116" t="str">
        <f t="shared" si="551"/>
        <v>0.11971192839427-0.0257302951408148i</v>
      </c>
      <c r="AC1116" t="str">
        <f t="shared" si="552"/>
        <v>1.50838241302311-0.358335418363653i</v>
      </c>
      <c r="AD1116" t="str">
        <f t="shared" si="553"/>
        <v>0.0789606107708899+0.00169989276716813i</v>
      </c>
      <c r="AE1116" t="e">
        <f t="shared" si="554"/>
        <v>#DIV/0!</v>
      </c>
      <c r="AF1116" t="str">
        <f t="shared" si="555"/>
        <v>-5.89220137179881-6.29415368248047i</v>
      </c>
      <c r="AG1116" t="e">
        <f t="shared" si="556"/>
        <v>#DIV/0!</v>
      </c>
      <c r="AH1116" t="e">
        <f t="shared" si="557"/>
        <v>#DIV/0!</v>
      </c>
      <c r="AI1116" t="e">
        <f t="shared" si="558"/>
        <v>#DIV/0!</v>
      </c>
      <c r="AJ1116" t="e">
        <f t="shared" si="559"/>
        <v>#DIV/0!</v>
      </c>
      <c r="AK1116"/>
      <c r="AL1116"/>
      <c r="AM1116"/>
      <c r="AN1116"/>
    </row>
    <row r="1117" spans="1:40" x14ac:dyDescent="0.3">
      <c r="A1117"/>
      <c r="B1117">
        <f t="shared" si="525"/>
        <v>98300</v>
      </c>
      <c r="C1117" s="186" t="str">
        <f t="shared" si="528"/>
        <v>-0.00872508646101158+0.0126527741093899i</v>
      </c>
      <c r="D1117" s="158" t="str">
        <f t="shared" si="529"/>
        <v>-3.09289696292698-1.98824729280287i</v>
      </c>
      <c r="E1117" t="str">
        <f t="shared" si="530"/>
        <v>7178.38138820442-11837.8048518523i</v>
      </c>
      <c r="F1117" t="str">
        <f t="shared" si="531"/>
        <v>0.394696256529463+0.27198937751846i</v>
      </c>
      <c r="G1117" t="str">
        <f t="shared" si="526"/>
        <v>0.394696256529463+0.27198937751846i</v>
      </c>
      <c r="H1117" t="str">
        <f t="shared" si="532"/>
        <v>2.80414554771533+4.30978981038642i</v>
      </c>
      <c r="I1117" t="str">
        <f t="shared" si="533"/>
        <v>386.023197309846i</v>
      </c>
      <c r="J1117" t="str">
        <f t="shared" si="527"/>
        <v>-35.9077649467708+82.3149689572358i</v>
      </c>
      <c r="K1117" t="str">
        <f t="shared" si="534"/>
        <v>3.93986460385264-1.71866349352255i</v>
      </c>
      <c r="L1117" t="str">
        <f t="shared" si="535"/>
        <v>0.732753685588403-0.271477637348421i</v>
      </c>
      <c r="M1117" t="str">
        <f t="shared" si="536"/>
        <v>4.67261828944104-1.99014113087097i</v>
      </c>
      <c r="N1117" t="str">
        <f t="shared" si="537"/>
        <v>-1.25662913046245i</v>
      </c>
      <c r="O1117" t="str">
        <f t="shared" si="538"/>
        <v>0.309024537169225-0.951054065459659i</v>
      </c>
      <c r="P1117" t="str">
        <f t="shared" si="539"/>
        <v>0.690975462830775+0.951054065459659i</v>
      </c>
      <c r="Q1117" t="str">
        <f t="shared" si="540"/>
        <v>-0.690975462830775+0.305575065002791i</v>
      </c>
      <c r="R1117" t="str">
        <f t="shared" si="541"/>
        <v>-0.327296926431064-1.52113627989488i</v>
      </c>
      <c r="S1117" t="str">
        <f t="shared" si="542"/>
        <v>0.137901687842244i</v>
      </c>
      <c r="T1117" t="str">
        <f t="shared" si="543"/>
        <v>0.209767260435576-0.0451347985804225i</v>
      </c>
      <c r="U1117" t="e">
        <f t="shared" si="544"/>
        <v>#DIV/0!</v>
      </c>
      <c r="V1117" t="str">
        <f t="shared" si="545"/>
        <v>0.0000833333333333333-0.00269845613923186i</v>
      </c>
      <c r="W1117" t="e">
        <f t="shared" si="546"/>
        <v>#DIV/0!</v>
      </c>
      <c r="X1117" t="e">
        <f t="shared" si="547"/>
        <v>#DIV/0!</v>
      </c>
      <c r="Y1117" t="str">
        <f t="shared" si="548"/>
        <v>0.00096+0.419993238673112i</v>
      </c>
      <c r="Z1117" t="e">
        <f t="shared" si="549"/>
        <v>#DIV/0!</v>
      </c>
      <c r="AA1117" t="e">
        <f t="shared" si="550"/>
        <v>#DIV/0!</v>
      </c>
      <c r="AB1117" t="str">
        <f t="shared" si="551"/>
        <v>0.119700561935588-0.0257555003660137i</v>
      </c>
      <c r="AC1117" t="str">
        <f t="shared" si="552"/>
        <v>1.50805795433203-0.358566633760323i</v>
      </c>
      <c r="AD1117" t="str">
        <f t="shared" si="553"/>
        <v>0.0789702641756615+0.00169794630190512i</v>
      </c>
      <c r="AE1117" t="e">
        <f t="shared" si="554"/>
        <v>#DIV/0!</v>
      </c>
      <c r="AF1117" t="str">
        <f t="shared" si="555"/>
        <v>-5.89704251064231-6.29803710318929i</v>
      </c>
      <c r="AG1117" t="e">
        <f t="shared" si="556"/>
        <v>#DIV/0!</v>
      </c>
      <c r="AH1117" t="e">
        <f t="shared" si="557"/>
        <v>#DIV/0!</v>
      </c>
      <c r="AI1117" t="e">
        <f t="shared" si="558"/>
        <v>#DIV/0!</v>
      </c>
      <c r="AJ1117" t="e">
        <f t="shared" si="559"/>
        <v>#DIV/0!</v>
      </c>
      <c r="AK1117"/>
      <c r="AL1117"/>
      <c r="AM1117"/>
      <c r="AN1117"/>
    </row>
    <row r="1118" spans="1:40" x14ac:dyDescent="0.3">
      <c r="A1118"/>
      <c r="B1118">
        <f t="shared" si="525"/>
        <v>98400</v>
      </c>
      <c r="C1118" s="186" t="str">
        <f t="shared" si="528"/>
        <v>-0.00872209911530894+0.0126465445657i</v>
      </c>
      <c r="D1118" s="158" t="str">
        <f t="shared" si="529"/>
        <v>-3.09446046507535-1.98970280067457i</v>
      </c>
      <c r="E1118" t="str">
        <f t="shared" si="530"/>
        <v>7167.71340020347-11832.2369988932i</v>
      </c>
      <c r="F1118" t="str">
        <f t="shared" si="531"/>
        <v>0.394903178937998+0.2721729968276i</v>
      </c>
      <c r="G1118" t="str">
        <f t="shared" si="526"/>
        <v>0.394903178937998+0.2721729968276i</v>
      </c>
      <c r="H1118" t="str">
        <f t="shared" si="532"/>
        <v>2.80742405963989+4.31221292706528i</v>
      </c>
      <c r="I1118" t="str">
        <f t="shared" si="533"/>
        <v>386.415896391544i</v>
      </c>
      <c r="J1118" t="str">
        <f t="shared" si="527"/>
        <v>-35.9828952376572+82.3987074810987i</v>
      </c>
      <c r="K1118" t="str">
        <f t="shared" si="534"/>
        <v>3.93851148571228-1.7199183156508i</v>
      </c>
      <c r="L1118" t="str">
        <f t="shared" si="535"/>
        <v>0.732573699058851-0.271687058941485i</v>
      </c>
      <c r="M1118" t="str">
        <f t="shared" si="536"/>
        <v>4.67108518477113-1.99160537459229i</v>
      </c>
      <c r="N1118" t="str">
        <f t="shared" si="537"/>
        <v>-1.25790749173453i</v>
      </c>
      <c r="O1118" t="str">
        <f t="shared" si="538"/>
        <v>0.30780849431035-0.951448333242744i</v>
      </c>
      <c r="P1118" t="str">
        <f t="shared" si="539"/>
        <v>0.69219150568965+0.951448333242744i</v>
      </c>
      <c r="Q1118" t="str">
        <f t="shared" si="540"/>
        <v>-0.69219150568965+0.306459158491786i</v>
      </c>
      <c r="R1118" t="str">
        <f t="shared" si="541"/>
        <v>-0.327284245936459-1.51944596140654i</v>
      </c>
      <c r="S1118" t="str">
        <f t="shared" si="542"/>
        <v>0.138041974401595i</v>
      </c>
      <c r="T1118" t="str">
        <f t="shared" si="543"/>
        <v>0.209747320509089-0.045178963499606i</v>
      </c>
      <c r="U1118" t="e">
        <f t="shared" si="544"/>
        <v>#DIV/0!</v>
      </c>
      <c r="V1118" t="str">
        <f t="shared" si="545"/>
        <v>0.0000833333333333333-0.00269571380575703i</v>
      </c>
      <c r="W1118" t="e">
        <f t="shared" si="546"/>
        <v>#DIV/0!</v>
      </c>
      <c r="X1118" t="e">
        <f t="shared" si="547"/>
        <v>#DIV/0!</v>
      </c>
      <c r="Y1118" t="str">
        <f t="shared" si="548"/>
        <v>0.00096+0.420420495274i</v>
      </c>
      <c r="Z1118" t="e">
        <f t="shared" si="549"/>
        <v>#DIV/0!</v>
      </c>
      <c r="AA1118" t="e">
        <f t="shared" si="550"/>
        <v>#DIV/0!</v>
      </c>
      <c r="AB1118" t="str">
        <f t="shared" si="551"/>
        <v>0.119689183513615-0.0257807024191517i</v>
      </c>
      <c r="AC1118" t="str">
        <f t="shared" si="552"/>
        <v>1.50773338638905-0.358797478289371i</v>
      </c>
      <c r="AD1118" t="str">
        <f t="shared" si="553"/>
        <v>0.0789799237749141+0.00169598623328116i</v>
      </c>
      <c r="AE1118" t="e">
        <f t="shared" si="554"/>
        <v>#DIV/0!</v>
      </c>
      <c r="AF1118" t="str">
        <f t="shared" si="555"/>
        <v>-5.90188452471524-6.30191572773985i</v>
      </c>
      <c r="AG1118" t="e">
        <f t="shared" si="556"/>
        <v>#DIV/0!</v>
      </c>
      <c r="AH1118" t="e">
        <f t="shared" si="557"/>
        <v>#DIV/0!</v>
      </c>
      <c r="AI1118" t="e">
        <f t="shared" si="558"/>
        <v>#DIV/0!</v>
      </c>
      <c r="AJ1118" t="e">
        <f t="shared" si="559"/>
        <v>#DIV/0!</v>
      </c>
      <c r="AK1118"/>
      <c r="AL1118"/>
      <c r="AM1118"/>
      <c r="AN1118"/>
    </row>
    <row r="1119" spans="1:40" x14ac:dyDescent="0.3">
      <c r="A1119"/>
      <c r="B1119">
        <f t="shared" si="525"/>
        <v>98500</v>
      </c>
      <c r="C1119" s="186" t="str">
        <f t="shared" si="528"/>
        <v>-0.00871911079601778+0.0126403298711957i</v>
      </c>
      <c r="D1119" s="158" t="str">
        <f t="shared" si="529"/>
        <v>-3.09602448687469-1.99115650702697i</v>
      </c>
      <c r="E1119" t="str">
        <f t="shared" si="530"/>
        <v>7157.06627441897-11826.6678261699i</v>
      </c>
      <c r="F1119" t="str">
        <f t="shared" si="531"/>
        <v>0.39511017010068+0.272356396005148i</v>
      </c>
      <c r="G1119" t="str">
        <f t="shared" si="526"/>
        <v>0.39511017010068+0.272356396005148i</v>
      </c>
      <c r="H1119" t="str">
        <f t="shared" si="532"/>
        <v>2.8107029226943+4.31463305050857i</v>
      </c>
      <c r="I1119" t="str">
        <f t="shared" si="533"/>
        <v>386.808595473243i</v>
      </c>
      <c r="J1119" t="str">
        <f t="shared" si="527"/>
        <v>-36.0581019192816+82.4824460049616i</v>
      </c>
      <c r="K1119" t="str">
        <f t="shared" si="534"/>
        <v>3.93715791826376-1.72117157486481i</v>
      </c>
      <c r="L1119" t="str">
        <f t="shared" si="535"/>
        <v>0.732393618056603-0.271896309789464i</v>
      </c>
      <c r="M1119" t="str">
        <f t="shared" si="536"/>
        <v>4.66955153632036-1.99306788465427i</v>
      </c>
      <c r="N1119" t="str">
        <f t="shared" si="537"/>
        <v>-1.25918585300662i</v>
      </c>
      <c r="O1119" t="str">
        <f t="shared" si="538"/>
        <v>0.30659194842857-0.951841046162001i</v>
      </c>
      <c r="P1119" t="str">
        <f t="shared" si="539"/>
        <v>0.69340805157143+0.951841046162001i</v>
      </c>
      <c r="Q1119" t="str">
        <f t="shared" si="540"/>
        <v>-0.69340805157143+0.307344806844619i</v>
      </c>
      <c r="R1119" t="str">
        <f t="shared" si="541"/>
        <v>-0.327271550911369-1.51775892330287i</v>
      </c>
      <c r="S1119" t="str">
        <f t="shared" si="542"/>
        <v>0.138182260960946i</v>
      </c>
      <c r="T1119" t="str">
        <f t="shared" si="543"/>
        <v>0.209727359615642-0.0452231228531283i</v>
      </c>
      <c r="U1119" t="e">
        <f t="shared" si="544"/>
        <v>#DIV/0!</v>
      </c>
      <c r="V1119" t="str">
        <f t="shared" si="545"/>
        <v>0.0000833333333333333-0.002692977040472i</v>
      </c>
      <c r="W1119" t="e">
        <f t="shared" si="546"/>
        <v>#DIV/0!</v>
      </c>
      <c r="X1119" t="e">
        <f t="shared" si="547"/>
        <v>#DIV/0!</v>
      </c>
      <c r="Y1119" t="str">
        <f t="shared" si="548"/>
        <v>0.00096+0.420847751874889i</v>
      </c>
      <c r="Z1119" t="e">
        <f t="shared" si="549"/>
        <v>#DIV/0!</v>
      </c>
      <c r="AA1119" t="e">
        <f t="shared" si="550"/>
        <v>#DIV/0!</v>
      </c>
      <c r="AB1119" t="str">
        <f t="shared" si="551"/>
        <v>0.119677793127158-0.025805901296328i</v>
      </c>
      <c r="AC1119" t="str">
        <f t="shared" si="552"/>
        <v>1.50740870965208-0.359027952032436i</v>
      </c>
      <c r="AD1119" t="str">
        <f t="shared" si="553"/>
        <v>0.0789895895570348+0.00169401255138447i</v>
      </c>
      <c r="AE1119" t="e">
        <f t="shared" si="554"/>
        <v>#DIV/0!</v>
      </c>
      <c r="AF1119" t="str">
        <f t="shared" si="555"/>
        <v>-5.90672740956899-6.30578955753554i</v>
      </c>
      <c r="AG1119" t="e">
        <f t="shared" si="556"/>
        <v>#DIV/0!</v>
      </c>
      <c r="AH1119" t="e">
        <f t="shared" si="557"/>
        <v>#DIV/0!</v>
      </c>
      <c r="AI1119" t="e">
        <f t="shared" si="558"/>
        <v>#DIV/0!</v>
      </c>
      <c r="AJ1119" t="e">
        <f t="shared" si="559"/>
        <v>#DIV/0!</v>
      </c>
      <c r="AK1119"/>
      <c r="AL1119"/>
      <c r="AM1119"/>
      <c r="AN1119"/>
    </row>
    <row r="1120" spans="1:40" x14ac:dyDescent="0.3">
      <c r="A1120"/>
      <c r="B1120">
        <f t="shared" si="525"/>
        <v>98600</v>
      </c>
      <c r="C1120" s="186" t="str">
        <f t="shared" si="528"/>
        <v>-0.00871612150719315+0.0126341299715457i</v>
      </c>
      <c r="D1120" s="158" t="str">
        <f t="shared" si="529"/>
        <v>-3.09758902616165-1.99260841254283i</v>
      </c>
      <c r="E1120" t="str">
        <f t="shared" si="530"/>
        <v>7146.43996614292-11821.097364726i</v>
      </c>
      <c r="F1120" t="str">
        <f t="shared" si="531"/>
        <v>0.395317229731283+0.272539575085828i</v>
      </c>
      <c r="G1120" t="str">
        <f t="shared" si="526"/>
        <v>0.395317229731283+0.272539575085828i</v>
      </c>
      <c r="H1120" t="str">
        <f t="shared" si="532"/>
        <v>2.81398213459261+4.31705018144074i</v>
      </c>
      <c r="I1120" t="str">
        <f t="shared" si="533"/>
        <v>387.201294554942i</v>
      </c>
      <c r="J1120" t="str">
        <f t="shared" si="527"/>
        <v>-36.1333849916441+82.5661845288245i</v>
      </c>
      <c r="K1120" t="str">
        <f t="shared" si="534"/>
        <v>3.93580390340357-1.72242327176508i</v>
      </c>
      <c r="L1120" t="str">
        <f t="shared" si="535"/>
        <v>0.73221344278617-0.272105389861537i</v>
      </c>
      <c r="M1120" t="str">
        <f t="shared" si="536"/>
        <v>4.66801734618974-1.99452866162662i</v>
      </c>
      <c r="N1120" t="str">
        <f t="shared" si="537"/>
        <v>-1.26046421427871i</v>
      </c>
      <c r="O1120" t="str">
        <f t="shared" si="538"/>
        <v>0.305374901511984-0.952232203575654i</v>
      </c>
      <c r="P1120" t="str">
        <f t="shared" si="539"/>
        <v>0.694625098488016+0.952232203575654i</v>
      </c>
      <c r="Q1120" t="str">
        <f t="shared" si="540"/>
        <v>-0.694625098488016+0.308232010703056i</v>
      </c>
      <c r="R1120" t="str">
        <f t="shared" si="541"/>
        <v>-0.327258841350557-1.51607515558791i</v>
      </c>
      <c r="S1120" t="str">
        <f t="shared" si="542"/>
        <v>0.138322547520297i</v>
      </c>
      <c r="T1120" t="str">
        <f t="shared" si="543"/>
        <v>0.20970737775315-0.0452672766341498i</v>
      </c>
      <c r="U1120" t="e">
        <f t="shared" si="544"/>
        <v>#DIV/0!</v>
      </c>
      <c r="V1120" t="str">
        <f t="shared" si="545"/>
        <v>0.0000833333333333333-0.00269024582643501i</v>
      </c>
      <c r="W1120" t="e">
        <f t="shared" si="546"/>
        <v>#DIV/0!</v>
      </c>
      <c r="X1120" t="e">
        <f t="shared" si="547"/>
        <v>#DIV/0!</v>
      </c>
      <c r="Y1120" t="str">
        <f t="shared" si="548"/>
        <v>0.00096+0.421275008475777i</v>
      </c>
      <c r="Z1120" t="e">
        <f t="shared" si="549"/>
        <v>#DIV/0!</v>
      </c>
      <c r="AA1120" t="e">
        <f t="shared" si="550"/>
        <v>#DIV/0!</v>
      </c>
      <c r="AB1120" t="str">
        <f t="shared" si="551"/>
        <v>0.119666390775028-0.0258310969936398i</v>
      </c>
      <c r="AC1120" t="str">
        <f t="shared" si="552"/>
        <v>1.50708392457868-0.359258055071625i</v>
      </c>
      <c r="AD1120" t="str">
        <f t="shared" si="553"/>
        <v>0.0789992615103992+0.0016920252463006i</v>
      </c>
      <c r="AE1120" t="e">
        <f t="shared" si="554"/>
        <v>#DIV/0!</v>
      </c>
      <c r="AF1120" t="str">
        <f t="shared" si="555"/>
        <v>-5.91157116075426-6.30965859398357i</v>
      </c>
      <c r="AG1120" t="e">
        <f t="shared" si="556"/>
        <v>#DIV/0!</v>
      </c>
      <c r="AH1120" t="e">
        <f t="shared" si="557"/>
        <v>#DIV/0!</v>
      </c>
      <c r="AI1120" t="e">
        <f t="shared" si="558"/>
        <v>#DIV/0!</v>
      </c>
      <c r="AJ1120" t="e">
        <f t="shared" si="559"/>
        <v>#DIV/0!</v>
      </c>
      <c r="AK1120"/>
      <c r="AL1120"/>
      <c r="AM1120"/>
      <c r="AN1120"/>
    </row>
    <row r="1121" spans="1:40" x14ac:dyDescent="0.3">
      <c r="A1121"/>
      <c r="B1121">
        <f t="shared" si="525"/>
        <v>98700</v>
      </c>
      <c r="C1121" s="186" t="str">
        <f t="shared" si="528"/>
        <v>-0.00871313125288666+0.0126279448126473i</v>
      </c>
      <c r="D1121" s="158" t="str">
        <f t="shared" si="529"/>
        <v>-3.09915408077482-1.99405851790628i</v>
      </c>
      <c r="E1121" t="str">
        <f t="shared" si="530"/>
        <v>7135.83443074458-11815.5256454328i</v>
      </c>
      <c r="F1121" t="str">
        <f t="shared" si="531"/>
        <v>0.395524357543828+0.27272253410477i</v>
      </c>
      <c r="G1121" t="str">
        <f t="shared" si="526"/>
        <v>0.395524357543828+0.27272253410477i</v>
      </c>
      <c r="H1121" t="str">
        <f t="shared" si="532"/>
        <v>2.81726169304653+4.31946432058867i</v>
      </c>
      <c r="I1121" t="str">
        <f t="shared" si="533"/>
        <v>387.593993636641i</v>
      </c>
      <c r="J1121" t="str">
        <f t="shared" si="527"/>
        <v>-36.2087444547446+82.6499230526874i</v>
      </c>
      <c r="K1121" t="str">
        <f t="shared" si="534"/>
        <v>3.93444944302649-1.72367340695336i</v>
      </c>
      <c r="L1121" t="str">
        <f t="shared" si="535"/>
        <v>0.732033173452005-0.272314299127174i</v>
      </c>
      <c r="M1121" t="str">
        <f t="shared" si="536"/>
        <v>4.6664826164785-1.99598770608053i</v>
      </c>
      <c r="N1121" t="str">
        <f t="shared" si="537"/>
        <v>-1.2617425755508i</v>
      </c>
      <c r="O1121" t="str">
        <f t="shared" si="538"/>
        <v>0.304157355549499-0.95262180484447i</v>
      </c>
      <c r="P1121" t="str">
        <f t="shared" si="539"/>
        <v>0.695842644450501+0.95262180484447i</v>
      </c>
      <c r="Q1121" t="str">
        <f t="shared" si="540"/>
        <v>-0.695842644450501+0.30912077070633i</v>
      </c>
      <c r="R1121" t="str">
        <f t="shared" si="541"/>
        <v>-0.32724611724878-1.51439464830619i</v>
      </c>
      <c r="S1121" t="str">
        <f t="shared" si="542"/>
        <v>0.138462834079649i</v>
      </c>
      <c r="T1121" t="str">
        <f t="shared" si="543"/>
        <v>0.209687374919528-0.0453114248358272i</v>
      </c>
      <c r="U1121" t="e">
        <f t="shared" si="544"/>
        <v>#DIV/0!</v>
      </c>
      <c r="V1121" t="str">
        <f t="shared" si="545"/>
        <v>0.0000833333333333333-0.00268752014677297i</v>
      </c>
      <c r="W1121" t="e">
        <f t="shared" si="546"/>
        <v>#DIV/0!</v>
      </c>
      <c r="X1121" t="e">
        <f t="shared" si="547"/>
        <v>#DIV/0!</v>
      </c>
      <c r="Y1121" t="str">
        <f t="shared" si="548"/>
        <v>0.00096+0.421702265076665i</v>
      </c>
      <c r="Z1121" t="e">
        <f t="shared" si="549"/>
        <v>#DIV/0!</v>
      </c>
      <c r="AA1121" t="e">
        <f t="shared" si="550"/>
        <v>#DIV/0!</v>
      </c>
      <c r="AB1121" t="str">
        <f t="shared" si="551"/>
        <v>0.119654976456035-0.025856289507182i</v>
      </c>
      <c r="AC1121" t="str">
        <f t="shared" si="552"/>
        <v>1.50675903162604-0.359487787489501i</v>
      </c>
      <c r="AD1121" t="str">
        <f t="shared" si="553"/>
        <v>0.0790089396233695+0.00169002430811158i</v>
      </c>
      <c r="AE1121" t="e">
        <f t="shared" si="554"/>
        <v>#DIV/0!</v>
      </c>
      <c r="AF1121" t="str">
        <f t="shared" si="555"/>
        <v>-5.91641577382135-6.31352283849495i</v>
      </c>
      <c r="AG1121" t="e">
        <f t="shared" si="556"/>
        <v>#DIV/0!</v>
      </c>
      <c r="AH1121" t="e">
        <f t="shared" si="557"/>
        <v>#DIV/0!</v>
      </c>
      <c r="AI1121" t="e">
        <f t="shared" si="558"/>
        <v>#DIV/0!</v>
      </c>
      <c r="AJ1121" t="e">
        <f t="shared" si="559"/>
        <v>#DIV/0!</v>
      </c>
      <c r="AK1121"/>
      <c r="AL1121"/>
      <c r="AM1121"/>
      <c r="AN1121"/>
    </row>
    <row r="1122" spans="1:40" x14ac:dyDescent="0.3">
      <c r="A1122"/>
      <c r="B1122">
        <f t="shared" si="525"/>
        <v>98800</v>
      </c>
      <c r="C1122" s="186" t="str">
        <f t="shared" si="528"/>
        <v>-0.00871014003714686+0.0126217743406246i</v>
      </c>
      <c r="D1122" s="158" t="str">
        <f t="shared" si="529"/>
        <v>-3.10071964855462-1.99550682380284i</v>
      </c>
      <c r="E1122" t="str">
        <f t="shared" si="530"/>
        <v>7125.24962367035-11809.9526989901i</v>
      </c>
      <c r="F1122" t="str">
        <f t="shared" si="531"/>
        <v>0.395731553252586+0.272905273097517i</v>
      </c>
      <c r="G1122" t="str">
        <f t="shared" si="526"/>
        <v>0.395731553252586+0.272905273097517i</v>
      </c>
      <c r="H1122" t="str">
        <f t="shared" si="532"/>
        <v>2.82054159576543+4.32187546868158i</v>
      </c>
      <c r="I1122" t="str">
        <f t="shared" si="533"/>
        <v>387.986692718339i</v>
      </c>
      <c r="J1122" t="str">
        <f t="shared" si="527"/>
        <v>-36.2841803085833+82.7336615765504i</v>
      </c>
      <c r="K1122" t="str">
        <f t="shared" si="534"/>
        <v>3.93309453902548-1.72492198103261i</v>
      </c>
      <c r="L1122" t="str">
        <f t="shared" si="535"/>
        <v>0.731852810258501-0.272523037556127i</v>
      </c>
      <c r="M1122" t="str">
        <f t="shared" si="536"/>
        <v>4.66494734928398-1.99744501858874i</v>
      </c>
      <c r="N1122" t="str">
        <f t="shared" si="537"/>
        <v>-1.26302093682289i</v>
      </c>
      <c r="O1122" t="str">
        <f t="shared" si="538"/>
        <v>0.302939312530837-0.95300984933176i</v>
      </c>
      <c r="P1122" t="str">
        <f t="shared" si="539"/>
        <v>0.697060687469163+0.95300984933176i</v>
      </c>
      <c r="Q1122" t="str">
        <f t="shared" si="540"/>
        <v>-0.697060687469163+0.31001108749113i</v>
      </c>
      <c r="R1122" t="str">
        <f t="shared" si="541"/>
        <v>-0.327233378600787-1.51271739154252i</v>
      </c>
      <c r="S1122" t="str">
        <f t="shared" si="542"/>
        <v>0.138603120639i</v>
      </c>
      <c r="T1122" t="str">
        <f t="shared" si="543"/>
        <v>0.209667351112681-0.0453555674513124i</v>
      </c>
      <c r="U1122" t="e">
        <f t="shared" si="544"/>
        <v>#DIV/0!</v>
      </c>
      <c r="V1122" t="str">
        <f t="shared" si="545"/>
        <v>0.0000833333333333333-0.00268479998468109i</v>
      </c>
      <c r="W1122" t="e">
        <f t="shared" si="546"/>
        <v>#DIV/0!</v>
      </c>
      <c r="X1122" t="e">
        <f t="shared" si="547"/>
        <v>#DIV/0!</v>
      </c>
      <c r="Y1122" t="str">
        <f t="shared" si="548"/>
        <v>0.00096+0.422129521677553i</v>
      </c>
      <c r="Z1122" t="e">
        <f t="shared" si="549"/>
        <v>#DIV/0!</v>
      </c>
      <c r="AA1122" t="e">
        <f t="shared" si="550"/>
        <v>#DIV/0!</v>
      </c>
      <c r="AB1122" t="str">
        <f t="shared" si="551"/>
        <v>0.119643550168984-0.0258814788330468i</v>
      </c>
      <c r="AC1122" t="str">
        <f t="shared" si="552"/>
        <v>1.50643403125095-0.35971714936908i</v>
      </c>
      <c r="AD1122" t="str">
        <f t="shared" si="553"/>
        <v>0.0790186238842928+0.00168800972689582i</v>
      </c>
      <c r="AE1122" t="e">
        <f t="shared" si="554"/>
        <v>#DIV/0!</v>
      </c>
      <c r="AF1122" t="str">
        <f t="shared" si="555"/>
        <v>-5.92126124432005-6.31738229248442i</v>
      </c>
      <c r="AG1122" t="e">
        <f t="shared" si="556"/>
        <v>#DIV/0!</v>
      </c>
      <c r="AH1122" t="e">
        <f t="shared" si="557"/>
        <v>#DIV/0!</v>
      </c>
      <c r="AI1122" t="e">
        <f t="shared" si="558"/>
        <v>#DIV/0!</v>
      </c>
      <c r="AJ1122" t="e">
        <f t="shared" si="559"/>
        <v>#DIV/0!</v>
      </c>
      <c r="AK1122"/>
      <c r="AL1122"/>
      <c r="AM1122"/>
      <c r="AN1122"/>
    </row>
    <row r="1123" spans="1:40" x14ac:dyDescent="0.3">
      <c r="A1123"/>
      <c r="B1123">
        <f t="shared" si="525"/>
        <v>98900</v>
      </c>
      <c r="C1123" s="186" t="str">
        <f t="shared" si="528"/>
        <v>-0.00870714786401895+0.0126156185018275i</v>
      </c>
      <c r="D1123" s="158" t="str">
        <f t="shared" si="529"/>
        <v>-3.1022857273434-1.99695333091948i</v>
      </c>
      <c r="E1123" t="str">
        <f t="shared" si="530"/>
        <v>7114.68550044397-11804.3785559269i</v>
      </c>
      <c r="F1123" t="str">
        <f t="shared" si="531"/>
        <v>0.395938816572077+0.273087792100021i</v>
      </c>
      <c r="G1123" t="str">
        <f t="shared" si="526"/>
        <v>0.395938816572077+0.273087792100021i</v>
      </c>
      <c r="H1123" t="str">
        <f t="shared" si="532"/>
        <v>2.82382184045632+4.3242836264512i</v>
      </c>
      <c r="I1123" t="str">
        <f t="shared" si="533"/>
        <v>388.379391800038i</v>
      </c>
      <c r="J1123" t="str">
        <f t="shared" si="527"/>
        <v>-36.35969255316+82.8174001004132i</v>
      </c>
      <c r="K1123" t="str">
        <f t="shared" si="534"/>
        <v>3.93173919329186-1.72616899460707i</v>
      </c>
      <c r="L1123" t="str">
        <f t="shared" si="535"/>
        <v>0.731672353409989-0.272731605118436i</v>
      </c>
      <c r="M1123" t="str">
        <f t="shared" si="536"/>
        <v>4.66341154670185-1.99890059972551i</v>
      </c>
      <c r="N1123" t="str">
        <f t="shared" si="537"/>
        <v>-1.26429929809497i</v>
      </c>
      <c r="O1123" t="str">
        <f t="shared" si="538"/>
        <v>0.301720774446543-0.953396336403376i</v>
      </c>
      <c r="P1123" t="str">
        <f t="shared" si="539"/>
        <v>0.698279225553457+0.953396336403376i</v>
      </c>
      <c r="Q1123" t="str">
        <f t="shared" si="540"/>
        <v>-0.698279225553457+0.310902961691594i</v>
      </c>
      <c r="R1123" t="str">
        <f t="shared" si="541"/>
        <v>-0.327220625401322-1.51104337542181i</v>
      </c>
      <c r="S1123" t="str">
        <f t="shared" si="542"/>
        <v>0.138743407198351i</v>
      </c>
      <c r="T1123" t="str">
        <f t="shared" si="543"/>
        <v>0.209647306330519-0.0453997044737547i</v>
      </c>
      <c r="U1123" t="e">
        <f t="shared" si="544"/>
        <v>#DIV/0!</v>
      </c>
      <c r="V1123" t="str">
        <f t="shared" si="545"/>
        <v>0.0000833333333333333-0.00268208532342257i</v>
      </c>
      <c r="W1123" t="e">
        <f t="shared" si="546"/>
        <v>#DIV/0!</v>
      </c>
      <c r="X1123" t="e">
        <f t="shared" si="547"/>
        <v>#DIV/0!</v>
      </c>
      <c r="Y1123" t="str">
        <f t="shared" si="548"/>
        <v>0.00096+0.422556778278442i</v>
      </c>
      <c r="Z1123" t="e">
        <f t="shared" si="549"/>
        <v>#DIV/0!</v>
      </c>
      <c r="AA1123" t="e">
        <f t="shared" si="550"/>
        <v>#DIV/0!</v>
      </c>
      <c r="AB1123" t="str">
        <f t="shared" si="551"/>
        <v>0.119632111912682-0.025906664967325i</v>
      </c>
      <c r="AC1123" t="str">
        <f t="shared" si="552"/>
        <v>1.50610892390986-0.359946140793849i</v>
      </c>
      <c r="AD1123" t="str">
        <f t="shared" si="553"/>
        <v>0.0790283142815029+0.00168598149272858i</v>
      </c>
      <c r="AE1123" t="e">
        <f t="shared" si="554"/>
        <v>#DIV/0!</v>
      </c>
      <c r="AF1123" t="str">
        <f t="shared" si="555"/>
        <v>-5.92610756779972-6.32123695737068i</v>
      </c>
      <c r="AG1123" t="e">
        <f t="shared" si="556"/>
        <v>#DIV/0!</v>
      </c>
      <c r="AH1123" t="e">
        <f t="shared" si="557"/>
        <v>#DIV/0!</v>
      </c>
      <c r="AI1123" t="e">
        <f t="shared" si="558"/>
        <v>#DIV/0!</v>
      </c>
      <c r="AJ1123" t="e">
        <f t="shared" si="559"/>
        <v>#DIV/0!</v>
      </c>
      <c r="AK1123"/>
      <c r="AL1123"/>
      <c r="AM1123"/>
      <c r="AN1123"/>
    </row>
    <row r="1124" spans="1:40" x14ac:dyDescent="0.3">
      <c r="A1124"/>
      <c r="B1124">
        <f t="shared" si="525"/>
        <v>99000</v>
      </c>
      <c r="C1124" s="186" t="str">
        <f t="shared" si="528"/>
        <v>-0.00870415473754492+0.0126094772428308i</v>
      </c>
      <c r="D1124" s="158" t="str">
        <f t="shared" si="529"/>
        <v>-3.10385231498544-1.99839803994457i</v>
      </c>
      <c r="E1124" t="str">
        <f t="shared" si="530"/>
        <v>7104.14201666637-11798.8032466021i</v>
      </c>
      <c r="F1124" t="str">
        <f t="shared" si="531"/>
        <v>0.396146147217078+0.273270091148644i</v>
      </c>
      <c r="G1124" t="str">
        <f t="shared" si="526"/>
        <v>0.396146147217078+0.273270091148644i</v>
      </c>
      <c r="H1124" t="str">
        <f t="shared" si="532"/>
        <v>2.82710242482404+4.3266887946317i</v>
      </c>
      <c r="I1124" t="str">
        <f t="shared" si="533"/>
        <v>388.772090881737i</v>
      </c>
      <c r="J1124" t="str">
        <f t="shared" si="527"/>
        <v>-36.4352811884747+82.9011386242762i</v>
      </c>
      <c r="K1124" t="str">
        <f t="shared" si="534"/>
        <v>3.93038340771509-1.72741444828213i</v>
      </c>
      <c r="L1124" t="str">
        <f t="shared" si="535"/>
        <v>0.73149180311074-0.272940001784424i</v>
      </c>
      <c r="M1124" t="str">
        <f t="shared" si="536"/>
        <v>4.66187521082583-2.00035445006655i</v>
      </c>
      <c r="N1124" t="str">
        <f t="shared" si="537"/>
        <v>-1.26557765936706i</v>
      </c>
      <c r="O1124" t="str">
        <f t="shared" si="538"/>
        <v>0.300501743287941-0.953781265427723i</v>
      </c>
      <c r="P1124" t="str">
        <f t="shared" si="539"/>
        <v>0.699498256712059+0.953781265427723i</v>
      </c>
      <c r="Q1124" t="str">
        <f t="shared" si="540"/>
        <v>-0.699498256712059+0.311796393939337i</v>
      </c>
      <c r="R1124" t="str">
        <f t="shared" si="541"/>
        <v>-0.327207857645122-1.50937259010882i</v>
      </c>
      <c r="S1124" t="str">
        <f t="shared" si="542"/>
        <v>0.138883693757702i</v>
      </c>
      <c r="T1124" t="str">
        <f t="shared" si="543"/>
        <v>0.209627240570943-0.0454438358962989i</v>
      </c>
      <c r="U1124" t="e">
        <f t="shared" si="544"/>
        <v>#DIV/0!</v>
      </c>
      <c r="V1124" t="str">
        <f t="shared" si="545"/>
        <v>0.0000833333333333333-0.00267937614632821i</v>
      </c>
      <c r="W1124" t="e">
        <f t="shared" si="546"/>
        <v>#DIV/0!</v>
      </c>
      <c r="X1124" t="e">
        <f t="shared" si="547"/>
        <v>#DIV/0!</v>
      </c>
      <c r="Y1124" t="str">
        <f t="shared" si="548"/>
        <v>0.00096+0.42298403487933i</v>
      </c>
      <c r="Z1124" t="e">
        <f t="shared" si="549"/>
        <v>#DIV/0!</v>
      </c>
      <c r="AA1124" t="e">
        <f t="shared" si="550"/>
        <v>#DIV/0!</v>
      </c>
      <c r="AB1124" t="str">
        <f t="shared" si="551"/>
        <v>0.119620661685931-0.0259318479061048i</v>
      </c>
      <c r="AC1124" t="str">
        <f t="shared" si="552"/>
        <v>1.5057837100588-0.360174761847733i</v>
      </c>
      <c r="AD1124" t="str">
        <f t="shared" si="553"/>
        <v>0.0790380108033199+0.00168393959568104i</v>
      </c>
      <c r="AE1124" t="e">
        <f t="shared" si="554"/>
        <v>#DIV/0!</v>
      </c>
      <c r="AF1124" t="str">
        <f t="shared" si="555"/>
        <v>-5.93095473980948-6.32508683457627i</v>
      </c>
      <c r="AG1124" t="e">
        <f t="shared" si="556"/>
        <v>#DIV/0!</v>
      </c>
      <c r="AH1124" t="e">
        <f t="shared" si="557"/>
        <v>#DIV/0!</v>
      </c>
      <c r="AI1124" t="e">
        <f t="shared" si="558"/>
        <v>#DIV/0!</v>
      </c>
      <c r="AJ1124" t="e">
        <f t="shared" si="559"/>
        <v>#DIV/0!</v>
      </c>
      <c r="AK1124"/>
      <c r="AL1124"/>
      <c r="AM1124"/>
      <c r="AN1124"/>
    </row>
    <row r="1125" spans="1:40" x14ac:dyDescent="0.3">
      <c r="A1125"/>
      <c r="B1125">
        <f t="shared" si="525"/>
        <v>99100</v>
      </c>
      <c r="C1125" s="186" t="str">
        <f t="shared" si="528"/>
        <v>-0.00870116066176333+0.0126033505104329i</v>
      </c>
      <c r="D1125" s="158" t="str">
        <f t="shared" si="529"/>
        <v>-3.10541940932687-1.99984095156783i</v>
      </c>
      <c r="E1125" t="str">
        <f t="shared" si="530"/>
        <v>7093.61912801617-11793.2268012056i</v>
      </c>
      <c r="F1125" t="str">
        <f t="shared" si="531"/>
        <v>0.396353544902611+0.27345217028015i</v>
      </c>
      <c r="G1125" t="str">
        <f t="shared" si="526"/>
        <v>0.396353544902611+0.27345217028015i</v>
      </c>
      <c r="H1125" t="str">
        <f t="shared" si="532"/>
        <v>2.83038334657113+4.3290909739596i</v>
      </c>
      <c r="I1125" t="str">
        <f t="shared" si="533"/>
        <v>389.164789963436i</v>
      </c>
      <c r="J1125" t="str">
        <f t="shared" si="527"/>
        <v>-36.5109462145275+82.984877148139i</v>
      </c>
      <c r="K1125" t="str">
        <f t="shared" si="534"/>
        <v>3.92902718418292-1.7286583426645i</v>
      </c>
      <c r="L1125" t="str">
        <f t="shared" si="535"/>
        <v>0.731311159564962-0.2731482275247i</v>
      </c>
      <c r="M1125" t="str">
        <f t="shared" si="536"/>
        <v>4.66033834374788-2.0018065701892i</v>
      </c>
      <c r="N1125" t="str">
        <f t="shared" si="537"/>
        <v>-1.26685602063915i</v>
      </c>
      <c r="O1125" t="str">
        <f t="shared" si="538"/>
        <v>0.299282221047191-0.954164635775745i</v>
      </c>
      <c r="P1125" t="str">
        <f t="shared" si="539"/>
        <v>0.700717778952809+0.954164635775745i</v>
      </c>
      <c r="Q1125" t="str">
        <f t="shared" si="540"/>
        <v>-0.700717778952809+0.312691384863405i</v>
      </c>
      <c r="R1125" t="str">
        <f t="shared" si="541"/>
        <v>-0.327195075326916-1.50770502580805i</v>
      </c>
      <c r="S1125" t="str">
        <f t="shared" si="542"/>
        <v>0.139023980317053i</v>
      </c>
      <c r="T1125" t="str">
        <f t="shared" si="543"/>
        <v>0.20960715383186-0.0454879617120858i</v>
      </c>
      <c r="U1125" t="e">
        <f t="shared" si="544"/>
        <v>#DIV/0!</v>
      </c>
      <c r="V1125" t="str">
        <f t="shared" si="545"/>
        <v>0.0000833333333333333-0.00267667243679609i</v>
      </c>
      <c r="W1125" t="e">
        <f t="shared" si="546"/>
        <v>#DIV/0!</v>
      </c>
      <c r="X1125" t="e">
        <f t="shared" si="547"/>
        <v>#DIV/0!</v>
      </c>
      <c r="Y1125" t="str">
        <f t="shared" si="548"/>
        <v>0.00096+0.423411291480218i</v>
      </c>
      <c r="Z1125" t="e">
        <f t="shared" si="549"/>
        <v>#DIV/0!</v>
      </c>
      <c r="AA1125" t="e">
        <f t="shared" si="550"/>
        <v>#DIV/0!</v>
      </c>
      <c r="AB1125" t="str">
        <f t="shared" si="551"/>
        <v>0.119609199487537-0.0259570276454721i</v>
      </c>
      <c r="AC1125" t="str">
        <f t="shared" si="552"/>
        <v>1.50545839015347-0.36040301261514i</v>
      </c>
      <c r="AD1125" t="str">
        <f t="shared" si="553"/>
        <v>0.0790477134380511+0.00168188402582265i</v>
      </c>
      <c r="AE1125" t="e">
        <f t="shared" si="554"/>
        <v>#DIV/0!</v>
      </c>
      <c r="AF1125" t="str">
        <f t="shared" si="555"/>
        <v>-5.935802755898-6.32893192552743i</v>
      </c>
      <c r="AG1125" t="e">
        <f t="shared" si="556"/>
        <v>#DIV/0!</v>
      </c>
      <c r="AH1125" t="e">
        <f t="shared" si="557"/>
        <v>#DIV/0!</v>
      </c>
      <c r="AI1125" t="e">
        <f t="shared" si="558"/>
        <v>#DIV/0!</v>
      </c>
      <c r="AJ1125" t="e">
        <f t="shared" si="559"/>
        <v>#DIV/0!</v>
      </c>
      <c r="AK1125"/>
      <c r="AL1125"/>
      <c r="AM1125"/>
      <c r="AN1125"/>
    </row>
    <row r="1126" spans="1:40" x14ac:dyDescent="0.3">
      <c r="A1126"/>
      <c r="B1126">
        <f t="shared" si="525"/>
        <v>99200</v>
      </c>
      <c r="C1126" s="186" t="str">
        <f t="shared" si="528"/>
        <v>-0.00869816564070965+0.0125972382516546i</v>
      </c>
      <c r="D1126" s="158" t="str">
        <f t="shared" si="529"/>
        <v>-3.10698700821571-2.00128206648048i</v>
      </c>
      <c r="E1126" t="str">
        <f t="shared" si="530"/>
        <v>7083.1167902495-11787.6492497591i</v>
      </c>
      <c r="F1126" t="str">
        <f t="shared" si="531"/>
        <v>0.396561009343948+0.273634029531717i</v>
      </c>
      <c r="G1126" t="str">
        <f t="shared" si="526"/>
        <v>0.396561009343948+0.273634029531717i</v>
      </c>
      <c r="H1126" t="str">
        <f t="shared" si="532"/>
        <v>2.83366460339778+4.33149016517399i</v>
      </c>
      <c r="I1126" t="str">
        <f t="shared" si="533"/>
        <v>389.557489045134i</v>
      </c>
      <c r="J1126" t="str">
        <f t="shared" si="527"/>
        <v>-36.5866876313184+83.068615672002i</v>
      </c>
      <c r="K1126" t="str">
        <f t="shared" si="534"/>
        <v>3.92767052458131-1.72990067836205i</v>
      </c>
      <c r="L1126" t="str">
        <f t="shared" si="535"/>
        <v>0.731130422976802-0.273356282310158i</v>
      </c>
      <c r="M1126" t="str">
        <f t="shared" si="536"/>
        <v>4.65880094755811-2.00325696067221i</v>
      </c>
      <c r="N1126" t="str">
        <f t="shared" si="537"/>
        <v>-1.26813438191124i</v>
      </c>
      <c r="O1126" t="str">
        <f t="shared" si="538"/>
        <v>0.298062209717245-0.954546446820935i</v>
      </c>
      <c r="P1126" t="str">
        <f t="shared" si="539"/>
        <v>0.701937790282755+0.954546446820935i</v>
      </c>
      <c r="Q1126" t="str">
        <f t="shared" si="540"/>
        <v>-0.701937790282755+0.313587935090305i</v>
      </c>
      <c r="R1126" t="str">
        <f t="shared" si="541"/>
        <v>-0.327182278441429-1.50604067276344i</v>
      </c>
      <c r="S1126" t="str">
        <f t="shared" si="542"/>
        <v>0.139164266876405i</v>
      </c>
      <c r="T1126" t="str">
        <f t="shared" si="543"/>
        <v>0.209587046111172-0.0455320819142533i</v>
      </c>
      <c r="U1126" t="e">
        <f t="shared" si="544"/>
        <v>#DIV/0!</v>
      </c>
      <c r="V1126" t="str">
        <f t="shared" si="545"/>
        <v>0.0000833333333333333-0.00267397417829125i</v>
      </c>
      <c r="W1126" t="e">
        <f t="shared" si="546"/>
        <v>#DIV/0!</v>
      </c>
      <c r="X1126" t="e">
        <f t="shared" si="547"/>
        <v>#DIV/0!</v>
      </c>
      <c r="Y1126" t="str">
        <f t="shared" si="548"/>
        <v>0.00096+0.423838548081106i</v>
      </c>
      <c r="Z1126" t="e">
        <f t="shared" si="549"/>
        <v>#DIV/0!</v>
      </c>
      <c r="AA1126" t="e">
        <f t="shared" si="550"/>
        <v>#DIV/0!</v>
      </c>
      <c r="AB1126" t="str">
        <f t="shared" si="551"/>
        <v>0.119597725316303-0.0259822041815111i</v>
      </c>
      <c r="AC1126" t="str">
        <f t="shared" si="552"/>
        <v>1.50513296464917-0.360630893180919i</v>
      </c>
      <c r="AD1126" t="str">
        <f t="shared" si="553"/>
        <v>0.0790574221739901+0.00167981477321856i</v>
      </c>
      <c r="AE1126" t="e">
        <f t="shared" si="554"/>
        <v>#DIV/0!</v>
      </c>
      <c r="AF1126" t="str">
        <f t="shared" si="555"/>
        <v>-5.94065161161349-6.33277223165447i</v>
      </c>
      <c r="AG1126" t="e">
        <f t="shared" si="556"/>
        <v>#DIV/0!</v>
      </c>
      <c r="AH1126" t="e">
        <f t="shared" si="557"/>
        <v>#DIV/0!</v>
      </c>
      <c r="AI1126" t="e">
        <f t="shared" si="558"/>
        <v>#DIV/0!</v>
      </c>
      <c r="AJ1126" t="e">
        <f t="shared" si="559"/>
        <v>#DIV/0!</v>
      </c>
      <c r="AK1126"/>
      <c r="AL1126"/>
      <c r="AM1126"/>
      <c r="AN1126"/>
    </row>
    <row r="1127" spans="1:40" x14ac:dyDescent="0.3">
      <c r="A1127"/>
      <c r="B1127">
        <f t="shared" si="525"/>
        <v>99300</v>
      </c>
      <c r="C1127" s="186" t="str">
        <f t="shared" si="528"/>
        <v>-0.00869516967841602+0.0125911404137383i</v>
      </c>
      <c r="D1127" s="158" t="str">
        <f t="shared" si="529"/>
        <v>-3.10855510950194-2.00272138537512i</v>
      </c>
      <c r="E1127" t="str">
        <f t="shared" si="530"/>
        <v>7072.63495919999-11782.0706221166i</v>
      </c>
      <c r="F1127" t="str">
        <f t="shared" si="531"/>
        <v>0.396768540256619+0.273815668940927i</v>
      </c>
      <c r="G1127" t="str">
        <f t="shared" si="526"/>
        <v>0.396768540256619+0.273815668940927i</v>
      </c>
      <c r="H1127" t="str">
        <f t="shared" si="532"/>
        <v>2.83694619300213+4.33388636901644i</v>
      </c>
      <c r="I1127" t="str">
        <f t="shared" si="533"/>
        <v>389.950188126833i</v>
      </c>
      <c r="J1127" t="str">
        <f t="shared" si="527"/>
        <v>-36.6625054388474+83.1523541958649i</v>
      </c>
      <c r="K1127" t="str">
        <f t="shared" si="534"/>
        <v>3.92631343079451-1.73114145598396i</v>
      </c>
      <c r="L1127" t="str">
        <f t="shared" si="535"/>
        <v>0.730949593550342-0.273564166111977i</v>
      </c>
      <c r="M1127" t="str">
        <f t="shared" si="536"/>
        <v>4.65726302434485-2.00470562209594i</v>
      </c>
      <c r="N1127" t="str">
        <f t="shared" si="537"/>
        <v>-1.26941274318333i</v>
      </c>
      <c r="O1127" t="str">
        <f t="shared" si="538"/>
        <v>0.296841711291854-0.954926697939336i</v>
      </c>
      <c r="P1127" t="str">
        <f t="shared" si="539"/>
        <v>0.703158288708146+0.954926697939336i</v>
      </c>
      <c r="Q1127" t="str">
        <f t="shared" si="540"/>
        <v>-0.703158288708146+0.314486045243994i</v>
      </c>
      <c r="R1127" t="str">
        <f t="shared" si="541"/>
        <v>-0.327169466983379-1.50437952125824i</v>
      </c>
      <c r="S1127" t="str">
        <f t="shared" si="542"/>
        <v>0.139304553435756i</v>
      </c>
      <c r="T1127" t="str">
        <f t="shared" si="543"/>
        <v>0.209566917406776-0.0455761964959339i</v>
      </c>
      <c r="U1127" t="e">
        <f t="shared" si="544"/>
        <v>#DIV/0!</v>
      </c>
      <c r="V1127" t="str">
        <f t="shared" si="545"/>
        <v>0.0000833333333333333-0.00267128135434534i</v>
      </c>
      <c r="W1127" t="e">
        <f t="shared" si="546"/>
        <v>#DIV/0!</v>
      </c>
      <c r="X1127" t="e">
        <f t="shared" si="547"/>
        <v>#DIV/0!</v>
      </c>
      <c r="Y1127" t="str">
        <f t="shared" si="548"/>
        <v>0.00096+0.424265804681994i</v>
      </c>
      <c r="Z1127" t="e">
        <f t="shared" si="549"/>
        <v>#DIV/0!</v>
      </c>
      <c r="AA1127" t="e">
        <f t="shared" si="550"/>
        <v>#DIV/0!</v>
      </c>
      <c r="AB1127" t="str">
        <f t="shared" si="551"/>
        <v>0.119586239171028-0.026007377510303i</v>
      </c>
      <c r="AC1127" t="str">
        <f t="shared" si="552"/>
        <v>1.50480743400081-0.360858403630382i</v>
      </c>
      <c r="AD1127" t="str">
        <f t="shared" si="553"/>
        <v>0.0790671369994154+0.00167773182793128i</v>
      </c>
      <c r="AE1127" t="e">
        <f t="shared" si="554"/>
        <v>#DIV/0!</v>
      </c>
      <c r="AF1127" t="str">
        <f t="shared" si="555"/>
        <v>-5.94550130250407-6.33660775439156i</v>
      </c>
      <c r="AG1127" t="e">
        <f t="shared" si="556"/>
        <v>#DIV/0!</v>
      </c>
      <c r="AH1127" t="e">
        <f t="shared" si="557"/>
        <v>#DIV/0!</v>
      </c>
      <c r="AI1127" t="e">
        <f t="shared" si="558"/>
        <v>#DIV/0!</v>
      </c>
      <c r="AJ1127" t="e">
        <f t="shared" si="559"/>
        <v>#DIV/0!</v>
      </c>
      <c r="AK1127"/>
      <c r="AL1127"/>
      <c r="AM1127"/>
      <c r="AN1127"/>
    </row>
    <row r="1128" spans="1:40" x14ac:dyDescent="0.3">
      <c r="A1128"/>
      <c r="B1128">
        <f t="shared" si="525"/>
        <v>99400</v>
      </c>
      <c r="C1128" s="186" t="str">
        <f t="shared" si="528"/>
        <v>-0.00869217277891109+0.0125850569441467i</v>
      </c>
      <c r="D1128" s="158" t="str">
        <f t="shared" si="529"/>
        <v>-3.11012371103743-2.00415890894572i</v>
      </c>
      <c r="E1128" t="str">
        <f t="shared" si="530"/>
        <v>7062.17359077918-11776.4909479652i</v>
      </c>
      <c r="F1128" t="str">
        <f t="shared" si="531"/>
        <v>0.396976137356406+0.273997088545763i</v>
      </c>
      <c r="G1128" t="str">
        <f t="shared" si="526"/>
        <v>0.396976137356406+0.273997088545763i</v>
      </c>
      <c r="H1128" t="str">
        <f t="shared" si="532"/>
        <v>2.84022811308007+4.33627958623091i</v>
      </c>
      <c r="I1128" t="str">
        <f t="shared" si="533"/>
        <v>390.342887208532i</v>
      </c>
      <c r="J1128" t="str">
        <f t="shared" si="527"/>
        <v>-36.7383996371144+83.2360927197278i</v>
      </c>
      <c r="K1128" t="str">
        <f t="shared" si="534"/>
        <v>3.92495590470495-1.73238067614059i</v>
      </c>
      <c r="L1128" t="str">
        <f t="shared" si="535"/>
        <v>0.730768671489605-0.273771878901617i</v>
      </c>
      <c r="M1128" t="str">
        <f t="shared" si="536"/>
        <v>4.65572457619455-2.00615255504221i</v>
      </c>
      <c r="N1128" t="str">
        <f t="shared" si="537"/>
        <v>-1.27069110445541i</v>
      </c>
      <c r="O1128" t="str">
        <f t="shared" si="538"/>
        <v>0.295620727765575-0.955305388509534i</v>
      </c>
      <c r="P1128" t="str">
        <f t="shared" si="539"/>
        <v>0.704379272234425+0.955305388509534i</v>
      </c>
      <c r="Q1128" t="str">
        <f t="shared" si="540"/>
        <v>-0.704379272234425+0.315385715945876i</v>
      </c>
      <c r="R1128" t="str">
        <f t="shared" si="541"/>
        <v>-0.327156640947474-1.50272156161479i</v>
      </c>
      <c r="S1128" t="str">
        <f t="shared" si="542"/>
        <v>0.139444839995107i</v>
      </c>
      <c r="T1128" t="str">
        <f t="shared" si="543"/>
        <v>0.209546767716572-0.0456203054502572i</v>
      </c>
      <c r="U1128" t="e">
        <f t="shared" si="544"/>
        <v>#DIV/0!</v>
      </c>
      <c r="V1128" t="str">
        <f t="shared" si="545"/>
        <v>0.0000833333333333333-0.00266859394855626i</v>
      </c>
      <c r="W1128" t="e">
        <f t="shared" si="546"/>
        <v>#DIV/0!</v>
      </c>
      <c r="X1128" t="e">
        <f t="shared" si="547"/>
        <v>#DIV/0!</v>
      </c>
      <c r="Y1128" t="str">
        <f t="shared" si="548"/>
        <v>0.00096+0.424693061282883i</v>
      </c>
      <c r="Z1128" t="e">
        <f t="shared" si="549"/>
        <v>#DIV/0!</v>
      </c>
      <c r="AA1128" t="e">
        <f t="shared" si="550"/>
        <v>#DIV/0!</v>
      </c>
      <c r="AB1128" t="str">
        <f t="shared" si="551"/>
        <v>0.119574741050515-0.0260325476279273i</v>
      </c>
      <c r="AC1128" t="str">
        <f t="shared" si="552"/>
        <v>1.50448179866296-0.361085544049298i</v>
      </c>
      <c r="AD1128" t="str">
        <f t="shared" si="553"/>
        <v>0.0790768579025936+0.0016756351800202i</v>
      </c>
      <c r="AE1128" t="e">
        <f t="shared" si="554"/>
        <v>#DIV/0!</v>
      </c>
      <c r="AF1128" t="str">
        <f t="shared" si="555"/>
        <v>-5.9503518241175-6.34043849517663i</v>
      </c>
      <c r="AG1128" t="e">
        <f t="shared" si="556"/>
        <v>#DIV/0!</v>
      </c>
      <c r="AH1128" t="e">
        <f t="shared" si="557"/>
        <v>#DIV/0!</v>
      </c>
      <c r="AI1128" t="e">
        <f t="shared" si="558"/>
        <v>#DIV/0!</v>
      </c>
      <c r="AJ1128" t="e">
        <f t="shared" si="559"/>
        <v>#DIV/0!</v>
      </c>
      <c r="AK1128"/>
      <c r="AL1128"/>
      <c r="AM1128"/>
      <c r="AN1128"/>
    </row>
    <row r="1129" spans="1:40" x14ac:dyDescent="0.3">
      <c r="A1129"/>
      <c r="B1129">
        <f t="shared" si="525"/>
        <v>99500</v>
      </c>
      <c r="C1129" s="186" t="str">
        <f t="shared" si="528"/>
        <v>-0.00868917494622041+0.0125789877905616i</v>
      </c>
      <c r="D1129" s="158" t="str">
        <f t="shared" si="529"/>
        <v>-3.11169281067597-2.00559463788776i</v>
      </c>
      <c r="E1129" t="str">
        <f t="shared" si="530"/>
        <v>7051.73264097641-11770.9102568263i</v>
      </c>
      <c r="F1129" t="str">
        <f t="shared" si="531"/>
        <v>0.397183800359341+0.274178288384617i</v>
      </c>
      <c r="G1129" t="str">
        <f t="shared" si="526"/>
        <v>0.397183800359341+0.274178288384617i</v>
      </c>
      <c r="H1129" t="str">
        <f t="shared" si="532"/>
        <v>2.84351036132536+4.33866981756399i</v>
      </c>
      <c r="I1129" t="str">
        <f t="shared" si="533"/>
        <v>390.735586290231i</v>
      </c>
      <c r="J1129" t="str">
        <f t="shared" si="527"/>
        <v>-36.8143702261195+83.3198312435907i</v>
      </c>
      <c r="K1129" t="str">
        <f t="shared" si="534"/>
        <v>3.92359794819331-1.73361833944356i</v>
      </c>
      <c r="L1129" t="str">
        <f t="shared" si="535"/>
        <v>0.730587656998547-0.273979420650826i</v>
      </c>
      <c r="M1129" t="str">
        <f t="shared" si="536"/>
        <v>4.65418560519186-2.00759776009439i</v>
      </c>
      <c r="N1129" t="str">
        <f t="shared" si="537"/>
        <v>-1.2719694657275i</v>
      </c>
      <c r="O1129" t="str">
        <f t="shared" si="538"/>
        <v>0.29439926113373-0.955682517912677i</v>
      </c>
      <c r="P1129" t="str">
        <f t="shared" si="539"/>
        <v>0.70560073886627+0.955682517912677i</v>
      </c>
      <c r="Q1129" t="str">
        <f t="shared" si="540"/>
        <v>-0.70560073886627+0.316286947814823i</v>
      </c>
      <c r="R1129" t="str">
        <f t="shared" si="541"/>
        <v>-0.327143800328419-1.50106678419427i</v>
      </c>
      <c r="S1129" t="str">
        <f t="shared" si="542"/>
        <v>0.139585126554458i</v>
      </c>
      <c r="T1129" t="str">
        <f t="shared" si="543"/>
        <v>0.20952659703845-0.0456644087703487i</v>
      </c>
      <c r="U1129" t="e">
        <f t="shared" si="544"/>
        <v>#DIV/0!</v>
      </c>
      <c r="V1129" t="str">
        <f t="shared" si="545"/>
        <v>0.0000833333333333333-0.00266591194458786i</v>
      </c>
      <c r="W1129" t="e">
        <f t="shared" si="546"/>
        <v>#DIV/0!</v>
      </c>
      <c r="X1129" t="e">
        <f t="shared" si="547"/>
        <v>#DIV/0!</v>
      </c>
      <c r="Y1129" t="str">
        <f t="shared" si="548"/>
        <v>0.00096+0.425120317883771i</v>
      </c>
      <c r="Z1129" t="e">
        <f t="shared" si="549"/>
        <v>#DIV/0!</v>
      </c>
      <c r="AA1129" t="e">
        <f t="shared" si="550"/>
        <v>#DIV/0!</v>
      </c>
      <c r="AB1129" t="str">
        <f t="shared" si="551"/>
        <v>0.119563230953559-0.0260577145304612i</v>
      </c>
      <c r="AC1129" t="str">
        <f t="shared" si="552"/>
        <v>1.50415605908975-0.361312314523885i</v>
      </c>
      <c r="AD1129" t="str">
        <f t="shared" si="553"/>
        <v>0.0790865848717759+0.00167352481954109i</v>
      </c>
      <c r="AE1129" t="e">
        <f t="shared" si="554"/>
        <v>#DIV/0!</v>
      </c>
      <c r="AF1129" t="str">
        <f t="shared" si="555"/>
        <v>-5.95520317200133-6.34426445545175i</v>
      </c>
      <c r="AG1129" t="e">
        <f t="shared" si="556"/>
        <v>#DIV/0!</v>
      </c>
      <c r="AH1129" t="e">
        <f t="shared" si="557"/>
        <v>#DIV/0!</v>
      </c>
      <c r="AI1129" t="e">
        <f t="shared" si="558"/>
        <v>#DIV/0!</v>
      </c>
      <c r="AJ1129" t="e">
        <f t="shared" si="559"/>
        <v>#DIV/0!</v>
      </c>
      <c r="AK1129"/>
      <c r="AL1129"/>
      <c r="AM1129"/>
      <c r="AN1129"/>
    </row>
    <row r="1130" spans="1:40" x14ac:dyDescent="0.3">
      <c r="A1130"/>
      <c r="B1130">
        <f t="shared" si="525"/>
        <v>99600</v>
      </c>
      <c r="C1130" s="186" t="str">
        <f t="shared" si="528"/>
        <v>-0.00868617618436611+0.012572932900883i</v>
      </c>
      <c r="D1130" s="158" t="str">
        <f t="shared" si="529"/>
        <v>-3.11326240627327-2.00702857289807i</v>
      </c>
      <c r="E1130" t="str">
        <f t="shared" si="530"/>
        <v>7041.31206585876-11765.328578056i</v>
      </c>
      <c r="F1130" t="str">
        <f t="shared" si="531"/>
        <v>0.397391528981713+0.274359268496284i</v>
      </c>
      <c r="G1130" t="str">
        <f t="shared" si="526"/>
        <v>0.397391528981713+0.274359268496284i</v>
      </c>
      <c r="H1130" t="str">
        <f t="shared" si="532"/>
        <v>2.84679293542961+4.34105706376474i</v>
      </c>
      <c r="I1130" t="str">
        <f t="shared" si="533"/>
        <v>391.128285371929i</v>
      </c>
      <c r="J1130" t="str">
        <f t="shared" si="527"/>
        <v>-36.8904172058626+83.4035697674536i</v>
      </c>
      <c r="K1130" t="str">
        <f t="shared" si="534"/>
        <v>3.92223956313847-1.73485444650574i</v>
      </c>
      <c r="L1130" t="str">
        <f t="shared" si="535"/>
        <v>0.730406550281063-0.274186791331631i</v>
      </c>
      <c r="M1130" t="str">
        <f t="shared" si="536"/>
        <v>4.65264611341953-2.00904123783737i</v>
      </c>
      <c r="N1130" t="str">
        <f t="shared" si="537"/>
        <v>-1.27324782699959i</v>
      </c>
      <c r="O1130" t="str">
        <f t="shared" si="538"/>
        <v>0.293177313392457-0.956058085532454i</v>
      </c>
      <c r="P1130" t="str">
        <f t="shared" si="539"/>
        <v>0.706822686607543+0.956058085532454i</v>
      </c>
      <c r="Q1130" t="str">
        <f t="shared" si="540"/>
        <v>-0.706822686607543+0.317189741467136i</v>
      </c>
      <c r="R1130" t="str">
        <f t="shared" si="541"/>
        <v>-0.327130945120911-1.49941517939663i</v>
      </c>
      <c r="S1130" t="str">
        <f t="shared" si="542"/>
        <v>0.13972541311381i</v>
      </c>
      <c r="T1130" t="str">
        <f t="shared" si="543"/>
        <v>0.209506405370312-0.0457085064493304i</v>
      </c>
      <c r="U1130" t="e">
        <f t="shared" si="544"/>
        <v>#DIV/0!</v>
      </c>
      <c r="V1130" t="str">
        <f t="shared" si="545"/>
        <v>0.0000833333333333333-0.0026632353261696i</v>
      </c>
      <c r="W1130" t="e">
        <f t="shared" si="546"/>
        <v>#DIV/0!</v>
      </c>
      <c r="X1130" t="e">
        <f t="shared" si="547"/>
        <v>#DIV/0!</v>
      </c>
      <c r="Y1130" t="str">
        <f t="shared" si="548"/>
        <v>0.00096+0.425547574484659i</v>
      </c>
      <c r="Z1130" t="e">
        <f t="shared" si="549"/>
        <v>#DIV/0!</v>
      </c>
      <c r="AA1130" t="e">
        <f t="shared" si="550"/>
        <v>#DIV/0!</v>
      </c>
      <c r="AB1130" t="str">
        <f t="shared" si="551"/>
        <v>0.119551708878963-0.0260828782139798i</v>
      </c>
      <c r="AC1130" t="str">
        <f t="shared" si="552"/>
        <v>1.50383021573499-0.361538715140833i</v>
      </c>
      <c r="AD1130" t="str">
        <f t="shared" si="553"/>
        <v>0.0790963178952027+0.00167140073654803i</v>
      </c>
      <c r="AE1130" t="e">
        <f t="shared" si="554"/>
        <v>#DIV/0!</v>
      </c>
      <c r="AF1130" t="str">
        <f t="shared" si="555"/>
        <v>-5.96005534170288-6.34808563666281i</v>
      </c>
      <c r="AG1130" t="e">
        <f t="shared" si="556"/>
        <v>#DIV/0!</v>
      </c>
      <c r="AH1130" t="e">
        <f t="shared" si="557"/>
        <v>#DIV/0!</v>
      </c>
      <c r="AI1130" t="e">
        <f t="shared" si="558"/>
        <v>#DIV/0!</v>
      </c>
      <c r="AJ1130" t="e">
        <f t="shared" si="559"/>
        <v>#DIV/0!</v>
      </c>
      <c r="AK1130"/>
      <c r="AL1130"/>
      <c r="AM1130"/>
      <c r="AN1130"/>
    </row>
    <row r="1131" spans="1:40" x14ac:dyDescent="0.3">
      <c r="A1131"/>
      <c r="B1131">
        <f t="shared" si="525"/>
        <v>99700</v>
      </c>
      <c r="C1131" s="186" t="str">
        <f t="shared" si="528"/>
        <v>-0.00868317649736704+0.0125668922232282i</v>
      </c>
      <c r="D1131" s="158" t="str">
        <f t="shared" si="529"/>
        <v>-3.11483249568698-2.00846071467496i</v>
      </c>
      <c r="E1131" t="str">
        <f t="shared" si="530"/>
        <v>7030.91182157143-11759.745940846i</v>
      </c>
      <c r="F1131" t="str">
        <f t="shared" si="531"/>
        <v>0.397599322940065+0.274540028919962i</v>
      </c>
      <c r="G1131" t="str">
        <f t="shared" si="526"/>
        <v>0.397599322940065+0.274540028919962i</v>
      </c>
      <c r="H1131" t="str">
        <f t="shared" si="532"/>
        <v>2.85007583308237+4.34344132558477i</v>
      </c>
      <c r="I1131" t="str">
        <f t="shared" si="533"/>
        <v>391.520984453628i</v>
      </c>
      <c r="J1131" t="str">
        <f t="shared" si="527"/>
        <v>-36.9665405763438+83.4873082913165i</v>
      </c>
      <c r="K1131" t="str">
        <f t="shared" si="534"/>
        <v>3.92088075141759-1.73608899794125i</v>
      </c>
      <c r="L1131" t="str">
        <f t="shared" si="535"/>
        <v>0.730225351540983-0.274393990916347i</v>
      </c>
      <c r="M1131" t="str">
        <f t="shared" si="536"/>
        <v>4.65110610295857-2.0104829888576i</v>
      </c>
      <c r="N1131" t="str">
        <f t="shared" si="537"/>
        <v>-1.27452618827168i</v>
      </c>
      <c r="O1131" t="str">
        <f t="shared" si="538"/>
        <v>0.291954886538673-0.95643209075511i</v>
      </c>
      <c r="P1131" t="str">
        <f t="shared" si="539"/>
        <v>0.708045113461327+0.95643209075511i</v>
      </c>
      <c r="Q1131" t="str">
        <f t="shared" si="540"/>
        <v>-0.708045113461327+0.31809409751657i</v>
      </c>
      <c r="R1131" t="str">
        <f t="shared" si="541"/>
        <v>-0.327118075319641-1.49776673766027i</v>
      </c>
      <c r="S1131" t="str">
        <f t="shared" si="542"/>
        <v>0.139865699673161i</v>
      </c>
      <c r="T1131" t="str">
        <f t="shared" si="543"/>
        <v>0.209486192710041-0.0457525984803194i</v>
      </c>
      <c r="U1131" t="e">
        <f t="shared" si="544"/>
        <v>#DIV/0!</v>
      </c>
      <c r="V1131" t="str">
        <f t="shared" si="545"/>
        <v>0.0000833333333333333-0.00266056407709621i</v>
      </c>
      <c r="W1131" t="e">
        <f t="shared" si="546"/>
        <v>#DIV/0!</v>
      </c>
      <c r="X1131" t="e">
        <f t="shared" si="547"/>
        <v>#DIV/0!</v>
      </c>
      <c r="Y1131" t="str">
        <f t="shared" si="548"/>
        <v>0.00096+0.425974831085547i</v>
      </c>
      <c r="Z1131" t="e">
        <f t="shared" si="549"/>
        <v>#DIV/0!</v>
      </c>
      <c r="AA1131" t="e">
        <f t="shared" si="550"/>
        <v>#DIV/0!</v>
      </c>
      <c r="AB1131" t="str">
        <f t="shared" si="551"/>
        <v>0.119540174825519-0.0261080386745555i</v>
      </c>
      <c r="AC1131" t="str">
        <f t="shared" si="552"/>
        <v>1.50350426905208-0.361764745987273i</v>
      </c>
      <c r="AD1131" t="str">
        <f t="shared" si="553"/>
        <v>0.0791060569610959+0.00166926292109063i</v>
      </c>
      <c r="AE1131" t="e">
        <f t="shared" si="554"/>
        <v>#DIV/0!</v>
      </c>
      <c r="AF1131" t="str">
        <f t="shared" si="555"/>
        <v>-5.96490832876935-6.35190204025973i</v>
      </c>
      <c r="AG1131" t="e">
        <f t="shared" si="556"/>
        <v>#DIV/0!</v>
      </c>
      <c r="AH1131" t="e">
        <f t="shared" si="557"/>
        <v>#DIV/0!</v>
      </c>
      <c r="AI1131" t="e">
        <f t="shared" si="558"/>
        <v>#DIV/0!</v>
      </c>
      <c r="AJ1131" t="e">
        <f t="shared" si="559"/>
        <v>#DIV/0!</v>
      </c>
      <c r="AK1131"/>
      <c r="AL1131"/>
      <c r="AM1131"/>
      <c r="AN1131"/>
    </row>
    <row r="1132" spans="1:40" x14ac:dyDescent="0.3">
      <c r="A1132"/>
      <c r="B1132">
        <f t="shared" si="525"/>
        <v>99800</v>
      </c>
      <c r="C1132" s="186" t="str">
        <f t="shared" si="528"/>
        <v>-0.00868017588923863+0.0125608657059299i</v>
      </c>
      <c r="D1132" s="158" t="str">
        <f t="shared" si="529"/>
        <v>-3.11640307677663-2.00989106391811i</v>
      </c>
      <c r="E1132" t="str">
        <f t="shared" si="530"/>
        <v>7020.53186433763-11754.1623742245i</v>
      </c>
      <c r="F1132" t="str">
        <f t="shared" si="531"/>
        <v>0.397807181951191+0.274720569695249i</v>
      </c>
      <c r="G1132" t="str">
        <f t="shared" si="526"/>
        <v>0.397807181951191+0.274720569695249i</v>
      </c>
      <c r="H1132" t="str">
        <f t="shared" si="532"/>
        <v>2.85335905197102+4.34582260377817i</v>
      </c>
      <c r="I1132" t="str">
        <f t="shared" si="533"/>
        <v>391.913683535327i</v>
      </c>
      <c r="J1132" t="str">
        <f t="shared" si="527"/>
        <v>-37.0427403375631+83.5710468151794i</v>
      </c>
      <c r="K1132" t="str">
        <f t="shared" si="534"/>
        <v>3.91952151490599-1.73732199436543i</v>
      </c>
      <c r="L1132" t="str">
        <f t="shared" si="535"/>
        <v>0.730044060982069-0.274601019377568i</v>
      </c>
      <c r="M1132" t="str">
        <f t="shared" si="536"/>
        <v>4.64956557588806-2.011923013743i</v>
      </c>
      <c r="N1132" t="str">
        <f t="shared" si="537"/>
        <v>-1.27580454954376i</v>
      </c>
      <c r="O1132" t="str">
        <f t="shared" si="538"/>
        <v>0.290731982570086-0.95680453296944i</v>
      </c>
      <c r="P1132" t="str">
        <f t="shared" si="539"/>
        <v>0.709268017429914+0.95680453296944i</v>
      </c>
      <c r="Q1132" t="str">
        <f t="shared" si="540"/>
        <v>-0.709268017429914+0.31900001657432i</v>
      </c>
      <c r="R1132" t="str">
        <f t="shared" si="541"/>
        <v>-0.327105190919291-1.49612144946194i</v>
      </c>
      <c r="S1132" t="str">
        <f t="shared" si="542"/>
        <v>0.140005986232512i</v>
      </c>
      <c r="T1132" t="str">
        <f t="shared" si="543"/>
        <v>0.209465959055534-0.0457966848564295i</v>
      </c>
      <c r="U1132" t="e">
        <f t="shared" si="544"/>
        <v>#DIV/0!</v>
      </c>
      <c r="V1132" t="str">
        <f t="shared" si="545"/>
        <v>0.0000833333333333333-0.00265789818122737i</v>
      </c>
      <c r="W1132" t="e">
        <f t="shared" si="546"/>
        <v>#DIV/0!</v>
      </c>
      <c r="X1132" t="e">
        <f t="shared" si="547"/>
        <v>#DIV/0!</v>
      </c>
      <c r="Y1132" t="str">
        <f t="shared" si="548"/>
        <v>0.00096+0.426402087686435i</v>
      </c>
      <c r="Z1132" t="e">
        <f t="shared" si="549"/>
        <v>#DIV/0!</v>
      </c>
      <c r="AA1132" t="e">
        <f t="shared" si="550"/>
        <v>#DIV/0!</v>
      </c>
      <c r="AB1132" t="str">
        <f t="shared" si="551"/>
        <v>0.119528628792027-0.0261331959082588i</v>
      </c>
      <c r="AC1132" t="str">
        <f t="shared" si="552"/>
        <v>1.50317821949403-0.361990407150802i</v>
      </c>
      <c r="AD1132" t="str">
        <f t="shared" si="553"/>
        <v>0.0791158020576698+0.00166711136321737i</v>
      </c>
      <c r="AE1132" t="e">
        <f t="shared" si="554"/>
        <v>#DIV/0!</v>
      </c>
      <c r="AF1132" t="str">
        <f t="shared" si="555"/>
        <v>-5.96976212874765-6.35571366769628i</v>
      </c>
      <c r="AG1132" t="e">
        <f t="shared" si="556"/>
        <v>#DIV/0!</v>
      </c>
      <c r="AH1132" t="e">
        <f t="shared" si="557"/>
        <v>#DIV/0!</v>
      </c>
      <c r="AI1132" t="e">
        <f t="shared" si="558"/>
        <v>#DIV/0!</v>
      </c>
      <c r="AJ1132" t="e">
        <f t="shared" si="559"/>
        <v>#DIV/0!</v>
      </c>
      <c r="AK1132"/>
      <c r="AL1132"/>
      <c r="AM1132"/>
      <c r="AN1132"/>
    </row>
    <row r="1133" spans="1:40" x14ac:dyDescent="0.3">
      <c r="A1133"/>
      <c r="B1133">
        <f t="shared" si="525"/>
        <v>99900</v>
      </c>
      <c r="C1133" s="186" t="str">
        <f t="shared" si="528"/>
        <v>-0.00867717436399283+0.0125548532975364i</v>
      </c>
      <c r="D1133" s="158" t="str">
        <f t="shared" si="529"/>
        <v>-3.11797414740373-2.01131962132864i</v>
      </c>
      <c r="E1133" t="str">
        <f t="shared" si="530"/>
        <v>7010.17215045875-11748.5779070567i</v>
      </c>
      <c r="F1133" t="str">
        <f t="shared" si="531"/>
        <v>0.398015105732145+0.274900890862141i</v>
      </c>
      <c r="G1133" t="str">
        <f t="shared" si="526"/>
        <v>0.398015105732145+0.274900890862141i</v>
      </c>
      <c r="H1133" t="str">
        <f t="shared" si="532"/>
        <v>2.856642589781+4.34820089910164i</v>
      </c>
      <c r="I1133" t="str">
        <f t="shared" si="533"/>
        <v>392.306382617026i</v>
      </c>
      <c r="J1133" t="str">
        <f t="shared" si="527"/>
        <v>-37.1190164895204+83.6547853390423i</v>
      </c>
      <c r="K1133" t="str">
        <f t="shared" si="534"/>
        <v>3.91816185547723-1.73855343639489i</v>
      </c>
      <c r="L1133" t="str">
        <f t="shared" si="535"/>
        <v>0.729862678808023-0.274807876688174i</v>
      </c>
      <c r="M1133" t="str">
        <f t="shared" si="536"/>
        <v>4.64802453428525-2.01336131308306i</v>
      </c>
      <c r="N1133" t="str">
        <f t="shared" si="537"/>
        <v>-1.27708291081585i</v>
      </c>
      <c r="O1133" t="str">
        <f t="shared" si="538"/>
        <v>0.289508603485155-0.957175411566801i</v>
      </c>
      <c r="P1133" t="str">
        <f t="shared" si="539"/>
        <v>0.710491396514845+0.957175411566801i</v>
      </c>
      <c r="Q1133" t="str">
        <f t="shared" si="540"/>
        <v>-0.710491396514845+0.319907499249049i</v>
      </c>
      <c r="R1133" t="str">
        <f t="shared" si="541"/>
        <v>-0.32709229191454-1.49447930531645i</v>
      </c>
      <c r="S1133" t="str">
        <f t="shared" si="542"/>
        <v>0.140146272791863i</v>
      </c>
      <c r="T1133" t="str">
        <f t="shared" si="543"/>
        <v>0.209445704404673-0.0458407655707708i</v>
      </c>
      <c r="U1133" t="e">
        <f t="shared" si="544"/>
        <v>#DIV/0!</v>
      </c>
      <c r="V1133" t="str">
        <f t="shared" si="545"/>
        <v>0.0000833333333333333-0.00265523762248741i</v>
      </c>
      <c r="W1133" t="e">
        <f t="shared" si="546"/>
        <v>#DIV/0!</v>
      </c>
      <c r="X1133" t="e">
        <f t="shared" si="547"/>
        <v>#DIV/0!</v>
      </c>
      <c r="Y1133" t="str">
        <f t="shared" si="548"/>
        <v>0.00096+0.426829344287324i</v>
      </c>
      <c r="Z1133" t="e">
        <f t="shared" si="549"/>
        <v>#DIV/0!</v>
      </c>
      <c r="AA1133" t="e">
        <f t="shared" si="550"/>
        <v>#DIV/0!</v>
      </c>
      <c r="AB1133" t="str">
        <f t="shared" si="551"/>
        <v>0.119517070777278-0.0261583499111581i</v>
      </c>
      <c r="AC1133" t="str">
        <f t="shared" si="552"/>
        <v>1.50285206751348-0.362215698719463i</v>
      </c>
      <c r="AD1133" t="str">
        <f t="shared" si="553"/>
        <v>0.0791255531731196+0.00166494605297203i</v>
      </c>
      <c r="AE1133" t="e">
        <f t="shared" si="554"/>
        <v>#DIV/0!</v>
      </c>
      <c r="AF1133" t="str">
        <f t="shared" si="555"/>
        <v>-5.97461673718473-6.35952052043028i</v>
      </c>
      <c r="AG1133" t="e">
        <f t="shared" si="556"/>
        <v>#DIV/0!</v>
      </c>
      <c r="AH1133" t="e">
        <f t="shared" si="557"/>
        <v>#DIV/0!</v>
      </c>
      <c r="AI1133" t="e">
        <f t="shared" si="558"/>
        <v>#DIV/0!</v>
      </c>
      <c r="AJ1133" t="e">
        <f t="shared" si="559"/>
        <v>#DIV/0!</v>
      </c>
      <c r="AK1133"/>
      <c r="AL1133"/>
      <c r="AM1133"/>
      <c r="AN1133"/>
    </row>
    <row r="1134" spans="1:40" x14ac:dyDescent="0.3">
      <c r="A1134"/>
      <c r="B1134">
        <f t="shared" si="525"/>
        <v>100000</v>
      </c>
      <c r="C1134" s="186" t="str">
        <f t="shared" si="528"/>
        <v>-0.00867417192563869+0.0125488549468097i</v>
      </c>
      <c r="D1134" s="158" t="str">
        <f t="shared" si="529"/>
        <v>-3.11954570543173-2.01274638760915i</v>
      </c>
      <c r="E1134" t="str">
        <f t="shared" si="530"/>
        <v>6999.83263631416-11742.9925680458i</v>
      </c>
      <c r="F1134" t="str">
        <f t="shared" si="531"/>
        <v>0.398223094000238+0.275080992461047i</v>
      </c>
      <c r="G1134" t="str">
        <f t="shared" si="526"/>
        <v>0.398223094000238+0.275080992461047i</v>
      </c>
      <c r="H1134" t="str">
        <f t="shared" si="532"/>
        <v>2.85992644419568+4.3505762123145i</v>
      </c>
      <c r="I1134" t="str">
        <f t="shared" si="533"/>
        <v>392.699081698724i</v>
      </c>
      <c r="J1134" t="str">
        <f t="shared" si="527"/>
        <v>-37.1953690322158+83.7385238629052i</v>
      </c>
      <c r="K1134" t="str">
        <f t="shared" si="534"/>
        <v>3.91680177500309-1.73978332464748i</v>
      </c>
      <c r="L1134" t="str">
        <f t="shared" si="535"/>
        <v>0.729681205222477-0.275014562821324i</v>
      </c>
      <c r="M1134" t="str">
        <f t="shared" si="536"/>
        <v>4.64648298022557-2.0147978874688i</v>
      </c>
      <c r="N1134" t="str">
        <f t="shared" si="537"/>
        <v>-1.27836127208794i</v>
      </c>
      <c r="O1134" t="str">
        <f t="shared" si="538"/>
        <v>0.288284751283145-0.957544725941099i</v>
      </c>
      <c r="P1134" t="str">
        <f t="shared" si="539"/>
        <v>0.711715248716855+0.957544725941099i</v>
      </c>
      <c r="Q1134" t="str">
        <f t="shared" si="540"/>
        <v>-0.711715248716855+0.320816546146841i</v>
      </c>
      <c r="R1134" t="str">
        <f t="shared" si="541"/>
        <v>-0.327079378300059-1.49284029577659i</v>
      </c>
      <c r="S1134" t="str">
        <f t="shared" si="542"/>
        <v>0.140286559351214i</v>
      </c>
      <c r="T1134" t="str">
        <f t="shared" si="543"/>
        <v>0.209425428755346-0.0458848406164494i</v>
      </c>
      <c r="U1134" t="e">
        <f t="shared" si="544"/>
        <v>#DIV/0!</v>
      </c>
      <c r="V1134" t="str">
        <f t="shared" si="545"/>
        <v>0.0000833333333333333-0.00265258238486492i</v>
      </c>
      <c r="W1134" t="e">
        <f t="shared" si="546"/>
        <v>#DIV/0!</v>
      </c>
      <c r="X1134" t="e">
        <f t="shared" si="547"/>
        <v>#DIV/0!</v>
      </c>
      <c r="Y1134" t="str">
        <f t="shared" si="548"/>
        <v>0.00096+0.427256600888212i</v>
      </c>
      <c r="Z1134" t="e">
        <f t="shared" si="549"/>
        <v>#DIV/0!</v>
      </c>
      <c r="AA1134" t="e">
        <f t="shared" si="550"/>
        <v>#DIV/0!</v>
      </c>
      <c r="AB1134" t="str">
        <f t="shared" si="551"/>
        <v>0.119505500780068-0.0261835006793195i</v>
      </c>
      <c r="AC1134" t="str">
        <f t="shared" si="552"/>
        <v>1.50252581356269-0.362440620781765i</v>
      </c>
      <c r="AD1134" t="str">
        <f t="shared" si="553"/>
        <v>0.0791353102956301+0.00166276698039705i</v>
      </c>
      <c r="AE1134" t="e">
        <f t="shared" si="554"/>
        <v>#DIV/0!</v>
      </c>
      <c r="AF1134" t="str">
        <f t="shared" si="555"/>
        <v>-5.97947214962741-6.36332259992365i</v>
      </c>
      <c r="AG1134" t="e">
        <f t="shared" si="556"/>
        <v>#DIV/0!</v>
      </c>
      <c r="AH1134" t="e">
        <f t="shared" si="557"/>
        <v>#DIV/0!</v>
      </c>
      <c r="AI1134" t="e">
        <f t="shared" si="558"/>
        <v>#DIV/0!</v>
      </c>
      <c r="AJ1134" t="e">
        <f t="shared" si="559"/>
        <v>#DIV/0!</v>
      </c>
      <c r="AK1134"/>
      <c r="AL1134"/>
      <c r="AM1134"/>
      <c r="AN1134"/>
    </row>
    <row r="1135" spans="1:40" x14ac:dyDescent="0.3">
      <c r="A1135"/>
      <c r="B1135">
        <f t="shared" si="525"/>
        <v>100100</v>
      </c>
      <c r="C1135" s="186" t="str">
        <f t="shared" si="528"/>
        <v>-0.00867116857818138+0.0125428706027244i</v>
      </c>
      <c r="D1135" s="158" t="str">
        <f t="shared" si="529"/>
        <v>-3.121117748726-2.01417136346363i</v>
      </c>
      <c r="E1135" t="str">
        <f t="shared" si="530"/>
        <v>6989.5132783617-11737.4063857337i</v>
      </c>
      <c r="F1135" t="str">
        <f t="shared" si="531"/>
        <v>0.398431146473036+0.275260874532762i</v>
      </c>
      <c r="G1135" t="str">
        <f t="shared" si="526"/>
        <v>0.398431146473036+0.275260874532762i</v>
      </c>
      <c r="H1135" t="str">
        <f t="shared" si="532"/>
        <v>2.86321061289642+4.35294854417858i</v>
      </c>
      <c r="I1135" t="str">
        <f t="shared" si="533"/>
        <v>393.091780780423i</v>
      </c>
      <c r="J1135" t="str">
        <f t="shared" si="527"/>
        <v>-37.2717979656493+83.8222623867681i</v>
      </c>
      <c r="K1135" t="str">
        <f t="shared" si="534"/>
        <v>3.91544127535356-1.74101165974231i</v>
      </c>
      <c r="L1135" t="str">
        <f t="shared" si="535"/>
        <v>0.729499640429001-0.275221077750461i</v>
      </c>
      <c r="M1135" t="str">
        <f t="shared" si="536"/>
        <v>4.64494091578256-2.01623273749277i</v>
      </c>
      <c r="N1135" t="str">
        <f t="shared" si="537"/>
        <v>-1.27963963336003i</v>
      </c>
      <c r="O1135" t="str">
        <f t="shared" si="538"/>
        <v>0.287060427964085-0.957912475488798i</v>
      </c>
      <c r="P1135" t="str">
        <f t="shared" si="539"/>
        <v>0.712939572035915+0.957912475488798i</v>
      </c>
      <c r="Q1135" t="str">
        <f t="shared" si="540"/>
        <v>-0.712939572035915+0.321727157871232i</v>
      </c>
      <c r="R1135" t="str">
        <f t="shared" si="541"/>
        <v>-0.32706645007051-1.49120441143287i</v>
      </c>
      <c r="S1135" t="str">
        <f t="shared" si="542"/>
        <v>0.140426845910566i</v>
      </c>
      <c r="T1135" t="str">
        <f t="shared" si="543"/>
        <v>0.20940513210544-0.0459289099865673i</v>
      </c>
      <c r="U1135" t="e">
        <f t="shared" si="544"/>
        <v>#DIV/0!</v>
      </c>
      <c r="V1135" t="str">
        <f t="shared" si="545"/>
        <v>0.0000833333333333333-0.00264993245241251i</v>
      </c>
      <c r="W1135" t="e">
        <f t="shared" si="546"/>
        <v>#DIV/0!</v>
      </c>
      <c r="X1135" t="e">
        <f t="shared" si="547"/>
        <v>#DIV/0!</v>
      </c>
      <c r="Y1135" t="str">
        <f t="shared" si="548"/>
        <v>0.00096+0.4276838574891i</v>
      </c>
      <c r="Z1135" t="e">
        <f t="shared" si="549"/>
        <v>#DIV/0!</v>
      </c>
      <c r="AA1135" t="e">
        <f t="shared" si="550"/>
        <v>#DIV/0!</v>
      </c>
      <c r="AB1135" t="str">
        <f t="shared" si="551"/>
        <v>0.11949391879919-0.0262086482088068i</v>
      </c>
      <c r="AC1135" t="str">
        <f t="shared" si="552"/>
        <v>1.50219945809353-0.362665173426668i</v>
      </c>
      <c r="AD1135" t="str">
        <f t="shared" si="553"/>
        <v>0.0791450734133716+0.00166057413553179i</v>
      </c>
      <c r="AE1135" t="e">
        <f t="shared" si="554"/>
        <v>#DIV/0!</v>
      </c>
      <c r="AF1135" t="str">
        <f t="shared" si="555"/>
        <v>-5.98432836162242-6.36711990764221i</v>
      </c>
      <c r="AG1135" t="e">
        <f t="shared" si="556"/>
        <v>#DIV/0!</v>
      </c>
      <c r="AH1135" t="e">
        <f t="shared" si="557"/>
        <v>#DIV/0!</v>
      </c>
      <c r="AI1135" t="e">
        <f t="shared" si="558"/>
        <v>#DIV/0!</v>
      </c>
      <c r="AJ1135" t="e">
        <f t="shared" si="559"/>
        <v>#DIV/0!</v>
      </c>
      <c r="AK1135"/>
      <c r="AL1135"/>
      <c r="AM1135"/>
      <c r="AN1135"/>
    </row>
    <row r="1136" spans="1:40" x14ac:dyDescent="0.3">
      <c r="A1136"/>
      <c r="B1136">
        <f t="shared" si="525"/>
        <v>100200</v>
      </c>
      <c r="C1136" s="186" t="str">
        <f t="shared" si="528"/>
        <v>-0.00866816432562291+0.012536900214467i</v>
      </c>
      <c r="D1136" s="158" t="str">
        <f t="shared" si="529"/>
        <v>-3.12269027515385-2.01559454959746i</v>
      </c>
      <c r="E1136" t="str">
        <f t="shared" si="530"/>
        <v>6979.21403313751-11731.8193885019i</v>
      </c>
      <c r="F1136" t="str">
        <f t="shared" si="531"/>
        <v>0.398639262868357+0.275440537118484i</v>
      </c>
      <c r="G1136" t="str">
        <f t="shared" si="526"/>
        <v>0.398639262868357+0.275440537118484i</v>
      </c>
      <c r="H1136" t="str">
        <f t="shared" si="532"/>
        <v>2.86649509356264+4.35531789545828i</v>
      </c>
      <c r="I1136" t="str">
        <f t="shared" si="533"/>
        <v>393.484479862122i</v>
      </c>
      <c r="J1136" t="str">
        <f t="shared" si="527"/>
        <v>-37.3483032898208+83.906000910631i</v>
      </c>
      <c r="K1136" t="str">
        <f t="shared" si="534"/>
        <v>3.91408035839683-1.74223844229971i</v>
      </c>
      <c r="L1136" t="str">
        <f t="shared" si="535"/>
        <v>0.729317984631096-0.275427421449311i</v>
      </c>
      <c r="M1136" t="str">
        <f t="shared" si="536"/>
        <v>4.64339834302793-2.01766586374902i</v>
      </c>
      <c r="N1136" t="str">
        <f t="shared" si="537"/>
        <v>-1.28091799463212i</v>
      </c>
      <c r="O1136" t="str">
        <f t="shared" si="538"/>
        <v>0.285835635528773-0.958278659608917i</v>
      </c>
      <c r="P1136" t="str">
        <f t="shared" si="539"/>
        <v>0.714164364471227+0.958278659608917i</v>
      </c>
      <c r="Q1136" t="str">
        <f t="shared" si="540"/>
        <v>-0.714164364471227+0.322639335023203i</v>
      </c>
      <c r="R1136" t="str">
        <f t="shared" si="541"/>
        <v>-0.327053507220549-1.48957164291333i</v>
      </c>
      <c r="S1136" t="str">
        <f t="shared" si="542"/>
        <v>0.140567132469917i</v>
      </c>
      <c r="T1136" t="str">
        <f t="shared" si="543"/>
        <v>0.20938481445283-0.0459729736742219i</v>
      </c>
      <c r="U1136" t="e">
        <f t="shared" si="544"/>
        <v>#DIV/0!</v>
      </c>
      <c r="V1136" t="str">
        <f t="shared" si="545"/>
        <v>0.0000833333333333333-0.00264728780924643i</v>
      </c>
      <c r="W1136" t="e">
        <f t="shared" si="546"/>
        <v>#DIV/0!</v>
      </c>
      <c r="X1136" t="e">
        <f t="shared" si="547"/>
        <v>#DIV/0!</v>
      </c>
      <c r="Y1136" t="str">
        <f t="shared" si="548"/>
        <v>0.00096+0.428111114089988i</v>
      </c>
      <c r="Z1136" t="e">
        <f t="shared" si="549"/>
        <v>#DIV/0!</v>
      </c>
      <c r="AA1136" t="e">
        <f t="shared" si="550"/>
        <v>#DIV/0!</v>
      </c>
      <c r="AB1136" t="str">
        <f t="shared" si="551"/>
        <v>0.119482324833432-0.026233792495681i</v>
      </c>
      <c r="AC1136" t="str">
        <f t="shared" si="552"/>
        <v>1.50187300155747-0.362889356743571i</v>
      </c>
      <c r="AD1136" t="str">
        <f t="shared" si="553"/>
        <v>0.0791548425144993+0.00165836750841213i</v>
      </c>
      <c r="AE1136" t="e">
        <f t="shared" si="554"/>
        <v>#DIV/0!</v>
      </c>
      <c r="AF1136" t="str">
        <f t="shared" si="555"/>
        <v>-5.98918536871649-6.37091244505574i</v>
      </c>
      <c r="AG1136" t="e">
        <f t="shared" si="556"/>
        <v>#DIV/0!</v>
      </c>
      <c r="AH1136" t="e">
        <f t="shared" si="557"/>
        <v>#DIV/0!</v>
      </c>
      <c r="AI1136" t="e">
        <f t="shared" si="558"/>
        <v>#DIV/0!</v>
      </c>
      <c r="AJ1136" t="e">
        <f t="shared" si="559"/>
        <v>#DIV/0!</v>
      </c>
      <c r="AK1136"/>
      <c r="AL1136"/>
      <c r="AM1136"/>
      <c r="AN1136"/>
    </row>
    <row r="1137" spans="1:40" x14ac:dyDescent="0.3">
      <c r="A1137"/>
      <c r="B1137">
        <f t="shared" si="525"/>
        <v>100300</v>
      </c>
      <c r="C1137" s="186" t="str">
        <f t="shared" si="528"/>
        <v>-0.00866515917196187+0.0125309437314349i</v>
      </c>
      <c r="D1137" s="158" t="str">
        <f t="shared" si="529"/>
        <v>-3.12426328258459-2.01701594671755i</v>
      </c>
      <c r="E1137" t="str">
        <f t="shared" si="530"/>
        <v>6968.93485725594-11726.2316045717i</v>
      </c>
      <c r="F1137" t="str">
        <f t="shared" si="531"/>
        <v>0.398847442904289+0.275619980259811i</v>
      </c>
      <c r="G1137" t="str">
        <f t="shared" si="526"/>
        <v>0.398847442904289+0.275619980259811i</v>
      </c>
      <c r="H1137" t="str">
        <f t="shared" si="532"/>
        <v>2.86977988387182+4.35768426692072i</v>
      </c>
      <c r="I1137" t="str">
        <f t="shared" si="533"/>
        <v>393.87717894382i</v>
      </c>
      <c r="J1137" t="str">
        <f t="shared" si="527"/>
        <v>-37.4248850047304+83.989739434494i</v>
      </c>
      <c r="K1137" t="str">
        <f t="shared" si="534"/>
        <v>3.91271902599929-1.74346367294128i</v>
      </c>
      <c r="L1137" t="str">
        <f t="shared" si="535"/>
        <v>0.729136238032197-0.275633593891878i</v>
      </c>
      <c r="M1137" t="str">
        <f t="shared" si="536"/>
        <v>4.64185526403149-2.01909726683316i</v>
      </c>
      <c r="N1137" t="str">
        <f t="shared" si="537"/>
        <v>-1.2821963559042i</v>
      </c>
      <c r="O1137" t="str">
        <f t="shared" si="538"/>
        <v>0.284610375978782-0.958643277703034i</v>
      </c>
      <c r="P1137" t="str">
        <f t="shared" si="539"/>
        <v>0.715389624021218+0.958643277703034i</v>
      </c>
      <c r="Q1137" t="str">
        <f t="shared" si="540"/>
        <v>-0.715389624021218+0.323553078201166i</v>
      </c>
      <c r="R1137" t="str">
        <f t="shared" si="541"/>
        <v>-0.327040549744831-1.48794198088342i</v>
      </c>
      <c r="S1137" t="str">
        <f t="shared" si="542"/>
        <v>0.140707419029268i</v>
      </c>
      <c r="T1137" t="str">
        <f t="shared" si="543"/>
        <v>0.209364475795402-0.0460170316725081i</v>
      </c>
      <c r="U1137" t="e">
        <f t="shared" si="544"/>
        <v>#DIV/0!</v>
      </c>
      <c r="V1137" t="str">
        <f t="shared" si="545"/>
        <v>0.0000833333333333333-0.00264464843954629i</v>
      </c>
      <c r="W1137" t="e">
        <f t="shared" si="546"/>
        <v>#DIV/0!</v>
      </c>
      <c r="X1137" t="e">
        <f t="shared" si="547"/>
        <v>#DIV/0!</v>
      </c>
      <c r="Y1137" t="str">
        <f t="shared" si="548"/>
        <v>0.00096+0.428538370690877i</v>
      </c>
      <c r="Z1137" t="e">
        <f t="shared" si="549"/>
        <v>#DIV/0!</v>
      </c>
      <c r="AA1137" t="e">
        <f t="shared" si="550"/>
        <v>#DIV/0!</v>
      </c>
      <c r="AB1137" t="str">
        <f t="shared" si="551"/>
        <v>0.119470718881588-0.0262589335360019i</v>
      </c>
      <c r="AC1137" t="str">
        <f t="shared" si="552"/>
        <v>1.50154644440563-0.363113170822351i</v>
      </c>
      <c r="AD1137" t="str">
        <f t="shared" si="553"/>
        <v>0.0791646175871568+0.00165614708907244i</v>
      </c>
      <c r="AE1137" t="e">
        <f t="shared" si="554"/>
        <v>#DIV/0!</v>
      </c>
      <c r="AF1137" t="str">
        <f t="shared" si="555"/>
        <v>-5.99404316645641-6.37470021363827i</v>
      </c>
      <c r="AG1137" t="e">
        <f t="shared" si="556"/>
        <v>#DIV/0!</v>
      </c>
      <c r="AH1137" t="e">
        <f t="shared" si="557"/>
        <v>#DIV/0!</v>
      </c>
      <c r="AI1137" t="e">
        <f t="shared" si="558"/>
        <v>#DIV/0!</v>
      </c>
      <c r="AJ1137" t="e">
        <f t="shared" si="559"/>
        <v>#DIV/0!</v>
      </c>
      <c r="AK1137"/>
      <c r="AL1137"/>
      <c r="AM1137"/>
      <c r="AN1137"/>
    </row>
    <row r="1138" spans="1:40" x14ac:dyDescent="0.3">
      <c r="A1138"/>
      <c r="B1138">
        <f t="shared" ref="B1138:B1201" si="560">B1137+100</f>
        <v>100400</v>
      </c>
      <c r="C1138" s="186" t="str">
        <f t="shared" si="528"/>
        <v>-0.00866215312119342+0.012525001103235i</v>
      </c>
      <c r="D1138" s="158" t="str">
        <f t="shared" si="529"/>
        <v>-3.1258367688894-2.01843555553216i</v>
      </c>
      <c r="E1138" t="str">
        <f t="shared" si="530"/>
        <v>6958.67570740996-11720.643062006i</v>
      </c>
      <c r="F1138" t="str">
        <f t="shared" si="531"/>
        <v>0.399055686299164+0.275799203998734i</v>
      </c>
      <c r="G1138" t="str">
        <f t="shared" si="526"/>
        <v>0.399055686299164+0.275799203998734i</v>
      </c>
      <c r="H1138" t="str">
        <f t="shared" si="532"/>
        <v>2.87306498149944+4.36004765933551i</v>
      </c>
      <c r="I1138" t="str">
        <f t="shared" si="533"/>
        <v>394.269878025519i</v>
      </c>
      <c r="J1138" t="str">
        <f t="shared" si="527"/>
        <v>-37.5015431103781+84.0734779583568i</v>
      </c>
      <c r="K1138" t="str">
        <f t="shared" si="534"/>
        <v>3.91135728002556-1.74468735228991i</v>
      </c>
      <c r="L1138" t="str">
        <f t="shared" si="535"/>
        <v>0.728954400835671-0.275839595052451i</v>
      </c>
      <c r="M1138" t="str">
        <f t="shared" si="536"/>
        <v>4.64031168086123-2.02052694734236i</v>
      </c>
      <c r="N1138" t="str">
        <f t="shared" si="537"/>
        <v>-1.28347471717629i</v>
      </c>
      <c r="O1138" t="str">
        <f t="shared" si="538"/>
        <v>0.283384651316422-0.959006329175293i</v>
      </c>
      <c r="P1138" t="str">
        <f t="shared" si="539"/>
        <v>0.716615348683578+0.959006329175293i</v>
      </c>
      <c r="Q1138" t="str">
        <f t="shared" si="540"/>
        <v>-0.716615348683578+0.324468388000997i</v>
      </c>
      <c r="R1138" t="str">
        <f t="shared" si="541"/>
        <v>-0.327027577637997-1.4863154160457i</v>
      </c>
      <c r="S1138" t="str">
        <f t="shared" si="542"/>
        <v>0.140847705588619i</v>
      </c>
      <c r="T1138" t="str">
        <f t="shared" si="543"/>
        <v>0.209344116131031-0.0460610839745158i</v>
      </c>
      <c r="U1138" t="e">
        <f t="shared" si="544"/>
        <v>#DIV/0!</v>
      </c>
      <c r="V1138" t="str">
        <f t="shared" si="545"/>
        <v>0.0000833333333333333-0.00264201432755471i</v>
      </c>
      <c r="W1138" t="e">
        <f t="shared" si="546"/>
        <v>#DIV/0!</v>
      </c>
      <c r="X1138" t="e">
        <f t="shared" si="547"/>
        <v>#DIV/0!</v>
      </c>
      <c r="Y1138" t="str">
        <f t="shared" si="548"/>
        <v>0.00096+0.428965627291765i</v>
      </c>
      <c r="Z1138" t="e">
        <f t="shared" si="549"/>
        <v>#DIV/0!</v>
      </c>
      <c r="AA1138" t="e">
        <f t="shared" si="550"/>
        <v>#DIV/0!</v>
      </c>
      <c r="AB1138" t="str">
        <f t="shared" si="551"/>
        <v>0.119459100942444-0.0262840713258263i</v>
      </c>
      <c r="AC1138" t="str">
        <f t="shared" si="552"/>
        <v>1.5012197870887-0.363336615753321i</v>
      </c>
      <c r="AD1138" t="str">
        <f t="shared" si="553"/>
        <v>0.0791743986194721+0.00165391286754363i</v>
      </c>
      <c r="AE1138" t="e">
        <f t="shared" si="554"/>
        <v>#DIV/0!</v>
      </c>
      <c r="AF1138" t="str">
        <f t="shared" si="555"/>
        <v>-5.99890175038884-6.37848321486767i</v>
      </c>
      <c r="AG1138" t="e">
        <f t="shared" si="556"/>
        <v>#DIV/0!</v>
      </c>
      <c r="AH1138" t="e">
        <f t="shared" si="557"/>
        <v>#DIV/0!</v>
      </c>
      <c r="AI1138" t="e">
        <f t="shared" si="558"/>
        <v>#DIV/0!</v>
      </c>
      <c r="AJ1138" t="e">
        <f t="shared" si="559"/>
        <v>#DIV/0!</v>
      </c>
      <c r="AK1138"/>
      <c r="AL1138"/>
      <c r="AM1138"/>
      <c r="AN1138"/>
    </row>
    <row r="1139" spans="1:40" x14ac:dyDescent="0.3">
      <c r="A1139"/>
      <c r="B1139">
        <f t="shared" si="560"/>
        <v>100500</v>
      </c>
      <c r="C1139" s="186" t="str">
        <f t="shared" si="528"/>
        <v>-0.00865914617730931+0.0125190722796831i</v>
      </c>
      <c r="D1139" s="158" t="str">
        <f t="shared" si="529"/>
        <v>-3.12741073194152-2.01985337675103i</v>
      </c>
      <c r="E1139" t="str">
        <f t="shared" si="530"/>
        <v>6948.43654037106-11715.0537887089i</v>
      </c>
      <c r="F1139" t="str">
        <f t="shared" si="531"/>
        <v>0.399263992771585+0.275978208377643i</v>
      </c>
      <c r="G1139" t="str">
        <f t="shared" si="526"/>
        <v>0.399263992771585+0.275978208377643i</v>
      </c>
      <c r="H1139" t="str">
        <f t="shared" si="532"/>
        <v>2.87635038411923+4.36240807347498i</v>
      </c>
      <c r="I1139" t="str">
        <f t="shared" si="533"/>
        <v>394.662577107218i</v>
      </c>
      <c r="J1139" t="str">
        <f t="shared" si="527"/>
        <v>-37.5782776067638+84.1572164822198i</v>
      </c>
      <c r="K1139" t="str">
        <f t="shared" si="534"/>
        <v>3.90999512233843-1.74590948096968i</v>
      </c>
      <c r="L1139" t="str">
        <f t="shared" si="535"/>
        <v>0.728772473244819-0.276045424905597i</v>
      </c>
      <c r="M1139" t="str">
        <f t="shared" si="536"/>
        <v>4.63876759558325-2.02195490587528i</v>
      </c>
      <c r="N1139" t="str">
        <f t="shared" si="537"/>
        <v>-1.28475307844838i</v>
      </c>
      <c r="O1139" t="str">
        <f t="shared" si="538"/>
        <v>0.28215846354479-0.959367813432389i</v>
      </c>
      <c r="P1139" t="str">
        <f t="shared" si="539"/>
        <v>0.71784153645521+0.959367813432389i</v>
      </c>
      <c r="Q1139" t="str">
        <f t="shared" si="540"/>
        <v>-0.71784153645521+0.325385265015991i</v>
      </c>
      <c r="R1139" t="str">
        <f t="shared" si="541"/>
        <v>-0.327014590894685-1.48469193913976i</v>
      </c>
      <c r="S1139" t="str">
        <f t="shared" si="542"/>
        <v>0.14098799214797i</v>
      </c>
      <c r="T1139" t="str">
        <f t="shared" si="543"/>
        <v>0.209323735457591-0.0461051305733315i</v>
      </c>
      <c r="U1139" t="e">
        <f t="shared" si="544"/>
        <v>#DIV/0!</v>
      </c>
      <c r="V1139" t="str">
        <f t="shared" si="545"/>
        <v>0.0000833333333333333-0.00263938545757704i</v>
      </c>
      <c r="W1139" t="e">
        <f t="shared" si="546"/>
        <v>#DIV/0!</v>
      </c>
      <c r="X1139" t="e">
        <f t="shared" si="547"/>
        <v>#DIV/0!</v>
      </c>
      <c r="Y1139" t="str">
        <f t="shared" si="548"/>
        <v>0.00096+0.429392883892653i</v>
      </c>
      <c r="Z1139" t="e">
        <f t="shared" si="549"/>
        <v>#DIV/0!</v>
      </c>
      <c r="AA1139" t="e">
        <f t="shared" si="550"/>
        <v>#DIV/0!</v>
      </c>
      <c r="AB1139" t="str">
        <f t="shared" si="551"/>
        <v>0.119447471014789-0.0263092058612092i</v>
      </c>
      <c r="AC1139" t="str">
        <f t="shared" si="552"/>
        <v>1.50089303005702-0.363559691627254i</v>
      </c>
      <c r="AD1139" t="str">
        <f t="shared" si="553"/>
        <v>0.0791841855995602+0.00165166483385427i</v>
      </c>
      <c r="AE1139" t="e">
        <f t="shared" si="554"/>
        <v>#DIV/0!</v>
      </c>
      <c r="AF1139" t="str">
        <f t="shared" si="555"/>
        <v>-6.00376111606075-6.38226145022601i</v>
      </c>
      <c r="AG1139" t="e">
        <f t="shared" si="556"/>
        <v>#DIV/0!</v>
      </c>
      <c r="AH1139" t="e">
        <f t="shared" si="557"/>
        <v>#DIV/0!</v>
      </c>
      <c r="AI1139" t="e">
        <f t="shared" si="558"/>
        <v>#DIV/0!</v>
      </c>
      <c r="AJ1139" t="e">
        <f t="shared" si="559"/>
        <v>#DIV/0!</v>
      </c>
      <c r="AK1139"/>
      <c r="AL1139"/>
      <c r="AM1139"/>
      <c r="AN1139"/>
    </row>
    <row r="1140" spans="1:40" x14ac:dyDescent="0.3">
      <c r="A1140"/>
      <c r="B1140">
        <f t="shared" si="560"/>
        <v>100600</v>
      </c>
      <c r="C1140" s="186" t="str">
        <f t="shared" si="528"/>
        <v>-0.00865613834429802+0.0125131572108025i</v>
      </c>
      <c r="D1140" s="158" t="str">
        <f t="shared" si="529"/>
        <v>-3.12898516961607-2.02126941108535i</v>
      </c>
      <c r="E1140" t="str">
        <f t="shared" si="530"/>
        <v>6938.21731298908-11709.4638124274i</v>
      </c>
      <c r="F1140" t="str">
        <f t="shared" si="531"/>
        <v>0.399472362040406+0.276156993439327i</v>
      </c>
      <c r="G1140" t="str">
        <f t="shared" si="526"/>
        <v>0.399472362040406+0.276156993439327i</v>
      </c>
      <c r="H1140" t="str">
        <f t="shared" si="532"/>
        <v>2.87963608940292+4.36476551011408i</v>
      </c>
      <c r="I1140" t="str">
        <f t="shared" si="533"/>
        <v>395.055276188917i</v>
      </c>
      <c r="J1140" t="str">
        <f t="shared" si="527"/>
        <v>-37.6550884938876+84.2409550060826i</v>
      </c>
      <c r="K1140" t="str">
        <f t="shared" si="534"/>
        <v>3.90863255479889-1.74713005960598i</v>
      </c>
      <c r="L1140" t="str">
        <f t="shared" si="535"/>
        <v>0.728590455462872-0.276251083426167i</v>
      </c>
      <c r="M1140" t="str">
        <f t="shared" si="536"/>
        <v>4.63722301026176-2.02338114303215i</v>
      </c>
      <c r="N1140" t="str">
        <f t="shared" si="537"/>
        <v>-1.28603143972047i</v>
      </c>
      <c r="O1140" t="str">
        <f t="shared" si="538"/>
        <v>0.280931814667733-0.959727729883582i</v>
      </c>
      <c r="P1140" t="str">
        <f t="shared" si="539"/>
        <v>0.719068185332267+0.959727729883582i</v>
      </c>
      <c r="Q1140" t="str">
        <f t="shared" si="540"/>
        <v>-0.719068185332267+0.326303709836888i</v>
      </c>
      <c r="R1140" t="str">
        <f t="shared" si="541"/>
        <v>-0.327001589509523-1.48307154094201i</v>
      </c>
      <c r="S1140" t="str">
        <f t="shared" si="542"/>
        <v>0.141128278707322i</v>
      </c>
      <c r="T1140" t="str">
        <f t="shared" si="543"/>
        <v>0.209303333772962-0.0461491714620373i</v>
      </c>
      <c r="U1140" t="e">
        <f t="shared" si="544"/>
        <v>#DIV/0!</v>
      </c>
      <c r="V1140" t="str">
        <f t="shared" si="545"/>
        <v>0.0000833333333333333-0.00263676181398103i</v>
      </c>
      <c r="W1140" t="e">
        <f t="shared" si="546"/>
        <v>#DIV/0!</v>
      </c>
      <c r="X1140" t="e">
        <f t="shared" si="547"/>
        <v>#DIV/0!</v>
      </c>
      <c r="Y1140" t="str">
        <f t="shared" si="548"/>
        <v>0.00096+0.429820140493541i</v>
      </c>
      <c r="Z1140" t="e">
        <f t="shared" si="549"/>
        <v>#DIV/0!</v>
      </c>
      <c r="AA1140" t="e">
        <f t="shared" si="550"/>
        <v>#DIV/0!</v>
      </c>
      <c r="AB1140" t="str">
        <f t="shared" si="551"/>
        <v>0.119435829097411-0.026334337138203i</v>
      </c>
      <c r="AC1140" t="str">
        <f t="shared" si="552"/>
        <v>1.50056617376051-0.363782398535378i</v>
      </c>
      <c r="AD1140" t="str">
        <f t="shared" si="553"/>
        <v>0.0791939785155237+0.00164940297803116i</v>
      </c>
      <c r="AE1140" t="e">
        <f t="shared" si="554"/>
        <v>#DIV/0!</v>
      </c>
      <c r="AF1140" t="str">
        <f t="shared" si="555"/>
        <v>-6.00862125901899-6.38603492119943i</v>
      </c>
      <c r="AG1140" t="e">
        <f t="shared" si="556"/>
        <v>#DIV/0!</v>
      </c>
      <c r="AH1140" t="e">
        <f t="shared" si="557"/>
        <v>#DIV/0!</v>
      </c>
      <c r="AI1140" t="e">
        <f t="shared" si="558"/>
        <v>#DIV/0!</v>
      </c>
      <c r="AJ1140" t="e">
        <f t="shared" si="559"/>
        <v>#DIV/0!</v>
      </c>
      <c r="AK1140"/>
      <c r="AL1140"/>
      <c r="AM1140"/>
      <c r="AN1140"/>
    </row>
    <row r="1141" spans="1:40" x14ac:dyDescent="0.3">
      <c r="A1141"/>
      <c r="B1141">
        <f t="shared" si="560"/>
        <v>100700</v>
      </c>
      <c r="C1141" s="186" t="str">
        <f t="shared" si="528"/>
        <v>-0.00865312962614439+0.0125072558468231i</v>
      </c>
      <c r="D1141" s="158" t="str">
        <f t="shared" si="529"/>
        <v>-3.13056007979014-2.02268365924773i</v>
      </c>
      <c r="E1141" t="str">
        <f t="shared" si="530"/>
        <v>6928.01798219269-11703.8731607515i</v>
      </c>
      <c r="F1141" t="str">
        <f t="shared" si="531"/>
        <v>0.399680793824744+0.276335559226961i</v>
      </c>
      <c r="G1141" t="str">
        <f t="shared" si="526"/>
        <v>0.399680793824744+0.276335559226961i</v>
      </c>
      <c r="H1141" t="str">
        <f t="shared" si="532"/>
        <v>2.8829220950204+4.36711997003039i</v>
      </c>
      <c r="I1141" t="str">
        <f t="shared" si="533"/>
        <v>395.447975270615i</v>
      </c>
      <c r="J1141" t="str">
        <f t="shared" si="527"/>
        <v>-37.7319757717494+84.3246935299455i</v>
      </c>
      <c r="K1141" t="str">
        <f t="shared" si="534"/>
        <v>3.90726957926612-1.74834908882541i</v>
      </c>
      <c r="L1141" t="str">
        <f t="shared" si="535"/>
        <v>0.728408347692994-0.276456570589289i</v>
      </c>
      <c r="M1141" t="str">
        <f t="shared" si="536"/>
        <v>4.63567792695911-2.0248056594147i</v>
      </c>
      <c r="N1141" t="str">
        <f t="shared" si="537"/>
        <v>-1.28730980099256i</v>
      </c>
      <c r="O1141" t="str">
        <f t="shared" si="538"/>
        <v>0.279704706689847-0.960086077940695i</v>
      </c>
      <c r="P1141" t="str">
        <f t="shared" si="539"/>
        <v>0.720295293310153+0.960086077940695i</v>
      </c>
      <c r="Q1141" t="str">
        <f t="shared" si="540"/>
        <v>-0.720295293310153+0.327223723051865i</v>
      </c>
      <c r="R1141" t="str">
        <f t="shared" si="541"/>
        <v>-0.32698857347714-1.48145421226545i</v>
      </c>
      <c r="S1141" t="str">
        <f t="shared" si="542"/>
        <v>0.141268565266673i</v>
      </c>
      <c r="T1141" t="str">
        <f t="shared" si="543"/>
        <v>0.209282911075009-0.0461932066337117i</v>
      </c>
      <c r="U1141" t="e">
        <f t="shared" si="544"/>
        <v>#DIV/0!</v>
      </c>
      <c r="V1141" t="str">
        <f t="shared" si="545"/>
        <v>0.0000833333333333333-0.00263414338119654i</v>
      </c>
      <c r="W1141" t="e">
        <f t="shared" si="546"/>
        <v>#DIV/0!</v>
      </c>
      <c r="X1141" t="e">
        <f t="shared" si="547"/>
        <v>#DIV/0!</v>
      </c>
      <c r="Y1141" t="str">
        <f t="shared" si="548"/>
        <v>0.00096+0.430247397094429i</v>
      </c>
      <c r="Z1141" t="e">
        <f t="shared" si="549"/>
        <v>#DIV/0!</v>
      </c>
      <c r="AA1141" t="e">
        <f t="shared" si="550"/>
        <v>#DIV/0!</v>
      </c>
      <c r="AB1141" t="str">
        <f t="shared" si="551"/>
        <v>0.119424175189093-0.0263594651528579i</v>
      </c>
      <c r="AC1141" t="str">
        <f t="shared" si="552"/>
        <v>1.50023921864873-0.364004736569359i</v>
      </c>
      <c r="AD1141" t="str">
        <f t="shared" si="553"/>
        <v>0.0792037773554478+0.00164712729009695i</v>
      </c>
      <c r="AE1141" t="e">
        <f t="shared" si="554"/>
        <v>#DIV/0!</v>
      </c>
      <c r="AF1141" t="str">
        <f t="shared" si="555"/>
        <v>-6.01348217481054-6.38980362927812i</v>
      </c>
      <c r="AG1141" t="e">
        <f t="shared" si="556"/>
        <v>#DIV/0!</v>
      </c>
      <c r="AH1141" t="e">
        <f t="shared" si="557"/>
        <v>#DIV/0!</v>
      </c>
      <c r="AI1141" t="e">
        <f t="shared" si="558"/>
        <v>#DIV/0!</v>
      </c>
      <c r="AJ1141" t="e">
        <f t="shared" si="559"/>
        <v>#DIV/0!</v>
      </c>
      <c r="AK1141"/>
      <c r="AL1141"/>
      <c r="AM1141"/>
      <c r="AN1141"/>
    </row>
    <row r="1142" spans="1:40" x14ac:dyDescent="0.3">
      <c r="A1142"/>
      <c r="B1142">
        <f t="shared" si="560"/>
        <v>100800</v>
      </c>
      <c r="C1142" s="186" t="str">
        <f t="shared" si="528"/>
        <v>-0.00865012002682983+0.0125013681381806i</v>
      </c>
      <c r="D1142" s="158" t="str">
        <f t="shared" si="529"/>
        <v>-3.13213546034284-2.02409612195218i</v>
      </c>
      <c r="E1142" t="str">
        <f t="shared" si="530"/>
        <v>6917.83850498918-11698.2818611153i</v>
      </c>
      <c r="F1142" t="str">
        <f t="shared" si="531"/>
        <v>0.399889287843975+0.276513905784117i</v>
      </c>
      <c r="G1142" t="str">
        <f t="shared" si="526"/>
        <v>0.399889287843975+0.276513905784117i</v>
      </c>
      <c r="H1142" t="str">
        <f t="shared" si="532"/>
        <v>2.88620839863985+4.36947145400413i</v>
      </c>
      <c r="I1142" t="str">
        <f t="shared" si="533"/>
        <v>395.840674352314i</v>
      </c>
      <c r="J1142" t="str">
        <f t="shared" si="527"/>
        <v>-37.8089394403493+84.4084320538085i</v>
      </c>
      <c r="K1142" t="str">
        <f t="shared" si="534"/>
        <v>3.90590619759751-1.74956656925587i</v>
      </c>
      <c r="L1142" t="str">
        <f t="shared" si="535"/>
        <v>0.728226150138279-0.276661886370372i</v>
      </c>
      <c r="M1142" t="str">
        <f t="shared" si="536"/>
        <v>4.63413234773579-2.02622845562624i</v>
      </c>
      <c r="N1142" t="str">
        <f t="shared" si="537"/>
        <v>-1.28858816226464i</v>
      </c>
      <c r="O1142" t="str">
        <f t="shared" si="538"/>
        <v>0.278477141616492-0.960442857018109i</v>
      </c>
      <c r="P1142" t="str">
        <f t="shared" si="539"/>
        <v>0.721522858383508+0.960442857018109i</v>
      </c>
      <c r="Q1142" t="str">
        <f t="shared" si="540"/>
        <v>-0.721522858383508+0.328145305246531i</v>
      </c>
      <c r="R1142" t="str">
        <f t="shared" si="541"/>
        <v>-0.326975542792149-1.47983994395956i</v>
      </c>
      <c r="S1142" t="str">
        <f t="shared" si="542"/>
        <v>0.141408851826024i</v>
      </c>
      <c r="T1142" t="str">
        <f t="shared" si="543"/>
        <v>0.209262467361609-0.0462372360814288i</v>
      </c>
      <c r="U1142" t="e">
        <f t="shared" si="544"/>
        <v>#DIV/0!</v>
      </c>
      <c r="V1142" t="str">
        <f t="shared" si="545"/>
        <v>0.0000833333333333333-0.0026315301437152i</v>
      </c>
      <c r="W1142" t="e">
        <f t="shared" si="546"/>
        <v>#DIV/0!</v>
      </c>
      <c r="X1142" t="e">
        <f t="shared" si="547"/>
        <v>#DIV/0!</v>
      </c>
      <c r="Y1142" t="str">
        <f t="shared" si="548"/>
        <v>0.00096+0.430674653695318i</v>
      </c>
      <c r="Z1142" t="e">
        <f t="shared" si="549"/>
        <v>#DIV/0!</v>
      </c>
      <c r="AA1142" t="e">
        <f t="shared" si="550"/>
        <v>#DIV/0!</v>
      </c>
      <c r="AB1142" t="str">
        <f t="shared" si="551"/>
        <v>0.119412509288623-0.0263845899012219i</v>
      </c>
      <c r="AC1142" t="str">
        <f t="shared" si="552"/>
        <v>1.49991216517082-0.364226705821336i</v>
      </c>
      <c r="AD1142" t="str">
        <f t="shared" si="553"/>
        <v>0.0792135821074092+0.00164483776007423i</v>
      </c>
      <c r="AE1142" t="e">
        <f t="shared" si="554"/>
        <v>#DIV/0!</v>
      </c>
      <c r="AF1142" t="str">
        <f t="shared" si="555"/>
        <v>-6.01834385898269-6.39356757595631i</v>
      </c>
      <c r="AG1142" t="e">
        <f t="shared" si="556"/>
        <v>#DIV/0!</v>
      </c>
      <c r="AH1142" t="e">
        <f t="shared" si="557"/>
        <v>#DIV/0!</v>
      </c>
      <c r="AI1142" t="e">
        <f t="shared" si="558"/>
        <v>#DIV/0!</v>
      </c>
      <c r="AJ1142" t="e">
        <f t="shared" si="559"/>
        <v>#DIV/0!</v>
      </c>
      <c r="AK1142"/>
      <c r="AL1142"/>
      <c r="AM1142"/>
      <c r="AN1142"/>
    </row>
    <row r="1143" spans="1:40" x14ac:dyDescent="0.3">
      <c r="A1143"/>
      <c r="B1143">
        <f t="shared" si="560"/>
        <v>100900</v>
      </c>
      <c r="C1143" s="186" t="str">
        <f t="shared" si="528"/>
        <v>-0.00864710955033252+0.0124954940355153i</v>
      </c>
      <c r="D1143" s="158" t="str">
        <f t="shared" si="529"/>
        <v>-3.13371130915521-2.02550679991426i</v>
      </c>
      <c r="E1143" t="str">
        <f t="shared" si="530"/>
        <v>6907.67883846443-11692.6899407977i</v>
      </c>
      <c r="F1143" t="str">
        <f t="shared" si="531"/>
        <v>0.400097843817738+0.276692033154766i</v>
      </c>
      <c r="G1143" t="str">
        <f t="shared" si="526"/>
        <v>0.400097843817738+0.276692033154766i</v>
      </c>
      <c r="H1143" t="str">
        <f t="shared" si="532"/>
        <v>2.88949499792753+4.37181996281829i</v>
      </c>
      <c r="I1143" t="str">
        <f t="shared" si="533"/>
        <v>396.233373434013i</v>
      </c>
      <c r="J1143" t="str">
        <f t="shared" si="527"/>
        <v>-37.8859794996873+84.4921705776713i</v>
      </c>
      <c r="K1143" t="str">
        <f t="shared" si="534"/>
        <v>3.90454241164863-1.75078250152651i</v>
      </c>
      <c r="L1143" t="str">
        <f t="shared" si="535"/>
        <v>0.728043863001753-0.276867030745107i</v>
      </c>
      <c r="M1143" t="str">
        <f t="shared" si="536"/>
        <v>4.63258627465038-2.02764953227162i</v>
      </c>
      <c r="N1143" t="str">
        <f t="shared" si="537"/>
        <v>-1.28986652353673i</v>
      </c>
      <c r="O1143" t="str">
        <f t="shared" si="538"/>
        <v>0.277249121453745-0.960798066532779i</v>
      </c>
      <c r="P1143" t="str">
        <f t="shared" si="539"/>
        <v>0.722750878546255+0.960798066532779i</v>
      </c>
      <c r="Q1143" t="str">
        <f t="shared" si="540"/>
        <v>-0.722750878546255+0.329068457003951i</v>
      </c>
      <c r="R1143" t="str">
        <f t="shared" si="541"/>
        <v>-0.32696249744916-1.47822872691002i</v>
      </c>
      <c r="S1143" t="str">
        <f t="shared" si="542"/>
        <v>0.141549138385375i</v>
      </c>
      <c r="T1143" t="str">
        <f t="shared" si="543"/>
        <v>0.209242002630623-0.046281259798259i</v>
      </c>
      <c r="U1143" t="e">
        <f t="shared" si="544"/>
        <v>#DIV/0!</v>
      </c>
      <c r="V1143" t="str">
        <f t="shared" si="545"/>
        <v>0.0000833333333333333-0.00262892208609011i</v>
      </c>
      <c r="W1143" t="e">
        <f t="shared" si="546"/>
        <v>#DIV/0!</v>
      </c>
      <c r="X1143" t="e">
        <f t="shared" si="547"/>
        <v>#DIV/0!</v>
      </c>
      <c r="Y1143" t="str">
        <f t="shared" si="548"/>
        <v>0.00096+0.431101910296206i</v>
      </c>
      <c r="Z1143" t="e">
        <f t="shared" si="549"/>
        <v>#DIV/0!</v>
      </c>
      <c r="AA1143" t="e">
        <f t="shared" si="550"/>
        <v>#DIV/0!</v>
      </c>
      <c r="AB1143" t="str">
        <f t="shared" si="551"/>
        <v>0.119400831394781-0.0264097113793407i</v>
      </c>
      <c r="AC1143" t="str">
        <f t="shared" si="552"/>
        <v>1.49958501377556-0.364448306383882i</v>
      </c>
      <c r="AD1143" t="str">
        <f t="shared" si="553"/>
        <v>0.0792233927594648+0.00164253437798091i</v>
      </c>
      <c r="AE1143" t="e">
        <f t="shared" si="554"/>
        <v>#DIV/0!</v>
      </c>
      <c r="AF1143" t="str">
        <f t="shared" si="555"/>
        <v>-6.02320630708274-6.39732676273255i</v>
      </c>
      <c r="AG1143" t="e">
        <f t="shared" si="556"/>
        <v>#DIV/0!</v>
      </c>
      <c r="AH1143" t="e">
        <f t="shared" si="557"/>
        <v>#DIV/0!</v>
      </c>
      <c r="AI1143" t="e">
        <f t="shared" si="558"/>
        <v>#DIV/0!</v>
      </c>
      <c r="AJ1143" t="e">
        <f t="shared" si="559"/>
        <v>#DIV/0!</v>
      </c>
      <c r="AK1143"/>
      <c r="AL1143"/>
      <c r="AM1143"/>
      <c r="AN1143"/>
    </row>
    <row r="1144" spans="1:40" x14ac:dyDescent="0.3">
      <c r="A1144"/>
      <c r="B1144">
        <f t="shared" si="560"/>
        <v>101000</v>
      </c>
      <c r="C1144" s="186" t="str">
        <f t="shared" si="528"/>
        <v>-0.00864409820062682+0.0124896334896712i</v>
      </c>
      <c r="D1144" s="158" t="str">
        <f t="shared" si="529"/>
        <v>-3.13528762411031-2.02691569385083i</v>
      </c>
      <c r="E1144" t="str">
        <f t="shared" si="530"/>
        <v>6897.5389397832-11687.0974269228i</v>
      </c>
      <c r="F1144" t="str">
        <f t="shared" si="531"/>
        <v>0.400306461465935+0.276869941383258i</v>
      </c>
      <c r="G1144" t="str">
        <f t="shared" si="526"/>
        <v>0.400306461465935+0.276869941383258i</v>
      </c>
      <c r="H1144" t="str">
        <f t="shared" si="532"/>
        <v>2.89278189054808+4.37416549725841i</v>
      </c>
      <c r="I1144" t="str">
        <f t="shared" si="533"/>
        <v>396.626072515711i</v>
      </c>
      <c r="J1144" t="str">
        <f t="shared" si="527"/>
        <v>-37.9630959497633+84.5759091015343i</v>
      </c>
      <c r="K1144" t="str">
        <f t="shared" si="534"/>
        <v>3.90317822327322-1.7519968862677i</v>
      </c>
      <c r="L1144" t="str">
        <f t="shared" si="535"/>
        <v>0.72786148648637-0.277072003689462i</v>
      </c>
      <c r="M1144" t="str">
        <f t="shared" si="536"/>
        <v>4.63103970975959-2.02906888995716i</v>
      </c>
      <c r="N1144" t="str">
        <f t="shared" si="537"/>
        <v>-1.29114488480882i</v>
      </c>
      <c r="O1144" t="str">
        <f t="shared" si="538"/>
        <v>0.276020648208454-0.961151705904216i</v>
      </c>
      <c r="P1144" t="str">
        <f t="shared" si="539"/>
        <v>0.723979351791546+0.961151705904216i</v>
      </c>
      <c r="Q1144" t="str">
        <f t="shared" si="540"/>
        <v>-0.723979351791546+0.329993178904604i</v>
      </c>
      <c r="R1144" t="str">
        <f t="shared" si="541"/>
        <v>-0.32694943744278-1.47662055203867i</v>
      </c>
      <c r="S1144" t="str">
        <f t="shared" si="542"/>
        <v>0.141689424944726i</v>
      </c>
      <c r="T1144" t="str">
        <f t="shared" si="543"/>
        <v>0.209221516879923-0.0463252777772692i</v>
      </c>
      <c r="U1144" t="e">
        <f t="shared" si="544"/>
        <v>#DIV/0!</v>
      </c>
      <c r="V1144" t="str">
        <f t="shared" si="545"/>
        <v>0.0000833333333333333-0.00262631919293557i</v>
      </c>
      <c r="W1144" t="e">
        <f t="shared" si="546"/>
        <v>#DIV/0!</v>
      </c>
      <c r="X1144" t="e">
        <f t="shared" si="547"/>
        <v>#DIV/0!</v>
      </c>
      <c r="Y1144" t="str">
        <f t="shared" si="548"/>
        <v>0.00096+0.431529166897094i</v>
      </c>
      <c r="Z1144" t="e">
        <f t="shared" si="549"/>
        <v>#DIV/0!</v>
      </c>
      <c r="AA1144" t="e">
        <f t="shared" si="550"/>
        <v>#DIV/0!</v>
      </c>
      <c r="AB1144" t="str">
        <f t="shared" si="551"/>
        <v>0.119389141506353-0.026434829583258i</v>
      </c>
      <c r="AC1144" t="str">
        <f t="shared" si="552"/>
        <v>1.49925776491132-0.364669538350029i</v>
      </c>
      <c r="AD1144" t="str">
        <f t="shared" si="553"/>
        <v>0.0792332092996632+0.00164021713383413i</v>
      </c>
      <c r="AE1144" t="e">
        <f t="shared" si="554"/>
        <v>#DIV/0!</v>
      </c>
      <c r="AF1144" t="str">
        <f t="shared" si="555"/>
        <v>-6.02806951465839-6.40108119110924i</v>
      </c>
      <c r="AG1144" t="e">
        <f t="shared" si="556"/>
        <v>#DIV/0!</v>
      </c>
      <c r="AH1144" t="e">
        <f t="shared" si="557"/>
        <v>#DIV/0!</v>
      </c>
      <c r="AI1144" t="e">
        <f t="shared" si="558"/>
        <v>#DIV/0!</v>
      </c>
      <c r="AJ1144" t="e">
        <f t="shared" si="559"/>
        <v>#DIV/0!</v>
      </c>
      <c r="AK1144"/>
      <c r="AL1144"/>
      <c r="AM1144"/>
      <c r="AN1144"/>
    </row>
    <row r="1145" spans="1:40" x14ac:dyDescent="0.3">
      <c r="A1145"/>
      <c r="B1145">
        <f t="shared" si="560"/>
        <v>101100</v>
      </c>
      <c r="C1145" s="186" t="str">
        <f t="shared" si="528"/>
        <v>-0.00864108598168396+0.0124837864516946i</v>
      </c>
      <c r="D1145" s="158" t="str">
        <f t="shared" si="529"/>
        <v>-3.13686440309311-2.02832280448033i</v>
      </c>
      <c r="E1145" t="str">
        <f t="shared" si="530"/>
        <v>6887.41876618905-11681.5043464613i</v>
      </c>
      <c r="F1145" t="str">
        <f t="shared" si="531"/>
        <v>0.400515140508722+0.277047630514346i</v>
      </c>
      <c r="G1145" t="str">
        <f t="shared" si="526"/>
        <v>0.400515140508722+0.277047630514346i</v>
      </c>
      <c r="H1145" t="str">
        <f t="shared" si="532"/>
        <v>2.8960690741642+4.37650805811283i</v>
      </c>
      <c r="I1145" t="str">
        <f t="shared" si="533"/>
        <v>397.01877159741i</v>
      </c>
      <c r="J1145" t="str">
        <f t="shared" si="527"/>
        <v>-38.0402887905775+84.6596476253972i</v>
      </c>
      <c r="K1145" t="str">
        <f t="shared" si="534"/>
        <v>3.90181363432322-1.75320972411113i</v>
      </c>
      <c r="L1145" t="str">
        <f t="shared" si="535"/>
        <v>0.727679020795016-0.277276805179685i</v>
      </c>
      <c r="M1145" t="str">
        <f t="shared" si="536"/>
        <v>4.62949265511824-2.03048652929081i</v>
      </c>
      <c r="N1145" t="str">
        <f t="shared" si="537"/>
        <v>-1.29242324608091i</v>
      </c>
      <c r="O1145" t="str">
        <f t="shared" si="538"/>
        <v>0.274791723888199-0.961503774554501i</v>
      </c>
      <c r="P1145" t="str">
        <f t="shared" si="539"/>
        <v>0.725208276111801+0.961503774554501i</v>
      </c>
      <c r="Q1145" t="str">
        <f t="shared" si="540"/>
        <v>-0.725208276111801+0.330919471526409i</v>
      </c>
      <c r="R1145" t="str">
        <f t="shared" si="541"/>
        <v>-0.326936362767605-1.4750154103032i</v>
      </c>
      <c r="S1145" t="str">
        <f t="shared" si="542"/>
        <v>0.141829711504078i</v>
      </c>
      <c r="T1145" t="str">
        <f t="shared" si="543"/>
        <v>0.209201010107372-0.046369290011522i</v>
      </c>
      <c r="U1145" t="e">
        <f t="shared" si="544"/>
        <v>#DIV/0!</v>
      </c>
      <c r="V1145" t="str">
        <f t="shared" si="545"/>
        <v>0.0000833333333333333-0.00262372144892673i</v>
      </c>
      <c r="W1145" t="e">
        <f t="shared" si="546"/>
        <v>#DIV/0!</v>
      </c>
      <c r="X1145" t="e">
        <f t="shared" si="547"/>
        <v>#DIV/0!</v>
      </c>
      <c r="Y1145" t="str">
        <f t="shared" si="548"/>
        <v>0.00096+0.431956423497982i</v>
      </c>
      <c r="Z1145" t="e">
        <f t="shared" si="549"/>
        <v>#DIV/0!</v>
      </c>
      <c r="AA1145" t="e">
        <f t="shared" si="550"/>
        <v>#DIV/0!</v>
      </c>
      <c r="AB1145" t="str">
        <f t="shared" si="551"/>
        <v>0.119377439622118-0.026459944509015i</v>
      </c>
      <c r="AC1145" t="str">
        <f t="shared" si="552"/>
        <v>1.49893041902608-0.364890401813259i</v>
      </c>
      <c r="AD1145" t="str">
        <f t="shared" si="553"/>
        <v>0.0792430317160356+0.00163788601764798i</v>
      </c>
      <c r="AE1145" t="e">
        <f t="shared" si="554"/>
        <v>#DIV/0!</v>
      </c>
      <c r="AF1145" t="str">
        <f t="shared" si="555"/>
        <v>-6.03293347725731-6.40483086259316i</v>
      </c>
      <c r="AG1145" t="e">
        <f t="shared" si="556"/>
        <v>#DIV/0!</v>
      </c>
      <c r="AH1145" t="e">
        <f t="shared" si="557"/>
        <v>#DIV/0!</v>
      </c>
      <c r="AI1145" t="e">
        <f t="shared" si="558"/>
        <v>#DIV/0!</v>
      </c>
      <c r="AJ1145" t="e">
        <f t="shared" si="559"/>
        <v>#DIV/0!</v>
      </c>
      <c r="AK1145"/>
      <c r="AL1145"/>
      <c r="AM1145"/>
      <c r="AN1145"/>
    </row>
    <row r="1146" spans="1:40" x14ac:dyDescent="0.3">
      <c r="A1146"/>
      <c r="B1146">
        <f t="shared" si="560"/>
        <v>101200</v>
      </c>
      <c r="C1146" s="186" t="str">
        <f t="shared" si="528"/>
        <v>-0.00863807289747158+0.0124779528728339i</v>
      </c>
      <c r="D1146" s="158" t="str">
        <f t="shared" si="529"/>
        <v>-3.13844164399064-2.02972813252258i</v>
      </c>
      <c r="E1146" t="str">
        <f t="shared" si="530"/>
        <v>6877.31827500442-11675.9107262307i</v>
      </c>
      <c r="F1146" t="str">
        <f t="shared" si="531"/>
        <v>0.400723880666524+0.277225100593171i</v>
      </c>
      <c r="G1146" t="str">
        <f t="shared" si="526"/>
        <v>0.400723880666524+0.277225100593171i</v>
      </c>
      <c r="H1146" t="str">
        <f t="shared" si="532"/>
        <v>2.89935654643705+4.37884764617258i</v>
      </c>
      <c r="I1146" t="str">
        <f t="shared" si="533"/>
        <v>397.411470679109i</v>
      </c>
      <c r="J1146" t="str">
        <f t="shared" si="527"/>
        <v>-38.1175580221296+84.7433861492601i</v>
      </c>
      <c r="K1146" t="str">
        <f t="shared" si="534"/>
        <v>3.90044864664874-1.75442101568971i</v>
      </c>
      <c r="L1146" t="str">
        <f t="shared" si="535"/>
        <v>0.727496466130506-0.277481435192303i</v>
      </c>
      <c r="M1146" t="str">
        <f t="shared" si="536"/>
        <v>4.62794511277925-2.03190245088201i</v>
      </c>
      <c r="N1146" t="str">
        <f t="shared" si="537"/>
        <v>-1.293701607353i</v>
      </c>
      <c r="O1146" t="str">
        <f t="shared" si="538"/>
        <v>0.273562350501297-0.961854271908279i</v>
      </c>
      <c r="P1146" t="str">
        <f t="shared" si="539"/>
        <v>0.726437649498703+0.961854271908279i</v>
      </c>
      <c r="Q1146" t="str">
        <f t="shared" si="540"/>
        <v>-0.726437649498703+0.331847335444721i</v>
      </c>
      <c r="R1146" t="str">
        <f t="shared" si="541"/>
        <v>-0.326923273418225-1.47341329269704i</v>
      </c>
      <c r="S1146" t="str">
        <f t="shared" si="542"/>
        <v>0.141969998063429i</v>
      </c>
      <c r="T1146" t="str">
        <f t="shared" si="543"/>
        <v>0.209180482310829-0.0464132964940753i</v>
      </c>
      <c r="U1146" t="e">
        <f t="shared" si="544"/>
        <v>#DIV/0!</v>
      </c>
      <c r="V1146" t="str">
        <f t="shared" si="545"/>
        <v>0.0000833333333333333-0.00262112883879933i</v>
      </c>
      <c r="W1146" t="e">
        <f t="shared" si="546"/>
        <v>#DIV/0!</v>
      </c>
      <c r="X1146" t="e">
        <f t="shared" si="547"/>
        <v>#DIV/0!</v>
      </c>
      <c r="Y1146" t="str">
        <f t="shared" si="548"/>
        <v>0.00096+0.43238368009887i</v>
      </c>
      <c r="Z1146" t="e">
        <f t="shared" si="549"/>
        <v>#DIV/0!</v>
      </c>
      <c r="AA1146" t="e">
        <f t="shared" si="550"/>
        <v>#DIV/0!</v>
      </c>
      <c r="AB1146" t="str">
        <f t="shared" si="551"/>
        <v>0.119365725740856-0.0264850561526505i</v>
      </c>
      <c r="AC1146" t="str">
        <f t="shared" si="552"/>
        <v>1.49860297656743-0.365110896867498i</v>
      </c>
      <c r="AD1146" t="str">
        <f t="shared" si="553"/>
        <v>0.0792528599966001+0.00163554101943433i</v>
      </c>
      <c r="AE1146" t="e">
        <f t="shared" si="554"/>
        <v>#DIV/0!</v>
      </c>
      <c r="AF1146" t="str">
        <f t="shared" si="555"/>
        <v>-6.03779819042769-6.40857577869516i</v>
      </c>
      <c r="AG1146" t="e">
        <f t="shared" si="556"/>
        <v>#DIV/0!</v>
      </c>
      <c r="AH1146" t="e">
        <f t="shared" si="557"/>
        <v>#DIV/0!</v>
      </c>
      <c r="AI1146" t="e">
        <f t="shared" si="558"/>
        <v>#DIV/0!</v>
      </c>
      <c r="AJ1146" t="e">
        <f t="shared" si="559"/>
        <v>#DIV/0!</v>
      </c>
      <c r="AK1146"/>
      <c r="AL1146"/>
      <c r="AM1146"/>
      <c r="AN1146"/>
    </row>
    <row r="1147" spans="1:40" x14ac:dyDescent="0.3">
      <c r="A1147"/>
      <c r="B1147">
        <f t="shared" si="560"/>
        <v>101300</v>
      </c>
      <c r="C1147" s="186" t="str">
        <f t="shared" si="528"/>
        <v>-0.00863505895195373+0.012472132704538i</v>
      </c>
      <c r="D1147" s="158" t="str">
        <f t="shared" si="529"/>
        <v>-3.14001934469187-2.03113167869885i</v>
      </c>
      <c r="E1147" t="str">
        <f t="shared" si="530"/>
        <v>6867.23742363048-11670.316592896i</v>
      </c>
      <c r="F1147" t="str">
        <f t="shared" si="531"/>
        <v>0.400932681660029+0.277402351665257i</v>
      </c>
      <c r="G1147" t="str">
        <f t="shared" si="526"/>
        <v>0.400932681660029+0.277402351665257i</v>
      </c>
      <c r="H1147" t="str">
        <f t="shared" si="532"/>
        <v>2.90264430502599+4.38118426223136i</v>
      </c>
      <c r="I1147" t="str">
        <f t="shared" si="533"/>
        <v>397.804169760807i</v>
      </c>
      <c r="J1147" t="str">
        <f t="shared" si="527"/>
        <v>-38.1949036444199+84.827124673123i</v>
      </c>
      <c r="K1147" t="str">
        <f t="shared" si="534"/>
        <v>3.89908326209805-1.75563076163763i</v>
      </c>
      <c r="L1147" t="str">
        <f t="shared" si="535"/>
        <v>0.727313822695583-0.277685893704122i</v>
      </c>
      <c r="M1147" t="str">
        <f t="shared" si="536"/>
        <v>4.62639708479363-2.03331665534175i</v>
      </c>
      <c r="N1147" t="str">
        <f t="shared" si="537"/>
        <v>-1.29497996862508i</v>
      </c>
      <c r="O1147" t="str">
        <f t="shared" si="538"/>
        <v>0.27233253005681-0.962203197392763i</v>
      </c>
      <c r="P1147" t="str">
        <f t="shared" si="539"/>
        <v>0.72766746994319+0.962203197392763i</v>
      </c>
      <c r="Q1147" t="str">
        <f t="shared" si="540"/>
        <v>-0.72766746994319+0.332776771232317i</v>
      </c>
      <c r="R1147" t="str">
        <f t="shared" si="541"/>
        <v>-0.326910169389222-1.4718141902492i</v>
      </c>
      <c r="S1147" t="str">
        <f t="shared" si="542"/>
        <v>0.14211028462278i</v>
      </c>
      <c r="T1147" t="str">
        <f t="shared" si="543"/>
        <v>0.20915993348816-0.0464572972179836i</v>
      </c>
      <c r="U1147" t="e">
        <f t="shared" si="544"/>
        <v>#DIV/0!</v>
      </c>
      <c r="V1147" t="str">
        <f t="shared" si="545"/>
        <v>0.0000833333333333333-0.00261854134734938i</v>
      </c>
      <c r="W1147" t="e">
        <f t="shared" si="546"/>
        <v>#DIV/0!</v>
      </c>
      <c r="X1147" t="e">
        <f t="shared" si="547"/>
        <v>#DIV/0!</v>
      </c>
      <c r="Y1147" t="str">
        <f t="shared" si="548"/>
        <v>0.00096+0.432810936699759i</v>
      </c>
      <c r="Z1147" t="e">
        <f t="shared" si="549"/>
        <v>#DIV/0!</v>
      </c>
      <c r="AA1147" t="e">
        <f t="shared" si="550"/>
        <v>#DIV/0!</v>
      </c>
      <c r="AB1147" t="str">
        <f t="shared" si="551"/>
        <v>0.119353999861348-0.0265101645102009i</v>
      </c>
      <c r="AC1147" t="str">
        <f t="shared" si="552"/>
        <v>1.49827543798256-0.365331023607129i</v>
      </c>
      <c r="AD1147" t="str">
        <f t="shared" si="553"/>
        <v>0.0792626941293631+0.00163318212920377i</v>
      </c>
      <c r="AE1147" t="e">
        <f t="shared" si="554"/>
        <v>#DIV/0!</v>
      </c>
      <c r="AF1147" t="str">
        <f t="shared" si="555"/>
        <v>-6.04266364971786-6.41231594093021i</v>
      </c>
      <c r="AG1147" t="e">
        <f t="shared" si="556"/>
        <v>#DIV/0!</v>
      </c>
      <c r="AH1147" t="e">
        <f t="shared" si="557"/>
        <v>#DIV/0!</v>
      </c>
      <c r="AI1147" t="e">
        <f t="shared" si="558"/>
        <v>#DIV/0!</v>
      </c>
      <c r="AJ1147" t="e">
        <f t="shared" si="559"/>
        <v>#DIV/0!</v>
      </c>
      <c r="AK1147"/>
      <c r="AL1147"/>
      <c r="AM1147"/>
      <c r="AN1147"/>
    </row>
    <row r="1148" spans="1:40" x14ac:dyDescent="0.3">
      <c r="A1148"/>
      <c r="B1148">
        <f t="shared" si="560"/>
        <v>101400</v>
      </c>
      <c r="C1148" s="186" t="str">
        <f t="shared" si="528"/>
        <v>-0.00863204414909112+0.0124663258984557i</v>
      </c>
      <c r="D1148" s="158" t="str">
        <f t="shared" si="529"/>
        <v>-3.14159750308781-2.03253344373186i</v>
      </c>
      <c r="E1148" t="str">
        <f t="shared" si="530"/>
        <v>6857.17616954748-11664.7219729708i</v>
      </c>
      <c r="F1148" t="str">
        <f t="shared" si="531"/>
        <v>0.401141543210188+0.277579383776524i</v>
      </c>
      <c r="G1148" t="str">
        <f t="shared" si="526"/>
        <v>0.401141543210188+0.277579383776524i</v>
      </c>
      <c r="H1148" t="str">
        <f t="shared" si="532"/>
        <v>2.9059323475888+4.38351790708562i</v>
      </c>
      <c r="I1148" t="str">
        <f t="shared" si="533"/>
        <v>398.196868842506i</v>
      </c>
      <c r="J1148" t="str">
        <f t="shared" si="527"/>
        <v>-38.2723256574482+84.9108631969859i</v>
      </c>
      <c r="K1148" t="str">
        <f t="shared" si="534"/>
        <v>3.89771748251763-1.75683896259035i</v>
      </c>
      <c r="L1148" t="str">
        <f t="shared" si="535"/>
        <v>0.727131090692919-0.277890180692226i</v>
      </c>
      <c r="M1148" t="str">
        <f t="shared" si="536"/>
        <v>4.62484857321055-2.03472914328258i</v>
      </c>
      <c r="N1148" t="str">
        <f t="shared" si="537"/>
        <v>-1.29625832989717i</v>
      </c>
      <c r="O1148" t="str">
        <f t="shared" si="538"/>
        <v>0.2711022645645-0.962550550437742i</v>
      </c>
      <c r="P1148" t="str">
        <f t="shared" si="539"/>
        <v>0.7288977354355+0.962550550437742i</v>
      </c>
      <c r="Q1148" t="str">
        <f t="shared" si="540"/>
        <v>-0.7288977354355+0.333707779459428i</v>
      </c>
      <c r="R1148" t="str">
        <f t="shared" si="541"/>
        <v>-0.326897050675174-1.470218094024i</v>
      </c>
      <c r="S1148" t="str">
        <f t="shared" si="542"/>
        <v>0.142250571182131i</v>
      </c>
      <c r="T1148" t="str">
        <f t="shared" si="543"/>
        <v>0.209139363637218-0.0465012921762975i</v>
      </c>
      <c r="U1148" t="e">
        <f t="shared" si="544"/>
        <v>#DIV/0!</v>
      </c>
      <c r="V1148" t="str">
        <f t="shared" si="545"/>
        <v>0.0000833333333333333-0.00261595895943286i</v>
      </c>
      <c r="W1148" t="e">
        <f t="shared" si="546"/>
        <v>#DIV/0!</v>
      </c>
      <c r="X1148" t="e">
        <f t="shared" si="547"/>
        <v>#DIV/0!</v>
      </c>
      <c r="Y1148" t="str">
        <f t="shared" si="548"/>
        <v>0.00096+0.433238193300647i</v>
      </c>
      <c r="Z1148" t="e">
        <f t="shared" si="549"/>
        <v>#DIV/0!</v>
      </c>
      <c r="AA1148" t="e">
        <f t="shared" si="550"/>
        <v>#DIV/0!</v>
      </c>
      <c r="AB1148" t="str">
        <f t="shared" si="551"/>
        <v>0.119342261982369-0.0265352695777008i</v>
      </c>
      <c r="AC1148" t="str">
        <f t="shared" si="552"/>
        <v>1.49794780371827-0.365550782126978i</v>
      </c>
      <c r="AD1148" t="str">
        <f t="shared" si="553"/>
        <v>0.0792725341023134+0.00163080933696329i</v>
      </c>
      <c r="AE1148" t="e">
        <f t="shared" si="554"/>
        <v>#DIV/0!</v>
      </c>
      <c r="AF1148" t="str">
        <f t="shared" si="555"/>
        <v>-6.04752985067661-6.41605135081748i</v>
      </c>
      <c r="AG1148" t="e">
        <f t="shared" si="556"/>
        <v>#DIV/0!</v>
      </c>
      <c r="AH1148" t="e">
        <f t="shared" si="557"/>
        <v>#DIV/0!</v>
      </c>
      <c r="AI1148" t="e">
        <f t="shared" si="558"/>
        <v>#DIV/0!</v>
      </c>
      <c r="AJ1148" t="e">
        <f t="shared" si="559"/>
        <v>#DIV/0!</v>
      </c>
      <c r="AK1148"/>
      <c r="AL1148"/>
      <c r="AM1148"/>
      <c r="AN1148"/>
    </row>
    <row r="1149" spans="1:40" x14ac:dyDescent="0.3">
      <c r="A1149"/>
      <c r="B1149">
        <f t="shared" si="560"/>
        <v>101500</v>
      </c>
      <c r="C1149" s="186" t="str">
        <f t="shared" si="528"/>
        <v>-0.00862902849284075+0.012460532406434i</v>
      </c>
      <c r="D1149" s="158" t="str">
        <f t="shared" si="529"/>
        <v>-3.14317611707139-2.03393342834577i</v>
      </c>
      <c r="E1149" t="str">
        <f t="shared" si="530"/>
        <v>6847.13447031468-11659.1268928179i</v>
      </c>
      <c r="F1149" t="str">
        <f t="shared" si="531"/>
        <v>0.40135046503821+0.277756196973274i</v>
      </c>
      <c r="G1149" t="str">
        <f t="shared" si="526"/>
        <v>0.40135046503821+0.277756196973274i</v>
      </c>
      <c r="H1149" t="str">
        <f t="shared" si="532"/>
        <v>2.90922067178149+4.38584858153452i</v>
      </c>
      <c r="I1149" t="str">
        <f t="shared" si="533"/>
        <v>398.589567924205i</v>
      </c>
      <c r="J1149" t="str">
        <f t="shared" si="527"/>
        <v>-38.3498240612145+84.9946017208488i</v>
      </c>
      <c r="K1149" t="str">
        <f t="shared" si="534"/>
        <v>3.8963513097521-1.75804561918457i</v>
      </c>
      <c r="L1149" t="str">
        <f t="shared" si="535"/>
        <v>0.726948270325115-0.278094296133977i</v>
      </c>
      <c r="M1149" t="str">
        <f t="shared" si="536"/>
        <v>4.62329958007721-2.03613991531855i</v>
      </c>
      <c r="N1149" t="str">
        <f t="shared" si="537"/>
        <v>-1.29753669116926i</v>
      </c>
      <c r="O1149" t="str">
        <f t="shared" si="538"/>
        <v>0.269871556034884-0.962896330475566i</v>
      </c>
      <c r="P1149" t="str">
        <f t="shared" si="539"/>
        <v>0.730128443965116+0.962896330475566i</v>
      </c>
      <c r="Q1149" t="str">
        <f t="shared" si="540"/>
        <v>-0.730128443965116+0.334640360693694i</v>
      </c>
      <c r="R1149" t="str">
        <f t="shared" si="541"/>
        <v>-0.326883917270653-1.46862499512102i</v>
      </c>
      <c r="S1149" t="str">
        <f t="shared" si="542"/>
        <v>0.142390857741483i</v>
      </c>
      <c r="T1149" t="str">
        <f t="shared" si="543"/>
        <v>0.209118772755863-0.0465452813620643i</v>
      </c>
      <c r="U1149" t="e">
        <f t="shared" si="544"/>
        <v>#DIV/0!</v>
      </c>
      <c r="V1149" t="str">
        <f t="shared" si="545"/>
        <v>0.0000833333333333333-0.00261338165996544i</v>
      </c>
      <c r="W1149" t="e">
        <f t="shared" si="546"/>
        <v>#DIV/0!</v>
      </c>
      <c r="X1149" t="e">
        <f t="shared" si="547"/>
        <v>#DIV/0!</v>
      </c>
      <c r="Y1149" t="str">
        <f t="shared" si="548"/>
        <v>0.00096+0.433665449901535i</v>
      </c>
      <c r="Z1149" t="e">
        <f t="shared" si="549"/>
        <v>#DIV/0!</v>
      </c>
      <c r="AA1149" t="e">
        <f t="shared" si="550"/>
        <v>#DIV/0!</v>
      </c>
      <c r="AB1149" t="str">
        <f t="shared" si="551"/>
        <v>0.119330512102698-0.0265603713511827i</v>
      </c>
      <c r="AC1149" t="str">
        <f t="shared" si="552"/>
        <v>1.49762007422098-0.365770172522324i</v>
      </c>
      <c r="AD1149" t="str">
        <f t="shared" si="553"/>
        <v>0.079282379903429+0.00162842263271848i</v>
      </c>
      <c r="AE1149" t="e">
        <f t="shared" si="554"/>
        <v>#DIV/0!</v>
      </c>
      <c r="AF1149" t="str">
        <f t="shared" si="555"/>
        <v>-6.05239678885288-6.41978200988029i</v>
      </c>
      <c r="AG1149" t="e">
        <f t="shared" si="556"/>
        <v>#DIV/0!</v>
      </c>
      <c r="AH1149" t="e">
        <f t="shared" si="557"/>
        <v>#DIV/0!</v>
      </c>
      <c r="AI1149" t="e">
        <f t="shared" si="558"/>
        <v>#DIV/0!</v>
      </c>
      <c r="AJ1149" t="e">
        <f t="shared" si="559"/>
        <v>#DIV/0!</v>
      </c>
      <c r="AK1149"/>
      <c r="AL1149"/>
      <c r="AM1149"/>
      <c r="AN1149"/>
    </row>
    <row r="1150" spans="1:40" x14ac:dyDescent="0.3">
      <c r="A1150"/>
      <c r="B1150">
        <f t="shared" si="560"/>
        <v>101600</v>
      </c>
      <c r="C1150" s="186" t="str">
        <f t="shared" si="528"/>
        <v>-0.00862601198715646+0.0124547521805183i</v>
      </c>
      <c r="D1150" s="158" t="str">
        <f t="shared" si="529"/>
        <v>-3.14475518453761-2.03533163326627i</v>
      </c>
      <c r="E1150" t="str">
        <f t="shared" si="530"/>
        <v>6837.11228357013-11653.5313786499i</v>
      </c>
      <c r="F1150" t="str">
        <f t="shared" si="531"/>
        <v>0.401559446865576+0.277932791302205i</v>
      </c>
      <c r="G1150" t="str">
        <f t="shared" si="526"/>
        <v>0.401559446865576+0.277932791302205i</v>
      </c>
      <c r="H1150" t="str">
        <f t="shared" si="532"/>
        <v>2.91250927525856+4.38817628638008i</v>
      </c>
      <c r="I1150" t="str">
        <f t="shared" si="533"/>
        <v>398.982267005904i</v>
      </c>
      <c r="J1150" t="str">
        <f t="shared" si="527"/>
        <v>-38.427398855719+85.0783402447117i</v>
      </c>
      <c r="K1150" t="str">
        <f t="shared" si="534"/>
        <v>3.89498474564426-1.75925073205829i</v>
      </c>
      <c r="L1150" t="str">
        <f t="shared" si="535"/>
        <v>0.7267653617947-0.278298240007015i</v>
      </c>
      <c r="M1150" t="str">
        <f t="shared" si="536"/>
        <v>4.62175010743896-2.0375489720653i</v>
      </c>
      <c r="N1150" t="str">
        <f t="shared" si="537"/>
        <v>-1.29881505244135i</v>
      </c>
      <c r="O1150" t="str">
        <f t="shared" si="538"/>
        <v>0.268640406479196-0.963240536941159i</v>
      </c>
      <c r="P1150" t="str">
        <f t="shared" si="539"/>
        <v>0.731359593520804+0.963240536941159i</v>
      </c>
      <c r="Q1150" t="str">
        <f t="shared" si="540"/>
        <v>-0.731359593520804+0.335574515500191i</v>
      </c>
      <c r="R1150" t="str">
        <f t="shared" si="541"/>
        <v>-0.326870769170222-1.46703488467484i</v>
      </c>
      <c r="S1150" t="str">
        <f t="shared" si="542"/>
        <v>0.142531144300834i</v>
      </c>
      <c r="T1150" t="str">
        <f t="shared" si="543"/>
        <v>0.209098160841947-0.0465892647683255i</v>
      </c>
      <c r="U1150" t="e">
        <f t="shared" si="544"/>
        <v>#DIV/0!</v>
      </c>
      <c r="V1150" t="str">
        <f t="shared" si="545"/>
        <v>0.0000833333333333333-0.00261080943392216i</v>
      </c>
      <c r="W1150" t="e">
        <f t="shared" si="546"/>
        <v>#DIV/0!</v>
      </c>
      <c r="X1150" t="e">
        <f t="shared" si="547"/>
        <v>#DIV/0!</v>
      </c>
      <c r="Y1150" t="str">
        <f t="shared" si="548"/>
        <v>0.00096+0.434092706502423i</v>
      </c>
      <c r="Z1150" t="e">
        <f t="shared" si="549"/>
        <v>#DIV/0!</v>
      </c>
      <c r="AA1150" t="e">
        <f t="shared" si="550"/>
        <v>#DIV/0!</v>
      </c>
      <c r="AB1150" t="str">
        <f t="shared" si="551"/>
        <v>0.11931875022111-0.0265854698266759i</v>
      </c>
      <c r="AC1150" t="str">
        <f t="shared" si="552"/>
        <v>1.49729224993668-0.365989194888894i</v>
      </c>
      <c r="AD1150" t="str">
        <f t="shared" si="553"/>
        <v>0.0792922315206734+0.00162602200647341i</v>
      </c>
      <c r="AE1150" t="e">
        <f t="shared" si="554"/>
        <v>#DIV/0!</v>
      </c>
      <c r="AF1150" t="str">
        <f t="shared" si="555"/>
        <v>-6.05726445979617-6.42350791964635i</v>
      </c>
      <c r="AG1150" t="e">
        <f t="shared" si="556"/>
        <v>#DIV/0!</v>
      </c>
      <c r="AH1150" t="e">
        <f t="shared" si="557"/>
        <v>#DIV/0!</v>
      </c>
      <c r="AI1150" t="e">
        <f t="shared" si="558"/>
        <v>#DIV/0!</v>
      </c>
      <c r="AJ1150" t="e">
        <f t="shared" si="559"/>
        <v>#DIV/0!</v>
      </c>
      <c r="AK1150"/>
      <c r="AL1150"/>
      <c r="AM1150"/>
      <c r="AN1150"/>
    </row>
    <row r="1151" spans="1:40" x14ac:dyDescent="0.3">
      <c r="A1151"/>
      <c r="B1151">
        <f t="shared" si="560"/>
        <v>101700</v>
      </c>
      <c r="C1151" s="186" t="str">
        <f t="shared" si="528"/>
        <v>-0.00862299463598814+0.0124489851729505i</v>
      </c>
      <c r="D1151" s="158" t="str">
        <f t="shared" si="529"/>
        <v>-3.14633470338347-2.03672805922035i</v>
      </c>
      <c r="E1151" t="str">
        <f t="shared" si="530"/>
        <v>6827.10956703111-11647.9354565297i</v>
      </c>
      <c r="F1151" t="str">
        <f t="shared" si="531"/>
        <v>0.40176848841403+0.278109166810388i</v>
      </c>
      <c r="G1151" t="str">
        <f t="shared" si="526"/>
        <v>0.40176848841403+0.278109166810388i</v>
      </c>
      <c r="H1151" t="str">
        <f t="shared" si="532"/>
        <v>2.91579815567291+4.39050102242688i</v>
      </c>
      <c r="I1151" t="str">
        <f t="shared" si="533"/>
        <v>399.374966087603i</v>
      </c>
      <c r="J1151" t="str">
        <f t="shared" si="527"/>
        <v>-38.5050500409615+85.1620787685746i</v>
      </c>
      <c r="K1151" t="str">
        <f t="shared" si="534"/>
        <v>3.89361779203507-1.76045430185074i</v>
      </c>
      <c r="L1151" t="str">
        <f t="shared" si="535"/>
        <v>0.726582365304127-0.278502012289257i</v>
      </c>
      <c r="M1151" t="str">
        <f t="shared" si="536"/>
        <v>4.6202001573392-2.03895631414i</v>
      </c>
      <c r="N1151" t="str">
        <f t="shared" si="537"/>
        <v>-1.30009341371344i</v>
      </c>
      <c r="O1151" t="str">
        <f t="shared" si="538"/>
        <v>0.267408817909389-0.963583169272016i</v>
      </c>
      <c r="P1151" t="str">
        <f t="shared" si="539"/>
        <v>0.732591182090611+0.963583169272016i</v>
      </c>
      <c r="Q1151" t="str">
        <f t="shared" si="540"/>
        <v>-0.732591182090611+0.336510244441424i</v>
      </c>
      <c r="R1151" t="str">
        <f t="shared" si="541"/>
        <v>-0.326857606368436-1.46544775385491i</v>
      </c>
      <c r="S1151" t="str">
        <f t="shared" si="542"/>
        <v>0.142671430860185i</v>
      </c>
      <c r="T1151" t="str">
        <f t="shared" si="543"/>
        <v>0.209077527893324-0.0466332423881199i</v>
      </c>
      <c r="U1151" t="e">
        <f t="shared" si="544"/>
        <v>#DIV/0!</v>
      </c>
      <c r="V1151" t="str">
        <f t="shared" si="545"/>
        <v>0.0000833333333333333-0.00260824226633719i</v>
      </c>
      <c r="W1151" t="e">
        <f t="shared" si="546"/>
        <v>#DIV/0!</v>
      </c>
      <c r="X1151" t="e">
        <f t="shared" si="547"/>
        <v>#DIV/0!</v>
      </c>
      <c r="Y1151" t="str">
        <f t="shared" si="548"/>
        <v>0.00096+0.434519963103311i</v>
      </c>
      <c r="Z1151" t="e">
        <f t="shared" si="549"/>
        <v>#DIV/0!</v>
      </c>
      <c r="AA1151" t="e">
        <f t="shared" si="550"/>
        <v>#DIV/0!</v>
      </c>
      <c r="AB1151" t="str">
        <f t="shared" si="551"/>
        <v>0.11930697633638-0.026610565000208i</v>
      </c>
      <c r="AC1151" t="str">
        <f t="shared" si="552"/>
        <v>1.496964331311-0.36620784932286i</v>
      </c>
      <c r="AD1151" t="str">
        <f t="shared" si="553"/>
        <v>0.0793020889419952+0.00162360744822937i</v>
      </c>
      <c r="AE1151" t="e">
        <f t="shared" si="554"/>
        <v>#DIV/0!</v>
      </c>
      <c r="AF1151" t="str">
        <f t="shared" si="555"/>
        <v>-6.06213285905638-6.42722908164723i</v>
      </c>
      <c r="AG1151" t="e">
        <f t="shared" si="556"/>
        <v>#DIV/0!</v>
      </c>
      <c r="AH1151" t="e">
        <f t="shared" si="557"/>
        <v>#DIV/0!</v>
      </c>
      <c r="AI1151" t="e">
        <f t="shared" si="558"/>
        <v>#DIV/0!</v>
      </c>
      <c r="AJ1151" t="e">
        <f t="shared" si="559"/>
        <v>#DIV/0!</v>
      </c>
      <c r="AK1151"/>
      <c r="AL1151"/>
      <c r="AM1151"/>
      <c r="AN1151"/>
    </row>
    <row r="1152" spans="1:40" x14ac:dyDescent="0.3">
      <c r="A1152"/>
      <c r="B1152">
        <f t="shared" si="560"/>
        <v>101800</v>
      </c>
      <c r="C1152" s="186" t="str">
        <f t="shared" si="528"/>
        <v>-0.00861997644328248+0.0124432313361684i</v>
      </c>
      <c r="D1152" s="158" t="str">
        <f t="shared" si="529"/>
        <v>-3.1479146715079-2.03812270693661i</v>
      </c>
      <c r="E1152" t="str">
        <f t="shared" si="530"/>
        <v>6817.12627849395-11642.3391523721i</v>
      </c>
      <c r="F1152" t="str">
        <f t="shared" si="531"/>
        <v>0.401977589405575+0.278285323545291i</v>
      </c>
      <c r="G1152" t="str">
        <f t="shared" si="526"/>
        <v>0.401977589405575+0.278285323545291i</v>
      </c>
      <c r="H1152" t="str">
        <f t="shared" si="532"/>
        <v>2.91908731067574+4.39282279048243i</v>
      </c>
      <c r="I1152" t="str">
        <f t="shared" si="533"/>
        <v>399.767665169301i</v>
      </c>
      <c r="J1152" t="str">
        <f t="shared" si="527"/>
        <v>-38.582777616942+85.2458172924375i</v>
      </c>
      <c r="K1152" t="str">
        <f t="shared" si="534"/>
        <v>3.89225045076365-1.76165632920243i</v>
      </c>
      <c r="L1152" t="str">
        <f t="shared" si="535"/>
        <v>0.726399281055781-0.278705612958899i</v>
      </c>
      <c r="M1152" t="str">
        <f t="shared" si="536"/>
        <v>4.61864973181943-2.04036194216133i</v>
      </c>
      <c r="N1152" t="str">
        <f t="shared" si="537"/>
        <v>-1.30137177498552i</v>
      </c>
      <c r="O1152" t="str">
        <f t="shared" si="538"/>
        <v>0.266176792338145-0.963924226908203i</v>
      </c>
      <c r="P1152" t="str">
        <f t="shared" si="539"/>
        <v>0.733823207661855+0.963924226908203i</v>
      </c>
      <c r="Q1152" t="str">
        <f t="shared" si="540"/>
        <v>-0.733823207661855+0.337447548077317i</v>
      </c>
      <c r="R1152" t="str">
        <f t="shared" si="541"/>
        <v>-0.326844428859847-1.46386359386536i</v>
      </c>
      <c r="S1152" t="str">
        <f t="shared" si="542"/>
        <v>0.142811717419536i</v>
      </c>
      <c r="T1152" t="str">
        <f t="shared" si="543"/>
        <v>0.209056873907846-0.0466772142144821i</v>
      </c>
      <c r="U1152" t="e">
        <f t="shared" si="544"/>
        <v>#DIV/0!</v>
      </c>
      <c r="V1152" t="str">
        <f t="shared" si="545"/>
        <v>0.0000833333333333333-0.00260568014230346i</v>
      </c>
      <c r="W1152" t="e">
        <f t="shared" si="546"/>
        <v>#DIV/0!</v>
      </c>
      <c r="X1152" t="e">
        <f t="shared" si="547"/>
        <v>#DIV/0!</v>
      </c>
      <c r="Y1152" t="str">
        <f t="shared" si="548"/>
        <v>0.00096+0.4349472197042i</v>
      </c>
      <c r="Z1152" t="e">
        <f t="shared" si="549"/>
        <v>#DIV/0!</v>
      </c>
      <c r="AA1152" t="e">
        <f t="shared" si="550"/>
        <v>#DIV/0!</v>
      </c>
      <c r="AB1152" t="str">
        <f t="shared" si="551"/>
        <v>0.119295190447282-0.0266356568678043i</v>
      </c>
      <c r="AC1152" t="str">
        <f t="shared" si="552"/>
        <v>1.49663631878915-0.366426135920841i</v>
      </c>
      <c r="AD1152" t="str">
        <f t="shared" si="553"/>
        <v>0.0793119521553307+0.00162117894798594i</v>
      </c>
      <c r="AE1152" t="e">
        <f t="shared" si="554"/>
        <v>#DIV/0!</v>
      </c>
      <c r="AF1152" t="str">
        <f t="shared" si="555"/>
        <v>-6.06700198218364-6.43094549741904i</v>
      </c>
      <c r="AG1152" t="e">
        <f t="shared" si="556"/>
        <v>#DIV/0!</v>
      </c>
      <c r="AH1152" t="e">
        <f t="shared" si="557"/>
        <v>#DIV/0!</v>
      </c>
      <c r="AI1152" t="e">
        <f t="shared" si="558"/>
        <v>#DIV/0!</v>
      </c>
      <c r="AJ1152" t="e">
        <f t="shared" si="559"/>
        <v>#DIV/0!</v>
      </c>
      <c r="AK1152"/>
      <c r="AL1152"/>
      <c r="AM1152"/>
      <c r="AN1152"/>
    </row>
    <row r="1153" spans="1:40" x14ac:dyDescent="0.3">
      <c r="A1153"/>
      <c r="B1153">
        <f t="shared" si="560"/>
        <v>101900</v>
      </c>
      <c r="C1153" s="186" t="str">
        <f t="shared" si="528"/>
        <v>-0.00861695741298237+0.012437490622805i</v>
      </c>
      <c r="D1153" s="158" t="str">
        <f t="shared" si="529"/>
        <v>-3.14949508681197-2.03951557714497i</v>
      </c>
      <c r="E1153" t="str">
        <f t="shared" si="530"/>
        <v>6807.16237583393-11636.7424919432i</v>
      </c>
      <c r="F1153" t="str">
        <f t="shared" si="531"/>
        <v>0.402186749562492+0.278461261554758i</v>
      </c>
      <c r="G1153" t="str">
        <f t="shared" si="526"/>
        <v>0.402186749562492+0.278461261554758i</v>
      </c>
      <c r="H1153" t="str">
        <f t="shared" si="532"/>
        <v>2.92237673791695+4.39514159135691i</v>
      </c>
      <c r="I1153" t="str">
        <f t="shared" si="533"/>
        <v>400.160364251i</v>
      </c>
      <c r="J1153" t="str">
        <f t="shared" si="527"/>
        <v>-38.6605815836607+85.3295558163004i</v>
      </c>
      <c r="K1153" t="str">
        <f t="shared" si="534"/>
        <v>3.89088272366728-1.76285681475515i</v>
      </c>
      <c r="L1153" t="str">
        <f t="shared" si="535"/>
        <v>0.726216109251968-0.278909041994411i</v>
      </c>
      <c r="M1153" t="str">
        <f t="shared" si="536"/>
        <v>4.61709883291925-2.04176585674956i</v>
      </c>
      <c r="N1153" t="str">
        <f t="shared" si="537"/>
        <v>-1.30265013625761i</v>
      </c>
      <c r="O1153" t="str">
        <f t="shared" si="538"/>
        <v>0.264944331778829-0.964263709292365i</v>
      </c>
      <c r="P1153" t="str">
        <f t="shared" si="539"/>
        <v>0.735055668221171+0.964263709292365i</v>
      </c>
      <c r="Q1153" t="str">
        <f t="shared" si="540"/>
        <v>-0.735055668221171+0.338386426965245i</v>
      </c>
      <c r="R1153" t="str">
        <f t="shared" si="541"/>
        <v>-0.326831236638996-1.46228239594481i</v>
      </c>
      <c r="S1153" t="str">
        <f t="shared" si="542"/>
        <v>0.142952003978887i</v>
      </c>
      <c r="T1153" t="str">
        <f t="shared" si="543"/>
        <v>0.209036198883359-0.0467211802404423i</v>
      </c>
      <c r="U1153" t="e">
        <f t="shared" si="544"/>
        <v>#DIV/0!</v>
      </c>
      <c r="V1153" t="str">
        <f t="shared" si="545"/>
        <v>0.0000833333333333333-0.00260312304697245i</v>
      </c>
      <c r="W1153" t="e">
        <f t="shared" si="546"/>
        <v>#DIV/0!</v>
      </c>
      <c r="X1153" t="e">
        <f t="shared" si="547"/>
        <v>#DIV/0!</v>
      </c>
      <c r="Y1153" t="str">
        <f t="shared" si="548"/>
        <v>0.00096+0.435374476305088i</v>
      </c>
      <c r="Z1153" t="e">
        <f t="shared" si="549"/>
        <v>#DIV/0!</v>
      </c>
      <c r="AA1153" t="e">
        <f t="shared" si="550"/>
        <v>#DIV/0!</v>
      </c>
      <c r="AB1153" t="str">
        <f t="shared" si="551"/>
        <v>0.119283392552587-0.0266607454254876i</v>
      </c>
      <c r="AC1153" t="str">
        <f t="shared" si="552"/>
        <v>1.49630821281595-0.366644054779903i</v>
      </c>
      <c r="AD1153" t="str">
        <f t="shared" si="553"/>
        <v>0.0793218211486003+0.00161873649574053i</v>
      </c>
      <c r="AE1153" t="e">
        <f t="shared" si="554"/>
        <v>#DIV/0!</v>
      </c>
      <c r="AF1153" t="str">
        <f t="shared" si="555"/>
        <v>-6.07187182472892-6.43465716850188i</v>
      </c>
      <c r="AG1153" t="e">
        <f t="shared" si="556"/>
        <v>#DIV/0!</v>
      </c>
      <c r="AH1153" t="e">
        <f t="shared" si="557"/>
        <v>#DIV/0!</v>
      </c>
      <c r="AI1153" t="e">
        <f t="shared" si="558"/>
        <v>#DIV/0!</v>
      </c>
      <c r="AJ1153" t="e">
        <f t="shared" si="559"/>
        <v>#DIV/0!</v>
      </c>
      <c r="AK1153"/>
      <c r="AL1153"/>
      <c r="AM1153"/>
      <c r="AN1153"/>
    </row>
    <row r="1154" spans="1:40" x14ac:dyDescent="0.3">
      <c r="A1154"/>
      <c r="B1154">
        <f t="shared" si="560"/>
        <v>102000</v>
      </c>
      <c r="C1154" s="186" t="str">
        <f t="shared" si="528"/>
        <v>-0.0086139375490274+0.0124317629856867i</v>
      </c>
      <c r="D1154" s="158" t="str">
        <f t="shared" si="529"/>
        <v>-3.15107594719862-2.04090667057691i</v>
      </c>
      <c r="E1154" t="str">
        <f t="shared" si="530"/>
        <v>6797.2178170056-11631.1455008624i</v>
      </c>
      <c r="F1154" t="str">
        <f t="shared" si="531"/>
        <v>0.402395968607315+0.278636980887023i</v>
      </c>
      <c r="G1154" t="str">
        <f t="shared" si="526"/>
        <v>0.402395968607315+0.278636980887023i</v>
      </c>
      <c r="H1154" t="str">
        <f t="shared" si="532"/>
        <v>2.92566643504464+4.39745742586334i</v>
      </c>
      <c r="I1154" t="str">
        <f t="shared" si="533"/>
        <v>400.553063332699i</v>
      </c>
      <c r="J1154" t="str">
        <f t="shared" si="527"/>
        <v>-38.7384619411173+85.4132943401633i</v>
      </c>
      <c r="K1154" t="str">
        <f t="shared" si="534"/>
        <v>3.88951461258142-1.76405575915194i</v>
      </c>
      <c r="L1154" t="str">
        <f t="shared" si="535"/>
        <v>0.726032850094927-0.279112299374541i</v>
      </c>
      <c r="M1154" t="str">
        <f t="shared" si="536"/>
        <v>4.61554746267635-2.04316805852648i</v>
      </c>
      <c r="N1154" t="str">
        <f t="shared" si="537"/>
        <v>-1.3039284975297i</v>
      </c>
      <c r="O1154" t="str">
        <f t="shared" si="538"/>
        <v>0.263711438245546-0.964601615869715i</v>
      </c>
      <c r="P1154" t="str">
        <f t="shared" si="539"/>
        <v>0.736288561754454+0.964601615869715i</v>
      </c>
      <c r="Q1154" t="str">
        <f t="shared" si="540"/>
        <v>-0.736288561754454+0.339326881659985i</v>
      </c>
      <c r="R1154" t="str">
        <f t="shared" si="541"/>
        <v>-0.326818029700422-1.46070415136625i</v>
      </c>
      <c r="S1154" t="str">
        <f t="shared" si="542"/>
        <v>0.143092290538239i</v>
      </c>
      <c r="T1154" t="str">
        <f t="shared" si="543"/>
        <v>0.209015502817711-0.0467651404590276i</v>
      </c>
      <c r="U1154" t="e">
        <f t="shared" si="544"/>
        <v>#DIV/0!</v>
      </c>
      <c r="V1154" t="str">
        <f t="shared" si="545"/>
        <v>0.0000833333333333333-0.00260057096555384i</v>
      </c>
      <c r="W1154" t="e">
        <f t="shared" si="546"/>
        <v>#DIV/0!</v>
      </c>
      <c r="X1154" t="e">
        <f t="shared" si="547"/>
        <v>#DIV/0!</v>
      </c>
      <c r="Y1154" t="str">
        <f t="shared" si="548"/>
        <v>0.00096+0.435801732905976i</v>
      </c>
      <c r="Z1154" t="e">
        <f t="shared" si="549"/>
        <v>#DIV/0!</v>
      </c>
      <c r="AA1154" t="e">
        <f t="shared" si="550"/>
        <v>#DIV/0!</v>
      </c>
      <c r="AB1154" t="str">
        <f t="shared" si="551"/>
        <v>0.119271582651066-0.026685830669279i</v>
      </c>
      <c r="AC1154" t="str">
        <f t="shared" si="552"/>
        <v>1.4959800138358-0.366861605997561i</v>
      </c>
      <c r="AD1154" t="str">
        <f t="shared" si="553"/>
        <v>0.0793316959097125+0.00161628008148887i</v>
      </c>
      <c r="AE1154" t="e">
        <f t="shared" si="554"/>
        <v>#DIV/0!</v>
      </c>
      <c r="AF1154" t="str">
        <f t="shared" si="555"/>
        <v>-6.07674238224326-6.43836409644025i</v>
      </c>
      <c r="AG1154" t="e">
        <f t="shared" si="556"/>
        <v>#DIV/0!</v>
      </c>
      <c r="AH1154" t="e">
        <f t="shared" si="557"/>
        <v>#DIV/0!</v>
      </c>
      <c r="AI1154" t="e">
        <f t="shared" si="558"/>
        <v>#DIV/0!</v>
      </c>
      <c r="AJ1154" t="e">
        <f t="shared" si="559"/>
        <v>#DIV/0!</v>
      </c>
      <c r="AK1154"/>
      <c r="AL1154"/>
      <c r="AM1154"/>
      <c r="AN1154"/>
    </row>
    <row r="1155" spans="1:40" x14ac:dyDescent="0.3">
      <c r="A1155"/>
      <c r="B1155">
        <f t="shared" si="560"/>
        <v>102100</v>
      </c>
      <c r="C1155" s="186" t="str">
        <f t="shared" si="528"/>
        <v>-0.00861091685535345+0.0124260483778336i</v>
      </c>
      <c r="D1155" s="158" t="str">
        <f t="shared" si="529"/>
        <v>-3.15265725057295-2.0422959879653i</v>
      </c>
      <c r="E1155" t="str">
        <f t="shared" si="530"/>
        <v>6787.2925600426-11625.5482046021i</v>
      </c>
      <c r="F1155" t="str">
        <f t="shared" si="531"/>
        <v>0.402605246262858+0.278812481590699i</v>
      </c>
      <c r="G1155" t="str">
        <f t="shared" si="526"/>
        <v>0.402605246262858+0.278812481590699i</v>
      </c>
      <c r="H1155" t="str">
        <f t="shared" si="532"/>
        <v>2.92895639970566+4.39977029481753i</v>
      </c>
      <c r="I1155" t="str">
        <f t="shared" si="533"/>
        <v>400.945762414397i</v>
      </c>
      <c r="J1155" t="str">
        <f t="shared" si="527"/>
        <v>-38.8164186893121+85.4970328640263i</v>
      </c>
      <c r="K1155" t="str">
        <f t="shared" si="534"/>
        <v>3.88814611933962-1.76525316303712i</v>
      </c>
      <c r="L1155" t="str">
        <f t="shared" si="535"/>
        <v>0.725849503786815-0.279315385078313i</v>
      </c>
      <c r="M1155" t="str">
        <f t="shared" si="536"/>
        <v>4.61399562312643-2.04456854811543i</v>
      </c>
      <c r="N1155" t="str">
        <f t="shared" si="537"/>
        <v>-1.30520685880179i</v>
      </c>
      <c r="O1155" t="str">
        <f t="shared" si="538"/>
        <v>0.262478113753101-0.964937946088045i</v>
      </c>
      <c r="P1155" t="str">
        <f t="shared" si="539"/>
        <v>0.737521886246899+0.964937946088045i</v>
      </c>
      <c r="Q1155" t="str">
        <f t="shared" si="540"/>
        <v>-0.737521886246899+0.340268912713745i</v>
      </c>
      <c r="R1155" t="str">
        <f t="shared" si="541"/>
        <v>-0.326804808038654-1.45912885143686i</v>
      </c>
      <c r="S1155" t="str">
        <f t="shared" si="542"/>
        <v>0.14323257709759i</v>
      </c>
      <c r="T1155" t="str">
        <f t="shared" si="543"/>
        <v>0.208994785708748-0.0468090948632596i</v>
      </c>
      <c r="U1155" t="e">
        <f t="shared" si="544"/>
        <v>#DIV/0!</v>
      </c>
      <c r="V1155" t="str">
        <f t="shared" si="545"/>
        <v>0.0000833333333333333-0.0025980238833153i</v>
      </c>
      <c r="W1155" t="e">
        <f t="shared" si="546"/>
        <v>#DIV/0!</v>
      </c>
      <c r="X1155" t="e">
        <f t="shared" si="547"/>
        <v>#DIV/0!</v>
      </c>
      <c r="Y1155" t="str">
        <f t="shared" si="548"/>
        <v>0.00096+0.436228989506864i</v>
      </c>
      <c r="Z1155" t="e">
        <f t="shared" si="549"/>
        <v>#DIV/0!</v>
      </c>
      <c r="AA1155" t="e">
        <f t="shared" si="550"/>
        <v>#DIV/0!</v>
      </c>
      <c r="AB1155" t="str">
        <f t="shared" si="551"/>
        <v>0.119259760741492-0.0267109125951962i</v>
      </c>
      <c r="AC1155" t="str">
        <f t="shared" si="552"/>
        <v>1.49565172229275-0.367078789671774i</v>
      </c>
      <c r="AD1155" t="str">
        <f t="shared" si="553"/>
        <v>0.0793415764265612+0.00161380969522529i</v>
      </c>
      <c r="AE1155" t="e">
        <f t="shared" si="554"/>
        <v>#DIV/0!</v>
      </c>
      <c r="AF1155" t="str">
        <f t="shared" si="555"/>
        <v>-6.08161365027861-6.44206628278283i</v>
      </c>
      <c r="AG1155" t="e">
        <f t="shared" si="556"/>
        <v>#DIV/0!</v>
      </c>
      <c r="AH1155" t="e">
        <f t="shared" si="557"/>
        <v>#DIV/0!</v>
      </c>
      <c r="AI1155" t="e">
        <f t="shared" si="558"/>
        <v>#DIV/0!</v>
      </c>
      <c r="AJ1155" t="e">
        <f t="shared" si="559"/>
        <v>#DIV/0!</v>
      </c>
      <c r="AK1155"/>
      <c r="AL1155"/>
      <c r="AM1155"/>
      <c r="AN1155"/>
    </row>
    <row r="1156" spans="1:40" x14ac:dyDescent="0.3">
      <c r="A1156"/>
      <c r="B1156">
        <f t="shared" si="560"/>
        <v>102200</v>
      </c>
      <c r="C1156" s="186" t="str">
        <f t="shared" si="528"/>
        <v>-0.00860789533589286+0.0124203467524575i</v>
      </c>
      <c r="D1156" s="158" t="str">
        <f t="shared" si="529"/>
        <v>-3.15423899484196-2.04368353004449i</v>
      </c>
      <c r="E1156" t="str">
        <f t="shared" si="530"/>
        <v>6777.38656305781-11619.9506284892i</v>
      </c>
      <c r="F1156" t="str">
        <f t="shared" si="531"/>
        <v>0.402814582252189+0.278987763714783i</v>
      </c>
      <c r="G1156" t="str">
        <f t="shared" si="526"/>
        <v>0.402814582252189+0.278987763714783i</v>
      </c>
      <c r="H1156" t="str">
        <f t="shared" si="532"/>
        <v>2.93224662954517+4.40208019903805i</v>
      </c>
      <c r="I1156" t="str">
        <f t="shared" si="533"/>
        <v>401.338461496096i</v>
      </c>
      <c r="J1156" t="str">
        <f t="shared" si="527"/>
        <v>-38.8944518282449+85.5807713878891i</v>
      </c>
      <c r="K1156" t="str">
        <f t="shared" si="534"/>
        <v>3.88677724577367-1.76644902705628i</v>
      </c>
      <c r="L1156" t="str">
        <f t="shared" si="535"/>
        <v>0.725666070529721-0.27951829908503i</v>
      </c>
      <c r="M1156" t="str">
        <f t="shared" si="536"/>
        <v>4.61244331630339-2.04596732614131i</v>
      </c>
      <c r="N1156" t="str">
        <f t="shared" si="537"/>
        <v>-1.30648522007388i</v>
      </c>
      <c r="O1156" t="str">
        <f t="shared" si="538"/>
        <v>0.261244360317001-0.96527269939772i</v>
      </c>
      <c r="P1156" t="str">
        <f t="shared" si="539"/>
        <v>0.738755639682999+0.96527269939772i</v>
      </c>
      <c r="Q1156" t="str">
        <f t="shared" si="540"/>
        <v>-0.738755639682999+0.34121252067616i</v>
      </c>
      <c r="R1156" t="str">
        <f t="shared" si="541"/>
        <v>-0.326791571648215-1.45755648749779i</v>
      </c>
      <c r="S1156" t="str">
        <f t="shared" si="542"/>
        <v>0.143372863656941i</v>
      </c>
      <c r="T1156" t="str">
        <f t="shared" si="543"/>
        <v>0.20897404755431-0.046853043446157i</v>
      </c>
      <c r="U1156" t="e">
        <f t="shared" si="544"/>
        <v>#DIV/0!</v>
      </c>
      <c r="V1156" t="str">
        <f t="shared" si="545"/>
        <v>0.0000833333333333333-0.00259548178558212i</v>
      </c>
      <c r="W1156" t="e">
        <f t="shared" si="546"/>
        <v>#DIV/0!</v>
      </c>
      <c r="X1156" t="e">
        <f t="shared" si="547"/>
        <v>#DIV/0!</v>
      </c>
      <c r="Y1156" t="str">
        <f t="shared" si="548"/>
        <v>0.00096+0.436656246107753i</v>
      </c>
      <c r="Z1156" t="e">
        <f t="shared" si="549"/>
        <v>#DIV/0!</v>
      </c>
      <c r="AA1156" t="e">
        <f t="shared" si="550"/>
        <v>#DIV/0!</v>
      </c>
      <c r="AB1156" t="str">
        <f t="shared" si="551"/>
        <v>0.119247926822631-0.0267359911992556i</v>
      </c>
      <c r="AC1156" t="str">
        <f t="shared" si="552"/>
        <v>1.4953233386304-0.367295605900946i</v>
      </c>
      <c r="AD1156" t="str">
        <f t="shared" si="553"/>
        <v>0.0793514626870255+0.00161132532694139i</v>
      </c>
      <c r="AE1156" t="e">
        <f t="shared" si="554"/>
        <v>#DIV/0!</v>
      </c>
      <c r="AF1156" t="str">
        <f t="shared" si="555"/>
        <v>-6.08648562438713-6.44576372908254i</v>
      </c>
      <c r="AG1156" t="e">
        <f t="shared" si="556"/>
        <v>#DIV/0!</v>
      </c>
      <c r="AH1156" t="e">
        <f t="shared" si="557"/>
        <v>#DIV/0!</v>
      </c>
      <c r="AI1156" t="e">
        <f t="shared" si="558"/>
        <v>#DIV/0!</v>
      </c>
      <c r="AJ1156" t="e">
        <f t="shared" si="559"/>
        <v>#DIV/0!</v>
      </c>
      <c r="AK1156"/>
      <c r="AL1156"/>
      <c r="AM1156"/>
      <c r="AN1156"/>
    </row>
    <row r="1157" spans="1:40" x14ac:dyDescent="0.3">
      <c r="A1157"/>
      <c r="B1157">
        <f t="shared" si="560"/>
        <v>102300</v>
      </c>
      <c r="C1157" s="186" t="str">
        <f t="shared" si="528"/>
        <v>-0.00860487299457441+0.0124146580629615i</v>
      </c>
      <c r="D1157" s="158" t="str">
        <f t="shared" si="529"/>
        <v>-3.15582117791476-2.0450692975503i</v>
      </c>
      <c r="E1157" t="str">
        <f t="shared" si="530"/>
        <v>6767.49978424313-11614.3527977051i</v>
      </c>
      <c r="F1157" t="str">
        <f t="shared" si="531"/>
        <v>0.403023976298655+0.279162827308652i</v>
      </c>
      <c r="G1157" t="str">
        <f t="shared" ref="G1157:G1220" si="561">IF($C$11=$C$7,$C$24,F1157)</f>
        <v>0.403023976298655+0.279162827308652i</v>
      </c>
      <c r="H1157" t="str">
        <f t="shared" si="532"/>
        <v>2.93553712220704+4.40438713934634i</v>
      </c>
      <c r="I1157" t="str">
        <f t="shared" si="533"/>
        <v>401.731160577795i</v>
      </c>
      <c r="J1157" t="str">
        <f t="shared" ref="J1157:J1220" si="562">IMSUM(COMPLEX(0,2*PI()*B1157*$C$113*$C$112),COMPLEX(0,2*PI()*B1157*$C$113*$C$111),COMPLEX(0,2*PI()*B1157*$C$28*10^-12*$C$111),COMPLEX(-1*2*PI()*B1157*2*PI()*B1157*$C$113*$C$112*$C$28*10^-12*$C$111,0),COMPLEX(1,0))</f>
        <v>-38.9725613579158+85.6645099117521i</v>
      </c>
      <c r="K1157" t="str">
        <f t="shared" si="534"/>
        <v>3.88540799371343-1.76764335185626i</v>
      </c>
      <c r="L1157" t="str">
        <f t="shared" si="535"/>
        <v>0.725482550525654-0.279721041374265i</v>
      </c>
      <c r="M1157" t="str">
        <f t="shared" si="536"/>
        <v>4.61089054423908-2.04736439323052i</v>
      </c>
      <c r="N1157" t="str">
        <f t="shared" si="537"/>
        <v>-1.30776358134596i</v>
      </c>
      <c r="O1157" t="str">
        <f t="shared" si="538"/>
        <v>0.260010179953465-0.965605875251682i</v>
      </c>
      <c r="P1157" t="str">
        <f t="shared" si="539"/>
        <v>0.739989820046535+0.965605875251682i</v>
      </c>
      <c r="Q1157" t="str">
        <f t="shared" si="540"/>
        <v>-0.739989820046535+0.342157706094278i</v>
      </c>
      <c r="R1157" t="str">
        <f t="shared" si="541"/>
        <v>-0.326778320523622-1.45598705092407i</v>
      </c>
      <c r="S1157" t="str">
        <f t="shared" si="542"/>
        <v>0.143513150216292i</v>
      </c>
      <c r="T1157" t="str">
        <f t="shared" si="543"/>
        <v>0.208953288352242-0.0468969862007342i</v>
      </c>
      <c r="U1157" t="e">
        <f t="shared" si="544"/>
        <v>#DIV/0!</v>
      </c>
      <c r="V1157" t="str">
        <f t="shared" si="545"/>
        <v>0.0000833333333333333-0.00259294465773697i</v>
      </c>
      <c r="W1157" t="e">
        <f t="shared" si="546"/>
        <v>#DIV/0!</v>
      </c>
      <c r="X1157" t="e">
        <f t="shared" si="547"/>
        <v>#DIV/0!</v>
      </c>
      <c r="Y1157" t="str">
        <f t="shared" si="548"/>
        <v>0.00096+0.437083502708641i</v>
      </c>
      <c r="Z1157" t="e">
        <f t="shared" si="549"/>
        <v>#DIV/0!</v>
      </c>
      <c r="AA1157" t="e">
        <f t="shared" si="550"/>
        <v>#DIV/0!</v>
      </c>
      <c r="AB1157" t="str">
        <f t="shared" si="551"/>
        <v>0.119236080893253-0.026761066477471i</v>
      </c>
      <c r="AC1157" t="str">
        <f t="shared" si="552"/>
        <v>1.49499486329198-0.367512054783925i</v>
      </c>
      <c r="AD1157" t="str">
        <f t="shared" si="553"/>
        <v>0.0793613546789719+0.00160882696662756i</v>
      </c>
      <c r="AE1157" t="e">
        <f t="shared" si="554"/>
        <v>#DIV/0!</v>
      </c>
      <c r="AF1157" t="str">
        <f t="shared" si="555"/>
        <v>-6.0913583001218-6.44945643689664i</v>
      </c>
      <c r="AG1157" t="e">
        <f t="shared" si="556"/>
        <v>#DIV/0!</v>
      </c>
      <c r="AH1157" t="e">
        <f t="shared" si="557"/>
        <v>#DIV/0!</v>
      </c>
      <c r="AI1157" t="e">
        <f t="shared" si="558"/>
        <v>#DIV/0!</v>
      </c>
      <c r="AJ1157" t="e">
        <f t="shared" si="559"/>
        <v>#DIV/0!</v>
      </c>
      <c r="AK1157"/>
      <c r="AL1157"/>
      <c r="AM1157"/>
      <c r="AN1157"/>
    </row>
    <row r="1158" spans="1:40" x14ac:dyDescent="0.3">
      <c r="A1158"/>
      <c r="B1158">
        <f t="shared" si="560"/>
        <v>102400</v>
      </c>
      <c r="C1158" s="186" t="str">
        <f t="shared" ref="C1158:C1221" si="563">IMPRODUCT(COMPLEX(-1,0),IMDIV(IMPRODUCT(G1158,COMPLEX($C$100+$C$101,0)),COMPLEX($C$100,2*PI()*B1158*$C$103*$C$102*(2*$C$100+$C$101))))</f>
        <v>-0.00860184983532328+0.012408982262939i</v>
      </c>
      <c r="D1158" s="158" t="str">
        <f t="shared" ref="D1158:D1221" si="564">IMPRODUCT(COMPLEX($C$106,0),IMSUB(C1158,G1158))</f>
        <v>-3.15740379770244-2.04645329121995i</v>
      </c>
      <c r="E1158" t="str">
        <f t="shared" ref="E1158:E1221" si="565">IMDIV(COMPLEX($C$20*10^3,0),COMPLEX(1,2*PI()*B1158*$C$20*1000*$C$29*10^-12))</f>
        <v>6757.63218186983-11608.7547372869i</v>
      </c>
      <c r="F1158" t="str">
        <f t="shared" ref="F1158:F1221" si="566">IMDIV(COMPLEX($C$22*1000,0),IMSUM(COMPLEX($C$22*1000,0),E1158))</f>
        <v>0.403233428125865+0.279337672422063i</v>
      </c>
      <c r="G1158" t="str">
        <f t="shared" si="561"/>
        <v>0.403233428125865+0.279337672422063i</v>
      </c>
      <c r="H1158" t="str">
        <f t="shared" ref="H1158:H1221" si="567">IMPRODUCT(COMPLEX($C$108,0),IMPRODUCT(COMPLEX(-1,0),D1158),IMDIV(COMPLEX(0,2*PI()*B1158*$C$109*$C$110),COMPLEX(1,2*PI()*B1158*$C$109*$C$110)))</f>
        <v>2.93882787533364+4.40669111656655i</v>
      </c>
      <c r="I1158" t="str">
        <f t="shared" ref="I1158:I1221" si="568">COMPLEX(0,2*PI()*B1158*$C$113*$C$112*$C$114)</f>
        <v>402.123859659494i</v>
      </c>
      <c r="J1158" t="str">
        <f t="shared" si="562"/>
        <v>-39.0507472783247+85.7482484356149i</v>
      </c>
      <c r="K1158" t="str">
        <f t="shared" ref="K1158:K1221" si="569">IMDIV(I1158,J1158)</f>
        <v>3.88403836498696-1.7688361380852i</v>
      </c>
      <c r="L1158" t="str">
        <f t="shared" ref="L1158:L1221" si="570">IMDIV(COMPLEX($C$117,0),COMPLEX(1,2*PI()*B1158*$C$115*$C$116))</f>
        <v>0.72529894397655-0.279923611925871i</v>
      </c>
      <c r="M1158" t="str">
        <f t="shared" ref="M1158:M1221" si="571">IMSUM(K1158,L1158)</f>
        <v>4.60933730896351-2.04875975001107i</v>
      </c>
      <c r="N1158" t="str">
        <f t="shared" ref="N1158:N1221" si="572">COMPLEX(0,-2*PI()*B1158*$C$43)</f>
        <v>-1.30904194261805i</v>
      </c>
      <c r="O1158" t="str">
        <f t="shared" ref="O1158:O1221" si="573">IMEXP(N1158)</f>
        <v>0.25877557467938-0.965937473105458i</v>
      </c>
      <c r="P1158" t="str">
        <f t="shared" ref="P1158:P1221" si="574">IMSUB(COMPLEX(1,0),O1158)</f>
        <v>0.74122442532062+0.965937473105458i</v>
      </c>
      <c r="Q1158" t="str">
        <f t="shared" ref="Q1158:Q1221" si="575">IMSUM(COMPLEX(0,2*PI()*B1158*$C$43),O1158,COMPLEX(-1,0))</f>
        <v>-0.74122442532062+0.343104469512592i</v>
      </c>
      <c r="R1158" t="str">
        <f t="shared" ref="R1158:R1221" si="576">IMDIV(P1158,Q1158)</f>
        <v>-0.326765054659384-1.45442053312437i</v>
      </c>
      <c r="S1158" t="str">
        <f t="shared" ref="S1158:S1221" si="577">IMDIV(COMPLEX(0,2*PI()*B1158*$C$123),COMPLEX($C$124,0))</f>
        <v>0.143653436775643i</v>
      </c>
      <c r="T1158" t="str">
        <f t="shared" ref="T1158:T1221" si="578">IMPRODUCT(R1158,S1158)</f>
        <v>0.208932508100379-0.0469409231200013i</v>
      </c>
      <c r="U1158" t="e">
        <f t="shared" ref="U1158:U1221" si="579">IMDIV(COMPLEX(1,2*PI()*B1158*$C$16*10^-3*$C$15*10^-6),COMPLEX(0,2*PI()*B1158*$C$15*10^-6))</f>
        <v>#DIV/0!</v>
      </c>
      <c r="V1158" t="str">
        <f t="shared" ref="V1158:V1221" si="580">IMSUM(COMPLEX($C$18*10^-3,0),IMDIV(COMPLEX(1,0),COMPLEX(0,2*PI()*B1158*($C$17*1*10^-6))))</f>
        <v>0.0000833333333333333-0.00259041248521965i</v>
      </c>
      <c r="W1158" t="e">
        <f t="shared" ref="W1158:W1221" si="581">IMDIV(IMPRODUCT(U1158,V1158),IMSUM(U1158,V1158))</f>
        <v>#DIV/0!</v>
      </c>
      <c r="X1158" t="e">
        <f t="shared" ref="X1158:X1221" si="582">IMDIV(IMPRODUCT(COMPLEX($C$19,0),W1158),IMSUM(COMPLEX($C$19,0),W1158))</f>
        <v>#DIV/0!</v>
      </c>
      <c r="Y1158" t="str">
        <f t="shared" ref="Y1158:Y1221" si="583">COMPLEX($C$13*10^-3,2*PI()*B1158*$C$12*0.000001)</f>
        <v>0.00096+0.437510759309529i</v>
      </c>
      <c r="Z1158" t="e">
        <f t="shared" ref="Z1158:Z1221" si="584">IMPRODUCT(COMPLEX($C$6,0),IMDIV(X1158,IMSUM(X1158,Y1158)))</f>
        <v>#DIV/0!</v>
      </c>
      <c r="AA1158" t="e">
        <f t="shared" ref="AA1158:AA1221" si="585">IMDIV(COMPLEX($C$6,0),IMSUM(X1158,Y1158))</f>
        <v>#DIV/0!</v>
      </c>
      <c r="AB1158" t="str">
        <f t="shared" ref="AB1158:AB1221" si="586">IMPRODUCT(COMPLEX($C$119,0),T1158)</f>
        <v>0.119224222952123-0.0267861384258535i</v>
      </c>
      <c r="AC1158" t="str">
        <f t="shared" ref="AC1158:AC1221" si="587">IMSUM(COMPLEX(1,0),IMPRODUCT(AB1158,M1158))</f>
        <v>1.49466629672029-0.367728136420003i</v>
      </c>
      <c r="AD1158" t="str">
        <f t="shared" ref="AD1158:AD1221" si="588">IMDIV(AB1158,AC1158)</f>
        <v>0.0793712523902522+0.00160631460427246i</v>
      </c>
      <c r="AE1158" t="e">
        <f t="shared" ref="AE1158:AE1221" si="589">IMPRODUCT(AD1158,AA1158,X1158)</f>
        <v>#DIV/0!</v>
      </c>
      <c r="AF1158" t="str">
        <f t="shared" ref="AF1158:AF1221" si="590">IMSUB(D1158,H1158)</f>
        <v>-6.09623167303608-6.4531444077865i</v>
      </c>
      <c r="AG1158" t="e">
        <f t="shared" ref="AG1158:AG1221" si="591">IMSUM(COMPLEX(1,0),IMPRODUCT(AD1158,AA1158,COMPLEX($C$127,0)))</f>
        <v>#DIV/0!</v>
      </c>
      <c r="AH1158" t="e">
        <f t="shared" ref="AH1158:AH1221" si="592">IMDIV(IMPRODUCT(AE1158,AF1158),AG1158)</f>
        <v>#DIV/0!</v>
      </c>
      <c r="AI1158" t="e">
        <f t="shared" ref="AI1158:AI1221" si="593">20*LOG10(IMABS(AH1158))</f>
        <v>#DIV/0!</v>
      </c>
      <c r="AJ1158" t="e">
        <f t="shared" ref="AJ1158:AJ1221" si="594">IMARGUMENT(AH1158)*180/PI()</f>
        <v>#DIV/0!</v>
      </c>
      <c r="AK1158"/>
      <c r="AL1158"/>
      <c r="AM1158"/>
      <c r="AN1158"/>
    </row>
    <row r="1159" spans="1:40" x14ac:dyDescent="0.3">
      <c r="A1159"/>
      <c r="B1159">
        <f t="shared" si="560"/>
        <v>102500</v>
      </c>
      <c r="C1159" s="186" t="str">
        <f t="shared" si="563"/>
        <v>-0.00859882586206109+0.0124033193061728i</v>
      </c>
      <c r="D1159" s="158" t="str">
        <f t="shared" si="564"/>
        <v>-3.15898685211813-2.04783551179218i</v>
      </c>
      <c r="E1159" t="str">
        <f t="shared" si="565"/>
        <v>6747.78371428843-11603.156472128i</v>
      </c>
      <c r="F1159" t="str">
        <f t="shared" si="566"/>
        <v>0.403442937457695+0.279512299105153i</v>
      </c>
      <c r="G1159" t="str">
        <f t="shared" si="561"/>
        <v>0.403442937457695+0.279512299105153i</v>
      </c>
      <c r="H1159" t="str">
        <f t="shared" si="567"/>
        <v>2.94211888656596+4.40899213152576i</v>
      </c>
      <c r="I1159" t="str">
        <f t="shared" si="568"/>
        <v>402.516558741192i</v>
      </c>
      <c r="J1159" t="str">
        <f t="shared" si="562"/>
        <v>-39.1290095894718+85.8319869594779i</v>
      </c>
      <c r="K1159" t="str">
        <f t="shared" si="569"/>
        <v>3.8826683614204-1.77002738639247i</v>
      </c>
      <c r="L1159" t="str">
        <f t="shared" si="570"/>
        <v>0.72511525108427-0.280126010719975i</v>
      </c>
      <c r="M1159" t="str">
        <f t="shared" si="571"/>
        <v>4.60778361250467-2.05015339711245i</v>
      </c>
      <c r="N1159" t="str">
        <f t="shared" si="572"/>
        <v>-1.31032030389014i</v>
      </c>
      <c r="O1159" t="str">
        <f t="shared" si="573"/>
        <v>0.257540546512357-0.966267492417145i</v>
      </c>
      <c r="P1159" t="str">
        <f t="shared" si="574"/>
        <v>0.742459453487643+0.966267492417145i</v>
      </c>
      <c r="Q1159" t="str">
        <f t="shared" si="575"/>
        <v>-0.742459453487643+0.344052811472995i</v>
      </c>
      <c r="R1159" t="str">
        <f t="shared" si="576"/>
        <v>-0.326751774050003-1.4528569255409i</v>
      </c>
      <c r="S1159" t="str">
        <f t="shared" si="577"/>
        <v>0.143793723334995i</v>
      </c>
      <c r="T1159" t="str">
        <f t="shared" si="578"/>
        <v>0.20891170679656-0.0469848541969649i</v>
      </c>
      <c r="U1159" t="e">
        <f t="shared" si="579"/>
        <v>#DIV/0!</v>
      </c>
      <c r="V1159" t="str">
        <f t="shared" si="580"/>
        <v>0.0000833333333333333-0.00258788525352675i</v>
      </c>
      <c r="W1159" t="e">
        <f t="shared" si="581"/>
        <v>#DIV/0!</v>
      </c>
      <c r="X1159" t="e">
        <f t="shared" si="582"/>
        <v>#DIV/0!</v>
      </c>
      <c r="Y1159" t="str">
        <f t="shared" si="583"/>
        <v>0.00096+0.437938015910417i</v>
      </c>
      <c r="Z1159" t="e">
        <f t="shared" si="584"/>
        <v>#DIV/0!</v>
      </c>
      <c r="AA1159" t="e">
        <f t="shared" si="585"/>
        <v>#DIV/0!</v>
      </c>
      <c r="AB1159" t="str">
        <f t="shared" si="586"/>
        <v>0.119212352998009-0.0268112070404126i</v>
      </c>
      <c r="AC1159" t="str">
        <f t="shared" si="587"/>
        <v>1.49433763935776-0.36794385090892i</v>
      </c>
      <c r="AD1159" t="str">
        <f t="shared" si="588"/>
        <v>0.079381155808705+0.00160378822986305i</v>
      </c>
      <c r="AE1159" t="e">
        <f t="shared" si="589"/>
        <v>#DIV/0!</v>
      </c>
      <c r="AF1159" t="str">
        <f t="shared" si="590"/>
        <v>-6.10110573868409-6.45682764331794i</v>
      </c>
      <c r="AG1159" t="e">
        <f t="shared" si="591"/>
        <v>#DIV/0!</v>
      </c>
      <c r="AH1159" t="e">
        <f t="shared" si="592"/>
        <v>#DIV/0!</v>
      </c>
      <c r="AI1159" t="e">
        <f t="shared" si="593"/>
        <v>#DIV/0!</v>
      </c>
      <c r="AJ1159" t="e">
        <f t="shared" si="594"/>
        <v>#DIV/0!</v>
      </c>
      <c r="AK1159"/>
      <c r="AL1159"/>
      <c r="AM1159"/>
      <c r="AN1159"/>
    </row>
    <row r="1160" spans="1:40" x14ac:dyDescent="0.3">
      <c r="A1160"/>
      <c r="B1160">
        <f t="shared" si="560"/>
        <v>102600</v>
      </c>
      <c r="C1160" s="186" t="str">
        <f t="shared" si="563"/>
        <v>-0.00859580107870579+0.0123976691466342i</v>
      </c>
      <c r="D1160" s="158" t="str">
        <f t="shared" si="564"/>
        <v>-3.16057033907707-2.04921596000716i</v>
      </c>
      <c r="E1160" t="str">
        <f t="shared" si="565"/>
        <v>6737.95433992849-11597.5580269783i</v>
      </c>
      <c r="F1160" t="str">
        <f t="shared" si="566"/>
        <v>0.403652504018303+0.279686707408437i</v>
      </c>
      <c r="G1160" t="str">
        <f t="shared" si="561"/>
        <v>0.403652504018303+0.279686707408437i</v>
      </c>
      <c r="H1160" t="str">
        <f t="shared" si="567"/>
        <v>2.94541015354365+4.41129018505389i</v>
      </c>
      <c r="I1160" t="str">
        <f t="shared" si="568"/>
        <v>402.909257822891i</v>
      </c>
      <c r="J1160" t="str">
        <f t="shared" si="562"/>
        <v>-39.2073482913568+85.9157254833408i</v>
      </c>
      <c r="K1160" t="str">
        <f t="shared" si="569"/>
        <v>3.88129798483812-1.77121709742876i</v>
      </c>
      <c r="L1160" t="str">
        <f t="shared" si="570"/>
        <v>0.724931472050596-0.280328237736977i</v>
      </c>
      <c r="M1160" t="str">
        <f t="shared" si="571"/>
        <v>4.60622945688872-2.05154533516574i</v>
      </c>
      <c r="N1160" t="str">
        <f t="shared" si="572"/>
        <v>-1.31159866516223i</v>
      </c>
      <c r="O1160" t="str">
        <f t="shared" si="573"/>
        <v>0.256305097470688-0.966595932647423i</v>
      </c>
      <c r="P1160" t="str">
        <f t="shared" si="574"/>
        <v>0.743694902529312+0.966595932647423i</v>
      </c>
      <c r="Q1160" t="str">
        <f t="shared" si="575"/>
        <v>-0.743694902529312+0.345002732514807i</v>
      </c>
      <c r="R1160" t="str">
        <f t="shared" si="576"/>
        <v>-0.326738478689976-1.45129621964923i</v>
      </c>
      <c r="S1160" t="str">
        <f t="shared" si="577"/>
        <v>0.143934009894346i</v>
      </c>
      <c r="T1160" t="str">
        <f t="shared" si="578"/>
        <v>0.208890884438619-0.0470287794246266i</v>
      </c>
      <c r="U1160" t="e">
        <f t="shared" si="579"/>
        <v>#DIV/0!</v>
      </c>
      <c r="V1160" t="str">
        <f t="shared" si="580"/>
        <v>0.0000833333333333333-0.00258536294821143i</v>
      </c>
      <c r="W1160" t="e">
        <f t="shared" si="581"/>
        <v>#DIV/0!</v>
      </c>
      <c r="X1160" t="e">
        <f t="shared" si="582"/>
        <v>#DIV/0!</v>
      </c>
      <c r="Y1160" t="str">
        <f t="shared" si="583"/>
        <v>0.00096+0.438365272511305i</v>
      </c>
      <c r="Z1160" t="e">
        <f t="shared" si="584"/>
        <v>#DIV/0!</v>
      </c>
      <c r="AA1160" t="e">
        <f t="shared" si="585"/>
        <v>#DIV/0!</v>
      </c>
      <c r="AB1160" t="str">
        <f t="shared" si="586"/>
        <v>0.119200471029673-0.0268362723171547i</v>
      </c>
      <c r="AC1160" t="str">
        <f t="shared" si="587"/>
        <v>1.49400889164639-0.36815919835085i</v>
      </c>
      <c r="AD1160" t="str">
        <f t="shared" si="588"/>
        <v>0.0793910649221535+0.00160124783338428i</v>
      </c>
      <c r="AE1160" t="e">
        <f t="shared" si="589"/>
        <v>#DIV/0!</v>
      </c>
      <c r="AF1160" t="str">
        <f t="shared" si="590"/>
        <v>-6.10598049262072-6.46050614506105i</v>
      </c>
      <c r="AG1160" t="e">
        <f t="shared" si="591"/>
        <v>#DIV/0!</v>
      </c>
      <c r="AH1160" t="e">
        <f t="shared" si="592"/>
        <v>#DIV/0!</v>
      </c>
      <c r="AI1160" t="e">
        <f t="shared" si="593"/>
        <v>#DIV/0!</v>
      </c>
      <c r="AJ1160" t="e">
        <f t="shared" si="594"/>
        <v>#DIV/0!</v>
      </c>
      <c r="AK1160"/>
      <c r="AL1160"/>
      <c r="AM1160"/>
      <c r="AN1160"/>
    </row>
    <row r="1161" spans="1:40" x14ac:dyDescent="0.3">
      <c r="A1161"/>
      <c r="B1161">
        <f t="shared" si="560"/>
        <v>102700</v>
      </c>
      <c r="C1161" s="186" t="str">
        <f t="shared" si="563"/>
        <v>-0.00859277548917186+0.0123920317384819i</v>
      </c>
      <c r="D1161" s="158" t="str">
        <f t="shared" si="564"/>
        <v>-3.1621542564964-2.05059463660652i</v>
      </c>
      <c r="E1161" t="str">
        <f t="shared" si="565"/>
        <v>6728.14401729903-11591.9594264459i</v>
      </c>
      <c r="F1161" t="str">
        <f t="shared" si="566"/>
        <v>0.403862127532098+0.279860897382811i</v>
      </c>
      <c r="G1161" t="str">
        <f t="shared" si="561"/>
        <v>0.403862127532098+0.279860897382811i</v>
      </c>
      <c r="H1161" t="str">
        <f t="shared" si="567"/>
        <v>2.94870167390492+4.41358527798359i</v>
      </c>
      <c r="I1161" t="str">
        <f t="shared" si="568"/>
        <v>403.30195690459i</v>
      </c>
      <c r="J1161" t="str">
        <f t="shared" si="562"/>
        <v>-39.2857633839799+85.9994640072036i</v>
      </c>
      <c r="K1161" t="str">
        <f t="shared" si="569"/>
        <v>3.87992723706255-1.772405271846i</v>
      </c>
      <c r="L1161" t="str">
        <f t="shared" si="570"/>
        <v>0.724747607077235-0.280530292957554i</v>
      </c>
      <c r="M1161" t="str">
        <f t="shared" si="571"/>
        <v>4.60467484413978-2.05293556480355i</v>
      </c>
      <c r="N1161" t="str">
        <f t="shared" si="572"/>
        <v>-1.31287702643432i</v>
      </c>
      <c r="O1161" t="str">
        <f t="shared" si="573"/>
        <v>0.255069229573352-0.966922793259553i</v>
      </c>
      <c r="P1161" t="str">
        <f t="shared" si="574"/>
        <v>0.744930770426648+0.966922793259553i</v>
      </c>
      <c r="Q1161" t="str">
        <f t="shared" si="575"/>
        <v>-0.744930770426648+0.345954233174767i</v>
      </c>
      <c r="R1161" t="str">
        <f t="shared" si="576"/>
        <v>-0.326725168573792-1.4497384069581i</v>
      </c>
      <c r="S1161" t="str">
        <f t="shared" si="577"/>
        <v>0.144074296453697i</v>
      </c>
      <c r="T1161" t="str">
        <f t="shared" si="578"/>
        <v>0.208870041024392-0.0470726987959846i</v>
      </c>
      <c r="U1161" t="e">
        <f t="shared" si="579"/>
        <v>#DIV/0!</v>
      </c>
      <c r="V1161" t="str">
        <f t="shared" si="580"/>
        <v>0.0000833333333333333-0.00258284555488308i</v>
      </c>
      <c r="W1161" t="e">
        <f t="shared" si="581"/>
        <v>#DIV/0!</v>
      </c>
      <c r="X1161" t="e">
        <f t="shared" si="582"/>
        <v>#DIV/0!</v>
      </c>
      <c r="Y1161" t="str">
        <f t="shared" si="583"/>
        <v>0.00096+0.438792529112194i</v>
      </c>
      <c r="Z1161" t="e">
        <f t="shared" si="584"/>
        <v>#DIV/0!</v>
      </c>
      <c r="AA1161" t="e">
        <f t="shared" si="585"/>
        <v>#DIV/0!</v>
      </c>
      <c r="AB1161" t="str">
        <f t="shared" si="586"/>
        <v>0.119188577045881-0.0268613342520844i</v>
      </c>
      <c r="AC1161" t="str">
        <f t="shared" si="587"/>
        <v>1.4936800540278-0.36837417884642i</v>
      </c>
      <c r="AD1161" t="str">
        <f t="shared" si="588"/>
        <v>0.0794009797184089+0.00159869340482019i</v>
      </c>
      <c r="AE1161" t="e">
        <f t="shared" si="589"/>
        <v>#DIV/0!</v>
      </c>
      <c r="AF1161" t="str">
        <f t="shared" si="590"/>
        <v>-6.11085593040132-6.46417991459011i</v>
      </c>
      <c r="AG1161" t="e">
        <f t="shared" si="591"/>
        <v>#DIV/0!</v>
      </c>
      <c r="AH1161" t="e">
        <f t="shared" si="592"/>
        <v>#DIV/0!</v>
      </c>
      <c r="AI1161" t="e">
        <f t="shared" si="593"/>
        <v>#DIV/0!</v>
      </c>
      <c r="AJ1161" t="e">
        <f t="shared" si="594"/>
        <v>#DIV/0!</v>
      </c>
      <c r="AK1161"/>
      <c r="AL1161"/>
      <c r="AM1161"/>
      <c r="AN1161"/>
    </row>
    <row r="1162" spans="1:40" x14ac:dyDescent="0.3">
      <c r="A1162"/>
      <c r="B1162">
        <f t="shared" si="560"/>
        <v>102800</v>
      </c>
      <c r="C1162" s="186" t="str">
        <f t="shared" si="563"/>
        <v>-0.00858974909736993+0.0123864070360612i</v>
      </c>
      <c r="D1162" s="158" t="str">
        <f t="shared" si="564"/>
        <v>-3.16373860229543-2.05197154233335i</v>
      </c>
      <c r="E1162" t="str">
        <f t="shared" si="565"/>
        <v>6718.35270498833-11586.3606949967i</v>
      </c>
      <c r="F1162" t="str">
        <f t="shared" si="566"/>
        <v>0.404071807723773+0.280034869079541i</v>
      </c>
      <c r="G1162" t="str">
        <f t="shared" si="561"/>
        <v>0.404071807723773+0.280034869079541i</v>
      </c>
      <c r="H1162" t="str">
        <f t="shared" si="567"/>
        <v>2.95199344528672+4.41587741115048i</v>
      </c>
      <c r="I1162" t="str">
        <f t="shared" si="568"/>
        <v>403.694655986288i</v>
      </c>
      <c r="J1162" t="str">
        <f t="shared" si="562"/>
        <v>-39.3642548673412+86.0832025310666i</v>
      </c>
      <c r="K1162" t="str">
        <f t="shared" si="569"/>
        <v>3.87855611991426-1.77359191029738i</v>
      </c>
      <c r="L1162" t="str">
        <f t="shared" si="570"/>
        <v>0.724563656365816-0.280732176362655i</v>
      </c>
      <c r="M1162" t="str">
        <f t="shared" si="571"/>
        <v>4.60311977628008-2.05432408666003i</v>
      </c>
      <c r="N1162" t="str">
        <f t="shared" si="572"/>
        <v>-1.3141553877064i</v>
      </c>
      <c r="O1162" t="str">
        <f t="shared" si="573"/>
        <v>0.253832944840024-0.967248073719375i</v>
      </c>
      <c r="P1162" t="str">
        <f t="shared" si="574"/>
        <v>0.746167055159976+0.967248073719375i</v>
      </c>
      <c r="Q1162" t="str">
        <f t="shared" si="575"/>
        <v>-0.746167055159976+0.346907313987025i</v>
      </c>
      <c r="R1162" t="str">
        <f t="shared" si="576"/>
        <v>-0.326711843695936-1.44818347900928i</v>
      </c>
      <c r="S1162" t="str">
        <f t="shared" si="577"/>
        <v>0.144214583013048i</v>
      </c>
      <c r="T1162" t="str">
        <f t="shared" si="578"/>
        <v>0.208849176551708-0.0471166123040335i</v>
      </c>
      <c r="U1162" t="e">
        <f t="shared" si="579"/>
        <v>#DIV/0!</v>
      </c>
      <c r="V1162" t="str">
        <f t="shared" si="580"/>
        <v>0.0000833333333333333-0.00258033305920712i</v>
      </c>
      <c r="W1162" t="e">
        <f t="shared" si="581"/>
        <v>#DIV/0!</v>
      </c>
      <c r="X1162" t="e">
        <f t="shared" si="582"/>
        <v>#DIV/0!</v>
      </c>
      <c r="Y1162" t="str">
        <f t="shared" si="583"/>
        <v>0.00096+0.439219785713082i</v>
      </c>
      <c r="Z1162" t="e">
        <f t="shared" si="584"/>
        <v>#DIV/0!</v>
      </c>
      <c r="AA1162" t="e">
        <f t="shared" si="585"/>
        <v>#DIV/0!</v>
      </c>
      <c r="AB1162" t="str">
        <f t="shared" si="586"/>
        <v>0.119176671045395-0.0268863928412041i</v>
      </c>
      <c r="AC1162" t="str">
        <f t="shared" si="587"/>
        <v>1.49335112694319-0.368588792496696i</v>
      </c>
      <c r="AD1162" t="str">
        <f t="shared" si="588"/>
        <v>0.0794109001852671+0.00159612493415276i</v>
      </c>
      <c r="AE1162" t="e">
        <f t="shared" si="589"/>
        <v>#DIV/0!</v>
      </c>
      <c r="AF1162" t="str">
        <f t="shared" si="590"/>
        <v>-6.11573204758215-6.46784895348383i</v>
      </c>
      <c r="AG1162" t="e">
        <f t="shared" si="591"/>
        <v>#DIV/0!</v>
      </c>
      <c r="AH1162" t="e">
        <f t="shared" si="592"/>
        <v>#DIV/0!</v>
      </c>
      <c r="AI1162" t="e">
        <f t="shared" si="593"/>
        <v>#DIV/0!</v>
      </c>
      <c r="AJ1162" t="e">
        <f t="shared" si="594"/>
        <v>#DIV/0!</v>
      </c>
      <c r="AK1162"/>
      <c r="AL1162"/>
      <c r="AM1162"/>
      <c r="AN1162"/>
    </row>
    <row r="1163" spans="1:40" x14ac:dyDescent="0.3">
      <c r="A1163"/>
      <c r="B1163">
        <f t="shared" si="560"/>
        <v>102900</v>
      </c>
      <c r="C1163" s="186" t="str">
        <f t="shared" si="563"/>
        <v>-0.00858672190720725+0.0123807949939036i</v>
      </c>
      <c r="D1163" s="158" t="str">
        <f t="shared" si="564"/>
        <v>-3.16532337439546-2.05334667793219i</v>
      </c>
      <c r="E1163" t="str">
        <f t="shared" si="565"/>
        <v>6708.58036166378-11580.7618569558i</v>
      </c>
      <c r="F1163" t="str">
        <f t="shared" si="566"/>
        <v>0.404281544318287+0.280208622550276i</v>
      </c>
      <c r="G1163" t="str">
        <f t="shared" si="561"/>
        <v>0.404281544318287+0.280208622550276i</v>
      </c>
      <c r="H1163" t="str">
        <f t="shared" si="567"/>
        <v>2.95528546532471+4.41816658539295i</v>
      </c>
      <c r="I1163" t="str">
        <f t="shared" si="568"/>
        <v>404.087355067987i</v>
      </c>
      <c r="J1163" t="str">
        <f t="shared" si="562"/>
        <v>-39.4428227414404+86.1669410549294i</v>
      </c>
      <c r="K1163" t="str">
        <f t="shared" si="569"/>
        <v>3.87718463521203-1.7747770134374i</v>
      </c>
      <c r="L1163" t="str">
        <f t="shared" si="570"/>
        <v>0.724379620117891-0.280933887933506i</v>
      </c>
      <c r="M1163" t="str">
        <f t="shared" si="571"/>
        <v>4.60156425532992-2.05571090137091i</v>
      </c>
      <c r="N1163" t="str">
        <f t="shared" si="572"/>
        <v>-1.31543374897849i</v>
      </c>
      <c r="O1163" t="str">
        <f t="shared" si="573"/>
        <v>0.252596245291031-0.967571773495317i</v>
      </c>
      <c r="P1163" t="str">
        <f t="shared" si="574"/>
        <v>0.747403754708969+0.967571773495317i</v>
      </c>
      <c r="Q1163" t="str">
        <f t="shared" si="575"/>
        <v>-0.747403754708969+0.347861975483173i</v>
      </c>
      <c r="R1163" t="str">
        <f t="shared" si="576"/>
        <v>-0.326698504050878-1.44663142737739i</v>
      </c>
      <c r="S1163" t="str">
        <f t="shared" si="577"/>
        <v>0.1443548695724i</v>
      </c>
      <c r="T1163" t="str">
        <f t="shared" si="578"/>
        <v>0.208828291018398-0.0471605199417627i</v>
      </c>
      <c r="U1163" t="e">
        <f t="shared" si="579"/>
        <v>#DIV/0!</v>
      </c>
      <c r="V1163" t="str">
        <f t="shared" si="580"/>
        <v>0.0000833333333333333-0.00257782544690468i</v>
      </c>
      <c r="W1163" t="e">
        <f t="shared" si="581"/>
        <v>#DIV/0!</v>
      </c>
      <c r="X1163" t="e">
        <f t="shared" si="582"/>
        <v>#DIV/0!</v>
      </c>
      <c r="Y1163" t="str">
        <f t="shared" si="583"/>
        <v>0.00096+0.43964704231397i</v>
      </c>
      <c r="Z1163" t="e">
        <f t="shared" si="584"/>
        <v>#DIV/0!</v>
      </c>
      <c r="AA1163" t="e">
        <f t="shared" si="585"/>
        <v>#DIV/0!</v>
      </c>
      <c r="AB1163" t="str">
        <f t="shared" si="586"/>
        <v>0.119164753026976-0.0269114480805133i</v>
      </c>
      <c r="AC1163" t="str">
        <f t="shared" si="587"/>
        <v>1.49302211083336-0.368803039403184i</v>
      </c>
      <c r="AD1163" t="str">
        <f t="shared" si="588"/>
        <v>0.0794208263105102+0.0015935424113627i</v>
      </c>
      <c r="AE1163" t="e">
        <f t="shared" si="589"/>
        <v>#DIV/0!</v>
      </c>
      <c r="AF1163" t="str">
        <f t="shared" si="590"/>
        <v>-6.12060883972017-6.47151326332514i</v>
      </c>
      <c r="AG1163" t="e">
        <f t="shared" si="591"/>
        <v>#DIV/0!</v>
      </c>
      <c r="AH1163" t="e">
        <f t="shared" si="592"/>
        <v>#DIV/0!</v>
      </c>
      <c r="AI1163" t="e">
        <f t="shared" si="593"/>
        <v>#DIV/0!</v>
      </c>
      <c r="AJ1163" t="e">
        <f t="shared" si="594"/>
        <v>#DIV/0!</v>
      </c>
      <c r="AK1163"/>
      <c r="AL1163"/>
      <c r="AM1163"/>
      <c r="AN1163"/>
    </row>
    <row r="1164" spans="1:40" x14ac:dyDescent="0.3">
      <c r="A1164"/>
      <c r="B1164">
        <f t="shared" si="560"/>
        <v>103000</v>
      </c>
      <c r="C1164" s="186" t="str">
        <f t="shared" si="563"/>
        <v>-0.00858369392258732+0.0123751955667249i</v>
      </c>
      <c r="D1164" s="158" t="str">
        <f t="shared" si="564"/>
        <v>-3.16690857071985-2.05472004414907i</v>
      </c>
      <c r="E1164" t="str">
        <f t="shared" si="565"/>
        <v>6698.82694607222-11575.1629365078i</v>
      </c>
      <c r="F1164" t="str">
        <f t="shared" si="566"/>
        <v>0.404491337040872+0.280382157847038i</v>
      </c>
      <c r="G1164" t="str">
        <f t="shared" si="561"/>
        <v>0.404491337040872+0.280382157847038i</v>
      </c>
      <c r="H1164" t="str">
        <f t="shared" si="567"/>
        <v>2.95857773165319+4.42045280155233i</v>
      </c>
      <c r="I1164" t="str">
        <f t="shared" si="568"/>
        <v>404.480054149686i</v>
      </c>
      <c r="J1164" t="str">
        <f t="shared" si="562"/>
        <v>-39.5214670062778+86.2506795787924i</v>
      </c>
      <c r="K1164" t="str">
        <f t="shared" si="569"/>
        <v>3.87581278477266-1.77596058192179i</v>
      </c>
      <c r="L1164" t="str">
        <f t="shared" si="570"/>
        <v>0.724195498534934-0.281135427651603i</v>
      </c>
      <c r="M1164" t="str">
        <f t="shared" si="571"/>
        <v>4.60000828330759-2.05709600957339i</v>
      </c>
      <c r="N1164" t="str">
        <f t="shared" si="572"/>
        <v>-1.31671211025058i</v>
      </c>
      <c r="O1164" t="str">
        <f t="shared" si="573"/>
        <v>0.251359132947404-0.967893892058385i</v>
      </c>
      <c r="P1164" t="str">
        <f t="shared" si="574"/>
        <v>0.748640867052596+0.967893892058385i</v>
      </c>
      <c r="Q1164" t="str">
        <f t="shared" si="575"/>
        <v>-0.748640867052596+0.348818218192195i</v>
      </c>
      <c r="R1164" t="str">
        <f t="shared" si="576"/>
        <v>-0.326685149633093-1.44508224366978i</v>
      </c>
      <c r="S1164" t="str">
        <f t="shared" si="577"/>
        <v>0.144495156131751i</v>
      </c>
      <c r="T1164" t="str">
        <f t="shared" si="578"/>
        <v>0.208807384422286-0.0472044217021582i</v>
      </c>
      <c r="U1164" t="e">
        <f t="shared" si="579"/>
        <v>#DIV/0!</v>
      </c>
      <c r="V1164" t="str">
        <f t="shared" si="580"/>
        <v>0.0000833333333333333-0.00257532270375235i</v>
      </c>
      <c r="W1164" t="e">
        <f t="shared" si="581"/>
        <v>#DIV/0!</v>
      </c>
      <c r="X1164" t="e">
        <f t="shared" si="582"/>
        <v>#DIV/0!</v>
      </c>
      <c r="Y1164" t="str">
        <f t="shared" si="583"/>
        <v>0.00096+0.440074298914858i</v>
      </c>
      <c r="Z1164" t="e">
        <f t="shared" si="584"/>
        <v>#DIV/0!</v>
      </c>
      <c r="AA1164" t="e">
        <f t="shared" si="585"/>
        <v>#DIV/0!</v>
      </c>
      <c r="AB1164" t="str">
        <f t="shared" si="586"/>
        <v>0.119152822989383-0.0269364999660096i</v>
      </c>
      <c r="AC1164" t="str">
        <f t="shared" si="587"/>
        <v>1.49269300613869-0.369016919667823i</v>
      </c>
      <c r="AD1164" t="str">
        <f t="shared" si="588"/>
        <v>0.0794307580819064+0.00159094582642862i</v>
      </c>
      <c r="AE1164" t="e">
        <f t="shared" si="589"/>
        <v>#DIV/0!</v>
      </c>
      <c r="AF1164" t="str">
        <f t="shared" si="590"/>
        <v>-6.12548630237304-6.4751728457014i</v>
      </c>
      <c r="AG1164" t="e">
        <f t="shared" si="591"/>
        <v>#DIV/0!</v>
      </c>
      <c r="AH1164" t="e">
        <f t="shared" si="592"/>
        <v>#DIV/0!</v>
      </c>
      <c r="AI1164" t="e">
        <f t="shared" si="593"/>
        <v>#DIV/0!</v>
      </c>
      <c r="AJ1164" t="e">
        <f t="shared" si="594"/>
        <v>#DIV/0!</v>
      </c>
      <c r="AK1164"/>
      <c r="AL1164"/>
      <c r="AM1164"/>
      <c r="AN1164"/>
    </row>
    <row r="1165" spans="1:40" x14ac:dyDescent="0.3">
      <c r="A1165"/>
      <c r="B1165">
        <f t="shared" si="560"/>
        <v>103100</v>
      </c>
      <c r="C1165" s="186" t="str">
        <f t="shared" si="563"/>
        <v>-0.0085806651474099+0.0123696087094253i</v>
      </c>
      <c r="D1165" s="158" t="str">
        <f t="shared" si="564"/>
        <v>-3.168494189194-2.05609164173143i</v>
      </c>
      <c r="E1165" t="str">
        <f t="shared" si="565"/>
        <v>6689.0924170398-11569.5639576979i</v>
      </c>
      <c r="F1165" t="str">
        <f t="shared" si="566"/>
        <v>0.404701185617025+0.28055547502222i</v>
      </c>
      <c r="G1165" t="str">
        <f t="shared" si="561"/>
        <v>0.404701185617025+0.28055547502222i</v>
      </c>
      <c r="H1165" t="str">
        <f t="shared" si="567"/>
        <v>2.96187024190526+4.42273606047275i</v>
      </c>
      <c r="I1165" t="str">
        <f t="shared" si="568"/>
        <v>404.872753231385i</v>
      </c>
      <c r="J1165" t="str">
        <f t="shared" si="562"/>
        <v>-39.6001876618531+86.3344181026552i</v>
      </c>
      <c r="K1165" t="str">
        <f t="shared" si="569"/>
        <v>3.87444057041117-1.77714261640759i</v>
      </c>
      <c r="L1165" t="str">
        <f t="shared" si="570"/>
        <v>0.724011291818341-0.281336795498718i</v>
      </c>
      <c r="M1165" t="str">
        <f t="shared" si="571"/>
        <v>4.59845186222951-2.05847941190631i</v>
      </c>
      <c r="N1165" t="str">
        <f t="shared" si="572"/>
        <v>-1.31799047152267i</v>
      </c>
      <c r="O1165" t="str">
        <f t="shared" si="573"/>
        <v>0.250121609830842-0.968214428882171i</v>
      </c>
      <c r="P1165" t="str">
        <f t="shared" si="574"/>
        <v>0.749878390169158+0.968214428882171i</v>
      </c>
      <c r="Q1165" t="str">
        <f t="shared" si="575"/>
        <v>-0.749878390169158+0.349776042640499i</v>
      </c>
      <c r="R1165" t="str">
        <f t="shared" si="576"/>
        <v>-0.326671780437042-1.44353591952634i</v>
      </c>
      <c r="S1165" t="str">
        <f t="shared" si="577"/>
        <v>0.144635442691102i</v>
      </c>
      <c r="T1165" t="str">
        <f t="shared" si="578"/>
        <v>0.208786456761199-0.047248317578202i</v>
      </c>
      <c r="U1165" t="e">
        <f t="shared" si="579"/>
        <v>#DIV/0!</v>
      </c>
      <c r="V1165" t="str">
        <f t="shared" si="580"/>
        <v>0.0000833333333333333-0.00257282481558189i</v>
      </c>
      <c r="W1165" t="e">
        <f t="shared" si="581"/>
        <v>#DIV/0!</v>
      </c>
      <c r="X1165" t="e">
        <f t="shared" si="582"/>
        <v>#DIV/0!</v>
      </c>
      <c r="Y1165" t="str">
        <f t="shared" si="583"/>
        <v>0.00096+0.440501555515746i</v>
      </c>
      <c r="Z1165" t="e">
        <f t="shared" si="584"/>
        <v>#DIV/0!</v>
      </c>
      <c r="AA1165" t="e">
        <f t="shared" si="585"/>
        <v>#DIV/0!</v>
      </c>
      <c r="AB1165" t="str">
        <f t="shared" si="586"/>
        <v>0.119140880931376-0.0269615484936883i</v>
      </c>
      <c r="AC1165" t="str">
        <f t="shared" si="587"/>
        <v>1.49236381329918-0.369230433393011i</v>
      </c>
      <c r="AD1165" t="str">
        <f t="shared" si="588"/>
        <v>0.0794406954872098+0.00158833516932858i</v>
      </c>
      <c r="AE1165" t="e">
        <f t="shared" si="589"/>
        <v>#DIV/0!</v>
      </c>
      <c r="AF1165" t="str">
        <f t="shared" si="590"/>
        <v>-6.13036443109926-6.47882770220418i</v>
      </c>
      <c r="AG1165" t="e">
        <f t="shared" si="591"/>
        <v>#DIV/0!</v>
      </c>
      <c r="AH1165" t="e">
        <f t="shared" si="592"/>
        <v>#DIV/0!</v>
      </c>
      <c r="AI1165" t="e">
        <f t="shared" si="593"/>
        <v>#DIV/0!</v>
      </c>
      <c r="AJ1165" t="e">
        <f t="shared" si="594"/>
        <v>#DIV/0!</v>
      </c>
      <c r="AK1165"/>
      <c r="AL1165"/>
      <c r="AM1165"/>
      <c r="AN1165"/>
    </row>
    <row r="1166" spans="1:40" x14ac:dyDescent="0.3">
      <c r="A1166"/>
      <c r="B1166">
        <f t="shared" si="560"/>
        <v>103200</v>
      </c>
      <c r="C1166" s="186" t="str">
        <f t="shared" si="563"/>
        <v>-0.0085776355855714+0.0123640343770878i</v>
      </c>
      <c r="D1166" s="158" t="str">
        <f t="shared" si="564"/>
        <v>-3.17008022774539-2.05746147142823i</v>
      </c>
      <c r="E1166" t="str">
        <f t="shared" si="565"/>
        <v>6679.3767334718-11563.964944432i</v>
      </c>
      <c r="F1166" t="str">
        <f t="shared" si="566"/>
        <v>0.404911089772523+0.280728574128596i</v>
      </c>
      <c r="G1166" t="str">
        <f t="shared" si="561"/>
        <v>0.404911089772523+0.280728574128596i</v>
      </c>
      <c r="H1166" t="str">
        <f t="shared" si="567"/>
        <v>2.96516299371278+4.42501636300129i</v>
      </c>
      <c r="I1166" t="str">
        <f t="shared" si="568"/>
        <v>405.265452313083i</v>
      </c>
      <c r="J1166" t="str">
        <f t="shared" si="562"/>
        <v>-39.6789847081666+86.4181566265182i</v>
      </c>
      <c r="K1166" t="str">
        <f t="shared" si="569"/>
        <v>3.87306799394062-1.77832311755307i</v>
      </c>
      <c r="L1166" t="str">
        <f t="shared" si="570"/>
        <v>0.72382700016943-0.281537991456894i</v>
      </c>
      <c r="M1166" t="str">
        <f t="shared" si="571"/>
        <v>4.59689499411005-2.05986110900996i</v>
      </c>
      <c r="N1166" t="str">
        <f t="shared" si="572"/>
        <v>-1.31926883279475i</v>
      </c>
      <c r="O1166" t="str">
        <f t="shared" si="573"/>
        <v>0.248883677963725-0.968533383442847i</v>
      </c>
      <c r="P1166" t="str">
        <f t="shared" si="574"/>
        <v>0.751116322036275+0.968533383442847i</v>
      </c>
      <c r="Q1166" t="str">
        <f t="shared" si="575"/>
        <v>-0.751116322036275+0.350735449351903i</v>
      </c>
      <c r="R1166" t="str">
        <f t="shared" si="576"/>
        <v>-0.326658396457177-1.44199244661936i</v>
      </c>
      <c r="S1166" t="str">
        <f t="shared" si="577"/>
        <v>0.144775729250453i</v>
      </c>
      <c r="T1166" t="str">
        <f t="shared" si="578"/>
        <v>0.208765508032963-0.0472922075628714i</v>
      </c>
      <c r="U1166" t="e">
        <f t="shared" si="579"/>
        <v>#DIV/0!</v>
      </c>
      <c r="V1166" t="str">
        <f t="shared" si="580"/>
        <v>0.0000833333333333333-0.00257033176827996i</v>
      </c>
      <c r="W1166" t="e">
        <f t="shared" si="581"/>
        <v>#DIV/0!</v>
      </c>
      <c r="X1166" t="e">
        <f t="shared" si="582"/>
        <v>#DIV/0!</v>
      </c>
      <c r="Y1166" t="str">
        <f t="shared" si="583"/>
        <v>0.00096+0.440928812116635i</v>
      </c>
      <c r="Z1166" t="e">
        <f t="shared" si="584"/>
        <v>#DIV/0!</v>
      </c>
      <c r="AA1166" t="e">
        <f t="shared" si="585"/>
        <v>#DIV/0!</v>
      </c>
      <c r="AB1166" t="str">
        <f t="shared" si="586"/>
        <v>0.119128926851714-0.0269865936595419i</v>
      </c>
      <c r="AC1166" t="str">
        <f t="shared" si="587"/>
        <v>1.4920345327544-0.369443580681568i</v>
      </c>
      <c r="AD1166" t="str">
        <f t="shared" si="588"/>
        <v>0.0794506385141619+0.00158571043003897i</v>
      </c>
      <c r="AE1166" t="e">
        <f t="shared" si="589"/>
        <v>#DIV/0!</v>
      </c>
      <c r="AF1166" t="str">
        <f t="shared" si="590"/>
        <v>-6.13524322145817-6.48247783442952i</v>
      </c>
      <c r="AG1166" t="e">
        <f t="shared" si="591"/>
        <v>#DIV/0!</v>
      </c>
      <c r="AH1166" t="e">
        <f t="shared" si="592"/>
        <v>#DIV/0!</v>
      </c>
      <c r="AI1166" t="e">
        <f t="shared" si="593"/>
        <v>#DIV/0!</v>
      </c>
      <c r="AJ1166" t="e">
        <f t="shared" si="594"/>
        <v>#DIV/0!</v>
      </c>
      <c r="AK1166"/>
      <c r="AL1166"/>
      <c r="AM1166"/>
      <c r="AN1166"/>
    </row>
    <row r="1167" spans="1:40" x14ac:dyDescent="0.3">
      <c r="A1167"/>
      <c r="B1167">
        <f t="shared" si="560"/>
        <v>103300</v>
      </c>
      <c r="C1167" s="186" t="str">
        <f t="shared" si="563"/>
        <v>-0.00857460524096423+0.0123584725249781i</v>
      </c>
      <c r="D1167" s="158" t="str">
        <f t="shared" si="564"/>
        <v>-3.17166668430356-2.05882953398984i</v>
      </c>
      <c r="E1167" t="str">
        <f t="shared" si="565"/>
        <v>6669.67985435296-11558.3659204778i</v>
      </c>
      <c r="F1167" t="str">
        <f t="shared" si="566"/>
        <v>0.405121049233413+0.280901455219305i</v>
      </c>
      <c r="G1167" t="str">
        <f t="shared" si="561"/>
        <v>0.405121049233413+0.280901455219305i</v>
      </c>
      <c r="H1167" t="str">
        <f t="shared" si="567"/>
        <v>2.96845598470638+4.42729370998787i</v>
      </c>
      <c r="I1167" t="str">
        <f t="shared" si="568"/>
        <v>405.658151394782i</v>
      </c>
      <c r="J1167" t="str">
        <f t="shared" si="562"/>
        <v>-39.7578581452181+86.5018951503811i</v>
      </c>
      <c r="K1167" t="str">
        <f t="shared" si="569"/>
        <v>3.87169505717229-1.77950208601782i</v>
      </c>
      <c r="L1167" t="str">
        <f t="shared" si="570"/>
        <v>0.723642623789437-0.281739015508448i</v>
      </c>
      <c r="M1167" t="str">
        <f t="shared" si="571"/>
        <v>4.59533768096173-2.06124110152627i</v>
      </c>
      <c r="N1167" t="str">
        <f t="shared" si="572"/>
        <v>-1.32054719406684i</v>
      </c>
      <c r="O1167" t="str">
        <f t="shared" si="573"/>
        <v>0.247645339369069-0.968850755219182i</v>
      </c>
      <c r="P1167" t="str">
        <f t="shared" si="574"/>
        <v>0.752354660630931+0.968850755219182i</v>
      </c>
      <c r="Q1167" t="str">
        <f t="shared" si="575"/>
        <v>-0.752354660630931+0.351696438847658i</v>
      </c>
      <c r="R1167" t="str">
        <f t="shared" si="576"/>
        <v>-0.326644997687951-1.44045181665335i</v>
      </c>
      <c r="S1167" t="str">
        <f t="shared" si="577"/>
        <v>0.144916015809804i</v>
      </c>
      <c r="T1167" t="str">
        <f t="shared" si="578"/>
        <v>0.208744538235398-0.0473360916491405i</v>
      </c>
      <c r="U1167" t="e">
        <f t="shared" si="579"/>
        <v>#DIV/0!</v>
      </c>
      <c r="V1167" t="str">
        <f t="shared" si="580"/>
        <v>0.0000833333333333333-0.00256784354778792i</v>
      </c>
      <c r="W1167" t="e">
        <f t="shared" si="581"/>
        <v>#DIV/0!</v>
      </c>
      <c r="X1167" t="e">
        <f t="shared" si="582"/>
        <v>#DIV/0!</v>
      </c>
      <c r="Y1167" t="str">
        <f t="shared" si="583"/>
        <v>0.00096+0.441356068717523i</v>
      </c>
      <c r="Z1167" t="e">
        <f t="shared" si="584"/>
        <v>#DIV/0!</v>
      </c>
      <c r="AA1167" t="e">
        <f t="shared" si="585"/>
        <v>#DIV/0!</v>
      </c>
      <c r="AB1167" t="str">
        <f t="shared" si="586"/>
        <v>0.119116960749154-0.0270116354595613i</v>
      </c>
      <c r="AC1167" t="str">
        <f t="shared" si="587"/>
        <v>1.49170516494353-0.369656361636772i</v>
      </c>
      <c r="AD1167" t="str">
        <f t="shared" si="588"/>
        <v>0.0794605871504884+0.00158307159853488i</v>
      </c>
      <c r="AE1167" t="e">
        <f t="shared" si="589"/>
        <v>#DIV/0!</v>
      </c>
      <c r="AF1167" t="str">
        <f t="shared" si="590"/>
        <v>-6.14012266900994-6.48612324397771i</v>
      </c>
      <c r="AG1167" t="e">
        <f t="shared" si="591"/>
        <v>#DIV/0!</v>
      </c>
      <c r="AH1167" t="e">
        <f t="shared" si="592"/>
        <v>#DIV/0!</v>
      </c>
      <c r="AI1167" t="e">
        <f t="shared" si="593"/>
        <v>#DIV/0!</v>
      </c>
      <c r="AJ1167" t="e">
        <f t="shared" si="594"/>
        <v>#DIV/0!</v>
      </c>
      <c r="AK1167"/>
      <c r="AL1167"/>
      <c r="AM1167"/>
      <c r="AN1167"/>
    </row>
    <row r="1168" spans="1:40" x14ac:dyDescent="0.3">
      <c r="A1168"/>
      <c r="B1168">
        <f t="shared" si="560"/>
        <v>103400</v>
      </c>
      <c r="C1168" s="186" t="str">
        <f t="shared" si="563"/>
        <v>-0.00857157411747732+0.0123529231085427i</v>
      </c>
      <c r="D1168" s="158" t="str">
        <f t="shared" si="564"/>
        <v>-3.17325355680009-2.06019583016812i</v>
      </c>
      <c r="E1168" t="str">
        <f t="shared" si="565"/>
        <v>6660.00173874728-11552.7669094653i</v>
      </c>
      <c r="F1168" t="str">
        <f t="shared" si="566"/>
        <v>0.405331063726013+0.281074118347863i</v>
      </c>
      <c r="G1168" t="str">
        <f t="shared" si="561"/>
        <v>0.405331063726013+0.281074118347863i</v>
      </c>
      <c r="H1168" t="str">
        <f t="shared" si="567"/>
        <v>2.97174921251552+4.42956810228532i</v>
      </c>
      <c r="I1168" t="str">
        <f t="shared" si="568"/>
        <v>406.050850476481i</v>
      </c>
      <c r="J1168" t="str">
        <f t="shared" si="562"/>
        <v>-39.8368079730077+86.585633674244i</v>
      </c>
      <c r="K1168" t="str">
        <f t="shared" si="569"/>
        <v>3.87032176191549-1.78067952246266i</v>
      </c>
      <c r="L1168" t="str">
        <f t="shared" si="570"/>
        <v>0.723458162879522-0.28193986763597i</v>
      </c>
      <c r="M1168" t="str">
        <f t="shared" si="571"/>
        <v>4.59377992479501-2.06261939009863i</v>
      </c>
      <c r="N1168" t="str">
        <f t="shared" si="572"/>
        <v>-1.32182555533893i</v>
      </c>
      <c r="O1168" t="str">
        <f t="shared" si="573"/>
        <v>0.246406596070588-0.96916654369252i</v>
      </c>
      <c r="P1168" t="str">
        <f t="shared" si="574"/>
        <v>0.753593403929412+0.96916654369252i</v>
      </c>
      <c r="Q1168" t="str">
        <f t="shared" si="575"/>
        <v>-0.753593403929412+0.35265901164641i</v>
      </c>
      <c r="R1168" t="str">
        <f t="shared" si="576"/>
        <v>-0.326631584123801-1.43891402136488i</v>
      </c>
      <c r="S1168" t="str">
        <f t="shared" si="577"/>
        <v>0.145056302369156i</v>
      </c>
      <c r="T1168" t="str">
        <f t="shared" si="578"/>
        <v>0.208723547366322-0.0473799698299785i</v>
      </c>
      <c r="U1168" t="e">
        <f t="shared" si="579"/>
        <v>#DIV/0!</v>
      </c>
      <c r="V1168" t="str">
        <f t="shared" si="580"/>
        <v>0.0000833333333333333-0.00256536014010147i</v>
      </c>
      <c r="W1168" t="e">
        <f t="shared" si="581"/>
        <v>#DIV/0!</v>
      </c>
      <c r="X1168" t="e">
        <f t="shared" si="582"/>
        <v>#DIV/0!</v>
      </c>
      <c r="Y1168" t="str">
        <f t="shared" si="583"/>
        <v>0.00096+0.441783325318411i</v>
      </c>
      <c r="Z1168" t="e">
        <f t="shared" si="584"/>
        <v>#DIV/0!</v>
      </c>
      <c r="AA1168" t="e">
        <f t="shared" si="585"/>
        <v>#DIV/0!</v>
      </c>
      <c r="AB1168" t="str">
        <f t="shared" si="586"/>
        <v>0.11910498262245-0.0270366738897344i</v>
      </c>
      <c r="AC1168" t="str">
        <f t="shared" si="587"/>
        <v>1.49137571030533-0.369868776362317i</v>
      </c>
      <c r="AD1168" t="str">
        <f t="shared" si="588"/>
        <v>0.0794705413839008+0.00158041866478926i</v>
      </c>
      <c r="AE1168" t="e">
        <f t="shared" si="589"/>
        <v>#DIV/0!</v>
      </c>
      <c r="AF1168" t="str">
        <f t="shared" si="590"/>
        <v>-6.14500276931561-6.48976393245344i</v>
      </c>
      <c r="AG1168" t="e">
        <f t="shared" si="591"/>
        <v>#DIV/0!</v>
      </c>
      <c r="AH1168" t="e">
        <f t="shared" si="592"/>
        <v>#DIV/0!</v>
      </c>
      <c r="AI1168" t="e">
        <f t="shared" si="593"/>
        <v>#DIV/0!</v>
      </c>
      <c r="AJ1168" t="e">
        <f t="shared" si="594"/>
        <v>#DIV/0!</v>
      </c>
      <c r="AK1168"/>
      <c r="AL1168"/>
      <c r="AM1168"/>
      <c r="AN1168"/>
    </row>
    <row r="1169" spans="1:40" x14ac:dyDescent="0.3">
      <c r="A1169"/>
      <c r="B1169">
        <f t="shared" si="560"/>
        <v>103500</v>
      </c>
      <c r="C1169" s="186" t="str">
        <f t="shared" si="563"/>
        <v>-0.00856854221899587+0.0123473860834092i</v>
      </c>
      <c r="D1169" s="158" t="str">
        <f t="shared" si="564"/>
        <v>-3.17484084316868-2.06156036071637i</v>
      </c>
      <c r="E1169" t="str">
        <f t="shared" si="565"/>
        <v>6650.34234579812-11547.1679348875i</v>
      </c>
      <c r="F1169" t="str">
        <f t="shared" si="566"/>
        <v>0.405541132976918+0.281246563568153i</v>
      </c>
      <c r="G1169" t="str">
        <f t="shared" si="561"/>
        <v>0.405541132976918+0.281246563568153i</v>
      </c>
      <c r="H1169" t="str">
        <f t="shared" si="567"/>
        <v>2.97504267476851+4.43183954074938i</v>
      </c>
      <c r="I1169" t="str">
        <f t="shared" si="568"/>
        <v>406.443549558179i</v>
      </c>
      <c r="J1169" t="str">
        <f t="shared" si="562"/>
        <v>-39.9158341915354+86.6693721981069i</v>
      </c>
      <c r="K1169" t="str">
        <f t="shared" si="569"/>
        <v>3.86894810997767-1.78185542754971i</v>
      </c>
      <c r="L1169" t="str">
        <f t="shared" si="570"/>
        <v>0.723273617640763-0.28214054782232i</v>
      </c>
      <c r="M1169" t="str">
        <f t="shared" si="571"/>
        <v>4.59222172761843-2.06399597537203i</v>
      </c>
      <c r="N1169" t="str">
        <f t="shared" si="572"/>
        <v>-1.32310391661102i</v>
      </c>
      <c r="O1169" t="str">
        <f t="shared" si="573"/>
        <v>0.245167450092644-0.9694807483468i</v>
      </c>
      <c r="P1169" t="str">
        <f t="shared" si="574"/>
        <v>0.754832549907356+0.9694807483468i</v>
      </c>
      <c r="Q1169" t="str">
        <f t="shared" si="575"/>
        <v>-0.754832549907356+0.35362316826422i</v>
      </c>
      <c r="R1169" t="str">
        <f t="shared" si="576"/>
        <v>-0.326618155759166-1.43737905252249i</v>
      </c>
      <c r="S1169" t="str">
        <f t="shared" si="577"/>
        <v>0.145196588928507i</v>
      </c>
      <c r="T1169" t="str">
        <f t="shared" si="578"/>
        <v>0.208702535423555-0.0474238420983507i</v>
      </c>
      <c r="U1169" t="e">
        <f t="shared" si="579"/>
        <v>#DIV/0!</v>
      </c>
      <c r="V1169" t="str">
        <f t="shared" si="580"/>
        <v>0.0000833333333333333-0.00256288153127046i</v>
      </c>
      <c r="W1169" t="e">
        <f t="shared" si="581"/>
        <v>#DIV/0!</v>
      </c>
      <c r="X1169" t="e">
        <f t="shared" si="582"/>
        <v>#DIV/0!</v>
      </c>
      <c r="Y1169" t="str">
        <f t="shared" si="583"/>
        <v>0.00096+0.442210581919299i</v>
      </c>
      <c r="Z1169" t="e">
        <f t="shared" si="584"/>
        <v>#DIV/0!</v>
      </c>
      <c r="AA1169" t="e">
        <f t="shared" si="585"/>
        <v>#DIV/0!</v>
      </c>
      <c r="AB1169" t="str">
        <f t="shared" si="586"/>
        <v>0.119092992470357-0.027061708946047i</v>
      </c>
      <c r="AC1169" t="str">
        <f t="shared" si="587"/>
        <v>1.49104616927814-0.370080824962351i</v>
      </c>
      <c r="AD1169" t="str">
        <f t="shared" si="588"/>
        <v>0.0794805012020982+0.00157775161877485i</v>
      </c>
      <c r="AE1169" t="e">
        <f t="shared" si="589"/>
        <v>#DIV/0!</v>
      </c>
      <c r="AF1169" t="str">
        <f t="shared" si="590"/>
        <v>-6.14988351793719-6.49339990146575i</v>
      </c>
      <c r="AG1169" t="e">
        <f t="shared" si="591"/>
        <v>#DIV/0!</v>
      </c>
      <c r="AH1169" t="e">
        <f t="shared" si="592"/>
        <v>#DIV/0!</v>
      </c>
      <c r="AI1169" t="e">
        <f t="shared" si="593"/>
        <v>#DIV/0!</v>
      </c>
      <c r="AJ1169" t="e">
        <f t="shared" si="594"/>
        <v>#DIV/0!</v>
      </c>
      <c r="AK1169"/>
      <c r="AL1169"/>
      <c r="AM1169"/>
      <c r="AN1169"/>
    </row>
    <row r="1170" spans="1:40" x14ac:dyDescent="0.3">
      <c r="A1170"/>
      <c r="B1170">
        <f t="shared" si="560"/>
        <v>103600</v>
      </c>
      <c r="C1170" s="186" t="str">
        <f t="shared" si="563"/>
        <v>-0.00856550954940143+0.0123418614053844i</v>
      </c>
      <c r="D1170" s="158" t="str">
        <f t="shared" si="564"/>
        <v>-3.17642854134503-2.06292312638937i</v>
      </c>
      <c r="E1170" t="str">
        <f t="shared" si="565"/>
        <v>6640.70163472799-11541.5690201011i</v>
      </c>
      <c r="F1170" t="str">
        <f t="shared" si="566"/>
        <v>0.405751256712994+0.281418790934432i</v>
      </c>
      <c r="G1170" t="str">
        <f t="shared" si="561"/>
        <v>0.405751256712994+0.281418790934432i</v>
      </c>
      <c r="H1170" t="str">
        <f t="shared" si="567"/>
        <v>2.97833636909247+4.43410802623867i</v>
      </c>
      <c r="I1170" t="str">
        <f t="shared" si="568"/>
        <v>406.836248639878i</v>
      </c>
      <c r="J1170" t="str">
        <f t="shared" si="562"/>
        <v>-39.9949368008011+86.7531107219698i</v>
      </c>
      <c r="K1170" t="str">
        <f t="shared" si="569"/>
        <v>3.86757410316445-1.78302980194236i</v>
      </c>
      <c r="L1170" t="str">
        <f t="shared" si="570"/>
        <v>0.723088988274158-0.282341056050632i</v>
      </c>
      <c r="M1170" t="str">
        <f t="shared" si="571"/>
        <v>4.59066309143861-2.06537085799299i</v>
      </c>
      <c r="N1170" t="str">
        <f t="shared" si="572"/>
        <v>-1.32438227788311i</v>
      </c>
      <c r="O1170" t="str">
        <f t="shared" si="573"/>
        <v>0.243927903460258-0.969793368668544i</v>
      </c>
      <c r="P1170" t="str">
        <f t="shared" si="574"/>
        <v>0.756072096539742+0.969793368668544i</v>
      </c>
      <c r="Q1170" t="str">
        <f t="shared" si="575"/>
        <v>-0.756072096539742+0.354588909214566i</v>
      </c>
      <c r="R1170" t="str">
        <f t="shared" si="576"/>
        <v>-0.326604712588473-1.43584690192645i</v>
      </c>
      <c r="S1170" t="str">
        <f t="shared" si="577"/>
        <v>0.145336875487858i</v>
      </c>
      <c r="T1170" t="str">
        <f t="shared" si="578"/>
        <v>0.208681502404911-0.0474677084472186i</v>
      </c>
      <c r="U1170" t="e">
        <f t="shared" si="579"/>
        <v>#DIV/0!</v>
      </c>
      <c r="V1170" t="str">
        <f t="shared" si="580"/>
        <v>0.0000833333333333333-0.00256040770739857i</v>
      </c>
      <c r="W1170" t="e">
        <f t="shared" si="581"/>
        <v>#DIV/0!</v>
      </c>
      <c r="X1170" t="e">
        <f t="shared" si="582"/>
        <v>#DIV/0!</v>
      </c>
      <c r="Y1170" t="str">
        <f t="shared" si="583"/>
        <v>0.00096+0.442637838520187i</v>
      </c>
      <c r="Z1170" t="e">
        <f t="shared" si="584"/>
        <v>#DIV/0!</v>
      </c>
      <c r="AA1170" t="e">
        <f t="shared" si="585"/>
        <v>#DIV/0!</v>
      </c>
      <c r="AB1170" t="str">
        <f t="shared" si="586"/>
        <v>0.11908099029163-0.0270867406244826i</v>
      </c>
      <c r="AC1170" t="str">
        <f t="shared" si="587"/>
        <v>1.49071654229992-0.370292507541462i</v>
      </c>
      <c r="AD1170" t="str">
        <f t="shared" si="588"/>
        <v>0.0794904665927647+0.00157507045046306i</v>
      </c>
      <c r="AE1170" t="e">
        <f t="shared" si="589"/>
        <v>#DIV/0!</v>
      </c>
      <c r="AF1170" t="str">
        <f t="shared" si="590"/>
        <v>-6.1547649104375-6.49703115262804i</v>
      </c>
      <c r="AG1170" t="e">
        <f t="shared" si="591"/>
        <v>#DIV/0!</v>
      </c>
      <c r="AH1170" t="e">
        <f t="shared" si="592"/>
        <v>#DIV/0!</v>
      </c>
      <c r="AI1170" t="e">
        <f t="shared" si="593"/>
        <v>#DIV/0!</v>
      </c>
      <c r="AJ1170" t="e">
        <f t="shared" si="594"/>
        <v>#DIV/0!</v>
      </c>
      <c r="AK1170"/>
      <c r="AL1170"/>
      <c r="AM1170"/>
      <c r="AN1170"/>
    </row>
    <row r="1171" spans="1:40" x14ac:dyDescent="0.3">
      <c r="A1171"/>
      <c r="B1171">
        <f t="shared" si="560"/>
        <v>103700</v>
      </c>
      <c r="C1171" s="186" t="str">
        <f t="shared" si="563"/>
        <v>-0.00856247611257188+0.012336349030454i</v>
      </c>
      <c r="D1171" s="158" t="str">
        <f t="shared" si="564"/>
        <v>-3.17801664926696-2.06428412794336i</v>
      </c>
      <c r="E1171" t="str">
        <f t="shared" si="565"/>
        <v>6631.07956483883-11535.9701883272i</v>
      </c>
      <c r="F1171" t="str">
        <f t="shared" si="566"/>
        <v>0.405961434661379+0.281590800501327i</v>
      </c>
      <c r="G1171" t="str">
        <f t="shared" si="561"/>
        <v>0.405961434661379+0.281590800501327i</v>
      </c>
      <c r="H1171" t="str">
        <f t="shared" si="567"/>
        <v>2.98163029311343+4.43637355961478i</v>
      </c>
      <c r="I1171" t="str">
        <f t="shared" si="568"/>
        <v>407.228947721577i</v>
      </c>
      <c r="J1171" t="str">
        <f t="shared" si="562"/>
        <v>-40.0741158008049+86.8368492458327i</v>
      </c>
      <c r="K1171" t="str">
        <f t="shared" si="569"/>
        <v>3.86619974327949-1.78420264630525i</v>
      </c>
      <c r="L1171" t="str">
        <f t="shared" si="570"/>
        <v>0.722904274980625-0.282541392304309i</v>
      </c>
      <c r="M1171" t="str">
        <f t="shared" si="571"/>
        <v>4.58910401826012-2.06674403860956i</v>
      </c>
      <c r="N1171" t="str">
        <f t="shared" si="572"/>
        <v>-1.32566063915519i</v>
      </c>
      <c r="O1171" t="str">
        <f t="shared" si="573"/>
        <v>0.242687958199116-0.970104404146865i</v>
      </c>
      <c r="P1171" t="str">
        <f t="shared" si="574"/>
        <v>0.757312041800884+0.970104404146865i</v>
      </c>
      <c r="Q1171" t="str">
        <f t="shared" si="575"/>
        <v>-0.757312041800884+0.355556235008325i</v>
      </c>
      <c r="R1171" t="str">
        <f t="shared" si="576"/>
        <v>-0.326591254606145-1.43431756140868i</v>
      </c>
      <c r="S1171" t="str">
        <f t="shared" si="577"/>
        <v>0.145477162047209i</v>
      </c>
      <c r="T1171" t="str">
        <f t="shared" si="578"/>
        <v>0.208660448308208-0.0475115688695395i</v>
      </c>
      <c r="U1171" t="e">
        <f t="shared" si="579"/>
        <v>#DIV/0!</v>
      </c>
      <c r="V1171" t="str">
        <f t="shared" si="580"/>
        <v>0.0000833333333333333-0.00255793865464313i</v>
      </c>
      <c r="W1171" t="e">
        <f t="shared" si="581"/>
        <v>#DIV/0!</v>
      </c>
      <c r="X1171" t="e">
        <f t="shared" si="582"/>
        <v>#DIV/0!</v>
      </c>
      <c r="Y1171" t="str">
        <f t="shared" si="583"/>
        <v>0.00096+0.443065095121076i</v>
      </c>
      <c r="Z1171" t="e">
        <f t="shared" si="584"/>
        <v>#DIV/0!</v>
      </c>
      <c r="AA1171" t="e">
        <f t="shared" si="585"/>
        <v>#DIV/0!</v>
      </c>
      <c r="AB1171" t="str">
        <f t="shared" si="586"/>
        <v>0.119068976085022-0.0271117689210225i</v>
      </c>
      <c r="AC1171" t="str">
        <f t="shared" si="587"/>
        <v>1.49038682980821-0.370503824204668i</v>
      </c>
      <c r="AD1171" t="str">
        <f t="shared" si="588"/>
        <v>0.0795004375435707+0.00157237514982361i</v>
      </c>
      <c r="AE1171" t="e">
        <f t="shared" si="589"/>
        <v>#DIV/0!</v>
      </c>
      <c r="AF1171" t="str">
        <f t="shared" si="590"/>
        <v>-6.15964694238039-6.50065768755814i</v>
      </c>
      <c r="AG1171" t="e">
        <f t="shared" si="591"/>
        <v>#DIV/0!</v>
      </c>
      <c r="AH1171" t="e">
        <f t="shared" si="592"/>
        <v>#DIV/0!</v>
      </c>
      <c r="AI1171" t="e">
        <f t="shared" si="593"/>
        <v>#DIV/0!</v>
      </c>
      <c r="AJ1171" t="e">
        <f t="shared" si="594"/>
        <v>#DIV/0!</v>
      </c>
      <c r="AK1171"/>
      <c r="AL1171"/>
      <c r="AM1171"/>
      <c r="AN1171"/>
    </row>
    <row r="1172" spans="1:40" x14ac:dyDescent="0.3">
      <c r="A1172"/>
      <c r="B1172">
        <f t="shared" si="560"/>
        <v>103800</v>
      </c>
      <c r="C1172" s="186" t="str">
        <f t="shared" si="563"/>
        <v>-0.00855944191238122+0.0123308489147818i</v>
      </c>
      <c r="D1172" s="158" t="str">
        <f t="shared" si="564"/>
        <v>-3.17960516487435-2.06564336613601i</v>
      </c>
      <c r="E1172" t="str">
        <f t="shared" si="565"/>
        <v>6621.47609551193-11530.3714626517i</v>
      </c>
      <c r="F1172" t="str">
        <f t="shared" si="566"/>
        <v>0.406171666549491+0.281762592323826i</v>
      </c>
      <c r="G1172" t="str">
        <f t="shared" si="561"/>
        <v>0.406171666549491+0.281762592323826i</v>
      </c>
      <c r="H1172" t="str">
        <f t="shared" si="567"/>
        <v>2.98492444445634+4.43863614174213i</v>
      </c>
      <c r="I1172" t="str">
        <f t="shared" si="568"/>
        <v>407.621646803276i</v>
      </c>
      <c r="J1172" t="str">
        <f t="shared" si="562"/>
        <v>-40.1533711915467+86.9205877696956i</v>
      </c>
      <c r="K1172" t="str">
        <f t="shared" si="569"/>
        <v>3.86482503212459-1.78537396130431i</v>
      </c>
      <c r="L1172" t="str">
        <f t="shared" si="570"/>
        <v>0.722719477961-0.282741556567028i</v>
      </c>
      <c r="M1172" t="str">
        <f t="shared" si="571"/>
        <v>4.58754451008559-2.06811551787134i</v>
      </c>
      <c r="N1172" t="str">
        <f t="shared" si="572"/>
        <v>-1.32693900042728i</v>
      </c>
      <c r="O1172" t="str">
        <f t="shared" si="573"/>
        <v>0.241447616335527-0.97041385427347i</v>
      </c>
      <c r="P1172" t="str">
        <f t="shared" si="574"/>
        <v>0.758552383664473+0.97041385427347i</v>
      </c>
      <c r="Q1172" t="str">
        <f t="shared" si="575"/>
        <v>-0.758552383664473+0.35652514615381i</v>
      </c>
      <c r="R1172" t="str">
        <f t="shared" si="576"/>
        <v>-0.326577781806594-1.4327910228325i</v>
      </c>
      <c r="S1172" t="str">
        <f t="shared" si="577"/>
        <v>0.145617448606561i</v>
      </c>
      <c r="T1172" t="str">
        <f t="shared" si="578"/>
        <v>0.208639373131254-0.0475554233582664i</v>
      </c>
      <c r="U1172" t="e">
        <f t="shared" si="579"/>
        <v>#DIV/0!</v>
      </c>
      <c r="V1172" t="str">
        <f t="shared" si="580"/>
        <v>0.0000833333333333333-0.00255547435921476i</v>
      </c>
      <c r="W1172" t="e">
        <f t="shared" si="581"/>
        <v>#DIV/0!</v>
      </c>
      <c r="X1172" t="e">
        <f t="shared" si="582"/>
        <v>#DIV/0!</v>
      </c>
      <c r="Y1172" t="str">
        <f t="shared" si="583"/>
        <v>0.00096+0.443492351721964i</v>
      </c>
      <c r="Z1172" t="e">
        <f t="shared" si="584"/>
        <v>#DIV/0!</v>
      </c>
      <c r="AA1172" t="e">
        <f t="shared" si="585"/>
        <v>#DIV/0!</v>
      </c>
      <c r="AB1172" t="str">
        <f t="shared" si="586"/>
        <v>0.119056949849284-0.0271367938316454i</v>
      </c>
      <c r="AC1172" t="str">
        <f t="shared" si="587"/>
        <v>1.49005703224012-0.370714775057424i</v>
      </c>
      <c r="AD1172" t="str">
        <f t="shared" si="588"/>
        <v>0.0795104140421726+0.00156966570682534i</v>
      </c>
      <c r="AE1172" t="e">
        <f t="shared" si="589"/>
        <v>#DIV/0!</v>
      </c>
      <c r="AF1172" t="str">
        <f t="shared" si="590"/>
        <v>-6.16452960933069-6.50427950787814i</v>
      </c>
      <c r="AG1172" t="e">
        <f t="shared" si="591"/>
        <v>#DIV/0!</v>
      </c>
      <c r="AH1172" t="e">
        <f t="shared" si="592"/>
        <v>#DIV/0!</v>
      </c>
      <c r="AI1172" t="e">
        <f t="shared" si="593"/>
        <v>#DIV/0!</v>
      </c>
      <c r="AJ1172" t="e">
        <f t="shared" si="594"/>
        <v>#DIV/0!</v>
      </c>
      <c r="AK1172"/>
      <c r="AL1172"/>
      <c r="AM1172"/>
      <c r="AN1172"/>
    </row>
    <row r="1173" spans="1:40" x14ac:dyDescent="0.3">
      <c r="A1173"/>
      <c r="B1173">
        <f t="shared" si="560"/>
        <v>103900</v>
      </c>
      <c r="C1173" s="186" t="str">
        <f t="shared" si="563"/>
        <v>-0.00855640695270005+0.0123253610147088i</v>
      </c>
      <c r="D1173" s="158" t="str">
        <f t="shared" si="564"/>
        <v>-3.1811940861092-2.06700084172649i</v>
      </c>
      <c r="E1173" t="str">
        <f t="shared" si="565"/>
        <v>6611.89118620764-11524.7728660262i</v>
      </c>
      <c r="F1173" t="str">
        <f t="shared" si="566"/>
        <v>0.406381952105022+0.281934166457295i</v>
      </c>
      <c r="G1173" t="str">
        <f t="shared" si="561"/>
        <v>0.406381952105022+0.281934166457295i</v>
      </c>
      <c r="H1173" t="str">
        <f t="shared" si="567"/>
        <v>2.98821882074506+4.44089577348818i</v>
      </c>
      <c r="I1173" t="str">
        <f t="shared" si="568"/>
        <v>408.014345884974i</v>
      </c>
      <c r="J1173" t="str">
        <f t="shared" si="562"/>
        <v>-40.2327029730266+87.0043262935585i</v>
      </c>
      <c r="K1173" t="str">
        <f t="shared" si="569"/>
        <v>3.86344997149964-1.78654374760674i</v>
      </c>
      <c r="L1173" t="str">
        <f t="shared" si="570"/>
        <v>0.722534597416039-0.282941548822735i</v>
      </c>
      <c r="M1173" t="str">
        <f t="shared" si="571"/>
        <v>4.58598456891568-2.06948529642947i</v>
      </c>
      <c r="N1173" t="str">
        <f t="shared" si="572"/>
        <v>-1.32821736169937i</v>
      </c>
      <c r="O1173" t="str">
        <f t="shared" si="573"/>
        <v>0.240206879896477-0.970721718542652i</v>
      </c>
      <c r="P1173" t="str">
        <f t="shared" si="574"/>
        <v>0.759793120103523+0.970721718542652i</v>
      </c>
      <c r="Q1173" t="str">
        <f t="shared" si="575"/>
        <v>-0.759793120103523+0.357495643156718i</v>
      </c>
      <c r="R1173" t="str">
        <f t="shared" si="576"/>
        <v>-0.326564294184228-1.43126727809261i</v>
      </c>
      <c r="S1173" t="str">
        <f t="shared" si="577"/>
        <v>0.145757735165912i</v>
      </c>
      <c r="T1173" t="str">
        <f t="shared" si="578"/>
        <v>0.208618276871858-0.0475992719063477i</v>
      </c>
      <c r="U1173" t="e">
        <f t="shared" si="579"/>
        <v>#DIV/0!</v>
      </c>
      <c r="V1173" t="str">
        <f t="shared" si="580"/>
        <v>0.0000833333333333333-0.00255301480737721i</v>
      </c>
      <c r="W1173" t="e">
        <f t="shared" si="581"/>
        <v>#DIV/0!</v>
      </c>
      <c r="X1173" t="e">
        <f t="shared" si="582"/>
        <v>#DIV/0!</v>
      </c>
      <c r="Y1173" t="str">
        <f t="shared" si="583"/>
        <v>0.00096+0.443919608322852i</v>
      </c>
      <c r="Z1173" t="e">
        <f t="shared" si="584"/>
        <v>#DIV/0!</v>
      </c>
      <c r="AA1173" t="e">
        <f t="shared" si="585"/>
        <v>#DIV/0!</v>
      </c>
      <c r="AB1173" t="str">
        <f t="shared" si="586"/>
        <v>0.119044911583163-0.0271618153523274i</v>
      </c>
      <c r="AC1173" t="str">
        <f t="shared" si="587"/>
        <v>1.48972715003234-0.370925360205613i</v>
      </c>
      <c r="AD1173" t="str">
        <f t="shared" si="588"/>
        <v>0.0795203960762115+0.00156694211143544i</v>
      </c>
      <c r="AE1173" t="e">
        <f t="shared" si="589"/>
        <v>#DIV/0!</v>
      </c>
      <c r="AF1173" t="str">
        <f t="shared" si="590"/>
        <v>-6.16941290685426-6.50789661521467i</v>
      </c>
      <c r="AG1173" t="e">
        <f t="shared" si="591"/>
        <v>#DIV/0!</v>
      </c>
      <c r="AH1173" t="e">
        <f t="shared" si="592"/>
        <v>#DIV/0!</v>
      </c>
      <c r="AI1173" t="e">
        <f t="shared" si="593"/>
        <v>#DIV/0!</v>
      </c>
      <c r="AJ1173" t="e">
        <f t="shared" si="594"/>
        <v>#DIV/0!</v>
      </c>
      <c r="AK1173"/>
      <c r="AL1173"/>
      <c r="AM1173"/>
      <c r="AN1173"/>
    </row>
    <row r="1174" spans="1:40" x14ac:dyDescent="0.3">
      <c r="A1174"/>
      <c r="B1174">
        <f t="shared" si="560"/>
        <v>104000</v>
      </c>
      <c r="C1174" s="186" t="str">
        <f t="shared" si="563"/>
        <v>-0.00855337123739493+0.0123198852867519i</v>
      </c>
      <c r="D1174" s="158" t="str">
        <f t="shared" si="564"/>
        <v>-3.18278341091555-2.06835655547541i</v>
      </c>
      <c r="E1174" t="str">
        <f t="shared" si="565"/>
        <v>6602.3247964658-11519.1744212686i</v>
      </c>
      <c r="F1174" t="str">
        <f t="shared" si="566"/>
        <v>0.406592291055938+0.282105522957458i</v>
      </c>
      <c r="G1174" t="str">
        <f t="shared" si="561"/>
        <v>0.406592291055938+0.282105522957458i</v>
      </c>
      <c r="H1174" t="str">
        <f t="shared" si="567"/>
        <v>2.99151341960242+4.44315245572325i</v>
      </c>
      <c r="I1174" t="str">
        <f t="shared" si="568"/>
        <v>408.407044966673i</v>
      </c>
      <c r="J1174" t="str">
        <f t="shared" si="562"/>
        <v>-40.3121111452446+87.0880648174214i</v>
      </c>
      <c r="K1174" t="str">
        <f t="shared" si="569"/>
        <v>3.86207456320268-1.78771200588102i</v>
      </c>
      <c r="L1174" t="str">
        <f t="shared" si="570"/>
        <v>0.722349633546414-0.283141369055647i</v>
      </c>
      <c r="M1174" t="str">
        <f t="shared" si="571"/>
        <v>4.58442419674909-2.07085337493667i</v>
      </c>
      <c r="N1174" t="str">
        <f t="shared" si="572"/>
        <v>-1.32949572297146i</v>
      </c>
      <c r="O1174" t="str">
        <f t="shared" si="573"/>
        <v>0.238965750909585-0.971027996451296i</v>
      </c>
      <c r="P1174" t="str">
        <f t="shared" si="574"/>
        <v>0.761034249090415+0.971027996451296i</v>
      </c>
      <c r="Q1174" t="str">
        <f t="shared" si="575"/>
        <v>-0.761034249090415+0.358467726520164i</v>
      </c>
      <c r="R1174" t="str">
        <f t="shared" si="576"/>
        <v>-0.326550791733449-1.42974631911484i</v>
      </c>
      <c r="S1174" t="str">
        <f t="shared" si="577"/>
        <v>0.145898021725263i</v>
      </c>
      <c r="T1174" t="str">
        <f t="shared" si="578"/>
        <v>0.208597159527832-0.0476431145067286i</v>
      </c>
      <c r="U1174" t="e">
        <f t="shared" si="579"/>
        <v>#DIV/0!</v>
      </c>
      <c r="V1174" t="str">
        <f t="shared" si="580"/>
        <v>0.0000833333333333333-0.00255055998544704i</v>
      </c>
      <c r="W1174" t="e">
        <f t="shared" si="581"/>
        <v>#DIV/0!</v>
      </c>
      <c r="X1174" t="e">
        <f t="shared" si="582"/>
        <v>#DIV/0!</v>
      </c>
      <c r="Y1174" t="str">
        <f t="shared" si="583"/>
        <v>0.00096+0.44434686492374i</v>
      </c>
      <c r="Z1174" t="e">
        <f t="shared" si="584"/>
        <v>#DIV/0!</v>
      </c>
      <c r="AA1174" t="e">
        <f t="shared" si="585"/>
        <v>#DIV/0!</v>
      </c>
      <c r="AB1174" t="str">
        <f t="shared" si="586"/>
        <v>0.119032861285413-0.0271868334790427i</v>
      </c>
      <c r="AC1174" t="str">
        <f t="shared" si="587"/>
        <v>1.48939718362121-0.371135579755578i</v>
      </c>
      <c r="AD1174" t="str">
        <f t="shared" si="588"/>
        <v>0.0795303836333162+0.00156420435362133i</v>
      </c>
      <c r="AE1174" t="e">
        <f t="shared" si="589"/>
        <v>#DIV/0!</v>
      </c>
      <c r="AF1174" t="str">
        <f t="shared" si="590"/>
        <v>-6.17429683051797-6.51150901119866i</v>
      </c>
      <c r="AG1174" t="e">
        <f t="shared" si="591"/>
        <v>#DIV/0!</v>
      </c>
      <c r="AH1174" t="e">
        <f t="shared" si="592"/>
        <v>#DIV/0!</v>
      </c>
      <c r="AI1174" t="e">
        <f t="shared" si="593"/>
        <v>#DIV/0!</v>
      </c>
      <c r="AJ1174" t="e">
        <f t="shared" si="594"/>
        <v>#DIV/0!</v>
      </c>
      <c r="AK1174"/>
      <c r="AL1174"/>
      <c r="AM1174"/>
      <c r="AN1174"/>
    </row>
    <row r="1175" spans="1:40" x14ac:dyDescent="0.3">
      <c r="A1175"/>
      <c r="B1175">
        <f t="shared" si="560"/>
        <v>104100</v>
      </c>
      <c r="C1175" s="186" t="str">
        <f t="shared" si="563"/>
        <v>-0.00855033477032901+0.0123144216876036i</v>
      </c>
      <c r="D1175" s="158" t="str">
        <f t="shared" si="564"/>
        <v>-3.18437313723953-2.06971050814487i</v>
      </c>
      <c r="E1175" t="str">
        <f t="shared" si="565"/>
        <v>6592.77688590552-11513.5761510639i</v>
      </c>
      <c r="F1175" t="str">
        <f t="shared" si="566"/>
        <v>0.406802683130479+0.282276661880413i</v>
      </c>
      <c r="G1175" t="str">
        <f t="shared" si="561"/>
        <v>0.406802683130479+0.282276661880413i</v>
      </c>
      <c r="H1175" t="str">
        <f t="shared" si="567"/>
        <v>2.99480823865016+4.44540618932065i</v>
      </c>
      <c r="I1175" t="str">
        <f t="shared" si="568"/>
        <v>408.799744048372i</v>
      </c>
      <c r="J1175" t="str">
        <f t="shared" si="562"/>
        <v>-40.3915957082007+87.1718033412844i</v>
      </c>
      <c r="K1175" t="str">
        <f t="shared" si="569"/>
        <v>3.86069880902979-1.78887873679688i</v>
      </c>
      <c r="L1175" t="str">
        <f t="shared" si="570"/>
        <v>0.722164586552716-0.283341017250252i</v>
      </c>
      <c r="M1175" t="str">
        <f t="shared" si="571"/>
        <v>4.58286339558251-2.07221975404713i</v>
      </c>
      <c r="N1175" t="str">
        <f t="shared" si="572"/>
        <v>-1.33077408424355i</v>
      </c>
      <c r="O1175" t="str">
        <f t="shared" si="573"/>
        <v>0.237724231403114-0.971332687498881i</v>
      </c>
      <c r="P1175" t="str">
        <f t="shared" si="574"/>
        <v>0.762275768596886+0.971332687498881i</v>
      </c>
      <c r="Q1175" t="str">
        <f t="shared" si="575"/>
        <v>-0.762275768596886+0.359441396744669i</v>
      </c>
      <c r="R1175" t="str">
        <f t="shared" si="576"/>
        <v>-0.326537274448652-1.42822813785603i</v>
      </c>
      <c r="S1175" t="str">
        <f t="shared" si="577"/>
        <v>0.146038308284614i</v>
      </c>
      <c r="T1175" t="str">
        <f t="shared" si="578"/>
        <v>0.208576021096979-0.0476869511523499i</v>
      </c>
      <c r="U1175" t="e">
        <f t="shared" si="579"/>
        <v>#DIV/0!</v>
      </c>
      <c r="V1175" t="str">
        <f t="shared" si="580"/>
        <v>0.0000833333333333333-0.00254810987979339i</v>
      </c>
      <c r="W1175" t="e">
        <f t="shared" si="581"/>
        <v>#DIV/0!</v>
      </c>
      <c r="X1175" t="e">
        <f t="shared" si="582"/>
        <v>#DIV/0!</v>
      </c>
      <c r="Y1175" t="str">
        <f t="shared" si="583"/>
        <v>0.00096+0.444774121524629i</v>
      </c>
      <c r="Z1175" t="e">
        <f t="shared" si="584"/>
        <v>#DIV/0!</v>
      </c>
      <c r="AA1175" t="e">
        <f t="shared" si="585"/>
        <v>#DIV/0!</v>
      </c>
      <c r="AB1175" t="str">
        <f t="shared" si="586"/>
        <v>0.119020798954779-0.0272118482077632i</v>
      </c>
      <c r="AC1175" t="str">
        <f t="shared" si="587"/>
        <v>1.48906713344258-0.371345433814071i</v>
      </c>
      <c r="AD1175" t="str">
        <f t="shared" si="588"/>
        <v>0.0795403767011006+0.0015614524233479i</v>
      </c>
      <c r="AE1175" t="e">
        <f t="shared" si="589"/>
        <v>#DIV/0!</v>
      </c>
      <c r="AF1175" t="str">
        <f t="shared" si="590"/>
        <v>-6.17918137588969-6.51511669746552i</v>
      </c>
      <c r="AG1175" t="e">
        <f t="shared" si="591"/>
        <v>#DIV/0!</v>
      </c>
      <c r="AH1175" t="e">
        <f t="shared" si="592"/>
        <v>#DIV/0!</v>
      </c>
      <c r="AI1175" t="e">
        <f t="shared" si="593"/>
        <v>#DIV/0!</v>
      </c>
      <c r="AJ1175" t="e">
        <f t="shared" si="594"/>
        <v>#DIV/0!</v>
      </c>
      <c r="AK1175"/>
      <c r="AL1175"/>
      <c r="AM1175"/>
      <c r="AN1175"/>
    </row>
    <row r="1176" spans="1:40" x14ac:dyDescent="0.3">
      <c r="A1176"/>
      <c r="B1176">
        <f t="shared" si="560"/>
        <v>104200</v>
      </c>
      <c r="C1176" s="186" t="str">
        <f t="shared" si="563"/>
        <v>-0.00854729755536148+0.0123089701741313i</v>
      </c>
      <c r="D1176" s="158" t="str">
        <f t="shared" si="564"/>
        <v>-3.18596326302938-2.07106270049839i</v>
      </c>
      <c r="E1176" t="str">
        <f t="shared" si="565"/>
        <v>6583.24741422499-11507.9780779643i</v>
      </c>
      <c r="F1176" t="str">
        <f t="shared" si="566"/>
        <v>0.407013128057167+0.282447583282617i</v>
      </c>
      <c r="G1176" t="str">
        <f t="shared" si="561"/>
        <v>0.407013128057167+0.282447583282617i</v>
      </c>
      <c r="H1176" t="str">
        <f t="shared" si="567"/>
        <v>2.9981032755091+4.44765697515658i</v>
      </c>
      <c r="I1176" t="str">
        <f t="shared" si="568"/>
        <v>409.192443130071i</v>
      </c>
      <c r="J1176" t="str">
        <f t="shared" si="562"/>
        <v>-40.4711566618948+87.2555418651472i</v>
      </c>
      <c r="K1176" t="str">
        <f t="shared" si="569"/>
        <v>3.85932271077519-1.79004394102536i</v>
      </c>
      <c r="L1176" t="str">
        <f t="shared" si="570"/>
        <v>0.721979456635455-0.283540493391307i</v>
      </c>
      <c r="M1176" t="str">
        <f t="shared" si="571"/>
        <v>4.58130216741065-2.07358443441667i</v>
      </c>
      <c r="N1176" t="str">
        <f t="shared" si="572"/>
        <v>-1.33205244551563i</v>
      </c>
      <c r="O1176" t="str">
        <f t="shared" si="573"/>
        <v>0.236482323405974-0.971635791187476i</v>
      </c>
      <c r="P1176" t="str">
        <f t="shared" si="574"/>
        <v>0.763517676594026+0.971635791187476i</v>
      </c>
      <c r="Q1176" t="str">
        <f t="shared" si="575"/>
        <v>-0.763517676594026+0.360416654328154i</v>
      </c>
      <c r="R1176" t="str">
        <f t="shared" si="576"/>
        <v>-0.326523742324222-1.4267127263039i</v>
      </c>
      <c r="S1176" t="str">
        <f t="shared" si="577"/>
        <v>0.146178594843965i</v>
      </c>
      <c r="T1176" t="str">
        <f t="shared" si="578"/>
        <v>0.208554861577107-0.0477307818361477i</v>
      </c>
      <c r="U1176" t="e">
        <f t="shared" si="579"/>
        <v>#DIV/0!</v>
      </c>
      <c r="V1176" t="str">
        <f t="shared" si="580"/>
        <v>0.0000833333333333333-0.00254566447683774i</v>
      </c>
      <c r="W1176" t="e">
        <f t="shared" si="581"/>
        <v>#DIV/0!</v>
      </c>
      <c r="X1176" t="e">
        <f t="shared" si="582"/>
        <v>#DIV/0!</v>
      </c>
      <c r="Y1176" t="str">
        <f t="shared" si="583"/>
        <v>0.00096+0.445201378125517i</v>
      </c>
      <c r="Z1176" t="e">
        <f t="shared" si="584"/>
        <v>#DIV/0!</v>
      </c>
      <c r="AA1176" t="e">
        <f t="shared" si="585"/>
        <v>#DIV/0!</v>
      </c>
      <c r="AB1176" t="str">
        <f t="shared" si="586"/>
        <v>0.119008724590011-0.027236859534458i</v>
      </c>
      <c r="AC1176" t="str">
        <f t="shared" si="587"/>
        <v>1.48873699993195-0.371554922488299i</v>
      </c>
      <c r="AD1176" t="str">
        <f t="shared" si="588"/>
        <v>0.0795503752671648+0.00155868631058043i</v>
      </c>
      <c r="AE1176" t="e">
        <f t="shared" si="589"/>
        <v>#DIV/0!</v>
      </c>
      <c r="AF1176" t="str">
        <f t="shared" si="590"/>
        <v>-6.18406653853848-6.51871967565497i</v>
      </c>
      <c r="AG1176" t="e">
        <f t="shared" si="591"/>
        <v>#DIV/0!</v>
      </c>
      <c r="AH1176" t="e">
        <f t="shared" si="592"/>
        <v>#DIV/0!</v>
      </c>
      <c r="AI1176" t="e">
        <f t="shared" si="593"/>
        <v>#DIV/0!</v>
      </c>
      <c r="AJ1176" t="e">
        <f t="shared" si="594"/>
        <v>#DIV/0!</v>
      </c>
      <c r="AK1176"/>
      <c r="AL1176"/>
      <c r="AM1176"/>
      <c r="AN1176"/>
    </row>
    <row r="1177" spans="1:40" x14ac:dyDescent="0.3">
      <c r="A1177"/>
      <c r="B1177">
        <f t="shared" si="560"/>
        <v>104300</v>
      </c>
      <c r="C1177" s="186" t="str">
        <f t="shared" si="563"/>
        <v>-0.00854425959634792+0.0123035307033758i</v>
      </c>
      <c r="D1177" s="158" t="str">
        <f t="shared" si="564"/>
        <v>-3.18755378623545-2.07241313330098i</v>
      </c>
      <c r="E1177" t="str">
        <f t="shared" si="565"/>
        <v>6573.7363412018-11502.3802243906i</v>
      </c>
      <c r="F1177" t="str">
        <f t="shared" si="566"/>
        <v>0.407223625564797+0.282618287220895i</v>
      </c>
      <c r="G1177" t="str">
        <f t="shared" si="561"/>
        <v>0.407223625564797+0.282618287220895i</v>
      </c>
      <c r="H1177" t="str">
        <f t="shared" si="567"/>
        <v>3.00139852779903+4.44990481411027i</v>
      </c>
      <c r="I1177" t="str">
        <f t="shared" si="568"/>
        <v>409.585142211769i</v>
      </c>
      <c r="J1177" t="str">
        <f t="shared" si="562"/>
        <v>-40.5507940063269+87.3392803890102i</v>
      </c>
      <c r="K1177" t="str">
        <f t="shared" si="569"/>
        <v>3.85794627023117-1.79120761923871i</v>
      </c>
      <c r="L1177" t="str">
        <f t="shared" si="570"/>
        <v>0.721794243995053-0.283739797463839i</v>
      </c>
      <c r="M1177" t="str">
        <f t="shared" si="571"/>
        <v>4.57974051422622-2.07494741670255i</v>
      </c>
      <c r="N1177" t="str">
        <f t="shared" si="572"/>
        <v>-1.33333080678772i</v>
      </c>
      <c r="O1177" t="str">
        <f t="shared" si="573"/>
        <v>0.23524002894768-0.971937307021752i</v>
      </c>
      <c r="P1177" t="str">
        <f t="shared" si="574"/>
        <v>0.76475997105232+0.971937307021752i</v>
      </c>
      <c r="Q1177" t="str">
        <f t="shared" si="575"/>
        <v>-0.76475997105232+0.361393499765968i</v>
      </c>
      <c r="R1177" t="str">
        <f t="shared" si="576"/>
        <v>-0.326510195354541-1.42520007647685i</v>
      </c>
      <c r="S1177" t="str">
        <f t="shared" si="577"/>
        <v>0.146318881403317i</v>
      </c>
      <c r="T1177" t="str">
        <f t="shared" si="578"/>
        <v>0.208533680966015-0.0477746065510549i</v>
      </c>
      <c r="U1177" t="e">
        <f t="shared" si="579"/>
        <v>#DIV/0!</v>
      </c>
      <c r="V1177" t="str">
        <f t="shared" si="580"/>
        <v>0.0000833333333333333-0.00254322376305362i</v>
      </c>
      <c r="W1177" t="e">
        <f t="shared" si="581"/>
        <v>#DIV/0!</v>
      </c>
      <c r="X1177" t="e">
        <f t="shared" si="582"/>
        <v>#DIV/0!</v>
      </c>
      <c r="Y1177" t="str">
        <f t="shared" si="583"/>
        <v>0.00096+0.445628634726405i</v>
      </c>
      <c r="Z1177" t="e">
        <f t="shared" si="584"/>
        <v>#DIV/0!</v>
      </c>
      <c r="AA1177" t="e">
        <f t="shared" si="585"/>
        <v>#DIV/0!</v>
      </c>
      <c r="AB1177" t="str">
        <f t="shared" si="586"/>
        <v>0.118996638189852-0.0272618674550943i</v>
      </c>
      <c r="AC1177" t="str">
        <f t="shared" si="587"/>
        <v>1.48840678352435-0.371764045885882i</v>
      </c>
      <c r="AD1177" t="str">
        <f t="shared" si="588"/>
        <v>0.0795603793190943+0.00155590600528176i</v>
      </c>
      <c r="AE1177" t="e">
        <f t="shared" si="589"/>
        <v>#DIV/0!</v>
      </c>
      <c r="AF1177" t="str">
        <f t="shared" si="590"/>
        <v>-6.18895231403448-6.52231794741125i</v>
      </c>
      <c r="AG1177" t="e">
        <f t="shared" si="591"/>
        <v>#DIV/0!</v>
      </c>
      <c r="AH1177" t="e">
        <f t="shared" si="592"/>
        <v>#DIV/0!</v>
      </c>
      <c r="AI1177" t="e">
        <f t="shared" si="593"/>
        <v>#DIV/0!</v>
      </c>
      <c r="AJ1177" t="e">
        <f t="shared" si="594"/>
        <v>#DIV/0!</v>
      </c>
      <c r="AK1177"/>
      <c r="AL1177"/>
      <c r="AM1177"/>
      <c r="AN1177"/>
    </row>
    <row r="1178" spans="1:40" x14ac:dyDescent="0.3">
      <c r="A1178"/>
      <c r="B1178">
        <f t="shared" si="560"/>
        <v>104400</v>
      </c>
      <c r="C1178" s="186" t="str">
        <f t="shared" si="563"/>
        <v>-0.00854122089713999+0.0122981032325511i</v>
      </c>
      <c r="D1178" s="158" t="str">
        <f t="shared" si="564"/>
        <v>-3.18914470481015-2.07376180731908i</v>
      </c>
      <c r="E1178" t="str">
        <f t="shared" si="565"/>
        <v>6564.24362669281-11496.7826126321i</v>
      </c>
      <c r="F1178" t="str">
        <f t="shared" si="566"/>
        <v>0.407434175382445+0.282788773752431i</v>
      </c>
      <c r="G1178" t="str">
        <f t="shared" si="561"/>
        <v>0.407434175382445+0.282788773752431i</v>
      </c>
      <c r="H1178" t="str">
        <f t="shared" si="567"/>
        <v>3.00469399313881+4.45214970706381i</v>
      </c>
      <c r="I1178" t="str">
        <f t="shared" si="568"/>
        <v>409.977841293468i</v>
      </c>
      <c r="J1178" t="str">
        <f t="shared" si="562"/>
        <v>-40.6305077414972+87.423018912873i</v>
      </c>
      <c r="K1178" t="str">
        <f t="shared" si="569"/>
        <v>3.85656948918816-1.79236977211054i</v>
      </c>
      <c r="L1178" t="str">
        <f t="shared" si="570"/>
        <v>0.721608948831856-0.283938929453144i</v>
      </c>
      <c r="M1178" t="str">
        <f t="shared" si="571"/>
        <v>4.57817843802002-2.07630870156368i</v>
      </c>
      <c r="N1178" t="str">
        <f t="shared" si="572"/>
        <v>-1.33460916805981i</v>
      </c>
      <c r="O1178" t="str">
        <f t="shared" si="573"/>
        <v>0.233997350058409-0.972237234508966i</v>
      </c>
      <c r="P1178" t="str">
        <f t="shared" si="574"/>
        <v>0.766002649941591+0.972237234508966i</v>
      </c>
      <c r="Q1178" t="str">
        <f t="shared" si="575"/>
        <v>-0.766002649941591+0.362371933550844i</v>
      </c>
      <c r="R1178" t="str">
        <f t="shared" si="576"/>
        <v>-0.326496633533982-1.42369018042388i</v>
      </c>
      <c r="S1178" t="str">
        <f t="shared" si="577"/>
        <v>0.146459167962668i</v>
      </c>
      <c r="T1178" t="str">
        <f t="shared" si="578"/>
        <v>0.208512479261502-0.0478184252899991i</v>
      </c>
      <c r="U1178" t="e">
        <f t="shared" si="579"/>
        <v>#DIV/0!</v>
      </c>
      <c r="V1178" t="str">
        <f t="shared" si="580"/>
        <v>0.0000833333333333333-0.0025407877249664i</v>
      </c>
      <c r="W1178" t="e">
        <f t="shared" si="581"/>
        <v>#DIV/0!</v>
      </c>
      <c r="X1178" t="e">
        <f t="shared" si="582"/>
        <v>#DIV/0!</v>
      </c>
      <c r="Y1178" t="str">
        <f t="shared" si="583"/>
        <v>0.00096+0.446055891327293i</v>
      </c>
      <c r="Z1178" t="e">
        <f t="shared" si="584"/>
        <v>#DIV/0!</v>
      </c>
      <c r="AA1178" t="e">
        <f t="shared" si="585"/>
        <v>#DIV/0!</v>
      </c>
      <c r="AB1178" t="str">
        <f t="shared" si="586"/>
        <v>0.118984539753047-0.0272868719656363i</v>
      </c>
      <c r="AC1178" t="str">
        <f t="shared" si="587"/>
        <v>1.48807648465443-0.37197280411489i</v>
      </c>
      <c r="AD1178" t="str">
        <f t="shared" si="588"/>
        <v>0.0795703888444602+0.00155311149741503i</v>
      </c>
      <c r="AE1178" t="e">
        <f t="shared" si="589"/>
        <v>#DIV/0!</v>
      </c>
      <c r="AF1178" t="str">
        <f t="shared" si="590"/>
        <v>-6.19383869794896-6.52591151438289i</v>
      </c>
      <c r="AG1178" t="e">
        <f t="shared" si="591"/>
        <v>#DIV/0!</v>
      </c>
      <c r="AH1178" t="e">
        <f t="shared" si="592"/>
        <v>#DIV/0!</v>
      </c>
      <c r="AI1178" t="e">
        <f t="shared" si="593"/>
        <v>#DIV/0!</v>
      </c>
      <c r="AJ1178" t="e">
        <f t="shared" si="594"/>
        <v>#DIV/0!</v>
      </c>
      <c r="AK1178"/>
      <c r="AL1178"/>
      <c r="AM1178"/>
      <c r="AN1178"/>
    </row>
    <row r="1179" spans="1:40" x14ac:dyDescent="0.3">
      <c r="A1179"/>
      <c r="B1179">
        <f t="shared" si="560"/>
        <v>104500</v>
      </c>
      <c r="C1179" s="186" t="str">
        <f t="shared" si="563"/>
        <v>-0.00853818146158587+0.0122926877190431i</v>
      </c>
      <c r="D1179" s="158" t="str">
        <f t="shared" si="564"/>
        <v>-3.190736016708-2.07510872332064i</v>
      </c>
      <c r="E1179" t="str">
        <f t="shared" si="565"/>
        <v>6554.76923063388-11491.185264848i</v>
      </c>
      <c r="F1179" t="str">
        <f t="shared" si="566"/>
        <v>0.407644777239457+0.282959042934779i</v>
      </c>
      <c r="G1179" t="str">
        <f t="shared" si="561"/>
        <v>0.407644777239457+0.282959042934779i</v>
      </c>
      <c r="H1179" t="str">
        <f t="shared" si="567"/>
        <v>3.00798966914631+4.45439165490235i</v>
      </c>
      <c r="I1179" t="str">
        <f t="shared" si="568"/>
        <v>410.370540375167i</v>
      </c>
      <c r="J1179" t="str">
        <f t="shared" si="562"/>
        <v>-40.7102978674055+87.506757436736i</v>
      </c>
      <c r="K1179" t="str">
        <f t="shared" si="569"/>
        <v>3.85519236943462-1.79353040031563i</v>
      </c>
      <c r="L1179" t="str">
        <f t="shared" si="570"/>
        <v>0.721423571346119-0.284137889344787i</v>
      </c>
      <c r="M1179" t="str">
        <f t="shared" si="571"/>
        <v>4.57661594078074-2.07766828966042i</v>
      </c>
      <c r="N1179" t="str">
        <f t="shared" si="572"/>
        <v>-1.3358875293319i</v>
      </c>
      <c r="O1179" t="str">
        <f t="shared" si="573"/>
        <v>0.232754288768955-0.972535573158976i</v>
      </c>
      <c r="P1179" t="str">
        <f t="shared" si="574"/>
        <v>0.767245711231045+0.972535573158976i</v>
      </c>
      <c r="Q1179" t="str">
        <f t="shared" si="575"/>
        <v>-0.767245711231045+0.363351956172924i</v>
      </c>
      <c r="R1179" t="str">
        <f t="shared" si="576"/>
        <v>-0.326483056856914-1.42218303022441i</v>
      </c>
      <c r="S1179" t="str">
        <f t="shared" si="577"/>
        <v>0.146599454522019i</v>
      </c>
      <c r="T1179" t="str">
        <f t="shared" si="578"/>
        <v>0.208491256461371-0.0478622380459049i</v>
      </c>
      <c r="U1179" t="e">
        <f t="shared" si="579"/>
        <v>#DIV/0!</v>
      </c>
      <c r="V1179" t="str">
        <f t="shared" si="580"/>
        <v>0.0000833333333333333-0.00253835634915304i</v>
      </c>
      <c r="W1179" t="e">
        <f t="shared" si="581"/>
        <v>#DIV/0!</v>
      </c>
      <c r="X1179" t="e">
        <f t="shared" si="582"/>
        <v>#DIV/0!</v>
      </c>
      <c r="Y1179" t="str">
        <f t="shared" si="583"/>
        <v>0.00096+0.446483147928181i</v>
      </c>
      <c r="Z1179" t="e">
        <f t="shared" si="584"/>
        <v>#DIV/0!</v>
      </c>
      <c r="AA1179" t="e">
        <f t="shared" si="585"/>
        <v>#DIV/0!</v>
      </c>
      <c r="AB1179" t="str">
        <f t="shared" si="586"/>
        <v>0.118972429278341-0.0273118730620466i</v>
      </c>
      <c r="AC1179" t="str">
        <f t="shared" si="587"/>
        <v>1.48774610375642-0.372181197283819i</v>
      </c>
      <c r="AD1179" t="str">
        <f t="shared" si="588"/>
        <v>0.0795804038308209+0.00155030277694195i</v>
      </c>
      <c r="AE1179" t="e">
        <f t="shared" si="589"/>
        <v>#DIV/0!</v>
      </c>
      <c r="AF1179" t="str">
        <f t="shared" si="590"/>
        <v>-6.19872568585431-6.52950037822299i</v>
      </c>
      <c r="AG1179" t="e">
        <f t="shared" si="591"/>
        <v>#DIV/0!</v>
      </c>
      <c r="AH1179" t="e">
        <f t="shared" si="592"/>
        <v>#DIV/0!</v>
      </c>
      <c r="AI1179" t="e">
        <f t="shared" si="593"/>
        <v>#DIV/0!</v>
      </c>
      <c r="AJ1179" t="e">
        <f t="shared" si="594"/>
        <v>#DIV/0!</v>
      </c>
      <c r="AK1179"/>
      <c r="AL1179"/>
      <c r="AM1179"/>
      <c r="AN1179"/>
    </row>
    <row r="1180" spans="1:40" x14ac:dyDescent="0.3">
      <c r="A1180"/>
      <c r="B1180">
        <f t="shared" si="560"/>
        <v>104600</v>
      </c>
      <c r="C1180" s="186" t="str">
        <f t="shared" si="563"/>
        <v>-0.00853514129352973+0.0122872841204095i</v>
      </c>
      <c r="D1180" s="158" t="str">
        <f t="shared" si="564"/>
        <v>-3.19232771988565-2.07645388207503i</v>
      </c>
      <c r="E1180" t="str">
        <f t="shared" si="565"/>
        <v>6545.31311304029-11485.5882030673i</v>
      </c>
      <c r="F1180" t="str">
        <f t="shared" si="566"/>
        <v>0.407855430865467+0.283129094825848i</v>
      </c>
      <c r="G1180" t="str">
        <f t="shared" si="561"/>
        <v>0.407855430865467+0.283129094825848i</v>
      </c>
      <c r="H1180" t="str">
        <f t="shared" si="567"/>
        <v>3.01128555343856+4.45663065851398i</v>
      </c>
      <c r="I1180" t="str">
        <f t="shared" si="568"/>
        <v>410.763239456866i</v>
      </c>
      <c r="J1180" t="str">
        <f t="shared" si="562"/>
        <v>-40.7901643840518+87.5904959605989i</v>
      </c>
      <c r="K1180" t="str">
        <f t="shared" si="569"/>
        <v>3.85381491275714-1.79468950453011i</v>
      </c>
      <c r="L1180" t="str">
        <f t="shared" si="570"/>
        <v>0.721238111738017-0.284336677124603i</v>
      </c>
      <c r="M1180" t="str">
        <f t="shared" si="571"/>
        <v>4.57505302449516-2.07902618165471i</v>
      </c>
      <c r="N1180" t="str">
        <f t="shared" si="572"/>
        <v>-1.33716589060399i</v>
      </c>
      <c r="O1180" t="str">
        <f t="shared" si="573"/>
        <v>0.23151084711074-0.972832322484233i</v>
      </c>
      <c r="P1180" t="str">
        <f t="shared" si="574"/>
        <v>0.76848915288926+0.972832322484233i</v>
      </c>
      <c r="Q1180" t="str">
        <f t="shared" si="575"/>
        <v>-0.76848915288926+0.364333568119757i</v>
      </c>
      <c r="R1180" t="str">
        <f t="shared" si="576"/>
        <v>-0.326469465317691-1.42067861798812i</v>
      </c>
      <c r="S1180" t="str">
        <f t="shared" si="577"/>
        <v>0.14673974108137i</v>
      </c>
      <c r="T1180" t="str">
        <f t="shared" si="578"/>
        <v>0.208470012563415-0.0479060448116913i</v>
      </c>
      <c r="U1180" t="e">
        <f t="shared" si="579"/>
        <v>#DIV/0!</v>
      </c>
      <c r="V1180" t="str">
        <f t="shared" si="580"/>
        <v>0.0000833333333333333-0.0025359296222418i</v>
      </c>
      <c r="W1180" t="e">
        <f t="shared" si="581"/>
        <v>#DIV/0!</v>
      </c>
      <c r="X1180" t="e">
        <f t="shared" si="582"/>
        <v>#DIV/0!</v>
      </c>
      <c r="Y1180" t="str">
        <f t="shared" si="583"/>
        <v>0.00096+0.44691040452907i</v>
      </c>
      <c r="Z1180" t="e">
        <f t="shared" si="584"/>
        <v>#DIV/0!</v>
      </c>
      <c r="AA1180" t="e">
        <f t="shared" si="585"/>
        <v>#DIV/0!</v>
      </c>
      <c r="AB1180" t="str">
        <f t="shared" si="586"/>
        <v>0.118960306764476-0.0273368707402844i</v>
      </c>
      <c r="AC1180" t="str">
        <f t="shared" si="587"/>
        <v>1.48741564126413-0.372389225501593i</v>
      </c>
      <c r="AD1180" t="str">
        <f t="shared" si="588"/>
        <v>0.0795904242657193+0.00154747983382359i</v>
      </c>
      <c r="AE1180" t="e">
        <f t="shared" si="589"/>
        <v>#DIV/0!</v>
      </c>
      <c r="AF1180" t="str">
        <f t="shared" si="590"/>
        <v>-6.20361327332421-6.53308454058901i</v>
      </c>
      <c r="AG1180" t="e">
        <f t="shared" si="591"/>
        <v>#DIV/0!</v>
      </c>
      <c r="AH1180" t="e">
        <f t="shared" si="592"/>
        <v>#DIV/0!</v>
      </c>
      <c r="AI1180" t="e">
        <f t="shared" si="593"/>
        <v>#DIV/0!</v>
      </c>
      <c r="AJ1180" t="e">
        <f t="shared" si="594"/>
        <v>#DIV/0!</v>
      </c>
      <c r="AK1180"/>
      <c r="AL1180"/>
      <c r="AM1180"/>
      <c r="AN1180"/>
    </row>
    <row r="1181" spans="1:40" x14ac:dyDescent="0.3">
      <c r="A1181"/>
      <c r="B1181">
        <f t="shared" si="560"/>
        <v>104700</v>
      </c>
      <c r="C1181" s="186" t="str">
        <f t="shared" si="563"/>
        <v>-0.00853210039681214+0.0122818923943781i</v>
      </c>
      <c r="D1181" s="158" t="str">
        <f t="shared" si="564"/>
        <v>-3.19391981230182-2.07779728435309i</v>
      </c>
      <c r="E1181" t="str">
        <f t="shared" si="565"/>
        <v>6535.8752340064-11479.9914491899i</v>
      </c>
      <c r="F1181" t="str">
        <f t="shared" si="566"/>
        <v>0.408066135990382+0.283298929483912i</v>
      </c>
      <c r="G1181" t="str">
        <f t="shared" si="561"/>
        <v>0.408066135990382+0.283298929483912i</v>
      </c>
      <c r="H1181" t="str">
        <f t="shared" si="567"/>
        <v>3.01458164363163+4.45886671878973i</v>
      </c>
      <c r="I1181" t="str">
        <f t="shared" si="568"/>
        <v>411.155938538564i</v>
      </c>
      <c r="J1181" t="str">
        <f t="shared" si="562"/>
        <v>-40.8701072914363+87.6742344844617i</v>
      </c>
      <c r="K1181" t="str">
        <f t="shared" si="569"/>
        <v>3.85243712094038-1.79584708543135i</v>
      </c>
      <c r="L1181" t="str">
        <f t="shared" si="570"/>
        <v>0.721052570207639-0.284535292778693i</v>
      </c>
      <c r="M1181" t="str">
        <f t="shared" si="571"/>
        <v>4.57348969114802-2.08038237821004i</v>
      </c>
      <c r="N1181" t="str">
        <f t="shared" si="572"/>
        <v>-1.33844425187607i</v>
      </c>
      <c r="O1181" t="str">
        <f t="shared" si="573"/>
        <v>0.230267027115813-0.973127481999787i</v>
      </c>
      <c r="P1181" t="str">
        <f t="shared" si="574"/>
        <v>0.769732972884187+0.973127481999787i</v>
      </c>
      <c r="Q1181" t="str">
        <f t="shared" si="575"/>
        <v>-0.769732972884187+0.365316769876283i</v>
      </c>
      <c r="R1181" t="str">
        <f t="shared" si="576"/>
        <v>-0.326455858910674-1.41917693585485i</v>
      </c>
      <c r="S1181" t="str">
        <f t="shared" si="577"/>
        <v>0.146880027640721i</v>
      </c>
      <c r="T1181" t="str">
        <f t="shared" si="578"/>
        <v>0.208448747565434-0.0479498455802751i</v>
      </c>
      <c r="U1181" t="e">
        <f t="shared" si="579"/>
        <v>#DIV/0!</v>
      </c>
      <c r="V1181" t="str">
        <f t="shared" si="580"/>
        <v>0.0000833333333333333-0.00253350753091205i</v>
      </c>
      <c r="W1181" t="e">
        <f t="shared" si="581"/>
        <v>#DIV/0!</v>
      </c>
      <c r="X1181" t="e">
        <f t="shared" si="582"/>
        <v>#DIV/0!</v>
      </c>
      <c r="Y1181" t="str">
        <f t="shared" si="583"/>
        <v>0.00096+0.447337661129958i</v>
      </c>
      <c r="Z1181" t="e">
        <f t="shared" si="584"/>
        <v>#DIV/0!</v>
      </c>
      <c r="AA1181" t="e">
        <f t="shared" si="585"/>
        <v>#DIV/0!</v>
      </c>
      <c r="AB1181" t="str">
        <f t="shared" si="586"/>
        <v>0.118948172210197-0.027361864996308i</v>
      </c>
      <c r="AC1181" t="str">
        <f t="shared" si="587"/>
        <v>1.48708509761095-0.372596888877586i</v>
      </c>
      <c r="AD1181" t="str">
        <f t="shared" si="588"/>
        <v>0.0796004501366871+0.00154464265802087i</v>
      </c>
      <c r="AE1181" t="e">
        <f t="shared" si="589"/>
        <v>#DIV/0!</v>
      </c>
      <c r="AF1181" t="str">
        <f t="shared" si="590"/>
        <v>-6.20850145593345-6.53666400314282i</v>
      </c>
      <c r="AG1181" t="e">
        <f t="shared" si="591"/>
        <v>#DIV/0!</v>
      </c>
      <c r="AH1181" t="e">
        <f t="shared" si="592"/>
        <v>#DIV/0!</v>
      </c>
      <c r="AI1181" t="e">
        <f t="shared" si="593"/>
        <v>#DIV/0!</v>
      </c>
      <c r="AJ1181" t="e">
        <f t="shared" si="594"/>
        <v>#DIV/0!</v>
      </c>
      <c r="AK1181"/>
      <c r="AL1181"/>
      <c r="AM1181"/>
      <c r="AN1181"/>
    </row>
    <row r="1182" spans="1:40" x14ac:dyDescent="0.3">
      <c r="A1182"/>
      <c r="B1182">
        <f t="shared" si="560"/>
        <v>104800</v>
      </c>
      <c r="C1182" s="186" t="str">
        <f t="shared" si="563"/>
        <v>-0.00852905877526974+0.0122765124988465i</v>
      </c>
      <c r="D1182" s="158" t="str">
        <f t="shared" si="564"/>
        <v>-3.19551229191737-2.07913893092712i</v>
      </c>
      <c r="E1182" t="str">
        <f t="shared" si="565"/>
        <v>6526.45555370581-11474.3950249871i</v>
      </c>
      <c r="F1182" t="str">
        <f t="shared" si="566"/>
        <v>0.408276892344387+0.283468546967601i</v>
      </c>
      <c r="G1182" t="str">
        <f t="shared" si="561"/>
        <v>0.408276892344387+0.283468546967601i</v>
      </c>
      <c r="H1182" t="str">
        <f t="shared" si="567"/>
        <v>3.01787793734077+4.46109983662365i</v>
      </c>
      <c r="I1182" t="str">
        <f t="shared" si="568"/>
        <v>411.548637620263i</v>
      </c>
      <c r="J1182" t="str">
        <f t="shared" si="562"/>
        <v>-40.9501265895588+87.7579730083247i</v>
      </c>
      <c r="K1182" t="str">
        <f t="shared" si="569"/>
        <v>3.8510589957671-1.79700314369798i</v>
      </c>
      <c r="L1182" t="str">
        <f t="shared" si="570"/>
        <v>0.72086694695499-0.28473373629343i</v>
      </c>
      <c r="M1182" t="str">
        <f t="shared" si="571"/>
        <v>4.57192594272209-2.08173687999141i</v>
      </c>
      <c r="N1182" t="str">
        <f t="shared" si="572"/>
        <v>-1.33972261314816i</v>
      </c>
      <c r="O1182" t="str">
        <f t="shared" si="573"/>
        <v>0.229022830816815-0.973421051223289i</v>
      </c>
      <c r="P1182" t="str">
        <f t="shared" si="574"/>
        <v>0.770977169183185+0.973421051223289i</v>
      </c>
      <c r="Q1182" t="str">
        <f t="shared" si="575"/>
        <v>-0.770977169183185+0.366301561924871i</v>
      </c>
      <c r="R1182" t="str">
        <f t="shared" si="576"/>
        <v>-0.326442237630204-1.41767797599436i</v>
      </c>
      <c r="S1182" t="str">
        <f t="shared" si="577"/>
        <v>0.147020314200073i</v>
      </c>
      <c r="T1182" t="str">
        <f t="shared" si="578"/>
        <v>0.208427461465214-0.0479936403445675i</v>
      </c>
      <c r="U1182" t="e">
        <f t="shared" si="579"/>
        <v>#DIV/0!</v>
      </c>
      <c r="V1182" t="str">
        <f t="shared" si="580"/>
        <v>0.0000833333333333333-0.00253109006189401i</v>
      </c>
      <c r="W1182" t="e">
        <f t="shared" si="581"/>
        <v>#DIV/0!</v>
      </c>
      <c r="X1182" t="e">
        <f t="shared" si="582"/>
        <v>#DIV/0!</v>
      </c>
      <c r="Y1182" t="str">
        <f t="shared" si="583"/>
        <v>0.00096+0.447764917730846i</v>
      </c>
      <c r="Z1182" t="e">
        <f t="shared" si="584"/>
        <v>#DIV/0!</v>
      </c>
      <c r="AA1182" t="e">
        <f t="shared" si="585"/>
        <v>#DIV/0!</v>
      </c>
      <c r="AB1182" t="str">
        <f t="shared" si="586"/>
        <v>0.118936025614238-0.0273868558260722i</v>
      </c>
      <c r="AC1182" t="str">
        <f t="shared" si="587"/>
        <v>1.48675447322985-0.372804187521571i</v>
      </c>
      <c r="AD1182" t="str">
        <f t="shared" si="588"/>
        <v>0.0796104814312356+0.00154179123949158i</v>
      </c>
      <c r="AE1182" t="e">
        <f t="shared" si="589"/>
        <v>#DIV/0!</v>
      </c>
      <c r="AF1182" t="str">
        <f t="shared" si="590"/>
        <v>-6.21339022925814-6.54023876755077i</v>
      </c>
      <c r="AG1182" t="e">
        <f t="shared" si="591"/>
        <v>#DIV/0!</v>
      </c>
      <c r="AH1182" t="e">
        <f t="shared" si="592"/>
        <v>#DIV/0!</v>
      </c>
      <c r="AI1182" t="e">
        <f t="shared" si="593"/>
        <v>#DIV/0!</v>
      </c>
      <c r="AJ1182" t="e">
        <f t="shared" si="594"/>
        <v>#DIV/0!</v>
      </c>
      <c r="AK1182"/>
      <c r="AL1182"/>
      <c r="AM1182"/>
      <c r="AN1182"/>
    </row>
    <row r="1183" spans="1:40" x14ac:dyDescent="0.3">
      <c r="A1183"/>
      <c r="B1183">
        <f t="shared" si="560"/>
        <v>104900</v>
      </c>
      <c r="C1183" s="186" t="str">
        <f t="shared" si="563"/>
        <v>-0.00852601643273548+0.0122711443918816i</v>
      </c>
      <c r="D1183" s="158" t="str">
        <f t="shared" si="564"/>
        <v>-3.19710515669528-2.08047882257087i</v>
      </c>
      <c r="E1183" t="str">
        <f t="shared" si="565"/>
        <v>6517.05403239108-11468.798952102i</v>
      </c>
      <c r="F1183" t="str">
        <f t="shared" si="566"/>
        <v>0.408487699657954+0.283637947335908i</v>
      </c>
      <c r="G1183" t="str">
        <f t="shared" si="561"/>
        <v>0.408487699657954+0.283637947335908i</v>
      </c>
      <c r="H1183" t="str">
        <f t="shared" si="567"/>
        <v>3.0211744321804+4.46333001291276i</v>
      </c>
      <c r="I1183" t="str">
        <f t="shared" si="568"/>
        <v>411.941336701962i</v>
      </c>
      <c r="J1183" t="str">
        <f t="shared" si="562"/>
        <v>-41.0302222784193+87.8417115321876i</v>
      </c>
      <c r="K1183" t="str">
        <f t="shared" si="569"/>
        <v>3.84968053901814-1.79815768000992i</v>
      </c>
      <c r="L1183" t="str">
        <f t="shared" si="570"/>
        <v>0.720681242179988-0.284932007655451i</v>
      </c>
      <c r="M1183" t="str">
        <f t="shared" si="571"/>
        <v>4.57036178119813-2.08308968766537i</v>
      </c>
      <c r="N1183" t="str">
        <f t="shared" si="572"/>
        <v>-1.34100097442025i</v>
      </c>
      <c r="O1183" t="str">
        <f t="shared" si="573"/>
        <v>0.227778260247032-0.973713029674984i</v>
      </c>
      <c r="P1183" t="str">
        <f t="shared" si="574"/>
        <v>0.772221739752968+0.973713029674984i</v>
      </c>
      <c r="Q1183" t="str">
        <f t="shared" si="575"/>
        <v>-0.772221739752968+0.367287944745266i</v>
      </c>
      <c r="R1183" t="str">
        <f t="shared" si="576"/>
        <v>-0.32642860147062-1.41618173060634i</v>
      </c>
      <c r="S1183" t="str">
        <f t="shared" si="577"/>
        <v>0.147160600759424i</v>
      </c>
      <c r="T1183" t="str">
        <f t="shared" si="578"/>
        <v>0.20840615426055-0.048037429097475i</v>
      </c>
      <c r="U1183" t="e">
        <f t="shared" si="579"/>
        <v>#DIV/0!</v>
      </c>
      <c r="V1183" t="str">
        <f t="shared" si="580"/>
        <v>0.0000833333333333333-0.00252867720196847i</v>
      </c>
      <c r="W1183" t="e">
        <f t="shared" si="581"/>
        <v>#DIV/0!</v>
      </c>
      <c r="X1183" t="e">
        <f t="shared" si="582"/>
        <v>#DIV/0!</v>
      </c>
      <c r="Y1183" t="str">
        <f t="shared" si="583"/>
        <v>0.00096+0.448192174331734i</v>
      </c>
      <c r="Z1183" t="e">
        <f t="shared" si="584"/>
        <v>#DIV/0!</v>
      </c>
      <c r="AA1183" t="e">
        <f t="shared" si="585"/>
        <v>#DIV/0!</v>
      </c>
      <c r="AB1183" t="str">
        <f t="shared" si="586"/>
        <v>0.118923866975344-0.0274118432255291i</v>
      </c>
      <c r="AC1183" t="str">
        <f t="shared" si="587"/>
        <v>1.4864237685534-0.37301112154378i</v>
      </c>
      <c r="AD1183" t="str">
        <f t="shared" si="588"/>
        <v>0.0796205181368687+0.00153892556819607i</v>
      </c>
      <c r="AE1183" t="e">
        <f t="shared" si="589"/>
        <v>#DIV/0!</v>
      </c>
      <c r="AF1183" t="str">
        <f t="shared" si="590"/>
        <v>-6.21827958887568-6.54380883548363i</v>
      </c>
      <c r="AG1183" t="e">
        <f t="shared" si="591"/>
        <v>#DIV/0!</v>
      </c>
      <c r="AH1183" t="e">
        <f t="shared" si="592"/>
        <v>#DIV/0!</v>
      </c>
      <c r="AI1183" t="e">
        <f t="shared" si="593"/>
        <v>#DIV/0!</v>
      </c>
      <c r="AJ1183" t="e">
        <f t="shared" si="594"/>
        <v>#DIV/0!</v>
      </c>
      <c r="AK1183"/>
      <c r="AL1183"/>
      <c r="AM1183"/>
      <c r="AN1183"/>
    </row>
    <row r="1184" spans="1:40" x14ac:dyDescent="0.3">
      <c r="A1184"/>
      <c r="B1184">
        <f t="shared" si="560"/>
        <v>105000</v>
      </c>
      <c r="C1184" s="186" t="str">
        <f t="shared" si="563"/>
        <v>-0.00852297337303865+0.012265788031718i</v>
      </c>
      <c r="D1184" s="158" t="str">
        <f t="shared" si="564"/>
        <v>-3.19869840460062-2.0818169600596i</v>
      </c>
      <c r="E1184" t="str">
        <f t="shared" si="565"/>
        <v>6507.67063039404-11463.2032520508i</v>
      </c>
      <c r="F1184" t="str">
        <f t="shared" si="566"/>
        <v>0.408698557661824+0.283807130648188i</v>
      </c>
      <c r="G1184" t="str">
        <f t="shared" si="561"/>
        <v>0.408698557661824+0.283807130648188i</v>
      </c>
      <c r="H1184" t="str">
        <f t="shared" si="567"/>
        <v>3.02447112576403+4.46555724855714i</v>
      </c>
      <c r="I1184" t="str">
        <f t="shared" si="568"/>
        <v>412.33403578366i</v>
      </c>
      <c r="J1184" t="str">
        <f t="shared" si="562"/>
        <v>-41.1103943580179+87.9254500560505i</v>
      </c>
      <c r="K1184" t="str">
        <f t="shared" si="569"/>
        <v>3.84830175247239-1.79931069504835i</v>
      </c>
      <c r="L1184" t="str">
        <f t="shared" si="570"/>
        <v>0.720495456082468-0.285130106851661i</v>
      </c>
      <c r="M1184" t="str">
        <f t="shared" si="571"/>
        <v>4.56879720855486-2.08444080190001i</v>
      </c>
      <c r="N1184" t="str">
        <f t="shared" si="572"/>
        <v>-1.34227933569234i</v>
      </c>
      <c r="O1184" t="str">
        <f t="shared" si="573"/>
        <v>0.226533317440347-0.974003416877719i</v>
      </c>
      <c r="P1184" t="str">
        <f t="shared" si="574"/>
        <v>0.773466682559653+0.974003416877719i</v>
      </c>
      <c r="Q1184" t="str">
        <f t="shared" si="575"/>
        <v>-0.773466682559653+0.368275918814621i</v>
      </c>
      <c r="R1184" t="str">
        <f t="shared" si="576"/>
        <v>-0.326414950426258-1.41468819192013i</v>
      </c>
      <c r="S1184" t="str">
        <f t="shared" si="577"/>
        <v>0.147300887318775i</v>
      </c>
      <c r="T1184" t="str">
        <f t="shared" si="578"/>
        <v>0.208384825949229-0.0480812118319018i</v>
      </c>
      <c r="U1184" t="e">
        <f t="shared" si="579"/>
        <v>#DIV/0!</v>
      </c>
      <c r="V1184" t="str">
        <f t="shared" si="580"/>
        <v>0.0000833333333333333-0.00252626893796659i</v>
      </c>
      <c r="W1184" t="e">
        <f t="shared" si="581"/>
        <v>#DIV/0!</v>
      </c>
      <c r="X1184" t="e">
        <f t="shared" si="582"/>
        <v>#DIV/0!</v>
      </c>
      <c r="Y1184" t="str">
        <f t="shared" si="583"/>
        <v>0.00096+0.448619430932623i</v>
      </c>
      <c r="Z1184" t="e">
        <f t="shared" si="584"/>
        <v>#DIV/0!</v>
      </c>
      <c r="AA1184" t="e">
        <f t="shared" si="585"/>
        <v>#DIV/0!</v>
      </c>
      <c r="AB1184" t="str">
        <f t="shared" si="586"/>
        <v>0.11891169629225-0.0274368271906297i</v>
      </c>
      <c r="AC1184" t="str">
        <f t="shared" si="587"/>
        <v>1.48609298401373-0.373217691054859i</v>
      </c>
      <c r="AD1184" t="str">
        <f t="shared" si="588"/>
        <v>0.0796305602410719+0.00153604563409129i</v>
      </c>
      <c r="AE1184" t="e">
        <f t="shared" si="589"/>
        <v>#DIV/0!</v>
      </c>
      <c r="AF1184" t="str">
        <f t="shared" si="590"/>
        <v>-6.22316953036465-6.54737420861674i</v>
      </c>
      <c r="AG1184" t="e">
        <f t="shared" si="591"/>
        <v>#DIV/0!</v>
      </c>
      <c r="AH1184" t="e">
        <f t="shared" si="592"/>
        <v>#DIV/0!</v>
      </c>
      <c r="AI1184" t="e">
        <f t="shared" si="593"/>
        <v>#DIV/0!</v>
      </c>
      <c r="AJ1184" t="e">
        <f t="shared" si="594"/>
        <v>#DIV/0!</v>
      </c>
      <c r="AK1184"/>
      <c r="AL1184"/>
      <c r="AM1184"/>
      <c r="AN1184"/>
    </row>
    <row r="1185" spans="1:40" x14ac:dyDescent="0.3">
      <c r="A1185"/>
      <c r="B1185">
        <f t="shared" si="560"/>
        <v>105100</v>
      </c>
      <c r="C1185" s="186" t="str">
        <f t="shared" si="563"/>
        <v>-0.00851992960000442+0.0122604433767578i</v>
      </c>
      <c r="D1185" s="158" t="str">
        <f t="shared" si="564"/>
        <v>-3.20029203360056-2.08315334416995i</v>
      </c>
      <c r="E1185" t="str">
        <f t="shared" si="565"/>
        <v>6498.30530812564-11457.6079462225i</v>
      </c>
      <c r="F1185" t="str">
        <f t="shared" si="566"/>
        <v>0.408909466087026+0.283976096964143i</v>
      </c>
      <c r="G1185" t="str">
        <f t="shared" si="561"/>
        <v>0.408909466087026+0.283976096964143i</v>
      </c>
      <c r="H1185" t="str">
        <f t="shared" si="567"/>
        <v>3.02776801570441+4.46778154445972i</v>
      </c>
      <c r="I1185" t="str">
        <f t="shared" si="568"/>
        <v>412.726734865359i</v>
      </c>
      <c r="J1185" t="str">
        <f t="shared" si="562"/>
        <v>-41.1906428283546+88.0091885799134i</v>
      </c>
      <c r="K1185" t="str">
        <f t="shared" si="569"/>
        <v>3.84692263790686-1.80046218949573i</v>
      </c>
      <c r="L1185" t="str">
        <f t="shared" si="570"/>
        <v>0.720309588862176-0.285328033869234i</v>
      </c>
      <c r="M1185" t="str">
        <f t="shared" si="571"/>
        <v>4.56723222676904-2.08579022336496i</v>
      </c>
      <c r="N1185" t="str">
        <f t="shared" si="572"/>
        <v>-1.34355769696443i</v>
      </c>
      <c r="O1185" t="str">
        <f t="shared" si="573"/>
        <v>0.225288004431258-0.97429221235694i</v>
      </c>
      <c r="P1185" t="str">
        <f t="shared" si="574"/>
        <v>0.774711995568742+0.97429221235694i</v>
      </c>
      <c r="Q1185" t="str">
        <f t="shared" si="575"/>
        <v>-0.774711995568742+0.36926548460749i</v>
      </c>
      <c r="R1185" t="str">
        <f t="shared" si="576"/>
        <v>-0.326401284491439-1.41319735219465i</v>
      </c>
      <c r="S1185" t="str">
        <f t="shared" si="577"/>
        <v>0.147441173878126i</v>
      </c>
      <c r="T1185" t="str">
        <f t="shared" si="578"/>
        <v>0.208363476529039-0.0481249885407459i</v>
      </c>
      <c r="U1185" t="e">
        <f t="shared" si="579"/>
        <v>#DIV/0!</v>
      </c>
      <c r="V1185" t="str">
        <f t="shared" si="580"/>
        <v>0.0000833333333333333-0.00252386525676967i</v>
      </c>
      <c r="W1185" t="e">
        <f t="shared" si="581"/>
        <v>#DIV/0!</v>
      </c>
      <c r="X1185" t="e">
        <f t="shared" si="582"/>
        <v>#DIV/0!</v>
      </c>
      <c r="Y1185" t="str">
        <f t="shared" si="583"/>
        <v>0.00096+0.449046687533511i</v>
      </c>
      <c r="Z1185" t="e">
        <f t="shared" si="584"/>
        <v>#DIV/0!</v>
      </c>
      <c r="AA1185" t="e">
        <f t="shared" si="585"/>
        <v>#DIV/0!</v>
      </c>
      <c r="AB1185" t="str">
        <f t="shared" si="586"/>
        <v>0.118899513563694-0.0274618077173212i</v>
      </c>
      <c r="AC1185" t="str">
        <f t="shared" si="587"/>
        <v>1.48576212004255-0.373423896165887i</v>
      </c>
      <c r="AD1185" t="str">
        <f t="shared" si="588"/>
        <v>0.0796406077313185+0.0015331514271353i</v>
      </c>
      <c r="AE1185" t="e">
        <f t="shared" si="589"/>
        <v>#DIV/0!</v>
      </c>
      <c r="AF1185" t="str">
        <f t="shared" si="590"/>
        <v>-6.22806004930497-6.55093488862967i</v>
      </c>
      <c r="AG1185" t="e">
        <f t="shared" si="591"/>
        <v>#DIV/0!</v>
      </c>
      <c r="AH1185" t="e">
        <f t="shared" si="592"/>
        <v>#DIV/0!</v>
      </c>
      <c r="AI1185" t="e">
        <f t="shared" si="593"/>
        <v>#DIV/0!</v>
      </c>
      <c r="AJ1185" t="e">
        <f t="shared" si="594"/>
        <v>#DIV/0!</v>
      </c>
      <c r="AK1185"/>
      <c r="AL1185"/>
      <c r="AM1185"/>
      <c r="AN1185"/>
    </row>
    <row r="1186" spans="1:40" x14ac:dyDescent="0.3">
      <c r="A1186"/>
      <c r="B1186">
        <f t="shared" si="560"/>
        <v>105200</v>
      </c>
      <c r="C1186" s="186" t="str">
        <f t="shared" si="563"/>
        <v>-0.0085168851174544+0.01225511038557i</v>
      </c>
      <c r="D1186" s="158" t="str">
        <f t="shared" si="564"/>
        <v>-3.20188604166449-2.08448797568007i</v>
      </c>
      <c r="E1186" t="str">
        <f t="shared" si="565"/>
        <v>6488.95802607569-11452.0130558801i</v>
      </c>
      <c r="F1186" t="str">
        <f t="shared" si="566"/>
        <v>0.40912042466487+0.28414484634384i</v>
      </c>
      <c r="G1186" t="str">
        <f t="shared" si="561"/>
        <v>0.40912042466487+0.28414484634384i</v>
      </c>
      <c r="H1186" t="str">
        <f t="shared" si="567"/>
        <v>3.03106509961359+4.47000290152659i</v>
      </c>
      <c r="I1186" t="str">
        <f t="shared" si="568"/>
        <v>413.119433947058i</v>
      </c>
      <c r="J1186" t="str">
        <f t="shared" si="562"/>
        <v>-41.2709676894294+88.0929271037763i</v>
      </c>
      <c r="K1186" t="str">
        <f t="shared" si="569"/>
        <v>3.84554319709661-1.80161216403577i</v>
      </c>
      <c r="L1186" t="str">
        <f t="shared" si="570"/>
        <v>0.720123640718773-0.28552578869561i</v>
      </c>
      <c r="M1186" t="str">
        <f t="shared" si="571"/>
        <v>4.56566683781538-2.08713795273138i</v>
      </c>
      <c r="N1186" t="str">
        <f t="shared" si="572"/>
        <v>-1.34483605823651i</v>
      </c>
      <c r="O1186" t="str">
        <f t="shared" si="573"/>
        <v>0.224042323254872-0.974579415640695i</v>
      </c>
      <c r="P1186" t="str">
        <f t="shared" si="574"/>
        <v>0.775957676745128+0.974579415640695i</v>
      </c>
      <c r="Q1186" t="str">
        <f t="shared" si="575"/>
        <v>-0.775957676745128+0.370256642595815i</v>
      </c>
      <c r="R1186" t="str">
        <f t="shared" si="576"/>
        <v>-0.326387603660487-1.41170920371824i</v>
      </c>
      <c r="S1186" t="str">
        <f t="shared" si="577"/>
        <v>0.147581460437478i</v>
      </c>
      <c r="T1186" t="str">
        <f t="shared" si="578"/>
        <v>0.208342105997767-0.0481687592169034i</v>
      </c>
      <c r="U1186" t="e">
        <f t="shared" si="579"/>
        <v>#DIV/0!</v>
      </c>
      <c r="V1186" t="str">
        <f t="shared" si="580"/>
        <v>0.0000833333333333333-0.00252146614530886i</v>
      </c>
      <c r="W1186" t="e">
        <f t="shared" si="581"/>
        <v>#DIV/0!</v>
      </c>
      <c r="X1186" t="e">
        <f t="shared" si="582"/>
        <v>#DIV/0!</v>
      </c>
      <c r="Y1186" t="str">
        <f t="shared" si="583"/>
        <v>0.00096+0.449473944134399i</v>
      </c>
      <c r="Z1186" t="e">
        <f t="shared" si="584"/>
        <v>#DIV/0!</v>
      </c>
      <c r="AA1186" t="e">
        <f t="shared" si="585"/>
        <v>#DIV/0!</v>
      </c>
      <c r="AB1186" t="str">
        <f t="shared" si="586"/>
        <v>0.118887318788414-0.0274867848015501i</v>
      </c>
      <c r="AC1186" t="str">
        <f t="shared" si="587"/>
        <v>1.48543117707117-0.373629736988378i</v>
      </c>
      <c r="AD1186" t="str">
        <f t="shared" si="588"/>
        <v>0.0796506605950679+0.00153024293728472i</v>
      </c>
      <c r="AE1186" t="e">
        <f t="shared" si="589"/>
        <v>#DIV/0!</v>
      </c>
      <c r="AF1186" t="str">
        <f t="shared" si="590"/>
        <v>-6.23295114127808-6.55449087720666i</v>
      </c>
      <c r="AG1186" t="e">
        <f t="shared" si="591"/>
        <v>#DIV/0!</v>
      </c>
      <c r="AH1186" t="e">
        <f t="shared" si="592"/>
        <v>#DIV/0!</v>
      </c>
      <c r="AI1186" t="e">
        <f t="shared" si="593"/>
        <v>#DIV/0!</v>
      </c>
      <c r="AJ1186" t="e">
        <f t="shared" si="594"/>
        <v>#DIV/0!</v>
      </c>
      <c r="AK1186"/>
      <c r="AL1186"/>
      <c r="AM1186"/>
      <c r="AN1186"/>
    </row>
    <row r="1187" spans="1:40" x14ac:dyDescent="0.3">
      <c r="A1187"/>
      <c r="B1187">
        <f t="shared" si="560"/>
        <v>105300</v>
      </c>
      <c r="C1187" s="186" t="str">
        <f t="shared" si="563"/>
        <v>-0.00851383992920638+0.0122497890168889i</v>
      </c>
      <c r="D1187" s="158" t="str">
        <f t="shared" si="564"/>
        <v>-3.20348042676379-2.08582085536958i</v>
      </c>
      <c r="E1187" t="str">
        <f t="shared" si="565"/>
        <v>6479.62874481324-11446.4186021613i</v>
      </c>
      <c r="F1187" t="str">
        <f t="shared" si="566"/>
        <v>0.409331433126941+0.284313378847703i</v>
      </c>
      <c r="G1187" t="str">
        <f t="shared" si="561"/>
        <v>0.409331433126941+0.284313378847703i</v>
      </c>
      <c r="H1187" t="str">
        <f t="shared" si="567"/>
        <v>3.0343623751027+4.47222132066676i</v>
      </c>
      <c r="I1187" t="str">
        <f t="shared" si="568"/>
        <v>413.512133028756i</v>
      </c>
      <c r="J1187" t="str">
        <f t="shared" si="562"/>
        <v>-41.3513689412422+88.1766656276392i</v>
      </c>
      <c r="K1187" t="str">
        <f t="shared" si="569"/>
        <v>3.84416343181478-1.80276061935345i</v>
      </c>
      <c r="L1187" t="str">
        <f t="shared" si="570"/>
        <v>0.719937611851833-0.285723371318495i</v>
      </c>
      <c r="M1187" t="str">
        <f t="shared" si="571"/>
        <v>4.56410104366661-2.08848399067195i</v>
      </c>
      <c r="N1187" t="str">
        <f t="shared" si="572"/>
        <v>-1.3461144195086i</v>
      </c>
      <c r="O1187" t="str">
        <f t="shared" si="573"/>
        <v>0.222796275946872-0.974865026259638i</v>
      </c>
      <c r="P1187" t="str">
        <f t="shared" si="574"/>
        <v>0.777203724053128+0.974865026259638i</v>
      </c>
      <c r="Q1187" t="str">
        <f t="shared" si="575"/>
        <v>-0.777203724053128+0.371249393248962i</v>
      </c>
      <c r="R1187" t="str">
        <f t="shared" si="576"/>
        <v>-0.32637390792771-1.4102237388085i</v>
      </c>
      <c r="S1187" t="str">
        <f t="shared" si="577"/>
        <v>0.147721746996829i</v>
      </c>
      <c r="T1187" t="str">
        <f t="shared" si="578"/>
        <v>0.208320714353191-0.0482125238532635i</v>
      </c>
      <c r="U1187" t="e">
        <f t="shared" si="579"/>
        <v>#DIV/0!</v>
      </c>
      <c r="V1187" t="str">
        <f t="shared" si="580"/>
        <v>0.0000833333333333333-0.00251907159056498i</v>
      </c>
      <c r="W1187" t="e">
        <f t="shared" si="581"/>
        <v>#DIV/0!</v>
      </c>
      <c r="X1187" t="e">
        <f t="shared" si="582"/>
        <v>#DIV/0!</v>
      </c>
      <c r="Y1187" t="str">
        <f t="shared" si="583"/>
        <v>0.00096+0.449901200735287i</v>
      </c>
      <c r="Z1187" t="e">
        <f t="shared" si="584"/>
        <v>#DIV/0!</v>
      </c>
      <c r="AA1187" t="e">
        <f t="shared" si="585"/>
        <v>#DIV/0!</v>
      </c>
      <c r="AB1187" t="str">
        <f t="shared" si="586"/>
        <v>0.118875111965142-0.0275117584392585i</v>
      </c>
      <c r="AC1187" t="str">
        <f t="shared" si="587"/>
        <v>1.48510015553046-0.373835213634258i</v>
      </c>
      <c r="AD1187" t="str">
        <f t="shared" si="588"/>
        <v>0.079660718819763+0.00152732015449556i</v>
      </c>
      <c r="AE1187" t="e">
        <f t="shared" si="589"/>
        <v>#DIV/0!</v>
      </c>
      <c r="AF1187" t="str">
        <f t="shared" si="590"/>
        <v>-6.23784280186649-6.55804217603634i</v>
      </c>
      <c r="AG1187" t="e">
        <f t="shared" si="591"/>
        <v>#DIV/0!</v>
      </c>
      <c r="AH1187" t="e">
        <f t="shared" si="592"/>
        <v>#DIV/0!</v>
      </c>
      <c r="AI1187" t="e">
        <f t="shared" si="593"/>
        <v>#DIV/0!</v>
      </c>
      <c r="AJ1187" t="e">
        <f t="shared" si="594"/>
        <v>#DIV/0!</v>
      </c>
      <c r="AK1187"/>
      <c r="AL1187"/>
      <c r="AM1187"/>
      <c r="AN1187"/>
    </row>
    <row r="1188" spans="1:40" x14ac:dyDescent="0.3">
      <c r="A1188"/>
      <c r="B1188">
        <f t="shared" si="560"/>
        <v>105400</v>
      </c>
      <c r="C1188" s="186" t="str">
        <f t="shared" si="563"/>
        <v>-0.00851079403907414+0.0122444792296141i</v>
      </c>
      <c r="D1188" s="158" t="str">
        <f t="shared" si="564"/>
        <v>-3.20507518687209-2.08715198401948i</v>
      </c>
      <c r="E1188" t="str">
        <f t="shared" si="565"/>
        <v>6470.31742498631-11440.8246060786i</v>
      </c>
      <c r="F1188" t="str">
        <f t="shared" si="566"/>
        <v>0.409542491205112+0.284481694536502i</v>
      </c>
      <c r="G1188" t="str">
        <f t="shared" si="561"/>
        <v>0.409542491205112+0.284481694536502i</v>
      </c>
      <c r="H1188" t="str">
        <f t="shared" si="567"/>
        <v>3.03765983978229+4.47443680279224i</v>
      </c>
      <c r="I1188" t="str">
        <f t="shared" si="568"/>
        <v>413.904832110455i</v>
      </c>
      <c r="J1188" t="str">
        <f t="shared" si="562"/>
        <v>-41.4318465837931+88.2604041515021i</v>
      </c>
      <c r="K1188" t="str">
        <f t="shared" si="569"/>
        <v>3.84278334383257-1.80390755613503i</v>
      </c>
      <c r="L1188" t="str">
        <f t="shared" si="570"/>
        <v>0.719751502460843-0.285920781725862i</v>
      </c>
      <c r="M1188" t="str">
        <f t="shared" si="571"/>
        <v>4.56253484629341-2.08982833786089i</v>
      </c>
      <c r="N1188" t="str">
        <f t="shared" si="572"/>
        <v>-1.34739278078069i</v>
      </c>
      <c r="O1188" t="str">
        <f t="shared" si="573"/>
        <v>0.221549864543567-0.97514904374702i</v>
      </c>
      <c r="P1188" t="str">
        <f t="shared" si="574"/>
        <v>0.778450135456433+0.97514904374702i</v>
      </c>
      <c r="Q1188" t="str">
        <f t="shared" si="575"/>
        <v>-0.778450135456433+0.37224373703367i</v>
      </c>
      <c r="R1188" t="str">
        <f t="shared" si="576"/>
        <v>-0.326360197287416-1.4087409498122i</v>
      </c>
      <c r="S1188" t="str">
        <f t="shared" si="577"/>
        <v>0.14786203355618i</v>
      </c>
      <c r="T1188" t="str">
        <f t="shared" si="578"/>
        <v>0.208299301593096-0.0482562824427134i</v>
      </c>
      <c r="U1188" t="e">
        <f t="shared" si="579"/>
        <v>#DIV/0!</v>
      </c>
      <c r="V1188" t="str">
        <f t="shared" si="580"/>
        <v>0.0000833333333333333-0.00251668157956824i</v>
      </c>
      <c r="W1188" t="e">
        <f t="shared" si="581"/>
        <v>#DIV/0!</v>
      </c>
      <c r="X1188" t="e">
        <f t="shared" si="582"/>
        <v>#DIV/0!</v>
      </c>
      <c r="Y1188" t="str">
        <f t="shared" si="583"/>
        <v>0.00096+0.450328457336175i</v>
      </c>
      <c r="Z1188" t="e">
        <f t="shared" si="584"/>
        <v>#DIV/0!</v>
      </c>
      <c r="AA1188" t="e">
        <f t="shared" si="585"/>
        <v>#DIV/0!</v>
      </c>
      <c r="AB1188" t="str">
        <f t="shared" si="586"/>
        <v>0.118862893092613-0.0275367286263877i</v>
      </c>
      <c r="AC1188" t="str">
        <f t="shared" si="587"/>
        <v>1.48476905585089-0.374040326215891i</v>
      </c>
      <c r="AD1188" t="str">
        <f t="shared" si="588"/>
        <v>0.079670782392834+0.00152438306872317i</v>
      </c>
      <c r="AE1188" t="e">
        <f t="shared" si="589"/>
        <v>#DIV/0!</v>
      </c>
      <c r="AF1188" t="str">
        <f t="shared" si="590"/>
        <v>-6.24273502665438-6.56158878681172i</v>
      </c>
      <c r="AG1188" t="e">
        <f t="shared" si="591"/>
        <v>#DIV/0!</v>
      </c>
      <c r="AH1188" t="e">
        <f t="shared" si="592"/>
        <v>#DIV/0!</v>
      </c>
      <c r="AI1188" t="e">
        <f t="shared" si="593"/>
        <v>#DIV/0!</v>
      </c>
      <c r="AJ1188" t="e">
        <f t="shared" si="594"/>
        <v>#DIV/0!</v>
      </c>
      <c r="AK1188"/>
      <c r="AL1188"/>
      <c r="AM1188"/>
      <c r="AN1188"/>
    </row>
    <row r="1189" spans="1:40" x14ac:dyDescent="0.3">
      <c r="A1189"/>
      <c r="B1189">
        <f t="shared" si="560"/>
        <v>105500</v>
      </c>
      <c r="C1189" s="186" t="str">
        <f t="shared" si="563"/>
        <v>-0.00850774745086791+0.0122391809828096i</v>
      </c>
      <c r="D1189" s="158" t="str">
        <f t="shared" si="564"/>
        <v>-3.20667031996511-2.08848136241232i</v>
      </c>
      <c r="E1189" t="str">
        <f t="shared" si="565"/>
        <v>6461.02402732175-11435.2310885203i</v>
      </c>
      <c r="F1189" t="str">
        <f t="shared" si="566"/>
        <v>0.409753598631538+0.284649793471373i</v>
      </c>
      <c r="G1189" t="str">
        <f t="shared" si="561"/>
        <v>0.409753598631538+0.284649793471373i</v>
      </c>
      <c r="H1189" t="str">
        <f t="shared" si="567"/>
        <v>3.04095749126213+4.47664934881814i</v>
      </c>
      <c r="I1189" t="str">
        <f t="shared" si="568"/>
        <v>414.297531192154i</v>
      </c>
      <c r="J1189" t="str">
        <f t="shared" si="562"/>
        <v>-41.512400617082+88.344142675365i</v>
      </c>
      <c r="K1189" t="str">
        <f t="shared" si="569"/>
        <v>3.84140293491927-1.80505297506804i</v>
      </c>
      <c r="L1189" t="str">
        <f t="shared" si="570"/>
        <v>0.719565312745202-0.286118019905949i</v>
      </c>
      <c r="M1189" t="str">
        <f t="shared" si="571"/>
        <v>4.56096824766447-2.09117099497399i</v>
      </c>
      <c r="N1189" t="str">
        <f t="shared" si="572"/>
        <v>-1.34867114205278i</v>
      </c>
      <c r="O1189" t="str">
        <f t="shared" si="573"/>
        <v>0.220303091081853-0.975431467638696i</v>
      </c>
      <c r="P1189" t="str">
        <f t="shared" si="574"/>
        <v>0.779696908918147+0.975431467638696i</v>
      </c>
      <c r="Q1189" t="str">
        <f t="shared" si="575"/>
        <v>-0.779696908918147+0.373239674414084i</v>
      </c>
      <c r="R1189" t="str">
        <f t="shared" si="576"/>
        <v>-0.326346471733897-1.40726082910511i</v>
      </c>
      <c r="S1189" t="str">
        <f t="shared" si="577"/>
        <v>0.148002320115531i</v>
      </c>
      <c r="T1189" t="str">
        <f t="shared" si="578"/>
        <v>0.208277867715262-0.0483000349781343i</v>
      </c>
      <c r="U1189" t="e">
        <f t="shared" si="579"/>
        <v>#DIV/0!</v>
      </c>
      <c r="V1189" t="str">
        <f t="shared" si="580"/>
        <v>0.0000833333333333333-0.00251429609939803i</v>
      </c>
      <c r="W1189" t="e">
        <f t="shared" si="581"/>
        <v>#DIV/0!</v>
      </c>
      <c r="X1189" t="e">
        <f t="shared" si="582"/>
        <v>#DIV/0!</v>
      </c>
      <c r="Y1189" t="str">
        <f t="shared" si="583"/>
        <v>0.00096+0.450755713937064i</v>
      </c>
      <c r="Z1189" t="e">
        <f t="shared" si="584"/>
        <v>#DIV/0!</v>
      </c>
      <c r="AA1189" t="e">
        <f t="shared" si="585"/>
        <v>#DIV/0!</v>
      </c>
      <c r="AB1189" t="str">
        <f t="shared" si="586"/>
        <v>0.118850662169561-0.0275616953588755i</v>
      </c>
      <c r="AC1189" t="str">
        <f t="shared" si="587"/>
        <v>1.48443787846247-0.374245074846071i</v>
      </c>
      <c r="AD1189" t="str">
        <f t="shared" si="588"/>
        <v>0.0796808513016987+0.00152143166992386i</v>
      </c>
      <c r="AE1189" t="e">
        <f t="shared" si="589"/>
        <v>#DIV/0!</v>
      </c>
      <c r="AF1189" t="str">
        <f t="shared" si="590"/>
        <v>-6.24762781122724-6.56513071123046i</v>
      </c>
      <c r="AG1189" t="e">
        <f t="shared" si="591"/>
        <v>#DIV/0!</v>
      </c>
      <c r="AH1189" t="e">
        <f t="shared" si="592"/>
        <v>#DIV/0!</v>
      </c>
      <c r="AI1189" t="e">
        <f t="shared" si="593"/>
        <v>#DIV/0!</v>
      </c>
      <c r="AJ1189" t="e">
        <f t="shared" si="594"/>
        <v>#DIV/0!</v>
      </c>
      <c r="AK1189"/>
      <c r="AL1189"/>
      <c r="AM1189"/>
      <c r="AN1189"/>
    </row>
    <row r="1190" spans="1:40" x14ac:dyDescent="0.3">
      <c r="A1190"/>
      <c r="B1190">
        <f t="shared" si="560"/>
        <v>105600</v>
      </c>
      <c r="C1190" s="186" t="str">
        <f t="shared" si="563"/>
        <v>-0.00850470016839383+0.0122338942357024i</v>
      </c>
      <c r="D1190" s="158" t="str">
        <f t="shared" si="564"/>
        <v>-3.20826582402066-2.08980899133205i</v>
      </c>
      <c r="E1190" t="str">
        <f t="shared" si="565"/>
        <v>6451.74851262552-11429.6380702512i</v>
      </c>
      <c r="F1190" t="str">
        <f t="shared" si="566"/>
        <v>0.409964755138648+0.284817675713796i</v>
      </c>
      <c r="G1190" t="str">
        <f t="shared" si="561"/>
        <v>0.409964755138648+0.284817675713796i</v>
      </c>
      <c r="H1190" t="str">
        <f t="shared" si="567"/>
        <v>3.04425532715124+4.47885895966251i</v>
      </c>
      <c r="I1190" t="str">
        <f t="shared" si="568"/>
        <v>414.690230273853i</v>
      </c>
      <c r="J1190" t="str">
        <f t="shared" si="562"/>
        <v>-41.593031041109+88.427881199228i</v>
      </c>
      <c r="K1190" t="str">
        <f t="shared" si="569"/>
        <v>3.84002220684221-1.80619687684126i</v>
      </c>
      <c r="L1190" t="str">
        <f t="shared" si="570"/>
        <v>0.719379042904221-0.28631508584726i</v>
      </c>
      <c r="M1190" t="str">
        <f t="shared" si="571"/>
        <v>4.55940124974643-2.09251196268852i</v>
      </c>
      <c r="N1190" t="str">
        <f t="shared" si="572"/>
        <v>-1.34994950332487i</v>
      </c>
      <c r="O1190" t="str">
        <f t="shared" si="573"/>
        <v>0.219055957599213-0.975712297473129i</v>
      </c>
      <c r="P1190" t="str">
        <f t="shared" si="574"/>
        <v>0.780944042400787+0.975712297473129i</v>
      </c>
      <c r="Q1190" t="str">
        <f t="shared" si="575"/>
        <v>-0.780944042400787+0.374237205851741i</v>
      </c>
      <c r="R1190" t="str">
        <f t="shared" si="576"/>
        <v>-0.326332731261453-1.40578336909184i</v>
      </c>
      <c r="S1190" t="str">
        <f t="shared" si="577"/>
        <v>0.148142606674882i</v>
      </c>
      <c r="T1190" t="str">
        <f t="shared" si="578"/>
        <v>0.208256412717463-0.0483437814524054i</v>
      </c>
      <c r="U1190" t="e">
        <f t="shared" si="579"/>
        <v>#DIV/0!</v>
      </c>
      <c r="V1190" t="str">
        <f t="shared" si="580"/>
        <v>0.0000833333333333333-0.00251191513718269i</v>
      </c>
      <c r="W1190" t="e">
        <f t="shared" si="581"/>
        <v>#DIV/0!</v>
      </c>
      <c r="X1190" t="e">
        <f t="shared" si="582"/>
        <v>#DIV/0!</v>
      </c>
      <c r="Y1190" t="str">
        <f t="shared" si="583"/>
        <v>0.00096+0.451182970537952i</v>
      </c>
      <c r="Z1190" t="e">
        <f t="shared" si="584"/>
        <v>#DIV/0!</v>
      </c>
      <c r="AA1190" t="e">
        <f t="shared" si="585"/>
        <v>#DIV/0!</v>
      </c>
      <c r="AB1190" t="str">
        <f t="shared" si="586"/>
        <v>0.118838419194716-0.0275866586326585i</v>
      </c>
      <c r="AC1190" t="str">
        <f t="shared" si="587"/>
        <v>1.48410662379484-0.374449459638008i</v>
      </c>
      <c r="AD1190" t="str">
        <f t="shared" si="588"/>
        <v>0.0796909255337566+0.00151846594805101i</v>
      </c>
      <c r="AE1190" t="e">
        <f t="shared" si="589"/>
        <v>#DIV/0!</v>
      </c>
      <c r="AF1190" t="str">
        <f t="shared" si="590"/>
        <v>-6.2525211511719-6.56866795099456i</v>
      </c>
      <c r="AG1190" t="e">
        <f t="shared" si="591"/>
        <v>#DIV/0!</v>
      </c>
      <c r="AH1190" t="e">
        <f t="shared" si="592"/>
        <v>#DIV/0!</v>
      </c>
      <c r="AI1190" t="e">
        <f t="shared" si="593"/>
        <v>#DIV/0!</v>
      </c>
      <c r="AJ1190" t="e">
        <f t="shared" si="594"/>
        <v>#DIV/0!</v>
      </c>
      <c r="AK1190"/>
      <c r="AL1190"/>
      <c r="AM1190"/>
      <c r="AN1190"/>
    </row>
    <row r="1191" spans="1:40" x14ac:dyDescent="0.3">
      <c r="A1191"/>
      <c r="B1191">
        <f t="shared" si="560"/>
        <v>105700</v>
      </c>
      <c r="C1191" s="186" t="str">
        <f t="shared" si="563"/>
        <v>-0.00850165219545441+0.0122286189476828i</v>
      </c>
      <c r="D1191" s="158" t="str">
        <f t="shared" si="564"/>
        <v>-3.20986169701874-2.09113487156412i</v>
      </c>
      <c r="E1191" t="str">
        <f t="shared" si="565"/>
        <v>6442.49084178243-11424.0455719128i</v>
      </c>
      <c r="F1191" t="str">
        <f t="shared" si="566"/>
        <v>0.410175960459164+0.284985341325611i</v>
      </c>
      <c r="G1191" t="str">
        <f t="shared" si="561"/>
        <v>0.410175960459164+0.284985341325611i</v>
      </c>
      <c r="H1191" t="str">
        <f t="shared" si="567"/>
        <v>3.04755334505804+4.48106563624648i</v>
      </c>
      <c r="I1191" t="str">
        <f t="shared" si="568"/>
        <v>415.082929355551i</v>
      </c>
      <c r="J1191" t="str">
        <f t="shared" si="562"/>
        <v>-41.6737378558741+88.5116197230908i</v>
      </c>
      <c r="K1191" t="str">
        <f t="shared" si="569"/>
        <v>3.8386411613668-1.80733926214475i</v>
      </c>
      <c r="L1191" t="str">
        <f t="shared" si="570"/>
        <v>0.719192693137124-0.286511979538566i</v>
      </c>
      <c r="M1191" t="str">
        <f t="shared" si="571"/>
        <v>4.55783385450392-2.09385124168332i</v>
      </c>
      <c r="N1191" t="str">
        <f t="shared" si="572"/>
        <v>-1.35122786459695i</v>
      </c>
      <c r="O1191" t="str">
        <f t="shared" si="573"/>
        <v>0.217808466133735-0.975991532791381i</v>
      </c>
      <c r="P1191" t="str">
        <f t="shared" si="574"/>
        <v>0.782191533866265+0.975991532791381i</v>
      </c>
      <c r="Q1191" t="str">
        <f t="shared" si="575"/>
        <v>-0.782191533866265+0.375236331805569i</v>
      </c>
      <c r="R1191" t="str">
        <f t="shared" si="576"/>
        <v>-0.326318975864361-1.40430856220579i</v>
      </c>
      <c r="S1191" t="str">
        <f t="shared" si="577"/>
        <v>0.148282893234234i</v>
      </c>
      <c r="T1191" t="str">
        <f t="shared" si="578"/>
        <v>0.208234936597482-0.0483875218583996i</v>
      </c>
      <c r="U1191" t="e">
        <f t="shared" si="579"/>
        <v>#DIV/0!</v>
      </c>
      <c r="V1191" t="str">
        <f t="shared" si="580"/>
        <v>0.0000833333333333333-0.00250953868009927i</v>
      </c>
      <c r="W1191" t="e">
        <f t="shared" si="581"/>
        <v>#DIV/0!</v>
      </c>
      <c r="X1191" t="e">
        <f t="shared" si="582"/>
        <v>#DIV/0!</v>
      </c>
      <c r="Y1191" t="str">
        <f t="shared" si="583"/>
        <v>0.00096+0.45161022713884i</v>
      </c>
      <c r="Z1191" t="e">
        <f t="shared" si="584"/>
        <v>#DIV/0!</v>
      </c>
      <c r="AA1191" t="e">
        <f t="shared" si="585"/>
        <v>#DIV/0!</v>
      </c>
      <c r="AB1191" t="str">
        <f t="shared" si="586"/>
        <v>0.118826164166812-0.0276116184436696i</v>
      </c>
      <c r="AC1191" t="str">
        <f t="shared" si="587"/>
        <v>1.48377529227717-0.374653480705347i</v>
      </c>
      <c r="AD1191" t="str">
        <f t="shared" si="588"/>
        <v>0.0797010050763983+0.00151548589306035i</v>
      </c>
      <c r="AE1191" t="e">
        <f t="shared" si="589"/>
        <v>#DIV/0!</v>
      </c>
      <c r="AF1191" t="str">
        <f t="shared" si="590"/>
        <v>-6.25741504207678-6.5722005078106i</v>
      </c>
      <c r="AG1191" t="e">
        <f t="shared" si="591"/>
        <v>#DIV/0!</v>
      </c>
      <c r="AH1191" t="e">
        <f t="shared" si="592"/>
        <v>#DIV/0!</v>
      </c>
      <c r="AI1191" t="e">
        <f t="shared" si="593"/>
        <v>#DIV/0!</v>
      </c>
      <c r="AJ1191" t="e">
        <f t="shared" si="594"/>
        <v>#DIV/0!</v>
      </c>
      <c r="AK1191"/>
      <c r="AL1191"/>
      <c r="AM1191"/>
      <c r="AN1191"/>
    </row>
    <row r="1192" spans="1:40" x14ac:dyDescent="0.3">
      <c r="A1192"/>
      <c r="B1192">
        <f t="shared" si="560"/>
        <v>105800</v>
      </c>
      <c r="C1192" s="186" t="str">
        <f t="shared" si="563"/>
        <v>-0.00849860353584811+0.0122233550783026i</v>
      </c>
      <c r="D1192" s="158" t="str">
        <f t="shared" si="564"/>
        <v>-3.21145793694148-2.09245900389536i</v>
      </c>
      <c r="E1192" t="str">
        <f t="shared" si="565"/>
        <v>6433.25097575623-11418.4536140242i</v>
      </c>
      <c r="F1192" t="str">
        <f t="shared" si="566"/>
        <v>0.410387214326084+0.285152790369002i</v>
      </c>
      <c r="G1192" t="str">
        <f t="shared" si="561"/>
        <v>0.410387214326084+0.285152790369002i</v>
      </c>
      <c r="H1192" t="str">
        <f t="shared" si="567"/>
        <v>3.05085154259028+4.48326937949414i</v>
      </c>
      <c r="I1192" t="str">
        <f t="shared" si="568"/>
        <v>415.47562843725i</v>
      </c>
      <c r="J1192" t="str">
        <f t="shared" si="562"/>
        <v>-41.7545210613772+88.5953582469537i</v>
      </c>
      <c r="K1192" t="str">
        <f t="shared" si="569"/>
        <v>3.83725980025651-1.80848013166983i</v>
      </c>
      <c r="L1192" t="str">
        <f t="shared" si="570"/>
        <v>0.719006263643043-0.286708700968899i</v>
      </c>
      <c r="M1192" t="str">
        <f t="shared" si="571"/>
        <v>4.55626606389955-2.09518883263873i</v>
      </c>
      <c r="N1192" t="str">
        <f t="shared" si="572"/>
        <v>-1.35250622586904i</v>
      </c>
      <c r="O1192" t="str">
        <f t="shared" si="573"/>
        <v>0.216560618724057-0.976269173137129i</v>
      </c>
      <c r="P1192" t="str">
        <f t="shared" si="574"/>
        <v>0.783439381275943+0.976269173137129i</v>
      </c>
      <c r="Q1192" t="str">
        <f t="shared" si="575"/>
        <v>-0.783439381275943+0.376237052731911i</v>
      </c>
      <c r="R1192" t="str">
        <f t="shared" si="576"/>
        <v>-0.326305205536902-1.40283640090887i</v>
      </c>
      <c r="S1192" t="str">
        <f t="shared" si="577"/>
        <v>0.148423179793585i</v>
      </c>
      <c r="T1192" t="str">
        <f t="shared" si="578"/>
        <v>0.208213439353083-0.0484312561889863i</v>
      </c>
      <c r="U1192" t="e">
        <f t="shared" si="579"/>
        <v>#DIV/0!</v>
      </c>
      <c r="V1192" t="str">
        <f t="shared" si="580"/>
        <v>0.0000833333333333333-0.00250716671537327i</v>
      </c>
      <c r="W1192" t="e">
        <f t="shared" si="581"/>
        <v>#DIV/0!</v>
      </c>
      <c r="X1192" t="e">
        <f t="shared" si="582"/>
        <v>#DIV/0!</v>
      </c>
      <c r="Y1192" t="str">
        <f t="shared" si="583"/>
        <v>0.00096+0.452037483739728i</v>
      </c>
      <c r="Z1192" t="e">
        <f t="shared" si="584"/>
        <v>#DIV/0!</v>
      </c>
      <c r="AA1192" t="e">
        <f t="shared" si="585"/>
        <v>#DIV/0!</v>
      </c>
      <c r="AB1192" t="str">
        <f t="shared" si="586"/>
        <v>0.118813897084574-0.02763657478784i</v>
      </c>
      <c r="AC1192" t="str">
        <f t="shared" si="587"/>
        <v>1.48344388433823-0.374857138162144i</v>
      </c>
      <c r="AD1192" t="str">
        <f t="shared" si="588"/>
        <v>0.079711089916994+0.00151249149490452i</v>
      </c>
      <c r="AE1192" t="e">
        <f t="shared" si="589"/>
        <v>#DIV/0!</v>
      </c>
      <c r="AF1192" t="str">
        <f t="shared" si="590"/>
        <v>-6.26230947953176-6.5757283833895i</v>
      </c>
      <c r="AG1192" t="e">
        <f t="shared" si="591"/>
        <v>#DIV/0!</v>
      </c>
      <c r="AH1192" t="e">
        <f t="shared" si="592"/>
        <v>#DIV/0!</v>
      </c>
      <c r="AI1192" t="e">
        <f t="shared" si="593"/>
        <v>#DIV/0!</v>
      </c>
      <c r="AJ1192" t="e">
        <f t="shared" si="594"/>
        <v>#DIV/0!</v>
      </c>
      <c r="AK1192"/>
      <c r="AL1192"/>
      <c r="AM1192"/>
      <c r="AN1192"/>
    </row>
    <row r="1193" spans="1:40" x14ac:dyDescent="0.3">
      <c r="A1193"/>
      <c r="B1193">
        <f t="shared" si="560"/>
        <v>105900</v>
      </c>
      <c r="C1193" s="186" t="str">
        <f t="shared" si="563"/>
        <v>-0.00849555419336968+0.0122181025872752i</v>
      </c>
      <c r="D1193" s="158" t="str">
        <f t="shared" si="564"/>
        <v>-3.21305454177317-2.09378138911414i</v>
      </c>
      <c r="E1193" t="str">
        <f t="shared" si="565"/>
        <v>6424.02887558934-11412.8622169826i</v>
      </c>
      <c r="F1193" t="str">
        <f t="shared" si="566"/>
        <v>0.410598516472695+0.285320022906511i</v>
      </c>
      <c r="G1193" t="str">
        <f t="shared" si="561"/>
        <v>0.410598516472695+0.285320022906511i</v>
      </c>
      <c r="H1193" t="str">
        <f t="shared" si="567"/>
        <v>3.05414991735511+4.4854701903327i</v>
      </c>
      <c r="I1193" t="str">
        <f t="shared" si="568"/>
        <v>415.868327518949i</v>
      </c>
      <c r="J1193" t="str">
        <f t="shared" si="562"/>
        <v>-41.8353806576184+88.6790967708167i</v>
      </c>
      <c r="K1193" t="str">
        <f t="shared" si="569"/>
        <v>3.83587812527287-1.80961948610908i</v>
      </c>
      <c r="L1193" t="str">
        <f t="shared" si="570"/>
        <v>0.718819754621024-0.286905250127559i</v>
      </c>
      <c r="M1193" t="str">
        <f t="shared" si="571"/>
        <v>4.55469787989389-2.09652473623664i</v>
      </c>
      <c r="N1193" t="str">
        <f t="shared" si="572"/>
        <v>-1.35378458714113i</v>
      </c>
      <c r="O1193" t="str">
        <f t="shared" si="573"/>
        <v>0.215312417409431-0.976545218056648i</v>
      </c>
      <c r="P1193" t="str">
        <f t="shared" si="574"/>
        <v>0.784687582590569+0.976545218056648i</v>
      </c>
      <c r="Q1193" t="str">
        <f t="shared" si="575"/>
        <v>-0.784687582590569+0.377239369084482i</v>
      </c>
      <c r="R1193" t="str">
        <f t="shared" si="576"/>
        <v>-0.326291420273344-1.40136687769151i</v>
      </c>
      <c r="S1193" t="str">
        <f t="shared" si="577"/>
        <v>0.148563466352936i</v>
      </c>
      <c r="T1193" t="str">
        <f t="shared" si="578"/>
        <v>0.208191920982042-0.0484749844370306i</v>
      </c>
      <c r="U1193" t="e">
        <f t="shared" si="579"/>
        <v>#DIV/0!</v>
      </c>
      <c r="V1193" t="str">
        <f t="shared" si="580"/>
        <v>0.0000833333333333333-0.00250479923027849i</v>
      </c>
      <c r="W1193" t="e">
        <f t="shared" si="581"/>
        <v>#DIV/0!</v>
      </c>
      <c r="X1193" t="e">
        <f t="shared" si="582"/>
        <v>#DIV/0!</v>
      </c>
      <c r="Y1193" t="str">
        <f t="shared" si="583"/>
        <v>0.00096+0.452464740340616i</v>
      </c>
      <c r="Z1193" t="e">
        <f t="shared" si="584"/>
        <v>#DIV/0!</v>
      </c>
      <c r="AA1193" t="e">
        <f t="shared" si="585"/>
        <v>#DIV/0!</v>
      </c>
      <c r="AB1193" t="str">
        <f t="shared" si="586"/>
        <v>0.118801617946732-0.0276615276610981i</v>
      </c>
      <c r="AC1193" t="str">
        <f t="shared" si="587"/>
        <v>1.48311240040636-0.375060432122888i</v>
      </c>
      <c r="AD1193" t="str">
        <f t="shared" si="588"/>
        <v>0.0797211800429039+0.00150948274353756i</v>
      </c>
      <c r="AE1193" t="e">
        <f t="shared" si="589"/>
        <v>#DIV/0!</v>
      </c>
      <c r="AF1193" t="str">
        <f t="shared" si="590"/>
        <v>-6.26720445912828-6.57925157944684i</v>
      </c>
      <c r="AG1193" t="e">
        <f t="shared" si="591"/>
        <v>#DIV/0!</v>
      </c>
      <c r="AH1193" t="e">
        <f t="shared" si="592"/>
        <v>#DIV/0!</v>
      </c>
      <c r="AI1193" t="e">
        <f t="shared" si="593"/>
        <v>#DIV/0!</v>
      </c>
      <c r="AJ1193" t="e">
        <f t="shared" si="594"/>
        <v>#DIV/0!</v>
      </c>
      <c r="AK1193"/>
      <c r="AL1193"/>
      <c r="AM1193"/>
      <c r="AN1193"/>
    </row>
    <row r="1194" spans="1:40" x14ac:dyDescent="0.3">
      <c r="A1194"/>
      <c r="B1194">
        <f t="shared" si="560"/>
        <v>106000</v>
      </c>
      <c r="C1194" s="186" t="str">
        <f t="shared" si="563"/>
        <v>-0.00849250417180998+0.0122128614344743i</v>
      </c>
      <c r="D1194" s="158" t="str">
        <f t="shared" si="564"/>
        <v>-3.21465150950019-2.09510202801023i</v>
      </c>
      <c r="E1194" t="str">
        <f t="shared" si="565"/>
        <v>6414.82450240315-11407.271401064i</v>
      </c>
      <c r="F1194" t="str">
        <f t="shared" si="566"/>
        <v>0.410809866632563+0.285487039001026i</v>
      </c>
      <c r="G1194" t="str">
        <f t="shared" si="561"/>
        <v>0.410809866632563+0.285487039001026i</v>
      </c>
      <c r="H1194" t="str">
        <f t="shared" si="567"/>
        <v>3.05744846695898+4.48766806969235i</v>
      </c>
      <c r="I1194" t="str">
        <f t="shared" si="568"/>
        <v>416.261026600648i</v>
      </c>
      <c r="J1194" t="str">
        <f t="shared" si="562"/>
        <v>-41.9163166445977+88.7628352946795i</v>
      </c>
      <c r="K1194" t="str">
        <f t="shared" si="569"/>
        <v>3.83449613817547-1.81075732615634i</v>
      </c>
      <c r="L1194" t="str">
        <f t="shared" si="570"/>
        <v>0.718633166270022-0.287101627004111i</v>
      </c>
      <c r="M1194" t="str">
        <f t="shared" si="571"/>
        <v>4.55312930444549-2.09785895316045i</v>
      </c>
      <c r="N1194" t="str">
        <f t="shared" si="572"/>
        <v>-1.35506294841322i</v>
      </c>
      <c r="O1194" t="str">
        <f t="shared" si="573"/>
        <v>0.214063864229676-0.976819667098825i</v>
      </c>
      <c r="P1194" t="str">
        <f t="shared" si="574"/>
        <v>0.785936135770324+0.976819667098825i</v>
      </c>
      <c r="Q1194" t="str">
        <f t="shared" si="575"/>
        <v>-0.785936135770324+0.378243281314395i</v>
      </c>
      <c r="R1194" t="str">
        <f t="shared" si="576"/>
        <v>-0.326277620067954-1.39989998507246i</v>
      </c>
      <c r="S1194" t="str">
        <f t="shared" si="577"/>
        <v>0.148703752912287i</v>
      </c>
      <c r="T1194" t="str">
        <f t="shared" si="578"/>
        <v>0.208170381482129-0.0485187065953941i</v>
      </c>
      <c r="U1194" t="e">
        <f t="shared" si="579"/>
        <v>#DIV/0!</v>
      </c>
      <c r="V1194" t="str">
        <f t="shared" si="580"/>
        <v>0.0000833333333333333-0.00250243621213672i</v>
      </c>
      <c r="W1194" t="e">
        <f t="shared" si="581"/>
        <v>#DIV/0!</v>
      </c>
      <c r="X1194" t="e">
        <f t="shared" si="582"/>
        <v>#DIV/0!</v>
      </c>
      <c r="Y1194" t="str">
        <f t="shared" si="583"/>
        <v>0.00096+0.452891996941505i</v>
      </c>
      <c r="Z1194" t="e">
        <f t="shared" si="584"/>
        <v>#DIV/0!</v>
      </c>
      <c r="AA1194" t="e">
        <f t="shared" si="585"/>
        <v>#DIV/0!</v>
      </c>
      <c r="AB1194" t="str">
        <f t="shared" si="586"/>
        <v>0.118789326752015-0.0276864770593707i</v>
      </c>
      <c r="AC1194" t="str">
        <f t="shared" si="587"/>
        <v>1.48278084090948-0.375263362702495i</v>
      </c>
      <c r="AD1194" t="str">
        <f t="shared" si="588"/>
        <v>0.0797312754414736+0.00150645962891283i</v>
      </c>
      <c r="AE1194" t="e">
        <f t="shared" si="589"/>
        <v>#DIV/0!</v>
      </c>
      <c r="AF1194" t="str">
        <f t="shared" si="590"/>
        <v>-6.27209997645917-6.58277009770258i</v>
      </c>
      <c r="AG1194" t="e">
        <f t="shared" si="591"/>
        <v>#DIV/0!</v>
      </c>
      <c r="AH1194" t="e">
        <f t="shared" si="592"/>
        <v>#DIV/0!</v>
      </c>
      <c r="AI1194" t="e">
        <f t="shared" si="593"/>
        <v>#DIV/0!</v>
      </c>
      <c r="AJ1194" t="e">
        <f t="shared" si="594"/>
        <v>#DIV/0!</v>
      </c>
      <c r="AK1194"/>
      <c r="AL1194"/>
      <c r="AM1194"/>
      <c r="AN1194"/>
    </row>
    <row r="1195" spans="1:40" x14ac:dyDescent="0.3">
      <c r="A1195"/>
      <c r="B1195">
        <f t="shared" si="560"/>
        <v>106100</v>
      </c>
      <c r="C1195" s="186" t="str">
        <f t="shared" si="563"/>
        <v>-0.00848945347495591+0.0122076315799331i</v>
      </c>
      <c r="D1195" s="158" t="str">
        <f t="shared" si="564"/>
        <v>-3.21624883811115-2.09642092137486i</v>
      </c>
      <c r="E1195" t="str">
        <f t="shared" si="565"/>
        <v>6405.63781739782-11401.6811864236i</v>
      </c>
      <c r="F1195" t="str">
        <f t="shared" si="566"/>
        <v>0.411021264539541+0.285653838715784i</v>
      </c>
      <c r="G1195" t="str">
        <f t="shared" si="561"/>
        <v>0.411021264539541+0.285653838715784i</v>
      </c>
      <c r="H1195" t="str">
        <f t="shared" si="567"/>
        <v>3.06074718900788+4.48986301850634i</v>
      </c>
      <c r="I1195" t="str">
        <f t="shared" si="568"/>
        <v>416.653725682346i</v>
      </c>
      <c r="J1195" t="str">
        <f t="shared" si="562"/>
        <v>-41.997329022315+88.8465738185425i</v>
      </c>
      <c r="K1195" t="str">
        <f t="shared" si="569"/>
        <v>3.83311384072192-1.81189365250673i</v>
      </c>
      <c r="L1195" t="str">
        <f t="shared" si="570"/>
        <v>0.718446498788904-0.287297831588379i</v>
      </c>
      <c r="M1195" t="str">
        <f t="shared" si="571"/>
        <v>4.55156033951082-2.09919148409511i</v>
      </c>
      <c r="N1195" t="str">
        <f t="shared" si="572"/>
        <v>-1.35634130968531i</v>
      </c>
      <c r="O1195" t="str">
        <f t="shared" si="573"/>
        <v>0.212814961225188-0.977092519815151i</v>
      </c>
      <c r="P1195" t="str">
        <f t="shared" si="574"/>
        <v>0.787185038774812+0.977092519815151i</v>
      </c>
      <c r="Q1195" t="str">
        <f t="shared" si="575"/>
        <v>-0.787185038774812+0.379248789870159i</v>
      </c>
      <c r="R1195" t="str">
        <f t="shared" si="576"/>
        <v>-0.326263804914985-1.39843571559863i</v>
      </c>
      <c r="S1195" t="str">
        <f t="shared" si="577"/>
        <v>0.148844039471639i</v>
      </c>
      <c r="T1195" t="str">
        <f t="shared" si="578"/>
        <v>0.208148820851112-0.0485624226569332i</v>
      </c>
      <c r="U1195" t="e">
        <f t="shared" si="579"/>
        <v>#DIV/0!</v>
      </c>
      <c r="V1195" t="str">
        <f t="shared" si="580"/>
        <v>0.0000833333333333333-0.00250007764831755i</v>
      </c>
      <c r="W1195" t="e">
        <f t="shared" si="581"/>
        <v>#DIV/0!</v>
      </c>
      <c r="X1195" t="e">
        <f t="shared" si="582"/>
        <v>#DIV/0!</v>
      </c>
      <c r="Y1195" t="str">
        <f t="shared" si="583"/>
        <v>0.00096+0.453319253542393i</v>
      </c>
      <c r="Z1195" t="e">
        <f t="shared" si="584"/>
        <v>#DIV/0!</v>
      </c>
      <c r="AA1195" t="e">
        <f t="shared" si="585"/>
        <v>#DIV/0!</v>
      </c>
      <c r="AB1195" t="str">
        <f t="shared" si="586"/>
        <v>0.118777023499148-0.0277114229785812i</v>
      </c>
      <c r="AC1195" t="str">
        <f t="shared" si="587"/>
        <v>1.48244920627507-0.375465930016295i</v>
      </c>
      <c r="AD1195" t="str">
        <f t="shared" si="588"/>
        <v>0.0797413761000336+0.00150342214098331i</v>
      </c>
      <c r="AE1195" t="e">
        <f t="shared" si="589"/>
        <v>#DIV/0!</v>
      </c>
      <c r="AF1195" t="str">
        <f t="shared" si="590"/>
        <v>-6.27699602711903-6.5862839398812i</v>
      </c>
      <c r="AG1195" t="e">
        <f t="shared" si="591"/>
        <v>#DIV/0!</v>
      </c>
      <c r="AH1195" t="e">
        <f t="shared" si="592"/>
        <v>#DIV/0!</v>
      </c>
      <c r="AI1195" t="e">
        <f t="shared" si="593"/>
        <v>#DIV/0!</v>
      </c>
      <c r="AJ1195" t="e">
        <f t="shared" si="594"/>
        <v>#DIV/0!</v>
      </c>
      <c r="AK1195"/>
      <c r="AL1195"/>
      <c r="AM1195"/>
      <c r="AN1195"/>
    </row>
    <row r="1196" spans="1:40" x14ac:dyDescent="0.3">
      <c r="A1196"/>
      <c r="B1196">
        <f t="shared" si="560"/>
        <v>106200</v>
      </c>
      <c r="C1196" s="186" t="str">
        <f t="shared" si="563"/>
        <v>-0.00848640210659059+0.0122024129838443i</v>
      </c>
      <c r="D1196" s="158" t="str">
        <f t="shared" si="564"/>
        <v>-3.21784652559677-2.09773807000072i</v>
      </c>
      <c r="E1196" t="str">
        <f t="shared" si="565"/>
        <v>6396.46878185208-11396.0915930964i</v>
      </c>
      <c r="F1196" t="str">
        <f t="shared" si="566"/>
        <v>0.41123270992777+0.285820422114373i</v>
      </c>
      <c r="G1196" t="str">
        <f t="shared" si="561"/>
        <v>0.41123270992777+0.285820422114373i</v>
      </c>
      <c r="H1196" t="str">
        <f t="shared" si="567"/>
        <v>3.06404608110716+4.49205503771096i</v>
      </c>
      <c r="I1196" t="str">
        <f t="shared" si="568"/>
        <v>417.046424764045i</v>
      </c>
      <c r="J1196" t="str">
        <f t="shared" si="562"/>
        <v>-42.0784177907704+88.9303123424053i</v>
      </c>
      <c r="K1196" t="str">
        <f t="shared" si="569"/>
        <v>3.83173123466794-1.81302846585663i</v>
      </c>
      <c r="L1196" t="str">
        <f t="shared" si="570"/>
        <v>0.718259752376445-0.287493863870457i</v>
      </c>
      <c r="M1196" t="str">
        <f t="shared" si="571"/>
        <v>4.54999098704439-2.10052232972709i</v>
      </c>
      <c r="N1196" t="str">
        <f t="shared" si="572"/>
        <v>-1.35761967095739i</v>
      </c>
      <c r="O1196" t="str">
        <f t="shared" si="573"/>
        <v>0.211565710436942-0.977363775759728i</v>
      </c>
      <c r="P1196" t="str">
        <f t="shared" si="574"/>
        <v>0.788434289563058+0.977363775759728i</v>
      </c>
      <c r="Q1196" t="str">
        <f t="shared" si="575"/>
        <v>-0.788434289563058+0.380255895197662i</v>
      </c>
      <c r="R1196" t="str">
        <f t="shared" si="576"/>
        <v>-0.32624997480869-1.39697406184505i</v>
      </c>
      <c r="S1196" t="str">
        <f t="shared" si="577"/>
        <v>0.14898432603099i</v>
      </c>
      <c r="T1196" t="str">
        <f t="shared" si="578"/>
        <v>0.208127239086759-0.0486061326145001i</v>
      </c>
      <c r="U1196" t="e">
        <f t="shared" si="579"/>
        <v>#DIV/0!</v>
      </c>
      <c r="V1196" t="str">
        <f t="shared" si="580"/>
        <v>0.0000833333333333333-0.00249772352623816i</v>
      </c>
      <c r="W1196" t="e">
        <f t="shared" si="581"/>
        <v>#DIV/0!</v>
      </c>
      <c r="X1196" t="e">
        <f t="shared" si="582"/>
        <v>#DIV/0!</v>
      </c>
      <c r="Y1196" t="str">
        <f t="shared" si="583"/>
        <v>0.00096+0.453746510143281i</v>
      </c>
      <c r="Z1196" t="e">
        <f t="shared" si="584"/>
        <v>#DIV/0!</v>
      </c>
      <c r="AA1196" t="e">
        <f t="shared" si="585"/>
        <v>#DIV/0!</v>
      </c>
      <c r="AB1196" t="str">
        <f t="shared" si="586"/>
        <v>0.118764708186857-0.027736365414651i</v>
      </c>
      <c r="AC1196" t="str">
        <f t="shared" si="587"/>
        <v>1.48211749693021-0.375668134180047i</v>
      </c>
      <c r="AD1196" t="str">
        <f t="shared" si="588"/>
        <v>0.0797514820058998+0.00150037026970183i</v>
      </c>
      <c r="AE1196" t="e">
        <f t="shared" si="589"/>
        <v>#DIV/0!</v>
      </c>
      <c r="AF1196" t="str">
        <f t="shared" si="590"/>
        <v>-6.28189260670393-6.58979310771168i</v>
      </c>
      <c r="AG1196" t="e">
        <f t="shared" si="591"/>
        <v>#DIV/0!</v>
      </c>
      <c r="AH1196" t="e">
        <f t="shared" si="592"/>
        <v>#DIV/0!</v>
      </c>
      <c r="AI1196" t="e">
        <f t="shared" si="593"/>
        <v>#DIV/0!</v>
      </c>
      <c r="AJ1196" t="e">
        <f t="shared" si="594"/>
        <v>#DIV/0!</v>
      </c>
      <c r="AK1196"/>
      <c r="AL1196"/>
      <c r="AM1196"/>
      <c r="AN1196"/>
    </row>
    <row r="1197" spans="1:40" x14ac:dyDescent="0.3">
      <c r="A1197"/>
      <c r="B1197">
        <f t="shared" si="560"/>
        <v>106300</v>
      </c>
      <c r="C1197" s="186" t="str">
        <f t="shared" si="563"/>
        <v>-0.00848335007049334+0.0121972056065584i</v>
      </c>
      <c r="D1197" s="158" t="str">
        <f t="shared" si="564"/>
        <v>-3.21944456994991-2.09905347468199i</v>
      </c>
      <c r="E1197" t="str">
        <f t="shared" si="565"/>
        <v>6387.31735712348-11390.5026409982i</v>
      </c>
      <c r="F1197" t="str">
        <f t="shared" si="566"/>
        <v>0.411444202531669+0.28598678926073i</v>
      </c>
      <c r="G1197" t="str">
        <f t="shared" si="561"/>
        <v>0.411444202531669+0.28598678926073i</v>
      </c>
      <c r="H1197" t="str">
        <f t="shared" si="567"/>
        <v>3.06734514086159+4.49424412824559i</v>
      </c>
      <c r="I1197" t="str">
        <f t="shared" si="568"/>
        <v>417.439123845744i</v>
      </c>
      <c r="J1197" t="str">
        <f t="shared" si="562"/>
        <v>-42.1595829499639+89.0140508662683i</v>
      </c>
      <c r="K1197" t="str">
        <f t="shared" si="569"/>
        <v>3.83034832176726-1.81416176690366i</v>
      </c>
      <c r="L1197" t="str">
        <f t="shared" si="570"/>
        <v>0.71807292723133-0.287689723840699i</v>
      </c>
      <c r="M1197" t="str">
        <f t="shared" si="571"/>
        <v>4.54842124899859-2.10185149074436i</v>
      </c>
      <c r="N1197" t="str">
        <f t="shared" si="572"/>
        <v>-1.35889803222948i</v>
      </c>
      <c r="O1197" t="str">
        <f t="shared" si="573"/>
        <v>0.210316113906454-0.977633434489271i</v>
      </c>
      <c r="P1197" t="str">
        <f t="shared" si="574"/>
        <v>0.789683886093546+0.977633434489271i</v>
      </c>
      <c r="Q1197" t="str">
        <f t="shared" si="575"/>
        <v>-0.789683886093546+0.381264597740209i</v>
      </c>
      <c r="R1197" t="str">
        <f t="shared" si="576"/>
        <v>-0.326236129743309-1.3955150164146i</v>
      </c>
      <c r="S1197" t="str">
        <f t="shared" si="577"/>
        <v>0.149124612590341i</v>
      </c>
      <c r="T1197" t="str">
        <f t="shared" si="578"/>
        <v>0.208105636186831-0.0486498364609432i</v>
      </c>
      <c r="U1197" t="e">
        <f t="shared" si="579"/>
        <v>#DIV/0!</v>
      </c>
      <c r="V1197" t="str">
        <f t="shared" si="580"/>
        <v>0.0000833333333333333-0.00249537383336305i</v>
      </c>
      <c r="W1197" t="e">
        <f t="shared" si="581"/>
        <v>#DIV/0!</v>
      </c>
      <c r="X1197" t="e">
        <f t="shared" si="582"/>
        <v>#DIV/0!</v>
      </c>
      <c r="Y1197" t="str">
        <f t="shared" si="583"/>
        <v>0.00096+0.454173766744169i</v>
      </c>
      <c r="Z1197" t="e">
        <f t="shared" si="584"/>
        <v>#DIV/0!</v>
      </c>
      <c r="AA1197" t="e">
        <f t="shared" si="585"/>
        <v>#DIV/0!</v>
      </c>
      <c r="AB1197" t="str">
        <f t="shared" si="586"/>
        <v>0.118752380813865-0.0277613043634989i</v>
      </c>
      <c r="AC1197" t="str">
        <f t="shared" si="587"/>
        <v>1.48178571330153-0.37586997530992i</v>
      </c>
      <c r="AD1197" t="str">
        <f t="shared" si="588"/>
        <v>0.0797615931463742+0.00149730400502057i</v>
      </c>
      <c r="AE1197" t="e">
        <f t="shared" si="589"/>
        <v>#DIV/0!</v>
      </c>
      <c r="AF1197" t="str">
        <f t="shared" si="590"/>
        <v>-6.2867897108115-6.59329760292758i</v>
      </c>
      <c r="AG1197" t="e">
        <f t="shared" si="591"/>
        <v>#DIV/0!</v>
      </c>
      <c r="AH1197" t="e">
        <f t="shared" si="592"/>
        <v>#DIV/0!</v>
      </c>
      <c r="AI1197" t="e">
        <f t="shared" si="593"/>
        <v>#DIV/0!</v>
      </c>
      <c r="AJ1197" t="e">
        <f t="shared" si="594"/>
        <v>#DIV/0!</v>
      </c>
      <c r="AK1197"/>
      <c r="AL1197"/>
      <c r="AM1197"/>
      <c r="AN1197"/>
    </row>
    <row r="1198" spans="1:40" x14ac:dyDescent="0.3">
      <c r="A1198"/>
      <c r="B1198">
        <f t="shared" si="560"/>
        <v>106400</v>
      </c>
      <c r="C1198" s="186" t="str">
        <f t="shared" si="563"/>
        <v>-0.00848029737043931+0.0121920094085836i</v>
      </c>
      <c r="D1198" s="158" t="str">
        <f t="shared" si="564"/>
        <v>-3.22104296916563-2.10036713621419i</v>
      </c>
      <c r="E1198" t="str">
        <f t="shared" si="565"/>
        <v>6378.18350464825-11384.9143499256i</v>
      </c>
      <c r="F1198" t="str">
        <f t="shared" si="566"/>
        <v>0.411655742085947+0.286152940219131i</v>
      </c>
      <c r="G1198" t="str">
        <f t="shared" si="561"/>
        <v>0.411655742085947+0.286152940219131i</v>
      </c>
      <c r="H1198" t="str">
        <f t="shared" si="567"/>
        <v>3.07064436587553+4.49643029105256i</v>
      </c>
      <c r="I1198" t="str">
        <f t="shared" si="568"/>
        <v>417.831822927442i</v>
      </c>
      <c r="J1198" t="str">
        <f t="shared" si="562"/>
        <v>-42.2408244998954+89.0977893901312i</v>
      </c>
      <c r="K1198" t="str">
        <f t="shared" si="569"/>
        <v>3.82896510377166-1.81529355634672i</v>
      </c>
      <c r="L1198" t="str">
        <f t="shared" si="570"/>
        <v>0.717886023552151-0.287885411489721i</v>
      </c>
      <c r="M1198" t="str">
        <f t="shared" si="571"/>
        <v>4.54685112732381-2.10317896783644i</v>
      </c>
      <c r="N1198" t="str">
        <f t="shared" si="572"/>
        <v>-1.36017639350157i</v>
      </c>
      <c r="O1198" t="str">
        <f t="shared" si="573"/>
        <v>0.209066173675833-0.977901495563099i</v>
      </c>
      <c r="P1198" t="str">
        <f t="shared" si="574"/>
        <v>0.790933826324167+0.977901495563099i</v>
      </c>
      <c r="Q1198" t="str">
        <f t="shared" si="575"/>
        <v>-0.790933826324167+0.382274897938471i</v>
      </c>
      <c r="R1198" t="str">
        <f t="shared" si="576"/>
        <v>-0.326222269713078-1.39405857193799i</v>
      </c>
      <c r="S1198" t="str">
        <f t="shared" si="577"/>
        <v>0.149264899149692i</v>
      </c>
      <c r="T1198" t="str">
        <f t="shared" si="578"/>
        <v>0.208084012149088-0.0486935341891062i</v>
      </c>
      <c r="U1198" t="e">
        <f t="shared" si="579"/>
        <v>#DIV/0!</v>
      </c>
      <c r="V1198" t="str">
        <f t="shared" si="580"/>
        <v>0.0000833333333333333-0.00249302855720387i</v>
      </c>
      <c r="W1198" t="e">
        <f t="shared" si="581"/>
        <v>#DIV/0!</v>
      </c>
      <c r="X1198" t="e">
        <f t="shared" si="582"/>
        <v>#DIV/0!</v>
      </c>
      <c r="Y1198" t="str">
        <f t="shared" si="583"/>
        <v>0.00096+0.454601023345057i</v>
      </c>
      <c r="Z1198" t="e">
        <f t="shared" si="584"/>
        <v>#DIV/0!</v>
      </c>
      <c r="AA1198" t="e">
        <f t="shared" si="585"/>
        <v>#DIV/0!</v>
      </c>
      <c r="AB1198" t="str">
        <f t="shared" si="586"/>
        <v>0.118740041378894-0.0277862398210415i</v>
      </c>
      <c r="AC1198" t="str">
        <f t="shared" si="587"/>
        <v>1.48145385581523-0.376071453522511i</v>
      </c>
      <c r="AD1198" t="str">
        <f t="shared" si="588"/>
        <v>0.0797717095087444+0.00149422333689184i</v>
      </c>
      <c r="AE1198" t="e">
        <f t="shared" si="589"/>
        <v>#DIV/0!</v>
      </c>
      <c r="AF1198" t="str">
        <f t="shared" si="590"/>
        <v>-6.29168733504116-6.59679742726675i</v>
      </c>
      <c r="AG1198" t="e">
        <f t="shared" si="591"/>
        <v>#DIV/0!</v>
      </c>
      <c r="AH1198" t="e">
        <f t="shared" si="592"/>
        <v>#DIV/0!</v>
      </c>
      <c r="AI1198" t="e">
        <f t="shared" si="593"/>
        <v>#DIV/0!</v>
      </c>
      <c r="AJ1198" t="e">
        <f t="shared" si="594"/>
        <v>#DIV/0!</v>
      </c>
      <c r="AK1198"/>
      <c r="AL1198"/>
      <c r="AM1198"/>
      <c r="AN1198"/>
    </row>
    <row r="1199" spans="1:40" x14ac:dyDescent="0.3">
      <c r="A1199"/>
      <c r="B1199">
        <f t="shared" si="560"/>
        <v>106500</v>
      </c>
      <c r="C1199" s="186" t="str">
        <f t="shared" si="563"/>
        <v>-0.00847724401020007+0.012186824350585i</v>
      </c>
      <c r="D1199" s="158" t="str">
        <f t="shared" si="564"/>
        <v>-3.22264172124115-2.10167905539444i</v>
      </c>
      <c r="E1199" t="str">
        <f t="shared" si="565"/>
        <v>6369.06718594104-11379.3267395569i</v>
      </c>
      <c r="F1199" t="str">
        <f t="shared" si="566"/>
        <v>0.411867328325602+0.286318875054208i</v>
      </c>
      <c r="G1199" t="str">
        <f t="shared" si="561"/>
        <v>0.411867328325602+0.286318875054208i</v>
      </c>
      <c r="H1199" t="str">
        <f t="shared" si="567"/>
        <v>3.07394375375275+4.49861352707743i</v>
      </c>
      <c r="I1199" t="str">
        <f t="shared" si="568"/>
        <v>418.224522009141i</v>
      </c>
      <c r="J1199" t="str">
        <f t="shared" si="562"/>
        <v>-42.322142440565+89.181527913994i</v>
      </c>
      <c r="K1199" t="str">
        <f t="shared" si="569"/>
        <v>3.827581582431-1.81642383488598i</v>
      </c>
      <c r="L1199" t="str">
        <f t="shared" si="570"/>
        <v>0.717699041537413-0.288080926808405i</v>
      </c>
      <c r="M1199" t="str">
        <f t="shared" si="571"/>
        <v>4.54528062396841-2.10450476169439i</v>
      </c>
      <c r="N1199" t="str">
        <f t="shared" si="572"/>
        <v>-1.36145475477366i</v>
      </c>
      <c r="O1199" t="str">
        <f t="shared" si="573"/>
        <v>0.207815891787741-0.978167958543146i</v>
      </c>
      <c r="P1199" t="str">
        <f t="shared" si="574"/>
        <v>0.792184108212259+0.978167958543146i</v>
      </c>
      <c r="Q1199" t="str">
        <f t="shared" si="575"/>
        <v>-0.792184108212259+0.383286796230514i</v>
      </c>
      <c r="R1199" t="str">
        <f t="shared" si="576"/>
        <v>-0.326208394712228-1.39260472107363i</v>
      </c>
      <c r="S1199" t="str">
        <f t="shared" si="577"/>
        <v>0.149405185709043i</v>
      </c>
      <c r="T1199" t="str">
        <f t="shared" si="578"/>
        <v>0.208062366971296-0.0487372257918292i</v>
      </c>
      <c r="U1199" t="e">
        <f t="shared" si="579"/>
        <v>#DIV/0!</v>
      </c>
      <c r="V1199" t="str">
        <f t="shared" si="580"/>
        <v>0.0000833333333333333-0.00249068768531917i</v>
      </c>
      <c r="W1199" t="e">
        <f t="shared" si="581"/>
        <v>#DIV/0!</v>
      </c>
      <c r="X1199" t="e">
        <f t="shared" si="582"/>
        <v>#DIV/0!</v>
      </c>
      <c r="Y1199" t="str">
        <f t="shared" si="583"/>
        <v>0.00096+0.455028279945946i</v>
      </c>
      <c r="Z1199" t="e">
        <f t="shared" si="584"/>
        <v>#DIV/0!</v>
      </c>
      <c r="AA1199" t="e">
        <f t="shared" si="585"/>
        <v>#DIV/0!</v>
      </c>
      <c r="AB1199" t="str">
        <f t="shared" si="586"/>
        <v>0.11872768988067-0.0278111717831931i</v>
      </c>
      <c r="AC1199" t="str">
        <f t="shared" si="587"/>
        <v>1.48112192489711-0.376272568934849i</v>
      </c>
      <c r="AD1199" t="str">
        <f t="shared" si="588"/>
        <v>0.0797818310802856+0.00149112825526877i</v>
      </c>
      <c r="AE1199" t="e">
        <f t="shared" si="589"/>
        <v>#DIV/0!</v>
      </c>
      <c r="AF1199" t="str">
        <f t="shared" si="590"/>
        <v>-6.2965854749939-6.60029258247187i</v>
      </c>
      <c r="AG1199" t="e">
        <f t="shared" si="591"/>
        <v>#DIV/0!</v>
      </c>
      <c r="AH1199" t="e">
        <f t="shared" si="592"/>
        <v>#DIV/0!</v>
      </c>
      <c r="AI1199" t="e">
        <f t="shared" si="593"/>
        <v>#DIV/0!</v>
      </c>
      <c r="AJ1199" t="e">
        <f t="shared" si="594"/>
        <v>#DIV/0!</v>
      </c>
      <c r="AK1199"/>
      <c r="AL1199"/>
      <c r="AM1199"/>
      <c r="AN1199"/>
    </row>
    <row r="1200" spans="1:40" x14ac:dyDescent="0.3">
      <c r="A1200"/>
      <c r="B1200">
        <f t="shared" si="560"/>
        <v>106600</v>
      </c>
      <c r="C1200" s="186" t="str">
        <f t="shared" si="563"/>
        <v>-0.00847418999354309+0.0121816503933835i</v>
      </c>
      <c r="D1200" s="158" t="str">
        <f t="shared" si="564"/>
        <v>-3.22424082417579-2.10298923302119i</v>
      </c>
      <c r="E1200" t="str">
        <f t="shared" si="565"/>
        <v>6359.96836259522-11373.7398294528i</v>
      </c>
      <c r="F1200" t="str">
        <f t="shared" si="566"/>
        <v>0.412078960985908+0.28648459383093i</v>
      </c>
      <c r="G1200" t="str">
        <f t="shared" si="561"/>
        <v>0.412078960985908+0.28648459383093i</v>
      </c>
      <c r="H1200" t="str">
        <f t="shared" si="567"/>
        <v>3.07724330209653+4.50079383726863i</v>
      </c>
      <c r="I1200" t="str">
        <f t="shared" si="568"/>
        <v>418.61722109084i</v>
      </c>
      <c r="J1200" t="str">
        <f t="shared" si="562"/>
        <v>-42.4035367719726+89.265266437857i</v>
      </c>
      <c r="K1200" t="str">
        <f t="shared" si="569"/>
        <v>3.82619775949314-1.81755260322283i</v>
      </c>
      <c r="L1200" t="str">
        <f t="shared" si="570"/>
        <v>0.717511981385525-0.288276269787892i</v>
      </c>
      <c r="M1200" t="str">
        <f t="shared" si="571"/>
        <v>4.54370974087866-2.10582887301072i</v>
      </c>
      <c r="N1200" t="str">
        <f t="shared" si="572"/>
        <v>-1.36273311604574i</v>
      </c>
      <c r="O1200" t="str">
        <f t="shared" si="573"/>
        <v>0.206565270285407-0.978432822993953i</v>
      </c>
      <c r="P1200" t="str">
        <f t="shared" si="574"/>
        <v>0.793434729714593+0.978432822993953i</v>
      </c>
      <c r="Q1200" t="str">
        <f t="shared" si="575"/>
        <v>-0.793434729714593+0.384300293051787i</v>
      </c>
      <c r="R1200" t="str">
        <f t="shared" si="576"/>
        <v>-0.32619450473498-1.39115345650742i</v>
      </c>
      <c r="S1200" t="str">
        <f t="shared" si="577"/>
        <v>0.149545472268395i</v>
      </c>
      <c r="T1200" t="str">
        <f t="shared" si="578"/>
        <v>0.208040700651212-0.0487809112619478i</v>
      </c>
      <c r="U1200" t="e">
        <f t="shared" si="579"/>
        <v>#DIV/0!</v>
      </c>
      <c r="V1200" t="str">
        <f t="shared" si="580"/>
        <v>0.0000833333333333333-0.00248835120531419i</v>
      </c>
      <c r="W1200" t="e">
        <f t="shared" si="581"/>
        <v>#DIV/0!</v>
      </c>
      <c r="X1200" t="e">
        <f t="shared" si="582"/>
        <v>#DIV/0!</v>
      </c>
      <c r="Y1200" t="str">
        <f t="shared" si="583"/>
        <v>0.00096+0.455455536546834i</v>
      </c>
      <c r="Z1200" t="e">
        <f t="shared" si="584"/>
        <v>#DIV/0!</v>
      </c>
      <c r="AA1200" t="e">
        <f t="shared" si="585"/>
        <v>#DIV/0!</v>
      </c>
      <c r="AB1200" t="str">
        <f t="shared" si="586"/>
        <v>0.118715326317911-0.0278361002458653i</v>
      </c>
      <c r="AC1200" t="str">
        <f t="shared" si="587"/>
        <v>1.48078992097252-0.376473321664359i</v>
      </c>
      <c r="AD1200" t="str">
        <f t="shared" si="588"/>
        <v>0.0797919578482556+0.00148801875010256i</v>
      </c>
      <c r="AE1200" t="e">
        <f t="shared" si="589"/>
        <v>#DIV/0!</v>
      </c>
      <c r="AF1200" t="str">
        <f t="shared" si="590"/>
        <v>-6.30148412627232-6.60378307028982i</v>
      </c>
      <c r="AG1200" t="e">
        <f t="shared" si="591"/>
        <v>#DIV/0!</v>
      </c>
      <c r="AH1200" t="e">
        <f t="shared" si="592"/>
        <v>#DIV/0!</v>
      </c>
      <c r="AI1200" t="e">
        <f t="shared" si="593"/>
        <v>#DIV/0!</v>
      </c>
      <c r="AJ1200" t="e">
        <f t="shared" si="594"/>
        <v>#DIV/0!</v>
      </c>
      <c r="AK1200"/>
      <c r="AL1200"/>
      <c r="AM1200"/>
      <c r="AN1200"/>
    </row>
    <row r="1201" spans="1:40" x14ac:dyDescent="0.3">
      <c r="A1201"/>
      <c r="B1201">
        <f t="shared" si="560"/>
        <v>106700</v>
      </c>
      <c r="C1201" s="186" t="str">
        <f t="shared" si="563"/>
        <v>-0.00847113532423183+0.0121764874979554i</v>
      </c>
      <c r="D1201" s="158" t="str">
        <f t="shared" si="564"/>
        <v>-3.22584027597111-2.10429766989436i</v>
      </c>
      <c r="E1201" t="str">
        <f t="shared" si="565"/>
        <v>6350.88699628268-11368.1536390566i</v>
      </c>
      <c r="F1201" t="str">
        <f t="shared" si="566"/>
        <v>0.412290639802434+0.28665009661461i</v>
      </c>
      <c r="G1201" t="str">
        <f t="shared" si="561"/>
        <v>0.412290639802434+0.28665009661461i</v>
      </c>
      <c r="H1201" t="str">
        <f t="shared" si="567"/>
        <v>3.08054300850974+4.50297122257774i</v>
      </c>
      <c r="I1201" t="str">
        <f t="shared" si="568"/>
        <v>419.009920172539i</v>
      </c>
      <c r="J1201" t="str">
        <f t="shared" si="562"/>
        <v>-42.4850074941183+89.3490049617198i</v>
      </c>
      <c r="K1201" t="str">
        <f t="shared" si="569"/>
        <v>3.824813636704-1.81867986205996i</v>
      </c>
      <c r="L1201" t="str">
        <f t="shared" si="570"/>
        <v>0.717324843294808-0.288471440419589i</v>
      </c>
      <c r="M1201" t="str">
        <f t="shared" si="571"/>
        <v>4.54213847999881-2.10715130247955i</v>
      </c>
      <c r="N1201" t="str">
        <f t="shared" si="572"/>
        <v>-1.36401147731783i</v>
      </c>
      <c r="O1201" t="str">
        <f t="shared" si="573"/>
        <v>0.205314311212587-0.978696088482682i</v>
      </c>
      <c r="P1201" t="str">
        <f t="shared" si="574"/>
        <v>0.794685688787413+0.978696088482682i</v>
      </c>
      <c r="Q1201" t="str">
        <f t="shared" si="575"/>
        <v>-0.794685688787413+0.385315388835148i</v>
      </c>
      <c r="R1201" t="str">
        <f t="shared" si="576"/>
        <v>-0.326180599775549-1.38970477095267i</v>
      </c>
      <c r="S1201" t="str">
        <f t="shared" si="577"/>
        <v>0.149685758827746i</v>
      </c>
      <c r="T1201" t="str">
        <f t="shared" si="578"/>
        <v>0.208019013186589-0.0488245905922924i</v>
      </c>
      <c r="U1201" t="e">
        <f t="shared" si="579"/>
        <v>#DIV/0!</v>
      </c>
      <c r="V1201" t="str">
        <f t="shared" si="580"/>
        <v>0.0000833333333333333-0.0024860191048406i</v>
      </c>
      <c r="W1201" t="e">
        <f t="shared" si="581"/>
        <v>#DIV/0!</v>
      </c>
      <c r="X1201" t="e">
        <f t="shared" si="582"/>
        <v>#DIV/0!</v>
      </c>
      <c r="Y1201" t="str">
        <f t="shared" si="583"/>
        <v>0.00096+0.455882793147722i</v>
      </c>
      <c r="Z1201" t="e">
        <f t="shared" si="584"/>
        <v>#DIV/0!</v>
      </c>
      <c r="AA1201" t="e">
        <f t="shared" si="585"/>
        <v>#DIV/0!</v>
      </c>
      <c r="AB1201" t="str">
        <f t="shared" si="586"/>
        <v>0.118702950689336-0.0278610252049669i</v>
      </c>
      <c r="AC1201" t="str">
        <f t="shared" si="587"/>
        <v>1.48045784446637-0.376673711828897i</v>
      </c>
      <c r="AD1201" t="str">
        <f t="shared" si="588"/>
        <v>0.0798020897998995+0.00148489481134574i</v>
      </c>
      <c r="AE1201" t="e">
        <f t="shared" si="589"/>
        <v>#DIV/0!</v>
      </c>
      <c r="AF1201" t="str">
        <f t="shared" si="590"/>
        <v>-6.30638328448085-6.6072688924721i</v>
      </c>
      <c r="AG1201" t="e">
        <f t="shared" si="591"/>
        <v>#DIV/0!</v>
      </c>
      <c r="AH1201" t="e">
        <f t="shared" si="592"/>
        <v>#DIV/0!</v>
      </c>
      <c r="AI1201" t="e">
        <f t="shared" si="593"/>
        <v>#DIV/0!</v>
      </c>
      <c r="AJ1201" t="e">
        <f t="shared" si="594"/>
        <v>#DIV/0!</v>
      </c>
      <c r="AK1201"/>
      <c r="AL1201"/>
      <c r="AM1201"/>
      <c r="AN1201"/>
    </row>
    <row r="1202" spans="1:40" x14ac:dyDescent="0.3">
      <c r="A1202"/>
      <c r="B1202">
        <f t="shared" ref="B1202:B1265" si="595">B1201+100</f>
        <v>106800</v>
      </c>
      <c r="C1202" s="186" t="str">
        <f t="shared" si="563"/>
        <v>-0.00846808000602621+0.0121713356254319i</v>
      </c>
      <c r="D1202" s="158" t="str">
        <f t="shared" si="564"/>
        <v>-3.22744007463083-2.10560436681536i</v>
      </c>
      <c r="E1202" t="str">
        <f t="shared" si="565"/>
        <v>6341.8230487536-11362.568187695i</v>
      </c>
      <c r="F1202" t="str">
        <f t="shared" si="566"/>
        <v>0.412502364511038+0.286815383470914i</v>
      </c>
      <c r="G1202" t="str">
        <f t="shared" si="561"/>
        <v>0.412502364511038+0.286815383470914i</v>
      </c>
      <c r="H1202" t="str">
        <f t="shared" si="567"/>
        <v>3.08384287059482+4.50514568395944i</v>
      </c>
      <c r="I1202" t="str">
        <f t="shared" si="568"/>
        <v>419.402619254237i</v>
      </c>
      <c r="J1202" t="str">
        <f t="shared" si="562"/>
        <v>-42.5665546070021+89.4327434855828i</v>
      </c>
      <c r="K1202" t="str">
        <f t="shared" si="569"/>
        <v>3.82342921580754-1.81980561210129i</v>
      </c>
      <c r="L1202" t="str">
        <f t="shared" si="570"/>
        <v>0.717137627463487-0.28866643869516i</v>
      </c>
      <c r="M1202" t="str">
        <f t="shared" si="571"/>
        <v>4.54056684327103-2.10847205079645i</v>
      </c>
      <c r="N1202" t="str">
        <f t="shared" si="572"/>
        <v>-1.36528983858992i</v>
      </c>
      <c r="O1202" t="str">
        <f t="shared" si="573"/>
        <v>0.204063016613617-0.978957754579099i</v>
      </c>
      <c r="P1202" t="str">
        <f t="shared" si="574"/>
        <v>0.795936983386383+0.978957754579099i</v>
      </c>
      <c r="Q1202" t="str">
        <f t="shared" si="575"/>
        <v>-0.795936983386383+0.386332084010821i</v>
      </c>
      <c r="R1202" t="str">
        <f t="shared" si="576"/>
        <v>-0.326166679828141-1.38825865714999i</v>
      </c>
      <c r="S1202" t="str">
        <f t="shared" si="577"/>
        <v>0.149826045387097i</v>
      </c>
      <c r="T1202" t="str">
        <f t="shared" si="578"/>
        <v>0.207997304575185-0.0488682637756898i</v>
      </c>
      <c r="U1202" t="e">
        <f t="shared" si="579"/>
        <v>#DIV/0!</v>
      </c>
      <c r="V1202" t="str">
        <f t="shared" si="580"/>
        <v>0.0000833333333333333-0.00248369137159637i</v>
      </c>
      <c r="W1202" t="e">
        <f t="shared" si="581"/>
        <v>#DIV/0!</v>
      </c>
      <c r="X1202" t="e">
        <f t="shared" si="582"/>
        <v>#DIV/0!</v>
      </c>
      <c r="Y1202" t="str">
        <f t="shared" si="583"/>
        <v>0.00096+0.45631004974861i</v>
      </c>
      <c r="Z1202" t="e">
        <f t="shared" si="584"/>
        <v>#DIV/0!</v>
      </c>
      <c r="AA1202" t="e">
        <f t="shared" si="585"/>
        <v>#DIV/0!</v>
      </c>
      <c r="AB1202" t="str">
        <f t="shared" si="586"/>
        <v>0.118690562993665-0.0278859466564047i</v>
      </c>
      <c r="AC1202" t="str">
        <f t="shared" si="587"/>
        <v>1.48012569580318-0.376873739546734i</v>
      </c>
      <c r="AD1202" t="str">
        <f t="shared" si="588"/>
        <v>0.0798122269224477+0.00148175642895015i</v>
      </c>
      <c r="AE1202" t="e">
        <f t="shared" si="589"/>
        <v>#DIV/0!</v>
      </c>
      <c r="AF1202" t="str">
        <f t="shared" si="590"/>
        <v>-6.31128294522565-6.6107500507748i</v>
      </c>
      <c r="AG1202" t="e">
        <f t="shared" si="591"/>
        <v>#DIV/0!</v>
      </c>
      <c r="AH1202" t="e">
        <f t="shared" si="592"/>
        <v>#DIV/0!</v>
      </c>
      <c r="AI1202" t="e">
        <f t="shared" si="593"/>
        <v>#DIV/0!</v>
      </c>
      <c r="AJ1202" t="e">
        <f t="shared" si="594"/>
        <v>#DIV/0!</v>
      </c>
      <c r="AK1202"/>
      <c r="AL1202"/>
      <c r="AM1202"/>
      <c r="AN1202"/>
    </row>
    <row r="1203" spans="1:40" x14ac:dyDescent="0.3">
      <c r="A1203"/>
      <c r="B1203">
        <f t="shared" si="595"/>
        <v>106900</v>
      </c>
      <c r="C1203" s="186" t="str">
        <f t="shared" si="563"/>
        <v>-0.0084650240426819+0.0121661947370977i</v>
      </c>
      <c r="D1203" s="158" t="str">
        <f t="shared" si="564"/>
        <v>-3.2290402181608-2.10690932458703i</v>
      </c>
      <c r="E1203" t="str">
        <f t="shared" si="565"/>
        <v>6332.77648183676-11356.9834945789i</v>
      </c>
      <c r="F1203" t="str">
        <f t="shared" si="566"/>
        <v>0.412714134847857+0.286980454465841i</v>
      </c>
      <c r="G1203" t="str">
        <f t="shared" si="561"/>
        <v>0.412714134847857+0.286980454465841i</v>
      </c>
      <c r="H1203" t="str">
        <f t="shared" si="567"/>
        <v>3.0871428859537+4.50731722237142i</v>
      </c>
      <c r="I1203" t="str">
        <f t="shared" si="568"/>
        <v>419.795318335936i</v>
      </c>
      <c r="J1203" t="str">
        <f t="shared" si="562"/>
        <v>-42.648178110624+89.5164820094457i</v>
      </c>
      <c r="K1203" t="str">
        <f t="shared" si="569"/>
        <v>3.82204449854576-1.82092985405202i</v>
      </c>
      <c r="L1203" t="str">
        <f t="shared" si="570"/>
        <v>0.716950334089696-0.288861264606535i</v>
      </c>
      <c r="M1203" t="str">
        <f t="shared" si="571"/>
        <v>4.53899483263546-2.10979111865855i</v>
      </c>
      <c r="N1203" t="str">
        <f t="shared" si="572"/>
        <v>-1.36656819986201i</v>
      </c>
      <c r="O1203" t="str">
        <f t="shared" si="573"/>
        <v>0.202811388533371-0.979217820855588i</v>
      </c>
      <c r="P1203" t="str">
        <f t="shared" si="574"/>
        <v>0.797188611466629+0.979217820855588i</v>
      </c>
      <c r="Q1203" t="str">
        <f t="shared" si="575"/>
        <v>-0.797188611466629+0.387350379006422i</v>
      </c>
      <c r="R1203" t="str">
        <f t="shared" si="576"/>
        <v>-0.326152744886961-1.38681510786713i</v>
      </c>
      <c r="S1203" t="str">
        <f t="shared" si="577"/>
        <v>0.149966331946448i</v>
      </c>
      <c r="T1203" t="str">
        <f t="shared" si="578"/>
        <v>0.207975574814751-0.0489119308049632i</v>
      </c>
      <c r="U1203" t="e">
        <f t="shared" si="579"/>
        <v>#DIV/0!</v>
      </c>
      <c r="V1203" t="str">
        <f t="shared" si="580"/>
        <v>0.0000833333333333333-0.00248136799332546i</v>
      </c>
      <c r="W1203" t="e">
        <f t="shared" si="581"/>
        <v>#DIV/0!</v>
      </c>
      <c r="X1203" t="e">
        <f t="shared" si="582"/>
        <v>#DIV/0!</v>
      </c>
      <c r="Y1203" t="str">
        <f t="shared" si="583"/>
        <v>0.00096+0.456737306349498i</v>
      </c>
      <c r="Z1203" t="e">
        <f t="shared" si="584"/>
        <v>#DIV/0!</v>
      </c>
      <c r="AA1203" t="e">
        <f t="shared" si="585"/>
        <v>#DIV/0!</v>
      </c>
      <c r="AB1203" t="str">
        <f t="shared" si="586"/>
        <v>0.118678163229616-0.0279108645960833i</v>
      </c>
      <c r="AC1203" t="str">
        <f t="shared" si="587"/>
        <v>1.479793475407-0.377073404936564i</v>
      </c>
      <c r="AD1203" t="str">
        <f t="shared" si="588"/>
        <v>0.0798223692031174+0.00147860359286819i</v>
      </c>
      <c r="AE1203" t="e">
        <f t="shared" si="589"/>
        <v>#DIV/0!</v>
      </c>
      <c r="AF1203" t="str">
        <f t="shared" si="590"/>
        <v>-6.3161831041145-6.61422654695845i</v>
      </c>
      <c r="AG1203" t="e">
        <f t="shared" si="591"/>
        <v>#DIV/0!</v>
      </c>
      <c r="AH1203" t="e">
        <f t="shared" si="592"/>
        <v>#DIV/0!</v>
      </c>
      <c r="AI1203" t="e">
        <f t="shared" si="593"/>
        <v>#DIV/0!</v>
      </c>
      <c r="AJ1203" t="e">
        <f t="shared" si="594"/>
        <v>#DIV/0!</v>
      </c>
      <c r="AK1203"/>
      <c r="AL1203"/>
      <c r="AM1203"/>
      <c r="AN1203"/>
    </row>
    <row r="1204" spans="1:40" x14ac:dyDescent="0.3">
      <c r="A1204"/>
      <c r="B1204">
        <f t="shared" si="595"/>
        <v>107000</v>
      </c>
      <c r="C1204" s="186" t="str">
        <f t="shared" si="563"/>
        <v>-0.00846196743795077+0.0121610647943912i</v>
      </c>
      <c r="D1204" s="158" t="str">
        <f t="shared" si="564"/>
        <v>-3.23064070456911-2.10821254401365i</v>
      </c>
      <c r="E1204" t="str">
        <f t="shared" si="565"/>
        <v>6323.74725743921-11351.3995788034i</v>
      </c>
      <c r="F1204" t="str">
        <f t="shared" si="566"/>
        <v>0.412925950549324+0.287145309665736i</v>
      </c>
      <c r="G1204" t="str">
        <f t="shared" si="561"/>
        <v>0.412925950549324+0.287145309665736i</v>
      </c>
      <c r="H1204" t="str">
        <f t="shared" si="567"/>
        <v>3.09044305218803+4.50948583877453i</v>
      </c>
      <c r="I1204" t="str">
        <f t="shared" si="568"/>
        <v>420.188017417635i</v>
      </c>
      <c r="J1204" t="str">
        <f t="shared" si="562"/>
        <v>-42.7298780049839+89.6002205333086i</v>
      </c>
      <c r="K1204" t="str">
        <f t="shared" si="569"/>
        <v>3.82065948665871-1.82205258861858i</v>
      </c>
      <c r="L1204" t="str">
        <f t="shared" si="570"/>
        <v>0.716762963371475-0.289055918145902i</v>
      </c>
      <c r="M1204" t="str">
        <f t="shared" si="571"/>
        <v>4.53742245003018-2.11110850676448i</v>
      </c>
      <c r="N1204" t="str">
        <f t="shared" si="572"/>
        <v>-1.3678465611341i</v>
      </c>
      <c r="O1204" t="str">
        <f t="shared" si="573"/>
        <v>0.201559429017269-0.979476286887147i</v>
      </c>
      <c r="P1204" t="str">
        <f t="shared" si="574"/>
        <v>0.798440570982731+0.979476286887147i</v>
      </c>
      <c r="Q1204" t="str">
        <f t="shared" si="575"/>
        <v>-0.798440570982731+0.388370274246953i</v>
      </c>
      <c r="R1204" t="str">
        <f t="shared" si="576"/>
        <v>-0.326138794946201-1.38537411589885i</v>
      </c>
      <c r="S1204" t="str">
        <f t="shared" si="577"/>
        <v>0.150106618505799i</v>
      </c>
      <c r="T1204" t="str">
        <f t="shared" si="578"/>
        <v>0.207953823903037-0.0489555916729304i</v>
      </c>
      <c r="U1204" t="e">
        <f t="shared" si="579"/>
        <v>#DIV/0!</v>
      </c>
      <c r="V1204" t="str">
        <f t="shared" si="580"/>
        <v>0.0000833333333333333-0.00247904895781769i</v>
      </c>
      <c r="W1204" t="e">
        <f t="shared" si="581"/>
        <v>#DIV/0!</v>
      </c>
      <c r="X1204" t="e">
        <f t="shared" si="582"/>
        <v>#DIV/0!</v>
      </c>
      <c r="Y1204" t="str">
        <f t="shared" si="583"/>
        <v>0.00096+0.457164562950387i</v>
      </c>
      <c r="Z1204" t="e">
        <f t="shared" si="584"/>
        <v>#DIV/0!</v>
      </c>
      <c r="AA1204" t="e">
        <f t="shared" si="585"/>
        <v>#DIV/0!</v>
      </c>
      <c r="AB1204" t="str">
        <f t="shared" si="586"/>
        <v>0.118665751395904-0.0279357790199044i</v>
      </c>
      <c r="AC1204" t="str">
        <f t="shared" si="587"/>
        <v>1.47946118370146-0.377272708117488i</v>
      </c>
      <c r="AD1204" t="str">
        <f t="shared" si="588"/>
        <v>0.07983251662911+0.00147543629305168i</v>
      </c>
      <c r="AE1204" t="e">
        <f t="shared" si="589"/>
        <v>#DIV/0!</v>
      </c>
      <c r="AF1204" t="str">
        <f t="shared" si="590"/>
        <v>-6.32108375675714-6.61769838278818i</v>
      </c>
      <c r="AG1204" t="e">
        <f t="shared" si="591"/>
        <v>#DIV/0!</v>
      </c>
      <c r="AH1204" t="e">
        <f t="shared" si="592"/>
        <v>#DIV/0!</v>
      </c>
      <c r="AI1204" t="e">
        <f t="shared" si="593"/>
        <v>#DIV/0!</v>
      </c>
      <c r="AJ1204" t="e">
        <f t="shared" si="594"/>
        <v>#DIV/0!</v>
      </c>
      <c r="AK1204"/>
      <c r="AL1204"/>
      <c r="AM1204"/>
      <c r="AN1204"/>
    </row>
    <row r="1205" spans="1:40" x14ac:dyDescent="0.3">
      <c r="A1205"/>
      <c r="B1205">
        <f t="shared" si="595"/>
        <v>107100</v>
      </c>
      <c r="C1205" s="186" t="str">
        <f t="shared" si="563"/>
        <v>-0.00845891019558061+0.0121559457589028i</v>
      </c>
      <c r="D1205" s="158" t="str">
        <f t="shared" si="564"/>
        <v>-3.23224153186596-2.10951402590089i</v>
      </c>
      <c r="E1205" t="str">
        <f t="shared" si="565"/>
        <v>6314.73533754643-11345.8164593489i</v>
      </c>
      <c r="F1205" t="str">
        <f t="shared" si="566"/>
        <v>0.413137811352153+0.28730994913728i</v>
      </c>
      <c r="G1205" t="str">
        <f t="shared" si="561"/>
        <v>0.413137811352153+0.28730994913728i</v>
      </c>
      <c r="H1205" t="str">
        <f t="shared" si="567"/>
        <v>3.09374336689898+4.51165153413252i</v>
      </c>
      <c r="I1205" t="str">
        <f t="shared" si="568"/>
        <v>420.580716499334i</v>
      </c>
      <c r="J1205" t="str">
        <f t="shared" si="562"/>
        <v>-42.8116542900819+89.6839590571715i</v>
      </c>
      <c r="K1205" t="str">
        <f t="shared" si="569"/>
        <v>3.81927418188443-1.82317381650868i</v>
      </c>
      <c r="L1205" t="str">
        <f t="shared" si="570"/>
        <v>0.716575515506772-0.289250399305712i</v>
      </c>
      <c r="M1205" t="str">
        <f t="shared" si="571"/>
        <v>4.5358496973912-2.11242421581439i</v>
      </c>
      <c r="N1205" t="str">
        <f t="shared" si="572"/>
        <v>-1.36912492240618i</v>
      </c>
      <c r="O1205" t="str">
        <f t="shared" si="573"/>
        <v>0.200307140111284-0.979733152251387i</v>
      </c>
      <c r="P1205" t="str">
        <f t="shared" si="574"/>
        <v>0.799692859888716+0.979733152251387i</v>
      </c>
      <c r="Q1205" t="str">
        <f t="shared" si="575"/>
        <v>-0.799692859888716+0.389391770154793i</v>
      </c>
      <c r="R1205" t="str">
        <f t="shared" si="576"/>
        <v>-0.326124830000047-1.38393567406685i</v>
      </c>
      <c r="S1205" t="str">
        <f t="shared" si="577"/>
        <v>0.150246905065151i</v>
      </c>
      <c r="T1205" t="str">
        <f t="shared" si="578"/>
        <v>0.207932051837798-0.0489992463724056i</v>
      </c>
      <c r="U1205" t="e">
        <f t="shared" si="579"/>
        <v>#DIV/0!</v>
      </c>
      <c r="V1205" t="str">
        <f t="shared" si="580"/>
        <v>0.0000833333333333333-0.00247673425290843i</v>
      </c>
      <c r="W1205" t="e">
        <f t="shared" si="581"/>
        <v>#DIV/0!</v>
      </c>
      <c r="X1205" t="e">
        <f t="shared" si="582"/>
        <v>#DIV/0!</v>
      </c>
      <c r="Y1205" t="str">
        <f t="shared" si="583"/>
        <v>0.00096+0.457591819551275i</v>
      </c>
      <c r="Z1205" t="e">
        <f t="shared" si="584"/>
        <v>#DIV/0!</v>
      </c>
      <c r="AA1205" t="e">
        <f t="shared" si="585"/>
        <v>#DIV/0!</v>
      </c>
      <c r="AB1205" t="str">
        <f t="shared" si="586"/>
        <v>0.118653327491248-0.0279606899237673i</v>
      </c>
      <c r="AC1205" t="str">
        <f t="shared" si="587"/>
        <v>1.47912882110979-0.377471649209037i</v>
      </c>
      <c r="AD1205" t="str">
        <f t="shared" si="588"/>
        <v>0.079842669187614+0.00147225451945356i</v>
      </c>
      <c r="AE1205" t="e">
        <f t="shared" si="589"/>
        <v>#DIV/0!</v>
      </c>
      <c r="AF1205" t="str">
        <f t="shared" si="590"/>
        <v>-6.32598489876494-6.62116556003341i</v>
      </c>
      <c r="AG1205" t="e">
        <f t="shared" si="591"/>
        <v>#DIV/0!</v>
      </c>
      <c r="AH1205" t="e">
        <f t="shared" si="592"/>
        <v>#DIV/0!</v>
      </c>
      <c r="AI1205" t="e">
        <f t="shared" si="593"/>
        <v>#DIV/0!</v>
      </c>
      <c r="AJ1205" t="e">
        <f t="shared" si="594"/>
        <v>#DIV/0!</v>
      </c>
      <c r="AK1205"/>
      <c r="AL1205"/>
      <c r="AM1205"/>
      <c r="AN1205"/>
    </row>
    <row r="1206" spans="1:40" x14ac:dyDescent="0.3">
      <c r="A1206"/>
      <c r="B1206">
        <f t="shared" si="595"/>
        <v>107200</v>
      </c>
      <c r="C1206" s="186" t="str">
        <f t="shared" si="563"/>
        <v>-0.00845585231931549+0.012150837592375i</v>
      </c>
      <c r="D1206" s="158" t="str">
        <f t="shared" si="564"/>
        <v>-3.2338426980638-2.11081377105597i</v>
      </c>
      <c r="E1206" t="str">
        <f t="shared" si="565"/>
        <v>6305.74068422195-11340.2341550814i</v>
      </c>
      <c r="F1206" t="str">
        <f t="shared" si="566"/>
        <v>0.413349716993354+0.287474372947502i</v>
      </c>
      <c r="G1206" t="str">
        <f t="shared" si="561"/>
        <v>0.413349716993354+0.287474372947502i</v>
      </c>
      <c r="H1206" t="str">
        <f t="shared" si="567"/>
        <v>3.09704382768746+4.51381430941243i</v>
      </c>
      <c r="I1206" t="str">
        <f t="shared" si="568"/>
        <v>420.973415581032i</v>
      </c>
      <c r="J1206" t="str">
        <f t="shared" si="562"/>
        <v>-42.8935069659179+89.7676975810344i</v>
      </c>
      <c r="K1206" t="str">
        <f t="shared" si="569"/>
        <v>3.81788858595902-1.82429353843125i</v>
      </c>
      <c r="L1206" t="str">
        <f t="shared" si="570"/>
        <v>0.716387990693439-0.289444708078675i</v>
      </c>
      <c r="M1206" t="str">
        <f t="shared" si="571"/>
        <v>4.53427657665246-2.11373824650993i</v>
      </c>
      <c r="N1206" t="str">
        <f t="shared" si="572"/>
        <v>-1.37040328367827i</v>
      </c>
      <c r="O1206" t="str">
        <f t="shared" si="573"/>
        <v>0.199054523861893-0.97998841652854i</v>
      </c>
      <c r="P1206" t="str">
        <f t="shared" si="574"/>
        <v>0.800945476138107+0.97998841652854i</v>
      </c>
      <c r="Q1206" t="str">
        <f t="shared" si="575"/>
        <v>-0.800945476138107+0.39041486714973i</v>
      </c>
      <c r="R1206" t="str">
        <f t="shared" si="576"/>
        <v>-0.326110850042682-1.38249977521954i</v>
      </c>
      <c r="S1206" t="str">
        <f t="shared" si="577"/>
        <v>0.150387191624502i</v>
      </c>
      <c r="T1206" t="str">
        <f t="shared" si="578"/>
        <v>0.207910258616772-0.0490428948961981i</v>
      </c>
      <c r="U1206" t="e">
        <f t="shared" si="579"/>
        <v>#DIV/0!</v>
      </c>
      <c r="V1206" t="str">
        <f t="shared" si="580"/>
        <v>0.0000833333333333333-0.00247442386647847i</v>
      </c>
      <c r="W1206" t="e">
        <f t="shared" si="581"/>
        <v>#DIV/0!</v>
      </c>
      <c r="X1206" t="e">
        <f t="shared" si="582"/>
        <v>#DIV/0!</v>
      </c>
      <c r="Y1206" t="str">
        <f t="shared" si="583"/>
        <v>0.00096+0.458019076152163i</v>
      </c>
      <c r="Z1206" t="e">
        <f t="shared" si="584"/>
        <v>#DIV/0!</v>
      </c>
      <c r="AA1206" t="e">
        <f t="shared" si="585"/>
        <v>#DIV/0!</v>
      </c>
      <c r="AB1206" t="str">
        <f t="shared" si="586"/>
        <v>0.118640891514357-0.027985597303569i</v>
      </c>
      <c r="AC1206" t="str">
        <f t="shared" si="587"/>
        <v>1.47879638805474-0.377670228331133i</v>
      </c>
      <c r="AD1206" t="str">
        <f t="shared" si="588"/>
        <v>0.0798528268658005+0.00146905826202485i</v>
      </c>
      <c r="AE1206" t="e">
        <f t="shared" si="589"/>
        <v>#DIV/0!</v>
      </c>
      <c r="AF1206" t="str">
        <f t="shared" si="590"/>
        <v>-6.33088652575126-6.6246280804684i</v>
      </c>
      <c r="AG1206" t="e">
        <f t="shared" si="591"/>
        <v>#DIV/0!</v>
      </c>
      <c r="AH1206" t="e">
        <f t="shared" si="592"/>
        <v>#DIV/0!</v>
      </c>
      <c r="AI1206" t="e">
        <f t="shared" si="593"/>
        <v>#DIV/0!</v>
      </c>
      <c r="AJ1206" t="e">
        <f t="shared" si="594"/>
        <v>#DIV/0!</v>
      </c>
      <c r="AK1206"/>
      <c r="AL1206"/>
      <c r="AM1206"/>
      <c r="AN1206"/>
    </row>
    <row r="1207" spans="1:40" x14ac:dyDescent="0.3">
      <c r="A1207"/>
      <c r="B1207">
        <f t="shared" si="595"/>
        <v>107300</v>
      </c>
      <c r="C1207" s="186" t="str">
        <f t="shared" si="563"/>
        <v>-0.00845279381289532+0.0121457402567015i</v>
      </c>
      <c r="D1207" s="158" t="str">
        <f t="shared" si="564"/>
        <v>-3.23544420117721-2.11211178028745i</v>
      </c>
      <c r="E1207" t="str">
        <f t="shared" si="565"/>
        <v>6296.76325960771-11334.6526847531i</v>
      </c>
      <c r="F1207" t="str">
        <f t="shared" si="566"/>
        <v>0.413561667210219+0.287638581163761i</v>
      </c>
      <c r="G1207" t="str">
        <f t="shared" si="561"/>
        <v>0.413561667210219+0.287638581163761i</v>
      </c>
      <c r="H1207" t="str">
        <f t="shared" si="567"/>
        <v>3.10034443215395+4.51597416558421i</v>
      </c>
      <c r="I1207" t="str">
        <f t="shared" si="568"/>
        <v>421.366114662731i</v>
      </c>
      <c r="J1207" t="str">
        <f t="shared" si="562"/>
        <v>-42.975436032492+89.8514361048973i</v>
      </c>
      <c r="K1207" t="str">
        <f t="shared" si="569"/>
        <v>3.81650270061662-1.82541175509651i</v>
      </c>
      <c r="L1207" t="str">
        <f t="shared" si="570"/>
        <v>0.716200389129237-0.289638844457761i</v>
      </c>
      <c r="M1207" t="str">
        <f t="shared" si="571"/>
        <v>4.53270308974586-2.11505059955427i</v>
      </c>
      <c r="N1207" t="str">
        <f t="shared" si="572"/>
        <v>-1.37168164495036i</v>
      </c>
      <c r="O1207" t="str">
        <f t="shared" si="573"/>
        <v>0.197801582316143-0.98024207930145i</v>
      </c>
      <c r="P1207" t="str">
        <f t="shared" si="574"/>
        <v>0.802198417683857+0.98024207930145i</v>
      </c>
      <c r="Q1207" t="str">
        <f t="shared" si="575"/>
        <v>-0.802198417683857+0.39143956564891i</v>
      </c>
      <c r="R1207" t="str">
        <f t="shared" si="576"/>
        <v>-0.326096855068278-1.38106641223203i</v>
      </c>
      <c r="S1207" t="str">
        <f t="shared" si="577"/>
        <v>0.150527478183853i</v>
      </c>
      <c r="T1207" t="str">
        <f t="shared" si="578"/>
        <v>0.207888444237709-0.0490865372371133i</v>
      </c>
      <c r="U1207" t="e">
        <f t="shared" si="579"/>
        <v>#DIV/0!</v>
      </c>
      <c r="V1207" t="str">
        <f t="shared" si="580"/>
        <v>0.0000833333333333333-0.00247211778645379i</v>
      </c>
      <c r="W1207" t="e">
        <f t="shared" si="581"/>
        <v>#DIV/0!</v>
      </c>
      <c r="X1207" t="e">
        <f t="shared" si="582"/>
        <v>#DIV/0!</v>
      </c>
      <c r="Y1207" t="str">
        <f t="shared" si="583"/>
        <v>0.00096+0.458446332753051i</v>
      </c>
      <c r="Z1207" t="e">
        <f t="shared" si="584"/>
        <v>#DIV/0!</v>
      </c>
      <c r="AA1207" t="e">
        <f t="shared" si="585"/>
        <v>#DIV/0!</v>
      </c>
      <c r="AB1207" t="str">
        <f t="shared" si="586"/>
        <v>0.118628443463948-0.0280105011552038i</v>
      </c>
      <c r="AC1207" t="str">
        <f t="shared" si="587"/>
        <v>1.47846388495865-0.377868445604135i</v>
      </c>
      <c r="AD1207" t="str">
        <f t="shared" si="588"/>
        <v>0.0798629896508309+0.00146584751071914i</v>
      </c>
      <c r="AE1207" t="e">
        <f t="shared" si="589"/>
        <v>#DIV/0!</v>
      </c>
      <c r="AF1207" t="str">
        <f t="shared" si="590"/>
        <v>-6.33578863333116-6.62808594587166i</v>
      </c>
      <c r="AG1207" t="e">
        <f t="shared" si="591"/>
        <v>#DIV/0!</v>
      </c>
      <c r="AH1207" t="e">
        <f t="shared" si="592"/>
        <v>#DIV/0!</v>
      </c>
      <c r="AI1207" t="e">
        <f t="shared" si="593"/>
        <v>#DIV/0!</v>
      </c>
      <c r="AJ1207" t="e">
        <f t="shared" si="594"/>
        <v>#DIV/0!</v>
      </c>
      <c r="AK1207"/>
      <c r="AL1207"/>
      <c r="AM1207"/>
      <c r="AN1207"/>
    </row>
    <row r="1208" spans="1:40" x14ac:dyDescent="0.3">
      <c r="A1208"/>
      <c r="B1208">
        <f t="shared" si="595"/>
        <v>107400</v>
      </c>
      <c r="C1208" s="186" t="str">
        <f t="shared" si="563"/>
        <v>-0.00844973468005623+0.012140653713926i</v>
      </c>
      <c r="D1208" s="158" t="str">
        <f t="shared" si="564"/>
        <v>-3.23704603922297-2.11340805440542i</v>
      </c>
      <c r="E1208" t="str">
        <f t="shared" si="565"/>
        <v>6287.8030259238-11329.0720670031i</v>
      </c>
      <c r="F1208" t="str">
        <f t="shared" si="566"/>
        <v>0.413773661740331+0.287802573853763i</v>
      </c>
      <c r="G1208" t="str">
        <f t="shared" si="561"/>
        <v>0.413773661740331+0.287802573853763i</v>
      </c>
      <c r="H1208" t="str">
        <f t="shared" si="567"/>
        <v>3.10364517789864+4.51813110362102i</v>
      </c>
      <c r="I1208" t="str">
        <f t="shared" si="568"/>
        <v>421.75881374443i</v>
      </c>
      <c r="J1208" t="str">
        <f t="shared" si="562"/>
        <v>-43.0574414898042+89.9351746287602i</v>
      </c>
      <c r="K1208" t="str">
        <f t="shared" si="569"/>
        <v>3.81511652758937-1.82652846721591i</v>
      </c>
      <c r="L1208" t="str">
        <f t="shared" si="570"/>
        <v>0.716012711011828-0.289832808436201i</v>
      </c>
      <c r="M1208" t="str">
        <f t="shared" si="571"/>
        <v>4.5311292386012-2.11636127565211i</v>
      </c>
      <c r="N1208" t="str">
        <f t="shared" si="572"/>
        <v>-1.37296000622245i</v>
      </c>
      <c r="O1208" t="str">
        <f t="shared" si="573"/>
        <v>0.1965483175216-0.980494140155579i</v>
      </c>
      <c r="P1208" t="str">
        <f t="shared" si="574"/>
        <v>0.8034516824784+0.980494140155579i</v>
      </c>
      <c r="Q1208" t="str">
        <f t="shared" si="575"/>
        <v>-0.8034516824784+0.392465866066871i</v>
      </c>
      <c r="R1208" t="str">
        <f t="shared" si="576"/>
        <v>-0.326082845070999-1.37963557800592i</v>
      </c>
      <c r="S1208" t="str">
        <f t="shared" si="577"/>
        <v>0.150667764743204i</v>
      </c>
      <c r="T1208" t="str">
        <f t="shared" si="578"/>
        <v>0.20786660869835-0.0491301733879519i</v>
      </c>
      <c r="U1208" t="e">
        <f t="shared" si="579"/>
        <v>#DIV/0!</v>
      </c>
      <c r="V1208" t="str">
        <f t="shared" si="580"/>
        <v>0.0000833333333333333-0.00246981600080533i</v>
      </c>
      <c r="W1208" t="e">
        <f t="shared" si="581"/>
        <v>#DIV/0!</v>
      </c>
      <c r="X1208" t="e">
        <f t="shared" si="582"/>
        <v>#DIV/0!</v>
      </c>
      <c r="Y1208" t="str">
        <f t="shared" si="583"/>
        <v>0.00096+0.45887358935394i</v>
      </c>
      <c r="Z1208" t="e">
        <f t="shared" si="584"/>
        <v>#DIV/0!</v>
      </c>
      <c r="AA1208" t="e">
        <f t="shared" si="585"/>
        <v>#DIV/0!</v>
      </c>
      <c r="AB1208" t="str">
        <f t="shared" si="586"/>
        <v>0.118615983338731-0.0280354014745637i</v>
      </c>
      <c r="AC1208" t="str">
        <f t="shared" si="587"/>
        <v>1.47813131224343-0.378066301148805i</v>
      </c>
      <c r="AD1208" t="str">
        <f t="shared" si="588"/>
        <v>0.0798731575298481+0.00146262225548858i</v>
      </c>
      <c r="AE1208" t="e">
        <f t="shared" si="589"/>
        <v>#DIV/0!</v>
      </c>
      <c r="AF1208" t="str">
        <f t="shared" si="590"/>
        <v>-6.34069121712161-6.63153915802644i</v>
      </c>
      <c r="AG1208" t="e">
        <f t="shared" si="591"/>
        <v>#DIV/0!</v>
      </c>
      <c r="AH1208" t="e">
        <f t="shared" si="592"/>
        <v>#DIV/0!</v>
      </c>
      <c r="AI1208" t="e">
        <f t="shared" si="593"/>
        <v>#DIV/0!</v>
      </c>
      <c r="AJ1208" t="e">
        <f t="shared" si="594"/>
        <v>#DIV/0!</v>
      </c>
      <c r="AK1208"/>
      <c r="AL1208"/>
      <c r="AM1208"/>
      <c r="AN1208"/>
    </row>
    <row r="1209" spans="1:40" x14ac:dyDescent="0.3">
      <c r="A1209"/>
      <c r="B1209">
        <f t="shared" si="595"/>
        <v>107500</v>
      </c>
      <c r="C1209" s="186" t="str">
        <f t="shared" si="563"/>
        <v>-0.00844667492453033+0.0121355779262424i</v>
      </c>
      <c r="D1209" s="158" t="str">
        <f t="shared" si="564"/>
        <v>-3.2386482102201-2.11470259422135i</v>
      </c>
      <c r="E1209" t="str">
        <f t="shared" si="565"/>
        <v>6278.85994546824-11323.4923203576i</v>
      </c>
      <c r="F1209" t="str">
        <f t="shared" si="566"/>
        <v>0.41398570032157+0.287966351085548i</v>
      </c>
      <c r="G1209" t="str">
        <f t="shared" si="561"/>
        <v>0.41398570032157+0.287966351085548i</v>
      </c>
      <c r="H1209" t="str">
        <f t="shared" si="567"/>
        <v>3.10694606252148+4.52028512449907i</v>
      </c>
      <c r="I1209" t="str">
        <f t="shared" si="568"/>
        <v>422.151512826129i</v>
      </c>
      <c r="J1209" t="str">
        <f t="shared" si="562"/>
        <v>-43.1395233378544+90.0189131526231i</v>
      </c>
      <c r="K1209" t="str">
        <f t="shared" si="569"/>
        <v>3.81373006860746-1.82764367550215i</v>
      </c>
      <c r="L1209" t="str">
        <f t="shared" si="570"/>
        <v>0.715824956538782-0.290026600007486i</v>
      </c>
      <c r="M1209" t="str">
        <f t="shared" si="571"/>
        <v>4.52955502514624-2.11767027550964i</v>
      </c>
      <c r="N1209" t="str">
        <f t="shared" si="572"/>
        <v>-1.37423836749454i</v>
      </c>
      <c r="O1209" t="str">
        <f t="shared" si="573"/>
        <v>0.195294731526357-0.980744598679008i</v>
      </c>
      <c r="P1209" t="str">
        <f t="shared" si="574"/>
        <v>0.804705268473643+0.980744598679008i</v>
      </c>
      <c r="Q1209" t="str">
        <f t="shared" si="575"/>
        <v>-0.804705268473643+0.393493768815532i</v>
      </c>
      <c r="R1209" t="str">
        <f t="shared" si="576"/>
        <v>-0.326068820045008-1.37820726546924i</v>
      </c>
      <c r="S1209" t="str">
        <f t="shared" si="577"/>
        <v>0.150808051302555i</v>
      </c>
      <c r="T1209" t="str">
        <f t="shared" si="578"/>
        <v>0.207844751996439-0.0491738033415111i</v>
      </c>
      <c r="U1209" t="e">
        <f t="shared" si="579"/>
        <v>#DIV/0!</v>
      </c>
      <c r="V1209" t="str">
        <f t="shared" si="580"/>
        <v>0.0000833333333333333-0.00246751849754877i</v>
      </c>
      <c r="W1209" t="e">
        <f t="shared" si="581"/>
        <v>#DIV/0!</v>
      </c>
      <c r="X1209" t="e">
        <f t="shared" si="582"/>
        <v>#DIV/0!</v>
      </c>
      <c r="Y1209" t="str">
        <f t="shared" si="583"/>
        <v>0.00096+0.459300845954828i</v>
      </c>
      <c r="Z1209" t="e">
        <f t="shared" si="584"/>
        <v>#DIV/0!</v>
      </c>
      <c r="AA1209" t="e">
        <f t="shared" si="585"/>
        <v>#DIV/0!</v>
      </c>
      <c r="AB1209" t="str">
        <f t="shared" si="586"/>
        <v>0.118603511137419-0.0280602982575384i</v>
      </c>
      <c r="AC1209" t="str">
        <f t="shared" si="587"/>
        <v>1.47779867033056-0.378263795086324i</v>
      </c>
      <c r="AD1209" t="str">
        <f t="shared" si="588"/>
        <v>0.0798833304899832+0.00145938248628636i</v>
      </c>
      <c r="AE1209" t="e">
        <f t="shared" si="589"/>
        <v>#DIV/0!</v>
      </c>
      <c r="AF1209" t="str">
        <f t="shared" si="590"/>
        <v>-6.34559427274158-6.63498771872042i</v>
      </c>
      <c r="AG1209" t="e">
        <f t="shared" si="591"/>
        <v>#DIV/0!</v>
      </c>
      <c r="AH1209" t="e">
        <f t="shared" si="592"/>
        <v>#DIV/0!</v>
      </c>
      <c r="AI1209" t="e">
        <f t="shared" si="593"/>
        <v>#DIV/0!</v>
      </c>
      <c r="AJ1209" t="e">
        <f t="shared" si="594"/>
        <v>#DIV/0!</v>
      </c>
      <c r="AK1209"/>
      <c r="AL1209"/>
      <c r="AM1209"/>
      <c r="AN1209"/>
    </row>
    <row r="1210" spans="1:40" x14ac:dyDescent="0.3">
      <c r="A1210"/>
      <c r="B1210">
        <f t="shared" si="595"/>
        <v>107600</v>
      </c>
      <c r="C1210" s="186" t="str">
        <f t="shared" si="563"/>
        <v>-0.00844361455004561+0.0121305128559933i</v>
      </c>
      <c r="D1210" s="158" t="str">
        <f t="shared" si="564"/>
        <v>-3.24025071218974-2.11599540054813i</v>
      </c>
      <c r="E1210" t="str">
        <f t="shared" si="565"/>
        <v>6269.93398061728-11317.9134632309i</v>
      </c>
      <c r="F1210" t="str">
        <f t="shared" si="566"/>
        <v>0.414197782692094+0.288129912927488i</v>
      </c>
      <c r="G1210" t="str">
        <f t="shared" si="561"/>
        <v>0.414197782692094+0.288129912927488i</v>
      </c>
      <c r="H1210" t="str">
        <f t="shared" si="567"/>
        <v>3.11024708362209+4.52243622919756i</v>
      </c>
      <c r="I1210" t="str">
        <f t="shared" si="568"/>
        <v>422.544211907827i</v>
      </c>
      <c r="J1210" t="str">
        <f t="shared" si="562"/>
        <v>-43.2216815766427+90.102651676486i</v>
      </c>
      <c r="K1210" t="str">
        <f t="shared" si="569"/>
        <v>3.81234332539907-1.82875738066918i</v>
      </c>
      <c r="L1210" t="str">
        <f t="shared" si="570"/>
        <v>0.715637125907574-0.290220219165364i</v>
      </c>
      <c r="M1210" t="str">
        <f t="shared" si="571"/>
        <v>4.52798045130664-2.11897759983454i</v>
      </c>
      <c r="N1210" t="str">
        <f t="shared" si="572"/>
        <v>-1.37551672876662i</v>
      </c>
      <c r="O1210" t="str">
        <f t="shared" si="573"/>
        <v>0.194040826379045-0.980993454462433i</v>
      </c>
      <c r="P1210" t="str">
        <f t="shared" si="574"/>
        <v>0.805959173620955+0.980993454462433i</v>
      </c>
      <c r="Q1210" t="str">
        <f t="shared" si="575"/>
        <v>-0.805959173620955+0.394523274304187i</v>
      </c>
      <c r="R1210" t="str">
        <f t="shared" si="576"/>
        <v>-0.326054779984455-1.37678146757629i</v>
      </c>
      <c r="S1210" t="str">
        <f t="shared" si="577"/>
        <v>0.150948337861907i</v>
      </c>
      <c r="T1210" t="str">
        <f t="shared" si="578"/>
        <v>0.207822874129718-0.0492174270905833i</v>
      </c>
      <c r="U1210" t="e">
        <f t="shared" si="579"/>
        <v>#DIV/0!</v>
      </c>
      <c r="V1210" t="str">
        <f t="shared" si="580"/>
        <v>0.0000833333333333333-0.00246522526474435i</v>
      </c>
      <c r="W1210" t="e">
        <f t="shared" si="581"/>
        <v>#DIV/0!</v>
      </c>
      <c r="X1210" t="e">
        <f t="shared" si="582"/>
        <v>#DIV/0!</v>
      </c>
      <c r="Y1210" t="str">
        <f t="shared" si="583"/>
        <v>0.00096+0.459728102555716i</v>
      </c>
      <c r="Z1210" t="e">
        <f t="shared" si="584"/>
        <v>#DIV/0!</v>
      </c>
      <c r="AA1210" t="e">
        <f t="shared" si="585"/>
        <v>#DIV/0!</v>
      </c>
      <c r="AB1210" t="str">
        <f t="shared" si="586"/>
        <v>0.118591026858724-0.028085191500015i</v>
      </c>
      <c r="AC1210" t="str">
        <f t="shared" si="587"/>
        <v>1.47746595964109-0.378460927538284i</v>
      </c>
      <c r="AD1210" t="str">
        <f t="shared" si="588"/>
        <v>0.0798935085183528+0.00145612819306591i</v>
      </c>
      <c r="AE1210" t="e">
        <f t="shared" si="589"/>
        <v>#DIV/0!</v>
      </c>
      <c r="AF1210" t="str">
        <f t="shared" si="590"/>
        <v>-6.35049779581183-6.63843162974569i</v>
      </c>
      <c r="AG1210" t="e">
        <f t="shared" si="591"/>
        <v>#DIV/0!</v>
      </c>
      <c r="AH1210" t="e">
        <f t="shared" si="592"/>
        <v>#DIV/0!</v>
      </c>
      <c r="AI1210" t="e">
        <f t="shared" si="593"/>
        <v>#DIV/0!</v>
      </c>
      <c r="AJ1210" t="e">
        <f t="shared" si="594"/>
        <v>#DIV/0!</v>
      </c>
      <c r="AK1210"/>
      <c r="AL1210"/>
      <c r="AM1210"/>
      <c r="AN1210"/>
    </row>
    <row r="1211" spans="1:40" x14ac:dyDescent="0.3">
      <c r="A1211"/>
      <c r="B1211">
        <f t="shared" si="595"/>
        <v>107700</v>
      </c>
      <c r="C1211" s="186" t="str">
        <f t="shared" si="563"/>
        <v>-0.00844055356032625+0.0121254584656699i</v>
      </c>
      <c r="D1211" s="158" t="str">
        <f t="shared" si="564"/>
        <v>-3.24185354315527-2.11728647420013i</v>
      </c>
      <c r="E1211" t="str">
        <f t="shared" si="565"/>
        <v>6261.02509382515-11312.3355139256i</v>
      </c>
      <c r="F1211" t="str">
        <f t="shared" si="566"/>
        <v>0.414409908590361+0.288293259448296i</v>
      </c>
      <c r="G1211" t="str">
        <f t="shared" si="561"/>
        <v>0.414409908590361+0.288293259448296i</v>
      </c>
      <c r="H1211" t="str">
        <f t="shared" si="567"/>
        <v>3.11354823879985+4.52458441869888i</v>
      </c>
      <c r="I1211" t="str">
        <f t="shared" si="568"/>
        <v>422.936910989526i</v>
      </c>
      <c r="J1211" t="str">
        <f t="shared" si="562"/>
        <v>-43.3039162061691+90.1863902003489i</v>
      </c>
      <c r="K1211" t="str">
        <f t="shared" si="569"/>
        <v>3.81095629969044-1.82986958343221i</v>
      </c>
      <c r="L1211" t="str">
        <f t="shared" si="570"/>
        <v>0.715449219315582-0.290413665903843i</v>
      </c>
      <c r="M1211" t="str">
        <f t="shared" si="571"/>
        <v>4.52640551900602-2.12028324933605i</v>
      </c>
      <c r="N1211" t="str">
        <f t="shared" si="572"/>
        <v>-1.37679509003871i</v>
      </c>
      <c r="O1211" t="str">
        <f t="shared" si="573"/>
        <v>0.192786604128783-0.981240707099176i</v>
      </c>
      <c r="P1211" t="str">
        <f t="shared" si="574"/>
        <v>0.807213395871217+0.981240707099176i</v>
      </c>
      <c r="Q1211" t="str">
        <f t="shared" si="575"/>
        <v>-0.807213395871217+0.395554382939534i</v>
      </c>
      <c r="R1211" t="str">
        <f t="shared" si="576"/>
        <v>-0.326040724883487-1.37535817730748i</v>
      </c>
      <c r="S1211" t="str">
        <f t="shared" si="577"/>
        <v>0.151088624421258i</v>
      </c>
      <c r="T1211" t="str">
        <f t="shared" si="578"/>
        <v>0.207800975095916-0.0492610446279559i</v>
      </c>
      <c r="U1211" t="e">
        <f t="shared" si="579"/>
        <v>#DIV/0!</v>
      </c>
      <c r="V1211" t="str">
        <f t="shared" si="580"/>
        <v>0.0000833333333333333-0.00246293629049668i</v>
      </c>
      <c r="W1211" t="e">
        <f t="shared" si="581"/>
        <v>#DIV/0!</v>
      </c>
      <c r="X1211" t="e">
        <f t="shared" si="582"/>
        <v>#DIV/0!</v>
      </c>
      <c r="Y1211" t="str">
        <f t="shared" si="583"/>
        <v>0.00096+0.460155359156604i</v>
      </c>
      <c r="Z1211" t="e">
        <f t="shared" si="584"/>
        <v>#DIV/0!</v>
      </c>
      <c r="AA1211" t="e">
        <f t="shared" si="585"/>
        <v>#DIV/0!</v>
      </c>
      <c r="AB1211" t="str">
        <f t="shared" si="586"/>
        <v>0.118578530501349-0.0281100811978778i</v>
      </c>
      <c r="AC1211" t="str">
        <f t="shared" si="587"/>
        <v>1.47713318059559-0.378657698626676i</v>
      </c>
      <c r="AD1211" t="str">
        <f t="shared" si="588"/>
        <v>0.0799036916020563+0.00145285936577986i</v>
      </c>
      <c r="AE1211" t="e">
        <f t="shared" si="589"/>
        <v>#DIV/0!</v>
      </c>
      <c r="AF1211" t="str">
        <f t="shared" si="590"/>
        <v>-6.35540178195512-6.64187089289901i</v>
      </c>
      <c r="AG1211" t="e">
        <f t="shared" si="591"/>
        <v>#DIV/0!</v>
      </c>
      <c r="AH1211" t="e">
        <f t="shared" si="592"/>
        <v>#DIV/0!</v>
      </c>
      <c r="AI1211" t="e">
        <f t="shared" si="593"/>
        <v>#DIV/0!</v>
      </c>
      <c r="AJ1211" t="e">
        <f t="shared" si="594"/>
        <v>#DIV/0!</v>
      </c>
      <c r="AK1211"/>
      <c r="AL1211"/>
      <c r="AM1211"/>
      <c r="AN1211"/>
    </row>
    <row r="1212" spans="1:40" x14ac:dyDescent="0.3">
      <c r="A1212"/>
      <c r="B1212">
        <f t="shared" si="595"/>
        <v>107800</v>
      </c>
      <c r="C1212" s="186" t="str">
        <f t="shared" si="563"/>
        <v>-0.00843749195909251+0.0121204147179108i</v>
      </c>
      <c r="D1212" s="158" t="str">
        <f t="shared" si="564"/>
        <v>-3.24345670114225-2.1185758159932i</v>
      </c>
      <c r="E1212" t="str">
        <f t="shared" si="565"/>
        <v>6252.13324762386-11306.7584906335i</v>
      </c>
      <c r="F1212" t="str">
        <f t="shared" si="566"/>
        <v>0.414622077755114+0.288456390717024i</v>
      </c>
      <c r="G1212" t="str">
        <f t="shared" si="561"/>
        <v>0.414622077755114+0.288456390717024i</v>
      </c>
      <c r="H1212" t="str">
        <f t="shared" si="567"/>
        <v>3.11684952565387+4.52672969398858i</v>
      </c>
      <c r="I1212" t="str">
        <f t="shared" si="568"/>
        <v>423.329610071225i</v>
      </c>
      <c r="J1212" t="str">
        <f t="shared" si="562"/>
        <v>-43.3862272264335+90.2701287242118i</v>
      </c>
      <c r="K1212" t="str">
        <f t="shared" si="569"/>
        <v>3.80956899320581-1.83098028450769i</v>
      </c>
      <c r="L1212" t="str">
        <f t="shared" si="570"/>
        <v>0.715261236960088-0.290606940217191i</v>
      </c>
      <c r="M1212" t="str">
        <f t="shared" si="571"/>
        <v>4.5248302301659-2.12158722472488i</v>
      </c>
      <c r="N1212" t="str">
        <f t="shared" si="572"/>
        <v>-1.3780734513108i</v>
      </c>
      <c r="O1212" t="str">
        <f t="shared" si="573"/>
        <v>0.191532066825243-0.981486356185174i</v>
      </c>
      <c r="P1212" t="str">
        <f t="shared" si="574"/>
        <v>0.808467933174757+0.981486356185174i</v>
      </c>
      <c r="Q1212" t="str">
        <f t="shared" si="575"/>
        <v>-0.808467933174757+0.396587095125626i</v>
      </c>
      <c r="R1212" t="str">
        <f t="shared" si="576"/>
        <v>-0.32602665473624-1.37393738766933i</v>
      </c>
      <c r="S1212" t="str">
        <f t="shared" si="577"/>
        <v>0.151228910980609i</v>
      </c>
      <c r="T1212" t="str">
        <f t="shared" si="578"/>
        <v>0.207779054892776-0.0493046559464126i</v>
      </c>
      <c r="U1212" t="e">
        <f t="shared" si="579"/>
        <v>#DIV/0!</v>
      </c>
      <c r="V1212" t="str">
        <f t="shared" si="580"/>
        <v>0.0000833333333333333-0.00246065156295447i</v>
      </c>
      <c r="W1212" t="e">
        <f t="shared" si="581"/>
        <v>#DIV/0!</v>
      </c>
      <c r="X1212" t="e">
        <f t="shared" si="582"/>
        <v>#DIV/0!</v>
      </c>
      <c r="Y1212" t="str">
        <f t="shared" si="583"/>
        <v>0.00096+0.460582615757492i</v>
      </c>
      <c r="Z1212" t="e">
        <f t="shared" si="584"/>
        <v>#DIV/0!</v>
      </c>
      <c r="AA1212" t="e">
        <f t="shared" si="585"/>
        <v>#DIV/0!</v>
      </c>
      <c r="AB1212" t="str">
        <f t="shared" si="586"/>
        <v>0.118566022064007-0.0281349673470089i</v>
      </c>
      <c r="AC1212" t="str">
        <f t="shared" si="587"/>
        <v>1.47680033361427-0.378854108473922i</v>
      </c>
      <c r="AD1212" t="str">
        <f t="shared" si="588"/>
        <v>0.079913879728182+0.00144957599438279i</v>
      </c>
      <c r="AE1212" t="e">
        <f t="shared" si="589"/>
        <v>#DIV/0!</v>
      </c>
      <c r="AF1212" t="str">
        <f t="shared" si="590"/>
        <v>-6.36030622679612-6.64530550998178i</v>
      </c>
      <c r="AG1212" t="e">
        <f t="shared" si="591"/>
        <v>#DIV/0!</v>
      </c>
      <c r="AH1212" t="e">
        <f t="shared" si="592"/>
        <v>#DIV/0!</v>
      </c>
      <c r="AI1212" t="e">
        <f t="shared" si="593"/>
        <v>#DIV/0!</v>
      </c>
      <c r="AJ1212" t="e">
        <f t="shared" si="594"/>
        <v>#DIV/0!</v>
      </c>
      <c r="AK1212"/>
      <c r="AL1212"/>
      <c r="AM1212"/>
      <c r="AN1212"/>
    </row>
    <row r="1213" spans="1:40" x14ac:dyDescent="0.3">
      <c r="A1213"/>
      <c r="B1213">
        <f t="shared" si="595"/>
        <v>107900</v>
      </c>
      <c r="C1213" s="186" t="str">
        <f t="shared" si="563"/>
        <v>-0.0084344297500606+0.012115381575502i</v>
      </c>
      <c r="D1213" s="158" t="str">
        <f t="shared" si="564"/>
        <v>-3.24506018417845-2.11986342674455i</v>
      </c>
      <c r="E1213" t="str">
        <f t="shared" si="565"/>
        <v>6243.25840462345-11301.1824114358i</v>
      </c>
      <c r="F1213" t="str">
        <f t="shared" si="566"/>
        <v>0.414834289925389+0.288619306803052i</v>
      </c>
      <c r="G1213" t="str">
        <f t="shared" si="561"/>
        <v>0.414834289925389+0.288619306803052i</v>
      </c>
      <c r="H1213" t="str">
        <f t="shared" si="567"/>
        <v>3.12015094178307+4.52887205605518i</v>
      </c>
      <c r="I1213" t="str">
        <f t="shared" si="568"/>
        <v>423.722309152923i</v>
      </c>
      <c r="J1213" t="str">
        <f t="shared" si="562"/>
        <v>-43.468614637436+90.3538672480747i</v>
      </c>
      <c r="K1213" t="str">
        <f t="shared" si="569"/>
        <v>3.80818140766742-1.8320894846133i</v>
      </c>
      <c r="L1213" t="str">
        <f t="shared" si="570"/>
        <v>0.715073179038278-0.290800042099932i</v>
      </c>
      <c r="M1213" t="str">
        <f t="shared" si="571"/>
        <v>4.5232545867057-2.12288952671323i</v>
      </c>
      <c r="N1213" t="str">
        <f t="shared" si="572"/>
        <v>-1.37935181258289i</v>
      </c>
      <c r="O1213" t="str">
        <f t="shared" si="573"/>
        <v>0.190277216518596-0.981730401318985i</v>
      </c>
      <c r="P1213" t="str">
        <f t="shared" si="574"/>
        <v>0.809722783481404+0.981730401318985i</v>
      </c>
      <c r="Q1213" t="str">
        <f t="shared" si="575"/>
        <v>-0.809722783481404+0.397621411263905i</v>
      </c>
      <c r="R1213" t="str">
        <f t="shared" si="576"/>
        <v>-0.326012569536849-1.3725190916942i</v>
      </c>
      <c r="S1213" t="str">
        <f t="shared" si="577"/>
        <v>0.15136919753996i</v>
      </c>
      <c r="T1213" t="str">
        <f t="shared" si="578"/>
        <v>0.207757113518026-0.0493482610387332i</v>
      </c>
      <c r="U1213" t="e">
        <f t="shared" si="579"/>
        <v>#DIV/0!</v>
      </c>
      <c r="V1213" t="str">
        <f t="shared" si="580"/>
        <v>0.0000833333333333333-0.0024583710703104i</v>
      </c>
      <c r="W1213" t="e">
        <f t="shared" si="581"/>
        <v>#DIV/0!</v>
      </c>
      <c r="X1213" t="e">
        <f t="shared" si="582"/>
        <v>#DIV/0!</v>
      </c>
      <c r="Y1213" t="str">
        <f t="shared" si="583"/>
        <v>0.00096+0.461009872358381i</v>
      </c>
      <c r="Z1213" t="e">
        <f t="shared" si="584"/>
        <v>#DIV/0!</v>
      </c>
      <c r="AA1213" t="e">
        <f t="shared" si="585"/>
        <v>#DIV/0!</v>
      </c>
      <c r="AB1213" t="str">
        <f t="shared" si="586"/>
        <v>0.118553501545401-0.0281598499432881i</v>
      </c>
      <c r="AC1213" t="str">
        <f t="shared" si="587"/>
        <v>1.47646741911683-0.379050157202835i</v>
      </c>
      <c r="AD1213" t="str">
        <f t="shared" si="588"/>
        <v>0.0799240728838021+0.00144627806882811i</v>
      </c>
      <c r="AE1213" t="e">
        <f t="shared" si="589"/>
        <v>#DIV/0!</v>
      </c>
      <c r="AF1213" t="str">
        <f t="shared" si="590"/>
        <v>-6.36521112596152-6.64873548279973i</v>
      </c>
      <c r="AG1213" t="e">
        <f t="shared" si="591"/>
        <v>#DIV/0!</v>
      </c>
      <c r="AH1213" t="e">
        <f t="shared" si="592"/>
        <v>#DIV/0!</v>
      </c>
      <c r="AI1213" t="e">
        <f t="shared" si="593"/>
        <v>#DIV/0!</v>
      </c>
      <c r="AJ1213" t="e">
        <f t="shared" si="594"/>
        <v>#DIV/0!</v>
      </c>
      <c r="AK1213"/>
      <c r="AL1213"/>
      <c r="AM1213"/>
      <c r="AN1213"/>
    </row>
    <row r="1214" spans="1:40" x14ac:dyDescent="0.3">
      <c r="A1214"/>
      <c r="B1214">
        <f t="shared" si="595"/>
        <v>108000</v>
      </c>
      <c r="C1214" s="186" t="str">
        <f t="shared" si="563"/>
        <v>-0.0084313669369425+0.0121103590013753i</v>
      </c>
      <c r="D1214" s="158" t="str">
        <f t="shared" si="564"/>
        <v>-3.24666399029385-2.12114930727281i</v>
      </c>
      <c r="E1214" t="str">
        <f t="shared" si="565"/>
        <v>6234.40052751173-11295.6072943036i</v>
      </c>
      <c r="F1214" t="str">
        <f t="shared" si="566"/>
        <v>0.415046544840515+0.288782007776089i</v>
      </c>
      <c r="G1214" t="str">
        <f t="shared" si="561"/>
        <v>0.415046544840515+0.288782007776089i</v>
      </c>
      <c r="H1214" t="str">
        <f t="shared" si="567"/>
        <v>3.12345248478622+4.5310115058903i</v>
      </c>
      <c r="I1214" t="str">
        <f t="shared" si="568"/>
        <v>424.115008234622i</v>
      </c>
      <c r="J1214" t="str">
        <f t="shared" si="562"/>
        <v>-43.5510784391765+90.4376057719376i</v>
      </c>
      <c r="K1214" t="str">
        <f t="shared" si="569"/>
        <v>3.80679354479557-1.833197184468i</v>
      </c>
      <c r="L1214" t="str">
        <f t="shared" si="570"/>
        <v>0.714885045747242-0.290992971546849i</v>
      </c>
      <c r="M1214" t="str">
        <f t="shared" si="571"/>
        <v>4.52167859054281-2.12419015601485i</v>
      </c>
      <c r="N1214" t="str">
        <f t="shared" si="572"/>
        <v>-1.38063017385498i</v>
      </c>
      <c r="O1214" t="str">
        <f t="shared" si="573"/>
        <v>0.18902205525953-0.981972842101788i</v>
      </c>
      <c r="P1214" t="str">
        <f t="shared" si="574"/>
        <v>0.81097794474047+0.981972842101788i</v>
      </c>
      <c r="Q1214" t="str">
        <f t="shared" si="575"/>
        <v>-0.81097794474047+0.398657331753192i</v>
      </c>
      <c r="R1214" t="str">
        <f t="shared" si="576"/>
        <v>-0.325998469279433-1.37110328244031i</v>
      </c>
      <c r="S1214" t="str">
        <f t="shared" si="577"/>
        <v>0.151509484099311i</v>
      </c>
      <c r="T1214" t="str">
        <f t="shared" si="578"/>
        <v>0.207735150969403-0.049391859897692i</v>
      </c>
      <c r="U1214" t="e">
        <f t="shared" si="579"/>
        <v>#DIV/0!</v>
      </c>
      <c r="V1214" t="str">
        <f t="shared" si="580"/>
        <v>0.0000833333333333333-0.00245609480080086i</v>
      </c>
      <c r="W1214" t="e">
        <f t="shared" si="581"/>
        <v>#DIV/0!</v>
      </c>
      <c r="X1214" t="e">
        <f t="shared" si="582"/>
        <v>#DIV/0!</v>
      </c>
      <c r="Y1214" t="str">
        <f t="shared" si="583"/>
        <v>0.00096+0.461437128959269i</v>
      </c>
      <c r="Z1214" t="e">
        <f t="shared" si="584"/>
        <v>#DIV/0!</v>
      </c>
      <c r="AA1214" t="e">
        <f t="shared" si="585"/>
        <v>#DIV/0!</v>
      </c>
      <c r="AB1214" t="str">
        <f t="shared" si="586"/>
        <v>0.11854096894424-0.0281847289825924i</v>
      </c>
      <c r="AC1214" t="str">
        <f t="shared" si="587"/>
        <v>1.4761344375226-0.379245844936656i</v>
      </c>
      <c r="AD1214" t="str">
        <f t="shared" si="588"/>
        <v>0.079934271055975+0.00144296557907105i</v>
      </c>
      <c r="AE1214" t="e">
        <f t="shared" si="589"/>
        <v>#DIV/0!</v>
      </c>
      <c r="AF1214" t="str">
        <f t="shared" si="590"/>
        <v>-6.37011647508007-6.65216081316311i</v>
      </c>
      <c r="AG1214" t="e">
        <f t="shared" si="591"/>
        <v>#DIV/0!</v>
      </c>
      <c r="AH1214" t="e">
        <f t="shared" si="592"/>
        <v>#DIV/0!</v>
      </c>
      <c r="AI1214" t="e">
        <f t="shared" si="593"/>
        <v>#DIV/0!</v>
      </c>
      <c r="AJ1214" t="e">
        <f t="shared" si="594"/>
        <v>#DIV/0!</v>
      </c>
      <c r="AK1214"/>
      <c r="AL1214"/>
      <c r="AM1214"/>
      <c r="AN1214"/>
    </row>
    <row r="1215" spans="1:40" x14ac:dyDescent="0.3">
      <c r="A1215"/>
      <c r="B1215">
        <f t="shared" si="595"/>
        <v>108100</v>
      </c>
      <c r="C1215" s="186" t="str">
        <f t="shared" si="563"/>
        <v>-0.00842830352344643+0.0121053469586087i</v>
      </c>
      <c r="D1215" s="158" t="str">
        <f t="shared" si="564"/>
        <v>-3.24826811752059-2.12243345839808i</v>
      </c>
      <c r="E1215" t="str">
        <f t="shared" si="565"/>
        <v>6225.55957905431-11290.033157099i</v>
      </c>
      <c r="F1215" t="str">
        <f t="shared" si="566"/>
        <v>0.415258842240109+0.288944493706184i</v>
      </c>
      <c r="G1215" t="str">
        <f t="shared" si="561"/>
        <v>0.415258842240109+0.288944493706184i</v>
      </c>
      <c r="H1215" t="str">
        <f t="shared" si="567"/>
        <v>3.12675415226182+4.53314804448867i</v>
      </c>
      <c r="I1215" t="str">
        <f t="shared" si="568"/>
        <v>424.507707316321i</v>
      </c>
      <c r="J1215" t="str">
        <f t="shared" si="562"/>
        <v>-43.6336186316551+90.5213442958006i</v>
      </c>
      <c r="K1215" t="str">
        <f t="shared" si="569"/>
        <v>3.80540540630852-1.83430338479195i</v>
      </c>
      <c r="L1215" t="str">
        <f t="shared" si="570"/>
        <v>0.714696837283972-0.291185728552982i</v>
      </c>
      <c r="M1215" t="str">
        <f t="shared" si="571"/>
        <v>4.52010224359249-2.12548911334493i</v>
      </c>
      <c r="N1215" t="str">
        <f t="shared" si="572"/>
        <v>-1.38190853512706i</v>
      </c>
      <c r="O1215" t="str">
        <f t="shared" si="573"/>
        <v>0.187766585099248-0.982213678137383i</v>
      </c>
      <c r="P1215" t="str">
        <f t="shared" si="574"/>
        <v>0.812233414900752+0.982213678137383i</v>
      </c>
      <c r="Q1215" t="str">
        <f t="shared" si="575"/>
        <v>-0.812233414900752+0.399694856989677i</v>
      </c>
      <c r="R1215" t="str">
        <f t="shared" si="576"/>
        <v>-0.325984353958113-1.36968995299151i</v>
      </c>
      <c r="S1215" t="str">
        <f t="shared" si="577"/>
        <v>0.151649770658663i</v>
      </c>
      <c r="T1215" t="str">
        <f t="shared" si="578"/>
        <v>0.207713167244637-0.0494354525160603i</v>
      </c>
      <c r="U1215" t="e">
        <f t="shared" si="579"/>
        <v>#DIV/0!</v>
      </c>
      <c r="V1215" t="str">
        <f t="shared" si="580"/>
        <v>0.0000833333333333333-0.00245382274270576i</v>
      </c>
      <c r="W1215" t="e">
        <f t="shared" si="581"/>
        <v>#DIV/0!</v>
      </c>
      <c r="X1215" t="e">
        <f t="shared" si="582"/>
        <v>#DIV/0!</v>
      </c>
      <c r="Y1215" t="str">
        <f t="shared" si="583"/>
        <v>0.00096+0.461864385560157i</v>
      </c>
      <c r="Z1215" t="e">
        <f t="shared" si="584"/>
        <v>#DIV/0!</v>
      </c>
      <c r="AA1215" t="e">
        <f t="shared" si="585"/>
        <v>#DIV/0!</v>
      </c>
      <c r="AB1215" t="str">
        <f t="shared" si="586"/>
        <v>0.118528424259228-0.0282096044607966i</v>
      </c>
      <c r="AC1215" t="str">
        <f t="shared" si="587"/>
        <v>1.47580138925043-0.379441171799022i</v>
      </c>
      <c r="AD1215" t="str">
        <f t="shared" si="588"/>
        <v>0.0799444742317448+0.00143963851506636i</v>
      </c>
      <c r="AE1215" t="e">
        <f t="shared" si="589"/>
        <v>#DIV/0!</v>
      </c>
      <c r="AF1215" t="str">
        <f t="shared" si="590"/>
        <v>-6.37502226978241-6.65558150288675i</v>
      </c>
      <c r="AG1215" t="e">
        <f t="shared" si="591"/>
        <v>#DIV/0!</v>
      </c>
      <c r="AH1215" t="e">
        <f t="shared" si="592"/>
        <v>#DIV/0!</v>
      </c>
      <c r="AI1215" t="e">
        <f t="shared" si="593"/>
        <v>#DIV/0!</v>
      </c>
      <c r="AJ1215" t="e">
        <f t="shared" si="594"/>
        <v>#DIV/0!</v>
      </c>
      <c r="AK1215"/>
      <c r="AL1215"/>
      <c r="AM1215"/>
      <c r="AN1215"/>
    </row>
    <row r="1216" spans="1:40" x14ac:dyDescent="0.3">
      <c r="A1216"/>
      <c r="B1216">
        <f t="shared" si="595"/>
        <v>108200</v>
      </c>
      <c r="C1216" s="186" t="str">
        <f t="shared" si="563"/>
        <v>-0.00842523951327668+0.012100345410425i</v>
      </c>
      <c r="D1216" s="158" t="str">
        <f t="shared" si="564"/>
        <v>-3.2498725638931-2.12371588094192i</v>
      </c>
      <c r="E1216" t="str">
        <f t="shared" si="565"/>
        <v>6216.73552209433-11284.460017575i</v>
      </c>
      <c r="F1216" t="str">
        <f t="shared" si="566"/>
        <v>0.415471181864084+0.289106764663719i</v>
      </c>
      <c r="G1216" t="str">
        <f t="shared" si="561"/>
        <v>0.415471181864084+0.289106764663719i</v>
      </c>
      <c r="H1216" t="str">
        <f t="shared" si="567"/>
        <v>3.1300559418083+4.53528167284823i</v>
      </c>
      <c r="I1216" t="str">
        <f t="shared" si="568"/>
        <v>424.90040639802i</v>
      </c>
      <c r="J1216" t="str">
        <f t="shared" si="562"/>
        <v>-43.7162352148718+90.6050828196634i</v>
      </c>
      <c r="K1216" t="str">
        <f t="shared" si="569"/>
        <v>3.80401699392259-1.8354080863066i</v>
      </c>
      <c r="L1216" t="str">
        <f t="shared" si="570"/>
        <v>0.714508553845363-0.291378313113629i</v>
      </c>
      <c r="M1216" t="str">
        <f t="shared" si="571"/>
        <v>4.51852554776795-2.12678639942023i</v>
      </c>
      <c r="N1216" t="str">
        <f t="shared" si="572"/>
        <v>-1.38318689639915i</v>
      </c>
      <c r="O1216" t="str">
        <f t="shared" si="573"/>
        <v>0.186510808089428-0.982452909032198i</v>
      </c>
      <c r="P1216" t="str">
        <f t="shared" si="574"/>
        <v>0.813489191910572+0.982452909032198i</v>
      </c>
      <c r="Q1216" t="str">
        <f t="shared" si="575"/>
        <v>-0.813489191910572+0.400733987366952i</v>
      </c>
      <c r="R1216" t="str">
        <f t="shared" si="576"/>
        <v>-0.325970223566999-1.3682790964572i</v>
      </c>
      <c r="S1216" t="str">
        <f t="shared" si="577"/>
        <v>0.151790057218014i</v>
      </c>
      <c r="T1216" t="str">
        <f t="shared" si="578"/>
        <v>0.207691162341451-0.0494790388866036i</v>
      </c>
      <c r="U1216" t="e">
        <f t="shared" si="579"/>
        <v>#DIV/0!</v>
      </c>
      <c r="V1216" t="str">
        <f t="shared" si="580"/>
        <v>0.0000833333333333333-0.00245155488434836i</v>
      </c>
      <c r="W1216" t="e">
        <f t="shared" si="581"/>
        <v>#DIV/0!</v>
      </c>
      <c r="X1216" t="e">
        <f t="shared" si="582"/>
        <v>#DIV/0!</v>
      </c>
      <c r="Y1216" t="str">
        <f t="shared" si="583"/>
        <v>0.00096+0.462291642161045i</v>
      </c>
      <c r="Z1216" t="e">
        <f t="shared" si="584"/>
        <v>#DIV/0!</v>
      </c>
      <c r="AA1216" t="e">
        <f t="shared" si="585"/>
        <v>#DIV/0!</v>
      </c>
      <c r="AB1216" t="str">
        <f t="shared" si="586"/>
        <v>0.118515867489066-0.0282344763737726i</v>
      </c>
      <c r="AC1216" t="str">
        <f t="shared" si="587"/>
        <v>1.47546827471873-0.379636137913978i</v>
      </c>
      <c r="AD1216" t="str">
        <f t="shared" si="588"/>
        <v>0.0799546823981401+0.0014362968667693i</v>
      </c>
      <c r="AE1216" t="e">
        <f t="shared" si="589"/>
        <v>#DIV/0!</v>
      </c>
      <c r="AF1216" t="str">
        <f t="shared" si="590"/>
        <v>-6.3799285057014-6.65899755379015i</v>
      </c>
      <c r="AG1216" t="e">
        <f t="shared" si="591"/>
        <v>#DIV/0!</v>
      </c>
      <c r="AH1216" t="e">
        <f t="shared" si="592"/>
        <v>#DIV/0!</v>
      </c>
      <c r="AI1216" t="e">
        <f t="shared" si="593"/>
        <v>#DIV/0!</v>
      </c>
      <c r="AJ1216" t="e">
        <f t="shared" si="594"/>
        <v>#DIV/0!</v>
      </c>
      <c r="AK1216"/>
      <c r="AL1216"/>
      <c r="AM1216"/>
      <c r="AN1216"/>
    </row>
    <row r="1217" spans="1:40" x14ac:dyDescent="0.3">
      <c r="A1217"/>
      <c r="B1217">
        <f t="shared" si="595"/>
        <v>108300</v>
      </c>
      <c r="C1217" s="186" t="str">
        <f t="shared" si="563"/>
        <v>-0.00842217491013333+0.0120953543201912i</v>
      </c>
      <c r="D1217" s="158" t="str">
        <f t="shared" si="564"/>
        <v>-3.25147732744796-2.12499657572727i</v>
      </c>
      <c r="E1217" t="str">
        <f t="shared" si="565"/>
        <v>6207.92831955273-11278.8878933764i</v>
      </c>
      <c r="F1217" t="str">
        <f t="shared" si="566"/>
        <v>0.415683563452644+0.2892688207194i</v>
      </c>
      <c r="G1217" t="str">
        <f t="shared" si="561"/>
        <v>0.415683563452644+0.2892688207194i</v>
      </c>
      <c r="H1217" t="str">
        <f t="shared" si="567"/>
        <v>3.1333578510239+4.5374123919699i</v>
      </c>
      <c r="I1217" t="str">
        <f t="shared" si="568"/>
        <v>425.293105479718i</v>
      </c>
      <c r="J1217" t="str">
        <f t="shared" si="562"/>
        <v>-43.7989281888266+90.6888213435263i</v>
      </c>
      <c r="K1217" t="str">
        <f t="shared" si="569"/>
        <v>3.80262830935205-1.83651128973459i</v>
      </c>
      <c r="L1217" t="str">
        <f t="shared" si="570"/>
        <v>0.714320195628211-0.291570725224344i</v>
      </c>
      <c r="M1217" t="str">
        <f t="shared" si="571"/>
        <v>4.51694850498026-2.12808201495893i</v>
      </c>
      <c r="N1217" t="str">
        <f t="shared" si="572"/>
        <v>-1.38446525767124i</v>
      </c>
      <c r="O1217" t="str">
        <f t="shared" si="573"/>
        <v>0.18525472628228-0.982690534395278i</v>
      </c>
      <c r="P1217" t="str">
        <f t="shared" si="574"/>
        <v>0.81474527371772+0.982690534395278i</v>
      </c>
      <c r="Q1217" t="str">
        <f t="shared" si="575"/>
        <v>-0.81474527371772+0.401774723275962i</v>
      </c>
      <c r="R1217" t="str">
        <f t="shared" si="576"/>
        <v>-0.325956078100194-1.36687070597226i</v>
      </c>
      <c r="S1217" t="str">
        <f t="shared" si="577"/>
        <v>0.151930343777365i</v>
      </c>
      <c r="T1217" t="str">
        <f t="shared" si="578"/>
        <v>0.207669136257575-0.0495226190020841i</v>
      </c>
      <c r="U1217" t="e">
        <f t="shared" si="579"/>
        <v>#DIV/0!</v>
      </c>
      <c r="V1217" t="str">
        <f t="shared" si="580"/>
        <v>0.0000833333333333333-0.00244929121409504i</v>
      </c>
      <c r="W1217" t="e">
        <f t="shared" si="581"/>
        <v>#DIV/0!</v>
      </c>
      <c r="X1217" t="e">
        <f t="shared" si="582"/>
        <v>#DIV/0!</v>
      </c>
      <c r="Y1217" t="str">
        <f t="shared" si="583"/>
        <v>0.00096+0.462718898761933i</v>
      </c>
      <c r="Z1217" t="e">
        <f t="shared" si="584"/>
        <v>#DIV/0!</v>
      </c>
      <c r="AA1217" t="e">
        <f t="shared" si="585"/>
        <v>#DIV/0!</v>
      </c>
      <c r="AB1217" t="str">
        <f t="shared" si="586"/>
        <v>0.11850329863246-0.0282593447173902i</v>
      </c>
      <c r="AC1217" t="str">
        <f t="shared" si="587"/>
        <v>1.47513509434552-0.379830743405983i</v>
      </c>
      <c r="AD1217" t="str">
        <f t="shared" si="588"/>
        <v>0.0799648955421762+0.00143294062413599i</v>
      </c>
      <c r="AE1217" t="e">
        <f t="shared" si="589"/>
        <v>#DIV/0!</v>
      </c>
      <c r="AF1217" t="str">
        <f t="shared" si="590"/>
        <v>-6.38483517847186-6.66240896769717i</v>
      </c>
      <c r="AG1217" t="e">
        <f t="shared" si="591"/>
        <v>#DIV/0!</v>
      </c>
      <c r="AH1217" t="e">
        <f t="shared" si="592"/>
        <v>#DIV/0!</v>
      </c>
      <c r="AI1217" t="e">
        <f t="shared" si="593"/>
        <v>#DIV/0!</v>
      </c>
      <c r="AJ1217" t="e">
        <f t="shared" si="594"/>
        <v>#DIV/0!</v>
      </c>
      <c r="AK1217"/>
      <c r="AL1217"/>
      <c r="AM1217"/>
      <c r="AN1217"/>
    </row>
    <row r="1218" spans="1:40" x14ac:dyDescent="0.3">
      <c r="A1218"/>
      <c r="B1218">
        <f t="shared" si="595"/>
        <v>108400</v>
      </c>
      <c r="C1218" s="186" t="str">
        <f t="shared" si="563"/>
        <v>-0.00841910971771249+0.012090373651418i</v>
      </c>
      <c r="D1218" s="158" t="str">
        <f t="shared" si="564"/>
        <v>-3.25308240622395-2.12627554357851i</v>
      </c>
      <c r="E1218" t="str">
        <f t="shared" si="565"/>
        <v>6199.13793442801-11273.3168020403i</v>
      </c>
      <c r="F1218" t="str">
        <f t="shared" si="566"/>
        <v>0.415895986746281+0.289430661944267i</v>
      </c>
      <c r="G1218" t="str">
        <f t="shared" si="561"/>
        <v>0.415895986746281+0.289430661944267i</v>
      </c>
      <c r="H1218" t="str">
        <f t="shared" si="567"/>
        <v>3.13665987750671+4.53954020285772i</v>
      </c>
      <c r="I1218" t="str">
        <f t="shared" si="568"/>
        <v>425.685804561417i</v>
      </c>
      <c r="J1218" t="str">
        <f t="shared" si="562"/>
        <v>-43.8816975535194+90.7725598673893i</v>
      </c>
      <c r="K1218" t="str">
        <f t="shared" si="569"/>
        <v>3.80123935430924-1.83761299579984i</v>
      </c>
      <c r="L1218" t="str">
        <f t="shared" si="570"/>
        <v>0.714131762829216-0.29176296488094i</v>
      </c>
      <c r="M1218" t="str">
        <f t="shared" si="571"/>
        <v>4.51537111713846-2.12937596068078i</v>
      </c>
      <c r="N1218" t="str">
        <f t="shared" si="572"/>
        <v>-1.38574361894333i</v>
      </c>
      <c r="O1218" t="str">
        <f t="shared" si="573"/>
        <v>0.183998341730502-0.982926553838294i</v>
      </c>
      <c r="P1218" t="str">
        <f t="shared" si="574"/>
        <v>0.816001658269498+0.982926553838294i</v>
      </c>
      <c r="Q1218" t="str">
        <f t="shared" si="575"/>
        <v>-0.816001658269498+0.402817065105036i</v>
      </c>
      <c r="R1218" t="str">
        <f t="shared" si="576"/>
        <v>-0.325941917551794-1.36546477469685i</v>
      </c>
      <c r="S1218" t="str">
        <f t="shared" si="577"/>
        <v>0.152070630336716i</v>
      </c>
      <c r="T1218" t="str">
        <f t="shared" si="578"/>
        <v>0.207647088990732-0.0495661928552592i</v>
      </c>
      <c r="U1218" t="e">
        <f t="shared" si="579"/>
        <v>#DIV/0!</v>
      </c>
      <c r="V1218" t="str">
        <f t="shared" si="580"/>
        <v>0.0000833333333333333-0.0024470317203551i</v>
      </c>
      <c r="W1218" t="e">
        <f t="shared" si="581"/>
        <v>#DIV/0!</v>
      </c>
      <c r="X1218" t="e">
        <f t="shared" si="582"/>
        <v>#DIV/0!</v>
      </c>
      <c r="Y1218" t="str">
        <f t="shared" si="583"/>
        <v>0.00096+0.463146155362822i</v>
      </c>
      <c r="Z1218" t="e">
        <f t="shared" si="584"/>
        <v>#DIV/0!</v>
      </c>
      <c r="AA1218" t="e">
        <f t="shared" si="585"/>
        <v>#DIV/0!</v>
      </c>
      <c r="AB1218" t="str">
        <f t="shared" si="586"/>
        <v>0.118490717688108-0.0282842094875165i</v>
      </c>
      <c r="AC1218" t="str">
        <f t="shared" si="587"/>
        <v>1.47480184854831-0.380024988399896i</v>
      </c>
      <c r="AD1218" t="str">
        <f t="shared" si="588"/>
        <v>0.0799751136508536+0.0014295697771228i</v>
      </c>
      <c r="AE1218" t="e">
        <f t="shared" si="589"/>
        <v>#DIV/0!</v>
      </c>
      <c r="AF1218" t="str">
        <f t="shared" si="590"/>
        <v>-6.38974228373066-6.66581574643623i</v>
      </c>
      <c r="AG1218" t="e">
        <f t="shared" si="591"/>
        <v>#DIV/0!</v>
      </c>
      <c r="AH1218" t="e">
        <f t="shared" si="592"/>
        <v>#DIV/0!</v>
      </c>
      <c r="AI1218" t="e">
        <f t="shared" si="593"/>
        <v>#DIV/0!</v>
      </c>
      <c r="AJ1218" t="e">
        <f t="shared" si="594"/>
        <v>#DIV/0!</v>
      </c>
      <c r="AK1218"/>
      <c r="AL1218"/>
      <c r="AM1218"/>
      <c r="AN1218"/>
    </row>
    <row r="1219" spans="1:40" x14ac:dyDescent="0.3">
      <c r="A1219"/>
      <c r="B1219">
        <f t="shared" si="595"/>
        <v>108500</v>
      </c>
      <c r="C1219" s="186" t="str">
        <f t="shared" si="563"/>
        <v>-0.00841604393970636+0.0120854033677596i</v>
      </c>
      <c r="D1219" s="158" t="str">
        <f t="shared" si="564"/>
        <v>-3.25468779826215-2.12755278532146i</v>
      </c>
      <c r="E1219" t="str">
        <f t="shared" si="565"/>
        <v>6190.36432979601-11267.7467609963i</v>
      </c>
      <c r="F1219" t="str">
        <f t="shared" si="566"/>
        <v>0.416108451485792+0.289592288409689i</v>
      </c>
      <c r="G1219" t="str">
        <f t="shared" si="561"/>
        <v>0.416108451485792+0.289592288409689i</v>
      </c>
      <c r="H1219" t="str">
        <f t="shared" si="567"/>
        <v>3.13996201885484+4.5416651065189i</v>
      </c>
      <c r="I1219" t="str">
        <f t="shared" si="568"/>
        <v>426.078503643116i</v>
      </c>
      <c r="J1219" t="str">
        <f t="shared" si="562"/>
        <v>-43.9645433089503+90.8562983912521i</v>
      </c>
      <c r="K1219" t="str">
        <f t="shared" si="569"/>
        <v>3.79985013050448-1.83871320522749i</v>
      </c>
      <c r="L1219" t="str">
        <f t="shared" si="570"/>
        <v>0.713943255644977-0.291955032079482i</v>
      </c>
      <c r="M1219" t="str">
        <f t="shared" si="571"/>
        <v>4.51379338614946-2.13066823730697i</v>
      </c>
      <c r="N1219" t="str">
        <f t="shared" si="572"/>
        <v>-1.38702198021542i</v>
      </c>
      <c r="O1219" t="str">
        <f t="shared" si="573"/>
        <v>0.182741656487288-0.983160966975542i</v>
      </c>
      <c r="P1219" t="str">
        <f t="shared" si="574"/>
        <v>0.817258343512712+0.983160966975542i</v>
      </c>
      <c r="Q1219" t="str">
        <f t="shared" si="575"/>
        <v>-0.817258343512712+0.403861013239878i</v>
      </c>
      <c r="R1219" t="str">
        <f t="shared" si="576"/>
        <v>-0.325927741915888-1.36406129581636i</v>
      </c>
      <c r="S1219" t="str">
        <f t="shared" si="577"/>
        <v>0.152210916896067i</v>
      </c>
      <c r="T1219" t="str">
        <f t="shared" si="578"/>
        <v>0.207625020538645-0.049609760438882i</v>
      </c>
      <c r="U1219" t="e">
        <f t="shared" si="579"/>
        <v>#DIV/0!</v>
      </c>
      <c r="V1219" t="str">
        <f t="shared" si="580"/>
        <v>0.0000833333333333333-0.00244477639158057i</v>
      </c>
      <c r="W1219" t="e">
        <f t="shared" si="581"/>
        <v>#DIV/0!</v>
      </c>
      <c r="X1219" t="e">
        <f t="shared" si="582"/>
        <v>#DIV/0!</v>
      </c>
      <c r="Y1219" t="str">
        <f t="shared" si="583"/>
        <v>0.00096+0.46357341196371i</v>
      </c>
      <c r="Z1219" t="e">
        <f t="shared" si="584"/>
        <v>#DIV/0!</v>
      </c>
      <c r="AA1219" t="e">
        <f t="shared" si="585"/>
        <v>#DIV/0!</v>
      </c>
      <c r="AB1219" t="str">
        <f t="shared" si="586"/>
        <v>0.118478124654713-0.0283090706800162i</v>
      </c>
      <c r="AC1219" t="str">
        <f t="shared" si="587"/>
        <v>1.47446853774425-0.380218873020988i</v>
      </c>
      <c r="AD1219" t="str">
        <f t="shared" si="588"/>
        <v>0.0799853367111578+0.00142618431568679i</v>
      </c>
      <c r="AE1219" t="e">
        <f t="shared" si="589"/>
        <v>#DIV/0!</v>
      </c>
      <c r="AF1219" t="str">
        <f t="shared" si="590"/>
        <v>-6.39464981711699-6.66921789184036i</v>
      </c>
      <c r="AG1219" t="e">
        <f t="shared" si="591"/>
        <v>#DIV/0!</v>
      </c>
      <c r="AH1219" t="e">
        <f t="shared" si="592"/>
        <v>#DIV/0!</v>
      </c>
      <c r="AI1219" t="e">
        <f t="shared" si="593"/>
        <v>#DIV/0!</v>
      </c>
      <c r="AJ1219" t="e">
        <f t="shared" si="594"/>
        <v>#DIV/0!</v>
      </c>
      <c r="AK1219"/>
      <c r="AL1219"/>
      <c r="AM1219"/>
      <c r="AN1219"/>
    </row>
    <row r="1220" spans="1:40" x14ac:dyDescent="0.3">
      <c r="A1220"/>
      <c r="B1220">
        <f t="shared" si="595"/>
        <v>108600</v>
      </c>
      <c r="C1220" s="186" t="str">
        <f t="shared" si="563"/>
        <v>-0.00841297757980292+0.0120804434330121i</v>
      </c>
      <c r="D1220" s="158" t="str">
        <f t="shared" si="564"/>
        <v>-3.25629350160579-2.12882830178334i</v>
      </c>
      <c r="E1220" t="str">
        <f t="shared" si="565"/>
        <v>6181.60746881016-11262.1777875676i</v>
      </c>
      <c r="F1220" t="str">
        <f t="shared" si="566"/>
        <v>0.416320957412256+0.289753700187361i</v>
      </c>
      <c r="G1220" t="str">
        <f t="shared" si="561"/>
        <v>0.416320957412256+0.289753700187361i</v>
      </c>
      <c r="H1220" t="str">
        <f t="shared" si="567"/>
        <v>3.14326427266624+4.54378710396369i</v>
      </c>
      <c r="I1220" t="str">
        <f t="shared" si="568"/>
        <v>426.471202724814i</v>
      </c>
      <c r="J1220" t="str">
        <f t="shared" si="562"/>
        <v>-44.0474654551192+90.9400369151151i</v>
      </c>
      <c r="K1220" t="str">
        <f t="shared" si="569"/>
        <v>3.79846063964607-1.83981191874391i</v>
      </c>
      <c r="L1220" t="str">
        <f t="shared" si="570"/>
        <v>0.713754674271998-0.292146926816295i</v>
      </c>
      <c r="M1220" t="str">
        <f t="shared" si="571"/>
        <v>4.51221531391807-2.1319588455602i</v>
      </c>
      <c r="N1220" t="str">
        <f t="shared" si="572"/>
        <v>-1.3883003414875i</v>
      </c>
      <c r="O1220" t="str">
        <f t="shared" si="573"/>
        <v>0.181484672606331-0.983393773423939i</v>
      </c>
      <c r="P1220" t="str">
        <f t="shared" si="574"/>
        <v>0.818515327393669+0.983393773423939i</v>
      </c>
      <c r="Q1220" t="str">
        <f t="shared" si="575"/>
        <v>-0.818515327393669+0.404906568063561i</v>
      </c>
      <c r="R1220" t="str">
        <f t="shared" si="576"/>
        <v>-0.325913551186559-1.36266026254125i</v>
      </c>
      <c r="S1220" t="str">
        <f t="shared" si="577"/>
        <v>0.152351203455419i</v>
      </c>
      <c r="T1220" t="str">
        <f t="shared" si="578"/>
        <v>0.207602930899037-0.0496533217457016i</v>
      </c>
      <c r="U1220" t="e">
        <f t="shared" si="579"/>
        <v>#DIV/0!</v>
      </c>
      <c r="V1220" t="str">
        <f t="shared" si="580"/>
        <v>0.0000833333333333333-0.00244252521626604i</v>
      </c>
      <c r="W1220" t="e">
        <f t="shared" si="581"/>
        <v>#DIV/0!</v>
      </c>
      <c r="X1220" t="e">
        <f t="shared" si="582"/>
        <v>#DIV/0!</v>
      </c>
      <c r="Y1220" t="str">
        <f t="shared" si="583"/>
        <v>0.00096+0.464000668564598i</v>
      </c>
      <c r="Z1220" t="e">
        <f t="shared" si="584"/>
        <v>#DIV/0!</v>
      </c>
      <c r="AA1220" t="e">
        <f t="shared" si="585"/>
        <v>#DIV/0!</v>
      </c>
      <c r="AB1220" t="str">
        <f t="shared" si="586"/>
        <v>0.118465519530975-0.0283339282907517i</v>
      </c>
      <c r="AC1220" t="str">
        <f t="shared" si="587"/>
        <v>1.47413516234999-0.380412397394933i</v>
      </c>
      <c r="AD1220" t="str">
        <f t="shared" si="588"/>
        <v>0.079995564710062+0.00142278422978594i</v>
      </c>
      <c r="AE1220" t="e">
        <f t="shared" si="589"/>
        <v>#DIV/0!</v>
      </c>
      <c r="AF1220" t="str">
        <f t="shared" si="590"/>
        <v>-6.39955777427203-6.67261540574703i</v>
      </c>
      <c r="AG1220" t="e">
        <f t="shared" si="591"/>
        <v>#DIV/0!</v>
      </c>
      <c r="AH1220" t="e">
        <f t="shared" si="592"/>
        <v>#DIV/0!</v>
      </c>
      <c r="AI1220" t="e">
        <f t="shared" si="593"/>
        <v>#DIV/0!</v>
      </c>
      <c r="AJ1220" t="e">
        <f t="shared" si="594"/>
        <v>#DIV/0!</v>
      </c>
      <c r="AK1220"/>
      <c r="AL1220"/>
      <c r="AM1220"/>
      <c r="AN1220"/>
    </row>
    <row r="1221" spans="1:40" x14ac:dyDescent="0.3">
      <c r="A1221"/>
      <c r="B1221">
        <f t="shared" si="595"/>
        <v>108700</v>
      </c>
      <c r="C1221" s="186" t="str">
        <f t="shared" si="563"/>
        <v>-0.00840991064168629+0.0120754938111133i</v>
      </c>
      <c r="D1221" s="158" t="str">
        <f t="shared" si="564"/>
        <v>-3.2578995143003-2.13010209379284i</v>
      </c>
      <c r="E1221" t="str">
        <f t="shared" si="565"/>
        <v>6172.86731470126-11256.6098989712i</v>
      </c>
      <c r="F1221" t="str">
        <f t="shared" si="566"/>
        <v>0.416533504267049+0.289914897349309i</v>
      </c>
      <c r="G1221" t="str">
        <f t="shared" ref="G1221:G1284" si="596">IF($C$11=$C$7,$C$24,F1221)</f>
        <v>0.416533504267049+0.289914897349309i</v>
      </c>
      <c r="H1221" t="str">
        <f t="shared" si="567"/>
        <v>3.14656663653875+4.54590619620549i</v>
      </c>
      <c r="I1221" t="str">
        <f t="shared" si="568"/>
        <v>426.863901806513i</v>
      </c>
      <c r="J1221" t="str">
        <f t="shared" ref="J1221:J1284" si="597">IMSUM(COMPLEX(0,2*PI()*B1221*$C$113*$C$112),COMPLEX(0,2*PI()*B1221*$C$113*$C$111),COMPLEX(0,2*PI()*B1221*$C$28*10^-12*$C$111),COMPLEX(-1*2*PI()*B1221*2*PI()*B1221*$C$113*$C$112*$C$28*10^-12*$C$111,0),COMPLEX(1,0))</f>
        <v>-44.1304639920262+91.0237754389779i</v>
      </c>
      <c r="K1221" t="str">
        <f t="shared" si="569"/>
        <v>3.79707088344035-1.84090913707674i</v>
      </c>
      <c r="L1221" t="str">
        <f t="shared" si="570"/>
        <v>0.713566018906679-0.292338649087957i</v>
      </c>
      <c r="M1221" t="str">
        <f t="shared" si="571"/>
        <v>4.51063690234703-2.1332477861647i</v>
      </c>
      <c r="N1221" t="str">
        <f t="shared" si="572"/>
        <v>-1.38957870275959i</v>
      </c>
      <c r="O1221" t="str">
        <f t="shared" si="573"/>
        <v>0.180227392141784-0.983624972803035i</v>
      </c>
      <c r="P1221" t="str">
        <f t="shared" si="574"/>
        <v>0.819772607858216+0.983624972803035i</v>
      </c>
      <c r="Q1221" t="str">
        <f t="shared" si="575"/>
        <v>-0.819772607858216+0.405953729956555i</v>
      </c>
      <c r="R1221" t="str">
        <f t="shared" si="576"/>
        <v>-0.32589934535788-1.36126166810696i</v>
      </c>
      <c r="S1221" t="str">
        <f t="shared" si="577"/>
        <v>0.15249149001477i</v>
      </c>
      <c r="T1221" t="str">
        <f t="shared" si="578"/>
        <v>0.207580820069622-0.0496968767684612i</v>
      </c>
      <c r="U1221" t="e">
        <f t="shared" si="579"/>
        <v>#DIV/0!</v>
      </c>
      <c r="V1221" t="str">
        <f t="shared" si="580"/>
        <v>0.0000833333333333333-0.00244027818294841i</v>
      </c>
      <c r="W1221" t="e">
        <f t="shared" si="581"/>
        <v>#DIV/0!</v>
      </c>
      <c r="X1221" t="e">
        <f t="shared" si="582"/>
        <v>#DIV/0!</v>
      </c>
      <c r="Y1221" t="str">
        <f t="shared" si="583"/>
        <v>0.00096+0.464427925165486i</v>
      </c>
      <c r="Z1221" t="e">
        <f t="shared" si="584"/>
        <v>#DIV/0!</v>
      </c>
      <c r="AA1221" t="e">
        <f t="shared" si="585"/>
        <v>#DIV/0!</v>
      </c>
      <c r="AB1221" t="str">
        <f t="shared" si="586"/>
        <v>0.118452902315589-0.028358782315582i</v>
      </c>
      <c r="AC1221" t="str">
        <f t="shared" si="587"/>
        <v>1.47380172278176-0.380605561647804i</v>
      </c>
      <c r="AD1221" t="str">
        <f t="shared" si="588"/>
        <v>0.0800057976345213+0.00141936950937822i</v>
      </c>
      <c r="AE1221" t="e">
        <f t="shared" si="589"/>
        <v>#DIV/0!</v>
      </c>
      <c r="AF1221" t="str">
        <f t="shared" si="590"/>
        <v>-6.40446615083905-6.67600828999833i</v>
      </c>
      <c r="AG1221" t="e">
        <f t="shared" si="591"/>
        <v>#DIV/0!</v>
      </c>
      <c r="AH1221" t="e">
        <f t="shared" si="592"/>
        <v>#DIV/0!</v>
      </c>
      <c r="AI1221" t="e">
        <f t="shared" si="593"/>
        <v>#DIV/0!</v>
      </c>
      <c r="AJ1221" t="e">
        <f t="shared" si="594"/>
        <v>#DIV/0!</v>
      </c>
      <c r="AK1221"/>
      <c r="AL1221"/>
      <c r="AM1221"/>
      <c r="AN1221"/>
    </row>
    <row r="1222" spans="1:40" x14ac:dyDescent="0.3">
      <c r="A1222"/>
      <c r="B1222">
        <f t="shared" si="595"/>
        <v>108800</v>
      </c>
      <c r="C1222" s="186" t="str">
        <f t="shared" ref="C1222:C1285" si="598">IMPRODUCT(COMPLEX(-1,0),IMDIV(IMPRODUCT(G1222,COMPLEX($C$100+$C$101,0)),COMPLEX($C$100,2*PI()*B1222*$C$103*$C$102*(2*$C$100+$C$101))))</f>
        <v>-0.0084068431290365+0.0120705544661426i</v>
      </c>
      <c r="D1222" s="158" t="str">
        <f t="shared" ref="D1222:D1285" si="599">IMPRODUCT(COMPLEX($C$106,0),IMSUB(C1222,G1222))</f>
        <v>-3.25950583439343-2.13137416218002i</v>
      </c>
      <c r="E1222" t="str">
        <f t="shared" ref="E1222:E1285" si="600">IMDIV(COMPLEX($C$20*10^3,0),COMPLEX(1,2*PI()*B1222*$C$20*1000*$C$29*10^-12))</f>
        <v>6164.14383077726-11251.0431123182i</v>
      </c>
      <c r="F1222" t="str">
        <f t="shared" ref="F1222:F1285" si="601">IMDIV(COMPLEX($C$22*1000,0),IMSUM(COMPLEX($C$22*1000,0),E1222))</f>
        <v>0.416746091791845+0.290075879967884i</v>
      </c>
      <c r="G1222" t="str">
        <f t="shared" si="596"/>
        <v>0.416746091791845+0.290075879967884i</v>
      </c>
      <c r="H1222" t="str">
        <f t="shared" ref="H1222:H1285" si="602">IMPRODUCT(COMPLEX($C$108,0),IMPRODUCT(COMPLEX(-1,0),D1222),IMDIV(COMPLEX(0,2*PI()*B1222*$C$109*$C$110),COMPLEX(1,2*PI()*B1222*$C$109*$C$110)))</f>
        <v>3.14986910807029+4.5480223842608i</v>
      </c>
      <c r="I1222" t="str">
        <f t="shared" ref="I1222:I1285" si="603">COMPLEX(0,2*PI()*B1222*$C$113*$C$112*$C$114)</f>
        <v>427.256600888212i</v>
      </c>
      <c r="J1222" t="str">
        <f t="shared" si="597"/>
        <v>-44.2135389196713+91.1075139628409i</v>
      </c>
      <c r="K1222" t="str">
        <f t="shared" ref="K1222:K1285" si="604">IMDIV(I1222,J1222)</f>
        <v>3.79568086359164-1.8420048609548i</v>
      </c>
      <c r="L1222" t="str">
        <f t="shared" ref="L1222:L1285" si="605">IMDIV(COMPLEX($C$117,0),COMPLEX(1,2*PI()*B1222*$C$115*$C$116))</f>
        <v>0.713377289745325-0.292530198891303i</v>
      </c>
      <c r="M1222" t="str">
        <f t="shared" ref="M1222:M1285" si="606">IMSUM(K1222,L1222)</f>
        <v>4.50905815333696-2.1345350598461i</v>
      </c>
      <c r="N1222" t="str">
        <f t="shared" ref="N1222:N1285" si="607">COMPLEX(0,-2*PI()*B1222*$C$43)</f>
        <v>-1.39085706403168i</v>
      </c>
      <c r="O1222" t="str">
        <f t="shared" ref="O1222:O1285" si="608">IMEXP(N1222)</f>
        <v>0.178969817148313-0.983854564735002i</v>
      </c>
      <c r="P1222" t="str">
        <f t="shared" ref="P1222:P1285" si="609">IMSUB(COMPLEX(1,0),O1222)</f>
        <v>0.821030182851687+0.983854564735002i</v>
      </c>
      <c r="Q1222" t="str">
        <f t="shared" ref="Q1222:Q1285" si="610">IMSUM(COMPLEX(0,2*PI()*B1222*$C$43),O1222,COMPLEX(-1,0))</f>
        <v>-0.821030182851687+0.407002499296678i</v>
      </c>
      <c r="R1222" t="str">
        <f t="shared" ref="R1222:R1285" si="611">IMDIV(P1222,Q1222)</f>
        <v>-0.325885124423923-1.35986550577378i</v>
      </c>
      <c r="S1222" t="str">
        <f t="shared" ref="S1222:S1285" si="612">IMDIV(COMPLEX(0,2*PI()*B1222*$C$123),COMPLEX($C$124,0))</f>
        <v>0.152631776574121i</v>
      </c>
      <c r="T1222" t="str">
        <f t="shared" ref="T1222:T1285" si="613">IMPRODUCT(R1222,S1222)</f>
        <v>0.207558688048118-0.0497404254999018i</v>
      </c>
      <c r="U1222" t="e">
        <f t="shared" ref="U1222:U1285" si="614">IMDIV(COMPLEX(1,2*PI()*B1222*$C$16*10^-3*$C$15*10^-6),COMPLEX(0,2*PI()*B1222*$C$15*10^-6))</f>
        <v>#DIV/0!</v>
      </c>
      <c r="V1222" t="str">
        <f t="shared" ref="V1222:V1285" si="615">IMSUM(COMPLEX($C$18*10^-3,0),IMDIV(COMPLEX(1,0),COMPLEX(0,2*PI()*B1222*($C$17*1*10^-6))))</f>
        <v>0.0000833333333333333-0.00243803528020673i</v>
      </c>
      <c r="W1222" t="e">
        <f t="shared" ref="W1222:W1285" si="616">IMDIV(IMPRODUCT(U1222,V1222),IMSUM(U1222,V1222))</f>
        <v>#DIV/0!</v>
      </c>
      <c r="X1222" t="e">
        <f t="shared" ref="X1222:X1285" si="617">IMDIV(IMPRODUCT(COMPLEX($C$19,0),W1222),IMSUM(COMPLEX($C$19,0),W1222))</f>
        <v>#DIV/0!</v>
      </c>
      <c r="Y1222" t="str">
        <f t="shared" ref="Y1222:Y1285" si="618">COMPLEX($C$13*10^-3,2*PI()*B1222*$C$12*0.000001)</f>
        <v>0.00096+0.464855181766374i</v>
      </c>
      <c r="Z1222" t="e">
        <f t="shared" ref="Z1222:Z1285" si="619">IMPRODUCT(COMPLEX($C$6,0),IMDIV(X1222,IMSUM(X1222,Y1222)))</f>
        <v>#DIV/0!</v>
      </c>
      <c r="AA1222" t="e">
        <f t="shared" ref="AA1222:AA1285" si="620">IMDIV(COMPLEX($C$6,0),IMSUM(X1222,Y1222))</f>
        <v>#DIV/0!</v>
      </c>
      <c r="AB1222" t="str">
        <f t="shared" ref="AB1222:AB1285" si="621">IMPRODUCT(COMPLEX($C$119,0),T1222)</f>
        <v>0.118440273007253-0.0283836327503648i</v>
      </c>
      <c r="AC1222" t="str">
        <f t="shared" ref="AC1222:AC1285" si="622">IMSUM(COMPLEX(1,0),IMPRODUCT(AB1222,M1222))</f>
        <v>1.47346821945536-0.38079836590608i</v>
      </c>
      <c r="AD1222" t="str">
        <f t="shared" ref="AD1222:AD1285" si="623">IMDIV(AB1222,AC1222)</f>
        <v>0.0800160354714784+0.00141594014442218i</v>
      </c>
      <c r="AE1222" t="e">
        <f t="shared" ref="AE1222:AE1285" si="624">IMPRODUCT(AD1222,AA1222,X1222)</f>
        <v>#DIV/0!</v>
      </c>
      <c r="AF1222" t="str">
        <f t="shared" ref="AF1222:AF1285" si="625">IMSUB(D1222,H1222)</f>
        <v>-6.40937494246372-6.67939654644082i</v>
      </c>
      <c r="AG1222" t="e">
        <f t="shared" ref="AG1222:AG1285" si="626">IMSUM(COMPLEX(1,0),IMPRODUCT(AD1222,AA1222,COMPLEX($C$127,0)))</f>
        <v>#DIV/0!</v>
      </c>
      <c r="AH1222" t="e">
        <f t="shared" ref="AH1222:AH1285" si="627">IMDIV(IMPRODUCT(AE1222,AF1222),AG1222)</f>
        <v>#DIV/0!</v>
      </c>
      <c r="AI1222" t="e">
        <f t="shared" ref="AI1222:AI1285" si="628">20*LOG10(IMABS(AH1222))</f>
        <v>#DIV/0!</v>
      </c>
      <c r="AJ1222" t="e">
        <f t="shared" ref="AJ1222:AJ1285" si="629">IMARGUMENT(AH1222)*180/PI()</f>
        <v>#DIV/0!</v>
      </c>
      <c r="AK1222"/>
      <c r="AL1222"/>
      <c r="AM1222"/>
      <c r="AN1222"/>
    </row>
    <row r="1223" spans="1:40" x14ac:dyDescent="0.3">
      <c r="A1223"/>
      <c r="B1223">
        <f t="shared" si="595"/>
        <v>108900</v>
      </c>
      <c r="C1223" s="186" t="str">
        <f t="shared" si="598"/>
        <v>-0.00840377504552946+0.0120656253623193i</v>
      </c>
      <c r="D1223" s="158" t="str">
        <f t="shared" si="599"/>
        <v>-3.26111245993504-2.1326445077764i</v>
      </c>
      <c r="E1223" t="str">
        <f t="shared" si="600"/>
        <v>6155.43698042348-11245.4774446149i</v>
      </c>
      <c r="F1223" t="str">
        <f t="shared" si="601"/>
        <v>0.416958719728606+0.290236648115762i</v>
      </c>
      <c r="G1223" t="str">
        <f t="shared" si="596"/>
        <v>0.416958719728606+0.290236648115762i</v>
      </c>
      <c r="H1223" t="str">
        <f t="shared" si="602"/>
        <v>3.15317168485863+4.55013566914922i</v>
      </c>
      <c r="I1223" t="str">
        <f t="shared" si="603"/>
        <v>427.649299969911i</v>
      </c>
      <c r="J1223" t="str">
        <f t="shared" si="597"/>
        <v>-44.2966902380544+91.1912524867038i</v>
      </c>
      <c r="K1223" t="str">
        <f t="shared" si="604"/>
        <v>3.79429058180225-1.8430990911082i</v>
      </c>
      <c r="L1223" t="str">
        <f t="shared" si="605"/>
        <v>0.713188486984137-0.292721576223422i</v>
      </c>
      <c r="M1223" t="str">
        <f t="shared" si="606"/>
        <v>4.50747906878639-2.13582066733162i</v>
      </c>
      <c r="N1223" t="str">
        <f t="shared" si="607"/>
        <v>-1.39213542530377i</v>
      </c>
      <c r="O1223" t="str">
        <f t="shared" si="608"/>
        <v>0.177711949681057-0.984082548844637i</v>
      </c>
      <c r="P1223" t="str">
        <f t="shared" si="609"/>
        <v>0.822288050318943+0.984082548844637i</v>
      </c>
      <c r="Q1223" t="str">
        <f t="shared" si="610"/>
        <v>-0.822288050318943+0.408052876459133i</v>
      </c>
      <c r="R1223" t="str">
        <f t="shared" si="611"/>
        <v>-0.325870888378745-1.35847176882675i</v>
      </c>
      <c r="S1223" t="str">
        <f t="shared" si="612"/>
        <v>0.152772063133472i</v>
      </c>
      <c r="T1223" t="str">
        <f t="shared" si="613"/>
        <v>0.20753653483224-0.0497839679327582i</v>
      </c>
      <c r="U1223" t="e">
        <f t="shared" si="614"/>
        <v>#DIV/0!</v>
      </c>
      <c r="V1223" t="str">
        <f t="shared" si="615"/>
        <v>0.0000833333333333333-0.002435796496662i</v>
      </c>
      <c r="W1223" t="e">
        <f t="shared" si="616"/>
        <v>#DIV/0!</v>
      </c>
      <c r="X1223" t="e">
        <f t="shared" si="617"/>
        <v>#DIV/0!</v>
      </c>
      <c r="Y1223" t="str">
        <f t="shared" si="618"/>
        <v>0.00096+0.465282438367263i</v>
      </c>
      <c r="Z1223" t="e">
        <f t="shared" si="619"/>
        <v>#DIV/0!</v>
      </c>
      <c r="AA1223" t="e">
        <f t="shared" si="620"/>
        <v>#DIV/0!</v>
      </c>
      <c r="AB1223" t="str">
        <f t="shared" si="621"/>
        <v>0.118427631604664-0.0284084795909543i</v>
      </c>
      <c r="AC1223" t="str">
        <f t="shared" si="622"/>
        <v>1.47313465278614-0.380990810296649i</v>
      </c>
      <c r="AD1223" t="str">
        <f t="shared" si="623"/>
        <v>0.080026278207862+0.00141249612487812i</v>
      </c>
      <c r="AE1223" t="e">
        <f t="shared" si="624"/>
        <v>#DIV/0!</v>
      </c>
      <c r="AF1223" t="str">
        <f t="shared" si="625"/>
        <v>-6.41428414479367-6.68278017692562i</v>
      </c>
      <c r="AG1223" t="e">
        <f t="shared" si="626"/>
        <v>#DIV/0!</v>
      </c>
      <c r="AH1223" t="e">
        <f t="shared" si="627"/>
        <v>#DIV/0!</v>
      </c>
      <c r="AI1223" t="e">
        <f t="shared" si="628"/>
        <v>#DIV/0!</v>
      </c>
      <c r="AJ1223" t="e">
        <f t="shared" si="629"/>
        <v>#DIV/0!</v>
      </c>
      <c r="AK1223"/>
      <c r="AL1223"/>
      <c r="AM1223"/>
      <c r="AN1223"/>
    </row>
    <row r="1224" spans="1:40" x14ac:dyDescent="0.3">
      <c r="A1224"/>
      <c r="B1224">
        <f t="shared" si="595"/>
        <v>109000</v>
      </c>
      <c r="C1224" s="186" t="str">
        <f t="shared" si="598"/>
        <v>-0.00840070639483707+0.012060706464003i</v>
      </c>
      <c r="D1224" s="158" t="str">
        <f t="shared" si="599"/>
        <v>-3.26271938897732-2.13391313141487i</v>
      </c>
      <c r="E1224" t="str">
        <f t="shared" si="600"/>
        <v>6146.74672710242-11239.9129127627i</v>
      </c>
      <c r="F1224" t="str">
        <f t="shared" si="601"/>
        <v>0.417171387819596+0.290397201865943i</v>
      </c>
      <c r="G1224" t="str">
        <f t="shared" si="596"/>
        <v>0.417171387819596+0.290397201865943i</v>
      </c>
      <c r="H1224" t="str">
        <f t="shared" si="602"/>
        <v>3.15647436450169+4.55224605189345i</v>
      </c>
      <c r="I1224" t="str">
        <f t="shared" si="603"/>
        <v>428.041999051609i</v>
      </c>
      <c r="J1224" t="str">
        <f t="shared" si="597"/>
        <v>-44.3799179471756+91.2749910105667i</v>
      </c>
      <c r="K1224" t="str">
        <f t="shared" si="604"/>
        <v>3.7929000397725-1.84419182826823i</v>
      </c>
      <c r="L1224" t="str">
        <f t="shared" si="605"/>
        <v>0.712999610819219-0.292912781081657i</v>
      </c>
      <c r="M1224" t="str">
        <f t="shared" si="606"/>
        <v>4.50589965059172-2.13710460934989i</v>
      </c>
      <c r="N1224" t="str">
        <f t="shared" si="607"/>
        <v>-1.39341378657586i</v>
      </c>
      <c r="O1224" t="str">
        <f t="shared" si="608"/>
        <v>0.176453791795633-0.984308924759368i</v>
      </c>
      <c r="P1224" t="str">
        <f t="shared" si="609"/>
        <v>0.823546208204367+0.984308924759368i</v>
      </c>
      <c r="Q1224" t="str">
        <f t="shared" si="610"/>
        <v>-0.823546208204367+0.409104861816492i</v>
      </c>
      <c r="R1224" t="str">
        <f t="shared" si="611"/>
        <v>-0.325856637216401-1.35708045057555i</v>
      </c>
      <c r="S1224" t="str">
        <f t="shared" si="612"/>
        <v>0.152912349692824i</v>
      </c>
      <c r="T1224" t="str">
        <f t="shared" si="613"/>
        <v>0.207514360419704-0.049827504059762i</v>
      </c>
      <c r="U1224" t="e">
        <f t="shared" si="614"/>
        <v>#DIV/0!</v>
      </c>
      <c r="V1224" t="str">
        <f t="shared" si="615"/>
        <v>0.0000833333333333333-0.00243356182097699i</v>
      </c>
      <c r="W1224" t="e">
        <f t="shared" si="616"/>
        <v>#DIV/0!</v>
      </c>
      <c r="X1224" t="e">
        <f t="shared" si="617"/>
        <v>#DIV/0!</v>
      </c>
      <c r="Y1224" t="str">
        <f t="shared" si="618"/>
        <v>0.00096+0.465709694968151i</v>
      </c>
      <c r="Z1224" t="e">
        <f t="shared" si="619"/>
        <v>#DIV/0!</v>
      </c>
      <c r="AA1224" t="e">
        <f t="shared" si="620"/>
        <v>#DIV/0!</v>
      </c>
      <c r="AB1224" t="str">
        <f t="shared" si="621"/>
        <v>0.118414978106517-0.0284333228332031i</v>
      </c>
      <c r="AC1224" t="str">
        <f t="shared" si="622"/>
        <v>1.47280102318901-0.381182894946795i</v>
      </c>
      <c r="AD1224" t="str">
        <f t="shared" si="623"/>
        <v>0.0800365258305857+0.00140903744070605i</v>
      </c>
      <c r="AE1224" t="e">
        <f t="shared" si="624"/>
        <v>#DIV/0!</v>
      </c>
      <c r="AF1224" t="str">
        <f t="shared" si="625"/>
        <v>-6.41919375347901-6.68615918330832i</v>
      </c>
      <c r="AG1224" t="e">
        <f t="shared" si="626"/>
        <v>#DIV/0!</v>
      </c>
      <c r="AH1224" t="e">
        <f t="shared" si="627"/>
        <v>#DIV/0!</v>
      </c>
      <c r="AI1224" t="e">
        <f t="shared" si="628"/>
        <v>#DIV/0!</v>
      </c>
      <c r="AJ1224" t="e">
        <f t="shared" si="629"/>
        <v>#DIV/0!</v>
      </c>
      <c r="AK1224"/>
      <c r="AL1224"/>
      <c r="AM1224"/>
      <c r="AN1224"/>
    </row>
    <row r="1225" spans="1:40" x14ac:dyDescent="0.3">
      <c r="A1225"/>
      <c r="B1225">
        <f t="shared" si="595"/>
        <v>109100</v>
      </c>
      <c r="C1225" s="186" t="str">
        <f t="shared" si="598"/>
        <v>-0.00839763718062719+0.0120557977356921i</v>
      </c>
      <c r="D1225" s="158" t="str">
        <f t="shared" si="599"/>
        <v>-3.26432661957461-2.13518003392981i</v>
      </c>
      <c r="E1225" t="str">
        <f t="shared" si="600"/>
        <v>6138.0730343535-11234.3495335592i</v>
      </c>
      <c r="F1225" t="str">
        <f t="shared" si="601"/>
        <v>0.417384095807366+0.290557541291754i</v>
      </c>
      <c r="G1225" t="str">
        <f t="shared" si="596"/>
        <v>0.417384095807366+0.290557541291754i</v>
      </c>
      <c r="H1225" t="str">
        <f t="shared" si="602"/>
        <v>3.15977714459723+4.55435353351935i</v>
      </c>
      <c r="I1225" t="str">
        <f t="shared" si="603"/>
        <v>428.434698133308i</v>
      </c>
      <c r="J1225" t="str">
        <f t="shared" si="597"/>
        <v>-44.4632220470349+91.3587295344296i</v>
      </c>
      <c r="K1225" t="str">
        <f t="shared" si="604"/>
        <v>3.79150923920071-1.84528307316745i</v>
      </c>
      <c r="L1225" t="str">
        <f t="shared" si="605"/>
        <v>0.712810661446573-0.293103813463608i</v>
      </c>
      <c r="M1225" t="str">
        <f t="shared" si="606"/>
        <v>4.50431990064728-2.13838688663106i</v>
      </c>
      <c r="N1225" t="str">
        <f t="shared" si="607"/>
        <v>-1.39469214784794i</v>
      </c>
      <c r="O1225" t="str">
        <f t="shared" si="608"/>
        <v>0.17519534554814-0.984533692109248i</v>
      </c>
      <c r="P1225" t="str">
        <f t="shared" si="609"/>
        <v>0.82480465445186+0.984533692109248i</v>
      </c>
      <c r="Q1225" t="str">
        <f t="shared" si="610"/>
        <v>-0.82480465445186+0.410158455738692i</v>
      </c>
      <c r="R1225" t="str">
        <f t="shared" si="611"/>
        <v>-0.32584237093094-1.35569154435437i</v>
      </c>
      <c r="S1225" t="str">
        <f t="shared" si="612"/>
        <v>0.153052636252175i</v>
      </c>
      <c r="T1225" t="str">
        <f t="shared" si="613"/>
        <v>0.207492164808219-0.0498710338736394i</v>
      </c>
      <c r="U1225" t="e">
        <f t="shared" si="614"/>
        <v>#DIV/0!</v>
      </c>
      <c r="V1225" t="str">
        <f t="shared" si="615"/>
        <v>0.0000833333333333333-0.00243133124185602i</v>
      </c>
      <c r="W1225" t="e">
        <f t="shared" si="616"/>
        <v>#DIV/0!</v>
      </c>
      <c r="X1225" t="e">
        <f t="shared" si="617"/>
        <v>#DIV/0!</v>
      </c>
      <c r="Y1225" t="str">
        <f t="shared" si="618"/>
        <v>0.00096+0.466136951569039i</v>
      </c>
      <c r="Z1225" t="e">
        <f t="shared" si="619"/>
        <v>#DIV/0!</v>
      </c>
      <c r="AA1225" t="e">
        <f t="shared" si="620"/>
        <v>#DIV/0!</v>
      </c>
      <c r="AB1225" t="str">
        <f t="shared" si="621"/>
        <v>0.118402312511506-0.0284581624729603i</v>
      </c>
      <c r="AC1225" t="str">
        <f t="shared" si="622"/>
        <v>1.47246733107844-0.381374619984206i</v>
      </c>
      <c r="AD1225" t="str">
        <f t="shared" si="623"/>
        <v>0.0800467783265485+0.00140556408186747i</v>
      </c>
      <c r="AE1225" t="e">
        <f t="shared" si="624"/>
        <v>#DIV/0!</v>
      </c>
      <c r="AF1225" t="str">
        <f t="shared" si="625"/>
        <v>-6.42410376417184-6.68953356744916i</v>
      </c>
      <c r="AG1225" t="e">
        <f t="shared" si="626"/>
        <v>#DIV/0!</v>
      </c>
      <c r="AH1225" t="e">
        <f t="shared" si="627"/>
        <v>#DIV/0!</v>
      </c>
      <c r="AI1225" t="e">
        <f t="shared" si="628"/>
        <v>#DIV/0!</v>
      </c>
      <c r="AJ1225" t="e">
        <f t="shared" si="629"/>
        <v>#DIV/0!</v>
      </c>
      <c r="AK1225"/>
      <c r="AL1225"/>
      <c r="AM1225"/>
      <c r="AN1225"/>
    </row>
    <row r="1226" spans="1:40" x14ac:dyDescent="0.3">
      <c r="A1226"/>
      <c r="B1226">
        <f t="shared" si="595"/>
        <v>109200</v>
      </c>
      <c r="C1226" s="186" t="str">
        <f t="shared" si="598"/>
        <v>-0.00839456740656359+0.0120508991420239i</v>
      </c>
      <c r="D1226" s="158" t="str">
        <f t="shared" si="599"/>
        <v>-3.26593414978358-2.13644521615695i</v>
      </c>
      <c r="E1226" t="str">
        <f t="shared" si="600"/>
        <v>6129.41586579332-11228.7873236981i</v>
      </c>
      <c r="F1226" t="str">
        <f t="shared" si="601"/>
        <v>0.417596843434772+0.290717666466843i</v>
      </c>
      <c r="G1226" t="str">
        <f t="shared" si="596"/>
        <v>0.417596843434772+0.290717666466843i</v>
      </c>
      <c r="H1226" t="str">
        <f t="shared" si="602"/>
        <v>3.16308002274324+4.55645811505586i</v>
      </c>
      <c r="I1226" t="str">
        <f t="shared" si="603"/>
        <v>428.827397215007i</v>
      </c>
      <c r="J1226" t="str">
        <f t="shared" si="597"/>
        <v>-44.5466025376322+91.4424680582925i</v>
      </c>
      <c r="K1226" t="str">
        <f t="shared" si="604"/>
        <v>3.79011818178318-1.84637282653962i</v>
      </c>
      <c r="L1226" t="str">
        <f t="shared" si="605"/>
        <v>0.7126216390621-0.293294673367126i</v>
      </c>
      <c r="M1226" t="str">
        <f t="shared" si="606"/>
        <v>4.50273982084528-2.13966749990675i</v>
      </c>
      <c r="N1226" t="str">
        <f t="shared" si="607"/>
        <v>-1.39597050912003i</v>
      </c>
      <c r="O1226" t="str">
        <f t="shared" si="608"/>
        <v>0.173936612995121-0.984756850526964i</v>
      </c>
      <c r="P1226" t="str">
        <f t="shared" si="609"/>
        <v>0.826063387004879+0.984756850526964i</v>
      </c>
      <c r="Q1226" t="str">
        <f t="shared" si="610"/>
        <v>-0.826063387004879+0.411213658593066i</v>
      </c>
      <c r="R1226" t="str">
        <f t="shared" si="611"/>
        <v>-0.3258280895164-1.35430504352178i</v>
      </c>
      <c r="S1226" t="str">
        <f t="shared" si="612"/>
        <v>0.153192922811526i</v>
      </c>
      <c r="T1226" t="str">
        <f t="shared" si="613"/>
        <v>0.207469947995492-0.0499145573671129i</v>
      </c>
      <c r="U1226" t="e">
        <f t="shared" si="614"/>
        <v>#DIV/0!</v>
      </c>
      <c r="V1226" t="str">
        <f t="shared" si="615"/>
        <v>0.0000833333333333333-0.0024291047480448i</v>
      </c>
      <c r="W1226" t="e">
        <f t="shared" si="616"/>
        <v>#DIV/0!</v>
      </c>
      <c r="X1226" t="e">
        <f t="shared" si="617"/>
        <v>#DIV/0!</v>
      </c>
      <c r="Y1226" t="str">
        <f t="shared" si="618"/>
        <v>0.00096+0.466564208169927i</v>
      </c>
      <c r="Z1226" t="e">
        <f t="shared" si="619"/>
        <v>#DIV/0!</v>
      </c>
      <c r="AA1226" t="e">
        <f t="shared" si="620"/>
        <v>#DIV/0!</v>
      </c>
      <c r="AB1226" t="str">
        <f t="shared" si="621"/>
        <v>0.118389634818322-0.0284829985060732i</v>
      </c>
      <c r="AC1226" t="str">
        <f t="shared" si="622"/>
        <v>1.47213357686845-0.381565985536965i</v>
      </c>
      <c r="AD1226" t="str">
        <f t="shared" si="623"/>
        <v>0.0800570356826341+0.00140207603832372i</v>
      </c>
      <c r="AE1226" t="e">
        <f t="shared" si="624"/>
        <v>#DIV/0!</v>
      </c>
      <c r="AF1226" t="str">
        <f t="shared" si="625"/>
        <v>-6.42901417252682-6.69290333121281i</v>
      </c>
      <c r="AG1226" t="e">
        <f t="shared" si="626"/>
        <v>#DIV/0!</v>
      </c>
      <c r="AH1226" t="e">
        <f t="shared" si="627"/>
        <v>#DIV/0!</v>
      </c>
      <c r="AI1226" t="e">
        <f t="shared" si="628"/>
        <v>#DIV/0!</v>
      </c>
      <c r="AJ1226" t="e">
        <f t="shared" si="629"/>
        <v>#DIV/0!</v>
      </c>
      <c r="AK1226"/>
      <c r="AL1226"/>
      <c r="AM1226"/>
      <c r="AN1226"/>
    </row>
    <row r="1227" spans="1:40" x14ac:dyDescent="0.3">
      <c r="A1227"/>
      <c r="B1227">
        <f t="shared" si="595"/>
        <v>109300</v>
      </c>
      <c r="C1227" s="186" t="str">
        <f t="shared" si="598"/>
        <v>-0.00839149707630595+0.0120460106477735i</v>
      </c>
      <c r="D1227" s="158" t="str">
        <f t="shared" si="599"/>
        <v>-3.26754197766303-2.13770867893345i</v>
      </c>
      <c r="E1227" t="str">
        <f t="shared" si="600"/>
        <v>6120.77518511538-11223.2262997703i</v>
      </c>
      <c r="F1227" t="str">
        <f t="shared" si="601"/>
        <v>0.417809630444958+0.29087757746518i</v>
      </c>
      <c r="G1227" t="str">
        <f t="shared" si="596"/>
        <v>0.417809630444958+0.29087757746518i</v>
      </c>
      <c r="H1227" t="str">
        <f t="shared" si="602"/>
        <v>3.16638299653759+4.558559797535i</v>
      </c>
      <c r="I1227" t="str">
        <f t="shared" si="603"/>
        <v>429.220096296705i</v>
      </c>
      <c r="J1227" t="str">
        <f t="shared" si="597"/>
        <v>-44.6300594189676+91.5262065821554i</v>
      </c>
      <c r="K1227" t="str">
        <f t="shared" si="604"/>
        <v>3.78872686921418-1.84746108911975i</v>
      </c>
      <c r="L1227" t="str">
        <f t="shared" si="605"/>
        <v>0.712432543861601-0.293485360790316i</v>
      </c>
      <c r="M1227" t="str">
        <f t="shared" si="606"/>
        <v>4.50115941307578-2.14094644991007i</v>
      </c>
      <c r="N1227" t="str">
        <f t="shared" si="607"/>
        <v>-1.39724887039212i</v>
      </c>
      <c r="O1227" t="str">
        <f t="shared" si="608"/>
        <v>0.172677596193616-0.984978399647827i</v>
      </c>
      <c r="P1227" t="str">
        <f t="shared" si="609"/>
        <v>0.827322403806384+0.984978399647827i</v>
      </c>
      <c r="Q1227" t="str">
        <f t="shared" si="610"/>
        <v>-0.827322403806384+0.412270470744293i</v>
      </c>
      <c r="R1227" t="str">
        <f t="shared" si="611"/>
        <v>-0.325813792966815-1.35292094146067i</v>
      </c>
      <c r="S1227" t="str">
        <f t="shared" si="612"/>
        <v>0.153333209370877i</v>
      </c>
      <c r="T1227" t="str">
        <f t="shared" si="613"/>
        <v>0.207447709979233-0.0499580745329002i</v>
      </c>
      <c r="U1227" t="e">
        <f t="shared" si="614"/>
        <v>#DIV/0!</v>
      </c>
      <c r="V1227" t="str">
        <f t="shared" si="615"/>
        <v>0.0000833333333333333-0.00242688232833021i</v>
      </c>
      <c r="W1227" t="e">
        <f t="shared" si="616"/>
        <v>#DIV/0!</v>
      </c>
      <c r="X1227" t="e">
        <f t="shared" si="617"/>
        <v>#DIV/0!</v>
      </c>
      <c r="Y1227" t="str">
        <f t="shared" si="618"/>
        <v>0.00096+0.466991464770816i</v>
      </c>
      <c r="Z1227" t="e">
        <f t="shared" si="619"/>
        <v>#DIV/0!</v>
      </c>
      <c r="AA1227" t="e">
        <f t="shared" si="620"/>
        <v>#DIV/0!</v>
      </c>
      <c r="AB1227" t="str">
        <f t="shared" si="621"/>
        <v>0.118376945025658-0.0285078309283862i</v>
      </c>
      <c r="AC1227" t="str">
        <f t="shared" si="622"/>
        <v>1.47179976097263-0.38175699173356i</v>
      </c>
      <c r="AD1227" t="str">
        <f t="shared" si="623"/>
        <v>0.0800672978857129+0.00139857330003784i</v>
      </c>
      <c r="AE1227" t="e">
        <f t="shared" si="624"/>
        <v>#DIV/0!</v>
      </c>
      <c r="AF1227" t="str">
        <f t="shared" si="625"/>
        <v>-6.43392497420062-6.69626847646845i</v>
      </c>
      <c r="AG1227" t="e">
        <f t="shared" si="626"/>
        <v>#DIV/0!</v>
      </c>
      <c r="AH1227" t="e">
        <f t="shared" si="627"/>
        <v>#DIV/0!</v>
      </c>
      <c r="AI1227" t="e">
        <f t="shared" si="628"/>
        <v>#DIV/0!</v>
      </c>
      <c r="AJ1227" t="e">
        <f t="shared" si="629"/>
        <v>#DIV/0!</v>
      </c>
      <c r="AK1227"/>
      <c r="AL1227"/>
      <c r="AM1227"/>
      <c r="AN1227"/>
    </row>
    <row r="1228" spans="1:40" x14ac:dyDescent="0.3">
      <c r="A1228"/>
      <c r="B1228">
        <f t="shared" si="595"/>
        <v>109400</v>
      </c>
      <c r="C1228" s="186" t="str">
        <f t="shared" si="598"/>
        <v>-0.00838842619350993+0.0120411322178532i</v>
      </c>
      <c r="D1228" s="158" t="str">
        <f t="shared" si="599"/>
        <v>-3.26915010127404-2.13897042309792i</v>
      </c>
      <c r="E1228" t="str">
        <f t="shared" si="600"/>
        <v>6112.15095609009-11217.6664782642i</v>
      </c>
      <c r="F1228" t="str">
        <f t="shared" si="601"/>
        <v>0.418022456581364+0.29103727436106i</v>
      </c>
      <c r="G1228" t="str">
        <f t="shared" si="596"/>
        <v>0.418022456581364+0.29103727436106i</v>
      </c>
      <c r="H1228" t="str">
        <f t="shared" si="602"/>
        <v>3.16968606357829+4.560658581992i</v>
      </c>
      <c r="I1228" t="str">
        <f t="shared" si="603"/>
        <v>429.612795378404i</v>
      </c>
      <c r="J1228" t="str">
        <f t="shared" si="597"/>
        <v>-44.713592691041+91.6099451060183i</v>
      </c>
      <c r="K1228" t="str">
        <f t="shared" si="604"/>
        <v>3.78733530318602-1.84854786164406i</v>
      </c>
      <c r="L1228" t="str">
        <f t="shared" si="605"/>
        <v>0.712243376040773-0.293675875731538i</v>
      </c>
      <c r="M1228" t="str">
        <f t="shared" si="606"/>
        <v>4.49957867922679-2.1422237373756i</v>
      </c>
      <c r="N1228" t="str">
        <f t="shared" si="607"/>
        <v>-1.39852723166421i</v>
      </c>
      <c r="O1228" t="str">
        <f t="shared" si="608"/>
        <v>0.17141829720112-0.98519833910978i</v>
      </c>
      <c r="P1228" t="str">
        <f t="shared" si="609"/>
        <v>0.82858170279888+0.98519833910978i</v>
      </c>
      <c r="Q1228" t="str">
        <f t="shared" si="610"/>
        <v>-0.82858170279888+0.41332889255443i</v>
      </c>
      <c r="R1228" t="str">
        <f t="shared" si="611"/>
        <v>-0.325799481276209-1.35153923157811i</v>
      </c>
      <c r="S1228" t="str">
        <f t="shared" si="612"/>
        <v>0.153473495930228i</v>
      </c>
      <c r="T1228" t="str">
        <f t="shared" si="613"/>
        <v>0.207425450757147-0.0500015853637147i</v>
      </c>
      <c r="U1228" t="e">
        <f t="shared" si="614"/>
        <v>#DIV/0!</v>
      </c>
      <c r="V1228" t="str">
        <f t="shared" si="615"/>
        <v>0.0000833333333333333-0.00242466397154015i</v>
      </c>
      <c r="W1228" t="e">
        <f t="shared" si="616"/>
        <v>#DIV/0!</v>
      </c>
      <c r="X1228" t="e">
        <f t="shared" si="617"/>
        <v>#DIV/0!</v>
      </c>
      <c r="Y1228" t="str">
        <f t="shared" si="618"/>
        <v>0.00096+0.467418721371704i</v>
      </c>
      <c r="Z1228" t="e">
        <f t="shared" si="619"/>
        <v>#DIV/0!</v>
      </c>
      <c r="AA1228" t="e">
        <f t="shared" si="620"/>
        <v>#DIV/0!</v>
      </c>
      <c r="AB1228" t="str">
        <f t="shared" si="621"/>
        <v>0.118364243132206-0.0285326597357414i</v>
      </c>
      <c r="AC1228" t="str">
        <f t="shared" si="622"/>
        <v>1.47146588380412-0.381947638702883i</v>
      </c>
      <c r="AD1228" t="str">
        <f t="shared" si="623"/>
        <v>0.0800775649226413+0.00139505585697393i</v>
      </c>
      <c r="AE1228" t="e">
        <f t="shared" si="624"/>
        <v>#DIV/0!</v>
      </c>
      <c r="AF1228" t="str">
        <f t="shared" si="625"/>
        <v>-6.43883616485233-6.69962900508992i</v>
      </c>
      <c r="AG1228" t="e">
        <f t="shared" si="626"/>
        <v>#DIV/0!</v>
      </c>
      <c r="AH1228" t="e">
        <f t="shared" si="627"/>
        <v>#DIV/0!</v>
      </c>
      <c r="AI1228" t="e">
        <f t="shared" si="628"/>
        <v>#DIV/0!</v>
      </c>
      <c r="AJ1228" t="e">
        <f t="shared" si="629"/>
        <v>#DIV/0!</v>
      </c>
      <c r="AK1228"/>
      <c r="AL1228"/>
      <c r="AM1228"/>
      <c r="AN1228"/>
    </row>
    <row r="1229" spans="1:40" x14ac:dyDescent="0.3">
      <c r="A1229"/>
      <c r="B1229">
        <f t="shared" si="595"/>
        <v>109500</v>
      </c>
      <c r="C1229" s="186" t="str">
        <f t="shared" si="598"/>
        <v>-0.00838535476182714+0.0120362638173122i</v>
      </c>
      <c r="D1229" s="158" t="str">
        <f t="shared" si="599"/>
        <v>-3.27075851867995-2.14023044949035i</v>
      </c>
      <c r="E1229" t="str">
        <f t="shared" si="600"/>
        <v>6103.54314256453-11212.1078755659i</v>
      </c>
      <c r="F1229" t="str">
        <f t="shared" si="601"/>
        <v>0.418235321587732+0.291196757229097i</v>
      </c>
      <c r="G1229" t="str">
        <f t="shared" si="596"/>
        <v>0.418235321587732+0.291196757229097i</v>
      </c>
      <c r="H1229" t="str">
        <f t="shared" si="602"/>
        <v>3.17298922146344+4.56275446946513i</v>
      </c>
      <c r="I1229" t="str">
        <f t="shared" si="603"/>
        <v>430.005494460103i</v>
      </c>
      <c r="J1229" t="str">
        <f t="shared" si="597"/>
        <v>-44.7972023538526+91.6936836298812i</v>
      </c>
      <c r="K1229" t="str">
        <f t="shared" si="604"/>
        <v>3.78594348538895-1.84963314485001i</v>
      </c>
      <c r="L1229" t="str">
        <f t="shared" si="605"/>
        <v>0.712054135795214-0.293866218189404i</v>
      </c>
      <c r="M1229" t="str">
        <f t="shared" si="606"/>
        <v>4.49799762118416-2.14349936303941i</v>
      </c>
      <c r="N1229" t="str">
        <f t="shared" si="607"/>
        <v>-1.39980559293629i</v>
      </c>
      <c r="O1229" t="str">
        <f t="shared" si="608"/>
        <v>0.170158718075597-0.985416668553394i</v>
      </c>
      <c r="P1229" t="str">
        <f t="shared" si="609"/>
        <v>0.829841281924403+0.985416668553394i</v>
      </c>
      <c r="Q1229" t="str">
        <f t="shared" si="610"/>
        <v>-0.829841281924403+0.414388924382896i</v>
      </c>
      <c r="R1229" t="str">
        <f t="shared" si="611"/>
        <v>-0.325785154438603-1.35015990730525i</v>
      </c>
      <c r="S1229" t="str">
        <f t="shared" si="612"/>
        <v>0.15361378248958i</v>
      </c>
      <c r="T1229" t="str">
        <f t="shared" si="613"/>
        <v>0.20740317032694-0.0500450898522658i</v>
      </c>
      <c r="U1229" t="e">
        <f t="shared" si="614"/>
        <v>#DIV/0!</v>
      </c>
      <c r="V1229" t="str">
        <f t="shared" si="615"/>
        <v>0.0000833333333333333-0.00242244966654331i</v>
      </c>
      <c r="W1229" t="e">
        <f t="shared" si="616"/>
        <v>#DIV/0!</v>
      </c>
      <c r="X1229" t="e">
        <f t="shared" si="617"/>
        <v>#DIV/0!</v>
      </c>
      <c r="Y1229" t="str">
        <f t="shared" si="618"/>
        <v>0.00096+0.467845977972592i</v>
      </c>
      <c r="Z1229" t="e">
        <f t="shared" si="619"/>
        <v>#DIV/0!</v>
      </c>
      <c r="AA1229" t="e">
        <f t="shared" si="620"/>
        <v>#DIV/0!</v>
      </c>
      <c r="AB1229" t="str">
        <f t="shared" si="621"/>
        <v>0.118351529136654-0.0285574849239785i</v>
      </c>
      <c r="AC1229" t="str">
        <f t="shared" si="622"/>
        <v>1.47113194577562-0.382137926574216i</v>
      </c>
      <c r="AD1229" t="str">
        <f t="shared" si="623"/>
        <v>0.0800878367802589+0.00139152369909593i</v>
      </c>
      <c r="AE1229" t="e">
        <f t="shared" si="624"/>
        <v>#DIV/0!</v>
      </c>
      <c r="AF1229" t="str">
        <f t="shared" si="625"/>
        <v>-6.44374774014339-6.70298491895548i</v>
      </c>
      <c r="AG1229" t="e">
        <f t="shared" si="626"/>
        <v>#DIV/0!</v>
      </c>
      <c r="AH1229" t="e">
        <f t="shared" si="627"/>
        <v>#DIV/0!</v>
      </c>
      <c r="AI1229" t="e">
        <f t="shared" si="628"/>
        <v>#DIV/0!</v>
      </c>
      <c r="AJ1229" t="e">
        <f t="shared" si="629"/>
        <v>#DIV/0!</v>
      </c>
      <c r="AK1229"/>
      <c r="AL1229"/>
      <c r="AM1229"/>
      <c r="AN1229"/>
    </row>
    <row r="1230" spans="1:40" x14ac:dyDescent="0.3">
      <c r="A1230"/>
      <c r="B1230">
        <f t="shared" si="595"/>
        <v>109600</v>
      </c>
      <c r="C1230" s="186" t="str">
        <f t="shared" si="598"/>
        <v>-0.00838228278490493+0.0120314054113358i</v>
      </c>
      <c r="D1230" s="158" t="str">
        <f t="shared" si="599"/>
        <v>-3.27236722794636-2.14148875895213i</v>
      </c>
      <c r="E1230" t="str">
        <f t="shared" si="600"/>
        <v>6094.95170846263-11206.5505079601i</v>
      </c>
      <c r="F1230" t="str">
        <f t="shared" si="601"/>
        <v>0.418448225208099+0.291356026144222i</v>
      </c>
      <c r="G1230" t="str">
        <f t="shared" si="596"/>
        <v>0.418448225208099+0.291356026144222i</v>
      </c>
      <c r="H1230" t="str">
        <f t="shared" si="602"/>
        <v>3.17629246779133+4.56484746099582i</v>
      </c>
      <c r="I1230" t="str">
        <f t="shared" si="603"/>
        <v>430.398193541802i</v>
      </c>
      <c r="J1230" t="str">
        <f t="shared" si="597"/>
        <v>-44.8808884074022+91.7774221537441i</v>
      </c>
      <c r="K1230" t="str">
        <f t="shared" si="604"/>
        <v>3.78455141751123-1.85071693947626i</v>
      </c>
      <c r="L1230" t="str">
        <f t="shared" si="605"/>
        <v>0.711864823320417-0.294056388162778i</v>
      </c>
      <c r="M1230" t="str">
        <f t="shared" si="606"/>
        <v>4.49641624083165-2.14477332763904i</v>
      </c>
      <c r="N1230" t="str">
        <f t="shared" si="607"/>
        <v>-1.40108395420838i</v>
      </c>
      <c r="O1230" t="str">
        <f t="shared" si="608"/>
        <v>0.168898860875442-0.985633387621877i</v>
      </c>
      <c r="P1230" t="str">
        <f t="shared" si="609"/>
        <v>0.831101139124558+0.985633387621877i</v>
      </c>
      <c r="Q1230" t="str">
        <f t="shared" si="610"/>
        <v>-0.831101139124558+0.415450566586503i</v>
      </c>
      <c r="R1230" t="str">
        <f t="shared" si="611"/>
        <v>-0.325770812448006-1.34878296209716i</v>
      </c>
      <c r="S1230" t="str">
        <f t="shared" si="612"/>
        <v>0.153754069048931i</v>
      </c>
      <c r="T1230" t="str">
        <f t="shared" si="613"/>
        <v>0.207380868686308-0.0500885879912571i</v>
      </c>
      <c r="U1230" t="e">
        <f t="shared" si="614"/>
        <v>#DIV/0!</v>
      </c>
      <c r="V1230" t="str">
        <f t="shared" si="615"/>
        <v>0.0000833333333333333-0.00242023940224901i</v>
      </c>
      <c r="W1230" t="e">
        <f t="shared" si="616"/>
        <v>#DIV/0!</v>
      </c>
      <c r="X1230" t="e">
        <f t="shared" si="617"/>
        <v>#DIV/0!</v>
      </c>
      <c r="Y1230" t="str">
        <f t="shared" si="618"/>
        <v>0.00096+0.46827323457348i</v>
      </c>
      <c r="Z1230" t="e">
        <f t="shared" si="619"/>
        <v>#DIV/0!</v>
      </c>
      <c r="AA1230" t="e">
        <f t="shared" si="620"/>
        <v>#DIV/0!</v>
      </c>
      <c r="AB1230" t="str">
        <f t="shared" si="621"/>
        <v>0.11833880303769-0.0285823064889338i</v>
      </c>
      <c r="AC1230" t="str">
        <f t="shared" si="622"/>
        <v>1.47079794729938-0.382327855477237i</v>
      </c>
      <c r="AD1230" t="str">
        <f t="shared" si="623"/>
        <v>0.0800981134453919+0.00138797681636947i</v>
      </c>
      <c r="AE1230" t="e">
        <f t="shared" si="624"/>
        <v>#DIV/0!</v>
      </c>
      <c r="AF1230" t="str">
        <f t="shared" si="625"/>
        <v>-6.44865969573769-6.70633621994795i</v>
      </c>
      <c r="AG1230" t="e">
        <f t="shared" si="626"/>
        <v>#DIV/0!</v>
      </c>
      <c r="AH1230" t="e">
        <f t="shared" si="627"/>
        <v>#DIV/0!</v>
      </c>
      <c r="AI1230" t="e">
        <f t="shared" si="628"/>
        <v>#DIV/0!</v>
      </c>
      <c r="AJ1230" t="e">
        <f t="shared" si="629"/>
        <v>#DIV/0!</v>
      </c>
      <c r="AK1230"/>
      <c r="AL1230"/>
      <c r="AM1230"/>
      <c r="AN1230"/>
    </row>
    <row r="1231" spans="1:40" x14ac:dyDescent="0.3">
      <c r="A1231"/>
      <c r="B1231">
        <f t="shared" si="595"/>
        <v>109700</v>
      </c>
      <c r="C1231" s="186" t="str">
        <f t="shared" si="598"/>
        <v>-0.00837921026638669+0.0120265569652445i</v>
      </c>
      <c r="D1231" s="158" t="str">
        <f t="shared" si="599"/>
        <v>-3.27397622714104-2.14274535232606i</v>
      </c>
      <c r="E1231" t="str">
        <f t="shared" si="600"/>
        <v>6086.37661778499-11200.9943916306i</v>
      </c>
      <c r="F1231" t="str">
        <f t="shared" si="601"/>
        <v>0.418661167186792+0.291515081181687i</v>
      </c>
      <c r="G1231" t="str">
        <f t="shared" si="596"/>
        <v>0.418661167186792+0.291515081181687i</v>
      </c>
      <c r="H1231" t="str">
        <f t="shared" si="602"/>
        <v>3.17959580016023+4.56693755762853i</v>
      </c>
      <c r="I1231" t="str">
        <f t="shared" si="603"/>
        <v>430.7908926235i</v>
      </c>
      <c r="J1231" t="str">
        <f t="shared" si="597"/>
        <v>-44.9646508516898+91.8611606776071i</v>
      </c>
      <c r="K1231" t="str">
        <f t="shared" si="604"/>
        <v>3.78315910123909-1.85179924626269i</v>
      </c>
      <c r="L1231" t="str">
        <f t="shared" si="605"/>
        <v>0.711675438811775-0.294246385650778i</v>
      </c>
      <c r="M1231" t="str">
        <f t="shared" si="606"/>
        <v>4.49483454005087-2.14604563191347i</v>
      </c>
      <c r="N1231" t="str">
        <f t="shared" si="607"/>
        <v>-1.40236231548047i</v>
      </c>
      <c r="O1231" t="str">
        <f t="shared" si="608"/>
        <v>0.167638727659532-0.985848495961065i</v>
      </c>
      <c r="P1231" t="str">
        <f t="shared" si="609"/>
        <v>0.832361272340468+0.985848495961065i</v>
      </c>
      <c r="Q1231" t="str">
        <f t="shared" si="610"/>
        <v>-0.832361272340468+0.416513819519405i</v>
      </c>
      <c r="R1231" t="str">
        <f t="shared" si="611"/>
        <v>-0.325756455298426-1.34740838943281i</v>
      </c>
      <c r="S1231" t="str">
        <f t="shared" si="612"/>
        <v>0.153894355608282i</v>
      </c>
      <c r="T1231" t="str">
        <f t="shared" si="613"/>
        <v>0.207358545832955-0.0501320797733894i</v>
      </c>
      <c r="U1231" t="e">
        <f t="shared" si="614"/>
        <v>#DIV/0!</v>
      </c>
      <c r="V1231" t="str">
        <f t="shared" si="615"/>
        <v>0.0000833333333333333-0.00241803316760704i</v>
      </c>
      <c r="W1231" t="e">
        <f t="shared" si="616"/>
        <v>#DIV/0!</v>
      </c>
      <c r="X1231" t="e">
        <f t="shared" si="617"/>
        <v>#DIV/0!</v>
      </c>
      <c r="Y1231" t="str">
        <f t="shared" si="618"/>
        <v>0.00096+0.468700491174368i</v>
      </c>
      <c r="Z1231" t="e">
        <f t="shared" si="619"/>
        <v>#DIV/0!</v>
      </c>
      <c r="AA1231" t="e">
        <f t="shared" si="620"/>
        <v>#DIV/0!</v>
      </c>
      <c r="AB1231" t="str">
        <f t="shared" si="621"/>
        <v>0.118326064834003-0.0286071244264423i</v>
      </c>
      <c r="AC1231" t="str">
        <f t="shared" si="622"/>
        <v>1.4704638887872-0.382517425542028i</v>
      </c>
      <c r="AD1231" t="str">
        <f t="shared" si="623"/>
        <v>0.0801083949048535+0.00138441519876113i</v>
      </c>
      <c r="AE1231" t="e">
        <f t="shared" si="624"/>
        <v>#DIV/0!</v>
      </c>
      <c r="AF1231" t="str">
        <f t="shared" si="625"/>
        <v>-6.45357202730127-6.70968290995459i</v>
      </c>
      <c r="AG1231" t="e">
        <f t="shared" si="626"/>
        <v>#DIV/0!</v>
      </c>
      <c r="AH1231" t="e">
        <f t="shared" si="627"/>
        <v>#DIV/0!</v>
      </c>
      <c r="AI1231" t="e">
        <f t="shared" si="628"/>
        <v>#DIV/0!</v>
      </c>
      <c r="AJ1231" t="e">
        <f t="shared" si="629"/>
        <v>#DIV/0!</v>
      </c>
      <c r="AK1231"/>
      <c r="AL1231"/>
      <c r="AM1231"/>
      <c r="AN1231"/>
    </row>
    <row r="1232" spans="1:40" x14ac:dyDescent="0.3">
      <c r="A1232"/>
      <c r="B1232">
        <f t="shared" si="595"/>
        <v>109800</v>
      </c>
      <c r="C1232" s="186" t="str">
        <f t="shared" si="598"/>
        <v>-0.00837613720991172+0.0120217184444941i</v>
      </c>
      <c r="D1232" s="158" t="str">
        <f t="shared" si="599"/>
        <v>-3.27558551433409-2.14400023045638i</v>
      </c>
      <c r="E1232" t="str">
        <f t="shared" si="600"/>
        <v>6077.8178346086-11195.4395426604i</v>
      </c>
      <c r="F1232" t="str">
        <f t="shared" si="601"/>
        <v>0.418874147268448+0.291673922417065i</v>
      </c>
      <c r="G1232" t="str">
        <f t="shared" si="596"/>
        <v>0.418874147268448+0.291673922417065i</v>
      </c>
      <c r="H1232" t="str">
        <f t="shared" si="602"/>
        <v>3.18289921616869+4.56902476041098i</v>
      </c>
      <c r="I1232" t="str">
        <f t="shared" si="603"/>
        <v>431.183591705199i</v>
      </c>
      <c r="J1232" t="str">
        <f t="shared" si="597"/>
        <v>-45.0484896867155+91.9448992014699i</v>
      </c>
      <c r="K1232" t="str">
        <f t="shared" si="604"/>
        <v>3.78176653825677-1.85288006595044i</v>
      </c>
      <c r="L1232" t="str">
        <f t="shared" si="605"/>
        <v>0.711485982464577-0.294436210652771i</v>
      </c>
      <c r="M1232" t="str">
        <f t="shared" si="606"/>
        <v>4.49325252072135-2.14731627660321i</v>
      </c>
      <c r="N1232" t="str">
        <f t="shared" si="607"/>
        <v>-1.40364067675256i</v>
      </c>
      <c r="O1232" t="str">
        <f t="shared" si="608"/>
        <v>0.166378320487187-0.986061993219424i</v>
      </c>
      <c r="P1232" t="str">
        <f t="shared" si="609"/>
        <v>0.833621679512813+0.986061993219424i</v>
      </c>
      <c r="Q1232" t="str">
        <f t="shared" si="610"/>
        <v>-0.833621679512813+0.417578683533136i</v>
      </c>
      <c r="R1232" t="str">
        <f t="shared" si="611"/>
        <v>-0.325742082983856-1.34603618281489i</v>
      </c>
      <c r="S1232" t="str">
        <f t="shared" si="612"/>
        <v>0.154034642167633i</v>
      </c>
      <c r="T1232" t="str">
        <f t="shared" si="613"/>
        <v>0.207336201764578-0.0501755651913577i</v>
      </c>
      <c r="U1232" t="e">
        <f t="shared" si="614"/>
        <v>#DIV/0!</v>
      </c>
      <c r="V1232" t="str">
        <f t="shared" si="615"/>
        <v>0.0000833333333333333-0.0024158309516074i</v>
      </c>
      <c r="W1232" t="e">
        <f t="shared" si="616"/>
        <v>#DIV/0!</v>
      </c>
      <c r="X1232" t="e">
        <f t="shared" si="617"/>
        <v>#DIV/0!</v>
      </c>
      <c r="Y1232" t="str">
        <f t="shared" si="618"/>
        <v>0.00096+0.469127747775257i</v>
      </c>
      <c r="Z1232" t="e">
        <f t="shared" si="619"/>
        <v>#DIV/0!</v>
      </c>
      <c r="AA1232" t="e">
        <f t="shared" si="620"/>
        <v>#DIV/0!</v>
      </c>
      <c r="AB1232" t="str">
        <f t="shared" si="621"/>
        <v>0.118313314524278-0.0286319387323354i</v>
      </c>
      <c r="AC1232" t="str">
        <f t="shared" si="622"/>
        <v>1.47012977065046-0.382706636899062i</v>
      </c>
      <c r="AD1232" t="str">
        <f t="shared" si="623"/>
        <v>0.0801186811454391+0.00138083883623805i</v>
      </c>
      <c r="AE1232" t="e">
        <f t="shared" si="624"/>
        <v>#DIV/0!</v>
      </c>
      <c r="AF1232" t="str">
        <f t="shared" si="625"/>
        <v>-6.45848473050278-6.71302499086736i</v>
      </c>
      <c r="AG1232" t="e">
        <f t="shared" si="626"/>
        <v>#DIV/0!</v>
      </c>
      <c r="AH1232" t="e">
        <f t="shared" si="627"/>
        <v>#DIV/0!</v>
      </c>
      <c r="AI1232" t="e">
        <f t="shared" si="628"/>
        <v>#DIV/0!</v>
      </c>
      <c r="AJ1232" t="e">
        <f t="shared" si="629"/>
        <v>#DIV/0!</v>
      </c>
      <c r="AK1232"/>
      <c r="AL1232"/>
      <c r="AM1232"/>
      <c r="AN1232"/>
    </row>
    <row r="1233" spans="1:40" x14ac:dyDescent="0.3">
      <c r="A1233"/>
      <c r="B1233">
        <f t="shared" si="595"/>
        <v>109900</v>
      </c>
      <c r="C1233" s="186" t="str">
        <f t="shared" si="598"/>
        <v>-0.00837306361911523+0.0120168898146744i</v>
      </c>
      <c r="D1233" s="158" t="str">
        <f t="shared" si="599"/>
        <v>-3.27719508759782-2.14525339418871i</v>
      </c>
      <c r="E1233" t="str">
        <f t="shared" si="600"/>
        <v>6069.27532308714-11189.8859770327i</v>
      </c>
      <c r="F1233" t="str">
        <f t="shared" si="601"/>
        <v>0.419087165197992+0.291832549926245i</v>
      </c>
      <c r="G1233" t="str">
        <f t="shared" si="596"/>
        <v>0.419087165197992+0.291832549926245i</v>
      </c>
      <c r="H1233" t="str">
        <f t="shared" si="602"/>
        <v>3.18620271341535+4.57110907039392i</v>
      </c>
      <c r="I1233" t="str">
        <f t="shared" si="603"/>
        <v>431.576290786898i</v>
      </c>
      <c r="J1233" t="str">
        <f t="shared" si="597"/>
        <v>-45.1324049124793+92.0286377253329i</v>
      </c>
      <c r="K1233" t="str">
        <f t="shared" si="604"/>
        <v>3.78037373024643-1.85395939928181i</v>
      </c>
      <c r="L1233" t="str">
        <f t="shared" si="605"/>
        <v>0.711296454474007-0.29462586316838i</v>
      </c>
      <c r="M1233" t="str">
        <f t="shared" si="606"/>
        <v>4.49167018472044-2.14858526245019i</v>
      </c>
      <c r="N1233" t="str">
        <f t="shared" si="607"/>
        <v>-1.40491903802465i</v>
      </c>
      <c r="O1233" t="str">
        <f t="shared" si="608"/>
        <v>0.165117641418172-0.986273879048056i</v>
      </c>
      <c r="P1233" t="str">
        <f t="shared" si="609"/>
        <v>0.834882358581828+0.986273879048056i</v>
      </c>
      <c r="Q1233" t="str">
        <f t="shared" si="610"/>
        <v>-0.834882358581828+0.418645158976594i</v>
      </c>
      <c r="R1233" t="str">
        <f t="shared" si="611"/>
        <v>-0.325727695498289-1.34466633576973i</v>
      </c>
      <c r="S1233" t="str">
        <f t="shared" si="612"/>
        <v>0.154174928726985i</v>
      </c>
      <c r="T1233" t="str">
        <f t="shared" si="613"/>
        <v>0.207313836478874-0.0502190442378538i</v>
      </c>
      <c r="U1233" t="e">
        <f t="shared" si="614"/>
        <v>#DIV/0!</v>
      </c>
      <c r="V1233" t="str">
        <f t="shared" si="615"/>
        <v>0.0000833333333333333-0.00241363274328018i</v>
      </c>
      <c r="W1233" t="e">
        <f t="shared" si="616"/>
        <v>#DIV/0!</v>
      </c>
      <c r="X1233" t="e">
        <f t="shared" si="617"/>
        <v>#DIV/0!</v>
      </c>
      <c r="Y1233" t="str">
        <f t="shared" si="618"/>
        <v>0.00096+0.469555004376145i</v>
      </c>
      <c r="Z1233" t="e">
        <f t="shared" si="619"/>
        <v>#DIV/0!</v>
      </c>
      <c r="AA1233" t="e">
        <f t="shared" si="620"/>
        <v>#DIV/0!</v>
      </c>
      <c r="AB1233" t="str">
        <f t="shared" si="621"/>
        <v>0.118300552107202-0.0286567494024429i</v>
      </c>
      <c r="AC1233" t="str">
        <f t="shared" si="622"/>
        <v>1.46979559330007-0.382895489679213i</v>
      </c>
      <c r="AD1233" t="str">
        <f t="shared" si="623"/>
        <v>0.0801289721539328+0.00137724771876897i</v>
      </c>
      <c r="AE1233" t="e">
        <f t="shared" si="624"/>
        <v>#DIV/0!</v>
      </c>
      <c r="AF1233" t="str">
        <f t="shared" si="625"/>
        <v>-6.46339780101317-6.71636246458263i</v>
      </c>
      <c r="AG1233" t="e">
        <f t="shared" si="626"/>
        <v>#DIV/0!</v>
      </c>
      <c r="AH1233" t="e">
        <f t="shared" si="627"/>
        <v>#DIV/0!</v>
      </c>
      <c r="AI1233" t="e">
        <f t="shared" si="628"/>
        <v>#DIV/0!</v>
      </c>
      <c r="AJ1233" t="e">
        <f t="shared" si="629"/>
        <v>#DIV/0!</v>
      </c>
      <c r="AK1233"/>
      <c r="AL1233"/>
      <c r="AM1233"/>
      <c r="AN1233"/>
    </row>
    <row r="1234" spans="1:40" x14ac:dyDescent="0.3">
      <c r="A1234"/>
      <c r="B1234">
        <f t="shared" si="595"/>
        <v>110000</v>
      </c>
      <c r="C1234" s="186" t="str">
        <f t="shared" si="598"/>
        <v>-0.00836998949762809+0.0120120710415088i</v>
      </c>
      <c r="D1234" s="158" t="str">
        <f t="shared" si="599"/>
        <v>-3.27880494500678-2.14650484437003i</v>
      </c>
      <c r="E1234" t="str">
        <f t="shared" si="600"/>
        <v>6060.74904745066-11184.3337106311i</v>
      </c>
      <c r="F1234" t="str">
        <f t="shared" si="601"/>
        <v>0.419300220720647+0.291990963785426i</v>
      </c>
      <c r="G1234" t="str">
        <f t="shared" si="596"/>
        <v>0.419300220720647+0.291990963785426i</v>
      </c>
      <c r="H1234" t="str">
        <f t="shared" si="602"/>
        <v>3.18950628949905+4.57319048863117i</v>
      </c>
      <c r="I1234" t="str">
        <f t="shared" si="603"/>
        <v>431.968989868597i</v>
      </c>
      <c r="J1234" t="str">
        <f t="shared" si="597"/>
        <v>-45.2163965289811+92.1123762491957i</v>
      </c>
      <c r="K1234" t="str">
        <f t="shared" si="604"/>
        <v>3.77898067888828-1.85503724700038i</v>
      </c>
      <c r="L1234" t="str">
        <f t="shared" si="605"/>
        <v>0.711106855035147-0.294815343197474i</v>
      </c>
      <c r="M1234" t="str">
        <f t="shared" si="606"/>
        <v>4.49008753392343-2.14985259019785i</v>
      </c>
      <c r="N1234" t="str">
        <f t="shared" si="607"/>
        <v>-1.40619739929673i</v>
      </c>
      <c r="O1234" t="str">
        <f t="shared" si="608"/>
        <v>0.163856692512709-0.986484153100695i</v>
      </c>
      <c r="P1234" t="str">
        <f t="shared" si="609"/>
        <v>0.836143307487291+0.986484153100695i</v>
      </c>
      <c r="Q1234" t="str">
        <f t="shared" si="610"/>
        <v>-0.836143307487291+0.419713246196035i</v>
      </c>
      <c r="R1234" t="str">
        <f t="shared" si="611"/>
        <v>-0.325713292835709-1.34329884184721i</v>
      </c>
      <c r="S1234" t="str">
        <f t="shared" si="612"/>
        <v>0.154315215286336i</v>
      </c>
      <c r="T1234" t="str">
        <f t="shared" si="613"/>
        <v>0.207291449973538-0.0502625169055638i</v>
      </c>
      <c r="U1234" t="e">
        <f t="shared" si="614"/>
        <v>#DIV/0!</v>
      </c>
      <c r="V1234" t="str">
        <f t="shared" si="615"/>
        <v>0.0000833333333333333-0.00241143853169538i</v>
      </c>
      <c r="W1234" t="e">
        <f t="shared" si="616"/>
        <v>#DIV/0!</v>
      </c>
      <c r="X1234" t="e">
        <f t="shared" si="617"/>
        <v>#DIV/0!</v>
      </c>
      <c r="Y1234" t="str">
        <f t="shared" si="618"/>
        <v>0.00096+0.469982260977033i</v>
      </c>
      <c r="Z1234" t="e">
        <f t="shared" si="619"/>
        <v>#DIV/0!</v>
      </c>
      <c r="AA1234" t="e">
        <f t="shared" si="620"/>
        <v>#DIV/0!</v>
      </c>
      <c r="AB1234" t="str">
        <f t="shared" si="621"/>
        <v>0.118287777581459-0.028681556432591i</v>
      </c>
      <c r="AC1234" t="str">
        <f t="shared" si="622"/>
        <v>1.4694613571465-0.383083984013745i</v>
      </c>
      <c r="AD1234" t="str">
        <f t="shared" si="623"/>
        <v>0.0801392679171023+0.00137364183632372i</v>
      </c>
      <c r="AE1234" t="e">
        <f t="shared" si="624"/>
        <v>#DIV/0!</v>
      </c>
      <c r="AF1234" t="str">
        <f t="shared" si="625"/>
        <v>-6.46831123450583-6.7196953330012i</v>
      </c>
      <c r="AG1234" t="e">
        <f t="shared" si="626"/>
        <v>#DIV/0!</v>
      </c>
      <c r="AH1234" t="e">
        <f t="shared" si="627"/>
        <v>#DIV/0!</v>
      </c>
      <c r="AI1234" t="e">
        <f t="shared" si="628"/>
        <v>#DIV/0!</v>
      </c>
      <c r="AJ1234" t="e">
        <f t="shared" si="629"/>
        <v>#DIV/0!</v>
      </c>
      <c r="AK1234"/>
      <c r="AL1234"/>
      <c r="AM1234"/>
      <c r="AN1234"/>
    </row>
    <row r="1235" spans="1:40" x14ac:dyDescent="0.3">
      <c r="A1235"/>
      <c r="B1235">
        <f t="shared" si="595"/>
        <v>110100</v>
      </c>
      <c r="C1235" s="186" t="str">
        <f t="shared" si="598"/>
        <v>-0.0083669148490775+0.012007262090854i</v>
      </c>
      <c r="D1235" s="158" t="str">
        <f t="shared" si="599"/>
        <v>-3.28041508463781-2.14775458184884i</v>
      </c>
      <c r="E1235" t="str">
        <f t="shared" si="600"/>
        <v>6052.23897200543-11178.7827592401i</v>
      </c>
      <c r="F1235" t="str">
        <f t="shared" si="601"/>
        <v>0.419513313581942+0.292149164071137i</v>
      </c>
      <c r="G1235" t="str">
        <f t="shared" si="596"/>
        <v>0.419513313581942+0.292149164071137i</v>
      </c>
      <c r="H1235" t="str">
        <f t="shared" si="602"/>
        <v>3.19280994201883+4.57526901617983i</v>
      </c>
      <c r="I1235" t="str">
        <f t="shared" si="603"/>
        <v>432.361688950295i</v>
      </c>
      <c r="J1235" t="str">
        <f t="shared" si="597"/>
        <v>-45.300464536221+92.1961147730587i</v>
      </c>
      <c r="K1235" t="str">
        <f t="shared" si="604"/>
        <v>3.77758738586045-1.85611360985087i</v>
      </c>
      <c r="L1235" t="str">
        <f t="shared" si="605"/>
        <v>0.710917184342976-0.295004650740178i</v>
      </c>
      <c r="M1235" t="str">
        <f t="shared" si="606"/>
        <v>4.48850457020343-2.15111826059105i</v>
      </c>
      <c r="N1235" t="str">
        <f t="shared" si="607"/>
        <v>-1.40747576056882i</v>
      </c>
      <c r="O1235" t="str">
        <f t="shared" si="608"/>
        <v>0.16259547583143-0.986692815033712i</v>
      </c>
      <c r="P1235" t="str">
        <f t="shared" si="609"/>
        <v>0.83740452416857+0.986692815033712i</v>
      </c>
      <c r="Q1235" t="str">
        <f t="shared" si="610"/>
        <v>-0.83740452416857+0.420782945535108i</v>
      </c>
      <c r="R1235" t="str">
        <f t="shared" si="611"/>
        <v>-0.32569887499009-1.34193369462057i</v>
      </c>
      <c r="S1235" t="str">
        <f t="shared" si="612"/>
        <v>0.154455501845687i</v>
      </c>
      <c r="T1235" t="str">
        <f t="shared" si="613"/>
        <v>0.207269042246257-0.05030598318717i</v>
      </c>
      <c r="U1235" t="e">
        <f t="shared" si="614"/>
        <v>#DIV/0!</v>
      </c>
      <c r="V1235" t="str">
        <f t="shared" si="615"/>
        <v>0.0000833333333333333-0.00240924830596269i</v>
      </c>
      <c r="W1235" t="e">
        <f t="shared" si="616"/>
        <v>#DIV/0!</v>
      </c>
      <c r="X1235" t="e">
        <f t="shared" si="617"/>
        <v>#DIV/0!</v>
      </c>
      <c r="Y1235" t="str">
        <f t="shared" si="618"/>
        <v>0.00096+0.470409517577921i</v>
      </c>
      <c r="Z1235" t="e">
        <f t="shared" si="619"/>
        <v>#DIV/0!</v>
      </c>
      <c r="AA1235" t="e">
        <f t="shared" si="620"/>
        <v>#DIV/0!</v>
      </c>
      <c r="AB1235" t="str">
        <f t="shared" si="621"/>
        <v>0.118274990945729-0.0287063598186042i</v>
      </c>
      <c r="AC1235" t="str">
        <f t="shared" si="622"/>
        <v>1.46912706259978-0.383272120034308i</v>
      </c>
      <c r="AD1235" t="str">
        <f t="shared" si="623"/>
        <v>0.0801495684216992+0.00137002117887169i</v>
      </c>
      <c r="AE1235" t="e">
        <f t="shared" si="624"/>
        <v>#DIV/0!</v>
      </c>
      <c r="AF1235" t="str">
        <f t="shared" si="625"/>
        <v>-6.47322502665664-6.72302359802867i</v>
      </c>
      <c r="AG1235" t="e">
        <f t="shared" si="626"/>
        <v>#DIV/0!</v>
      </c>
      <c r="AH1235" t="e">
        <f t="shared" si="627"/>
        <v>#DIV/0!</v>
      </c>
      <c r="AI1235" t="e">
        <f t="shared" si="628"/>
        <v>#DIV/0!</v>
      </c>
      <c r="AJ1235" t="e">
        <f t="shared" si="629"/>
        <v>#DIV/0!</v>
      </c>
      <c r="AK1235"/>
      <c r="AL1235"/>
      <c r="AM1235"/>
      <c r="AN1235"/>
    </row>
    <row r="1236" spans="1:40" x14ac:dyDescent="0.3">
      <c r="A1236"/>
      <c r="B1236">
        <f t="shared" si="595"/>
        <v>110200</v>
      </c>
      <c r="C1236" s="186" t="str">
        <f t="shared" si="598"/>
        <v>-0.00836383967708606+0.0120024629286989i</v>
      </c>
      <c r="D1236" s="158" t="str">
        <f t="shared" si="599"/>
        <v>-3.28202550456999-2.14900260747489i</v>
      </c>
      <c r="E1236" t="str">
        <f t="shared" si="600"/>
        <v>6043.7450611341-11173.2331385458i</v>
      </c>
      <c r="F1236" t="str">
        <f t="shared" si="601"/>
        <v>0.419726443527695+0.292307150860206i</v>
      </c>
      <c r="G1236" t="str">
        <f t="shared" si="596"/>
        <v>0.419726443527695+0.292307150860206i</v>
      </c>
      <c r="H1236" t="str">
        <f t="shared" si="602"/>
        <v>3.19611366857399+4.57734465409993i</v>
      </c>
      <c r="I1236" t="str">
        <f t="shared" si="603"/>
        <v>432.754388031994i</v>
      </c>
      <c r="J1236" t="str">
        <f t="shared" si="597"/>
        <v>-45.384608934199+92.2798532969215i</v>
      </c>
      <c r="K1236" t="str">
        <f t="shared" si="604"/>
        <v>3.77619385283908-1.85718848857929i</v>
      </c>
      <c r="L1236" t="str">
        <f t="shared" si="605"/>
        <v>0.710727442592367-0.295193785796866i</v>
      </c>
      <c r="M1236" t="str">
        <f t="shared" si="606"/>
        <v>4.48692129543145-2.15238227437616i</v>
      </c>
      <c r="N1236" t="str">
        <f t="shared" si="607"/>
        <v>-1.40875412184091i</v>
      </c>
      <c r="O1236" t="str">
        <f t="shared" si="608"/>
        <v>0.161333993435435-0.986899864506108i</v>
      </c>
      <c r="P1236" t="str">
        <f t="shared" si="609"/>
        <v>0.838666006564565+0.986899864506108i</v>
      </c>
      <c r="Q1236" t="str">
        <f t="shared" si="610"/>
        <v>-0.838666006564565+0.421854257334802i</v>
      </c>
      <c r="R1236" t="str">
        <f t="shared" si="611"/>
        <v>-0.3256844419554-1.34057088768644i</v>
      </c>
      <c r="S1236" t="str">
        <f t="shared" si="612"/>
        <v>0.154595788405038i</v>
      </c>
      <c r="T1236" t="str">
        <f t="shared" si="613"/>
        <v>0.207246613294727-0.0503494430753499i</v>
      </c>
      <c r="U1236" t="e">
        <f t="shared" si="614"/>
        <v>#DIV/0!</v>
      </c>
      <c r="V1236" t="str">
        <f t="shared" si="615"/>
        <v>0.0000833333333333333-0.00240706205523133i</v>
      </c>
      <c r="W1236" t="e">
        <f t="shared" si="616"/>
        <v>#DIV/0!</v>
      </c>
      <c r="X1236" t="e">
        <f t="shared" si="617"/>
        <v>#DIV/0!</v>
      </c>
      <c r="Y1236" t="str">
        <f t="shared" si="618"/>
        <v>0.00096+0.47083677417881i</v>
      </c>
      <c r="Z1236" t="e">
        <f t="shared" si="619"/>
        <v>#DIV/0!</v>
      </c>
      <c r="AA1236" t="e">
        <f t="shared" si="620"/>
        <v>#DIV/0!</v>
      </c>
      <c r="AB1236" t="str">
        <f t="shared" si="621"/>
        <v>0.118262192198698-0.028731159556304i</v>
      </c>
      <c r="AC1236" t="str">
        <f t="shared" si="622"/>
        <v>1.46879271006948-0.383459897872963i</v>
      </c>
      <c r="AD1236" t="str">
        <f t="shared" si="623"/>
        <v>0.0801598736544647+0.00136638573638599i</v>
      </c>
      <c r="AE1236" t="e">
        <f t="shared" si="624"/>
        <v>#DIV/0!</v>
      </c>
      <c r="AF1236" t="str">
        <f t="shared" si="625"/>
        <v>-6.47813917314398-6.72634726157482i</v>
      </c>
      <c r="AG1236" t="e">
        <f t="shared" si="626"/>
        <v>#DIV/0!</v>
      </c>
      <c r="AH1236" t="e">
        <f t="shared" si="627"/>
        <v>#DIV/0!</v>
      </c>
      <c r="AI1236" t="e">
        <f t="shared" si="628"/>
        <v>#DIV/0!</v>
      </c>
      <c r="AJ1236" t="e">
        <f t="shared" si="629"/>
        <v>#DIV/0!</v>
      </c>
      <c r="AK1236"/>
      <c r="AL1236"/>
      <c r="AM1236"/>
      <c r="AN1236"/>
    </row>
    <row r="1237" spans="1:40" x14ac:dyDescent="0.3">
      <c r="A1237"/>
      <c r="B1237">
        <f t="shared" si="595"/>
        <v>110300</v>
      </c>
      <c r="C1237" s="186" t="str">
        <f t="shared" si="598"/>
        <v>-0.00836076398527255+0.0119976735211646i</v>
      </c>
      <c r="D1237" s="158" t="str">
        <f t="shared" si="599"/>
        <v>-3.28363620288466-2.15024892209943i</v>
      </c>
      <c r="E1237" t="str">
        <f t="shared" si="600"/>
        <v>6035.26727929548-11167.6848641361i</v>
      </c>
      <c r="F1237" t="str">
        <f t="shared" si="601"/>
        <v>0.41993961030403+0.292464924229786i</v>
      </c>
      <c r="G1237" t="str">
        <f t="shared" si="596"/>
        <v>0.41993961030403+0.292464924229786i</v>
      </c>
      <c r="H1237" t="str">
        <f t="shared" si="602"/>
        <v>3.19941746676404+4.57941740345475i</v>
      </c>
      <c r="I1237" t="str">
        <f t="shared" si="603"/>
        <v>433.147087113693i</v>
      </c>
      <c r="J1237" t="str">
        <f t="shared" si="597"/>
        <v>-45.4688297229151+92.3635918207845i</v>
      </c>
      <c r="K1237" t="str">
        <f t="shared" si="604"/>
        <v>3.77480008149826-1.85826188393279i</v>
      </c>
      <c r="L1237" t="str">
        <f t="shared" si="605"/>
        <v>0.71053762997809-0.295382748368159i</v>
      </c>
      <c r="M1237" t="str">
        <f t="shared" si="606"/>
        <v>4.48533771147635-2.15364463230095i</v>
      </c>
      <c r="N1237" t="str">
        <f t="shared" si="607"/>
        <v>-1.410032483113i</v>
      </c>
      <c r="O1237" t="str">
        <f t="shared" si="608"/>
        <v>0.160072247386246-0.987105301179523i</v>
      </c>
      <c r="P1237" t="str">
        <f t="shared" si="609"/>
        <v>0.839927752613754+0.987105301179523i</v>
      </c>
      <c r="Q1237" t="str">
        <f t="shared" si="610"/>
        <v>-0.839927752613754+0.422927181933477i</v>
      </c>
      <c r="R1237" t="str">
        <f t="shared" si="611"/>
        <v>-0.325669993725606-1.33921041466462i</v>
      </c>
      <c r="S1237" t="str">
        <f t="shared" si="612"/>
        <v>0.154736074964389i</v>
      </c>
      <c r="T1237" t="str">
        <f t="shared" si="613"/>
        <v>0.207224163116635-0.0503928965627775i</v>
      </c>
      <c r="U1237" t="e">
        <f t="shared" si="614"/>
        <v>#DIV/0!</v>
      </c>
      <c r="V1237" t="str">
        <f t="shared" si="615"/>
        <v>0.0000833333333333333-0.00240487976868987i</v>
      </c>
      <c r="W1237" t="e">
        <f t="shared" si="616"/>
        <v>#DIV/0!</v>
      </c>
      <c r="X1237" t="e">
        <f t="shared" si="617"/>
        <v>#DIV/0!</v>
      </c>
      <c r="Y1237" t="str">
        <f t="shared" si="618"/>
        <v>0.00096+0.471264030779698i</v>
      </c>
      <c r="Z1237" t="e">
        <f t="shared" si="619"/>
        <v>#DIV/0!</v>
      </c>
      <c r="AA1237" t="e">
        <f t="shared" si="620"/>
        <v>#DIV/0!</v>
      </c>
      <c r="AB1237" t="str">
        <f t="shared" si="621"/>
        <v>0.118249381339045-0.0287559556415097i</v>
      </c>
      <c r="AC1237" t="str">
        <f t="shared" si="622"/>
        <v>1.46845829996475-0.383647317662147i</v>
      </c>
      <c r="AD1237" t="str">
        <f t="shared" si="623"/>
        <v>0.0801701836021211+0.00136273549883844i</v>
      </c>
      <c r="AE1237" t="e">
        <f t="shared" si="624"/>
        <v>#DIV/0!</v>
      </c>
      <c r="AF1237" t="str">
        <f t="shared" si="625"/>
        <v>-6.4830536696487-6.72966632555418i</v>
      </c>
      <c r="AG1237" t="e">
        <f t="shared" si="626"/>
        <v>#DIV/0!</v>
      </c>
      <c r="AH1237" t="e">
        <f t="shared" si="627"/>
        <v>#DIV/0!</v>
      </c>
      <c r="AI1237" t="e">
        <f t="shared" si="628"/>
        <v>#DIV/0!</v>
      </c>
      <c r="AJ1237" t="e">
        <f t="shared" si="629"/>
        <v>#DIV/0!</v>
      </c>
      <c r="AK1237"/>
      <c r="AL1237"/>
      <c r="AM1237"/>
      <c r="AN1237"/>
    </row>
    <row r="1238" spans="1:40" x14ac:dyDescent="0.3">
      <c r="A1238"/>
      <c r="B1238">
        <f t="shared" si="595"/>
        <v>110400</v>
      </c>
      <c r="C1238" s="186" t="str">
        <f t="shared" si="598"/>
        <v>-0.00835768777725154+0.0119928938345033i</v>
      </c>
      <c r="D1238" s="158" t="str">
        <f t="shared" si="599"/>
        <v>-3.28524717766539-2.15149352657508i</v>
      </c>
      <c r="E1238" t="str">
        <f t="shared" si="600"/>
        <v>6026.80559102449-11162.1379515015i</v>
      </c>
      <c r="F1238" t="str">
        <f t="shared" si="601"/>
        <v>0.420152813657364+0.292622484257339i</v>
      </c>
      <c r="G1238" t="str">
        <f t="shared" si="596"/>
        <v>0.420152813657364+0.292622484257339i</v>
      </c>
      <c r="H1238" t="str">
        <f t="shared" si="602"/>
        <v>3.20272133418867+4.58148726531064i</v>
      </c>
      <c r="I1238" t="str">
        <f t="shared" si="603"/>
        <v>433.539786195391i</v>
      </c>
      <c r="J1238" t="str">
        <f t="shared" si="597"/>
        <v>-45.5531269023692+92.4473303446474i</v>
      </c>
      <c r="K1238" t="str">
        <f t="shared" si="604"/>
        <v>3.77340607351007-1.85933379665979i</v>
      </c>
      <c r="L1238" t="str">
        <f t="shared" si="605"/>
        <v>0.710347746694807-0.295571538454933i</v>
      </c>
      <c r="M1238" t="str">
        <f t="shared" si="606"/>
        <v>4.48375382020488-2.15490533511472i</v>
      </c>
      <c r="N1238" t="str">
        <f t="shared" si="607"/>
        <v>-1.41131084438509i</v>
      </c>
      <c r="O1238" t="str">
        <f t="shared" si="608"/>
        <v>0.158810239745819-0.987309124718229i</v>
      </c>
      <c r="P1238" t="str">
        <f t="shared" si="609"/>
        <v>0.841189760254181+0.987309124718229i</v>
      </c>
      <c r="Q1238" t="str">
        <f t="shared" si="610"/>
        <v>-0.841189760254181+0.424001719666861i</v>
      </c>
      <c r="R1238" t="str">
        <f t="shared" si="611"/>
        <v>-0.325655530294658-1.33785226919801i</v>
      </c>
      <c r="S1238" t="str">
        <f t="shared" si="612"/>
        <v>0.154876361523741i</v>
      </c>
      <c r="T1238" t="str">
        <f t="shared" si="613"/>
        <v>0.207201691709668-0.050436343642121i</v>
      </c>
      <c r="U1238" t="e">
        <f t="shared" si="614"/>
        <v>#DIV/0!</v>
      </c>
      <c r="V1238" t="str">
        <f t="shared" si="615"/>
        <v>0.0000833333333333333-0.00240270143556605i</v>
      </c>
      <c r="W1238" t="e">
        <f t="shared" si="616"/>
        <v>#DIV/0!</v>
      </c>
      <c r="X1238" t="e">
        <f t="shared" si="617"/>
        <v>#DIV/0!</v>
      </c>
      <c r="Y1238" t="str">
        <f t="shared" si="618"/>
        <v>0.00096+0.471691287380586i</v>
      </c>
      <c r="Z1238" t="e">
        <f t="shared" si="619"/>
        <v>#DIV/0!</v>
      </c>
      <c r="AA1238" t="e">
        <f t="shared" si="620"/>
        <v>#DIV/0!</v>
      </c>
      <c r="AB1238" t="str">
        <f t="shared" si="621"/>
        <v>0.118236558365451-0.0287807480700378i</v>
      </c>
      <c r="AC1238" t="str">
        <f t="shared" si="622"/>
        <v>1.46812383269425-0.383834379534699i</v>
      </c>
      <c r="AD1238" t="str">
        <f t="shared" si="623"/>
        <v>0.0801804982513796+0.00135907045620385i</v>
      </c>
      <c r="AE1238" t="e">
        <f t="shared" si="624"/>
        <v>#DIV/0!</v>
      </c>
      <c r="AF1238" t="str">
        <f t="shared" si="625"/>
        <v>-6.48796851185406-6.73298079188572i</v>
      </c>
      <c r="AG1238" t="e">
        <f t="shared" si="626"/>
        <v>#DIV/0!</v>
      </c>
      <c r="AH1238" t="e">
        <f t="shared" si="627"/>
        <v>#DIV/0!</v>
      </c>
      <c r="AI1238" t="e">
        <f t="shared" si="628"/>
        <v>#DIV/0!</v>
      </c>
      <c r="AJ1238" t="e">
        <f t="shared" si="629"/>
        <v>#DIV/0!</v>
      </c>
      <c r="AK1238"/>
      <c r="AL1238"/>
      <c r="AM1238"/>
      <c r="AN1238"/>
    </row>
    <row r="1239" spans="1:40" x14ac:dyDescent="0.3">
      <c r="A1239"/>
      <c r="B1239">
        <f t="shared" si="595"/>
        <v>110500</v>
      </c>
      <c r="C1239" s="186" t="str">
        <f t="shared" si="598"/>
        <v>-0.00835461105663346+0.0119881238350978i</v>
      </c>
      <c r="D1239" s="158" t="str">
        <f t="shared" si="599"/>
        <v>-3.28685842699808-2.15273642175583i</v>
      </c>
      <c r="E1239" t="str">
        <f t="shared" si="600"/>
        <v>6018.35996093193-11156.5924160352i</v>
      </c>
      <c r="F1239" t="str">
        <f t="shared" si="601"/>
        <v>0.420366053334421+0.292779831020641i</v>
      </c>
      <c r="G1239" t="str">
        <f t="shared" si="596"/>
        <v>0.420366053334421+0.292779831020641i</v>
      </c>
      <c r="H1239" t="str">
        <f t="shared" si="602"/>
        <v>3.20602526844802+4.58355424073707i</v>
      </c>
      <c r="I1239" t="str">
        <f t="shared" si="603"/>
        <v>433.93248527709i</v>
      </c>
      <c r="J1239" t="str">
        <f t="shared" si="597"/>
        <v>-45.6375004725613+92.5310688685102i</v>
      </c>
      <c r="K1239" t="str">
        <f t="shared" si="604"/>
        <v>3.77201183054455-1.86040422750987i</v>
      </c>
      <c r="L1239" t="str">
        <f t="shared" si="605"/>
        <v>0.710157792937079-0.29576015605831i</v>
      </c>
      <c r="M1239" t="str">
        <f t="shared" si="606"/>
        <v>4.48216962348163-2.15616438356818i</v>
      </c>
      <c r="N1239" t="str">
        <f t="shared" si="607"/>
        <v>-1.41258920565717i</v>
      </c>
      <c r="O1239" t="str">
        <f t="shared" si="608"/>
        <v>0.157547972576546-0.987511334789135i</v>
      </c>
      <c r="P1239" t="str">
        <f t="shared" si="609"/>
        <v>0.842452027423454+0.987511334789135i</v>
      </c>
      <c r="Q1239" t="str">
        <f t="shared" si="610"/>
        <v>-0.842452027423454+0.425077870868035i</v>
      </c>
      <c r="R1239" t="str">
        <f t="shared" si="611"/>
        <v>-0.325641051656505-1.33649644495254i</v>
      </c>
      <c r="S1239" t="str">
        <f t="shared" si="612"/>
        <v>0.155016648083092i</v>
      </c>
      <c r="T1239" t="str">
        <f t="shared" si="613"/>
        <v>0.207179199071511-0.0504797843060444i</v>
      </c>
      <c r="U1239" t="e">
        <f t="shared" si="614"/>
        <v>#DIV/0!</v>
      </c>
      <c r="V1239" t="str">
        <f t="shared" si="615"/>
        <v>0.0000833333333333333-0.00240052704512662i</v>
      </c>
      <c r="W1239" t="e">
        <f t="shared" si="616"/>
        <v>#DIV/0!</v>
      </c>
      <c r="X1239" t="e">
        <f t="shared" si="617"/>
        <v>#DIV/0!</v>
      </c>
      <c r="Y1239" t="str">
        <f t="shared" si="618"/>
        <v>0.00096+0.472118543981474i</v>
      </c>
      <c r="Z1239" t="e">
        <f t="shared" si="619"/>
        <v>#DIV/0!</v>
      </c>
      <c r="AA1239" t="e">
        <f t="shared" si="620"/>
        <v>#DIV/0!</v>
      </c>
      <c r="AB1239" t="str">
        <f t="shared" si="621"/>
        <v>0.118223723276595-0.028805536837702i</v>
      </c>
      <c r="AC1239" t="str">
        <f t="shared" si="622"/>
        <v>1.46778930866624-0.384021083623844i</v>
      </c>
      <c r="AD1239" t="str">
        <f t="shared" si="623"/>
        <v>0.0801908175889339+0.00135539059845733i</v>
      </c>
      <c r="AE1239" t="e">
        <f t="shared" si="624"/>
        <v>#DIV/0!</v>
      </c>
      <c r="AF1239" t="str">
        <f t="shared" si="625"/>
        <v>-6.4928836954461-6.7362906624929i</v>
      </c>
      <c r="AG1239" t="e">
        <f t="shared" si="626"/>
        <v>#DIV/0!</v>
      </c>
      <c r="AH1239" t="e">
        <f t="shared" si="627"/>
        <v>#DIV/0!</v>
      </c>
      <c r="AI1239" t="e">
        <f t="shared" si="628"/>
        <v>#DIV/0!</v>
      </c>
      <c r="AJ1239" t="e">
        <f t="shared" si="629"/>
        <v>#DIV/0!</v>
      </c>
      <c r="AK1239"/>
      <c r="AL1239"/>
      <c r="AM1239"/>
      <c r="AN1239"/>
    </row>
    <row r="1240" spans="1:40" x14ac:dyDescent="0.3">
      <c r="A1240"/>
      <c r="B1240">
        <f t="shared" si="595"/>
        <v>110600</v>
      </c>
      <c r="C1240" s="186" t="str">
        <f t="shared" si="598"/>
        <v>-0.00835153382702451+0.0119833634894612i</v>
      </c>
      <c r="D1240" s="158" t="str">
        <f t="shared" si="599"/>
        <v>-3.28846994897086-2.15397760849708i</v>
      </c>
      <c r="E1240" t="str">
        <f t="shared" si="600"/>
        <v>6009.93035370467-11151.048273034i</v>
      </c>
      <c r="F1240" t="str">
        <f t="shared" si="601"/>
        <v>0.420579329082217+0.292936964597776i</v>
      </c>
      <c r="G1240" t="str">
        <f t="shared" si="596"/>
        <v>0.420579329082217+0.292936964597776i</v>
      </c>
      <c r="H1240" t="str">
        <f t="shared" si="602"/>
        <v>3.20932926714238+4.58561833080663i</v>
      </c>
      <c r="I1240" t="str">
        <f t="shared" si="603"/>
        <v>434.325184358789i</v>
      </c>
      <c r="J1240" t="str">
        <f t="shared" si="597"/>
        <v>-45.7219504334915+92.6148073923732i</v>
      </c>
      <c r="K1240" t="str">
        <f t="shared" si="604"/>
        <v>3.77061735426971-1.86147317723385i</v>
      </c>
      <c r="L1240" t="str">
        <f t="shared" si="605"/>
        <v>0.709967768899358-0.295948601179663i</v>
      </c>
      <c r="M1240" t="str">
        <f t="shared" si="606"/>
        <v>4.48058512316907-2.15742177841351i</v>
      </c>
      <c r="N1240" t="str">
        <f t="shared" si="607"/>
        <v>-1.41386756692926i</v>
      </c>
      <c r="O1240" t="str">
        <f t="shared" si="608"/>
        <v>0.156285447941213-0.987711931061792i</v>
      </c>
      <c r="P1240" t="str">
        <f t="shared" si="609"/>
        <v>0.843714552058787+0.987711931061792i</v>
      </c>
      <c r="Q1240" t="str">
        <f t="shared" si="610"/>
        <v>-0.843714552058787+0.426155635867468i</v>
      </c>
      <c r="R1240" t="str">
        <f t="shared" si="611"/>
        <v>-0.325626557805088-1.335142935617i</v>
      </c>
      <c r="S1240" t="str">
        <f t="shared" si="612"/>
        <v>0.155156934642443i</v>
      </c>
      <c r="T1240" t="str">
        <f t="shared" si="613"/>
        <v>0.207156685199846-0.0505232185472077i</v>
      </c>
      <c r="U1240" t="e">
        <f t="shared" si="614"/>
        <v>#DIV/0!</v>
      </c>
      <c r="V1240" t="str">
        <f t="shared" si="615"/>
        <v>0.0000833333333333333-0.00239835658667715i</v>
      </c>
      <c r="W1240" t="e">
        <f t="shared" si="616"/>
        <v>#DIV/0!</v>
      </c>
      <c r="X1240" t="e">
        <f t="shared" si="617"/>
        <v>#DIV/0!</v>
      </c>
      <c r="Y1240" t="str">
        <f t="shared" si="618"/>
        <v>0.00096+0.472545800582362i</v>
      </c>
      <c r="Z1240" t="e">
        <f t="shared" si="619"/>
        <v>#DIV/0!</v>
      </c>
      <c r="AA1240" t="e">
        <f t="shared" si="620"/>
        <v>#DIV/0!</v>
      </c>
      <c r="AB1240" t="str">
        <f t="shared" si="621"/>
        <v>0.118210876071154-0.0288303219403138i</v>
      </c>
      <c r="AC1240" t="str">
        <f t="shared" si="622"/>
        <v>1.46745472828849-0.384207430063193i</v>
      </c>
      <c r="AD1240" t="str">
        <f t="shared" si="623"/>
        <v>0.0802011416014646+0.00135169591557525i</v>
      </c>
      <c r="AE1240" t="e">
        <f t="shared" si="624"/>
        <v>#DIV/0!</v>
      </c>
      <c r="AF1240" t="str">
        <f t="shared" si="625"/>
        <v>-6.49779921611324-6.73959593930371i</v>
      </c>
      <c r="AG1240" t="e">
        <f t="shared" si="626"/>
        <v>#DIV/0!</v>
      </c>
      <c r="AH1240" t="e">
        <f t="shared" si="627"/>
        <v>#DIV/0!</v>
      </c>
      <c r="AI1240" t="e">
        <f t="shared" si="628"/>
        <v>#DIV/0!</v>
      </c>
      <c r="AJ1240" t="e">
        <f t="shared" si="629"/>
        <v>#DIV/0!</v>
      </c>
      <c r="AK1240"/>
      <c r="AL1240"/>
      <c r="AM1240"/>
      <c r="AN1240"/>
    </row>
    <row r="1241" spans="1:40" x14ac:dyDescent="0.3">
      <c r="A1241"/>
      <c r="B1241">
        <f t="shared" si="595"/>
        <v>110700</v>
      </c>
      <c r="C1241" s="186" t="str">
        <f t="shared" si="598"/>
        <v>-0.00834845609202695+0.0119786127642363i</v>
      </c>
      <c r="D1241" s="158" t="str">
        <f t="shared" si="599"/>
        <v>-3.29008174167412-2.15521708765564i</v>
      </c>
      <c r="E1241" t="str">
        <f t="shared" si="600"/>
        <v>6001.51673410544-11145.5055376985i</v>
      </c>
      <c r="F1241" t="str">
        <f t="shared" si="601"/>
        <v>0.420792640648075+0.293093885067145i</v>
      </c>
      <c r="G1241" t="str">
        <f t="shared" si="596"/>
        <v>0.420792640648075+0.293093885067145i</v>
      </c>
      <c r="H1241" t="str">
        <f t="shared" si="602"/>
        <v>3.21263332787241+4.58767953659506i</v>
      </c>
      <c r="I1241" t="str">
        <f t="shared" si="603"/>
        <v>434.717883440488i</v>
      </c>
      <c r="J1241" t="str">
        <f t="shared" si="597"/>
        <v>-45.8064767851598+92.698545916236i</v>
      </c>
      <c r="K1241" t="str">
        <f t="shared" si="604"/>
        <v>3.76922264635152-1.86254064658375i</v>
      </c>
      <c r="L1241" t="str">
        <f t="shared" si="605"/>
        <v>0.709777674775991-0.296136873820614i</v>
      </c>
      <c r="M1241" t="str">
        <f t="shared" si="606"/>
        <v>4.47900032112751-2.15867752040436i</v>
      </c>
      <c r="N1241" t="str">
        <f t="shared" si="607"/>
        <v>-1.41514592820135i</v>
      </c>
      <c r="O1241" t="str">
        <f t="shared" si="608"/>
        <v>0.155022667903057-0.987910913208382i</v>
      </c>
      <c r="P1241" t="str">
        <f t="shared" si="609"/>
        <v>0.844977332096943+0.987910913208382i</v>
      </c>
      <c r="Q1241" t="str">
        <f t="shared" si="610"/>
        <v>-0.844977332096943+0.427235014992968i</v>
      </c>
      <c r="R1241" t="str">
        <f t="shared" si="611"/>
        <v>-0.325612048734341-1.333791734903i</v>
      </c>
      <c r="S1241" t="str">
        <f t="shared" si="612"/>
        <v>0.155297221201794i</v>
      </c>
      <c r="T1241" t="str">
        <f t="shared" si="613"/>
        <v>0.207134150092356-0.0505666463582663i</v>
      </c>
      <c r="U1241" t="e">
        <f t="shared" si="614"/>
        <v>#DIV/0!</v>
      </c>
      <c r="V1241" t="str">
        <f t="shared" si="615"/>
        <v>0.0000833333333333333-0.00239619004956181i</v>
      </c>
      <c r="W1241" t="e">
        <f t="shared" si="616"/>
        <v>#DIV/0!</v>
      </c>
      <c r="X1241" t="e">
        <f t="shared" si="617"/>
        <v>#DIV/0!</v>
      </c>
      <c r="Y1241" t="str">
        <f t="shared" si="618"/>
        <v>0.00096+0.472973057183251i</v>
      </c>
      <c r="Z1241" t="e">
        <f t="shared" si="619"/>
        <v>#DIV/0!</v>
      </c>
      <c r="AA1241" t="e">
        <f t="shared" si="620"/>
        <v>#DIV/0!</v>
      </c>
      <c r="AB1241" t="str">
        <f t="shared" si="621"/>
        <v>0.118198016747806-0.0288551033736821i</v>
      </c>
      <c r="AC1241" t="str">
        <f t="shared" si="622"/>
        <v>1.46712009196835-0.384393418986756i</v>
      </c>
      <c r="AD1241" t="str">
        <f t="shared" si="623"/>
        <v>0.0802114702756373+0.00134798639753572i</v>
      </c>
      <c r="AE1241" t="e">
        <f t="shared" si="624"/>
        <v>#DIV/0!</v>
      </c>
      <c r="AF1241" t="str">
        <f t="shared" si="625"/>
        <v>-6.50271506954653-6.7428966242507i</v>
      </c>
      <c r="AG1241" t="e">
        <f t="shared" si="626"/>
        <v>#DIV/0!</v>
      </c>
      <c r="AH1241" t="e">
        <f t="shared" si="627"/>
        <v>#DIV/0!</v>
      </c>
      <c r="AI1241" t="e">
        <f t="shared" si="628"/>
        <v>#DIV/0!</v>
      </c>
      <c r="AJ1241" t="e">
        <f t="shared" si="629"/>
        <v>#DIV/0!</v>
      </c>
      <c r="AK1241"/>
      <c r="AL1241"/>
      <c r="AM1241"/>
      <c r="AN1241"/>
    </row>
    <row r="1242" spans="1:40" x14ac:dyDescent="0.3">
      <c r="A1242"/>
      <c r="B1242">
        <f t="shared" si="595"/>
        <v>110800</v>
      </c>
      <c r="C1242" s="186" t="str">
        <f t="shared" si="598"/>
        <v>-0.00834537785523862+0.0119738716261944i</v>
      </c>
      <c r="D1242" s="158" t="str">
        <f t="shared" si="599"/>
        <v>-3.29169380320053-2.15645486008964i</v>
      </c>
      <c r="E1242" t="str">
        <f t="shared" si="600"/>
        <v>5993.11906697256-11139.9642251336i</v>
      </c>
      <c r="F1242" t="str">
        <f t="shared" si="601"/>
        <v>0.421005987779613+0.293250592507451i</v>
      </c>
      <c r="G1242" t="str">
        <f t="shared" si="596"/>
        <v>0.421005987779613+0.293250592507451i</v>
      </c>
      <c r="H1242" t="str">
        <f t="shared" si="602"/>
        <v>3.21593744823907+4.58973785918113i</v>
      </c>
      <c r="I1242" t="str">
        <f t="shared" si="603"/>
        <v>435.110582522186i</v>
      </c>
      <c r="J1242" t="str">
        <f t="shared" si="597"/>
        <v>-45.8910795275662+92.782284440099i</v>
      </c>
      <c r="K1242" t="str">
        <f t="shared" si="604"/>
        <v>3.76782770845391-1.86360663631275i</v>
      </c>
      <c r="L1242" t="str">
        <f t="shared" si="605"/>
        <v>0.70958751076122-0.296324973983034i</v>
      </c>
      <c r="M1242" t="str">
        <f t="shared" si="606"/>
        <v>4.47741521921513-2.15993161029578i</v>
      </c>
      <c r="N1242" t="str">
        <f t="shared" si="607"/>
        <v>-1.41642428947344i</v>
      </c>
      <c r="O1242" t="str">
        <f t="shared" si="608"/>
        <v>0.153759634525722-0.988108280903726i</v>
      </c>
      <c r="P1242" t="str">
        <f t="shared" si="609"/>
        <v>0.846240365474278+0.988108280903726i</v>
      </c>
      <c r="Q1242" t="str">
        <f t="shared" si="610"/>
        <v>-0.846240365474278+0.428316008569714i</v>
      </c>
      <c r="R1242" t="str">
        <f t="shared" si="611"/>
        <v>-0.325597524438189-1.33244283654482i</v>
      </c>
      <c r="S1242" t="str">
        <f t="shared" si="612"/>
        <v>0.155437507761146i</v>
      </c>
      <c r="T1242" t="str">
        <f t="shared" si="613"/>
        <v>0.207111593746719-0.0506100677318709i</v>
      </c>
      <c r="U1242" t="e">
        <f t="shared" si="614"/>
        <v>#DIV/0!</v>
      </c>
      <c r="V1242" t="str">
        <f t="shared" si="615"/>
        <v>0.0000833333333333333-0.00239402742316329i</v>
      </c>
      <c r="W1242" t="e">
        <f t="shared" si="616"/>
        <v>#DIV/0!</v>
      </c>
      <c r="X1242" t="e">
        <f t="shared" si="617"/>
        <v>#DIV/0!</v>
      </c>
      <c r="Y1242" t="str">
        <f t="shared" si="618"/>
        <v>0.00096+0.473400313784139i</v>
      </c>
      <c r="Z1242" t="e">
        <f t="shared" si="619"/>
        <v>#DIV/0!</v>
      </c>
      <c r="AA1242" t="e">
        <f t="shared" si="620"/>
        <v>#DIV/0!</v>
      </c>
      <c r="AB1242" t="str">
        <f t="shared" si="621"/>
        <v>0.118185145305225-0.0288798811336133i</v>
      </c>
      <c r="AC1242" t="str">
        <f t="shared" si="622"/>
        <v>1.46678540011269-0.384579050528919i</v>
      </c>
      <c r="AD1242" t="str">
        <f t="shared" si="623"/>
        <v>0.080221803598103+0.00134426203431741i</v>
      </c>
      <c r="AE1242" t="e">
        <f t="shared" si="624"/>
        <v>#DIV/0!</v>
      </c>
      <c r="AF1242" t="str">
        <f t="shared" si="625"/>
        <v>-6.5076312514396-6.74619271927077i</v>
      </c>
      <c r="AG1242" t="e">
        <f t="shared" si="626"/>
        <v>#DIV/0!</v>
      </c>
      <c r="AH1242" t="e">
        <f t="shared" si="627"/>
        <v>#DIV/0!</v>
      </c>
      <c r="AI1242" t="e">
        <f t="shared" si="628"/>
        <v>#DIV/0!</v>
      </c>
      <c r="AJ1242" t="e">
        <f t="shared" si="629"/>
        <v>#DIV/0!</v>
      </c>
      <c r="AK1242"/>
      <c r="AL1242"/>
      <c r="AM1242"/>
      <c r="AN1242"/>
    </row>
    <row r="1243" spans="1:40" x14ac:dyDescent="0.3">
      <c r="A1243"/>
      <c r="B1243">
        <f t="shared" si="595"/>
        <v>110900</v>
      </c>
      <c r="C1243" s="186" t="str">
        <f t="shared" si="598"/>
        <v>-0.00834229912025352+0.0119691400422356i</v>
      </c>
      <c r="D1243" s="158" t="str">
        <f t="shared" si="599"/>
        <v>-3.29330613164504-2.15769092665868i</v>
      </c>
      <c r="E1243" t="str">
        <f t="shared" si="600"/>
        <v>5984.7373172202-11134.4243503493i</v>
      </c>
      <c r="F1243" t="str">
        <f t="shared" si="601"/>
        <v>0.421219370224751+0.293407086997716i</v>
      </c>
      <c r="G1243" t="str">
        <f t="shared" si="596"/>
        <v>0.421219370224751+0.293407086997716i</v>
      </c>
      <c r="H1243" t="str">
        <f t="shared" si="602"/>
        <v>3.2192416258437+4.59179329964683i</v>
      </c>
      <c r="I1243" t="str">
        <f t="shared" si="603"/>
        <v>435.503281603885i</v>
      </c>
      <c r="J1243" t="str">
        <f t="shared" si="597"/>
        <v>-45.9757586607106+92.8660229639619i</v>
      </c>
      <c r="K1243" t="str">
        <f t="shared" si="604"/>
        <v>3.76643254223881-1.8646711471753i</v>
      </c>
      <c r="L1243" t="str">
        <f t="shared" si="605"/>
        <v>0.709397277049178-0.296512901669039i</v>
      </c>
      <c r="M1243" t="str">
        <f t="shared" si="606"/>
        <v>4.47582981928799-2.16118404884434i</v>
      </c>
      <c r="N1243" t="str">
        <f t="shared" si="607"/>
        <v>-1.41770265074553i</v>
      </c>
      <c r="O1243" t="str">
        <f t="shared" si="608"/>
        <v>0.152496349873267-0.988304033825285i</v>
      </c>
      <c r="P1243" t="str">
        <f t="shared" si="609"/>
        <v>0.847503650126733+0.988304033825285i</v>
      </c>
      <c r="Q1243" t="str">
        <f t="shared" si="610"/>
        <v>-0.847503650126733+0.429398616920245i</v>
      </c>
      <c r="R1243" t="str">
        <f t="shared" si="611"/>
        <v>-0.325582984910552-1.33109623429934i</v>
      </c>
      <c r="S1243" t="str">
        <f t="shared" si="612"/>
        <v>0.155577794320497i</v>
      </c>
      <c r="T1243" t="str">
        <f t="shared" si="613"/>
        <v>0.207089016160611-0.0506534826606673i</v>
      </c>
      <c r="U1243" t="e">
        <f t="shared" si="614"/>
        <v>#DIV/0!</v>
      </c>
      <c r="V1243" t="str">
        <f t="shared" si="615"/>
        <v>0.0000833333333333333-0.00239186869690254i</v>
      </c>
      <c r="W1243" t="e">
        <f t="shared" si="616"/>
        <v>#DIV/0!</v>
      </c>
      <c r="X1243" t="e">
        <f t="shared" si="617"/>
        <v>#DIV/0!</v>
      </c>
      <c r="Y1243" t="str">
        <f t="shared" si="618"/>
        <v>0.00096+0.473827570385027i</v>
      </c>
      <c r="Z1243" t="e">
        <f t="shared" si="619"/>
        <v>#DIV/0!</v>
      </c>
      <c r="AA1243" t="e">
        <f t="shared" si="620"/>
        <v>#DIV/0!</v>
      </c>
      <c r="AB1243" t="str">
        <f t="shared" si="621"/>
        <v>0.118172261742086-0.0289046552159106i</v>
      </c>
      <c r="AC1243" t="str">
        <f t="shared" si="622"/>
        <v>1.46645065312796-0.384764324824465i</v>
      </c>
      <c r="AD1243" t="str">
        <f t="shared" si="623"/>
        <v>0.0802321415554973+0.00134052281590119i</v>
      </c>
      <c r="AE1243" t="e">
        <f t="shared" si="624"/>
        <v>#DIV/0!</v>
      </c>
      <c r="AF1243" t="str">
        <f t="shared" si="625"/>
        <v>-6.51254775748874-6.74948422630551i</v>
      </c>
      <c r="AG1243" t="e">
        <f t="shared" si="626"/>
        <v>#DIV/0!</v>
      </c>
      <c r="AH1243" t="e">
        <f t="shared" si="627"/>
        <v>#DIV/0!</v>
      </c>
      <c r="AI1243" t="e">
        <f t="shared" si="628"/>
        <v>#DIV/0!</v>
      </c>
      <c r="AJ1243" t="e">
        <f t="shared" si="629"/>
        <v>#DIV/0!</v>
      </c>
      <c r="AK1243"/>
      <c r="AL1243"/>
      <c r="AM1243"/>
      <c r="AN1243"/>
    </row>
    <row r="1244" spans="1:40" x14ac:dyDescent="0.3">
      <c r="A1244"/>
      <c r="B1244">
        <f t="shared" si="595"/>
        <v>111000</v>
      </c>
      <c r="C1244" s="186" t="str">
        <f t="shared" si="598"/>
        <v>-0.00833921989066117+0.0119644179793876i</v>
      </c>
      <c r="D1244" s="158" t="str">
        <f t="shared" si="599"/>
        <v>-3.29491872510486-2.15892528822369i</v>
      </c>
      <c r="E1244" t="str">
        <f t="shared" si="600"/>
        <v>5976.3714498381-11128.8859282606i</v>
      </c>
      <c r="F1244" t="str">
        <f t="shared" si="601"/>
        <v>0.421432787731712+0.29356336861726i</v>
      </c>
      <c r="G1244" t="str">
        <f t="shared" si="596"/>
        <v>0.421432787731712+0.29356336861726i</v>
      </c>
      <c r="H1244" t="str">
        <f t="shared" si="602"/>
        <v>3.22254585828796+4.59384585907723i</v>
      </c>
      <c r="I1244" t="str">
        <f t="shared" si="603"/>
        <v>435.895980685584i</v>
      </c>
      <c r="J1244" t="str">
        <f t="shared" si="597"/>
        <v>-46.0605141845931+92.9497614878248i</v>
      </c>
      <c r="K1244" t="str">
        <f t="shared" si="604"/>
        <v>3.76503714936608-1.86573417992699i</v>
      </c>
      <c r="L1244" t="str">
        <f t="shared" si="605"/>
        <v>0.709206973833894-0.296700656880997i</v>
      </c>
      <c r="M1244" t="str">
        <f t="shared" si="606"/>
        <v>4.47424412319997-2.16243483680799i</v>
      </c>
      <c r="N1244" t="str">
        <f t="shared" si="607"/>
        <v>-1.41898101201761i</v>
      </c>
      <c r="O1244" t="str">
        <f t="shared" si="608"/>
        <v>0.151232816010171-0.988498171653157i</v>
      </c>
      <c r="P1244" t="str">
        <f t="shared" si="609"/>
        <v>0.848767183989829+0.988498171653157i</v>
      </c>
      <c r="Q1244" t="str">
        <f t="shared" si="610"/>
        <v>-0.848767183989829+0.430482840364453i</v>
      </c>
      <c r="R1244" t="str">
        <f t="shared" si="611"/>
        <v>-0.32556843014534-1.32975192194594i</v>
      </c>
      <c r="S1244" t="str">
        <f t="shared" si="612"/>
        <v>0.155718080879848i</v>
      </c>
      <c r="T1244" t="str">
        <f t="shared" si="613"/>
        <v>0.207066417331711-0.0506968911372972i</v>
      </c>
      <c r="U1244" t="e">
        <f t="shared" si="614"/>
        <v>#DIV/0!</v>
      </c>
      <c r="V1244" t="str">
        <f t="shared" si="615"/>
        <v>0.0000833333333333333-0.00238971386023867i</v>
      </c>
      <c r="W1244" t="e">
        <f t="shared" si="616"/>
        <v>#DIV/0!</v>
      </c>
      <c r="X1244" t="e">
        <f t="shared" si="617"/>
        <v>#DIV/0!</v>
      </c>
      <c r="Y1244" t="str">
        <f t="shared" si="618"/>
        <v>0.00096+0.474254826985915i</v>
      </c>
      <c r="Z1244" t="e">
        <f t="shared" si="619"/>
        <v>#DIV/0!</v>
      </c>
      <c r="AA1244" t="e">
        <f t="shared" si="620"/>
        <v>#DIV/0!</v>
      </c>
      <c r="AB1244" t="str">
        <f t="shared" si="621"/>
        <v>0.118159366057065-0.0289294256163753i</v>
      </c>
      <c r="AC1244" t="str">
        <f t="shared" si="622"/>
        <v>1.46611585142016-0.384949242008563i</v>
      </c>
      <c r="AD1244" t="str">
        <f t="shared" si="623"/>
        <v>0.0802424841344428+0.00133676873226912i</v>
      </c>
      <c r="AE1244" t="e">
        <f t="shared" si="624"/>
        <v>#DIV/0!</v>
      </c>
      <c r="AF1244" t="str">
        <f t="shared" si="625"/>
        <v>-6.51746458339282-6.75277114730092i</v>
      </c>
      <c r="AG1244" t="e">
        <f t="shared" si="626"/>
        <v>#DIV/0!</v>
      </c>
      <c r="AH1244" t="e">
        <f t="shared" si="627"/>
        <v>#DIV/0!</v>
      </c>
      <c r="AI1244" t="e">
        <f t="shared" si="628"/>
        <v>#DIV/0!</v>
      </c>
      <c r="AJ1244" t="e">
        <f t="shared" si="629"/>
        <v>#DIV/0!</v>
      </c>
      <c r="AK1244"/>
      <c r="AL1244"/>
      <c r="AM1244"/>
      <c r="AN1244"/>
    </row>
    <row r="1245" spans="1:40" x14ac:dyDescent="0.3">
      <c r="A1245"/>
      <c r="B1245">
        <f t="shared" si="595"/>
        <v>111100</v>
      </c>
      <c r="C1245" s="186" t="str">
        <f t="shared" si="598"/>
        <v>-0.00833614017004712+0.0119597054048055i</v>
      </c>
      <c r="D1245" s="158" t="str">
        <f t="shared" si="599"/>
        <v>-3.29653158167949-2.16015794564698i</v>
      </c>
      <c r="E1245" t="str">
        <f t="shared" si="600"/>
        <v>5968.02142989137-11123.3489736885i</v>
      </c>
      <c r="F1245" t="str">
        <f t="shared" si="601"/>
        <v>0.421646240049017+0.293719437445716i</v>
      </c>
      <c r="G1245" t="str">
        <f t="shared" si="596"/>
        <v>0.421646240049017+0.293719437445716i</v>
      </c>
      <c r="H1245" t="str">
        <f t="shared" si="602"/>
        <v>3.22585014317395+4.59589553856047i</v>
      </c>
      <c r="I1245" t="str">
        <f t="shared" si="603"/>
        <v>436.288679767283i</v>
      </c>
      <c r="J1245" t="str">
        <f t="shared" si="597"/>
        <v>-46.1453460992137+93.0335000116877i</v>
      </c>
      <c r="K1245" t="str">
        <f t="shared" si="604"/>
        <v>3.76364153149353-1.86679573532464i</v>
      </c>
      <c r="L1245" t="str">
        <f t="shared" si="605"/>
        <v>0.709016601309288-0.296888239621522i</v>
      </c>
      <c r="M1245" t="str">
        <f t="shared" si="606"/>
        <v>4.47265813280282-2.16368397494616i</v>
      </c>
      <c r="N1245" t="str">
        <f t="shared" si="607"/>
        <v>-1.4202593732897i</v>
      </c>
      <c r="O1245" t="str">
        <f t="shared" si="608"/>
        <v>0.149969035001291-0.988690694070083i</v>
      </c>
      <c r="P1245" t="str">
        <f t="shared" si="609"/>
        <v>0.850030964998709+0.988690694070083i</v>
      </c>
      <c r="Q1245" t="str">
        <f t="shared" si="610"/>
        <v>-0.850030964998709+0.431568679219617i</v>
      </c>
      <c r="R1245" t="str">
        <f t="shared" si="611"/>
        <v>-0.325553860136459-1.32840989328634i</v>
      </c>
      <c r="S1245" t="str">
        <f t="shared" si="612"/>
        <v>0.155858367439199i</v>
      </c>
      <c r="T1245" t="str">
        <f t="shared" si="613"/>
        <v>0.20704379725769-0.0507402931543978i</v>
      </c>
      <c r="U1245" t="e">
        <f t="shared" si="614"/>
        <v>#DIV/0!</v>
      </c>
      <c r="V1245" t="str">
        <f t="shared" si="615"/>
        <v>0.0000833333333333333-0.0023875629026687i</v>
      </c>
      <c r="W1245" t="e">
        <f t="shared" si="616"/>
        <v>#DIV/0!</v>
      </c>
      <c r="X1245" t="e">
        <f t="shared" si="617"/>
        <v>#DIV/0!</v>
      </c>
      <c r="Y1245" t="str">
        <f t="shared" si="618"/>
        <v>0.00096+0.474682083586803i</v>
      </c>
      <c r="Z1245" t="e">
        <f t="shared" si="619"/>
        <v>#DIV/0!</v>
      </c>
      <c r="AA1245" t="e">
        <f t="shared" si="620"/>
        <v>#DIV/0!</v>
      </c>
      <c r="AB1245" t="str">
        <f t="shared" si="621"/>
        <v>0.118146458248831-0.0289541923308058i</v>
      </c>
      <c r="AC1245" t="str">
        <f t="shared" si="622"/>
        <v>1.46578099539481-0.385133802216757i</v>
      </c>
      <c r="AD1245" t="str">
        <f t="shared" si="623"/>
        <v>0.0802528313215449+0.00133299977340378i</v>
      </c>
      <c r="AE1245" t="e">
        <f t="shared" si="624"/>
        <v>#DIV/0!</v>
      </c>
      <c r="AF1245" t="str">
        <f t="shared" si="625"/>
        <v>-6.52238172485344-6.75605348420745i</v>
      </c>
      <c r="AG1245" t="e">
        <f t="shared" si="626"/>
        <v>#DIV/0!</v>
      </c>
      <c r="AH1245" t="e">
        <f t="shared" si="627"/>
        <v>#DIV/0!</v>
      </c>
      <c r="AI1245" t="e">
        <f t="shared" si="628"/>
        <v>#DIV/0!</v>
      </c>
      <c r="AJ1245" t="e">
        <f t="shared" si="629"/>
        <v>#DIV/0!</v>
      </c>
      <c r="AK1245"/>
      <c r="AL1245"/>
      <c r="AM1245"/>
      <c r="AN1245"/>
    </row>
    <row r="1246" spans="1:40" x14ac:dyDescent="0.3">
      <c r="A1246"/>
      <c r="B1246">
        <f t="shared" si="595"/>
        <v>111200</v>
      </c>
      <c r="C1246" s="186" t="str">
        <f t="shared" si="598"/>
        <v>-0.00833305996199271+0.0119550022857711i</v>
      </c>
      <c r="D1246" s="158" t="str">
        <f t="shared" si="599"/>
        <v>-3.29814469947072-2.16138889979227i</v>
      </c>
      <c r="E1246" t="str">
        <f t="shared" si="600"/>
        <v>5959.68722252067-11117.8135013601i</v>
      </c>
      <c r="F1246" t="str">
        <f t="shared" si="601"/>
        <v>0.421859726925492+0.293875293563024i</v>
      </c>
      <c r="G1246" t="str">
        <f t="shared" si="596"/>
        <v>0.421859726925492+0.293875293563024i</v>
      </c>
      <c r="H1246" t="str">
        <f t="shared" si="602"/>
        <v>3.22915447810414+4.59794233918788i</v>
      </c>
      <c r="I1246" t="str">
        <f t="shared" si="603"/>
        <v>436.681378848981i</v>
      </c>
      <c r="J1246" t="str">
        <f t="shared" si="597"/>
        <v>-46.2302544045723+93.1172385355507i</v>
      </c>
      <c r="K1246" t="str">
        <f t="shared" si="604"/>
        <v>3.76224569027694-1.86785581412624i</v>
      </c>
      <c r="L1246" t="str">
        <f t="shared" si="605"/>
        <v>0.708826159669171-0.297075649893475i</v>
      </c>
      <c r="M1246" t="str">
        <f t="shared" si="606"/>
        <v>4.47107184994611-2.16493146401972i</v>
      </c>
      <c r="N1246" t="str">
        <f t="shared" si="607"/>
        <v>-1.42153773456179i</v>
      </c>
      <c r="O1246" t="str">
        <f t="shared" si="608"/>
        <v>0.148705008911915-0.98888160076144i</v>
      </c>
      <c r="P1246" t="str">
        <f t="shared" si="609"/>
        <v>0.851294991088085+0.98888160076144i</v>
      </c>
      <c r="Q1246" t="str">
        <f t="shared" si="610"/>
        <v>-0.851294991088085+0.43265613380035i</v>
      </c>
      <c r="R1246" t="str">
        <f t="shared" si="611"/>
        <v>-0.325539274877809-1.32707014214459i</v>
      </c>
      <c r="S1246" t="str">
        <f t="shared" si="612"/>
        <v>0.15599865399855i</v>
      </c>
      <c r="T1246" t="str">
        <f t="shared" si="613"/>
        <v>0.20702115593622-0.0507836887046022i</v>
      </c>
      <c r="U1246" t="e">
        <f t="shared" si="614"/>
        <v>#DIV/0!</v>
      </c>
      <c r="V1246" t="str">
        <f t="shared" si="615"/>
        <v>0.0000833333333333333-0.00238541581372745i</v>
      </c>
      <c r="W1246" t="e">
        <f t="shared" si="616"/>
        <v>#DIV/0!</v>
      </c>
      <c r="X1246" t="e">
        <f t="shared" si="617"/>
        <v>#DIV/0!</v>
      </c>
      <c r="Y1246" t="str">
        <f t="shared" si="618"/>
        <v>0.00096+0.475109340187692i</v>
      </c>
      <c r="Z1246" t="e">
        <f t="shared" si="619"/>
        <v>#DIV/0!</v>
      </c>
      <c r="AA1246" t="e">
        <f t="shared" si="620"/>
        <v>#DIV/0!</v>
      </c>
      <c r="AB1246" t="str">
        <f t="shared" si="621"/>
        <v>0.118133538316058-0.0289789553549984i</v>
      </c>
      <c r="AC1246" t="str">
        <f t="shared" si="622"/>
        <v>1.465446085457-0.385318005584992i</v>
      </c>
      <c r="AD1246" t="str">
        <f t="shared" si="623"/>
        <v>0.0802631831033973+0.00132921592929038i</v>
      </c>
      <c r="AE1246" t="e">
        <f t="shared" si="624"/>
        <v>#DIV/0!</v>
      </c>
      <c r="AF1246" t="str">
        <f t="shared" si="625"/>
        <v>-6.52729917757486-6.75933123898015i</v>
      </c>
      <c r="AG1246" t="e">
        <f t="shared" si="626"/>
        <v>#DIV/0!</v>
      </c>
      <c r="AH1246" t="e">
        <f t="shared" si="627"/>
        <v>#DIV/0!</v>
      </c>
      <c r="AI1246" t="e">
        <f t="shared" si="628"/>
        <v>#DIV/0!</v>
      </c>
      <c r="AJ1246" t="e">
        <f t="shared" si="629"/>
        <v>#DIV/0!</v>
      </c>
      <c r="AK1246"/>
      <c r="AL1246"/>
      <c r="AM1246"/>
      <c r="AN1246"/>
    </row>
    <row r="1247" spans="1:40" x14ac:dyDescent="0.3">
      <c r="A1247"/>
      <c r="B1247">
        <f t="shared" si="595"/>
        <v>111300</v>
      </c>
      <c r="C1247" s="186" t="str">
        <f t="shared" si="598"/>
        <v>-0.00832997927007517+0.011950308589692i</v>
      </c>
      <c r="D1247" s="158" t="str">
        <f t="shared" si="599"/>
        <v>-3.29975807658257-2.16261815152467i</v>
      </c>
      <c r="E1247" t="str">
        <f t="shared" si="600"/>
        <v>5951.36879294194-11112.2795259095i</v>
      </c>
      <c r="F1247" t="str">
        <f t="shared" si="601"/>
        <v>0.42207324811026+0.294030937049431i</v>
      </c>
      <c r="G1247" t="str">
        <f t="shared" si="596"/>
        <v>0.42207324811026+0.294030937049431i</v>
      </c>
      <c r="H1247" t="str">
        <f t="shared" si="602"/>
        <v>3.23245886068135+4.59998626205388i</v>
      </c>
      <c r="I1247" t="str">
        <f t="shared" si="603"/>
        <v>437.07407793068i</v>
      </c>
      <c r="J1247" t="str">
        <f t="shared" si="597"/>
        <v>-46.315239100669+93.2009770594135i</v>
      </c>
      <c r="K1247" t="str">
        <f t="shared" si="604"/>
        <v>3.76084962737007-1.86891441709102i</v>
      </c>
      <c r="L1247" t="str">
        <f t="shared" si="605"/>
        <v>0.70863564910725-0.297262887699964i</v>
      </c>
      <c r="M1247" t="str">
        <f t="shared" si="606"/>
        <v>4.46948527647732-2.16617730479098i</v>
      </c>
      <c r="N1247" t="str">
        <f t="shared" si="607"/>
        <v>-1.42281609583388i</v>
      </c>
      <c r="O1247" t="str">
        <f t="shared" si="608"/>
        <v>0.147440739807726-0.989070891415247i</v>
      </c>
      <c r="P1247" t="str">
        <f t="shared" si="609"/>
        <v>0.852559260192274+0.989070891415247i</v>
      </c>
      <c r="Q1247" t="str">
        <f t="shared" si="610"/>
        <v>-0.852559260192274+0.433745204418633i</v>
      </c>
      <c r="R1247" t="str">
        <f t="shared" si="611"/>
        <v>-0.325524674363276-1.3257326623669i</v>
      </c>
      <c r="S1247" t="str">
        <f t="shared" si="612"/>
        <v>0.156138940557902i</v>
      </c>
      <c r="T1247" t="str">
        <f t="shared" si="613"/>
        <v>0.206998493364975-0.050827077780538i</v>
      </c>
      <c r="U1247" t="e">
        <f t="shared" si="614"/>
        <v>#DIV/0!</v>
      </c>
      <c r="V1247" t="str">
        <f t="shared" si="615"/>
        <v>0.0000833333333333333-0.00238327258298735i</v>
      </c>
      <c r="W1247" t="e">
        <f t="shared" si="616"/>
        <v>#DIV/0!</v>
      </c>
      <c r="X1247" t="e">
        <f t="shared" si="617"/>
        <v>#DIV/0!</v>
      </c>
      <c r="Y1247" t="str">
        <f t="shared" si="618"/>
        <v>0.00096+0.47553659678858i</v>
      </c>
      <c r="Z1247" t="e">
        <f t="shared" si="619"/>
        <v>#DIV/0!</v>
      </c>
      <c r="AA1247" t="e">
        <f t="shared" si="620"/>
        <v>#DIV/0!</v>
      </c>
      <c r="AB1247" t="str">
        <f t="shared" si="621"/>
        <v>0.118120606257417-0.029003714684746i</v>
      </c>
      <c r="AC1247" t="str">
        <f t="shared" si="622"/>
        <v>1.46511112201137-0.385501852249589i</v>
      </c>
      <c r="AD1247" t="str">
        <f t="shared" si="623"/>
        <v>0.0802735394665774+0.00132541718991537i</v>
      </c>
      <c r="AE1247" t="e">
        <f t="shared" si="624"/>
        <v>#DIV/0!</v>
      </c>
      <c r="AF1247" t="str">
        <f t="shared" si="625"/>
        <v>-6.53221693726392-6.76260441357855i</v>
      </c>
      <c r="AG1247" t="e">
        <f t="shared" si="626"/>
        <v>#DIV/0!</v>
      </c>
      <c r="AH1247" t="e">
        <f t="shared" si="627"/>
        <v>#DIV/0!</v>
      </c>
      <c r="AI1247" t="e">
        <f t="shared" si="628"/>
        <v>#DIV/0!</v>
      </c>
      <c r="AJ1247" t="e">
        <f t="shared" si="629"/>
        <v>#DIV/0!</v>
      </c>
      <c r="AK1247"/>
      <c r="AL1247"/>
      <c r="AM1247"/>
      <c r="AN1247"/>
    </row>
    <row r="1248" spans="1:40" x14ac:dyDescent="0.3">
      <c r="A1248"/>
      <c r="B1248">
        <f t="shared" si="595"/>
        <v>111400</v>
      </c>
      <c r="C1248" s="186" t="str">
        <f t="shared" si="598"/>
        <v>-0.00832689809786726+0.011945624284102i</v>
      </c>
      <c r="D1248" s="158" t="str">
        <f t="shared" si="599"/>
        <v>-3.30137171112141-2.16384570171056i</v>
      </c>
      <c r="E1248" t="str">
        <f t="shared" si="600"/>
        <v>5943.06610644642-11106.7470618776i</v>
      </c>
      <c r="F1248" t="str">
        <f t="shared" si="601"/>
        <v>0.422286803352751+0.294186367985479i</v>
      </c>
      <c r="G1248" t="str">
        <f t="shared" si="596"/>
        <v>0.422286803352751+0.294186367985479i</v>
      </c>
      <c r="H1248" t="str">
        <f t="shared" si="602"/>
        <v>3.23576328850898+4.60202730825593i</v>
      </c>
      <c r="I1248" t="str">
        <f t="shared" si="603"/>
        <v>437.466777012379i</v>
      </c>
      <c r="J1248" t="str">
        <f t="shared" si="597"/>
        <v>-46.4003001875037+93.2847155832764i</v>
      </c>
      <c r="K1248" t="str">
        <f t="shared" si="604"/>
        <v>3.75945334442462-1.86997154497933i</v>
      </c>
      <c r="L1248" t="str">
        <f t="shared" si="605"/>
        <v>0.708445069817119-0.297449953044345i</v>
      </c>
      <c r="M1248" t="str">
        <f t="shared" si="606"/>
        <v>4.46789841424174-2.16742149802367i</v>
      </c>
      <c r="N1248" t="str">
        <f t="shared" si="607"/>
        <v>-1.42409445710597i</v>
      </c>
      <c r="O1248" t="str">
        <f t="shared" si="608"/>
        <v>0.1461762297548-0.989258565722163i</v>
      </c>
      <c r="P1248" t="str">
        <f t="shared" si="609"/>
        <v>0.8538237702452+0.989258565722163i</v>
      </c>
      <c r="Q1248" t="str">
        <f t="shared" si="610"/>
        <v>-0.8538237702452+0.434835891383807i</v>
      </c>
      <c r="R1248" t="str">
        <f t="shared" si="611"/>
        <v>-0.325510058586747-1.32439744782156i</v>
      </c>
      <c r="S1248" t="str">
        <f t="shared" si="612"/>
        <v>0.156279227117253i</v>
      </c>
      <c r="T1248" t="str">
        <f t="shared" si="613"/>
        <v>0.206975809541616-0.0508704603748286i</v>
      </c>
      <c r="U1248" t="e">
        <f t="shared" si="614"/>
        <v>#DIV/0!</v>
      </c>
      <c r="V1248" t="str">
        <f t="shared" si="615"/>
        <v>0.0000833333333333333-0.00238113320005828i</v>
      </c>
      <c r="W1248" t="e">
        <f t="shared" si="616"/>
        <v>#DIV/0!</v>
      </c>
      <c r="X1248" t="e">
        <f t="shared" si="617"/>
        <v>#DIV/0!</v>
      </c>
      <c r="Y1248" t="str">
        <f t="shared" si="618"/>
        <v>0.00096+0.475963853389468i</v>
      </c>
      <c r="Z1248" t="e">
        <f t="shared" si="619"/>
        <v>#DIV/0!</v>
      </c>
      <c r="AA1248" t="e">
        <f t="shared" si="620"/>
        <v>#DIV/0!</v>
      </c>
      <c r="AB1248" t="str">
        <f t="shared" si="621"/>
        <v>0.118107662071573-0.0290284703158394i</v>
      </c>
      <c r="AC1248" t="str">
        <f t="shared" si="622"/>
        <v>1.46477610546209-0.385685342347244i</v>
      </c>
      <c r="AD1248" t="str">
        <f t="shared" si="623"/>
        <v>0.0802839003976458+0.00132160354526535i</v>
      </c>
      <c r="AE1248" t="e">
        <f t="shared" si="624"/>
        <v>#DIV/0!</v>
      </c>
      <c r="AF1248" t="str">
        <f t="shared" si="625"/>
        <v>-6.53713499963039-6.76587300996649i</v>
      </c>
      <c r="AG1248" t="e">
        <f t="shared" si="626"/>
        <v>#DIV/0!</v>
      </c>
      <c r="AH1248" t="e">
        <f t="shared" si="627"/>
        <v>#DIV/0!</v>
      </c>
      <c r="AI1248" t="e">
        <f t="shared" si="628"/>
        <v>#DIV/0!</v>
      </c>
      <c r="AJ1248" t="e">
        <f t="shared" si="629"/>
        <v>#DIV/0!</v>
      </c>
      <c r="AK1248"/>
      <c r="AL1248"/>
      <c r="AM1248"/>
      <c r="AN1248"/>
    </row>
    <row r="1249" spans="1:40" x14ac:dyDescent="0.3">
      <c r="A1249"/>
      <c r="B1249">
        <f t="shared" si="595"/>
        <v>111500</v>
      </c>
      <c r="C1249" s="186" t="str">
        <f t="shared" si="598"/>
        <v>-0.00832381644893787+0.0119409493366594i</v>
      </c>
      <c r="D1249" s="158" t="str">
        <f t="shared" si="599"/>
        <v>-3.30298560119585-2.16507155121781i</v>
      </c>
      <c r="E1249" t="str">
        <f t="shared" si="600"/>
        <v>5934.77912840035-11101.2161237133i</v>
      </c>
      <c r="F1249" t="str">
        <f t="shared" si="601"/>
        <v>0.422500392402694+0.294341586452025i</v>
      </c>
      <c r="G1249" t="str">
        <f t="shared" si="596"/>
        <v>0.422500392402694+0.294341586452025i</v>
      </c>
      <c r="H1249" t="str">
        <f t="shared" si="602"/>
        <v>3.23906775919076+4.6040654788947i</v>
      </c>
      <c r="I1249" t="str">
        <f t="shared" si="603"/>
        <v>437.859476094077i</v>
      </c>
      <c r="J1249" t="str">
        <f t="shared" si="597"/>
        <v>-46.4854376650765+93.3684541071393i</v>
      </c>
      <c r="K1249" t="str">
        <f t="shared" si="604"/>
        <v>3.75805684309021-1.87102719855278i</v>
      </c>
      <c r="L1249" t="str">
        <f t="shared" si="605"/>
        <v>0.708254421992268-0.297636845930217i</v>
      </c>
      <c r="M1249" t="str">
        <f t="shared" si="606"/>
        <v>4.46631126508248-2.168664044483i</v>
      </c>
      <c r="N1249" t="str">
        <f t="shared" si="607"/>
        <v>-1.42537281837805i</v>
      </c>
      <c r="O1249" t="str">
        <f t="shared" si="608"/>
        <v>0.14491148081962-0.98944462337549i</v>
      </c>
      <c r="P1249" t="str">
        <f t="shared" si="609"/>
        <v>0.85508851918038+0.98944462337549i</v>
      </c>
      <c r="Q1249" t="str">
        <f t="shared" si="610"/>
        <v>-0.85508851918038+0.43592819500256i</v>
      </c>
      <c r="R1249" t="str">
        <f t="shared" si="611"/>
        <v>-0.325495427542097-1.32306449239888i</v>
      </c>
      <c r="S1249" t="str">
        <f t="shared" si="612"/>
        <v>0.156419513676604i</v>
      </c>
      <c r="T1249" t="str">
        <f t="shared" si="613"/>
        <v>0.206953104463816-0.0509138364800931i</v>
      </c>
      <c r="U1249" t="e">
        <f t="shared" si="614"/>
        <v>#DIV/0!</v>
      </c>
      <c r="V1249" t="str">
        <f t="shared" si="615"/>
        <v>0.0000833333333333333-0.00237899765458738i</v>
      </c>
      <c r="W1249" t="e">
        <f t="shared" si="616"/>
        <v>#DIV/0!</v>
      </c>
      <c r="X1249" t="e">
        <f t="shared" si="617"/>
        <v>#DIV/0!</v>
      </c>
      <c r="Y1249" t="str">
        <f t="shared" si="618"/>
        <v>0.00096+0.476391109990356i</v>
      </c>
      <c r="Z1249" t="e">
        <f t="shared" si="619"/>
        <v>#DIV/0!</v>
      </c>
      <c r="AA1249" t="e">
        <f t="shared" si="620"/>
        <v>#DIV/0!</v>
      </c>
      <c r="AB1249" t="str">
        <f t="shared" si="621"/>
        <v>0.1180947057572-0.0290532222440667i</v>
      </c>
      <c r="AC1249" t="str">
        <f t="shared" si="622"/>
        <v>1.4644410362129-0.385868476015059i</v>
      </c>
      <c r="AD1249" t="str">
        <f t="shared" si="623"/>
        <v>0.0802942658831536+0.0013177749853311i</v>
      </c>
      <c r="AE1249" t="e">
        <f t="shared" si="624"/>
        <v>#DIV/0!</v>
      </c>
      <c r="AF1249" t="str">
        <f t="shared" si="625"/>
        <v>-6.54205336038661-6.76913703011251i</v>
      </c>
      <c r="AG1249" t="e">
        <f t="shared" si="626"/>
        <v>#DIV/0!</v>
      </c>
      <c r="AH1249" t="e">
        <f t="shared" si="627"/>
        <v>#DIV/0!</v>
      </c>
      <c r="AI1249" t="e">
        <f t="shared" si="628"/>
        <v>#DIV/0!</v>
      </c>
      <c r="AJ1249" t="e">
        <f t="shared" si="629"/>
        <v>#DIV/0!</v>
      </c>
      <c r="AK1249"/>
      <c r="AL1249"/>
      <c r="AM1249"/>
      <c r="AN1249"/>
    </row>
    <row r="1250" spans="1:40" x14ac:dyDescent="0.3">
      <c r="A1250"/>
      <c r="B1250">
        <f t="shared" si="595"/>
        <v>111600</v>
      </c>
      <c r="C1250" s="186" t="str">
        <f t="shared" si="598"/>
        <v>-0.00832073432685163+0.011936283715147i</v>
      </c>
      <c r="D1250" s="158" t="str">
        <f t="shared" si="599"/>
        <v>-3.3045997449168-2.16629570091562i</v>
      </c>
      <c r="E1250" t="str">
        <f t="shared" si="600"/>
        <v>5926.50782424516-11095.6867257735i</v>
      </c>
      <c r="F1250" t="str">
        <f t="shared" si="601"/>
        <v>0.422714015010122+0.294496592530228i</v>
      </c>
      <c r="G1250" t="str">
        <f t="shared" si="596"/>
        <v>0.422714015010122+0.294496592530228i</v>
      </c>
      <c r="H1250" t="str">
        <f t="shared" si="602"/>
        <v>3.24237227033093+4.60610077507394i</v>
      </c>
      <c r="I1250" t="str">
        <f t="shared" si="603"/>
        <v>438.252175175776i</v>
      </c>
      <c r="J1250" t="str">
        <f t="shared" si="597"/>
        <v>-46.5706515333874+93.4521926310022i</v>
      </c>
      <c r="K1250" t="str">
        <f t="shared" si="604"/>
        <v>3.75666012501447-1.87208137857412i</v>
      </c>
      <c r="L1250" t="str">
        <f t="shared" si="605"/>
        <v>0.708063705826076-0.297823566361429i</v>
      </c>
      <c r="M1250" t="str">
        <f t="shared" si="606"/>
        <v>4.46472383084055-2.16990494493555i</v>
      </c>
      <c r="N1250" t="str">
        <f t="shared" si="607"/>
        <v>-1.42665117965014i</v>
      </c>
      <c r="O1250" t="str">
        <f t="shared" si="608"/>
        <v>0.143646495069027-0.989629064071172i</v>
      </c>
      <c r="P1250" t="str">
        <f t="shared" si="609"/>
        <v>0.856353504930973+0.989629064071172i</v>
      </c>
      <c r="Q1250" t="str">
        <f t="shared" si="610"/>
        <v>-0.856353504930973+0.437022115578968i</v>
      </c>
      <c r="R1250" t="str">
        <f t="shared" si="611"/>
        <v>-0.325480781223194-1.32173379001101i</v>
      </c>
      <c r="S1250" t="str">
        <f t="shared" si="612"/>
        <v>0.156559800235955i</v>
      </c>
      <c r="T1250" t="str">
        <f t="shared" si="613"/>
        <v>0.206930378129235-0.0509572060889458i</v>
      </c>
      <c r="U1250" t="e">
        <f t="shared" si="614"/>
        <v>#DIV/0!</v>
      </c>
      <c r="V1250" t="str">
        <f t="shared" si="615"/>
        <v>0.0000833333333333333-0.00237686593625889i</v>
      </c>
      <c r="W1250" t="e">
        <f t="shared" si="616"/>
        <v>#DIV/0!</v>
      </c>
      <c r="X1250" t="e">
        <f t="shared" si="617"/>
        <v>#DIV/0!</v>
      </c>
      <c r="Y1250" t="str">
        <f t="shared" si="618"/>
        <v>0.00096+0.476818366591244i</v>
      </c>
      <c r="Z1250" t="e">
        <f t="shared" si="619"/>
        <v>#DIV/0!</v>
      </c>
      <c r="AA1250" t="e">
        <f t="shared" si="620"/>
        <v>#DIV/0!</v>
      </c>
      <c r="AB1250" t="str">
        <f t="shared" si="621"/>
        <v>0.118081737312961-0.0290779704652133i</v>
      </c>
      <c r="AC1250" t="str">
        <f t="shared" si="622"/>
        <v>1.46410591466707-0.38605125339049i</v>
      </c>
      <c r="AD1250" t="str">
        <f t="shared" si="623"/>
        <v>0.0803046359096317+0.00131393150010216i</v>
      </c>
      <c r="AE1250" t="e">
        <f t="shared" si="624"/>
        <v>#DIV/0!</v>
      </c>
      <c r="AF1250" t="str">
        <f t="shared" si="625"/>
        <v>-6.54697201524773-6.77239647598956i</v>
      </c>
      <c r="AG1250" t="e">
        <f t="shared" si="626"/>
        <v>#DIV/0!</v>
      </c>
      <c r="AH1250" t="e">
        <f t="shared" si="627"/>
        <v>#DIV/0!</v>
      </c>
      <c r="AI1250" t="e">
        <f t="shared" si="628"/>
        <v>#DIV/0!</v>
      </c>
      <c r="AJ1250" t="e">
        <f t="shared" si="629"/>
        <v>#DIV/0!</v>
      </c>
      <c r="AK1250"/>
      <c r="AL1250"/>
      <c r="AM1250"/>
      <c r="AN1250"/>
    </row>
    <row r="1251" spans="1:40" x14ac:dyDescent="0.3">
      <c r="A1251"/>
      <c r="B1251">
        <f t="shared" si="595"/>
        <v>111700</v>
      </c>
      <c r="C1251" s="186" t="str">
        <f t="shared" si="598"/>
        <v>-0.00831765173516892+0.0119316273874718i</v>
      </c>
      <c r="D1251" s="158" t="str">
        <f t="shared" si="599"/>
        <v>-3.30621414039746-2.16751815167457i</v>
      </c>
      <c r="E1251" t="str">
        <f t="shared" si="600"/>
        <v>5918.25215949727-11090.1588823237i</v>
      </c>
      <c r="F1251" t="str">
        <f t="shared" si="601"/>
        <v>0.422927670925369+0.294651386301546i</v>
      </c>
      <c r="G1251" t="str">
        <f t="shared" si="596"/>
        <v>0.422927670925369+0.294651386301546i</v>
      </c>
      <c r="H1251" t="str">
        <f t="shared" si="602"/>
        <v>3.2456768195342+4.60813319790052i</v>
      </c>
      <c r="I1251" t="str">
        <f t="shared" si="603"/>
        <v>438.644874257475i</v>
      </c>
      <c r="J1251" t="str">
        <f t="shared" si="597"/>
        <v>-46.6559417924363+93.5359311548652i</v>
      </c>
      <c r="K1251" t="str">
        <f t="shared" si="604"/>
        <v>3.75526319184295-1.8731340858073i</v>
      </c>
      <c r="L1251" t="str">
        <f t="shared" si="605"/>
        <v>0.707872921511812-0.298010114342072i</v>
      </c>
      <c r="M1251" t="str">
        <f t="shared" si="606"/>
        <v>4.46313611335476-2.17114420014937i</v>
      </c>
      <c r="N1251" t="str">
        <f t="shared" si="607"/>
        <v>-1.42792954092223i</v>
      </c>
      <c r="O1251" t="str">
        <f t="shared" si="608"/>
        <v>0.14238127457028-0.989811887507794i</v>
      </c>
      <c r="P1251" t="str">
        <f t="shared" si="609"/>
        <v>0.85761872542972+0.989811887507794i</v>
      </c>
      <c r="Q1251" t="str">
        <f t="shared" si="610"/>
        <v>-0.85761872542972+0.438117653414436i</v>
      </c>
      <c r="R1251" t="str">
        <f t="shared" si="611"/>
        <v>-0.325466119623902-1.32040533459191i</v>
      </c>
      <c r="S1251" t="str">
        <f t="shared" si="612"/>
        <v>0.156700086795307i</v>
      </c>
      <c r="T1251" t="str">
        <f t="shared" si="613"/>
        <v>0.206907630535539-0.0510005691939972i</v>
      </c>
      <c r="U1251" t="e">
        <f t="shared" si="614"/>
        <v>#DIV/0!</v>
      </c>
      <c r="V1251" t="str">
        <f t="shared" si="615"/>
        <v>0.0000833333333333333-0.00237473803479402i</v>
      </c>
      <c r="W1251" t="e">
        <f t="shared" si="616"/>
        <v>#DIV/0!</v>
      </c>
      <c r="X1251" t="e">
        <f t="shared" si="617"/>
        <v>#DIV/0!</v>
      </c>
      <c r="Y1251" t="str">
        <f t="shared" si="618"/>
        <v>0.00096+0.477245623192133i</v>
      </c>
      <c r="Z1251" t="e">
        <f t="shared" si="619"/>
        <v>#DIV/0!</v>
      </c>
      <c r="AA1251" t="e">
        <f t="shared" si="620"/>
        <v>#DIV/0!</v>
      </c>
      <c r="AB1251" t="str">
        <f t="shared" si="621"/>
        <v>0.118068756737525-0.0291027149750627i</v>
      </c>
      <c r="AC1251" t="str">
        <f t="shared" si="622"/>
        <v>1.46377074122744-0.386233674611397i</v>
      </c>
      <c r="AD1251" t="str">
        <f t="shared" si="623"/>
        <v>0.0803150104635996+0.00131007307957127i</v>
      </c>
      <c r="AE1251" t="e">
        <f t="shared" si="624"/>
        <v>#DIV/0!</v>
      </c>
      <c r="AF1251" t="str">
        <f t="shared" si="625"/>
        <v>-6.55189095993166-6.77565134957509i</v>
      </c>
      <c r="AG1251" t="e">
        <f t="shared" si="626"/>
        <v>#DIV/0!</v>
      </c>
      <c r="AH1251" t="e">
        <f t="shared" si="627"/>
        <v>#DIV/0!</v>
      </c>
      <c r="AI1251" t="e">
        <f t="shared" si="628"/>
        <v>#DIV/0!</v>
      </c>
      <c r="AJ1251" t="e">
        <f t="shared" si="629"/>
        <v>#DIV/0!</v>
      </c>
      <c r="AK1251"/>
      <c r="AL1251"/>
      <c r="AM1251"/>
      <c r="AN1251"/>
    </row>
    <row r="1252" spans="1:40" x14ac:dyDescent="0.3">
      <c r="A1252"/>
      <c r="B1252">
        <f t="shared" si="595"/>
        <v>111800</v>
      </c>
      <c r="C1252" s="186" t="str">
        <f t="shared" si="598"/>
        <v>-0.00831456867744595+0.011926980321664i</v>
      </c>
      <c r="D1252" s="158" t="str">
        <f t="shared" si="599"/>
        <v>-3.30782878575334-2.16873890436658i</v>
      </c>
      <c r="E1252" t="str">
        <f t="shared" si="600"/>
        <v>5910.01209974783-11084.6326075383i</v>
      </c>
      <c r="F1252" t="str">
        <f t="shared" si="601"/>
        <v>0.423141359899077+0.29480596784774i</v>
      </c>
      <c r="G1252" t="str">
        <f t="shared" si="596"/>
        <v>0.423141359899077+0.29480596784774i</v>
      </c>
      <c r="H1252" t="str">
        <f t="shared" si="602"/>
        <v>3.24898140440582+4.61016274848441i</v>
      </c>
      <c r="I1252" t="str">
        <f t="shared" si="603"/>
        <v>439.037573339174i</v>
      </c>
      <c r="J1252" t="str">
        <f t="shared" si="597"/>
        <v>-46.7413084422233+93.619669678728i</v>
      </c>
      <c r="K1252" t="str">
        <f t="shared" si="604"/>
        <v>3.75386604521914-1.87418532101747i</v>
      </c>
      <c r="L1252" t="str">
        <f t="shared" si="605"/>
        <v>0.707682069242638-0.298196489876485i</v>
      </c>
      <c r="M1252" t="str">
        <f t="shared" si="606"/>
        <v>4.46154811446178-2.17238181089395i</v>
      </c>
      <c r="N1252" t="str">
        <f t="shared" si="607"/>
        <v>-1.42920790219432i</v>
      </c>
      <c r="O1252" t="str">
        <f t="shared" si="608"/>
        <v>0.141115821391013-0.989993093386585i</v>
      </c>
      <c r="P1252" t="str">
        <f t="shared" si="609"/>
        <v>0.858884178608987+0.989993093386585i</v>
      </c>
      <c r="Q1252" t="str">
        <f t="shared" si="610"/>
        <v>-0.858884178608987+0.439214808807735i</v>
      </c>
      <c r="R1252" t="str">
        <f t="shared" si="611"/>
        <v>-0.325451442738073-1.31907912009725i</v>
      </c>
      <c r="S1252" t="str">
        <f t="shared" si="612"/>
        <v>0.156840373354658i</v>
      </c>
      <c r="T1252" t="str">
        <f t="shared" si="613"/>
        <v>0.206884861680386-0.0510439257878515i</v>
      </c>
      <c r="U1252" t="e">
        <f t="shared" si="614"/>
        <v>#DIV/0!</v>
      </c>
      <c r="V1252" t="str">
        <f t="shared" si="615"/>
        <v>0.0000833333333333333-0.00237261393995073i</v>
      </c>
      <c r="W1252" t="e">
        <f t="shared" si="616"/>
        <v>#DIV/0!</v>
      </c>
      <c r="X1252" t="e">
        <f t="shared" si="617"/>
        <v>#DIV/0!</v>
      </c>
      <c r="Y1252" t="str">
        <f t="shared" si="618"/>
        <v>0.00096+0.477672879793021i</v>
      </c>
      <c r="Z1252" t="e">
        <f t="shared" si="619"/>
        <v>#DIV/0!</v>
      </c>
      <c r="AA1252" t="e">
        <f t="shared" si="620"/>
        <v>#DIV/0!</v>
      </c>
      <c r="AB1252" t="str">
        <f t="shared" si="621"/>
        <v>0.118055764029555-0.0291274557693945i</v>
      </c>
      <c r="AC1252" t="str">
        <f t="shared" si="622"/>
        <v>1.46343551629636-0.386415739816004i</v>
      </c>
      <c r="AD1252" t="str">
        <f t="shared" si="623"/>
        <v>0.0803253895315606+0.00130619971373245i</v>
      </c>
      <c r="AE1252" t="e">
        <f t="shared" si="624"/>
        <v>#DIV/0!</v>
      </c>
      <c r="AF1252" t="str">
        <f t="shared" si="625"/>
        <v>-6.55681019015916-6.77890165285099i</v>
      </c>
      <c r="AG1252" t="e">
        <f t="shared" si="626"/>
        <v>#DIV/0!</v>
      </c>
      <c r="AH1252" t="e">
        <f t="shared" si="627"/>
        <v>#DIV/0!</v>
      </c>
      <c r="AI1252" t="e">
        <f t="shared" si="628"/>
        <v>#DIV/0!</v>
      </c>
      <c r="AJ1252" t="e">
        <f t="shared" si="629"/>
        <v>#DIV/0!</v>
      </c>
      <c r="AK1252"/>
      <c r="AL1252"/>
      <c r="AM1252"/>
      <c r="AN1252"/>
    </row>
    <row r="1253" spans="1:40" x14ac:dyDescent="0.3">
      <c r="A1253"/>
      <c r="B1253">
        <f t="shared" si="595"/>
        <v>111900</v>
      </c>
      <c r="C1253" s="186" t="str">
        <f t="shared" si="598"/>
        <v>-0.0083114851572346+0.0119223424858765i</v>
      </c>
      <c r="D1253" s="158" t="str">
        <f t="shared" si="599"/>
        <v>-3.30944367910221-2.16995795986495i</v>
      </c>
      <c r="E1253" t="str">
        <f t="shared" si="600"/>
        <v>5901.7876106629-11079.1079155014i</v>
      </c>
      <c r="F1253" t="str">
        <f t="shared" si="601"/>
        <v>0.423355081682184+0.294960337250869i</v>
      </c>
      <c r="G1253" t="str">
        <f t="shared" si="596"/>
        <v>0.423355081682184+0.294960337250869i</v>
      </c>
      <c r="H1253" t="str">
        <f t="shared" si="602"/>
        <v>3.25228602255153+4.61218942793867i</v>
      </c>
      <c r="I1253" t="str">
        <f t="shared" si="603"/>
        <v>439.430272420872i</v>
      </c>
      <c r="J1253" t="str">
        <f t="shared" si="597"/>
        <v>-46.8267514827484+93.703408202591i</v>
      </c>
      <c r="K1253" t="str">
        <f t="shared" si="604"/>
        <v>3.75246868678449-1.87523508497094i</v>
      </c>
      <c r="L1253" t="str">
        <f t="shared" si="605"/>
        <v>0.707491149211602-0.29838269296925i</v>
      </c>
      <c r="M1253" t="str">
        <f t="shared" si="606"/>
        <v>4.45995983599609-2.17361777794019i</v>
      </c>
      <c r="N1253" t="str">
        <f t="shared" si="607"/>
        <v>-1.43048626346641i</v>
      </c>
      <c r="O1253" t="str">
        <f t="shared" si="608"/>
        <v>0.139850137599237-0.990172681411416i</v>
      </c>
      <c r="P1253" t="str">
        <f t="shared" si="609"/>
        <v>0.860149862400763+0.990172681411416i</v>
      </c>
      <c r="Q1253" t="str">
        <f t="shared" si="610"/>
        <v>-0.860149862400763+0.440313582054994i</v>
      </c>
      <c r="R1253" t="str">
        <f t="shared" si="611"/>
        <v>-0.325436750559556-1.31775514050425i</v>
      </c>
      <c r="S1253" t="str">
        <f t="shared" si="612"/>
        <v>0.156980659914009i</v>
      </c>
      <c r="T1253" t="str">
        <f t="shared" si="613"/>
        <v>0.206862071561435-0.0510872758631098i</v>
      </c>
      <c r="U1253" t="e">
        <f t="shared" si="614"/>
        <v>#DIV/0!</v>
      </c>
      <c r="V1253" t="str">
        <f t="shared" si="615"/>
        <v>0.0000833333333333333-0.00237049364152362i</v>
      </c>
      <c r="W1253" t="e">
        <f t="shared" si="616"/>
        <v>#DIV/0!</v>
      </c>
      <c r="X1253" t="e">
        <f t="shared" si="617"/>
        <v>#DIV/0!</v>
      </c>
      <c r="Y1253" t="str">
        <f t="shared" si="618"/>
        <v>0.00096+0.478100136393909i</v>
      </c>
      <c r="Z1253" t="e">
        <f t="shared" si="619"/>
        <v>#DIV/0!</v>
      </c>
      <c r="AA1253" t="e">
        <f t="shared" si="620"/>
        <v>#DIV/0!</v>
      </c>
      <c r="AB1253" t="str">
        <f t="shared" si="621"/>
        <v>0.118042759187716-0.0291521928439865i</v>
      </c>
      <c r="AC1253" t="str">
        <f t="shared" si="622"/>
        <v>1.46310024027574-0.386597449142925i</v>
      </c>
      <c r="AD1253" t="str">
        <f t="shared" si="623"/>
        <v>0.0803357731000047+0.0013023113925817i</v>
      </c>
      <c r="AE1253" t="e">
        <f t="shared" si="624"/>
        <v>#DIV/0!</v>
      </c>
      <c r="AF1253" t="str">
        <f t="shared" si="625"/>
        <v>-6.56172970165374-6.78214738780362i</v>
      </c>
      <c r="AG1253" t="e">
        <f t="shared" si="626"/>
        <v>#DIV/0!</v>
      </c>
      <c r="AH1253" t="e">
        <f t="shared" si="627"/>
        <v>#DIV/0!</v>
      </c>
      <c r="AI1253" t="e">
        <f t="shared" si="628"/>
        <v>#DIV/0!</v>
      </c>
      <c r="AJ1253" t="e">
        <f t="shared" si="629"/>
        <v>#DIV/0!</v>
      </c>
      <c r="AK1253"/>
      <c r="AL1253"/>
      <c r="AM1253"/>
      <c r="AN1253"/>
    </row>
    <row r="1254" spans="1:40" x14ac:dyDescent="0.3">
      <c r="A1254"/>
      <c r="B1254">
        <f t="shared" si="595"/>
        <v>112000</v>
      </c>
      <c r="C1254" s="186" t="str">
        <f t="shared" si="598"/>
        <v>-0.00830840117808277+0.0119177138483848i</v>
      </c>
      <c r="D1254" s="158" t="str">
        <f t="shared" si="599"/>
        <v>-3.31105881856416-2.17117531904433i</v>
      </c>
      <c r="E1254" t="str">
        <f t="shared" si="600"/>
        <v>5893.57865798325-11073.5848202069i</v>
      </c>
      <c r="F1254" t="str">
        <f t="shared" si="601"/>
        <v>0.423568836025938+0.295114494593297i</v>
      </c>
      <c r="G1254" t="str">
        <f t="shared" si="596"/>
        <v>0.423568836025938+0.295114494593297i</v>
      </c>
      <c r="H1254" t="str">
        <f t="shared" si="602"/>
        <v>3.25559067157763+4.61421323737948i</v>
      </c>
      <c r="I1254" t="str">
        <f t="shared" si="603"/>
        <v>439.822971502571i</v>
      </c>
      <c r="J1254" t="str">
        <f t="shared" si="597"/>
        <v>-46.9122709140115+93.7871467264538i</v>
      </c>
      <c r="K1254" t="str">
        <f t="shared" si="604"/>
        <v>3.75107111817841-1.87628337843521i</v>
      </c>
      <c r="L1254" t="str">
        <f t="shared" si="605"/>
        <v>0.707300161611646-0.298568723625194i</v>
      </c>
      <c r="M1254" t="str">
        <f t="shared" si="606"/>
        <v>4.45837127979006-2.1748521020604i</v>
      </c>
      <c r="N1254" t="str">
        <f t="shared" si="607"/>
        <v>-1.43176462473849i</v>
      </c>
      <c r="O1254" t="str">
        <f t="shared" si="608"/>
        <v>0.138584225263352-0.990350651288803i</v>
      </c>
      <c r="P1254" t="str">
        <f t="shared" si="609"/>
        <v>0.861415774736648+0.990350651288803i</v>
      </c>
      <c r="Q1254" t="str">
        <f t="shared" si="610"/>
        <v>-0.861415774736648+0.441413973449687i</v>
      </c>
      <c r="R1254" t="str">
        <f t="shared" si="611"/>
        <v>-0.325422043082192-1.31643338981169i</v>
      </c>
      <c r="S1254" t="str">
        <f t="shared" si="612"/>
        <v>0.15712094647336i</v>
      </c>
      <c r="T1254" t="str">
        <f t="shared" si="613"/>
        <v>0.206839260176346-0.0511306194123685i</v>
      </c>
      <c r="U1254" t="e">
        <f t="shared" si="614"/>
        <v>#DIV/0!</v>
      </c>
      <c r="V1254" t="str">
        <f t="shared" si="615"/>
        <v>0.0000833333333333333-0.00236837712934368i</v>
      </c>
      <c r="W1254" t="e">
        <f t="shared" si="616"/>
        <v>#DIV/0!</v>
      </c>
      <c r="X1254" t="e">
        <f t="shared" si="617"/>
        <v>#DIV/0!</v>
      </c>
      <c r="Y1254" t="str">
        <f t="shared" si="618"/>
        <v>0.00096+0.478527392994797i</v>
      </c>
      <c r="Z1254" t="e">
        <f t="shared" si="619"/>
        <v>#DIV/0!</v>
      </c>
      <c r="AA1254" t="e">
        <f t="shared" si="620"/>
        <v>#DIV/0!</v>
      </c>
      <c r="AB1254" t="str">
        <f t="shared" si="621"/>
        <v>0.118029742210672-0.0291769261946142i</v>
      </c>
      <c r="AC1254" t="str">
        <f t="shared" si="622"/>
        <v>1.46276491356707-0.386778802731149i</v>
      </c>
      <c r="AD1254" t="str">
        <f t="shared" si="623"/>
        <v>0.0803461611554051+0.00129840810611586i</v>
      </c>
      <c r="AE1254" t="e">
        <f t="shared" si="624"/>
        <v>#DIV/0!</v>
      </c>
      <c r="AF1254" t="str">
        <f t="shared" si="625"/>
        <v>-6.56664949014179-6.78538855642381i</v>
      </c>
      <c r="AG1254" t="e">
        <f t="shared" si="626"/>
        <v>#DIV/0!</v>
      </c>
      <c r="AH1254" t="e">
        <f t="shared" si="627"/>
        <v>#DIV/0!</v>
      </c>
      <c r="AI1254" t="e">
        <f t="shared" si="628"/>
        <v>#DIV/0!</v>
      </c>
      <c r="AJ1254" t="e">
        <f t="shared" si="629"/>
        <v>#DIV/0!</v>
      </c>
      <c r="AK1254"/>
      <c r="AL1254"/>
      <c r="AM1254"/>
      <c r="AN1254"/>
    </row>
    <row r="1255" spans="1:40" x14ac:dyDescent="0.3">
      <c r="A1255"/>
      <c r="B1255">
        <f t="shared" si="595"/>
        <v>112100</v>
      </c>
      <c r="C1255" s="186" t="str">
        <f t="shared" si="598"/>
        <v>-0.00830531674353394+0.0119130943775858i</v>
      </c>
      <c r="D1255" s="158" t="str">
        <f t="shared" si="599"/>
        <v>-3.31267420226155-2.17239098278074i</v>
      </c>
      <c r="E1255" t="str">
        <f t="shared" si="600"/>
        <v>5885.38520752412-11068.0633355592i</v>
      </c>
      <c r="F1255" t="str">
        <f t="shared" si="601"/>
        <v>0.423782622681886+0.295268439957683i</v>
      </c>
      <c r="G1255" t="str">
        <f t="shared" si="596"/>
        <v>0.423782622681886+0.295268439957683i</v>
      </c>
      <c r="H1255" t="str">
        <f t="shared" si="602"/>
        <v>3.25889534909091+4.61623417792612i</v>
      </c>
      <c r="I1255" t="str">
        <f t="shared" si="603"/>
        <v>440.21567058427i</v>
      </c>
      <c r="J1255" t="str">
        <f t="shared" si="597"/>
        <v>-46.9978667360127+93.8708852503167i</v>
      </c>
      <c r="K1255" t="str">
        <f t="shared" si="604"/>
        <v>3.74967334103823-1.87733020217895i</v>
      </c>
      <c r="L1255" t="str">
        <f t="shared" si="605"/>
        <v>0.707109106635601-0.298754581849389i</v>
      </c>
      <c r="M1255" t="str">
        <f t="shared" si="606"/>
        <v>4.45678244767383-2.17608478402834i</v>
      </c>
      <c r="N1255" t="str">
        <f t="shared" si="607"/>
        <v>-1.43304298601058i</v>
      </c>
      <c r="O1255" t="str">
        <f t="shared" si="608"/>
        <v>0.137318086452103-0.990527002727908i</v>
      </c>
      <c r="P1255" t="str">
        <f t="shared" si="609"/>
        <v>0.862681913547897+0.990527002727908i</v>
      </c>
      <c r="Q1255" t="str">
        <f t="shared" si="610"/>
        <v>-0.862681913547897+0.442515983282672i</v>
      </c>
      <c r="R1255" t="str">
        <f t="shared" si="611"/>
        <v>-0.325407320299811-1.31511386203968i</v>
      </c>
      <c r="S1255" t="str">
        <f t="shared" si="612"/>
        <v>0.157261233032711i</v>
      </c>
      <c r="T1255" t="str">
        <f t="shared" si="613"/>
        <v>0.206816427522771-0.0511739564282186i</v>
      </c>
      <c r="U1255" t="e">
        <f t="shared" si="614"/>
        <v>#DIV/0!</v>
      </c>
      <c r="V1255" t="str">
        <f t="shared" si="615"/>
        <v>0.0000833333333333333-0.00236626439327825i</v>
      </c>
      <c r="W1255" t="e">
        <f t="shared" si="616"/>
        <v>#DIV/0!</v>
      </c>
      <c r="X1255" t="e">
        <f t="shared" si="617"/>
        <v>#DIV/0!</v>
      </c>
      <c r="Y1255" t="str">
        <f t="shared" si="618"/>
        <v>0.00096+0.478954649595686i</v>
      </c>
      <c r="Z1255" t="e">
        <f t="shared" si="619"/>
        <v>#DIV/0!</v>
      </c>
      <c r="AA1255" t="e">
        <f t="shared" si="620"/>
        <v>#DIV/0!</v>
      </c>
      <c r="AB1255" t="str">
        <f t="shared" si="621"/>
        <v>0.118016713097083-0.0292016558170495i</v>
      </c>
      <c r="AC1255" t="str">
        <f t="shared" si="622"/>
        <v>1.46242953657132-0.386959800720039i</v>
      </c>
      <c r="AD1255" t="str">
        <f t="shared" si="623"/>
        <v>0.0803565536842221+0.00129448984433436i</v>
      </c>
      <c r="AE1255" t="e">
        <f t="shared" si="624"/>
        <v>#DIV/0!</v>
      </c>
      <c r="AF1255" t="str">
        <f t="shared" si="625"/>
        <v>-6.57156955135246-6.78862516070686i</v>
      </c>
      <c r="AG1255" t="e">
        <f t="shared" si="626"/>
        <v>#DIV/0!</v>
      </c>
      <c r="AH1255" t="e">
        <f t="shared" si="627"/>
        <v>#DIV/0!</v>
      </c>
      <c r="AI1255" t="e">
        <f t="shared" si="628"/>
        <v>#DIV/0!</v>
      </c>
      <c r="AJ1255" t="e">
        <f t="shared" si="629"/>
        <v>#DIV/0!</v>
      </c>
      <c r="AK1255"/>
      <c r="AL1255"/>
      <c r="AM1255"/>
      <c r="AN1255"/>
    </row>
    <row r="1256" spans="1:40" x14ac:dyDescent="0.3">
      <c r="A1256"/>
      <c r="B1256">
        <f t="shared" si="595"/>
        <v>112200</v>
      </c>
      <c r="C1256" s="186" t="str">
        <f t="shared" si="598"/>
        <v>-0.00830223185712748+0.0119084840419978i</v>
      </c>
      <c r="D1256" s="158" t="str">
        <f t="shared" si="599"/>
        <v>-3.31428982831907-2.17360495195158i</v>
      </c>
      <c r="E1256" t="str">
        <f t="shared" si="600"/>
        <v>5877.20722517536-11062.5434753735i</v>
      </c>
      <c r="F1256" t="str">
        <f t="shared" si="601"/>
        <v>0.423996441401882+0.295422173426987i</v>
      </c>
      <c r="G1256" t="str">
        <f t="shared" si="596"/>
        <v>0.423996441401882+0.295422173426987i</v>
      </c>
      <c r="H1256" t="str">
        <f t="shared" si="602"/>
        <v>3.26220005269881+4.61825225070101i</v>
      </c>
      <c r="I1256" t="str">
        <f t="shared" si="603"/>
        <v>440.608369665968i</v>
      </c>
      <c r="J1256" t="str">
        <f t="shared" si="597"/>
        <v>-47.083538948752+93.9546237741797i</v>
      </c>
      <c r="K1256" t="str">
        <f t="shared" si="604"/>
        <v>3.74827535699924-1.87837555697202i</v>
      </c>
      <c r="L1256" t="str">
        <f t="shared" si="605"/>
        <v>0.706917984476184-0.298940267647149i</v>
      </c>
      <c r="M1256" t="str">
        <f t="shared" si="606"/>
        <v>4.45519334147542-2.17731582461917i</v>
      </c>
      <c r="N1256" t="str">
        <f t="shared" si="607"/>
        <v>-1.43432134728267i</v>
      </c>
      <c r="O1256" t="str">
        <f t="shared" si="608"/>
        <v>0.136051723234632-0.990701735440535i</v>
      </c>
      <c r="P1256" t="str">
        <f t="shared" si="609"/>
        <v>0.863948276765368+0.990701735440535i</v>
      </c>
      <c r="Q1256" t="str">
        <f t="shared" si="610"/>
        <v>-0.863948276765368+0.443619611842135i</v>
      </c>
      <c r="R1256" t="str">
        <f t="shared" si="611"/>
        <v>-0.325392582206241-1.31379655122969i</v>
      </c>
      <c r="S1256" t="str">
        <f t="shared" si="612"/>
        <v>0.157401519592063i</v>
      </c>
      <c r="T1256" t="str">
        <f t="shared" si="613"/>
        <v>0.206793573598365-0.0512172869032476i</v>
      </c>
      <c r="U1256" t="e">
        <f t="shared" si="614"/>
        <v>#DIV/0!</v>
      </c>
      <c r="V1256" t="str">
        <f t="shared" si="615"/>
        <v>0.0000833333333333333-0.00236415542323077i</v>
      </c>
      <c r="W1256" t="e">
        <f t="shared" si="616"/>
        <v>#DIV/0!</v>
      </c>
      <c r="X1256" t="e">
        <f t="shared" si="617"/>
        <v>#DIV/0!</v>
      </c>
      <c r="Y1256" t="str">
        <f t="shared" si="618"/>
        <v>0.00096+0.479381906196574i</v>
      </c>
      <c r="Z1256" t="e">
        <f t="shared" si="619"/>
        <v>#DIV/0!</v>
      </c>
      <c r="AA1256" t="e">
        <f t="shared" si="620"/>
        <v>#DIV/0!</v>
      </c>
      <c r="AB1256" t="str">
        <f t="shared" si="621"/>
        <v>0.118003671845612-0.0292263817070628i</v>
      </c>
      <c r="AC1256" t="str">
        <f t="shared" si="622"/>
        <v>1.46209410968907-0.387140443249344i</v>
      </c>
      <c r="AD1256" t="str">
        <f t="shared" si="623"/>
        <v>0.0803669506728999+0.00129055659723785i</v>
      </c>
      <c r="AE1256" t="e">
        <f t="shared" si="624"/>
        <v>#DIV/0!</v>
      </c>
      <c r="AF1256" t="str">
        <f t="shared" si="625"/>
        <v>-6.57648988101788-6.79185720265259i</v>
      </c>
      <c r="AG1256" t="e">
        <f t="shared" si="626"/>
        <v>#DIV/0!</v>
      </c>
      <c r="AH1256" t="e">
        <f t="shared" si="627"/>
        <v>#DIV/0!</v>
      </c>
      <c r="AI1256" t="e">
        <f t="shared" si="628"/>
        <v>#DIV/0!</v>
      </c>
      <c r="AJ1256" t="e">
        <f t="shared" si="629"/>
        <v>#DIV/0!</v>
      </c>
      <c r="AK1256"/>
      <c r="AL1256"/>
      <c r="AM1256"/>
      <c r="AN1256"/>
    </row>
    <row r="1257" spans="1:40" x14ac:dyDescent="0.3">
      <c r="A1257"/>
      <c r="B1257">
        <f t="shared" si="595"/>
        <v>112300</v>
      </c>
      <c r="C1257" s="186" t="str">
        <f t="shared" si="598"/>
        <v>-0.0082991465223985+0.0119038828102599i</v>
      </c>
      <c r="D1257" s="158" t="str">
        <f t="shared" si="599"/>
        <v>-3.31590569486371-2.17481722743557i</v>
      </c>
      <c r="E1257" t="str">
        <f t="shared" si="600"/>
        <v>5869.04467690128-11057.0252533763i</v>
      </c>
      <c r="F1257" t="str">
        <f t="shared" si="601"/>
        <v>0.424210291938085+0.295575695084465i</v>
      </c>
      <c r="G1257" t="str">
        <f t="shared" si="596"/>
        <v>0.424210291938085+0.295575695084465i</v>
      </c>
      <c r="H1257" t="str">
        <f t="shared" si="602"/>
        <v>3.26550478000932+4.62026745682966i</v>
      </c>
      <c r="I1257" t="str">
        <f t="shared" si="603"/>
        <v>441.001068747667i</v>
      </c>
      <c r="J1257" t="str">
        <f t="shared" si="597"/>
        <v>-47.1692875522293+94.0383622980425i</v>
      </c>
      <c r="K1257" t="str">
        <f t="shared" si="604"/>
        <v>3.74687716769467-1.87941944358543i</v>
      </c>
      <c r="L1257" t="str">
        <f t="shared" si="605"/>
        <v>0.706726795326005-0.299125781024035i</v>
      </c>
      <c r="M1257" t="str">
        <f t="shared" si="606"/>
        <v>4.45360396302067-2.17854522460946i</v>
      </c>
      <c r="N1257" t="str">
        <f t="shared" si="607"/>
        <v>-1.43559970855476i</v>
      </c>
      <c r="O1257" t="str">
        <f t="shared" si="608"/>
        <v>0.134785137680438-0.990874849141134i</v>
      </c>
      <c r="P1257" t="str">
        <f t="shared" si="609"/>
        <v>0.865214862319562+0.990874849141134i</v>
      </c>
      <c r="Q1257" t="str">
        <f t="shared" si="610"/>
        <v>-0.865214862319562+0.444724859413626i</v>
      </c>
      <c r="R1257" t="str">
        <f t="shared" si="611"/>
        <v>-0.325377828795301-1.31248145144439i</v>
      </c>
      <c r="S1257" t="str">
        <f t="shared" si="612"/>
        <v>0.157541806151414i</v>
      </c>
      <c r="T1257" t="str">
        <f t="shared" si="613"/>
        <v>0.206770698400779-0.0512606108300373i</v>
      </c>
      <c r="U1257" t="e">
        <f t="shared" si="614"/>
        <v>#DIV/0!</v>
      </c>
      <c r="V1257" t="str">
        <f t="shared" si="615"/>
        <v>0.0000833333333333333-0.00236205020914062i</v>
      </c>
      <c r="W1257" t="e">
        <f t="shared" si="616"/>
        <v>#DIV/0!</v>
      </c>
      <c r="X1257" t="e">
        <f t="shared" si="617"/>
        <v>#DIV/0!</v>
      </c>
      <c r="Y1257" t="str">
        <f t="shared" si="618"/>
        <v>0.00096+0.479809162797462i</v>
      </c>
      <c r="Z1257" t="e">
        <f t="shared" si="619"/>
        <v>#DIV/0!</v>
      </c>
      <c r="AA1257" t="e">
        <f t="shared" si="620"/>
        <v>#DIV/0!</v>
      </c>
      <c r="AB1257" t="str">
        <f t="shared" si="621"/>
        <v>0.117990618454917-0.0292511038604208i</v>
      </c>
      <c r="AC1257" t="str">
        <f t="shared" si="622"/>
        <v>1.4617586333204-0.387320730459176i</v>
      </c>
      <c r="AD1257" t="str">
        <f t="shared" si="623"/>
        <v>0.0803773521078681+0.00128660835482874i</v>
      </c>
      <c r="AE1257" t="e">
        <f t="shared" si="624"/>
        <v>#DIV/0!</v>
      </c>
      <c r="AF1257" t="str">
        <f t="shared" si="625"/>
        <v>-6.58141047487303-6.79508468426523i</v>
      </c>
      <c r="AG1257" t="e">
        <f t="shared" si="626"/>
        <v>#DIV/0!</v>
      </c>
      <c r="AH1257" t="e">
        <f t="shared" si="627"/>
        <v>#DIV/0!</v>
      </c>
      <c r="AI1257" t="e">
        <f t="shared" si="628"/>
        <v>#DIV/0!</v>
      </c>
      <c r="AJ1257" t="e">
        <f t="shared" si="629"/>
        <v>#DIV/0!</v>
      </c>
      <c r="AK1257"/>
      <c r="AL1257"/>
      <c r="AM1257"/>
      <c r="AN1257"/>
    </row>
    <row r="1258" spans="1:40" x14ac:dyDescent="0.3">
      <c r="A1258"/>
      <c r="B1258">
        <f t="shared" si="595"/>
        <v>112400</v>
      </c>
      <c r="C1258" s="186" t="str">
        <f t="shared" si="598"/>
        <v>-0.00829606074287799+0.011899290651131i</v>
      </c>
      <c r="D1258" s="158" t="str">
        <f t="shared" si="599"/>
        <v>-3.31752180002474-2.17602781011282i</v>
      </c>
      <c r="E1258" t="str">
        <f t="shared" si="600"/>
        <v>5860.89752874032-11051.5086832058i</v>
      </c>
      <c r="F1258" t="str">
        <f t="shared" si="601"/>
        <v>0.424424174042957+0.295729005013673i</v>
      </c>
      <c r="G1258" t="str">
        <f t="shared" si="596"/>
        <v>0.424424174042957+0.295729005013673i</v>
      </c>
      <c r="H1258" t="str">
        <f t="shared" si="602"/>
        <v>3.26880952863103+4.62227979744067i</v>
      </c>
      <c r="I1258" t="str">
        <f t="shared" si="603"/>
        <v>441.393767829366i</v>
      </c>
      <c r="J1258" t="str">
        <f t="shared" si="597"/>
        <v>-47.2551125464447+94.1221008219055i</v>
      </c>
      <c r="K1258" t="str">
        <f t="shared" si="604"/>
        <v>3.74547877475569-1.88046186279139i</v>
      </c>
      <c r="L1258" t="str">
        <f t="shared" si="605"/>
        <v>0.706535539377561-0.299311121985847i</v>
      </c>
      <c r="M1258" t="str">
        <f t="shared" si="606"/>
        <v>4.45201431413325-2.17977298477724i</v>
      </c>
      <c r="N1258" t="str">
        <f t="shared" si="607"/>
        <v>-1.43687806982685i</v>
      </c>
      <c r="O1258" t="str">
        <f t="shared" si="608"/>
        <v>0.133518331859386-0.991046343546802i</v>
      </c>
      <c r="P1258" t="str">
        <f t="shared" si="609"/>
        <v>0.866481668140614+0.991046343546802i</v>
      </c>
      <c r="Q1258" t="str">
        <f t="shared" si="610"/>
        <v>-0.866481668140614+0.445831726280048i</v>
      </c>
      <c r="R1258" t="str">
        <f t="shared" si="611"/>
        <v>-0.325363060060802-1.31116855676755i</v>
      </c>
      <c r="S1258" t="str">
        <f t="shared" si="612"/>
        <v>0.157682092710765i</v>
      </c>
      <c r="T1258" t="str">
        <f t="shared" si="613"/>
        <v>0.206747801927661-0.0513039282011656i</v>
      </c>
      <c r="U1258" t="e">
        <f t="shared" si="614"/>
        <v>#DIV/0!</v>
      </c>
      <c r="V1258" t="str">
        <f t="shared" si="615"/>
        <v>0.0000833333333333333-0.00235994874098303i</v>
      </c>
      <c r="W1258" t="e">
        <f t="shared" si="616"/>
        <v>#DIV/0!</v>
      </c>
      <c r="X1258" t="e">
        <f t="shared" si="617"/>
        <v>#DIV/0!</v>
      </c>
      <c r="Y1258" t="str">
        <f t="shared" si="618"/>
        <v>0.00096+0.48023641939835i</v>
      </c>
      <c r="Z1258" t="e">
        <f t="shared" si="619"/>
        <v>#DIV/0!</v>
      </c>
      <c r="AA1258" t="e">
        <f t="shared" si="620"/>
        <v>#DIV/0!</v>
      </c>
      <c r="AB1258" t="str">
        <f t="shared" si="621"/>
        <v>0.117977552923657-0.0292758222728883i</v>
      </c>
      <c r="AC1258" t="str">
        <f t="shared" si="622"/>
        <v>1.46142310786495-0.387500662490034i</v>
      </c>
      <c r="AD1258" t="str">
        <f t="shared" si="623"/>
        <v>0.0803877579755418+0.0012826451071115i</v>
      </c>
      <c r="AE1258" t="e">
        <f t="shared" si="624"/>
        <v>#DIV/0!</v>
      </c>
      <c r="AF1258" t="str">
        <f t="shared" si="625"/>
        <v>-6.58633132865577-6.79830760755349i</v>
      </c>
      <c r="AG1258" t="e">
        <f t="shared" si="626"/>
        <v>#DIV/0!</v>
      </c>
      <c r="AH1258" t="e">
        <f t="shared" si="627"/>
        <v>#DIV/0!</v>
      </c>
      <c r="AI1258" t="e">
        <f t="shared" si="628"/>
        <v>#DIV/0!</v>
      </c>
      <c r="AJ1258" t="e">
        <f t="shared" si="629"/>
        <v>#DIV/0!</v>
      </c>
      <c r="AK1258"/>
      <c r="AL1258"/>
      <c r="AM1258"/>
      <c r="AN1258"/>
    </row>
    <row r="1259" spans="1:40" x14ac:dyDescent="0.3">
      <c r="A1259"/>
      <c r="B1259">
        <f t="shared" si="595"/>
        <v>112500</v>
      </c>
      <c r="C1259" s="186" t="str">
        <f t="shared" si="598"/>
        <v>-0.00829297452209243+0.0118947075334901i</v>
      </c>
      <c r="D1259" s="158" t="str">
        <f t="shared" si="599"/>
        <v>-3.31913814193377-2.17723670086473i</v>
      </c>
      <c r="E1259" t="str">
        <f t="shared" si="600"/>
        <v>5852.76574680531-11045.9937784123i</v>
      </c>
      <c r="F1259" t="str">
        <f t="shared" si="601"/>
        <v>0.424638087469269+0.295882103298454i</v>
      </c>
      <c r="G1259" t="str">
        <f t="shared" si="596"/>
        <v>0.424638087469269+0.295882103298454i</v>
      </c>
      <c r="H1259" t="str">
        <f t="shared" si="602"/>
        <v>3.27211429617318+4.62428927366571i</v>
      </c>
      <c r="I1259" t="str">
        <f t="shared" si="603"/>
        <v>441.786466911065i</v>
      </c>
      <c r="J1259" t="str">
        <f t="shared" si="597"/>
        <v>-47.3410139313981+94.2058393457683i</v>
      </c>
      <c r="K1259" t="str">
        <f t="shared" si="604"/>
        <v>3.7440801798114-1.88150281536327i</v>
      </c>
      <c r="L1259" t="str">
        <f t="shared" si="605"/>
        <v>0.706344216823235-0.29949629053863i</v>
      </c>
      <c r="M1259" t="str">
        <f t="shared" si="606"/>
        <v>4.45042439663463-2.1809991059019i</v>
      </c>
      <c r="N1259" t="str">
        <f t="shared" si="607"/>
        <v>-1.43815643109893i</v>
      </c>
      <c r="O1259" t="str">
        <f t="shared" si="608"/>
        <v>0.132251307841709-0.991216218377281i</v>
      </c>
      <c r="P1259" t="str">
        <f t="shared" si="609"/>
        <v>0.867748692158291+0.991216218377281i</v>
      </c>
      <c r="Q1259" t="str">
        <f t="shared" si="610"/>
        <v>-0.867748692158291+0.446940212721649i</v>
      </c>
      <c r="R1259" t="str">
        <f t="shared" si="611"/>
        <v>-0.325348275996547-1.309857861304i</v>
      </c>
      <c r="S1259" t="str">
        <f t="shared" si="612"/>
        <v>0.157822379270116i</v>
      </c>
      <c r="T1259" t="str">
        <f t="shared" si="613"/>
        <v>0.206724884176663-0.0513472390092054i</v>
      </c>
      <c r="U1259" t="e">
        <f t="shared" si="614"/>
        <v>#DIV/0!</v>
      </c>
      <c r="V1259" t="str">
        <f t="shared" si="615"/>
        <v>0.0000833333333333333-0.00235785100876882i</v>
      </c>
      <c r="W1259" t="e">
        <f t="shared" si="616"/>
        <v>#DIV/0!</v>
      </c>
      <c r="X1259" t="e">
        <f t="shared" si="617"/>
        <v>#DIV/0!</v>
      </c>
      <c r="Y1259" t="str">
        <f t="shared" si="618"/>
        <v>0.00096+0.480663675999238i</v>
      </c>
      <c r="Z1259" t="e">
        <f t="shared" si="619"/>
        <v>#DIV/0!</v>
      </c>
      <c r="AA1259" t="e">
        <f t="shared" si="620"/>
        <v>#DIV/0!</v>
      </c>
      <c r="AB1259" t="str">
        <f t="shared" si="621"/>
        <v>0.117964475250492-0.0293005369402272i</v>
      </c>
      <c r="AC1259" t="str">
        <f t="shared" si="622"/>
        <v>1.46108753372191-0.387680239482791i</v>
      </c>
      <c r="AD1259" t="str">
        <f t="shared" si="623"/>
        <v>0.0803981682623221+0.00127866684409283i</v>
      </c>
      <c r="AE1259" t="e">
        <f t="shared" si="624"/>
        <v>#DIV/0!</v>
      </c>
      <c r="AF1259" t="str">
        <f t="shared" si="625"/>
        <v>-6.59125243810695-6.80152597453044i</v>
      </c>
      <c r="AG1259" t="e">
        <f t="shared" si="626"/>
        <v>#DIV/0!</v>
      </c>
      <c r="AH1259" t="e">
        <f t="shared" si="627"/>
        <v>#DIV/0!</v>
      </c>
      <c r="AI1259" t="e">
        <f t="shared" si="628"/>
        <v>#DIV/0!</v>
      </c>
      <c r="AJ1259" t="e">
        <f t="shared" si="629"/>
        <v>#DIV/0!</v>
      </c>
      <c r="AK1259"/>
      <c r="AL1259"/>
      <c r="AM1259"/>
      <c r="AN1259"/>
    </row>
    <row r="1260" spans="1:40" x14ac:dyDescent="0.3">
      <c r="A1260"/>
      <c r="B1260">
        <f t="shared" si="595"/>
        <v>112600</v>
      </c>
      <c r="C1260" s="186" t="str">
        <f t="shared" si="598"/>
        <v>-0.00828988786356434+0.0118901334263348i</v>
      </c>
      <c r="D1260" s="158" t="str">
        <f t="shared" si="599"/>
        <v>-3.32075471872464-2.17844390057409i</v>
      </c>
      <c r="E1260" t="str">
        <f t="shared" si="600"/>
        <v>5844.64929728315-11040.4805524591i</v>
      </c>
      <c r="F1260" t="str">
        <f t="shared" si="601"/>
        <v>0.424852031970085+0.296034990022955i</v>
      </c>
      <c r="G1260" t="str">
        <f t="shared" si="596"/>
        <v>0.424852031970085+0.296034990022955i</v>
      </c>
      <c r="H1260" t="str">
        <f t="shared" si="602"/>
        <v>3.27541908024557+4.62629588663957i</v>
      </c>
      <c r="I1260" t="str">
        <f t="shared" si="603"/>
        <v>442.179165992763i</v>
      </c>
      <c r="J1260" t="str">
        <f t="shared" si="597"/>
        <v>-47.4269917070897+94.2895778696313i</v>
      </c>
      <c r="K1260" t="str">
        <f t="shared" si="604"/>
        <v>3.74268138448883-1.88254230207558i</v>
      </c>
      <c r="L1260" t="str">
        <f t="shared" si="605"/>
        <v>0.706152827855301-0.299681286688673i</v>
      </c>
      <c r="M1260" t="str">
        <f t="shared" si="606"/>
        <v>4.44883421234413-2.18222358876425i</v>
      </c>
      <c r="N1260" t="str">
        <f t="shared" si="607"/>
        <v>-1.43943479237102i</v>
      </c>
      <c r="O1260" t="str">
        <f t="shared" si="608"/>
        <v>0.130984067697966-0.991384473354962i</v>
      </c>
      <c r="P1260" t="str">
        <f t="shared" si="609"/>
        <v>0.869015932302034+0.991384473354962i</v>
      </c>
      <c r="Q1260" t="str">
        <f t="shared" si="610"/>
        <v>-0.869015932302034+0.448050319016058i</v>
      </c>
      <c r="R1260" t="str">
        <f t="shared" si="611"/>
        <v>-0.325333476596335-1.30854935917944i</v>
      </c>
      <c r="S1260" t="str">
        <f t="shared" si="612"/>
        <v>0.157962665829467i</v>
      </c>
      <c r="T1260" t="str">
        <f t="shared" si="613"/>
        <v>0.206701945145425-0.0513905432467256i</v>
      </c>
      <c r="U1260" t="e">
        <f t="shared" si="614"/>
        <v>#DIV/0!</v>
      </c>
      <c r="V1260" t="str">
        <f t="shared" si="615"/>
        <v>0.0000833333333333333-0.00235575700254433i</v>
      </c>
      <c r="W1260" t="e">
        <f t="shared" si="616"/>
        <v>#DIV/0!</v>
      </c>
      <c r="X1260" t="e">
        <f t="shared" si="617"/>
        <v>#DIV/0!</v>
      </c>
      <c r="Y1260" t="str">
        <f t="shared" si="618"/>
        <v>0.00096+0.481090932600127i</v>
      </c>
      <c r="Z1260" t="e">
        <f t="shared" si="619"/>
        <v>#DIV/0!</v>
      </c>
      <c r="AA1260" t="e">
        <f t="shared" si="620"/>
        <v>#DIV/0!</v>
      </c>
      <c r="AB1260" t="str">
        <f t="shared" si="621"/>
        <v>0.117951385434075-0.0293252478581969i</v>
      </c>
      <c r="AC1260" t="str">
        <f t="shared" si="622"/>
        <v>1.46075191128999-0.38785946157868i</v>
      </c>
      <c r="AD1260" t="str">
        <f t="shared" si="623"/>
        <v>0.0804085829545931+0.00127467355577985i</v>
      </c>
      <c r="AE1260" t="e">
        <f t="shared" si="624"/>
        <v>#DIV/0!</v>
      </c>
      <c r="AF1260" t="str">
        <f t="shared" si="625"/>
        <v>-6.59617379897021-6.80473978721366i</v>
      </c>
      <c r="AG1260" t="e">
        <f t="shared" si="626"/>
        <v>#DIV/0!</v>
      </c>
      <c r="AH1260" t="e">
        <f t="shared" si="627"/>
        <v>#DIV/0!</v>
      </c>
      <c r="AI1260" t="e">
        <f t="shared" si="628"/>
        <v>#DIV/0!</v>
      </c>
      <c r="AJ1260" t="e">
        <f t="shared" si="629"/>
        <v>#DIV/0!</v>
      </c>
      <c r="AK1260"/>
      <c r="AL1260"/>
      <c r="AM1260"/>
      <c r="AN1260"/>
    </row>
    <row r="1261" spans="1:40" x14ac:dyDescent="0.3">
      <c r="A1261"/>
      <c r="B1261">
        <f t="shared" si="595"/>
        <v>112700</v>
      </c>
      <c r="C1261" s="186" t="str">
        <f t="shared" si="598"/>
        <v>-0.00828680077081193+0.0118855682987814i</v>
      </c>
      <c r="D1261" s="158" t="str">
        <f t="shared" si="599"/>
        <v>-3.32237152853359-2.17964941012507i</v>
      </c>
      <c r="E1261" t="str">
        <f t="shared" si="600"/>
        <v>5836.54814643482-11034.9690187222i</v>
      </c>
      <c r="F1261" t="str">
        <f t="shared" si="601"/>
        <v>0.425066007298787+0.296187665271616i</v>
      </c>
      <c r="G1261" t="str">
        <f t="shared" si="596"/>
        <v>0.425066007298787+0.296187665271616i</v>
      </c>
      <c r="H1261" t="str">
        <f t="shared" si="602"/>
        <v>3.27872387845872+4.6282996375002i</v>
      </c>
      <c r="I1261" t="str">
        <f t="shared" si="603"/>
        <v>442.571865074462i</v>
      </c>
      <c r="J1261" t="str">
        <f t="shared" si="597"/>
        <v>-47.5130458735192+94.3733163934942i</v>
      </c>
      <c r="K1261" t="str">
        <f t="shared" si="604"/>
        <v>3.74128239041299-1.88358032370404i</v>
      </c>
      <c r="L1261" t="str">
        <f t="shared" si="605"/>
        <v>0.705961372665921-0.299866110442504i</v>
      </c>
      <c r="M1261" t="str">
        <f t="shared" si="606"/>
        <v>4.44724376307891-2.18344643414654i</v>
      </c>
      <c r="N1261" t="str">
        <f t="shared" si="607"/>
        <v>-1.44071315364311i</v>
      </c>
      <c r="O1261" t="str">
        <f t="shared" si="608"/>
        <v>0.129716613499102-0.991551108204879i</v>
      </c>
      <c r="P1261" t="str">
        <f t="shared" si="609"/>
        <v>0.870283386500898+0.991551108204879i</v>
      </c>
      <c r="Q1261" t="str">
        <f t="shared" si="610"/>
        <v>-0.870283386500898+0.449162045438231i</v>
      </c>
      <c r="R1261" t="str">
        <f t="shared" si="611"/>
        <v>-0.325318661853952-1.30724304454047i</v>
      </c>
      <c r="S1261" t="str">
        <f t="shared" si="612"/>
        <v>0.158102952388819i</v>
      </c>
      <c r="T1261" t="str">
        <f t="shared" si="613"/>
        <v>0.206678984831597-0.0514338409062897i</v>
      </c>
      <c r="U1261" t="e">
        <f t="shared" si="614"/>
        <v>#DIV/0!</v>
      </c>
      <c r="V1261" t="str">
        <f t="shared" si="615"/>
        <v>0.0000833333333333333-0.00235366671239123i</v>
      </c>
      <c r="W1261" t="e">
        <f t="shared" si="616"/>
        <v>#DIV/0!</v>
      </c>
      <c r="X1261" t="e">
        <f t="shared" si="617"/>
        <v>#DIV/0!</v>
      </c>
      <c r="Y1261" t="str">
        <f t="shared" si="618"/>
        <v>0.00096+0.481518189201015i</v>
      </c>
      <c r="Z1261" t="e">
        <f t="shared" si="619"/>
        <v>#DIV/0!</v>
      </c>
      <c r="AA1261" t="e">
        <f t="shared" si="620"/>
        <v>#DIV/0!</v>
      </c>
      <c r="AB1261" t="str">
        <f t="shared" si="621"/>
        <v>0.117938283473064-0.029349955022554i</v>
      </c>
      <c r="AC1261" t="str">
        <f t="shared" si="622"/>
        <v>1.46041624096746-0.388038328919325i</v>
      </c>
      <c r="AD1261" t="str">
        <f t="shared" si="623"/>
        <v>0.0804190020387267+0.00127066523218337i</v>
      </c>
      <c r="AE1261" t="e">
        <f t="shared" si="624"/>
        <v>#DIV/0!</v>
      </c>
      <c r="AF1261" t="str">
        <f t="shared" si="625"/>
        <v>-6.60109540699231-6.80794904762527i</v>
      </c>
      <c r="AG1261" t="e">
        <f t="shared" si="626"/>
        <v>#DIV/0!</v>
      </c>
      <c r="AH1261" t="e">
        <f t="shared" si="627"/>
        <v>#DIV/0!</v>
      </c>
      <c r="AI1261" t="e">
        <f t="shared" si="628"/>
        <v>#DIV/0!</v>
      </c>
      <c r="AJ1261" t="e">
        <f t="shared" si="629"/>
        <v>#DIV/0!</v>
      </c>
      <c r="AK1261"/>
      <c r="AL1261"/>
      <c r="AM1261"/>
      <c r="AN1261"/>
    </row>
    <row r="1262" spans="1:40" x14ac:dyDescent="0.3">
      <c r="A1262"/>
      <c r="B1262">
        <f t="shared" si="595"/>
        <v>112800</v>
      </c>
      <c r="C1262" s="186" t="str">
        <f t="shared" si="598"/>
        <v>-0.00828371324734903+0.0118810121200647i</v>
      </c>
      <c r="D1262" s="158" t="str">
        <f t="shared" si="599"/>
        <v>-3.32398856949915-2.1808532304031i</v>
      </c>
      <c r="E1262" t="str">
        <f t="shared" si="600"/>
        <v>5828.46226059508-11029.4591904911i</v>
      </c>
      <c r="F1262" t="str">
        <f t="shared" si="601"/>
        <v>0.425280013209062+0.296340129129165i</v>
      </c>
      <c r="G1262" t="str">
        <f t="shared" si="596"/>
        <v>0.425280013209062+0.296340129129165i</v>
      </c>
      <c r="H1262" t="str">
        <f t="shared" si="602"/>
        <v>3.28202868842387+4.63030052738854i</v>
      </c>
      <c r="I1262" t="str">
        <f t="shared" si="603"/>
        <v>442.964564156161i</v>
      </c>
      <c r="J1262" t="str">
        <f t="shared" si="597"/>
        <v>-47.5991764306869+94.4570549173571i</v>
      </c>
      <c r="K1262" t="str">
        <f t="shared" si="604"/>
        <v>3.73988319920679-1.88461688102552i</v>
      </c>
      <c r="L1262" t="str">
        <f t="shared" si="605"/>
        <v>0.705769851447142-0.300050761806894i</v>
      </c>
      <c r="M1262" t="str">
        <f t="shared" si="606"/>
        <v>4.44565305065393-2.18466764283241i</v>
      </c>
      <c r="N1262" t="str">
        <f t="shared" si="607"/>
        <v>-1.4419915149152i</v>
      </c>
      <c r="O1262" t="str">
        <f t="shared" si="608"/>
        <v>0.128448947316398-0.991716122654719i</v>
      </c>
      <c r="P1262" t="str">
        <f t="shared" si="609"/>
        <v>0.871551052683602+0.991716122654719i</v>
      </c>
      <c r="Q1262" t="str">
        <f t="shared" si="610"/>
        <v>-0.871551052683602+0.450275392260481i</v>
      </c>
      <c r="R1262" t="str">
        <f t="shared" si="611"/>
        <v>-0.325303831763185-1.30593891155441i</v>
      </c>
      <c r="S1262" t="str">
        <f t="shared" si="612"/>
        <v>0.15824323894817i</v>
      </c>
      <c r="T1262" t="str">
        <f t="shared" si="613"/>
        <v>0.206656003232818-0.051477131980457i</v>
      </c>
      <c r="U1262" t="e">
        <f t="shared" si="614"/>
        <v>#DIV/0!</v>
      </c>
      <c r="V1262" t="str">
        <f t="shared" si="615"/>
        <v>0.0000833333333333333-0.00235158012842635i</v>
      </c>
      <c r="W1262" t="e">
        <f t="shared" si="616"/>
        <v>#DIV/0!</v>
      </c>
      <c r="X1262" t="e">
        <f t="shared" si="617"/>
        <v>#DIV/0!</v>
      </c>
      <c r="Y1262" t="str">
        <f t="shared" si="618"/>
        <v>0.00096+0.481945445801903i</v>
      </c>
      <c r="Z1262" t="e">
        <f t="shared" si="619"/>
        <v>#DIV/0!</v>
      </c>
      <c r="AA1262" t="e">
        <f t="shared" si="620"/>
        <v>#DIV/0!</v>
      </c>
      <c r="AB1262" t="str">
        <f t="shared" si="621"/>
        <v>0.117925169366114-0.0293746584290525i</v>
      </c>
      <c r="AC1262" t="str">
        <f t="shared" si="622"/>
        <v>1.46008052315214-0.388216841646715i</v>
      </c>
      <c r="AD1262" t="str">
        <f t="shared" si="623"/>
        <v>0.0804294255010781+0.0012666418633153i</v>
      </c>
      <c r="AE1262" t="e">
        <f t="shared" si="624"/>
        <v>#DIV/0!</v>
      </c>
      <c r="AF1262" t="str">
        <f t="shared" si="625"/>
        <v>-6.60601725792302-6.81115375779164i</v>
      </c>
      <c r="AG1262" t="e">
        <f t="shared" si="626"/>
        <v>#DIV/0!</v>
      </c>
      <c r="AH1262" t="e">
        <f t="shared" si="627"/>
        <v>#DIV/0!</v>
      </c>
      <c r="AI1262" t="e">
        <f t="shared" si="628"/>
        <v>#DIV/0!</v>
      </c>
      <c r="AJ1262" t="e">
        <f t="shared" si="629"/>
        <v>#DIV/0!</v>
      </c>
      <c r="AK1262"/>
      <c r="AL1262"/>
      <c r="AM1262"/>
      <c r="AN1262"/>
    </row>
    <row r="1263" spans="1:40" x14ac:dyDescent="0.3">
      <c r="A1263"/>
      <c r="B1263">
        <f t="shared" si="595"/>
        <v>112900</v>
      </c>
      <c r="C1263" s="186" t="str">
        <f t="shared" si="598"/>
        <v>-0.00828062529668537+0.0118764648595365i</v>
      </c>
      <c r="D1263" s="158" t="str">
        <f t="shared" si="599"/>
        <v>-3.32560583976214-2.18205536229502i</v>
      </c>
      <c r="E1263" t="str">
        <f t="shared" si="600"/>
        <v>5820.39160617268-11023.9510809693i</v>
      </c>
      <c r="F1263" t="str">
        <f t="shared" si="601"/>
        <v>0.425494049454898+0.296492381680626i</v>
      </c>
      <c r="G1263" t="str">
        <f t="shared" si="596"/>
        <v>0.425494049454898+0.296492381680626i</v>
      </c>
      <c r="H1263" t="str">
        <f t="shared" si="602"/>
        <v>3.28533350775284+4.6322985574487i</v>
      </c>
      <c r="I1263" t="str">
        <f t="shared" si="603"/>
        <v>443.35726323786i</v>
      </c>
      <c r="J1263" t="str">
        <f t="shared" si="597"/>
        <v>-47.6853833785926+94.54079344122i</v>
      </c>
      <c r="K1263" t="str">
        <f t="shared" si="604"/>
        <v>3.73848381249107-1.88565197481802i</v>
      </c>
      <c r="L1263" t="str">
        <f t="shared" si="605"/>
        <v>0.705578264390898-0.300235240788857i</v>
      </c>
      <c r="M1263" t="str">
        <f t="shared" si="606"/>
        <v>4.44406207688197-2.18588721560688i</v>
      </c>
      <c r="N1263" t="str">
        <f t="shared" si="607"/>
        <v>-1.44326987618729i</v>
      </c>
      <c r="O1263" t="str">
        <f t="shared" si="608"/>
        <v>0.127181071221484-0.991879516434812i</v>
      </c>
      <c r="P1263" t="str">
        <f t="shared" si="609"/>
        <v>0.872818928778516+0.991879516434812i</v>
      </c>
      <c r="Q1263" t="str">
        <f t="shared" si="610"/>
        <v>-0.872818928778516+0.451390359752478i</v>
      </c>
      <c r="R1263" t="str">
        <f t="shared" si="611"/>
        <v>-0.325288986317808-1.30463695440923i</v>
      </c>
      <c r="S1263" t="str">
        <f t="shared" si="612"/>
        <v>0.158383525507521i</v>
      </c>
      <c r="T1263" t="str">
        <f t="shared" si="613"/>
        <v>0.206633000346729-0.0515204164617822i</v>
      </c>
      <c r="U1263" t="e">
        <f t="shared" si="614"/>
        <v>#DIV/0!</v>
      </c>
      <c r="V1263" t="str">
        <f t="shared" si="615"/>
        <v>0.0000833333333333333-0.00234949724080153i</v>
      </c>
      <c r="W1263" t="e">
        <f t="shared" si="616"/>
        <v>#DIV/0!</v>
      </c>
      <c r="X1263" t="e">
        <f t="shared" si="617"/>
        <v>#DIV/0!</v>
      </c>
      <c r="Y1263" t="str">
        <f t="shared" si="618"/>
        <v>0.00096+0.482372702402791i</v>
      </c>
      <c r="Z1263" t="e">
        <f t="shared" si="619"/>
        <v>#DIV/0!</v>
      </c>
      <c r="AA1263" t="e">
        <f t="shared" si="620"/>
        <v>#DIV/0!</v>
      </c>
      <c r="AB1263" t="str">
        <f t="shared" si="621"/>
        <v>0.117912043111878-0.0293993580734439i</v>
      </c>
      <c r="AC1263" t="str">
        <f t="shared" si="622"/>
        <v>1.45974475824138-0.388394999903207i</v>
      </c>
      <c r="AD1263" t="str">
        <f t="shared" si="623"/>
        <v>0.0804398533279883+0.00126260343918928i</v>
      </c>
      <c r="AE1263" t="e">
        <f t="shared" si="624"/>
        <v>#DIV/0!</v>
      </c>
      <c r="AF1263" t="str">
        <f t="shared" si="625"/>
        <v>-6.61093934751498-6.81435391974372i</v>
      </c>
      <c r="AG1263" t="e">
        <f t="shared" si="626"/>
        <v>#DIV/0!</v>
      </c>
      <c r="AH1263" t="e">
        <f t="shared" si="627"/>
        <v>#DIV/0!</v>
      </c>
      <c r="AI1263" t="e">
        <f t="shared" si="628"/>
        <v>#DIV/0!</v>
      </c>
      <c r="AJ1263" t="e">
        <f t="shared" si="629"/>
        <v>#DIV/0!</v>
      </c>
      <c r="AK1263"/>
      <c r="AL1263"/>
      <c r="AM1263"/>
      <c r="AN1263"/>
    </row>
    <row r="1264" spans="1:40" x14ac:dyDescent="0.3">
      <c r="A1264"/>
      <c r="B1264">
        <f t="shared" si="595"/>
        <v>113000</v>
      </c>
      <c r="C1264" s="186" t="str">
        <f t="shared" si="598"/>
        <v>-0.00827753692232639+0.0118719264866657i</v>
      </c>
      <c r="D1264" s="158" t="str">
        <f t="shared" si="599"/>
        <v>-3.32722333746564-2.18325580668899i</v>
      </c>
      <c r="E1264" t="str">
        <f t="shared" si="600"/>
        <v>5812.33614965007-11018.444703275i</v>
      </c>
      <c r="F1264" t="str">
        <f t="shared" si="601"/>
        <v>0.425708115790584+0.296644423011317i</v>
      </c>
      <c r="G1264" t="str">
        <f t="shared" si="596"/>
        <v>0.425708115790584+0.296644423011317i</v>
      </c>
      <c r="H1264" t="str">
        <f t="shared" si="602"/>
        <v>3.28863833405812+4.63429372882784i</v>
      </c>
      <c r="I1264" t="str">
        <f t="shared" si="603"/>
        <v>443.749962319558i</v>
      </c>
      <c r="J1264" t="str">
        <f t="shared" si="597"/>
        <v>-47.7716667172364+94.6245319650829i</v>
      </c>
      <c r="K1264" t="str">
        <f t="shared" si="604"/>
        <v>3.7370842318846-1.88668560586073i</v>
      </c>
      <c r="L1264" t="str">
        <f t="shared" si="605"/>
        <v>0.705386611689013-0.300419547395645i</v>
      </c>
      <c r="M1264" t="str">
        <f t="shared" si="606"/>
        <v>4.44247084357361-2.18710515325638i</v>
      </c>
      <c r="N1264" t="str">
        <f t="shared" si="607"/>
        <v>-1.44454823745937i</v>
      </c>
      <c r="O1264" t="str">
        <f t="shared" si="608"/>
        <v>0.125912987286343-0.992041289278138i</v>
      </c>
      <c r="P1264" t="str">
        <f t="shared" si="609"/>
        <v>0.874087012713657+0.992041289278138i</v>
      </c>
      <c r="Q1264" t="str">
        <f t="shared" si="610"/>
        <v>-0.874087012713657+0.452506948181232i</v>
      </c>
      <c r="R1264" t="str">
        <f t="shared" si="611"/>
        <v>-0.325274125511587-1.30333716731346i</v>
      </c>
      <c r="S1264" t="str">
        <f t="shared" si="612"/>
        <v>0.158523812066872i</v>
      </c>
      <c r="T1264" t="str">
        <f t="shared" si="613"/>
        <v>0.206609976170968-0.051563694342815i</v>
      </c>
      <c r="U1264" t="e">
        <f t="shared" si="614"/>
        <v>#DIV/0!</v>
      </c>
      <c r="V1264" t="str">
        <f t="shared" si="615"/>
        <v>0.0000833333333333333-0.00234741803970347i</v>
      </c>
      <c r="W1264" t="e">
        <f t="shared" si="616"/>
        <v>#DIV/0!</v>
      </c>
      <c r="X1264" t="e">
        <f t="shared" si="617"/>
        <v>#DIV/0!</v>
      </c>
      <c r="Y1264" t="str">
        <f t="shared" si="618"/>
        <v>0.00096+0.482799959003679i</v>
      </c>
      <c r="Z1264" t="e">
        <f t="shared" si="619"/>
        <v>#DIV/0!</v>
      </c>
      <c r="AA1264" t="e">
        <f t="shared" si="620"/>
        <v>#DIV/0!</v>
      </c>
      <c r="AB1264" t="str">
        <f t="shared" si="621"/>
        <v>0.117898904709007-0.0294240539514768i</v>
      </c>
      <c r="AC1264" t="str">
        <f t="shared" si="622"/>
        <v>1.45940894663206-0.388572803831525i</v>
      </c>
      <c r="AD1264" t="str">
        <f t="shared" si="623"/>
        <v>0.0804502855057829+0.0012585499498209i</v>
      </c>
      <c r="AE1264" t="e">
        <f t="shared" si="624"/>
        <v>#DIV/0!</v>
      </c>
      <c r="AF1264" t="str">
        <f t="shared" si="625"/>
        <v>-6.61586167152376-6.81754953551683i</v>
      </c>
      <c r="AG1264" t="e">
        <f t="shared" si="626"/>
        <v>#DIV/0!</v>
      </c>
      <c r="AH1264" t="e">
        <f t="shared" si="627"/>
        <v>#DIV/0!</v>
      </c>
      <c r="AI1264" t="e">
        <f t="shared" si="628"/>
        <v>#DIV/0!</v>
      </c>
      <c r="AJ1264" t="e">
        <f t="shared" si="629"/>
        <v>#DIV/0!</v>
      </c>
      <c r="AK1264"/>
      <c r="AL1264"/>
      <c r="AM1264"/>
      <c r="AN1264"/>
    </row>
    <row r="1265" spans="1:40" x14ac:dyDescent="0.3">
      <c r="A1265"/>
      <c r="B1265">
        <f t="shared" si="595"/>
        <v>113100</v>
      </c>
      <c r="C1265" s="186" t="str">
        <f t="shared" si="598"/>
        <v>-0.00827444812777327+0.0118673969710382i</v>
      </c>
      <c r="D1265" s="158" t="str">
        <f t="shared" si="599"/>
        <v>-3.32884106075522-2.18445456447451i</v>
      </c>
      <c r="E1265" t="str">
        <f t="shared" si="600"/>
        <v>5804.29585758325-11012.9400704405i</v>
      </c>
      <c r="F1265" t="str">
        <f t="shared" si="601"/>
        <v>0.425922211970734+0.296796253206844i</v>
      </c>
      <c r="G1265" t="str">
        <f t="shared" si="596"/>
        <v>0.425922211970734+0.296796253206844i</v>
      </c>
      <c r="H1265" t="str">
        <f t="shared" si="602"/>
        <v>3.29194316495313+4.63628604267628i</v>
      </c>
      <c r="I1265" t="str">
        <f t="shared" si="603"/>
        <v>444.142661401257i</v>
      </c>
      <c r="J1265" t="str">
        <f t="shared" si="597"/>
        <v>-47.8580264466182+94.7082704889458i</v>
      </c>
      <c r="K1265" t="str">
        <f t="shared" si="604"/>
        <v>3.73568445900413-1.887717774934i</v>
      </c>
      <c r="L1265" t="str">
        <f t="shared" si="605"/>
        <v>0.705194893533193-0.300603681634755i</v>
      </c>
      <c r="M1265" t="str">
        <f t="shared" si="606"/>
        <v>4.44087935253732-2.18832145656875i</v>
      </c>
      <c r="N1265" t="str">
        <f t="shared" si="607"/>
        <v>-1.44582659873146i</v>
      </c>
      <c r="O1265" t="str">
        <f t="shared" si="608"/>
        <v>0.124644697583266-0.992201440920328i</v>
      </c>
      <c r="P1265" t="str">
        <f t="shared" si="609"/>
        <v>0.875355302416734+0.992201440920328i</v>
      </c>
      <c r="Q1265" t="str">
        <f t="shared" si="610"/>
        <v>-0.875355302416734+0.453625157811132i</v>
      </c>
      <c r="R1265" t="str">
        <f t="shared" si="611"/>
        <v>-0.325259249338283-1.30203954449611i</v>
      </c>
      <c r="S1265" t="str">
        <f t="shared" si="612"/>
        <v>0.158664098626223i</v>
      </c>
      <c r="T1265" t="str">
        <f t="shared" si="613"/>
        <v>0.206586930703173-0.0516069656161006i</v>
      </c>
      <c r="U1265" t="e">
        <f t="shared" si="614"/>
        <v>#DIV/0!</v>
      </c>
      <c r="V1265" t="str">
        <f t="shared" si="615"/>
        <v>0.0000833333333333333-0.0023453425153536i</v>
      </c>
      <c r="W1265" t="e">
        <f t="shared" si="616"/>
        <v>#DIV/0!</v>
      </c>
      <c r="X1265" t="e">
        <f t="shared" si="617"/>
        <v>#DIV/0!</v>
      </c>
      <c r="Y1265" t="str">
        <f t="shared" si="618"/>
        <v>0.00096+0.483227215604568i</v>
      </c>
      <c r="Z1265" t="e">
        <f t="shared" si="619"/>
        <v>#DIV/0!</v>
      </c>
      <c r="AA1265" t="e">
        <f t="shared" si="620"/>
        <v>#DIV/0!</v>
      </c>
      <c r="AB1265" t="str">
        <f t="shared" si="621"/>
        <v>0.117885754156154-0.0294487460588972i</v>
      </c>
      <c r="AC1265" t="str">
        <f t="shared" si="622"/>
        <v>1.45907308872063-0.388750253574772i</v>
      </c>
      <c r="AD1265" t="str">
        <f t="shared" si="623"/>
        <v>0.0804607220207733+0.00125448138522834i</v>
      </c>
      <c r="AE1265" t="e">
        <f t="shared" si="624"/>
        <v>#DIV/0!</v>
      </c>
      <c r="AF1265" t="str">
        <f t="shared" si="625"/>
        <v>-6.62078422570835-6.82074060715079i</v>
      </c>
      <c r="AG1265" t="e">
        <f t="shared" si="626"/>
        <v>#DIV/0!</v>
      </c>
      <c r="AH1265" t="e">
        <f t="shared" si="627"/>
        <v>#DIV/0!</v>
      </c>
      <c r="AI1265" t="e">
        <f t="shared" si="628"/>
        <v>#DIV/0!</v>
      </c>
      <c r="AJ1265" t="e">
        <f t="shared" si="629"/>
        <v>#DIV/0!</v>
      </c>
      <c r="AK1265"/>
      <c r="AL1265"/>
      <c r="AM1265"/>
      <c r="AN1265"/>
    </row>
    <row r="1266" spans="1:40" x14ac:dyDescent="0.3">
      <c r="A1266"/>
      <c r="B1266">
        <f t="shared" ref="B1266:B1329" si="630">B1265+100</f>
        <v>113200</v>
      </c>
      <c r="C1266" s="186" t="str">
        <f t="shared" si="598"/>
        <v>-0.00827135891652286+0.0118628762823552i</v>
      </c>
      <c r="D1266" s="158" t="str">
        <f t="shared" si="599"/>
        <v>-3.33045900777856-2.18565163654239i</v>
      </c>
      <c r="E1266" t="str">
        <f t="shared" si="600"/>
        <v>5796.27069660184-11007.437195414i</v>
      </c>
      <c r="F1266" t="str">
        <f t="shared" si="601"/>
        <v>0.426136337750246+0.296947872353102i</v>
      </c>
      <c r="G1266" t="str">
        <f t="shared" si="596"/>
        <v>0.426136337750246+0.296947872353102i</v>
      </c>
      <c r="H1266" t="str">
        <f t="shared" si="602"/>
        <v>3.29524799805178+4.63827550014731i</v>
      </c>
      <c r="I1266" t="str">
        <f t="shared" si="603"/>
        <v>444.535360482956i</v>
      </c>
      <c r="J1266" t="str">
        <f t="shared" si="597"/>
        <v>-47.9444625667381+94.7920090128087i</v>
      </c>
      <c r="K1266" t="str">
        <f t="shared" si="604"/>
        <v>3.73428449546428-1.88874848281932i</v>
      </c>
      <c r="L1266" t="str">
        <f t="shared" si="605"/>
        <v>0.705003110115034-0.300787643513921i</v>
      </c>
      <c r="M1266" t="str">
        <f t="shared" si="606"/>
        <v>4.43928760557931-2.18953612633324i</v>
      </c>
      <c r="N1266" t="str">
        <f t="shared" si="607"/>
        <v>-1.44710496000355i</v>
      </c>
      <c r="O1266" t="str">
        <f t="shared" si="608"/>
        <v>0.123376204184913-0.992359971099662i</v>
      </c>
      <c r="P1266" t="str">
        <f t="shared" si="609"/>
        <v>0.876623795815087+0.992359971099662i</v>
      </c>
      <c r="Q1266" t="str">
        <f t="shared" si="610"/>
        <v>-0.876623795815087+0.454744988903888i</v>
      </c>
      <c r="R1266" t="str">
        <f t="shared" si="611"/>
        <v>-0.325244357791651-1.30074408020656i</v>
      </c>
      <c r="S1266" t="str">
        <f t="shared" si="612"/>
        <v>0.158804385185575i</v>
      </c>
      <c r="T1266" t="str">
        <f t="shared" si="613"/>
        <v>0.206563863940979-0.0516502302741803i</v>
      </c>
      <c r="U1266" t="e">
        <f t="shared" si="614"/>
        <v>#DIV/0!</v>
      </c>
      <c r="V1266" t="str">
        <f t="shared" si="615"/>
        <v>0.0000833333333333333-0.00234327065800788i</v>
      </c>
      <c r="W1266" t="e">
        <f t="shared" si="616"/>
        <v>#DIV/0!</v>
      </c>
      <c r="X1266" t="e">
        <f t="shared" si="617"/>
        <v>#DIV/0!</v>
      </c>
      <c r="Y1266" t="str">
        <f t="shared" si="618"/>
        <v>0.00096+0.483654472205456i</v>
      </c>
      <c r="Z1266" t="e">
        <f t="shared" si="619"/>
        <v>#DIV/0!</v>
      </c>
      <c r="AA1266" t="e">
        <f t="shared" si="620"/>
        <v>#DIV/0!</v>
      </c>
      <c r="AB1266" t="str">
        <f t="shared" si="621"/>
        <v>0.11787259145197-0.0294734343914489i</v>
      </c>
      <c r="AC1266" t="str">
        <f t="shared" si="622"/>
        <v>1.45873718490305-0.388927349276421i</v>
      </c>
      <c r="AD1266" t="str">
        <f t="shared" si="623"/>
        <v>0.0804711628592569+0.00125039773543188i</v>
      </c>
      <c r="AE1266" t="e">
        <f t="shared" si="624"/>
        <v>#DIV/0!</v>
      </c>
      <c r="AF1266" t="str">
        <f t="shared" si="625"/>
        <v>-6.62570700583034-6.8239271366897i</v>
      </c>
      <c r="AG1266" t="e">
        <f t="shared" si="626"/>
        <v>#DIV/0!</v>
      </c>
      <c r="AH1266" t="e">
        <f t="shared" si="627"/>
        <v>#DIV/0!</v>
      </c>
      <c r="AI1266" t="e">
        <f t="shared" si="628"/>
        <v>#DIV/0!</v>
      </c>
      <c r="AJ1266" t="e">
        <f t="shared" si="629"/>
        <v>#DIV/0!</v>
      </c>
      <c r="AK1266"/>
      <c r="AL1266"/>
      <c r="AM1266"/>
      <c r="AN1266"/>
    </row>
    <row r="1267" spans="1:40" x14ac:dyDescent="0.3">
      <c r="A1267"/>
      <c r="B1267">
        <f t="shared" si="630"/>
        <v>113300</v>
      </c>
      <c r="C1267" s="186" t="str">
        <f t="shared" si="598"/>
        <v>-0.00826826929206778+0.0118583643904339i</v>
      </c>
      <c r="D1267" s="158" t="str">
        <f t="shared" si="599"/>
        <v>-3.33207717668578-2.18684702378479i</v>
      </c>
      <c r="E1267" t="str">
        <f t="shared" si="600"/>
        <v>5788.26063340894-11001.936091059i</v>
      </c>
      <c r="F1267" t="str">
        <f t="shared" si="601"/>
        <v>0.426350492884338+0.297099280536276i</v>
      </c>
      <c r="G1267" t="str">
        <f t="shared" si="596"/>
        <v>0.426350492884338+0.297099280536276i</v>
      </c>
      <c r="H1267" t="str">
        <f t="shared" si="602"/>
        <v>3.29855283096886+4.64026210239738i</v>
      </c>
      <c r="I1267" t="str">
        <f t="shared" si="603"/>
        <v>444.928059564655i</v>
      </c>
      <c r="J1267" t="str">
        <f t="shared" si="597"/>
        <v>-48.0309750775961+94.8757475366716i</v>
      </c>
      <c r="K1267" t="str">
        <f t="shared" si="604"/>
        <v>3.73288434287762-1.88977773029933i</v>
      </c>
      <c r="L1267" t="str">
        <f t="shared" si="605"/>
        <v>0.704811261626015-0.300971433041117i</v>
      </c>
      <c r="M1267" t="str">
        <f t="shared" si="606"/>
        <v>4.43769560450364-2.19074916334045i</v>
      </c>
      <c r="N1267" t="str">
        <f t="shared" si="607"/>
        <v>-1.44838332127564i</v>
      </c>
      <c r="O1267" t="str">
        <f t="shared" si="608"/>
        <v>0.122107509164263-0.992516879557068i</v>
      </c>
      <c r="P1267" t="str">
        <f t="shared" si="609"/>
        <v>0.877892490835737+0.992516879557068i</v>
      </c>
      <c r="Q1267" t="str">
        <f t="shared" si="610"/>
        <v>-0.877892490835737+0.455866441718572i</v>
      </c>
      <c r="R1267" t="str">
        <f t="shared" si="611"/>
        <v>-0.325229450865437-1.29945076871449i</v>
      </c>
      <c r="S1267" t="str">
        <f t="shared" si="612"/>
        <v>0.158944671744926i</v>
      </c>
      <c r="T1267" t="str">
        <f t="shared" si="613"/>
        <v>0.206540775882016-0.0516934883095894i</v>
      </c>
      <c r="U1267" t="e">
        <f t="shared" si="614"/>
        <v>#DIV/0!</v>
      </c>
      <c r="V1267" t="str">
        <f t="shared" si="615"/>
        <v>0.0000833333333333333-0.00234120245795668i</v>
      </c>
      <c r="W1267" t="e">
        <f t="shared" si="616"/>
        <v>#DIV/0!</v>
      </c>
      <c r="X1267" t="e">
        <f t="shared" si="617"/>
        <v>#DIV/0!</v>
      </c>
      <c r="Y1267" t="str">
        <f t="shared" si="618"/>
        <v>0.00096+0.484081728806344i</v>
      </c>
      <c r="Z1267" t="e">
        <f t="shared" si="619"/>
        <v>#DIV/0!</v>
      </c>
      <c r="AA1267" t="e">
        <f t="shared" si="620"/>
        <v>#DIV/0!</v>
      </c>
      <c r="AB1267" t="str">
        <f t="shared" si="621"/>
        <v>0.117859416595102-0.0294981189448723i</v>
      </c>
      <c r="AC1267" t="str">
        <f t="shared" si="622"/>
        <v>1.45840123557485-0.389104091080299i</v>
      </c>
      <c r="AD1267" t="str">
        <f t="shared" si="623"/>
        <v>0.0804816080075129+0.00124629899045272i</v>
      </c>
      <c r="AE1267" t="e">
        <f t="shared" si="624"/>
        <v>#DIV/0!</v>
      </c>
      <c r="AF1267" t="str">
        <f t="shared" si="625"/>
        <v>-6.63063000765464-6.82710912618217i</v>
      </c>
      <c r="AG1267" t="e">
        <f t="shared" si="626"/>
        <v>#DIV/0!</v>
      </c>
      <c r="AH1267" t="e">
        <f t="shared" si="627"/>
        <v>#DIV/0!</v>
      </c>
      <c r="AI1267" t="e">
        <f t="shared" si="628"/>
        <v>#DIV/0!</v>
      </c>
      <c r="AJ1267" t="e">
        <f t="shared" si="629"/>
        <v>#DIV/0!</v>
      </c>
      <c r="AK1267"/>
      <c r="AL1267"/>
      <c r="AM1267"/>
      <c r="AN1267"/>
    </row>
    <row r="1268" spans="1:40" x14ac:dyDescent="0.3">
      <c r="A1268"/>
      <c r="B1268">
        <f t="shared" si="630"/>
        <v>113400</v>
      </c>
      <c r="C1268" s="186" t="str">
        <f t="shared" si="598"/>
        <v>-0.00826517925789644+0.0118538612652064i</v>
      </c>
      <c r="D1268" s="158" t="str">
        <f t="shared" si="599"/>
        <v>-3.33369556562931-2.18804072709521i</v>
      </c>
      <c r="E1268" t="str">
        <f t="shared" si="600"/>
        <v>5780.26563478081-10996.4367701551i</v>
      </c>
      <c r="F1268" t="str">
        <f t="shared" si="601"/>
        <v>0.426564677128536+0.297250477842842i</v>
      </c>
      <c r="G1268" t="str">
        <f t="shared" si="596"/>
        <v>0.426564677128536+0.297250477842842i</v>
      </c>
      <c r="H1268" t="str">
        <f t="shared" si="602"/>
        <v>3.3018576613199+4.64224585058603i</v>
      </c>
      <c r="I1268" t="str">
        <f t="shared" si="603"/>
        <v>445.320758646353i</v>
      </c>
      <c r="J1268" t="str">
        <f t="shared" si="597"/>
        <v>-48.1175639791921+94.9594860605345i</v>
      </c>
      <c r="K1268" t="str">
        <f t="shared" si="604"/>
        <v>3.73148400285465-1.89080551815783i</v>
      </c>
      <c r="L1268" t="str">
        <f t="shared" si="605"/>
        <v>0.704619348257503-0.30115505022456i</v>
      </c>
      <c r="M1268" t="str">
        <f t="shared" si="606"/>
        <v>4.43610335111215-2.19196056838239i</v>
      </c>
      <c r="N1268" t="str">
        <f t="shared" si="607"/>
        <v>-1.44966168254772i</v>
      </c>
      <c r="O1268" t="str">
        <f t="shared" si="608"/>
        <v>0.120838614594638-0.992672166036123i</v>
      </c>
      <c r="P1268" t="str">
        <f t="shared" si="609"/>
        <v>0.879161385405362+0.992672166036123i</v>
      </c>
      <c r="Q1268" t="str">
        <f t="shared" si="610"/>
        <v>-0.879161385405362+0.456989516511597i</v>
      </c>
      <c r="R1268" t="str">
        <f t="shared" si="611"/>
        <v>-0.32521452855338-1.2981596043098i</v>
      </c>
      <c r="S1268" t="str">
        <f t="shared" si="612"/>
        <v>0.159084958304277i</v>
      </c>
      <c r="T1268" t="str">
        <f t="shared" si="613"/>
        <v>0.206517666523921-0.0517367397148596i</v>
      </c>
      <c r="U1268" t="e">
        <f t="shared" si="614"/>
        <v>#DIV/0!</v>
      </c>
      <c r="V1268" t="str">
        <f t="shared" si="615"/>
        <v>0.0000833333333333333-0.00233913790552462i</v>
      </c>
      <c r="W1268" t="e">
        <f t="shared" si="616"/>
        <v>#DIV/0!</v>
      </c>
      <c r="X1268" t="e">
        <f t="shared" si="617"/>
        <v>#DIV/0!</v>
      </c>
      <c r="Y1268" t="str">
        <f t="shared" si="618"/>
        <v>0.00096+0.484508985407232i</v>
      </c>
      <c r="Z1268" t="e">
        <f t="shared" si="619"/>
        <v>#DIV/0!</v>
      </c>
      <c r="AA1268" t="e">
        <f t="shared" si="620"/>
        <v>#DIV/0!</v>
      </c>
      <c r="AB1268" t="str">
        <f t="shared" si="621"/>
        <v>0.117846229584201-0.0295227997149057i</v>
      </c>
      <c r="AC1268" t="str">
        <f t="shared" si="622"/>
        <v>1.45806524113108-0.389280479130613i</v>
      </c>
      <c r="AD1268" t="str">
        <f t="shared" si="623"/>
        <v>0.08049205745181+0.0012421851403156i</v>
      </c>
      <c r="AE1268" t="e">
        <f t="shared" si="624"/>
        <v>#DIV/0!</v>
      </c>
      <c r="AF1268" t="str">
        <f t="shared" si="625"/>
        <v>-6.63555322694921-6.83028657768124i</v>
      </c>
      <c r="AG1268" t="e">
        <f t="shared" si="626"/>
        <v>#DIV/0!</v>
      </c>
      <c r="AH1268" t="e">
        <f t="shared" si="627"/>
        <v>#DIV/0!</v>
      </c>
      <c r="AI1268" t="e">
        <f t="shared" si="628"/>
        <v>#DIV/0!</v>
      </c>
      <c r="AJ1268" t="e">
        <f t="shared" si="629"/>
        <v>#DIV/0!</v>
      </c>
      <c r="AK1268"/>
      <c r="AL1268"/>
      <c r="AM1268"/>
      <c r="AN1268"/>
    </row>
    <row r="1269" spans="1:40" x14ac:dyDescent="0.3">
      <c r="A1269"/>
      <c r="B1269">
        <f t="shared" si="630"/>
        <v>113500</v>
      </c>
      <c r="C1269" s="186" t="str">
        <f t="shared" si="598"/>
        <v>-0.00826208881749288+0.0118493668767192i</v>
      </c>
      <c r="D1269" s="158" t="str">
        <f t="shared" si="599"/>
        <v>-3.33531417276389-2.18923274736846i</v>
      </c>
      <c r="E1269" t="str">
        <f t="shared" si="600"/>
        <v>5772.28566756712-10990.9392453985i</v>
      </c>
      <c r="F1269" t="str">
        <f t="shared" si="601"/>
        <v>0.426778890238667+0.297401464359561i</v>
      </c>
      <c r="G1269" t="str">
        <f t="shared" si="596"/>
        <v>0.426778890238667+0.297401464359561i</v>
      </c>
      <c r="H1269" t="str">
        <f t="shared" si="602"/>
        <v>3.30516248672124+4.64422674587585i</v>
      </c>
      <c r="I1269" t="str">
        <f t="shared" si="603"/>
        <v>445.713457728052i</v>
      </c>
      <c r="J1269" t="str">
        <f t="shared" si="597"/>
        <v>-48.2042292715262+95.0432245843974i</v>
      </c>
      <c r="K1269" t="str">
        <f t="shared" si="604"/>
        <v>3.73008347700381-1.89183184717978i</v>
      </c>
      <c r="L1269" t="str">
        <f t="shared" si="605"/>
        <v>0.704427370200749-0.301338495072702i</v>
      </c>
      <c r="M1269" t="str">
        <f t="shared" si="606"/>
        <v>4.43451084720456-2.19317034225248i</v>
      </c>
      <c r="N1269" t="str">
        <f t="shared" si="607"/>
        <v>-1.45094004381981i</v>
      </c>
      <c r="O1269" t="str">
        <f t="shared" si="608"/>
        <v>0.119569522549655-0.99282583028306i</v>
      </c>
      <c r="P1269" t="str">
        <f t="shared" si="609"/>
        <v>0.880430477450345+0.99282583028306i</v>
      </c>
      <c r="Q1269" t="str">
        <f t="shared" si="610"/>
        <v>-0.880430477450345+0.45811421353675i</v>
      </c>
      <c r="R1269" t="str">
        <f t="shared" si="611"/>
        <v>-0.32519959084921-1.29687058130245i</v>
      </c>
      <c r="S1269" t="str">
        <f t="shared" si="612"/>
        <v>0.159225244863628i</v>
      </c>
      <c r="T1269" t="str">
        <f t="shared" si="613"/>
        <v>0.206494535864318-0.0517799844825171i</v>
      </c>
      <c r="U1269" t="e">
        <f t="shared" si="614"/>
        <v>#DIV/0!</v>
      </c>
      <c r="V1269" t="str">
        <f t="shared" si="615"/>
        <v>0.0000833333333333333-0.00233707699107042i</v>
      </c>
      <c r="W1269" t="e">
        <f t="shared" si="616"/>
        <v>#DIV/0!</v>
      </c>
      <c r="X1269" t="e">
        <f t="shared" si="617"/>
        <v>#DIV/0!</v>
      </c>
      <c r="Y1269" t="str">
        <f t="shared" si="618"/>
        <v>0.00096+0.48493624200812i</v>
      </c>
      <c r="Z1269" t="e">
        <f t="shared" si="619"/>
        <v>#DIV/0!</v>
      </c>
      <c r="AA1269" t="e">
        <f t="shared" si="620"/>
        <v>#DIV/0!</v>
      </c>
      <c r="AB1269" t="str">
        <f t="shared" si="621"/>
        <v>0.117833030417912-0.0295474766972843i</v>
      </c>
      <c r="AC1269" t="str">
        <f t="shared" si="622"/>
        <v>1.45772920196634-0.38945651357193i</v>
      </c>
      <c r="AD1269" t="str">
        <f t="shared" si="623"/>
        <v>0.0805025111783978+0.00123805617504637i</v>
      </c>
      <c r="AE1269" t="e">
        <f t="shared" si="624"/>
        <v>#DIV/0!</v>
      </c>
      <c r="AF1269" t="str">
        <f t="shared" si="625"/>
        <v>-6.64047665948513-6.83345949324431i</v>
      </c>
      <c r="AG1269" t="e">
        <f t="shared" si="626"/>
        <v>#DIV/0!</v>
      </c>
      <c r="AH1269" t="e">
        <f t="shared" si="627"/>
        <v>#DIV/0!</v>
      </c>
      <c r="AI1269" t="e">
        <f t="shared" si="628"/>
        <v>#DIV/0!</v>
      </c>
      <c r="AJ1269" t="e">
        <f t="shared" si="629"/>
        <v>#DIV/0!</v>
      </c>
      <c r="AK1269"/>
      <c r="AL1269"/>
      <c r="AM1269"/>
      <c r="AN1269"/>
    </row>
    <row r="1270" spans="1:40" x14ac:dyDescent="0.3">
      <c r="A1270"/>
      <c r="B1270">
        <f t="shared" si="630"/>
        <v>113600</v>
      </c>
      <c r="C1270" s="186" t="str">
        <f t="shared" si="598"/>
        <v>-0.00825899797433698+0.0118448811951329i</v>
      </c>
      <c r="D1270" s="158" t="str">
        <f t="shared" si="599"/>
        <v>-3.33693299624657-2.19042308550068i</v>
      </c>
      <c r="E1270" t="str">
        <f t="shared" si="600"/>
        <v>5764.32069869064-10985.4435294023i</v>
      </c>
      <c r="F1270" t="str">
        <f t="shared" si="601"/>
        <v>0.426993131970867+0.297552240173482i</v>
      </c>
      <c r="G1270" t="str">
        <f t="shared" si="596"/>
        <v>0.426993131970867+0.297552240173482i</v>
      </c>
      <c r="H1270" t="str">
        <f t="shared" si="602"/>
        <v>3.30846730478995+4.64620478943252i</v>
      </c>
      <c r="I1270" t="str">
        <f t="shared" si="603"/>
        <v>446.106156809751i</v>
      </c>
      <c r="J1270" t="str">
        <f t="shared" si="597"/>
        <v>-48.2909709545984+95.1269631082603i</v>
      </c>
      <c r="K1270" t="str">
        <f t="shared" si="604"/>
        <v>3.72868276693143-1.89285671815126i</v>
      </c>
      <c r="L1270" t="str">
        <f t="shared" si="605"/>
        <v>0.704235327646887-0.301521767594238i</v>
      </c>
      <c r="M1270" t="str">
        <f t="shared" si="606"/>
        <v>4.43291809457832-2.1943784857455i</v>
      </c>
      <c r="N1270" t="str">
        <f t="shared" si="607"/>
        <v>-1.4522184050919i</v>
      </c>
      <c r="O1270" t="str">
        <f t="shared" si="608"/>
        <v>0.118300235103282-0.992977872046758i</v>
      </c>
      <c r="P1270" t="str">
        <f t="shared" si="609"/>
        <v>0.881699764896718+0.992977872046758i</v>
      </c>
      <c r="Q1270" t="str">
        <f t="shared" si="610"/>
        <v>-0.881699764896718+0.459240533045142i</v>
      </c>
      <c r="R1270" t="str">
        <f t="shared" si="611"/>
        <v>-0.325184637746655-1.29558369402246i</v>
      </c>
      <c r="S1270" t="str">
        <f t="shared" si="612"/>
        <v>0.159365531422979i</v>
      </c>
      <c r="T1270" t="str">
        <f t="shared" si="613"/>
        <v>0.206471383900836-0.0518232226050846i</v>
      </c>
      <c r="U1270" t="e">
        <f t="shared" si="614"/>
        <v>#DIV/0!</v>
      </c>
      <c r="V1270" t="str">
        <f t="shared" si="615"/>
        <v>0.0000833333333333333-0.00233501970498673i</v>
      </c>
      <c r="W1270" t="e">
        <f t="shared" si="616"/>
        <v>#DIV/0!</v>
      </c>
      <c r="X1270" t="e">
        <f t="shared" si="617"/>
        <v>#DIV/0!</v>
      </c>
      <c r="Y1270" t="str">
        <f t="shared" si="618"/>
        <v>0.00096+0.485363498609009i</v>
      </c>
      <c r="Z1270" t="e">
        <f t="shared" si="619"/>
        <v>#DIV/0!</v>
      </c>
      <c r="AA1270" t="e">
        <f t="shared" si="620"/>
        <v>#DIV/0!</v>
      </c>
      <c r="AB1270" t="str">
        <f t="shared" si="621"/>
        <v>0.117819819094882-0.0295721498877413i</v>
      </c>
      <c r="AC1270" t="str">
        <f t="shared" si="622"/>
        <v>1.45739311847475-0.389632194549187i</v>
      </c>
      <c r="AD1270" t="str">
        <f t="shared" si="623"/>
        <v>0.0805129691735146+0.00123391208467367i</v>
      </c>
      <c r="AE1270" t="e">
        <f t="shared" si="624"/>
        <v>#DIV/0!</v>
      </c>
      <c r="AF1270" t="str">
        <f t="shared" si="625"/>
        <v>-6.64540030103652-6.8366278749332i</v>
      </c>
      <c r="AG1270" t="e">
        <f t="shared" si="626"/>
        <v>#DIV/0!</v>
      </c>
      <c r="AH1270" t="e">
        <f t="shared" si="627"/>
        <v>#DIV/0!</v>
      </c>
      <c r="AI1270" t="e">
        <f t="shared" si="628"/>
        <v>#DIV/0!</v>
      </c>
      <c r="AJ1270" t="e">
        <f t="shared" si="629"/>
        <v>#DIV/0!</v>
      </c>
      <c r="AK1270"/>
      <c r="AL1270"/>
      <c r="AM1270"/>
      <c r="AN1270"/>
    </row>
    <row r="1271" spans="1:40" x14ac:dyDescent="0.3">
      <c r="A1271"/>
      <c r="B1271">
        <f t="shared" si="630"/>
        <v>113700</v>
      </c>
      <c r="C1271" s="186" t="str">
        <f t="shared" si="598"/>
        <v>-0.00825590673190411+0.0118404041907216i</v>
      </c>
      <c r="D1271" s="158" t="str">
        <f t="shared" si="599"/>
        <v>-3.33855203423674-2.19161174238931i</v>
      </c>
      <c r="E1271" t="str">
        <f t="shared" si="600"/>
        <v>5756.37069514706-10979.9496346968i</v>
      </c>
      <c r="F1271" t="str">
        <f t="shared" si="601"/>
        <v>0.427207402081584+0.297702805371936i</v>
      </c>
      <c r="G1271" t="str">
        <f t="shared" si="596"/>
        <v>0.427207402081584+0.297702805371936i</v>
      </c>
      <c r="H1271" t="str">
        <f t="shared" si="602"/>
        <v>3.31177211314399+4.64817998242476i</v>
      </c>
      <c r="I1271" t="str">
        <f t="shared" si="603"/>
        <v>446.498855891449i</v>
      </c>
      <c r="J1271" t="str">
        <f t="shared" si="597"/>
        <v>-48.3777890284086+95.2107016321233i</v>
      </c>
      <c r="K1271" t="str">
        <f t="shared" si="604"/>
        <v>3.72728187424178-1.89388013185949i</v>
      </c>
      <c r="L1271" t="str">
        <f t="shared" si="605"/>
        <v>0.704043220786939-0.3017048677981i</v>
      </c>
      <c r="M1271" t="str">
        <f t="shared" si="606"/>
        <v>4.43132509502872-2.19558499965759i</v>
      </c>
      <c r="N1271" t="str">
        <f t="shared" si="607"/>
        <v>-1.45349676636399i</v>
      </c>
      <c r="O1271" t="str">
        <f t="shared" si="608"/>
        <v>0.1170307543298-0.99312829107875i</v>
      </c>
      <c r="P1271" t="str">
        <f t="shared" si="609"/>
        <v>0.8829692456702+0.99312829107875i</v>
      </c>
      <c r="Q1271" t="str">
        <f t="shared" si="610"/>
        <v>-0.8829692456702+0.46036847528524i</v>
      </c>
      <c r="R1271" t="str">
        <f t="shared" si="611"/>
        <v>-0.325169669239428-1.29429893681979i</v>
      </c>
      <c r="S1271" t="str">
        <f t="shared" si="612"/>
        <v>0.159505817982331i</v>
      </c>
      <c r="T1271" t="str">
        <f t="shared" si="613"/>
        <v>0.206448210631102-0.051866454075079i</v>
      </c>
      <c r="U1271" t="e">
        <f t="shared" si="614"/>
        <v>#DIV/0!</v>
      </c>
      <c r="V1271" t="str">
        <f t="shared" si="615"/>
        <v>0.0000833333333333333-0.00233296603770002i</v>
      </c>
      <c r="W1271" t="e">
        <f t="shared" si="616"/>
        <v>#DIV/0!</v>
      </c>
      <c r="X1271" t="e">
        <f t="shared" si="617"/>
        <v>#DIV/0!</v>
      </c>
      <c r="Y1271" t="str">
        <f t="shared" si="618"/>
        <v>0.00096+0.485790755209897i</v>
      </c>
      <c r="Z1271" t="e">
        <f t="shared" si="619"/>
        <v>#DIV/0!</v>
      </c>
      <c r="AA1271" t="e">
        <f t="shared" si="620"/>
        <v>#DIV/0!</v>
      </c>
      <c r="AB1271" t="str">
        <f t="shared" si="621"/>
        <v>0.117806595613757-0.0295968192820065i</v>
      </c>
      <c r="AC1271" t="str">
        <f t="shared" si="622"/>
        <v>1.45705699104999-0.389807522207678i</v>
      </c>
      <c r="AD1271" t="str">
        <f t="shared" si="623"/>
        <v>0.0805234314233822+0.00122975285922809i</v>
      </c>
      <c r="AE1271" t="e">
        <f t="shared" si="624"/>
        <v>#DIV/0!</v>
      </c>
      <c r="AF1271" t="str">
        <f t="shared" si="625"/>
        <v>-6.65032414738073-6.83979172481407i</v>
      </c>
      <c r="AG1271" t="e">
        <f t="shared" si="626"/>
        <v>#DIV/0!</v>
      </c>
      <c r="AH1271" t="e">
        <f t="shared" si="627"/>
        <v>#DIV/0!</v>
      </c>
      <c r="AI1271" t="e">
        <f t="shared" si="628"/>
        <v>#DIV/0!</v>
      </c>
      <c r="AJ1271" t="e">
        <f t="shared" si="629"/>
        <v>#DIV/0!</v>
      </c>
      <c r="AK1271"/>
      <c r="AL1271"/>
      <c r="AM1271"/>
      <c r="AN1271"/>
    </row>
    <row r="1272" spans="1:40" x14ac:dyDescent="0.3">
      <c r="A1272"/>
      <c r="B1272">
        <f t="shared" si="630"/>
        <v>113800</v>
      </c>
      <c r="C1272" s="186" t="str">
        <f t="shared" si="598"/>
        <v>-0.00825281509366573+0.0118359358338724i</v>
      </c>
      <c r="D1272" s="158" t="str">
        <f t="shared" si="599"/>
        <v>-3.34017128489614-2.1927987189332i</v>
      </c>
      <c r="E1272" t="str">
        <f t="shared" si="600"/>
        <v>5748.43562400511-10974.4575737303i</v>
      </c>
      <c r="F1272" t="str">
        <f t="shared" si="601"/>
        <v>0.42742170032757+0.29785316004255i</v>
      </c>
      <c r="G1272" t="str">
        <f t="shared" si="596"/>
        <v>0.42742170032757+0.29785316004255i</v>
      </c>
      <c r="H1272" t="str">
        <f t="shared" si="602"/>
        <v>3.31507690940206+4.65015232602451i</v>
      </c>
      <c r="I1272" t="str">
        <f t="shared" si="603"/>
        <v>446.891554973148i</v>
      </c>
      <c r="J1272" t="str">
        <f t="shared" si="597"/>
        <v>-48.4646834929569+95.2944401559861i</v>
      </c>
      <c r="K1272" t="str">
        <f t="shared" si="604"/>
        <v>3.72588080053708-1.89490208909288i</v>
      </c>
      <c r="L1272" t="str">
        <f t="shared" si="605"/>
        <v>0.703851049811809-0.301887795693458i</v>
      </c>
      <c r="M1272" t="str">
        <f t="shared" si="606"/>
        <v>4.42973185034889-2.19678988478634i</v>
      </c>
      <c r="N1272" t="str">
        <f t="shared" si="607"/>
        <v>-1.45477512763608i</v>
      </c>
      <c r="O1272" t="str">
        <f t="shared" si="608"/>
        <v>0.115761082303802-0.993277087133219i</v>
      </c>
      <c r="P1272" t="str">
        <f t="shared" si="609"/>
        <v>0.884238917696198+0.993277087133219i</v>
      </c>
      <c r="Q1272" t="str">
        <f t="shared" si="610"/>
        <v>-0.884238917696198+0.461498040502861i</v>
      </c>
      <c r="R1272" t="str">
        <f t="shared" si="611"/>
        <v>-0.325154685321242-1.29301630406423i</v>
      </c>
      <c r="S1272" t="str">
        <f t="shared" si="612"/>
        <v>0.159646104541682i</v>
      </c>
      <c r="T1272" t="str">
        <f t="shared" si="613"/>
        <v>0.206425016052737-0.0519096788850127i</v>
      </c>
      <c r="U1272" t="e">
        <f t="shared" si="614"/>
        <v>#DIV/0!</v>
      </c>
      <c r="V1272" t="str">
        <f t="shared" si="615"/>
        <v>0.0000833333333333333-0.00233091597967041i</v>
      </c>
      <c r="W1272" t="e">
        <f t="shared" si="616"/>
        <v>#DIV/0!</v>
      </c>
      <c r="X1272" t="e">
        <f t="shared" si="617"/>
        <v>#DIV/0!</v>
      </c>
      <c r="Y1272" t="str">
        <f t="shared" si="618"/>
        <v>0.00096+0.486218011810785i</v>
      </c>
      <c r="Z1272" t="e">
        <f t="shared" si="619"/>
        <v>#DIV/0!</v>
      </c>
      <c r="AA1272" t="e">
        <f t="shared" si="620"/>
        <v>#DIV/0!</v>
      </c>
      <c r="AB1272" t="str">
        <f t="shared" si="621"/>
        <v>0.117793359973179-0.0296214848758074i</v>
      </c>
      <c r="AC1272" t="str">
        <f t="shared" si="622"/>
        <v>1.45672082008528-0.389982496693068i</v>
      </c>
      <c r="AD1272" t="str">
        <f t="shared" si="623"/>
        <v>0.0805338979142058+0.00122557848874207i</v>
      </c>
      <c r="AE1272" t="e">
        <f t="shared" si="624"/>
        <v>#DIV/0!</v>
      </c>
      <c r="AF1272" t="str">
        <f t="shared" si="625"/>
        <v>-6.6552481942982-6.84295104495771i</v>
      </c>
      <c r="AG1272" t="e">
        <f t="shared" si="626"/>
        <v>#DIV/0!</v>
      </c>
      <c r="AH1272" t="e">
        <f t="shared" si="627"/>
        <v>#DIV/0!</v>
      </c>
      <c r="AI1272" t="e">
        <f t="shared" si="628"/>
        <v>#DIV/0!</v>
      </c>
      <c r="AJ1272" t="e">
        <f t="shared" si="629"/>
        <v>#DIV/0!</v>
      </c>
      <c r="AK1272"/>
      <c r="AL1272"/>
      <c r="AM1272"/>
      <c r="AN1272"/>
    </row>
    <row r="1273" spans="1:40" x14ac:dyDescent="0.3">
      <c r="A1273"/>
      <c r="B1273">
        <f t="shared" si="630"/>
        <v>113900</v>
      </c>
      <c r="C1273" s="186" t="str">
        <f t="shared" si="598"/>
        <v>-0.0082497230630886+0.0118314760950849i</v>
      </c>
      <c r="D1273" s="158" t="str">
        <f t="shared" si="599"/>
        <v>-3.34179074638883-2.19398401603238i</v>
      </c>
      <c r="E1273" t="str">
        <f t="shared" si="600"/>
        <v>5740.51545240633-10968.967358869i</v>
      </c>
      <c r="F1273" t="str">
        <f t="shared" si="601"/>
        <v>0.427636026465888+0.298003304273221i</v>
      </c>
      <c r="G1273" t="str">
        <f t="shared" si="596"/>
        <v>0.427636026465888+0.298003304273221i</v>
      </c>
      <c r="H1273" t="str">
        <f t="shared" si="602"/>
        <v>3.31838169118385+4.65212182140658i</v>
      </c>
      <c r="I1273" t="str">
        <f t="shared" si="603"/>
        <v>447.284254054847i</v>
      </c>
      <c r="J1273" t="str">
        <f t="shared" si="597"/>
        <v>-48.5516543482433+95.3781786798491i</v>
      </c>
      <c r="K1273" t="str">
        <f t="shared" si="604"/>
        <v>3.72447954741743-1.89592259064092i</v>
      </c>
      <c r="L1273" t="str">
        <f t="shared" si="605"/>
        <v>0.703658814912286-0.30207055128972i</v>
      </c>
      <c r="M1273" t="str">
        <f t="shared" si="606"/>
        <v>4.42813836232972-2.19799314193064i</v>
      </c>
      <c r="N1273" t="str">
        <f t="shared" si="607"/>
        <v>-1.45605348890816i</v>
      </c>
      <c r="O1273" t="str">
        <f t="shared" si="608"/>
        <v>0.114491221100206-0.993424259967001i</v>
      </c>
      <c r="P1273" t="str">
        <f t="shared" si="609"/>
        <v>0.885508778899794+0.993424259967001i</v>
      </c>
      <c r="Q1273" t="str">
        <f t="shared" si="610"/>
        <v>-0.885508778899794+0.462629228941159i</v>
      </c>
      <c r="R1273" t="str">
        <f t="shared" si="611"/>
        <v>-0.325139685985797-1.29173579014536i</v>
      </c>
      <c r="S1273" t="str">
        <f t="shared" si="612"/>
        <v>0.159786391101033i</v>
      </c>
      <c r="T1273" t="str">
        <f t="shared" si="613"/>
        <v>0.206401800163368-0.0519528970273936i</v>
      </c>
      <c r="U1273" t="e">
        <f t="shared" si="614"/>
        <v>#DIV/0!</v>
      </c>
      <c r="V1273" t="str">
        <f t="shared" si="615"/>
        <v>0.0000833333333333333-0.0023288695213915i</v>
      </c>
      <c r="W1273" t="e">
        <f t="shared" si="616"/>
        <v>#DIV/0!</v>
      </c>
      <c r="X1273" t="e">
        <f t="shared" si="617"/>
        <v>#DIV/0!</v>
      </c>
      <c r="Y1273" t="str">
        <f t="shared" si="618"/>
        <v>0.00096+0.486645268411673i</v>
      </c>
      <c r="Z1273" t="e">
        <f t="shared" si="619"/>
        <v>#DIV/0!</v>
      </c>
      <c r="AA1273" t="e">
        <f t="shared" si="620"/>
        <v>#DIV/0!</v>
      </c>
      <c r="AB1273" t="str">
        <f t="shared" si="621"/>
        <v>0.117780112171794-0.0296461466648686i</v>
      </c>
      <c r="AC1273" t="str">
        <f t="shared" si="622"/>
        <v>1.45638460597337-0.390157118151383i</v>
      </c>
      <c r="AD1273" t="str">
        <f t="shared" si="623"/>
        <v>0.0805443686321791+0.00122138896325134i</v>
      </c>
      <c r="AE1273" t="e">
        <f t="shared" si="624"/>
        <v>#DIV/0!</v>
      </c>
      <c r="AF1273" t="str">
        <f t="shared" si="625"/>
        <v>-6.66017243757268-6.84610583743896i</v>
      </c>
      <c r="AG1273" t="e">
        <f t="shared" si="626"/>
        <v>#DIV/0!</v>
      </c>
      <c r="AH1273" t="e">
        <f t="shared" si="627"/>
        <v>#DIV/0!</v>
      </c>
      <c r="AI1273" t="e">
        <f t="shared" si="628"/>
        <v>#DIV/0!</v>
      </c>
      <c r="AJ1273" t="e">
        <f t="shared" si="629"/>
        <v>#DIV/0!</v>
      </c>
      <c r="AK1273"/>
      <c r="AL1273"/>
      <c r="AM1273"/>
      <c r="AN1273"/>
    </row>
    <row r="1274" spans="1:40" x14ac:dyDescent="0.3">
      <c r="A1274"/>
      <c r="B1274">
        <f t="shared" si="630"/>
        <v>114000</v>
      </c>
      <c r="C1274" s="186" t="str">
        <f t="shared" si="598"/>
        <v>-0.00824663064363531+0.0118270249449707i</v>
      </c>
      <c r="D1274" s="158" t="str">
        <f t="shared" si="599"/>
        <v>-3.34341041688114-2.19516763458826i</v>
      </c>
      <c r="E1274" t="str">
        <f t="shared" si="600"/>
        <v>5732.610147565-10963.4790023979i</v>
      </c>
      <c r="F1274" t="str">
        <f t="shared" si="601"/>
        <v>0.427850380253905+0.298153238152135i</v>
      </c>
      <c r="G1274" t="str">
        <f t="shared" si="596"/>
        <v>0.427850380253905+0.298153238152135i</v>
      </c>
      <c r="H1274" t="str">
        <f t="shared" si="602"/>
        <v>3.32168645610971+4.65408846974892i</v>
      </c>
      <c r="I1274" t="str">
        <f t="shared" si="603"/>
        <v>447.676953136545i</v>
      </c>
      <c r="J1274" t="str">
        <f t="shared" si="597"/>
        <v>-48.6387015942677+95.4619172037119i</v>
      </c>
      <c r="K1274" t="str">
        <f t="shared" si="604"/>
        <v>3.72307811648085-1.89694163729428i</v>
      </c>
      <c r="L1274" t="str">
        <f t="shared" si="605"/>
        <v>0.703466516279042-0.302253134596533i</v>
      </c>
      <c r="M1274" t="str">
        <f t="shared" si="606"/>
        <v>4.42654463275989-2.19919477189081i</v>
      </c>
      <c r="N1274" t="str">
        <f t="shared" si="607"/>
        <v>-1.45733185018025i</v>
      </c>
      <c r="O1274" t="str">
        <f t="shared" si="608"/>
        <v>0.113221172794209-0.993569809339587i</v>
      </c>
      <c r="P1274" t="str">
        <f t="shared" si="609"/>
        <v>0.886778827205791+0.993569809339587i</v>
      </c>
      <c r="Q1274" t="str">
        <f t="shared" si="610"/>
        <v>-0.886778827205791+0.463762040840663i</v>
      </c>
      <c r="R1274" t="str">
        <f t="shared" si="611"/>
        <v>-0.32512467122679-1.29045738947239i</v>
      </c>
      <c r="S1274" t="str">
        <f t="shared" si="612"/>
        <v>0.159926677660384i</v>
      </c>
      <c r="T1274" t="str">
        <f t="shared" si="613"/>
        <v>0.206378562960612-0.0519961084947252i</v>
      </c>
      <c r="U1274" t="e">
        <f t="shared" si="614"/>
        <v>#DIV/0!</v>
      </c>
      <c r="V1274" t="str">
        <f t="shared" si="615"/>
        <v>0.0000833333333333333-0.00232682665339028i</v>
      </c>
      <c r="W1274" t="e">
        <f t="shared" si="616"/>
        <v>#DIV/0!</v>
      </c>
      <c r="X1274" t="e">
        <f t="shared" si="617"/>
        <v>#DIV/0!</v>
      </c>
      <c r="Y1274" t="str">
        <f t="shared" si="618"/>
        <v>0.00096+0.487072525012561i</v>
      </c>
      <c r="Z1274" t="e">
        <f t="shared" si="619"/>
        <v>#DIV/0!</v>
      </c>
      <c r="AA1274" t="e">
        <f t="shared" si="620"/>
        <v>#DIV/0!</v>
      </c>
      <c r="AB1274" t="str">
        <f t="shared" si="621"/>
        <v>0.117766852208243-0.0296708046449123i</v>
      </c>
      <c r="AC1274" t="str">
        <f t="shared" si="622"/>
        <v>1.45604834910654-0.390331386729009i</v>
      </c>
      <c r="AD1274" t="str">
        <f t="shared" si="623"/>
        <v>0.0805548435634788+0.00121718427279306i</v>
      </c>
      <c r="AE1274" t="e">
        <f t="shared" si="624"/>
        <v>#DIV/0!</v>
      </c>
      <c r="AF1274" t="str">
        <f t="shared" si="625"/>
        <v>-6.66509687299085-6.84925610433718i</v>
      </c>
      <c r="AG1274" t="e">
        <f t="shared" si="626"/>
        <v>#DIV/0!</v>
      </c>
      <c r="AH1274" t="e">
        <f t="shared" si="627"/>
        <v>#DIV/0!</v>
      </c>
      <c r="AI1274" t="e">
        <f t="shared" si="628"/>
        <v>#DIV/0!</v>
      </c>
      <c r="AJ1274" t="e">
        <f t="shared" si="629"/>
        <v>#DIV/0!</v>
      </c>
      <c r="AK1274"/>
      <c r="AL1274"/>
      <c r="AM1274"/>
      <c r="AN1274"/>
    </row>
    <row r="1275" spans="1:40" x14ac:dyDescent="0.3">
      <c r="A1275"/>
      <c r="B1275">
        <f t="shared" si="630"/>
        <v>114100</v>
      </c>
      <c r="C1275" s="186" t="str">
        <f t="shared" si="598"/>
        <v>-0.00824353783876437+0.0118225823542531i</v>
      </c>
      <c r="D1275" s="158" t="str">
        <f t="shared" si="599"/>
        <v>-3.34503029454182-2.19634957550362i</v>
      </c>
      <c r="E1275" t="str">
        <f t="shared" si="600"/>
        <v>5724.71967676789-10957.992516521i</v>
      </c>
      <c r="F1275" t="str">
        <f t="shared" si="601"/>
        <v>0.428064761449299+0.298302961767768i</v>
      </c>
      <c r="G1275" t="str">
        <f t="shared" si="596"/>
        <v>0.428064761449299+0.298302961767768i</v>
      </c>
      <c r="H1275" t="str">
        <f t="shared" si="602"/>
        <v>3.32499120180101+4.65605227223266i</v>
      </c>
      <c r="I1275" t="str">
        <f t="shared" si="603"/>
        <v>448.069652218244i</v>
      </c>
      <c r="J1275" t="str">
        <f t="shared" si="597"/>
        <v>-48.7258252310302+95.5456557275749i</v>
      </c>
      <c r="K1275" t="str">
        <f t="shared" si="604"/>
        <v>3.72167650932332-1.89795922984474i</v>
      </c>
      <c r="L1275" t="str">
        <f t="shared" si="605"/>
        <v>0.703274154102634-0.302435545623779i</v>
      </c>
      <c r="M1275" t="str">
        <f t="shared" si="606"/>
        <v>4.42495066342595-2.20039477546852i</v>
      </c>
      <c r="N1275" t="str">
        <f t="shared" si="607"/>
        <v>-1.45861021145234i</v>
      </c>
      <c r="O1275" t="str">
        <f t="shared" si="608"/>
        <v>0.111950939461342-0.993713735013119i</v>
      </c>
      <c r="P1275" t="str">
        <f t="shared" si="609"/>
        <v>0.888049060538658+0.993713735013119i</v>
      </c>
      <c r="Q1275" t="str">
        <f t="shared" si="610"/>
        <v>-0.888049060538658+0.464896476439221i</v>
      </c>
      <c r="R1275" t="str">
        <f t="shared" si="611"/>
        <v>-0.325109641037909-1.28918109647415i</v>
      </c>
      <c r="S1275" t="str">
        <f t="shared" si="612"/>
        <v>0.160066964219736i</v>
      </c>
      <c r="T1275" t="str">
        <f t="shared" si="613"/>
        <v>0.206355304442088-0.0520393132795062i</v>
      </c>
      <c r="U1275" t="e">
        <f t="shared" si="614"/>
        <v>#DIV/0!</v>
      </c>
      <c r="V1275" t="str">
        <f t="shared" si="615"/>
        <v>0.0000833333333333333-0.00232478736622693i</v>
      </c>
      <c r="W1275" t="e">
        <f t="shared" si="616"/>
        <v>#DIV/0!</v>
      </c>
      <c r="X1275" t="e">
        <f t="shared" si="617"/>
        <v>#DIV/0!</v>
      </c>
      <c r="Y1275" t="str">
        <f t="shared" si="618"/>
        <v>0.00096+0.48749978161345i</v>
      </c>
      <c r="Z1275" t="e">
        <f t="shared" si="619"/>
        <v>#DIV/0!</v>
      </c>
      <c r="AA1275" t="e">
        <f t="shared" si="620"/>
        <v>#DIV/0!</v>
      </c>
      <c r="AB1275" t="str">
        <f t="shared" si="621"/>
        <v>0.117753580081166-0.0296954588116582i</v>
      </c>
      <c r="AC1275" t="str">
        <f t="shared" si="622"/>
        <v>1.45571204987662-0.390505302572697i</v>
      </c>
      <c r="AD1275" t="str">
        <f t="shared" si="623"/>
        <v>0.0805653226942663+0.00121296440740659i</v>
      </c>
      <c r="AE1275" t="e">
        <f t="shared" si="624"/>
        <v>#DIV/0!</v>
      </c>
      <c r="AF1275" t="str">
        <f t="shared" si="625"/>
        <v>-6.67002149634283-6.85240184773628i</v>
      </c>
      <c r="AG1275" t="e">
        <f t="shared" si="626"/>
        <v>#DIV/0!</v>
      </c>
      <c r="AH1275" t="e">
        <f t="shared" si="627"/>
        <v>#DIV/0!</v>
      </c>
      <c r="AI1275" t="e">
        <f t="shared" si="628"/>
        <v>#DIV/0!</v>
      </c>
      <c r="AJ1275" t="e">
        <f t="shared" si="629"/>
        <v>#DIV/0!</v>
      </c>
      <c r="AK1275"/>
      <c r="AL1275"/>
      <c r="AM1275"/>
      <c r="AN1275"/>
    </row>
    <row r="1276" spans="1:40" x14ac:dyDescent="0.3">
      <c r="A1276"/>
      <c r="B1276">
        <f t="shared" si="630"/>
        <v>114200</v>
      </c>
      <c r="C1276" s="186" t="str">
        <f t="shared" si="598"/>
        <v>-0.00824044465192976+0.0118181482937664i</v>
      </c>
      <c r="D1276" s="158" t="str">
        <f t="shared" si="599"/>
        <v>-3.34665037754195-2.19752983968246i</v>
      </c>
      <c r="E1276" t="str">
        <f t="shared" si="600"/>
        <v>5716.84400737442-10952.5079133614i</v>
      </c>
      <c r="F1276" t="str">
        <f t="shared" si="601"/>
        <v>0.428279169810063+0.298452475208869i</v>
      </c>
      <c r="G1276" t="str">
        <f t="shared" si="596"/>
        <v>0.428279169810063+0.298452475208869i</v>
      </c>
      <c r="H1276" t="str">
        <f t="shared" si="602"/>
        <v>3.32829592588002+4.65801323004185i</v>
      </c>
      <c r="I1276" t="str">
        <f t="shared" si="603"/>
        <v>448.462351299943i</v>
      </c>
      <c r="J1276" t="str">
        <f t="shared" si="597"/>
        <v>-48.8130252585307+95.6293942514378i</v>
      </c>
      <c r="K1276" t="str">
        <f t="shared" si="604"/>
        <v>3.7202747275387-1.89897536908522i</v>
      </c>
      <c r="L1276" t="str">
        <f t="shared" si="605"/>
        <v>0.703081728573499-0.302617784381579i</v>
      </c>
      <c r="M1276" t="str">
        <f t="shared" si="606"/>
        <v>4.4233564561122-2.2015931534668i</v>
      </c>
      <c r="N1276" t="str">
        <f t="shared" si="607"/>
        <v>-1.45988857272443i</v>
      </c>
      <c r="O1276" t="str">
        <f t="shared" si="608"/>
        <v>0.110680523177431-0.993856036752391i</v>
      </c>
      <c r="P1276" t="str">
        <f t="shared" si="609"/>
        <v>0.889319476822569+0.993856036752391i</v>
      </c>
      <c r="Q1276" t="str">
        <f t="shared" si="610"/>
        <v>-0.889319476822569+0.466032535972039i</v>
      </c>
      <c r="R1276" t="str">
        <f t="shared" si="611"/>
        <v>-0.325094595412833-1.28790690559896i</v>
      </c>
      <c r="S1276" t="str">
        <f t="shared" si="612"/>
        <v>0.160207250779087i</v>
      </c>
      <c r="T1276" t="str">
        <f t="shared" si="613"/>
        <v>0.206332024605411-0.0520825113742296i</v>
      </c>
      <c r="U1276" t="e">
        <f t="shared" si="614"/>
        <v>#DIV/0!</v>
      </c>
      <c r="V1276" t="str">
        <f t="shared" si="615"/>
        <v>0.0000833333333333333-0.00232275165049468i</v>
      </c>
      <c r="W1276" t="e">
        <f t="shared" si="616"/>
        <v>#DIV/0!</v>
      </c>
      <c r="X1276" t="e">
        <f t="shared" si="617"/>
        <v>#DIV/0!</v>
      </c>
      <c r="Y1276" t="str">
        <f t="shared" si="618"/>
        <v>0.00096+0.487927038214338i</v>
      </c>
      <c r="Z1276" t="e">
        <f t="shared" si="619"/>
        <v>#DIV/0!</v>
      </c>
      <c r="AA1276" t="e">
        <f t="shared" si="620"/>
        <v>#DIV/0!</v>
      </c>
      <c r="AB1276" t="str">
        <f t="shared" si="621"/>
        <v>0.117740295789202-0.0297201091608223i</v>
      </c>
      <c r="AC1276" t="str">
        <f t="shared" si="622"/>
        <v>1.45537570867497-0.390678865829546i</v>
      </c>
      <c r="AD1276" t="str">
        <f t="shared" si="623"/>
        <v>0.0805758060106881+0.00120872935713379i</v>
      </c>
      <c r="AE1276" t="e">
        <f t="shared" si="624"/>
        <v>#DIV/0!</v>
      </c>
      <c r="AF1276" t="str">
        <f t="shared" si="625"/>
        <v>-6.67494630342197-6.85554306972431i</v>
      </c>
      <c r="AG1276" t="e">
        <f t="shared" si="626"/>
        <v>#DIV/0!</v>
      </c>
      <c r="AH1276" t="e">
        <f t="shared" si="627"/>
        <v>#DIV/0!</v>
      </c>
      <c r="AI1276" t="e">
        <f t="shared" si="628"/>
        <v>#DIV/0!</v>
      </c>
      <c r="AJ1276" t="e">
        <f t="shared" si="629"/>
        <v>#DIV/0!</v>
      </c>
      <c r="AK1276"/>
      <c r="AL1276"/>
      <c r="AM1276"/>
      <c r="AN1276"/>
    </row>
    <row r="1277" spans="1:40" x14ac:dyDescent="0.3">
      <c r="A1277"/>
      <c r="B1277">
        <f t="shared" si="630"/>
        <v>114300</v>
      </c>
      <c r="C1277" s="186" t="str">
        <f t="shared" si="598"/>
        <v>-0.00823735108658115+0.0118137227344553i</v>
      </c>
      <c r="D1277" s="158" t="str">
        <f t="shared" si="599"/>
        <v>-3.34827066405484-2.19870842803011i</v>
      </c>
      <c r="E1277" t="str">
        <f t="shared" si="600"/>
        <v>5708.98310681644-10947.0252049625i</v>
      </c>
      <c r="F1277" t="str">
        <f t="shared" si="601"/>
        <v>0.428493605094485+0.298601778564469i</v>
      </c>
      <c r="G1277" t="str">
        <f t="shared" si="596"/>
        <v>0.428493605094485+0.298601778564469i</v>
      </c>
      <c r="H1277" t="str">
        <f t="shared" si="602"/>
        <v>3.33160062596978+4.65997134436362i</v>
      </c>
      <c r="I1277" t="str">
        <f t="shared" si="603"/>
        <v>448.855050381642i</v>
      </c>
      <c r="J1277" t="str">
        <f t="shared" si="597"/>
        <v>-48.9003016767693+95.7131327753006i</v>
      </c>
      <c r="K1277" t="str">
        <f t="shared" si="604"/>
        <v>3.71887277271877-1.89999005580977i</v>
      </c>
      <c r="L1277" t="str">
        <f t="shared" si="605"/>
        <v>0.702889239881961-0.302799850880291i</v>
      </c>
      <c r="M1277" t="str">
        <f t="shared" si="606"/>
        <v>4.42176201260073-2.20278990669006i</v>
      </c>
      <c r="N1277" t="str">
        <f t="shared" si="607"/>
        <v>-1.46116693399652i</v>
      </c>
      <c r="O1277" t="str">
        <f t="shared" si="608"/>
        <v>0.109409926018599-0.993996714324854i</v>
      </c>
      <c r="P1277" t="str">
        <f t="shared" si="609"/>
        <v>0.890590073981401+0.993996714324854i</v>
      </c>
      <c r="Q1277" t="str">
        <f t="shared" si="610"/>
        <v>-0.890590073981401+0.467170219671666i</v>
      </c>
      <c r="R1277" t="str">
        <f t="shared" si="611"/>
        <v>-0.325079534345238-1.28663481131456i</v>
      </c>
      <c r="S1277" t="str">
        <f t="shared" si="612"/>
        <v>0.160347537338438i</v>
      </c>
      <c r="T1277" t="str">
        <f t="shared" si="613"/>
        <v>0.206308723448196-0.0521257027713851i</v>
      </c>
      <c r="U1277" t="e">
        <f t="shared" si="614"/>
        <v>#DIV/0!</v>
      </c>
      <c r="V1277" t="str">
        <f t="shared" si="615"/>
        <v>0.0000833333333333333-0.0023207194968197i</v>
      </c>
      <c r="W1277" t="e">
        <f t="shared" si="616"/>
        <v>#DIV/0!</v>
      </c>
      <c r="X1277" t="e">
        <f t="shared" si="617"/>
        <v>#DIV/0!</v>
      </c>
      <c r="Y1277" t="str">
        <f t="shared" si="618"/>
        <v>0.00096+0.488354294815226i</v>
      </c>
      <c r="Z1277" t="e">
        <f t="shared" si="619"/>
        <v>#DIV/0!</v>
      </c>
      <c r="AA1277" t="e">
        <f t="shared" si="620"/>
        <v>#DIV/0!</v>
      </c>
      <c r="AB1277" t="str">
        <f t="shared" si="621"/>
        <v>0.117726999330991-0.0297447556881191i</v>
      </c>
      <c r="AC1277" t="str">
        <f t="shared" si="622"/>
        <v>1.4550393258925-0.390852076647029i</v>
      </c>
      <c r="AD1277" t="str">
        <f t="shared" si="623"/>
        <v>0.0805862934988765+0.00120447911201901i</v>
      </c>
      <c r="AE1277" t="e">
        <f t="shared" si="624"/>
        <v>#DIV/0!</v>
      </c>
      <c r="AF1277" t="str">
        <f t="shared" si="625"/>
        <v>-6.67987129002462-6.85867977239373i</v>
      </c>
      <c r="AG1277" t="e">
        <f t="shared" si="626"/>
        <v>#DIV/0!</v>
      </c>
      <c r="AH1277" t="e">
        <f t="shared" si="627"/>
        <v>#DIV/0!</v>
      </c>
      <c r="AI1277" t="e">
        <f t="shared" si="628"/>
        <v>#DIV/0!</v>
      </c>
      <c r="AJ1277" t="e">
        <f t="shared" si="629"/>
        <v>#DIV/0!</v>
      </c>
      <c r="AK1277"/>
      <c r="AL1277"/>
      <c r="AM1277"/>
      <c r="AN1277"/>
    </row>
    <row r="1278" spans="1:40" x14ac:dyDescent="0.3">
      <c r="A1278"/>
      <c r="B1278">
        <f t="shared" si="630"/>
        <v>114400</v>
      </c>
      <c r="C1278" s="186" t="str">
        <f t="shared" si="598"/>
        <v>-0.00823425714616399+0.011809305647375i</v>
      </c>
      <c r="D1278" s="158" t="str">
        <f t="shared" si="599"/>
        <v>-3.3498911522563-2.19988534145322i</v>
      </c>
      <c r="E1278" t="str">
        <f t="shared" si="600"/>
        <v>5701.13694259793-10941.5444032874i</v>
      </c>
      <c r="F1278" t="str">
        <f t="shared" si="601"/>
        <v>0.428708067061179+0.298750871923882i</v>
      </c>
      <c r="G1278" t="str">
        <f t="shared" si="596"/>
        <v>0.428708067061179+0.298750871923882i</v>
      </c>
      <c r="H1278" t="str">
        <f t="shared" si="602"/>
        <v>3.33490529969444+4.66192661638825i</v>
      </c>
      <c r="I1278" t="str">
        <f t="shared" si="603"/>
        <v>449.24774946334i</v>
      </c>
      <c r="J1278" t="str">
        <f t="shared" si="597"/>
        <v>-48.987654485746+95.7968712991636i</v>
      </c>
      <c r="K1278" t="str">
        <f t="shared" si="604"/>
        <v>3.71747064645323-1.90100329081357i</v>
      </c>
      <c r="L1278" t="str">
        <f t="shared" si="605"/>
        <v>0.702696688218222-0.302981745130507i</v>
      </c>
      <c r="M1278" t="str">
        <f t="shared" si="606"/>
        <v>4.42016733467145-2.20398503594408i</v>
      </c>
      <c r="N1278" t="str">
        <f t="shared" si="607"/>
        <v>-1.4624452952686i</v>
      </c>
      <c r="O1278" t="str">
        <f t="shared" si="608"/>
        <v>0.108139150061275-0.994135767500609i</v>
      </c>
      <c r="P1278" t="str">
        <f t="shared" si="609"/>
        <v>0.891860849938725+0.994135767500609i</v>
      </c>
      <c r="Q1278" t="str">
        <f t="shared" si="610"/>
        <v>-0.891860849938725+0.468309527767991i</v>
      </c>
      <c r="R1278" t="str">
        <f t="shared" si="611"/>
        <v>-0.325064457828787-1.28536480810804i</v>
      </c>
      <c r="S1278" t="str">
        <f t="shared" si="612"/>
        <v>0.160487823897789i</v>
      </c>
      <c r="T1278" t="str">
        <f t="shared" si="613"/>
        <v>0.206285400968058-0.0521688874634566i</v>
      </c>
      <c r="U1278" t="e">
        <f t="shared" si="614"/>
        <v>#DIV/0!</v>
      </c>
      <c r="V1278" t="str">
        <f t="shared" si="615"/>
        <v>0.0000833333333333333-0.00231869089586095i</v>
      </c>
      <c r="W1278" t="e">
        <f t="shared" si="616"/>
        <v>#DIV/0!</v>
      </c>
      <c r="X1278" t="e">
        <f t="shared" si="617"/>
        <v>#DIV/0!</v>
      </c>
      <c r="Y1278" t="str">
        <f t="shared" si="618"/>
        <v>0.00096+0.488781551416114i</v>
      </c>
      <c r="Z1278" t="e">
        <f t="shared" si="619"/>
        <v>#DIV/0!</v>
      </c>
      <c r="AA1278" t="e">
        <f t="shared" si="620"/>
        <v>#DIV/0!</v>
      </c>
      <c r="AB1278" t="str">
        <f t="shared" si="621"/>
        <v>0.117713690705172-0.0297693983892595i</v>
      </c>
      <c r="AC1278" t="str">
        <f t="shared" si="622"/>
        <v>1.45470290191963-0.391024935172975i</v>
      </c>
      <c r="AD1278" t="str">
        <f t="shared" si="623"/>
        <v>0.0805967851449501+0.00120021366210986i</v>
      </c>
      <c r="AE1278" t="e">
        <f t="shared" si="624"/>
        <v>#DIV/0!</v>
      </c>
      <c r="AF1278" t="str">
        <f t="shared" si="625"/>
        <v>-6.68479645195074-6.86181195784147i</v>
      </c>
      <c r="AG1278" t="e">
        <f t="shared" si="626"/>
        <v>#DIV/0!</v>
      </c>
      <c r="AH1278" t="e">
        <f t="shared" si="627"/>
        <v>#DIV/0!</v>
      </c>
      <c r="AI1278" t="e">
        <f t="shared" si="628"/>
        <v>#DIV/0!</v>
      </c>
      <c r="AJ1278" t="e">
        <f t="shared" si="629"/>
        <v>#DIV/0!</v>
      </c>
      <c r="AK1278"/>
      <c r="AL1278"/>
      <c r="AM1278"/>
      <c r="AN1278"/>
    </row>
    <row r="1279" spans="1:40" x14ac:dyDescent="0.3">
      <c r="A1279"/>
      <c r="B1279">
        <f t="shared" si="630"/>
        <v>114500</v>
      </c>
      <c r="C1279" s="186" t="str">
        <f t="shared" si="598"/>
        <v>-0.00823116283411939+0.0118048970036901i</v>
      </c>
      <c r="D1279" s="158" t="str">
        <f t="shared" si="599"/>
        <v>-3.35151184032434-2.20106058085975i</v>
      </c>
      <c r="E1279" t="str">
        <f t="shared" si="600"/>
        <v>5693.30548229523-10936.0655202202i</v>
      </c>
      <c r="F1279" t="str">
        <f t="shared" si="601"/>
        <v>0.428922555469056+0.298899755376701i</v>
      </c>
      <c r="G1279" t="str">
        <f t="shared" si="596"/>
        <v>0.428922555469056+0.298899755376701i</v>
      </c>
      <c r="H1279" t="str">
        <f t="shared" si="602"/>
        <v>3.33820994467891+4.66387904730899i</v>
      </c>
      <c r="I1279" t="str">
        <f t="shared" si="603"/>
        <v>449.640448545039i</v>
      </c>
      <c r="J1279" t="str">
        <f t="shared" si="597"/>
        <v>-49.0750836854607+95.8806098230264i</v>
      </c>
      <c r="K1279" t="str">
        <f t="shared" si="604"/>
        <v>3.71606835032972-1.90201507489292i</v>
      </c>
      <c r="L1279" t="str">
        <f t="shared" si="605"/>
        <v>0.70250407377237-0.303163467143056i</v>
      </c>
      <c r="M1279" t="str">
        <f t="shared" si="606"/>
        <v>4.41857242410209-2.20517854203598i</v>
      </c>
      <c r="N1279" t="str">
        <f t="shared" si="607"/>
        <v>-1.46372365654069i</v>
      </c>
      <c r="O1279" t="str">
        <f t="shared" si="608"/>
        <v>0.10686819738215-0.994273196052418i</v>
      </c>
      <c r="P1279" t="str">
        <f t="shared" si="609"/>
        <v>0.89313180261785+0.994273196052418i</v>
      </c>
      <c r="Q1279" t="str">
        <f t="shared" si="610"/>
        <v>-0.89313180261785+0.469450460488272i</v>
      </c>
      <c r="R1279" t="str">
        <f t="shared" si="611"/>
        <v>-0.325049365857141-1.28409689048571i</v>
      </c>
      <c r="S1279" t="str">
        <f t="shared" si="612"/>
        <v>0.16062811045714i</v>
      </c>
      <c r="T1279" t="str">
        <f t="shared" si="613"/>
        <v>0.206262057162609-0.0522120654429242i</v>
      </c>
      <c r="U1279" t="e">
        <f t="shared" si="614"/>
        <v>#DIV/0!</v>
      </c>
      <c r="V1279" t="str">
        <f t="shared" si="615"/>
        <v>0.0000833333333333333-0.00231666583830998i</v>
      </c>
      <c r="W1279" t="e">
        <f t="shared" si="616"/>
        <v>#DIV/0!</v>
      </c>
      <c r="X1279" t="e">
        <f t="shared" si="617"/>
        <v>#DIV/0!</v>
      </c>
      <c r="Y1279" t="str">
        <f t="shared" si="618"/>
        <v>0.00096+0.489208808017003i</v>
      </c>
      <c r="Z1279" t="e">
        <f t="shared" si="619"/>
        <v>#DIV/0!</v>
      </c>
      <c r="AA1279" t="e">
        <f t="shared" si="620"/>
        <v>#DIV/0!</v>
      </c>
      <c r="AB1279" t="str">
        <f t="shared" si="621"/>
        <v>0.117700369910382-0.0297940372599526i</v>
      </c>
      <c r="AC1279" t="str">
        <f t="shared" si="622"/>
        <v>1.45436643714636-0.391197441555568i</v>
      </c>
      <c r="AD1279" t="str">
        <f t="shared" si="623"/>
        <v>0.0806072809350097+0.00119593299745481i</v>
      </c>
      <c r="AE1279" t="e">
        <f t="shared" si="624"/>
        <v>#DIV/0!</v>
      </c>
      <c r="AF1279" t="str">
        <f t="shared" si="625"/>
        <v>-6.68972178500325-6.86493962816874i</v>
      </c>
      <c r="AG1279" t="e">
        <f t="shared" si="626"/>
        <v>#DIV/0!</v>
      </c>
      <c r="AH1279" t="e">
        <f t="shared" si="627"/>
        <v>#DIV/0!</v>
      </c>
      <c r="AI1279" t="e">
        <f t="shared" si="628"/>
        <v>#DIV/0!</v>
      </c>
      <c r="AJ1279" t="e">
        <f t="shared" si="629"/>
        <v>#DIV/0!</v>
      </c>
      <c r="AK1279"/>
      <c r="AL1279"/>
      <c r="AM1279"/>
      <c r="AN1279"/>
    </row>
    <row r="1280" spans="1:40" x14ac:dyDescent="0.3">
      <c r="A1280"/>
      <c r="B1280">
        <f t="shared" si="630"/>
        <v>114600</v>
      </c>
      <c r="C1280" s="186" t="str">
        <f t="shared" si="598"/>
        <v>-0.00822806815388409+0.0118004967746743i</v>
      </c>
      <c r="D1280" s="158" t="str">
        <f t="shared" si="599"/>
        <v>-3.35313272643937-2.20223414715893i</v>
      </c>
      <c r="E1280" t="str">
        <f t="shared" si="600"/>
        <v>5685.48869355677-10930.588567566i</v>
      </c>
      <c r="F1280" t="str">
        <f t="shared" si="601"/>
        <v>0.429137070077338+0.299048429012795i</v>
      </c>
      <c r="G1280" t="str">
        <f t="shared" si="596"/>
        <v>0.429137070077338+0.299048429012795i</v>
      </c>
      <c r="H1280" t="str">
        <f t="shared" si="602"/>
        <v>3.34151455854914+4.66582863832215i</v>
      </c>
      <c r="I1280" t="str">
        <f t="shared" si="603"/>
        <v>450.033147626738i</v>
      </c>
      <c r="J1280" t="str">
        <f t="shared" si="597"/>
        <v>-49.1625892759136+95.9643483468894i</v>
      </c>
      <c r="K1280" t="str">
        <f t="shared" si="604"/>
        <v>3.71466588593373-1.90302540884526i</v>
      </c>
      <c r="L1280" t="str">
        <f t="shared" si="605"/>
        <v>0.702311396734374-0.303345016929004i</v>
      </c>
      <c r="M1280" t="str">
        <f t="shared" si="606"/>
        <v>4.4169772826681-2.20637042577426i</v>
      </c>
      <c r="N1280" t="str">
        <f t="shared" si="607"/>
        <v>-1.46500201781278i</v>
      </c>
      <c r="O1280" t="str">
        <f t="shared" si="608"/>
        <v>0.105597070058235-0.994408999755692i</v>
      </c>
      <c r="P1280" t="str">
        <f t="shared" si="609"/>
        <v>0.894402929941765+0.994408999755692i</v>
      </c>
      <c r="Q1280" t="str">
        <f t="shared" si="610"/>
        <v>-0.894402929941765+0.470593018057088i</v>
      </c>
      <c r="R1280" t="str">
        <f t="shared" si="611"/>
        <v>-0.32503425842395-1.28283105297304i</v>
      </c>
      <c r="S1280" t="str">
        <f t="shared" si="612"/>
        <v>0.160768397016492i</v>
      </c>
      <c r="T1280" t="str">
        <f t="shared" si="613"/>
        <v>0.206238692029454-0.0522552367022627i</v>
      </c>
      <c r="U1280" t="e">
        <f t="shared" si="614"/>
        <v>#DIV/0!</v>
      </c>
      <c r="V1280" t="str">
        <f t="shared" si="615"/>
        <v>0.0000833333333333333-0.00231464431489086i</v>
      </c>
      <c r="W1280" t="e">
        <f t="shared" si="616"/>
        <v>#DIV/0!</v>
      </c>
      <c r="X1280" t="e">
        <f t="shared" si="617"/>
        <v>#DIV/0!</v>
      </c>
      <c r="Y1280" t="str">
        <f t="shared" si="618"/>
        <v>0.00096+0.489636064617891i</v>
      </c>
      <c r="Z1280" t="e">
        <f t="shared" si="619"/>
        <v>#DIV/0!</v>
      </c>
      <c r="AA1280" t="e">
        <f t="shared" si="620"/>
        <v>#DIV/0!</v>
      </c>
      <c r="AB1280" t="str">
        <f t="shared" si="621"/>
        <v>0.117687036945254-0.0298186722959042i</v>
      </c>
      <c r="AC1280" t="str">
        <f t="shared" si="622"/>
        <v>1.45402993196217-0.391369595943345i</v>
      </c>
      <c r="AD1280" t="str">
        <f t="shared" si="623"/>
        <v>0.0806177808551423+0.00119163710810532i</v>
      </c>
      <c r="AE1280" t="e">
        <f t="shared" si="624"/>
        <v>#DIV/0!</v>
      </c>
      <c r="AF1280" t="str">
        <f t="shared" si="625"/>
        <v>-6.69464728498851-6.86806278548108i</v>
      </c>
      <c r="AG1280" t="e">
        <f t="shared" si="626"/>
        <v>#DIV/0!</v>
      </c>
      <c r="AH1280" t="e">
        <f t="shared" si="627"/>
        <v>#DIV/0!</v>
      </c>
      <c r="AI1280" t="e">
        <f t="shared" si="628"/>
        <v>#DIV/0!</v>
      </c>
      <c r="AJ1280" t="e">
        <f t="shared" si="629"/>
        <v>#DIV/0!</v>
      </c>
      <c r="AK1280"/>
      <c r="AL1280"/>
      <c r="AM1280"/>
      <c r="AN1280"/>
    </row>
    <row r="1281" spans="1:40" x14ac:dyDescent="0.3">
      <c r="A1281"/>
      <c r="B1281">
        <f t="shared" si="630"/>
        <v>114700</v>
      </c>
      <c r="C1281" s="186" t="str">
        <f t="shared" si="598"/>
        <v>-0.00822497310889061+0.0117961049317102i</v>
      </c>
      <c r="D1281" s="158" t="str">
        <f t="shared" si="599"/>
        <v>-3.35475380878418-2.20340604126131i</v>
      </c>
      <c r="E1281" t="str">
        <f t="shared" si="600"/>
        <v>5677.68654410282-10925.113557051i</v>
      </c>
      <c r="F1281" t="str">
        <f t="shared" si="601"/>
        <v>0.429351610645567+0.299196892922316i</v>
      </c>
      <c r="G1281" t="str">
        <f t="shared" si="596"/>
        <v>0.429351610645567+0.299196892922316i</v>
      </c>
      <c r="H1281" t="str">
        <f t="shared" si="602"/>
        <v>3.34481913893207+4.66777539062715i</v>
      </c>
      <c r="I1281" t="str">
        <f t="shared" si="603"/>
        <v>450.425846708437i</v>
      </c>
      <c r="J1281" t="str">
        <f t="shared" si="597"/>
        <v>-49.2501712571044+96.0480868707523i</v>
      </c>
      <c r="K1281" t="str">
        <f t="shared" si="604"/>
        <v>3.71326325484873-1.90403429346911i</v>
      </c>
      <c r="L1281" t="str">
        <f t="shared" si="605"/>
        <v>0.702118657294082-0.30352639449965i</v>
      </c>
      <c r="M1281" t="str">
        <f t="shared" si="606"/>
        <v>4.41538191214281-2.20756068796876i</v>
      </c>
      <c r="N1281" t="str">
        <f t="shared" si="607"/>
        <v>-1.46628037908487i</v>
      </c>
      <c r="O1281" t="str">
        <f t="shared" si="608"/>
        <v>0.104325770166815-0.994543178388501i</v>
      </c>
      <c r="P1281" t="str">
        <f t="shared" si="609"/>
        <v>0.895674229833185+0.994543178388501i</v>
      </c>
      <c r="Q1281" t="str">
        <f t="shared" si="610"/>
        <v>-0.895674229833185+0.471737200696369i</v>
      </c>
      <c r="R1281" t="str">
        <f t="shared" si="611"/>
        <v>-0.32501913552286-1.28156729011461i</v>
      </c>
      <c r="S1281" t="str">
        <f t="shared" si="612"/>
        <v>0.160908683575843i</v>
      </c>
      <c r="T1281" t="str">
        <f t="shared" si="613"/>
        <v>0.206215305566202-0.0522984012339419i</v>
      </c>
      <c r="U1281" t="e">
        <f t="shared" si="614"/>
        <v>#DIV/0!</v>
      </c>
      <c r="V1281" t="str">
        <f t="shared" si="615"/>
        <v>0.0000833333333333333-0.00231262631636i</v>
      </c>
      <c r="W1281" t="e">
        <f t="shared" si="616"/>
        <v>#DIV/0!</v>
      </c>
      <c r="X1281" t="e">
        <f t="shared" si="617"/>
        <v>#DIV/0!</v>
      </c>
      <c r="Y1281" t="str">
        <f t="shared" si="618"/>
        <v>0.00096+0.490063321218779i</v>
      </c>
      <c r="Z1281" t="e">
        <f t="shared" si="619"/>
        <v>#DIV/0!</v>
      </c>
      <c r="AA1281" t="e">
        <f t="shared" si="620"/>
        <v>#DIV/0!</v>
      </c>
      <c r="AB1281" t="str">
        <f t="shared" si="621"/>
        <v>0.117673691808424-0.0298433034928172i</v>
      </c>
      <c r="AC1281" t="str">
        <f t="shared" si="622"/>
        <v>1.45369338675612-0.391541398485202i</v>
      </c>
      <c r="AD1281" t="str">
        <f t="shared" si="623"/>
        <v>0.0806282848914199+0.00118732598411567i</v>
      </c>
      <c r="AE1281" t="e">
        <f t="shared" si="624"/>
        <v>#DIV/0!</v>
      </c>
      <c r="AF1281" t="str">
        <f t="shared" si="625"/>
        <v>-6.69957294771625-6.87118143188846i</v>
      </c>
      <c r="AG1281" t="e">
        <f t="shared" si="626"/>
        <v>#DIV/0!</v>
      </c>
      <c r="AH1281" t="e">
        <f t="shared" si="627"/>
        <v>#DIV/0!</v>
      </c>
      <c r="AI1281" t="e">
        <f t="shared" si="628"/>
        <v>#DIV/0!</v>
      </c>
      <c r="AJ1281" t="e">
        <f t="shared" si="629"/>
        <v>#DIV/0!</v>
      </c>
      <c r="AK1281"/>
      <c r="AL1281"/>
      <c r="AM1281"/>
      <c r="AN1281"/>
    </row>
    <row r="1282" spans="1:40" x14ac:dyDescent="0.3">
      <c r="A1282"/>
      <c r="B1282">
        <f t="shared" si="630"/>
        <v>114800</v>
      </c>
      <c r="C1282" s="186" t="str">
        <f t="shared" si="598"/>
        <v>-0.00822187770256701+0.0117917214462885i</v>
      </c>
      <c r="D1282" s="158" t="str">
        <f t="shared" si="599"/>
        <v>-3.35637508554383-2.20457626407871i</v>
      </c>
      <c r="E1282" t="str">
        <f t="shared" si="600"/>
        <v>5669.89900172566-10919.6405003235i</v>
      </c>
      <c r="F1282" t="str">
        <f t="shared" si="601"/>
        <v>0.429566176933584+0.299345147195685i</v>
      </c>
      <c r="G1282" t="str">
        <f t="shared" si="596"/>
        <v>0.429566176933584+0.299345147195685i</v>
      </c>
      <c r="H1282" t="str">
        <f t="shared" si="602"/>
        <v>3.34812368345557+4.66971930542639i</v>
      </c>
      <c r="I1282" t="str">
        <f t="shared" si="603"/>
        <v>450.818545790135i</v>
      </c>
      <c r="J1282" t="str">
        <f t="shared" si="597"/>
        <v>-49.3378296290334+96.1318253946152i</v>
      </c>
      <c r="K1282" t="str">
        <f t="shared" si="604"/>
        <v>3.71186045865605-1.90504172956416i</v>
      </c>
      <c r="L1282" t="str">
        <f t="shared" si="605"/>
        <v>0.701925855641226-0.303707599866529i</v>
      </c>
      <c r="M1282" t="str">
        <f t="shared" si="606"/>
        <v>4.41378631429728-2.20874932943069i</v>
      </c>
      <c r="N1282" t="str">
        <f t="shared" si="607"/>
        <v>-1.46755874035696i</v>
      </c>
      <c r="O1282" t="str">
        <f t="shared" si="608"/>
        <v>0.103054299785458-0.994675731731567i</v>
      </c>
      <c r="P1282" t="str">
        <f t="shared" si="609"/>
        <v>0.896945700214542+0.994675731731567i</v>
      </c>
      <c r="Q1282" t="str">
        <f t="shared" si="610"/>
        <v>-0.896945700214542+0.472883008625393i</v>
      </c>
      <c r="R1282" t="str">
        <f t="shared" si="611"/>
        <v>-0.325003997147505-1.28030559647399i</v>
      </c>
      <c r="S1282" t="str">
        <f t="shared" si="612"/>
        <v>0.161048970135194i</v>
      </c>
      <c r="T1282" t="str">
        <f t="shared" si="613"/>
        <v>0.206191897770461-0.0523415590304272i</v>
      </c>
      <c r="U1282" t="e">
        <f t="shared" si="614"/>
        <v>#DIV/0!</v>
      </c>
      <c r="V1282" t="str">
        <f t="shared" si="615"/>
        <v>0.0000833333333333333-0.00231061183350603i</v>
      </c>
      <c r="W1282" t="e">
        <f t="shared" si="616"/>
        <v>#DIV/0!</v>
      </c>
      <c r="X1282" t="e">
        <f t="shared" si="617"/>
        <v>#DIV/0!</v>
      </c>
      <c r="Y1282" t="str">
        <f t="shared" si="618"/>
        <v>0.00096+0.490490577819667i</v>
      </c>
      <c r="Z1282" t="e">
        <f t="shared" si="619"/>
        <v>#DIV/0!</v>
      </c>
      <c r="AA1282" t="e">
        <f t="shared" si="620"/>
        <v>#DIV/0!</v>
      </c>
      <c r="AB1282" t="str">
        <f t="shared" si="621"/>
        <v>0.117660334498527-0.0298679308463921i</v>
      </c>
      <c r="AC1282" t="str">
        <f t="shared" si="622"/>
        <v>1.45335680191679-0.391712849330395i</v>
      </c>
      <c r="AD1282" t="str">
        <f t="shared" si="623"/>
        <v>0.0806387930299004+0.00118299961554286i</v>
      </c>
      <c r="AE1282" t="e">
        <f t="shared" si="624"/>
        <v>#DIV/0!</v>
      </c>
      <c r="AF1282" t="str">
        <f t="shared" si="625"/>
        <v>-6.7044987689994-6.8742955695051i</v>
      </c>
      <c r="AG1282" t="e">
        <f t="shared" si="626"/>
        <v>#DIV/0!</v>
      </c>
      <c r="AH1282" t="e">
        <f t="shared" si="627"/>
        <v>#DIV/0!</v>
      </c>
      <c r="AI1282" t="e">
        <f t="shared" si="628"/>
        <v>#DIV/0!</v>
      </c>
      <c r="AJ1282" t="e">
        <f t="shared" si="629"/>
        <v>#DIV/0!</v>
      </c>
      <c r="AK1282"/>
      <c r="AL1282"/>
      <c r="AM1282"/>
      <c r="AN1282"/>
    </row>
    <row r="1283" spans="1:40" x14ac:dyDescent="0.3">
      <c r="A1283"/>
      <c r="B1283">
        <f t="shared" si="630"/>
        <v>114900</v>
      </c>
      <c r="C1283" s="186" t="str">
        <f t="shared" si="598"/>
        <v>-0.00821878193833719+0.0117873462900076i</v>
      </c>
      <c r="D1283" s="158" t="str">
        <f t="shared" si="599"/>
        <v>-3.35799655490578-2.20574481652428i</v>
      </c>
      <c r="E1283" t="str">
        <f t="shared" si="600"/>
        <v>5662.12603428931-10914.169408954i</v>
      </c>
      <c r="F1283" t="str">
        <f t="shared" si="601"/>
        <v>0.429780768701547+0.299493191923609i</v>
      </c>
      <c r="G1283" t="str">
        <f t="shared" si="596"/>
        <v>0.429780768701547+0.299493191923609i</v>
      </c>
      <c r="H1283" t="str">
        <f t="shared" si="602"/>
        <v>3.35142818974851+4.67166038392536i</v>
      </c>
      <c r="I1283" t="str">
        <f t="shared" si="603"/>
        <v>451.211244871834i</v>
      </c>
      <c r="J1283" t="str">
        <f t="shared" si="597"/>
        <v>-49.4255643917003+96.2155639184781i</v>
      </c>
      <c r="K1283" t="str">
        <f t="shared" si="604"/>
        <v>3.71045749893496-1.90604771793118i</v>
      </c>
      <c r="L1283" t="str">
        <f t="shared" si="605"/>
        <v>0.701732991965419-0.30388863304141i</v>
      </c>
      <c r="M1283" t="str">
        <f t="shared" si="606"/>
        <v>4.41219049090038-2.20993635097259i</v>
      </c>
      <c r="N1283" t="str">
        <f t="shared" si="607"/>
        <v>-1.46883710162904i</v>
      </c>
      <c r="O1283" t="str">
        <f t="shared" si="608"/>
        <v>0.101782660992019-0.994806659568272i</v>
      </c>
      <c r="P1283" t="str">
        <f t="shared" si="609"/>
        <v>0.898217339007981+0.994806659568272i</v>
      </c>
      <c r="Q1283" t="str">
        <f t="shared" si="610"/>
        <v>-0.898217339007981+0.474030442060768i</v>
      </c>
      <c r="R1283" t="str">
        <f t="shared" si="611"/>
        <v>-0.324988843291518-1.27904596663365i</v>
      </c>
      <c r="S1283" t="str">
        <f t="shared" si="612"/>
        <v>0.161189256694545i</v>
      </c>
      <c r="T1283" t="str">
        <f t="shared" si="613"/>
        <v>0.206168468639834-0.0523847100841798i</v>
      </c>
      <c r="U1283" t="e">
        <f t="shared" si="614"/>
        <v>#DIV/0!</v>
      </c>
      <c r="V1283" t="str">
        <f t="shared" si="615"/>
        <v>0.0000833333333333333-0.00230860085714963i</v>
      </c>
      <c r="W1283" t="e">
        <f t="shared" si="616"/>
        <v>#DIV/0!</v>
      </c>
      <c r="X1283" t="e">
        <f t="shared" si="617"/>
        <v>#DIV/0!</v>
      </c>
      <c r="Y1283" t="str">
        <f t="shared" si="618"/>
        <v>0.00096+0.490917834420555i</v>
      </c>
      <c r="Z1283" t="e">
        <f t="shared" si="619"/>
        <v>#DIV/0!</v>
      </c>
      <c r="AA1283" t="e">
        <f t="shared" si="620"/>
        <v>#DIV/0!</v>
      </c>
      <c r="AB1283" t="str">
        <f t="shared" si="621"/>
        <v>0.117646965014196-0.0298925543523271i</v>
      </c>
      <c r="AC1283" t="str">
        <f t="shared" si="622"/>
        <v>1.45302017783229-0.391883948628533i</v>
      </c>
      <c r="AD1283" t="str">
        <f t="shared" si="623"/>
        <v>0.0806493052566262+0.0011786579924461i</v>
      </c>
      <c r="AE1283" t="e">
        <f t="shared" si="624"/>
        <v>#DIV/0!</v>
      </c>
      <c r="AF1283" t="str">
        <f t="shared" si="625"/>
        <v>-6.70942474465429-6.87740520044964i</v>
      </c>
      <c r="AG1283" t="e">
        <f t="shared" si="626"/>
        <v>#DIV/0!</v>
      </c>
      <c r="AH1283" t="e">
        <f t="shared" si="627"/>
        <v>#DIV/0!</v>
      </c>
      <c r="AI1283" t="e">
        <f t="shared" si="628"/>
        <v>#DIV/0!</v>
      </c>
      <c r="AJ1283" t="e">
        <f t="shared" si="629"/>
        <v>#DIV/0!</v>
      </c>
      <c r="AK1283"/>
      <c r="AL1283"/>
      <c r="AM1283"/>
      <c r="AN1283"/>
    </row>
    <row r="1284" spans="1:40" x14ac:dyDescent="0.3">
      <c r="A1284"/>
      <c r="B1284">
        <f t="shared" si="630"/>
        <v>115000</v>
      </c>
      <c r="C1284" s="186" t="str">
        <f t="shared" si="598"/>
        <v>-0.00821568581962048+0.0117829794345734i</v>
      </c>
      <c r="D1284" s="158" t="str">
        <f t="shared" si="599"/>
        <v>-3.35961821505978-2.20691169951239i</v>
      </c>
      <c r="E1284" t="str">
        <f t="shared" si="600"/>
        <v>5654.3676097295-10908.7002944356i</v>
      </c>
      <c r="F1284" t="str">
        <f t="shared" si="601"/>
        <v>0.429995385709916+0.299641027197059i</v>
      </c>
      <c r="G1284" t="str">
        <f t="shared" si="596"/>
        <v>0.429995385709916+0.299641027197059i</v>
      </c>
      <c r="H1284" t="str">
        <f t="shared" si="602"/>
        <v>3.35473265544077+4.67359862733252i</v>
      </c>
      <c r="I1284" t="str">
        <f t="shared" si="603"/>
        <v>451.603943953533i</v>
      </c>
      <c r="J1284" t="str">
        <f t="shared" si="597"/>
        <v>-49.5133755451054+96.2993024423409i</v>
      </c>
      <c r="K1284" t="str">
        <f t="shared" si="604"/>
        <v>3.70905437726262-1.90705225937208i</v>
      </c>
      <c r="L1284" t="str">
        <f t="shared" si="605"/>
        <v>0.701540066456154-0.304069494036297i</v>
      </c>
      <c r="M1284" t="str">
        <f t="shared" si="606"/>
        <v>4.41059444371877-2.21112175340838i</v>
      </c>
      <c r="N1284" t="str">
        <f t="shared" si="607"/>
        <v>-1.47011546290113i</v>
      </c>
      <c r="O1284" t="str">
        <f t="shared" si="608"/>
        <v>0.100510855864602-0.994935961684653i</v>
      </c>
      <c r="P1284" t="str">
        <f t="shared" si="609"/>
        <v>0.899489144135398+0.994935961684653i</v>
      </c>
      <c r="Q1284" t="str">
        <f t="shared" si="610"/>
        <v>-0.899489144135398+0.475179501216477i</v>
      </c>
      <c r="R1284" t="str">
        <f t="shared" si="611"/>
        <v>-0.324973673948517-1.27778839519489i</v>
      </c>
      <c r="S1284" t="str">
        <f t="shared" si="612"/>
        <v>0.161329543253896i</v>
      </c>
      <c r="T1284" t="str">
        <f t="shared" si="613"/>
        <v>0.20614501817192-0.0524278543876548i</v>
      </c>
      <c r="U1284" t="e">
        <f t="shared" si="614"/>
        <v>#DIV/0!</v>
      </c>
      <c r="V1284" t="str">
        <f t="shared" si="615"/>
        <v>0.0000833333333333333-0.00230659337814341i</v>
      </c>
      <c r="W1284" t="e">
        <f t="shared" si="616"/>
        <v>#DIV/0!</v>
      </c>
      <c r="X1284" t="e">
        <f t="shared" si="617"/>
        <v>#DIV/0!</v>
      </c>
      <c r="Y1284" t="str">
        <f t="shared" si="618"/>
        <v>0.00096+0.491345091021444i</v>
      </c>
      <c r="Z1284" t="e">
        <f t="shared" si="619"/>
        <v>#DIV/0!</v>
      </c>
      <c r="AA1284" t="e">
        <f t="shared" si="620"/>
        <v>#DIV/0!</v>
      </c>
      <c r="AB1284" t="str">
        <f t="shared" si="621"/>
        <v>0.117633583354059-0.0299171740063167i</v>
      </c>
      <c r="AC1284" t="str">
        <f t="shared" si="622"/>
        <v>1.45268351489027-0.392054696529566i</v>
      </c>
      <c r="AD1284" t="str">
        <f t="shared" si="623"/>
        <v>0.0806598215576221+0.00117430110488632i</v>
      </c>
      <c r="AE1284" t="e">
        <f t="shared" si="624"/>
        <v>#DIV/0!</v>
      </c>
      <c r="AF1284" t="str">
        <f t="shared" si="625"/>
        <v>-6.71435087050055-6.88051032684491i</v>
      </c>
      <c r="AG1284" t="e">
        <f t="shared" si="626"/>
        <v>#DIV/0!</v>
      </c>
      <c r="AH1284" t="e">
        <f t="shared" si="627"/>
        <v>#DIV/0!</v>
      </c>
      <c r="AI1284" t="e">
        <f t="shared" si="628"/>
        <v>#DIV/0!</v>
      </c>
      <c r="AJ1284" t="e">
        <f t="shared" si="629"/>
        <v>#DIV/0!</v>
      </c>
      <c r="AK1284"/>
      <c r="AL1284"/>
      <c r="AM1284"/>
      <c r="AN1284"/>
    </row>
    <row r="1285" spans="1:40" x14ac:dyDescent="0.3">
      <c r="A1285"/>
      <c r="B1285">
        <f t="shared" si="630"/>
        <v>115100</v>
      </c>
      <c r="C1285" s="186" t="str">
        <f t="shared" si="598"/>
        <v>-0.00821258934983207+0.0117786208517984i</v>
      </c>
      <c r="D1285" s="158" t="str">
        <f t="shared" si="599"/>
        <v>-3.36124006419801-2.20807691395877i</v>
      </c>
      <c r="E1285" t="str">
        <f t="shared" si="600"/>
        <v>5646.62369605336-10903.2331681843i</v>
      </c>
      <c r="F1285" t="str">
        <f t="shared" si="601"/>
        <v>0.430210027719473+0.29978865310729i</v>
      </c>
      <c r="G1285" t="str">
        <f t="shared" ref="G1285:G1348" si="631">IF($C$11=$C$7,$C$24,F1285)</f>
        <v>0.430210027719473+0.29978865310729i</v>
      </c>
      <c r="H1285" t="str">
        <f t="shared" si="602"/>
        <v>3.35803707816329+4.67553403685945i</v>
      </c>
      <c r="I1285" t="str">
        <f t="shared" si="603"/>
        <v>451.996643035232i</v>
      </c>
      <c r="J1285" t="str">
        <f t="shared" ref="J1285:J1348" si="632">IMSUM(COMPLEX(0,2*PI()*B1285*$C$113*$C$112),COMPLEX(0,2*PI()*B1285*$C$113*$C$111),COMPLEX(0,2*PI()*B1285*$C$28*10^-12*$C$111),COMPLEX(-1*2*PI()*B1285*2*PI()*B1285*$C$113*$C$112*$C$28*10^-12*$C$111,0),COMPLEX(1,0))</f>
        <v>-49.6012630892485+96.3830409662039i</v>
      </c>
      <c r="K1285" t="str">
        <f t="shared" si="604"/>
        <v>3.70765109521411-1.90805535468984i</v>
      </c>
      <c r="L1285" t="str">
        <f t="shared" si="605"/>
        <v>0.701347079302805-0.304250182863428i</v>
      </c>
      <c r="M1285" t="str">
        <f t="shared" si="606"/>
        <v>4.40899817451692-2.21230553755327i</v>
      </c>
      <c r="N1285" t="str">
        <f t="shared" si="607"/>
        <v>-1.47139382417322i</v>
      </c>
      <c r="O1285" t="str">
        <f t="shared" si="608"/>
        <v>0.0992388864816075-0.995063637869403i</v>
      </c>
      <c r="P1285" t="str">
        <f t="shared" si="609"/>
        <v>0.900761113518392+0.995063637869403i</v>
      </c>
      <c r="Q1285" t="str">
        <f t="shared" si="610"/>
        <v>-0.900761113518392+0.476330186303817i</v>
      </c>
      <c r="R1285" t="str">
        <f t="shared" si="611"/>
        <v>-0.324958489112119-1.27653287677778i</v>
      </c>
      <c r="S1285" t="str">
        <f t="shared" si="612"/>
        <v>0.161469829813248i</v>
      </c>
      <c r="T1285" t="str">
        <f t="shared" si="613"/>
        <v>0.206121546364324-0.0524709919333041i</v>
      </c>
      <c r="U1285" t="e">
        <f t="shared" si="614"/>
        <v>#DIV/0!</v>
      </c>
      <c r="V1285" t="str">
        <f t="shared" si="615"/>
        <v>0.0000833333333333333-0.00230458938737178i</v>
      </c>
      <c r="W1285" t="e">
        <f t="shared" si="616"/>
        <v>#DIV/0!</v>
      </c>
      <c r="X1285" t="e">
        <f t="shared" si="617"/>
        <v>#DIV/0!</v>
      </c>
      <c r="Y1285" t="str">
        <f t="shared" si="618"/>
        <v>0.00096+0.491772347622332i</v>
      </c>
      <c r="Z1285" t="e">
        <f t="shared" si="619"/>
        <v>#DIV/0!</v>
      </c>
      <c r="AA1285" t="e">
        <f t="shared" si="620"/>
        <v>#DIV/0!</v>
      </c>
      <c r="AB1285" t="str">
        <f t="shared" si="621"/>
        <v>0.11762018951675-0.0299417898040538i</v>
      </c>
      <c r="AC1285" t="str">
        <f t="shared" si="622"/>
        <v>1.45234681347792-0.392225093183814i</v>
      </c>
      <c r="AD1285" t="str">
        <f t="shared" si="623"/>
        <v>0.0806703419189019+0.00116992894292839i</v>
      </c>
      <c r="AE1285" t="e">
        <f t="shared" si="624"/>
        <v>#DIV/0!</v>
      </c>
      <c r="AF1285" t="str">
        <f t="shared" si="625"/>
        <v>-6.7192771423613-6.88361095081822i</v>
      </c>
      <c r="AG1285" t="e">
        <f t="shared" si="626"/>
        <v>#DIV/0!</v>
      </c>
      <c r="AH1285" t="e">
        <f t="shared" si="627"/>
        <v>#DIV/0!</v>
      </c>
      <c r="AI1285" t="e">
        <f t="shared" si="628"/>
        <v>#DIV/0!</v>
      </c>
      <c r="AJ1285" t="e">
        <f t="shared" si="629"/>
        <v>#DIV/0!</v>
      </c>
      <c r="AK1285"/>
      <c r="AL1285"/>
      <c r="AM1285"/>
      <c r="AN1285"/>
    </row>
    <row r="1286" spans="1:40" x14ac:dyDescent="0.3">
      <c r="A1286"/>
      <c r="B1286">
        <f t="shared" si="630"/>
        <v>115200</v>
      </c>
      <c r="C1286" s="186" t="str">
        <f t="shared" ref="C1286:C1349" si="633">IMPRODUCT(COMPLEX(-1,0),IMDIV(IMPRODUCT(G1286,COMPLEX($C$100+$C$101,0)),COMPLEX($C$100,2*PI()*B1286*$C$103*$C$102*(2*$C$100+$C$101))))</f>
        <v>-0.00820949253238279+0.0117742705136018i</v>
      </c>
      <c r="D1286" s="158" t="str">
        <f t="shared" ref="D1286:D1349" si="634">IMPRODUCT(COMPLEX($C$106,0),IMSUB(C1286,G1286))</f>
        <v>-3.36286210051496-2.20924046078039i</v>
      </c>
      <c r="E1286" t="str">
        <f t="shared" ref="E1286:E1349" si="635">IMDIV(COMPLEX($C$20*10^3,0),COMPLEX(1,2*PI()*B1286*$C$20*1000*$C$29*10^-12))</f>
        <v>5638.89426133962-10897.7680415395i</v>
      </c>
      <c r="F1286" t="str">
        <f t="shared" ref="F1286:F1349" si="636">IMDIV(COMPLEX($C$22*1000,0),IMSUM(COMPLEX($C$22*1000,0),E1286))</f>
        <v>0.430424694491307+0.299936069745827i</v>
      </c>
      <c r="G1286" t="str">
        <f t="shared" si="631"/>
        <v>0.430424694491307+0.299936069745827i</v>
      </c>
      <c r="H1286" t="str">
        <f t="shared" ref="H1286:H1349" si="637">IMPRODUCT(COMPLEX($C$108,0),IMPRODUCT(COMPLEX(-1,0),D1286),IMDIV(COMPLEX(0,2*PI()*B1286*$C$109*$C$110),COMPLEX(1,2*PI()*B1286*$C$109*$C$110)))</f>
        <v>3.36134145554807+4.67746661372075i</v>
      </c>
      <c r="I1286" t="str">
        <f t="shared" ref="I1286:I1349" si="638">COMPLEX(0,2*PI()*B1286*$C$113*$C$112*$C$114)</f>
        <v>452.38934211693i</v>
      </c>
      <c r="J1286" t="str">
        <f t="shared" si="632"/>
        <v>-49.6892270241297+96.4667794900668i</v>
      </c>
      <c r="K1286" t="str">
        <f t="shared" ref="K1286:K1349" si="639">IMDIV(I1286,J1286)</f>
        <v>3.70624765436239-1.90905700468858i</v>
      </c>
      <c r="L1286" t="str">
        <f t="shared" ref="L1286:L1349" si="640">IMDIV(COMPLEX($C$117,0),COMPLEX(1,2*PI()*B1286*$C$115*$C$116))</f>
        <v>0.701154030694625-0.304430699535272i</v>
      </c>
      <c r="M1286" t="str">
        <f t="shared" ref="M1286:M1349" si="641">IMSUM(K1286,L1286)</f>
        <v>4.40740168505701-2.21348770422385i</v>
      </c>
      <c r="N1286" t="str">
        <f t="shared" ref="N1286:N1349" si="642">COMPLEX(0,-2*PI()*B1286*$C$43)</f>
        <v>-1.47267218544531i</v>
      </c>
      <c r="O1286" t="str">
        <f t="shared" ref="O1286:O1349" si="643">IMEXP(N1286)</f>
        <v>0.0979667549216988-0.995189687913873i</v>
      </c>
      <c r="P1286" t="str">
        <f t="shared" ref="P1286:P1349" si="644">IMSUB(COMPLEX(1,0),O1286)</f>
        <v>0.902033245078301+0.995189687913873i</v>
      </c>
      <c r="Q1286" t="str">
        <f t="shared" ref="Q1286:Q1349" si="645">IMSUM(COMPLEX(0,2*PI()*B1286*$C$43),O1286,COMPLEX(-1,0))</f>
        <v>-0.902033245078301+0.477482497531437i</v>
      </c>
      <c r="R1286" t="str">
        <f t="shared" ref="R1286:R1349" si="646">IMDIV(P1286,Q1286)</f>
        <v>-0.324943288775932-1.27527940602104i</v>
      </c>
      <c r="S1286" t="str">
        <f t="shared" ref="S1286:S1349" si="647">IMDIV(COMPLEX(0,2*PI()*B1286*$C$123),COMPLEX($C$124,0))</f>
        <v>0.161610116372599i</v>
      </c>
      <c r="T1286" t="str">
        <f t="shared" ref="T1286:T1349" si="648">IMPRODUCT(R1286,S1286)</f>
        <v>0.206098053214639-0.0525141227135734i</v>
      </c>
      <c r="U1286" t="e">
        <f t="shared" ref="U1286:U1349" si="649">IMDIV(COMPLEX(1,2*PI()*B1286*$C$16*10^-3*$C$15*10^-6),COMPLEX(0,2*PI()*B1286*$C$15*10^-6))</f>
        <v>#DIV/0!</v>
      </c>
      <c r="V1286" t="str">
        <f t="shared" ref="V1286:V1349" si="650">IMSUM(COMPLEX($C$18*10^-3,0),IMDIV(COMPLEX(1,0),COMPLEX(0,2*PI()*B1286*($C$17*1*10^-6))))</f>
        <v>0.0000833333333333333-0.0023025888757508i</v>
      </c>
      <c r="W1286" t="e">
        <f t="shared" ref="W1286:W1349" si="651">IMDIV(IMPRODUCT(U1286,V1286),IMSUM(U1286,V1286))</f>
        <v>#DIV/0!</v>
      </c>
      <c r="X1286" t="e">
        <f t="shared" ref="X1286:X1349" si="652">IMDIV(IMPRODUCT(COMPLEX($C$19,0),W1286),IMSUM(COMPLEX($C$19,0),W1286))</f>
        <v>#DIV/0!</v>
      </c>
      <c r="Y1286" t="str">
        <f t="shared" ref="Y1286:Y1349" si="653">COMPLEX($C$13*10^-3,2*PI()*B1286*$C$12*0.000001)</f>
        <v>0.00096+0.49219960422322i</v>
      </c>
      <c r="Z1286" t="e">
        <f t="shared" ref="Z1286:Z1349" si="654">IMPRODUCT(COMPLEX($C$6,0),IMDIV(X1286,IMSUM(X1286,Y1286)))</f>
        <v>#DIV/0!</v>
      </c>
      <c r="AA1286" t="e">
        <f t="shared" ref="AA1286:AA1349" si="655">IMDIV(COMPLEX($C$6,0),IMSUM(X1286,Y1286))</f>
        <v>#DIV/0!</v>
      </c>
      <c r="AB1286" t="str">
        <f t="shared" ref="AB1286:AB1349" si="656">IMPRODUCT(COMPLEX($C$119,0),T1286)</f>
        <v>0.117606783500897-0.0299664017412276i</v>
      </c>
      <c r="AC1286" t="str">
        <f t="shared" ref="AC1286:AC1349" si="657">IMSUM(COMPLEX(1,0),IMPRODUCT(AB1286,M1286))</f>
        <v>1.45201007398195-0.392395138741934i</v>
      </c>
      <c r="AD1286" t="str">
        <f t="shared" ref="AD1286:AD1349" si="658">IMDIV(AB1286,AC1286)</f>
        <v>0.080680866326462+0.00116554149663903i</v>
      </c>
      <c r="AE1286" t="e">
        <f t="shared" ref="AE1286:AE1349" si="659">IMPRODUCT(AD1286,AA1286,X1286)</f>
        <v>#DIV/0!</v>
      </c>
      <c r="AF1286" t="str">
        <f t="shared" ref="AF1286:AF1349" si="660">IMSUB(D1286,H1286)</f>
        <v>-6.72420355606303-6.88670707450114i</v>
      </c>
      <c r="AG1286" t="e">
        <f t="shared" ref="AG1286:AG1349" si="661">IMSUM(COMPLEX(1,0),IMPRODUCT(AD1286,AA1286,COMPLEX($C$127,0)))</f>
        <v>#DIV/0!</v>
      </c>
      <c r="AH1286" t="e">
        <f t="shared" ref="AH1286:AH1349" si="662">IMDIV(IMPRODUCT(AE1286,AF1286),AG1286)</f>
        <v>#DIV/0!</v>
      </c>
      <c r="AI1286" t="e">
        <f t="shared" ref="AI1286:AI1349" si="663">20*LOG10(IMABS(AH1286))</f>
        <v>#DIV/0!</v>
      </c>
      <c r="AJ1286" t="e">
        <f t="shared" ref="AJ1286:AJ1349" si="664">IMARGUMENT(AH1286)*180/PI()</f>
        <v>#DIV/0!</v>
      </c>
      <c r="AK1286"/>
      <c r="AL1286"/>
      <c r="AM1286"/>
      <c r="AN1286"/>
    </row>
    <row r="1287" spans="1:40" x14ac:dyDescent="0.3">
      <c r="A1287"/>
      <c r="B1287">
        <f t="shared" si="630"/>
        <v>115300</v>
      </c>
      <c r="C1287" s="186" t="str">
        <f t="shared" si="633"/>
        <v>-0.00820639537067896+0.0117699283920084i</v>
      </c>
      <c r="D1287" s="158" t="str">
        <f t="shared" si="634"/>
        <v>-3.36448432220745-2.21040234089551i</v>
      </c>
      <c r="E1287" t="str">
        <f t="shared" si="635"/>
        <v>5631.17927373834-10892.3049257645i</v>
      </c>
      <c r="F1287" t="str">
        <f t="shared" si="636"/>
        <v>0.430639385786814+0.300083277204466i</v>
      </c>
      <c r="G1287" t="str">
        <f t="shared" si="631"/>
        <v>0.430639385786814+0.300083277204466i</v>
      </c>
      <c r="H1287" t="str">
        <f t="shared" si="637"/>
        <v>3.36464578522806+4.67939635913402i</v>
      </c>
      <c r="I1287" t="str">
        <f t="shared" si="638"/>
        <v>452.782041198629i</v>
      </c>
      <c r="J1287" t="str">
        <f t="shared" si="632"/>
        <v>-49.777267349749+96.5505180139297i</v>
      </c>
      <c r="K1287" t="str">
        <f t="shared" si="639"/>
        <v>3.70484405627837-1.91005721017354i</v>
      </c>
      <c r="L1287" t="str">
        <f t="shared" si="640"/>
        <v>0.700960920820748-0.304611044064534i</v>
      </c>
      <c r="M1287" t="str">
        <f t="shared" si="641"/>
        <v>4.40580497709912-2.21466825423807i</v>
      </c>
      <c r="N1287" t="str">
        <f t="shared" si="642"/>
        <v>-1.4739505467174i</v>
      </c>
      <c r="O1287" t="str">
        <f t="shared" si="643"/>
        <v>0.0966944632638022-0.995314111612071i</v>
      </c>
      <c r="P1287" t="str">
        <f t="shared" si="644"/>
        <v>0.903305536736198+0.995314111612071i</v>
      </c>
      <c r="Q1287" t="str">
        <f t="shared" si="645"/>
        <v>-0.903305536736198+0.478636435105329i</v>
      </c>
      <c r="R1287" t="str">
        <f t="shared" si="646"/>
        <v>-0.324928072933554-1.27402797758199i</v>
      </c>
      <c r="S1287" t="str">
        <f t="shared" si="647"/>
        <v>0.16175040293195i</v>
      </c>
      <c r="T1287" t="str">
        <f t="shared" si="648"/>
        <v>0.206074538720464-0.0525572467209044i</v>
      </c>
      <c r="U1287" t="e">
        <f t="shared" si="649"/>
        <v>#DIV/0!</v>
      </c>
      <c r="V1287" t="str">
        <f t="shared" si="650"/>
        <v>0.0000833333333333333-0.00230059183422803i</v>
      </c>
      <c r="W1287" t="e">
        <f t="shared" si="651"/>
        <v>#DIV/0!</v>
      </c>
      <c r="X1287" t="e">
        <f t="shared" si="652"/>
        <v>#DIV/0!</v>
      </c>
      <c r="Y1287" t="str">
        <f t="shared" si="653"/>
        <v>0.00096+0.492626860824108i</v>
      </c>
      <c r="Z1287" t="e">
        <f t="shared" si="654"/>
        <v>#DIV/0!</v>
      </c>
      <c r="AA1287" t="e">
        <f t="shared" si="655"/>
        <v>#DIV/0!</v>
      </c>
      <c r="AB1287" t="str">
        <f t="shared" si="656"/>
        <v>0.117593365305128-0.029991009813525i</v>
      </c>
      <c r="AC1287" t="str">
        <f t="shared" si="657"/>
        <v>1.45167329678861-0.392564833354944i</v>
      </c>
      <c r="AD1287" t="str">
        <f t="shared" si="658"/>
        <v>0.0806913947662838+0.00116113875608793i</v>
      </c>
      <c r="AE1287" t="e">
        <f t="shared" si="659"/>
        <v>#DIV/0!</v>
      </c>
      <c r="AF1287" t="str">
        <f t="shared" si="660"/>
        <v>-6.72913010743551-6.88979870002953i</v>
      </c>
      <c r="AG1287" t="e">
        <f t="shared" si="661"/>
        <v>#DIV/0!</v>
      </c>
      <c r="AH1287" t="e">
        <f t="shared" si="662"/>
        <v>#DIV/0!</v>
      </c>
      <c r="AI1287" t="e">
        <f t="shared" si="663"/>
        <v>#DIV/0!</v>
      </c>
      <c r="AJ1287" t="e">
        <f t="shared" si="664"/>
        <v>#DIV/0!</v>
      </c>
      <c r="AK1287"/>
      <c r="AL1287"/>
      <c r="AM1287"/>
      <c r="AN1287"/>
    </row>
    <row r="1288" spans="1:40" x14ac:dyDescent="0.3">
      <c r="A1288"/>
      <c r="B1288">
        <f t="shared" si="630"/>
        <v>115400</v>
      </c>
      <c r="C1288" s="186" t="str">
        <f t="shared" si="633"/>
        <v>-0.00820329786812272+0.0117655944591487i</v>
      </c>
      <c r="D1288" s="158" t="str">
        <f t="shared" si="634"/>
        <v>-3.36610672747467-2.21156255522364i</v>
      </c>
      <c r="E1288" t="str">
        <f t="shared" si="635"/>
        <v>5623.47870147067-10886.8438320467i</v>
      </c>
      <c r="F1288" t="str">
        <f t="shared" si="636"/>
        <v>0.430854101367704+0.300230275575276i</v>
      </c>
      <c r="G1288" t="str">
        <f t="shared" si="631"/>
        <v>0.430854101367704+0.300230275575276i</v>
      </c>
      <c r="H1288" t="str">
        <f t="shared" si="637"/>
        <v>3.36795006483738+4.68132327431984i</v>
      </c>
      <c r="I1288" t="str">
        <f t="shared" si="638"/>
        <v>453.174740280328i</v>
      </c>
      <c r="J1288" t="str">
        <f t="shared" si="632"/>
        <v>-49.8653840661063+96.6342565377926i</v>
      </c>
      <c r="K1288" t="str">
        <f t="shared" si="639"/>
        <v>3.70344030253082-1.91105597195103i</v>
      </c>
      <c r="L1288" t="str">
        <f t="shared" si="640"/>
        <v>0.700767749870188-0.304791216464151i</v>
      </c>
      <c r="M1288" t="str">
        <f t="shared" si="641"/>
        <v>4.40420805240101-2.21584718841518i</v>
      </c>
      <c r="N1288" t="str">
        <f t="shared" si="642"/>
        <v>-1.47522890798948i</v>
      </c>
      <c r="O1288" t="str">
        <f t="shared" si="643"/>
        <v>0.0954220135871157-0.995436908760661i</v>
      </c>
      <c r="P1288" t="str">
        <f t="shared" si="644"/>
        <v>0.904577986412884+0.995436908760661i</v>
      </c>
      <c r="Q1288" t="str">
        <f t="shared" si="645"/>
        <v>-0.904577986412884+0.479791999228819i</v>
      </c>
      <c r="R1288" t="str">
        <f t="shared" si="646"/>
        <v>-0.324912841578578-1.27277858613647i</v>
      </c>
      <c r="S1288" t="str">
        <f t="shared" si="647"/>
        <v>0.161890689491301i</v>
      </c>
      <c r="T1288" t="str">
        <f t="shared" si="648"/>
        <v>0.206051002879396-0.0526003639477338i</v>
      </c>
      <c r="U1288" t="e">
        <f t="shared" si="649"/>
        <v>#DIV/0!</v>
      </c>
      <c r="V1288" t="str">
        <f t="shared" si="650"/>
        <v>0.0000833333333333333-0.00229859825378243i</v>
      </c>
      <c r="W1288" t="e">
        <f t="shared" si="651"/>
        <v>#DIV/0!</v>
      </c>
      <c r="X1288" t="e">
        <f t="shared" si="652"/>
        <v>#DIV/0!</v>
      </c>
      <c r="Y1288" t="str">
        <f t="shared" si="653"/>
        <v>0.00096+0.493054117424997i</v>
      </c>
      <c r="Z1288" t="e">
        <f t="shared" si="654"/>
        <v>#DIV/0!</v>
      </c>
      <c r="AA1288" t="e">
        <f t="shared" si="655"/>
        <v>#DIV/0!</v>
      </c>
      <c r="AB1288" t="str">
        <f t="shared" si="656"/>
        <v>0.117579934928073-0.0300156140166302i</v>
      </c>
      <c r="AC1288" t="str">
        <f t="shared" si="657"/>
        <v>1.4513364822837-0.392734177174214i</v>
      </c>
      <c r="AD1288" t="str">
        <f t="shared" si="658"/>
        <v>0.0807019272243349+0.00115672071134784i</v>
      </c>
      <c r="AE1288" t="e">
        <f t="shared" si="659"/>
        <v>#DIV/0!</v>
      </c>
      <c r="AF1288" t="str">
        <f t="shared" si="660"/>
        <v>-6.73405679231205-6.89288582954348i</v>
      </c>
      <c r="AG1288" t="e">
        <f t="shared" si="661"/>
        <v>#DIV/0!</v>
      </c>
      <c r="AH1288" t="e">
        <f t="shared" si="662"/>
        <v>#DIV/0!</v>
      </c>
      <c r="AI1288" t="e">
        <f t="shared" si="663"/>
        <v>#DIV/0!</v>
      </c>
      <c r="AJ1288" t="e">
        <f t="shared" si="664"/>
        <v>#DIV/0!</v>
      </c>
      <c r="AK1288"/>
      <c r="AL1288"/>
      <c r="AM1288"/>
      <c r="AN1288"/>
    </row>
    <row r="1289" spans="1:40" x14ac:dyDescent="0.3">
      <c r="A1289"/>
      <c r="B1289">
        <f t="shared" si="630"/>
        <v>115500</v>
      </c>
      <c r="C1289" s="186" t="str">
        <f t="shared" si="633"/>
        <v>-0.00820020002811192+0.0117612686872581i</v>
      </c>
      <c r="D1289" s="158" t="str">
        <f t="shared" si="634"/>
        <v>-3.36772931451821-2.21272110468565i</v>
      </c>
      <c r="E1289" t="str">
        <f t="shared" si="635"/>
        <v>5615.79251282901-10881.384771498i</v>
      </c>
      <c r="F1289" t="str">
        <f t="shared" si="636"/>
        <v>0.431068840996002+0.300377064950604i</v>
      </c>
      <c r="G1289" t="str">
        <f t="shared" si="631"/>
        <v>0.431068840996002+0.300377064950604i</v>
      </c>
      <c r="H1289" t="str">
        <f t="shared" si="637"/>
        <v>3.37125429201121+4.683247360502i</v>
      </c>
      <c r="I1289" t="str">
        <f t="shared" si="638"/>
        <v>453.567439362026i</v>
      </c>
      <c r="J1289" t="str">
        <f t="shared" si="632"/>
        <v>-49.9535771732017+96.7179950616555i</v>
      </c>
      <c r="K1289" t="str">
        <f t="shared" si="639"/>
        <v>3.70203639468644-1.91205329082847i</v>
      </c>
      <c r="L1289" t="str">
        <f t="shared" si="640"/>
        <v>0.700574518031836-0.304971216747292i</v>
      </c>
      <c r="M1289" t="str">
        <f t="shared" si="641"/>
        <v>4.40261091271828-2.21702450757576i</v>
      </c>
      <c r="N1289" t="str">
        <f t="shared" si="642"/>
        <v>-1.47650726926157i</v>
      </c>
      <c r="O1289" t="str">
        <f t="shared" si="643"/>
        <v>0.0941494079710664-0.99555807915897i</v>
      </c>
      <c r="P1289" t="str">
        <f t="shared" si="644"/>
        <v>0.905850592028934+0.99555807915897i</v>
      </c>
      <c r="Q1289" t="str">
        <f t="shared" si="645"/>
        <v>-0.905850592028934+0.4809491901026i</v>
      </c>
      <c r="R1289" t="str">
        <f t="shared" si="646"/>
        <v>-0.324897594704591-1.2715312263787i</v>
      </c>
      <c r="S1289" t="str">
        <f t="shared" si="647"/>
        <v>0.162030976050653i</v>
      </c>
      <c r="T1289" t="str">
        <f t="shared" si="648"/>
        <v>0.206027445689025-0.0526434743864944i</v>
      </c>
      <c r="U1289" t="e">
        <f t="shared" si="649"/>
        <v>#DIV/0!</v>
      </c>
      <c r="V1289" t="str">
        <f t="shared" si="650"/>
        <v>0.0000833333333333333-0.00229660812542418i</v>
      </c>
      <c r="W1289" t="e">
        <f t="shared" si="651"/>
        <v>#DIV/0!</v>
      </c>
      <c r="X1289" t="e">
        <f t="shared" si="652"/>
        <v>#DIV/0!</v>
      </c>
      <c r="Y1289" t="str">
        <f t="shared" si="653"/>
        <v>0.00096+0.493481374025885i</v>
      </c>
      <c r="Z1289" t="e">
        <f t="shared" si="654"/>
        <v>#DIV/0!</v>
      </c>
      <c r="AA1289" t="e">
        <f t="shared" si="655"/>
        <v>#DIV/0!</v>
      </c>
      <c r="AB1289" t="str">
        <f t="shared" si="656"/>
        <v>0.117566492368357-0.0300402143462251i</v>
      </c>
      <c r="AC1289" t="str">
        <f t="shared" si="657"/>
        <v>1.45099963085253-0.392903170351453i</v>
      </c>
      <c r="AD1289" t="str">
        <f t="shared" si="658"/>
        <v>0.0807124636865668+0.00115228735249309i</v>
      </c>
      <c r="AE1289" t="e">
        <f t="shared" si="659"/>
        <v>#DIV/0!</v>
      </c>
      <c r="AF1289" t="str">
        <f t="shared" si="660"/>
        <v>-6.73898360652942-6.89596846518765i</v>
      </c>
      <c r="AG1289" t="e">
        <f t="shared" si="661"/>
        <v>#DIV/0!</v>
      </c>
      <c r="AH1289" t="e">
        <f t="shared" si="662"/>
        <v>#DIV/0!</v>
      </c>
      <c r="AI1289" t="e">
        <f t="shared" si="663"/>
        <v>#DIV/0!</v>
      </c>
      <c r="AJ1289" t="e">
        <f t="shared" si="664"/>
        <v>#DIV/0!</v>
      </c>
      <c r="AK1289"/>
      <c r="AL1289"/>
      <c r="AM1289"/>
      <c r="AN1289"/>
    </row>
    <row r="1290" spans="1:40" x14ac:dyDescent="0.3">
      <c r="A1290"/>
      <c r="B1290">
        <f t="shared" si="630"/>
        <v>115600</v>
      </c>
      <c r="C1290" s="186" t="str">
        <f t="shared" si="633"/>
        <v>-0.00819710185403975+0.0117569510486765i</v>
      </c>
      <c r="D1290" s="158" t="str">
        <f t="shared" si="634"/>
        <v>-3.36935208154192-2.21387799020356i</v>
      </c>
      <c r="E1290" t="str">
        <f t="shared" si="635"/>
        <v>5608.12067617679-10875.9277551554i</v>
      </c>
      <c r="F1290" t="str">
        <f t="shared" si="636"/>
        <v>0.431283604434036+0.300523645423054i</v>
      </c>
      <c r="G1290" t="str">
        <f t="shared" si="631"/>
        <v>0.431283604434036+0.300523645423054i</v>
      </c>
      <c r="H1290" t="str">
        <f t="shared" si="637"/>
        <v>3.37455846438578+4.68516861890706i</v>
      </c>
      <c r="I1290" t="str">
        <f t="shared" si="638"/>
        <v>453.960138443725i</v>
      </c>
      <c r="J1290" t="str">
        <f t="shared" si="632"/>
        <v>-50.0418466710352+96.8017335855184i</v>
      </c>
      <c r="K1290" t="str">
        <f t="shared" si="639"/>
        <v>3.70063233430981-1.9130491676144i</v>
      </c>
      <c r="L1290" t="str">
        <f t="shared" si="640"/>
        <v>0.700381225494465-0.305151044927358i</v>
      </c>
      <c r="M1290" t="str">
        <f t="shared" si="641"/>
        <v>4.40101355980427-2.21820021254176i</v>
      </c>
      <c r="N1290" t="str">
        <f t="shared" si="642"/>
        <v>-1.47778563053366i</v>
      </c>
      <c r="O1290" t="str">
        <f t="shared" si="643"/>
        <v>0.0928766484953653-0.995677622608979i</v>
      </c>
      <c r="P1290" t="str">
        <f t="shared" si="644"/>
        <v>0.907123351504635+0.995677622608979i</v>
      </c>
      <c r="Q1290" t="str">
        <f t="shared" si="645"/>
        <v>-0.907123351504635+0.482108007924681i</v>
      </c>
      <c r="R1290" t="str">
        <f t="shared" si="646"/>
        <v>-0.324882332305169-1.27028589302131i</v>
      </c>
      <c r="S1290" t="str">
        <f t="shared" si="647"/>
        <v>0.162171262610004i</v>
      </c>
      <c r="T1290" t="str">
        <f t="shared" si="648"/>
        <v>0.206003867146942-0.0526865780296122i</v>
      </c>
      <c r="U1290" t="e">
        <f t="shared" si="649"/>
        <v>#DIV/0!</v>
      </c>
      <c r="V1290" t="str">
        <f t="shared" si="650"/>
        <v>0.0000833333333333333-0.00229462144019457i</v>
      </c>
      <c r="W1290" t="e">
        <f t="shared" si="651"/>
        <v>#DIV/0!</v>
      </c>
      <c r="X1290" t="e">
        <f t="shared" si="652"/>
        <v>#DIV/0!</v>
      </c>
      <c r="Y1290" t="str">
        <f t="shared" si="653"/>
        <v>0.00096+0.493908630626773i</v>
      </c>
      <c r="Z1290" t="e">
        <f t="shared" si="654"/>
        <v>#DIV/0!</v>
      </c>
      <c r="AA1290" t="e">
        <f t="shared" si="655"/>
        <v>#DIV/0!</v>
      </c>
      <c r="AB1290" t="str">
        <f t="shared" si="656"/>
        <v>0.117553037624603-0.0300648107979877i</v>
      </c>
      <c r="AC1290" t="str">
        <f t="shared" si="657"/>
        <v>1.45066274287994-0.393071813038718i</v>
      </c>
      <c r="AD1290" t="str">
        <f t="shared" si="658"/>
        <v>0.0807230041389148+0.00114783866960129i</v>
      </c>
      <c r="AE1290" t="e">
        <f t="shared" si="659"/>
        <v>#DIV/0!</v>
      </c>
      <c r="AF1290" t="str">
        <f t="shared" si="660"/>
        <v>-6.7439105459277-6.89904660911062i</v>
      </c>
      <c r="AG1290" t="e">
        <f t="shared" si="661"/>
        <v>#DIV/0!</v>
      </c>
      <c r="AH1290" t="e">
        <f t="shared" si="662"/>
        <v>#DIV/0!</v>
      </c>
      <c r="AI1290" t="e">
        <f t="shared" si="663"/>
        <v>#DIV/0!</v>
      </c>
      <c r="AJ1290" t="e">
        <f t="shared" si="664"/>
        <v>#DIV/0!</v>
      </c>
      <c r="AK1290"/>
      <c r="AL1290"/>
      <c r="AM1290"/>
      <c r="AN1290"/>
    </row>
    <row r="1291" spans="1:40" x14ac:dyDescent="0.3">
      <c r="A1291"/>
      <c r="B1291">
        <f t="shared" si="630"/>
        <v>115700</v>
      </c>
      <c r="C1291" s="186" t="str">
        <f t="shared" si="633"/>
        <v>-0.00819400334929531+0.0117526415158482i</v>
      </c>
      <c r="D1291" s="158" t="str">
        <f t="shared" si="634"/>
        <v>-3.37097502675212-2.21503321270075i</v>
      </c>
      <c r="E1291" t="str">
        <f t="shared" si="635"/>
        <v>5600.46315994818-10870.4727939809i</v>
      </c>
      <c r="F1291" t="str">
        <f t="shared" si="636"/>
        <v>0.431498391444459+0.300670017085511i</v>
      </c>
      <c r="G1291" t="str">
        <f t="shared" si="631"/>
        <v>0.431498391444459+0.300670017085511i</v>
      </c>
      <c r="H1291" t="str">
        <f t="shared" si="637"/>
        <v>3.37786257959853+4.6870870507648i</v>
      </c>
      <c r="I1291" t="str">
        <f t="shared" si="638"/>
        <v>454.352837525424i</v>
      </c>
      <c r="J1291" t="str">
        <f t="shared" si="632"/>
        <v>-50.1301925596067+96.8854721093814i</v>
      </c>
      <c r="K1291" t="str">
        <f t="shared" si="639"/>
        <v>3.69922812296344-1.91404360311842i</v>
      </c>
      <c r="L1291" t="str">
        <f t="shared" si="640"/>
        <v>0.700187872446726-0.305330701017982i</v>
      </c>
      <c r="M1291" t="str">
        <f t="shared" si="641"/>
        <v>4.39941599541017-2.2193743041364i</v>
      </c>
      <c r="N1291" t="str">
        <f t="shared" si="642"/>
        <v>-1.47906399180575i</v>
      </c>
      <c r="O1291" t="str">
        <f t="shared" si="643"/>
        <v>0.0916037372399656-0.995795538915329i</v>
      </c>
      <c r="P1291" t="str">
        <f t="shared" si="644"/>
        <v>0.908396262760034+0.995795538915329i</v>
      </c>
      <c r="Q1291" t="str">
        <f t="shared" si="645"/>
        <v>-0.908396262760034+0.483268452890421i</v>
      </c>
      <c r="R1291" t="str">
        <f t="shared" si="646"/>
        <v>-0.324867054373881-1.26904258079515i</v>
      </c>
      <c r="S1291" t="str">
        <f t="shared" si="647"/>
        <v>0.162311549169355i</v>
      </c>
      <c r="T1291" t="str">
        <f t="shared" si="648"/>
        <v>0.205980267250737-0.0527296748695097i</v>
      </c>
      <c r="U1291" t="e">
        <f t="shared" si="649"/>
        <v>#DIV/0!</v>
      </c>
      <c r="V1291" t="str">
        <f t="shared" si="650"/>
        <v>0.0000833333333333333-0.00229263818916588i</v>
      </c>
      <c r="W1291" t="e">
        <f t="shared" si="651"/>
        <v>#DIV/0!</v>
      </c>
      <c r="X1291" t="e">
        <f t="shared" si="652"/>
        <v>#DIV/0!</v>
      </c>
      <c r="Y1291" t="str">
        <f t="shared" si="653"/>
        <v>0.00096+0.494335887227661i</v>
      </c>
      <c r="Z1291" t="e">
        <f t="shared" si="654"/>
        <v>#DIV/0!</v>
      </c>
      <c r="AA1291" t="e">
        <f t="shared" si="655"/>
        <v>#DIV/0!</v>
      </c>
      <c r="AB1291" t="str">
        <f t="shared" si="656"/>
        <v>0.117539570695439-0.030089403367594i</v>
      </c>
      <c r="AC1291" t="str">
        <f t="shared" si="657"/>
        <v>1.45032581875032-0.393240105388423i</v>
      </c>
      <c r="AD1291" t="str">
        <f t="shared" si="658"/>
        <v>0.0807335485673025+0.00114337465275371i</v>
      </c>
      <c r="AE1291" t="e">
        <f t="shared" si="659"/>
        <v>#DIV/0!</v>
      </c>
      <c r="AF1291" t="str">
        <f t="shared" si="660"/>
        <v>-6.74883760635065-6.90212026346555i</v>
      </c>
      <c r="AG1291" t="e">
        <f t="shared" si="661"/>
        <v>#DIV/0!</v>
      </c>
      <c r="AH1291" t="e">
        <f t="shared" si="662"/>
        <v>#DIV/0!</v>
      </c>
      <c r="AI1291" t="e">
        <f t="shared" si="663"/>
        <v>#DIV/0!</v>
      </c>
      <c r="AJ1291" t="e">
        <f t="shared" si="664"/>
        <v>#DIV/0!</v>
      </c>
      <c r="AK1291"/>
      <c r="AL1291"/>
      <c r="AM1291"/>
      <c r="AN1291"/>
    </row>
    <row r="1292" spans="1:40" x14ac:dyDescent="0.3">
      <c r="A1292"/>
      <c r="B1292">
        <f t="shared" si="630"/>
        <v>115800</v>
      </c>
      <c r="C1292" s="186" t="str">
        <f t="shared" si="633"/>
        <v>-0.0081909045172633+0.0117483400613209i</v>
      </c>
      <c r="D1292" s="158" t="str">
        <f t="shared" si="634"/>
        <v>-3.37259814835739-2.21618677310183i</v>
      </c>
      <c r="E1292" t="str">
        <f t="shared" si="635"/>
        <v>5592.81993264828-10865.0198988626i</v>
      </c>
      <c r="F1292" t="str">
        <f t="shared" si="636"/>
        <v>0.431713201790222+0.300816180031125i</v>
      </c>
      <c r="G1292" t="str">
        <f t="shared" si="631"/>
        <v>0.431713201790222+0.300816180031125i</v>
      </c>
      <c r="H1292" t="str">
        <f t="shared" si="637"/>
        <v>3.38116663528792+4.68900265730791i</v>
      </c>
      <c r="I1292" t="str">
        <f t="shared" si="638"/>
        <v>454.745536607123i</v>
      </c>
      <c r="J1292" t="str">
        <f t="shared" si="632"/>
        <v>-50.2186148389162+96.9692106332442i</v>
      </c>
      <c r="K1292" t="str">
        <f t="shared" si="639"/>
        <v>3.69782376220772-1.91503659815127i</v>
      </c>
      <c r="L1292" t="str">
        <f t="shared" si="640"/>
        <v>0.699994459077146-0.305510185033028i</v>
      </c>
      <c r="M1292" t="str">
        <f t="shared" si="641"/>
        <v>4.39781822128487-2.2205467831843i</v>
      </c>
      <c r="N1292" t="str">
        <f t="shared" si="642"/>
        <v>-1.48034235307784i</v>
      </c>
      <c r="O1292" t="str">
        <f t="shared" si="643"/>
        <v>0.0903306762850681-0.995911827885322i</v>
      </c>
      <c r="P1292" t="str">
        <f t="shared" si="644"/>
        <v>0.909669323714932+0.995911827885322i</v>
      </c>
      <c r="Q1292" t="str">
        <f t="shared" si="645"/>
        <v>-0.909669323714932+0.484430525192518i</v>
      </c>
      <c r="R1292" t="str">
        <f t="shared" si="646"/>
        <v>-0.324851760904296-1.26780128444929i</v>
      </c>
      <c r="S1292" t="str">
        <f t="shared" si="647"/>
        <v>0.162451835728706i</v>
      </c>
      <c r="T1292" t="str">
        <f t="shared" si="648"/>
        <v>0.205956645997999-0.0527727648986056i</v>
      </c>
      <c r="U1292" t="e">
        <f t="shared" si="649"/>
        <v>#DIV/0!</v>
      </c>
      <c r="V1292" t="str">
        <f t="shared" si="650"/>
        <v>0.0000833333333333333-0.00229065836344121i</v>
      </c>
      <c r="W1292" t="e">
        <f t="shared" si="651"/>
        <v>#DIV/0!</v>
      </c>
      <c r="X1292" t="e">
        <f t="shared" si="652"/>
        <v>#DIV/0!</v>
      </c>
      <c r="Y1292" t="str">
        <f t="shared" si="653"/>
        <v>0.00096+0.494763143828549i</v>
      </c>
      <c r="Z1292" t="e">
        <f t="shared" si="654"/>
        <v>#DIV/0!</v>
      </c>
      <c r="AA1292" t="e">
        <f t="shared" si="655"/>
        <v>#DIV/0!</v>
      </c>
      <c r="AB1292" t="str">
        <f t="shared" si="656"/>
        <v>0.117526091579487-0.0301139920507178i</v>
      </c>
      <c r="AC1292" t="str">
        <f t="shared" si="657"/>
        <v>1.4499888588476-0.393408047553328i</v>
      </c>
      <c r="AD1292" t="str">
        <f t="shared" si="658"/>
        <v>0.0807440969576346+0.00113889529203301i</v>
      </c>
      <c r="AE1292" t="e">
        <f t="shared" si="659"/>
        <v>#DIV/0!</v>
      </c>
      <c r="AF1292" t="str">
        <f t="shared" si="660"/>
        <v>-6.75376478364531-6.90518943040974i</v>
      </c>
      <c r="AG1292" t="e">
        <f t="shared" si="661"/>
        <v>#DIV/0!</v>
      </c>
      <c r="AH1292" t="e">
        <f t="shared" si="662"/>
        <v>#DIV/0!</v>
      </c>
      <c r="AI1292" t="e">
        <f t="shared" si="663"/>
        <v>#DIV/0!</v>
      </c>
      <c r="AJ1292" t="e">
        <f t="shared" si="664"/>
        <v>#DIV/0!</v>
      </c>
      <c r="AK1292"/>
      <c r="AL1292"/>
      <c r="AM1292"/>
      <c r="AN1292"/>
    </row>
    <row r="1293" spans="1:40" x14ac:dyDescent="0.3">
      <c r="A1293"/>
      <c r="B1293">
        <f t="shared" si="630"/>
        <v>115900</v>
      </c>
      <c r="C1293" s="186" t="str">
        <f t="shared" si="633"/>
        <v>-0.00818780536132398+0.0117440466577456i</v>
      </c>
      <c r="D1293" s="158" t="str">
        <f t="shared" si="634"/>
        <v>-3.37422144456871-2.21733867233268i</v>
      </c>
      <c r="E1293" t="str">
        <f t="shared" si="635"/>
        <v>5585.19096285287-10859.5690806145i</v>
      </c>
      <c r="F1293" t="str">
        <f t="shared" si="636"/>
        <v>0.431928035234595+0.300962134353313i</v>
      </c>
      <c r="G1293" t="str">
        <f t="shared" si="631"/>
        <v>0.431928035234595+0.300962134353313i</v>
      </c>
      <c r="H1293" t="str">
        <f t="shared" si="637"/>
        <v>3.38447062909359+4.6909154397721i</v>
      </c>
      <c r="I1293" t="str">
        <f t="shared" si="638"/>
        <v>455.138235688821i</v>
      </c>
      <c r="J1293" t="str">
        <f t="shared" si="632"/>
        <v>-50.3071135089639+97.0529491571072i</v>
      </c>
      <c r="K1293" t="str">
        <f t="shared" si="639"/>
        <v>3.69641925360092-1.91602815352472i</v>
      </c>
      <c r="L1293" t="str">
        <f t="shared" si="640"/>
        <v>0.699800985574134-0.305689496986591i</v>
      </c>
      <c r="M1293" t="str">
        <f t="shared" si="641"/>
        <v>4.39622023917505-2.22171765051131i</v>
      </c>
      <c r="N1293" t="str">
        <f t="shared" si="642"/>
        <v>-1.48162071434992i</v>
      </c>
      <c r="O1293" t="str">
        <f t="shared" si="643"/>
        <v>0.0890574677111279-0.996026489328914i</v>
      </c>
      <c r="P1293" t="str">
        <f t="shared" si="644"/>
        <v>0.910942532288872+0.996026489328914i</v>
      </c>
      <c r="Q1293" t="str">
        <f t="shared" si="645"/>
        <v>-0.910942532288872+0.485594225021006i</v>
      </c>
      <c r="R1293" t="str">
        <f t="shared" si="646"/>
        <v>-0.324836451889963-1.26656199875089i</v>
      </c>
      <c r="S1293" t="str">
        <f t="shared" si="647"/>
        <v>0.162592122288057i</v>
      </c>
      <c r="T1293" t="str">
        <f t="shared" si="648"/>
        <v>0.205933003386311-0.0528158481093114i</v>
      </c>
      <c r="U1293" t="e">
        <f t="shared" si="649"/>
        <v>#DIV/0!</v>
      </c>
      <c r="V1293" t="str">
        <f t="shared" si="650"/>
        <v>0.0000833333333333333-0.00228868195415438i</v>
      </c>
      <c r="W1293" t="e">
        <f t="shared" si="651"/>
        <v>#DIV/0!</v>
      </c>
      <c r="X1293" t="e">
        <f t="shared" si="652"/>
        <v>#DIV/0!</v>
      </c>
      <c r="Y1293" t="str">
        <f t="shared" si="653"/>
        <v>0.00096+0.495190400429438i</v>
      </c>
      <c r="Z1293" t="e">
        <f t="shared" si="654"/>
        <v>#DIV/0!</v>
      </c>
      <c r="AA1293" t="e">
        <f t="shared" si="655"/>
        <v>#DIV/0!</v>
      </c>
      <c r="AB1293" t="str">
        <f t="shared" si="656"/>
        <v>0.117512600275368-0.0301385768430289i</v>
      </c>
      <c r="AC1293" t="str">
        <f t="shared" si="657"/>
        <v>1.44965186355521-0.393575639686521i</v>
      </c>
      <c r="AD1293" t="str">
        <f t="shared" si="658"/>
        <v>0.0807546492958027+0.00113440057752506i</v>
      </c>
      <c r="AE1293" t="e">
        <f t="shared" si="659"/>
        <v>#DIV/0!</v>
      </c>
      <c r="AF1293" t="str">
        <f t="shared" si="660"/>
        <v>-6.7586920736623-6.90825411210478i</v>
      </c>
      <c r="AG1293" t="e">
        <f t="shared" si="661"/>
        <v>#DIV/0!</v>
      </c>
      <c r="AH1293" t="e">
        <f t="shared" si="662"/>
        <v>#DIV/0!</v>
      </c>
      <c r="AI1293" t="e">
        <f t="shared" si="663"/>
        <v>#DIV/0!</v>
      </c>
      <c r="AJ1293" t="e">
        <f t="shared" si="664"/>
        <v>#DIV/0!</v>
      </c>
      <c r="AK1293"/>
      <c r="AL1293"/>
      <c r="AM1293"/>
      <c r="AN1293"/>
    </row>
    <row r="1294" spans="1:40" x14ac:dyDescent="0.3">
      <c r="A1294"/>
      <c r="B1294">
        <f t="shared" si="630"/>
        <v>116000</v>
      </c>
      <c r="C1294" s="186" t="str">
        <f t="shared" si="633"/>
        <v>-0.00818470588485332+0.0117397612778763i</v>
      </c>
      <c r="D1294" s="158" t="str">
        <f t="shared" si="634"/>
        <v>-3.37584491359949-2.21848891132047i</v>
      </c>
      <c r="E1294" t="str">
        <f t="shared" si="635"/>
        <v>5577.57621920815-10854.1203499768i</v>
      </c>
      <c r="F1294" t="str">
        <f t="shared" si="636"/>
        <v>0.432142891541167+0.301107880145763i</v>
      </c>
      <c r="G1294" t="str">
        <f t="shared" si="631"/>
        <v>0.432142891541167+0.301107880145763i</v>
      </c>
      <c r="H1294" t="str">
        <f t="shared" si="637"/>
        <v>3.38777455865642+4.6928253993962i</v>
      </c>
      <c r="I1294" t="str">
        <f t="shared" si="638"/>
        <v>455.53093477052i</v>
      </c>
      <c r="J1294" t="str">
        <f t="shared" si="632"/>
        <v>-50.3956885697496+97.1366876809701i</v>
      </c>
      <c r="K1294" t="str">
        <f t="shared" si="639"/>
        <v>3.69501459869925-1.9170182700517i</v>
      </c>
      <c r="L1294" t="str">
        <f t="shared" si="640"/>
        <v>0.699607452125974-0.305868636892999i</v>
      </c>
      <c r="M1294" t="str">
        <f t="shared" si="641"/>
        <v>4.39462205082522-2.2228869069447i</v>
      </c>
      <c r="N1294" t="str">
        <f t="shared" si="642"/>
        <v>-1.48289907562201i</v>
      </c>
      <c r="O1294" t="str">
        <f t="shared" si="643"/>
        <v>0.0877841135988124-0.996139523058728i</v>
      </c>
      <c r="P1294" t="str">
        <f t="shared" si="644"/>
        <v>0.912215886401188+0.996139523058728i</v>
      </c>
      <c r="Q1294" t="str">
        <f t="shared" si="645"/>
        <v>-0.912215886401188+0.486759552563282i</v>
      </c>
      <c r="R1294" t="str">
        <f t="shared" si="646"/>
        <v>-0.324821127324435-1.26532471848516i</v>
      </c>
      <c r="S1294" t="str">
        <f t="shared" si="647"/>
        <v>0.162732408847409i</v>
      </c>
      <c r="T1294" t="str">
        <f t="shared" si="648"/>
        <v>0.20590933941326-0.0528589244940363i</v>
      </c>
      <c r="U1294" t="e">
        <f t="shared" si="649"/>
        <v>#DIV/0!</v>
      </c>
      <c r="V1294" t="str">
        <f t="shared" si="650"/>
        <v>0.0000833333333333333-0.00228670895246976i</v>
      </c>
      <c r="W1294" t="e">
        <f t="shared" si="651"/>
        <v>#DIV/0!</v>
      </c>
      <c r="X1294" t="e">
        <f t="shared" si="652"/>
        <v>#DIV/0!</v>
      </c>
      <c r="Y1294" t="str">
        <f t="shared" si="653"/>
        <v>0.00096+0.495617657030326i</v>
      </c>
      <c r="Z1294" t="e">
        <f t="shared" si="654"/>
        <v>#DIV/0!</v>
      </c>
      <c r="AA1294" t="e">
        <f t="shared" si="655"/>
        <v>#DIV/0!</v>
      </c>
      <c r="AB1294" t="str">
        <f t="shared" si="656"/>
        <v>0.117499096781706-0.0301631577401956i</v>
      </c>
      <c r="AC1294" t="str">
        <f t="shared" si="657"/>
        <v>1.44931483325614-0.393742881941465i</v>
      </c>
      <c r="AD1294" t="str">
        <f t="shared" si="658"/>
        <v>0.0807652055676839+0.00112989049931961i</v>
      </c>
      <c r="AE1294" t="e">
        <f t="shared" si="659"/>
        <v>#DIV/0!</v>
      </c>
      <c r="AF1294" t="str">
        <f t="shared" si="660"/>
        <v>-6.76361947225591-6.91131431071667i</v>
      </c>
      <c r="AG1294" t="e">
        <f t="shared" si="661"/>
        <v>#DIV/0!</v>
      </c>
      <c r="AH1294" t="e">
        <f t="shared" si="662"/>
        <v>#DIV/0!</v>
      </c>
      <c r="AI1294" t="e">
        <f t="shared" si="663"/>
        <v>#DIV/0!</v>
      </c>
      <c r="AJ1294" t="e">
        <f t="shared" si="664"/>
        <v>#DIV/0!</v>
      </c>
      <c r="AK1294"/>
      <c r="AL1294"/>
      <c r="AM1294"/>
      <c r="AN1294"/>
    </row>
    <row r="1295" spans="1:40" x14ac:dyDescent="0.3">
      <c r="A1295"/>
      <c r="B1295">
        <f t="shared" si="630"/>
        <v>116100</v>
      </c>
      <c r="C1295" s="186" t="str">
        <f t="shared" si="633"/>
        <v>-0.00818160609122276+0.011735483894569i</v>
      </c>
      <c r="D1295" s="158" t="str">
        <f t="shared" si="634"/>
        <v>-3.37746855366536-2.21963749099353i</v>
      </c>
      <c r="E1295" t="str">
        <f t="shared" si="635"/>
        <v>5569.97567043091-10848.673717617i</v>
      </c>
      <c r="F1295" t="str">
        <f t="shared" si="636"/>
        <v>0.432357770473824+0.301253417502421i</v>
      </c>
      <c r="G1295" t="str">
        <f t="shared" si="631"/>
        <v>0.432357770473824+0.301253417502421i</v>
      </c>
      <c r="H1295" t="str">
        <f t="shared" si="637"/>
        <v>3.3910784216183+4.69473253742181i</v>
      </c>
      <c r="I1295" t="str">
        <f t="shared" si="638"/>
        <v>455.923633852219i</v>
      </c>
      <c r="J1295" t="str">
        <f t="shared" si="632"/>
        <v>-50.4843400212734+97.2204262048329i</v>
      </c>
      <c r="K1295" t="str">
        <f t="shared" si="639"/>
        <v>3.69360979905679-1.91800694854618i</v>
      </c>
      <c r="L1295" t="str">
        <f t="shared" si="640"/>
        <v>0.699413858920829-0.306047604766805i</v>
      </c>
      <c r="M1295" t="str">
        <f t="shared" si="641"/>
        <v>4.39302365797762-2.22405455331298i</v>
      </c>
      <c r="N1295" t="str">
        <f t="shared" si="642"/>
        <v>-1.4841774368941i</v>
      </c>
      <c r="O1295" t="str">
        <f t="shared" si="643"/>
        <v>0.0865106160290557-0.996250928890043i</v>
      </c>
      <c r="P1295" t="str">
        <f t="shared" si="644"/>
        <v>0.913489383970944+0.996250928890043i</v>
      </c>
      <c r="Q1295" t="str">
        <f t="shared" si="645"/>
        <v>-0.913489383970944+0.487926508004057i</v>
      </c>
      <c r="R1295" t="str">
        <f t="shared" si="646"/>
        <v>-0.32480578720125-1.26408943845524i</v>
      </c>
      <c r="S1295" t="str">
        <f t="shared" si="647"/>
        <v>0.16287269540676i</v>
      </c>
      <c r="T1295" t="str">
        <f t="shared" si="648"/>
        <v>0.205885654076423-0.0529019940451821i</v>
      </c>
      <c r="U1295" t="e">
        <f t="shared" si="649"/>
        <v>#DIV/0!</v>
      </c>
      <c r="V1295" t="str">
        <f t="shared" si="650"/>
        <v>0.0000833333333333333-0.00228473934958219i</v>
      </c>
      <c r="W1295" t="e">
        <f t="shared" si="651"/>
        <v>#DIV/0!</v>
      </c>
      <c r="X1295" t="e">
        <f t="shared" si="652"/>
        <v>#DIV/0!</v>
      </c>
      <c r="Y1295" t="str">
        <f t="shared" si="653"/>
        <v>0.00096+0.496044913631214i</v>
      </c>
      <c r="Z1295" t="e">
        <f t="shared" si="654"/>
        <v>#DIV/0!</v>
      </c>
      <c r="AA1295" t="e">
        <f t="shared" si="655"/>
        <v>#DIV/0!</v>
      </c>
      <c r="AB1295" t="str">
        <f t="shared" si="656"/>
        <v>0.117485581097117-0.0301877347378823i</v>
      </c>
      <c r="AC1295" t="str">
        <f t="shared" si="657"/>
        <v>1.44897776833289-0.393909774471934i</v>
      </c>
      <c r="AD1295" t="str">
        <f t="shared" si="658"/>
        <v>0.0807757657591371+0.00112536504750744i</v>
      </c>
      <c r="AE1295" t="e">
        <f t="shared" si="659"/>
        <v>#DIV/0!</v>
      </c>
      <c r="AF1295" t="str">
        <f t="shared" si="660"/>
        <v>-6.76854697528366-6.91437002841534i</v>
      </c>
      <c r="AG1295" t="e">
        <f t="shared" si="661"/>
        <v>#DIV/0!</v>
      </c>
      <c r="AH1295" t="e">
        <f t="shared" si="662"/>
        <v>#DIV/0!</v>
      </c>
      <c r="AI1295" t="e">
        <f t="shared" si="663"/>
        <v>#DIV/0!</v>
      </c>
      <c r="AJ1295" t="e">
        <f t="shared" si="664"/>
        <v>#DIV/0!</v>
      </c>
      <c r="AK1295"/>
      <c r="AL1295"/>
      <c r="AM1295"/>
      <c r="AN1295"/>
    </row>
    <row r="1296" spans="1:40" x14ac:dyDescent="0.3">
      <c r="A1296"/>
      <c r="B1296">
        <f t="shared" si="630"/>
        <v>116200</v>
      </c>
      <c r="C1296" s="186" t="str">
        <f t="shared" si="633"/>
        <v>-0.0081785059837995+0.0117312144807821i</v>
      </c>
      <c r="D1296" s="158" t="str">
        <f t="shared" si="634"/>
        <v>-3.37909236298445-2.22078441228154i</v>
      </c>
      <c r="E1296" t="str">
        <f t="shared" si="635"/>
        <v>5562.38928530825-10843.2291941293i</v>
      </c>
      <c r="F1296" t="str">
        <f t="shared" si="636"/>
        <v>0.432572671796781+0.301398746517505i</v>
      </c>
      <c r="G1296" t="str">
        <f t="shared" si="631"/>
        <v>0.432572671796781+0.301398746517505i</v>
      </c>
      <c r="H1296" t="str">
        <f t="shared" si="637"/>
        <v>3.39438221562247+4.69663685509373i</v>
      </c>
      <c r="I1296" t="str">
        <f t="shared" si="638"/>
        <v>456.316332933918i</v>
      </c>
      <c r="J1296" t="str">
        <f t="shared" si="632"/>
        <v>-50.5730678635352+97.3041647286959i</v>
      </c>
      <c r="K1296" t="str">
        <f t="shared" si="639"/>
        <v>3.69220485622552-1.91899418982321i</v>
      </c>
      <c r="L1296" t="str">
        <f t="shared" si="640"/>
        <v>0.699220206146738-0.306226400622799i</v>
      </c>
      <c r="M1296" t="str">
        <f t="shared" si="641"/>
        <v>4.39142506237226-2.22522059044601i</v>
      </c>
      <c r="N1296" t="str">
        <f t="shared" si="642"/>
        <v>-1.48545579816619i</v>
      </c>
      <c r="O1296" t="str">
        <f t="shared" si="643"/>
        <v>0.0852369770830173-0.996360706640797i</v>
      </c>
      <c r="P1296" t="str">
        <f t="shared" si="644"/>
        <v>0.914763022916983+0.996360706640797i</v>
      </c>
      <c r="Q1296" t="str">
        <f t="shared" si="645"/>
        <v>-0.914763022916983+0.489095091525393i</v>
      </c>
      <c r="R1296" t="str">
        <f t="shared" si="646"/>
        <v>-0.324790431513943-1.26285615348219i</v>
      </c>
      <c r="S1296" t="str">
        <f t="shared" si="647"/>
        <v>0.163012981966111i</v>
      </c>
      <c r="T1296" t="str">
        <f t="shared" si="648"/>
        <v>0.205861947373385-0.0529450567551478i</v>
      </c>
      <c r="U1296" t="e">
        <f t="shared" si="649"/>
        <v>#DIV/0!</v>
      </c>
      <c r="V1296" t="str">
        <f t="shared" si="650"/>
        <v>0.0000833333333333333-0.0022827731367168i</v>
      </c>
      <c r="W1296" t="e">
        <f t="shared" si="651"/>
        <v>#DIV/0!</v>
      </c>
      <c r="X1296" t="e">
        <f t="shared" si="652"/>
        <v>#DIV/0!</v>
      </c>
      <c r="Y1296" t="str">
        <f t="shared" si="653"/>
        <v>0.00096+0.496472170232102i</v>
      </c>
      <c r="Z1296" t="e">
        <f t="shared" si="654"/>
        <v>#DIV/0!</v>
      </c>
      <c r="AA1296" t="e">
        <f t="shared" si="655"/>
        <v>#DIV/0!</v>
      </c>
      <c r="AB1296" t="str">
        <f t="shared" si="656"/>
        <v>0.117472053220225-0.0302123078317515i</v>
      </c>
      <c r="AC1296" t="str">
        <f t="shared" si="657"/>
        <v>1.44864066916752-0.394076317432073i</v>
      </c>
      <c r="AD1296" t="str">
        <f t="shared" si="658"/>
        <v>0.0807863298560103+0.00112082421218426i</v>
      </c>
      <c r="AE1296" t="e">
        <f t="shared" si="659"/>
        <v>#DIV/0!</v>
      </c>
      <c r="AF1296" t="str">
        <f t="shared" si="660"/>
        <v>-6.77347457860692-6.91742126737527i</v>
      </c>
      <c r="AG1296" t="e">
        <f t="shared" si="661"/>
        <v>#DIV/0!</v>
      </c>
      <c r="AH1296" t="e">
        <f t="shared" si="662"/>
        <v>#DIV/0!</v>
      </c>
      <c r="AI1296" t="e">
        <f t="shared" si="663"/>
        <v>#DIV/0!</v>
      </c>
      <c r="AJ1296" t="e">
        <f t="shared" si="664"/>
        <v>#DIV/0!</v>
      </c>
      <c r="AK1296"/>
      <c r="AL1296"/>
      <c r="AM1296"/>
      <c r="AN1296"/>
    </row>
    <row r="1297" spans="1:40" x14ac:dyDescent="0.3">
      <c r="A1297"/>
      <c r="B1297">
        <f t="shared" si="630"/>
        <v>116300</v>
      </c>
      <c r="C1297" s="186" t="str">
        <f t="shared" si="633"/>
        <v>-0.00817540556594644+0.011726953009575i</v>
      </c>
      <c r="D1297" s="158" t="str">
        <f t="shared" si="634"/>
        <v>-3.38071633977718-2.22192967611543i</v>
      </c>
      <c r="E1297" t="str">
        <f t="shared" si="635"/>
        <v>5554.81703269751-10837.7867900359i</v>
      </c>
      <c r="F1297" t="str">
        <f t="shared" si="636"/>
        <v>0.432787595274556+0.301543867285501i</v>
      </c>
      <c r="G1297" t="str">
        <f t="shared" si="631"/>
        <v>0.432787595274556+0.301543867285501i</v>
      </c>
      <c r="H1297" t="str">
        <f t="shared" si="637"/>
        <v>3.39768593831325+4.69853835365972i</v>
      </c>
      <c r="I1297" t="str">
        <f t="shared" si="638"/>
        <v>456.709032015616i</v>
      </c>
      <c r="J1297" t="str">
        <f t="shared" si="632"/>
        <v>-50.6618720965351+97.3879032525587i</v>
      </c>
      <c r="K1297" t="str">
        <f t="shared" si="639"/>
        <v>3.69079977175531-1.91997999469894i</v>
      </c>
      <c r="L1297" t="str">
        <f t="shared" si="640"/>
        <v>0.699026493991619-0.306405024475993i</v>
      </c>
      <c r="M1297" t="str">
        <f t="shared" si="641"/>
        <v>4.38982626574693-2.22638501917493i</v>
      </c>
      <c r="N1297" t="str">
        <f t="shared" si="642"/>
        <v>-1.48673415943828i</v>
      </c>
      <c r="O1297" t="str">
        <f t="shared" si="643"/>
        <v>0.0839631988420871-0.996468856131592i</v>
      </c>
      <c r="P1297" t="str">
        <f t="shared" si="644"/>
        <v>0.916036801157913+0.996468856131592i</v>
      </c>
      <c r="Q1297" t="str">
        <f t="shared" si="645"/>
        <v>-0.916036801157913+0.490265303306688i</v>
      </c>
      <c r="R1297" t="str">
        <f t="shared" si="646"/>
        <v>-0.324775060256039-1.26162485840483i</v>
      </c>
      <c r="S1297" t="str">
        <f t="shared" si="647"/>
        <v>0.163153268525462i</v>
      </c>
      <c r="T1297" t="str">
        <f t="shared" si="648"/>
        <v>0.205838219301721-0.0529881126163266i</v>
      </c>
      <c r="U1297" t="e">
        <f t="shared" si="649"/>
        <v>#DIV/0!</v>
      </c>
      <c r="V1297" t="str">
        <f t="shared" si="650"/>
        <v>0.0000833333333333333-0.00228081030512891i</v>
      </c>
      <c r="W1297" t="e">
        <f t="shared" si="651"/>
        <v>#DIV/0!</v>
      </c>
      <c r="X1297" t="e">
        <f t="shared" si="652"/>
        <v>#DIV/0!</v>
      </c>
      <c r="Y1297" t="str">
        <f t="shared" si="653"/>
        <v>0.00096+0.49689942683299i</v>
      </c>
      <c r="Z1297" t="e">
        <f t="shared" si="654"/>
        <v>#DIV/0!</v>
      </c>
      <c r="AA1297" t="e">
        <f t="shared" si="655"/>
        <v>#DIV/0!</v>
      </c>
      <c r="AB1297" t="str">
        <f t="shared" si="656"/>
        <v>0.117458513149644-0.0302368770174625i</v>
      </c>
      <c r="AC1297" t="str">
        <f t="shared" si="657"/>
        <v>1.44830353614158-0.394242510976346i</v>
      </c>
      <c r="AD1297" t="str">
        <f t="shared" si="658"/>
        <v>0.0807968978441327+0.00111626798344685i</v>
      </c>
      <c r="AE1297" t="e">
        <f t="shared" si="659"/>
        <v>#DIV/0!</v>
      </c>
      <c r="AF1297" t="str">
        <f t="shared" si="660"/>
        <v>-6.77840227809043-6.92046802977515i</v>
      </c>
      <c r="AG1297" t="e">
        <f t="shared" si="661"/>
        <v>#DIV/0!</v>
      </c>
      <c r="AH1297" t="e">
        <f t="shared" si="662"/>
        <v>#DIV/0!</v>
      </c>
      <c r="AI1297" t="e">
        <f t="shared" si="663"/>
        <v>#DIV/0!</v>
      </c>
      <c r="AJ1297" t="e">
        <f t="shared" si="664"/>
        <v>#DIV/0!</v>
      </c>
      <c r="AK1297"/>
      <c r="AL1297"/>
      <c r="AM1297"/>
      <c r="AN1297"/>
    </row>
    <row r="1298" spans="1:40" x14ac:dyDescent="0.3">
      <c r="A1298"/>
      <c r="B1298">
        <f t="shared" si="630"/>
        <v>116400</v>
      </c>
      <c r="C1298" s="186" t="str">
        <f t="shared" si="633"/>
        <v>-0.00817230484102186+0.0117226994541084i</v>
      </c>
      <c r="D1298" s="158" t="str">
        <f t="shared" si="634"/>
        <v>-3.38234048226637-2.22307328342732i</v>
      </c>
      <c r="E1298" t="str">
        <f t="shared" si="635"/>
        <v>5547.25888152606-10832.3465157867i</v>
      </c>
      <c r="F1298" t="str">
        <f t="shared" si="636"/>
        <v>0.433002540671982+0.30168877990115i</v>
      </c>
      <c r="G1298" t="str">
        <f t="shared" si="631"/>
        <v>0.433002540671982+0.30168877990115i</v>
      </c>
      <c r="H1298" t="str">
        <f t="shared" si="637"/>
        <v>3.40098958733622+4.70043703437049i</v>
      </c>
      <c r="I1298" t="str">
        <f t="shared" si="638"/>
        <v>457.101731097315i</v>
      </c>
      <c r="J1298" t="str">
        <f t="shared" si="632"/>
        <v>-50.7507527202731+97.4716417764217i</v>
      </c>
      <c r="K1298" t="str">
        <f t="shared" si="639"/>
        <v>3.68939454719394-1.9209643639906i</v>
      </c>
      <c r="L1298" t="str">
        <f t="shared" si="640"/>
        <v>0.698832722643266-0.306583476341635i</v>
      </c>
      <c r="M1298" t="str">
        <f t="shared" si="641"/>
        <v>4.38822726983721-2.22754784033223i</v>
      </c>
      <c r="N1298" t="str">
        <f t="shared" si="642"/>
        <v>-1.48801252071036i</v>
      </c>
      <c r="O1298" t="str">
        <f t="shared" si="643"/>
        <v>0.0826892833878925-0.996575377185688i</v>
      </c>
      <c r="P1298" t="str">
        <f t="shared" si="644"/>
        <v>0.917310716612108+0.996575377185688i</v>
      </c>
      <c r="Q1298" t="str">
        <f t="shared" si="645"/>
        <v>-0.917310716612108+0.491437143524672i</v>
      </c>
      <c r="R1298" t="str">
        <f t="shared" si="646"/>
        <v>-0.324759673421059-1.26039554807974i</v>
      </c>
      <c r="S1298" t="str">
        <f t="shared" si="647"/>
        <v>0.163293555084813i</v>
      </c>
      <c r="T1298" t="str">
        <f t="shared" si="648"/>
        <v>0.205814469859012-0.0530311616211076i</v>
      </c>
      <c r="U1298" t="e">
        <f t="shared" si="649"/>
        <v>#DIV/0!</v>
      </c>
      <c r="V1298" t="str">
        <f t="shared" si="650"/>
        <v>0.0000833333333333333-0.00227885084610389i</v>
      </c>
      <c r="W1298" t="e">
        <f t="shared" si="651"/>
        <v>#DIV/0!</v>
      </c>
      <c r="X1298" t="e">
        <f t="shared" si="652"/>
        <v>#DIV/0!</v>
      </c>
      <c r="Y1298" t="str">
        <f t="shared" si="653"/>
        <v>0.00096+0.497326683433879i</v>
      </c>
      <c r="Z1298" t="e">
        <f t="shared" si="654"/>
        <v>#DIV/0!</v>
      </c>
      <c r="AA1298" t="e">
        <f t="shared" si="655"/>
        <v>#DIV/0!</v>
      </c>
      <c r="AB1298" t="str">
        <f t="shared" si="656"/>
        <v>0.117444960883995-0.0302614422906722i</v>
      </c>
      <c r="AC1298" t="str">
        <f t="shared" si="657"/>
        <v>1.44796636963619-0.394408355259579i</v>
      </c>
      <c r="AD1298" t="str">
        <f t="shared" si="658"/>
        <v>0.0808074697093215+0.0011116963513966i</v>
      </c>
      <c r="AE1298" t="e">
        <f t="shared" si="659"/>
        <v>#DIV/0!</v>
      </c>
      <c r="AF1298" t="str">
        <f t="shared" si="660"/>
        <v>-6.78333006960259-6.92351031779781i</v>
      </c>
      <c r="AG1298" t="e">
        <f t="shared" si="661"/>
        <v>#DIV/0!</v>
      </c>
      <c r="AH1298" t="e">
        <f t="shared" si="662"/>
        <v>#DIV/0!</v>
      </c>
      <c r="AI1298" t="e">
        <f t="shared" si="663"/>
        <v>#DIV/0!</v>
      </c>
      <c r="AJ1298" t="e">
        <f t="shared" si="664"/>
        <v>#DIV/0!</v>
      </c>
      <c r="AK1298"/>
      <c r="AL1298"/>
      <c r="AM1298"/>
      <c r="AN1298"/>
    </row>
    <row r="1299" spans="1:40" x14ac:dyDescent="0.3">
      <c r="A1299"/>
      <c r="B1299">
        <f t="shared" si="630"/>
        <v>116500</v>
      </c>
      <c r="C1299" s="186" t="str">
        <f t="shared" si="633"/>
        <v>-0.0081692038123799+0.0117184537876438i</v>
      </c>
      <c r="D1299" s="158" t="str">
        <f t="shared" si="634"/>
        <v>-3.38396478867718-2.22421523515062i</v>
      </c>
      <c r="E1299" t="str">
        <f t="shared" si="635"/>
        <v>5539.71480079136-10826.9083817599i</v>
      </c>
      <c r="F1299" t="str">
        <f t="shared" si="636"/>
        <v>0.433217507754208+0.301833484459464i</v>
      </c>
      <c r="G1299" t="str">
        <f t="shared" si="631"/>
        <v>0.433217507754208+0.301833484459464i</v>
      </c>
      <c r="H1299" t="str">
        <f t="shared" si="637"/>
        <v>3.40429316033816+4.70233289847975i</v>
      </c>
      <c r="I1299" t="str">
        <f t="shared" si="638"/>
        <v>457.494430179014i</v>
      </c>
      <c r="J1299" t="str">
        <f t="shared" si="632"/>
        <v>-50.8397097347491+97.5553803002846i</v>
      </c>
      <c r="K1299" t="str">
        <f t="shared" si="639"/>
        <v>3.68798918408707-1.92194729851649i</v>
      </c>
      <c r="L1299" t="str">
        <f t="shared" si="640"/>
        <v>0.698638892289348-0.306761756235197i</v>
      </c>
      <c r="M1299" t="str">
        <f t="shared" si="641"/>
        <v>4.38662807637642-2.22870905475169i</v>
      </c>
      <c r="N1299" t="str">
        <f t="shared" si="642"/>
        <v>-1.48929088198245i</v>
      </c>
      <c r="O1299" t="str">
        <f t="shared" si="643"/>
        <v>0.0814152328022561-0.996680269629009i</v>
      </c>
      <c r="P1299" t="str">
        <f t="shared" si="644"/>
        <v>0.918584767197744+0.996680269629009i</v>
      </c>
      <c r="Q1299" t="str">
        <f t="shared" si="645"/>
        <v>-0.918584767197744+0.492610612353441i</v>
      </c>
      <c r="R1299" t="str">
        <f t="shared" si="646"/>
        <v>-0.324744271002512-1.25916821738111i</v>
      </c>
      <c r="S1299" t="str">
        <f t="shared" si="647"/>
        <v>0.163433841644165i</v>
      </c>
      <c r="T1299" t="str">
        <f t="shared" si="648"/>
        <v>0.20579069904283-0.0530742037618743i</v>
      </c>
      <c r="U1299" t="e">
        <f t="shared" si="649"/>
        <v>#DIV/0!</v>
      </c>
      <c r="V1299" t="str">
        <f t="shared" si="650"/>
        <v>0.0000833333333333333-0.00227689475095702i</v>
      </c>
      <c r="W1299" t="e">
        <f t="shared" si="651"/>
        <v>#DIV/0!</v>
      </c>
      <c r="X1299" t="e">
        <f t="shared" si="652"/>
        <v>#DIV/0!</v>
      </c>
      <c r="Y1299" t="str">
        <f t="shared" si="653"/>
        <v>0.00096+0.497753940034767i</v>
      </c>
      <c r="Z1299" t="e">
        <f t="shared" si="654"/>
        <v>#DIV/0!</v>
      </c>
      <c r="AA1299" t="e">
        <f t="shared" si="655"/>
        <v>#DIV/0!</v>
      </c>
      <c r="AB1299" t="str">
        <f t="shared" si="656"/>
        <v>0.117431396421892-0.0302860036470344i</v>
      </c>
      <c r="AC1299" t="str">
        <f t="shared" si="657"/>
        <v>1.44762917003197-0.394573850436926i</v>
      </c>
      <c r="AD1299" t="str">
        <f t="shared" si="658"/>
        <v>0.0808180454373763+0.00110710930613687i</v>
      </c>
      <c r="AE1299" t="e">
        <f t="shared" si="659"/>
        <v>#DIV/0!</v>
      </c>
      <c r="AF1299" t="str">
        <f t="shared" si="660"/>
        <v>-6.78825794901534-6.92654813363037i</v>
      </c>
      <c r="AG1299" t="e">
        <f t="shared" si="661"/>
        <v>#DIV/0!</v>
      </c>
      <c r="AH1299" t="e">
        <f t="shared" si="662"/>
        <v>#DIV/0!</v>
      </c>
      <c r="AI1299" t="e">
        <f t="shared" si="663"/>
        <v>#DIV/0!</v>
      </c>
      <c r="AJ1299" t="e">
        <f t="shared" si="664"/>
        <v>#DIV/0!</v>
      </c>
      <c r="AK1299"/>
      <c r="AL1299"/>
      <c r="AM1299"/>
      <c r="AN1299"/>
    </row>
    <row r="1300" spans="1:40" x14ac:dyDescent="0.3">
      <c r="A1300"/>
      <c r="B1300">
        <f t="shared" si="630"/>
        <v>116600</v>
      </c>
      <c r="C1300" s="186" t="str">
        <f t="shared" si="633"/>
        <v>-0.00816610248337012+0.0117142159835424i</v>
      </c>
      <c r="D1300" s="158" t="str">
        <f t="shared" si="634"/>
        <v>-3.38558925723716-2.22535553221997i</v>
      </c>
      <c r="E1300" t="str">
        <f t="shared" si="635"/>
        <v>5532.18475956078-10821.4723982625i</v>
      </c>
      <c r="F1300" t="str">
        <f t="shared" si="636"/>
        <v>0.433432496286694+0.301977981055712i</v>
      </c>
      <c r="G1300" t="str">
        <f t="shared" si="631"/>
        <v>0.433432496286694+0.301977981055712i</v>
      </c>
      <c r="H1300" t="str">
        <f t="shared" si="637"/>
        <v>3.40759665496711+4.7042259472442i</v>
      </c>
      <c r="I1300" t="str">
        <f t="shared" si="638"/>
        <v>457.887129260712i</v>
      </c>
      <c r="J1300" t="str">
        <f t="shared" si="632"/>
        <v>-50.9287431399632+97.6391188241475i</v>
      </c>
      <c r="K1300" t="str">
        <f t="shared" si="639"/>
        <v>3.68658368397824-1.92292879909598i</v>
      </c>
      <c r="L1300" t="str">
        <f t="shared" si="640"/>
        <v>0.698445003117413-0.306939864172383i</v>
      </c>
      <c r="M1300" t="str">
        <f t="shared" si="641"/>
        <v>4.38502868709565-2.22986866326836i</v>
      </c>
      <c r="N1300" t="str">
        <f t="shared" si="642"/>
        <v>-1.49056924325454i</v>
      </c>
      <c r="O1300" t="str">
        <f t="shared" si="643"/>
        <v>0.08014104916725-0.996783533290138i</v>
      </c>
      <c r="P1300" t="str">
        <f t="shared" si="644"/>
        <v>0.91985895083275+0.996783533290138i</v>
      </c>
      <c r="Q1300" t="str">
        <f t="shared" si="645"/>
        <v>-0.91985895083275+0.493785709964402i</v>
      </c>
      <c r="R1300" t="str">
        <f t="shared" si="646"/>
        <v>-0.324728852993902-1.25794286120074i</v>
      </c>
      <c r="S1300" t="str">
        <f t="shared" si="647"/>
        <v>0.163574128203516i</v>
      </c>
      <c r="T1300" t="str">
        <f t="shared" si="648"/>
        <v>0.205766906850748-0.0531172390310052i</v>
      </c>
      <c r="U1300" t="e">
        <f t="shared" si="649"/>
        <v>#DIV/0!</v>
      </c>
      <c r="V1300" t="str">
        <f t="shared" si="650"/>
        <v>0.0000833333333333333-0.00227494201103338i</v>
      </c>
      <c r="W1300" t="e">
        <f t="shared" si="651"/>
        <v>#DIV/0!</v>
      </c>
      <c r="X1300" t="e">
        <f t="shared" si="652"/>
        <v>#DIV/0!</v>
      </c>
      <c r="Y1300" t="str">
        <f t="shared" si="653"/>
        <v>0.00096+0.498181196635655i</v>
      </c>
      <c r="Z1300" t="e">
        <f t="shared" si="654"/>
        <v>#DIV/0!</v>
      </c>
      <c r="AA1300" t="e">
        <f t="shared" si="655"/>
        <v>#DIV/0!</v>
      </c>
      <c r="AB1300" t="str">
        <f t="shared" si="656"/>
        <v>0.11741781976195-0.0303105610822i</v>
      </c>
      <c r="AC1300" t="str">
        <f t="shared" si="657"/>
        <v>1.4472919377091-0.394738996663877i</v>
      </c>
      <c r="AD1300" t="str">
        <f t="shared" si="658"/>
        <v>0.0808286250140814+0.00110250683777384i</v>
      </c>
      <c r="AE1300" t="e">
        <f t="shared" si="659"/>
        <v>#DIV/0!</v>
      </c>
      <c r="AF1300" t="str">
        <f t="shared" si="660"/>
        <v>-6.79318591220427-6.92958147946417i</v>
      </c>
      <c r="AG1300" t="e">
        <f t="shared" si="661"/>
        <v>#DIV/0!</v>
      </c>
      <c r="AH1300" t="e">
        <f t="shared" si="662"/>
        <v>#DIV/0!</v>
      </c>
      <c r="AI1300" t="e">
        <f t="shared" si="663"/>
        <v>#DIV/0!</v>
      </c>
      <c r="AJ1300" t="e">
        <f t="shared" si="664"/>
        <v>#DIV/0!</v>
      </c>
      <c r="AK1300"/>
      <c r="AL1300"/>
      <c r="AM1300"/>
      <c r="AN1300"/>
    </row>
    <row r="1301" spans="1:40" x14ac:dyDescent="0.3">
      <c r="A1301"/>
      <c r="B1301">
        <f t="shared" si="630"/>
        <v>116700</v>
      </c>
      <c r="C1301" s="186" t="str">
        <f t="shared" si="633"/>
        <v>-0.00816300085733785+0.0117099860152659i</v>
      </c>
      <c r="D1301" s="158" t="str">
        <f t="shared" si="634"/>
        <v>-3.38721388617626-2.22649417557124i</v>
      </c>
      <c r="E1301" t="str">
        <f t="shared" si="635"/>
        <v>5524.66872697133-10816.0385755303i</v>
      </c>
      <c r="F1301" t="str">
        <f t="shared" si="636"/>
        <v>0.433647506035217+0.302122269785428i</v>
      </c>
      <c r="G1301" t="str">
        <f t="shared" si="631"/>
        <v>0.433647506035217+0.302122269785428i</v>
      </c>
      <c r="H1301" t="str">
        <f t="shared" si="637"/>
        <v>3.41090006887241+4.70611618192352i</v>
      </c>
      <c r="I1301" t="str">
        <f t="shared" si="638"/>
        <v>458.279828342411i</v>
      </c>
      <c r="J1301" t="str">
        <f t="shared" si="632"/>
        <v>-51.0178529359154+97.7228573480104i</v>
      </c>
      <c r="K1301" t="str">
        <f t="shared" si="639"/>
        <v>3.68517804840892-1.92390886654951i</v>
      </c>
      <c r="L1301" t="str">
        <f t="shared" si="640"/>
        <v>0.698251055314883-0.307117800169122i</v>
      </c>
      <c r="M1301" t="str">
        <f t="shared" si="641"/>
        <v>4.3834291037238-2.23102666671863i</v>
      </c>
      <c r="N1301" t="str">
        <f t="shared" si="642"/>
        <v>-1.49184760452663i</v>
      </c>
      <c r="O1301" t="str">
        <f t="shared" si="643"/>
        <v>0.078866734565155-0.996885168000322i</v>
      </c>
      <c r="P1301" t="str">
        <f t="shared" si="644"/>
        <v>0.921133265434845+0.996885168000322i</v>
      </c>
      <c r="Q1301" t="str">
        <f t="shared" si="645"/>
        <v>-0.921133265434845+0.494962436526308i</v>
      </c>
      <c r="R1301" t="str">
        <f t="shared" si="646"/>
        <v>-0.324713419388726-1.2567194744479i</v>
      </c>
      <c r="S1301" t="str">
        <f t="shared" si="647"/>
        <v>0.163714414762867i</v>
      </c>
      <c r="T1301" t="str">
        <f t="shared" si="648"/>
        <v>0.205743093280336-0.0531602674208747i</v>
      </c>
      <c r="U1301" t="e">
        <f t="shared" si="649"/>
        <v>#DIV/0!</v>
      </c>
      <c r="V1301" t="str">
        <f t="shared" si="650"/>
        <v>0.0000833333333333333-0.00227299261770773i</v>
      </c>
      <c r="W1301" t="e">
        <f t="shared" si="651"/>
        <v>#DIV/0!</v>
      </c>
      <c r="X1301" t="e">
        <f t="shared" si="652"/>
        <v>#DIV/0!</v>
      </c>
      <c r="Y1301" t="str">
        <f t="shared" si="653"/>
        <v>0.00096+0.498608453236543i</v>
      </c>
      <c r="Z1301" t="e">
        <f t="shared" si="654"/>
        <v>#DIV/0!</v>
      </c>
      <c r="AA1301" t="e">
        <f t="shared" si="655"/>
        <v>#DIV/0!</v>
      </c>
      <c r="AB1301" t="str">
        <f t="shared" si="656"/>
        <v>0.117404230902782-0.0303351145918176i</v>
      </c>
      <c r="AC1301" t="str">
        <f t="shared" si="657"/>
        <v>1.44695467304725-0.394903794096268i</v>
      </c>
      <c r="AD1301" t="str">
        <f t="shared" si="658"/>
        <v>0.0808392084252074+0.00109788893641725i</v>
      </c>
      <c r="AE1301" t="e">
        <f t="shared" si="659"/>
        <v>#DIV/0!</v>
      </c>
      <c r="AF1301" t="str">
        <f t="shared" si="660"/>
        <v>-6.79811395504867-6.93261035749476i</v>
      </c>
      <c r="AG1301" t="e">
        <f t="shared" si="661"/>
        <v>#DIV/0!</v>
      </c>
      <c r="AH1301" t="e">
        <f t="shared" si="662"/>
        <v>#DIV/0!</v>
      </c>
      <c r="AI1301" t="e">
        <f t="shared" si="663"/>
        <v>#DIV/0!</v>
      </c>
      <c r="AJ1301" t="e">
        <f t="shared" si="664"/>
        <v>#DIV/0!</v>
      </c>
      <c r="AK1301"/>
      <c r="AL1301"/>
      <c r="AM1301"/>
      <c r="AN1301"/>
    </row>
    <row r="1302" spans="1:40" x14ac:dyDescent="0.3">
      <c r="A1302"/>
      <c r="B1302">
        <f t="shared" si="630"/>
        <v>116800</v>
      </c>
      <c r="C1302" s="186" t="str">
        <f t="shared" si="633"/>
        <v>-0.00815989893762383+0.0117057638563746i</v>
      </c>
      <c r="D1302" s="158" t="str">
        <f t="shared" si="634"/>
        <v>-3.38883867372673-2.22763116614155i</v>
      </c>
      <c r="E1302" t="str">
        <f t="shared" si="635"/>
        <v>5517.16667222982-10810.6069237288i</v>
      </c>
      <c r="F1302" t="str">
        <f t="shared" si="636"/>
        <v>0.433862536765863+0.302266350744403i</v>
      </c>
      <c r="G1302" t="str">
        <f t="shared" si="631"/>
        <v>0.433862536765863+0.302266350744403i</v>
      </c>
      <c r="H1302" t="str">
        <f t="shared" si="637"/>
        <v>3.41420339970455+4.70800360378037i</v>
      </c>
      <c r="I1302" t="str">
        <f t="shared" si="638"/>
        <v>458.67252742411i</v>
      </c>
      <c r="J1302" t="str">
        <f t="shared" si="632"/>
        <v>-51.1070391226056+97.8065958718733i</v>
      </c>
      <c r="K1302" t="str">
        <f t="shared" si="639"/>
        <v>3.68377227891844-1.9248875016986i</v>
      </c>
      <c r="L1302" t="str">
        <f t="shared" si="640"/>
        <v>0.698057049069056-0.307295564241575i</v>
      </c>
      <c r="M1302" t="str">
        <f t="shared" si="641"/>
        <v>4.3818293279875-2.23218306594018i</v>
      </c>
      <c r="N1302" t="str">
        <f t="shared" si="642"/>
        <v>-1.49312596579871i</v>
      </c>
      <c r="O1302" t="str">
        <f t="shared" si="643"/>
        <v>0.0775922910784751-0.996985173593466i</v>
      </c>
      <c r="P1302" t="str">
        <f t="shared" si="644"/>
        <v>0.922407708921525+0.996985173593466i</v>
      </c>
      <c r="Q1302" t="str">
        <f t="shared" si="645"/>
        <v>-0.922407708921525+0.496140792205244i</v>
      </c>
      <c r="R1302" t="str">
        <f t="shared" si="646"/>
        <v>-0.324697970180473-1.25549805204931i</v>
      </c>
      <c r="S1302" t="str">
        <f t="shared" si="647"/>
        <v>0.163854701322218i</v>
      </c>
      <c r="T1302" t="str">
        <f t="shared" si="648"/>
        <v>0.205719258329166-0.0532032889238518i</v>
      </c>
      <c r="U1302" t="e">
        <f t="shared" si="649"/>
        <v>#DIV/0!</v>
      </c>
      <c r="V1302" t="str">
        <f t="shared" si="650"/>
        <v>0.0000833333333333333-0.00227104656238435i</v>
      </c>
      <c r="W1302" t="e">
        <f t="shared" si="651"/>
        <v>#DIV/0!</v>
      </c>
      <c r="X1302" t="e">
        <f t="shared" si="652"/>
        <v>#DIV/0!</v>
      </c>
      <c r="Y1302" t="str">
        <f t="shared" si="653"/>
        <v>0.00096+0.499035709837431i</v>
      </c>
      <c r="Z1302" t="e">
        <f t="shared" si="654"/>
        <v>#DIV/0!</v>
      </c>
      <c r="AA1302" t="e">
        <f t="shared" si="655"/>
        <v>#DIV/0!</v>
      </c>
      <c r="AB1302" t="str">
        <f t="shared" si="656"/>
        <v>0.117390629843004-0.0303596641715327i</v>
      </c>
      <c r="AC1302" t="str">
        <f t="shared" si="657"/>
        <v>1.44661737642567-0.395068242890279i</v>
      </c>
      <c r="AD1302" t="str">
        <f t="shared" si="658"/>
        <v>0.0808497956565095+0.00109325559218035i</v>
      </c>
      <c r="AE1302" t="e">
        <f t="shared" si="659"/>
        <v>#DIV/0!</v>
      </c>
      <c r="AF1302" t="str">
        <f t="shared" si="660"/>
        <v>-6.80304207343128-6.93563476992192i</v>
      </c>
      <c r="AG1302" t="e">
        <f t="shared" si="661"/>
        <v>#DIV/0!</v>
      </c>
      <c r="AH1302" t="e">
        <f t="shared" si="662"/>
        <v>#DIV/0!</v>
      </c>
      <c r="AI1302" t="e">
        <f t="shared" si="663"/>
        <v>#DIV/0!</v>
      </c>
      <c r="AJ1302" t="e">
        <f t="shared" si="664"/>
        <v>#DIV/0!</v>
      </c>
      <c r="AK1302"/>
      <c r="AL1302"/>
      <c r="AM1302"/>
      <c r="AN1302"/>
    </row>
    <row r="1303" spans="1:40" x14ac:dyDescent="0.3">
      <c r="A1303"/>
      <c r="B1303">
        <f t="shared" si="630"/>
        <v>116900</v>
      </c>
      <c r="C1303" s="186" t="str">
        <f t="shared" si="633"/>
        <v>-0.00815679672756451+0.0117015494805283i</v>
      </c>
      <c r="D1303" s="158" t="str">
        <f t="shared" si="634"/>
        <v>-3.39046361812326-2.22876650486924i</v>
      </c>
      <c r="E1303" t="str">
        <f t="shared" si="635"/>
        <v>5509.67856461259-10805.177452953i</v>
      </c>
      <c r="F1303" t="str">
        <f t="shared" si="636"/>
        <v>0.434077588245034+0.302410224028689i</v>
      </c>
      <c r="G1303" t="str">
        <f t="shared" si="631"/>
        <v>0.434077588245034+0.302410224028689i</v>
      </c>
      <c r="H1303" t="str">
        <f t="shared" si="637"/>
        <v>3.41750664511541+4.70988821408036i</v>
      </c>
      <c r="I1303" t="str">
        <f t="shared" si="638"/>
        <v>459.065226505809i</v>
      </c>
      <c r="J1303" t="str">
        <f t="shared" si="632"/>
        <v>-51.1963017000339+97.8903343957362i</v>
      </c>
      <c r="K1303" t="str">
        <f t="shared" si="639"/>
        <v>3.68236637704401-1.92586470536582i</v>
      </c>
      <c r="L1303" t="str">
        <f t="shared" si="640"/>
        <v>0.697862984567106-0.307473156406126i</v>
      </c>
      <c r="M1303" t="str">
        <f t="shared" si="641"/>
        <v>4.38022936161112-2.23333786177195i</v>
      </c>
      <c r="N1303" t="str">
        <f t="shared" si="642"/>
        <v>-1.4944043270708i</v>
      </c>
      <c r="O1303" t="str">
        <f t="shared" si="643"/>
        <v>0.076317720789895-0.997083549906143i</v>
      </c>
      <c r="P1303" t="str">
        <f t="shared" si="644"/>
        <v>0.923682279210105+0.997083549906143i</v>
      </c>
      <c r="Q1303" t="str">
        <f t="shared" si="645"/>
        <v>-0.923682279210105+0.497320777164657i</v>
      </c>
      <c r="R1303" t="str">
        <f t="shared" si="646"/>
        <v>-0.324682505362625-1.25427858894901i</v>
      </c>
      <c r="S1303" t="str">
        <f t="shared" si="647"/>
        <v>0.16399498788157i</v>
      </c>
      <c r="T1303" t="str">
        <f t="shared" si="648"/>
        <v>0.205695401994806-0.0532463035323015i</v>
      </c>
      <c r="U1303" t="e">
        <f t="shared" si="649"/>
        <v>#DIV/0!</v>
      </c>
      <c r="V1303" t="str">
        <f t="shared" si="650"/>
        <v>0.0000833333333333333-0.00226910383649694i</v>
      </c>
      <c r="W1303" t="e">
        <f t="shared" si="651"/>
        <v>#DIV/0!</v>
      </c>
      <c r="X1303" t="e">
        <f t="shared" si="652"/>
        <v>#DIV/0!</v>
      </c>
      <c r="Y1303" t="str">
        <f t="shared" si="653"/>
        <v>0.00096+0.49946296643832i</v>
      </c>
      <c r="Z1303" t="e">
        <f t="shared" si="654"/>
        <v>#DIV/0!</v>
      </c>
      <c r="AA1303" t="e">
        <f t="shared" si="655"/>
        <v>#DIV/0!</v>
      </c>
      <c r="AB1303" t="str">
        <f t="shared" si="656"/>
        <v>0.117377016581226-0.0303842098169884i</v>
      </c>
      <c r="AC1303" t="str">
        <f t="shared" si="657"/>
        <v>1.4462800482231-0.395232343202411i</v>
      </c>
      <c r="AD1303" t="str">
        <f t="shared" si="658"/>
        <v>0.0808603866937268+0.00108860679517818i</v>
      </c>
      <c r="AE1303" t="e">
        <f t="shared" si="659"/>
        <v>#DIV/0!</v>
      </c>
      <c r="AF1303" t="str">
        <f t="shared" si="660"/>
        <v>-6.80797026323867-6.9386547189496i</v>
      </c>
      <c r="AG1303" t="e">
        <f t="shared" si="661"/>
        <v>#DIV/0!</v>
      </c>
      <c r="AH1303" t="e">
        <f t="shared" si="662"/>
        <v>#DIV/0!</v>
      </c>
      <c r="AI1303" t="e">
        <f t="shared" si="663"/>
        <v>#DIV/0!</v>
      </c>
      <c r="AJ1303" t="e">
        <f t="shared" si="664"/>
        <v>#DIV/0!</v>
      </c>
      <c r="AK1303"/>
      <c r="AL1303"/>
      <c r="AM1303"/>
      <c r="AN1303"/>
    </row>
    <row r="1304" spans="1:40" x14ac:dyDescent="0.3">
      <c r="A1304"/>
      <c r="B1304">
        <f t="shared" si="630"/>
        <v>117000</v>
      </c>
      <c r="C1304" s="186" t="str">
        <f t="shared" si="633"/>
        <v>-0.0081536942304921+0.011697342861485i</v>
      </c>
      <c r="D1304" s="158" t="str">
        <f t="shared" si="634"/>
        <v>-3.39208871760287-2.22990019269391i</v>
      </c>
      <c r="E1304" t="str">
        <f t="shared" si="635"/>
        <v>5502.2043734653-10799.7501732282i</v>
      </c>
      <c r="F1304" t="str">
        <f t="shared" si="636"/>
        <v>0.434292660239448+0.302553889734604i</v>
      </c>
      <c r="G1304" t="str">
        <f t="shared" si="631"/>
        <v>0.434292660239448+0.302553889734604i</v>
      </c>
      <c r="H1304" t="str">
        <f t="shared" si="637"/>
        <v>3.42080980275808+4.7117700140921i</v>
      </c>
      <c r="I1304" t="str">
        <f t="shared" si="638"/>
        <v>459.457925587507i</v>
      </c>
      <c r="J1304" t="str">
        <f t="shared" si="632"/>
        <v>-51.2856406682002+97.9740729195992i</v>
      </c>
      <c r="K1304" t="str">
        <f t="shared" si="639"/>
        <v>3.68096034432075-1.9268404783748i</v>
      </c>
      <c r="L1304" t="str">
        <f t="shared" si="640"/>
        <v>0.697668861996081-0.307650576679389i</v>
      </c>
      <c r="M1304" t="str">
        <f t="shared" si="641"/>
        <v>4.37862920631683-2.23449105505419i</v>
      </c>
      <c r="N1304" t="str">
        <f t="shared" si="642"/>
        <v>-1.49568268834289i</v>
      </c>
      <c r="O1304" t="str">
        <f t="shared" si="643"/>
        <v>0.0750430257823372-0.997180296777584i</v>
      </c>
      <c r="P1304" t="str">
        <f t="shared" si="644"/>
        <v>0.924956974217663+0.997180296777584i</v>
      </c>
      <c r="Q1304" t="str">
        <f t="shared" si="645"/>
        <v>-0.924956974217663+0.498502391565306i</v>
      </c>
      <c r="R1304" t="str">
        <f t="shared" si="646"/>
        <v>-0.324667024928654-1.25306108010832i</v>
      </c>
      <c r="S1304" t="str">
        <f t="shared" si="647"/>
        <v>0.164135274440921i</v>
      </c>
      <c r="T1304" t="str">
        <f t="shared" si="648"/>
        <v>0.205671524274816-0.053289311238582i</v>
      </c>
      <c r="U1304" t="e">
        <f t="shared" si="649"/>
        <v>#DIV/0!</v>
      </c>
      <c r="V1304" t="str">
        <f t="shared" si="650"/>
        <v>0.0000833333333333333-0.00226716443150848i</v>
      </c>
      <c r="W1304" t="e">
        <f t="shared" si="651"/>
        <v>#DIV/0!</v>
      </c>
      <c r="X1304" t="e">
        <f t="shared" si="652"/>
        <v>#DIV/0!</v>
      </c>
      <c r="Y1304" t="str">
        <f t="shared" si="653"/>
        <v>0.00096+0.499890223039208i</v>
      </c>
      <c r="Z1304" t="e">
        <f t="shared" si="654"/>
        <v>#DIV/0!</v>
      </c>
      <c r="AA1304" t="e">
        <f t="shared" si="655"/>
        <v>#DIV/0!</v>
      </c>
      <c r="AB1304" t="str">
        <f t="shared" si="656"/>
        <v>0.117363391116058-0.0304087515238241i</v>
      </c>
      <c r="AC1304" t="str">
        <f t="shared" si="657"/>
        <v>1.44594268881781-0.395396095189506i</v>
      </c>
      <c r="AD1304" t="str">
        <f t="shared" si="658"/>
        <v>0.0808709815225834+0.00108394253552988i</v>
      </c>
      <c r="AE1304" t="e">
        <f t="shared" si="659"/>
        <v>#DIV/0!</v>
      </c>
      <c r="AF1304" t="str">
        <f t="shared" si="660"/>
        <v>-6.81289852036095-6.94167020678601i</v>
      </c>
      <c r="AG1304" t="e">
        <f t="shared" si="661"/>
        <v>#DIV/0!</v>
      </c>
      <c r="AH1304" t="e">
        <f t="shared" si="662"/>
        <v>#DIV/0!</v>
      </c>
      <c r="AI1304" t="e">
        <f t="shared" si="663"/>
        <v>#DIV/0!</v>
      </c>
      <c r="AJ1304" t="e">
        <f t="shared" si="664"/>
        <v>#DIV/0!</v>
      </c>
      <c r="AK1304"/>
      <c r="AL1304"/>
      <c r="AM1304"/>
      <c r="AN1304"/>
    </row>
    <row r="1305" spans="1:40" x14ac:dyDescent="0.3">
      <c r="A1305"/>
      <c r="B1305">
        <f t="shared" si="630"/>
        <v>117100</v>
      </c>
      <c r="C1305" s="186" t="str">
        <f t="shared" si="633"/>
        <v>-0.00815059144973415+0.011693143973101i</v>
      </c>
      <c r="D1305" s="158" t="str">
        <f t="shared" si="634"/>
        <v>-3.393713970405-2.23103223055637i</v>
      </c>
      <c r="E1305" t="str">
        <f t="shared" si="635"/>
        <v>5494.74406820304-10794.32509451i</v>
      </c>
      <c r="F1305" t="str">
        <f t="shared" si="636"/>
        <v>0.434507752516136+0.302697347958715i</v>
      </c>
      <c r="G1305" t="str">
        <f t="shared" si="631"/>
        <v>0.434507752516136+0.302697347958715i</v>
      </c>
      <c r="H1305" t="str">
        <f t="shared" si="637"/>
        <v>3.42411287028704+4.71364900508718i</v>
      </c>
      <c r="I1305" t="str">
        <f t="shared" si="638"/>
        <v>459.850624669206i</v>
      </c>
      <c r="J1305" t="str">
        <f t="shared" si="632"/>
        <v>-51.3750560271047+98.057811443462i</v>
      </c>
      <c r="K1305" t="str">
        <f t="shared" si="639"/>
        <v>3.67955418228167-1.92781482155027i</v>
      </c>
      <c r="L1305" t="str">
        <f t="shared" si="640"/>
        <v>0.697474681542906-0.307827825078203i</v>
      </c>
      <c r="M1305" t="str">
        <f t="shared" si="641"/>
        <v>4.37702886382458-2.23564264662847i</v>
      </c>
      <c r="N1305" t="str">
        <f t="shared" si="642"/>
        <v>-1.49696104961498i</v>
      </c>
      <c r="O1305" t="str">
        <f t="shared" si="643"/>
        <v>0.0737682081389172-0.997275414049686i</v>
      </c>
      <c r="P1305" t="str">
        <f t="shared" si="644"/>
        <v>0.926231791861083+0.997275414049686i</v>
      </c>
      <c r="Q1305" t="str">
        <f t="shared" si="645"/>
        <v>-0.926231791861083+0.499685635565294i</v>
      </c>
      <c r="R1305" t="str">
        <f t="shared" si="646"/>
        <v>-0.324651528872029-1.25184552050579i</v>
      </c>
      <c r="S1305" t="str">
        <f t="shared" si="647"/>
        <v>0.164275561000272i</v>
      </c>
      <c r="T1305" t="str">
        <f t="shared" si="648"/>
        <v>0.205647625166766-0.0533323120350486i</v>
      </c>
      <c r="U1305" t="e">
        <f t="shared" si="649"/>
        <v>#DIV/0!</v>
      </c>
      <c r="V1305" t="str">
        <f t="shared" si="650"/>
        <v>0.0000833333333333333-0.00226522833891112i</v>
      </c>
      <c r="W1305" t="e">
        <f t="shared" si="651"/>
        <v>#DIV/0!</v>
      </c>
      <c r="X1305" t="e">
        <f t="shared" si="652"/>
        <v>#DIV/0!</v>
      </c>
      <c r="Y1305" t="str">
        <f t="shared" si="653"/>
        <v>0.00096+0.500317479640096i</v>
      </c>
      <c r="Z1305" t="e">
        <f t="shared" si="654"/>
        <v>#DIV/0!</v>
      </c>
      <c r="AA1305" t="e">
        <f t="shared" si="655"/>
        <v>#DIV/0!</v>
      </c>
      <c r="AB1305" t="str">
        <f t="shared" si="656"/>
        <v>0.117349753446112-0.0304332892876774i</v>
      </c>
      <c r="AC1305" t="str">
        <f t="shared" si="657"/>
        <v>1.44560529858762-0.395559499008752i</v>
      </c>
      <c r="AD1305" t="str">
        <f t="shared" si="658"/>
        <v>0.0808815801287893+0.00107926280335791i</v>
      </c>
      <c r="AE1305" t="e">
        <f t="shared" si="659"/>
        <v>#DIV/0!</v>
      </c>
      <c r="AF1305" t="str">
        <f t="shared" si="660"/>
        <v>-6.81782684069204-6.94468123564355i</v>
      </c>
      <c r="AG1305" t="e">
        <f t="shared" si="661"/>
        <v>#DIV/0!</v>
      </c>
      <c r="AH1305" t="e">
        <f t="shared" si="662"/>
        <v>#DIV/0!</v>
      </c>
      <c r="AI1305" t="e">
        <f t="shared" si="663"/>
        <v>#DIV/0!</v>
      </c>
      <c r="AJ1305" t="e">
        <f t="shared" si="664"/>
        <v>#DIV/0!</v>
      </c>
      <c r="AK1305"/>
      <c r="AL1305"/>
      <c r="AM1305"/>
      <c r="AN1305"/>
    </row>
    <row r="1306" spans="1:40" x14ac:dyDescent="0.3">
      <c r="A1306"/>
      <c r="B1306">
        <f t="shared" si="630"/>
        <v>117200</v>
      </c>
      <c r="C1306" s="186" t="str">
        <f t="shared" si="633"/>
        <v>-0.00814748838861384+0.0116889527893301i</v>
      </c>
      <c r="D1306" s="158" t="str">
        <f t="shared" si="634"/>
        <v>-3.39533937477143-2.23216261939863i</v>
      </c>
      <c r="E1306" t="str">
        <f t="shared" si="635"/>
        <v>5487.29761831008-10788.902226685i</v>
      </c>
      <c r="F1306" t="str">
        <f t="shared" si="636"/>
        <v>0.434722864842442+0.302840598797847i</v>
      </c>
      <c r="G1306" t="str">
        <f t="shared" si="631"/>
        <v>0.434722864842442+0.302840598797847i</v>
      </c>
      <c r="H1306" t="str">
        <f t="shared" si="637"/>
        <v>3.42741584535803+4.71552518834007i</v>
      </c>
      <c r="I1306" t="str">
        <f t="shared" si="638"/>
        <v>460.243323750905i</v>
      </c>
      <c r="J1306" t="str">
        <f t="shared" si="632"/>
        <v>-51.4645477767471+98.1415499673249i</v>
      </c>
      <c r="K1306" t="str">
        <f t="shared" si="639"/>
        <v>3.67814789245765-1.92878773571797i</v>
      </c>
      <c r="L1306" t="str">
        <f t="shared" si="640"/>
        <v>0.697280443394378-0.308004901619635i</v>
      </c>
      <c r="M1306" t="str">
        <f t="shared" si="641"/>
        <v>4.37542833585203-2.2367926373376i</v>
      </c>
      <c r="N1306" t="str">
        <f t="shared" si="642"/>
        <v>-1.49823941088707i</v>
      </c>
      <c r="O1306" t="str">
        <f t="shared" si="643"/>
        <v>0.0724932699429518-0.997368901567007i</v>
      </c>
      <c r="P1306" t="str">
        <f t="shared" si="644"/>
        <v>0.927506730057048+0.997368901567007i</v>
      </c>
      <c r="Q1306" t="str">
        <f t="shared" si="645"/>
        <v>-0.927506730057048+0.500870509320063i</v>
      </c>
      <c r="R1306" t="str">
        <f t="shared" si="646"/>
        <v>-0.324636017186208-1.25063190513707i</v>
      </c>
      <c r="S1306" t="str">
        <f t="shared" si="647"/>
        <v>0.164415847559623i</v>
      </c>
      <c r="T1306" t="str">
        <f t="shared" si="648"/>
        <v>0.205623704668217-0.0533753059140507i</v>
      </c>
      <c r="U1306" t="e">
        <f t="shared" si="649"/>
        <v>#DIV/0!</v>
      </c>
      <c r="V1306" t="str">
        <f t="shared" si="650"/>
        <v>0.0000833333333333333-0.00226329555022605i</v>
      </c>
      <c r="W1306" t="e">
        <f t="shared" si="651"/>
        <v>#DIV/0!</v>
      </c>
      <c r="X1306" t="e">
        <f t="shared" si="652"/>
        <v>#DIV/0!</v>
      </c>
      <c r="Y1306" t="str">
        <f t="shared" si="653"/>
        <v>0.00096+0.500744736240984i</v>
      </c>
      <c r="Z1306" t="e">
        <f t="shared" si="654"/>
        <v>#DIV/0!</v>
      </c>
      <c r="AA1306" t="e">
        <f t="shared" si="655"/>
        <v>#DIV/0!</v>
      </c>
      <c r="AB1306" t="str">
        <f t="shared" si="656"/>
        <v>0.117336103569996-0.0304578231041827i</v>
      </c>
      <c r="AC1306" t="str">
        <f t="shared" si="657"/>
        <v>1.44526787790986-0.395722554817659i</v>
      </c>
      <c r="AD1306" t="str">
        <f t="shared" si="658"/>
        <v>0.0808921824980382+0.00107456758878729i</v>
      </c>
      <c r="AE1306" t="e">
        <f t="shared" si="659"/>
        <v>#DIV/0!</v>
      </c>
      <c r="AF1306" t="str">
        <f t="shared" si="660"/>
        <v>-6.82275522012946-6.9476878077387i</v>
      </c>
      <c r="AG1306" t="e">
        <f t="shared" si="661"/>
        <v>#DIV/0!</v>
      </c>
      <c r="AH1306" t="e">
        <f t="shared" si="662"/>
        <v>#DIV/0!</v>
      </c>
      <c r="AI1306" t="e">
        <f t="shared" si="663"/>
        <v>#DIV/0!</v>
      </c>
      <c r="AJ1306" t="e">
        <f t="shared" si="664"/>
        <v>#DIV/0!</v>
      </c>
      <c r="AK1306"/>
      <c r="AL1306"/>
      <c r="AM1306"/>
      <c r="AN1306"/>
    </row>
    <row r="1307" spans="1:40" x14ac:dyDescent="0.3">
      <c r="A1307"/>
      <c r="B1307">
        <f t="shared" si="630"/>
        <v>117300</v>
      </c>
      <c r="C1307" s="186" t="str">
        <f t="shared" si="633"/>
        <v>-0.00814438505045009+0.0116847692842234i</v>
      </c>
      <c r="D1307" s="158" t="str">
        <f t="shared" si="634"/>
        <v>-3.39696492894632-2.23329136016397i</v>
      </c>
      <c r="E1307" t="str">
        <f t="shared" si="635"/>
        <v>5479.8649933398-10783.4815795708i</v>
      </c>
      <c r="F1307" t="str">
        <f t="shared" si="636"/>
        <v>0.434937996986027+0.302983642349089i</v>
      </c>
      <c r="G1307" t="str">
        <f t="shared" si="631"/>
        <v>0.434937996986027+0.302983642349089i</v>
      </c>
      <c r="H1307" t="str">
        <f t="shared" si="637"/>
        <v>3.43071872562812+4.71739856512828i</v>
      </c>
      <c r="I1307" t="str">
        <f t="shared" si="638"/>
        <v>460.636022832603i</v>
      </c>
      <c r="J1307" t="str">
        <f t="shared" si="632"/>
        <v>-51.5541159171277+98.2252884911878i</v>
      </c>
      <c r="K1307" t="str">
        <f t="shared" si="639"/>
        <v>3.67674147637747-1.92975922170471i</v>
      </c>
      <c r="L1307" t="str">
        <f t="shared" si="640"/>
        <v>0.697086147737171-0.308181806320977i</v>
      </c>
      <c r="M1307" t="str">
        <f t="shared" si="641"/>
        <v>4.37382762411464-2.23794102802569i</v>
      </c>
      <c r="N1307" t="str">
        <f t="shared" si="642"/>
        <v>-1.49951777215915i</v>
      </c>
      <c r="O1307" t="str">
        <f t="shared" si="643"/>
        <v>0.0712182132779639-0.997460759176768i</v>
      </c>
      <c r="P1307" t="str">
        <f t="shared" si="644"/>
        <v>0.928781786722036+0.997460759176768i</v>
      </c>
      <c r="Q1307" t="str">
        <f t="shared" si="645"/>
        <v>-0.928781786722036+0.502057012982382i</v>
      </c>
      <c r="R1307" t="str">
        <f t="shared" si="646"/>
        <v>-0.324620489864643-1.24942022901487i</v>
      </c>
      <c r="S1307" t="str">
        <f t="shared" si="647"/>
        <v>0.164556134118974i</v>
      </c>
      <c r="T1307" t="str">
        <f t="shared" si="648"/>
        <v>0.20559976277673-0.0534182928679332i</v>
      </c>
      <c r="U1307" t="e">
        <f t="shared" si="649"/>
        <v>#DIV/0!</v>
      </c>
      <c r="V1307" t="str">
        <f t="shared" si="650"/>
        <v>0.0000833333333333333-0.00226136605700335i</v>
      </c>
      <c r="W1307" t="e">
        <f t="shared" si="651"/>
        <v>#DIV/0!</v>
      </c>
      <c r="X1307" t="e">
        <f t="shared" si="652"/>
        <v>#DIV/0!</v>
      </c>
      <c r="Y1307" t="str">
        <f t="shared" si="653"/>
        <v>0.00096+0.501171992841873i</v>
      </c>
      <c r="Z1307" t="e">
        <f t="shared" si="654"/>
        <v>#DIV/0!</v>
      </c>
      <c r="AA1307" t="e">
        <f t="shared" si="655"/>
        <v>#DIV/0!</v>
      </c>
      <c r="AB1307" t="str">
        <f t="shared" si="656"/>
        <v>0.117322441486319-0.0304823529689717i</v>
      </c>
      <c r="AC1307" t="str">
        <f t="shared" si="657"/>
        <v>1.44493042716141-0.395885262774078i</v>
      </c>
      <c r="AD1307" t="str">
        <f t="shared" si="658"/>
        <v>0.0809027886160089+0.00106985688194658i</v>
      </c>
      <c r="AE1307" t="e">
        <f t="shared" si="659"/>
        <v>#DIV/0!</v>
      </c>
      <c r="AF1307" t="str">
        <f t="shared" si="660"/>
        <v>-6.82768365457444-6.95068992529225i</v>
      </c>
      <c r="AG1307" t="e">
        <f t="shared" si="661"/>
        <v>#DIV/0!</v>
      </c>
      <c r="AH1307" t="e">
        <f t="shared" si="662"/>
        <v>#DIV/0!</v>
      </c>
      <c r="AI1307" t="e">
        <f t="shared" si="663"/>
        <v>#DIV/0!</v>
      </c>
      <c r="AJ1307" t="e">
        <f t="shared" si="664"/>
        <v>#DIV/0!</v>
      </c>
      <c r="AK1307"/>
      <c r="AL1307"/>
      <c r="AM1307"/>
      <c r="AN1307"/>
    </row>
    <row r="1308" spans="1:40" x14ac:dyDescent="0.3">
      <c r="A1308"/>
      <c r="B1308">
        <f t="shared" si="630"/>
        <v>117400</v>
      </c>
      <c r="C1308" s="186" t="str">
        <f t="shared" si="633"/>
        <v>-0.00814128143855732+0.0116805934319293i</v>
      </c>
      <c r="D1308" s="158" t="str">
        <f t="shared" si="634"/>
        <v>-3.39859063117628-2.23441845379686i</v>
      </c>
      <c r="E1308" t="str">
        <f t="shared" si="635"/>
        <v>5472.44616291444-10778.0631629165i</v>
      </c>
      <c r="F1308" t="str">
        <f t="shared" si="636"/>
        <v>0.435153148714871+0.30312647870978i</v>
      </c>
      <c r="G1308" t="str">
        <f t="shared" si="631"/>
        <v>0.435153148714871+0.30312647870978i</v>
      </c>
      <c r="H1308" t="str">
        <f t="shared" si="637"/>
        <v>3.43402150875582+4.71926913673226i</v>
      </c>
      <c r="I1308" t="str">
        <f t="shared" si="638"/>
        <v>461.028721914302i</v>
      </c>
      <c r="J1308" t="str">
        <f t="shared" si="632"/>
        <v>-51.6437604482463+98.3090270150507i</v>
      </c>
      <c r="K1308" t="str">
        <f t="shared" si="639"/>
        <v>3.67533493556778-1.93072928033836i</v>
      </c>
      <c r="L1308" t="str">
        <f t="shared" si="640"/>
        <v>0.696891794757829-0.308358539199748i</v>
      </c>
      <c r="M1308" t="str">
        <f t="shared" si="641"/>
        <v>4.37222673032561-2.23908781953811i</v>
      </c>
      <c r="N1308" t="str">
        <f t="shared" si="642"/>
        <v>-1.50079613343124i</v>
      </c>
      <c r="O1308" t="str">
        <f t="shared" si="643"/>
        <v>0.0699430402276405-0.997550986728856i</v>
      </c>
      <c r="P1308" t="str">
        <f t="shared" si="644"/>
        <v>0.930056959772359+0.997550986728856i</v>
      </c>
      <c r="Q1308" t="str">
        <f t="shared" si="645"/>
        <v>-0.930056959772359+0.503245146702384i</v>
      </c>
      <c r="R1308" t="str">
        <f t="shared" si="646"/>
        <v>-0.324604946900778-1.24821048716887i</v>
      </c>
      <c r="S1308" t="str">
        <f t="shared" si="647"/>
        <v>0.164696420678326i</v>
      </c>
      <c r="T1308" t="str">
        <f t="shared" si="648"/>
        <v>0.205575799489862-0.0534612728890362i</v>
      </c>
      <c r="U1308" t="e">
        <f t="shared" si="649"/>
        <v>#DIV/0!</v>
      </c>
      <c r="V1308" t="str">
        <f t="shared" si="650"/>
        <v>0.0000833333333333333-0.00225943985082191i</v>
      </c>
      <c r="W1308" t="e">
        <f t="shared" si="651"/>
        <v>#DIV/0!</v>
      </c>
      <c r="X1308" t="e">
        <f t="shared" si="652"/>
        <v>#DIV/0!</v>
      </c>
      <c r="Y1308" t="str">
        <f t="shared" si="653"/>
        <v>0.00096+0.501599249442761i</v>
      </c>
      <c r="Z1308" t="e">
        <f t="shared" si="654"/>
        <v>#DIV/0!</v>
      </c>
      <c r="AA1308" t="e">
        <f t="shared" si="655"/>
        <v>#DIV/0!</v>
      </c>
      <c r="AB1308" t="str">
        <f t="shared" si="656"/>
        <v>0.117308767193686-0.0305068788776733i</v>
      </c>
      <c r="AC1308" t="str">
        <f t="shared" si="657"/>
        <v>1.44459294671866-0.396047623036183i</v>
      </c>
      <c r="AD1308" t="str">
        <f t="shared" si="658"/>
        <v>0.0809133984683637+0.00106513067296688i</v>
      </c>
      <c r="AE1308" t="e">
        <f t="shared" si="659"/>
        <v>#DIV/0!</v>
      </c>
      <c r="AF1308" t="str">
        <f t="shared" si="660"/>
        <v>-6.8326121399321-6.95368759052912i</v>
      </c>
      <c r="AG1308" t="e">
        <f t="shared" si="661"/>
        <v>#DIV/0!</v>
      </c>
      <c r="AH1308" t="e">
        <f t="shared" si="662"/>
        <v>#DIV/0!</v>
      </c>
      <c r="AI1308" t="e">
        <f t="shared" si="663"/>
        <v>#DIV/0!</v>
      </c>
      <c r="AJ1308" t="e">
        <f t="shared" si="664"/>
        <v>#DIV/0!</v>
      </c>
      <c r="AK1308"/>
      <c r="AL1308"/>
      <c r="AM1308"/>
      <c r="AN1308"/>
    </row>
    <row r="1309" spans="1:40" x14ac:dyDescent="0.3">
      <c r="A1309"/>
      <c r="B1309">
        <f t="shared" si="630"/>
        <v>117500</v>
      </c>
      <c r="C1309" s="186" t="str">
        <f t="shared" si="633"/>
        <v>-0.00813817755624548+0.0116764252066919i</v>
      </c>
      <c r="D1309" s="158" t="str">
        <f t="shared" si="634"/>
        <v>-3.40021647971017-2.23554390124298i</v>
      </c>
      <c r="E1309" t="str">
        <f t="shared" si="635"/>
        <v>5465.04109672521-10772.6469864035i</v>
      </c>
      <c r="F1309" t="str">
        <f t="shared" si="636"/>
        <v>0.435368319797255+0.303269107977515i</v>
      </c>
      <c r="G1309" t="str">
        <f t="shared" si="631"/>
        <v>0.435368319797255+0.303269107977515i</v>
      </c>
      <c r="H1309" t="str">
        <f t="shared" si="637"/>
        <v>3.43732419240085+4.72113690443534i</v>
      </c>
      <c r="I1309" t="str">
        <f t="shared" si="638"/>
        <v>461.421420996001i</v>
      </c>
      <c r="J1309" t="str">
        <f t="shared" si="632"/>
        <v>-51.733481370103+98.3927655389137i</v>
      </c>
      <c r="K1309" t="str">
        <f t="shared" si="639"/>
        <v>3.67392827155314-1.93169791244783i</v>
      </c>
      <c r="L1309" t="str">
        <f t="shared" si="640"/>
        <v>0.696697384642775-0.30853510027369i</v>
      </c>
      <c r="M1309" t="str">
        <f t="shared" si="641"/>
        <v>4.37062565619591-2.24023301272152i</v>
      </c>
      <c r="N1309" t="str">
        <f t="shared" si="642"/>
        <v>-1.50207449470333i</v>
      </c>
      <c r="O1309" t="str">
        <f t="shared" si="643"/>
        <v>0.0686677528758889-0.99763958407582i</v>
      </c>
      <c r="P1309" t="str">
        <f t="shared" si="644"/>
        <v>0.931332247124111+0.99763958407582i</v>
      </c>
      <c r="Q1309" t="str">
        <f t="shared" si="645"/>
        <v>-0.931332247124111+0.50443491062751i</v>
      </c>
      <c r="R1309" t="str">
        <f t="shared" si="646"/>
        <v>-0.32458938828805-1.24700267464568i</v>
      </c>
      <c r="S1309" t="str">
        <f t="shared" si="647"/>
        <v>0.164836707237677i</v>
      </c>
      <c r="T1309" t="str">
        <f t="shared" si="648"/>
        <v>0.20555181480517-0.053504245969694i</v>
      </c>
      <c r="U1309" t="e">
        <f t="shared" si="649"/>
        <v>#DIV/0!</v>
      </c>
      <c r="V1309" t="str">
        <f t="shared" si="650"/>
        <v>0.0000833333333333333-0.0022575169232893i</v>
      </c>
      <c r="W1309" t="e">
        <f t="shared" si="651"/>
        <v>#DIV/0!</v>
      </c>
      <c r="X1309" t="e">
        <f t="shared" si="652"/>
        <v>#DIV/0!</v>
      </c>
      <c r="Y1309" t="str">
        <f t="shared" si="653"/>
        <v>0.00096+0.502026506043649i</v>
      </c>
      <c r="Z1309" t="e">
        <f t="shared" si="654"/>
        <v>#DIV/0!</v>
      </c>
      <c r="AA1309" t="e">
        <f t="shared" si="655"/>
        <v>#DIV/0!</v>
      </c>
      <c r="AB1309" t="str">
        <f t="shared" si="656"/>
        <v>0.117295080690704-0.0305314008259133i</v>
      </c>
      <c r="AC1309" t="str">
        <f t="shared" si="657"/>
        <v>1.44425543695752-0.396209635762487i</v>
      </c>
      <c r="AD1309" t="str">
        <f t="shared" si="658"/>
        <v>0.0809240120407521+0.00106038895198373i</v>
      </c>
      <c r="AE1309" t="e">
        <f t="shared" si="659"/>
        <v>#DIV/0!</v>
      </c>
      <c r="AF1309" t="str">
        <f t="shared" si="660"/>
        <v>-6.83754067211102-6.95668080567832i</v>
      </c>
      <c r="AG1309" t="e">
        <f t="shared" si="661"/>
        <v>#DIV/0!</v>
      </c>
      <c r="AH1309" t="e">
        <f t="shared" si="662"/>
        <v>#DIV/0!</v>
      </c>
      <c r="AI1309" t="e">
        <f t="shared" si="663"/>
        <v>#DIV/0!</v>
      </c>
      <c r="AJ1309" t="e">
        <f t="shared" si="664"/>
        <v>#DIV/0!</v>
      </c>
      <c r="AK1309"/>
      <c r="AL1309"/>
      <c r="AM1309"/>
      <c r="AN1309"/>
    </row>
    <row r="1310" spans="1:40" x14ac:dyDescent="0.3">
      <c r="A1310"/>
      <c r="B1310">
        <f t="shared" si="630"/>
        <v>117600</v>
      </c>
      <c r="C1310" s="186" t="str">
        <f t="shared" si="633"/>
        <v>-0.00813507340682014+0.0116722645828519i</v>
      </c>
      <c r="D1310" s="158" t="str">
        <f t="shared" si="634"/>
        <v>-3.40184247279934-2.23666770344922i</v>
      </c>
      <c r="E1310" t="str">
        <f t="shared" si="635"/>
        <v>5457.64976453208-10767.2330596449i</v>
      </c>
      <c r="F1310" t="str">
        <f t="shared" si="636"/>
        <v>0.435583510001789+0.303411530250142i</v>
      </c>
      <c r="G1310" t="str">
        <f t="shared" si="631"/>
        <v>0.435583510001789+0.303411530250142i</v>
      </c>
      <c r="H1310" t="str">
        <f t="shared" si="637"/>
        <v>3.44062677422443+4.72300186952382i</v>
      </c>
      <c r="I1310" t="str">
        <f t="shared" si="638"/>
        <v>461.8141200777i</v>
      </c>
      <c r="J1310" t="str">
        <f t="shared" si="632"/>
        <v>-51.8232786826977+98.4765040627765i</v>
      </c>
      <c r="K1310" t="str">
        <f t="shared" si="639"/>
        <v>3.67252148585596-1.9326651188631i</v>
      </c>
      <c r="L1310" t="str">
        <f t="shared" si="640"/>
        <v>0.696502917578303-0.308711489560772i</v>
      </c>
      <c r="M1310" t="str">
        <f t="shared" si="641"/>
        <v>4.36902440343426-2.24137660842387i</v>
      </c>
      <c r="N1310" t="str">
        <f t="shared" si="642"/>
        <v>-1.50335285597542i</v>
      </c>
      <c r="O1310" t="str">
        <f t="shared" si="643"/>
        <v>0.0673923533067931-0.997726551072874i</v>
      </c>
      <c r="P1310" t="str">
        <f t="shared" si="644"/>
        <v>0.932607646693207+0.997726551072874i</v>
      </c>
      <c r="Q1310" t="str">
        <f t="shared" si="645"/>
        <v>-0.932607646693207+0.505626304902546i</v>
      </c>
      <c r="R1310" t="str">
        <f t="shared" si="646"/>
        <v>-0.324573814019888-1.24579678650874i</v>
      </c>
      <c r="S1310" t="str">
        <f t="shared" si="647"/>
        <v>0.164976993797029i</v>
      </c>
      <c r="T1310" t="str">
        <f t="shared" si="648"/>
        <v>0.205527808720211-0.0535472121022371i</v>
      </c>
      <c r="U1310" t="e">
        <f t="shared" si="649"/>
        <v>#DIV/0!</v>
      </c>
      <c r="V1310" t="str">
        <f t="shared" si="650"/>
        <v>0.0000833333333333333-0.0022555972660416i</v>
      </c>
      <c r="W1310" t="e">
        <f t="shared" si="651"/>
        <v>#DIV/0!</v>
      </c>
      <c r="X1310" t="e">
        <f t="shared" si="652"/>
        <v>#DIV/0!</v>
      </c>
      <c r="Y1310" t="str">
        <f t="shared" si="653"/>
        <v>0.00096+0.502453762644537i</v>
      </c>
      <c r="Z1310" t="e">
        <f t="shared" si="654"/>
        <v>#DIV/0!</v>
      </c>
      <c r="AA1310" t="e">
        <f t="shared" si="655"/>
        <v>#DIV/0!</v>
      </c>
      <c r="AB1310" t="str">
        <f t="shared" si="656"/>
        <v>0.117281381975979-0.0305559188093151i</v>
      </c>
      <c r="AC1310" t="str">
        <f t="shared" si="657"/>
        <v>1.44391789825345-0.396371301111838i</v>
      </c>
      <c r="AD1310" t="str">
        <f t="shared" si="658"/>
        <v>0.0809346293188071+0.00105563170913561i</v>
      </c>
      <c r="AE1310" t="e">
        <f t="shared" si="659"/>
        <v>#DIV/0!</v>
      </c>
      <c r="AF1310" t="str">
        <f t="shared" si="660"/>
        <v>-6.84246924702377-6.95966957297304i</v>
      </c>
      <c r="AG1310" t="e">
        <f t="shared" si="661"/>
        <v>#DIV/0!</v>
      </c>
      <c r="AH1310" t="e">
        <f t="shared" si="662"/>
        <v>#DIV/0!</v>
      </c>
      <c r="AI1310" t="e">
        <f t="shared" si="663"/>
        <v>#DIV/0!</v>
      </c>
      <c r="AJ1310" t="e">
        <f t="shared" si="664"/>
        <v>#DIV/0!</v>
      </c>
      <c r="AK1310"/>
      <c r="AL1310"/>
      <c r="AM1310"/>
      <c r="AN1310"/>
    </row>
    <row r="1311" spans="1:40" x14ac:dyDescent="0.3">
      <c r="A1311"/>
      <c r="B1311">
        <f t="shared" si="630"/>
        <v>117700</v>
      </c>
      <c r="C1311" s="186" t="str">
        <f t="shared" si="633"/>
        <v>-0.00813196899358255+0.0116681115348456i</v>
      </c>
      <c r="D1311" s="158" t="str">
        <f t="shared" si="634"/>
        <v>-3.40346860869751-2.23778986136374i</v>
      </c>
      <c r="E1311" t="str">
        <f t="shared" si="635"/>
        <v>5450.27213616347-10761.8213921866i</v>
      </c>
      <c r="F1311" t="str">
        <f t="shared" si="636"/>
        <v>0.435798719097396+0.303553745625768i</v>
      </c>
      <c r="G1311" t="str">
        <f t="shared" si="631"/>
        <v>0.435798719097396+0.303553745625768i</v>
      </c>
      <c r="H1311" t="str">
        <f t="shared" si="637"/>
        <v>3.44392925188912+4.72486403328705i</v>
      </c>
      <c r="I1311" t="str">
        <f t="shared" si="638"/>
        <v>462.206819159398i</v>
      </c>
      <c r="J1311" t="str">
        <f t="shared" si="632"/>
        <v>-51.9131523860305+98.5602425866395i</v>
      </c>
      <c r="K1311" t="str">
        <f t="shared" si="639"/>
        <v>3.67111457999655-1.93363090041515i</v>
      </c>
      <c r="L1311" t="str">
        <f t="shared" si="640"/>
        <v>0.696308393750578-0.308887707079188i</v>
      </c>
      <c r="M1311" t="str">
        <f t="shared" si="641"/>
        <v>4.36742297374713-2.24251860749434i</v>
      </c>
      <c r="N1311" t="str">
        <f t="shared" si="642"/>
        <v>-1.50463121724751i</v>
      </c>
      <c r="O1311" t="str">
        <f t="shared" si="643"/>
        <v>0.0661168436046199-0.997811887577895i</v>
      </c>
      <c r="P1311" t="str">
        <f t="shared" si="644"/>
        <v>0.93388315639538+0.997811887577895i</v>
      </c>
      <c r="Q1311" t="str">
        <f t="shared" si="645"/>
        <v>-0.93388315639538+0.506819329669615i</v>
      </c>
      <c r="R1311" t="str">
        <f t="shared" si="646"/>
        <v>-0.324558224089714-1.24459281783825i</v>
      </c>
      <c r="S1311" t="str">
        <f t="shared" si="647"/>
        <v>0.165117280356379i</v>
      </c>
      <c r="T1311" t="str">
        <f t="shared" si="648"/>
        <v>0.205503781232534-0.0535901712789898i</v>
      </c>
      <c r="U1311" t="e">
        <f t="shared" si="649"/>
        <v>#DIV/0!</v>
      </c>
      <c r="V1311" t="str">
        <f t="shared" si="650"/>
        <v>0.0000833333333333333-0.00225368087074335i</v>
      </c>
      <c r="W1311" t="e">
        <f t="shared" si="651"/>
        <v>#DIV/0!</v>
      </c>
      <c r="X1311" t="e">
        <f t="shared" si="652"/>
        <v>#DIV/0!</v>
      </c>
      <c r="Y1311" t="str">
        <f t="shared" si="653"/>
        <v>0.00096+0.502881019245425i</v>
      </c>
      <c r="Z1311" t="e">
        <f t="shared" si="654"/>
        <v>#DIV/0!</v>
      </c>
      <c r="AA1311" t="e">
        <f t="shared" si="655"/>
        <v>#DIV/0!</v>
      </c>
      <c r="AB1311" t="str">
        <f t="shared" si="656"/>
        <v>0.117267671048111-0.0305804328234988i</v>
      </c>
      <c r="AC1311" t="str">
        <f t="shared" si="657"/>
        <v>1.44358033098141-0.396532619243394i</v>
      </c>
      <c r="AD1311" t="str">
        <f t="shared" si="658"/>
        <v>0.080945250288145+0.00105085893456313i</v>
      </c>
      <c r="AE1311" t="e">
        <f t="shared" si="659"/>
        <v>#DIV/0!</v>
      </c>
      <c r="AF1311" t="str">
        <f t="shared" si="660"/>
        <v>-6.84739786058663-6.96265389465079i</v>
      </c>
      <c r="AG1311" t="e">
        <f t="shared" si="661"/>
        <v>#DIV/0!</v>
      </c>
      <c r="AH1311" t="e">
        <f t="shared" si="662"/>
        <v>#DIV/0!</v>
      </c>
      <c r="AI1311" t="e">
        <f t="shared" si="663"/>
        <v>#DIV/0!</v>
      </c>
      <c r="AJ1311" t="e">
        <f t="shared" si="664"/>
        <v>#DIV/0!</v>
      </c>
      <c r="AK1311"/>
      <c r="AL1311"/>
      <c r="AM1311"/>
      <c r="AN1311"/>
    </row>
    <row r="1312" spans="1:40" x14ac:dyDescent="0.3">
      <c r="A1312"/>
      <c r="B1312">
        <f t="shared" si="630"/>
        <v>117800</v>
      </c>
      <c r="C1312" s="186" t="str">
        <f t="shared" si="633"/>
        <v>-0.00812886431982946+0.0116639660372043i</v>
      </c>
      <c r="D1312" s="158" t="str">
        <f t="shared" si="634"/>
        <v>-3.40509488566072-2.23891037593585i</v>
      </c>
      <c r="E1312" t="str">
        <f t="shared" si="635"/>
        <v>5442.9081815165-10756.4119935075i</v>
      </c>
      <c r="F1312" t="str">
        <f t="shared" si="636"/>
        <v>0.436013946853308+0.303695754202749i</v>
      </c>
      <c r="G1312" t="str">
        <f t="shared" si="631"/>
        <v>0.436013946853308+0.303695754202749i</v>
      </c>
      <c r="H1312" t="str">
        <f t="shared" si="637"/>
        <v>3.44723162305884+4.72672339701719i</v>
      </c>
      <c r="I1312" t="str">
        <f t="shared" si="638"/>
        <v>462.599518241097i</v>
      </c>
      <c r="J1312" t="str">
        <f t="shared" si="632"/>
        <v>-52.0031024801014+98.6439811105023i</v>
      </c>
      <c r="K1312" t="str">
        <f t="shared" si="639"/>
        <v>3.66970755549312-1.93459525793605i</v>
      </c>
      <c r="L1312" t="str">
        <f t="shared" si="640"/>
        <v>0.696113813345642-0.309063752847353i</v>
      </c>
      <c r="M1312" t="str">
        <f t="shared" si="641"/>
        <v>4.36582136883876-2.2436590107834i</v>
      </c>
      <c r="N1312" t="str">
        <f t="shared" si="642"/>
        <v>-1.50590957851959i</v>
      </c>
      <c r="O1312" t="str">
        <f t="shared" si="643"/>
        <v>0.0648412258538272-0.997895593451426i</v>
      </c>
      <c r="P1312" t="str">
        <f t="shared" si="644"/>
        <v>0.935158774146173+0.997895593451426i</v>
      </c>
      <c r="Q1312" t="str">
        <f t="shared" si="645"/>
        <v>-0.935158774146173+0.508013985068164i</v>
      </c>
      <c r="R1312" t="str">
        <f t="shared" si="646"/>
        <v>-0.324542618490943-1.24339076373112i</v>
      </c>
      <c r="S1312" t="str">
        <f t="shared" si="647"/>
        <v>0.16525756691573i</v>
      </c>
      <c r="T1312" t="str">
        <f t="shared" si="648"/>
        <v>0.205479732339696-0.0536331234922732i</v>
      </c>
      <c r="U1312" t="e">
        <f t="shared" si="649"/>
        <v>#DIV/0!</v>
      </c>
      <c r="V1312" t="str">
        <f t="shared" si="650"/>
        <v>0.0000833333333333333-0.00225176772908737i</v>
      </c>
      <c r="W1312" t="e">
        <f t="shared" si="651"/>
        <v>#DIV/0!</v>
      </c>
      <c r="X1312" t="e">
        <f t="shared" si="652"/>
        <v>#DIV/0!</v>
      </c>
      <c r="Y1312" t="str">
        <f t="shared" si="653"/>
        <v>0.00096+0.503308275846314i</v>
      </c>
      <c r="Z1312" t="e">
        <f t="shared" si="654"/>
        <v>#DIV/0!</v>
      </c>
      <c r="AA1312" t="e">
        <f t="shared" si="655"/>
        <v>#DIV/0!</v>
      </c>
      <c r="AB1312" t="str">
        <f t="shared" si="656"/>
        <v>0.117253947905707-0.0306049428640824i</v>
      </c>
      <c r="AC1312" t="str">
        <f t="shared" si="657"/>
        <v>1.44324273551593-0.396693590316667i</v>
      </c>
      <c r="AD1312" t="str">
        <f t="shared" si="658"/>
        <v>0.0809558749343691+0.00104607061841185i</v>
      </c>
      <c r="AE1312" t="e">
        <f t="shared" si="659"/>
        <v>#DIV/0!</v>
      </c>
      <c r="AF1312" t="str">
        <f t="shared" si="660"/>
        <v>-6.85232650871956-6.96563377295304i</v>
      </c>
      <c r="AG1312" t="e">
        <f t="shared" si="661"/>
        <v>#DIV/0!</v>
      </c>
      <c r="AH1312" t="e">
        <f t="shared" si="662"/>
        <v>#DIV/0!</v>
      </c>
      <c r="AI1312" t="e">
        <f t="shared" si="663"/>
        <v>#DIV/0!</v>
      </c>
      <c r="AJ1312" t="e">
        <f t="shared" si="664"/>
        <v>#DIV/0!</v>
      </c>
      <c r="AK1312"/>
      <c r="AL1312"/>
      <c r="AM1312"/>
      <c r="AN1312"/>
    </row>
    <row r="1313" spans="1:40" x14ac:dyDescent="0.3">
      <c r="A1313"/>
      <c r="B1313">
        <f t="shared" si="630"/>
        <v>117900</v>
      </c>
      <c r="C1313" s="186" t="str">
        <f t="shared" si="633"/>
        <v>-0.00812575938885307+0.0116598280645543i</v>
      </c>
      <c r="D1313" s="158" t="str">
        <f t="shared" si="634"/>
        <v>-3.40672130194747-2.24002924811604i</v>
      </c>
      <c r="E1313" t="str">
        <f t="shared" si="635"/>
        <v>5435.55787055662-10751.0048730196i</v>
      </c>
      <c r="F1313" t="str">
        <f t="shared" si="636"/>
        <v>0.436229193039078+0.303837556079689i</v>
      </c>
      <c r="G1313" t="str">
        <f t="shared" si="631"/>
        <v>0.436229193039078+0.303837556079689i</v>
      </c>
      <c r="H1313" t="str">
        <f t="shared" si="637"/>
        <v>3.450533885399+4.72857996200932i</v>
      </c>
      <c r="I1313" t="str">
        <f t="shared" si="638"/>
        <v>462.992217322796i</v>
      </c>
      <c r="J1313" t="str">
        <f t="shared" si="632"/>
        <v>-52.0931289649103+98.7277196343653i</v>
      </c>
      <c r="K1313" t="str">
        <f t="shared" si="639"/>
        <v>3.66830041386172-1.93555819225887i</v>
      </c>
      <c r="L1313" t="str">
        <f t="shared" si="640"/>
        <v>0.695919176549408-0.309239626883911i</v>
      </c>
      <c r="M1313" t="str">
        <f t="shared" si="641"/>
        <v>4.36421959041113-2.24479781914278i</v>
      </c>
      <c r="N1313" t="str">
        <f t="shared" si="642"/>
        <v>-1.50718793979168i</v>
      </c>
      <c r="O1313" t="str">
        <f t="shared" si="643"/>
        <v>0.0635655021390184-0.997977668556674i</v>
      </c>
      <c r="P1313" t="str">
        <f t="shared" si="644"/>
        <v>0.936434497860982+0.997977668556674i</v>
      </c>
      <c r="Q1313" t="str">
        <f t="shared" si="645"/>
        <v>-0.936434497860982+0.509210271235006i</v>
      </c>
      <c r="R1313" t="str">
        <f t="shared" si="646"/>
        <v>-0.324526997216981-1.24219061930085i</v>
      </c>
      <c r="S1313" t="str">
        <f t="shared" si="647"/>
        <v>0.165397853475081i</v>
      </c>
      <c r="T1313" t="str">
        <f t="shared" si="648"/>
        <v>0.205455662039242-0.0536760687344022i</v>
      </c>
      <c r="U1313" t="e">
        <f t="shared" si="649"/>
        <v>#DIV/0!</v>
      </c>
      <c r="V1313" t="str">
        <f t="shared" si="650"/>
        <v>0.0000833333333333333-0.00224985783279468i</v>
      </c>
      <c r="W1313" t="e">
        <f t="shared" si="651"/>
        <v>#DIV/0!</v>
      </c>
      <c r="X1313" t="e">
        <f t="shared" si="652"/>
        <v>#DIV/0!</v>
      </c>
      <c r="Y1313" t="str">
        <f t="shared" si="653"/>
        <v>0.00096+0.503735532447202i</v>
      </c>
      <c r="Z1313" t="e">
        <f t="shared" si="654"/>
        <v>#DIV/0!</v>
      </c>
      <c r="AA1313" t="e">
        <f t="shared" si="655"/>
        <v>#DIV/0!</v>
      </c>
      <c r="AB1313" t="str">
        <f t="shared" si="656"/>
        <v>0.117240212547366-0.0306294489266807i</v>
      </c>
      <c r="AC1313" t="str">
        <f t="shared" si="657"/>
        <v>1.44290511223102-0.39685421449148i</v>
      </c>
      <c r="AD1313" t="str">
        <f t="shared" si="658"/>
        <v>0.080966503243066+0.00104126675082955i</v>
      </c>
      <c r="AE1313" t="e">
        <f t="shared" si="659"/>
        <v>#DIV/0!</v>
      </c>
      <c r="AF1313" t="str">
        <f t="shared" si="660"/>
        <v>-6.85725518734647-6.96860921012536i</v>
      </c>
      <c r="AG1313" t="e">
        <f t="shared" si="661"/>
        <v>#DIV/0!</v>
      </c>
      <c r="AH1313" t="e">
        <f t="shared" si="662"/>
        <v>#DIV/0!</v>
      </c>
      <c r="AI1313" t="e">
        <f t="shared" si="663"/>
        <v>#DIV/0!</v>
      </c>
      <c r="AJ1313" t="e">
        <f t="shared" si="664"/>
        <v>#DIV/0!</v>
      </c>
      <c r="AK1313"/>
      <c r="AL1313"/>
      <c r="AM1313"/>
      <c r="AN1313"/>
    </row>
    <row r="1314" spans="1:40" x14ac:dyDescent="0.3">
      <c r="A1314"/>
      <c r="B1314">
        <f t="shared" si="630"/>
        <v>118000</v>
      </c>
      <c r="C1314" s="186" t="str">
        <f t="shared" si="633"/>
        <v>-0.00812265420394134+0.0116556975916163i</v>
      </c>
      <c r="D1314" s="158" t="str">
        <f t="shared" si="634"/>
        <v>-3.40834785581859-2.24114647885605i</v>
      </c>
      <c r="E1314" t="str">
        <f t="shared" si="635"/>
        <v>5428.22117331747-10745.6000400687i</v>
      </c>
      <c r="F1314" t="str">
        <f t="shared" si="636"/>
        <v>0.436444457424571+0.303979151355449i</v>
      </c>
      <c r="G1314" t="str">
        <f t="shared" si="631"/>
        <v>0.436444457424571+0.303979151355449i</v>
      </c>
      <c r="H1314" t="str">
        <f t="shared" si="637"/>
        <v>3.45383603657639+4.7304337295615i</v>
      </c>
      <c r="I1314" t="str">
        <f t="shared" si="638"/>
        <v>463.384916404494i</v>
      </c>
      <c r="J1314" t="str">
        <f t="shared" si="632"/>
        <v>-52.1832318404573+98.8114581582281i</v>
      </c>
      <c r="K1314" t="str">
        <f t="shared" si="639"/>
        <v>3.66689315661631-1.93651970421774i</v>
      </c>
      <c r="L1314" t="str">
        <f t="shared" si="640"/>
        <v>0.69572448354766-0.309415329207725i</v>
      </c>
      <c r="M1314" t="str">
        <f t="shared" si="641"/>
        <v>4.36261764016397-2.24593503342546i</v>
      </c>
      <c r="N1314" t="str">
        <f t="shared" si="642"/>
        <v>-1.50846630106377i</v>
      </c>
      <c r="O1314" t="str">
        <f t="shared" si="643"/>
        <v>0.062289674545001-0.998058112759512i</v>
      </c>
      <c r="P1314" t="str">
        <f t="shared" si="644"/>
        <v>0.937710325454999+0.998058112759512i</v>
      </c>
      <c r="Q1314" t="str">
        <f t="shared" si="645"/>
        <v>-0.937710325454999+0.510408188304258i</v>
      </c>
      <c r="R1314" t="str">
        <f t="shared" si="646"/>
        <v>-0.324511360261226-1.24099237967753i</v>
      </c>
      <c r="S1314" t="str">
        <f t="shared" si="647"/>
        <v>0.165538140034433i</v>
      </c>
      <c r="T1314" t="str">
        <f t="shared" si="648"/>
        <v>0.205431570328723-0.0537190069976872i</v>
      </c>
      <c r="U1314" t="e">
        <f t="shared" si="649"/>
        <v>#DIV/0!</v>
      </c>
      <c r="V1314" t="str">
        <f t="shared" si="650"/>
        <v>0.0000833333333333333-0.00224795117361434i</v>
      </c>
      <c r="W1314" t="e">
        <f t="shared" si="651"/>
        <v>#DIV/0!</v>
      </c>
      <c r="X1314" t="e">
        <f t="shared" si="652"/>
        <v>#DIV/0!</v>
      </c>
      <c r="Y1314" t="str">
        <f t="shared" si="653"/>
        <v>0.00096+0.50416278904809i</v>
      </c>
      <c r="Z1314" t="e">
        <f t="shared" si="654"/>
        <v>#DIV/0!</v>
      </c>
      <c r="AA1314" t="e">
        <f t="shared" si="655"/>
        <v>#DIV/0!</v>
      </c>
      <c r="AB1314" t="str">
        <f t="shared" si="656"/>
        <v>0.11722646497169-0.0306539510069056i</v>
      </c>
      <c r="AC1314" t="str">
        <f t="shared" si="657"/>
        <v>1.44256746150024-0.39701449192799i</v>
      </c>
      <c r="AD1314" t="str">
        <f t="shared" si="658"/>
        <v>0.0809771351998079+0.00103644732196815i</v>
      </c>
      <c r="AE1314" t="e">
        <f t="shared" si="659"/>
        <v>#DIV/0!</v>
      </c>
      <c r="AF1314" t="str">
        <f t="shared" si="660"/>
        <v>-6.86218389239498-6.97158020841755i</v>
      </c>
      <c r="AG1314" t="e">
        <f t="shared" si="661"/>
        <v>#DIV/0!</v>
      </c>
      <c r="AH1314" t="e">
        <f t="shared" si="662"/>
        <v>#DIV/0!</v>
      </c>
      <c r="AI1314" t="e">
        <f t="shared" si="663"/>
        <v>#DIV/0!</v>
      </c>
      <c r="AJ1314" t="e">
        <f t="shared" si="664"/>
        <v>#DIV/0!</v>
      </c>
      <c r="AK1314"/>
      <c r="AL1314"/>
      <c r="AM1314"/>
      <c r="AN1314"/>
    </row>
    <row r="1315" spans="1:40" x14ac:dyDescent="0.3">
      <c r="A1315"/>
      <c r="B1315">
        <f t="shared" si="630"/>
        <v>118100</v>
      </c>
      <c r="C1315" s="186" t="str">
        <f t="shared" si="633"/>
        <v>-0.00811954876837781+0.0116515745932052i</v>
      </c>
      <c r="D1315" s="158" t="str">
        <f t="shared" si="634"/>
        <v>-3.40997454553737-2.24226206910884i</v>
      </c>
      <c r="E1315" t="str">
        <f t="shared" si="635"/>
        <v>5420.89805990094-10740.1975039343i</v>
      </c>
      <c r="F1315" t="str">
        <f t="shared" si="636"/>
        <v>0.436659739779975+0.304120540129141i</v>
      </c>
      <c r="G1315" t="str">
        <f t="shared" si="631"/>
        <v>0.436659739779975+0.304120540129141i</v>
      </c>
      <c r="H1315" t="str">
        <f t="shared" si="637"/>
        <v>3.45713807425926+4.73228470097478i</v>
      </c>
      <c r="I1315" t="str">
        <f t="shared" si="638"/>
        <v>463.777615486193i</v>
      </c>
      <c r="J1315" t="str">
        <f t="shared" si="632"/>
        <v>-52.2734111067424+98.8951966820911i</v>
      </c>
      <c r="K1315" t="str">
        <f t="shared" si="639"/>
        <v>3.66548578526874-1.93747979464782i</v>
      </c>
      <c r="L1315" t="str">
        <f t="shared" si="640"/>
        <v>0.695529734526057-0.309590859837883i</v>
      </c>
      <c r="M1315" t="str">
        <f t="shared" si="641"/>
        <v>4.3610155197948-2.2470706544857i</v>
      </c>
      <c r="N1315" t="str">
        <f t="shared" si="642"/>
        <v>-1.50974466233586i</v>
      </c>
      <c r="O1315" t="str">
        <f t="shared" si="643"/>
        <v>0.0610137451567415-0.998136925928476i</v>
      </c>
      <c r="P1315" t="str">
        <f t="shared" si="644"/>
        <v>0.938986254843258+0.998136925928476i</v>
      </c>
      <c r="Q1315" t="str">
        <f t="shared" si="645"/>
        <v>-0.938986254843258+0.511607736407384i</v>
      </c>
      <c r="R1315" t="str">
        <f t="shared" si="646"/>
        <v>-0.324495707617071-1.23979604000773i</v>
      </c>
      <c r="S1315" t="str">
        <f t="shared" si="647"/>
        <v>0.165678426593784i</v>
      </c>
      <c r="T1315" t="str">
        <f t="shared" si="648"/>
        <v>0.205407457205685-0.0537619382744329i</v>
      </c>
      <c r="U1315" t="e">
        <f t="shared" si="649"/>
        <v>#DIV/0!</v>
      </c>
      <c r="V1315" t="str">
        <f t="shared" si="650"/>
        <v>0.0000833333333333333-0.00224604774332339i</v>
      </c>
      <c r="W1315" t="e">
        <f t="shared" si="651"/>
        <v>#DIV/0!</v>
      </c>
      <c r="X1315" t="e">
        <f t="shared" si="652"/>
        <v>#DIV/0!</v>
      </c>
      <c r="Y1315" t="str">
        <f t="shared" si="653"/>
        <v>0.00096+0.504590045648978i</v>
      </c>
      <c r="Z1315" t="e">
        <f t="shared" si="654"/>
        <v>#DIV/0!</v>
      </c>
      <c r="AA1315" t="e">
        <f t="shared" si="655"/>
        <v>#DIV/0!</v>
      </c>
      <c r="AB1315" t="str">
        <f t="shared" si="656"/>
        <v>0.11721270517728-0.030678449100366i</v>
      </c>
      <c r="AC1315" t="str">
        <f t="shared" si="657"/>
        <v>1.44222978369669-0.397174422786681i</v>
      </c>
      <c r="AD1315" t="str">
        <f t="shared" si="658"/>
        <v>0.0809877707901512+0.00103161232198295i</v>
      </c>
      <c r="AE1315" t="e">
        <f t="shared" si="659"/>
        <v>#DIV/0!</v>
      </c>
      <c r="AF1315" t="str">
        <f t="shared" si="660"/>
        <v>-6.86711261979663-6.97454677008362i</v>
      </c>
      <c r="AG1315" t="e">
        <f t="shared" si="661"/>
        <v>#DIV/0!</v>
      </c>
      <c r="AH1315" t="e">
        <f t="shared" si="662"/>
        <v>#DIV/0!</v>
      </c>
      <c r="AI1315" t="e">
        <f t="shared" si="663"/>
        <v>#DIV/0!</v>
      </c>
      <c r="AJ1315" t="e">
        <f t="shared" si="664"/>
        <v>#DIV/0!</v>
      </c>
      <c r="AK1315"/>
      <c r="AL1315"/>
      <c r="AM1315"/>
      <c r="AN1315"/>
    </row>
    <row r="1316" spans="1:40" x14ac:dyDescent="0.3">
      <c r="A1316"/>
      <c r="B1316">
        <f t="shared" si="630"/>
        <v>118200</v>
      </c>
      <c r="C1316" s="186" t="str">
        <f t="shared" si="633"/>
        <v>-0.00811644308544128+0.0116474590442292i</v>
      </c>
      <c r="D1316" s="158" t="str">
        <f t="shared" si="634"/>
        <v>-3.41160136936937-2.24337601982848i</v>
      </c>
      <c r="E1316" t="str">
        <f t="shared" si="635"/>
        <v>5413.58850047697-10734.7972738305i</v>
      </c>
      <c r="F1316" t="str">
        <f t="shared" si="636"/>
        <v>0.436875039875781+0.304261722500117i</v>
      </c>
      <c r="G1316" t="str">
        <f t="shared" si="631"/>
        <v>0.436875039875781+0.304261722500117i</v>
      </c>
      <c r="H1316" t="str">
        <f t="shared" si="637"/>
        <v>3.46043999611723+4.73413287755293i</v>
      </c>
      <c r="I1316" t="str">
        <f t="shared" si="638"/>
        <v>464.170314567892i</v>
      </c>
      <c r="J1316" t="str">
        <f t="shared" si="632"/>
        <v>-52.3636667637655+98.978935205954i</v>
      </c>
      <c r="K1316" t="str">
        <f t="shared" si="639"/>
        <v>3.6640783013287-1.93843846438528i</v>
      </c>
      <c r="L1316" t="str">
        <f t="shared" si="640"/>
        <v>0.695334929670128-0.309766218793697i</v>
      </c>
      <c r="M1316" t="str">
        <f t="shared" si="641"/>
        <v>4.35941323099883-2.24820468317898i</v>
      </c>
      <c r="N1316" t="str">
        <f t="shared" si="642"/>
        <v>-1.51102302360795i</v>
      </c>
      <c r="O1316" t="str">
        <f t="shared" si="643"/>
        <v>0.0597377160593728-0.998214107934771i</v>
      </c>
      <c r="P1316" t="str">
        <f t="shared" si="644"/>
        <v>0.940262283940627+0.998214107934771i</v>
      </c>
      <c r="Q1316" t="str">
        <f t="shared" si="645"/>
        <v>-0.940262283940627+0.512808915673179i</v>
      </c>
      <c r="R1316" t="str">
        <f t="shared" si="646"/>
        <v>-0.324480039277902-1.2386015954544i</v>
      </c>
      <c r="S1316" t="str">
        <f t="shared" si="647"/>
        <v>0.165818713153136i</v>
      </c>
      <c r="T1316" t="str">
        <f t="shared" si="648"/>
        <v>0.20538332266767-0.0538048625569407i</v>
      </c>
      <c r="U1316" t="e">
        <f t="shared" si="649"/>
        <v>#DIV/0!</v>
      </c>
      <c r="V1316" t="str">
        <f t="shared" si="650"/>
        <v>0.0000833333333333333-0.00224414753372667i</v>
      </c>
      <c r="W1316" t="e">
        <f t="shared" si="651"/>
        <v>#DIV/0!</v>
      </c>
      <c r="X1316" t="e">
        <f t="shared" si="652"/>
        <v>#DIV/0!</v>
      </c>
      <c r="Y1316" t="str">
        <f t="shared" si="653"/>
        <v>0.00096+0.505017302249866i</v>
      </c>
      <c r="Z1316" t="e">
        <f t="shared" si="654"/>
        <v>#DIV/0!</v>
      </c>
      <c r="AA1316" t="e">
        <f t="shared" si="655"/>
        <v>#DIV/0!</v>
      </c>
      <c r="AB1316" t="str">
        <f t="shared" si="656"/>
        <v>0.117198933162731-0.0307029432026687i</v>
      </c>
      <c r="AC1316" t="str">
        <f t="shared" si="657"/>
        <v>1.44189207919294-0.397334007228352i</v>
      </c>
      <c r="AD1316" t="str">
        <f t="shared" si="658"/>
        <v>0.0809984099996365+0.00102676174103166i</v>
      </c>
      <c r="AE1316" t="e">
        <f t="shared" si="659"/>
        <v>#DIV/0!</v>
      </c>
      <c r="AF1316" t="str">
        <f t="shared" si="660"/>
        <v>-6.8720413654866-6.97750889738141i</v>
      </c>
      <c r="AG1316" t="e">
        <f t="shared" si="661"/>
        <v>#DIV/0!</v>
      </c>
      <c r="AH1316" t="e">
        <f t="shared" si="662"/>
        <v>#DIV/0!</v>
      </c>
      <c r="AI1316" t="e">
        <f t="shared" si="663"/>
        <v>#DIV/0!</v>
      </c>
      <c r="AJ1316" t="e">
        <f t="shared" si="664"/>
        <v>#DIV/0!</v>
      </c>
      <c r="AK1316"/>
      <c r="AL1316"/>
      <c r="AM1316"/>
      <c r="AN1316"/>
    </row>
    <row r="1317" spans="1:40" x14ac:dyDescent="0.3">
      <c r="A1317"/>
      <c r="B1317">
        <f t="shared" si="630"/>
        <v>118300</v>
      </c>
      <c r="C1317" s="186" t="str">
        <f t="shared" si="633"/>
        <v>-0.00811333715840656+0.0116433509196903i</v>
      </c>
      <c r="D1317" s="158" t="str">
        <f t="shared" si="634"/>
        <v>-3.41322832558268-2.24448833197031i</v>
      </c>
      <c r="E1317" t="str">
        <f t="shared" si="635"/>
        <v>5406.2924652833-10729.3993589057i</v>
      </c>
      <c r="F1317" t="str">
        <f t="shared" si="636"/>
        <v>0.437090357482812+0.304402698567991i</v>
      </c>
      <c r="G1317" t="str">
        <f t="shared" si="631"/>
        <v>0.437090357482812+0.304402698567991i</v>
      </c>
      <c r="H1317" t="str">
        <f t="shared" si="637"/>
        <v>3.46374179982153+4.73597826060284i</v>
      </c>
      <c r="I1317" t="str">
        <f t="shared" si="638"/>
        <v>464.563013649591i</v>
      </c>
      <c r="J1317" t="str">
        <f t="shared" si="632"/>
        <v>-52.4539988115267+99.0626737298169i</v>
      </c>
      <c r="K1317" t="str">
        <f t="shared" si="639"/>
        <v>3.66267070630379-1.93939571426736i</v>
      </c>
      <c r="L1317" t="str">
        <f t="shared" si="640"/>
        <v>0.695140069165275-0.309941406094699i</v>
      </c>
      <c r="M1317" t="str">
        <f t="shared" si="641"/>
        <v>4.35781077546906-2.24933712036206i</v>
      </c>
      <c r="N1317" t="str">
        <f t="shared" si="642"/>
        <v>-1.51230138488003i</v>
      </c>
      <c r="O1317" t="str">
        <f t="shared" si="643"/>
        <v>0.0584615893382016-0.998289658652263i</v>
      </c>
      <c r="P1317" t="str">
        <f t="shared" si="644"/>
        <v>0.941538410661798+0.998289658652263i</v>
      </c>
      <c r="Q1317" t="str">
        <f t="shared" si="645"/>
        <v>-0.941538410661798+0.514011726227767i</v>
      </c>
      <c r="R1317" t="str">
        <f t="shared" si="646"/>
        <v>-0.324464355237093-1.23740904119689i</v>
      </c>
      <c r="S1317" t="str">
        <f t="shared" si="647"/>
        <v>0.165958999712487i</v>
      </c>
      <c r="T1317" t="str">
        <f t="shared" si="648"/>
        <v>0.205359166712224-0.053847779837505i</v>
      </c>
      <c r="U1317" t="e">
        <f t="shared" si="649"/>
        <v>#DIV/0!</v>
      </c>
      <c r="V1317" t="str">
        <f t="shared" si="650"/>
        <v>0.0000833333333333333-0.00224225053665674i</v>
      </c>
      <c r="W1317" t="e">
        <f t="shared" si="651"/>
        <v>#DIV/0!</v>
      </c>
      <c r="X1317" t="e">
        <f t="shared" si="652"/>
        <v>#DIV/0!</v>
      </c>
      <c r="Y1317" t="str">
        <f t="shared" si="653"/>
        <v>0.00096+0.505444558850755i</v>
      </c>
      <c r="Z1317" t="e">
        <f t="shared" si="654"/>
        <v>#DIV/0!</v>
      </c>
      <c r="AA1317" t="e">
        <f t="shared" si="655"/>
        <v>#DIV/0!</v>
      </c>
      <c r="AB1317" t="str">
        <f t="shared" si="656"/>
        <v>0.117185148926645-0.0307274333094166i</v>
      </c>
      <c r="AC1317" t="str">
        <f t="shared" si="657"/>
        <v>1.44155434836116-0.397493245414141i</v>
      </c>
      <c r="AD1317" t="str">
        <f t="shared" si="658"/>
        <v>0.0810090528137906+0.00102189556927721i</v>
      </c>
      <c r="AE1317" t="e">
        <f t="shared" si="659"/>
        <v>#DIV/0!</v>
      </c>
      <c r="AF1317" t="str">
        <f t="shared" si="660"/>
        <v>-6.87697012540421-6.98046659257315i</v>
      </c>
      <c r="AG1317" t="e">
        <f t="shared" si="661"/>
        <v>#DIV/0!</v>
      </c>
      <c r="AH1317" t="e">
        <f t="shared" si="662"/>
        <v>#DIV/0!</v>
      </c>
      <c r="AI1317" t="e">
        <f t="shared" si="663"/>
        <v>#DIV/0!</v>
      </c>
      <c r="AJ1317" t="e">
        <f t="shared" si="664"/>
        <v>#DIV/0!</v>
      </c>
      <c r="AK1317"/>
      <c r="AL1317"/>
      <c r="AM1317"/>
      <c r="AN1317"/>
    </row>
    <row r="1318" spans="1:40" x14ac:dyDescent="0.3">
      <c r="A1318"/>
      <c r="B1318">
        <f t="shared" si="630"/>
        <v>118400</v>
      </c>
      <c r="C1318" s="186" t="str">
        <f t="shared" si="633"/>
        <v>-0.00811023099054365+0.011639250194683i</v>
      </c>
      <c r="D1318" s="158" t="str">
        <f t="shared" si="634"/>
        <v>-3.41485541244768-2.24559900649081i</v>
      </c>
      <c r="E1318" t="str">
        <f t="shared" si="635"/>
        <v>5399.0099246256-10724.0037682434i</v>
      </c>
      <c r="F1318" t="str">
        <f t="shared" si="636"/>
        <v>0.437305692372197+0.304543468432614i</v>
      </c>
      <c r="G1318" t="str">
        <f t="shared" si="631"/>
        <v>0.437305692372197+0.304543468432614i</v>
      </c>
      <c r="H1318" t="str">
        <f t="shared" si="637"/>
        <v>3.46704348304477+4.73782085143416i</v>
      </c>
      <c r="I1318" t="str">
        <f t="shared" si="638"/>
        <v>464.955712731289i</v>
      </c>
      <c r="J1318" t="str">
        <f t="shared" si="632"/>
        <v>-52.5444072500259+99.1464122536798i</v>
      </c>
      <c r="K1318" t="str">
        <f t="shared" si="639"/>
        <v>3.66126300169948-1.94035154513228i</v>
      </c>
      <c r="L1318" t="str">
        <f t="shared" si="640"/>
        <v>0.694945153196769-0.310116421760645i</v>
      </c>
      <c r="M1318" t="str">
        <f t="shared" si="641"/>
        <v>4.35620815489625-2.25046796689292i</v>
      </c>
      <c r="N1318" t="str">
        <f t="shared" si="642"/>
        <v>-1.51357974615212i</v>
      </c>
      <c r="O1318" t="str">
        <f t="shared" si="643"/>
        <v>0.0571853670786629-0.998363577957489i</v>
      </c>
      <c r="P1318" t="str">
        <f t="shared" si="644"/>
        <v>0.942814632921337+0.998363577957489i</v>
      </c>
      <c r="Q1318" t="str">
        <f t="shared" si="645"/>
        <v>-0.942814632921337+0.515216168194631i</v>
      </c>
      <c r="R1318" t="str">
        <f t="shared" si="646"/>
        <v>-0.324448655488016-1.23621837243077i</v>
      </c>
      <c r="S1318" t="str">
        <f t="shared" si="647"/>
        <v>0.166099286271837i</v>
      </c>
      <c r="T1318" t="str">
        <f t="shared" si="648"/>
        <v>0.205334989336883-0.0538906901084166i</v>
      </c>
      <c r="U1318" t="e">
        <f t="shared" si="649"/>
        <v>#DIV/0!</v>
      </c>
      <c r="V1318" t="str">
        <f t="shared" si="650"/>
        <v>0.0000833333333333333-0.00224035674397375i</v>
      </c>
      <c r="W1318" t="e">
        <f t="shared" si="651"/>
        <v>#DIV/0!</v>
      </c>
      <c r="X1318" t="e">
        <f t="shared" si="652"/>
        <v>#DIV/0!</v>
      </c>
      <c r="Y1318" t="str">
        <f t="shared" si="653"/>
        <v>0.00096+0.505871815451643i</v>
      </c>
      <c r="Z1318" t="e">
        <f t="shared" si="654"/>
        <v>#DIV/0!</v>
      </c>
      <c r="AA1318" t="e">
        <f t="shared" si="655"/>
        <v>#DIV/0!</v>
      </c>
      <c r="AB1318" t="str">
        <f t="shared" si="656"/>
        <v>0.117171352467615-0.0307519194162107i</v>
      </c>
      <c r="AC1318" t="str">
        <f t="shared" si="657"/>
        <v>1.44121659157299-0.397652137505497i</v>
      </c>
      <c r="AD1318" t="str">
        <f t="shared" si="658"/>
        <v>0.0810196992181225+0.00101701379688421i</v>
      </c>
      <c r="AE1318" t="e">
        <f t="shared" si="659"/>
        <v>#DIV/0!</v>
      </c>
      <c r="AF1318" t="str">
        <f t="shared" si="660"/>
        <v>-6.88189889549245-6.98341985792497i</v>
      </c>
      <c r="AG1318" t="e">
        <f t="shared" si="661"/>
        <v>#DIV/0!</v>
      </c>
      <c r="AH1318" t="e">
        <f t="shared" si="662"/>
        <v>#DIV/0!</v>
      </c>
      <c r="AI1318" t="e">
        <f t="shared" si="663"/>
        <v>#DIV/0!</v>
      </c>
      <c r="AJ1318" t="e">
        <f t="shared" si="664"/>
        <v>#DIV/0!</v>
      </c>
      <c r="AK1318"/>
      <c r="AL1318"/>
      <c r="AM1318"/>
      <c r="AN1318"/>
    </row>
    <row r="1319" spans="1:40" x14ac:dyDescent="0.3">
      <c r="A1319"/>
      <c r="B1319">
        <f t="shared" si="630"/>
        <v>118500</v>
      </c>
      <c r="C1319" s="186" t="str">
        <f t="shared" si="633"/>
        <v>-0.00810712458511826+0.0116351568443943i</v>
      </c>
      <c r="D1319" s="158" t="str">
        <f t="shared" si="634"/>
        <v>-3.41648262823718-2.24670804434765i</v>
      </c>
      <c r="E1319" t="str">
        <f t="shared" si="635"/>
        <v>5391.74084887716-10718.6105108624i</v>
      </c>
      <c r="F1319" t="str">
        <f t="shared" si="636"/>
        <v>0.437521044315384+0.304684032194088i</v>
      </c>
      <c r="G1319" t="str">
        <f t="shared" si="631"/>
        <v>0.437521044315384+0.304684032194088i</v>
      </c>
      <c r="H1319" t="str">
        <f t="shared" si="637"/>
        <v>3.47034504346104+4.73966065135951i</v>
      </c>
      <c r="I1319" t="str">
        <f t="shared" si="638"/>
        <v>465.348411812988i</v>
      </c>
      <c r="J1319" t="str">
        <f t="shared" si="632"/>
        <v>-52.6348920792633+99.2301507775427i</v>
      </c>
      <c r="K1319" t="str">
        <f t="shared" si="639"/>
        <v>3.6598551890191-1.94130595781931i</v>
      </c>
      <c r="L1319" t="str">
        <f t="shared" si="640"/>
        <v>0.694750181949756-0.310291265811513i</v>
      </c>
      <c r="M1319" t="str">
        <f t="shared" si="641"/>
        <v>4.35460537096886-2.25159722363082i</v>
      </c>
      <c r="N1319" t="str">
        <f t="shared" si="642"/>
        <v>-1.51485810742421i</v>
      </c>
      <c r="O1319" t="str">
        <f t="shared" si="643"/>
        <v>0.055909051366379-0.998435865729648i</v>
      </c>
      <c r="P1319" t="str">
        <f t="shared" si="644"/>
        <v>0.944090948633621+0.998435865729648i</v>
      </c>
      <c r="Q1319" t="str">
        <f t="shared" si="645"/>
        <v>-0.944090948633621+0.516422241694562i</v>
      </c>
      <c r="R1319" t="str">
        <f t="shared" si="646"/>
        <v>-0.32443294002403-1.23502958436783i</v>
      </c>
      <c r="S1319" t="str">
        <f t="shared" si="647"/>
        <v>0.166239572831188i</v>
      </c>
      <c r="T1319" t="str">
        <f t="shared" si="648"/>
        <v>0.205310790539188-0.0539335933619612i</v>
      </c>
      <c r="U1319" t="e">
        <f t="shared" si="649"/>
        <v>#DIV/0!</v>
      </c>
      <c r="V1319" t="str">
        <f t="shared" si="650"/>
        <v>0.0000833333333333333-0.00223846614756533i</v>
      </c>
      <c r="W1319" t="e">
        <f t="shared" si="651"/>
        <v>#DIV/0!</v>
      </c>
      <c r="X1319" t="e">
        <f t="shared" si="652"/>
        <v>#DIV/0!</v>
      </c>
      <c r="Y1319" t="str">
        <f t="shared" si="653"/>
        <v>0.00096+0.506299072052531i</v>
      </c>
      <c r="Z1319" t="e">
        <f t="shared" si="654"/>
        <v>#DIV/0!</v>
      </c>
      <c r="AA1319" t="e">
        <f t="shared" si="655"/>
        <v>#DIV/0!</v>
      </c>
      <c r="AB1319" t="str">
        <f t="shared" si="656"/>
        <v>0.117157543784238-0.0307764015186489i</v>
      </c>
      <c r="AC1319" t="str">
        <f t="shared" si="657"/>
        <v>1.44087880919962-0.397810683664199i</v>
      </c>
      <c r="AD1319" t="str">
        <f t="shared" si="658"/>
        <v>0.0810303491981281+0.00101211641402187i</v>
      </c>
      <c r="AE1319" t="e">
        <f t="shared" si="659"/>
        <v>#DIV/0!</v>
      </c>
      <c r="AF1319" t="str">
        <f t="shared" si="660"/>
        <v>-6.88682767169822-6.98636869570716i</v>
      </c>
      <c r="AG1319" t="e">
        <f t="shared" si="661"/>
        <v>#DIV/0!</v>
      </c>
      <c r="AH1319" t="e">
        <f t="shared" si="662"/>
        <v>#DIV/0!</v>
      </c>
      <c r="AI1319" t="e">
        <f t="shared" si="663"/>
        <v>#DIV/0!</v>
      </c>
      <c r="AJ1319" t="e">
        <f t="shared" si="664"/>
        <v>#DIV/0!</v>
      </c>
      <c r="AK1319"/>
      <c r="AL1319"/>
      <c r="AM1319"/>
      <c r="AN1319"/>
    </row>
    <row r="1320" spans="1:40" x14ac:dyDescent="0.3">
      <c r="A1320"/>
      <c r="B1320">
        <f t="shared" si="630"/>
        <v>118600</v>
      </c>
      <c r="C1320" s="186" t="str">
        <f t="shared" si="633"/>
        <v>-0.00810401794539174+0.0116310708441033i</v>
      </c>
      <c r="D1320" s="158" t="str">
        <f t="shared" si="634"/>
        <v>-3.41810997122638-2.24781544649974i</v>
      </c>
      <c r="E1320" t="str">
        <f t="shared" si="635"/>
        <v>5384.48520847891-10713.2195957172i</v>
      </c>
      <c r="F1320" t="str">
        <f t="shared" si="636"/>
        <v>0.437736413084136+0.304824389952765i</v>
      </c>
      <c r="G1320" t="str">
        <f t="shared" si="631"/>
        <v>0.437736413084136+0.304824389952765i</v>
      </c>
      <c r="H1320" t="str">
        <f t="shared" si="637"/>
        <v>3.47364647874597+4.74149766169442i</v>
      </c>
      <c r="I1320" t="str">
        <f t="shared" si="638"/>
        <v>465.741110894687i</v>
      </c>
      <c r="J1320" t="str">
        <f t="shared" si="632"/>
        <v>-52.7254532992386+99.3138893014056i</v>
      </c>
      <c r="K1320" t="str">
        <f t="shared" si="639"/>
        <v>3.6584472697639-1.94225895316873i</v>
      </c>
      <c r="L1320" t="str">
        <f t="shared" si="640"/>
        <v>0.694555155609249-0.3104659382675i</v>
      </c>
      <c r="M1320" t="str">
        <f t="shared" si="641"/>
        <v>4.35300242537315-2.25272489143623i</v>
      </c>
      <c r="N1320" t="str">
        <f t="shared" si="642"/>
        <v>-1.5161364686963i</v>
      </c>
      <c r="O1320" t="str">
        <f t="shared" si="643"/>
        <v>0.0546326442871141-0.998506521850608i</v>
      </c>
      <c r="P1320" t="str">
        <f t="shared" si="644"/>
        <v>0.945367355712886+0.998506521850608i</v>
      </c>
      <c r="Q1320" t="str">
        <f t="shared" si="645"/>
        <v>-0.945367355712886+0.517629946845692i</v>
      </c>
      <c r="R1320" t="str">
        <f t="shared" si="646"/>
        <v>-0.324417208838491-1.23384267223604i</v>
      </c>
      <c r="S1320" t="str">
        <f t="shared" si="647"/>
        <v>0.16637985939054i</v>
      </c>
      <c r="T1320" t="str">
        <f t="shared" si="648"/>
        <v>0.20528657031668-0.0539764895904196i</v>
      </c>
      <c r="U1320" t="e">
        <f t="shared" si="649"/>
        <v>#DIV/0!</v>
      </c>
      <c r="V1320" t="str">
        <f t="shared" si="650"/>
        <v>0.0000833333333333333-0.00223657873934648i</v>
      </c>
      <c r="W1320" t="e">
        <f t="shared" si="651"/>
        <v>#DIV/0!</v>
      </c>
      <c r="X1320" t="e">
        <f t="shared" si="652"/>
        <v>#DIV/0!</v>
      </c>
      <c r="Y1320" t="str">
        <f t="shared" si="653"/>
        <v>0.00096+0.506726328653419i</v>
      </c>
      <c r="Z1320" t="e">
        <f t="shared" si="654"/>
        <v>#DIV/0!</v>
      </c>
      <c r="AA1320" t="e">
        <f t="shared" si="655"/>
        <v>#DIV/0!</v>
      </c>
      <c r="AB1320" t="str">
        <f t="shared" si="656"/>
        <v>0.117143722875111-0.0308008796123262i</v>
      </c>
      <c r="AC1320" t="str">
        <f t="shared" si="657"/>
        <v>1.44054100161178-0.397968884052353i</v>
      </c>
      <c r="AD1320" t="str">
        <f t="shared" si="658"/>
        <v>0.0810410027392874+0.0010072034108632i</v>
      </c>
      <c r="AE1320" t="e">
        <f t="shared" si="659"/>
        <v>#DIV/0!</v>
      </c>
      <c r="AF1320" t="str">
        <f t="shared" si="660"/>
        <v>-6.89175644997235-6.98931310819416i</v>
      </c>
      <c r="AG1320" t="e">
        <f t="shared" si="661"/>
        <v>#DIV/0!</v>
      </c>
      <c r="AH1320" t="e">
        <f t="shared" si="662"/>
        <v>#DIV/0!</v>
      </c>
      <c r="AI1320" t="e">
        <f t="shared" si="663"/>
        <v>#DIV/0!</v>
      </c>
      <c r="AJ1320" t="e">
        <f t="shared" si="664"/>
        <v>#DIV/0!</v>
      </c>
      <c r="AK1320"/>
      <c r="AL1320"/>
      <c r="AM1320"/>
      <c r="AN1320"/>
    </row>
    <row r="1321" spans="1:40" x14ac:dyDescent="0.3">
      <c r="A1321"/>
      <c r="B1321">
        <f t="shared" si="630"/>
        <v>118700</v>
      </c>
      <c r="C1321" s="186" t="str">
        <f t="shared" si="633"/>
        <v>-0.00810091107462082+0.011626992169181i</v>
      </c>
      <c r="D1321" s="158" t="str">
        <f t="shared" si="634"/>
        <v>-3.41973743969286-2.24892121390709i</v>
      </c>
      <c r="E1321" t="str">
        <f t="shared" si="635"/>
        <v>5377.24297393907-10707.8310316981i</v>
      </c>
      <c r="F1321" t="str">
        <f t="shared" si="636"/>
        <v>0.437951798450535+0.304964541809236i</v>
      </c>
      <c r="G1321" t="str">
        <f t="shared" si="631"/>
        <v>0.437951798450535+0.304964541809236i</v>
      </c>
      <c r="H1321" t="str">
        <f t="shared" si="637"/>
        <v>3.47694778657668+4.74333188375728i</v>
      </c>
      <c r="I1321" t="str">
        <f t="shared" si="638"/>
        <v>466.133809976386i</v>
      </c>
      <c r="J1321" t="str">
        <f t="shared" si="632"/>
        <v>-52.8160909099521+99.3976278252685i</v>
      </c>
      <c r="K1321" t="str">
        <f t="shared" si="639"/>
        <v>3.65703924543294-1.94321053202184i</v>
      </c>
      <c r="L1321" t="str">
        <f t="shared" si="640"/>
        <v>0.694360074360134-0.310640439149027i</v>
      </c>
      <c r="M1321" t="str">
        <f t="shared" si="641"/>
        <v>4.35139931979307-2.25385097117087i</v>
      </c>
      <c r="N1321" t="str">
        <f t="shared" si="642"/>
        <v>-1.51741482996839i</v>
      </c>
      <c r="O1321" t="str">
        <f t="shared" si="643"/>
        <v>0.0533561479267819-0.998575546204901i</v>
      </c>
      <c r="P1321" t="str">
        <f t="shared" si="644"/>
        <v>0.946643852073218+0.998575546204901i</v>
      </c>
      <c r="Q1321" t="str">
        <f t="shared" si="645"/>
        <v>-0.946643852073218+0.518839283763489i</v>
      </c>
      <c r="R1321" t="str">
        <f t="shared" si="646"/>
        <v>-0.324401461924745-1.23265763127938i</v>
      </c>
      <c r="S1321" t="str">
        <f t="shared" si="647"/>
        <v>0.166520145949891i</v>
      </c>
      <c r="T1321" t="str">
        <f t="shared" si="648"/>
        <v>0.205262328666889-0.0540193787860666i</v>
      </c>
      <c r="U1321" t="e">
        <f t="shared" si="649"/>
        <v>#DIV/0!</v>
      </c>
      <c r="V1321" t="str">
        <f t="shared" si="650"/>
        <v>0.0000833333333333333-0.00223469451125941i</v>
      </c>
      <c r="W1321" t="e">
        <f t="shared" si="651"/>
        <v>#DIV/0!</v>
      </c>
      <c r="X1321" t="e">
        <f t="shared" si="652"/>
        <v>#DIV/0!</v>
      </c>
      <c r="Y1321" t="str">
        <f t="shared" si="653"/>
        <v>0.00096+0.507153585254307i</v>
      </c>
      <c r="Z1321" t="e">
        <f t="shared" si="654"/>
        <v>#DIV/0!</v>
      </c>
      <c r="AA1321" t="e">
        <f t="shared" si="655"/>
        <v>#DIV/0!</v>
      </c>
      <c r="AB1321" t="str">
        <f t="shared" si="656"/>
        <v>0.117129889738823-0.0308253536928346i</v>
      </c>
      <c r="AC1321" t="str">
        <f t="shared" si="657"/>
        <v>1.44020316917967-0.398126738832364i</v>
      </c>
      <c r="AD1321" t="str">
        <f t="shared" si="658"/>
        <v>0.0810516598270638+0.00100227477758338i</v>
      </c>
      <c r="AE1321" t="e">
        <f t="shared" si="659"/>
        <v>#DIV/0!</v>
      </c>
      <c r="AF1321" t="str">
        <f t="shared" si="660"/>
        <v>-6.89668522626954-6.99225309766437i</v>
      </c>
      <c r="AG1321" t="e">
        <f t="shared" si="661"/>
        <v>#DIV/0!</v>
      </c>
      <c r="AH1321" t="e">
        <f t="shared" si="662"/>
        <v>#DIV/0!</v>
      </c>
      <c r="AI1321" t="e">
        <f t="shared" si="663"/>
        <v>#DIV/0!</v>
      </c>
      <c r="AJ1321" t="e">
        <f t="shared" si="664"/>
        <v>#DIV/0!</v>
      </c>
      <c r="AK1321"/>
      <c r="AL1321"/>
      <c r="AM1321"/>
      <c r="AN1321"/>
    </row>
    <row r="1322" spans="1:40" x14ac:dyDescent="0.3">
      <c r="A1322"/>
      <c r="B1322">
        <f t="shared" si="630"/>
        <v>118800</v>
      </c>
      <c r="C1322" s="186" t="str">
        <f t="shared" si="633"/>
        <v>-0.00809780397605789+0.0116229207950897i</v>
      </c>
      <c r="D1322" s="158" t="str">
        <f t="shared" si="634"/>
        <v>-3.42136503191663-2.25002534753093i</v>
      </c>
      <c r="E1322" t="str">
        <f t="shared" si="635"/>
        <v>5370.01411583334-10702.4448276317i</v>
      </c>
      <c r="F1322" t="str">
        <f t="shared" si="636"/>
        <v>0.438167200186981+0.305104487864342i</v>
      </c>
      <c r="G1322" t="str">
        <f t="shared" si="631"/>
        <v>0.438167200186981+0.305104487864342i</v>
      </c>
      <c r="H1322" t="str">
        <f t="shared" si="637"/>
        <v>3.48024896463186+4.74516331886936i</v>
      </c>
      <c r="I1322" t="str">
        <f t="shared" si="638"/>
        <v>466.526509058084i</v>
      </c>
      <c r="J1322" t="str">
        <f t="shared" si="632"/>
        <v>-52.9068049114036+99.4813663491314i</v>
      </c>
      <c r="K1322" t="str">
        <f t="shared" si="639"/>
        <v>3.65563111752321-1.94416069522094i</v>
      </c>
      <c r="L1322" t="str">
        <f t="shared" si="640"/>
        <v>0.694164938387168-0.310814768476734i</v>
      </c>
      <c r="M1322" t="str">
        <f t="shared" si="641"/>
        <v>4.34979605591038-2.25497546369767i</v>
      </c>
      <c r="N1322" t="str">
        <f t="shared" si="642"/>
        <v>-1.51869319124047i</v>
      </c>
      <c r="O1322" t="str">
        <f t="shared" si="643"/>
        <v>0.0520795643714524-0.998642938679726i</v>
      </c>
      <c r="P1322" t="str">
        <f t="shared" si="644"/>
        <v>0.947920435628548+0.998642938679726i</v>
      </c>
      <c r="Q1322" t="str">
        <f t="shared" si="645"/>
        <v>-0.947920435628548+0.520050252560744i</v>
      </c>
      <c r="R1322" t="str">
        <f t="shared" si="646"/>
        <v>-0.32438569927613-1.23147445675789i</v>
      </c>
      <c r="S1322" t="str">
        <f t="shared" si="647"/>
        <v>0.166660432509243i</v>
      </c>
      <c r="T1322" t="str">
        <f t="shared" si="648"/>
        <v>0.205238065587355-0.0540622609411731i</v>
      </c>
      <c r="U1322" t="e">
        <f t="shared" si="649"/>
        <v>#DIV/0!</v>
      </c>
      <c r="V1322" t="str">
        <f t="shared" si="650"/>
        <v>0.0000833333333333333-0.0022328134552735i</v>
      </c>
      <c r="W1322" t="e">
        <f t="shared" si="651"/>
        <v>#DIV/0!</v>
      </c>
      <c r="X1322" t="e">
        <f t="shared" si="652"/>
        <v>#DIV/0!</v>
      </c>
      <c r="Y1322" t="str">
        <f t="shared" si="653"/>
        <v>0.00096+0.507580841855196i</v>
      </c>
      <c r="Z1322" t="e">
        <f t="shared" si="654"/>
        <v>#DIV/0!</v>
      </c>
      <c r="AA1322" t="e">
        <f t="shared" si="655"/>
        <v>#DIV/0!</v>
      </c>
      <c r="AB1322" t="str">
        <f t="shared" si="656"/>
        <v>0.117116044373972-0.0308498237557633i</v>
      </c>
      <c r="AC1322" t="str">
        <f t="shared" si="657"/>
        <v>1.43986531227308-0.398284248166984i</v>
      </c>
      <c r="AD1322" t="str">
        <f t="shared" si="658"/>
        <v>0.081062320446908+0.000997330504363334i</v>
      </c>
      <c r="AE1322" t="e">
        <f t="shared" si="659"/>
        <v>#DIV/0!</v>
      </c>
      <c r="AF1322" t="str">
        <f t="shared" si="660"/>
        <v>-6.90161399654849-6.99518866640029i</v>
      </c>
      <c r="AG1322" t="e">
        <f t="shared" si="661"/>
        <v>#DIV/0!</v>
      </c>
      <c r="AH1322" t="e">
        <f t="shared" si="662"/>
        <v>#DIV/0!</v>
      </c>
      <c r="AI1322" t="e">
        <f t="shared" si="663"/>
        <v>#DIV/0!</v>
      </c>
      <c r="AJ1322" t="e">
        <f t="shared" si="664"/>
        <v>#DIV/0!</v>
      </c>
      <c r="AK1322"/>
      <c r="AL1322"/>
      <c r="AM1322"/>
      <c r="AN1322"/>
    </row>
    <row r="1323" spans="1:40" x14ac:dyDescent="0.3">
      <c r="A1323"/>
      <c r="B1323">
        <f t="shared" si="630"/>
        <v>118900</v>
      </c>
      <c r="C1323" s="186" t="str">
        <f t="shared" si="633"/>
        <v>-0.00809469665295078+0.0116188566973823i</v>
      </c>
      <c r="D1323" s="158" t="str">
        <f t="shared" si="634"/>
        <v>-3.42299274618004-2.25112784833364i</v>
      </c>
      <c r="E1323" t="str">
        <f t="shared" si="635"/>
        <v>5362.79860480461-10697.0609922814i</v>
      </c>
      <c r="F1323" t="str">
        <f t="shared" si="636"/>
        <v>0.438382618066185+0.305244228219161i</v>
      </c>
      <c r="G1323" t="str">
        <f t="shared" si="631"/>
        <v>0.438382618066185+0.305244228219161i</v>
      </c>
      <c r="H1323" t="str">
        <f t="shared" si="637"/>
        <v>3.48355001059165+4.74699196835484i</v>
      </c>
      <c r="I1323" t="str">
        <f t="shared" si="638"/>
        <v>466.919208139783i</v>
      </c>
      <c r="J1323" t="str">
        <f t="shared" si="632"/>
        <v>-52.9975953035932+99.5651048729943i</v>
      </c>
      <c r="K1323" t="str">
        <f t="shared" si="639"/>
        <v>3.65422288752955-1.94510944360938i</v>
      </c>
      <c r="L1323" t="str">
        <f t="shared" si="640"/>
        <v>0.693969747874975-0.310988926271482i</v>
      </c>
      <c r="M1323" t="str">
        <f t="shared" si="641"/>
        <v>4.34819263540453-2.25609836988086i</v>
      </c>
      <c r="N1323" t="str">
        <f t="shared" si="642"/>
        <v>-1.51997155251256i</v>
      </c>
      <c r="O1323" t="str">
        <f t="shared" si="643"/>
        <v>0.0508028957073073-0.998708699164953i</v>
      </c>
      <c r="P1323" t="str">
        <f t="shared" si="644"/>
        <v>0.949197104292693+0.998708699164953i</v>
      </c>
      <c r="Q1323" t="str">
        <f t="shared" si="645"/>
        <v>-0.949197104292693+0.521262853347607i</v>
      </c>
      <c r="R1323" t="str">
        <f t="shared" si="646"/>
        <v>-0.324369920885981-1.2302931439475i</v>
      </c>
      <c r="S1323" t="str">
        <f t="shared" si="647"/>
        <v>0.166800719068594i</v>
      </c>
      <c r="T1323" t="str">
        <f t="shared" si="648"/>
        <v>0.205213781075604-0.0541051360480046i</v>
      </c>
      <c r="U1323" t="e">
        <f t="shared" si="649"/>
        <v>#DIV/0!</v>
      </c>
      <c r="V1323" t="str">
        <f t="shared" si="650"/>
        <v>0.0000833333333333333-0.00223093556338513i</v>
      </c>
      <c r="W1323" t="e">
        <f t="shared" si="651"/>
        <v>#DIV/0!</v>
      </c>
      <c r="X1323" t="e">
        <f t="shared" si="652"/>
        <v>#DIV/0!</v>
      </c>
      <c r="Y1323" t="str">
        <f t="shared" si="653"/>
        <v>0.00096+0.508008098456084i</v>
      </c>
      <c r="Z1323" t="e">
        <f t="shared" si="654"/>
        <v>#DIV/0!</v>
      </c>
      <c r="AA1323" t="e">
        <f t="shared" si="655"/>
        <v>#DIV/0!</v>
      </c>
      <c r="AB1323" t="str">
        <f t="shared" si="656"/>
        <v>0.117102186779146-0.030874289796699i</v>
      </c>
      <c r="AC1323" t="str">
        <f t="shared" si="657"/>
        <v>1.43952743126129-0.398441412219267i</v>
      </c>
      <c r="AD1323" t="str">
        <f t="shared" si="658"/>
        <v>0.0810729845842516+0.000992370581385456i</v>
      </c>
      <c r="AE1323" t="e">
        <f t="shared" si="659"/>
        <v>#DIV/0!</v>
      </c>
      <c r="AF1323" t="str">
        <f t="shared" si="660"/>
        <v>-6.90654275677169-6.99811981668848i</v>
      </c>
      <c r="AG1323" t="e">
        <f t="shared" si="661"/>
        <v>#DIV/0!</v>
      </c>
      <c r="AH1323" t="e">
        <f t="shared" si="662"/>
        <v>#DIV/0!</v>
      </c>
      <c r="AI1323" t="e">
        <f t="shared" si="663"/>
        <v>#DIV/0!</v>
      </c>
      <c r="AJ1323" t="e">
        <f t="shared" si="664"/>
        <v>#DIV/0!</v>
      </c>
      <c r="AK1323"/>
      <c r="AL1323"/>
      <c r="AM1323"/>
      <c r="AN1323"/>
    </row>
    <row r="1324" spans="1:40" x14ac:dyDescent="0.3">
      <c r="A1324"/>
      <c r="B1324">
        <f t="shared" si="630"/>
        <v>119000</v>
      </c>
      <c r="C1324" s="186" t="str">
        <f t="shared" si="633"/>
        <v>-0.00809158910854301+0.0116147998517026i</v>
      </c>
      <c r="D1324" s="158" t="str">
        <f t="shared" si="634"/>
        <v>-3.42462058076789-2.25222871727878i</v>
      </c>
      <c r="E1324" t="str">
        <f t="shared" si="635"/>
        <v>5355.59641156275-10691.6795343473i</v>
      </c>
      <c r="F1324" t="str">
        <f t="shared" si="636"/>
        <v>0.438598051861181+0.305383762975022i</v>
      </c>
      <c r="G1324" t="str">
        <f t="shared" si="631"/>
        <v>0.438598051861181+0.305383762975022i</v>
      </c>
      <c r="H1324" t="str">
        <f t="shared" si="637"/>
        <v>3.48685092213784+4.74881783354074i</v>
      </c>
      <c r="I1324" t="str">
        <f t="shared" si="638"/>
        <v>467.311907221482i</v>
      </c>
      <c r="J1324" t="str">
        <f t="shared" si="632"/>
        <v>-53.0884620865208+99.6488433968573i</v>
      </c>
      <c r="K1324" t="str">
        <f t="shared" si="639"/>
        <v>3.65281455694469-1.94605677803146i</v>
      </c>
      <c r="L1324" t="str">
        <f t="shared" si="640"/>
        <v>0.693774503008052-0.311162912554351i</v>
      </c>
      <c r="M1324" t="str">
        <f t="shared" si="641"/>
        <v>4.34658905995274-2.25721969058581i</v>
      </c>
      <c r="N1324" t="str">
        <f t="shared" si="642"/>
        <v>-1.52124991378465i</v>
      </c>
      <c r="O1324" t="str">
        <f t="shared" si="643"/>
        <v>0.0495261440206985-0.998772827553113i</v>
      </c>
      <c r="P1324" t="str">
        <f t="shared" si="644"/>
        <v>0.950473855979301+0.998772827553113i</v>
      </c>
      <c r="Q1324" t="str">
        <f t="shared" si="645"/>
        <v>-0.950473855979301+0.522477086231537i</v>
      </c>
      <c r="R1324" t="str">
        <f t="shared" si="646"/>
        <v>-0.324354126747617-1.22911368814002i</v>
      </c>
      <c r="S1324" t="str">
        <f t="shared" si="647"/>
        <v>0.166941005627946i</v>
      </c>
      <c r="T1324" t="str">
        <f t="shared" si="648"/>
        <v>0.205189475129169-0.0541480040988214i</v>
      </c>
      <c r="U1324" t="e">
        <f t="shared" si="649"/>
        <v>#DIV/0!</v>
      </c>
      <c r="V1324" t="str">
        <f t="shared" si="650"/>
        <v>0.0000833333333333333-0.00222906082761758i</v>
      </c>
      <c r="W1324" t="e">
        <f t="shared" si="651"/>
        <v>#DIV/0!</v>
      </c>
      <c r="X1324" t="e">
        <f t="shared" si="652"/>
        <v>#DIV/0!</v>
      </c>
      <c r="Y1324" t="str">
        <f t="shared" si="653"/>
        <v>0.00096+0.508435355056972i</v>
      </c>
      <c r="Z1324" t="e">
        <f t="shared" si="654"/>
        <v>#DIV/0!</v>
      </c>
      <c r="AA1324" t="e">
        <f t="shared" si="655"/>
        <v>#DIV/0!</v>
      </c>
      <c r="AB1324" t="str">
        <f t="shared" si="656"/>
        <v>0.117088316952937-0.030898751811225i</v>
      </c>
      <c r="AC1324" t="str">
        <f t="shared" si="657"/>
        <v>1.43918952651309-0.398598231152587i</v>
      </c>
      <c r="AD1324" t="str">
        <f t="shared" si="658"/>
        <v>0.0810836522245148+0.000987394998837359i</v>
      </c>
      <c r="AE1324" t="e">
        <f t="shared" si="659"/>
        <v>#DIV/0!</v>
      </c>
      <c r="AF1324" t="str">
        <f t="shared" si="660"/>
        <v>-6.91147150290573-7.00104655081952i</v>
      </c>
      <c r="AG1324" t="e">
        <f t="shared" si="661"/>
        <v>#DIV/0!</v>
      </c>
      <c r="AH1324" t="e">
        <f t="shared" si="662"/>
        <v>#DIV/0!</v>
      </c>
      <c r="AI1324" t="e">
        <f t="shared" si="663"/>
        <v>#DIV/0!</v>
      </c>
      <c r="AJ1324" t="e">
        <f t="shared" si="664"/>
        <v>#DIV/0!</v>
      </c>
      <c r="AK1324"/>
      <c r="AL1324"/>
      <c r="AM1324"/>
      <c r="AN1324"/>
    </row>
    <row r="1325" spans="1:40" x14ac:dyDescent="0.3">
      <c r="A1325"/>
      <c r="B1325">
        <f t="shared" si="630"/>
        <v>119100</v>
      </c>
      <c r="C1325" s="186" t="str">
        <f t="shared" si="633"/>
        <v>-0.00808848134607365+0.0116107502337848i</v>
      </c>
      <c r="D1325" s="158" t="str">
        <f t="shared" si="634"/>
        <v>-3.42624853396735-2.25332795533112i</v>
      </c>
      <c r="E1325" t="str">
        <f t="shared" si="635"/>
        <v>5348.40750688471-10686.3004624669i</v>
      </c>
      <c r="F1325" t="str">
        <f t="shared" si="636"/>
        <v>0.43881350134532+0.305523092233496i</v>
      </c>
      <c r="G1325" t="str">
        <f t="shared" si="631"/>
        <v>0.43881350134532+0.305523092233496i</v>
      </c>
      <c r="H1325" t="str">
        <f t="shared" si="637"/>
        <v>3.49015169695371+4.75064091575705i</v>
      </c>
      <c r="I1325" t="str">
        <f t="shared" si="638"/>
        <v>467.70460630318i</v>
      </c>
      <c r="J1325" t="str">
        <f t="shared" si="632"/>
        <v>-53.1794052601865+99.7325819207201i</v>
      </c>
      <c r="K1325" t="str">
        <f t="shared" si="639"/>
        <v>3.65140612725921-1.94700269933254i</v>
      </c>
      <c r="L1325" t="str">
        <f t="shared" si="640"/>
        <v>0.693579203970764-0.311336727346643i</v>
      </c>
      <c r="M1325" t="str">
        <f t="shared" si="641"/>
        <v>4.34498533122997-2.25833942667918i</v>
      </c>
      <c r="N1325" t="str">
        <f t="shared" si="642"/>
        <v>-1.52252827505674i</v>
      </c>
      <c r="O1325" t="str">
        <f t="shared" si="643"/>
        <v>0.0482493113981027-0.998835323739408i</v>
      </c>
      <c r="P1325" t="str">
        <f t="shared" si="644"/>
        <v>0.951750688601897+0.998835323739408i</v>
      </c>
      <c r="Q1325" t="str">
        <f t="shared" si="645"/>
        <v>-0.951750688601897+0.523692951317332i</v>
      </c>
      <c r="R1325" t="str">
        <f t="shared" si="646"/>
        <v>-0.324338316854359-1.22793608464307i</v>
      </c>
      <c r="S1325" t="str">
        <f t="shared" si="647"/>
        <v>0.167081292187295i</v>
      </c>
      <c r="T1325" t="str">
        <f t="shared" si="648"/>
        <v>0.205165147745572-0.0541908650858786i</v>
      </c>
      <c r="U1325" t="e">
        <f t="shared" si="649"/>
        <v>#DIV/0!</v>
      </c>
      <c r="V1325" t="str">
        <f t="shared" si="650"/>
        <v>0.0000833333333333333-0.00222718924002093i</v>
      </c>
      <c r="W1325" t="e">
        <f t="shared" si="651"/>
        <v>#DIV/0!</v>
      </c>
      <c r="X1325" t="e">
        <f t="shared" si="652"/>
        <v>#DIV/0!</v>
      </c>
      <c r="Y1325" t="str">
        <f t="shared" si="653"/>
        <v>0.00096+0.50886261165786i</v>
      </c>
      <c r="Z1325" t="e">
        <f t="shared" si="654"/>
        <v>#DIV/0!</v>
      </c>
      <c r="AA1325" t="e">
        <f t="shared" si="655"/>
        <v>#DIV/0!</v>
      </c>
      <c r="AB1325" t="str">
        <f t="shared" si="656"/>
        <v>0.11707443489393-0.0309232097949218i</v>
      </c>
      <c r="AC1325" t="str">
        <f t="shared" si="657"/>
        <v>1.43885159839682-0.398754705130629i</v>
      </c>
      <c r="AD1325" t="str">
        <f t="shared" si="658"/>
        <v>0.0810943233530971+0.000982403746908491i</v>
      </c>
      <c r="AE1325" t="e">
        <f t="shared" si="659"/>
        <v>#DIV/0!</v>
      </c>
      <c r="AF1325" t="str">
        <f t="shared" si="660"/>
        <v>-6.91640023092106-7.00396887108817i</v>
      </c>
      <c r="AG1325" t="e">
        <f t="shared" si="661"/>
        <v>#DIV/0!</v>
      </c>
      <c r="AH1325" t="e">
        <f t="shared" si="662"/>
        <v>#DIV/0!</v>
      </c>
      <c r="AI1325" t="e">
        <f t="shared" si="663"/>
        <v>#DIV/0!</v>
      </c>
      <c r="AJ1325" t="e">
        <f t="shared" si="664"/>
        <v>#DIV/0!</v>
      </c>
      <c r="AK1325"/>
      <c r="AL1325"/>
      <c r="AM1325"/>
      <c r="AN1325"/>
    </row>
    <row r="1326" spans="1:40" x14ac:dyDescent="0.3">
      <c r="A1326"/>
      <c r="B1326">
        <f t="shared" si="630"/>
        <v>119200</v>
      </c>
      <c r="C1326" s="186" t="str">
        <f t="shared" si="633"/>
        <v>-0.00808537336877708+0.0116067078194523i</v>
      </c>
      <c r="D1326" s="158" t="str">
        <f t="shared" si="634"/>
        <v>-3.42787660406798-2.2544255634565i</v>
      </c>
      <c r="E1326" t="str">
        <f t="shared" si="635"/>
        <v>5341.23186161432-10680.9237852153i</v>
      </c>
      <c r="F1326" t="str">
        <f t="shared" si="636"/>
        <v>0.439028966292264+0.305662216096387i</v>
      </c>
      <c r="G1326" t="str">
        <f t="shared" si="631"/>
        <v>0.439028966292264+0.305662216096387i</v>
      </c>
      <c r="H1326" t="str">
        <f t="shared" si="637"/>
        <v>3.49345233272415+4.7524612163365i</v>
      </c>
      <c r="I1326" t="str">
        <f t="shared" si="638"/>
        <v>468.097305384879i</v>
      </c>
      <c r="J1326" t="str">
        <f t="shared" si="632"/>
        <v>-53.2704248245903+99.816320444583i</v>
      </c>
      <c r="K1326" t="str">
        <f t="shared" si="639"/>
        <v>3.64999759996157-1.94794720835895i</v>
      </c>
      <c r="L1326" t="str">
        <f t="shared" si="640"/>
        <v>0.693383850947346-0.311510370669876i</v>
      </c>
      <c r="M1326" t="str">
        <f t="shared" si="641"/>
        <v>4.34338145090892-2.25945757902883i</v>
      </c>
      <c r="N1326" t="str">
        <f t="shared" si="642"/>
        <v>-1.52380663632883i</v>
      </c>
      <c r="O1326" t="str">
        <f t="shared" si="643"/>
        <v>0.0469723999261287-0.998896187621707i</v>
      </c>
      <c r="P1326" t="str">
        <f t="shared" si="644"/>
        <v>0.953027600073871+0.998896187621707i</v>
      </c>
      <c r="Q1326" t="str">
        <f t="shared" si="645"/>
        <v>-0.953027600073871+0.524910448707123i</v>
      </c>
      <c r="R1326" t="str">
        <f t="shared" si="646"/>
        <v>-0.324322491199515-1.22676032878002i</v>
      </c>
      <c r="S1326" t="str">
        <f t="shared" si="647"/>
        <v>0.167221578746647i</v>
      </c>
      <c r="T1326" t="str">
        <f t="shared" si="648"/>
        <v>0.205140798922351-0.0542337190014284i</v>
      </c>
      <c r="U1326" t="e">
        <f t="shared" si="649"/>
        <v>#DIV/0!</v>
      </c>
      <c r="V1326" t="str">
        <f t="shared" si="650"/>
        <v>0.0000833333333333333-0.00222532079267191i</v>
      </c>
      <c r="W1326" t="e">
        <f t="shared" si="651"/>
        <v>#DIV/0!</v>
      </c>
      <c r="X1326" t="e">
        <f t="shared" si="652"/>
        <v>#DIV/0!</v>
      </c>
      <c r="Y1326" t="str">
        <f t="shared" si="653"/>
        <v>0.00096+0.509289868258749i</v>
      </c>
      <c r="Z1326" t="e">
        <f t="shared" si="654"/>
        <v>#DIV/0!</v>
      </c>
      <c r="AA1326" t="e">
        <f t="shared" si="655"/>
        <v>#DIV/0!</v>
      </c>
      <c r="AB1326" t="str">
        <f t="shared" si="656"/>
        <v>0.117060540600722-0.0309476637433683i</v>
      </c>
      <c r="AC1326" t="str">
        <f t="shared" si="657"/>
        <v>1.43851364728036-0.398910834317426i</v>
      </c>
      <c r="AD1326" t="str">
        <f t="shared" si="658"/>
        <v>0.0811049979553899+0.000977396815794954i</v>
      </c>
      <c r="AE1326" t="e">
        <f t="shared" si="659"/>
        <v>#DIV/0!</v>
      </c>
      <c r="AF1326" t="str">
        <f t="shared" si="660"/>
        <v>-6.92132893679213-7.006886779793i</v>
      </c>
      <c r="AG1326" t="e">
        <f t="shared" si="661"/>
        <v>#DIV/0!</v>
      </c>
      <c r="AH1326" t="e">
        <f t="shared" si="662"/>
        <v>#DIV/0!</v>
      </c>
      <c r="AI1326" t="e">
        <f t="shared" si="663"/>
        <v>#DIV/0!</v>
      </c>
      <c r="AJ1326" t="e">
        <f t="shared" si="664"/>
        <v>#DIV/0!</v>
      </c>
      <c r="AK1326"/>
      <c r="AL1326"/>
      <c r="AM1326"/>
      <c r="AN1326"/>
    </row>
    <row r="1327" spans="1:40" x14ac:dyDescent="0.3">
      <c r="A1327"/>
      <c r="B1327">
        <f t="shared" si="630"/>
        <v>119300</v>
      </c>
      <c r="C1327" s="186" t="str">
        <f t="shared" si="633"/>
        <v>-0.00808226517988347+0.0116026725846185i</v>
      </c>
      <c r="D1327" s="158" t="str">
        <f t="shared" si="634"/>
        <v>-3.42950478936177-2.25552154262199i</v>
      </c>
      <c r="E1327" t="str">
        <f t="shared" si="635"/>
        <v>5334.06944666198-10675.5495111054i</v>
      </c>
      <c r="F1327" t="str">
        <f t="shared" si="636"/>
        <v>0.439244446476+0.305801134665748i</v>
      </c>
      <c r="G1327" t="str">
        <f t="shared" si="631"/>
        <v>0.439244446476+0.305801134665748i</v>
      </c>
      <c r="H1327" t="str">
        <f t="shared" si="637"/>
        <v>3.49675282713563+4.75427873661476i</v>
      </c>
      <c r="I1327" t="str">
        <f t="shared" si="638"/>
        <v>468.490004466578i</v>
      </c>
      <c r="J1327" t="str">
        <f t="shared" si="632"/>
        <v>-53.3615207797321+99.9000589684459i</v>
      </c>
      <c r="K1327" t="str">
        <f t="shared" si="639"/>
        <v>3.64858897653812-1.94889030595804i</v>
      </c>
      <c r="L1327" t="str">
        <f t="shared" si="640"/>
        <v>0.693188444121903-0.311683842545789i</v>
      </c>
      <c r="M1327" t="str">
        <f t="shared" si="641"/>
        <v>4.34177742066002-2.26057414850383i</v>
      </c>
      <c r="N1327" t="str">
        <f t="shared" si="642"/>
        <v>-1.52508499760091i</v>
      </c>
      <c r="O1327" t="str">
        <f t="shared" si="643"/>
        <v>0.0456954116915252-0.998955419100543i</v>
      </c>
      <c r="P1327" t="str">
        <f t="shared" si="644"/>
        <v>0.954304588308475+0.998955419100543i</v>
      </c>
      <c r="Q1327" t="str">
        <f t="shared" si="645"/>
        <v>-0.954304588308475+0.526129578500367i</v>
      </c>
      <c r="R1327" t="str">
        <f t="shared" si="646"/>
        <v>-0.324306649776384-1.22558641588989i</v>
      </c>
      <c r="S1327" t="str">
        <f t="shared" si="647"/>
        <v>0.167361865305998i</v>
      </c>
      <c r="T1327" t="str">
        <f t="shared" si="648"/>
        <v>0.205116428657025-0.0542765658377146i</v>
      </c>
      <c r="U1327" t="e">
        <f t="shared" si="649"/>
        <v>#DIV/0!</v>
      </c>
      <c r="V1327" t="str">
        <f t="shared" si="650"/>
        <v>0.0000833333333333333-0.00222345547767387i</v>
      </c>
      <c r="W1327" t="e">
        <f t="shared" si="651"/>
        <v>#DIV/0!</v>
      </c>
      <c r="X1327" t="e">
        <f t="shared" si="652"/>
        <v>#DIV/0!</v>
      </c>
      <c r="Y1327" t="str">
        <f t="shared" si="653"/>
        <v>0.00096+0.509717124859637i</v>
      </c>
      <c r="Z1327" t="e">
        <f t="shared" si="654"/>
        <v>#DIV/0!</v>
      </c>
      <c r="AA1327" t="e">
        <f t="shared" si="655"/>
        <v>#DIV/0!</v>
      </c>
      <c r="AB1327" t="str">
        <f t="shared" si="656"/>
        <v>0.117046634071896-0.0309721136521385i</v>
      </c>
      <c r="AC1327" t="str">
        <f t="shared" si="657"/>
        <v>1.43817567353107-0.399066618877287i</v>
      </c>
      <c r="AD1327" t="str">
        <f t="shared" si="658"/>
        <v>0.0811156760167634+0.000972374195694187i</v>
      </c>
      <c r="AE1327" t="e">
        <f t="shared" si="659"/>
        <v>#DIV/0!</v>
      </c>
      <c r="AF1327" t="str">
        <f t="shared" si="660"/>
        <v>-6.9262576164974-7.00980027923675i</v>
      </c>
      <c r="AG1327" t="e">
        <f t="shared" si="661"/>
        <v>#DIV/0!</v>
      </c>
      <c r="AH1327" t="e">
        <f t="shared" si="662"/>
        <v>#DIV/0!</v>
      </c>
      <c r="AI1327" t="e">
        <f t="shared" si="663"/>
        <v>#DIV/0!</v>
      </c>
      <c r="AJ1327" t="e">
        <f t="shared" si="664"/>
        <v>#DIV/0!</v>
      </c>
      <c r="AK1327"/>
      <c r="AL1327"/>
      <c r="AM1327"/>
      <c r="AN1327"/>
    </row>
    <row r="1328" spans="1:40" x14ac:dyDescent="0.3">
      <c r="A1328"/>
      <c r="B1328">
        <f t="shared" si="630"/>
        <v>119400</v>
      </c>
      <c r="C1328" s="186" t="str">
        <f t="shared" si="633"/>
        <v>-0.00807915678261841+0.0115986445052857i</v>
      </c>
      <c r="D1328" s="158" t="str">
        <f t="shared" si="634"/>
        <v>-3.43113308814311-2.2566158937958i</v>
      </c>
      <c r="E1328" t="str">
        <f t="shared" si="635"/>
        <v>5326.92023300485-10670.1776485883i</v>
      </c>
      <c r="F1328" t="str">
        <f t="shared" si="636"/>
        <v>0.439459941670831+0.305939848043869i</v>
      </c>
      <c r="G1328" t="str">
        <f t="shared" si="631"/>
        <v>0.439459941670831+0.305939848043869i</v>
      </c>
      <c r="H1328" t="str">
        <f t="shared" si="637"/>
        <v>3.50005317787623+4.75609347793035i</v>
      </c>
      <c r="I1328" t="str">
        <f t="shared" si="638"/>
        <v>468.882703548277i</v>
      </c>
      <c r="J1328" t="str">
        <f t="shared" si="632"/>
        <v>-53.452693125612+99.9837974923088i</v>
      </c>
      <c r="K1328" t="str">
        <f t="shared" si="639"/>
        <v>3.64718025847306-1.94983199297813i</v>
      </c>
      <c r="L1328" t="str">
        <f t="shared" si="640"/>
        <v>0.692992983678406-0.311857142996338i</v>
      </c>
      <c r="M1328" t="str">
        <f t="shared" si="641"/>
        <v>4.34017324215147-2.26168913597447i</v>
      </c>
      <c r="N1328" t="str">
        <f t="shared" si="642"/>
        <v>-1.526363358873i</v>
      </c>
      <c r="O1328" t="str">
        <f t="shared" si="643"/>
        <v>0.0444183487811355-0.999013018079123i</v>
      </c>
      <c r="P1328" t="str">
        <f t="shared" si="644"/>
        <v>0.955581651218865+0.999013018079123i</v>
      </c>
      <c r="Q1328" t="str">
        <f t="shared" si="645"/>
        <v>-0.955581651218865+0.527350340793877i</v>
      </c>
      <c r="R1328" t="str">
        <f t="shared" si="646"/>
        <v>-0.324290792578263-1.22441434132729i</v>
      </c>
      <c r="S1328" t="str">
        <f t="shared" si="647"/>
        <v>0.16750215186535i</v>
      </c>
      <c r="T1328" t="str">
        <f t="shared" si="648"/>
        <v>0.205092036947116-0.0543194055869789i</v>
      </c>
      <c r="U1328" t="e">
        <f t="shared" si="649"/>
        <v>#DIV/0!</v>
      </c>
      <c r="V1328" t="str">
        <f t="shared" si="650"/>
        <v>0.0000833333333333333-0.00222159328715655i</v>
      </c>
      <c r="W1328" t="e">
        <f t="shared" si="651"/>
        <v>#DIV/0!</v>
      </c>
      <c r="X1328" t="e">
        <f t="shared" si="652"/>
        <v>#DIV/0!</v>
      </c>
      <c r="Y1328" t="str">
        <f t="shared" si="653"/>
        <v>0.00096+0.510144381460525i</v>
      </c>
      <c r="Z1328" t="e">
        <f t="shared" si="654"/>
        <v>#DIV/0!</v>
      </c>
      <c r="AA1328" t="e">
        <f t="shared" si="655"/>
        <v>#DIV/0!</v>
      </c>
      <c r="AB1328" t="str">
        <f t="shared" si="656"/>
        <v>0.117032715306038-0.0309965595168052i</v>
      </c>
      <c r="AC1328" t="str">
        <f t="shared" si="657"/>
        <v>1.43783767751585-0.399222058974853i</v>
      </c>
      <c r="AD1328" t="str">
        <f t="shared" si="658"/>
        <v>0.0811263575225742+0.000967335876807691i</v>
      </c>
      <c r="AE1328" t="e">
        <f t="shared" si="659"/>
        <v>#DIV/0!</v>
      </c>
      <c r="AF1328" t="str">
        <f t="shared" si="660"/>
        <v>-6.93118626601934-7.01270937172615i</v>
      </c>
      <c r="AG1328" t="e">
        <f t="shared" si="661"/>
        <v>#DIV/0!</v>
      </c>
      <c r="AH1328" t="e">
        <f t="shared" si="662"/>
        <v>#DIV/0!</v>
      </c>
      <c r="AI1328" t="e">
        <f t="shared" si="663"/>
        <v>#DIV/0!</v>
      </c>
      <c r="AJ1328" t="e">
        <f t="shared" si="664"/>
        <v>#DIV/0!</v>
      </c>
      <c r="AK1328"/>
      <c r="AL1328"/>
      <c r="AM1328"/>
      <c r="AN1328"/>
    </row>
    <row r="1329" spans="1:40" x14ac:dyDescent="0.3">
      <c r="A1329"/>
      <c r="B1329">
        <f t="shared" si="630"/>
        <v>119500</v>
      </c>
      <c r="C1329" s="186" t="str">
        <f t="shared" si="633"/>
        <v>-0.00807604818020305+0.0115946235575449i</v>
      </c>
      <c r="D1329" s="158" t="str">
        <f t="shared" si="634"/>
        <v>-3.43276149870876-2.25770861794729i</v>
      </c>
      <c r="E1329" t="str">
        <f t="shared" si="635"/>
        <v>5319.78419168659-10664.8082060538i</v>
      </c>
      <c r="F1329" t="str">
        <f t="shared" si="636"/>
        <v>0.439675451651374+0.306078356333279i</v>
      </c>
      <c r="G1329" t="str">
        <f t="shared" si="631"/>
        <v>0.439675451651374+0.306078356333279i</v>
      </c>
      <c r="H1329" t="str">
        <f t="shared" si="637"/>
        <v>3.50335338263564+4.75790544162464i</v>
      </c>
      <c r="I1329" t="str">
        <f t="shared" si="638"/>
        <v>469.275402629975i</v>
      </c>
      <c r="J1329" t="str">
        <f t="shared" si="632"/>
        <v>-53.54394186223+100.067536016172i</v>
      </c>
      <c r="K1329" t="str">
        <f t="shared" si="639"/>
        <v>3.64577144724844-1.95077227026856i</v>
      </c>
      <c r="L1329" t="str">
        <f t="shared" si="640"/>
        <v>0.692797469800698-0.312030272043701i</v>
      </c>
      <c r="M1329" t="str">
        <f t="shared" si="641"/>
        <v>4.33856891704914-2.26280254231226i</v>
      </c>
      <c r="N1329" t="str">
        <f t="shared" si="642"/>
        <v>-1.52764172014509i</v>
      </c>
      <c r="O1329" t="str">
        <f t="shared" si="643"/>
        <v>0.0431412132819548-0.999068984463316i</v>
      </c>
      <c r="P1329" t="str">
        <f t="shared" si="644"/>
        <v>0.956858786718045+0.999068984463316i</v>
      </c>
      <c r="Q1329" t="str">
        <f t="shared" si="645"/>
        <v>-0.956858786718045+0.528572735681774i</v>
      </c>
      <c r="R1329" t="str">
        <f t="shared" si="646"/>
        <v>-0.324274919598434-1.22324410046239i</v>
      </c>
      <c r="S1329" t="str">
        <f t="shared" si="647"/>
        <v>0.167642438424701i</v>
      </c>
      <c r="T1329" t="str">
        <f t="shared" si="648"/>
        <v>0.205067623790145-0.0543622382414553i</v>
      </c>
      <c r="U1329" t="e">
        <f t="shared" si="649"/>
        <v>#DIV/0!</v>
      </c>
      <c r="V1329" t="str">
        <f t="shared" si="650"/>
        <v>0.0000833333333333333-0.00221973421327609i</v>
      </c>
      <c r="W1329" t="e">
        <f t="shared" si="651"/>
        <v>#DIV/0!</v>
      </c>
      <c r="X1329" t="e">
        <f t="shared" si="652"/>
        <v>#DIV/0!</v>
      </c>
      <c r="Y1329" t="str">
        <f t="shared" si="653"/>
        <v>0.00096+0.510571638061413i</v>
      </c>
      <c r="Z1329" t="e">
        <f t="shared" si="654"/>
        <v>#DIV/0!</v>
      </c>
      <c r="AA1329" t="e">
        <f t="shared" si="655"/>
        <v>#DIV/0!</v>
      </c>
      <c r="AB1329" t="str">
        <f t="shared" si="656"/>
        <v>0.117018784301733-0.0310210013329369i</v>
      </c>
      <c r="AC1329" t="str">
        <f t="shared" si="657"/>
        <v>1.43749965960113-0.399377154775071i</v>
      </c>
      <c r="AD1329" t="str">
        <f t="shared" si="658"/>
        <v>0.0811370424581628+0.000962281849341176i</v>
      </c>
      <c r="AE1329" t="e">
        <f t="shared" si="659"/>
        <v>#DIV/0!</v>
      </c>
      <c r="AF1329" t="str">
        <f t="shared" si="660"/>
        <v>-6.9361148813444-7.01561405957193i</v>
      </c>
      <c r="AG1329" t="e">
        <f t="shared" si="661"/>
        <v>#DIV/0!</v>
      </c>
      <c r="AH1329" t="e">
        <f t="shared" si="662"/>
        <v>#DIV/0!</v>
      </c>
      <c r="AI1329" t="e">
        <f t="shared" si="663"/>
        <v>#DIV/0!</v>
      </c>
      <c r="AJ1329" t="e">
        <f t="shared" si="664"/>
        <v>#DIV/0!</v>
      </c>
      <c r="AK1329"/>
      <c r="AL1329"/>
      <c r="AM1329"/>
      <c r="AN1329"/>
    </row>
    <row r="1330" spans="1:40" x14ac:dyDescent="0.3">
      <c r="A1330"/>
      <c r="B1330">
        <f t="shared" ref="B1330:B1393" si="665">B1329+100</f>
        <v>119600</v>
      </c>
      <c r="C1330" s="186" t="str">
        <f t="shared" si="633"/>
        <v>-0.00807293937585408+0.0115906097175752i</v>
      </c>
      <c r="D1330" s="158" t="str">
        <f t="shared" si="634"/>
        <v>-3.43439001935787-2.25879971604699i</v>
      </c>
      <c r="E1330" t="str">
        <f t="shared" si="635"/>
        <v>5312.66129381709-10659.4411918306i</v>
      </c>
      <c r="F1330" t="str">
        <f t="shared" si="636"/>
        <v>0.439890976192563+0.306216659636747i</v>
      </c>
      <c r="G1330" t="str">
        <f t="shared" si="631"/>
        <v>0.439890976192563+0.306216659636747i</v>
      </c>
      <c r="H1330" t="str">
        <f t="shared" si="637"/>
        <v>3.50665343910509+4.75971462904185i</v>
      </c>
      <c r="I1330" t="str">
        <f t="shared" si="638"/>
        <v>469.668101711674i</v>
      </c>
      <c r="J1330" t="str">
        <f t="shared" si="632"/>
        <v>-53.635266989586+100.151274540035i</v>
      </c>
      <c r="K1330" t="str">
        <f t="shared" si="639"/>
        <v>3.64436254434425-1.95171113867966i</v>
      </c>
      <c r="L1330" t="str">
        <f t="shared" si="640"/>
        <v>0.692601902672488-0.312203229710269i</v>
      </c>
      <c r="M1330" t="str">
        <f t="shared" si="641"/>
        <v>4.33696444701674-2.26391436838993i</v>
      </c>
      <c r="N1330" t="str">
        <f t="shared" si="642"/>
        <v>-1.52892008141718i</v>
      </c>
      <c r="O1330" t="str">
        <f t="shared" si="643"/>
        <v>0.0418640072810879-0.999123318161662i</v>
      </c>
      <c r="P1330" t="str">
        <f t="shared" si="644"/>
        <v>0.958135992718912+0.999123318161662i</v>
      </c>
      <c r="Q1330" t="str">
        <f t="shared" si="645"/>
        <v>-0.958135992718912+0.529796763255518i</v>
      </c>
      <c r="R1330" t="str">
        <f t="shared" si="646"/>
        <v>-0.324259030830179-1.22207568868084i</v>
      </c>
      <c r="S1330" t="str">
        <f t="shared" si="647"/>
        <v>0.167782724984053i</v>
      </c>
      <c r="T1330" t="str">
        <f t="shared" si="648"/>
        <v>0.205043189183635-0.0544050637933755i</v>
      </c>
      <c r="U1330" t="e">
        <f t="shared" si="649"/>
        <v>#DIV/0!</v>
      </c>
      <c r="V1330" t="str">
        <f t="shared" si="650"/>
        <v>0.0000833333333333333-0.00221787824821482i</v>
      </c>
      <c r="W1330" t="e">
        <f t="shared" si="651"/>
        <v>#DIV/0!</v>
      </c>
      <c r="X1330" t="e">
        <f t="shared" si="652"/>
        <v>#DIV/0!</v>
      </c>
      <c r="Y1330" t="str">
        <f t="shared" si="653"/>
        <v>0.00096+0.510998894662301i</v>
      </c>
      <c r="Z1330" t="e">
        <f t="shared" si="654"/>
        <v>#DIV/0!</v>
      </c>
      <c r="AA1330" t="e">
        <f t="shared" si="655"/>
        <v>#DIV/0!</v>
      </c>
      <c r="AB1330" t="str">
        <f t="shared" si="656"/>
        <v>0.117004841057569-0.0310454390961007i</v>
      </c>
      <c r="AC1330" t="str">
        <f t="shared" si="657"/>
        <v>1.43716162015288-0.399531906443223i</v>
      </c>
      <c r="AD1330" t="str">
        <f t="shared" si="658"/>
        <v>0.081147730808856+0.000957212103504849i</v>
      </c>
      <c r="AE1330" t="e">
        <f t="shared" si="659"/>
        <v>#DIV/0!</v>
      </c>
      <c r="AF1330" t="str">
        <f t="shared" si="660"/>
        <v>-6.94104345846296-7.01851434508884i</v>
      </c>
      <c r="AG1330" t="e">
        <f t="shared" si="661"/>
        <v>#DIV/0!</v>
      </c>
      <c r="AH1330" t="e">
        <f t="shared" si="662"/>
        <v>#DIV/0!</v>
      </c>
      <c r="AI1330" t="e">
        <f t="shared" si="663"/>
        <v>#DIV/0!</v>
      </c>
      <c r="AJ1330" t="e">
        <f t="shared" si="664"/>
        <v>#DIV/0!</v>
      </c>
      <c r="AK1330"/>
      <c r="AL1330"/>
      <c r="AM1330"/>
      <c r="AN1330"/>
    </row>
    <row r="1331" spans="1:40" x14ac:dyDescent="0.3">
      <c r="A1331"/>
      <c r="B1331">
        <f t="shared" si="665"/>
        <v>119700</v>
      </c>
      <c r="C1331" s="186" t="str">
        <f t="shared" si="633"/>
        <v>-0.00806983037278369+0.0115866029616443i</v>
      </c>
      <c r="D1331" s="158" t="str">
        <f t="shared" si="634"/>
        <v>-3.43601864839208-2.25988918906652i</v>
      </c>
      <c r="E1331" t="str">
        <f t="shared" si="635"/>
        <v>5305.55151057262-10654.0766141862i</v>
      </c>
      <c r="F1331" t="str">
        <f t="shared" si="636"/>
        <v>0.440106515069661+0.306354758057277i</v>
      </c>
      <c r="G1331" t="str">
        <f t="shared" si="631"/>
        <v>0.440106515069661+0.306354758057277i</v>
      </c>
      <c r="H1331" t="str">
        <f t="shared" si="637"/>
        <v>3.50995334497762+4.76152104152902i</v>
      </c>
      <c r="I1331" t="str">
        <f t="shared" si="638"/>
        <v>470.060800793373i</v>
      </c>
      <c r="J1331" t="str">
        <f t="shared" si="632"/>
        <v>-53.7266685076801+100.235013063898i</v>
      </c>
      <c r="K1331" t="str">
        <f t="shared" si="639"/>
        <v>3.64295355123829-1.95264859906274i</v>
      </c>
      <c r="L1331" t="str">
        <f t="shared" si="640"/>
        <v>0.692406282477354-0.312376016018653i</v>
      </c>
      <c r="M1331" t="str">
        <f t="shared" si="641"/>
        <v>4.33535983371564-2.26502461508139i</v>
      </c>
      <c r="N1331" t="str">
        <f t="shared" si="642"/>
        <v>-1.53019844268926i</v>
      </c>
      <c r="O1331" t="str">
        <f t="shared" si="643"/>
        <v>0.0405867328657636-0.999176019085368i</v>
      </c>
      <c r="P1331" t="str">
        <f t="shared" si="644"/>
        <v>0.959413267134236+0.999176019085368i</v>
      </c>
      <c r="Q1331" t="str">
        <f t="shared" si="645"/>
        <v>-0.959413267134236+0.531022423603892i</v>
      </c>
      <c r="R1331" t="str">
        <f t="shared" si="646"/>
        <v>-0.324243126266769-1.22090910138369i</v>
      </c>
      <c r="S1331" t="str">
        <f t="shared" si="647"/>
        <v>0.167923011543404i</v>
      </c>
      <c r="T1331" t="str">
        <f t="shared" si="648"/>
        <v>0.2050187331251-0.0544478822349641i</v>
      </c>
      <c r="U1331" t="e">
        <f t="shared" si="649"/>
        <v>#DIV/0!</v>
      </c>
      <c r="V1331" t="str">
        <f t="shared" si="650"/>
        <v>0.0000833333333333333-0.00221602538418122i</v>
      </c>
      <c r="W1331" t="e">
        <f t="shared" si="651"/>
        <v>#DIV/0!</v>
      </c>
      <c r="X1331" t="e">
        <f t="shared" si="652"/>
        <v>#DIV/0!</v>
      </c>
      <c r="Y1331" t="str">
        <f t="shared" si="653"/>
        <v>0.00096+0.51142615126319i</v>
      </c>
      <c r="Z1331" t="e">
        <f t="shared" si="654"/>
        <v>#DIV/0!</v>
      </c>
      <c r="AA1331" t="e">
        <f t="shared" si="655"/>
        <v>#DIV/0!</v>
      </c>
      <c r="AB1331" t="str">
        <f t="shared" si="656"/>
        <v>0.116990885572126-0.0310698728018598i</v>
      </c>
      <c r="AC1331" t="str">
        <f t="shared" si="657"/>
        <v>1.43682355953656-0.399686314144873i</v>
      </c>
      <c r="AD1331" t="str">
        <f t="shared" si="658"/>
        <v>0.0811584225599625+0.000952126629511115i</v>
      </c>
      <c r="AE1331" t="e">
        <f t="shared" si="659"/>
        <v>#DIV/0!</v>
      </c>
      <c r="AF1331" t="str">
        <f t="shared" si="660"/>
        <v>-6.9459719933697-7.02141023059554i</v>
      </c>
      <c r="AG1331" t="e">
        <f t="shared" si="661"/>
        <v>#DIV/0!</v>
      </c>
      <c r="AH1331" t="e">
        <f t="shared" si="662"/>
        <v>#DIV/0!</v>
      </c>
      <c r="AI1331" t="e">
        <f t="shared" si="663"/>
        <v>#DIV/0!</v>
      </c>
      <c r="AJ1331" t="e">
        <f t="shared" si="664"/>
        <v>#DIV/0!</v>
      </c>
      <c r="AK1331"/>
      <c r="AL1331"/>
      <c r="AM1331"/>
      <c r="AN1331"/>
    </row>
    <row r="1332" spans="1:40" x14ac:dyDescent="0.3">
      <c r="A1332"/>
      <c r="B1332">
        <f t="shared" si="665"/>
        <v>119800</v>
      </c>
      <c r="C1332" s="186" t="str">
        <f t="shared" si="633"/>
        <v>-0.00806672117419961+0.0115826032661067i</v>
      </c>
      <c r="D1332" s="158" t="str">
        <f t="shared" si="634"/>
        <v>-3.43764738411531-2.26097703797871i</v>
      </c>
      <c r="E1332" t="str">
        <f t="shared" si="635"/>
        <v>5298.45481319554-10648.7144813281i</v>
      </c>
      <c r="F1332" t="str">
        <f t="shared" si="636"/>
        <v>0.440322068058232+0.306492651698112i</v>
      </c>
      <c r="G1332" t="str">
        <f t="shared" si="631"/>
        <v>0.440322068058232+0.306492651698112i</v>
      </c>
      <c r="H1332" t="str">
        <f t="shared" si="637"/>
        <v>3.51325309794772+4.76332468043605i</v>
      </c>
      <c r="I1332" t="str">
        <f t="shared" si="638"/>
        <v>470.453499875072i</v>
      </c>
      <c r="J1332" t="str">
        <f t="shared" si="632"/>
        <v>-53.8181464165123+100.31875158776i</v>
      </c>
      <c r="K1332" t="str">
        <f t="shared" si="639"/>
        <v>3.64154446940626-1.95358465227012i</v>
      </c>
      <c r="L1332" t="str">
        <f t="shared" si="640"/>
        <v>0.692210609398742-0.312548630991681i</v>
      </c>
      <c r="M1332" t="str">
        <f t="shared" si="641"/>
        <v>4.333755078805-2.2661332832618i</v>
      </c>
      <c r="N1332" t="str">
        <f t="shared" si="642"/>
        <v>-1.53147680396135i</v>
      </c>
      <c r="O1332" t="str">
        <f t="shared" si="643"/>
        <v>0.0393093921232936-0.99922708714831i</v>
      </c>
      <c r="P1332" t="str">
        <f t="shared" si="644"/>
        <v>0.960690607876706+0.99922708714831i</v>
      </c>
      <c r="Q1332" t="str">
        <f t="shared" si="645"/>
        <v>-0.960690607876706+0.53224971681304i</v>
      </c>
      <c r="R1332" t="str">
        <f t="shared" si="646"/>
        <v>-0.324227205901465-1.21974433398732i</v>
      </c>
      <c r="S1332" t="str">
        <f t="shared" si="647"/>
        <v>0.168063298102756i</v>
      </c>
      <c r="T1332" t="str">
        <f t="shared" si="648"/>
        <v>0.204994255612059-0.0544906935584416i</v>
      </c>
      <c r="U1332" t="e">
        <f t="shared" si="649"/>
        <v>#DIV/0!</v>
      </c>
      <c r="V1332" t="str">
        <f t="shared" si="650"/>
        <v>0.0000833333333333333-0.00221417561340978i</v>
      </c>
      <c r="W1332" t="e">
        <f t="shared" si="651"/>
        <v>#DIV/0!</v>
      </c>
      <c r="X1332" t="e">
        <f t="shared" si="652"/>
        <v>#DIV/0!</v>
      </c>
      <c r="Y1332" t="str">
        <f t="shared" si="653"/>
        <v>0.00096+0.511853407864078i</v>
      </c>
      <c r="Z1332" t="e">
        <f t="shared" si="654"/>
        <v>#DIV/0!</v>
      </c>
      <c r="AA1332" t="e">
        <f t="shared" si="655"/>
        <v>#DIV/0!</v>
      </c>
      <c r="AB1332" t="str">
        <f t="shared" si="656"/>
        <v>0.116976917843989-0.0310943024457748i</v>
      </c>
      <c r="AC1332" t="str">
        <f t="shared" si="657"/>
        <v>1.43648547811716-0.39984037804592i</v>
      </c>
      <c r="AD1332" t="str">
        <f t="shared" si="658"/>
        <v>0.0811691176967789+0.000947025417578271i</v>
      </c>
      <c r="AE1332" t="e">
        <f t="shared" si="659"/>
        <v>#DIV/0!</v>
      </c>
      <c r="AF1332" t="str">
        <f t="shared" si="660"/>
        <v>-6.95090048206303-7.02430171841476i</v>
      </c>
      <c r="AG1332" t="e">
        <f t="shared" si="661"/>
        <v>#DIV/0!</v>
      </c>
      <c r="AH1332" t="e">
        <f t="shared" si="662"/>
        <v>#DIV/0!</v>
      </c>
      <c r="AI1332" t="e">
        <f t="shared" si="663"/>
        <v>#DIV/0!</v>
      </c>
      <c r="AJ1332" t="e">
        <f t="shared" si="664"/>
        <v>#DIV/0!</v>
      </c>
      <c r="AK1332"/>
      <c r="AL1332"/>
      <c r="AM1332"/>
      <c r="AN1332"/>
    </row>
    <row r="1333" spans="1:40" x14ac:dyDescent="0.3">
      <c r="A1333"/>
      <c r="B1333">
        <f t="shared" si="665"/>
        <v>119900</v>
      </c>
      <c r="C1333" s="186" t="str">
        <f t="shared" si="633"/>
        <v>-0.00806361178330504+0.0115786106074047i</v>
      </c>
      <c r="D1333" s="158" t="str">
        <f t="shared" si="634"/>
        <v>-3.43927622483399-2.26206326375746i</v>
      </c>
      <c r="E1333" t="str">
        <f t="shared" si="635"/>
        <v>5291.37117299428-10643.3548014032i</v>
      </c>
      <c r="F1333" t="str">
        <f t="shared" si="636"/>
        <v>0.440537634934172+0.306630340662726i</v>
      </c>
      <c r="G1333" t="str">
        <f t="shared" si="631"/>
        <v>0.440537634934172+0.306630340662726i</v>
      </c>
      <c r="H1333" t="str">
        <f t="shared" si="637"/>
        <v>3.5165526957117+4.76512554711563i</v>
      </c>
      <c r="I1333" t="str">
        <f t="shared" si="638"/>
        <v>470.84619895677i</v>
      </c>
      <c r="J1333" t="str">
        <f t="shared" si="632"/>
        <v>-53.9097007160825+100.402490111623i</v>
      </c>
      <c r="K1333" t="str">
        <f t="shared" si="639"/>
        <v>3.64013530032166-1.95451929915502i</v>
      </c>
      <c r="L1333" t="str">
        <f t="shared" si="640"/>
        <v>0.692014883619966-0.312721074652396i</v>
      </c>
      <c r="M1333" t="str">
        <f t="shared" si="641"/>
        <v>4.33215018394163-2.26724037380742i</v>
      </c>
      <c r="N1333" t="str">
        <f t="shared" si="642"/>
        <v>-1.53275516523344i</v>
      </c>
      <c r="O1333" t="str">
        <f t="shared" si="643"/>
        <v>0.0380319871411273-0.999276522267034i</v>
      </c>
      <c r="P1333" t="str">
        <f t="shared" si="644"/>
        <v>0.961968012858873+0.999276522267034i</v>
      </c>
      <c r="Q1333" t="str">
        <f t="shared" si="645"/>
        <v>-0.961968012858873+0.533478642966406i</v>
      </c>
      <c r="R1333" t="str">
        <f t="shared" si="646"/>
        <v>-0.324211269727526-1.21858138192342i</v>
      </c>
      <c r="S1333" t="str">
        <f t="shared" si="647"/>
        <v>0.168203584662105i</v>
      </c>
      <c r="T1333" t="str">
        <f t="shared" si="648"/>
        <v>0.204969756642021-0.0545334977560225i</v>
      </c>
      <c r="U1333" t="e">
        <f t="shared" si="649"/>
        <v>#DIV/0!</v>
      </c>
      <c r="V1333" t="str">
        <f t="shared" si="650"/>
        <v>0.0000833333333333333-0.0022123289281609i</v>
      </c>
      <c r="W1333" t="e">
        <f t="shared" si="651"/>
        <v>#DIV/0!</v>
      </c>
      <c r="X1333" t="e">
        <f t="shared" si="652"/>
        <v>#DIV/0!</v>
      </c>
      <c r="Y1333" t="str">
        <f t="shared" si="653"/>
        <v>0.00096+0.512280664464966i</v>
      </c>
      <c r="Z1333" t="e">
        <f t="shared" si="654"/>
        <v>#DIV/0!</v>
      </c>
      <c r="AA1333" t="e">
        <f t="shared" si="655"/>
        <v>#DIV/0!</v>
      </c>
      <c r="AB1333" t="str">
        <f t="shared" si="656"/>
        <v>0.116962937871737-0.031118728023403i</v>
      </c>
      <c r="AC1333" t="str">
        <f t="shared" si="657"/>
        <v>1.43614737625921-0.399994098312546i</v>
      </c>
      <c r="AD1333" t="str">
        <f t="shared" si="658"/>
        <v>0.0811798162045823+0.000941908457926238i</v>
      </c>
      <c r="AE1333" t="e">
        <f t="shared" si="659"/>
        <v>#DIV/0!</v>
      </c>
      <c r="AF1333" t="str">
        <f t="shared" si="660"/>
        <v>-6.95582892054569-7.02718881087309i</v>
      </c>
      <c r="AG1333" t="e">
        <f t="shared" si="661"/>
        <v>#DIV/0!</v>
      </c>
      <c r="AH1333" t="e">
        <f t="shared" si="662"/>
        <v>#DIV/0!</v>
      </c>
      <c r="AI1333" t="e">
        <f t="shared" si="663"/>
        <v>#DIV/0!</v>
      </c>
      <c r="AJ1333" t="e">
        <f t="shared" si="664"/>
        <v>#DIV/0!</v>
      </c>
      <c r="AK1333"/>
      <c r="AL1333"/>
      <c r="AM1333"/>
      <c r="AN1333"/>
    </row>
    <row r="1334" spans="1:40" x14ac:dyDescent="0.3">
      <c r="A1334"/>
      <c r="B1334">
        <f t="shared" si="665"/>
        <v>120000</v>
      </c>
      <c r="C1334" s="186" t="str">
        <f t="shared" si="633"/>
        <v>-0.00806050220329886+0.0115746249620675i</v>
      </c>
      <c r="D1334" s="158" t="str">
        <f t="shared" si="634"/>
        <v>-3.44090516885692-2.26314786737791i</v>
      </c>
      <c r="E1334" t="str">
        <f t="shared" si="635"/>
        <v>5284.30056134301-10637.9975824987i</v>
      </c>
      <c r="F1334" t="str">
        <f t="shared" si="636"/>
        <v>0.44075321547369+0.306767825054838i</v>
      </c>
      <c r="G1334" t="str">
        <f t="shared" si="631"/>
        <v>0.44075321547369+0.306767825054838i</v>
      </c>
      <c r="H1334" t="str">
        <f t="shared" si="637"/>
        <v>3.51985213596744+4.7669236429234i</v>
      </c>
      <c r="I1334" t="str">
        <f t="shared" si="638"/>
        <v>471.238898038469i</v>
      </c>
      <c r="J1334" t="str">
        <f t="shared" si="632"/>
        <v>-54.0013314063908+100.486228635486i</v>
      </c>
      <c r="K1334" t="str">
        <f t="shared" si="639"/>
        <v>3.63872604545596-1.95545254057174i</v>
      </c>
      <c r="L1334" t="str">
        <f t="shared" si="640"/>
        <v>0.691819105324207-0.312893347024061i</v>
      </c>
      <c r="M1334" t="str">
        <f t="shared" si="641"/>
        <v>4.33054515078017-2.2683458875958i</v>
      </c>
      <c r="N1334" t="str">
        <f t="shared" si="642"/>
        <v>-1.53403352650553i</v>
      </c>
      <c r="O1334" t="str">
        <f t="shared" si="643"/>
        <v>0.036754520006809-0.99932432436075i</v>
      </c>
      <c r="P1334" t="str">
        <f t="shared" si="644"/>
        <v>0.963245479993191+0.99932432436075i</v>
      </c>
      <c r="Q1334" t="str">
        <f t="shared" si="645"/>
        <v>-0.963245479993191+0.53470920214478i</v>
      </c>
      <c r="R1334" t="str">
        <f t="shared" si="646"/>
        <v>-0.324195317738197-1.21742024063887i</v>
      </c>
      <c r="S1334" t="str">
        <f t="shared" si="647"/>
        <v>0.168343871221457i</v>
      </c>
      <c r="T1334" t="str">
        <f t="shared" si="648"/>
        <v>0.204945236212505-0.0545762948199184i</v>
      </c>
      <c r="U1334" t="e">
        <f t="shared" si="649"/>
        <v>#DIV/0!</v>
      </c>
      <c r="V1334" t="str">
        <f t="shared" si="650"/>
        <v>0.0000833333333333333-0.00221048532072077i</v>
      </c>
      <c r="W1334" t="e">
        <f t="shared" si="651"/>
        <v>#DIV/0!</v>
      </c>
      <c r="X1334" t="e">
        <f t="shared" si="652"/>
        <v>#DIV/0!</v>
      </c>
      <c r="Y1334" t="str">
        <f t="shared" si="653"/>
        <v>0.00096+0.512707921065854i</v>
      </c>
      <c r="Z1334" t="e">
        <f t="shared" si="654"/>
        <v>#DIV/0!</v>
      </c>
      <c r="AA1334" t="e">
        <f t="shared" si="655"/>
        <v>#DIV/0!</v>
      </c>
      <c r="AB1334" t="str">
        <f t="shared" si="656"/>
        <v>0.116948945653953-0.0311431495303002i</v>
      </c>
      <c r="AC1334" t="str">
        <f t="shared" si="657"/>
        <v>1.43580925432674-0.400147475111272i</v>
      </c>
      <c r="AD1334" t="str">
        <f t="shared" si="658"/>
        <v>0.0811905180686389+0.000936775740780728i</v>
      </c>
      <c r="AE1334" t="e">
        <f t="shared" si="659"/>
        <v>#DIV/0!</v>
      </c>
      <c r="AF1334" t="str">
        <f t="shared" si="660"/>
        <v>-6.96075730482436-7.03007151030131i</v>
      </c>
      <c r="AG1334" t="e">
        <f t="shared" si="661"/>
        <v>#DIV/0!</v>
      </c>
      <c r="AH1334" t="e">
        <f t="shared" si="662"/>
        <v>#DIV/0!</v>
      </c>
      <c r="AI1334" t="e">
        <f t="shared" si="663"/>
        <v>#DIV/0!</v>
      </c>
      <c r="AJ1334" t="e">
        <f t="shared" si="664"/>
        <v>#DIV/0!</v>
      </c>
      <c r="AK1334"/>
      <c r="AL1334"/>
      <c r="AM1334"/>
      <c r="AN1334"/>
    </row>
    <row r="1335" spans="1:40" x14ac:dyDescent="0.3">
      <c r="A1335"/>
      <c r="B1335">
        <f t="shared" si="665"/>
        <v>120100</v>
      </c>
      <c r="C1335" s="186" t="str">
        <f t="shared" si="633"/>
        <v>-0.00805739243737535+0.0115706463067105i</v>
      </c>
      <c r="D1335" s="158" t="str">
        <f t="shared" si="634"/>
        <v>-3.44253421449527-2.26423084981624i</v>
      </c>
      <c r="E1335" t="str">
        <f t="shared" si="635"/>
        <v>5277.24294968182-10632.6428326422i</v>
      </c>
      <c r="F1335" t="str">
        <f t="shared" si="636"/>
        <v>0.440968809453312+0.306905104978394i</v>
      </c>
      <c r="G1335" t="str">
        <f t="shared" si="631"/>
        <v>0.440968809453312+0.306905104978394i</v>
      </c>
      <c r="H1335" t="str">
        <f t="shared" si="637"/>
        <v>3.52315141641452+4.76871896921768i</v>
      </c>
      <c r="I1335" t="str">
        <f t="shared" si="638"/>
        <v>471.631597120168i</v>
      </c>
      <c r="J1335" t="str">
        <f t="shared" si="632"/>
        <v>-54.0930384874371+100.569967159349i</v>
      </c>
      <c r="K1335" t="str">
        <f t="shared" si="639"/>
        <v>3.63731670627844-1.9563843773755i</v>
      </c>
      <c r="L1335" t="str">
        <f t="shared" si="640"/>
        <v>0.691623274694513-0.313065448130151i</v>
      </c>
      <c r="M1335" t="str">
        <f t="shared" si="641"/>
        <v>4.32893998097295-2.26944982550565i</v>
      </c>
      <c r="N1335" t="str">
        <f t="shared" si="642"/>
        <v>-1.53531188777762i</v>
      </c>
      <c r="O1335" t="str">
        <f t="shared" si="643"/>
        <v>0.0354769928079853-0.999370493351341i</v>
      </c>
      <c r="P1335" t="str">
        <f t="shared" si="644"/>
        <v>0.964523007192015+0.999370493351341i</v>
      </c>
      <c r="Q1335" t="str">
        <f t="shared" si="645"/>
        <v>-0.964523007192015+0.535941394426279i</v>
      </c>
      <c r="R1335" t="str">
        <f t="shared" si="646"/>
        <v>-0.324179349926721-1.21626090559573i</v>
      </c>
      <c r="S1335" t="str">
        <f t="shared" si="647"/>
        <v>0.168484157780808i</v>
      </c>
      <c r="T1335" t="str">
        <f t="shared" si="648"/>
        <v>0.204920694321019-0.0546190847423334i</v>
      </c>
      <c r="U1335" t="e">
        <f t="shared" si="649"/>
        <v>#DIV/0!</v>
      </c>
      <c r="V1335" t="str">
        <f t="shared" si="650"/>
        <v>0.0000833333333333333-0.00220864478340127i</v>
      </c>
      <c r="W1335" t="e">
        <f t="shared" si="651"/>
        <v>#DIV/0!</v>
      </c>
      <c r="X1335" t="e">
        <f t="shared" si="652"/>
        <v>#DIV/0!</v>
      </c>
      <c r="Y1335" t="str">
        <f t="shared" si="653"/>
        <v>0.00096+0.513135177666743i</v>
      </c>
      <c r="Z1335" t="e">
        <f t="shared" si="654"/>
        <v>#DIV/0!</v>
      </c>
      <c r="AA1335" t="e">
        <f t="shared" si="655"/>
        <v>#DIV/0!</v>
      </c>
      <c r="AB1335" t="str">
        <f t="shared" si="656"/>
        <v>0.116934941189215-0.0311675669620177i</v>
      </c>
      <c r="AC1335" t="str">
        <f t="shared" si="657"/>
        <v>1.43547111268333-0.400300508608907i</v>
      </c>
      <c r="AD1335" t="str">
        <f t="shared" si="658"/>
        <v>0.0812012232741949+0.000931627256370258i</v>
      </c>
      <c r="AE1335" t="e">
        <f t="shared" si="659"/>
        <v>#DIV/0!</v>
      </c>
      <c r="AF1335" t="str">
        <f t="shared" si="660"/>
        <v>-6.96568563090979-7.03294981903392i</v>
      </c>
      <c r="AG1335" t="e">
        <f t="shared" si="661"/>
        <v>#DIV/0!</v>
      </c>
      <c r="AH1335" t="e">
        <f t="shared" si="662"/>
        <v>#DIV/0!</v>
      </c>
      <c r="AI1335" t="e">
        <f t="shared" si="663"/>
        <v>#DIV/0!</v>
      </c>
      <c r="AJ1335" t="e">
        <f t="shared" si="664"/>
        <v>#DIV/0!</v>
      </c>
      <c r="AK1335"/>
      <c r="AL1335"/>
      <c r="AM1335"/>
      <c r="AN1335"/>
    </row>
    <row r="1336" spans="1:40" x14ac:dyDescent="0.3">
      <c r="A1336"/>
      <c r="B1336">
        <f t="shared" si="665"/>
        <v>120200</v>
      </c>
      <c r="C1336" s="186" t="str">
        <f t="shared" si="633"/>
        <v>-0.00805428248872427+0.0115666746180355i</v>
      </c>
      <c r="D1336" s="158" t="str">
        <f t="shared" si="634"/>
        <v>-3.44416336006264-2.26531221204978i</v>
      </c>
      <c r="E1336" t="str">
        <f t="shared" si="635"/>
        <v>5270.19830951641-10627.2905598021i</v>
      </c>
      <c r="F1336" t="str">
        <f t="shared" si="636"/>
        <v>0.441184416649881+0.307042180537573i</v>
      </c>
      <c r="G1336" t="str">
        <f t="shared" si="631"/>
        <v>0.441184416649881+0.307042180537573i</v>
      </c>
      <c r="H1336" t="str">
        <f t="shared" si="637"/>
        <v>3.52645053475421+4.77051152735964i</v>
      </c>
      <c r="I1336" t="str">
        <f t="shared" si="638"/>
        <v>472.024296201866i</v>
      </c>
      <c r="J1336" t="str">
        <f t="shared" si="632"/>
        <v>-54.1848219592215+100.653705683212i</v>
      </c>
      <c r="K1336" t="str">
        <f t="shared" si="639"/>
        <v>3.63590728425624-1.95731481042253i</v>
      </c>
      <c r="L1336" t="str">
        <f t="shared" si="640"/>
        <v>0.691427391913798-0.31323737799436i</v>
      </c>
      <c r="M1336" t="str">
        <f t="shared" si="641"/>
        <v>4.32733467617004-2.27055218841689i</v>
      </c>
      <c r="N1336" t="str">
        <f t="shared" si="642"/>
        <v>-1.5365902490497i</v>
      </c>
      <c r="O1336" t="str">
        <f t="shared" si="643"/>
        <v>0.03419940763241-0.999415029163356i</v>
      </c>
      <c r="P1336" t="str">
        <f t="shared" si="644"/>
        <v>0.96580059236759+0.999415029163356i</v>
      </c>
      <c r="Q1336" t="str">
        <f t="shared" si="645"/>
        <v>-0.96580059236759+0.537175219886344i</v>
      </c>
      <c r="R1336" t="str">
        <f t="shared" si="646"/>
        <v>-0.324163366286329-1.21510337227113i</v>
      </c>
      <c r="S1336" t="str">
        <f t="shared" si="647"/>
        <v>0.16862444434016i</v>
      </c>
      <c r="T1336" t="str">
        <f t="shared" si="648"/>
        <v>0.204896130965074-0.054661867515468i</v>
      </c>
      <c r="U1336" t="e">
        <f t="shared" si="649"/>
        <v>#DIV/0!</v>
      </c>
      <c r="V1336" t="str">
        <f t="shared" si="650"/>
        <v>0.0000833333333333333-0.00220680730853987i</v>
      </c>
      <c r="W1336" t="e">
        <f t="shared" si="651"/>
        <v>#DIV/0!</v>
      </c>
      <c r="X1336" t="e">
        <f t="shared" si="652"/>
        <v>#DIV/0!</v>
      </c>
      <c r="Y1336" t="str">
        <f t="shared" si="653"/>
        <v>0.00096+0.513562434267631i</v>
      </c>
      <c r="Z1336" t="e">
        <f t="shared" si="654"/>
        <v>#DIV/0!</v>
      </c>
      <c r="AA1336" t="e">
        <f t="shared" si="655"/>
        <v>#DIV/0!</v>
      </c>
      <c r="AB1336" t="str">
        <f t="shared" si="656"/>
        <v>0.116920924476104-0.0311919803141049i</v>
      </c>
      <c r="AC1336" t="str">
        <f t="shared" si="657"/>
        <v>1.43513295169206-0.400453198972583i</v>
      </c>
      <c r="AD1336" t="str">
        <f t="shared" si="658"/>
        <v>0.081211931806485+0.000926462994928558i</v>
      </c>
      <c r="AE1336" t="e">
        <f t="shared" si="659"/>
        <v>#DIV/0!</v>
      </c>
      <c r="AF1336" t="str">
        <f t="shared" si="660"/>
        <v>-6.97061389481685-7.03582373940942i</v>
      </c>
      <c r="AG1336" t="e">
        <f t="shared" si="661"/>
        <v>#DIV/0!</v>
      </c>
      <c r="AH1336" t="e">
        <f t="shared" si="662"/>
        <v>#DIV/0!</v>
      </c>
      <c r="AI1336" t="e">
        <f t="shared" si="663"/>
        <v>#DIV/0!</v>
      </c>
      <c r="AJ1336" t="e">
        <f t="shared" si="664"/>
        <v>#DIV/0!</v>
      </c>
      <c r="AK1336"/>
      <c r="AL1336"/>
      <c r="AM1336"/>
      <c r="AN1336"/>
    </row>
    <row r="1337" spans="1:40" x14ac:dyDescent="0.3">
      <c r="A1337"/>
      <c r="B1337">
        <f t="shared" si="665"/>
        <v>120300</v>
      </c>
      <c r="C1337" s="186" t="str">
        <f t="shared" si="633"/>
        <v>-0.00805117236053106+0.01156270987283i</v>
      </c>
      <c r="D1337" s="158" t="str">
        <f t="shared" si="634"/>
        <v>-3.44579260387509-2.26639195505705i</v>
      </c>
      <c r="E1337" t="str">
        <f t="shared" si="635"/>
        <v>5263.16661241793-10621.9407718876i</v>
      </c>
      <c r="F1337" t="str">
        <f t="shared" si="636"/>
        <v>0.441400036840568+0.307179051836793i</v>
      </c>
      <c r="G1337" t="str">
        <f t="shared" si="631"/>
        <v>0.441400036840568+0.307179051836793i</v>
      </c>
      <c r="H1337" t="str">
        <f t="shared" si="637"/>
        <v>3.52974948868955+4.77230131871338i</v>
      </c>
      <c r="I1337" t="str">
        <f t="shared" si="638"/>
        <v>472.416995283565i</v>
      </c>
      <c r="J1337" t="str">
        <f t="shared" si="632"/>
        <v>-54.276681821744+100.737444207075i</v>
      </c>
      <c r="K1337" t="str">
        <f t="shared" si="639"/>
        <v>3.63449778085439-1.95824384057i</v>
      </c>
      <c r="L1337" t="str">
        <f t="shared" si="640"/>
        <v>0.691231457164844-0.313409136640594i</v>
      </c>
      <c r="M1337" t="str">
        <f t="shared" si="641"/>
        <v>4.32572923801923-2.27165297721059i</v>
      </c>
      <c r="N1337" t="str">
        <f t="shared" si="642"/>
        <v>-1.53786861032179i</v>
      </c>
      <c r="O1337" t="str">
        <f t="shared" si="643"/>
        <v>0.0329217665679028-0.999457931724016i</v>
      </c>
      <c r="P1337" t="str">
        <f t="shared" si="644"/>
        <v>0.967078233432097+0.999457931724016i</v>
      </c>
      <c r="Q1337" t="str">
        <f t="shared" si="645"/>
        <v>-0.967078233432097+0.538410678597774i</v>
      </c>
      <c r="R1337" t="str">
        <f t="shared" si="646"/>
        <v>-0.324147366810247-1.21394763615723i</v>
      </c>
      <c r="S1337" t="str">
        <f t="shared" si="647"/>
        <v>0.168764730899511i</v>
      </c>
      <c r="T1337" t="str">
        <f t="shared" si="648"/>
        <v>0.204871546142172-0.0547046431315164i</v>
      </c>
      <c r="U1337" t="e">
        <f t="shared" si="649"/>
        <v>#DIV/0!</v>
      </c>
      <c r="V1337" t="str">
        <f t="shared" si="650"/>
        <v>0.0000833333333333333-0.00220497288849952i</v>
      </c>
      <c r="W1337" t="e">
        <f t="shared" si="651"/>
        <v>#DIV/0!</v>
      </c>
      <c r="X1337" t="e">
        <f t="shared" si="652"/>
        <v>#DIV/0!</v>
      </c>
      <c r="Y1337" t="str">
        <f t="shared" si="653"/>
        <v>0.00096+0.513989690868519i</v>
      </c>
      <c r="Z1337" t="e">
        <f t="shared" si="654"/>
        <v>#DIV/0!</v>
      </c>
      <c r="AA1337" t="e">
        <f t="shared" si="655"/>
        <v>#DIV/0!</v>
      </c>
      <c r="AB1337" t="str">
        <f t="shared" si="656"/>
        <v>0.116906895513194-0.0312163895821075i</v>
      </c>
      <c r="AC1337" t="str">
        <f t="shared" si="657"/>
        <v>1.43479477171552-0.400605546369716i</v>
      </c>
      <c r="AD1337" t="str">
        <f t="shared" si="658"/>
        <v>0.0812226436507253+0.000921282946691789i</v>
      </c>
      <c r="AE1337" t="e">
        <f t="shared" si="659"/>
        <v>#DIV/0!</v>
      </c>
      <c r="AF1337" t="str">
        <f t="shared" si="660"/>
        <v>-6.97554209256464-7.03869327377043i</v>
      </c>
      <c r="AG1337" t="e">
        <f t="shared" si="661"/>
        <v>#DIV/0!</v>
      </c>
      <c r="AH1337" t="e">
        <f t="shared" si="662"/>
        <v>#DIV/0!</v>
      </c>
      <c r="AI1337" t="e">
        <f t="shared" si="663"/>
        <v>#DIV/0!</v>
      </c>
      <c r="AJ1337" t="e">
        <f t="shared" si="664"/>
        <v>#DIV/0!</v>
      </c>
      <c r="AK1337"/>
      <c r="AL1337"/>
      <c r="AM1337"/>
      <c r="AN1337"/>
    </row>
    <row r="1338" spans="1:40" x14ac:dyDescent="0.3">
      <c r="A1338"/>
      <c r="B1338">
        <f t="shared" si="665"/>
        <v>120400</v>
      </c>
      <c r="C1338" s="186" t="str">
        <f t="shared" si="633"/>
        <v>-0.0080480620559765+0.011558752047967i</v>
      </c>
      <c r="D1338" s="158" t="str">
        <f t="shared" si="634"/>
        <v>-3.44742194425103-2.26747007981761i</v>
      </c>
      <c r="E1338" t="str">
        <f t="shared" si="635"/>
        <v>5256.14783002304-10616.5934767495i</v>
      </c>
      <c r="F1338" t="str">
        <f t="shared" si="636"/>
        <v>0.441615669802853+0.307315718980698i</v>
      </c>
      <c r="G1338" t="str">
        <f t="shared" si="631"/>
        <v>0.441615669802853+0.307315718980698i</v>
      </c>
      <c r="H1338" t="str">
        <f t="shared" si="637"/>
        <v>3.53304827592521+4.77408834464566i</v>
      </c>
      <c r="I1338" t="str">
        <f t="shared" si="638"/>
        <v>472.809694365264i</v>
      </c>
      <c r="J1338" t="str">
        <f t="shared" si="632"/>
        <v>-54.3686180750046+100.821182730938i</v>
      </c>
      <c r="K1338" t="str">
        <f t="shared" si="639"/>
        <v>3.63308819753578-1.95917146867607i</v>
      </c>
      <c r="L1338" t="str">
        <f t="shared" si="640"/>
        <v>0.6910354706303-0.313580724092978i</v>
      </c>
      <c r="M1338" t="str">
        <f t="shared" si="641"/>
        <v>4.32412366816608-2.27275219276905i</v>
      </c>
      <c r="N1338" t="str">
        <f t="shared" si="642"/>
        <v>-1.53914697159388i</v>
      </c>
      <c r="O1338" t="str">
        <f t="shared" si="643"/>
        <v>0.0316440717024036-0.999499200963209i</v>
      </c>
      <c r="P1338" t="str">
        <f t="shared" si="644"/>
        <v>0.968355928297596+0.999499200963209i</v>
      </c>
      <c r="Q1338" t="str">
        <f t="shared" si="645"/>
        <v>-0.968355928297596+0.539647770630671i</v>
      </c>
      <c r="R1338" t="str">
        <f t="shared" si="646"/>
        <v>-0.324131351491694-1.21279369276117i</v>
      </c>
      <c r="S1338" t="str">
        <f t="shared" si="647"/>
        <v>0.168905017458863i</v>
      </c>
      <c r="T1338" t="str">
        <f t="shared" si="648"/>
        <v>0.204846939849824-0.0547474115826694i</v>
      </c>
      <c r="U1338" t="e">
        <f t="shared" si="649"/>
        <v>#DIV/0!</v>
      </c>
      <c r="V1338" t="str">
        <f t="shared" si="650"/>
        <v>0.0000833333333333333-0.00220314151566854i</v>
      </c>
      <c r="W1338" t="e">
        <f t="shared" si="651"/>
        <v>#DIV/0!</v>
      </c>
      <c r="X1338" t="e">
        <f t="shared" si="652"/>
        <v>#DIV/0!</v>
      </c>
      <c r="Y1338" t="str">
        <f t="shared" si="653"/>
        <v>0.00096+0.514416947469407i</v>
      </c>
      <c r="Z1338" t="e">
        <f t="shared" si="654"/>
        <v>#DIV/0!</v>
      </c>
      <c r="AA1338" t="e">
        <f t="shared" si="655"/>
        <v>#DIV/0!</v>
      </c>
      <c r="AB1338" t="str">
        <f t="shared" si="656"/>
        <v>0.116892854299064-0.0312407947615692i</v>
      </c>
      <c r="AC1338" t="str">
        <f t="shared" si="657"/>
        <v>1.43445657311587-0.400757550968051i</v>
      </c>
      <c r="AD1338" t="str">
        <f t="shared" si="658"/>
        <v>0.0812333587921174+0.000916087101901146i</v>
      </c>
      <c r="AE1338" t="e">
        <f t="shared" si="659"/>
        <v>#DIV/0!</v>
      </c>
      <c r="AF1338" t="str">
        <f t="shared" si="660"/>
        <v>-6.98047022017624-7.04155842446327i</v>
      </c>
      <c r="AG1338" t="e">
        <f t="shared" si="661"/>
        <v>#DIV/0!</v>
      </c>
      <c r="AH1338" t="e">
        <f t="shared" si="662"/>
        <v>#DIV/0!</v>
      </c>
      <c r="AI1338" t="e">
        <f t="shared" si="663"/>
        <v>#DIV/0!</v>
      </c>
      <c r="AJ1338" t="e">
        <f t="shared" si="664"/>
        <v>#DIV/0!</v>
      </c>
      <c r="AK1338"/>
      <c r="AL1338"/>
      <c r="AM1338"/>
      <c r="AN1338"/>
    </row>
    <row r="1339" spans="1:40" x14ac:dyDescent="0.3">
      <c r="A1339"/>
      <c r="B1339">
        <f t="shared" si="665"/>
        <v>120500</v>
      </c>
      <c r="C1339" s="186" t="str">
        <f t="shared" si="633"/>
        <v>-0.00804495157823688+0.0115548011204047i</v>
      </c>
      <c r="D1339" s="158" t="str">
        <f t="shared" si="634"/>
        <v>-3.44905137951126-2.26854658731214i</v>
      </c>
      <c r="E1339" t="str">
        <f t="shared" si="635"/>
        <v>5249.14193403367-10611.2486821801i</v>
      </c>
      <c r="F1339" t="str">
        <f t="shared" si="636"/>
        <v>0.441831315314536+0.307452182074162i</v>
      </c>
      <c r="G1339" t="str">
        <f t="shared" si="631"/>
        <v>0.441831315314536+0.307452182074162i</v>
      </c>
      <c r="H1339" t="str">
        <f t="shared" si="637"/>
        <v>3.53634689416762+4.77587260652602i</v>
      </c>
      <c r="I1339" t="str">
        <f t="shared" si="638"/>
        <v>473.202393446963i</v>
      </c>
      <c r="J1339" t="str">
        <f t="shared" si="632"/>
        <v>-54.4606307190032+100.904921254801i</v>
      </c>
      <c r="K1339" t="str">
        <f t="shared" si="639"/>
        <v>3.63167853576116-1.96009769559984i</v>
      </c>
      <c r="L1339" t="str">
        <f t="shared" si="640"/>
        <v>0.690839432492679-0.313752140375848i</v>
      </c>
      <c r="M1339" t="str">
        <f t="shared" si="641"/>
        <v>4.32251796825384-2.27384983597569i</v>
      </c>
      <c r="N1339" t="str">
        <f t="shared" si="642"/>
        <v>-1.54042533286597i</v>
      </c>
      <c r="O1339" t="str">
        <f t="shared" si="643"/>
        <v>0.0303663251239306-0.999538836813492i</v>
      </c>
      <c r="P1339" t="str">
        <f t="shared" si="644"/>
        <v>0.969633674876069+0.999538836813492i</v>
      </c>
      <c r="Q1339" t="str">
        <f t="shared" si="645"/>
        <v>-0.969633674876069+0.540886496052478i</v>
      </c>
      <c r="R1339" t="str">
        <f t="shared" si="646"/>
        <v>-0.32411532032388-1.21164153760497i</v>
      </c>
      <c r="S1339" t="str">
        <f t="shared" si="647"/>
        <v>0.169045304018214i</v>
      </c>
      <c r="T1339" t="str">
        <f t="shared" si="648"/>
        <v>0.204822312085528-0.0547901728611111i</v>
      </c>
      <c r="U1339" t="e">
        <f t="shared" si="649"/>
        <v>#DIV/0!</v>
      </c>
      <c r="V1339" t="str">
        <f t="shared" si="650"/>
        <v>0.0000833333333333333-0.00220131318246052i</v>
      </c>
      <c r="W1339" t="e">
        <f t="shared" si="651"/>
        <v>#DIV/0!</v>
      </c>
      <c r="X1339" t="e">
        <f t="shared" si="652"/>
        <v>#DIV/0!</v>
      </c>
      <c r="Y1339" t="str">
        <f t="shared" si="653"/>
        <v>0.00096+0.514844204070295i</v>
      </c>
      <c r="Z1339" t="e">
        <f t="shared" si="654"/>
        <v>#DIV/0!</v>
      </c>
      <c r="AA1339" t="e">
        <f t="shared" si="655"/>
        <v>#DIV/0!</v>
      </c>
      <c r="AB1339" t="str">
        <f t="shared" si="656"/>
        <v>0.116878800832287-0.0312651958480301i</v>
      </c>
      <c r="AC1339" t="str">
        <f t="shared" si="657"/>
        <v>1.43411835625473-0.400909212935617i</v>
      </c>
      <c r="AD1339" t="str">
        <f t="shared" si="658"/>
        <v>0.0812440772158477+0.000910875450801267i</v>
      </c>
      <c r="AE1339" t="e">
        <f t="shared" si="659"/>
        <v>#DIV/0!</v>
      </c>
      <c r="AF1339" t="str">
        <f t="shared" si="660"/>
        <v>-6.98539827367888-7.04441919383816i</v>
      </c>
      <c r="AG1339" t="e">
        <f t="shared" si="661"/>
        <v>#DIV/0!</v>
      </c>
      <c r="AH1339" t="e">
        <f t="shared" si="662"/>
        <v>#DIV/0!</v>
      </c>
      <c r="AI1339" t="e">
        <f t="shared" si="663"/>
        <v>#DIV/0!</v>
      </c>
      <c r="AJ1339" t="e">
        <f t="shared" si="664"/>
        <v>#DIV/0!</v>
      </c>
      <c r="AK1339"/>
      <c r="AL1339"/>
      <c r="AM1339"/>
      <c r="AN1339"/>
    </row>
    <row r="1340" spans="1:40" x14ac:dyDescent="0.3">
      <c r="A1340"/>
      <c r="B1340">
        <f t="shared" si="665"/>
        <v>120600</v>
      </c>
      <c r="C1340" s="186" t="str">
        <f t="shared" si="633"/>
        <v>-0.00804184093048428+0.011550857067186i</v>
      </c>
      <c r="D1340" s="158" t="str">
        <f t="shared" si="634"/>
        <v>-3.45068090797908-2.26962147852255i</v>
      </c>
      <c r="E1340" t="str">
        <f t="shared" si="635"/>
        <v>5242.1488962168-10605.9063959136i</v>
      </c>
      <c r="F1340" t="str">
        <f t="shared" si="636"/>
        <v>0.442046973153743+0.307588441222301i</v>
      </c>
      <c r="G1340" t="str">
        <f t="shared" si="631"/>
        <v>0.442046973153743+0.307588441222301i</v>
      </c>
      <c r="H1340" t="str">
        <f t="shared" si="637"/>
        <v>3.53964534112498+4.77765410572701i</v>
      </c>
      <c r="I1340" t="str">
        <f t="shared" si="638"/>
        <v>473.595092528661i</v>
      </c>
      <c r="J1340" t="str">
        <f t="shared" si="632"/>
        <v>-54.5527197537399+100.988659778664i</v>
      </c>
      <c r="K1340" t="str">
        <f t="shared" si="639"/>
        <v>3.63026879698914-1.9610225222014i</v>
      </c>
      <c r="L1340" t="str">
        <f t="shared" si="640"/>
        <v>0.690643342934362-0.313923385513755i</v>
      </c>
      <c r="M1340" t="str">
        <f t="shared" si="641"/>
        <v>4.3209121399235-2.27494590771515i</v>
      </c>
      <c r="N1340" t="str">
        <f t="shared" si="642"/>
        <v>-1.54170369413806i</v>
      </c>
      <c r="O1340" t="str">
        <f t="shared" si="643"/>
        <v>0.029088528920587-0.999576839210091i</v>
      </c>
      <c r="P1340" t="str">
        <f t="shared" si="644"/>
        <v>0.970911471079413+0.999576839210091i</v>
      </c>
      <c r="Q1340" t="str">
        <f t="shared" si="645"/>
        <v>-0.970911471079413+0.542126854927969i</v>
      </c>
      <c r="R1340" t="str">
        <f t="shared" si="646"/>
        <v>-0.324099273300006-1.21049116622553i</v>
      </c>
      <c r="S1340" t="str">
        <f t="shared" si="647"/>
        <v>0.169185590577564i</v>
      </c>
      <c r="T1340" t="str">
        <f t="shared" si="648"/>
        <v>0.20479766284679-0.0548329269590208i</v>
      </c>
      <c r="U1340" t="e">
        <f t="shared" si="649"/>
        <v>#DIV/0!</v>
      </c>
      <c r="V1340" t="str">
        <f t="shared" si="650"/>
        <v>0.0000833333333333333-0.0021994878813142i</v>
      </c>
      <c r="W1340" t="e">
        <f t="shared" si="651"/>
        <v>#DIV/0!</v>
      </c>
      <c r="X1340" t="e">
        <f t="shared" si="652"/>
        <v>#DIV/0!</v>
      </c>
      <c r="Y1340" t="str">
        <f t="shared" si="653"/>
        <v>0.00096+0.515271460671184i</v>
      </c>
      <c r="Z1340" t="e">
        <f t="shared" si="654"/>
        <v>#DIV/0!</v>
      </c>
      <c r="AA1340" t="e">
        <f t="shared" si="655"/>
        <v>#DIV/0!</v>
      </c>
      <c r="AB1340" t="str">
        <f t="shared" si="656"/>
        <v>0.116864735111439-0.0312895928370274i</v>
      </c>
      <c r="AC1340" t="str">
        <f t="shared" si="657"/>
        <v>1.43378012149329-0.401060532440758i</v>
      </c>
      <c r="AD1340" t="str">
        <f t="shared" si="658"/>
        <v>0.0812547989070869+0.000905647983641447i</v>
      </c>
      <c r="AE1340" t="e">
        <f t="shared" si="659"/>
        <v>#DIV/0!</v>
      </c>
      <c r="AF1340" t="str">
        <f t="shared" si="660"/>
        <v>-6.99032624910406-7.04727558424956i</v>
      </c>
      <c r="AG1340" t="e">
        <f t="shared" si="661"/>
        <v>#DIV/0!</v>
      </c>
      <c r="AH1340" t="e">
        <f t="shared" si="662"/>
        <v>#DIV/0!</v>
      </c>
      <c r="AI1340" t="e">
        <f t="shared" si="663"/>
        <v>#DIV/0!</v>
      </c>
      <c r="AJ1340" t="e">
        <f t="shared" si="664"/>
        <v>#DIV/0!</v>
      </c>
      <c r="AK1340"/>
      <c r="AL1340"/>
      <c r="AM1340"/>
      <c r="AN1340"/>
    </row>
    <row r="1341" spans="1:40" x14ac:dyDescent="0.3">
      <c r="A1341"/>
      <c r="B1341">
        <f t="shared" si="665"/>
        <v>120700</v>
      </c>
      <c r="C1341" s="186" t="str">
        <f t="shared" si="633"/>
        <v>-0.00803873011588595+0.0115469198654381i</v>
      </c>
      <c r="D1341" s="158" t="str">
        <f t="shared" si="634"/>
        <v>-3.4523105279801-2.27069475443174i</v>
      </c>
      <c r="E1341" t="str">
        <f t="shared" si="635"/>
        <v>5235.1686884046-10600.5666256267i</v>
      </c>
      <c r="F1341" t="str">
        <f t="shared" si="636"/>
        <v>0.442262643098909+0.307724496530448i</v>
      </c>
      <c r="G1341" t="str">
        <f t="shared" si="631"/>
        <v>0.442262643098909+0.307724496530448i</v>
      </c>
      <c r="H1341" t="str">
        <f t="shared" si="637"/>
        <v>3.54294361450717+4.77943284362374i</v>
      </c>
      <c r="I1341" t="str">
        <f t="shared" si="638"/>
        <v>473.98779161036i</v>
      </c>
      <c r="J1341" t="str">
        <f t="shared" si="632"/>
        <v>-54.6448851792146+101.072398302527i</v>
      </c>
      <c r="K1341" t="str">
        <f t="shared" si="639"/>
        <v>3.62885898267621-1.96194594934179i</v>
      </c>
      <c r="L1341" t="str">
        <f t="shared" si="640"/>
        <v>0.690447202137595-0.314094459531465i</v>
      </c>
      <c r="M1341" t="str">
        <f t="shared" si="641"/>
        <v>4.31930618481381-2.27604040887325i</v>
      </c>
      <c r="N1341" t="str">
        <f t="shared" si="642"/>
        <v>-1.54298205541014i</v>
      </c>
      <c r="O1341" t="str">
        <f t="shared" si="643"/>
        <v>0.0278106851805664-0.999613208090903i</v>
      </c>
      <c r="P1341" t="str">
        <f t="shared" si="644"/>
        <v>0.972189314819434+0.999613208090903i</v>
      </c>
      <c r="Q1341" t="str">
        <f t="shared" si="645"/>
        <v>-0.972189314819434+0.543368847319237i</v>
      </c>
      <c r="R1341" t="str">
        <f t="shared" si="646"/>
        <v>-0.324083210413267-1.2093425741745i</v>
      </c>
      <c r="S1341" t="str">
        <f t="shared" si="647"/>
        <v>0.169325877136915i</v>
      </c>
      <c r="T1341" t="str">
        <f t="shared" si="648"/>
        <v>0.204772992131112-0.0548756738685738i</v>
      </c>
      <c r="U1341" t="e">
        <f t="shared" si="649"/>
        <v>#DIV/0!</v>
      </c>
      <c r="V1341" t="str">
        <f t="shared" si="650"/>
        <v>0.0000833333333333333-0.00219766560469339i</v>
      </c>
      <c r="W1341" t="e">
        <f t="shared" si="651"/>
        <v>#DIV/0!</v>
      </c>
      <c r="X1341" t="e">
        <f t="shared" si="652"/>
        <v>#DIV/0!</v>
      </c>
      <c r="Y1341" t="str">
        <f t="shared" si="653"/>
        <v>0.00096+0.515698717272072i</v>
      </c>
      <c r="Z1341" t="e">
        <f t="shared" si="654"/>
        <v>#DIV/0!</v>
      </c>
      <c r="AA1341" t="e">
        <f t="shared" si="655"/>
        <v>#DIV/0!</v>
      </c>
      <c r="AB1341" t="str">
        <f t="shared" si="656"/>
        <v>0.116850657135096-0.031313985724096i</v>
      </c>
      <c r="AC1341" t="str">
        <f t="shared" si="657"/>
        <v>1.43344186919226-0.401211509652131i</v>
      </c>
      <c r="AD1341" t="str">
        <f t="shared" si="658"/>
        <v>0.0812655238509907+0.000900404690675402i</v>
      </c>
      <c r="AE1341" t="e">
        <f t="shared" si="659"/>
        <v>#DIV/0!</v>
      </c>
      <c r="AF1341" t="str">
        <f t="shared" si="660"/>
        <v>-6.99525414248727-7.05012759805548i</v>
      </c>
      <c r="AG1341" t="e">
        <f t="shared" si="661"/>
        <v>#DIV/0!</v>
      </c>
      <c r="AH1341" t="e">
        <f t="shared" si="662"/>
        <v>#DIV/0!</v>
      </c>
      <c r="AI1341" t="e">
        <f t="shared" si="663"/>
        <v>#DIV/0!</v>
      </c>
      <c r="AJ1341" t="e">
        <f t="shared" si="664"/>
        <v>#DIV/0!</v>
      </c>
      <c r="AK1341"/>
      <c r="AL1341"/>
      <c r="AM1341"/>
      <c r="AN1341"/>
    </row>
    <row r="1342" spans="1:40" x14ac:dyDescent="0.3">
      <c r="A1342"/>
      <c r="B1342">
        <f t="shared" si="665"/>
        <v>120800</v>
      </c>
      <c r="C1342" s="186" t="str">
        <f t="shared" si="633"/>
        <v>-0.00803561913760479+0.0115429894923725i</v>
      </c>
      <c r="D1342" s="158" t="str">
        <f t="shared" si="634"/>
        <v>-3.45394023784239-2.27176641602379i</v>
      </c>
      <c r="E1342" t="str">
        <f t="shared" si="635"/>
        <v>5228.20128249409-10595.2293789384i</v>
      </c>
      <c r="F1342" t="str">
        <f t="shared" si="636"/>
        <v>0.442478324928794+0.30786034810417i</v>
      </c>
      <c r="G1342" t="str">
        <f t="shared" si="631"/>
        <v>0.442478324928794+0.30786034810417i</v>
      </c>
      <c r="H1342" t="str">
        <f t="shared" si="637"/>
        <v>3.54624171202587+4.78120882159423i</v>
      </c>
      <c r="I1342" t="str">
        <f t="shared" si="638"/>
        <v>474.380490692059i</v>
      </c>
      <c r="J1342" t="str">
        <f t="shared" si="632"/>
        <v>-54.7371269954274+101.156136826389i</v>
      </c>
      <c r="K1342" t="str">
        <f t="shared" si="639"/>
        <v>3.62744909427673-1.96286797788303i</v>
      </c>
      <c r="L1342" t="str">
        <f t="shared" si="640"/>
        <v>0.690251010284488-0.314265362453957i</v>
      </c>
      <c r="M1342" t="str">
        <f t="shared" si="641"/>
        <v>4.31770010456122-2.27713334033699i</v>
      </c>
      <c r="N1342" t="str">
        <f t="shared" si="642"/>
        <v>-1.54426041668223i</v>
      </c>
      <c r="O1342" t="str">
        <f t="shared" si="643"/>
        <v>0.0265327959921107-0.999647943396494i</v>
      </c>
      <c r="P1342" t="str">
        <f t="shared" si="644"/>
        <v>0.973467204007889+0.999647943396494i</v>
      </c>
      <c r="Q1342" t="str">
        <f t="shared" si="645"/>
        <v>-0.973467204007889+0.544612473285736i</v>
      </c>
      <c r="R1342" t="str">
        <f t="shared" si="646"/>
        <v>-0.32406713165685-1.20819575701824i</v>
      </c>
      <c r="S1342" t="str">
        <f t="shared" si="647"/>
        <v>0.169466163696267i</v>
      </c>
      <c r="T1342" t="str">
        <f t="shared" si="648"/>
        <v>0.204748299935988-0.0549184135819395i</v>
      </c>
      <c r="U1342" t="e">
        <f t="shared" si="649"/>
        <v>#DIV/0!</v>
      </c>
      <c r="V1342" t="str">
        <f t="shared" si="650"/>
        <v>0.0000833333333333333-0.00219584634508686i</v>
      </c>
      <c r="W1342" t="e">
        <f t="shared" si="651"/>
        <v>#DIV/0!</v>
      </c>
      <c r="X1342" t="e">
        <f t="shared" si="652"/>
        <v>#DIV/0!</v>
      </c>
      <c r="Y1342" t="str">
        <f t="shared" si="653"/>
        <v>0.00096+0.51612597387296i</v>
      </c>
      <c r="Z1342" t="e">
        <f t="shared" si="654"/>
        <v>#DIV/0!</v>
      </c>
      <c r="AA1342" t="e">
        <f t="shared" si="655"/>
        <v>#DIV/0!</v>
      </c>
      <c r="AB1342" t="str">
        <f t="shared" si="656"/>
        <v>0.116836566901827-0.0313383745047676i</v>
      </c>
      <c r="AC1342" t="str">
        <f t="shared" si="657"/>
        <v>1.43310359971182-0.401362144738677i</v>
      </c>
      <c r="AD1342" t="str">
        <f t="shared" si="658"/>
        <v>0.0812762520326984+0.000895145562159948i</v>
      </c>
      <c r="AE1342" t="e">
        <f t="shared" si="659"/>
        <v>#DIV/0!</v>
      </c>
      <c r="AF1342" t="str">
        <f t="shared" si="660"/>
        <v>-7.00018194986826-7.05297523761802i</v>
      </c>
      <c r="AG1342" t="e">
        <f t="shared" si="661"/>
        <v>#DIV/0!</v>
      </c>
      <c r="AH1342" t="e">
        <f t="shared" si="662"/>
        <v>#DIV/0!</v>
      </c>
      <c r="AI1342" t="e">
        <f t="shared" si="663"/>
        <v>#DIV/0!</v>
      </c>
      <c r="AJ1342" t="e">
        <f t="shared" si="664"/>
        <v>#DIV/0!</v>
      </c>
      <c r="AK1342"/>
      <c r="AL1342"/>
      <c r="AM1342"/>
      <c r="AN1342"/>
    </row>
    <row r="1343" spans="1:40" x14ac:dyDescent="0.3">
      <c r="A1343"/>
      <c r="B1343">
        <f t="shared" si="665"/>
        <v>120900</v>
      </c>
      <c r="C1343" s="186" t="str">
        <f t="shared" si="633"/>
        <v>-0.00803250799879925+0.011539065925284i</v>
      </c>
      <c r="D1343" s="158" t="str">
        <f t="shared" si="634"/>
        <v>-3.45557003589644-2.27283646428384i</v>
      </c>
      <c r="E1343" t="str">
        <f t="shared" si="635"/>
        <v>5221.24665044714-10589.8946634106i</v>
      </c>
      <c r="F1343" t="str">
        <f t="shared" si="636"/>
        <v>0.442694018422476+0.307995996049263i</v>
      </c>
      <c r="G1343" t="str">
        <f t="shared" si="631"/>
        <v>0.442694018422476+0.307995996049263i</v>
      </c>
      <c r="H1343" t="str">
        <f t="shared" si="637"/>
        <v>3.54953963139454+4.78298204101921i</v>
      </c>
      <c r="I1343" t="str">
        <f t="shared" si="638"/>
        <v>474.773189773757i</v>
      </c>
      <c r="J1343" t="str">
        <f t="shared" si="632"/>
        <v>-54.8294452023782+101.239875350252i</v>
      </c>
      <c r="K1343" t="str">
        <f t="shared" si="639"/>
        <v>3.62603913324286-1.96378860868801i</v>
      </c>
      <c r="L1343" t="str">
        <f t="shared" si="640"/>
        <v>0.690054767557019-0.314436094306422i</v>
      </c>
      <c r="M1343" t="str">
        <f t="shared" si="641"/>
        <v>4.31609390079988-2.27822470299443i</v>
      </c>
      <c r="N1343" t="str">
        <f t="shared" si="642"/>
        <v>-1.54553877795432i</v>
      </c>
      <c r="O1343" t="str">
        <f t="shared" si="643"/>
        <v>0.0252548634435656-0.9996810450701i</v>
      </c>
      <c r="P1343" t="str">
        <f t="shared" si="644"/>
        <v>0.974745136556434+0.9996810450701i</v>
      </c>
      <c r="Q1343" t="str">
        <f t="shared" si="645"/>
        <v>-0.974745136556434+0.54585773288422i</v>
      </c>
      <c r="R1343" t="str">
        <f t="shared" si="646"/>
        <v>-0.324051037023937-1.20705071033781i</v>
      </c>
      <c r="S1343" t="str">
        <f t="shared" si="647"/>
        <v>0.169606450255618i</v>
      </c>
      <c r="T1343" t="str">
        <f t="shared" si="648"/>
        <v>0.204723586258918-0.0549611460912818i</v>
      </c>
      <c r="U1343" t="e">
        <f t="shared" si="649"/>
        <v>#DIV/0!</v>
      </c>
      <c r="V1343" t="str">
        <f t="shared" si="650"/>
        <v>0.0000833333333333333-0.00219403009500821i</v>
      </c>
      <c r="W1343" t="e">
        <f t="shared" si="651"/>
        <v>#DIV/0!</v>
      </c>
      <c r="X1343" t="e">
        <f t="shared" si="652"/>
        <v>#DIV/0!</v>
      </c>
      <c r="Y1343" t="str">
        <f t="shared" si="653"/>
        <v>0.00096+0.516553230473848i</v>
      </c>
      <c r="Z1343" t="e">
        <f t="shared" si="654"/>
        <v>#DIV/0!</v>
      </c>
      <c r="AA1343" t="e">
        <f t="shared" si="655"/>
        <v>#DIV/0!</v>
      </c>
      <c r="AB1343" t="str">
        <f t="shared" si="656"/>
        <v>0.116822464410205-0.0313627591745706i</v>
      </c>
      <c r="AC1343" t="str">
        <f t="shared" si="657"/>
        <v>1.43276531341172-0.401512437869636i</v>
      </c>
      <c r="AD1343" t="str">
        <f t="shared" si="658"/>
        <v>0.0812869834373343+0.000889870588356321i</v>
      </c>
      <c r="AE1343" t="e">
        <f t="shared" si="659"/>
        <v>#DIV/0!</v>
      </c>
      <c r="AF1343" t="str">
        <f t="shared" si="660"/>
        <v>-7.00510966729098-7.05581850530305i</v>
      </c>
      <c r="AG1343" t="e">
        <f t="shared" si="661"/>
        <v>#DIV/0!</v>
      </c>
      <c r="AH1343" t="e">
        <f t="shared" si="662"/>
        <v>#DIV/0!</v>
      </c>
      <c r="AI1343" t="e">
        <f t="shared" si="663"/>
        <v>#DIV/0!</v>
      </c>
      <c r="AJ1343" t="e">
        <f t="shared" si="664"/>
        <v>#DIV/0!</v>
      </c>
      <c r="AK1343"/>
      <c r="AL1343"/>
      <c r="AM1343"/>
      <c r="AN1343"/>
    </row>
    <row r="1344" spans="1:40" x14ac:dyDescent="0.3">
      <c r="A1344"/>
      <c r="B1344">
        <f t="shared" si="665"/>
        <v>121000</v>
      </c>
      <c r="C1344" s="186" t="str">
        <f t="shared" si="633"/>
        <v>-0.00802939670262317+0.0115351491415513i</v>
      </c>
      <c r="D1344" s="158" t="str">
        <f t="shared" si="634"/>
        <v>-3.45719992047513-2.27390490019818i</v>
      </c>
      <c r="E1344" t="str">
        <f t="shared" si="635"/>
        <v>5214.30476429017-10584.5624865484i</v>
      </c>
      <c r="F1344" t="str">
        <f t="shared" si="636"/>
        <v>0.44290972335935+0.308131440471748i</v>
      </c>
      <c r="G1344" t="str">
        <f t="shared" si="631"/>
        <v>0.44290972335935+0.308131440471748i</v>
      </c>
      <c r="H1344" t="str">
        <f t="shared" si="637"/>
        <v>3.55283737032841+4.78475250328224i</v>
      </c>
      <c r="I1344" t="str">
        <f t="shared" si="638"/>
        <v>475.165888855456i</v>
      </c>
      <c r="J1344" t="str">
        <f t="shared" si="632"/>
        <v>-54.9218398000672+101.323613874115i</v>
      </c>
      <c r="K1344" t="str">
        <f t="shared" si="639"/>
        <v>3.62462910102471-1.96470784262066i</v>
      </c>
      <c r="L1344" t="str">
        <f t="shared" si="640"/>
        <v>0.689858474137029-0.314606655114267i</v>
      </c>
      <c r="M1344" t="str">
        <f t="shared" si="641"/>
        <v>4.31448757516174-2.27931449773493i</v>
      </c>
      <c r="N1344" t="str">
        <f t="shared" si="642"/>
        <v>-1.54681713922641i</v>
      </c>
      <c r="O1344" t="str">
        <f t="shared" si="643"/>
        <v>0.0239768896233375-0.999712513057624i</v>
      </c>
      <c r="P1344" t="str">
        <f t="shared" si="644"/>
        <v>0.976023110376662+0.999712513057624i</v>
      </c>
      <c r="Q1344" t="str">
        <f t="shared" si="645"/>
        <v>-0.976023110376662+0.547104626168786i</v>
      </c>
      <c r="R1344" t="str">
        <f t="shared" si="646"/>
        <v>-0.324034926507697-1.20590742972882i</v>
      </c>
      <c r="S1344" t="str">
        <f t="shared" si="647"/>
        <v>0.16974673681497i</v>
      </c>
      <c r="T1344" t="str">
        <f t="shared" si="648"/>
        <v>0.204698851097395-0.0550038713887602i</v>
      </c>
      <c r="U1344" t="e">
        <f t="shared" si="649"/>
        <v>#DIV/0!</v>
      </c>
      <c r="V1344" t="str">
        <f t="shared" si="650"/>
        <v>0.0000833333333333333-0.0021922168469958i</v>
      </c>
      <c r="W1344" t="e">
        <f t="shared" si="651"/>
        <v>#DIV/0!</v>
      </c>
      <c r="X1344" t="e">
        <f t="shared" si="652"/>
        <v>#DIV/0!</v>
      </c>
      <c r="Y1344" t="str">
        <f t="shared" si="653"/>
        <v>0.00096+0.516980487074736i</v>
      </c>
      <c r="Z1344" t="e">
        <f t="shared" si="654"/>
        <v>#DIV/0!</v>
      </c>
      <c r="AA1344" t="e">
        <f t="shared" si="655"/>
        <v>#DIV/0!</v>
      </c>
      <c r="AB1344" t="str">
        <f t="shared" si="656"/>
        <v>0.116808349658801-0.0313871397290308i</v>
      </c>
      <c r="AC1344" t="str">
        <f t="shared" si="657"/>
        <v>1.43242701065123-0.401662389214565i</v>
      </c>
      <c r="AD1344" t="str">
        <f t="shared" si="658"/>
        <v>0.0812977180500064+0.000884579759530474i</v>
      </c>
      <c r="AE1344" t="e">
        <f t="shared" si="659"/>
        <v>#DIV/0!</v>
      </c>
      <c r="AF1344" t="str">
        <f t="shared" si="660"/>
        <v>-7.01003729080354-7.05865740348042i</v>
      </c>
      <c r="AG1344" t="e">
        <f t="shared" si="661"/>
        <v>#DIV/0!</v>
      </c>
      <c r="AH1344" t="e">
        <f t="shared" si="662"/>
        <v>#DIV/0!</v>
      </c>
      <c r="AI1344" t="e">
        <f t="shared" si="663"/>
        <v>#DIV/0!</v>
      </c>
      <c r="AJ1344" t="e">
        <f t="shared" si="664"/>
        <v>#DIV/0!</v>
      </c>
      <c r="AK1344"/>
      <c r="AL1344"/>
      <c r="AM1344"/>
      <c r="AN1344"/>
    </row>
    <row r="1345" spans="1:40" x14ac:dyDescent="0.3">
      <c r="A1345"/>
      <c r="B1345">
        <f t="shared" si="665"/>
        <v>121100</v>
      </c>
      <c r="C1345" s="186" t="str">
        <f t="shared" si="633"/>
        <v>-0.00802628525222604+0.0115312391186357i</v>
      </c>
      <c r="D1345" s="158" t="str">
        <f t="shared" si="634"/>
        <v>-3.45882988991378-2.27497172475417i</v>
      </c>
      <c r="E1345" t="str">
        <f t="shared" si="635"/>
        <v>5207.37559611428-10579.2328558003i</v>
      </c>
      <c r="F1345" t="str">
        <f t="shared" si="636"/>
        <v>0.443125439519136+0.308266681477876i</v>
      </c>
      <c r="G1345" t="str">
        <f t="shared" si="631"/>
        <v>0.443125439519136+0.308266681477876i</v>
      </c>
      <c r="H1345" t="str">
        <f t="shared" si="637"/>
        <v>3.55613492654452+4.78652020976961i</v>
      </c>
      <c r="I1345" t="str">
        <f t="shared" si="638"/>
        <v>475.558587937155i</v>
      </c>
      <c r="J1345" t="str">
        <f t="shared" si="632"/>
        <v>-55.0143107884942+101.407352397978i</v>
      </c>
      <c r="K1345" t="str">
        <f t="shared" si="639"/>
        <v>3.62321899907021-1.96562568054582i</v>
      </c>
      <c r="L1345" t="str">
        <f t="shared" si="640"/>
        <v>0.689662130206224-0.314777044903108i</v>
      </c>
      <c r="M1345" t="str">
        <f t="shared" si="641"/>
        <v>4.31288112927643-2.28040272544893i</v>
      </c>
      <c r="N1345" t="str">
        <f t="shared" si="642"/>
        <v>-1.5480955004985i</v>
      </c>
      <c r="O1345" t="str">
        <f t="shared" si="643"/>
        <v>0.0226988766199012-0.999742347307642i</v>
      </c>
      <c r="P1345" t="str">
        <f t="shared" si="644"/>
        <v>0.977301123380099+0.999742347307642i</v>
      </c>
      <c r="Q1345" t="str">
        <f t="shared" si="645"/>
        <v>-0.977301123380099+0.548353153190858i</v>
      </c>
      <c r="R1345" t="str">
        <f t="shared" si="646"/>
        <v>-0.324018800101295-1.20476591080145i</v>
      </c>
      <c r="S1345" t="str">
        <f t="shared" si="647"/>
        <v>0.169887023374321i</v>
      </c>
      <c r="T1345" t="str">
        <f t="shared" si="648"/>
        <v>0.204674094448911-0.0550465894665281i</v>
      </c>
      <c r="U1345" t="e">
        <f t="shared" si="649"/>
        <v>#DIV/0!</v>
      </c>
      <c r="V1345" t="str">
        <f t="shared" si="650"/>
        <v>0.0000833333333333333-0.00219040659361265i</v>
      </c>
      <c r="W1345" t="e">
        <f t="shared" si="651"/>
        <v>#DIV/0!</v>
      </c>
      <c r="X1345" t="e">
        <f t="shared" si="652"/>
        <v>#DIV/0!</v>
      </c>
      <c r="Y1345" t="str">
        <f t="shared" si="653"/>
        <v>0.00096+0.517407743675625i</v>
      </c>
      <c r="Z1345" t="e">
        <f t="shared" si="654"/>
        <v>#DIV/0!</v>
      </c>
      <c r="AA1345" t="e">
        <f t="shared" si="655"/>
        <v>#DIV/0!</v>
      </c>
      <c r="AB1345" t="str">
        <f t="shared" si="656"/>
        <v>0.116794222646182-0.0314115161636709i</v>
      </c>
      <c r="AC1345" t="str">
        <f t="shared" si="657"/>
        <v>1.43208869178911-0.4018119989433i</v>
      </c>
      <c r="AD1345" t="str">
        <f t="shared" si="658"/>
        <v>0.0813084558558068+0.000879273065951521i</v>
      </c>
      <c r="AE1345" t="e">
        <f t="shared" si="659"/>
        <v>#DIV/0!</v>
      </c>
      <c r="AF1345" t="str">
        <f t="shared" si="660"/>
        <v>-7.0149648164583-7.06149193452378i</v>
      </c>
      <c r="AG1345" t="e">
        <f t="shared" si="661"/>
        <v>#DIV/0!</v>
      </c>
      <c r="AH1345" t="e">
        <f t="shared" si="662"/>
        <v>#DIV/0!</v>
      </c>
      <c r="AI1345" t="e">
        <f t="shared" si="663"/>
        <v>#DIV/0!</v>
      </c>
      <c r="AJ1345" t="e">
        <f t="shared" si="664"/>
        <v>#DIV/0!</v>
      </c>
      <c r="AK1345"/>
      <c r="AL1345"/>
      <c r="AM1345"/>
      <c r="AN1345"/>
    </row>
    <row r="1346" spans="1:40" x14ac:dyDescent="0.3">
      <c r="A1346"/>
      <c r="B1346">
        <f t="shared" si="665"/>
        <v>121200</v>
      </c>
      <c r="C1346" s="186" t="str">
        <f t="shared" si="633"/>
        <v>-0.00802317365075268+0.0115273358340815i</v>
      </c>
      <c r="D1346" s="158" t="str">
        <f t="shared" si="634"/>
        <v>-3.46045994255009-2.2760369389403i</v>
      </c>
      <c r="E1346" t="str">
        <f t="shared" si="635"/>
        <v>5200.45911807502-10573.9057785585i</v>
      </c>
      <c r="F1346" t="str">
        <f t="shared" si="636"/>
        <v>0.443341166681867+0.30840171917412i</v>
      </c>
      <c r="G1346" t="str">
        <f t="shared" si="631"/>
        <v>0.443341166681867+0.30840171917412i</v>
      </c>
      <c r="H1346" t="str">
        <f t="shared" si="637"/>
        <v>3.55943229776167+4.78828516187042i</v>
      </c>
      <c r="I1346" t="str">
        <f t="shared" si="638"/>
        <v>475.951287018854i</v>
      </c>
      <c r="J1346" t="str">
        <f t="shared" si="632"/>
        <v>-55.1068581676592+101.491090921841i</v>
      </c>
      <c r="K1346" t="str">
        <f t="shared" si="639"/>
        <v>3.62180882882515-1.96654212332929i</v>
      </c>
      <c r="L1346" t="str">
        <f t="shared" si="640"/>
        <v>0.689465735946176-0.314947263698773i</v>
      </c>
      <c r="M1346" t="str">
        <f t="shared" si="641"/>
        <v>4.31127456477133-2.28148938702806i</v>
      </c>
      <c r="N1346" t="str">
        <f t="shared" si="642"/>
        <v>-1.54937386177058i</v>
      </c>
      <c r="O1346" t="str">
        <f t="shared" si="643"/>
        <v>0.0214208265218045-0.999770547771399i</v>
      </c>
      <c r="P1346" t="str">
        <f t="shared" si="644"/>
        <v>0.978579173478195+0.999770547771399i</v>
      </c>
      <c r="Q1346" t="str">
        <f t="shared" si="645"/>
        <v>-0.978579173478195+0.549603313999181i</v>
      </c>
      <c r="R1346" t="str">
        <f t="shared" si="646"/>
        <v>-0.324002657797888-1.20362614918036i</v>
      </c>
      <c r="S1346" t="str">
        <f t="shared" si="647"/>
        <v>0.170027309933672i</v>
      </c>
      <c r="T1346" t="str">
        <f t="shared" si="648"/>
        <v>0.204649316310961-0.055089300316735i</v>
      </c>
      <c r="U1346" t="e">
        <f t="shared" si="649"/>
        <v>#DIV/0!</v>
      </c>
      <c r="V1346" t="str">
        <f t="shared" si="650"/>
        <v>0.0000833333333333333-0.0021885993274463i</v>
      </c>
      <c r="W1346" t="e">
        <f t="shared" si="651"/>
        <v>#DIV/0!</v>
      </c>
      <c r="X1346" t="e">
        <f t="shared" si="652"/>
        <v>#DIV/0!</v>
      </c>
      <c r="Y1346" t="str">
        <f t="shared" si="653"/>
        <v>0.00096+0.517835000276513i</v>
      </c>
      <c r="Z1346" t="e">
        <f t="shared" si="654"/>
        <v>#DIV/0!</v>
      </c>
      <c r="AA1346" t="e">
        <f t="shared" si="655"/>
        <v>#DIV/0!</v>
      </c>
      <c r="AB1346" t="str">
        <f t="shared" si="656"/>
        <v>0.11678008337092-0.0314358884740109i</v>
      </c>
      <c r="AC1346" t="str">
        <f t="shared" si="657"/>
        <v>1.43175035718367-0.401961267225997i</v>
      </c>
      <c r="AD1346" t="str">
        <f t="shared" si="658"/>
        <v>0.0813191968398145+0.000873950497894447i</v>
      </c>
      <c r="AE1346" t="e">
        <f t="shared" si="659"/>
        <v>#DIV/0!</v>
      </c>
      <c r="AF1346" t="str">
        <f t="shared" si="660"/>
        <v>-7.01989224031176-7.06432210081072i</v>
      </c>
      <c r="AG1346" t="e">
        <f t="shared" si="661"/>
        <v>#DIV/0!</v>
      </c>
      <c r="AH1346" t="e">
        <f t="shared" si="662"/>
        <v>#DIV/0!</v>
      </c>
      <c r="AI1346" t="e">
        <f t="shared" si="663"/>
        <v>#DIV/0!</v>
      </c>
      <c r="AJ1346" t="e">
        <f t="shared" si="664"/>
        <v>#DIV/0!</v>
      </c>
      <c r="AK1346"/>
      <c r="AL1346"/>
      <c r="AM1346"/>
      <c r="AN1346"/>
    </row>
    <row r="1347" spans="1:40" x14ac:dyDescent="0.3">
      <c r="A1347"/>
      <c r="B1347">
        <f t="shared" si="665"/>
        <v>121300</v>
      </c>
      <c r="C1347" s="186" t="str">
        <f t="shared" si="633"/>
        <v>-0.00802006190134357+0.0115234392655151i</v>
      </c>
      <c r="D1347" s="158" t="str">
        <f t="shared" si="634"/>
        <v>-3.46209007672419-2.27710054374611i</v>
      </c>
      <c r="E1347" t="str">
        <f t="shared" si="635"/>
        <v>5193.55530239209-10568.5812621593i</v>
      </c>
      <c r="F1347" t="str">
        <f t="shared" si="636"/>
        <v>0.443556904627898+0.308536553667181i</v>
      </c>
      <c r="G1347" t="str">
        <f t="shared" si="631"/>
        <v>0.443556904627898+0.308536553667181i</v>
      </c>
      <c r="H1347" t="str">
        <f t="shared" si="637"/>
        <v>3.5627294817005+4.79004736097647i</v>
      </c>
      <c r="I1347" t="str">
        <f t="shared" si="638"/>
        <v>476.343986100552i</v>
      </c>
      <c r="J1347" t="str">
        <f t="shared" si="632"/>
        <v>-55.1994819375624+101.574829445704i</v>
      </c>
      <c r="K1347" t="str">
        <f t="shared" si="639"/>
        <v>3.62039859173317-1.9674571718378i</v>
      </c>
      <c r="L1347" t="str">
        <f t="shared" si="640"/>
        <v>0.689269291538318-0.315117311527305i</v>
      </c>
      <c r="M1347" t="str">
        <f t="shared" si="641"/>
        <v>4.30966788327149-2.28257448336511i</v>
      </c>
      <c r="N1347" t="str">
        <f t="shared" si="642"/>
        <v>-1.55065222304267i</v>
      </c>
      <c r="O1347" t="str">
        <f t="shared" si="643"/>
        <v>0.0201427414176262-0.999797114402808i</v>
      </c>
      <c r="P1347" t="str">
        <f t="shared" si="644"/>
        <v>0.979857258582374+0.999797114402808i</v>
      </c>
      <c r="Q1347" t="str">
        <f t="shared" si="645"/>
        <v>-0.979857258582374+0.550855108639862i</v>
      </c>
      <c r="R1347" t="str">
        <f t="shared" si="646"/>
        <v>-0.323986499590625-1.2024881405046i</v>
      </c>
      <c r="S1347" t="str">
        <f t="shared" si="647"/>
        <v>0.170167596493022i</v>
      </c>
      <c r="T1347" t="str">
        <f t="shared" si="648"/>
        <v>0.204624516681031-0.0551320039315241i</v>
      </c>
      <c r="U1347" t="e">
        <f t="shared" si="649"/>
        <v>#DIV/0!</v>
      </c>
      <c r="V1347" t="str">
        <f t="shared" si="650"/>
        <v>0.0000833333333333333-0.00218679504110876i</v>
      </c>
      <c r="W1347" t="e">
        <f t="shared" si="651"/>
        <v>#DIV/0!</v>
      </c>
      <c r="X1347" t="e">
        <f t="shared" si="652"/>
        <v>#DIV/0!</v>
      </c>
      <c r="Y1347" t="str">
        <f t="shared" si="653"/>
        <v>0.00096+0.518262256877401i</v>
      </c>
      <c r="Z1347" t="e">
        <f t="shared" si="654"/>
        <v>#DIV/0!</v>
      </c>
      <c r="AA1347" t="e">
        <f t="shared" si="655"/>
        <v>#DIV/0!</v>
      </c>
      <c r="AB1347" t="str">
        <f t="shared" si="656"/>
        <v>0.116765931831579-0.0314602566555675i</v>
      </c>
      <c r="AC1347" t="str">
        <f t="shared" si="657"/>
        <v>1.43141200719271-0.402110194233089i</v>
      </c>
      <c r="AD1347" t="str">
        <f t="shared" si="658"/>
        <v>0.0813299409870897+0.000868612045636858i</v>
      </c>
      <c r="AE1347" t="e">
        <f t="shared" si="659"/>
        <v>#DIV/0!</v>
      </c>
      <c r="AF1347" t="str">
        <f t="shared" si="660"/>
        <v>-7.02481955842469-7.06714790472258i</v>
      </c>
      <c r="AG1347" t="e">
        <f t="shared" si="661"/>
        <v>#DIV/0!</v>
      </c>
      <c r="AH1347" t="e">
        <f t="shared" si="662"/>
        <v>#DIV/0!</v>
      </c>
      <c r="AI1347" t="e">
        <f t="shared" si="663"/>
        <v>#DIV/0!</v>
      </c>
      <c r="AJ1347" t="e">
        <f t="shared" si="664"/>
        <v>#DIV/0!</v>
      </c>
      <c r="AK1347"/>
      <c r="AL1347"/>
      <c r="AM1347"/>
      <c r="AN1347"/>
    </row>
    <row r="1348" spans="1:40" x14ac:dyDescent="0.3">
      <c r="A1348"/>
      <c r="B1348">
        <f t="shared" si="665"/>
        <v>121400</v>
      </c>
      <c r="C1348" s="186" t="str">
        <f t="shared" si="633"/>
        <v>-0.00801695000713456+0.0115195493906452i</v>
      </c>
      <c r="D1348" s="158" t="str">
        <f t="shared" si="634"/>
        <v>-3.46372029077866-2.27816254016226i</v>
      </c>
      <c r="E1348" t="str">
        <f t="shared" si="635"/>
        <v>5186.66412134953-10563.2593138831i</v>
      </c>
      <c r="F1348" t="str">
        <f t="shared" si="636"/>
        <v>0.443772653137908+0.308671185063983i</v>
      </c>
      <c r="G1348" t="str">
        <f t="shared" si="631"/>
        <v>0.443772653137908+0.308671185063983i</v>
      </c>
      <c r="H1348" t="str">
        <f t="shared" si="637"/>
        <v>3.56602647608355+4.79180680848234i</v>
      </c>
      <c r="I1348" t="str">
        <f t="shared" si="638"/>
        <v>476.736685182251i</v>
      </c>
      <c r="J1348" t="str">
        <f t="shared" si="632"/>
        <v>-55.2921820982035+101.658567969567i</v>
      </c>
      <c r="K1348" t="str">
        <f t="shared" si="639"/>
        <v>3.61898828923583-1.96837082693902i</v>
      </c>
      <c r="L1348" t="str">
        <f t="shared" si="640"/>
        <v>0.689072797163951-0.315287188414955i</v>
      </c>
      <c r="M1348" t="str">
        <f t="shared" si="641"/>
        <v>4.30806108639978-2.28365801535397i</v>
      </c>
      <c r="N1348" t="str">
        <f t="shared" si="642"/>
        <v>-1.55193058431476i</v>
      </c>
      <c r="O1348" t="str">
        <f t="shared" si="643"/>
        <v>0.0188646233960326-0.999822047158456i</v>
      </c>
      <c r="P1348" t="str">
        <f t="shared" si="644"/>
        <v>0.981135376603967+0.999822047158456i</v>
      </c>
      <c r="Q1348" t="str">
        <f t="shared" si="645"/>
        <v>-0.981135376603967+0.552108537156304i</v>
      </c>
      <c r="R1348" t="str">
        <f t="shared" si="646"/>
        <v>-0.323970325472645-1.20135188042759i</v>
      </c>
      <c r="S1348" t="str">
        <f t="shared" si="647"/>
        <v>0.170307883052374i</v>
      </c>
      <c r="T1348" t="str">
        <f t="shared" si="648"/>
        <v>0.204599695556612-0.0551747003030348i</v>
      </c>
      <c r="U1348" t="e">
        <f t="shared" si="649"/>
        <v>#DIV/0!</v>
      </c>
      <c r="V1348" t="str">
        <f t="shared" si="650"/>
        <v>0.0000833333333333333-0.00218499372723635i</v>
      </c>
      <c r="W1348" t="e">
        <f t="shared" si="651"/>
        <v>#DIV/0!</v>
      </c>
      <c r="X1348" t="e">
        <f t="shared" si="652"/>
        <v>#DIV/0!</v>
      </c>
      <c r="Y1348" t="str">
        <f t="shared" si="653"/>
        <v>0.00096+0.518689513478289i</v>
      </c>
      <c r="Z1348" t="e">
        <f t="shared" si="654"/>
        <v>#DIV/0!</v>
      </c>
      <c r="AA1348" t="e">
        <f t="shared" si="655"/>
        <v>#DIV/0!</v>
      </c>
      <c r="AB1348" t="str">
        <f t="shared" si="656"/>
        <v>0.116751768026729-0.0314846207038553i</v>
      </c>
      <c r="AC1348" t="str">
        <f t="shared" si="657"/>
        <v>1.43107364217359-0.402258780135323i</v>
      </c>
      <c r="AD1348" t="str">
        <f t="shared" si="658"/>
        <v>0.0813406882826797+0.000863257699461674i</v>
      </c>
      <c r="AE1348" t="e">
        <f t="shared" si="659"/>
        <v>#DIV/0!</v>
      </c>
      <c r="AF1348" t="str">
        <f t="shared" si="660"/>
        <v>-7.02974676686221-7.0699693486446i</v>
      </c>
      <c r="AG1348" t="e">
        <f t="shared" si="661"/>
        <v>#DIV/0!</v>
      </c>
      <c r="AH1348" t="e">
        <f t="shared" si="662"/>
        <v>#DIV/0!</v>
      </c>
      <c r="AI1348" t="e">
        <f t="shared" si="663"/>
        <v>#DIV/0!</v>
      </c>
      <c r="AJ1348" t="e">
        <f t="shared" si="664"/>
        <v>#DIV/0!</v>
      </c>
      <c r="AK1348"/>
      <c r="AL1348"/>
      <c r="AM1348"/>
      <c r="AN1348"/>
    </row>
    <row r="1349" spans="1:40" x14ac:dyDescent="0.3">
      <c r="A1349"/>
      <c r="B1349">
        <f t="shared" si="665"/>
        <v>121500</v>
      </c>
      <c r="C1349" s="186" t="str">
        <f t="shared" si="633"/>
        <v>-0.00801383797125695+0.0115156661872619i</v>
      </c>
      <c r="D1349" s="158" t="str">
        <f t="shared" si="634"/>
        <v>-3.46535058305843-2.27922292918045i</v>
      </c>
      <c r="E1349" t="str">
        <f t="shared" si="635"/>
        <v>5179.78554729545-10557.9399409552i</v>
      </c>
      <c r="F1349" t="str">
        <f t="shared" si="636"/>
        <v>0.443988411992886+0.308805613471669i</v>
      </c>
      <c r="G1349" t="str">
        <f t="shared" ref="G1349:G1412" si="666">IF($C$11=$C$7,$C$24,F1349)</f>
        <v>0.443988411992886+0.308805613471669i</v>
      </c>
      <c r="H1349" t="str">
        <f t="shared" si="637"/>
        <v>3.56932327863507+4.79356350578528i</v>
      </c>
      <c r="I1349" t="str">
        <f t="shared" si="638"/>
        <v>477.12938426395i</v>
      </c>
      <c r="J1349" t="str">
        <f t="shared" ref="J1349:J1412" si="667">IMSUM(COMPLEX(0,2*PI()*B1349*$C$113*$C$112),COMPLEX(0,2*PI()*B1349*$C$113*$C$111),COMPLEX(0,2*PI()*B1349*$C$28*10^-12*$C$111),COMPLEX(-1*2*PI()*B1349*2*PI()*B1349*$C$113*$C$112*$C$28*10^-12*$C$111,0),COMPLEX(1,0))</f>
        <v>-55.3849586495828+101.74230649343i</v>
      </c>
      <c r="K1349" t="str">
        <f t="shared" si="639"/>
        <v>3.61757792277248-1.96928308950157i</v>
      </c>
      <c r="L1349" t="str">
        <f t="shared" si="640"/>
        <v>0.688876253004238-0.315456894388187i</v>
      </c>
      <c r="M1349" t="str">
        <f t="shared" si="641"/>
        <v>4.30645417577672-2.28473998388976i</v>
      </c>
      <c r="N1349" t="str">
        <f t="shared" si="642"/>
        <v>-1.55320894558685i</v>
      </c>
      <c r="O1349" t="str">
        <f t="shared" si="643"/>
        <v>0.0175864745457332-0.999845345997596i</v>
      </c>
      <c r="P1349" t="str">
        <f t="shared" si="644"/>
        <v>0.982413525454267+0.999845345997596i</v>
      </c>
      <c r="Q1349" t="str">
        <f t="shared" si="645"/>
        <v>-0.982413525454267+0.553363599589254i</v>
      </c>
      <c r="R1349" t="str">
        <f t="shared" si="646"/>
        <v>-0.323954135437086-1.20021736461707i</v>
      </c>
      <c r="S1349" t="str">
        <f t="shared" si="647"/>
        <v>0.170448169611725i</v>
      </c>
      <c r="T1349" t="str">
        <f t="shared" si="648"/>
        <v>0.204574852935188-0.0552173894234002i</v>
      </c>
      <c r="U1349" t="e">
        <f t="shared" si="649"/>
        <v>#DIV/0!</v>
      </c>
      <c r="V1349" t="str">
        <f t="shared" si="650"/>
        <v>0.0000833333333333333-0.00218319537848965i</v>
      </c>
      <c r="W1349" t="e">
        <f t="shared" si="651"/>
        <v>#DIV/0!</v>
      </c>
      <c r="X1349" t="e">
        <f t="shared" si="652"/>
        <v>#DIV/0!</v>
      </c>
      <c r="Y1349" t="str">
        <f t="shared" si="653"/>
        <v>0.00096+0.519116770079177i</v>
      </c>
      <c r="Z1349" t="e">
        <f t="shared" si="654"/>
        <v>#DIV/0!</v>
      </c>
      <c r="AA1349" t="e">
        <f t="shared" si="655"/>
        <v>#DIV/0!</v>
      </c>
      <c r="AB1349" t="str">
        <f t="shared" si="656"/>
        <v>0.116737591954933-0.031508980614385i</v>
      </c>
      <c r="AC1349" t="str">
        <f t="shared" si="657"/>
        <v>1.43073526248315-0.402407025103729i</v>
      </c>
      <c r="AD1349" t="str">
        <f t="shared" si="658"/>
        <v>0.0813514387116142+0.000857887449655607i</v>
      </c>
      <c r="AE1349" t="e">
        <f t="shared" si="659"/>
        <v>#DIV/0!</v>
      </c>
      <c r="AF1349" t="str">
        <f t="shared" si="660"/>
        <v>-7.0346738616935-7.07278643496573i</v>
      </c>
      <c r="AG1349" t="e">
        <f t="shared" si="661"/>
        <v>#DIV/0!</v>
      </c>
      <c r="AH1349" t="e">
        <f t="shared" si="662"/>
        <v>#DIV/0!</v>
      </c>
      <c r="AI1349" t="e">
        <f t="shared" si="663"/>
        <v>#DIV/0!</v>
      </c>
      <c r="AJ1349" t="e">
        <f t="shared" si="664"/>
        <v>#DIV/0!</v>
      </c>
      <c r="AK1349"/>
      <c r="AL1349"/>
      <c r="AM1349"/>
      <c r="AN1349"/>
    </row>
    <row r="1350" spans="1:40" x14ac:dyDescent="0.3">
      <c r="A1350"/>
      <c r="B1350">
        <f t="shared" si="665"/>
        <v>121600</v>
      </c>
      <c r="C1350" s="186" t="str">
        <f t="shared" ref="C1350:C1413" si="668">IMPRODUCT(COMPLEX(-1,0),IMDIV(IMPRODUCT(G1350,COMPLEX($C$100+$C$101,0)),COMPLEX($C$100,2*PI()*B1350*$C$103*$C$102*(2*$C$100+$C$101))))</f>
        <v>-0.00801072579683783+0.0115117896332367i</v>
      </c>
      <c r="D1350" s="158" t="str">
        <f t="shared" ref="D1350:D1413" si="669">IMPRODUCT(COMPLEX($C$106,0),IMSUB(C1350,G1350))</f>
        <v>-3.46698095191091-2.28028171179358i</v>
      </c>
      <c r="E1350" t="str">
        <f t="shared" ref="E1350:E1413" si="670">IMDIV(COMPLEX($C$20*10^3,0),COMPLEX(1,2*PI()*B1350*$C$20*1000*$C$29*10^-12))</f>
        <v>5172.91955264177-10552.6231505456i</v>
      </c>
      <c r="F1350" t="str">
        <f t="shared" ref="F1350:F1413" si="671">IMDIV(COMPLEX($C$22*1000,0),IMSUM(COMPLEX($C$22*1000,0),E1350))</f>
        <v>0.44420418097415+0.308939838997617i</v>
      </c>
      <c r="G1350" t="str">
        <f t="shared" si="666"/>
        <v>0.44420418097415+0.308939838997617i</v>
      </c>
      <c r="H1350" t="str">
        <f t="shared" ref="H1350:H1413" si="672">IMPRODUCT(COMPLEX($C$108,0),IMPRODUCT(COMPLEX(-1,0),D1350),IMDIV(COMPLEX(0,2*PI()*B1350*$C$109*$C$110),COMPLEX(1,2*PI()*B1350*$C$109*$C$110)))</f>
        <v>3.57261988708124+4.79531745428548i</v>
      </c>
      <c r="I1350" t="str">
        <f t="shared" ref="I1350:I1413" si="673">COMPLEX(0,2*PI()*B1350*$C$113*$C$112*$C$114)</f>
        <v>477.522083345649i</v>
      </c>
      <c r="J1350" t="str">
        <f t="shared" si="667"/>
        <v>-55.4778115917001+101.826045017293i</v>
      </c>
      <c r="K1350" t="str">
        <f t="shared" ref="K1350:K1413" si="674">IMDIV(I1350,J1350)</f>
        <v>3.61616749378037-1.97019396039497i</v>
      </c>
      <c r="L1350" t="str">
        <f t="shared" ref="L1350:L1413" si="675">IMDIV(COMPLEX($C$117,0),COMPLEX(1,2*PI()*B1350*$C$115*$C$116))</f>
        <v>0.688679659240203-0.315626429473674i</v>
      </c>
      <c r="M1350" t="str">
        <f t="shared" ref="M1350:M1413" si="676">IMSUM(K1350,L1350)</f>
        <v>4.30484715302057-2.28582038986864i</v>
      </c>
      <c r="N1350" t="str">
        <f t="shared" ref="N1350:N1413" si="677">COMPLEX(0,-2*PI()*B1350*$C$43)</f>
        <v>-1.55448730685894i</v>
      </c>
      <c r="O1350" t="str">
        <f t="shared" ref="O1350:O1413" si="678">IMEXP(N1350)</f>
        <v>0.0163082969554885-0.999867010882153i</v>
      </c>
      <c r="P1350" t="str">
        <f t="shared" ref="P1350:P1413" si="679">IMSUB(COMPLEX(1,0),O1350)</f>
        <v>0.983691703044511+0.999867010882153i</v>
      </c>
      <c r="Q1350" t="str">
        <f t="shared" ref="Q1350:Q1413" si="680">IMSUM(COMPLEX(0,2*PI()*B1350*$C$43),O1350,COMPLEX(-1,0))</f>
        <v>-0.983691703044511+0.554620295976787i</v>
      </c>
      <c r="R1350" t="str">
        <f t="shared" ref="R1350:R1413" si="681">IMDIV(P1350,Q1350)</f>
        <v>-0.323937929477068-1.199084588755i</v>
      </c>
      <c r="S1350" t="str">
        <f t="shared" ref="S1350:S1413" si="682">IMDIV(COMPLEX(0,2*PI()*B1350*$C$123),COMPLEX($C$124,0))</f>
        <v>0.170588456171077i</v>
      </c>
      <c r="T1350" t="str">
        <f t="shared" ref="T1350:T1413" si="683">IMPRODUCT(R1350,S1350)</f>
        <v>0.204549988814246-0.0552600712847483i</v>
      </c>
      <c r="U1350" t="e">
        <f t="shared" ref="U1350:U1413" si="684">IMDIV(COMPLEX(1,2*PI()*B1350*$C$16*10^-3*$C$15*10^-6),COMPLEX(0,2*PI()*B1350*$C$15*10^-6))</f>
        <v>#DIV/0!</v>
      </c>
      <c r="V1350" t="str">
        <f t="shared" ref="V1350:V1413" si="685">IMSUM(COMPLEX($C$18*10^-3,0),IMDIV(COMPLEX(1,0),COMPLEX(0,2*PI()*B1350*($C$17*1*10^-6))))</f>
        <v>0.0000833333333333333-0.00218139998755339i</v>
      </c>
      <c r="W1350" t="e">
        <f t="shared" ref="W1350:W1413" si="686">IMDIV(IMPRODUCT(U1350,V1350),IMSUM(U1350,V1350))</f>
        <v>#DIV/0!</v>
      </c>
      <c r="X1350" t="e">
        <f t="shared" ref="X1350:X1413" si="687">IMDIV(IMPRODUCT(COMPLEX($C$19,0),W1350),IMSUM(COMPLEX($C$19,0),W1350))</f>
        <v>#DIV/0!</v>
      </c>
      <c r="Y1350" t="str">
        <f t="shared" ref="Y1350:Y1413" si="688">COMPLEX($C$13*10^-3,2*PI()*B1350*$C$12*0.000001)</f>
        <v>0.00096+0.519544026680066i</v>
      </c>
      <c r="Z1350" t="e">
        <f t="shared" ref="Z1350:Z1413" si="689">IMPRODUCT(COMPLEX($C$6,0),IMDIV(X1350,IMSUM(X1350,Y1350)))</f>
        <v>#DIV/0!</v>
      </c>
      <c r="AA1350" t="e">
        <f t="shared" ref="AA1350:AA1413" si="690">IMDIV(COMPLEX($C$6,0),IMSUM(X1350,Y1350))</f>
        <v>#DIV/0!</v>
      </c>
      <c r="AB1350" t="str">
        <f t="shared" ref="AB1350:AB1413" si="691">IMPRODUCT(COMPLEX($C$119,0),T1350)</f>
        <v>0.116723403614757-0.0315333363826647i</v>
      </c>
      <c r="AC1350" t="str">
        <f t="shared" ref="AC1350:AC1413" si="692">IMSUM(COMPLEX(1,0),IMPRODUCT(AB1350,M1350))</f>
        <v>1.43039686847778-0.402554929309633i</v>
      </c>
      <c r="AD1350" t="str">
        <f t="shared" ref="AD1350:AD1413" si="693">IMDIV(AB1350,AC1350)</f>
        <v>0.0813621922589084+0.000852501286509831i</v>
      </c>
      <c r="AE1350" t="e">
        <f t="shared" ref="AE1350:AE1413" si="694">IMPRODUCT(AD1350,AA1350,X1350)</f>
        <v>#DIV/0!</v>
      </c>
      <c r="AF1350" t="str">
        <f t="shared" ref="AF1350:AF1413" si="695">IMSUB(D1350,H1350)</f>
        <v>-7.03960083899215-7.07559916607906i</v>
      </c>
      <c r="AG1350" t="e">
        <f t="shared" ref="AG1350:AG1413" si="696">IMSUM(COMPLEX(1,0),IMPRODUCT(AD1350,AA1350,COMPLEX($C$127,0)))</f>
        <v>#DIV/0!</v>
      </c>
      <c r="AH1350" t="e">
        <f t="shared" ref="AH1350:AH1413" si="697">IMDIV(IMPRODUCT(AE1350,AF1350),AG1350)</f>
        <v>#DIV/0!</v>
      </c>
      <c r="AI1350" t="e">
        <f t="shared" ref="AI1350:AI1413" si="698">20*LOG10(IMABS(AH1350))</f>
        <v>#DIV/0!</v>
      </c>
      <c r="AJ1350" t="e">
        <f t="shared" ref="AJ1350:AJ1413" si="699">IMARGUMENT(AH1350)*180/PI()</f>
        <v>#DIV/0!</v>
      </c>
      <c r="AK1350"/>
      <c r="AL1350"/>
      <c r="AM1350"/>
      <c r="AN1350"/>
    </row>
    <row r="1351" spans="1:40" x14ac:dyDescent="0.3">
      <c r="A1351"/>
      <c r="B1351">
        <f t="shared" si="665"/>
        <v>121700</v>
      </c>
      <c r="C1351" s="186" t="str">
        <f t="shared" si="668"/>
        <v>-0.0080076134869995+0.0115079197065223i</v>
      </c>
      <c r="D1351" s="158" t="str">
        <f t="shared" si="669"/>
        <v>-3.46861139568586-2.28133888899552i</v>
      </c>
      <c r="E1351" t="str">
        <f t="shared" si="670"/>
        <v>5166.06610986435-10547.3089497696i</v>
      </c>
      <c r="F1351" t="str">
        <f t="shared" si="671"/>
        <v>0.444419959863329+0.309073861749416i</v>
      </c>
      <c r="G1351" t="str">
        <f t="shared" si="666"/>
        <v>0.444419959863329+0.309073861749416i</v>
      </c>
      <c r="H1351" t="str">
        <f t="shared" si="672"/>
        <v>3.57591629915002+4.79706865538566i</v>
      </c>
      <c r="I1351" t="str">
        <f t="shared" si="673"/>
        <v>477.914782427347i</v>
      </c>
      <c r="J1351" t="str">
        <f t="shared" si="667"/>
        <v>-55.5707409245555+101.909783541156i</v>
      </c>
      <c r="K1351" t="str">
        <f t="shared" si="674"/>
        <v>3.61475700369459-1.97110344048971i</v>
      </c>
      <c r="L1351" t="str">
        <f t="shared" si="675"/>
        <v>0.688483016052739-0.315795793698301i</v>
      </c>
      <c r="M1351" t="str">
        <f t="shared" si="676"/>
        <v>4.30324001974733-2.28689923418801i</v>
      </c>
      <c r="N1351" t="str">
        <f t="shared" si="677"/>
        <v>-1.55576566813102i</v>
      </c>
      <c r="O1351" t="str">
        <f t="shared" si="678"/>
        <v>0.0150300927141156-0.999887041776722i</v>
      </c>
      <c r="P1351" t="str">
        <f t="shared" si="679"/>
        <v>0.984969907285884+0.999887041776722i</v>
      </c>
      <c r="Q1351" t="str">
        <f t="shared" si="680"/>
        <v>-0.984969907285884+0.555878626354298i</v>
      </c>
      <c r="R1351" t="str">
        <f t="shared" si="681"/>
        <v>-0.323921707585713-1.19795354853753i</v>
      </c>
      <c r="S1351" t="str">
        <f t="shared" si="682"/>
        <v>0.170728742730428i</v>
      </c>
      <c r="T1351" t="str">
        <f t="shared" si="683"/>
        <v>0.204525103191267-0.0553027458792021i</v>
      </c>
      <c r="U1351" t="e">
        <f t="shared" si="684"/>
        <v>#DIV/0!</v>
      </c>
      <c r="V1351" t="str">
        <f t="shared" si="685"/>
        <v>0.0000833333333333333-0.00217960754713634i</v>
      </c>
      <c r="W1351" t="e">
        <f t="shared" si="686"/>
        <v>#DIV/0!</v>
      </c>
      <c r="X1351" t="e">
        <f t="shared" si="687"/>
        <v>#DIV/0!</v>
      </c>
      <c r="Y1351" t="str">
        <f t="shared" si="688"/>
        <v>0.00096+0.519971283280954i</v>
      </c>
      <c r="Z1351" t="e">
        <f t="shared" si="689"/>
        <v>#DIV/0!</v>
      </c>
      <c r="AA1351" t="e">
        <f t="shared" si="690"/>
        <v>#DIV/0!</v>
      </c>
      <c r="AB1351" t="str">
        <f t="shared" si="691"/>
        <v>0.116709203004764-0.0315576880041993i</v>
      </c>
      <c r="AC1351" t="str">
        <f t="shared" si="692"/>
        <v>1.43005846051337-0.402702492924658i</v>
      </c>
      <c r="AD1351" t="str">
        <f t="shared" si="693"/>
        <v>0.0813729489095615+0.000847099200320149i</v>
      </c>
      <c r="AE1351" t="e">
        <f t="shared" si="694"/>
        <v>#DIV/0!</v>
      </c>
      <c r="AF1351" t="str">
        <f t="shared" si="695"/>
        <v>-7.04452769483588-7.07840754438118i</v>
      </c>
      <c r="AG1351" t="e">
        <f t="shared" si="696"/>
        <v>#DIV/0!</v>
      </c>
      <c r="AH1351" t="e">
        <f t="shared" si="697"/>
        <v>#DIV/0!</v>
      </c>
      <c r="AI1351" t="e">
        <f t="shared" si="698"/>
        <v>#DIV/0!</v>
      </c>
      <c r="AJ1351" t="e">
        <f t="shared" si="699"/>
        <v>#DIV/0!</v>
      </c>
      <c r="AK1351"/>
      <c r="AL1351"/>
      <c r="AM1351"/>
      <c r="AN1351"/>
    </row>
    <row r="1352" spans="1:40" x14ac:dyDescent="0.3">
      <c r="A1352"/>
      <c r="B1352">
        <f t="shared" si="665"/>
        <v>121800</v>
      </c>
      <c r="C1352" s="186" t="str">
        <f t="shared" si="668"/>
        <v>-0.00800450104485979+0.0115040563851519i</v>
      </c>
      <c r="D1352" s="158" t="str">
        <f t="shared" si="669"/>
        <v>-3.47024191273553-2.28239446178123i</v>
      </c>
      <c r="E1352" t="str">
        <f t="shared" si="670"/>
        <v>5159.22519150275-10541.9973456877i</v>
      </c>
      <c r="F1352" t="str">
        <f t="shared" si="671"/>
        <v>0.444635748442383+0.309207681834878i</v>
      </c>
      <c r="G1352" t="str">
        <f t="shared" si="666"/>
        <v>0.444635748442383+0.309207681834878i</v>
      </c>
      <c r="H1352" t="str">
        <f t="shared" si="672"/>
        <v>3.57921251257136+4.79881711049132i</v>
      </c>
      <c r="I1352" t="str">
        <f t="shared" si="673"/>
        <v>478.307481509046i</v>
      </c>
      <c r="J1352" t="str">
        <f t="shared" si="667"/>
        <v>-55.6637466481489+101.993522065019i</v>
      </c>
      <c r="K1352" t="str">
        <f t="shared" si="674"/>
        <v>3.61334645394812-1.97201153065719i</v>
      </c>
      <c r="L1352" t="str">
        <f t="shared" si="675"/>
        <v>0.688286323622597-0.315964987089161i</v>
      </c>
      <c r="M1352" t="str">
        <f t="shared" si="676"/>
        <v>4.30163277757072-2.28797651774635i</v>
      </c>
      <c r="N1352" t="str">
        <f t="shared" si="677"/>
        <v>-1.55704402940311i</v>
      </c>
      <c r="O1352" t="str">
        <f t="shared" si="678"/>
        <v>0.0137518639104449-0.99990543864857i</v>
      </c>
      <c r="P1352" t="str">
        <f t="shared" si="679"/>
        <v>0.986248136089555+0.99990543864857i</v>
      </c>
      <c r="Q1352" t="str">
        <f t="shared" si="680"/>
        <v>-0.986248136089555+0.55713859075454i</v>
      </c>
      <c r="R1352" t="str">
        <f t="shared" si="681"/>
        <v>-0.323905469756131-1.19682423967492i</v>
      </c>
      <c r="S1352" t="str">
        <f t="shared" si="682"/>
        <v>0.170869029289779i</v>
      </c>
      <c r="T1352" t="str">
        <f t="shared" si="683"/>
        <v>0.204500196063731-0.05534541319888i</v>
      </c>
      <c r="U1352" t="e">
        <f t="shared" si="684"/>
        <v>#DIV/0!</v>
      </c>
      <c r="V1352" t="str">
        <f t="shared" si="685"/>
        <v>0.0000833333333333333-0.0021778180499712i</v>
      </c>
      <c r="W1352" t="e">
        <f t="shared" si="686"/>
        <v>#DIV/0!</v>
      </c>
      <c r="X1352" t="e">
        <f t="shared" si="687"/>
        <v>#DIV/0!</v>
      </c>
      <c r="Y1352" t="str">
        <f t="shared" si="688"/>
        <v>0.00096+0.520398539881842i</v>
      </c>
      <c r="Z1352" t="e">
        <f t="shared" si="689"/>
        <v>#DIV/0!</v>
      </c>
      <c r="AA1352" t="e">
        <f t="shared" si="690"/>
        <v>#DIV/0!</v>
      </c>
      <c r="AB1352" t="str">
        <f t="shared" si="691"/>
        <v>0.116694990123516-0.0315820354744915i</v>
      </c>
      <c r="AC1352" t="str">
        <f t="shared" si="692"/>
        <v>1.42972003894534-0.402849716120721i</v>
      </c>
      <c r="AD1352" t="str">
        <f t="shared" si="693"/>
        <v>0.0813837086485565+0.000841681181386149i</v>
      </c>
      <c r="AE1352" t="e">
        <f t="shared" si="694"/>
        <v>#DIV/0!</v>
      </c>
      <c r="AF1352" t="str">
        <f t="shared" si="695"/>
        <v>-7.04945442530689-7.08121157227255i</v>
      </c>
      <c r="AG1352" t="e">
        <f t="shared" si="696"/>
        <v>#DIV/0!</v>
      </c>
      <c r="AH1352" t="e">
        <f t="shared" si="697"/>
        <v>#DIV/0!</v>
      </c>
      <c r="AI1352" t="e">
        <f t="shared" si="698"/>
        <v>#DIV/0!</v>
      </c>
      <c r="AJ1352" t="e">
        <f t="shared" si="699"/>
        <v>#DIV/0!</v>
      </c>
      <c r="AK1352"/>
      <c r="AL1352"/>
      <c r="AM1352"/>
      <c r="AN1352"/>
    </row>
    <row r="1353" spans="1:40" x14ac:dyDescent="0.3">
      <c r="A1353"/>
      <c r="B1353">
        <f t="shared" si="665"/>
        <v>121900</v>
      </c>
      <c r="C1353" s="186" t="str">
        <f t="shared" si="668"/>
        <v>-0.00800138847353215+0.0115001996472392i</v>
      </c>
      <c r="D1353" s="158" t="str">
        <f t="shared" si="669"/>
        <v>-3.47187250141453-2.28344843114682i</v>
      </c>
      <c r="E1353" t="str">
        <f t="shared" si="670"/>
        <v>5152.39677016-10536.6883453065i</v>
      </c>
      <c r="F1353" t="str">
        <f t="shared" si="671"/>
        <v>0.444851546493581+0.309341299362041i</v>
      </c>
      <c r="G1353" t="str">
        <f t="shared" si="666"/>
        <v>0.444851546493581+0.309341299362041i</v>
      </c>
      <c r="H1353" t="str">
        <f t="shared" si="672"/>
        <v>3.58250852507696+4.80056282101078i</v>
      </c>
      <c r="I1353" t="str">
        <f t="shared" si="673"/>
        <v>478.700180590745i</v>
      </c>
      <c r="J1353" t="str">
        <f t="shared" si="667"/>
        <v>-55.7568287624805+102.077260588882i</v>
      </c>
      <c r="K1353" t="str">
        <f t="shared" si="674"/>
        <v>3.61193584597178-1.97291823176972i</v>
      </c>
      <c r="L1353" t="str">
        <f t="shared" si="675"/>
        <v>0.688089582130394-0.316134009673558i</v>
      </c>
      <c r="M1353" t="str">
        <f t="shared" si="676"/>
        <v>4.30002542810217-2.28905224144328i</v>
      </c>
      <c r="N1353" t="str">
        <f t="shared" si="677"/>
        <v>-1.5583223906752i</v>
      </c>
      <c r="O1353" t="str">
        <f t="shared" si="678"/>
        <v>0.0124736126333779-0.99992220146763i</v>
      </c>
      <c r="P1353" t="str">
        <f t="shared" si="679"/>
        <v>0.987526387366622+0.99992220146763i</v>
      </c>
      <c r="Q1353" t="str">
        <f t="shared" si="680"/>
        <v>-0.987526387366622+0.55840018920757i</v>
      </c>
      <c r="R1353" t="str">
        <f t="shared" si="681"/>
        <v>-0.323889215981424-1.19569665789151i</v>
      </c>
      <c r="S1353" t="str">
        <f t="shared" si="682"/>
        <v>0.171009315849131i</v>
      </c>
      <c r="T1353" t="str">
        <f t="shared" si="683"/>
        <v>0.20447526742912-0.0553880732358948i</v>
      </c>
      <c r="U1353" t="e">
        <f t="shared" si="684"/>
        <v>#DIV/0!</v>
      </c>
      <c r="V1353" t="str">
        <f t="shared" si="685"/>
        <v>0.0000833333333333333-0.00217603148881454i</v>
      </c>
      <c r="W1353" t="e">
        <f t="shared" si="686"/>
        <v>#DIV/0!</v>
      </c>
      <c r="X1353" t="e">
        <f t="shared" si="687"/>
        <v>#DIV/0!</v>
      </c>
      <c r="Y1353" t="str">
        <f t="shared" si="688"/>
        <v>0.00096+0.52082579648273i</v>
      </c>
      <c r="Z1353" t="e">
        <f t="shared" si="689"/>
        <v>#DIV/0!</v>
      </c>
      <c r="AA1353" t="e">
        <f t="shared" si="690"/>
        <v>#DIV/0!</v>
      </c>
      <c r="AB1353" t="str">
        <f t="shared" si="691"/>
        <v>0.116680764969576-0.0316063787890405i</v>
      </c>
      <c r="AC1353" t="str">
        <f t="shared" si="692"/>
        <v>1.42938160412863-0.402996599070028i</v>
      </c>
      <c r="AD1353" t="str">
        <f t="shared" si="693"/>
        <v>0.0813944714608622+0.0008362472200124i</v>
      </c>
      <c r="AE1353" t="e">
        <f t="shared" si="694"/>
        <v>#DIV/0!</v>
      </c>
      <c r="AF1353" t="str">
        <f t="shared" si="695"/>
        <v>-7.05438102649149-7.0840112521576i</v>
      </c>
      <c r="AG1353" t="e">
        <f t="shared" si="696"/>
        <v>#DIV/0!</v>
      </c>
      <c r="AH1353" t="e">
        <f t="shared" si="697"/>
        <v>#DIV/0!</v>
      </c>
      <c r="AI1353" t="e">
        <f t="shared" si="698"/>
        <v>#DIV/0!</v>
      </c>
      <c r="AJ1353" t="e">
        <f t="shared" si="699"/>
        <v>#DIV/0!</v>
      </c>
      <c r="AK1353"/>
      <c r="AL1353"/>
      <c r="AM1353"/>
      <c r="AN1353"/>
    </row>
    <row r="1354" spans="1:40" x14ac:dyDescent="0.3">
      <c r="A1354"/>
      <c r="B1354">
        <f t="shared" si="665"/>
        <v>122000</v>
      </c>
      <c r="C1354" s="186" t="str">
        <f t="shared" si="668"/>
        <v>-0.00799827577612526+0.0114963494709778i</v>
      </c>
      <c r="D1354" s="158" t="str">
        <f t="shared" si="669"/>
        <v>-3.47350316007996-2.28450079808933i</v>
      </c>
      <c r="E1354" t="str">
        <f t="shared" si="670"/>
        <v>5145.5808185027-10531.3819555782i</v>
      </c>
      <c r="F1354" t="str">
        <f t="shared" si="671"/>
        <v>0.445067353799522+0.309474714439152i</v>
      </c>
      <c r="G1354" t="str">
        <f t="shared" si="666"/>
        <v>0.445067353799522+0.309474714439152i</v>
      </c>
      <c r="H1354" t="str">
        <f t="shared" si="672"/>
        <v>3.58580433440059+4.8023057883549i</v>
      </c>
      <c r="I1354" t="str">
        <f t="shared" si="673"/>
        <v>479.092879672444i</v>
      </c>
      <c r="J1354" t="str">
        <f t="shared" si="667"/>
        <v>-55.84998726755+102.160999112744i</v>
      </c>
      <c r="K1354" t="str">
        <f t="shared" si="674"/>
        <v>3.61052518119426-1.97382354470057i</v>
      </c>
      <c r="L1354" t="str">
        <f t="shared" si="675"/>
        <v>0.687892791756609-0.316302861479004i</v>
      </c>
      <c r="M1354" t="str">
        <f t="shared" si="676"/>
        <v>4.29841797295087-2.29012640617957i</v>
      </c>
      <c r="N1354" t="str">
        <f t="shared" si="677"/>
        <v>-1.55960075194729i</v>
      </c>
      <c r="O1354" t="str">
        <f t="shared" si="678"/>
        <v>0.0111953409718415-0.999937330206511i</v>
      </c>
      <c r="P1354" t="str">
        <f t="shared" si="679"/>
        <v>0.988804659028159+0.999937330206511i</v>
      </c>
      <c r="Q1354" t="str">
        <f t="shared" si="680"/>
        <v>-0.988804659028159+0.559663421740779i</v>
      </c>
      <c r="R1354" t="str">
        <f t="shared" si="681"/>
        <v>-0.323872946254687-1.19457079892565i</v>
      </c>
      <c r="S1354" t="str">
        <f t="shared" si="682"/>
        <v>0.171149602408482i</v>
      </c>
      <c r="T1354" t="str">
        <f t="shared" si="683"/>
        <v>0.204450317284908-0.0554307259823533i</v>
      </c>
      <c r="U1354" t="e">
        <f t="shared" si="684"/>
        <v>#DIV/0!</v>
      </c>
      <c r="V1354" t="str">
        <f t="shared" si="685"/>
        <v>0.0000833333333333333-0.00217424785644666i</v>
      </c>
      <c r="W1354" t="e">
        <f t="shared" si="686"/>
        <v>#DIV/0!</v>
      </c>
      <c r="X1354" t="e">
        <f t="shared" si="687"/>
        <v>#DIV/0!</v>
      </c>
      <c r="Y1354" t="str">
        <f t="shared" si="688"/>
        <v>0.00096+0.521253053083618i</v>
      </c>
      <c r="Z1354" t="e">
        <f t="shared" si="689"/>
        <v>#DIV/0!</v>
      </c>
      <c r="AA1354" t="e">
        <f t="shared" si="690"/>
        <v>#DIV/0!</v>
      </c>
      <c r="AB1354" t="str">
        <f t="shared" si="691"/>
        <v>0.116666527541503-0.0316307179433422i</v>
      </c>
      <c r="AC1354" t="str">
        <f t="shared" si="692"/>
        <v>1.4290431564177-0.403143141945074i</v>
      </c>
      <c r="AD1354" t="str">
        <f t="shared" si="693"/>
        <v>0.0814052373314296+0.00083079730650746i</v>
      </c>
      <c r="AE1354" t="e">
        <f t="shared" si="694"/>
        <v>#DIV/0!</v>
      </c>
      <c r="AF1354" t="str">
        <f t="shared" si="695"/>
        <v>-7.05930749448055-7.08680658644423i</v>
      </c>
      <c r="AG1354" t="e">
        <f t="shared" si="696"/>
        <v>#DIV/0!</v>
      </c>
      <c r="AH1354" t="e">
        <f t="shared" si="697"/>
        <v>#DIV/0!</v>
      </c>
      <c r="AI1354" t="e">
        <f t="shared" si="698"/>
        <v>#DIV/0!</v>
      </c>
      <c r="AJ1354" t="e">
        <f t="shared" si="699"/>
        <v>#DIV/0!</v>
      </c>
      <c r="AK1354"/>
      <c r="AL1354"/>
      <c r="AM1354"/>
      <c r="AN1354"/>
    </row>
    <row r="1355" spans="1:40" x14ac:dyDescent="0.3">
      <c r="A1355"/>
      <c r="B1355">
        <f t="shared" si="665"/>
        <v>122100</v>
      </c>
      <c r="C1355" s="186" t="str">
        <f t="shared" si="668"/>
        <v>-0.00799516295574363+0.011492505834641i</v>
      </c>
      <c r="D1355" s="158" t="str">
        <f t="shared" si="669"/>
        <v>-3.47513388709125-2.28555156360704i</v>
      </c>
      <c r="E1355" t="str">
        <f t="shared" si="670"/>
        <v>5138.77730926071-10526.0781834018i</v>
      </c>
      <c r="F1355" t="str">
        <f t="shared" si="671"/>
        <v>0.445283170143114+0.309607927174689i</v>
      </c>
      <c r="G1355" t="str">
        <f t="shared" si="666"/>
        <v>0.445283170143114+0.309607927174689i</v>
      </c>
      <c r="H1355" t="str">
        <f t="shared" si="672"/>
        <v>3.58909993827769+4.80404601393745i</v>
      </c>
      <c r="I1355" t="str">
        <f t="shared" si="673"/>
        <v>479.485578754142i</v>
      </c>
      <c r="J1355" t="str">
        <f t="shared" si="667"/>
        <v>-55.9432221633577+102.244737636607i</v>
      </c>
      <c r="K1355" t="str">
        <f t="shared" si="674"/>
        <v>3.60911446104206-1.97472747032385i</v>
      </c>
      <c r="L1355" t="str">
        <f t="shared" si="675"/>
        <v>0.687695952681581-0.316471542533222i</v>
      </c>
      <c r="M1355" t="str">
        <f t="shared" si="676"/>
        <v>4.29681041372364-2.29119901285707i</v>
      </c>
      <c r="N1355" t="str">
        <f t="shared" si="677"/>
        <v>-1.56087911321938i</v>
      </c>
      <c r="O1355" t="str">
        <f t="shared" si="678"/>
        <v>0.00991705101479719-0.999950824840487i</v>
      </c>
      <c r="P1355" t="str">
        <f t="shared" si="679"/>
        <v>0.990082948985203+0.999950824840487i</v>
      </c>
      <c r="Q1355" t="str">
        <f t="shared" si="680"/>
        <v>-0.990082948985203+0.560928288378893i</v>
      </c>
      <c r="R1355" t="str">
        <f t="shared" si="681"/>
        <v>-0.323856660569007-1.19344665852964i</v>
      </c>
      <c r="S1355" t="str">
        <f t="shared" si="682"/>
        <v>0.171289888967832i</v>
      </c>
      <c r="T1355" t="str">
        <f t="shared" si="683"/>
        <v>0.204425345628572-0.0554733714303581i</v>
      </c>
      <c r="U1355" t="e">
        <f t="shared" si="684"/>
        <v>#DIV/0!</v>
      </c>
      <c r="V1355" t="str">
        <f t="shared" si="685"/>
        <v>0.0000833333333333333-0.00217246714567152i</v>
      </c>
      <c r="W1355" t="e">
        <f t="shared" si="686"/>
        <v>#DIV/0!</v>
      </c>
      <c r="X1355" t="e">
        <f t="shared" si="687"/>
        <v>#DIV/0!</v>
      </c>
      <c r="Y1355" t="str">
        <f t="shared" si="688"/>
        <v>0.00096+0.521680309684507i</v>
      </c>
      <c r="Z1355" t="e">
        <f t="shared" si="689"/>
        <v>#DIV/0!</v>
      </c>
      <c r="AA1355" t="e">
        <f t="shared" si="690"/>
        <v>#DIV/0!</v>
      </c>
      <c r="AB1355" t="str">
        <f t="shared" si="691"/>
        <v>0.116652277837857-0.03165505293289i</v>
      </c>
      <c r="AC1355" t="str">
        <f t="shared" si="692"/>
        <v>1.42870469616651-0.403289344918641i</v>
      </c>
      <c r="AD1355" t="str">
        <f t="shared" si="693"/>
        <v>0.0814160062451963+0.000825331431184549i</v>
      </c>
      <c r="AE1355" t="e">
        <f t="shared" si="694"/>
        <v>#DIV/0!</v>
      </c>
      <c r="AF1355" t="str">
        <f t="shared" si="695"/>
        <v>-7.06423382536894-7.08959757754449i</v>
      </c>
      <c r="AG1355" t="e">
        <f t="shared" si="696"/>
        <v>#DIV/0!</v>
      </c>
      <c r="AH1355" t="e">
        <f t="shared" si="697"/>
        <v>#DIV/0!</v>
      </c>
      <c r="AI1355" t="e">
        <f t="shared" si="698"/>
        <v>#DIV/0!</v>
      </c>
      <c r="AJ1355" t="e">
        <f t="shared" si="699"/>
        <v>#DIV/0!</v>
      </c>
      <c r="AK1355"/>
      <c r="AL1355"/>
      <c r="AM1355"/>
      <c r="AN1355"/>
    </row>
    <row r="1356" spans="1:40" x14ac:dyDescent="0.3">
      <c r="A1356"/>
      <c r="B1356">
        <f t="shared" si="665"/>
        <v>122200</v>
      </c>
      <c r="C1356" s="186" t="str">
        <f t="shared" si="668"/>
        <v>-0.00799205001548695+0.0114886687165815i</v>
      </c>
      <c r="D1356" s="158" t="str">
        <f t="shared" si="669"/>
        <v>-3.47676468081027-2.28660072869915i</v>
      </c>
      <c r="E1356" t="str">
        <f t="shared" si="670"/>
        <v>5131.9862152272-10520.7770356226i</v>
      </c>
      <c r="F1356" t="str">
        <f t="shared" si="671"/>
        <v>0.445498995307591+0.309740937677339i</v>
      </c>
      <c r="G1356" t="str">
        <f t="shared" si="666"/>
        <v>0.445498995307591+0.309740937677339i</v>
      </c>
      <c r="H1356" t="str">
        <f t="shared" si="672"/>
        <v>3.59239533444571+4.8057834991747i</v>
      </c>
      <c r="I1356" t="str">
        <f t="shared" si="673"/>
        <v>479.878277835841i</v>
      </c>
      <c r="J1356" t="str">
        <f t="shared" si="667"/>
        <v>-56.0365334499034+102.32847616047i</v>
      </c>
      <c r="K1356" t="str">
        <f t="shared" si="674"/>
        <v>3.60770368693961-1.97563000951467i</v>
      </c>
      <c r="L1356" t="str">
        <f t="shared" si="675"/>
        <v>0.687499065085514-0.31664005286414i</v>
      </c>
      <c r="M1356" t="str">
        <f t="shared" si="676"/>
        <v>4.29520275202512-2.29227006237881i</v>
      </c>
      <c r="N1356" t="str">
        <f t="shared" si="677"/>
        <v>-1.56215747449146i</v>
      </c>
      <c r="O1356" t="str">
        <f t="shared" si="678"/>
        <v>0.00863874485124551-0.999962685347506i</v>
      </c>
      <c r="P1356" t="str">
        <f t="shared" si="679"/>
        <v>0.991361255148755+0.999962685347506i</v>
      </c>
      <c r="Q1356" t="str">
        <f t="shared" si="680"/>
        <v>-0.991361255148755+0.562194789143954i</v>
      </c>
      <c r="R1356" t="str">
        <f t="shared" si="681"/>
        <v>-0.323840358917463-1.19232423246967i</v>
      </c>
      <c r="S1356" t="str">
        <f t="shared" si="682"/>
        <v>0.171430175527184i</v>
      </c>
      <c r="T1356" t="str">
        <f t="shared" si="683"/>
        <v>0.20440035245759-0.0555160095720069i</v>
      </c>
      <c r="U1356" t="e">
        <f t="shared" si="684"/>
        <v>#DIV/0!</v>
      </c>
      <c r="V1356" t="str">
        <f t="shared" si="685"/>
        <v>0.0000833333333333333-0.00217068934931663i</v>
      </c>
      <c r="W1356" t="e">
        <f t="shared" si="686"/>
        <v>#DIV/0!</v>
      </c>
      <c r="X1356" t="e">
        <f t="shared" si="687"/>
        <v>#DIV/0!</v>
      </c>
      <c r="Y1356" t="str">
        <f t="shared" si="688"/>
        <v>0.00096+0.522107566285395i</v>
      </c>
      <c r="Z1356" t="e">
        <f t="shared" si="689"/>
        <v>#DIV/0!</v>
      </c>
      <c r="AA1356" t="e">
        <f t="shared" si="690"/>
        <v>#DIV/0!</v>
      </c>
      <c r="AB1356" t="str">
        <f t="shared" si="691"/>
        <v>0.116638015857199-0.0316793837531746i</v>
      </c>
      <c r="AC1356" t="str">
        <f t="shared" si="692"/>
        <v>1.42836622372858-0.403435208163818i</v>
      </c>
      <c r="AD1356" t="str">
        <f t="shared" si="693"/>
        <v>0.0814267781870834+0.000819849584361872i</v>
      </c>
      <c r="AE1356" t="e">
        <f t="shared" si="694"/>
        <v>#DIV/0!</v>
      </c>
      <c r="AF1356" t="str">
        <f t="shared" si="695"/>
        <v>-7.06916001525598-7.09238422787385i</v>
      </c>
      <c r="AG1356" t="e">
        <f t="shared" si="696"/>
        <v>#DIV/0!</v>
      </c>
      <c r="AH1356" t="e">
        <f t="shared" si="697"/>
        <v>#DIV/0!</v>
      </c>
      <c r="AI1356" t="e">
        <f t="shared" si="698"/>
        <v>#DIV/0!</v>
      </c>
      <c r="AJ1356" t="e">
        <f t="shared" si="699"/>
        <v>#DIV/0!</v>
      </c>
      <c r="AK1356"/>
      <c r="AL1356"/>
      <c r="AM1356"/>
      <c r="AN1356"/>
    </row>
    <row r="1357" spans="1:40" x14ac:dyDescent="0.3">
      <c r="A1357"/>
      <c r="B1357">
        <f t="shared" si="665"/>
        <v>122300</v>
      </c>
      <c r="C1357" s="186" t="str">
        <f t="shared" si="668"/>
        <v>-0.00798893695845063+0.0114848380952311i</v>
      </c>
      <c r="D1357" s="158" t="str">
        <f t="shared" si="669"/>
        <v>-3.47839553960138-2.287648294366i</v>
      </c>
      <c r="E1357" t="str">
        <f t="shared" si="670"/>
        <v>5125.20750925824-10515.4785190327i</v>
      </c>
      <c r="F1357" t="str">
        <f t="shared" si="671"/>
        <v>0.445714829076512+0.309873746056014i</v>
      </c>
      <c r="G1357" t="str">
        <f t="shared" si="666"/>
        <v>0.445714829076512+0.309873746056014i</v>
      </c>
      <c r="H1357" t="str">
        <f t="shared" si="672"/>
        <v>3.59569052064411+4.8075182454858i</v>
      </c>
      <c r="I1357" t="str">
        <f t="shared" si="673"/>
        <v>480.27097691754i</v>
      </c>
      <c r="J1357" t="str">
        <f t="shared" si="667"/>
        <v>-56.1299211271871+102.412214684333i</v>
      </c>
      <c r="K1357" t="str">
        <f t="shared" si="674"/>
        <v>3.60629286030916-1.97653116314901i</v>
      </c>
      <c r="L1357" t="str">
        <f t="shared" si="675"/>
        <v>0.687302129148475-0.316808392499897i</v>
      </c>
      <c r="M1357" t="str">
        <f t="shared" si="676"/>
        <v>4.29359498945764-2.29333955564891i</v>
      </c>
      <c r="N1357" t="str">
        <f t="shared" si="677"/>
        <v>-1.56343583576355i</v>
      </c>
      <c r="O1357" t="str">
        <f t="shared" si="678"/>
        <v>0.00736042457018356-0.999972911708186i</v>
      </c>
      <c r="P1357" t="str">
        <f t="shared" si="679"/>
        <v>0.992639575429816+0.999972911708186i</v>
      </c>
      <c r="Q1357" t="str">
        <f t="shared" si="680"/>
        <v>-0.992639575429816+0.563462924055364i</v>
      </c>
      <c r="R1357" t="str">
        <f t="shared" si="681"/>
        <v>-0.323824041293128-1.19120351652576i</v>
      </c>
      <c r="S1357" t="str">
        <f t="shared" si="682"/>
        <v>0.171570462086535i</v>
      </c>
      <c r="T1357" t="str">
        <f t="shared" si="683"/>
        <v>0.20437533776943-0.0555586403993912i</v>
      </c>
      <c r="U1357" t="e">
        <f t="shared" si="684"/>
        <v>#DIV/0!</v>
      </c>
      <c r="V1357" t="str">
        <f t="shared" si="685"/>
        <v>0.0000833333333333333-0.00216891446023297i</v>
      </c>
      <c r="W1357" t="e">
        <f t="shared" si="686"/>
        <v>#DIV/0!</v>
      </c>
      <c r="X1357" t="e">
        <f t="shared" si="687"/>
        <v>#DIV/0!</v>
      </c>
      <c r="Y1357" t="str">
        <f t="shared" si="688"/>
        <v>0.00096+0.522534822886283i</v>
      </c>
      <c r="Z1357" t="e">
        <f t="shared" si="689"/>
        <v>#DIV/0!</v>
      </c>
      <c r="AA1357" t="e">
        <f t="shared" si="690"/>
        <v>#DIV/0!</v>
      </c>
      <c r="AB1357" t="str">
        <f t="shared" si="691"/>
        <v>0.116623741598083-0.0317037103996831i</v>
      </c>
      <c r="AC1357" t="str">
        <f t="shared" si="692"/>
        <v>1.4280277394569-0.403580731853956i</v>
      </c>
      <c r="AD1357" t="str">
        <f t="shared" si="693"/>
        <v>0.081437553141995+0.000814351756360817i</v>
      </c>
      <c r="AE1357" t="e">
        <f t="shared" si="694"/>
        <v>#DIV/0!</v>
      </c>
      <c r="AF1357" t="str">
        <f t="shared" si="695"/>
        <v>-7.07408606024549-7.0951665398518i</v>
      </c>
      <c r="AG1357" t="e">
        <f t="shared" si="696"/>
        <v>#DIV/0!</v>
      </c>
      <c r="AH1357" t="e">
        <f t="shared" si="697"/>
        <v>#DIV/0!</v>
      </c>
      <c r="AI1357" t="e">
        <f t="shared" si="698"/>
        <v>#DIV/0!</v>
      </c>
      <c r="AJ1357" t="e">
        <f t="shared" si="699"/>
        <v>#DIV/0!</v>
      </c>
      <c r="AK1357"/>
      <c r="AL1357"/>
      <c r="AM1357"/>
      <c r="AN1357"/>
    </row>
    <row r="1358" spans="1:40" x14ac:dyDescent="0.3">
      <c r="A1358"/>
      <c r="B1358">
        <f t="shared" si="665"/>
        <v>122400</v>
      </c>
      <c r="C1358" s="186" t="str">
        <f t="shared" si="668"/>
        <v>-0.00798582378772535+0.0114810139491005i</v>
      </c>
      <c r="D1358" s="158" t="str">
        <f t="shared" si="669"/>
        <v>-3.48002646183131-2.28869426160895i</v>
      </c>
      <c r="E1358" t="str">
        <f t="shared" si="670"/>
        <v>5118.44116427303-10510.1826403714i</v>
      </c>
      <c r="F1358" t="str">
        <f t="shared" si="671"/>
        <v>0.44593067123375+0.310006352419833i</v>
      </c>
      <c r="G1358" t="str">
        <f t="shared" si="666"/>
        <v>0.44593067123375+0.310006352419833i</v>
      </c>
      <c r="H1358" t="str">
        <f t="shared" si="672"/>
        <v>3.59898549461418+4.80925025429248i</v>
      </c>
      <c r="I1358" t="str">
        <f t="shared" si="673"/>
        <v>480.663675999238i</v>
      </c>
      <c r="J1358" t="str">
        <f t="shared" si="667"/>
        <v>-56.223385195209+102.495953208196i</v>
      </c>
      <c r="K1358" t="str">
        <f t="shared" si="674"/>
        <v>3.60488198257081-1.97743093210377i</v>
      </c>
      <c r="L1358" t="str">
        <f t="shared" si="675"/>
        <v>0.687105145050389-0.316976561468837i</v>
      </c>
      <c r="M1358" t="str">
        <f t="shared" si="676"/>
        <v>4.2919871276212-2.29440749357261i</v>
      </c>
      <c r="N1358" t="str">
        <f t="shared" si="677"/>
        <v>-1.56471419703564i</v>
      </c>
      <c r="O1358" t="str">
        <f t="shared" si="678"/>
        <v>0.00608209226066212-0.999981503905814i</v>
      </c>
      <c r="P1358" t="str">
        <f t="shared" si="679"/>
        <v>0.993917907739338+0.999981503905814i</v>
      </c>
      <c r="Q1358" t="str">
        <f t="shared" si="680"/>
        <v>-0.993917907739338+0.564732693129826i</v>
      </c>
      <c r="R1358" t="str">
        <f t="shared" si="681"/>
        <v>-0.323807707689066-1.19008450649172i</v>
      </c>
      <c r="S1358" t="str">
        <f t="shared" si="682"/>
        <v>0.171710748645886i</v>
      </c>
      <c r="T1358" t="str">
        <f t="shared" si="683"/>
        <v>0.204350301561563-0.0556012639045977i</v>
      </c>
      <c r="U1358" t="e">
        <f t="shared" si="684"/>
        <v>#DIV/0!</v>
      </c>
      <c r="V1358" t="str">
        <f t="shared" si="685"/>
        <v>0.0000833333333333333-0.00216714247129487i</v>
      </c>
      <c r="W1358" t="e">
        <f t="shared" si="686"/>
        <v>#DIV/0!</v>
      </c>
      <c r="X1358" t="e">
        <f t="shared" si="687"/>
        <v>#DIV/0!</v>
      </c>
      <c r="Y1358" t="str">
        <f t="shared" si="688"/>
        <v>0.00096+0.522962079487171i</v>
      </c>
      <c r="Z1358" t="e">
        <f t="shared" si="689"/>
        <v>#DIV/0!</v>
      </c>
      <c r="AA1358" t="e">
        <f t="shared" si="690"/>
        <v>#DIV/0!</v>
      </c>
      <c r="AB1358" t="str">
        <f t="shared" si="691"/>
        <v>0.116609455059068-0.0317280328679i</v>
      </c>
      <c r="AC1358" t="str">
        <f t="shared" si="692"/>
        <v>1.42768924370401-0.403725916162713i</v>
      </c>
      <c r="AD1358" t="str">
        <f t="shared" si="693"/>
        <v>0.0814483310948219+0.000808837937508744i</v>
      </c>
      <c r="AE1358" t="e">
        <f t="shared" si="694"/>
        <v>#DIV/0!</v>
      </c>
      <c r="AF1358" t="str">
        <f t="shared" si="695"/>
        <v>-7.07901195644549-7.09794451590143i</v>
      </c>
      <c r="AG1358" t="e">
        <f t="shared" si="696"/>
        <v>#DIV/0!</v>
      </c>
      <c r="AH1358" t="e">
        <f t="shared" si="697"/>
        <v>#DIV/0!</v>
      </c>
      <c r="AI1358" t="e">
        <f t="shared" si="698"/>
        <v>#DIV/0!</v>
      </c>
      <c r="AJ1358" t="e">
        <f t="shared" si="699"/>
        <v>#DIV/0!</v>
      </c>
      <c r="AK1358"/>
      <c r="AL1358"/>
      <c r="AM1358"/>
      <c r="AN1358"/>
    </row>
    <row r="1359" spans="1:40" x14ac:dyDescent="0.3">
      <c r="A1359"/>
      <c r="B1359">
        <f t="shared" si="665"/>
        <v>122500</v>
      </c>
      <c r="C1359" s="186" t="str">
        <f t="shared" si="668"/>
        <v>-0.00798271050639737+0.0114771962567782i</v>
      </c>
      <c r="D1359" s="158" t="str">
        <f t="shared" si="669"/>
        <v>-3.48165744586916-2.28973863143043i</v>
      </c>
      <c r="E1359" t="str">
        <f t="shared" si="670"/>
        <v>5111.68715325359-10504.8894063257i</v>
      </c>
      <c r="F1359" t="str">
        <f t="shared" si="671"/>
        <v>0.446146521563493+0.310138756878138i</v>
      </c>
      <c r="G1359" t="str">
        <f t="shared" si="666"/>
        <v>0.446146521563493+0.310138756878138i</v>
      </c>
      <c r="H1359" t="str">
        <f t="shared" si="672"/>
        <v>3.60228025409912+4.81097952701918i</v>
      </c>
      <c r="I1359" t="str">
        <f t="shared" si="673"/>
        <v>481.056375080937i</v>
      </c>
      <c r="J1359" t="str">
        <f t="shared" si="667"/>
        <v>-56.3169256539689+102.579691732059i</v>
      </c>
      <c r="K1359" t="str">
        <f t="shared" si="674"/>
        <v>3.60347105514256-1.97832931725675i</v>
      </c>
      <c r="L1359" t="str">
        <f t="shared" si="675"/>
        <v>0.686908112971046-0.317144559799515i</v>
      </c>
      <c r="M1359" t="str">
        <f t="shared" si="676"/>
        <v>4.29037916811361-2.29547387705626i</v>
      </c>
      <c r="N1359" t="str">
        <f t="shared" si="677"/>
        <v>-1.56599255830773i</v>
      </c>
      <c r="O1359" t="str">
        <f t="shared" si="678"/>
        <v>0.00480375001174077-0.999988461926349i</v>
      </c>
      <c r="P1359" t="str">
        <f t="shared" si="679"/>
        <v>0.995196249988259+0.999988461926349i</v>
      </c>
      <c r="Q1359" t="str">
        <f t="shared" si="680"/>
        <v>-0.995196249988259+0.566004096381381i</v>
      </c>
      <c r="R1359" t="str">
        <f t="shared" si="681"/>
        <v>-0.323791358098332-1.18896719817509i</v>
      </c>
      <c r="S1359" t="str">
        <f t="shared" si="682"/>
        <v>0.171851035205238i</v>
      </c>
      <c r="T1359" t="str">
        <f t="shared" si="683"/>
        <v>0.204325243831461-0.0556438800797083i</v>
      </c>
      <c r="U1359" t="e">
        <f t="shared" si="684"/>
        <v>#DIV/0!</v>
      </c>
      <c r="V1359" t="str">
        <f t="shared" si="685"/>
        <v>0.0000833333333333333-0.00216537337539993i</v>
      </c>
      <c r="W1359" t="e">
        <f t="shared" si="686"/>
        <v>#DIV/0!</v>
      </c>
      <c r="X1359" t="e">
        <f t="shared" si="687"/>
        <v>#DIV/0!</v>
      </c>
      <c r="Y1359" t="str">
        <f t="shared" si="688"/>
        <v>0.00096+0.52338933608806i</v>
      </c>
      <c r="Z1359" t="e">
        <f t="shared" si="689"/>
        <v>#DIV/0!</v>
      </c>
      <c r="AA1359" t="e">
        <f t="shared" si="690"/>
        <v>#DIV/0!</v>
      </c>
      <c r="AB1359" t="str">
        <f t="shared" si="691"/>
        <v>0.116595156238709-0.0317523511533068i</v>
      </c>
      <c r="AC1359" t="str">
        <f t="shared" si="692"/>
        <v>1.42735073682198-0.403870761264025i</v>
      </c>
      <c r="AD1359" t="str">
        <f t="shared" si="693"/>
        <v>0.0814591120304364+0.000803308118136394i</v>
      </c>
      <c r="AE1359" t="e">
        <f t="shared" si="694"/>
        <v>#DIV/0!</v>
      </c>
      <c r="AF1359" t="str">
        <f t="shared" si="695"/>
        <v>-7.08393769996828-7.10071815844961i</v>
      </c>
      <c r="AG1359" t="e">
        <f t="shared" si="696"/>
        <v>#DIV/0!</v>
      </c>
      <c r="AH1359" t="e">
        <f t="shared" si="697"/>
        <v>#DIV/0!</v>
      </c>
      <c r="AI1359" t="e">
        <f t="shared" si="698"/>
        <v>#DIV/0!</v>
      </c>
      <c r="AJ1359" t="e">
        <f t="shared" si="699"/>
        <v>#DIV/0!</v>
      </c>
      <c r="AK1359"/>
      <c r="AL1359"/>
      <c r="AM1359"/>
      <c r="AN1359"/>
    </row>
    <row r="1360" spans="1:40" x14ac:dyDescent="0.3">
      <c r="A1360"/>
      <c r="B1360">
        <f t="shared" si="665"/>
        <v>122600</v>
      </c>
      <c r="C1360" s="186" t="str">
        <f t="shared" si="668"/>
        <v>-0.00797959711754852+0.0114733849969317i</v>
      </c>
      <c r="D1360" s="158" t="str">
        <f t="shared" si="669"/>
        <v>-3.48328849008661-2.29078140483392i</v>
      </c>
      <c r="E1360" t="str">
        <f t="shared" si="670"/>
        <v>5104.94544924453-10499.5988235297i</v>
      </c>
      <c r="F1360" t="str">
        <f t="shared" si="671"/>
        <v>0.446362379850269+0.310270959540487i</v>
      </c>
      <c r="G1360" t="str">
        <f t="shared" si="666"/>
        <v>0.446362379850269+0.310270959540487i</v>
      </c>
      <c r="H1360" t="str">
        <f t="shared" si="672"/>
        <v>3.60557479684425+4.81270606509308i</v>
      </c>
      <c r="I1360" t="str">
        <f t="shared" si="673"/>
        <v>481.449074162636i</v>
      </c>
      <c r="J1360" t="str">
        <f t="shared" si="667"/>
        <v>-56.4105425034668+102.663430255922i</v>
      </c>
      <c r="K1360" t="str">
        <f t="shared" si="674"/>
        <v>3.60206007944024-1.97922631948666i</v>
      </c>
      <c r="L1360" t="str">
        <f t="shared" si="675"/>
        <v>0.686711033090095-0.31731238752069i</v>
      </c>
      <c r="M1360" t="str">
        <f t="shared" si="676"/>
        <v>4.28877111253033-2.29653870700735i</v>
      </c>
      <c r="N1360" t="str">
        <f t="shared" si="677"/>
        <v>-1.56727091957982i</v>
      </c>
      <c r="O1360" t="str">
        <f t="shared" si="678"/>
        <v>0.00352539991249622-0.99999378575842i</v>
      </c>
      <c r="P1360" t="str">
        <f t="shared" si="679"/>
        <v>0.996474600087504+0.99999378575842i</v>
      </c>
      <c r="Q1360" t="str">
        <f t="shared" si="680"/>
        <v>-0.996474600087504+0.5672771338214i</v>
      </c>
      <c r="R1360" t="str">
        <f t="shared" si="681"/>
        <v>-0.323774992513976-1.18785158739706i</v>
      </c>
      <c r="S1360" t="str">
        <f t="shared" si="682"/>
        <v>0.171991321764589i</v>
      </c>
      <c r="T1360" t="str">
        <f t="shared" si="683"/>
        <v>0.204300164576586-0.0556864889167986i</v>
      </c>
      <c r="U1360" t="e">
        <f t="shared" si="684"/>
        <v>#DIV/0!</v>
      </c>
      <c r="V1360" t="str">
        <f t="shared" si="685"/>
        <v>0.0000833333333333333-0.00216360716546894i</v>
      </c>
      <c r="W1360" t="e">
        <f t="shared" si="686"/>
        <v>#DIV/0!</v>
      </c>
      <c r="X1360" t="e">
        <f t="shared" si="687"/>
        <v>#DIV/0!</v>
      </c>
      <c r="Y1360" t="str">
        <f t="shared" si="688"/>
        <v>0.00096+0.523816592688948i</v>
      </c>
      <c r="Z1360" t="e">
        <f t="shared" si="689"/>
        <v>#DIV/0!</v>
      </c>
      <c r="AA1360" t="e">
        <f t="shared" si="690"/>
        <v>#DIV/0!</v>
      </c>
      <c r="AB1360" t="str">
        <f t="shared" si="691"/>
        <v>0.11658084513556-0.0317766652513817i</v>
      </c>
      <c r="AC1360" t="str">
        <f t="shared" si="692"/>
        <v>1.42701221916235-0.404015267332115i</v>
      </c>
      <c r="AD1360" t="str">
        <f t="shared" si="693"/>
        <v>0.0814698959336978+0.000797762288580158i</v>
      </c>
      <c r="AE1360" t="e">
        <f t="shared" si="694"/>
        <v>#DIV/0!</v>
      </c>
      <c r="AF1360" t="str">
        <f t="shared" si="695"/>
        <v>-7.08886328693086-7.103487469927i</v>
      </c>
      <c r="AG1360" t="e">
        <f t="shared" si="696"/>
        <v>#DIV/0!</v>
      </c>
      <c r="AH1360" t="e">
        <f t="shared" si="697"/>
        <v>#DIV/0!</v>
      </c>
      <c r="AI1360" t="e">
        <f t="shared" si="698"/>
        <v>#DIV/0!</v>
      </c>
      <c r="AJ1360" t="e">
        <f t="shared" si="699"/>
        <v>#DIV/0!</v>
      </c>
      <c r="AK1360"/>
      <c r="AL1360"/>
      <c r="AM1360"/>
      <c r="AN1360"/>
    </row>
    <row r="1361" spans="1:40" x14ac:dyDescent="0.3">
      <c r="A1361"/>
      <c r="B1361">
        <f t="shared" si="665"/>
        <v>122700</v>
      </c>
      <c r="C1361" s="186" t="str">
        <f t="shared" si="668"/>
        <v>-0.00797648362425591+0.0114695801483056i</v>
      </c>
      <c r="D1361" s="158" t="str">
        <f t="shared" si="669"/>
        <v>-3.48491959285758-2.29182258282393i</v>
      </c>
      <c r="E1361" t="str">
        <f t="shared" si="670"/>
        <v>5098.21602535319-10494.310898566i</v>
      </c>
      <c r="F1361" t="str">
        <f t="shared" si="671"/>
        <v>0.446578245878906+0.310402960516645i</v>
      </c>
      <c r="G1361" t="str">
        <f t="shared" si="666"/>
        <v>0.446578245878906+0.310402960516645i</v>
      </c>
      <c r="H1361" t="str">
        <f t="shared" si="672"/>
        <v>3.60886912059666+4.81442986994393i</v>
      </c>
      <c r="I1361" t="str">
        <f t="shared" si="673"/>
        <v>481.841773244335i</v>
      </c>
      <c r="J1361" t="str">
        <f t="shared" si="667"/>
        <v>-56.5042357437029+102.747168779785i</v>
      </c>
      <c r="K1361" t="str">
        <f t="shared" si="674"/>
        <v>3.60064905687751-1.98012193967311i</v>
      </c>
      <c r="L1361" t="str">
        <f t="shared" si="675"/>
        <v>0.686513905587046-0.317480044661328i</v>
      </c>
      <c r="M1361" t="str">
        <f t="shared" si="676"/>
        <v>4.28716296246456-2.29760198433444i</v>
      </c>
      <c r="N1361" t="str">
        <f t="shared" si="677"/>
        <v>-1.5685492808519i</v>
      </c>
      <c r="O1361" t="str">
        <f t="shared" si="678"/>
        <v>0.00224704405202731-0.999997475393327i</v>
      </c>
      <c r="P1361" t="str">
        <f t="shared" si="679"/>
        <v>0.997752955947973+0.999997475393327i</v>
      </c>
      <c r="Q1361" t="str">
        <f t="shared" si="680"/>
        <v>-0.997752955947973+0.568551805458573i</v>
      </c>
      <c r="R1361" t="str">
        <f t="shared" si="681"/>
        <v>-0.323758610929038-1.18673766999246i</v>
      </c>
      <c r="S1361" t="str">
        <f t="shared" si="682"/>
        <v>0.172131608323941i</v>
      </c>
      <c r="T1361" t="str">
        <f t="shared" si="683"/>
        <v>0.204275063794408-0.0557290904079404i</v>
      </c>
      <c r="U1361" t="e">
        <f t="shared" si="684"/>
        <v>#DIV/0!</v>
      </c>
      <c r="V1361" t="str">
        <f t="shared" si="685"/>
        <v>0.0000833333333333333-0.00216184383444574i</v>
      </c>
      <c r="W1361" t="e">
        <f t="shared" si="686"/>
        <v>#DIV/0!</v>
      </c>
      <c r="X1361" t="e">
        <f t="shared" si="687"/>
        <v>#DIV/0!</v>
      </c>
      <c r="Y1361" t="str">
        <f t="shared" si="688"/>
        <v>0.00096+0.524243849289836i</v>
      </c>
      <c r="Z1361" t="e">
        <f t="shared" si="689"/>
        <v>#DIV/0!</v>
      </c>
      <c r="AA1361" t="e">
        <f t="shared" si="690"/>
        <v>#DIV/0!</v>
      </c>
      <c r="AB1361" t="str">
        <f t="shared" si="691"/>
        <v>0.116566521748176-0.0318009751576005i</v>
      </c>
      <c r="AC1361" t="str">
        <f t="shared" si="692"/>
        <v>1.42667369107623-0.404159434541493i</v>
      </c>
      <c r="AD1361" t="str">
        <f t="shared" si="693"/>
        <v>0.0814806827894481+0.000792200439180324i</v>
      </c>
      <c r="AE1361" t="e">
        <f t="shared" si="694"/>
        <v>#DIV/0!</v>
      </c>
      <c r="AF1361" t="str">
        <f t="shared" si="695"/>
        <v>-7.09378871345424-7.10625245276786i</v>
      </c>
      <c r="AG1361" t="e">
        <f t="shared" si="696"/>
        <v>#DIV/0!</v>
      </c>
      <c r="AH1361" t="e">
        <f t="shared" si="697"/>
        <v>#DIV/0!</v>
      </c>
      <c r="AI1361" t="e">
        <f t="shared" si="698"/>
        <v>#DIV/0!</v>
      </c>
      <c r="AJ1361" t="e">
        <f t="shared" si="699"/>
        <v>#DIV/0!</v>
      </c>
      <c r="AK1361"/>
      <c r="AL1361"/>
      <c r="AM1361"/>
      <c r="AN1361"/>
    </row>
    <row r="1362" spans="1:40" x14ac:dyDescent="0.3">
      <c r="A1362"/>
      <c r="B1362">
        <f t="shared" si="665"/>
        <v>122800</v>
      </c>
      <c r="C1362" s="186" t="str">
        <f t="shared" si="668"/>
        <v>-0.0079733700295923+0.0114657816897221i</v>
      </c>
      <c r="D1362" s="158" t="str">
        <f t="shared" si="669"/>
        <v>-3.48655075255849-2.29286216640605i</v>
      </c>
      <c r="E1362" t="str">
        <f t="shared" si="670"/>
        <v>5091.49885474938-10489.0256379653i</v>
      </c>
      <c r="F1362" t="str">
        <f t="shared" si="671"/>
        <v>0.446794119434559+0.310534759916598i</v>
      </c>
      <c r="G1362" t="str">
        <f t="shared" si="666"/>
        <v>0.446794119434559+0.310534759916598i</v>
      </c>
      <c r="H1362" t="str">
        <f t="shared" si="672"/>
        <v>3.61216322310546+4.81615094300426i</v>
      </c>
      <c r="I1362" t="str">
        <f t="shared" si="673"/>
        <v>482.234472326033i</v>
      </c>
      <c r="J1362" t="str">
        <f t="shared" si="667"/>
        <v>-56.5980053746769+102.830907303648i</v>
      </c>
      <c r="K1362" t="str">
        <f t="shared" si="674"/>
        <v>3.59923798886594-1.98101617869659i</v>
      </c>
      <c r="L1362" t="str">
        <f t="shared" si="675"/>
        <v>0.686316730641272-0.317647531250602i</v>
      </c>
      <c r="M1362" t="str">
        <f t="shared" si="676"/>
        <v>4.28555471950721-2.29866370994719i</v>
      </c>
      <c r="N1362" t="str">
        <f t="shared" si="677"/>
        <v>-1.56982764212399i</v>
      </c>
      <c r="O1362" t="str">
        <f t="shared" si="678"/>
        <v>0.000968684519412354-0.999999530825041i</v>
      </c>
      <c r="P1362" t="str">
        <f t="shared" si="679"/>
        <v>0.999031315480588+0.999999530825041i</v>
      </c>
      <c r="Q1362" t="str">
        <f t="shared" si="680"/>
        <v>-0.999031315480588+0.569828111298949i</v>
      </c>
      <c r="R1362" t="str">
        <f t="shared" si="681"/>
        <v>-0.323742213336552-1.18562544180965i</v>
      </c>
      <c r="S1362" t="str">
        <f t="shared" si="682"/>
        <v>0.172271894883291i</v>
      </c>
      <c r="T1362" t="str">
        <f t="shared" si="683"/>
        <v>0.204249941482387-0.0557716845451985i</v>
      </c>
      <c r="U1362" t="e">
        <f t="shared" si="684"/>
        <v>#DIV/0!</v>
      </c>
      <c r="V1362" t="str">
        <f t="shared" si="685"/>
        <v>0.0000833333333333333-0.00216008337529717i</v>
      </c>
      <c r="W1362" t="e">
        <f t="shared" si="686"/>
        <v>#DIV/0!</v>
      </c>
      <c r="X1362" t="e">
        <f t="shared" si="687"/>
        <v>#DIV/0!</v>
      </c>
      <c r="Y1362" t="str">
        <f t="shared" si="688"/>
        <v>0.00096+0.524671105890724i</v>
      </c>
      <c r="Z1362" t="e">
        <f t="shared" si="689"/>
        <v>#DIV/0!</v>
      </c>
      <c r="AA1362" t="e">
        <f t="shared" si="690"/>
        <v>#DIV/0!</v>
      </c>
      <c r="AB1362" t="str">
        <f t="shared" si="691"/>
        <v>0.116552186075107-0.0318252808674352i</v>
      </c>
      <c r="AC1362" t="str">
        <f t="shared" si="692"/>
        <v>1.42633515291421-0.40430326306694i</v>
      </c>
      <c r="AD1362" t="str">
        <f t="shared" si="693"/>
        <v>0.0814914725825132+0.000786622560281556i</v>
      </c>
      <c r="AE1362" t="e">
        <f t="shared" si="694"/>
        <v>#DIV/0!</v>
      </c>
      <c r="AF1362" t="str">
        <f t="shared" si="695"/>
        <v>-7.09871397566395-7.10901310941031i</v>
      </c>
      <c r="AG1362" t="e">
        <f t="shared" si="696"/>
        <v>#DIV/0!</v>
      </c>
      <c r="AH1362" t="e">
        <f t="shared" si="697"/>
        <v>#DIV/0!</v>
      </c>
      <c r="AI1362" t="e">
        <f t="shared" si="698"/>
        <v>#DIV/0!</v>
      </c>
      <c r="AJ1362" t="e">
        <f t="shared" si="699"/>
        <v>#DIV/0!</v>
      </c>
      <c r="AK1362"/>
      <c r="AL1362"/>
      <c r="AM1362"/>
      <c r="AN1362"/>
    </row>
    <row r="1363" spans="1:40" x14ac:dyDescent="0.3">
      <c r="A1363"/>
      <c r="B1363">
        <f t="shared" si="665"/>
        <v>122900</v>
      </c>
      <c r="C1363" s="186" t="str">
        <f t="shared" si="668"/>
        <v>-0.0079702563366259+0.0114619896000806i</v>
      </c>
      <c r="D1363" s="158" t="str">
        <f t="shared" si="669"/>
        <v>-3.48818196756822-2.29390015658688i</v>
      </c>
      <c r="E1363" t="str">
        <f t="shared" si="670"/>
        <v>5084.79391066513-10483.7430482067i</v>
      </c>
      <c r="F1363" t="str">
        <f t="shared" si="671"/>
        <v>0.447010000302707+0.310666357850543i</v>
      </c>
      <c r="G1363" t="str">
        <f t="shared" si="666"/>
        <v>0.447010000302707+0.310666357850543i</v>
      </c>
      <c r="H1363" t="str">
        <f t="shared" si="672"/>
        <v>3.61545710212182+4.8178692857092i</v>
      </c>
      <c r="I1363" t="str">
        <f t="shared" si="673"/>
        <v>482.627171407732i</v>
      </c>
      <c r="J1363" t="str">
        <f t="shared" si="667"/>
        <v>-56.6918513963891+102.914645827511i</v>
      </c>
      <c r="K1363" t="str">
        <f t="shared" si="674"/>
        <v>3.59782687681493-1.9819090374385i</v>
      </c>
      <c r="L1363" t="str">
        <f t="shared" si="675"/>
        <v>0.686119508432006-0.31781484731789i</v>
      </c>
      <c r="M1363" t="str">
        <f t="shared" si="676"/>
        <v>4.28394638524694-2.29972388475639i</v>
      </c>
      <c r="N1363" t="str">
        <f t="shared" si="677"/>
        <v>-1.57110600339608i</v>
      </c>
      <c r="O1363" t="str">
        <f t="shared" si="678"/>
        <v>-0.000309676596233713-0.999999952050202i</v>
      </c>
      <c r="P1363" t="str">
        <f t="shared" si="679"/>
        <v>1.00030967659623+0.999999952050202i</v>
      </c>
      <c r="Q1363" t="str">
        <f t="shared" si="680"/>
        <v>-1.00030967659623+0.571106051345878i</v>
      </c>
      <c r="R1363" t="str">
        <f t="shared" si="681"/>
        <v>-0.323725799729537-1.18451489871051i</v>
      </c>
      <c r="S1363" t="str">
        <f t="shared" si="682"/>
        <v>0.172412181442642i</v>
      </c>
      <c r="T1363" t="str">
        <f t="shared" si="683"/>
        <v>0.204224797637989-0.0558142713206333i</v>
      </c>
      <c r="U1363" t="e">
        <f t="shared" si="684"/>
        <v>#DIV/0!</v>
      </c>
      <c r="V1363" t="str">
        <f t="shared" si="685"/>
        <v>0.0000833333333333333-0.00215832578101295i</v>
      </c>
      <c r="W1363" t="e">
        <f t="shared" si="686"/>
        <v>#DIV/0!</v>
      </c>
      <c r="X1363" t="e">
        <f t="shared" si="687"/>
        <v>#DIV/0!</v>
      </c>
      <c r="Y1363" t="str">
        <f t="shared" si="688"/>
        <v>0.00096+0.525098362491612i</v>
      </c>
      <c r="Z1363" t="e">
        <f t="shared" si="689"/>
        <v>#DIV/0!</v>
      </c>
      <c r="AA1363" t="e">
        <f t="shared" si="690"/>
        <v>#DIV/0!</v>
      </c>
      <c r="AB1363" t="str">
        <f t="shared" si="691"/>
        <v>0.116537838114909-0.031849582376355i</v>
      </c>
      <c r="AC1363" t="str">
        <f t="shared" si="692"/>
        <v>1.42599660502644-0.404446753083541i</v>
      </c>
      <c r="AD1363" t="str">
        <f t="shared" si="693"/>
        <v>0.0815022652977052+0.000781028642234804i</v>
      </c>
      <c r="AE1363" t="e">
        <f t="shared" si="694"/>
        <v>#DIV/0!</v>
      </c>
      <c r="AF1363" t="str">
        <f t="shared" si="695"/>
        <v>-7.10363906969004-7.11176944229608i</v>
      </c>
      <c r="AG1363" t="e">
        <f t="shared" si="696"/>
        <v>#DIV/0!</v>
      </c>
      <c r="AH1363" t="e">
        <f t="shared" si="697"/>
        <v>#DIV/0!</v>
      </c>
      <c r="AI1363" t="e">
        <f t="shared" si="698"/>
        <v>#DIV/0!</v>
      </c>
      <c r="AJ1363" t="e">
        <f t="shared" si="699"/>
        <v>#DIV/0!</v>
      </c>
      <c r="AK1363"/>
      <c r="AL1363"/>
      <c r="AM1363"/>
      <c r="AN1363"/>
    </row>
    <row r="1364" spans="1:40" x14ac:dyDescent="0.3">
      <c r="A1364"/>
      <c r="B1364">
        <f t="shared" si="665"/>
        <v>123000</v>
      </c>
      <c r="C1364" s="186" t="str">
        <f t="shared" si="668"/>
        <v>-0.00796714254842022+0.0114582038583575i</v>
      </c>
      <c r="D1364" s="158" t="str">
        <f t="shared" si="669"/>
        <v>-3.48981323626804-2.29493655437403i</v>
      </c>
      <c r="E1364" t="str">
        <f t="shared" si="670"/>
        <v>5078.10116639481-10478.463135718i</v>
      </c>
      <c r="F1364" t="str">
        <f t="shared" si="671"/>
        <v>0.44722588826915+0.310797754428883i</v>
      </c>
      <c r="G1364" t="str">
        <f t="shared" si="666"/>
        <v>0.44722588826915+0.310797754428883i</v>
      </c>
      <c r="H1364" t="str">
        <f t="shared" si="672"/>
        <v>3.61875075539887+4.81958489949649i</v>
      </c>
      <c r="I1364" t="str">
        <f t="shared" si="673"/>
        <v>483.019870489431i</v>
      </c>
      <c r="J1364" t="str">
        <f t="shared" si="667"/>
        <v>-56.7857738088393+102.998384351373i</v>
      </c>
      <c r="K1364" t="str">
        <f t="shared" si="674"/>
        <v>3.59641572213175-1.98280051678116i</v>
      </c>
      <c r="L1364" t="str">
        <f t="shared" si="675"/>
        <v>0.68592223913834-0.317981992892777i</v>
      </c>
      <c r="M1364" t="str">
        <f t="shared" si="676"/>
        <v>4.28233796127009-2.30078250967394i</v>
      </c>
      <c r="N1364" t="str">
        <f t="shared" si="677"/>
        <v>-1.57238436466817i</v>
      </c>
      <c r="O1364" t="str">
        <f t="shared" si="678"/>
        <v>-0.00158803720580424-0.999998739068122i</v>
      </c>
      <c r="P1364" t="str">
        <f t="shared" si="679"/>
        <v>1.0015880372058+0.999998739068122i</v>
      </c>
      <c r="Q1364" t="str">
        <f t="shared" si="680"/>
        <v>-1.0015880372058+0.572385625600048i</v>
      </c>
      <c r="R1364" t="str">
        <f t="shared" si="681"/>
        <v>-0.32370937010102-1.18340603657035i</v>
      </c>
      <c r="S1364" t="str">
        <f t="shared" si="682"/>
        <v>0.172552468001993i</v>
      </c>
      <c r="T1364" t="str">
        <f t="shared" si="683"/>
        <v>0.204199632258671-0.0558568507263016i</v>
      </c>
      <c r="U1364" t="e">
        <f t="shared" si="684"/>
        <v>#DIV/0!</v>
      </c>
      <c r="V1364" t="str">
        <f t="shared" si="685"/>
        <v>0.0000833333333333333-0.00215657104460563i</v>
      </c>
      <c r="W1364" t="e">
        <f t="shared" si="686"/>
        <v>#DIV/0!</v>
      </c>
      <c r="X1364" t="e">
        <f t="shared" si="687"/>
        <v>#DIV/0!</v>
      </c>
      <c r="Y1364" t="str">
        <f t="shared" si="688"/>
        <v>0.00096+0.525525619092501i</v>
      </c>
      <c r="Z1364" t="e">
        <f t="shared" si="689"/>
        <v>#DIV/0!</v>
      </c>
      <c r="AA1364" t="e">
        <f t="shared" si="690"/>
        <v>#DIV/0!</v>
      </c>
      <c r="AB1364" t="str">
        <f t="shared" si="691"/>
        <v>0.116523477866129-0.0318738796798274i</v>
      </c>
      <c r="AC1364" t="str">
        <f t="shared" si="692"/>
        <v>1.42565804776254-0.404589904766648i</v>
      </c>
      <c r="AD1364" t="str">
        <f t="shared" si="693"/>
        <v>0.0815130609198184+0.000775418675393362i</v>
      </c>
      <c r="AE1364" t="e">
        <f t="shared" si="694"/>
        <v>#DIV/0!</v>
      </c>
      <c r="AF1364" t="str">
        <f t="shared" si="695"/>
        <v>-7.10856399166691-7.11452145387052i</v>
      </c>
      <c r="AG1364" t="e">
        <f t="shared" si="696"/>
        <v>#DIV/0!</v>
      </c>
      <c r="AH1364" t="e">
        <f t="shared" si="697"/>
        <v>#DIV/0!</v>
      </c>
      <c r="AI1364" t="e">
        <f t="shared" si="698"/>
        <v>#DIV/0!</v>
      </c>
      <c r="AJ1364" t="e">
        <f t="shared" si="699"/>
        <v>#DIV/0!</v>
      </c>
      <c r="AK1364"/>
      <c r="AL1364"/>
      <c r="AM1364"/>
      <c r="AN1364"/>
    </row>
    <row r="1365" spans="1:40" x14ac:dyDescent="0.3">
      <c r="A1365"/>
      <c r="B1365">
        <f t="shared" si="665"/>
        <v>123100</v>
      </c>
      <c r="C1365" s="186" t="str">
        <f t="shared" si="668"/>
        <v>-0.00796402866803441+0.0114544244436055i</v>
      </c>
      <c r="D1365" s="158" t="str">
        <f t="shared" si="669"/>
        <v>-3.49144455704161-2.29597136077619i</v>
      </c>
      <c r="E1365" t="str">
        <f t="shared" si="670"/>
        <v>5071.42059529491-10473.1859068763i</v>
      </c>
      <c r="F1365" t="str">
        <f t="shared" si="671"/>
        <v>0.447441783120002+0.310928949762238i</v>
      </c>
      <c r="G1365" t="str">
        <f t="shared" si="666"/>
        <v>0.447441783120002+0.310928949762238i</v>
      </c>
      <c r="H1365" t="str">
        <f t="shared" si="672"/>
        <v>3.62204418069167+4.82129778580662i</v>
      </c>
      <c r="I1365" t="str">
        <f t="shared" si="673"/>
        <v>483.412569571129i</v>
      </c>
      <c r="J1365" t="str">
        <f t="shared" si="667"/>
        <v>-56.8797726120276+103.082122875236i</v>
      </c>
      <c r="K1365" t="str">
        <f t="shared" si="674"/>
        <v>3.59500452622148-1.98369061760768i</v>
      </c>
      <c r="L1365" t="str">
        <f t="shared" si="675"/>
        <v>0.685724922939228-0.318148968005052i</v>
      </c>
      <c r="M1365" t="str">
        <f t="shared" si="676"/>
        <v>4.28072944916071-2.30183958561273i</v>
      </c>
      <c r="N1365" t="str">
        <f t="shared" si="677"/>
        <v>-1.57366272594025i</v>
      </c>
      <c r="O1365" t="str">
        <f t="shared" si="678"/>
        <v>-0.00286639522018253-0.999995891880783i</v>
      </c>
      <c r="P1365" t="str">
        <f t="shared" si="679"/>
        <v>1.00286639522018+0.999995891880783i</v>
      </c>
      <c r="Q1365" t="str">
        <f t="shared" si="680"/>
        <v>-1.00286639522018+0.573666834059467i</v>
      </c>
      <c r="R1365" t="str">
        <f t="shared" si="681"/>
        <v>-0.32369292444401-1.1822988512779i</v>
      </c>
      <c r="S1365" t="str">
        <f t="shared" si="682"/>
        <v>0.172692754561345i</v>
      </c>
      <c r="T1365" t="str">
        <f t="shared" si="683"/>
        <v>0.204174445341895-0.0558994227542534i</v>
      </c>
      <c r="U1365" t="e">
        <f t="shared" si="684"/>
        <v>#DIV/0!</v>
      </c>
      <c r="V1365" t="str">
        <f t="shared" si="685"/>
        <v>0.0000833333333333333-0.00215481915911042i</v>
      </c>
      <c r="W1365" t="e">
        <f t="shared" si="686"/>
        <v>#DIV/0!</v>
      </c>
      <c r="X1365" t="e">
        <f t="shared" si="687"/>
        <v>#DIV/0!</v>
      </c>
      <c r="Y1365" t="str">
        <f t="shared" si="688"/>
        <v>0.00096+0.525952875693389i</v>
      </c>
      <c r="Z1365" t="e">
        <f t="shared" si="689"/>
        <v>#DIV/0!</v>
      </c>
      <c r="AA1365" t="e">
        <f t="shared" si="690"/>
        <v>#DIV/0!</v>
      </c>
      <c r="AB1365" t="str">
        <f t="shared" si="691"/>
        <v>0.11650910532732-0.0318981727733158i</v>
      </c>
      <c r="AC1365" t="str">
        <f t="shared" si="692"/>
        <v>1.42531948147169-0.404732718291897i</v>
      </c>
      <c r="AD1365" t="str">
        <f t="shared" si="693"/>
        <v>0.0815238594336333+0.000769792650116735i</v>
      </c>
      <c r="AE1365" t="e">
        <f t="shared" si="694"/>
        <v>#DIV/0!</v>
      </c>
      <c r="AF1365" t="str">
        <f t="shared" si="695"/>
        <v>-7.11348873773328-7.11726914658281i</v>
      </c>
      <c r="AG1365" t="e">
        <f t="shared" si="696"/>
        <v>#DIV/0!</v>
      </c>
      <c r="AH1365" t="e">
        <f t="shared" si="697"/>
        <v>#DIV/0!</v>
      </c>
      <c r="AI1365" t="e">
        <f t="shared" si="698"/>
        <v>#DIV/0!</v>
      </c>
      <c r="AJ1365" t="e">
        <f t="shared" si="699"/>
        <v>#DIV/0!</v>
      </c>
      <c r="AK1365"/>
      <c r="AL1365"/>
      <c r="AM1365"/>
      <c r="AN1365"/>
    </row>
    <row r="1366" spans="1:40" x14ac:dyDescent="0.3">
      <c r="A1366"/>
      <c r="B1366">
        <f t="shared" si="665"/>
        <v>123200</v>
      </c>
      <c r="C1366" s="186" t="str">
        <f t="shared" si="668"/>
        <v>-0.00796091469852306+0.0114506513349536i</v>
      </c>
      <c r="D1366" s="158" t="str">
        <f t="shared" si="669"/>
        <v>-3.49307592827509-2.29700457680304i</v>
      </c>
      <c r="E1366" t="str">
        <f t="shared" si="670"/>
        <v>5064.75217078376-10467.9113680078i</v>
      </c>
      <c r="F1366" t="str">
        <f t="shared" si="671"/>
        <v>0.447657684641706+0.311059943961438i</v>
      </c>
      <c r="G1366" t="str">
        <f t="shared" si="666"/>
        <v>0.447657684641706+0.311059943961438i</v>
      </c>
      <c r="H1366" t="str">
        <f t="shared" si="672"/>
        <v>3.62533737575741+4.82300794608263i</v>
      </c>
      <c r="I1366" t="str">
        <f t="shared" si="673"/>
        <v>483.805268652828i</v>
      </c>
      <c r="J1366" t="str">
        <f t="shared" si="667"/>
        <v>-56.9738478059539+103.165861399099i</v>
      </c>
      <c r="K1366" t="str">
        <f t="shared" si="674"/>
        <v>3.59359329048712-1.98457934080215i</v>
      </c>
      <c r="L1366" t="str">
        <f t="shared" si="675"/>
        <v>0.685527560013482-0.318315772684709i</v>
      </c>
      <c r="M1366" t="str">
        <f t="shared" si="676"/>
        <v>4.2791208505006-2.30289511348686i</v>
      </c>
      <c r="N1366" t="str">
        <f t="shared" si="677"/>
        <v>-1.57494108721234i</v>
      </c>
      <c r="O1366" t="str">
        <f t="shared" si="678"/>
        <v>-0.00414474855028676-0.999991410492838i</v>
      </c>
      <c r="P1366" t="str">
        <f t="shared" si="679"/>
        <v>1.00414474855029+0.999991410492838i</v>
      </c>
      <c r="Q1366" t="str">
        <f t="shared" si="680"/>
        <v>-1.00414474855029+0.574949676719502i</v>
      </c>
      <c r="R1366" t="str">
        <f t="shared" si="681"/>
        <v>-0.323676462751508-1.18119333873519i</v>
      </c>
      <c r="S1366" t="str">
        <f t="shared" si="682"/>
        <v>0.172833041120696i</v>
      </c>
      <c r="T1366" t="str">
        <f t="shared" si="683"/>
        <v>0.204149236885111-0.0559419873965328i</v>
      </c>
      <c r="U1366" t="e">
        <f t="shared" si="684"/>
        <v>#DIV/0!</v>
      </c>
      <c r="V1366" t="str">
        <f t="shared" si="685"/>
        <v>0.0000833333333333333-0.00215307011758516i</v>
      </c>
      <c r="W1366" t="e">
        <f t="shared" si="686"/>
        <v>#DIV/0!</v>
      </c>
      <c r="X1366" t="e">
        <f t="shared" si="687"/>
        <v>#DIV/0!</v>
      </c>
      <c r="Y1366" t="str">
        <f t="shared" si="688"/>
        <v>0.00096+0.526380132294277i</v>
      </c>
      <c r="Z1366" t="e">
        <f t="shared" si="689"/>
        <v>#DIV/0!</v>
      </c>
      <c r="AA1366" t="e">
        <f t="shared" si="690"/>
        <v>#DIV/0!</v>
      </c>
      <c r="AB1366" t="str">
        <f t="shared" si="691"/>
        <v>0.116494720497026-0.0319224616522803i</v>
      </c>
      <c r="AC1366" t="str">
        <f t="shared" si="692"/>
        <v>1.42498090650256-0.404875193835197i</v>
      </c>
      <c r="AD1366" t="str">
        <f t="shared" si="693"/>
        <v>0.0815346608239109+0.000764150556767972i</v>
      </c>
      <c r="AE1366" t="e">
        <f t="shared" si="694"/>
        <v>#DIV/0!</v>
      </c>
      <c r="AF1366" t="str">
        <f t="shared" si="695"/>
        <v>-7.1184133040325-7.12001252288567i</v>
      </c>
      <c r="AG1366" t="e">
        <f t="shared" si="696"/>
        <v>#DIV/0!</v>
      </c>
      <c r="AH1366" t="e">
        <f t="shared" si="697"/>
        <v>#DIV/0!</v>
      </c>
      <c r="AI1366" t="e">
        <f t="shared" si="698"/>
        <v>#DIV/0!</v>
      </c>
      <c r="AJ1366" t="e">
        <f t="shared" si="699"/>
        <v>#DIV/0!</v>
      </c>
      <c r="AK1366"/>
      <c r="AL1366"/>
      <c r="AM1366"/>
      <c r="AN1366"/>
    </row>
    <row r="1367" spans="1:40" x14ac:dyDescent="0.3">
      <c r="A1367"/>
      <c r="B1367">
        <f t="shared" si="665"/>
        <v>123300</v>
      </c>
      <c r="C1367" s="186" t="str">
        <f t="shared" si="668"/>
        <v>-0.00795780064293629+0.0114468845116066i</v>
      </c>
      <c r="D1367" s="158" t="str">
        <f t="shared" si="669"/>
        <v>-3.494707348357-2.29803620346536i</v>
      </c>
      <c r="E1367" t="str">
        <f t="shared" si="670"/>
        <v>5058.09586634167-10462.6395253884i</v>
      </c>
      <c r="F1367" t="str">
        <f t="shared" si="671"/>
        <v>0.44787359262102+0.311190737137524i</v>
      </c>
      <c r="G1367" t="str">
        <f t="shared" si="666"/>
        <v>0.44787359262102+0.311190737137524i</v>
      </c>
      <c r="H1367" t="str">
        <f t="shared" si="672"/>
        <v>3.62863033835517+4.82471538177034i</v>
      </c>
      <c r="I1367" t="str">
        <f t="shared" si="673"/>
        <v>484.197967734527i</v>
      </c>
      <c r="J1367" t="str">
        <f t="shared" si="667"/>
        <v>-57.0679993906183+103.249599922962i</v>
      </c>
      <c r="K1367" t="str">
        <f t="shared" si="674"/>
        <v>3.59218201632949-1.98546668724952i</v>
      </c>
      <c r="L1367" t="str">
        <f t="shared" si="675"/>
        <v>0.685330150539776-0.318482406961946i</v>
      </c>
      <c r="M1367" t="str">
        <f t="shared" si="676"/>
        <v>4.27751216686927-2.30394909421147i</v>
      </c>
      <c r="N1367" t="str">
        <f t="shared" si="677"/>
        <v>-1.57621944848443i</v>
      </c>
      <c r="O1367" t="str">
        <f t="shared" si="678"/>
        <v>-0.0054230951070128-0.99998529491161i</v>
      </c>
      <c r="P1367" t="str">
        <f t="shared" si="679"/>
        <v>1.00542309510701+0.99998529491161i</v>
      </c>
      <c r="Q1367" t="str">
        <f t="shared" si="680"/>
        <v>-1.00542309510701+0.57623415357282i</v>
      </c>
      <c r="R1367" t="str">
        <f t="shared" si="681"/>
        <v>-0.323659985016495-1.18008949485759i</v>
      </c>
      <c r="S1367" t="str">
        <f t="shared" si="682"/>
        <v>0.172973327680048i</v>
      </c>
      <c r="T1367" t="str">
        <f t="shared" si="683"/>
        <v>0.204124006885784-0.0559845446451776i</v>
      </c>
      <c r="U1367" t="e">
        <f t="shared" si="684"/>
        <v>#DIV/0!</v>
      </c>
      <c r="V1367" t="str">
        <f t="shared" si="685"/>
        <v>0.0000833333333333333-0.00215132391311024i</v>
      </c>
      <c r="W1367" t="e">
        <f t="shared" si="686"/>
        <v>#DIV/0!</v>
      </c>
      <c r="X1367" t="e">
        <f t="shared" si="687"/>
        <v>#DIV/0!</v>
      </c>
      <c r="Y1367" t="str">
        <f t="shared" si="688"/>
        <v>0.00096+0.526807388895165i</v>
      </c>
      <c r="Z1367" t="e">
        <f t="shared" si="689"/>
        <v>#DIV/0!</v>
      </c>
      <c r="AA1367" t="e">
        <f t="shared" si="690"/>
        <v>#DIV/0!</v>
      </c>
      <c r="AB1367" t="str">
        <f t="shared" si="691"/>
        <v>0.116480323373801-0.0319467463121774i</v>
      </c>
      <c r="AC1367" t="str">
        <f t="shared" si="692"/>
        <v>1.42464232320336-0.405017331572753i</v>
      </c>
      <c r="AD1367" t="str">
        <f t="shared" si="693"/>
        <v>0.0815454650754021+0.000758492385717813i</v>
      </c>
      <c r="AE1367" t="e">
        <f t="shared" si="694"/>
        <v>#DIV/0!</v>
      </c>
      <c r="AF1367" t="str">
        <f t="shared" si="695"/>
        <v>-7.12333768671217-7.1227515852357i</v>
      </c>
      <c r="AG1367" t="e">
        <f t="shared" si="696"/>
        <v>#DIV/0!</v>
      </c>
      <c r="AH1367" t="e">
        <f t="shared" si="697"/>
        <v>#DIV/0!</v>
      </c>
      <c r="AI1367" t="e">
        <f t="shared" si="698"/>
        <v>#DIV/0!</v>
      </c>
      <c r="AJ1367" t="e">
        <f t="shared" si="699"/>
        <v>#DIV/0!</v>
      </c>
      <c r="AK1367"/>
      <c r="AL1367"/>
      <c r="AM1367"/>
      <c r="AN1367"/>
    </row>
    <row r="1368" spans="1:40" x14ac:dyDescent="0.3">
      <c r="A1368"/>
      <c r="B1368">
        <f t="shared" si="665"/>
        <v>123400</v>
      </c>
      <c r="C1368" s="186" t="str">
        <f t="shared" si="668"/>
        <v>-0.00795468650431965+0.0114431239528452i</v>
      </c>
      <c r="D1368" s="158" t="str">
        <f t="shared" si="669"/>
        <v>-3.49633881567831-2.2990662417749i</v>
      </c>
      <c r="E1368" t="str">
        <f t="shared" si="670"/>
        <v>5051.45165551065-10457.3703852438i</v>
      </c>
      <c r="F1368" t="str">
        <f t="shared" si="671"/>
        <v>0.448089506845024+0.311321329401745i</v>
      </c>
      <c r="G1368" t="str">
        <f t="shared" si="666"/>
        <v>0.448089506845024+0.311321329401745i</v>
      </c>
      <c r="H1368" t="str">
        <f t="shared" si="672"/>
        <v>3.63192306624614+4.82642009431809i</v>
      </c>
      <c r="I1368" t="str">
        <f t="shared" si="673"/>
        <v>484.590666816226i</v>
      </c>
      <c r="J1368" t="str">
        <f t="shared" si="667"/>
        <v>-57.1622273660208+103.333338446825i</v>
      </c>
      <c r="K1368" t="str">
        <f t="shared" si="674"/>
        <v>3.59077070514728-1.98635265783559i</v>
      </c>
      <c r="L1368" t="str">
        <f t="shared" si="675"/>
        <v>0.685132694696641-0.318648870867166i</v>
      </c>
      <c r="M1368" t="str">
        <f t="shared" si="676"/>
        <v>4.27590339984392-2.30500152870276i</v>
      </c>
      <c r="N1368" t="str">
        <f t="shared" si="677"/>
        <v>-1.57749780975652i</v>
      </c>
      <c r="O1368" t="str">
        <f t="shared" si="678"/>
        <v>-0.00670143280127689-0.999977545147095i</v>
      </c>
      <c r="P1368" t="str">
        <f t="shared" si="679"/>
        <v>1.00670143280128+0.999977545147095i</v>
      </c>
      <c r="Q1368" t="str">
        <f t="shared" si="680"/>
        <v>-1.00670143280128+0.577520264609425i</v>
      </c>
      <c r="R1368" t="str">
        <f t="shared" si="681"/>
        <v>-0.32364349123198-1.17898731557363i</v>
      </c>
      <c r="S1368" t="str">
        <f t="shared" si="682"/>
        <v>0.173113614239399i</v>
      </c>
      <c r="T1368" t="str">
        <f t="shared" si="683"/>
        <v>0.204098755341358-0.0560270944922253i</v>
      </c>
      <c r="U1368" t="e">
        <f t="shared" si="684"/>
        <v>#DIV/0!</v>
      </c>
      <c r="V1368" t="str">
        <f t="shared" si="685"/>
        <v>0.0000833333333333333-0.00214958053878843i</v>
      </c>
      <c r="W1368" t="e">
        <f t="shared" si="686"/>
        <v>#DIV/0!</v>
      </c>
      <c r="X1368" t="e">
        <f t="shared" si="687"/>
        <v>#DIV/0!</v>
      </c>
      <c r="Y1368" t="str">
        <f t="shared" si="688"/>
        <v>0.00096+0.527234645496053i</v>
      </c>
      <c r="Z1368" t="e">
        <f t="shared" si="689"/>
        <v>#DIV/0!</v>
      </c>
      <c r="AA1368" t="e">
        <f t="shared" si="690"/>
        <v>#DIV/0!</v>
      </c>
      <c r="AB1368" t="str">
        <f t="shared" si="691"/>
        <v>0.116465913956186-0.0319710267484633i</v>
      </c>
      <c r="AC1368" t="str">
        <f t="shared" si="692"/>
        <v>1.42430373192178-0.405159131681028i</v>
      </c>
      <c r="AD1368" t="str">
        <f t="shared" si="693"/>
        <v>0.0815562721728371+0.000752818127337354i</v>
      </c>
      <c r="AE1368" t="e">
        <f t="shared" si="694"/>
        <v>#DIV/0!</v>
      </c>
      <c r="AF1368" t="str">
        <f t="shared" si="695"/>
        <v>-7.12826188192445-7.12548633609299i</v>
      </c>
      <c r="AG1368" t="e">
        <f t="shared" si="696"/>
        <v>#DIV/0!</v>
      </c>
      <c r="AH1368" t="e">
        <f t="shared" si="697"/>
        <v>#DIV/0!</v>
      </c>
      <c r="AI1368" t="e">
        <f t="shared" si="698"/>
        <v>#DIV/0!</v>
      </c>
      <c r="AJ1368" t="e">
        <f t="shared" si="699"/>
        <v>#DIV/0!</v>
      </c>
      <c r="AK1368"/>
      <c r="AL1368"/>
      <c r="AM1368"/>
      <c r="AN1368"/>
    </row>
    <row r="1369" spans="1:40" x14ac:dyDescent="0.3">
      <c r="A1369"/>
      <c r="B1369">
        <f t="shared" si="665"/>
        <v>123500</v>
      </c>
      <c r="C1369" s="186" t="str">
        <f t="shared" si="668"/>
        <v>-0.00795157228571384+0.0114393696380251i</v>
      </c>
      <c r="D1369" s="158" t="str">
        <f t="shared" si="669"/>
        <v>-3.49797032863239-2.30009469274433i</v>
      </c>
      <c r="E1369" t="str">
        <f t="shared" si="670"/>
        <v>5044.81951189435-10452.1039537497i</v>
      </c>
      <c r="F1369" t="str">
        <f t="shared" si="671"/>
        <v>0.448305427101119+0.311451720865546i</v>
      </c>
      <c r="G1369" t="str">
        <f t="shared" si="666"/>
        <v>0.448305427101119+0.311451720865546i</v>
      </c>
      <c r="H1369" t="str">
        <f t="shared" si="672"/>
        <v>3.63521555719352+4.82812208517672i</v>
      </c>
      <c r="I1369" t="str">
        <f t="shared" si="673"/>
        <v>484.983365897924i</v>
      </c>
      <c r="J1369" t="str">
        <f t="shared" si="667"/>
        <v>-57.2565317321614+103.417076970688i</v>
      </c>
      <c r="K1369" t="str">
        <f t="shared" si="674"/>
        <v>3.58935935833702-1.98723725344707i</v>
      </c>
      <c r="L1369" t="str">
        <f t="shared" si="675"/>
        <v>0.684935192662471-0.318815164430975i</v>
      </c>
      <c r="M1369" t="str">
        <f t="shared" si="676"/>
        <v>4.27429455099949-2.30605241787804i</v>
      </c>
      <c r="N1369" t="str">
        <f t="shared" si="677"/>
        <v>-1.57877617102861i</v>
      </c>
      <c r="O1369" t="str">
        <f t="shared" si="678"/>
        <v>-0.00797975954401046-0.999968161211956i</v>
      </c>
      <c r="P1369" t="str">
        <f t="shared" si="679"/>
        <v>1.00797975954401+0.999968161211956i</v>
      </c>
      <c r="Q1369" t="str">
        <f t="shared" si="680"/>
        <v>-1.00797975954401+0.578808009816654i</v>
      </c>
      <c r="R1369" t="str">
        <f t="shared" si="681"/>
        <v>-0.32362698139092-1.17788679682508i</v>
      </c>
      <c r="S1369" t="str">
        <f t="shared" si="682"/>
        <v>0.173253900798749i</v>
      </c>
      <c r="T1369" t="str">
        <f t="shared" si="683"/>
        <v>0.204073482249289-0.056069636929701i</v>
      </c>
      <c r="U1369" t="e">
        <f t="shared" si="684"/>
        <v>#DIV/0!</v>
      </c>
      <c r="V1369" t="str">
        <f t="shared" si="685"/>
        <v>0.0000833333333333333-0.00214783998774488i</v>
      </c>
      <c r="W1369" t="e">
        <f t="shared" si="686"/>
        <v>#DIV/0!</v>
      </c>
      <c r="X1369" t="e">
        <f t="shared" si="687"/>
        <v>#DIV/0!</v>
      </c>
      <c r="Y1369" t="str">
        <f t="shared" si="688"/>
        <v>0.00096+0.527661902096942i</v>
      </c>
      <c r="Z1369" t="e">
        <f t="shared" si="689"/>
        <v>#DIV/0!</v>
      </c>
      <c r="AA1369" t="e">
        <f t="shared" si="690"/>
        <v>#DIV/0!</v>
      </c>
      <c r="AB1369" t="str">
        <f t="shared" si="691"/>
        <v>0.11645149224273-0.0319953029565874i</v>
      </c>
      <c r="AC1369" t="str">
        <f t="shared" si="692"/>
        <v>1.42396513300508-0.405300594336773i</v>
      </c>
      <c r="AD1369" t="str">
        <f t="shared" si="693"/>
        <v>0.0815670821009323+0.000747127772006349i</v>
      </c>
      <c r="AE1369" t="e">
        <f t="shared" si="694"/>
        <v>#DIV/0!</v>
      </c>
      <c r="AF1369" t="str">
        <f t="shared" si="695"/>
        <v>-7.13318588582591-7.12821677792105i</v>
      </c>
      <c r="AG1369" t="e">
        <f t="shared" si="696"/>
        <v>#DIV/0!</v>
      </c>
      <c r="AH1369" t="e">
        <f t="shared" si="697"/>
        <v>#DIV/0!</v>
      </c>
      <c r="AI1369" t="e">
        <f t="shared" si="698"/>
        <v>#DIV/0!</v>
      </c>
      <c r="AJ1369" t="e">
        <f t="shared" si="699"/>
        <v>#DIV/0!</v>
      </c>
      <c r="AK1369"/>
      <c r="AL1369"/>
      <c r="AM1369"/>
      <c r="AN1369"/>
    </row>
    <row r="1370" spans="1:40" x14ac:dyDescent="0.3">
      <c r="A1370"/>
      <c r="B1370">
        <f t="shared" si="665"/>
        <v>123600</v>
      </c>
      <c r="C1370" s="186" t="str">
        <f t="shared" si="668"/>
        <v>-0.00794845799015563+0.0114356215465772i</v>
      </c>
      <c r="D1370" s="158" t="str">
        <f t="shared" si="669"/>
        <v>-3.49960188561512-2.30112155738753i</v>
      </c>
      <c r="E1370" t="str">
        <f t="shared" si="670"/>
        <v>5038.1994091578-10446.8402370322i</v>
      </c>
      <c r="F1370" t="str">
        <f t="shared" si="671"/>
        <v>0.448521353177034+0.311581911640603i</v>
      </c>
      <c r="G1370" t="str">
        <f t="shared" si="666"/>
        <v>0.448521353177034+0.311581911640603i</v>
      </c>
      <c r="H1370" t="str">
        <f t="shared" si="672"/>
        <v>3.63850780896266+4.82982135580001i</v>
      </c>
      <c r="I1370" t="str">
        <f t="shared" si="673"/>
        <v>485.376064979623i</v>
      </c>
      <c r="J1370" t="str">
        <f t="shared" si="667"/>
        <v>-57.35091248904+103.500815494551i</v>
      </c>
      <c r="K1370" t="str">
        <f t="shared" si="674"/>
        <v>3.58794797729312-1.98812047497152i</v>
      </c>
      <c r="L1370" t="str">
        <f t="shared" si="675"/>
        <v>0.684737644615515-0.318981287684182i</v>
      </c>
      <c r="M1370" t="str">
        <f t="shared" si="676"/>
        <v>4.27268562190863-2.3071017626557i</v>
      </c>
      <c r="N1370" t="str">
        <f t="shared" si="677"/>
        <v>-1.58005453230069i</v>
      </c>
      <c r="O1370" t="str">
        <f t="shared" si="678"/>
        <v>-0.00925807324615279-0.999957143121528i</v>
      </c>
      <c r="P1370" t="str">
        <f t="shared" si="679"/>
        <v>1.00925807324615+0.999957143121528i</v>
      </c>
      <c r="Q1370" t="str">
        <f t="shared" si="680"/>
        <v>-1.00925807324615+0.580097389179162i</v>
      </c>
      <c r="R1370" t="str">
        <f t="shared" si="681"/>
        <v>-0.323610455486297-1.1767879345668i</v>
      </c>
      <c r="S1370" t="str">
        <f t="shared" si="682"/>
        <v>0.1733941873581i</v>
      </c>
      <c r="T1370" t="str">
        <f t="shared" si="683"/>
        <v>0.204048187607027-0.0561121719496311i</v>
      </c>
      <c r="U1370" t="e">
        <f t="shared" si="684"/>
        <v>#DIV/0!</v>
      </c>
      <c r="V1370" t="str">
        <f t="shared" si="685"/>
        <v>0.0000833333333333333-0.00214610225312696i</v>
      </c>
      <c r="W1370" t="e">
        <f t="shared" si="686"/>
        <v>#DIV/0!</v>
      </c>
      <c r="X1370" t="e">
        <f t="shared" si="687"/>
        <v>#DIV/0!</v>
      </c>
      <c r="Y1370" t="str">
        <f t="shared" si="688"/>
        <v>0.00096+0.52808915869783i</v>
      </c>
      <c r="Z1370" t="e">
        <f t="shared" si="689"/>
        <v>#DIV/0!</v>
      </c>
      <c r="AA1370" t="e">
        <f t="shared" si="690"/>
        <v>#DIV/0!</v>
      </c>
      <c r="AB1370" t="str">
        <f t="shared" si="691"/>
        <v>0.116437058231977-0.0320195749319996i</v>
      </c>
      <c r="AC1370" t="str">
        <f t="shared" si="692"/>
        <v>1.4236265268-0.405441719717019i</v>
      </c>
      <c r="AD1370" t="str">
        <f t="shared" si="693"/>
        <v>0.0815778948443884+0.000741421310107174i</v>
      </c>
      <c r="AE1370" t="e">
        <f t="shared" si="694"/>
        <v>#DIV/0!</v>
      </c>
      <c r="AF1370" t="str">
        <f t="shared" si="695"/>
        <v>-7.13810969457778-7.13094291318754i</v>
      </c>
      <c r="AG1370" t="e">
        <f t="shared" si="696"/>
        <v>#DIV/0!</v>
      </c>
      <c r="AH1370" t="e">
        <f t="shared" si="697"/>
        <v>#DIV/0!</v>
      </c>
      <c r="AI1370" t="e">
        <f t="shared" si="698"/>
        <v>#DIV/0!</v>
      </c>
      <c r="AJ1370" t="e">
        <f t="shared" si="699"/>
        <v>#DIV/0!</v>
      </c>
      <c r="AK1370"/>
      <c r="AL1370"/>
      <c r="AM1370"/>
      <c r="AN1370"/>
    </row>
    <row r="1371" spans="1:40" x14ac:dyDescent="0.3">
      <c r="A1371"/>
      <c r="B1371">
        <f t="shared" si="665"/>
        <v>123700</v>
      </c>
      <c r="C1371" s="186" t="str">
        <f t="shared" si="668"/>
        <v>-0.0079453436206768+0.0114318796580068i</v>
      </c>
      <c r="D1371" s="158" t="str">
        <f t="shared" si="669"/>
        <v>-3.5012334850247-2.30214683671926i</v>
      </c>
      <c r="E1371" t="str">
        <f t="shared" si="670"/>
        <v>5031.59132102749-10441.5792411682i</v>
      </c>
      <c r="F1371" t="str">
        <f t="shared" si="671"/>
        <v>0.448737284860806+0.31171190183878i</v>
      </c>
      <c r="G1371" t="str">
        <f t="shared" si="666"/>
        <v>0.448737284860806+0.31171190183878i</v>
      </c>
      <c r="H1371" t="str">
        <f t="shared" si="672"/>
        <v>3.64179981932079+4.83151790764408i</v>
      </c>
      <c r="I1371" t="str">
        <f t="shared" si="673"/>
        <v>485.768764061322i</v>
      </c>
      <c r="J1371" t="str">
        <f t="shared" si="667"/>
        <v>-57.4453696366566+103.584554018414i</v>
      </c>
      <c r="K1371" t="str">
        <f t="shared" si="674"/>
        <v>3.58653656340784-1.98900232329737i</v>
      </c>
      <c r="L1371" t="str">
        <f t="shared" si="675"/>
        <v>0.684540050733885-0.3191472406578i</v>
      </c>
      <c r="M1371" t="str">
        <f t="shared" si="676"/>
        <v>4.27107661414172-2.30814956395517i</v>
      </c>
      <c r="N1371" t="str">
        <f t="shared" si="677"/>
        <v>-1.58133289357278i</v>
      </c>
      <c r="O1371" t="str">
        <f t="shared" si="678"/>
        <v>-0.0105363718186938-0.999944490893819i</v>
      </c>
      <c r="P1371" t="str">
        <f t="shared" si="679"/>
        <v>1.01053637181869+0.999944490893819i</v>
      </c>
      <c r="Q1371" t="str">
        <f t="shared" si="680"/>
        <v>-1.01053637181869+0.581388402678961i</v>
      </c>
      <c r="R1371" t="str">
        <f t="shared" si="681"/>
        <v>-0.323593913511074-1.17569072476673i</v>
      </c>
      <c r="S1371" t="str">
        <f t="shared" si="682"/>
        <v>0.173534473917452i</v>
      </c>
      <c r="T1371" t="str">
        <f t="shared" si="683"/>
        <v>0.204022871412022-0.0561546995440337i</v>
      </c>
      <c r="U1371" t="e">
        <f t="shared" si="684"/>
        <v>#DIV/0!</v>
      </c>
      <c r="V1371" t="str">
        <f t="shared" si="685"/>
        <v>0.0000833333333333333-0.00214436732810422i</v>
      </c>
      <c r="W1371" t="e">
        <f t="shared" si="686"/>
        <v>#DIV/0!</v>
      </c>
      <c r="X1371" t="e">
        <f t="shared" si="687"/>
        <v>#DIV/0!</v>
      </c>
      <c r="Y1371" t="str">
        <f t="shared" si="688"/>
        <v>0.00096+0.528516415298718i</v>
      </c>
      <c r="Z1371" t="e">
        <f t="shared" si="689"/>
        <v>#DIV/0!</v>
      </c>
      <c r="AA1371" t="e">
        <f t="shared" si="690"/>
        <v>#DIV/0!</v>
      </c>
      <c r="AB1371" t="str">
        <f t="shared" si="691"/>
        <v>0.116422611922473-0.0320438426701451i</v>
      </c>
      <c r="AC1371" t="str">
        <f t="shared" si="692"/>
        <v>1.42328791365283-0.405582507999071i</v>
      </c>
      <c r="AD1371" t="str">
        <f t="shared" si="693"/>
        <v>0.0815887103878903+0.000735698732028086i</v>
      </c>
      <c r="AE1371" t="e">
        <f t="shared" si="694"/>
        <v>#DIV/0!</v>
      </c>
      <c r="AF1371" t="str">
        <f t="shared" si="695"/>
        <v>-7.14303330434549-7.13366474436334i</v>
      </c>
      <c r="AG1371" t="e">
        <f t="shared" si="696"/>
        <v>#DIV/0!</v>
      </c>
      <c r="AH1371" t="e">
        <f t="shared" si="697"/>
        <v>#DIV/0!</v>
      </c>
      <c r="AI1371" t="e">
        <f t="shared" si="698"/>
        <v>#DIV/0!</v>
      </c>
      <c r="AJ1371" t="e">
        <f t="shared" si="699"/>
        <v>#DIV/0!</v>
      </c>
      <c r="AK1371"/>
      <c r="AL1371"/>
      <c r="AM1371"/>
      <c r="AN1371"/>
    </row>
    <row r="1372" spans="1:40" x14ac:dyDescent="0.3">
      <c r="A1372"/>
      <c r="B1372">
        <f t="shared" si="665"/>
        <v>123800</v>
      </c>
      <c r="C1372" s="186" t="str">
        <f t="shared" si="668"/>
        <v>-0.00794222918030467+0.011428143951894i</v>
      </c>
      <c r="D1372" s="158" t="str">
        <f t="shared" si="669"/>
        <v>-3.50286512526181-2.3031705317553i</v>
      </c>
      <c r="E1372" t="str">
        <f t="shared" si="670"/>
        <v>5024.99522129117-10436.3209721853i</v>
      </c>
      <c r="F1372" t="str">
        <f t="shared" si="671"/>
        <v>0.448953221940801+0.311841691572151i</v>
      </c>
      <c r="G1372" t="str">
        <f t="shared" si="666"/>
        <v>0.448953221940801+0.311841691572151i</v>
      </c>
      <c r="H1372" t="str">
        <f t="shared" si="672"/>
        <v>3.64509158603734+4.83321174216776i</v>
      </c>
      <c r="I1372" t="str">
        <f t="shared" si="673"/>
        <v>486.161463143021i</v>
      </c>
      <c r="J1372" t="str">
        <f t="shared" si="667"/>
        <v>-57.5399031750114+103.668292542277i</v>
      </c>
      <c r="K1372" t="str">
        <f t="shared" si="674"/>
        <v>3.58512511807126-1.98988279931393i</v>
      </c>
      <c r="L1372" t="str">
        <f t="shared" si="675"/>
        <v>0.684342411195548-0.319313023383044i</v>
      </c>
      <c r="M1372" t="str">
        <f t="shared" si="676"/>
        <v>4.26946752926681-2.30919582269697i</v>
      </c>
      <c r="N1372" t="str">
        <f t="shared" si="677"/>
        <v>-1.58261125484487i</v>
      </c>
      <c r="O1372" t="str">
        <f t="shared" si="678"/>
        <v>-0.0118146531726192-0.999930204549503i</v>
      </c>
      <c r="P1372" t="str">
        <f t="shared" si="679"/>
        <v>1.01181465317262+0.999930204549503i</v>
      </c>
      <c r="Q1372" t="str">
        <f t="shared" si="680"/>
        <v>-1.01181465317262+0.582681050295367i</v>
      </c>
      <c r="R1372" t="str">
        <f t="shared" si="681"/>
        <v>-0.32357735545821-1.17459516340581i</v>
      </c>
      <c r="S1372" t="str">
        <f t="shared" si="682"/>
        <v>0.173674760476803i</v>
      </c>
      <c r="T1372" t="str">
        <f t="shared" si="683"/>
        <v>0.203997533661715-0.056197219704922i</v>
      </c>
      <c r="U1372" t="e">
        <f t="shared" si="684"/>
        <v>#DIV/0!</v>
      </c>
      <c r="V1372" t="str">
        <f t="shared" si="685"/>
        <v>0.0000833333333333333-0.00214263520586827i</v>
      </c>
      <c r="W1372" t="e">
        <f t="shared" si="686"/>
        <v>#DIV/0!</v>
      </c>
      <c r="X1372" t="e">
        <f t="shared" si="687"/>
        <v>#DIV/0!</v>
      </c>
      <c r="Y1372" t="str">
        <f t="shared" si="688"/>
        <v>0.00096+0.528943671899606i</v>
      </c>
      <c r="Z1372" t="e">
        <f t="shared" si="689"/>
        <v>#DIV/0!</v>
      </c>
      <c r="AA1372" t="e">
        <f t="shared" si="690"/>
        <v>#DIV/0!</v>
      </c>
      <c r="AB1372" t="str">
        <f t="shared" si="691"/>
        <v>0.116408153312756-0.0320681061664665i</v>
      </c>
      <c r="AC1372" t="str">
        <f t="shared" si="692"/>
        <v>1.42294929390932-0.405722959360494i</v>
      </c>
      <c r="AD1372" t="str">
        <f t="shared" si="693"/>
        <v>0.0815995287161056+0.000729960028160825i</v>
      </c>
      <c r="AE1372" t="e">
        <f t="shared" si="694"/>
        <v>#DIV/0!</v>
      </c>
      <c r="AF1372" t="str">
        <f t="shared" si="695"/>
        <v>-7.14795671129915-7.13638227392306i</v>
      </c>
      <c r="AG1372" t="e">
        <f t="shared" si="696"/>
        <v>#DIV/0!</v>
      </c>
      <c r="AH1372" t="e">
        <f t="shared" si="697"/>
        <v>#DIV/0!</v>
      </c>
      <c r="AI1372" t="e">
        <f t="shared" si="698"/>
        <v>#DIV/0!</v>
      </c>
      <c r="AJ1372" t="e">
        <f t="shared" si="699"/>
        <v>#DIV/0!</v>
      </c>
      <c r="AK1372"/>
      <c r="AL1372"/>
      <c r="AM1372"/>
      <c r="AN1372"/>
    </row>
    <row r="1373" spans="1:40" x14ac:dyDescent="0.3">
      <c r="A1373"/>
      <c r="B1373">
        <f t="shared" si="665"/>
        <v>123900</v>
      </c>
      <c r="C1373" s="186" t="str">
        <f t="shared" si="668"/>
        <v>-0.00793911467206225+0.0114244144078926i</v>
      </c>
      <c r="D1373" s="158" t="str">
        <f t="shared" si="669"/>
        <v>-3.50449680472954-2.30419264351251i</v>
      </c>
      <c r="E1373" t="str">
        <f t="shared" si="670"/>
        <v>5018.41108379757-10431.0654360623i</v>
      </c>
      <c r="F1373" t="str">
        <f t="shared" si="671"/>
        <v>0.449169164205704+0.311971280953003i</v>
      </c>
      <c r="G1373" t="str">
        <f t="shared" si="666"/>
        <v>0.449169164205704+0.311971280953003i</v>
      </c>
      <c r="H1373" t="str">
        <f t="shared" si="672"/>
        <v>3.64838310688373+4.83490286083251i</v>
      </c>
      <c r="I1373" t="str">
        <f t="shared" si="673"/>
        <v>486.554162224719i</v>
      </c>
      <c r="J1373" t="str">
        <f t="shared" si="667"/>
        <v>-57.6345131041042+103.75203106614i</v>
      </c>
      <c r="K1373" t="str">
        <f t="shared" si="674"/>
        <v>3.58371364267136-1.99076190391136i</v>
      </c>
      <c r="L1373" t="str">
        <f t="shared" si="675"/>
        <v>0.684144726178331-0.319478635891331i</v>
      </c>
      <c r="M1373" t="str">
        <f t="shared" si="676"/>
        <v>4.26785836884969-2.31024053980269i</v>
      </c>
      <c r="N1373" t="str">
        <f t="shared" si="677"/>
        <v>-1.58388961611696i</v>
      </c>
      <c r="O1373" t="str">
        <f t="shared" si="678"/>
        <v>-0.0130929152189516-0.999914284111928i</v>
      </c>
      <c r="P1373" t="str">
        <f t="shared" si="679"/>
        <v>1.01309291521895+0.999914284111928i</v>
      </c>
      <c r="Q1373" t="str">
        <f t="shared" si="680"/>
        <v>-1.01309291521895+0.583975332005032i</v>
      </c>
      <c r="R1373" t="str">
        <f t="shared" si="681"/>
        <v>-0.32356078132064-1.17350124647799i</v>
      </c>
      <c r="S1373" t="str">
        <f t="shared" si="682"/>
        <v>0.173815047036155i</v>
      </c>
      <c r="T1373" t="str">
        <f t="shared" si="683"/>
        <v>0.203972174353558-0.0562397324243021i</v>
      </c>
      <c r="U1373" t="e">
        <f t="shared" si="684"/>
        <v>#DIV/0!</v>
      </c>
      <c r="V1373" t="str">
        <f t="shared" si="685"/>
        <v>0.0000833333333333333-0.00214090587963271i</v>
      </c>
      <c r="W1373" t="e">
        <f t="shared" si="686"/>
        <v>#DIV/0!</v>
      </c>
      <c r="X1373" t="e">
        <f t="shared" si="687"/>
        <v>#DIV/0!</v>
      </c>
      <c r="Y1373" t="str">
        <f t="shared" si="688"/>
        <v>0.00096+0.529370928500494i</v>
      </c>
      <c r="Z1373" t="e">
        <f t="shared" si="689"/>
        <v>#DIV/0!</v>
      </c>
      <c r="AA1373" t="e">
        <f t="shared" si="690"/>
        <v>#DIV/0!</v>
      </c>
      <c r="AB1373" t="str">
        <f t="shared" si="691"/>
        <v>0.116393682401374-0.0320923654164021i</v>
      </c>
      <c r="AC1373" t="str">
        <f t="shared" si="692"/>
        <v>1.4226106679148-0.405863073979147i</v>
      </c>
      <c r="AD1373" t="str">
        <f t="shared" si="693"/>
        <v>0.0816103498136896+0.000724205188904967i</v>
      </c>
      <c r="AE1373" t="e">
        <f t="shared" si="694"/>
        <v>#DIV/0!</v>
      </c>
      <c r="AF1373" t="str">
        <f t="shared" si="695"/>
        <v>-7.15287991161327-7.13909550434502i</v>
      </c>
      <c r="AG1373" t="e">
        <f t="shared" si="696"/>
        <v>#DIV/0!</v>
      </c>
      <c r="AH1373" t="e">
        <f t="shared" si="697"/>
        <v>#DIV/0!</v>
      </c>
      <c r="AI1373" t="e">
        <f t="shared" si="698"/>
        <v>#DIV/0!</v>
      </c>
      <c r="AJ1373" t="e">
        <f t="shared" si="699"/>
        <v>#DIV/0!</v>
      </c>
      <c r="AK1373"/>
      <c r="AL1373"/>
      <c r="AM1373"/>
      <c r="AN1373"/>
    </row>
    <row r="1374" spans="1:40" x14ac:dyDescent="0.3">
      <c r="A1374"/>
      <c r="B1374">
        <f t="shared" si="665"/>
        <v>124000</v>
      </c>
      <c r="C1374" s="186" t="str">
        <f t="shared" si="668"/>
        <v>-0.00793600009896778+0.0114206910057306i</v>
      </c>
      <c r="D1374" s="158" t="str">
        <f t="shared" si="669"/>
        <v>-3.50612852183346-2.30521317300868i</v>
      </c>
      <c r="E1374" t="str">
        <f t="shared" si="670"/>
        <v>5011.83888245655-10425.8126387293i</v>
      </c>
      <c r="F1374" t="str">
        <f t="shared" si="671"/>
        <v>0.449385111444526+0.312100670093819i</v>
      </c>
      <c r="G1374" t="str">
        <f t="shared" si="666"/>
        <v>0.449385111444526+0.312100670093819i</v>
      </c>
      <c r="H1374" t="str">
        <f t="shared" si="672"/>
        <v>3.6516743796336+4.83659126510236i</v>
      </c>
      <c r="I1374" t="str">
        <f t="shared" si="673"/>
        <v>486.946861306418i</v>
      </c>
      <c r="J1374" t="str">
        <f t="shared" si="667"/>
        <v>-57.729199423935+103.835769590002i</v>
      </c>
      <c r="K1374" t="str">
        <f t="shared" si="674"/>
        <v>3.58230213859398-1.99163963798071i</v>
      </c>
      <c r="L1374" t="str">
        <f t="shared" si="675"/>
        <v>0.68394699585992-0.31964407821428i</v>
      </c>
      <c r="M1374" t="str">
        <f t="shared" si="676"/>
        <v>4.2662491344539-2.31128371619499i</v>
      </c>
      <c r="N1374" t="str">
        <f t="shared" si="677"/>
        <v>-1.58516797738905i</v>
      </c>
      <c r="O1374" t="str">
        <f t="shared" si="678"/>
        <v>-0.0143711558687461-0.999896729607111i</v>
      </c>
      <c r="P1374" t="str">
        <f t="shared" si="679"/>
        <v>1.01437115586875+0.999896729607111i</v>
      </c>
      <c r="Q1374" t="str">
        <f t="shared" si="680"/>
        <v>-1.01437115586875+0.585271247781939i</v>
      </c>
      <c r="R1374" t="str">
        <f t="shared" si="681"/>
        <v>-0.323544191091318-1.17240896999008i</v>
      </c>
      <c r="S1374" t="str">
        <f t="shared" si="682"/>
        <v>0.173955333595506i</v>
      </c>
      <c r="T1374" t="str">
        <f t="shared" si="683"/>
        <v>0.203946793484988-0.0562822376941784i</v>
      </c>
      <c r="U1374" t="e">
        <f t="shared" si="684"/>
        <v>#DIV/0!</v>
      </c>
      <c r="V1374" t="str">
        <f t="shared" si="685"/>
        <v>0.0000833333333333333-0.002139179342633i</v>
      </c>
      <c r="W1374" t="e">
        <f t="shared" si="686"/>
        <v>#DIV/0!</v>
      </c>
      <c r="X1374" t="e">
        <f t="shared" si="687"/>
        <v>#DIV/0!</v>
      </c>
      <c r="Y1374" t="str">
        <f t="shared" si="688"/>
        <v>0.00096+0.529798185101383i</v>
      </c>
      <c r="Z1374" t="e">
        <f t="shared" si="689"/>
        <v>#DIV/0!</v>
      </c>
      <c r="AA1374" t="e">
        <f t="shared" si="690"/>
        <v>#DIV/0!</v>
      </c>
      <c r="AB1374" t="str">
        <f t="shared" si="691"/>
        <v>0.116379199186863-0.0321166204153893i</v>
      </c>
      <c r="AC1374" t="str">
        <f t="shared" si="692"/>
        <v>1.42227203601409-0.406002852033149i</v>
      </c>
      <c r="AD1374" t="str">
        <f t="shared" si="693"/>
        <v>0.0816211736652764+0.000718434204661366i</v>
      </c>
      <c r="AE1374" t="e">
        <f t="shared" si="694"/>
        <v>#DIV/0!</v>
      </c>
      <c r="AF1374" t="str">
        <f t="shared" si="695"/>
        <v>-7.15780290146706-7.14180443811104i</v>
      </c>
      <c r="AG1374" t="e">
        <f t="shared" si="696"/>
        <v>#DIV/0!</v>
      </c>
      <c r="AH1374" t="e">
        <f t="shared" si="697"/>
        <v>#DIV/0!</v>
      </c>
      <c r="AI1374" t="e">
        <f t="shared" si="698"/>
        <v>#DIV/0!</v>
      </c>
      <c r="AJ1374" t="e">
        <f t="shared" si="699"/>
        <v>#DIV/0!</v>
      </c>
      <c r="AK1374"/>
      <c r="AL1374"/>
      <c r="AM1374"/>
      <c r="AN1374"/>
    </row>
    <row r="1375" spans="1:40" x14ac:dyDescent="0.3">
      <c r="A1375"/>
      <c r="B1375">
        <f t="shared" si="665"/>
        <v>124100</v>
      </c>
      <c r="C1375" s="186" t="str">
        <f t="shared" si="668"/>
        <v>-0.00793288546403488+0.0114169737252092i</v>
      </c>
      <c r="D1375" s="158" t="str">
        <f t="shared" si="669"/>
        <v>-3.50776027498148-2.30623212126255i</v>
      </c>
      <c r="E1375" t="str">
        <f t="shared" si="670"/>
        <v>5005.27859123882-10420.5625860681i</v>
      </c>
      <c r="F1375" t="str">
        <f t="shared" si="671"/>
        <v>0.449601063446593+0.312229859107281i</v>
      </c>
      <c r="G1375" t="str">
        <f t="shared" si="666"/>
        <v>0.449601063446593+0.312229859107281i</v>
      </c>
      <c r="H1375" t="str">
        <f t="shared" si="672"/>
        <v>3.65496540206255+4.83827695644381i</v>
      </c>
      <c r="I1375" t="str">
        <f t="shared" si="673"/>
        <v>487.339560388117i</v>
      </c>
      <c r="J1375" t="str">
        <f t="shared" si="667"/>
        <v>-57.823962134504+103.919508113865i</v>
      </c>
      <c r="K1375" t="str">
        <f t="shared" si="674"/>
        <v>3.58089060722274-1.99251600241382i</v>
      </c>
      <c r="L1375" t="str">
        <f t="shared" si="675"/>
        <v>0.68374922041786-0.319809350383712i</v>
      </c>
      <c r="M1375" t="str">
        <f t="shared" si="676"/>
        <v>4.2646398276406-2.31232535279753i</v>
      </c>
      <c r="N1375" t="str">
        <f t="shared" si="677"/>
        <v>-1.58644633866113i</v>
      </c>
      <c r="O1375" t="str">
        <f t="shared" si="678"/>
        <v>-0.0156493730330827-0.99987754106374i</v>
      </c>
      <c r="P1375" t="str">
        <f t="shared" si="679"/>
        <v>1.01564937303308+0.99987754106374i</v>
      </c>
      <c r="Q1375" t="str">
        <f t="shared" si="680"/>
        <v>-1.01564937303308+0.58656879759739i</v>
      </c>
      <c r="R1375" t="str">
        <f t="shared" si="681"/>
        <v>-0.323527584763156-1.1713183299618i</v>
      </c>
      <c r="S1375" t="str">
        <f t="shared" si="682"/>
        <v>0.174095620154858i</v>
      </c>
      <c r="T1375" t="str">
        <f t="shared" si="683"/>
        <v>0.203921391053452-0.056324735506545i</v>
      </c>
      <c r="U1375" t="e">
        <f t="shared" si="684"/>
        <v>#DIV/0!</v>
      </c>
      <c r="V1375" t="str">
        <f t="shared" si="685"/>
        <v>0.0000833333333333333-0.00213745558812645i</v>
      </c>
      <c r="W1375" t="e">
        <f t="shared" si="686"/>
        <v>#DIV/0!</v>
      </c>
      <c r="X1375" t="e">
        <f t="shared" si="687"/>
        <v>#DIV/0!</v>
      </c>
      <c r="Y1375" t="str">
        <f t="shared" si="688"/>
        <v>0.00096+0.530225441702271i</v>
      </c>
      <c r="Z1375" t="e">
        <f t="shared" si="689"/>
        <v>#DIV/0!</v>
      </c>
      <c r="AA1375" t="e">
        <f t="shared" si="690"/>
        <v>#DIV/0!</v>
      </c>
      <c r="AB1375" t="str">
        <f t="shared" si="691"/>
        <v>0.116364703667767-0.0321408711588597i</v>
      </c>
      <c r="AC1375" t="str">
        <f t="shared" si="692"/>
        <v>1.42193339855153-0.406142293700888i</v>
      </c>
      <c r="AD1375" t="str">
        <f t="shared" si="693"/>
        <v>0.0816320002554897+0.000712647065839114i</v>
      </c>
      <c r="AE1375" t="e">
        <f t="shared" si="694"/>
        <v>#DIV/0!</v>
      </c>
      <c r="AF1375" t="str">
        <f t="shared" si="695"/>
        <v>-7.16272567704403-7.14450907770636i</v>
      </c>
      <c r="AG1375" t="e">
        <f t="shared" si="696"/>
        <v>#DIV/0!</v>
      </c>
      <c r="AH1375" t="e">
        <f t="shared" si="697"/>
        <v>#DIV/0!</v>
      </c>
      <c r="AI1375" t="e">
        <f t="shared" si="698"/>
        <v>#DIV/0!</v>
      </c>
      <c r="AJ1375" t="e">
        <f t="shared" si="699"/>
        <v>#DIV/0!</v>
      </c>
      <c r="AK1375"/>
      <c r="AL1375"/>
      <c r="AM1375"/>
      <c r="AN1375"/>
    </row>
    <row r="1376" spans="1:40" x14ac:dyDescent="0.3">
      <c r="A1376"/>
      <c r="B1376">
        <f t="shared" si="665"/>
        <v>124200</v>
      </c>
      <c r="C1376" s="186" t="str">
        <f t="shared" si="668"/>
        <v>-0.00792977077027296+0.0114132625462027i</v>
      </c>
      <c r="D1376" s="158" t="str">
        <f t="shared" si="669"/>
        <v>-3.50939206258399-2.307249489294i</v>
      </c>
      <c r="E1376" t="str">
        <f t="shared" si="670"/>
        <v>4998.73018417574-10415.3152839126i</v>
      </c>
      <c r="F1376" t="str">
        <f t="shared" si="671"/>
        <v>0.449817020001551+0.31235884810629i</v>
      </c>
      <c r="G1376" t="str">
        <f t="shared" si="666"/>
        <v>0.449817020001551+0.31235884810629i</v>
      </c>
      <c r="H1376" t="str">
        <f t="shared" si="672"/>
        <v>3.65825617194833+4.83995993632614i</v>
      </c>
      <c r="I1376" t="str">
        <f t="shared" si="673"/>
        <v>487.732259469815i</v>
      </c>
      <c r="J1376" t="str">
        <f t="shared" si="667"/>
        <v>-57.918801235811+104.003246637728i</v>
      </c>
      <c r="K1376" t="str">
        <f t="shared" si="674"/>
        <v>3.5794790499392-1.99339099810343i</v>
      </c>
      <c r="L1376" t="str">
        <f t="shared" si="675"/>
        <v>0.68355140002955-0.319974452431649i</v>
      </c>
      <c r="M1376" t="str">
        <f t="shared" si="676"/>
        <v>4.26303044996875-2.31336545053508i</v>
      </c>
      <c r="N1376" t="str">
        <f t="shared" si="677"/>
        <v>-1.58772469993322i</v>
      </c>
      <c r="O1376" t="str">
        <f t="shared" si="678"/>
        <v>-0.0169275646231092-0.999856718513173i</v>
      </c>
      <c r="P1376" t="str">
        <f t="shared" si="679"/>
        <v>1.01692756462311+0.999856718513173i</v>
      </c>
      <c r="Q1376" t="str">
        <f t="shared" si="680"/>
        <v>-1.01692756462311+0.587867981420047i</v>
      </c>
      <c r="R1376" t="str">
        <f t="shared" si="681"/>
        <v>-0.323510962329101-1.17022932242562i</v>
      </c>
      <c r="S1376" t="str">
        <f t="shared" si="682"/>
        <v>0.174235906714207i</v>
      </c>
      <c r="T1376" t="str">
        <f t="shared" si="683"/>
        <v>0.20389596705638-0.0563672258533966i</v>
      </c>
      <c r="U1376" t="e">
        <f t="shared" si="684"/>
        <v>#DIV/0!</v>
      </c>
      <c r="V1376" t="str">
        <f t="shared" si="685"/>
        <v>0.0000833333333333333-0.00213573460939205i</v>
      </c>
      <c r="W1376" t="e">
        <f t="shared" si="686"/>
        <v>#DIV/0!</v>
      </c>
      <c r="X1376" t="e">
        <f t="shared" si="687"/>
        <v>#DIV/0!</v>
      </c>
      <c r="Y1376" t="str">
        <f t="shared" si="688"/>
        <v>0.00096+0.530652698303159i</v>
      </c>
      <c r="Z1376" t="e">
        <f t="shared" si="689"/>
        <v>#DIV/0!</v>
      </c>
      <c r="AA1376" t="e">
        <f t="shared" si="690"/>
        <v>#DIV/0!</v>
      </c>
      <c r="AB1376" t="str">
        <f t="shared" si="691"/>
        <v>0.116350195842619-0.0321651176422452i</v>
      </c>
      <c r="AC1376" t="str">
        <f t="shared" si="692"/>
        <v>1.42159475587095-0.406281399161023i</v>
      </c>
      <c r="AD1376" t="str">
        <f t="shared" si="693"/>
        <v>0.0816428295689328+0.000706843762848669i</v>
      </c>
      <c r="AE1376" t="e">
        <f t="shared" si="694"/>
        <v>#DIV/0!</v>
      </c>
      <c r="AF1376" t="str">
        <f t="shared" si="695"/>
        <v>-7.16764823453232-7.14720942562014i</v>
      </c>
      <c r="AG1376" t="e">
        <f t="shared" si="696"/>
        <v>#DIV/0!</v>
      </c>
      <c r="AH1376" t="e">
        <f t="shared" si="697"/>
        <v>#DIV/0!</v>
      </c>
      <c r="AI1376" t="e">
        <f t="shared" si="698"/>
        <v>#DIV/0!</v>
      </c>
      <c r="AJ1376" t="e">
        <f t="shared" si="699"/>
        <v>#DIV/0!</v>
      </c>
      <c r="AK1376"/>
      <c r="AL1376"/>
      <c r="AM1376"/>
      <c r="AN1376"/>
    </row>
    <row r="1377" spans="1:40" x14ac:dyDescent="0.3">
      <c r="A1377"/>
      <c r="B1377">
        <f t="shared" si="665"/>
        <v>124300</v>
      </c>
      <c r="C1377" s="186" t="str">
        <f t="shared" si="668"/>
        <v>-0.0079266560206866+0.0114095574486587i</v>
      </c>
      <c r="D1377" s="158" t="str">
        <f t="shared" si="669"/>
        <v>-3.5110238830538-2.30826527812378i</v>
      </c>
      <c r="E1377" t="str">
        <f t="shared" si="670"/>
        <v>4992.19363535938-10410.0707380485i</v>
      </c>
      <c r="F1377" t="str">
        <f t="shared" si="671"/>
        <v>0.450032980899374+0.312487637203934i</v>
      </c>
      <c r="G1377" t="str">
        <f t="shared" si="666"/>
        <v>0.450032980899374+0.312487637203934i</v>
      </c>
      <c r="H1377" t="str">
        <f t="shared" si="672"/>
        <v>3.66154668707082+4.84164020622108i</v>
      </c>
      <c r="I1377" t="str">
        <f t="shared" si="673"/>
        <v>488.124958551514i</v>
      </c>
      <c r="J1377" t="str">
        <f t="shared" si="667"/>
        <v>-58.013716727856+104.086985161591i</v>
      </c>
      <c r="K1377" t="str">
        <f t="shared" si="674"/>
        <v>3.57806746812275-1.99426462594315i</v>
      </c>
      <c r="L1377" t="str">
        <f t="shared" si="675"/>
        <v>0.68335353487225-0.320139384390313i</v>
      </c>
      <c r="M1377" t="str">
        <f t="shared" si="676"/>
        <v>4.261421002995-2.31440401033346i</v>
      </c>
      <c r="N1377" t="str">
        <f t="shared" si="677"/>
        <v>-1.58900306120531i</v>
      </c>
      <c r="O1377" t="str">
        <f t="shared" si="678"/>
        <v>-0.0182057285499859-0.999834261989438i</v>
      </c>
      <c r="P1377" t="str">
        <f t="shared" si="679"/>
        <v>1.01820572854999+0.999834261989438i</v>
      </c>
      <c r="Q1377" t="str">
        <f t="shared" si="680"/>
        <v>-1.01820572854999+0.589168799215872i</v>
      </c>
      <c r="R1377" t="str">
        <f t="shared" si="681"/>
        <v>-0.323494323782057-1.16914194342683i</v>
      </c>
      <c r="S1377" t="str">
        <f t="shared" si="682"/>
        <v>0.174376193273559i</v>
      </c>
      <c r="T1377" t="str">
        <f t="shared" si="683"/>
        <v>0.203870521491221-0.0564097087267192i</v>
      </c>
      <c r="U1377" t="e">
        <f t="shared" si="684"/>
        <v>#DIV/0!</v>
      </c>
      <c r="V1377" t="str">
        <f t="shared" si="685"/>
        <v>0.0000833333333333333-0.00213401639973043i</v>
      </c>
      <c r="W1377" t="e">
        <f t="shared" si="686"/>
        <v>#DIV/0!</v>
      </c>
      <c r="X1377" t="e">
        <f t="shared" si="687"/>
        <v>#DIV/0!</v>
      </c>
      <c r="Y1377" t="str">
        <f t="shared" si="688"/>
        <v>0.00096+0.531079954904047i</v>
      </c>
      <c r="Z1377" t="e">
        <f t="shared" si="689"/>
        <v>#DIV/0!</v>
      </c>
      <c r="AA1377" t="e">
        <f t="shared" si="690"/>
        <v>#DIV/0!</v>
      </c>
      <c r="AB1377" t="str">
        <f t="shared" si="691"/>
        <v>0.116335675709963-0.0321893598609728i</v>
      </c>
      <c r="AC1377" t="str">
        <f t="shared" si="692"/>
        <v>1.42125610831575-0.406420168592505i</v>
      </c>
      <c r="AD1377" t="str">
        <f t="shared" si="693"/>
        <v>0.0816536615901973+0.000701024286109299i</v>
      </c>
      <c r="AE1377" t="e">
        <f t="shared" si="694"/>
        <v>#DIV/0!</v>
      </c>
      <c r="AF1377" t="str">
        <f t="shared" si="695"/>
        <v>-7.17257057012462-7.14990548434486i</v>
      </c>
      <c r="AG1377" t="e">
        <f t="shared" si="696"/>
        <v>#DIV/0!</v>
      </c>
      <c r="AH1377" t="e">
        <f t="shared" si="697"/>
        <v>#DIV/0!</v>
      </c>
      <c r="AI1377" t="e">
        <f t="shared" si="698"/>
        <v>#DIV/0!</v>
      </c>
      <c r="AJ1377" t="e">
        <f t="shared" si="699"/>
        <v>#DIV/0!</v>
      </c>
      <c r="AK1377"/>
      <c r="AL1377"/>
      <c r="AM1377"/>
      <c r="AN1377"/>
    </row>
    <row r="1378" spans="1:40" x14ac:dyDescent="0.3">
      <c r="A1378"/>
      <c r="B1378">
        <f t="shared" si="665"/>
        <v>124400</v>
      </c>
      <c r="C1378" s="186" t="str">
        <f t="shared" si="668"/>
        <v>-0.007923541218276+0.0114058584125973i</v>
      </c>
      <c r="D1378" s="158" t="str">
        <f t="shared" si="669"/>
        <v>-3.51265573480618-2.30927948877367i</v>
      </c>
      <c r="E1378" t="str">
        <f t="shared" si="670"/>
        <v>4985.66891894234-10404.8289542141i</v>
      </c>
      <c r="F1378" t="str">
        <f t="shared" si="671"/>
        <v>0.450248945930356+0.312616226513511i</v>
      </c>
      <c r="G1378" t="str">
        <f t="shared" si="666"/>
        <v>0.450248945930356+0.312616226513511i</v>
      </c>
      <c r="H1378" t="str">
        <f t="shared" si="672"/>
        <v>3.66483694521206+4.84331776760296i</v>
      </c>
      <c r="I1378" t="str">
        <f t="shared" si="673"/>
        <v>488.517657633213i</v>
      </c>
      <c r="J1378" t="str">
        <f t="shared" si="667"/>
        <v>-58.1087086106391+104.170723685454i</v>
      </c>
      <c r="K1378" t="str">
        <f t="shared" si="674"/>
        <v>3.57665586315062-1.99513688682739i</v>
      </c>
      <c r="L1378" t="str">
        <f t="shared" si="675"/>
        <v>0.683155625123077-0.320304146292127i</v>
      </c>
      <c r="M1378" t="str">
        <f t="shared" si="676"/>
        <v>4.2598114882737-2.31544103311952i</v>
      </c>
      <c r="N1378" t="str">
        <f t="shared" si="677"/>
        <v>-1.5902814224774i</v>
      </c>
      <c r="O1378" t="str">
        <f t="shared" si="678"/>
        <v>-0.0194838627249275-0.999810171529234i</v>
      </c>
      <c r="P1378" t="str">
        <f t="shared" si="679"/>
        <v>1.01948386272493+0.999810171529234i</v>
      </c>
      <c r="Q1378" t="str">
        <f t="shared" si="680"/>
        <v>-1.01948386272493+0.590471250948166i</v>
      </c>
      <c r="R1378" t="str">
        <f t="shared" si="681"/>
        <v>-0.323477669114928-1.16805618902339i</v>
      </c>
      <c r="S1378" t="str">
        <f t="shared" si="682"/>
        <v>0.17451647983291i</v>
      </c>
      <c r="T1378" t="str">
        <f t="shared" si="683"/>
        <v>0.203845054355406-0.0564521841184921i</v>
      </c>
      <c r="U1378" t="e">
        <f t="shared" si="684"/>
        <v>#DIV/0!</v>
      </c>
      <c r="V1378" t="str">
        <f t="shared" si="685"/>
        <v>0.0000833333333333333-0.00213230095246377i</v>
      </c>
      <c r="W1378" t="e">
        <f t="shared" si="686"/>
        <v>#DIV/0!</v>
      </c>
      <c r="X1378" t="e">
        <f t="shared" si="687"/>
        <v>#DIV/0!</v>
      </c>
      <c r="Y1378" t="str">
        <f t="shared" si="688"/>
        <v>0.00096+0.531507211504936i</v>
      </c>
      <c r="Z1378" t="e">
        <f t="shared" si="689"/>
        <v>#DIV/0!</v>
      </c>
      <c r="AA1378" t="e">
        <f t="shared" si="690"/>
        <v>#DIV/0!</v>
      </c>
      <c r="AB1378" t="str">
        <f t="shared" si="691"/>
        <v>0.116321143268334-0.0322135978104654i</v>
      </c>
      <c r="AC1378" t="str">
        <f t="shared" si="692"/>
        <v>1.42091745622882-0.406558602174524i</v>
      </c>
      <c r="AD1378" t="str">
        <f t="shared" si="693"/>
        <v>0.0816644963038555+0.00069518862604331i</v>
      </c>
      <c r="AE1378" t="e">
        <f t="shared" si="694"/>
        <v>#DIV/0!</v>
      </c>
      <c r="AF1378" t="str">
        <f t="shared" si="695"/>
        <v>-7.17749268001824-7.15259725637663i</v>
      </c>
      <c r="AG1378" t="e">
        <f t="shared" si="696"/>
        <v>#DIV/0!</v>
      </c>
      <c r="AH1378" t="e">
        <f t="shared" si="697"/>
        <v>#DIV/0!</v>
      </c>
      <c r="AI1378" t="e">
        <f t="shared" si="698"/>
        <v>#DIV/0!</v>
      </c>
      <c r="AJ1378" t="e">
        <f t="shared" si="699"/>
        <v>#DIV/0!</v>
      </c>
      <c r="AK1378"/>
      <c r="AL1378"/>
      <c r="AM1378"/>
      <c r="AN1378"/>
    </row>
    <row r="1379" spans="1:40" x14ac:dyDescent="0.3">
      <c r="A1379"/>
      <c r="B1379">
        <f t="shared" si="665"/>
        <v>124500</v>
      </c>
      <c r="C1379" s="186" t="str">
        <f t="shared" si="668"/>
        <v>-0.00792042636603668+0.0114021654181105i</v>
      </c>
      <c r="D1379" s="158" t="str">
        <f t="shared" si="669"/>
        <v>-3.51428761625874-2.31029212226642i</v>
      </c>
      <c r="E1379" t="str">
        <f t="shared" si="670"/>
        <v>4979.15600913746-10399.5899381005i</v>
      </c>
      <c r="F1379" t="str">
        <f t="shared" si="671"/>
        <v>0.450464914885103+0.312744616148514i</v>
      </c>
      <c r="G1379" t="str">
        <f t="shared" si="666"/>
        <v>0.450464914885103+0.312744616148514i</v>
      </c>
      <c r="H1379" t="str">
        <f t="shared" si="672"/>
        <v>3.66812694415609+4.84499262194865i</v>
      </c>
      <c r="I1379" t="str">
        <f t="shared" si="673"/>
        <v>488.910356714912i</v>
      </c>
      <c r="J1379" t="str">
        <f t="shared" si="667"/>
        <v>-58.2037768841603+104.254462209317i</v>
      </c>
      <c r="K1379" t="str">
        <f t="shared" si="674"/>
        <v>3.5752442363979-1.99600778165145i</v>
      </c>
      <c r="L1379" t="str">
        <f t="shared" si="675"/>
        <v>0.682957670959004-0.320468738169715i</v>
      </c>
      <c r="M1379" t="str">
        <f t="shared" si="676"/>
        <v>4.2582019073569-2.31647651982116i</v>
      </c>
      <c r="N1379" t="str">
        <f t="shared" si="677"/>
        <v>-1.59155978374949i</v>
      </c>
      <c r="O1379" t="str">
        <f t="shared" si="678"/>
        <v>-0.020761965059198-0.999784447171929i</v>
      </c>
      <c r="P1379" t="str">
        <f t="shared" si="679"/>
        <v>1.0207619650592+0.999784447171929i</v>
      </c>
      <c r="Q1379" t="str">
        <f t="shared" si="680"/>
        <v>-1.0207619650592+0.591775336577561i</v>
      </c>
      <c r="R1379" t="str">
        <f t="shared" si="681"/>
        <v>-0.32346099832062-1.16697205528592i</v>
      </c>
      <c r="S1379" t="str">
        <f t="shared" si="682"/>
        <v>0.174656766392262i</v>
      </c>
      <c r="T1379" t="str">
        <f t="shared" si="683"/>
        <v>0.203819565646371-0.0564946520206924i</v>
      </c>
      <c r="U1379" t="e">
        <f t="shared" si="684"/>
        <v>#DIV/0!</v>
      </c>
      <c r="V1379" t="str">
        <f t="shared" si="685"/>
        <v>0.0000833333333333333-0.00213058826093568i</v>
      </c>
      <c r="W1379" t="e">
        <f t="shared" si="686"/>
        <v>#DIV/0!</v>
      </c>
      <c r="X1379" t="e">
        <f t="shared" si="687"/>
        <v>#DIV/0!</v>
      </c>
      <c r="Y1379" t="str">
        <f t="shared" si="688"/>
        <v>0.00096+0.531934468105824i</v>
      </c>
      <c r="Z1379" t="e">
        <f t="shared" si="689"/>
        <v>#DIV/0!</v>
      </c>
      <c r="AA1379" t="e">
        <f t="shared" si="690"/>
        <v>#DIV/0!</v>
      </c>
      <c r="AB1379" t="str">
        <f t="shared" si="691"/>
        <v>0.116306598516269-0.032237831486145i</v>
      </c>
      <c r="AC1379" t="str">
        <f t="shared" si="692"/>
        <v>1.42057879995256-0.406696700086557i</v>
      </c>
      <c r="AD1379" t="str">
        <f t="shared" si="693"/>
        <v>0.0816753336944662+0.000689336773078339i</v>
      </c>
      <c r="AE1379" t="e">
        <f t="shared" si="694"/>
        <v>#DIV/0!</v>
      </c>
      <c r="AF1379" t="str">
        <f t="shared" si="695"/>
        <v>-7.18241456041483-7.15528474421507i</v>
      </c>
      <c r="AG1379" t="e">
        <f t="shared" si="696"/>
        <v>#DIV/0!</v>
      </c>
      <c r="AH1379" t="e">
        <f t="shared" si="697"/>
        <v>#DIV/0!</v>
      </c>
      <c r="AI1379" t="e">
        <f t="shared" si="698"/>
        <v>#DIV/0!</v>
      </c>
      <c r="AJ1379" t="e">
        <f t="shared" si="699"/>
        <v>#DIV/0!</v>
      </c>
      <c r="AK1379"/>
      <c r="AL1379"/>
      <c r="AM1379"/>
      <c r="AN1379"/>
    </row>
    <row r="1380" spans="1:40" x14ac:dyDescent="0.3">
      <c r="A1380"/>
      <c r="B1380">
        <f t="shared" si="665"/>
        <v>124600</v>
      </c>
      <c r="C1380" s="186" t="str">
        <f t="shared" si="668"/>
        <v>-0.00791731146695983+0.0113984784453631i</v>
      </c>
      <c r="D1380" s="158" t="str">
        <f t="shared" si="669"/>
        <v>-3.51591952583165-2.31130317962581i</v>
      </c>
      <c r="E1380" t="str">
        <f t="shared" si="670"/>
        <v>4972.65488021797-10394.3536953513i</v>
      </c>
      <c r="F1380" t="str">
        <f t="shared" si="671"/>
        <v>0.450680887554559+0.312872806222642i</v>
      </c>
      <c r="G1380" t="str">
        <f t="shared" si="666"/>
        <v>0.450680887554559+0.312872806222642i</v>
      </c>
      <c r="H1380" t="str">
        <f t="shared" si="672"/>
        <v>3.6714166816893+4.84666477073766i</v>
      </c>
      <c r="I1380" t="str">
        <f t="shared" si="673"/>
        <v>489.30305579661i</v>
      </c>
      <c r="J1380" t="str">
        <f t="shared" si="667"/>
        <v>-58.2989215484196+104.33820073318i</v>
      </c>
      <c r="K1380" t="str">
        <f t="shared" si="674"/>
        <v>3.57383258923753-1.99687731131143i</v>
      </c>
      <c r="L1380" t="str">
        <f t="shared" si="675"/>
        <v>0.682759672556863-0.320633160055898i</v>
      </c>
      <c r="M1380" t="str">
        <f t="shared" si="676"/>
        <v>4.25659226179439-2.31751047136733i</v>
      </c>
      <c r="N1380" t="str">
        <f t="shared" si="677"/>
        <v>-1.59283814502157i</v>
      </c>
      <c r="O1380" t="str">
        <f t="shared" si="678"/>
        <v>-0.0220400334641035-0.999757088959564i</v>
      </c>
      <c r="P1380" t="str">
        <f t="shared" si="679"/>
        <v>1.0220400334641+0.999757088959564i</v>
      </c>
      <c r="Q1380" t="str">
        <f t="shared" si="680"/>
        <v>-1.0220400334641+0.593081056062006i</v>
      </c>
      <c r="R1380" t="str">
        <f t="shared" si="681"/>
        <v>-0.323444311392022-1.16588953829767i</v>
      </c>
      <c r="S1380" t="str">
        <f t="shared" si="682"/>
        <v>0.174797052951613i</v>
      </c>
      <c r="T1380" t="str">
        <f t="shared" si="683"/>
        <v>0.203794055361549-0.0565371124252893i</v>
      </c>
      <c r="U1380" t="e">
        <f t="shared" si="684"/>
        <v>#DIV/0!</v>
      </c>
      <c r="V1380" t="str">
        <f t="shared" si="685"/>
        <v>0.0000833333333333333-0.00212887831851117i</v>
      </c>
      <c r="W1380" t="e">
        <f t="shared" si="686"/>
        <v>#DIV/0!</v>
      </c>
      <c r="X1380" t="e">
        <f t="shared" si="687"/>
        <v>#DIV/0!</v>
      </c>
      <c r="Y1380" t="str">
        <f t="shared" si="688"/>
        <v>0.00096+0.532361724706712i</v>
      </c>
      <c r="Z1380" t="e">
        <f t="shared" si="689"/>
        <v>#DIV/0!</v>
      </c>
      <c r="AA1380" t="e">
        <f t="shared" si="690"/>
        <v>#DIV/0!</v>
      </c>
      <c r="AB1380" t="str">
        <f t="shared" si="691"/>
        <v>0.116292041452302-0.032262060883429i</v>
      </c>
      <c r="AC1380" t="str">
        <f t="shared" si="692"/>
        <v>1.4202401398289-0.406834462508337i</v>
      </c>
      <c r="AD1380" t="str">
        <f t="shared" si="693"/>
        <v>0.0816861737465703+0.000683468717646937i</v>
      </c>
      <c r="AE1380" t="e">
        <f t="shared" si="694"/>
        <v>#DIV/0!</v>
      </c>
      <c r="AF1380" t="str">
        <f t="shared" si="695"/>
        <v>-7.18733620752095-7.15796795036347i</v>
      </c>
      <c r="AG1380" t="e">
        <f t="shared" si="696"/>
        <v>#DIV/0!</v>
      </c>
      <c r="AH1380" t="e">
        <f t="shared" si="697"/>
        <v>#DIV/0!</v>
      </c>
      <c r="AI1380" t="e">
        <f t="shared" si="698"/>
        <v>#DIV/0!</v>
      </c>
      <c r="AJ1380" t="e">
        <f t="shared" si="699"/>
        <v>#DIV/0!</v>
      </c>
      <c r="AK1380"/>
      <c r="AL1380"/>
      <c r="AM1380"/>
      <c r="AN1380"/>
    </row>
    <row r="1381" spans="1:40" x14ac:dyDescent="0.3">
      <c r="A1381"/>
      <c r="B1381">
        <f t="shared" si="665"/>
        <v>124700</v>
      </c>
      <c r="C1381" s="186" t="str">
        <f t="shared" si="668"/>
        <v>-0.00791419652403188+0.0113947974745909i</v>
      </c>
      <c r="D1381" s="158" t="str">
        <f t="shared" si="669"/>
        <v>-3.51755146194735-2.31231266187651i</v>
      </c>
      <c r="E1381" t="str">
        <f t="shared" si="670"/>
        <v>4966.16550651717-10389.1202315638i</v>
      </c>
      <c r="F1381" t="str">
        <f t="shared" si="671"/>
        <v>0.45089686372997+0.313000796849788i</v>
      </c>
      <c r="G1381" t="str">
        <f t="shared" si="666"/>
        <v>0.45089686372997+0.313000796849788i</v>
      </c>
      <c r="H1381" t="str">
        <f t="shared" si="672"/>
        <v>3.67470615559998+4.84833421545192i</v>
      </c>
      <c r="I1381" t="str">
        <f t="shared" si="673"/>
        <v>489.695754878309i</v>
      </c>
      <c r="J1381" t="str">
        <f t="shared" si="667"/>
        <v>-58.3941426034169+104.421939257043i</v>
      </c>
      <c r="K1381" t="str">
        <f t="shared" si="674"/>
        <v>3.57242092304034-1.99774547670429i</v>
      </c>
      <c r="L1381" t="str">
        <f t="shared" si="675"/>
        <v>0.68256163009334-0.320797411983698i</v>
      </c>
      <c r="M1381" t="str">
        <f t="shared" si="676"/>
        <v>4.25498255313368-2.31854288868799i</v>
      </c>
      <c r="N1381" t="str">
        <f t="shared" si="677"/>
        <v>-1.59411650629366i</v>
      </c>
      <c r="O1381" t="str">
        <f t="shared" si="678"/>
        <v>-0.0233180658510347-0.999728096936846i</v>
      </c>
      <c r="P1381" t="str">
        <f t="shared" si="679"/>
        <v>1.02331806585103+0.999728096936846i</v>
      </c>
      <c r="Q1381" t="str">
        <f t="shared" si="680"/>
        <v>-1.02331806585103+0.594388409356814i</v>
      </c>
      <c r="R1381" t="str">
        <f t="shared" si="681"/>
        <v>-0.323427608322024-1.16480863415439i</v>
      </c>
      <c r="S1381" t="str">
        <f t="shared" si="682"/>
        <v>0.174937339510965i</v>
      </c>
      <c r="T1381" t="str">
        <f t="shared" si="683"/>
        <v>0.20376852349837-0.0565795653242493i</v>
      </c>
      <c r="U1381" t="e">
        <f t="shared" si="684"/>
        <v>#DIV/0!</v>
      </c>
      <c r="V1381" t="str">
        <f t="shared" si="685"/>
        <v>0.0000833333333333333-0.00212717111857652i</v>
      </c>
      <c r="W1381" t="e">
        <f t="shared" si="686"/>
        <v>#DIV/0!</v>
      </c>
      <c r="X1381" t="e">
        <f t="shared" si="687"/>
        <v>#DIV/0!</v>
      </c>
      <c r="Y1381" t="str">
        <f t="shared" si="688"/>
        <v>0.00096+0.5327889813076i</v>
      </c>
      <c r="Z1381" t="e">
        <f t="shared" si="689"/>
        <v>#DIV/0!</v>
      </c>
      <c r="AA1381" t="e">
        <f t="shared" si="690"/>
        <v>#DIV/0!</v>
      </c>
      <c r="AB1381" t="str">
        <f t="shared" si="691"/>
        <v>0.116277472074967-0.0322862859977331i</v>
      </c>
      <c r="AC1381" t="str">
        <f t="shared" si="692"/>
        <v>1.41990147619928-0.40697188961987i</v>
      </c>
      <c r="AD1381" t="str">
        <f t="shared" si="693"/>
        <v>0.0816970164446938+0.00067758445018652i</v>
      </c>
      <c r="AE1381" t="e">
        <f t="shared" si="694"/>
        <v>#DIV/0!</v>
      </c>
      <c r="AF1381" t="str">
        <f t="shared" si="695"/>
        <v>-7.19225761754733-7.16064687732843i</v>
      </c>
      <c r="AG1381" t="e">
        <f t="shared" si="696"/>
        <v>#DIV/0!</v>
      </c>
      <c r="AH1381" t="e">
        <f t="shared" si="697"/>
        <v>#DIV/0!</v>
      </c>
      <c r="AI1381" t="e">
        <f t="shared" si="698"/>
        <v>#DIV/0!</v>
      </c>
      <c r="AJ1381" t="e">
        <f t="shared" si="699"/>
        <v>#DIV/0!</v>
      </c>
      <c r="AK1381"/>
      <c r="AL1381"/>
      <c r="AM1381"/>
      <c r="AN1381"/>
    </row>
    <row r="1382" spans="1:40" x14ac:dyDescent="0.3">
      <c r="A1382"/>
      <c r="B1382">
        <f t="shared" si="665"/>
        <v>124800</v>
      </c>
      <c r="C1382" s="186" t="str">
        <f t="shared" si="668"/>
        <v>-0.00791108154023482+0.0113911224861017i</v>
      </c>
      <c r="D1382" s="158" t="str">
        <f t="shared" si="669"/>
        <v>-3.51918342303086-2.31332057004424i</v>
      </c>
      <c r="E1382" t="str">
        <f t="shared" si="670"/>
        <v>4959.68786242843-10383.8895522882i</v>
      </c>
      <c r="F1382" t="str">
        <f t="shared" si="671"/>
        <v>0.45111284320292+0.313128588144046i</v>
      </c>
      <c r="G1382" t="str">
        <f t="shared" si="666"/>
        <v>0.45111284320292+0.313128588144046i</v>
      </c>
      <c r="H1382" t="str">
        <f t="shared" si="672"/>
        <v>3.6779953636788+4.85000095757601i</v>
      </c>
      <c r="I1382" t="str">
        <f t="shared" si="673"/>
        <v>490.088453960008i</v>
      </c>
      <c r="J1382" t="str">
        <f t="shared" si="667"/>
        <v>-58.4894400491523+104.505677780906i</v>
      </c>
      <c r="K1382" t="str">
        <f t="shared" si="674"/>
        <v>3.57100923917496-1.99861227872783i</v>
      </c>
      <c r="L1382" t="str">
        <f t="shared" si="675"/>
        <v>0.682363543744981-0.320961493986338i</v>
      </c>
      <c r="M1382" t="str">
        <f t="shared" si="676"/>
        <v>4.25337278291994-2.31957377271417i</v>
      </c>
      <c r="N1382" t="str">
        <f t="shared" si="677"/>
        <v>-1.59539486756575i</v>
      </c>
      <c r="O1382" t="str">
        <f t="shared" si="678"/>
        <v>-0.0245960601314123-0.999697471151154i</v>
      </c>
      <c r="P1382" t="str">
        <f t="shared" si="679"/>
        <v>1.02459606013141+0.999697471151154i</v>
      </c>
      <c r="Q1382" t="str">
        <f t="shared" si="680"/>
        <v>-1.02459606013141+0.595697396414596i</v>
      </c>
      <c r="R1382" t="str">
        <f t="shared" si="681"/>
        <v>-0.323410889103503-1.16372933896439i</v>
      </c>
      <c r="S1382" t="str">
        <f t="shared" si="682"/>
        <v>0.175077626070316i</v>
      </c>
      <c r="T1382" t="str">
        <f t="shared" si="683"/>
        <v>0.203742970054263-0.0566220107095315i</v>
      </c>
      <c r="U1382" t="e">
        <f t="shared" si="684"/>
        <v>#DIV/0!</v>
      </c>
      <c r="V1382" t="str">
        <f t="shared" si="685"/>
        <v>0.0000833333333333333-0.0021254666545392i</v>
      </c>
      <c r="W1382" t="e">
        <f t="shared" si="686"/>
        <v>#DIV/0!</v>
      </c>
      <c r="X1382" t="e">
        <f t="shared" si="687"/>
        <v>#DIV/0!</v>
      </c>
      <c r="Y1382" t="str">
        <f t="shared" si="688"/>
        <v>0.00096+0.533216237908488i</v>
      </c>
      <c r="Z1382" t="e">
        <f t="shared" si="689"/>
        <v>#DIV/0!</v>
      </c>
      <c r="AA1382" t="e">
        <f t="shared" si="690"/>
        <v>#DIV/0!</v>
      </c>
      <c r="AB1382" t="str">
        <f t="shared" si="691"/>
        <v>0.116262890382797-0.0323105068244689i</v>
      </c>
      <c r="AC1382" t="str">
        <f t="shared" si="692"/>
        <v>1.41956280940465-0.407108981601423i</v>
      </c>
      <c r="AD1382" t="str">
        <f t="shared" si="693"/>
        <v>0.081707861773347+0.000671683961140192i</v>
      </c>
      <c r="AE1382" t="e">
        <f t="shared" si="694"/>
        <v>#DIV/0!</v>
      </c>
      <c r="AF1382" t="str">
        <f t="shared" si="695"/>
        <v>-7.19717878670966-7.16332152762025i</v>
      </c>
      <c r="AG1382" t="e">
        <f t="shared" si="696"/>
        <v>#DIV/0!</v>
      </c>
      <c r="AH1382" t="e">
        <f t="shared" si="697"/>
        <v>#DIV/0!</v>
      </c>
      <c r="AI1382" t="e">
        <f t="shared" si="698"/>
        <v>#DIV/0!</v>
      </c>
      <c r="AJ1382" t="e">
        <f t="shared" si="699"/>
        <v>#DIV/0!</v>
      </c>
      <c r="AK1382"/>
      <c r="AL1382"/>
      <c r="AM1382"/>
      <c r="AN1382"/>
    </row>
    <row r="1383" spans="1:40" x14ac:dyDescent="0.3">
      <c r="A1383"/>
      <c r="B1383">
        <f t="shared" si="665"/>
        <v>124900</v>
      </c>
      <c r="C1383" s="186" t="str">
        <f t="shared" si="668"/>
        <v>-0.00790796651854602+0.0113874534602743i</v>
      </c>
      <c r="D1383" s="158" t="str">
        <f t="shared" si="669"/>
        <v>-3.52081540750954-2.31432690515563i</v>
      </c>
      <c r="E1383" t="str">
        <f t="shared" si="670"/>
        <v>4953.22192240485-10378.6616630285i</v>
      </c>
      <c r="F1383" t="str">
        <f t="shared" si="671"/>
        <v>0.451328825765307+0.313256180219704i</v>
      </c>
      <c r="G1383" t="str">
        <f t="shared" si="666"/>
        <v>0.451328825765307+0.313256180219704i</v>
      </c>
      <c r="H1383" t="str">
        <f t="shared" si="672"/>
        <v>3.68128430371851+4.85166499859697i</v>
      </c>
      <c r="I1383" t="str">
        <f t="shared" si="673"/>
        <v>490.481153041707i</v>
      </c>
      <c r="J1383" t="str">
        <f t="shared" si="667"/>
        <v>-58.5848138856257+104.589416304769i</v>
      </c>
      <c r="K1383" t="str">
        <f t="shared" si="674"/>
        <v>3.56959753900792-1.99947771828067i</v>
      </c>
      <c r="L1383" t="str">
        <f t="shared" si="675"/>
        <v>0.682165413688186-0.321125406097235i</v>
      </c>
      <c r="M1383" t="str">
        <f t="shared" si="676"/>
        <v>4.25176295269611-2.32060312437791i</v>
      </c>
      <c r="N1383" t="str">
        <f t="shared" si="677"/>
        <v>-1.59667322883784i</v>
      </c>
      <c r="O1383" t="str">
        <f t="shared" si="678"/>
        <v>-0.0258740142167282-0.999665211652538i</v>
      </c>
      <c r="P1383" t="str">
        <f t="shared" si="679"/>
        <v>1.02587401421673+0.999665211652538i</v>
      </c>
      <c r="Q1383" t="str">
        <f t="shared" si="680"/>
        <v>-1.02587401421673+0.597008017185302i</v>
      </c>
      <c r="R1383" t="str">
        <f t="shared" si="681"/>
        <v>-0.323394153729328-1.16265164884839i</v>
      </c>
      <c r="S1383" t="str">
        <f t="shared" si="682"/>
        <v>0.175217912629667i</v>
      </c>
      <c r="T1383" t="str">
        <f t="shared" si="683"/>
        <v>0.203717395026655-0.0566644485730905i</v>
      </c>
      <c r="U1383" t="e">
        <f t="shared" si="684"/>
        <v>#DIV/0!</v>
      </c>
      <c r="V1383" t="str">
        <f t="shared" si="685"/>
        <v>0.0000833333333333333-0.0021237649198278i</v>
      </c>
      <c r="W1383" t="e">
        <f t="shared" si="686"/>
        <v>#DIV/0!</v>
      </c>
      <c r="X1383" t="e">
        <f t="shared" si="687"/>
        <v>#DIV/0!</v>
      </c>
      <c r="Y1383" t="str">
        <f t="shared" si="688"/>
        <v>0.00096+0.533643494509377i</v>
      </c>
      <c r="Z1383" t="e">
        <f t="shared" si="689"/>
        <v>#DIV/0!</v>
      </c>
      <c r="AA1383" t="e">
        <f t="shared" si="690"/>
        <v>#DIV/0!</v>
      </c>
      <c r="AB1383" t="str">
        <f t="shared" si="691"/>
        <v>0.116248296374324-0.0323347233590454i</v>
      </c>
      <c r="AC1383" t="str">
        <f t="shared" si="692"/>
        <v>1.41922413978549-0.407245738633532i</v>
      </c>
      <c r="AD1383" t="str">
        <f t="shared" si="693"/>
        <v>0.0817187097170235+0.000665767240955931i</v>
      </c>
      <c r="AE1383" t="e">
        <f t="shared" si="694"/>
        <v>#DIV/0!</v>
      </c>
      <c r="AF1383" t="str">
        <f t="shared" si="695"/>
        <v>-7.20209971122805-7.1659919037526i</v>
      </c>
      <c r="AG1383" t="e">
        <f t="shared" si="696"/>
        <v>#DIV/0!</v>
      </c>
      <c r="AH1383" t="e">
        <f t="shared" si="697"/>
        <v>#DIV/0!</v>
      </c>
      <c r="AI1383" t="e">
        <f t="shared" si="698"/>
        <v>#DIV/0!</v>
      </c>
      <c r="AJ1383" t="e">
        <f t="shared" si="699"/>
        <v>#DIV/0!</v>
      </c>
      <c r="AK1383"/>
      <c r="AL1383"/>
      <c r="AM1383"/>
      <c r="AN1383"/>
    </row>
    <row r="1384" spans="1:40" x14ac:dyDescent="0.3">
      <c r="A1384"/>
      <c r="B1384">
        <f t="shared" si="665"/>
        <v>125000</v>
      </c>
      <c r="C1384" s="186" t="str">
        <f t="shared" si="668"/>
        <v>-0.00790485146193841+0.0113837903775582i</v>
      </c>
      <c r="D1384" s="158" t="str">
        <f t="shared" si="669"/>
        <v>-3.52244741381319-2.31533166823831i</v>
      </c>
      <c r="E1384" t="str">
        <f t="shared" si="670"/>
        <v>4946.76766095945-10373.4365692428i</v>
      </c>
      <c r="F1384" t="str">
        <f t="shared" si="671"/>
        <v>0.451544811209348+0.313383573191251i</v>
      </c>
      <c r="G1384" t="str">
        <f t="shared" si="666"/>
        <v>0.451544811209348+0.313383573191251i</v>
      </c>
      <c r="H1384" t="str">
        <f t="shared" si="672"/>
        <v>3.68457297351399+4.85332634000442i</v>
      </c>
      <c r="I1384" t="str">
        <f t="shared" si="673"/>
        <v>490.873852123405i</v>
      </c>
      <c r="J1384" t="str">
        <f t="shared" si="667"/>
        <v>-58.6802641128372+104.673154828631i</v>
      </c>
      <c r="K1384" t="str">
        <f t="shared" si="674"/>
        <v>3.56818582390359-2.00034179626229i</v>
      </c>
      <c r="L1384" t="str">
        <f t="shared" si="675"/>
        <v>0.681967240099212-0.321289148350008i</v>
      </c>
      <c r="M1384" t="str">
        <f t="shared" si="676"/>
        <v>4.2501530640028-2.3216309446123i</v>
      </c>
      <c r="N1384" t="str">
        <f t="shared" si="677"/>
        <v>-1.59795159010993i</v>
      </c>
      <c r="O1384" t="str">
        <f t="shared" si="678"/>
        <v>-0.0271519260185406-0.999631318493715i</v>
      </c>
      <c r="P1384" t="str">
        <f t="shared" si="679"/>
        <v>1.02715192601854+0.999631318493715i</v>
      </c>
      <c r="Q1384" t="str">
        <f t="shared" si="680"/>
        <v>-1.02715192601854+0.598320271616215i</v>
      </c>
      <c r="R1384" t="str">
        <f t="shared" si="681"/>
        <v>-0.323377402192349-1.16157555993956i</v>
      </c>
      <c r="S1384" t="str">
        <f t="shared" si="682"/>
        <v>0.175358199189017i</v>
      </c>
      <c r="T1384" t="str">
        <f t="shared" si="683"/>
        <v>0.203691798412975-0.0567068789068728i</v>
      </c>
      <c r="U1384" t="e">
        <f t="shared" si="684"/>
        <v>#DIV/0!</v>
      </c>
      <c r="V1384" t="str">
        <f t="shared" si="685"/>
        <v>0.0000833333333333333-0.00212206590789194i</v>
      </c>
      <c r="W1384" t="e">
        <f t="shared" si="686"/>
        <v>#DIV/0!</v>
      </c>
      <c r="X1384" t="e">
        <f t="shared" si="687"/>
        <v>#DIV/0!</v>
      </c>
      <c r="Y1384" t="str">
        <f t="shared" si="688"/>
        <v>0.00096+0.534070751110265i</v>
      </c>
      <c r="Z1384" t="e">
        <f t="shared" si="689"/>
        <v>#DIV/0!</v>
      </c>
      <c r="AA1384" t="e">
        <f t="shared" si="690"/>
        <v>#DIV/0!</v>
      </c>
      <c r="AB1384" t="str">
        <f t="shared" si="691"/>
        <v>0.11623369004808-0.032358935596867i</v>
      </c>
      <c r="AC1384" t="str">
        <f t="shared" si="692"/>
        <v>1.4188854676818-0.407382160896991i</v>
      </c>
      <c r="AD1384" t="str">
        <f t="shared" si="693"/>
        <v>0.0817295602602016+0.00065983428008773i</v>
      </c>
      <c r="AE1384" t="e">
        <f t="shared" si="694"/>
        <v>#DIV/0!</v>
      </c>
      <c r="AF1384" t="str">
        <f t="shared" si="695"/>
        <v>-7.20702038732718-7.16865800824273i</v>
      </c>
      <c r="AG1384" t="e">
        <f t="shared" si="696"/>
        <v>#DIV/0!</v>
      </c>
      <c r="AH1384" t="e">
        <f t="shared" si="697"/>
        <v>#DIV/0!</v>
      </c>
      <c r="AI1384" t="e">
        <f t="shared" si="698"/>
        <v>#DIV/0!</v>
      </c>
      <c r="AJ1384" t="e">
        <f t="shared" si="699"/>
        <v>#DIV/0!</v>
      </c>
      <c r="AK1384"/>
      <c r="AL1384"/>
      <c r="AM1384"/>
      <c r="AN1384"/>
    </row>
    <row r="1385" spans="1:40" x14ac:dyDescent="0.3">
      <c r="A1385"/>
      <c r="B1385">
        <f t="shared" si="665"/>
        <v>125100</v>
      </c>
      <c r="C1385" s="186" t="str">
        <f t="shared" si="668"/>
        <v>-0.00790173637338022+0.0113801332184738i</v>
      </c>
      <c r="D1385" s="158" t="str">
        <f t="shared" si="669"/>
        <v>-3.52407944037409-2.31633486032085i</v>
      </c>
      <c r="E1385" t="str">
        <f t="shared" si="670"/>
        <v>4940.32505266485-10368.214276343i</v>
      </c>
      <c r="F1385" t="str">
        <f t="shared" si="671"/>
        <v>0.451760799327588+0.313510767173368i</v>
      </c>
      <c r="G1385" t="str">
        <f t="shared" si="666"/>
        <v>0.451760799327588+0.313510767173368i</v>
      </c>
      <c r="H1385" t="str">
        <f t="shared" si="672"/>
        <v>3.68786137086243+4.85498498329045i</v>
      </c>
      <c r="I1385" t="str">
        <f t="shared" si="673"/>
        <v>491.266551205104i</v>
      </c>
      <c r="J1385" t="str">
        <f t="shared" si="667"/>
        <v>-58.7757907307868+104.756893352494i</v>
      </c>
      <c r="K1385" t="str">
        <f t="shared" si="674"/>
        <v>3.56677409522417-2.00120451357291i</v>
      </c>
      <c r="L1385" t="str">
        <f t="shared" si="675"/>
        <v>0.681769023154172-0.321452720778472i</v>
      </c>
      <c r="M1385" t="str">
        <f t="shared" si="676"/>
        <v>4.24854311837834-2.32265723435138i</v>
      </c>
      <c r="N1385" t="str">
        <f t="shared" si="677"/>
        <v>-1.59922995138201i</v>
      </c>
      <c r="O1385" t="str">
        <f t="shared" si="678"/>
        <v>-0.0284297934484671-0.999595791730076i</v>
      </c>
      <c r="P1385" t="str">
        <f t="shared" si="679"/>
        <v>1.02842979344847+0.999595791730076i</v>
      </c>
      <c r="Q1385" t="str">
        <f t="shared" si="680"/>
        <v>-1.02842979344847+0.599634159651934i</v>
      </c>
      <c r="R1385" t="str">
        <f t="shared" si="681"/>
        <v>-0.323360634485434-1.1605010683834i</v>
      </c>
      <c r="S1385" t="str">
        <f t="shared" si="682"/>
        <v>0.175498485748369i</v>
      </c>
      <c r="T1385" t="str">
        <f t="shared" si="683"/>
        <v>0.203666180210651-0.0567493017028255i</v>
      </c>
      <c r="U1385" t="e">
        <f t="shared" si="684"/>
        <v>#DIV/0!</v>
      </c>
      <c r="V1385" t="str">
        <f t="shared" si="685"/>
        <v>0.0000833333333333333-0.00212036961220218i</v>
      </c>
      <c r="W1385" t="e">
        <f t="shared" si="686"/>
        <v>#DIV/0!</v>
      </c>
      <c r="X1385" t="e">
        <f t="shared" si="687"/>
        <v>#DIV/0!</v>
      </c>
      <c r="Y1385" t="str">
        <f t="shared" si="688"/>
        <v>0.00096+0.534498007711153i</v>
      </c>
      <c r="Z1385" t="e">
        <f t="shared" si="689"/>
        <v>#DIV/0!</v>
      </c>
      <c r="AA1385" t="e">
        <f t="shared" si="690"/>
        <v>#DIV/0!</v>
      </c>
      <c r="AB1385" t="str">
        <f t="shared" si="691"/>
        <v>0.116219071402599-0.0323831435333385i</v>
      </c>
      <c r="AC1385" t="str">
        <f t="shared" si="692"/>
        <v>1.41854679343309-0.407518248572869i</v>
      </c>
      <c r="AD1385" t="str">
        <f t="shared" si="693"/>
        <v>0.0817404133873459+0.000653885068993833i</v>
      </c>
      <c r="AE1385" t="e">
        <f t="shared" si="694"/>
        <v>#DIV/0!</v>
      </c>
      <c r="AF1385" t="str">
        <f t="shared" si="695"/>
        <v>-7.21194081123652-7.1713198436113i</v>
      </c>
      <c r="AG1385" t="e">
        <f t="shared" si="696"/>
        <v>#DIV/0!</v>
      </c>
      <c r="AH1385" t="e">
        <f t="shared" si="697"/>
        <v>#DIV/0!</v>
      </c>
      <c r="AI1385" t="e">
        <f t="shared" si="698"/>
        <v>#DIV/0!</v>
      </c>
      <c r="AJ1385" t="e">
        <f t="shared" si="699"/>
        <v>#DIV/0!</v>
      </c>
      <c r="AK1385"/>
      <c r="AL1385"/>
      <c r="AM1385"/>
      <c r="AN1385"/>
    </row>
    <row r="1386" spans="1:40" x14ac:dyDescent="0.3">
      <c r="A1386"/>
      <c r="B1386">
        <f t="shared" si="665"/>
        <v>125200</v>
      </c>
      <c r="C1386" s="186" t="str">
        <f t="shared" si="668"/>
        <v>-0.00789862125583533+0.0113764819636116i</v>
      </c>
      <c r="D1386" s="158" t="str">
        <f t="shared" si="669"/>
        <v>-3.52571148562687-2.31733648243282i</v>
      </c>
      <c r="E1386" t="str">
        <f t="shared" si="670"/>
        <v>4933.89407215311-10362.9947896957i</v>
      </c>
      <c r="F1386" t="str">
        <f t="shared" si="671"/>
        <v>0.451976789912887+0.313637762280936i</v>
      </c>
      <c r="G1386" t="str">
        <f t="shared" si="666"/>
        <v>0.451976789912887+0.313637762280936i</v>
      </c>
      <c r="H1386" t="str">
        <f t="shared" si="672"/>
        <v>3.69114949356306+4.85664092994976i</v>
      </c>
      <c r="I1386" t="str">
        <f t="shared" si="673"/>
        <v>491.659250286803i</v>
      </c>
      <c r="J1386" t="str">
        <f t="shared" si="667"/>
        <v>-58.8713937394744+104.840631876357i</v>
      </c>
      <c r="K1386" t="str">
        <f t="shared" si="674"/>
        <v>3.56536235432975-2.00206587111367i</v>
      </c>
      <c r="L1386" t="str">
        <f t="shared" si="675"/>
        <v>0.681570763029035-0.321616123416641i</v>
      </c>
      <c r="M1386" t="str">
        <f t="shared" si="676"/>
        <v>4.24693311735879-2.32368199453031i</v>
      </c>
      <c r="N1386" t="str">
        <f t="shared" si="677"/>
        <v>-1.6005083126541i</v>
      </c>
      <c r="O1386" t="str">
        <f t="shared" si="678"/>
        <v>-0.0297076144182268-0.999558631419677i</v>
      </c>
      <c r="P1386" t="str">
        <f t="shared" si="679"/>
        <v>1.02970761441823+0.999558631419677i</v>
      </c>
      <c r="Q1386" t="str">
        <f t="shared" si="680"/>
        <v>-1.02970761441823+0.600949681234423i</v>
      </c>
      <c r="R1386" t="str">
        <f t="shared" si="681"/>
        <v>-0.323343850601416-1.15942817033768i</v>
      </c>
      <c r="S1386" t="str">
        <f t="shared" si="682"/>
        <v>0.17563877230772i</v>
      </c>
      <c r="T1386" t="str">
        <f t="shared" si="683"/>
        <v>0.203640540417096-0.0567917169528835i</v>
      </c>
      <c r="U1386" t="e">
        <f t="shared" si="684"/>
        <v>#DIV/0!</v>
      </c>
      <c r="V1386" t="str">
        <f t="shared" si="685"/>
        <v>0.0000833333333333333-0.00211867602624994i</v>
      </c>
      <c r="W1386" t="e">
        <f t="shared" si="686"/>
        <v>#DIV/0!</v>
      </c>
      <c r="X1386" t="e">
        <f t="shared" si="687"/>
        <v>#DIV/0!</v>
      </c>
      <c r="Y1386" t="str">
        <f t="shared" si="688"/>
        <v>0.00096+0.534925264312041i</v>
      </c>
      <c r="Z1386" t="e">
        <f t="shared" si="689"/>
        <v>#DIV/0!</v>
      </c>
      <c r="AA1386" t="e">
        <f t="shared" si="690"/>
        <v>#DIV/0!</v>
      </c>
      <c r="AB1386" t="str">
        <f t="shared" si="691"/>
        <v>0.116204440436403-0.0324073471638576i</v>
      </c>
      <c r="AC1386" t="str">
        <f t="shared" si="692"/>
        <v>1.41820811737836-0.40765400184247i</v>
      </c>
      <c r="AD1386" t="str">
        <f t="shared" si="693"/>
        <v>0.0817512690828992+0.000647919598137298i</v>
      </c>
      <c r="AE1386" t="e">
        <f t="shared" si="694"/>
        <v>#DIV/0!</v>
      </c>
      <c r="AF1386" t="str">
        <f t="shared" si="695"/>
        <v>-7.21686097918993-7.17397741238258i</v>
      </c>
      <c r="AG1386" t="e">
        <f t="shared" si="696"/>
        <v>#DIV/0!</v>
      </c>
      <c r="AH1386" t="e">
        <f t="shared" si="697"/>
        <v>#DIV/0!</v>
      </c>
      <c r="AI1386" t="e">
        <f t="shared" si="698"/>
        <v>#DIV/0!</v>
      </c>
      <c r="AJ1386" t="e">
        <f t="shared" si="699"/>
        <v>#DIV/0!</v>
      </c>
      <c r="AK1386"/>
      <c r="AL1386"/>
      <c r="AM1386"/>
      <c r="AN1386"/>
    </row>
    <row r="1387" spans="1:40" x14ac:dyDescent="0.3">
      <c r="A1387"/>
      <c r="B1387">
        <f t="shared" si="665"/>
        <v>125300</v>
      </c>
      <c r="C1387" s="186" t="str">
        <f t="shared" si="668"/>
        <v>-0.00789550611226292+0.0113728365936323i</v>
      </c>
      <c r="D1387" s="158" t="str">
        <f t="shared" si="669"/>
        <v>-3.52734354800864-2.3183365356047i</v>
      </c>
      <c r="E1387" t="str">
        <f t="shared" si="670"/>
        <v>4927.47469411575-10357.7781146219i</v>
      </c>
      <c r="F1387" t="str">
        <f t="shared" si="671"/>
        <v>0.452192782758429+0.313764558629028i</v>
      </c>
      <c r="G1387" t="str">
        <f t="shared" si="666"/>
        <v>0.452192782758429+0.313764558629028i</v>
      </c>
      <c r="H1387" t="str">
        <f t="shared" si="672"/>
        <v>3.69443733941742+4.85829418147945i</v>
      </c>
      <c r="I1387" t="str">
        <f t="shared" si="673"/>
        <v>492.051949368501i</v>
      </c>
      <c r="J1387" t="str">
        <f t="shared" si="667"/>
        <v>-58.9670731389001+104.92437040022i</v>
      </c>
      <c r="K1387" t="str">
        <f t="shared" si="674"/>
        <v>3.56395060257825-2.00292586978647i</v>
      </c>
      <c r="L1387" t="str">
        <f t="shared" si="675"/>
        <v>0.681372459899626-0.321779356298724i</v>
      </c>
      <c r="M1387" t="str">
        <f t="shared" si="676"/>
        <v>4.24532306247788-2.32470522608519i</v>
      </c>
      <c r="N1387" t="str">
        <f t="shared" si="677"/>
        <v>-1.60178667392619i</v>
      </c>
      <c r="O1387" t="str">
        <f t="shared" si="678"/>
        <v>-0.0309853868395855-0.999519837623247i</v>
      </c>
      <c r="P1387" t="str">
        <f t="shared" si="679"/>
        <v>1.03098538683959+0.999519837623247i</v>
      </c>
      <c r="Q1387" t="str">
        <f t="shared" si="680"/>
        <v>-1.03098538683959+0.602266836302943i</v>
      </c>
      <c r="R1387" t="str">
        <f t="shared" si="681"/>
        <v>-0.32332705053314-1.15835686197249i</v>
      </c>
      <c r="S1387" t="str">
        <f t="shared" si="682"/>
        <v>0.175779058867072i</v>
      </c>
      <c r="T1387" t="str">
        <f t="shared" si="683"/>
        <v>0.203614879029739-0.0568341246489816i</v>
      </c>
      <c r="U1387" t="e">
        <f t="shared" si="684"/>
        <v>#DIV/0!</v>
      </c>
      <c r="V1387" t="str">
        <f t="shared" si="685"/>
        <v>0.0000833333333333333-0.00211698514354743i</v>
      </c>
      <c r="W1387" t="e">
        <f t="shared" si="686"/>
        <v>#DIV/0!</v>
      </c>
      <c r="X1387" t="e">
        <f t="shared" si="687"/>
        <v>#DIV/0!</v>
      </c>
      <c r="Y1387" t="str">
        <f t="shared" si="688"/>
        <v>0.00096+0.53535252091293i</v>
      </c>
      <c r="Z1387" t="e">
        <f t="shared" si="689"/>
        <v>#DIV/0!</v>
      </c>
      <c r="AA1387" t="e">
        <f t="shared" si="690"/>
        <v>#DIV/0!</v>
      </c>
      <c r="AB1387" t="str">
        <f t="shared" si="691"/>
        <v>0.116189797148025-0.032431546483822i</v>
      </c>
      <c r="AC1387" t="str">
        <f t="shared" si="692"/>
        <v>1.41786943985617-0.407789420887385i</v>
      </c>
      <c r="AD1387" t="str">
        <f t="shared" si="693"/>
        <v>0.081762127331294+0.000641937857987361i</v>
      </c>
      <c r="AE1387" t="e">
        <f t="shared" si="694"/>
        <v>#DIV/0!</v>
      </c>
      <c r="AF1387" t="str">
        <f t="shared" si="695"/>
        <v>-7.22178088742606-7.17663071708415i</v>
      </c>
      <c r="AG1387" t="e">
        <f t="shared" si="696"/>
        <v>#DIV/0!</v>
      </c>
      <c r="AH1387" t="e">
        <f t="shared" si="697"/>
        <v>#DIV/0!</v>
      </c>
      <c r="AI1387" t="e">
        <f t="shared" si="698"/>
        <v>#DIV/0!</v>
      </c>
      <c r="AJ1387" t="e">
        <f t="shared" si="699"/>
        <v>#DIV/0!</v>
      </c>
      <c r="AK1387"/>
      <c r="AL1387"/>
      <c r="AM1387"/>
      <c r="AN1387"/>
    </row>
    <row r="1388" spans="1:40" x14ac:dyDescent="0.3">
      <c r="A1388"/>
      <c r="B1388">
        <f t="shared" si="665"/>
        <v>125400</v>
      </c>
      <c r="C1388" s="186" t="str">
        <f t="shared" si="668"/>
        <v>-0.00789239094561772+0.0113691970892665i</v>
      </c>
      <c r="D1388" s="158" t="str">
        <f t="shared" si="669"/>
        <v>-3.52897562595897-2.31933502086795i</v>
      </c>
      <c r="E1388" t="str">
        <f t="shared" si="670"/>
        <v>4921.0668933036-10352.5642563974i</v>
      </c>
      <c r="F1388" t="str">
        <f t="shared" si="671"/>
        <v>0.452408777657726+0.313891156332913i</v>
      </c>
      <c r="G1388" t="str">
        <f t="shared" si="666"/>
        <v>0.452408777657726+0.313891156332913i</v>
      </c>
      <c r="H1388" t="str">
        <f t="shared" si="672"/>
        <v>3.69772490622927+4.85994473937924i</v>
      </c>
      <c r="I1388" t="str">
        <f t="shared" si="673"/>
        <v>492.4446484502i</v>
      </c>
      <c r="J1388" t="str">
        <f t="shared" si="667"/>
        <v>-59.0628289290639+105.008108924083i</v>
      </c>
      <c r="K1388" t="str">
        <f t="shared" si="674"/>
        <v>3.56253884132546-2.00378451049407i</v>
      </c>
      <c r="L1388" t="str">
        <f t="shared" si="675"/>
        <v>0.681174113941624-0.321942419459127i</v>
      </c>
      <c r="M1388" t="str">
        <f t="shared" si="676"/>
        <v>4.24371295526708-2.3257269299532i</v>
      </c>
      <c r="N1388" t="str">
        <f t="shared" si="677"/>
        <v>-1.60306503519828i</v>
      </c>
      <c r="O1388" t="str">
        <f t="shared" si="678"/>
        <v>-0.0322631086243985-0.999479410404182i</v>
      </c>
      <c r="P1388" t="str">
        <f t="shared" si="679"/>
        <v>1.0322631086244+0.999479410404182i</v>
      </c>
      <c r="Q1388" t="str">
        <f t="shared" si="680"/>
        <v>-1.0322631086244+0.603585624794098i</v>
      </c>
      <c r="R1388" t="str">
        <f t="shared" si="681"/>
        <v>-0.323310234273427-1.15728713947009i</v>
      </c>
      <c r="S1388" t="str">
        <f t="shared" si="682"/>
        <v>0.175919345426423i</v>
      </c>
      <c r="T1388" t="str">
        <f t="shared" si="683"/>
        <v>0.203589196045996-0.0568765247830448i</v>
      </c>
      <c r="U1388" t="e">
        <f t="shared" si="684"/>
        <v>#DIV/0!</v>
      </c>
      <c r="V1388" t="str">
        <f t="shared" si="685"/>
        <v>0.0000833333333333333-0.00211529695762753i</v>
      </c>
      <c r="W1388" t="e">
        <f t="shared" si="686"/>
        <v>#DIV/0!</v>
      </c>
      <c r="X1388" t="e">
        <f t="shared" si="687"/>
        <v>#DIV/0!</v>
      </c>
      <c r="Y1388" t="str">
        <f t="shared" si="688"/>
        <v>0.00096+0.535779777513818i</v>
      </c>
      <c r="Z1388" t="e">
        <f t="shared" si="689"/>
        <v>#DIV/0!</v>
      </c>
      <c r="AA1388" t="e">
        <f t="shared" si="690"/>
        <v>#DIV/0!</v>
      </c>
      <c r="AB1388" t="str">
        <f t="shared" si="691"/>
        <v>0.116175141535992-0.0324557414886238i</v>
      </c>
      <c r="AC1388" t="str">
        <f t="shared" si="692"/>
        <v>1.41753076120458-0.407924505889453i</v>
      </c>
      <c r="AD1388" t="str">
        <f t="shared" si="693"/>
        <v>0.0817729881169441+0.000635939839018862i</v>
      </c>
      <c r="AE1388" t="e">
        <f t="shared" si="694"/>
        <v>#DIV/0!</v>
      </c>
      <c r="AF1388" t="str">
        <f t="shared" si="695"/>
        <v>-7.22670053218824-7.17927976024719i</v>
      </c>
      <c r="AG1388" t="e">
        <f t="shared" si="696"/>
        <v>#DIV/0!</v>
      </c>
      <c r="AH1388" t="e">
        <f t="shared" si="697"/>
        <v>#DIV/0!</v>
      </c>
      <c r="AI1388" t="e">
        <f t="shared" si="698"/>
        <v>#DIV/0!</v>
      </c>
      <c r="AJ1388" t="e">
        <f t="shared" si="699"/>
        <v>#DIV/0!</v>
      </c>
      <c r="AK1388"/>
      <c r="AL1388"/>
      <c r="AM1388"/>
      <c r="AN1388"/>
    </row>
    <row r="1389" spans="1:40" x14ac:dyDescent="0.3">
      <c r="A1389"/>
      <c r="B1389">
        <f t="shared" si="665"/>
        <v>125500</v>
      </c>
      <c r="C1389" s="186" t="str">
        <f t="shared" si="668"/>
        <v>-0.00788927575884981+0.011365563431314i</v>
      </c>
      <c r="D1389" s="158" t="str">
        <f t="shared" si="669"/>
        <v>-3.53060771791978-2.32033193925497i</v>
      </c>
      <c r="E1389" t="str">
        <f t="shared" si="670"/>
        <v>4914.67064452649-10347.3532202533i</v>
      </c>
      <c r="F1389" t="str">
        <f t="shared" si="671"/>
        <v>0.4526247744046+0.314017555508049i</v>
      </c>
      <c r="G1389" t="str">
        <f t="shared" si="666"/>
        <v>0.4526247744046+0.314017555508049i</v>
      </c>
      <c r="H1389" t="str">
        <f t="shared" si="672"/>
        <v>3.70101219180451+4.86159260515123i</v>
      </c>
      <c r="I1389" t="str">
        <f t="shared" si="673"/>
        <v>492.837347531899i</v>
      </c>
      <c r="J1389" t="str">
        <f t="shared" si="667"/>
        <v>-59.1586611099657+105.091847447946i</v>
      </c>
      <c r="K1389" t="str">
        <f t="shared" si="674"/>
        <v>3.56112707192504-2.00464179414i</v>
      </c>
      <c r="L1389" t="str">
        <f t="shared" si="675"/>
        <v>0.680975725330564-0.322105312932456i</v>
      </c>
      <c r="M1389" t="str">
        <f t="shared" si="676"/>
        <v>4.2421027972556-2.32674710707246i</v>
      </c>
      <c r="N1389" t="str">
        <f t="shared" si="677"/>
        <v>-1.60434339647037i</v>
      </c>
      <c r="O1389" t="str">
        <f t="shared" si="678"/>
        <v>-0.033540777684603-0.999437349828548i</v>
      </c>
      <c r="P1389" t="str">
        <f t="shared" si="679"/>
        <v>1.0335407776846+0.999437349828548i</v>
      </c>
      <c r="Q1389" t="str">
        <f t="shared" si="680"/>
        <v>-1.0335407776846+0.604906046641822i</v>
      </c>
      <c r="R1389" t="str">
        <f t="shared" si="681"/>
        <v>-0.323293401815103-1.1562189990249i</v>
      </c>
      <c r="S1389" t="str">
        <f t="shared" si="682"/>
        <v>0.176059631985774i</v>
      </c>
      <c r="T1389" t="str">
        <f t="shared" si="683"/>
        <v>0.203563491463284-0.056918917346996i</v>
      </c>
      <c r="U1389" t="e">
        <f t="shared" si="684"/>
        <v>#DIV/0!</v>
      </c>
      <c r="V1389" t="str">
        <f t="shared" si="685"/>
        <v>0.0000833333333333333-0.00211361146204376i</v>
      </c>
      <c r="W1389" t="e">
        <f t="shared" si="686"/>
        <v>#DIV/0!</v>
      </c>
      <c r="X1389" t="e">
        <f t="shared" si="687"/>
        <v>#DIV/0!</v>
      </c>
      <c r="Y1389" t="str">
        <f t="shared" si="688"/>
        <v>0.00096+0.536207034114706i</v>
      </c>
      <c r="Z1389" t="e">
        <f t="shared" si="689"/>
        <v>#DIV/0!</v>
      </c>
      <c r="AA1389" t="e">
        <f t="shared" si="690"/>
        <v>#DIV/0!</v>
      </c>
      <c r="AB1389" t="str">
        <f t="shared" si="691"/>
        <v>0.116160473598829-0.032479932173654i</v>
      </c>
      <c r="AC1389" t="str">
        <f t="shared" si="692"/>
        <v>1.41719208176117-0.408059257030772i</v>
      </c>
      <c r="AD1389" t="str">
        <f t="shared" si="693"/>
        <v>0.0817838514242468+0.000629925531710412i</v>
      </c>
      <c r="AE1389" t="e">
        <f t="shared" si="694"/>
        <v>#DIV/0!</v>
      </c>
      <c r="AF1389" t="str">
        <f t="shared" si="695"/>
        <v>-7.23161990972429-7.1819245444062i</v>
      </c>
      <c r="AG1389" t="e">
        <f t="shared" si="696"/>
        <v>#DIV/0!</v>
      </c>
      <c r="AH1389" t="e">
        <f t="shared" si="697"/>
        <v>#DIV/0!</v>
      </c>
      <c r="AI1389" t="e">
        <f t="shared" si="698"/>
        <v>#DIV/0!</v>
      </c>
      <c r="AJ1389" t="e">
        <f t="shared" si="699"/>
        <v>#DIV/0!</v>
      </c>
      <c r="AK1389"/>
      <c r="AL1389"/>
      <c r="AM1389"/>
      <c r="AN1389"/>
    </row>
    <row r="1390" spans="1:40" x14ac:dyDescent="0.3">
      <c r="A1390"/>
      <c r="B1390">
        <f t="shared" si="665"/>
        <v>125600</v>
      </c>
      <c r="C1390" s="186" t="str">
        <f t="shared" si="668"/>
        <v>-0.00788616055490482+0.0113619356006439i</v>
      </c>
      <c r="D1390" s="158" t="str">
        <f t="shared" si="669"/>
        <v>-3.53223982233548-2.32132729179909i</v>
      </c>
      <c r="E1390" t="str">
        <f t="shared" si="670"/>
        <v>4908.28592265341-10342.145011376i</v>
      </c>
      <c r="F1390" t="str">
        <f t="shared" si="671"/>
        <v>0.452840772793201+0.314143756270091i</v>
      </c>
      <c r="G1390" t="str">
        <f t="shared" si="666"/>
        <v>0.452840772793201+0.314143756270091i</v>
      </c>
      <c r="H1390" t="str">
        <f t="shared" si="672"/>
        <v>3.70429919395134+4.86323778030009i</v>
      </c>
      <c r="I1390" t="str">
        <f t="shared" si="673"/>
        <v>493.230046613598i</v>
      </c>
      <c r="J1390" t="str">
        <f t="shared" si="667"/>
        <v>-59.2545696816056+105.175585971809i</v>
      </c>
      <c r="K1390" t="str">
        <f t="shared" si="674"/>
        <v>3.55971529572847-2.00549772162864i</v>
      </c>
      <c r="L1390" t="str">
        <f t="shared" si="675"/>
        <v>0.680777294241838-0.322268036753508i</v>
      </c>
      <c r="M1390" t="str">
        <f t="shared" si="676"/>
        <v>4.24049258997031-2.32776575838215i</v>
      </c>
      <c r="N1390" t="str">
        <f t="shared" si="677"/>
        <v>-1.60562175774245i</v>
      </c>
      <c r="O1390" t="str">
        <f t="shared" si="678"/>
        <v>-0.0348183919322134-0.999393655965083i</v>
      </c>
      <c r="P1390" t="str">
        <f t="shared" si="679"/>
        <v>1.03481839193221+0.999393655965083i</v>
      </c>
      <c r="Q1390" t="str">
        <f t="shared" si="680"/>
        <v>-1.03481839193221+0.606228101777367i</v>
      </c>
      <c r="R1390" t="str">
        <f t="shared" si="681"/>
        <v>-0.323276553150987-1.15515243684347i</v>
      </c>
      <c r="S1390" t="str">
        <f t="shared" si="682"/>
        <v>0.176199918545126i</v>
      </c>
      <c r="T1390" t="str">
        <f t="shared" si="683"/>
        <v>0.203537765279023-0.056961302332753i</v>
      </c>
      <c r="U1390" t="e">
        <f t="shared" si="684"/>
        <v>#DIV/0!</v>
      </c>
      <c r="V1390" t="str">
        <f t="shared" si="685"/>
        <v>0.0000833333333333333-0.00211192865037016i</v>
      </c>
      <c r="W1390" t="e">
        <f t="shared" si="686"/>
        <v>#DIV/0!</v>
      </c>
      <c r="X1390" t="e">
        <f t="shared" si="687"/>
        <v>#DIV/0!</v>
      </c>
      <c r="Y1390" t="str">
        <f t="shared" si="688"/>
        <v>0.00096+0.536634290715594i</v>
      </c>
      <c r="Z1390" t="e">
        <f t="shared" si="689"/>
        <v>#DIV/0!</v>
      </c>
      <c r="AA1390" t="e">
        <f t="shared" si="690"/>
        <v>#DIV/0!</v>
      </c>
      <c r="AB1390" t="str">
        <f t="shared" si="691"/>
        <v>0.116145793335064-0.0325041185343006i</v>
      </c>
      <c r="AC1390" t="str">
        <f t="shared" si="692"/>
        <v>1.41685340186302-0.40819367449371i</v>
      </c>
      <c r="AD1390" t="str">
        <f t="shared" si="693"/>
        <v>0.0817947172375867+0.00062389492654752i</v>
      </c>
      <c r="AE1390" t="e">
        <f t="shared" si="694"/>
        <v>#DIV/0!</v>
      </c>
      <c r="AF1390" t="str">
        <f t="shared" si="695"/>
        <v>-7.23653901628682-7.18456507209918i</v>
      </c>
      <c r="AG1390" t="e">
        <f t="shared" si="696"/>
        <v>#DIV/0!</v>
      </c>
      <c r="AH1390" t="e">
        <f t="shared" si="697"/>
        <v>#DIV/0!</v>
      </c>
      <c r="AI1390" t="e">
        <f t="shared" si="698"/>
        <v>#DIV/0!</v>
      </c>
      <c r="AJ1390" t="e">
        <f t="shared" si="699"/>
        <v>#DIV/0!</v>
      </c>
      <c r="AK1390"/>
      <c r="AL1390"/>
      <c r="AM1390"/>
      <c r="AN1390"/>
    </row>
    <row r="1391" spans="1:40" x14ac:dyDescent="0.3">
      <c r="A1391"/>
      <c r="B1391">
        <f t="shared" si="665"/>
        <v>125700</v>
      </c>
      <c r="C1391" s="186" t="str">
        <f t="shared" si="668"/>
        <v>-0.00788304533672367+0.0113583135781944i</v>
      </c>
      <c r="D1391" s="158" t="str">
        <f t="shared" si="669"/>
        <v>-3.53387193765291-2.32232107953459i</v>
      </c>
      <c r="E1391" t="str">
        <f t="shared" si="670"/>
        <v>4901.91270261221-10336.9396349072i</v>
      </c>
      <c r="F1391" t="str">
        <f t="shared" si="671"/>
        <v>0.453056772618003+0.314269758734879i</v>
      </c>
      <c r="G1391" t="str">
        <f t="shared" si="666"/>
        <v>0.453056772618003+0.314269758734879i</v>
      </c>
      <c r="H1391" t="str">
        <f t="shared" si="672"/>
        <v>3.70758591048019+4.86488026633292i</v>
      </c>
      <c r="I1391" t="str">
        <f t="shared" si="673"/>
        <v>493.622745695296i</v>
      </c>
      <c r="J1391" t="str">
        <f t="shared" si="667"/>
        <v>-59.3505546439836+105.259324495672i</v>
      </c>
      <c r="K1391" t="str">
        <f t="shared" si="674"/>
        <v>3.55830351408508-2.00635229386513i</v>
      </c>
      <c r="L1391" t="str">
        <f t="shared" si="675"/>
        <v>0.680578820850689-0.322430590957279i</v>
      </c>
      <c r="M1391" t="str">
        <f t="shared" si="676"/>
        <v>4.23888233493577-2.32878288482241i</v>
      </c>
      <c r="N1391" t="str">
        <f t="shared" si="677"/>
        <v>-1.60690011901454i</v>
      </c>
      <c r="O1391" t="str">
        <f t="shared" si="678"/>
        <v>-0.0360959492793626-0.99934832888519i</v>
      </c>
      <c r="P1391" t="str">
        <f t="shared" si="679"/>
        <v>1.03609594927936+0.99934832888519i</v>
      </c>
      <c r="Q1391" t="str">
        <f t="shared" si="680"/>
        <v>-1.03609594927936+0.60755179012935i</v>
      </c>
      <c r="R1391" t="str">
        <f t="shared" si="681"/>
        <v>-0.323259688273881-1.15408744914438i</v>
      </c>
      <c r="S1391" t="str">
        <f t="shared" si="682"/>
        <v>0.176340205104476i</v>
      </c>
      <c r="T1391" t="str">
        <f t="shared" si="683"/>
        <v>0.203512017490622-0.0570036797322252i</v>
      </c>
      <c r="U1391" t="e">
        <f t="shared" si="684"/>
        <v>#DIV/0!</v>
      </c>
      <c r="V1391" t="str">
        <f t="shared" si="685"/>
        <v>0.0000833333333333333-0.00211024851620121i</v>
      </c>
      <c r="W1391" t="e">
        <f t="shared" si="686"/>
        <v>#DIV/0!</v>
      </c>
      <c r="X1391" t="e">
        <f t="shared" si="687"/>
        <v>#DIV/0!</v>
      </c>
      <c r="Y1391" t="str">
        <f t="shared" si="688"/>
        <v>0.00096+0.537061547316482i</v>
      </c>
      <c r="Z1391" t="e">
        <f t="shared" si="689"/>
        <v>#DIV/0!</v>
      </c>
      <c r="AA1391" t="e">
        <f t="shared" si="690"/>
        <v>#DIV/0!</v>
      </c>
      <c r="AB1391" t="str">
        <f t="shared" si="691"/>
        <v>0.116131100743218-0.0325283005659468i</v>
      </c>
      <c r="AC1391" t="str">
        <f t="shared" si="692"/>
        <v>1.41651472184674-0.408327758460866i</v>
      </c>
      <c r="AD1391" t="str">
        <f t="shared" si="693"/>
        <v>0.081805585541328+0.000617848014019433i</v>
      </c>
      <c r="AE1391" t="e">
        <f t="shared" si="694"/>
        <v>#DIV/0!</v>
      </c>
      <c r="AF1391" t="str">
        <f t="shared" si="695"/>
        <v>-7.2414578481331-7.18720134586751i</v>
      </c>
      <c r="AG1391" t="e">
        <f t="shared" si="696"/>
        <v>#DIV/0!</v>
      </c>
      <c r="AH1391" t="e">
        <f t="shared" si="697"/>
        <v>#DIV/0!</v>
      </c>
      <c r="AI1391" t="e">
        <f t="shared" si="698"/>
        <v>#DIV/0!</v>
      </c>
      <c r="AJ1391" t="e">
        <f t="shared" si="699"/>
        <v>#DIV/0!</v>
      </c>
      <c r="AK1391"/>
      <c r="AL1391"/>
      <c r="AM1391"/>
      <c r="AN1391"/>
    </row>
    <row r="1392" spans="1:40" x14ac:dyDescent="0.3">
      <c r="A1392"/>
      <c r="B1392">
        <f t="shared" si="665"/>
        <v>125800</v>
      </c>
      <c r="C1392" s="186" t="str">
        <f t="shared" si="668"/>
        <v>-0.00787993010724293+0.0113546973449721i</v>
      </c>
      <c r="D1392" s="158" t="str">
        <f t="shared" si="669"/>
        <v>-3.53550406232129-2.32331330349668i</v>
      </c>
      <c r="E1392" t="str">
        <f t="shared" si="670"/>
        <v>4895.55095938953-10331.7370959447i</v>
      </c>
      <c r="F1392" t="str">
        <f t="shared" si="671"/>
        <v>0.453272773673795+0.314395563018452i</v>
      </c>
      <c r="G1392" t="str">
        <f t="shared" si="666"/>
        <v>0.453272773673795+0.314395563018452i</v>
      </c>
      <c r="H1392" t="str">
        <f t="shared" si="672"/>
        <v>3.71087233920368+4.86652006475931i</v>
      </c>
      <c r="I1392" t="str">
        <f t="shared" si="673"/>
        <v>494.015444776995i</v>
      </c>
      <c r="J1392" t="str">
        <f t="shared" si="667"/>
        <v>-59.4466159970996+105.343063019535i</v>
      </c>
      <c r="K1392" t="str">
        <f t="shared" si="674"/>
        <v>3.55689172834212-2.00720551175546i</v>
      </c>
      <c r="L1392" t="str">
        <f t="shared" si="675"/>
        <v>0.680380305332218-0.322592975578958i</v>
      </c>
      <c r="M1392" t="str">
        <f t="shared" si="676"/>
        <v>4.23727203367434-2.32979848733442i</v>
      </c>
      <c r="N1392" t="str">
        <f t="shared" si="677"/>
        <v>-1.60817848028663i</v>
      </c>
      <c r="O1392" t="str">
        <f t="shared" si="678"/>
        <v>-0.0373734476382472-0.999301368662943i</v>
      </c>
      <c r="P1392" t="str">
        <f t="shared" si="679"/>
        <v>1.03737344763825+0.999301368662943i</v>
      </c>
      <c r="Q1392" t="str">
        <f t="shared" si="680"/>
        <v>-1.03737344763825+0.608877111623687i</v>
      </c>
      <c r="R1392" t="str">
        <f t="shared" si="681"/>
        <v>-0.323242807176586-1.15302403215825i</v>
      </c>
      <c r="S1392" t="str">
        <f t="shared" si="682"/>
        <v>0.176480491663827i</v>
      </c>
      <c r="T1392" t="str">
        <f t="shared" si="683"/>
        <v>0.203486248095496-0.0570460495373195i</v>
      </c>
      <c r="U1392" t="e">
        <f t="shared" si="684"/>
        <v>#DIV/0!</v>
      </c>
      <c r="V1392" t="str">
        <f t="shared" si="685"/>
        <v>0.0000833333333333333-0.00210857105315177i</v>
      </c>
      <c r="W1392" t="e">
        <f t="shared" si="686"/>
        <v>#DIV/0!</v>
      </c>
      <c r="X1392" t="e">
        <f t="shared" si="687"/>
        <v>#DIV/0!</v>
      </c>
      <c r="Y1392" t="str">
        <f t="shared" si="688"/>
        <v>0.00096+0.537488803917371i</v>
      </c>
      <c r="Z1392" t="e">
        <f t="shared" si="689"/>
        <v>#DIV/0!</v>
      </c>
      <c r="AA1392" t="e">
        <f t="shared" si="690"/>
        <v>#DIV/0!</v>
      </c>
      <c r="AB1392" t="str">
        <f t="shared" si="691"/>
        <v>0.116116395821817-0.0325524782639744i</v>
      </c>
      <c r="AC1392" t="str">
        <f t="shared" si="692"/>
        <v>1.41617604204845-0.408461509115125i</v>
      </c>
      <c r="AD1392" t="str">
        <f t="shared" si="693"/>
        <v>0.0818164563198227+0.00061178478462246i</v>
      </c>
      <c r="AE1392" t="e">
        <f t="shared" si="694"/>
        <v>#DIV/0!</v>
      </c>
      <c r="AF1392" t="str">
        <f t="shared" si="695"/>
        <v>-7.24637640152497-7.18983336825599i</v>
      </c>
      <c r="AG1392" t="e">
        <f t="shared" si="696"/>
        <v>#DIV/0!</v>
      </c>
      <c r="AH1392" t="e">
        <f t="shared" si="697"/>
        <v>#DIV/0!</v>
      </c>
      <c r="AI1392" t="e">
        <f t="shared" si="698"/>
        <v>#DIV/0!</v>
      </c>
      <c r="AJ1392" t="e">
        <f t="shared" si="699"/>
        <v>#DIV/0!</v>
      </c>
      <c r="AK1392"/>
      <c r="AL1392"/>
      <c r="AM1392"/>
      <c r="AN1392"/>
    </row>
    <row r="1393" spans="1:40" x14ac:dyDescent="0.3">
      <c r="A1393"/>
      <c r="B1393">
        <f t="shared" si="665"/>
        <v>125900</v>
      </c>
      <c r="C1393" s="186" t="str">
        <f t="shared" si="668"/>
        <v>-0.00787681486939448+0.0113510868820523i</v>
      </c>
      <c r="D1393" s="158" t="str">
        <f t="shared" si="669"/>
        <v>-3.53713619479232-2.32430396472152i</v>
      </c>
      <c r="E1393" t="str">
        <f t="shared" si="670"/>
        <v>4889.20066803058-10326.5373995423i</v>
      </c>
      <c r="F1393" t="str">
        <f t="shared" si="671"/>
        <v>0.453488775755691+0.314521169237033i</v>
      </c>
      <c r="G1393" t="str">
        <f t="shared" si="666"/>
        <v>0.453488775755691+0.314521169237033i</v>
      </c>
      <c r="H1393" t="str">
        <f t="shared" si="672"/>
        <v>3.71415847793674+4.86815717709135i</v>
      </c>
      <c r="I1393" t="str">
        <f t="shared" si="673"/>
        <v>494.408143858694i</v>
      </c>
      <c r="J1393" t="str">
        <f t="shared" si="667"/>
        <v>-59.5427537409537+105.426801543398i</v>
      </c>
      <c r="K1393" t="str">
        <f t="shared" si="674"/>
        <v>3.55547993984461-2.0080573762064i</v>
      </c>
      <c r="L1393" t="str">
        <f t="shared" si="675"/>
        <v>0.680181747861379-0.322755190653931i</v>
      </c>
      <c r="M1393" t="str">
        <f t="shared" si="676"/>
        <v>4.23566168770599-2.33081256686033i</v>
      </c>
      <c r="N1393" t="str">
        <f t="shared" si="677"/>
        <v>-1.60945684155872i</v>
      </c>
      <c r="O1393" t="str">
        <f t="shared" si="678"/>
        <v>-0.0386508849211705-0.999252775375085i</v>
      </c>
      <c r="P1393" t="str">
        <f t="shared" si="679"/>
        <v>1.03865088492117+0.999252775375085i</v>
      </c>
      <c r="Q1393" t="str">
        <f t="shared" si="680"/>
        <v>-1.03865088492117+0.610204066183635i</v>
      </c>
      <c r="R1393" t="str">
        <f t="shared" si="681"/>
        <v>-0.323225909851879-1.15196218212765i</v>
      </c>
      <c r="S1393" t="str">
        <f t="shared" si="682"/>
        <v>0.176620778223179i</v>
      </c>
      <c r="T1393" t="str">
        <f t="shared" si="683"/>
        <v>0.203460457091057-0.057088411739934i</v>
      </c>
      <c r="U1393" t="e">
        <f t="shared" si="684"/>
        <v>#DIV/0!</v>
      </c>
      <c r="V1393" t="str">
        <f t="shared" si="685"/>
        <v>0.0000833333333333333-0.00210689625485697i</v>
      </c>
      <c r="W1393" t="e">
        <f t="shared" si="686"/>
        <v>#DIV/0!</v>
      </c>
      <c r="X1393" t="e">
        <f t="shared" si="687"/>
        <v>#DIV/0!</v>
      </c>
      <c r="Y1393" t="str">
        <f t="shared" si="688"/>
        <v>0.00096+0.537916060518259i</v>
      </c>
      <c r="Z1393" t="e">
        <f t="shared" si="689"/>
        <v>#DIV/0!</v>
      </c>
      <c r="AA1393" t="e">
        <f t="shared" si="690"/>
        <v>#DIV/0!</v>
      </c>
      <c r="AB1393" t="str">
        <f t="shared" si="691"/>
        <v>0.116101678569382-0.0325766516237602i</v>
      </c>
      <c r="AC1393" t="str">
        <f t="shared" si="692"/>
        <v>1.4158373628038-0.4085949266396i</v>
      </c>
      <c r="AD1393" t="str">
        <f t="shared" si="693"/>
        <v>0.0818273295574037+0.000605705228857125i</v>
      </c>
      <c r="AE1393" t="e">
        <f t="shared" si="694"/>
        <v>#DIV/0!</v>
      </c>
      <c r="AF1393" t="str">
        <f t="shared" si="695"/>
        <v>-7.25129467272906-7.19246114181287i</v>
      </c>
      <c r="AG1393" t="e">
        <f t="shared" si="696"/>
        <v>#DIV/0!</v>
      </c>
      <c r="AH1393" t="e">
        <f t="shared" si="697"/>
        <v>#DIV/0!</v>
      </c>
      <c r="AI1393" t="e">
        <f t="shared" si="698"/>
        <v>#DIV/0!</v>
      </c>
      <c r="AJ1393" t="e">
        <f t="shared" si="699"/>
        <v>#DIV/0!</v>
      </c>
      <c r="AK1393"/>
      <c r="AL1393"/>
      <c r="AM1393"/>
      <c r="AN1393"/>
    </row>
    <row r="1394" spans="1:40" x14ac:dyDescent="0.3">
      <c r="A1394"/>
      <c r="B1394">
        <f t="shared" ref="B1394:B1457" si="700">B1393+100</f>
        <v>126000</v>
      </c>
      <c r="C1394" s="186" t="str">
        <f t="shared" si="668"/>
        <v>-0.00787369962610571+0.0113474821705782i</v>
      </c>
      <c r="D1394" s="158" t="str">
        <f t="shared" si="669"/>
        <v>-3.53876833352013-2.3252930642462i</v>
      </c>
      <c r="E1394" t="str">
        <f t="shared" si="670"/>
        <v>4882.8618036392-10321.3405507099i</v>
      </c>
      <c r="F1394" t="str">
        <f t="shared" si="671"/>
        <v>0.453704778659128+0.314646577507039i</v>
      </c>
      <c r="G1394" t="str">
        <f t="shared" si="666"/>
        <v>0.453704778659128+0.314646577507039i</v>
      </c>
      <c r="H1394" t="str">
        <f t="shared" si="672"/>
        <v>3.71744432449657+4.86979160484359i</v>
      </c>
      <c r="I1394" t="str">
        <f t="shared" si="673"/>
        <v>494.800842940392i</v>
      </c>
      <c r="J1394" t="str">
        <f t="shared" si="667"/>
        <v>-59.6389678755458+105.510540067261i</v>
      </c>
      <c r="K1394" t="str">
        <f t="shared" si="674"/>
        <v>3.55406814993549-2.00890788812551i</v>
      </c>
      <c r="L1394" t="str">
        <f t="shared" si="675"/>
        <v>0.67998314861298-0.322917236217777i</v>
      </c>
      <c r="M1394" t="str">
        <f t="shared" si="676"/>
        <v>4.23405129854847-2.33182512434329i</v>
      </c>
      <c r="N1394" t="str">
        <f t="shared" si="677"/>
        <v>-1.61073520283081i</v>
      </c>
      <c r="O1394" t="str">
        <f t="shared" si="678"/>
        <v>-0.0399282590405344-0.999202549101028i</v>
      </c>
      <c r="P1394" t="str">
        <f t="shared" si="679"/>
        <v>1.03992825904053+0.999202549101028i</v>
      </c>
      <c r="Q1394" t="str">
        <f t="shared" si="680"/>
        <v>-1.03992825904053+0.611532653729782i</v>
      </c>
      <c r="R1394" t="str">
        <f t="shared" si="681"/>
        <v>-0.32320899629255-1.15090189530709i</v>
      </c>
      <c r="S1394" t="str">
        <f t="shared" si="682"/>
        <v>0.17676106478253i</v>
      </c>
      <c r="T1394" t="str">
        <f t="shared" si="683"/>
        <v>0.203434644474713-0.0571307663319639i</v>
      </c>
      <c r="U1394" t="e">
        <f t="shared" si="684"/>
        <v>#DIV/0!</v>
      </c>
      <c r="V1394" t="str">
        <f t="shared" si="685"/>
        <v>0.0000833333333333333-0.00210522411497216i</v>
      </c>
      <c r="W1394" t="e">
        <f t="shared" si="686"/>
        <v>#DIV/0!</v>
      </c>
      <c r="X1394" t="e">
        <f t="shared" si="687"/>
        <v>#DIV/0!</v>
      </c>
      <c r="Y1394" t="str">
        <f t="shared" si="688"/>
        <v>0.00096+0.538343317119147i</v>
      </c>
      <c r="Z1394" t="e">
        <f t="shared" si="689"/>
        <v>#DIV/0!</v>
      </c>
      <c r="AA1394" t="e">
        <f t="shared" si="690"/>
        <v>#DIV/0!</v>
      </c>
      <c r="AB1394" t="str">
        <f t="shared" si="691"/>
        <v>0.116086948984437-0.0326008206406793i</v>
      </c>
      <c r="AC1394" t="str">
        <f t="shared" si="692"/>
        <v>1.41549868444794-0.408728011217682i</v>
      </c>
      <c r="AD1394" t="str">
        <f t="shared" si="693"/>
        <v>0.0818382052383911+0.00059960933723072i</v>
      </c>
      <c r="AE1394" t="e">
        <f t="shared" si="694"/>
        <v>#DIV/0!</v>
      </c>
      <c r="AF1394" t="str">
        <f t="shared" si="695"/>
        <v>-7.2562126580167-7.19508466908979i</v>
      </c>
      <c r="AG1394" t="e">
        <f t="shared" si="696"/>
        <v>#DIV/0!</v>
      </c>
      <c r="AH1394" t="e">
        <f t="shared" si="697"/>
        <v>#DIV/0!</v>
      </c>
      <c r="AI1394" t="e">
        <f t="shared" si="698"/>
        <v>#DIV/0!</v>
      </c>
      <c r="AJ1394" t="e">
        <f t="shared" si="699"/>
        <v>#DIV/0!</v>
      </c>
      <c r="AK1394"/>
      <c r="AL1394"/>
      <c r="AM1394"/>
      <c r="AN1394"/>
    </row>
    <row r="1395" spans="1:40" x14ac:dyDescent="0.3">
      <c r="A1395"/>
      <c r="B1395">
        <f t="shared" si="700"/>
        <v>126100</v>
      </c>
      <c r="C1395" s="186" t="str">
        <f t="shared" si="668"/>
        <v>-0.00787058438029942+0.011343883191761i</v>
      </c>
      <c r="D1395" s="158" t="str">
        <f t="shared" si="669"/>
        <v>-3.54040047696124-2.32628060310872i</v>
      </c>
      <c r="E1395" t="str">
        <f t="shared" si="670"/>
        <v>4876.53434137764-10316.146554414i</v>
      </c>
      <c r="F1395" t="str">
        <f t="shared" si="671"/>
        <v>0.453920782179863+0.314771787945072i</v>
      </c>
      <c r="G1395" t="str">
        <f t="shared" si="666"/>
        <v>0.453920782179863+0.314771787945072i</v>
      </c>
      <c r="H1395" t="str">
        <f t="shared" si="672"/>
        <v>3.72072987670258+4.871423349533i</v>
      </c>
      <c r="I1395" t="str">
        <f t="shared" si="673"/>
        <v>495.193542022091i</v>
      </c>
      <c r="J1395" t="str">
        <f t="shared" si="667"/>
        <v>-59.735258400876+105.594278591123i</v>
      </c>
      <c r="K1395" t="str">
        <f t="shared" si="674"/>
        <v>3.55265635995554-2.00975704842118i</v>
      </c>
      <c r="L1395" t="str">
        <f t="shared" si="675"/>
        <v>0.679784507761684-0.323079112306271i</v>
      </c>
      <c r="M1395" t="str">
        <f t="shared" si="676"/>
        <v>4.23244086771722-2.33283616072745i</v>
      </c>
      <c r="N1395" t="str">
        <f t="shared" si="677"/>
        <v>-1.61201356410289i</v>
      </c>
      <c r="O1395" t="str">
        <f t="shared" si="678"/>
        <v>-0.0412055679088354-0.999150689922852i</v>
      </c>
      <c r="P1395" t="str">
        <f t="shared" si="679"/>
        <v>1.04120556790884+0.999150689922852i</v>
      </c>
      <c r="Q1395" t="str">
        <f t="shared" si="680"/>
        <v>-1.04120556790884+0.612862874180038i</v>
      </c>
      <c r="R1395" t="str">
        <f t="shared" si="681"/>
        <v>-0.323192066491385-1.14984316796294i</v>
      </c>
      <c r="S1395" t="str">
        <f t="shared" si="682"/>
        <v>0.176901351341881i</v>
      </c>
      <c r="T1395" t="str">
        <f t="shared" si="683"/>
        <v>0.203408810243874-0.0571731133053011i</v>
      </c>
      <c r="U1395" t="e">
        <f t="shared" si="684"/>
        <v>#DIV/0!</v>
      </c>
      <c r="V1395" t="str">
        <f t="shared" si="685"/>
        <v>0.0000833333333333333-0.00210355462717282i</v>
      </c>
      <c r="W1395" t="e">
        <f t="shared" si="686"/>
        <v>#DIV/0!</v>
      </c>
      <c r="X1395" t="e">
        <f t="shared" si="687"/>
        <v>#DIV/0!</v>
      </c>
      <c r="Y1395" t="str">
        <f t="shared" si="688"/>
        <v>0.00096+0.538770573720035i</v>
      </c>
      <c r="Z1395" t="e">
        <f t="shared" si="689"/>
        <v>#DIV/0!</v>
      </c>
      <c r="AA1395" t="e">
        <f t="shared" si="690"/>
        <v>#DIV/0!</v>
      </c>
      <c r="AB1395" t="str">
        <f t="shared" si="691"/>
        <v>0.116072207065502-0.0326249853101048i</v>
      </c>
      <c r="AC1395" t="str">
        <f t="shared" si="692"/>
        <v>1.41516000731555-0.408860763033009i</v>
      </c>
      <c r="AD1395" t="str">
        <f t="shared" si="693"/>
        <v>0.0818490833470867+0.000593497100254141i</v>
      </c>
      <c r="AE1395" t="e">
        <f t="shared" si="694"/>
        <v>#DIV/0!</v>
      </c>
      <c r="AF1395" t="str">
        <f t="shared" si="695"/>
        <v>-7.26113035366382-7.19770395264172i</v>
      </c>
      <c r="AG1395" t="e">
        <f t="shared" si="696"/>
        <v>#DIV/0!</v>
      </c>
      <c r="AH1395" t="e">
        <f t="shared" si="697"/>
        <v>#DIV/0!</v>
      </c>
      <c r="AI1395" t="e">
        <f t="shared" si="698"/>
        <v>#DIV/0!</v>
      </c>
      <c r="AJ1395" t="e">
        <f t="shared" si="699"/>
        <v>#DIV/0!</v>
      </c>
      <c r="AK1395"/>
      <c r="AL1395"/>
      <c r="AM1395"/>
      <c r="AN1395"/>
    </row>
    <row r="1396" spans="1:40" x14ac:dyDescent="0.3">
      <c r="A1396"/>
      <c r="B1396">
        <f t="shared" si="700"/>
        <v>126200</v>
      </c>
      <c r="C1396" s="186" t="str">
        <f t="shared" si="668"/>
        <v>-0.00786746913489389+0.0113402899268793i</v>
      </c>
      <c r="D1396" s="158" t="str">
        <f t="shared" si="669"/>
        <v>-3.54203262357466-2.327266582348i</v>
      </c>
      <c r="E1396" t="str">
        <f t="shared" si="670"/>
        <v>4870.21825646632-10310.9554155778i</v>
      </c>
      <c r="F1396" t="str">
        <f t="shared" si="671"/>
        <v>0.454136786113974+0.314896800667923i</v>
      </c>
      <c r="G1396" t="str">
        <f t="shared" si="666"/>
        <v>0.454136786113974+0.314896800667923i</v>
      </c>
      <c r="H1396" t="str">
        <f t="shared" si="672"/>
        <v>3.72401513237655+4.87305241267903i</v>
      </c>
      <c r="I1396" t="str">
        <f t="shared" si="673"/>
        <v>495.58624110379i</v>
      </c>
      <c r="J1396" t="str">
        <f t="shared" si="667"/>
        <v>-59.8316253169443+105.678017114986i</v>
      </c>
      <c r="K1396" t="str">
        <f t="shared" si="674"/>
        <v>3.55124457124334-2.01060485800252i</v>
      </c>
      <c r="L1396" t="str">
        <f t="shared" si="675"/>
        <v>0.679585825482007-0.32324081895538i</v>
      </c>
      <c r="M1396" t="str">
        <f t="shared" si="676"/>
        <v>4.23083039672535-2.3338456769579i</v>
      </c>
      <c r="N1396" t="str">
        <f t="shared" si="677"/>
        <v>-1.61329192537498i</v>
      </c>
      <c r="O1396" t="str">
        <f t="shared" si="678"/>
        <v>-0.0424828094387055-0.999097197925304i</v>
      </c>
      <c r="P1396" t="str">
        <f t="shared" si="679"/>
        <v>1.04248280943871+0.999097197925304i</v>
      </c>
      <c r="Q1396" t="str">
        <f t="shared" si="680"/>
        <v>-1.04248280943871+0.614194727449676i</v>
      </c>
      <c r="R1396" t="str">
        <f t="shared" si="681"/>
        <v>-0.32317512044113-1.14878599637337i</v>
      </c>
      <c r="S1396" t="str">
        <f t="shared" si="682"/>
        <v>0.177041637901233i</v>
      </c>
      <c r="T1396" t="str">
        <f t="shared" si="683"/>
        <v>0.203382954395941-0.0572154526518259i</v>
      </c>
      <c r="U1396" t="e">
        <f t="shared" si="684"/>
        <v>#DIV/0!</v>
      </c>
      <c r="V1396" t="str">
        <f t="shared" si="685"/>
        <v>0.0000833333333333333-0.00210188778515446i</v>
      </c>
      <c r="W1396" t="e">
        <f t="shared" si="686"/>
        <v>#DIV/0!</v>
      </c>
      <c r="X1396" t="e">
        <f t="shared" si="687"/>
        <v>#DIV/0!</v>
      </c>
      <c r="Y1396" t="str">
        <f t="shared" si="688"/>
        <v>0.00096+0.539197830320923i</v>
      </c>
      <c r="Z1396" t="e">
        <f t="shared" si="689"/>
        <v>#DIV/0!</v>
      </c>
      <c r="AA1396" t="e">
        <f t="shared" si="690"/>
        <v>#DIV/0!</v>
      </c>
      <c r="AB1396" t="str">
        <f t="shared" si="691"/>
        <v>0.116057452811094-0.0326491456274036i</v>
      </c>
      <c r="AC1396" t="str">
        <f t="shared" si="692"/>
        <v>1.41482133174081-0.408993182269449i</v>
      </c>
      <c r="AD1396" t="str">
        <f t="shared" si="693"/>
        <v>0.0818599638677753+0.000587368508444415i</v>
      </c>
      <c r="AE1396" t="e">
        <f t="shared" si="694"/>
        <v>#DIV/0!</v>
      </c>
      <c r="AF1396" t="str">
        <f t="shared" si="695"/>
        <v>-7.26604775595121-7.20031899502703i</v>
      </c>
      <c r="AG1396" t="e">
        <f t="shared" si="696"/>
        <v>#DIV/0!</v>
      </c>
      <c r="AH1396" t="e">
        <f t="shared" si="697"/>
        <v>#DIV/0!</v>
      </c>
      <c r="AI1396" t="e">
        <f t="shared" si="698"/>
        <v>#DIV/0!</v>
      </c>
      <c r="AJ1396" t="e">
        <f t="shared" si="699"/>
        <v>#DIV/0!</v>
      </c>
      <c r="AK1396"/>
      <c r="AL1396"/>
      <c r="AM1396"/>
      <c r="AN1396"/>
    </row>
    <row r="1397" spans="1:40" x14ac:dyDescent="0.3">
      <c r="A1397"/>
      <c r="B1397">
        <f t="shared" si="700"/>
        <v>126300</v>
      </c>
      <c r="C1397" s="186" t="str">
        <f t="shared" si="668"/>
        <v>-0.00786435389280274+0.0113367023572792i</v>
      </c>
      <c r="D1397" s="158" t="str">
        <f t="shared" si="669"/>
        <v>-3.54366477182177-2.32825100300389i</v>
      </c>
      <c r="E1397" t="str">
        <f t="shared" si="670"/>
        <v>4863.91352418396-10305.7671390815i</v>
      </c>
      <c r="F1397" t="str">
        <f t="shared" si="671"/>
        <v>0.454352790257863+0.315021615792569i</v>
      </c>
      <c r="G1397" t="str">
        <f t="shared" si="666"/>
        <v>0.454352790257863+0.315021615792569i</v>
      </c>
      <c r="H1397" t="str">
        <f t="shared" si="672"/>
        <v>3.72730008934245+4.87467879580354i</v>
      </c>
      <c r="I1397" t="str">
        <f t="shared" si="673"/>
        <v>495.978940185489i</v>
      </c>
      <c r="J1397" t="str">
        <f t="shared" si="667"/>
        <v>-59.9280686237507+105.761755638849i</v>
      </c>
      <c r="K1397" t="str">
        <f t="shared" si="674"/>
        <v>3.54983278513541-2.01145131777949i</v>
      </c>
      <c r="L1397" t="str">
        <f t="shared" si="675"/>
        <v>0.679387101948319-0.323402356201265i</v>
      </c>
      <c r="M1397" t="str">
        <f t="shared" si="676"/>
        <v>4.22921988708373-2.33485367398076i</v>
      </c>
      <c r="N1397" t="str">
        <f t="shared" si="677"/>
        <v>-1.61457028664707i</v>
      </c>
      <c r="O1397" t="str">
        <f t="shared" si="678"/>
        <v>-0.0437599815428574-0.999042073195803i</v>
      </c>
      <c r="P1397" t="str">
        <f t="shared" si="679"/>
        <v>1.04375998154286+0.999042073195803i</v>
      </c>
      <c r="Q1397" t="str">
        <f t="shared" si="680"/>
        <v>-1.04375998154286+0.615528213451267i</v>
      </c>
      <c r="R1397" t="str">
        <f t="shared" si="681"/>
        <v>-0.323158158134549-1.14773037682837i</v>
      </c>
      <c r="S1397" t="str">
        <f t="shared" si="682"/>
        <v>0.177181924460584i</v>
      </c>
      <c r="T1397" t="str">
        <f t="shared" si="683"/>
        <v>0.203357076928322-0.0572577843634171i</v>
      </c>
      <c r="U1397" t="e">
        <f t="shared" si="684"/>
        <v>#DIV/0!</v>
      </c>
      <c r="V1397" t="str">
        <f t="shared" si="685"/>
        <v>0.0000833333333333333-0.00210022358263256i</v>
      </c>
      <c r="W1397" t="e">
        <f t="shared" si="686"/>
        <v>#DIV/0!</v>
      </c>
      <c r="X1397" t="e">
        <f t="shared" si="687"/>
        <v>#DIV/0!</v>
      </c>
      <c r="Y1397" t="str">
        <f t="shared" si="688"/>
        <v>0.00096+0.539625086921812i</v>
      </c>
      <c r="Z1397" t="e">
        <f t="shared" si="689"/>
        <v>#DIV/0!</v>
      </c>
      <c r="AA1397" t="e">
        <f t="shared" si="690"/>
        <v>#DIV/0!</v>
      </c>
      <c r="AB1397" t="str">
        <f t="shared" si="691"/>
        <v>0.116042686219734-0.0326733015879411i</v>
      </c>
      <c r="AC1397" t="str">
        <f t="shared" si="692"/>
        <v>1.41448265805743-0.409125269111147i</v>
      </c>
      <c r="AD1397" t="str">
        <f t="shared" si="693"/>
        <v>0.0818708467847284+0.000581223552325106i</v>
      </c>
      <c r="AE1397" t="e">
        <f t="shared" si="694"/>
        <v>#DIV/0!</v>
      </c>
      <c r="AF1397" t="str">
        <f t="shared" si="695"/>
        <v>-7.27096486116422-7.20292979880743i</v>
      </c>
      <c r="AG1397" t="e">
        <f t="shared" si="696"/>
        <v>#DIV/0!</v>
      </c>
      <c r="AH1397" t="e">
        <f t="shared" si="697"/>
        <v>#DIV/0!</v>
      </c>
      <c r="AI1397" t="e">
        <f t="shared" si="698"/>
        <v>#DIV/0!</v>
      </c>
      <c r="AJ1397" t="e">
        <f t="shared" si="699"/>
        <v>#DIV/0!</v>
      </c>
      <c r="AK1397"/>
      <c r="AL1397"/>
      <c r="AM1397"/>
      <c r="AN1397"/>
    </row>
    <row r="1398" spans="1:40" x14ac:dyDescent="0.3">
      <c r="A1398"/>
      <c r="B1398">
        <f t="shared" si="700"/>
        <v>126400</v>
      </c>
      <c r="C1398" s="186" t="str">
        <f t="shared" si="668"/>
        <v>-0.00786123865693526+0.0113331204643738i</v>
      </c>
      <c r="D1398" s="158" t="str">
        <f t="shared" si="669"/>
        <v>-3.54529692016641-2.32923386611717i</v>
      </c>
      <c r="E1398" t="str">
        <f t="shared" si="670"/>
        <v>4857.62011986729-10300.5817297625i</v>
      </c>
      <c r="F1398" t="str">
        <f t="shared" si="671"/>
        <v>0.454568794408249+0.315146233436179i</v>
      </c>
      <c r="G1398" t="str">
        <f t="shared" si="666"/>
        <v>0.454568794408249+0.315146233436179i</v>
      </c>
      <c r="H1398" t="str">
        <f t="shared" si="672"/>
        <v>3.73058474542661+4.87630250043087i</v>
      </c>
      <c r="I1398" t="str">
        <f t="shared" si="673"/>
        <v>496.371639267187i</v>
      </c>
      <c r="J1398" t="str">
        <f t="shared" si="667"/>
        <v>-60.0245883212951+105.845494162712i</v>
      </c>
      <c r="K1398" t="str">
        <f t="shared" si="674"/>
        <v>3.54842100296607-2.01229642866281i</v>
      </c>
      <c r="L1398" t="str">
        <f t="shared" si="675"/>
        <v>0.679188337334844-0.32356372408028i</v>
      </c>
      <c r="M1398" t="str">
        <f t="shared" si="676"/>
        <v>4.22760934030091-2.33586015274309i</v>
      </c>
      <c r="N1398" t="str">
        <f t="shared" si="677"/>
        <v>-1.61584864791916i</v>
      </c>
      <c r="O1398" t="str">
        <f t="shared" si="678"/>
        <v>-0.0450370821341275-0.998985315824434i</v>
      </c>
      <c r="P1398" t="str">
        <f t="shared" si="679"/>
        <v>1.04503708213413+0.998985315824434i</v>
      </c>
      <c r="Q1398" t="str">
        <f t="shared" si="680"/>
        <v>-1.04503708213413+0.616863332094726i</v>
      </c>
      <c r="R1398" t="str">
        <f t="shared" si="681"/>
        <v>-0.323141179564396-1.14667630562964i</v>
      </c>
      <c r="S1398" t="str">
        <f t="shared" si="682"/>
        <v>0.177322211019934i</v>
      </c>
      <c r="T1398" t="str">
        <f t="shared" si="683"/>
        <v>0.203331177838417-0.0573001084319482i</v>
      </c>
      <c r="U1398" t="e">
        <f t="shared" si="684"/>
        <v>#DIV/0!</v>
      </c>
      <c r="V1398" t="str">
        <f t="shared" si="685"/>
        <v>0.0000833333333333333-0.0020985620133425i</v>
      </c>
      <c r="W1398" t="e">
        <f t="shared" si="686"/>
        <v>#DIV/0!</v>
      </c>
      <c r="X1398" t="e">
        <f t="shared" si="687"/>
        <v>#DIV/0!</v>
      </c>
      <c r="Y1398" t="str">
        <f t="shared" si="688"/>
        <v>0.00096+0.5400523435227i</v>
      </c>
      <c r="Z1398" t="e">
        <f t="shared" si="689"/>
        <v>#DIV/0!</v>
      </c>
      <c r="AA1398" t="e">
        <f t="shared" si="690"/>
        <v>#DIV/0!</v>
      </c>
      <c r="AB1398" t="str">
        <f t="shared" si="691"/>
        <v>0.116027907289939-0.0326974531870804i</v>
      </c>
      <c r="AC1398" t="str">
        <f t="shared" si="692"/>
        <v>1.41414398659863-0.409257023742491i</v>
      </c>
      <c r="AD1398" t="str">
        <f t="shared" si="693"/>
        <v>0.0818817320821999+0.000575062222423871i</v>
      </c>
      <c r="AE1398" t="e">
        <f t="shared" si="694"/>
        <v>#DIV/0!</v>
      </c>
      <c r="AF1398" t="str">
        <f t="shared" si="695"/>
        <v>-7.27588166559302-7.20553636654804i</v>
      </c>
      <c r="AG1398" t="e">
        <f t="shared" si="696"/>
        <v>#DIV/0!</v>
      </c>
      <c r="AH1398" t="e">
        <f t="shared" si="697"/>
        <v>#DIV/0!</v>
      </c>
      <c r="AI1398" t="e">
        <f t="shared" si="698"/>
        <v>#DIV/0!</v>
      </c>
      <c r="AJ1398" t="e">
        <f t="shared" si="699"/>
        <v>#DIV/0!</v>
      </c>
      <c r="AK1398"/>
      <c r="AL1398"/>
      <c r="AM1398"/>
      <c r="AN1398"/>
    </row>
    <row r="1399" spans="1:40" x14ac:dyDescent="0.3">
      <c r="A1399"/>
      <c r="B1399">
        <f t="shared" si="700"/>
        <v>126500</v>
      </c>
      <c r="C1399" s="186" t="str">
        <f t="shared" si="668"/>
        <v>-0.00785812343019596+0.0113295442296431i</v>
      </c>
      <c r="D1399" s="158" t="str">
        <f t="shared" si="669"/>
        <v>-3.54692906707488-2.33021517272951i</v>
      </c>
      <c r="E1399" t="str">
        <f t="shared" si="670"/>
        <v>4851.33801891086-10295.3991924155i</v>
      </c>
      <c r="F1399" t="str">
        <f t="shared" si="671"/>
        <v>0.454784798362179+0.315270653716101i</v>
      </c>
      <c r="G1399" t="str">
        <f t="shared" si="666"/>
        <v>0.454784798362179+0.315270653716101i</v>
      </c>
      <c r="H1399" t="str">
        <f t="shared" si="672"/>
        <v>3.73386909845765+4.87792352808778i</v>
      </c>
      <c r="I1399" t="str">
        <f t="shared" si="673"/>
        <v>496.764338348886i</v>
      </c>
      <c r="J1399" t="str">
        <f t="shared" si="667"/>
        <v>-60.1211844095776+105.929232686575i</v>
      </c>
      <c r="K1399" t="str">
        <f t="shared" si="674"/>
        <v>3.54700922606752-2.01314019156399i</v>
      </c>
      <c r="L1399" t="str">
        <f t="shared" si="675"/>
        <v>0.678989531815659-0.323724922628973i</v>
      </c>
      <c r="M1399" t="str">
        <f t="shared" si="676"/>
        <v>4.22599875788318-2.33686511419296i</v>
      </c>
      <c r="N1399" t="str">
        <f t="shared" si="677"/>
        <v>-1.61712700919124i</v>
      </c>
      <c r="O1399" t="str">
        <f t="shared" si="678"/>
        <v>-0.0463141091254581-0.99892692590395i</v>
      </c>
      <c r="P1399" t="str">
        <f t="shared" si="679"/>
        <v>1.04631410912546+0.99892692590395i</v>
      </c>
      <c r="Q1399" t="str">
        <f t="shared" si="680"/>
        <v>-1.04631410912546+0.61820008328729i</v>
      </c>
      <c r="R1399" t="str">
        <f t="shared" si="681"/>
        <v>-0.32312418472341-1.14562377909058i</v>
      </c>
      <c r="S1399" t="str">
        <f t="shared" si="682"/>
        <v>0.177462497579286i</v>
      </c>
      <c r="T1399" t="str">
        <f t="shared" si="683"/>
        <v>0.203305257123635-0.0573424248492869i</v>
      </c>
      <c r="U1399" t="e">
        <f t="shared" si="684"/>
        <v>#DIV/0!</v>
      </c>
      <c r="V1399" t="str">
        <f t="shared" si="685"/>
        <v>0.0000833333333333333-0.00209690307103946i</v>
      </c>
      <c r="W1399" t="e">
        <f t="shared" si="686"/>
        <v>#DIV/0!</v>
      </c>
      <c r="X1399" t="e">
        <f t="shared" si="687"/>
        <v>#DIV/0!</v>
      </c>
      <c r="Y1399" t="str">
        <f t="shared" si="688"/>
        <v>0.00096+0.540479600123588i</v>
      </c>
      <c r="Z1399" t="e">
        <f t="shared" si="689"/>
        <v>#DIV/0!</v>
      </c>
      <c r="AA1399" t="e">
        <f t="shared" si="690"/>
        <v>#DIV/0!</v>
      </c>
      <c r="AB1399" t="str">
        <f t="shared" si="691"/>
        <v>0.11601311602023-0.0327216004201806i</v>
      </c>
      <c r="AC1399" t="str">
        <f t="shared" si="692"/>
        <v>1.41380531769717-0.409388446348129i</v>
      </c>
      <c r="AD1399" t="str">
        <f t="shared" si="693"/>
        <v>0.0818926197444291+0.000568884509275568i</v>
      </c>
      <c r="AE1399" t="e">
        <f t="shared" si="694"/>
        <v>#DIV/0!</v>
      </c>
      <c r="AF1399" t="str">
        <f t="shared" si="695"/>
        <v>-7.28079816553253-7.20813870081729i</v>
      </c>
      <c r="AG1399" t="e">
        <f t="shared" si="696"/>
        <v>#DIV/0!</v>
      </c>
      <c r="AH1399" t="e">
        <f t="shared" si="697"/>
        <v>#DIV/0!</v>
      </c>
      <c r="AI1399" t="e">
        <f t="shared" si="698"/>
        <v>#DIV/0!</v>
      </c>
      <c r="AJ1399" t="e">
        <f t="shared" si="699"/>
        <v>#DIV/0!</v>
      </c>
      <c r="AK1399"/>
      <c r="AL1399"/>
      <c r="AM1399"/>
      <c r="AN1399"/>
    </row>
    <row r="1400" spans="1:40" x14ac:dyDescent="0.3">
      <c r="A1400"/>
      <c r="B1400">
        <f t="shared" si="700"/>
        <v>126600</v>
      </c>
      <c r="C1400" s="186" t="str">
        <f t="shared" si="668"/>
        <v>-0.00785500821548496+0.0113259736346332i</v>
      </c>
      <c r="D1400" s="158" t="str">
        <f t="shared" si="669"/>
        <v>-3.54856121101583-2.33119492388351i</v>
      </c>
      <c r="E1400" t="str">
        <f t="shared" si="670"/>
        <v>4845.06719676713-10290.219531793i</v>
      </c>
      <c r="F1400" t="str">
        <f t="shared" si="671"/>
        <v>0.455000801917015+0.315394876749873i</v>
      </c>
      <c r="G1400" t="str">
        <f t="shared" si="666"/>
        <v>0.455000801917015+0.315394876749873i</v>
      </c>
      <c r="H1400" t="str">
        <f t="shared" si="672"/>
        <v>3.73715314626645+4.87954188030343i</v>
      </c>
      <c r="I1400" t="str">
        <f t="shared" si="673"/>
        <v>497.157037430585i</v>
      </c>
      <c r="J1400" t="str">
        <f t="shared" si="667"/>
        <v>-60.2178568885981+106.012971210438i</v>
      </c>
      <c r="K1400" t="str">
        <f t="shared" si="674"/>
        <v>3.54559745576981-2.01398260739533i</v>
      </c>
      <c r="L1400" t="str">
        <f t="shared" si="675"/>
        <v>0.678790685564694-0.323885951884081i</v>
      </c>
      <c r="M1400" t="str">
        <f t="shared" si="676"/>
        <v>4.2243881413345-2.33786855927941i</v>
      </c>
      <c r="N1400" t="str">
        <f t="shared" si="677"/>
        <v>-1.61840537046333i</v>
      </c>
      <c r="O1400" t="str">
        <f t="shared" si="678"/>
        <v>-0.0475910604299427-0.998866903529771i</v>
      </c>
      <c r="P1400" t="str">
        <f t="shared" si="679"/>
        <v>1.04759106042994+0.998866903529771i</v>
      </c>
      <c r="Q1400" t="str">
        <f t="shared" si="680"/>
        <v>-1.04759106042994+0.619538466933559i</v>
      </c>
      <c r="R1400" t="str">
        <f t="shared" si="681"/>
        <v>-0.323107173604322-1.14457279353618i</v>
      </c>
      <c r="S1400" t="str">
        <f t="shared" si="682"/>
        <v>0.177602784138637i</v>
      </c>
      <c r="T1400" t="str">
        <f t="shared" si="683"/>
        <v>0.203279314781363-0.0573847336072935i</v>
      </c>
      <c r="U1400" t="e">
        <f t="shared" si="684"/>
        <v>#DIV/0!</v>
      </c>
      <c r="V1400" t="str">
        <f t="shared" si="685"/>
        <v>0.0000833333333333333-0.00209524674949836i</v>
      </c>
      <c r="W1400" t="e">
        <f t="shared" si="686"/>
        <v>#DIV/0!</v>
      </c>
      <c r="X1400" t="e">
        <f t="shared" si="687"/>
        <v>#DIV/0!</v>
      </c>
      <c r="Y1400" t="str">
        <f t="shared" si="688"/>
        <v>0.00096+0.540906856724476i</v>
      </c>
      <c r="Z1400" t="e">
        <f t="shared" si="689"/>
        <v>#DIV/0!</v>
      </c>
      <c r="AA1400" t="e">
        <f t="shared" si="690"/>
        <v>#DIV/0!</v>
      </c>
      <c r="AB1400" t="str">
        <f t="shared" si="691"/>
        <v>0.115998312409117-0.0327457432825972i</v>
      </c>
      <c r="AC1400" t="str">
        <f t="shared" si="692"/>
        <v>1.41346665168527-0.409519537112933i</v>
      </c>
      <c r="AD1400" t="str">
        <f t="shared" si="693"/>
        <v>0.0819035097556363+0.000562690403418632i</v>
      </c>
      <c r="AE1400" t="e">
        <f t="shared" si="694"/>
        <v>#DIV/0!</v>
      </c>
      <c r="AF1400" t="str">
        <f t="shared" si="695"/>
        <v>-7.28571435728228-7.21073680418694i</v>
      </c>
      <c r="AG1400" t="e">
        <f t="shared" si="696"/>
        <v>#DIV/0!</v>
      </c>
      <c r="AH1400" t="e">
        <f t="shared" si="697"/>
        <v>#DIV/0!</v>
      </c>
      <c r="AI1400" t="e">
        <f t="shared" si="698"/>
        <v>#DIV/0!</v>
      </c>
      <c r="AJ1400" t="e">
        <f t="shared" si="699"/>
        <v>#DIV/0!</v>
      </c>
      <c r="AK1400"/>
      <c r="AL1400"/>
      <c r="AM1400"/>
      <c r="AN1400"/>
    </row>
    <row r="1401" spans="1:40" x14ac:dyDescent="0.3">
      <c r="A1401"/>
      <c r="B1401">
        <f t="shared" si="700"/>
        <v>126700</v>
      </c>
      <c r="C1401" s="186" t="str">
        <f t="shared" si="668"/>
        <v>-0.00785189301569761+0.011322408660957i</v>
      </c>
      <c r="D1401" s="158" t="str">
        <f t="shared" si="669"/>
        <v>-3.55019335046044-2.33217312062261i</v>
      </c>
      <c r="E1401" t="str">
        <f t="shared" si="670"/>
        <v>4838.80762894622-10285.0427526052i</v>
      </c>
      <c r="F1401" t="str">
        <f t="shared" si="671"/>
        <v>0.455216804870446+0.31551890265521i</v>
      </c>
      <c r="G1401" t="str">
        <f t="shared" si="666"/>
        <v>0.455216804870446+0.31551890265521i</v>
      </c>
      <c r="H1401" t="str">
        <f t="shared" si="672"/>
        <v>3.74043688668633+4.88115755860938i</v>
      </c>
      <c r="I1401" t="str">
        <f t="shared" si="673"/>
        <v>497.549736512283i</v>
      </c>
      <c r="J1401" t="str">
        <f t="shared" si="667"/>
        <v>-60.3146057583567+106.096709734301i</v>
      </c>
      <c r="K1401" t="str">
        <f t="shared" si="674"/>
        <v>3.54418569340084-2.01482367706987i</v>
      </c>
      <c r="L1401" t="str">
        <f t="shared" si="675"/>
        <v>0.678591798755732-0.324046811882537i</v>
      </c>
      <c r="M1401" t="str">
        <f t="shared" si="676"/>
        <v>4.22277749215657-2.33887048895241i</v>
      </c>
      <c r="N1401" t="str">
        <f t="shared" si="677"/>
        <v>-1.61968373173542i</v>
      </c>
      <c r="O1401" t="str">
        <f t="shared" si="678"/>
        <v>-0.0488679339607678-0.998805248799988i</v>
      </c>
      <c r="P1401" t="str">
        <f t="shared" si="679"/>
        <v>1.04886793396077+0.998805248799988i</v>
      </c>
      <c r="Q1401" t="str">
        <f t="shared" si="680"/>
        <v>-1.04886793396077+0.620878482935432i</v>
      </c>
      <c r="R1401" t="str">
        <f t="shared" si="681"/>
        <v>-0.323090146199872-1.14352334530308i</v>
      </c>
      <c r="S1401" t="str">
        <f t="shared" si="682"/>
        <v>0.177743070697988i</v>
      </c>
      <c r="T1401" t="str">
        <f t="shared" si="683"/>
        <v>0.203253350809005-0.0574270346978271i</v>
      </c>
      <c r="U1401" t="e">
        <f t="shared" si="684"/>
        <v>#DIV/0!</v>
      </c>
      <c r="V1401" t="str">
        <f t="shared" si="685"/>
        <v>0.0000833333333333333-0.00209359304251375i</v>
      </c>
      <c r="W1401" t="e">
        <f t="shared" si="686"/>
        <v>#DIV/0!</v>
      </c>
      <c r="X1401" t="e">
        <f t="shared" si="687"/>
        <v>#DIV/0!</v>
      </c>
      <c r="Y1401" t="str">
        <f t="shared" si="688"/>
        <v>0.00096+0.541334113325364i</v>
      </c>
      <c r="Z1401" t="e">
        <f t="shared" si="689"/>
        <v>#DIV/0!</v>
      </c>
      <c r="AA1401" t="e">
        <f t="shared" si="690"/>
        <v>#DIV/0!</v>
      </c>
      <c r="AB1401" t="str">
        <f t="shared" si="691"/>
        <v>0.115983496455117-0.0327698817696845i</v>
      </c>
      <c r="AC1401" t="str">
        <f t="shared" si="692"/>
        <v>1.41312798889472-0.409650296222045i</v>
      </c>
      <c r="AD1401" t="str">
        <f t="shared" si="693"/>
        <v>0.0819144021000278+0.000556479895397637i</v>
      </c>
      <c r="AE1401" t="e">
        <f t="shared" si="694"/>
        <v>#DIV/0!</v>
      </c>
      <c r="AF1401" t="str">
        <f t="shared" si="695"/>
        <v>-7.29063023714677-7.21333067923199i</v>
      </c>
      <c r="AG1401" t="e">
        <f t="shared" si="696"/>
        <v>#DIV/0!</v>
      </c>
      <c r="AH1401" t="e">
        <f t="shared" si="697"/>
        <v>#DIV/0!</v>
      </c>
      <c r="AI1401" t="e">
        <f t="shared" si="698"/>
        <v>#DIV/0!</v>
      </c>
      <c r="AJ1401" t="e">
        <f t="shared" si="699"/>
        <v>#DIV/0!</v>
      </c>
      <c r="AK1401"/>
      <c r="AL1401"/>
      <c r="AM1401"/>
      <c r="AN1401"/>
    </row>
    <row r="1402" spans="1:40" x14ac:dyDescent="0.3">
      <c r="A1402"/>
      <c r="B1402">
        <f t="shared" si="700"/>
        <v>126800</v>
      </c>
      <c r="C1402" s="186" t="str">
        <f t="shared" si="668"/>
        <v>-0.00784877783372493+0.0113188492902931i</v>
      </c>
      <c r="D1402" s="158" t="str">
        <f t="shared" si="669"/>
        <v>-3.55182548388225-2.33314976399123i</v>
      </c>
      <c r="E1402" t="str">
        <f t="shared" si="670"/>
        <v>4832.55929101572-10279.8688595204i</v>
      </c>
      <c r="F1402" t="str">
        <f t="shared" si="671"/>
        <v>0.455432807020481+0.315642731550019i</v>
      </c>
      <c r="G1402" t="str">
        <f t="shared" si="666"/>
        <v>0.455432807020481+0.315642731550019i</v>
      </c>
      <c r="H1402" t="str">
        <f t="shared" si="672"/>
        <v>3.74372031755282+4.88277056453964i</v>
      </c>
      <c r="I1402" t="str">
        <f t="shared" si="673"/>
        <v>497.942435593982i</v>
      </c>
      <c r="J1402" t="str">
        <f t="shared" si="667"/>
        <v>-60.4114310188534+106.180448258164i</v>
      </c>
      <c r="K1402" t="str">
        <f t="shared" si="674"/>
        <v>3.54277394028637-2.01566340150147i</v>
      </c>
      <c r="L1402" t="str">
        <f t="shared" si="675"/>
        <v>0.678392871562408-0.324207502661464i</v>
      </c>
      <c r="M1402" t="str">
        <f t="shared" si="676"/>
        <v>4.22116681184878-2.33987090416293i</v>
      </c>
      <c r="N1402" t="str">
        <f t="shared" si="677"/>
        <v>-1.62096209300751i</v>
      </c>
      <c r="O1402" t="str">
        <f t="shared" si="678"/>
        <v>-0.0501447276312576-0.998741961815356i</v>
      </c>
      <c r="P1402" t="str">
        <f t="shared" si="679"/>
        <v>1.05014472763126+0.998741961815356i</v>
      </c>
      <c r="Q1402" t="str">
        <f t="shared" si="680"/>
        <v>-1.05014472763126+0.622220131192154i</v>
      </c>
      <c r="R1402" t="str">
        <f t="shared" si="681"/>
        <v>-0.323073102502763-1.14247543073945i</v>
      </c>
      <c r="S1402" t="str">
        <f t="shared" si="682"/>
        <v>0.17788335725734i</v>
      </c>
      <c r="T1402" t="str">
        <f t="shared" si="683"/>
        <v>0.203227365203959-0.0574693281127362i</v>
      </c>
      <c r="U1402" t="e">
        <f t="shared" si="684"/>
        <v>#DIV/0!</v>
      </c>
      <c r="V1402" t="str">
        <f t="shared" si="685"/>
        <v>0.0000833333333333333-0.00209194194389978i</v>
      </c>
      <c r="W1402" t="e">
        <f t="shared" si="686"/>
        <v>#DIV/0!</v>
      </c>
      <c r="X1402" t="e">
        <f t="shared" si="687"/>
        <v>#DIV/0!</v>
      </c>
      <c r="Y1402" t="str">
        <f t="shared" si="688"/>
        <v>0.00096+0.541761369926253i</v>
      </c>
      <c r="Z1402" t="e">
        <f t="shared" si="689"/>
        <v>#DIV/0!</v>
      </c>
      <c r="AA1402" t="e">
        <f t="shared" si="690"/>
        <v>#DIV/0!</v>
      </c>
      <c r="AB1402" t="str">
        <f t="shared" si="691"/>
        <v>0.115968668156746-0.032794015876791i</v>
      </c>
      <c r="AC1402" t="str">
        <f t="shared" si="692"/>
        <v>1.4127893296568-0.409780723860848i</v>
      </c>
      <c r="AD1402" t="str">
        <f t="shared" si="693"/>
        <v>0.0819252967617949+0.000550252975764583i</v>
      </c>
      <c r="AE1402" t="e">
        <f t="shared" si="694"/>
        <v>#DIV/0!</v>
      </c>
      <c r="AF1402" t="str">
        <f t="shared" si="695"/>
        <v>-7.29554580143507-7.21592032853087i</v>
      </c>
      <c r="AG1402" t="e">
        <f t="shared" si="696"/>
        <v>#DIV/0!</v>
      </c>
      <c r="AH1402" t="e">
        <f t="shared" si="697"/>
        <v>#DIV/0!</v>
      </c>
      <c r="AI1402" t="e">
        <f t="shared" si="698"/>
        <v>#DIV/0!</v>
      </c>
      <c r="AJ1402" t="e">
        <f t="shared" si="699"/>
        <v>#DIV/0!</v>
      </c>
      <c r="AK1402"/>
      <c r="AL1402"/>
      <c r="AM1402"/>
      <c r="AN1402"/>
    </row>
    <row r="1403" spans="1:40" x14ac:dyDescent="0.3">
      <c r="A1403"/>
      <c r="B1403">
        <f t="shared" si="700"/>
        <v>126900</v>
      </c>
      <c r="C1403" s="186" t="str">
        <f t="shared" si="668"/>
        <v>-0.00784566267245331+0.0113152955043859i</v>
      </c>
      <c r="D1403" s="158" t="str">
        <f t="shared" si="669"/>
        <v>-3.55345760975725-2.33412485503467i</v>
      </c>
      <c r="E1403" t="str">
        <f t="shared" si="670"/>
        <v>4826.32215860073-10274.6978571654i</v>
      </c>
      <c r="F1403" t="str">
        <f t="shared" si="671"/>
        <v>0.455648808165449+0.315766363552386i</v>
      </c>
      <c r="G1403" t="str">
        <f t="shared" si="666"/>
        <v>0.455648808165449+0.315766363552386i</v>
      </c>
      <c r="H1403" t="str">
        <f t="shared" si="672"/>
        <v>3.74700343670383+4.88438089963063i</v>
      </c>
      <c r="I1403" t="str">
        <f t="shared" si="673"/>
        <v>498.335134675681i</v>
      </c>
      <c r="J1403" t="str">
        <f t="shared" si="667"/>
        <v>-60.5083326700881+106.264186782027i</v>
      </c>
      <c r="K1403" t="str">
        <f t="shared" si="674"/>
        <v>3.54136219775002-2.01650178160471i</v>
      </c>
      <c r="L1403" t="str">
        <f t="shared" si="675"/>
        <v>0.67819390415821-0.324368024258176i</v>
      </c>
      <c r="M1403" t="str">
        <f t="shared" si="676"/>
        <v>4.21955610190823-2.34086980586289i</v>
      </c>
      <c r="N1403" t="str">
        <f t="shared" si="677"/>
        <v>-1.6222404542796i</v>
      </c>
      <c r="O1403" t="str">
        <f t="shared" si="678"/>
        <v>-0.0514214393548667-0.998677042679301i</v>
      </c>
      <c r="P1403" t="str">
        <f t="shared" si="679"/>
        <v>1.05142143935487+0.998677042679301i</v>
      </c>
      <c r="Q1403" t="str">
        <f t="shared" si="680"/>
        <v>-1.05142143935487+0.623563411600299i</v>
      </c>
      <c r="R1403" t="str">
        <f t="shared" si="681"/>
        <v>-0.323056042505711-1.14142904620494i</v>
      </c>
      <c r="S1403" t="str">
        <f t="shared" si="682"/>
        <v>0.178023643816691i</v>
      </c>
      <c r="T1403" t="str">
        <f t="shared" si="683"/>
        <v>0.203201357963614-0.0575116138438665i</v>
      </c>
      <c r="U1403" t="e">
        <f t="shared" si="684"/>
        <v>#DIV/0!</v>
      </c>
      <c r="V1403" t="str">
        <f t="shared" si="685"/>
        <v>0.0000833333333333333-0.00209029344749009i</v>
      </c>
      <c r="W1403" t="e">
        <f t="shared" si="686"/>
        <v>#DIV/0!</v>
      </c>
      <c r="X1403" t="e">
        <f t="shared" si="687"/>
        <v>#DIV/0!</v>
      </c>
      <c r="Y1403" t="str">
        <f t="shared" si="688"/>
        <v>0.00096+0.542188626527141i</v>
      </c>
      <c r="Z1403" t="e">
        <f t="shared" si="689"/>
        <v>#DIV/0!</v>
      </c>
      <c r="AA1403" t="e">
        <f t="shared" si="690"/>
        <v>#DIV/0!</v>
      </c>
      <c r="AB1403" t="str">
        <f t="shared" si="691"/>
        <v>0.115953827512513-0.0328181455992636i</v>
      </c>
      <c r="AC1403" t="str">
        <f t="shared" si="692"/>
        <v>1.41245067430231-0.409910820214961i</v>
      </c>
      <c r="AD1403" t="str">
        <f t="shared" si="693"/>
        <v>0.0819361937251089+0.000544009635074369i</v>
      </c>
      <c r="AE1403" t="e">
        <f t="shared" si="694"/>
        <v>#DIV/0!</v>
      </c>
      <c r="AF1403" t="str">
        <f t="shared" si="695"/>
        <v>-7.30046104646108-7.2185057546653i</v>
      </c>
      <c r="AG1403" t="e">
        <f t="shared" si="696"/>
        <v>#DIV/0!</v>
      </c>
      <c r="AH1403" t="e">
        <f t="shared" si="697"/>
        <v>#DIV/0!</v>
      </c>
      <c r="AI1403" t="e">
        <f t="shared" si="698"/>
        <v>#DIV/0!</v>
      </c>
      <c r="AJ1403" t="e">
        <f t="shared" si="699"/>
        <v>#DIV/0!</v>
      </c>
      <c r="AK1403"/>
      <c r="AL1403"/>
      <c r="AM1403"/>
      <c r="AN1403"/>
    </row>
    <row r="1404" spans="1:40" x14ac:dyDescent="0.3">
      <c r="A1404"/>
      <c r="B1404">
        <f t="shared" si="700"/>
        <v>127000</v>
      </c>
      <c r="C1404" s="186" t="str">
        <f t="shared" si="668"/>
        <v>-0.00784254753476448+0.0113117472850452i</v>
      </c>
      <c r="D1404" s="158" t="str">
        <f t="shared" si="669"/>
        <v>-3.55508972656387-2.33509839479908i</v>
      </c>
      <c r="E1404" t="str">
        <f t="shared" si="670"/>
        <v>4820.09620738364-10269.5297501253i</v>
      </c>
      <c r="F1404" t="str">
        <f t="shared" si="671"/>
        <v>0.455864808104001+0.315889798780577i</v>
      </c>
      <c r="G1404" t="str">
        <f t="shared" si="666"/>
        <v>0.455864808104001+0.315889798780577i</v>
      </c>
      <c r="H1404" t="str">
        <f t="shared" si="672"/>
        <v>3.75028624197963+4.8859885654211i</v>
      </c>
      <c r="I1404" t="str">
        <f t="shared" si="673"/>
        <v>498.72783375738i</v>
      </c>
      <c r="J1404" t="str">
        <f t="shared" si="667"/>
        <v>-60.6053107120609+106.34792530589i</v>
      </c>
      <c r="K1404" t="str">
        <f t="shared" si="674"/>
        <v>3.53995046711327-2.01733881829496i</v>
      </c>
      <c r="L1404" t="str">
        <f t="shared" si="675"/>
        <v>0.67799489671648-0.324528376710177i</v>
      </c>
      <c r="M1404" t="str">
        <f t="shared" si="676"/>
        <v>4.21794536382975-2.34186719500514i</v>
      </c>
      <c r="N1404" t="str">
        <f t="shared" si="677"/>
        <v>-1.62351881555168i</v>
      </c>
      <c r="O1404" t="str">
        <f t="shared" si="678"/>
        <v>-0.052698067045173-0.998610491497913i</v>
      </c>
      <c r="P1404" t="str">
        <f t="shared" si="679"/>
        <v>1.05269806704517+0.998610491497913i</v>
      </c>
      <c r="Q1404" t="str">
        <f t="shared" si="680"/>
        <v>-1.05269806704517+0.624908324053767i</v>
      </c>
      <c r="R1404" t="str">
        <f t="shared" si="681"/>
        <v>-0.323038966201411-1.1403841880707i</v>
      </c>
      <c r="S1404" t="str">
        <f t="shared" si="682"/>
        <v>0.178163930376043i</v>
      </c>
      <c r="T1404" t="str">
        <f t="shared" si="683"/>
        <v>0.203175329085369-0.0575538918830571i</v>
      </c>
      <c r="U1404" t="e">
        <f t="shared" si="684"/>
        <v>#DIV/0!</v>
      </c>
      <c r="V1404" t="str">
        <f t="shared" si="685"/>
        <v>0.0000833333333333333-0.00208864754713774i</v>
      </c>
      <c r="W1404" t="e">
        <f t="shared" si="686"/>
        <v>#DIV/0!</v>
      </c>
      <c r="X1404" t="e">
        <f t="shared" si="687"/>
        <v>#DIV/0!</v>
      </c>
      <c r="Y1404" t="str">
        <f t="shared" si="688"/>
        <v>0.00096+0.542615883128029i</v>
      </c>
      <c r="Z1404" t="e">
        <f t="shared" si="689"/>
        <v>#DIV/0!</v>
      </c>
      <c r="AA1404" t="e">
        <f t="shared" si="690"/>
        <v>#DIV/0!</v>
      </c>
      <c r="AB1404" t="str">
        <f t="shared" si="691"/>
        <v>0.115938974520936-0.0328422709324454i</v>
      </c>
      <c r="AC1404" t="str">
        <f t="shared" si="692"/>
        <v>1.41211202316159-0.410040585470265i</v>
      </c>
      <c r="AD1404" t="str">
        <f t="shared" si="693"/>
        <v>0.0819470929741301+0.000537749863890412i</v>
      </c>
      <c r="AE1404" t="e">
        <f t="shared" si="694"/>
        <v>#DIV/0!</v>
      </c>
      <c r="AF1404" t="str">
        <f t="shared" si="695"/>
        <v>-7.3053759685435-7.22108696022018i</v>
      </c>
      <c r="AG1404" t="e">
        <f t="shared" si="696"/>
        <v>#DIV/0!</v>
      </c>
      <c r="AH1404" t="e">
        <f t="shared" si="697"/>
        <v>#DIV/0!</v>
      </c>
      <c r="AI1404" t="e">
        <f t="shared" si="698"/>
        <v>#DIV/0!</v>
      </c>
      <c r="AJ1404" t="e">
        <f t="shared" si="699"/>
        <v>#DIV/0!</v>
      </c>
      <c r="AK1404"/>
      <c r="AL1404"/>
      <c r="AM1404"/>
      <c r="AN1404"/>
    </row>
    <row r="1405" spans="1:40" x14ac:dyDescent="0.3">
      <c r="A1405"/>
      <c r="B1405">
        <f t="shared" si="700"/>
        <v>127100</v>
      </c>
      <c r="C1405" s="186" t="str">
        <f t="shared" si="668"/>
        <v>-0.00783943242353578+0.0113082046141462i</v>
      </c>
      <c r="D1405" s="158" t="str">
        <f t="shared" si="669"/>
        <v>-3.55672183278295-2.33607038433155i</v>
      </c>
      <c r="E1405" t="str">
        <f t="shared" si="670"/>
        <v>4813.88141310404-10264.3645429442i</v>
      </c>
      <c r="F1405" t="str">
        <f t="shared" si="671"/>
        <v>0.456080806635109+0.316013037353044i</v>
      </c>
      <c r="G1405" t="str">
        <f t="shared" si="666"/>
        <v>0.456080806635109+0.316013037353044i</v>
      </c>
      <c r="H1405" t="str">
        <f t="shared" si="672"/>
        <v>3.75356873122277+4.88759356345226i</v>
      </c>
      <c r="I1405" t="str">
        <f t="shared" si="673"/>
        <v>499.120532839078i</v>
      </c>
      <c r="J1405" t="str">
        <f t="shared" si="667"/>
        <v>-60.7023651447717+106.431663829753i</v>
      </c>
      <c r="K1405" t="str">
        <f t="shared" si="674"/>
        <v>3.53853874969543-2.01817451248835i</v>
      </c>
      <c r="L1405" t="str">
        <f t="shared" si="675"/>
        <v>0.677795849410411-0.324688560055163i</v>
      </c>
      <c r="M1405" t="str">
        <f t="shared" si="676"/>
        <v>4.21633459910584-2.34286307254351i</v>
      </c>
      <c r="N1405" t="str">
        <f t="shared" si="677"/>
        <v>-1.62479717682377i</v>
      </c>
      <c r="O1405" t="str">
        <f t="shared" si="678"/>
        <v>-0.0539746086159224-0.998542308379949i</v>
      </c>
      <c r="P1405" t="str">
        <f t="shared" si="679"/>
        <v>1.05397460861592+0.998542308379949i</v>
      </c>
      <c r="Q1405" t="str">
        <f t="shared" si="680"/>
        <v>-1.05397460861592+0.626254868443821i</v>
      </c>
      <c r="R1405" t="str">
        <f t="shared" si="681"/>
        <v>-0.323021873582569-1.13934085271923i</v>
      </c>
      <c r="S1405" t="str">
        <f t="shared" si="682"/>
        <v>0.178304216935394i</v>
      </c>
      <c r="T1405" t="str">
        <f t="shared" si="683"/>
        <v>0.203149278566606-0.0575961622221438i</v>
      </c>
      <c r="U1405" t="e">
        <f t="shared" si="684"/>
        <v>#DIV/0!</v>
      </c>
      <c r="V1405" t="str">
        <f t="shared" si="685"/>
        <v>0.0000833333333333333-0.00208700423671512i</v>
      </c>
      <c r="W1405" t="e">
        <f t="shared" si="686"/>
        <v>#DIV/0!</v>
      </c>
      <c r="X1405" t="e">
        <f t="shared" si="687"/>
        <v>#DIV/0!</v>
      </c>
      <c r="Y1405" t="str">
        <f t="shared" si="688"/>
        <v>0.00096+0.543043139728917i</v>
      </c>
      <c r="Z1405" t="e">
        <f t="shared" si="689"/>
        <v>#DIV/0!</v>
      </c>
      <c r="AA1405" t="e">
        <f t="shared" si="690"/>
        <v>#DIV/0!</v>
      </c>
      <c r="AB1405" t="str">
        <f t="shared" si="691"/>
        <v>0.115924109180519-0.0328663918716777i</v>
      </c>
      <c r="AC1405" t="str">
        <f t="shared" si="692"/>
        <v>1.41177337656445-0.410170019812866i</v>
      </c>
      <c r="AD1405" t="str">
        <f t="shared" si="693"/>
        <v>0.081957994492997+0.000531473652778147i</v>
      </c>
      <c r="AE1405" t="e">
        <f t="shared" si="694"/>
        <v>#DIV/0!</v>
      </c>
      <c r="AF1405" t="str">
        <f t="shared" si="695"/>
        <v>-7.31029056400572-7.22366394778381i</v>
      </c>
      <c r="AG1405" t="e">
        <f t="shared" si="696"/>
        <v>#DIV/0!</v>
      </c>
      <c r="AH1405" t="e">
        <f t="shared" si="697"/>
        <v>#DIV/0!</v>
      </c>
      <c r="AI1405" t="e">
        <f t="shared" si="698"/>
        <v>#DIV/0!</v>
      </c>
      <c r="AJ1405" t="e">
        <f t="shared" si="699"/>
        <v>#DIV/0!</v>
      </c>
      <c r="AK1405"/>
      <c r="AL1405"/>
      <c r="AM1405"/>
      <c r="AN1405"/>
    </row>
    <row r="1406" spans="1:40" x14ac:dyDescent="0.3">
      <c r="A1406"/>
      <c r="B1406">
        <f t="shared" si="700"/>
        <v>127200</v>
      </c>
      <c r="C1406" s="186" t="str">
        <f t="shared" si="668"/>
        <v>-0.00783631734163983+0.011304667473629i</v>
      </c>
      <c r="D1406" s="158" t="str">
        <f t="shared" si="669"/>
        <v>-3.55835392689779-2.33704082468002i</v>
      </c>
      <c r="E1406" t="str">
        <f t="shared" si="670"/>
        <v>4807.6777515585-10259.2022401248i</v>
      </c>
      <c r="F1406" t="str">
        <f t="shared" si="671"/>
        <v>0.456296803558071+0.316136079388414i</v>
      </c>
      <c r="G1406" t="str">
        <f t="shared" si="666"/>
        <v>0.456296803558071+0.316136079388414i</v>
      </c>
      <c r="H1406" t="str">
        <f t="shared" si="672"/>
        <v>3.75685090227828+4.88919589526764i</v>
      </c>
      <c r="I1406" t="str">
        <f t="shared" si="673"/>
        <v>499.513231920777i</v>
      </c>
      <c r="J1406" t="str">
        <f t="shared" si="667"/>
        <v>-60.7994959682207+106.515402353615i</v>
      </c>
      <c r="K1406" t="str">
        <f t="shared" si="674"/>
        <v>3.53712704681372-2.01900886510181i</v>
      </c>
      <c r="L1406" t="str">
        <f t="shared" si="675"/>
        <v>0.677596762413046-0.32484857433102i</v>
      </c>
      <c r="M1406" t="str">
        <f t="shared" si="676"/>
        <v>4.21472380922677-2.34385743943283i</v>
      </c>
      <c r="N1406" t="str">
        <f t="shared" si="677"/>
        <v>-1.62607553809586i</v>
      </c>
      <c r="O1406" t="str">
        <f t="shared" si="678"/>
        <v>-0.0552510619809715-0.998472493436837i</v>
      </c>
      <c r="P1406" t="str">
        <f t="shared" si="679"/>
        <v>1.05525106198097+0.998472493436837i</v>
      </c>
      <c r="Q1406" t="str">
        <f t="shared" si="680"/>
        <v>-1.05525106198097+0.627603044659023i</v>
      </c>
      <c r="R1406" t="str">
        <f t="shared" si="681"/>
        <v>-0.323004764641866-1.13829903654445i</v>
      </c>
      <c r="S1406" t="str">
        <f t="shared" si="682"/>
        <v>0.178444503494744i</v>
      </c>
      <c r="T1406" t="str">
        <f t="shared" si="683"/>
        <v>0.20312320640472-0.0576384248529544i</v>
      </c>
      <c r="U1406" t="e">
        <f t="shared" si="684"/>
        <v>#DIV/0!</v>
      </c>
      <c r="V1406" t="str">
        <f t="shared" si="685"/>
        <v>0.0000833333333333333-0.00208536351011393i</v>
      </c>
      <c r="W1406" t="e">
        <f t="shared" si="686"/>
        <v>#DIV/0!</v>
      </c>
      <c r="X1406" t="e">
        <f t="shared" si="687"/>
        <v>#DIV/0!</v>
      </c>
      <c r="Y1406" t="str">
        <f t="shared" si="688"/>
        <v>0.00096+0.543470396329805i</v>
      </c>
      <c r="Z1406" t="e">
        <f t="shared" si="689"/>
        <v>#DIV/0!</v>
      </c>
      <c r="AA1406" t="e">
        <f t="shared" si="690"/>
        <v>#DIV/0!</v>
      </c>
      <c r="AB1406" t="str">
        <f t="shared" si="691"/>
        <v>0.115909231489777-0.0328905084122971i</v>
      </c>
      <c r="AC1406" t="str">
        <f t="shared" si="692"/>
        <v>1.41143473484025-0.410299123429138i</v>
      </c>
      <c r="AD1406" t="str">
        <f t="shared" si="693"/>
        <v>0.0819688982658372+0.000525180992312769i</v>
      </c>
      <c r="AE1406" t="e">
        <f t="shared" si="694"/>
        <v>#DIV/0!</v>
      </c>
      <c r="AF1406" t="str">
        <f t="shared" si="695"/>
        <v>-7.31520482917607-7.22623671994766i</v>
      </c>
      <c r="AG1406" t="e">
        <f t="shared" si="696"/>
        <v>#DIV/0!</v>
      </c>
      <c r="AH1406" t="e">
        <f t="shared" si="697"/>
        <v>#DIV/0!</v>
      </c>
      <c r="AI1406" t="e">
        <f t="shared" si="698"/>
        <v>#DIV/0!</v>
      </c>
      <c r="AJ1406" t="e">
        <f t="shared" si="699"/>
        <v>#DIV/0!</v>
      </c>
      <c r="AK1406"/>
      <c r="AL1406"/>
      <c r="AM1406"/>
      <c r="AN1406"/>
    </row>
    <row r="1407" spans="1:40" x14ac:dyDescent="0.3">
      <c r="A1407"/>
      <c r="B1407">
        <f t="shared" si="700"/>
        <v>127300</v>
      </c>
      <c r="C1407" s="186" t="str">
        <f t="shared" si="668"/>
        <v>-0.00783320229194487+0.0113011358454983i</v>
      </c>
      <c r="D1407" s="158" t="str">
        <f t="shared" si="669"/>
        <v>-3.55998600739411-2.33800971689336i</v>
      </c>
      <c r="E1407" t="str">
        <f t="shared" si="670"/>
        <v>4801.48519860063-10254.0428461293i</v>
      </c>
      <c r="F1407" t="str">
        <f t="shared" si="671"/>
        <v>0.456512798672504+0.316258925005501i</v>
      </c>
      <c r="G1407" t="str">
        <f t="shared" si="666"/>
        <v>0.456512798672504+0.316258925005501i</v>
      </c>
      <c r="H1407" t="str">
        <f t="shared" si="672"/>
        <v>3.76013275299344+4.89079556241323i</v>
      </c>
      <c r="I1407" t="str">
        <f t="shared" si="673"/>
        <v>499.905931002476i</v>
      </c>
      <c r="J1407" t="str">
        <f t="shared" si="667"/>
        <v>-60.8967031824077+106.599140877478i</v>
      </c>
      <c r="K1407" t="str">
        <f t="shared" si="674"/>
        <v>3.53571535978315-2.01984187705292i</v>
      </c>
      <c r="L1407" t="str">
        <f t="shared" si="675"/>
        <v>0.677397635897283-0.325008419575823i</v>
      </c>
      <c r="M1407" t="str">
        <f t="shared" si="676"/>
        <v>4.21311299568043-2.34485029662874i</v>
      </c>
      <c r="N1407" t="str">
        <f t="shared" si="677"/>
        <v>-1.62735389936795i</v>
      </c>
      <c r="O1407" t="str">
        <f t="shared" si="678"/>
        <v>-0.0565274250543305-0.998401046782668i</v>
      </c>
      <c r="P1407" t="str">
        <f t="shared" si="679"/>
        <v>1.05652742505433+0.998401046782668i</v>
      </c>
      <c r="Q1407" t="str">
        <f t="shared" si="680"/>
        <v>-1.05652742505433+0.628952852585282i</v>
      </c>
      <c r="R1407" t="str">
        <f t="shared" si="681"/>
        <v>-0.32298763937198-1.13725873595158i</v>
      </c>
      <c r="S1407" t="str">
        <f t="shared" si="682"/>
        <v>0.178584790054095i</v>
      </c>
      <c r="T1407" t="str">
        <f t="shared" si="683"/>
        <v>0.203097112597098-0.0576806797673128i</v>
      </c>
      <c r="U1407" t="e">
        <f t="shared" si="684"/>
        <v>#DIV/0!</v>
      </c>
      <c r="V1407" t="str">
        <f t="shared" si="685"/>
        <v>0.0000833333333333333-0.00208372536124503i</v>
      </c>
      <c r="W1407" t="e">
        <f t="shared" si="686"/>
        <v>#DIV/0!</v>
      </c>
      <c r="X1407" t="e">
        <f t="shared" si="687"/>
        <v>#DIV/0!</v>
      </c>
      <c r="Y1407" t="str">
        <f t="shared" si="688"/>
        <v>0.00096+0.543897652930694i</v>
      </c>
      <c r="Z1407" t="e">
        <f t="shared" si="689"/>
        <v>#DIV/0!</v>
      </c>
      <c r="AA1407" t="e">
        <f t="shared" si="690"/>
        <v>#DIV/0!</v>
      </c>
      <c r="AB1407" t="str">
        <f t="shared" si="691"/>
        <v>0.115894341447218-0.0329146205496379i</v>
      </c>
      <c r="AC1407" t="str">
        <f t="shared" si="692"/>
        <v>1.41109609831786-0.410427896505671i</v>
      </c>
      <c r="AD1407" t="str">
        <f t="shared" si="693"/>
        <v>0.0819798042767594+0.00051887187307221i</v>
      </c>
      <c r="AE1407" t="e">
        <f t="shared" si="694"/>
        <v>#DIV/0!</v>
      </c>
      <c r="AF1407" t="str">
        <f t="shared" si="695"/>
        <v>-7.32011876038755-7.22880527930659i</v>
      </c>
      <c r="AG1407" t="e">
        <f t="shared" si="696"/>
        <v>#DIV/0!</v>
      </c>
      <c r="AH1407" t="e">
        <f t="shared" si="697"/>
        <v>#DIV/0!</v>
      </c>
      <c r="AI1407" t="e">
        <f t="shared" si="698"/>
        <v>#DIV/0!</v>
      </c>
      <c r="AJ1407" t="e">
        <f t="shared" si="699"/>
        <v>#DIV/0!</v>
      </c>
      <c r="AK1407"/>
      <c r="AL1407"/>
      <c r="AM1407"/>
      <c r="AN1407"/>
    </row>
    <row r="1408" spans="1:40" x14ac:dyDescent="0.3">
      <c r="A1408"/>
      <c r="B1408">
        <f t="shared" si="700"/>
        <v>127400</v>
      </c>
      <c r="C1408" s="186" t="str">
        <f t="shared" si="668"/>
        <v>-0.00783008727731442+0.0112976097118233i</v>
      </c>
      <c r="D1408" s="158" t="str">
        <f t="shared" si="669"/>
        <v>-3.56161807276002-2.33897706202126i</v>
      </c>
      <c r="E1408" t="str">
        <f t="shared" si="670"/>
        <v>4795.30373014084-10248.8863653793i</v>
      </c>
      <c r="F1408" t="str">
        <f t="shared" si="671"/>
        <v>0.456728791778341+0.316381574323291i</v>
      </c>
      <c r="G1408" t="str">
        <f t="shared" si="666"/>
        <v>0.456728791778341+0.316381574323291i</v>
      </c>
      <c r="H1408" t="str">
        <f t="shared" si="672"/>
        <v>3.76341428121794+4.89239256643727i</v>
      </c>
      <c r="I1408" t="str">
        <f t="shared" si="673"/>
        <v>500.298630084175i</v>
      </c>
      <c r="J1408" t="str">
        <f t="shared" si="667"/>
        <v>-60.9939867873327+106.682879401341i</v>
      </c>
      <c r="K1408" t="str">
        <f t="shared" si="674"/>
        <v>3.53430368991664-2.02067354926011i</v>
      </c>
      <c r="L1408" t="str">
        <f t="shared" si="675"/>
        <v>0.67719847003587-0.325168095827838i</v>
      </c>
      <c r="M1408" t="str">
        <f t="shared" si="676"/>
        <v>4.21150215995251-2.34584164508795i</v>
      </c>
      <c r="N1408" t="str">
        <f t="shared" si="677"/>
        <v>-1.62863226064004i</v>
      </c>
      <c r="O1408" t="str">
        <f t="shared" si="678"/>
        <v>-0.057803695750158-0.9983279685342i</v>
      </c>
      <c r="P1408" t="str">
        <f t="shared" si="679"/>
        <v>1.05780369575016+0.9983279685342i</v>
      </c>
      <c r="Q1408" t="str">
        <f t="shared" si="680"/>
        <v>-1.05780369575016+0.63030429210584i</v>
      </c>
      <c r="R1408" t="str">
        <f t="shared" si="681"/>
        <v>-0.322970497765581-1.13621994735711i</v>
      </c>
      <c r="S1408" t="str">
        <f t="shared" si="682"/>
        <v>0.178725076613447i</v>
      </c>
      <c r="T1408" t="str">
        <f t="shared" si="683"/>
        <v>0.203070997141126-0.0577229269570366i</v>
      </c>
      <c r="U1408" t="e">
        <f t="shared" si="684"/>
        <v>#DIV/0!</v>
      </c>
      <c r="V1408" t="str">
        <f t="shared" si="685"/>
        <v>0.0000833333333333333-0.0020820897840384i</v>
      </c>
      <c r="W1408" t="e">
        <f t="shared" si="686"/>
        <v>#DIV/0!</v>
      </c>
      <c r="X1408" t="e">
        <f t="shared" si="687"/>
        <v>#DIV/0!</v>
      </c>
      <c r="Y1408" t="str">
        <f t="shared" si="688"/>
        <v>0.00096+0.544324909531582i</v>
      </c>
      <c r="Z1408" t="e">
        <f t="shared" si="689"/>
        <v>#DIV/0!</v>
      </c>
      <c r="AA1408" t="e">
        <f t="shared" si="690"/>
        <v>#DIV/0!</v>
      </c>
      <c r="AB1408" t="str">
        <f t="shared" si="691"/>
        <v>0.11587943905135-0.0329387282790312i</v>
      </c>
      <c r="AC1408" t="str">
        <f t="shared" si="692"/>
        <v>1.41075746732566-0.410556339229316i</v>
      </c>
      <c r="AD1408" t="str">
        <f t="shared" si="693"/>
        <v>0.0819907125098565+0.000512546285641489i</v>
      </c>
      <c r="AE1408" t="e">
        <f t="shared" si="694"/>
        <v>#DIV/0!</v>
      </c>
      <c r="AF1408" t="str">
        <f t="shared" si="695"/>
        <v>-7.32503235397796-7.23136962845853i</v>
      </c>
      <c r="AG1408" t="e">
        <f t="shared" si="696"/>
        <v>#DIV/0!</v>
      </c>
      <c r="AH1408" t="e">
        <f t="shared" si="697"/>
        <v>#DIV/0!</v>
      </c>
      <c r="AI1408" t="e">
        <f t="shared" si="698"/>
        <v>#DIV/0!</v>
      </c>
      <c r="AJ1408" t="e">
        <f t="shared" si="699"/>
        <v>#DIV/0!</v>
      </c>
      <c r="AK1408"/>
      <c r="AL1408"/>
      <c r="AM1408"/>
      <c r="AN1408"/>
    </row>
    <row r="1409" spans="1:40" x14ac:dyDescent="0.3">
      <c r="A1409"/>
      <c r="B1409">
        <f t="shared" si="700"/>
        <v>127500</v>
      </c>
      <c r="C1409" s="186" t="str">
        <f t="shared" si="668"/>
        <v>-0.00782697230060747+0.0112940890547375i</v>
      </c>
      <c r="D1409" s="158" t="str">
        <f t="shared" si="669"/>
        <v>-3.56325012148613-2.3399428611143i</v>
      </c>
      <c r="E1409" t="str">
        <f t="shared" si="670"/>
        <v>4789.13332214616-10243.7328022558i</v>
      </c>
      <c r="F1409" t="str">
        <f t="shared" si="671"/>
        <v>0.456944782675845+0.31650402746095i</v>
      </c>
      <c r="G1409" t="str">
        <f t="shared" si="666"/>
        <v>0.456944782675845+0.31650402746095i</v>
      </c>
      <c r="H1409" t="str">
        <f t="shared" si="672"/>
        <v>3.76669548480391+4.89398690889043i</v>
      </c>
      <c r="I1409" t="str">
        <f t="shared" si="673"/>
        <v>500.691329165873i</v>
      </c>
      <c r="J1409" t="str">
        <f t="shared" si="667"/>
        <v>-61.0913467829958+106.766617925204i</v>
      </c>
      <c r="K1409" t="str">
        <f t="shared" si="674"/>
        <v>3.53289203852493-2.02150388264253i</v>
      </c>
      <c r="L1409" t="str">
        <f t="shared" si="675"/>
        <v>0.676999265001407-0.325327603125517i</v>
      </c>
      <c r="M1409" t="str">
        <f t="shared" si="676"/>
        <v>4.20989130352634-2.34683148576805i</v>
      </c>
      <c r="N1409" t="str">
        <f t="shared" si="677"/>
        <v>-1.62991062191212i</v>
      </c>
      <c r="O1409" t="str">
        <f t="shared" si="678"/>
        <v>-0.0590798719827526-0.99825325881086i</v>
      </c>
      <c r="P1409" t="str">
        <f t="shared" si="679"/>
        <v>1.05907987198275+0.99825325881086i</v>
      </c>
      <c r="Q1409" t="str">
        <f t="shared" si="680"/>
        <v>-1.05907987198275+0.63165736310126i</v>
      </c>
      <c r="R1409" t="str">
        <f t="shared" si="681"/>
        <v>-0.322953339815325-1.1351826671888i</v>
      </c>
      <c r="S1409" t="str">
        <f t="shared" si="682"/>
        <v>0.178865363172798i</v>
      </c>
      <c r="T1409" t="str">
        <f t="shared" si="683"/>
        <v>0.20304486003419-0.0577651664139361i</v>
      </c>
      <c r="U1409" t="e">
        <f t="shared" si="684"/>
        <v>#DIV/0!</v>
      </c>
      <c r="V1409" t="str">
        <f t="shared" si="685"/>
        <v>0.0000833333333333333-0.00208045677244308i</v>
      </c>
      <c r="W1409" t="e">
        <f t="shared" si="686"/>
        <v>#DIV/0!</v>
      </c>
      <c r="X1409" t="e">
        <f t="shared" si="687"/>
        <v>#DIV/0!</v>
      </c>
      <c r="Y1409" t="str">
        <f t="shared" si="688"/>
        <v>0.00096+0.54475216613247i</v>
      </c>
      <c r="Z1409" t="e">
        <f t="shared" si="689"/>
        <v>#DIV/0!</v>
      </c>
      <c r="AA1409" t="e">
        <f t="shared" si="690"/>
        <v>#DIV/0!</v>
      </c>
      <c r="AB1409" t="str">
        <f t="shared" si="691"/>
        <v>0.115864524300683-0.0329628315958034i</v>
      </c>
      <c r="AC1409" t="str">
        <f t="shared" si="692"/>
        <v>1.41041884219156-0.410684451787156i</v>
      </c>
      <c r="AD1409" t="str">
        <f t="shared" si="693"/>
        <v>0.0820016229492064+0.000506204220612302i</v>
      </c>
      <c r="AE1409" t="e">
        <f t="shared" si="694"/>
        <v>#DIV/0!</v>
      </c>
      <c r="AF1409" t="str">
        <f t="shared" si="695"/>
        <v>-7.32994560629004-7.23392977000473i</v>
      </c>
      <c r="AG1409" t="e">
        <f t="shared" si="696"/>
        <v>#DIV/0!</v>
      </c>
      <c r="AH1409" t="e">
        <f t="shared" si="697"/>
        <v>#DIV/0!</v>
      </c>
      <c r="AI1409" t="e">
        <f t="shared" si="698"/>
        <v>#DIV/0!</v>
      </c>
      <c r="AJ1409" t="e">
        <f t="shared" si="699"/>
        <v>#DIV/0!</v>
      </c>
      <c r="AK1409"/>
      <c r="AL1409"/>
      <c r="AM1409"/>
      <c r="AN1409"/>
    </row>
    <row r="1410" spans="1:40" x14ac:dyDescent="0.3">
      <c r="A1410"/>
      <c r="B1410">
        <f t="shared" si="700"/>
        <v>127600</v>
      </c>
      <c r="C1410" s="186" t="str">
        <f t="shared" si="668"/>
        <v>-0.00782385736467859+0.0112905738564384i</v>
      </c>
      <c r="D1410" s="158" t="str">
        <f t="shared" si="669"/>
        <v>-3.56488215206547-2.34090711522399i</v>
      </c>
      <c r="E1410" t="str">
        <f t="shared" si="670"/>
        <v>4782.97395064028-10238.5821610998i</v>
      </c>
      <c r="F1410" t="str">
        <f t="shared" si="671"/>
        <v>0.457160771165599+0.316626284537828i</v>
      </c>
      <c r="G1410" t="str">
        <f t="shared" si="666"/>
        <v>0.457160771165599+0.316626284537828i</v>
      </c>
      <c r="H1410" t="str">
        <f t="shared" si="672"/>
        <v>3.76997636160583+4.89557859132578i</v>
      </c>
      <c r="I1410" t="str">
        <f t="shared" si="673"/>
        <v>501.084028247572i</v>
      </c>
      <c r="J1410" t="str">
        <f t="shared" si="667"/>
        <v>-61.188783169397+106.850356449067i</v>
      </c>
      <c r="K1410" t="str">
        <f t="shared" si="674"/>
        <v>3.53148040691665-2.02233287812007i</v>
      </c>
      <c r="L1410" t="str">
        <f t="shared" si="675"/>
        <v>0.676800020966343-0.325486941507505i</v>
      </c>
      <c r="M1410" t="str">
        <f t="shared" si="676"/>
        <v>4.20828042788299-2.34781981962758i</v>
      </c>
      <c r="N1410" t="str">
        <f t="shared" si="677"/>
        <v>-1.63118898318421i</v>
      </c>
      <c r="O1410" t="str">
        <f t="shared" si="678"/>
        <v>-0.060355951666598-0.998176917734737i</v>
      </c>
      <c r="P1410" t="str">
        <f t="shared" si="679"/>
        <v>1.0603559516666+0.998176917734737i</v>
      </c>
      <c r="Q1410" t="str">
        <f t="shared" si="680"/>
        <v>-1.0603559516666+0.633012065449473i</v>
      </c>
      <c r="R1410" t="str">
        <f t="shared" si="681"/>
        <v>-0.32293616551388-1.13414689188554i</v>
      </c>
      <c r="S1410" t="str">
        <f t="shared" si="682"/>
        <v>0.17900564973215i</v>
      </c>
      <c r="T1410" t="str">
        <f t="shared" si="683"/>
        <v>0.20301870127367-0.0578073981298212i</v>
      </c>
      <c r="U1410" t="e">
        <f t="shared" si="684"/>
        <v>#DIV/0!</v>
      </c>
      <c r="V1410" t="str">
        <f t="shared" si="685"/>
        <v>0.0000833333333333333-0.00207882632042706i</v>
      </c>
      <c r="W1410" t="e">
        <f t="shared" si="686"/>
        <v>#DIV/0!</v>
      </c>
      <c r="X1410" t="e">
        <f t="shared" si="687"/>
        <v>#DIV/0!</v>
      </c>
      <c r="Y1410" t="str">
        <f t="shared" si="688"/>
        <v>0.00096+0.545179422733358i</v>
      </c>
      <c r="Z1410" t="e">
        <f t="shared" si="689"/>
        <v>#DIV/0!</v>
      </c>
      <c r="AA1410" t="e">
        <f t="shared" si="690"/>
        <v>#DIV/0!</v>
      </c>
      <c r="AB1410" t="str">
        <f t="shared" si="691"/>
        <v>0.11584959719372-0.0329869304952811i</v>
      </c>
      <c r="AC1410" t="str">
        <f t="shared" si="692"/>
        <v>1.41008022324296-0.410812234366515i</v>
      </c>
      <c r="AD1410" t="str">
        <f t="shared" si="693"/>
        <v>0.0820125355788688+0.000499845668579284i</v>
      </c>
      <c r="AE1410" t="e">
        <f t="shared" si="694"/>
        <v>#DIV/0!</v>
      </c>
      <c r="AF1410" t="str">
        <f t="shared" si="695"/>
        <v>-7.3348585136713-7.23648570654977i</v>
      </c>
      <c r="AG1410" t="e">
        <f t="shared" si="696"/>
        <v>#DIV/0!</v>
      </c>
      <c r="AH1410" t="e">
        <f t="shared" si="697"/>
        <v>#DIV/0!</v>
      </c>
      <c r="AI1410" t="e">
        <f t="shared" si="698"/>
        <v>#DIV/0!</v>
      </c>
      <c r="AJ1410" t="e">
        <f t="shared" si="699"/>
        <v>#DIV/0!</v>
      </c>
      <c r="AK1410"/>
      <c r="AL1410"/>
      <c r="AM1410"/>
      <c r="AN1410"/>
    </row>
    <row r="1411" spans="1:40" x14ac:dyDescent="0.3">
      <c r="A1411"/>
      <c r="B1411">
        <f t="shared" si="700"/>
        <v>127700</v>
      </c>
      <c r="C1411" s="186" t="str">
        <f t="shared" si="668"/>
        <v>-0.00782074247237764+0.0112870640991868i</v>
      </c>
      <c r="D1411" s="158" t="str">
        <f t="shared" si="669"/>
        <v>-3.56651416299338-2.34186982540264i</v>
      </c>
      <c r="E1411" t="str">
        <f t="shared" si="670"/>
        <v>4776.82559170337-10233.4344462125i</v>
      </c>
      <c r="F1411" t="str">
        <f t="shared" si="671"/>
        <v>0.457376757048498+0.316748345673444i</v>
      </c>
      <c r="G1411" t="str">
        <f t="shared" si="666"/>
        <v>0.457376757048498+0.316748345673444i</v>
      </c>
      <c r="H1411" t="str">
        <f t="shared" si="672"/>
        <v>3.77325690948046+4.89716761529862i</v>
      </c>
      <c r="I1411" t="str">
        <f t="shared" si="673"/>
        <v>501.476727329271i</v>
      </c>
      <c r="J1411" t="str">
        <f t="shared" si="667"/>
        <v>-61.2862959465363+106.93409497293i</v>
      </c>
      <c r="K1411" t="str">
        <f t="shared" si="674"/>
        <v>3.53006879639828-2.02316053661337i</v>
      </c>
      <c r="L1411" t="str">
        <f t="shared" si="675"/>
        <v>0.676600738102984-0.325646111012631i</v>
      </c>
      <c r="M1411" t="str">
        <f t="shared" si="676"/>
        <v>4.20666953450126-2.348806647626i</v>
      </c>
      <c r="N1411" t="str">
        <f t="shared" si="677"/>
        <v>-1.6324673444563i</v>
      </c>
      <c r="O1411" t="str">
        <f t="shared" si="678"/>
        <v>-0.0616319327163056-0.998098945430588i</v>
      </c>
      <c r="P1411" t="str">
        <f t="shared" si="679"/>
        <v>1.06163193271631+0.998098945430588i</v>
      </c>
      <c r="Q1411" t="str">
        <f t="shared" si="680"/>
        <v>-1.06163193271631+0.634368399025712i</v>
      </c>
      <c r="R1411" t="str">
        <f t="shared" si="681"/>
        <v>-0.322918974853881-1.13311261789741i</v>
      </c>
      <c r="S1411" t="str">
        <f t="shared" si="682"/>
        <v>0.179145936291501i</v>
      </c>
      <c r="T1411" t="str">
        <f t="shared" si="683"/>
        <v>0.202992520856945-0.0578496220964902i</v>
      </c>
      <c r="U1411" t="e">
        <f t="shared" si="684"/>
        <v>#DIV/0!</v>
      </c>
      <c r="V1411" t="str">
        <f t="shared" si="685"/>
        <v>0.0000833333333333333-0.00207719842197723i</v>
      </c>
      <c r="W1411" t="e">
        <f t="shared" si="686"/>
        <v>#DIV/0!</v>
      </c>
      <c r="X1411" t="e">
        <f t="shared" si="687"/>
        <v>#DIV/0!</v>
      </c>
      <c r="Y1411" t="str">
        <f t="shared" si="688"/>
        <v>0.00096+0.545606679334247i</v>
      </c>
      <c r="Z1411" t="e">
        <f t="shared" si="689"/>
        <v>#DIV/0!</v>
      </c>
      <c r="AA1411" t="e">
        <f t="shared" si="690"/>
        <v>#DIV/0!</v>
      </c>
      <c r="AB1411" t="str">
        <f t="shared" si="691"/>
        <v>0.115834657728967-0.0330110249727841i</v>
      </c>
      <c r="AC1411" t="str">
        <f t="shared" si="692"/>
        <v>1.4097416108068-0.410939687154951i</v>
      </c>
      <c r="AD1411" t="str">
        <f t="shared" si="693"/>
        <v>0.0820234503828881+0.000493470620145379i</v>
      </c>
      <c r="AE1411" t="e">
        <f t="shared" si="694"/>
        <v>#DIV/0!</v>
      </c>
      <c r="AF1411" t="str">
        <f t="shared" si="695"/>
        <v>-7.33977107247384-7.23903744070126i</v>
      </c>
      <c r="AG1411" t="e">
        <f t="shared" si="696"/>
        <v>#DIV/0!</v>
      </c>
      <c r="AH1411" t="e">
        <f t="shared" si="697"/>
        <v>#DIV/0!</v>
      </c>
      <c r="AI1411" t="e">
        <f t="shared" si="698"/>
        <v>#DIV/0!</v>
      </c>
      <c r="AJ1411" t="e">
        <f t="shared" si="699"/>
        <v>#DIV/0!</v>
      </c>
      <c r="AK1411"/>
      <c r="AL1411"/>
      <c r="AM1411"/>
      <c r="AN1411"/>
    </row>
    <row r="1412" spans="1:40" x14ac:dyDescent="0.3">
      <c r="A1412"/>
      <c r="B1412">
        <f t="shared" si="700"/>
        <v>127800</v>
      </c>
      <c r="C1412" s="186" t="str">
        <f t="shared" si="668"/>
        <v>-0.00781762762655001+0.0112835597653076i</v>
      </c>
      <c r="D1412" s="158" t="str">
        <f t="shared" si="669"/>
        <v>-3.56814615276783-2.34283099270346i</v>
      </c>
      <c r="E1412" t="str">
        <f t="shared" si="670"/>
        <v>4770.68822147179-10228.2896618549i</v>
      </c>
      <c r="F1412" t="str">
        <f t="shared" si="671"/>
        <v>0.457592740125775+0.316870210987498i</v>
      </c>
      <c r="G1412" t="str">
        <f t="shared" si="666"/>
        <v>0.457592740125775+0.316870210987498i</v>
      </c>
      <c r="H1412" t="str">
        <f t="shared" si="672"/>
        <v>3.77653712628718+4.89875398236671i</v>
      </c>
      <c r="I1412" t="str">
        <f t="shared" si="673"/>
        <v>501.869426410969i</v>
      </c>
      <c r="J1412" t="str">
        <f t="shared" si="667"/>
        <v>-61.3838851144136+107.017833496793i</v>
      </c>
      <c r="K1412" t="str">
        <f t="shared" si="674"/>
        <v>3.52865720827415-2.02398685904381i</v>
      </c>
      <c r="L1412" t="str">
        <f t="shared" si="675"/>
        <v>0.67640141658348-0.325805111679914i</v>
      </c>
      <c r="M1412" t="str">
        <f t="shared" si="676"/>
        <v>4.20505862485763-2.34979197072372i</v>
      </c>
      <c r="N1412" t="str">
        <f t="shared" si="677"/>
        <v>-1.63374570572839i</v>
      </c>
      <c r="O1412" t="str">
        <f t="shared" si="678"/>
        <v>-0.0629078130466574-0.998019342025838i</v>
      </c>
      <c r="P1412" t="str">
        <f t="shared" si="679"/>
        <v>1.06290781304666+0.998019342025838i</v>
      </c>
      <c r="Q1412" t="str">
        <f t="shared" si="680"/>
        <v>-1.06290781304666+0.635726363702552i</v>
      </c>
      <c r="R1412" t="str">
        <f t="shared" si="681"/>
        <v>-0.322901767827964-1.13207984168559i</v>
      </c>
      <c r="S1412" t="str">
        <f t="shared" si="682"/>
        <v>0.179286222850853i</v>
      </c>
      <c r="T1412" t="str">
        <f t="shared" si="683"/>
        <v>0.202966318781401-0.0578918383057387i</v>
      </c>
      <c r="U1412" t="e">
        <f t="shared" si="684"/>
        <v>#DIV/0!</v>
      </c>
      <c r="V1412" t="str">
        <f t="shared" si="685"/>
        <v>0.0000833333333333333-0.00207557307109931i</v>
      </c>
      <c r="W1412" t="e">
        <f t="shared" si="686"/>
        <v>#DIV/0!</v>
      </c>
      <c r="X1412" t="e">
        <f t="shared" si="687"/>
        <v>#DIV/0!</v>
      </c>
      <c r="Y1412" t="str">
        <f t="shared" si="688"/>
        <v>0.00096+0.546033935935135i</v>
      </c>
      <c r="Z1412" t="e">
        <f t="shared" si="689"/>
        <v>#DIV/0!</v>
      </c>
      <c r="AA1412" t="e">
        <f t="shared" si="690"/>
        <v>#DIV/0!</v>
      </c>
      <c r="AB1412" t="str">
        <f t="shared" si="691"/>
        <v>0.115819705904931-0.0330351150236306i</v>
      </c>
      <c r="AC1412" t="str">
        <f t="shared" si="692"/>
        <v>1.40940300520954-0.411066810340271i</v>
      </c>
      <c r="AD1412" t="str">
        <f t="shared" si="693"/>
        <v>0.0820343673452935+0.000487079065919277i</v>
      </c>
      <c r="AE1412" t="e">
        <f t="shared" si="694"/>
        <v>#DIV/0!</v>
      </c>
      <c r="AF1412" t="str">
        <f t="shared" si="695"/>
        <v>-7.34468327905501-7.24158497507017i</v>
      </c>
      <c r="AG1412" t="e">
        <f t="shared" si="696"/>
        <v>#DIV/0!</v>
      </c>
      <c r="AH1412" t="e">
        <f t="shared" si="697"/>
        <v>#DIV/0!</v>
      </c>
      <c r="AI1412" t="e">
        <f t="shared" si="698"/>
        <v>#DIV/0!</v>
      </c>
      <c r="AJ1412" t="e">
        <f t="shared" si="699"/>
        <v>#DIV/0!</v>
      </c>
      <c r="AK1412"/>
      <c r="AL1412"/>
      <c r="AM1412"/>
      <c r="AN1412"/>
    </row>
    <row r="1413" spans="1:40" x14ac:dyDescent="0.3">
      <c r="A1413"/>
      <c r="B1413">
        <f t="shared" si="700"/>
        <v>127900</v>
      </c>
      <c r="C1413" s="186" t="str">
        <f t="shared" si="668"/>
        <v>-0.00781451283003648+0.0112800608371883i</v>
      </c>
      <c r="D1413" s="158" t="str">
        <f t="shared" si="669"/>
        <v>-3.56977811988906-2.34379061818052i</v>
      </c>
      <c r="E1413" t="str">
        <f t="shared" si="670"/>
        <v>4764.56181613825-10223.1478122489i</v>
      </c>
      <c r="F1413" t="str">
        <f t="shared" si="671"/>
        <v>0.457808720198972+0.316991880599864i</v>
      </c>
      <c r="G1413" t="str">
        <f t="shared" ref="G1413:G1476" si="701">IF($C$11=$C$7,$C$24,F1413)</f>
        <v>0.457808720198972+0.316991880599864i</v>
      </c>
      <c r="H1413" t="str">
        <f t="shared" si="672"/>
        <v>3.77981700988762+4.90033769409007i</v>
      </c>
      <c r="I1413" t="str">
        <f t="shared" si="673"/>
        <v>502.262125492668i</v>
      </c>
      <c r="J1413" t="str">
        <f t="shared" ref="J1413:J1476" si="702">IMSUM(COMPLEX(0,2*PI()*B1413*$C$113*$C$112),COMPLEX(0,2*PI()*B1413*$C$113*$C$111),COMPLEX(0,2*PI()*B1413*$C$28*10^-12*$C$111),COMPLEX(-1*2*PI()*B1413*2*PI()*B1413*$C$113*$C$112*$C$28*10^-12*$C$111,0),COMPLEX(1,0))</f>
        <v>-61.481550673029+107.101572020656i</v>
      </c>
      <c r="K1413" t="str">
        <f t="shared" si="674"/>
        <v>3.52724564384644-2.02481184633351i</v>
      </c>
      <c r="L1413" t="str">
        <f t="shared" si="675"/>
        <v>0.676202056579836-0.325963943548562i</v>
      </c>
      <c r="M1413" t="str">
        <f t="shared" si="676"/>
        <v>4.20344770042628-2.35077578988207i</v>
      </c>
      <c r="N1413" t="str">
        <f t="shared" si="677"/>
        <v>-1.63502406700048i</v>
      </c>
      <c r="O1413" t="str">
        <f t="shared" si="678"/>
        <v>-0.0641835905726009-0.997938107650574i</v>
      </c>
      <c r="P1413" t="str">
        <f t="shared" si="679"/>
        <v>1.0641835905726+0.997938107650574i</v>
      </c>
      <c r="Q1413" t="str">
        <f t="shared" si="680"/>
        <v>-1.0641835905726+0.637085959349906i</v>
      </c>
      <c r="R1413" t="str">
        <f t="shared" si="681"/>
        <v>-0.322884544428762-1.13104855972229i</v>
      </c>
      <c r="S1413" t="str">
        <f t="shared" si="682"/>
        <v>0.179426509410202i</v>
      </c>
      <c r="T1413" t="str">
        <f t="shared" si="683"/>
        <v>0.202940095044407-0.0579340467493561i</v>
      </c>
      <c r="U1413" t="e">
        <f t="shared" si="684"/>
        <v>#DIV/0!</v>
      </c>
      <c r="V1413" t="str">
        <f t="shared" si="685"/>
        <v>0.0000833333333333333-0.00207395026181777i</v>
      </c>
      <c r="W1413" t="e">
        <f t="shared" si="686"/>
        <v>#DIV/0!</v>
      </c>
      <c r="X1413" t="e">
        <f t="shared" si="687"/>
        <v>#DIV/0!</v>
      </c>
      <c r="Y1413" t="str">
        <f t="shared" si="688"/>
        <v>0.00096+0.546461192536023i</v>
      </c>
      <c r="Z1413" t="e">
        <f t="shared" si="689"/>
        <v>#DIV/0!</v>
      </c>
      <c r="AA1413" t="e">
        <f t="shared" si="690"/>
        <v>#DIV/0!</v>
      </c>
      <c r="AB1413" t="str">
        <f t="shared" si="691"/>
        <v>0.115804741720111-0.0330592006431355i</v>
      </c>
      <c r="AC1413" t="str">
        <f t="shared" si="692"/>
        <v>1.40906440677712-0.411193604110502i</v>
      </c>
      <c r="AD1413" t="str">
        <f t="shared" si="693"/>
        <v>0.0820452864500957+0.000480670996513951i</v>
      </c>
      <c r="AE1413" t="e">
        <f t="shared" si="694"/>
        <v>#DIV/0!</v>
      </c>
      <c r="AF1413" t="str">
        <f t="shared" si="695"/>
        <v>-7.34959512977668-7.24412831227059i</v>
      </c>
      <c r="AG1413" t="e">
        <f t="shared" si="696"/>
        <v>#DIV/0!</v>
      </c>
      <c r="AH1413" t="e">
        <f t="shared" si="697"/>
        <v>#DIV/0!</v>
      </c>
      <c r="AI1413" t="e">
        <f t="shared" si="698"/>
        <v>#DIV/0!</v>
      </c>
      <c r="AJ1413" t="e">
        <f t="shared" si="699"/>
        <v>#DIV/0!</v>
      </c>
      <c r="AK1413"/>
      <c r="AL1413"/>
      <c r="AM1413"/>
      <c r="AN1413"/>
    </row>
    <row r="1414" spans="1:40" x14ac:dyDescent="0.3">
      <c r="A1414"/>
      <c r="B1414">
        <f t="shared" si="700"/>
        <v>128000</v>
      </c>
      <c r="C1414" s="186" t="str">
        <f t="shared" ref="C1414:C1477" si="703">IMPRODUCT(COMPLEX(-1,0),IMDIV(IMPRODUCT(G1414,COMPLEX($C$100+$C$101,0)),COMPLEX($C$100,2*PI()*B1414*$C$103*$C$102*(2*$C$100+$C$101))))</f>
        <v>-0.00781139808567319+0.0112765672972797i</v>
      </c>
      <c r="D1414" s="158" t="str">
        <f t="shared" ref="D1414:D1477" si="704">IMPRODUCT(COMPLEX($C$106,0),IMSUB(C1414,G1414))</f>
        <v>-3.57141006285982-2.34474870288867i</v>
      </c>
      <c r="E1414" t="str">
        <f t="shared" ref="E1414:E1477" si="705">IMDIV(COMPLEX($C$20*10^3,0),COMPLEX(1,2*PI()*B1414*$C$20*1000*$C$29*10^-12))</f>
        <v>4758.44635195154-10218.0089015769i</v>
      </c>
      <c r="F1414" t="str">
        <f t="shared" ref="F1414:F1477" si="706">IMDIV(COMPLEX($C$22*1000,0),IMSUM(COMPLEX($C$22*1000,0),E1414))</f>
        <v>0.458024697069955+0.317113354630585i</v>
      </c>
      <c r="G1414" t="str">
        <f t="shared" si="701"/>
        <v>0.458024697069955+0.317113354630585i</v>
      </c>
      <c r="H1414" t="str">
        <f t="shared" ref="H1414:H1477" si="707">IMPRODUCT(COMPLEX($C$108,0),IMPRODUCT(COMPLEX(-1,0),D1414),IMDIV(COMPLEX(0,2*PI()*B1414*$C$109*$C$110),COMPLEX(1,2*PI()*B1414*$C$109*$C$110)))</f>
        <v>3.78309655814593+4.90191875203099i</v>
      </c>
      <c r="I1414" t="str">
        <f t="shared" ref="I1414:I1477" si="708">COMPLEX(0,2*PI()*B1414*$C$113*$C$112*$C$114)</f>
        <v>502.654824574367i</v>
      </c>
      <c r="J1414" t="str">
        <f t="shared" si="702"/>
        <v>-61.5792926223824+107.185310544518i</v>
      </c>
      <c r="K1414" t="str">
        <f t="shared" ref="K1414:K1477" si="709">IMDIV(I1414,J1414)</f>
        <v>3.52583410441524-2.02563549940534i</v>
      </c>
      <c r="L1414" t="str">
        <f t="shared" ref="L1414:L1477" si="710">IMDIV(COMPLEX($C$117,0),COMPLEX(1,2*PI()*B1414*$C$115*$C$116))</f>
        <v>0.676002658263907-0.326122606657967i</v>
      </c>
      <c r="M1414" t="str">
        <f t="shared" ref="M1414:M1477" si="711">IMSUM(K1414,L1414)</f>
        <v>4.20183676267915-2.35175810606331i</v>
      </c>
      <c r="N1414" t="str">
        <f t="shared" ref="N1414:N1477" si="712">COMPLEX(0,-2*PI()*B1414*$C$43)</f>
        <v>-1.63630242827256i</v>
      </c>
      <c r="O1414" t="str">
        <f t="shared" ref="O1414:O1477" si="713">IMEXP(N1414)</f>
        <v>-0.0654592632092407-0.997855242437551i</v>
      </c>
      <c r="P1414" t="str">
        <f t="shared" ref="P1414:P1477" si="714">IMSUB(COMPLEX(1,0),O1414)</f>
        <v>1.06545926320924+0.997855242437551i</v>
      </c>
      <c r="Q1414" t="str">
        <f t="shared" ref="Q1414:Q1477" si="715">IMSUM(COMPLEX(0,2*PI()*B1414*$C$43),O1414,COMPLEX(-1,0))</f>
        <v>-1.06545926320924+0.638447185835009i</v>
      </c>
      <c r="R1414" t="str">
        <f t="shared" ref="R1414:R1477" si="716">IMDIV(P1414,Q1414)</f>
        <v>-0.322867304648902-1.13001876849076i</v>
      </c>
      <c r="S1414" t="str">
        <f t="shared" ref="S1414:S1477" si="717">IMDIV(COMPLEX(0,2*PI()*B1414*$C$123),COMPLEX($C$124,0))</f>
        <v>0.179566795969554i</v>
      </c>
      <c r="T1414" t="str">
        <f t="shared" ref="T1414:T1477" si="718">IMPRODUCT(R1414,S1414)</f>
        <v>0.202913849643347-0.0579762474191292i</v>
      </c>
      <c r="U1414" t="e">
        <f t="shared" ref="U1414:U1477" si="719">IMDIV(COMPLEX(1,2*PI()*B1414*$C$16*10^-3*$C$15*10^-6),COMPLEX(0,2*PI()*B1414*$C$15*10^-6))</f>
        <v>#DIV/0!</v>
      </c>
      <c r="V1414" t="str">
        <f t="shared" ref="V1414:V1477" si="720">IMSUM(COMPLEX($C$18*10^-3,0),IMDIV(COMPLEX(1,0),COMPLEX(0,2*PI()*B1414*($C$17*1*10^-6))))</f>
        <v>0.0000833333333333333-0.00207232998817572i</v>
      </c>
      <c r="W1414" t="e">
        <f t="shared" ref="W1414:W1477" si="721">IMDIV(IMPRODUCT(U1414,V1414),IMSUM(U1414,V1414))</f>
        <v>#DIV/0!</v>
      </c>
      <c r="X1414" t="e">
        <f t="shared" ref="X1414:X1477" si="722">IMDIV(IMPRODUCT(COMPLEX($C$19,0),W1414),IMSUM(COMPLEX($C$19,0),W1414))</f>
        <v>#DIV/0!</v>
      </c>
      <c r="Y1414" t="str">
        <f t="shared" ref="Y1414:Y1477" si="723">COMPLEX($C$13*10^-3,2*PI()*B1414*$C$12*0.000001)</f>
        <v>0.00096+0.546888449136911i</v>
      </c>
      <c r="Z1414" t="e">
        <f t="shared" ref="Z1414:Z1477" si="724">IMPRODUCT(COMPLEX($C$6,0),IMDIV(X1414,IMSUM(X1414,Y1414)))</f>
        <v>#DIV/0!</v>
      </c>
      <c r="AA1414" t="e">
        <f t="shared" ref="AA1414:AA1477" si="725">IMDIV(COMPLEX($C$6,0),IMSUM(X1414,Y1414))</f>
        <v>#DIV/0!</v>
      </c>
      <c r="AB1414" t="str">
        <f t="shared" ref="AB1414:AB1477" si="726">IMPRODUCT(COMPLEX($C$119,0),T1414)</f>
        <v>0.115789765173015-0.033083281826612i</v>
      </c>
      <c r="AC1414" t="str">
        <f t="shared" ref="AC1414:AC1477" si="727">IMSUM(COMPLEX(1,0),IMPRODUCT(AB1414,M1414))</f>
        <v>1.40872581583505-0.411320068653938i</v>
      </c>
      <c r="AD1414" t="str">
        <f t="shared" ref="AD1414:AD1477" si="728">IMDIV(AB1414,AC1414)</f>
        <v>0.0820562076812926+0.000474246402549995i</v>
      </c>
      <c r="AE1414" t="e">
        <f t="shared" ref="AE1414:AE1477" si="729">IMPRODUCT(AD1414,AA1414,X1414)</f>
        <v>#DIV/0!</v>
      </c>
      <c r="AF1414" t="str">
        <f t="shared" ref="AF1414:AF1477" si="730">IMSUB(D1414,H1414)</f>
        <v>-7.35450662100575-7.24666745491966i</v>
      </c>
      <c r="AG1414" t="e">
        <f t="shared" ref="AG1414:AG1477" si="731">IMSUM(COMPLEX(1,0),IMPRODUCT(AD1414,AA1414,COMPLEX($C$127,0)))</f>
        <v>#DIV/0!</v>
      </c>
      <c r="AH1414" t="e">
        <f t="shared" ref="AH1414:AH1477" si="732">IMDIV(IMPRODUCT(AE1414,AF1414),AG1414)</f>
        <v>#DIV/0!</v>
      </c>
      <c r="AI1414" t="e">
        <f t="shared" ref="AI1414:AI1477" si="733">20*LOG10(IMABS(AH1414))</f>
        <v>#DIV/0!</v>
      </c>
      <c r="AJ1414" t="e">
        <f t="shared" ref="AJ1414:AJ1477" si="734">IMARGUMENT(AH1414)*180/PI()</f>
        <v>#DIV/0!</v>
      </c>
      <c r="AK1414"/>
      <c r="AL1414"/>
      <c r="AM1414"/>
      <c r="AN1414"/>
    </row>
    <row r="1415" spans="1:40" x14ac:dyDescent="0.3">
      <c r="A1415"/>
      <c r="B1415">
        <f t="shared" si="700"/>
        <v>128100</v>
      </c>
      <c r="C1415" s="186" t="str">
        <f t="shared" si="703"/>
        <v>-0.00780828339629192+0.0112730791280951i</v>
      </c>
      <c r="D1415" s="158" t="str">
        <f t="shared" si="704"/>
        <v>-3.57304198018523-2.34570524788375i</v>
      </c>
      <c r="E1415" t="str">
        <f t="shared" si="705"/>
        <v>4752.34180521631-10212.8729339823i</v>
      </c>
      <c r="F1415" t="str">
        <f t="shared" si="706"/>
        <v>0.458240670540912+0.317234633199889i</v>
      </c>
      <c r="G1415" t="str">
        <f t="shared" si="701"/>
        <v>0.458240670540912+0.317234633199889i</v>
      </c>
      <c r="H1415" t="str">
        <f t="shared" si="707"/>
        <v>3.78637576892856+4.9034971577542i</v>
      </c>
      <c r="I1415" t="str">
        <f t="shared" si="708"/>
        <v>503.047523656066i</v>
      </c>
      <c r="J1415" t="str">
        <f t="shared" si="702"/>
        <v>-61.6771109624739+107.269049068381i</v>
      </c>
      <c r="K1415" t="str">
        <f t="shared" si="709"/>
        <v>3.5244225912784-2.02645781918283i</v>
      </c>
      <c r="L1415" t="str">
        <f t="shared" si="710"/>
        <v>0.675803221807396-0.326281101047711i</v>
      </c>
      <c r="M1415" t="str">
        <f t="shared" si="711"/>
        <v>4.2002258130858-2.35273892023054i</v>
      </c>
      <c r="N1415" t="str">
        <f t="shared" si="712"/>
        <v>-1.63758078954465i</v>
      </c>
      <c r="O1415" t="str">
        <f t="shared" si="713"/>
        <v>-0.0667348288718834-0.997770746522186i</v>
      </c>
      <c r="P1415" t="str">
        <f t="shared" si="714"/>
        <v>1.06673482887188+0.997770746522186i</v>
      </c>
      <c r="Q1415" t="str">
        <f t="shared" si="715"/>
        <v>-1.06673482887188+0.639810043022464i</v>
      </c>
      <c r="R1415" t="str">
        <f t="shared" si="716"/>
        <v>-0.32285004848099-1.12899046448521i</v>
      </c>
      <c r="S1415" t="str">
        <f t="shared" si="717"/>
        <v>0.179707082528905i</v>
      </c>
      <c r="T1415" t="str">
        <f t="shared" si="718"/>
        <v>0.20288758257559-0.0580184403068342i</v>
      </c>
      <c r="U1415" t="e">
        <f t="shared" si="719"/>
        <v>#DIV/0!</v>
      </c>
      <c r="V1415" t="str">
        <f t="shared" si="720"/>
        <v>0.0000833333333333333-0.00207071224423491i</v>
      </c>
      <c r="W1415" t="e">
        <f t="shared" si="721"/>
        <v>#DIV/0!</v>
      </c>
      <c r="X1415" t="e">
        <f t="shared" si="722"/>
        <v>#DIV/0!</v>
      </c>
      <c r="Y1415" t="str">
        <f t="shared" si="723"/>
        <v>0.00096+0.547315705737799i</v>
      </c>
      <c r="Z1415" t="e">
        <f t="shared" si="724"/>
        <v>#DIV/0!</v>
      </c>
      <c r="AA1415" t="e">
        <f t="shared" si="725"/>
        <v>#DIV/0!</v>
      </c>
      <c r="AB1415" t="str">
        <f t="shared" si="726"/>
        <v>0.115774776262142-0.0331073585693672i</v>
      </c>
      <c r="AC1415" t="str">
        <f t="shared" si="727"/>
        <v>1.4083872327083-0.411446204159068i</v>
      </c>
      <c r="AD1415" t="str">
        <f t="shared" si="728"/>
        <v>0.0820671310228636+0.000467805274653038i</v>
      </c>
      <c r="AE1415" t="e">
        <f t="shared" si="729"/>
        <v>#DIV/0!</v>
      </c>
      <c r="AF1415" t="str">
        <f t="shared" si="730"/>
        <v>-7.35941774911379-7.24920240563795i</v>
      </c>
      <c r="AG1415" t="e">
        <f t="shared" si="731"/>
        <v>#DIV/0!</v>
      </c>
      <c r="AH1415" t="e">
        <f t="shared" si="732"/>
        <v>#DIV/0!</v>
      </c>
      <c r="AI1415" t="e">
        <f t="shared" si="733"/>
        <v>#DIV/0!</v>
      </c>
      <c r="AJ1415" t="e">
        <f t="shared" si="734"/>
        <v>#DIV/0!</v>
      </c>
      <c r="AK1415"/>
      <c r="AL1415"/>
      <c r="AM1415"/>
      <c r="AN1415"/>
    </row>
    <row r="1416" spans="1:40" x14ac:dyDescent="0.3">
      <c r="A1416"/>
      <c r="B1416">
        <f t="shared" si="700"/>
        <v>128200</v>
      </c>
      <c r="C1416" s="186" t="str">
        <f t="shared" si="703"/>
        <v>-0.00780516876471981+0.0112695963122106i</v>
      </c>
      <c r="D1416" s="158" t="str">
        <f t="shared" si="704"/>
        <v>-3.57467387037292-2.34666025422238i</v>
      </c>
      <c r="E1416" t="str">
        <f t="shared" si="705"/>
        <v>4746.24815229314-10207.7399135695i</v>
      </c>
      <c r="F1416" t="str">
        <f t="shared" si="706"/>
        <v>0.458456640414356+0.317355716428173i</v>
      </c>
      <c r="G1416" t="str">
        <f t="shared" si="701"/>
        <v>0.458456640414356+0.317355716428173i</v>
      </c>
      <c r="H1416" t="str">
        <f t="shared" si="707"/>
        <v>3.78965464010452+4.90507291282674i</v>
      </c>
      <c r="I1416" t="str">
        <f t="shared" si="708"/>
        <v>503.440222737764i</v>
      </c>
      <c r="J1416" t="str">
        <f t="shared" si="702"/>
        <v>-61.7750056933035+107.352787592245i</v>
      </c>
      <c r="K1416" t="str">
        <f t="shared" si="709"/>
        <v>3.5230111057317-2.02727880659029i</v>
      </c>
      <c r="L1416" t="str">
        <f t="shared" si="710"/>
        <v>0.675603747381859-0.326439426757561i</v>
      </c>
      <c r="M1416" t="str">
        <f t="shared" si="711"/>
        <v>4.19861485311356-2.35371823334785i</v>
      </c>
      <c r="N1416" t="str">
        <f t="shared" si="712"/>
        <v>-1.63885915081674i</v>
      </c>
      <c r="O1416" t="str">
        <f t="shared" si="713"/>
        <v>-0.0680102854759805-0.997684620042564i</v>
      </c>
      <c r="P1416" t="str">
        <f t="shared" si="714"/>
        <v>1.06801028547598+0.997684620042564i</v>
      </c>
      <c r="Q1416" t="str">
        <f t="shared" si="715"/>
        <v>-1.06801028547598+0.641174530774176i</v>
      </c>
      <c r="R1416" t="str">
        <f t="shared" si="716"/>
        <v>-0.322832775917642-1.12796364421078i</v>
      </c>
      <c r="S1416" t="str">
        <f t="shared" si="717"/>
        <v>0.179847369088257i</v>
      </c>
      <c r="T1416" t="str">
        <f t="shared" si="718"/>
        <v>0.202861293838512-0.0580606254042467i</v>
      </c>
      <c r="U1416" t="e">
        <f t="shared" si="719"/>
        <v>#DIV/0!</v>
      </c>
      <c r="V1416" t="str">
        <f t="shared" si="720"/>
        <v>0.0000833333333333333-0.0020690970240756i</v>
      </c>
      <c r="W1416" t="e">
        <f t="shared" si="721"/>
        <v>#DIV/0!</v>
      </c>
      <c r="X1416" t="e">
        <f t="shared" si="722"/>
        <v>#DIV/0!</v>
      </c>
      <c r="Y1416" t="str">
        <f t="shared" si="723"/>
        <v>0.00096+0.547742962338688i</v>
      </c>
      <c r="Z1416" t="e">
        <f t="shared" si="724"/>
        <v>#DIV/0!</v>
      </c>
      <c r="AA1416" t="e">
        <f t="shared" si="725"/>
        <v>#DIV/0!</v>
      </c>
      <c r="AB1416" t="str">
        <f t="shared" si="726"/>
        <v>0.115759774985993-0.033131430866708i</v>
      </c>
      <c r="AC1416" t="str">
        <f t="shared" si="727"/>
        <v>1.4080486577214-0.411572010814641i</v>
      </c>
      <c r="AD1416" t="str">
        <f t="shared" si="728"/>
        <v>0.0820780564587718+0.000461347603453973i</v>
      </c>
      <c r="AE1416" t="e">
        <f t="shared" si="729"/>
        <v>#DIV/0!</v>
      </c>
      <c r="AF1416" t="str">
        <f t="shared" si="730"/>
        <v>-7.36432851047744-7.25173316704912i</v>
      </c>
      <c r="AG1416" t="e">
        <f t="shared" si="731"/>
        <v>#DIV/0!</v>
      </c>
      <c r="AH1416" t="e">
        <f t="shared" si="732"/>
        <v>#DIV/0!</v>
      </c>
      <c r="AI1416" t="e">
        <f t="shared" si="733"/>
        <v>#DIV/0!</v>
      </c>
      <c r="AJ1416" t="e">
        <f t="shared" si="734"/>
        <v>#DIV/0!</v>
      </c>
      <c r="AK1416"/>
      <c r="AL1416"/>
      <c r="AM1416"/>
      <c r="AN1416"/>
    </row>
    <row r="1417" spans="1:40" x14ac:dyDescent="0.3">
      <c r="A1417"/>
      <c r="B1417">
        <f t="shared" si="700"/>
        <v>128300</v>
      </c>
      <c r="C1417" s="186" t="str">
        <f t="shared" si="703"/>
        <v>-0.00780205419377932+0.0112661188322639i</v>
      </c>
      <c r="D1417" s="158" t="str">
        <f t="shared" si="704"/>
        <v>-3.57630573193282-2.34761372296198i</v>
      </c>
      <c r="E1417" t="str">
        <f t="shared" si="705"/>
        <v>4740.16536959836-10202.6098444044i</v>
      </c>
      <c r="F1417" t="str">
        <f t="shared" si="706"/>
        <v>0.45867260649311+0.317476604436001i</v>
      </c>
      <c r="G1417" t="str">
        <f t="shared" si="701"/>
        <v>0.45867260649311+0.317476604436001i</v>
      </c>
      <c r="H1417" t="str">
        <f t="shared" si="707"/>
        <v>3.79293316954515+4.90664601881778i</v>
      </c>
      <c r="I1417" t="str">
        <f t="shared" si="708"/>
        <v>503.832921819463i</v>
      </c>
      <c r="J1417" t="str">
        <f t="shared" si="702"/>
        <v>-61.8729768148711+107.436526116108i</v>
      </c>
      <c r="K1417" t="str">
        <f t="shared" si="709"/>
        <v>3.52159964906881-2.0280984625528i</v>
      </c>
      <c r="L1417" t="str">
        <f t="shared" si="710"/>
        <v>0.675404235158702-0.326597583827468i</v>
      </c>
      <c r="M1417" t="str">
        <f t="shared" si="711"/>
        <v>4.19700388422751-2.35469604638027i</v>
      </c>
      <c r="N1417" t="str">
        <f t="shared" si="712"/>
        <v>-1.64013751208883i</v>
      </c>
      <c r="O1417" t="str">
        <f t="shared" si="713"/>
        <v>-0.0692856309371711-0.997596863139434i</v>
      </c>
      <c r="P1417" t="str">
        <f t="shared" si="714"/>
        <v>1.06928563093717+0.997596863139434i</v>
      </c>
      <c r="Q1417" t="str">
        <f t="shared" si="715"/>
        <v>-1.06928563093717+0.642540648949396i</v>
      </c>
      <c r="R1417" t="str">
        <f t="shared" si="716"/>
        <v>-0.322815486951444-1.12693830418351i</v>
      </c>
      <c r="S1417" t="str">
        <f t="shared" si="717"/>
        <v>0.179987655647608i</v>
      </c>
      <c r="T1417" t="str">
        <f t="shared" si="718"/>
        <v>0.202834983429481-0.0581028027031314i</v>
      </c>
      <c r="U1417" t="e">
        <f t="shared" si="719"/>
        <v>#DIV/0!</v>
      </c>
      <c r="V1417" t="str">
        <f t="shared" si="720"/>
        <v>0.0000833333333333333-0.00206748432179651i</v>
      </c>
      <c r="W1417" t="e">
        <f t="shared" si="721"/>
        <v>#DIV/0!</v>
      </c>
      <c r="X1417" t="e">
        <f t="shared" si="722"/>
        <v>#DIV/0!</v>
      </c>
      <c r="Y1417" t="str">
        <f t="shared" si="723"/>
        <v>0.00096+0.548170218939576i</v>
      </c>
      <c r="Z1417" t="e">
        <f t="shared" si="724"/>
        <v>#DIV/0!</v>
      </c>
      <c r="AA1417" t="e">
        <f t="shared" si="725"/>
        <v>#DIV/0!</v>
      </c>
      <c r="AB1417" t="str">
        <f t="shared" si="726"/>
        <v>0.115744761343067-0.0331554987139352i</v>
      </c>
      <c r="AC1417" t="str">
        <f t="shared" si="727"/>
        <v>1.40771009119837-0.411697488809634i</v>
      </c>
      <c r="AD1417" t="str">
        <f t="shared" si="728"/>
        <v>0.0820889839729641+0.000454873379591467i</v>
      </c>
      <c r="AE1417" t="e">
        <f t="shared" si="729"/>
        <v>#DIV/0!</v>
      </c>
      <c r="AF1417" t="str">
        <f t="shared" si="730"/>
        <v>-7.36923890147797-7.25425974177976i</v>
      </c>
      <c r="AG1417" t="e">
        <f t="shared" si="731"/>
        <v>#DIV/0!</v>
      </c>
      <c r="AH1417" t="e">
        <f t="shared" si="732"/>
        <v>#DIV/0!</v>
      </c>
      <c r="AI1417" t="e">
        <f t="shared" si="733"/>
        <v>#DIV/0!</v>
      </c>
      <c r="AJ1417" t="e">
        <f t="shared" si="734"/>
        <v>#DIV/0!</v>
      </c>
      <c r="AK1417"/>
      <c r="AL1417"/>
      <c r="AM1417"/>
      <c r="AN1417"/>
    </row>
    <row r="1418" spans="1:40" x14ac:dyDescent="0.3">
      <c r="A1418"/>
      <c r="B1418">
        <f t="shared" si="700"/>
        <v>128400</v>
      </c>
      <c r="C1418" s="186" t="str">
        <f t="shared" si="703"/>
        <v>-0.00779893968628852+0.0112626466709555i</v>
      </c>
      <c r="D1418" s="158" t="str">
        <f t="shared" si="704"/>
        <v>-3.57793756337748-2.3485656551609i</v>
      </c>
      <c r="E1418" t="str">
        <f t="shared" si="705"/>
        <v>4734.09343360388-10197.482730514i</v>
      </c>
      <c r="F1418" t="str">
        <f t="shared" si="706"/>
        <v>0.458888568580338+0.317597297344116i</v>
      </c>
      <c r="G1418" t="str">
        <f t="shared" si="701"/>
        <v>0.458888568580338+0.317597297344116i</v>
      </c>
      <c r="H1418" t="str">
        <f t="shared" si="707"/>
        <v>3.79621135512438+4.90821647729904i</v>
      </c>
      <c r="I1418" t="str">
        <f t="shared" si="708"/>
        <v>504.225620901162i</v>
      </c>
      <c r="J1418" t="str">
        <f t="shared" si="702"/>
        <v>-61.9710243271768+107.52026463997i</v>
      </c>
      <c r="K1418" t="str">
        <f t="shared" si="709"/>
        <v>3.52018822258121-2.02891678799612i</v>
      </c>
      <c r="L1418" t="str">
        <f t="shared" si="710"/>
        <v>0.675204685309179-0.326755572297574i</v>
      </c>
      <c r="M1418" t="str">
        <f t="shared" si="711"/>
        <v>4.19539290789039-2.35567236029369i</v>
      </c>
      <c r="N1418" t="str">
        <f t="shared" si="712"/>
        <v>-1.64141587336092i</v>
      </c>
      <c r="O1418" t="str">
        <f t="shared" si="713"/>
        <v>-0.0705608631712767-0.997507475956208i</v>
      </c>
      <c r="P1418" t="str">
        <f t="shared" si="714"/>
        <v>1.07056086317128+0.997507475956208i</v>
      </c>
      <c r="Q1418" t="str">
        <f t="shared" si="715"/>
        <v>-1.07056086317128+0.643908397404712i</v>
      </c>
      <c r="R1418" t="str">
        <f t="shared" si="716"/>
        <v>-0.322798181574996-1.12591444093027i</v>
      </c>
      <c r="S1418" t="str">
        <f t="shared" si="717"/>
        <v>0.18012794220696i</v>
      </c>
      <c r="T1418" t="str">
        <f t="shared" si="718"/>
        <v>0.202808651345869-0.0581449721952527i</v>
      </c>
      <c r="U1418" t="e">
        <f t="shared" si="719"/>
        <v>#DIV/0!</v>
      </c>
      <c r="V1418" t="str">
        <f t="shared" si="720"/>
        <v>0.0000833333333333333-0.00206587413151474i</v>
      </c>
      <c r="W1418" t="e">
        <f t="shared" si="721"/>
        <v>#DIV/0!</v>
      </c>
      <c r="X1418" t="e">
        <f t="shared" si="722"/>
        <v>#DIV/0!</v>
      </c>
      <c r="Y1418" t="str">
        <f t="shared" si="723"/>
        <v>0.00096+0.548597475540464i</v>
      </c>
      <c r="Z1418" t="e">
        <f t="shared" si="724"/>
        <v>#DIV/0!</v>
      </c>
      <c r="AA1418" t="e">
        <f t="shared" si="725"/>
        <v>#DIV/0!</v>
      </c>
      <c r="AB1418" t="str">
        <f t="shared" si="726"/>
        <v>0.115729735331864-0.0331795621063491i</v>
      </c>
      <c r="AC1418" t="str">
        <f t="shared" si="727"/>
        <v>1.40737153346276-0.411822638333262i</v>
      </c>
      <c r="AD1418" t="str">
        <f t="shared" si="728"/>
        <v>0.0820999135493723+0.000448382593708909i</v>
      </c>
      <c r="AE1418" t="e">
        <f t="shared" si="729"/>
        <v>#DIV/0!</v>
      </c>
      <c r="AF1418" t="str">
        <f t="shared" si="730"/>
        <v>-7.37414891850186-7.25678213245994i</v>
      </c>
      <c r="AG1418" t="e">
        <f t="shared" si="731"/>
        <v>#DIV/0!</v>
      </c>
      <c r="AH1418" t="e">
        <f t="shared" si="732"/>
        <v>#DIV/0!</v>
      </c>
      <c r="AI1418" t="e">
        <f t="shared" si="733"/>
        <v>#DIV/0!</v>
      </c>
      <c r="AJ1418" t="e">
        <f t="shared" si="734"/>
        <v>#DIV/0!</v>
      </c>
      <c r="AK1418"/>
      <c r="AL1418"/>
      <c r="AM1418"/>
      <c r="AN1418"/>
    </row>
    <row r="1419" spans="1:40" x14ac:dyDescent="0.3">
      <c r="A1419"/>
      <c r="B1419">
        <f t="shared" si="700"/>
        <v>128500</v>
      </c>
      <c r="C1419" s="186" t="str">
        <f t="shared" si="703"/>
        <v>-0.00779582524506094+0.0112591798110469i</v>
      </c>
      <c r="D1419" s="158" t="str">
        <f t="shared" si="704"/>
        <v>-3.57956936322167-2.34951605187829i</v>
      </c>
      <c r="E1419" t="str">
        <f t="shared" si="705"/>
        <v>4728.03232083702-10192.3585758876i</v>
      </c>
      <c r="F1419" t="str">
        <f t="shared" si="706"/>
        <v>0.459104526479505+0.317717795273433i</v>
      </c>
      <c r="G1419" t="str">
        <f t="shared" si="701"/>
        <v>0.459104526479505+0.317717795273433i</v>
      </c>
      <c r="H1419" t="str">
        <f t="shared" si="707"/>
        <v>3.79948919471841+4.90978428984433i</v>
      </c>
      <c r="I1419" t="str">
        <f t="shared" si="708"/>
        <v>504.61831998286i</v>
      </c>
      <c r="J1419" t="str">
        <f t="shared" si="702"/>
        <v>-62.0691482302206+107.604003163833i</v>
      </c>
      <c r="K1419" t="str">
        <f t="shared" si="709"/>
        <v>3.5187768275582-2.02973378384667i</v>
      </c>
      <c r="L1419" t="str">
        <f t="shared" si="710"/>
        <v>0.675005098004394-0.326913392208201i</v>
      </c>
      <c r="M1419" t="str">
        <f t="shared" si="711"/>
        <v>4.19378192556259-2.35664717605487i</v>
      </c>
      <c r="N1419" t="str">
        <f t="shared" si="712"/>
        <v>-1.642694234633i</v>
      </c>
      <c r="O1419" t="str">
        <f t="shared" si="713"/>
        <v>-0.0718359800942931-0.997416458638964i</v>
      </c>
      <c r="P1419" t="str">
        <f t="shared" si="714"/>
        <v>1.07183598009429+0.997416458638964i</v>
      </c>
      <c r="Q1419" t="str">
        <f t="shared" si="715"/>
        <v>-1.07183598009429+0.645277775994036i</v>
      </c>
      <c r="R1419" t="str">
        <f t="shared" si="716"/>
        <v>-0.322780859780864-1.12489205098875i</v>
      </c>
      <c r="S1419" t="str">
        <f t="shared" si="717"/>
        <v>0.180268228766311i</v>
      </c>
      <c r="T1419" t="str">
        <f t="shared" si="718"/>
        <v>0.202782297585045-0.0581871338723633i</v>
      </c>
      <c r="U1419" t="e">
        <f t="shared" si="719"/>
        <v>#DIV/0!</v>
      </c>
      <c r="V1419" t="str">
        <f t="shared" si="720"/>
        <v>0.0000833333333333333-0.0020642664473657i</v>
      </c>
      <c r="W1419" t="e">
        <f t="shared" si="721"/>
        <v>#DIV/0!</v>
      </c>
      <c r="X1419" t="e">
        <f t="shared" si="722"/>
        <v>#DIV/0!</v>
      </c>
      <c r="Y1419" t="str">
        <f t="shared" si="723"/>
        <v>0.00096+0.549024732141352i</v>
      </c>
      <c r="Z1419" t="e">
        <f t="shared" si="724"/>
        <v>#DIV/0!</v>
      </c>
      <c r="AA1419" t="e">
        <f t="shared" si="725"/>
        <v>#DIV/0!</v>
      </c>
      <c r="AB1419" t="str">
        <f t="shared" si="726"/>
        <v>0.115714696950883-0.0332036210392436i</v>
      </c>
      <c r="AC1419" t="str">
        <f t="shared" si="727"/>
        <v>1.40703298483764-0.411947459574953i</v>
      </c>
      <c r="AD1419" t="str">
        <f t="shared" si="728"/>
        <v>0.0821108451719112+0.000441875236456716i</v>
      </c>
      <c r="AE1419" t="e">
        <f t="shared" si="729"/>
        <v>#DIV/0!</v>
      </c>
      <c r="AF1419" t="str">
        <f t="shared" si="730"/>
        <v>-7.37905855794008-7.25930034172262i</v>
      </c>
      <c r="AG1419" t="e">
        <f t="shared" si="731"/>
        <v>#DIV/0!</v>
      </c>
      <c r="AH1419" t="e">
        <f t="shared" si="732"/>
        <v>#DIV/0!</v>
      </c>
      <c r="AI1419" t="e">
        <f t="shared" si="733"/>
        <v>#DIV/0!</v>
      </c>
      <c r="AJ1419" t="e">
        <f t="shared" si="734"/>
        <v>#DIV/0!</v>
      </c>
      <c r="AK1419"/>
      <c r="AL1419"/>
      <c r="AM1419"/>
      <c r="AN1419"/>
    </row>
    <row r="1420" spans="1:40" x14ac:dyDescent="0.3">
      <c r="A1420"/>
      <c r="B1420">
        <f t="shared" si="700"/>
        <v>128600</v>
      </c>
      <c r="C1420" s="186" t="str">
        <f t="shared" si="703"/>
        <v>-0.00779271087290529+0.0112557182353615i</v>
      </c>
      <c r="D1420" s="158" t="str">
        <f t="shared" si="704"/>
        <v>-3.58120112998276-2.35046491417411i</v>
      </c>
      <c r="E1420" t="str">
        <f t="shared" si="705"/>
        <v>4721.98200788057-10187.2373844759i</v>
      </c>
      <c r="F1420" t="str">
        <f t="shared" si="706"/>
        <v>0.459320479994411+0.317838098345028i</v>
      </c>
      <c r="G1420" t="str">
        <f t="shared" si="701"/>
        <v>0.459320479994411+0.317838098345028i</v>
      </c>
      <c r="H1420" t="str">
        <f t="shared" si="707"/>
        <v>3.80276668620608+4.91134945802982i</v>
      </c>
      <c r="I1420" t="str">
        <f t="shared" si="708"/>
        <v>505.011019064559i</v>
      </c>
      <c r="J1420" t="str">
        <f t="shared" si="702"/>
        <v>-62.1673485240024+107.687741687696i</v>
      </c>
      <c r="K1420" t="str">
        <f t="shared" si="709"/>
        <v>3.51736546528703-2.03054945103165i</v>
      </c>
      <c r="L1420" t="str">
        <f t="shared" si="710"/>
        <v>0.674805473415302-0.32707104359986i</v>
      </c>
      <c r="M1420" t="str">
        <f t="shared" si="711"/>
        <v>4.19217093870233-2.35762049463151i</v>
      </c>
      <c r="N1420" t="str">
        <f t="shared" si="712"/>
        <v>-1.64397259590509i</v>
      </c>
      <c r="O1420" t="str">
        <f t="shared" si="713"/>
        <v>-0.073110979622435-0.997323811336442i</v>
      </c>
      <c r="P1420" t="str">
        <f t="shared" si="714"/>
        <v>1.07311097962243+0.997323811336442i</v>
      </c>
      <c r="Q1420" t="str">
        <f t="shared" si="715"/>
        <v>-1.07311097962243+0.646648784568648i</v>
      </c>
      <c r="R1420" t="str">
        <f t="shared" si="716"/>
        <v>-0.322763521561635-1.12387113090736i</v>
      </c>
      <c r="S1420" t="str">
        <f t="shared" si="717"/>
        <v>0.180408515325661i</v>
      </c>
      <c r="T1420" t="str">
        <f t="shared" si="718"/>
        <v>0.202755922144368-0.0582292877262165i</v>
      </c>
      <c r="U1420" t="e">
        <f t="shared" si="719"/>
        <v>#DIV/0!</v>
      </c>
      <c r="V1420" t="str">
        <f t="shared" si="720"/>
        <v>0.0000833333333333333-0.00206266126350305i</v>
      </c>
      <c r="W1420" t="e">
        <f t="shared" si="721"/>
        <v>#DIV/0!</v>
      </c>
      <c r="X1420" t="e">
        <f t="shared" si="722"/>
        <v>#DIV/0!</v>
      </c>
      <c r="Y1420" t="str">
        <f t="shared" si="723"/>
        <v>0.00096+0.54945198874224i</v>
      </c>
      <c r="Z1420" t="e">
        <f t="shared" si="724"/>
        <v>#DIV/0!</v>
      </c>
      <c r="AA1420" t="e">
        <f t="shared" si="725"/>
        <v>#DIV/0!</v>
      </c>
      <c r="AB1420" t="str">
        <f t="shared" si="726"/>
        <v>0.115699646198617-0.0332276755079129i</v>
      </c>
      <c r="AC1420" t="str">
        <f t="shared" si="727"/>
        <v>1.40669444564556-0.412071952724378i</v>
      </c>
      <c r="AD1420" t="str">
        <f t="shared" si="728"/>
        <v>0.0821217788244787+0.000435351298489338i</v>
      </c>
      <c r="AE1420" t="e">
        <f t="shared" si="729"/>
        <v>#DIV/0!</v>
      </c>
      <c r="AF1420" t="str">
        <f t="shared" si="730"/>
        <v>-7.38396781618884-7.26181437220393i</v>
      </c>
      <c r="AG1420" t="e">
        <f t="shared" si="731"/>
        <v>#DIV/0!</v>
      </c>
      <c r="AH1420" t="e">
        <f t="shared" si="732"/>
        <v>#DIV/0!</v>
      </c>
      <c r="AI1420" t="e">
        <f t="shared" si="733"/>
        <v>#DIV/0!</v>
      </c>
      <c r="AJ1420" t="e">
        <f t="shared" si="734"/>
        <v>#DIV/0!</v>
      </c>
      <c r="AK1420"/>
      <c r="AL1420"/>
      <c r="AM1420"/>
      <c r="AN1420"/>
    </row>
    <row r="1421" spans="1:40" x14ac:dyDescent="0.3">
      <c r="A1421"/>
      <c r="B1421">
        <f t="shared" si="700"/>
        <v>128700</v>
      </c>
      <c r="C1421" s="186" t="str">
        <f t="shared" si="703"/>
        <v>-0.00778959657262605+0.0112522619267839i</v>
      </c>
      <c r="D1421" s="158" t="str">
        <f t="shared" si="704"/>
        <v>-3.58283286218045-2.3514122431092i</v>
      </c>
      <c r="E1421" t="str">
        <f t="shared" si="705"/>
        <v>4715.94247137255-10182.1191601921i</v>
      </c>
      <c r="F1421" t="str">
        <f t="shared" si="706"/>
        <v>0.459536428929171+0.317958206680158i</v>
      </c>
      <c r="G1421" t="str">
        <f t="shared" si="701"/>
        <v>0.459536428929171+0.317958206680158i</v>
      </c>
      <c r="H1421" t="str">
        <f t="shared" si="707"/>
        <v>3.80604382746861+4.91291198343398i</v>
      </c>
      <c r="I1421" t="str">
        <f t="shared" si="708"/>
        <v>505.403718146258i</v>
      </c>
      <c r="J1421" t="str">
        <f t="shared" si="702"/>
        <v>-62.2656252085223+107.771480211559i</v>
      </c>
      <c r="K1421" t="str">
        <f t="shared" si="709"/>
        <v>3.51595413705277-2.03136379047896i</v>
      </c>
      <c r="L1421" t="str">
        <f t="shared" si="710"/>
        <v>0.674605811712707-0.327228526513244i</v>
      </c>
      <c r="M1421" t="str">
        <f t="shared" si="711"/>
        <v>4.19055994876548-2.3585923169922i</v>
      </c>
      <c r="N1421" t="str">
        <f t="shared" si="712"/>
        <v>-1.64525095717718i</v>
      </c>
      <c r="O1421" t="str">
        <f t="shared" si="713"/>
        <v>-0.074385859672079-0.997229534200049i</v>
      </c>
      <c r="P1421" t="str">
        <f t="shared" si="714"/>
        <v>1.07438585967208+0.997229534200049i</v>
      </c>
      <c r="Q1421" t="str">
        <f t="shared" si="715"/>
        <v>-1.07438585967208+0.648021422977131i</v>
      </c>
      <c r="R1421" t="str">
        <f t="shared" si="716"/>
        <v>-0.322746166909878-1.12285167724528i</v>
      </c>
      <c r="S1421" t="str">
        <f t="shared" si="717"/>
        <v>0.180548801885012i</v>
      </c>
      <c r="T1421" t="str">
        <f t="shared" si="718"/>
        <v>0.202729525021211-0.0582714337485586i</v>
      </c>
      <c r="U1421" t="e">
        <f t="shared" si="719"/>
        <v>#DIV/0!</v>
      </c>
      <c r="V1421" t="str">
        <f t="shared" si="720"/>
        <v>0.0000833333333333333-0.00206105857409862i</v>
      </c>
      <c r="W1421" t="e">
        <f t="shared" si="721"/>
        <v>#DIV/0!</v>
      </c>
      <c r="X1421" t="e">
        <f t="shared" si="722"/>
        <v>#DIV/0!</v>
      </c>
      <c r="Y1421" t="str">
        <f t="shared" si="723"/>
        <v>0.00096+0.549879245343129i</v>
      </c>
      <c r="Z1421" t="e">
        <f t="shared" si="724"/>
        <v>#DIV/0!</v>
      </c>
      <c r="AA1421" t="e">
        <f t="shared" si="725"/>
        <v>#DIV/0!</v>
      </c>
      <c r="AB1421" t="str">
        <f t="shared" si="726"/>
        <v>0.115684583073567-0.033251725507647i</v>
      </c>
      <c r="AC1421" t="str">
        <f t="shared" si="727"/>
        <v>1.40635591620865-0.41219611797145i</v>
      </c>
      <c r="AD1421" t="str">
        <f t="shared" si="728"/>
        <v>0.0821327144909584+0.000428810770469301i</v>
      </c>
      <c r="AE1421" t="e">
        <f t="shared" si="729"/>
        <v>#DIV/0!</v>
      </c>
      <c r="AF1421" t="str">
        <f t="shared" si="730"/>
        <v>-7.38887668964906-7.26432422654318i</v>
      </c>
      <c r="AG1421" t="e">
        <f t="shared" si="731"/>
        <v>#DIV/0!</v>
      </c>
      <c r="AH1421" t="e">
        <f t="shared" si="732"/>
        <v>#DIV/0!</v>
      </c>
      <c r="AI1421" t="e">
        <f t="shared" si="733"/>
        <v>#DIV/0!</v>
      </c>
      <c r="AJ1421" t="e">
        <f t="shared" si="734"/>
        <v>#DIV/0!</v>
      </c>
      <c r="AK1421"/>
      <c r="AL1421"/>
      <c r="AM1421"/>
      <c r="AN1421"/>
    </row>
    <row r="1422" spans="1:40" x14ac:dyDescent="0.3">
      <c r="A1422"/>
      <c r="B1422">
        <f t="shared" si="700"/>
        <v>128800</v>
      </c>
      <c r="C1422" s="186" t="str">
        <f t="shared" si="703"/>
        <v>-0.00778648234702289+0.0112488108682596i</v>
      </c>
      <c r="D1422" s="158" t="str">
        <f t="shared" si="704"/>
        <v>-3.58446455833687-2.35235803974518i</v>
      </c>
      <c r="E1422" t="str">
        <f t="shared" si="705"/>
        <v>4709.91368800601-10177.0039069116i</v>
      </c>
      <c r="F1422" t="str">
        <f t="shared" si="706"/>
        <v>0.459752373088221+0.31807812040024i</v>
      </c>
      <c r="G1422" t="str">
        <f t="shared" si="701"/>
        <v>0.459752373088221+0.31807812040024i</v>
      </c>
      <c r="H1422" t="str">
        <f t="shared" si="707"/>
        <v>3.80932061638964+4.91447186763747i</v>
      </c>
      <c r="I1422" t="str">
        <f t="shared" si="708"/>
        <v>505.796417227957i</v>
      </c>
      <c r="J1422" t="str">
        <f t="shared" si="702"/>
        <v>-62.3639782837803+107.855218735422i</v>
      </c>
      <c r="K1422" t="str">
        <f t="shared" si="709"/>
        <v>3.51454284413834-2.03217680311722i</v>
      </c>
      <c r="L1422" t="str">
        <f t="shared" si="710"/>
        <v>0.67440611306726-0.327385840989232i</v>
      </c>
      <c r="M1422" t="str">
        <f t="shared" si="711"/>
        <v>4.1889489572056-2.35956264410645i</v>
      </c>
      <c r="N1422" t="str">
        <f t="shared" si="712"/>
        <v>-1.64652931844927i</v>
      </c>
      <c r="O1422" t="str">
        <f t="shared" si="713"/>
        <v>-0.0756606181598065-0.997133627383851i</v>
      </c>
      <c r="P1422" t="str">
        <f t="shared" si="714"/>
        <v>1.07566061815981+0.997133627383851i</v>
      </c>
      <c r="Q1422" t="str">
        <f t="shared" si="715"/>
        <v>-1.07566061815981+0.649395691065419i</v>
      </c>
      <c r="R1422" t="str">
        <f t="shared" si="716"/>
        <v>-0.322728795818139-1.12183368657232i</v>
      </c>
      <c r="S1422" t="str">
        <f t="shared" si="717"/>
        <v>0.180689088444364i</v>
      </c>
      <c r="T1422" t="str">
        <f t="shared" si="718"/>
        <v>0.202703106212933-0.0583135719311268i</v>
      </c>
      <c r="U1422" t="e">
        <f t="shared" si="719"/>
        <v>#DIV/0!</v>
      </c>
      <c r="V1422" t="str">
        <f t="shared" si="720"/>
        <v>0.0000833333333333333-0.00205945837334233i</v>
      </c>
      <c r="W1422" t="e">
        <f t="shared" si="721"/>
        <v>#DIV/0!</v>
      </c>
      <c r="X1422" t="e">
        <f t="shared" si="722"/>
        <v>#DIV/0!</v>
      </c>
      <c r="Y1422" t="str">
        <f t="shared" si="723"/>
        <v>0.00096+0.550306501944017i</v>
      </c>
      <c r="Z1422" t="e">
        <f t="shared" si="724"/>
        <v>#DIV/0!</v>
      </c>
      <c r="AA1422" t="e">
        <f t="shared" si="725"/>
        <v>#DIV/0!</v>
      </c>
      <c r="AB1422" t="str">
        <f t="shared" si="726"/>
        <v>0.115669507574225-0.0332757710337309i</v>
      </c>
      <c r="AC1422" t="str">
        <f t="shared" si="727"/>
        <v>1.4060173968485-0.412319955506289i</v>
      </c>
      <c r="AD1422" t="str">
        <f t="shared" si="728"/>
        <v>0.0821436521552151+0.000422253643064598i</v>
      </c>
      <c r="AE1422" t="e">
        <f t="shared" si="729"/>
        <v>#DIV/0!</v>
      </c>
      <c r="AF1422" t="str">
        <f t="shared" si="730"/>
        <v>-7.39378517472651-7.26682990738265i</v>
      </c>
      <c r="AG1422" t="e">
        <f t="shared" si="731"/>
        <v>#DIV/0!</v>
      </c>
      <c r="AH1422" t="e">
        <f t="shared" si="732"/>
        <v>#DIV/0!</v>
      </c>
      <c r="AI1422" t="e">
        <f t="shared" si="733"/>
        <v>#DIV/0!</v>
      </c>
      <c r="AJ1422" t="e">
        <f t="shared" si="734"/>
        <v>#DIV/0!</v>
      </c>
      <c r="AK1422"/>
      <c r="AL1422"/>
      <c r="AM1422"/>
      <c r="AN1422"/>
    </row>
    <row r="1423" spans="1:40" x14ac:dyDescent="0.3">
      <c r="A1423"/>
      <c r="B1423">
        <f t="shared" si="700"/>
        <v>128900</v>
      </c>
      <c r="C1423" s="186" t="str">
        <f t="shared" si="703"/>
        <v>-0.00778336819889104+0.0112453650427949i</v>
      </c>
      <c r="D1423" s="158" t="str">
        <f t="shared" si="704"/>
        <v>-3.58609621697663-2.35330230514454i</v>
      </c>
      <c r="E1423" t="str">
        <f t="shared" si="705"/>
        <v>4703.89563452908-10171.8916284723i</v>
      </c>
      <c r="F1423" t="str">
        <f t="shared" si="706"/>
        <v>0.459968312276322+0.318197839626865i</v>
      </c>
      <c r="G1423" t="str">
        <f t="shared" si="701"/>
        <v>0.459968312276322+0.318197839626865i</v>
      </c>
      <c r="H1423" t="str">
        <f t="shared" si="707"/>
        <v>3.81259705085541+4.9160291122233i</v>
      </c>
      <c r="I1423" t="str">
        <f t="shared" si="708"/>
        <v>506.189116309655i</v>
      </c>
      <c r="J1423" t="str">
        <f t="shared" si="702"/>
        <v>-62.4624077497763+107.938957259285i</v>
      </c>
      <c r="K1423" t="str">
        <f t="shared" si="709"/>
        <v>3.51313158782452-2.03298848987573i</v>
      </c>
      <c r="L1423" t="str">
        <f t="shared" si="710"/>
        <v>0.674206377649465-0.327542987068885i</v>
      </c>
      <c r="M1423" t="str">
        <f t="shared" si="711"/>
        <v>4.18733796547399-2.36053147694462i</v>
      </c>
      <c r="N1423" t="str">
        <f t="shared" si="712"/>
        <v>-1.64780767972136i</v>
      </c>
      <c r="O1423" t="str">
        <f t="shared" si="713"/>
        <v>-0.0769352530023982-0.99703609104458i</v>
      </c>
      <c r="P1423" t="str">
        <f t="shared" si="714"/>
        <v>1.0769352530024+0.99703609104458i</v>
      </c>
      <c r="Q1423" t="str">
        <f t="shared" si="715"/>
        <v>-1.0769352530024+0.65077158867678i</v>
      </c>
      <c r="R1423" t="str">
        <f t="shared" si="716"/>
        <v>-0.322711408278966-1.12081715546897i</v>
      </c>
      <c r="S1423" t="str">
        <f t="shared" si="717"/>
        <v>0.180829375003715i</v>
      </c>
      <c r="T1423" t="str">
        <f t="shared" si="718"/>
        <v>0.202676665716896-0.0583557022656541i</v>
      </c>
      <c r="U1423" t="e">
        <f t="shared" si="719"/>
        <v>#DIV/0!</v>
      </c>
      <c r="V1423" t="str">
        <f t="shared" si="720"/>
        <v>0.0000833333333333333-0.00205786065544214i</v>
      </c>
      <c r="W1423" t="e">
        <f t="shared" si="721"/>
        <v>#DIV/0!</v>
      </c>
      <c r="X1423" t="e">
        <f t="shared" si="722"/>
        <v>#DIV/0!</v>
      </c>
      <c r="Y1423" t="str">
        <f t="shared" si="723"/>
        <v>0.00096+0.550733758544905i</v>
      </c>
      <c r="Z1423" t="e">
        <f t="shared" si="724"/>
        <v>#DIV/0!</v>
      </c>
      <c r="AA1423" t="e">
        <f t="shared" si="725"/>
        <v>#DIV/0!</v>
      </c>
      <c r="AB1423" t="str">
        <f t="shared" si="726"/>
        <v>0.115654419699087-0.0332998120814472i</v>
      </c>
      <c r="AC1423" t="str">
        <f t="shared" si="727"/>
        <v>1.40567888788625-0.412443465519252i</v>
      </c>
      <c r="AD1423" t="str">
        <f t="shared" si="728"/>
        <v>0.0821545918010992+0.000415679906949675i</v>
      </c>
      <c r="AE1423" t="e">
        <f t="shared" si="729"/>
        <v>#DIV/0!</v>
      </c>
      <c r="AF1423" t="str">
        <f t="shared" si="730"/>
        <v>-7.39869326783204-7.26933141736784i</v>
      </c>
      <c r="AG1423" t="e">
        <f t="shared" si="731"/>
        <v>#DIV/0!</v>
      </c>
      <c r="AH1423" t="e">
        <f t="shared" si="732"/>
        <v>#DIV/0!</v>
      </c>
      <c r="AI1423" t="e">
        <f t="shared" si="733"/>
        <v>#DIV/0!</v>
      </c>
      <c r="AJ1423" t="e">
        <f t="shared" si="734"/>
        <v>#DIV/0!</v>
      </c>
      <c r="AK1423"/>
      <c r="AL1423"/>
      <c r="AM1423"/>
      <c r="AN1423"/>
    </row>
    <row r="1424" spans="1:40" x14ac:dyDescent="0.3">
      <c r="A1424"/>
      <c r="B1424">
        <f t="shared" si="700"/>
        <v>129000</v>
      </c>
      <c r="C1424" s="186" t="str">
        <f t="shared" si="703"/>
        <v>-0.00778025413102123+0.0112419244334569i</v>
      </c>
      <c r="D1424" s="158" t="str">
        <f t="shared" si="704"/>
        <v>-3.58772783662674-2.35424504037056i</v>
      </c>
      <c r="E1424" t="str">
        <f t="shared" si="705"/>
        <v>4697.88828774482-10166.7823286749i</v>
      </c>
      <c r="F1424" t="str">
        <f t="shared" si="706"/>
        <v>0.460184246298553+0.318317364481791i</v>
      </c>
      <c r="G1424" t="str">
        <f t="shared" si="701"/>
        <v>0.460184246298553+0.318317364481791i</v>
      </c>
      <c r="H1424" t="str">
        <f t="shared" si="707"/>
        <v>3.81587312875459+4.91758371877669i</v>
      </c>
      <c r="I1424" t="str">
        <f t="shared" si="708"/>
        <v>506.581815391354i</v>
      </c>
      <c r="J1424" t="str">
        <f t="shared" si="702"/>
        <v>-62.5609136065103+108.022695783148i</v>
      </c>
      <c r="K1424" t="str">
        <f t="shared" si="709"/>
        <v>3.51172036939-2.0337988516845i</v>
      </c>
      <c r="L1424" t="str">
        <f t="shared" si="710"/>
        <v>0.674006605629671-0.32769996479345i</v>
      </c>
      <c r="M1424" t="str">
        <f t="shared" si="711"/>
        <v>4.18572697501967-2.36149881647795i</v>
      </c>
      <c r="N1424" t="str">
        <f t="shared" si="712"/>
        <v>-1.64908604099344i</v>
      </c>
      <c r="O1424" t="str">
        <f t="shared" si="713"/>
        <v>-0.0782097621168262-0.996936925341633i</v>
      </c>
      <c r="P1424" t="str">
        <f t="shared" si="714"/>
        <v>1.07820976211683+0.996936925341633i</v>
      </c>
      <c r="Q1424" t="str">
        <f t="shared" si="715"/>
        <v>-1.07820976211683+0.652149115651807i</v>
      </c>
      <c r="R1424" t="str">
        <f t="shared" si="716"/>
        <v>-0.32269400428491-1.11980208052629i</v>
      </c>
      <c r="S1424" t="str">
        <f t="shared" si="717"/>
        <v>0.180969661563067i</v>
      </c>
      <c r="T1424" t="str">
        <f t="shared" si="718"/>
        <v>0.202650203530461-0.0583978247438711i</v>
      </c>
      <c r="U1424" t="e">
        <f t="shared" si="719"/>
        <v>#DIV/0!</v>
      </c>
      <c r="V1424" t="str">
        <f t="shared" si="720"/>
        <v>0.0000833333333333333-0.00205626541462397i</v>
      </c>
      <c r="W1424" t="e">
        <f t="shared" si="721"/>
        <v>#DIV/0!</v>
      </c>
      <c r="X1424" t="e">
        <f t="shared" si="722"/>
        <v>#DIV/0!</v>
      </c>
      <c r="Y1424" t="str">
        <f t="shared" si="723"/>
        <v>0.00096+0.551161015145793i</v>
      </c>
      <c r="Z1424" t="e">
        <f t="shared" si="724"/>
        <v>#DIV/0!</v>
      </c>
      <c r="AA1424" t="e">
        <f t="shared" si="725"/>
        <v>#DIV/0!</v>
      </c>
      <c r="AB1424" t="str">
        <f t="shared" si="726"/>
        <v>0.115639319446647-0.0333238486460771i</v>
      </c>
      <c r="AC1424" t="str">
        <f t="shared" si="727"/>
        <v>1.40534038964255-0.41256664820093i</v>
      </c>
      <c r="AD1424" t="str">
        <f t="shared" si="728"/>
        <v>0.0821655334124444+0.000409089552804231i</v>
      </c>
      <c r="AE1424" t="e">
        <f t="shared" si="729"/>
        <v>#DIV/0!</v>
      </c>
      <c r="AF1424" t="str">
        <f t="shared" si="730"/>
        <v>-7.40360096538133-7.27182875914725i</v>
      </c>
      <c r="AG1424" t="e">
        <f t="shared" si="731"/>
        <v>#DIV/0!</v>
      </c>
      <c r="AH1424" t="e">
        <f t="shared" si="732"/>
        <v>#DIV/0!</v>
      </c>
      <c r="AI1424" t="e">
        <f t="shared" si="733"/>
        <v>#DIV/0!</v>
      </c>
      <c r="AJ1424" t="e">
        <f t="shared" si="734"/>
        <v>#DIV/0!</v>
      </c>
      <c r="AK1424"/>
      <c r="AL1424"/>
      <c r="AM1424"/>
      <c r="AN1424"/>
    </row>
    <row r="1425" spans="1:40" x14ac:dyDescent="0.3">
      <c r="A1425"/>
      <c r="B1425">
        <f t="shared" si="700"/>
        <v>129100</v>
      </c>
      <c r="C1425" s="186" t="str">
        <f t="shared" si="703"/>
        <v>-0.00777714014619949+0.0112384890233724i</v>
      </c>
      <c r="D1425" s="158" t="str">
        <f t="shared" si="704"/>
        <v>-3.58935941581659-2.35518624648736i</v>
      </c>
      <c r="E1425" t="str">
        <f t="shared" si="705"/>
        <v>4691.8916245109-10161.6760112831i</v>
      </c>
      <c r="F1425" t="str">
        <f t="shared" si="706"/>
        <v>0.460400174960312+0.31843669508694i</v>
      </c>
      <c r="G1425" t="str">
        <f t="shared" si="701"/>
        <v>0.460400174960312+0.31843669508694i</v>
      </c>
      <c r="H1425" t="str">
        <f t="shared" si="707"/>
        <v>3.81914884797827+4.9191356888851i</v>
      </c>
      <c r="I1425" t="str">
        <f t="shared" si="708"/>
        <v>506.974514473053i</v>
      </c>
      <c r="J1425" t="str">
        <f t="shared" si="702"/>
        <v>-62.6594958539825+108.106434307011i</v>
      </c>
      <c r="K1425" t="str">
        <f t="shared" si="709"/>
        <v>3.51030919011127-2.03460788947425i</v>
      </c>
      <c r="L1425" t="str">
        <f t="shared" si="710"/>
        <v>0.673806797178078-0.327856774204355i</v>
      </c>
      <c r="M1425" t="str">
        <f t="shared" si="711"/>
        <v>4.18411598728935-2.36246466367861i</v>
      </c>
      <c r="N1425" t="str">
        <f t="shared" si="712"/>
        <v>-1.65036440226553i</v>
      </c>
      <c r="O1425" t="str">
        <f t="shared" si="713"/>
        <v>-0.0794841434202984-0.996836130437065i</v>
      </c>
      <c r="P1425" t="str">
        <f t="shared" si="714"/>
        <v>1.0794841434203+0.996836130437065i</v>
      </c>
      <c r="Q1425" t="str">
        <f t="shared" si="715"/>
        <v>-1.0794841434203+0.653528271828465i</v>
      </c>
      <c r="R1425" t="str">
        <f t="shared" si="716"/>
        <v>-0.322676583828493-1.11878845834587i</v>
      </c>
      <c r="S1425" t="str">
        <f t="shared" si="717"/>
        <v>0.181109948122418i</v>
      </c>
      <c r="T1425" t="str">
        <f t="shared" si="718"/>
        <v>0.202623719650981-0.0584399393574974i</v>
      </c>
      <c r="U1425" t="e">
        <f t="shared" si="719"/>
        <v>#DIV/0!</v>
      </c>
      <c r="V1425" t="str">
        <f t="shared" si="720"/>
        <v>0.0000833333333333333-0.00205467264513162i</v>
      </c>
      <c r="W1425" t="e">
        <f t="shared" si="721"/>
        <v>#DIV/0!</v>
      </c>
      <c r="X1425" t="e">
        <f t="shared" si="722"/>
        <v>#DIV/0!</v>
      </c>
      <c r="Y1425" t="str">
        <f t="shared" si="723"/>
        <v>0.00096+0.551588271746681i</v>
      </c>
      <c r="Z1425" t="e">
        <f t="shared" si="724"/>
        <v>#DIV/0!</v>
      </c>
      <c r="AA1425" t="e">
        <f t="shared" si="725"/>
        <v>#DIV/0!</v>
      </c>
      <c r="AB1425" t="str">
        <f t="shared" si="726"/>
        <v>0.115624206815393-0.0333478807228955i</v>
      </c>
      <c r="AC1425" t="str">
        <f t="shared" si="727"/>
        <v>1.40500190243753-0.412689503742119i</v>
      </c>
      <c r="AD1425" t="str">
        <f t="shared" si="728"/>
        <v>0.0821764769730665+0.000402482571314619i</v>
      </c>
      <c r="AE1425" t="e">
        <f t="shared" si="729"/>
        <v>#DIV/0!</v>
      </c>
      <c r="AF1425" t="str">
        <f t="shared" si="730"/>
        <v>-7.40850826379486-7.27432193537246i</v>
      </c>
      <c r="AG1425" t="e">
        <f t="shared" si="731"/>
        <v>#DIV/0!</v>
      </c>
      <c r="AH1425" t="e">
        <f t="shared" si="732"/>
        <v>#DIV/0!</v>
      </c>
      <c r="AI1425" t="e">
        <f t="shared" si="733"/>
        <v>#DIV/0!</v>
      </c>
      <c r="AJ1425" t="e">
        <f t="shared" si="734"/>
        <v>#DIV/0!</v>
      </c>
      <c r="AK1425"/>
      <c r="AL1425"/>
      <c r="AM1425"/>
      <c r="AN1425"/>
    </row>
    <row r="1426" spans="1:40" x14ac:dyDescent="0.3">
      <c r="A1426"/>
      <c r="B1426">
        <f t="shared" si="700"/>
        <v>129200</v>
      </c>
      <c r="C1426" s="186" t="str">
        <f t="shared" si="703"/>
        <v>-0.00777402624720735+0.0112350587957291i</v>
      </c>
      <c r="D1426" s="158" t="str">
        <f t="shared" si="704"/>
        <v>-3.5909909530781-2.35612592455983i</v>
      </c>
      <c r="E1426" t="str">
        <f t="shared" si="705"/>
        <v>4685.90562173976-10156.5726800235i</v>
      </c>
      <c r="F1426" t="str">
        <f t="shared" si="706"/>
        <v>0.460616098067328+0.318555831564402i</v>
      </c>
      <c r="G1426" t="str">
        <f t="shared" si="701"/>
        <v>0.460616098067328+0.318555831564402i</v>
      </c>
      <c r="H1426" t="str">
        <f t="shared" si="707"/>
        <v>3.82242420642025+4.92068502413822i</v>
      </c>
      <c r="I1426" t="str">
        <f t="shared" si="708"/>
        <v>507.367213554752i</v>
      </c>
      <c r="J1426" t="str">
        <f t="shared" si="702"/>
        <v>-62.7581544921927+108.190172830873i</v>
      </c>
      <c r="K1426" t="str">
        <f t="shared" si="709"/>
        <v>3.50889805126274-2.03541560417641i</v>
      </c>
      <c r="L1426" t="str">
        <f t="shared" si="710"/>
        <v>0.673606952464733-0.328013415343213i</v>
      </c>
      <c r="M1426" t="str">
        <f t="shared" si="711"/>
        <v>4.18250500372747-2.36342901951962i</v>
      </c>
      <c r="N1426" t="str">
        <f t="shared" si="712"/>
        <v>-1.65164276353762i</v>
      </c>
      <c r="O1426" t="str">
        <f t="shared" si="713"/>
        <v>-0.0807583948302019-0.996733706495596i</v>
      </c>
      <c r="P1426" t="str">
        <f t="shared" si="714"/>
        <v>1.0807583948302+0.996733706495596i</v>
      </c>
      <c r="Q1426" t="str">
        <f t="shared" si="715"/>
        <v>-1.0807583948302+0.654909057042024i</v>
      </c>
      <c r="R1426" t="str">
        <f t="shared" si="716"/>
        <v>-0.322659146902244-1.11777628553987i</v>
      </c>
      <c r="S1426" t="str">
        <f t="shared" si="717"/>
        <v>0.18125023468177i</v>
      </c>
      <c r="T1426" t="str">
        <f t="shared" si="718"/>
        <v>0.202597214075819-0.0584820460982514i</v>
      </c>
      <c r="U1426" t="e">
        <f t="shared" si="719"/>
        <v>#DIV/0!</v>
      </c>
      <c r="V1426" t="str">
        <f t="shared" si="720"/>
        <v>0.0000833333333333333-0.00205308234122672i</v>
      </c>
      <c r="W1426" t="e">
        <f t="shared" si="721"/>
        <v>#DIV/0!</v>
      </c>
      <c r="X1426" t="e">
        <f t="shared" si="722"/>
        <v>#DIV/0!</v>
      </c>
      <c r="Y1426" t="str">
        <f t="shared" si="723"/>
        <v>0.00096+0.55201552834757i</v>
      </c>
      <c r="Z1426" t="e">
        <f t="shared" si="724"/>
        <v>#DIV/0!</v>
      </c>
      <c r="AA1426" t="e">
        <f t="shared" si="725"/>
        <v>#DIV/0!</v>
      </c>
      <c r="AB1426" t="str">
        <f t="shared" si="726"/>
        <v>0.115609081803822-0.0333719083071766i</v>
      </c>
      <c r="AC1426" t="str">
        <f t="shared" si="727"/>
        <v>1.4046634265909-0.412812032333871i</v>
      </c>
      <c r="AD1426" t="str">
        <f t="shared" si="728"/>
        <v>0.0821874224667682+0.000395858953174259i</v>
      </c>
      <c r="AE1426" t="e">
        <f t="shared" si="729"/>
        <v>#DIV/0!</v>
      </c>
      <c r="AF1426" t="str">
        <f t="shared" si="730"/>
        <v>-7.41341515949835-7.27681094869805i</v>
      </c>
      <c r="AG1426" t="e">
        <f t="shared" si="731"/>
        <v>#DIV/0!</v>
      </c>
      <c r="AH1426" t="e">
        <f t="shared" si="732"/>
        <v>#DIV/0!</v>
      </c>
      <c r="AI1426" t="e">
        <f t="shared" si="733"/>
        <v>#DIV/0!</v>
      </c>
      <c r="AJ1426" t="e">
        <f t="shared" si="734"/>
        <v>#DIV/0!</v>
      </c>
      <c r="AK1426"/>
      <c r="AL1426"/>
      <c r="AM1426"/>
      <c r="AN1426"/>
    </row>
    <row r="1427" spans="1:40" x14ac:dyDescent="0.3">
      <c r="A1427"/>
      <c r="B1427">
        <f t="shared" si="700"/>
        <v>129300</v>
      </c>
      <c r="C1427" s="186" t="str">
        <f t="shared" si="703"/>
        <v>-0.00777091243682192+0.0112316337337738i</v>
      </c>
      <c r="D1427" s="158" t="str">
        <f t="shared" si="704"/>
        <v>-3.59262244694555-2.35706407565374i</v>
      </c>
      <c r="E1427" t="str">
        <f t="shared" si="705"/>
        <v>4679.93025639832-10151.4723385863i</v>
      </c>
      <c r="F1427" t="str">
        <f t="shared" si="706"/>
        <v>0.460832015425641+0.318674774036436i</v>
      </c>
      <c r="G1427" t="str">
        <f t="shared" si="701"/>
        <v>0.460832015425641+0.318674774036436i</v>
      </c>
      <c r="H1427" t="str">
        <f t="shared" si="707"/>
        <v>3.82569920197664+4.92223172612808i</v>
      </c>
      <c r="I1427" t="str">
        <f t="shared" si="708"/>
        <v>507.75991263645i</v>
      </c>
      <c r="J1427" t="str">
        <f t="shared" si="702"/>
        <v>-62.856889521141+108.273911354736i</v>
      </c>
      <c r="K1427" t="str">
        <f t="shared" si="709"/>
        <v>3.50748695411661-2.03622199672301i</v>
      </c>
      <c r="L1427" t="str">
        <f t="shared" si="710"/>
        <v>0.673407071659532-0.328169888251818i</v>
      </c>
      <c r="M1427" t="str">
        <f t="shared" si="711"/>
        <v>4.18089402577614-2.36439188497483i</v>
      </c>
      <c r="N1427" t="str">
        <f t="shared" si="712"/>
        <v>-1.65292112480971i</v>
      </c>
      <c r="O1427" t="str">
        <f t="shared" si="713"/>
        <v>-0.0820325142641452-0.996629653684609i</v>
      </c>
      <c r="P1427" t="str">
        <f t="shared" si="714"/>
        <v>1.08203251426415+0.996629653684609i</v>
      </c>
      <c r="Q1427" t="str">
        <f t="shared" si="715"/>
        <v>-1.08203251426415+0.656291471125101i</v>
      </c>
      <c r="R1427" t="str">
        <f t="shared" si="716"/>
        <v>-0.32264169349869-1.11676555873086i</v>
      </c>
      <c r="S1427" t="str">
        <f t="shared" si="717"/>
        <v>0.181390521241119i</v>
      </c>
      <c r="T1427" t="str">
        <f t="shared" si="718"/>
        <v>0.20257068680232-0.0585241449578447i</v>
      </c>
      <c r="U1427" t="e">
        <f t="shared" si="719"/>
        <v>#DIV/0!</v>
      </c>
      <c r="V1427" t="str">
        <f t="shared" si="720"/>
        <v>0.0000833333333333333-0.00205149449718865i</v>
      </c>
      <c r="W1427" t="e">
        <f t="shared" si="721"/>
        <v>#DIV/0!</v>
      </c>
      <c r="X1427" t="e">
        <f t="shared" si="722"/>
        <v>#DIV/0!</v>
      </c>
      <c r="Y1427" t="str">
        <f t="shared" si="723"/>
        <v>0.00096+0.552442784948458i</v>
      </c>
      <c r="Z1427" t="e">
        <f t="shared" si="724"/>
        <v>#DIV/0!</v>
      </c>
      <c r="AA1427" t="e">
        <f t="shared" si="725"/>
        <v>#DIV/0!</v>
      </c>
      <c r="AB1427" t="str">
        <f t="shared" si="726"/>
        <v>0.115593944410419-0.0333959313941907i</v>
      </c>
      <c r="AC1427" t="str">
        <f t="shared" si="727"/>
        <v>1.40432496242182-0.412934234167428i</v>
      </c>
      <c r="AD1427" t="str">
        <f t="shared" si="728"/>
        <v>0.0821983698773326+0.000389218689080343i</v>
      </c>
      <c r="AE1427" t="e">
        <f t="shared" si="729"/>
        <v>#DIV/0!</v>
      </c>
      <c r="AF1427" t="str">
        <f t="shared" si="730"/>
        <v>-7.41832164892219-7.27929580178182i</v>
      </c>
      <c r="AG1427" t="e">
        <f t="shared" si="731"/>
        <v>#DIV/0!</v>
      </c>
      <c r="AH1427" t="e">
        <f t="shared" si="732"/>
        <v>#DIV/0!</v>
      </c>
      <c r="AI1427" t="e">
        <f t="shared" si="733"/>
        <v>#DIV/0!</v>
      </c>
      <c r="AJ1427" t="e">
        <f t="shared" si="734"/>
        <v>#DIV/0!</v>
      </c>
      <c r="AK1427"/>
      <c r="AL1427"/>
      <c r="AM1427"/>
      <c r="AN1427"/>
    </row>
    <row r="1428" spans="1:40" x14ac:dyDescent="0.3">
      <c r="A1428"/>
      <c r="B1428">
        <f t="shared" si="700"/>
        <v>129400</v>
      </c>
      <c r="C1428" s="186" t="str">
        <f t="shared" si="703"/>
        <v>-0.00776779871781549+0.0112282138208133i</v>
      </c>
      <c r="D1428" s="158" t="str">
        <f t="shared" si="704"/>
        <v>-3.59425389595561-2.35800070083561i</v>
      </c>
      <c r="E1428" t="str">
        <f t="shared" si="705"/>
        <v>4673.96550550793-10146.3749906252i</v>
      </c>
      <c r="F1428" t="str">
        <f t="shared" si="706"/>
        <v>0.461047926841612+0.318793522625458i</v>
      </c>
      <c r="G1428" t="str">
        <f t="shared" si="701"/>
        <v>0.461047926841612+0.318793522625458i</v>
      </c>
      <c r="H1428" t="str">
        <f t="shared" si="707"/>
        <v>3.82897383254611+4.92377579644877i</v>
      </c>
      <c r="I1428" t="str">
        <f t="shared" si="708"/>
        <v>508.152611718149i</v>
      </c>
      <c r="J1428" t="str">
        <f t="shared" si="702"/>
        <v>-62.9557009408273+108.3576498786i</v>
      </c>
      <c r="K1428" t="str">
        <f t="shared" si="709"/>
        <v>3.50607589994299-2.03702706804686i</v>
      </c>
      <c r="L1428" t="str">
        <f t="shared" si="710"/>
        <v>0.67320715493222-0.328326192972145i</v>
      </c>
      <c r="M1428" t="str">
        <f t="shared" si="711"/>
        <v>4.17928305487521-2.365353261019i</v>
      </c>
      <c r="N1428" t="str">
        <f t="shared" si="712"/>
        <v>-1.6541994860818i</v>
      </c>
      <c r="O1428" t="str">
        <f t="shared" si="713"/>
        <v>-0.0833064996399533-0.996523972174146i</v>
      </c>
      <c r="P1428" t="str">
        <f t="shared" si="714"/>
        <v>1.08330649963995+0.996523972174146i</v>
      </c>
      <c r="Q1428" t="str">
        <f t="shared" si="715"/>
        <v>-1.08330649963995+0.657675513907654i</v>
      </c>
      <c r="R1428" t="str">
        <f t="shared" si="716"/>
        <v>-0.322624223610315-1.11575627455189i</v>
      </c>
      <c r="S1428" t="str">
        <f t="shared" si="717"/>
        <v>0.181530807800471i</v>
      </c>
      <c r="T1428" t="str">
        <f t="shared" si="718"/>
        <v>0.202544137827849-0.0585662359279803i</v>
      </c>
      <c r="U1428" t="e">
        <f t="shared" si="719"/>
        <v>#DIV/0!</v>
      </c>
      <c r="V1428" t="str">
        <f t="shared" si="720"/>
        <v>0.0000833333333333333-0.00204990910731447i</v>
      </c>
      <c r="W1428" t="e">
        <f t="shared" si="721"/>
        <v>#DIV/0!</v>
      </c>
      <c r="X1428" t="e">
        <f t="shared" si="722"/>
        <v>#DIV/0!</v>
      </c>
      <c r="Y1428" t="str">
        <f t="shared" si="723"/>
        <v>0.00096+0.552870041549346i</v>
      </c>
      <c r="Z1428" t="e">
        <f t="shared" si="724"/>
        <v>#DIV/0!</v>
      </c>
      <c r="AA1428" t="e">
        <f t="shared" si="725"/>
        <v>#DIV/0!</v>
      </c>
      <c r="AB1428" t="str">
        <f t="shared" si="726"/>
        <v>0.115578794633678-0.0334199499792034i</v>
      </c>
      <c r="AC1428" t="str">
        <f t="shared" si="727"/>
        <v>1.40398651024903-0.413056109434277i</v>
      </c>
      <c r="AD1428" t="str">
        <f t="shared" si="728"/>
        <v>0.0822093191885288+0.000382561769739296i</v>
      </c>
      <c r="AE1428" t="e">
        <f t="shared" si="729"/>
        <v>#DIV/0!</v>
      </c>
      <c r="AF1428" t="str">
        <f t="shared" si="730"/>
        <v>-7.42322772850172-7.28177649728438i</v>
      </c>
      <c r="AG1428" t="e">
        <f t="shared" si="731"/>
        <v>#DIV/0!</v>
      </c>
      <c r="AH1428" t="e">
        <f t="shared" si="732"/>
        <v>#DIV/0!</v>
      </c>
      <c r="AI1428" t="e">
        <f t="shared" si="733"/>
        <v>#DIV/0!</v>
      </c>
      <c r="AJ1428" t="e">
        <f t="shared" si="734"/>
        <v>#DIV/0!</v>
      </c>
      <c r="AK1428"/>
      <c r="AL1428"/>
      <c r="AM1428"/>
      <c r="AN1428"/>
    </row>
    <row r="1429" spans="1:40" x14ac:dyDescent="0.3">
      <c r="A1429"/>
      <c r="B1429">
        <f t="shared" si="700"/>
        <v>129500</v>
      </c>
      <c r="C1429" s="186" t="str">
        <f t="shared" si="703"/>
        <v>-0.00776468509295599+0.0112247990402137i</v>
      </c>
      <c r="D1429" s="158" t="str">
        <f t="shared" si="704"/>
        <v>-3.59588529864747-2.35893580117277i</v>
      </c>
      <c r="E1429" t="str">
        <f t="shared" si="705"/>
        <v>4668.01134614414-10141.2806397574i</v>
      </c>
      <c r="F1429" t="str">
        <f t="shared" si="706"/>
        <v>0.461263832121931+0.318912077454054i</v>
      </c>
      <c r="G1429" t="str">
        <f t="shared" si="701"/>
        <v>0.461263832121931+0.318912077454054i</v>
      </c>
      <c r="H1429" t="str">
        <f t="shared" si="707"/>
        <v>3.83224809602993+4.92531723669672i</v>
      </c>
      <c r="I1429" t="str">
        <f t="shared" si="708"/>
        <v>508.545310799848i</v>
      </c>
      <c r="J1429" t="str">
        <f t="shared" si="702"/>
        <v>-63.0545887512517+108.441388402463i</v>
      </c>
      <c r="K1429" t="str">
        <f t="shared" si="709"/>
        <v>3.5046648900099-2.03783081908149i</v>
      </c>
      <c r="L1429" t="str">
        <f t="shared" si="710"/>
        <v>0.67300720245239-0.328482329546353i</v>
      </c>
      <c r="M1429" t="str">
        <f t="shared" si="711"/>
        <v>4.17767209246229-2.36631314862784i</v>
      </c>
      <c r="N1429" t="str">
        <f t="shared" si="712"/>
        <v>-1.65547784735388i</v>
      </c>
      <c r="O1429" t="str">
        <f t="shared" si="713"/>
        <v>-0.0845803488756602-0.996416662136915i</v>
      </c>
      <c r="P1429" t="str">
        <f t="shared" si="714"/>
        <v>1.08458034887566+0.996416662136915i</v>
      </c>
      <c r="Q1429" t="str">
        <f t="shared" si="715"/>
        <v>-1.08458034887566+0.659061185216965i</v>
      </c>
      <c r="R1429" t="str">
        <f t="shared" si="716"/>
        <v>-0.322606737229646-1.11474842964638i</v>
      </c>
      <c r="S1429" t="str">
        <f t="shared" si="717"/>
        <v>0.181671094359822i</v>
      </c>
      <c r="T1429" t="str">
        <f t="shared" si="718"/>
        <v>0.202517567149751-0.0586083190003613i</v>
      </c>
      <c r="U1429" t="e">
        <f t="shared" si="719"/>
        <v>#DIV/0!</v>
      </c>
      <c r="V1429" t="str">
        <f t="shared" si="720"/>
        <v>0.0000833333333333333-0.00204832616591886i</v>
      </c>
      <c r="W1429" t="e">
        <f t="shared" si="721"/>
        <v>#DIV/0!</v>
      </c>
      <c r="X1429" t="e">
        <f t="shared" si="722"/>
        <v>#DIV/0!</v>
      </c>
      <c r="Y1429" t="str">
        <f t="shared" si="723"/>
        <v>0.00096+0.553297298150234i</v>
      </c>
      <c r="Z1429" t="e">
        <f t="shared" si="724"/>
        <v>#DIV/0!</v>
      </c>
      <c r="AA1429" t="e">
        <f t="shared" si="725"/>
        <v>#DIV/0!</v>
      </c>
      <c r="AB1429" t="str">
        <f t="shared" si="726"/>
        <v>0.115563632472087-0.0334439640574801i</v>
      </c>
      <c r="AC1429" t="str">
        <f t="shared" si="727"/>
        <v>1.40364807039076-0.413177658326141i</v>
      </c>
      <c r="AD1429" t="str">
        <f t="shared" si="728"/>
        <v>0.0822202703841082+0.000375888185862019i</v>
      </c>
      <c r="AE1429" t="e">
        <f t="shared" si="729"/>
        <v>#DIV/0!</v>
      </c>
      <c r="AF1429" t="str">
        <f t="shared" si="730"/>
        <v>-7.4281333946774-7.28425303786949i</v>
      </c>
      <c r="AG1429" t="e">
        <f t="shared" si="731"/>
        <v>#DIV/0!</v>
      </c>
      <c r="AH1429" t="e">
        <f t="shared" si="732"/>
        <v>#DIV/0!</v>
      </c>
      <c r="AI1429" t="e">
        <f t="shared" si="733"/>
        <v>#DIV/0!</v>
      </c>
      <c r="AJ1429" t="e">
        <f t="shared" si="734"/>
        <v>#DIV/0!</v>
      </c>
      <c r="AK1429"/>
      <c r="AL1429"/>
      <c r="AM1429"/>
      <c r="AN1429"/>
    </row>
    <row r="1430" spans="1:40" x14ac:dyDescent="0.3">
      <c r="A1430"/>
      <c r="B1430">
        <f t="shared" si="700"/>
        <v>129600</v>
      </c>
      <c r="C1430" s="186" t="str">
        <f t="shared" si="703"/>
        <v>-0.00776157156500673+0.0112213893754003i</v>
      </c>
      <c r="D1430" s="158" t="str">
        <f t="shared" si="704"/>
        <v>-3.59751665356266-2.35986937773338i</v>
      </c>
      <c r="E1430" t="str">
        <f t="shared" si="705"/>
        <v>4662.06775543672-10136.1892895643i</v>
      </c>
      <c r="F1430" t="str">
        <f t="shared" si="706"/>
        <v>0.461479731073601+0.319030438644971i</v>
      </c>
      <c r="G1430" t="str">
        <f t="shared" si="701"/>
        <v>0.461479731073601+0.319030438644971i</v>
      </c>
      <c r="H1430" t="str">
        <f t="shared" si="707"/>
        <v>3.8355219903318+4.92685604847052i</v>
      </c>
      <c r="I1430" t="str">
        <f t="shared" si="708"/>
        <v>508.938009881546i</v>
      </c>
      <c r="J1430" t="str">
        <f t="shared" si="702"/>
        <v>-63.1535529524142+108.525126926325i</v>
      </c>
      <c r="K1430" t="str">
        <f t="shared" si="709"/>
        <v>3.50325392558314-2.03863325076103i</v>
      </c>
      <c r="L1430" t="str">
        <f t="shared" si="710"/>
        <v>0.672807214389481-0.328638298016782i</v>
      </c>
      <c r="M1430" t="str">
        <f t="shared" si="711"/>
        <v>4.17606113997262-2.36727154877781i</v>
      </c>
      <c r="N1430" t="str">
        <f t="shared" si="712"/>
        <v>-1.65675620862597i</v>
      </c>
      <c r="O1430" t="str">
        <f t="shared" si="713"/>
        <v>-0.0858540598895516-0.996307723748281i</v>
      </c>
      <c r="P1430" t="str">
        <f t="shared" si="714"/>
        <v>1.08585405988955+0.996307723748281i</v>
      </c>
      <c r="Q1430" t="str">
        <f t="shared" si="715"/>
        <v>-1.08585405988955+0.660448484877689i</v>
      </c>
      <c r="R1430" t="str">
        <f t="shared" si="716"/>
        <v>-0.322589234349158-1.11374202066809i</v>
      </c>
      <c r="S1430" t="str">
        <f t="shared" si="717"/>
        <v>0.181811380919174i</v>
      </c>
      <c r="T1430" t="str">
        <f t="shared" si="718"/>
        <v>0.202490974765377-0.0586503941666795i</v>
      </c>
      <c r="U1430" t="e">
        <f t="shared" si="719"/>
        <v>#DIV/0!</v>
      </c>
      <c r="V1430" t="str">
        <f t="shared" si="720"/>
        <v>0.0000833333333333333-0.00204674566733404i</v>
      </c>
      <c r="W1430" t="e">
        <f t="shared" si="721"/>
        <v>#DIV/0!</v>
      </c>
      <c r="X1430" t="e">
        <f t="shared" si="722"/>
        <v>#DIV/0!</v>
      </c>
      <c r="Y1430" t="str">
        <f t="shared" si="723"/>
        <v>0.00096+0.553724554751123i</v>
      </c>
      <c r="Z1430" t="e">
        <f t="shared" si="724"/>
        <v>#DIV/0!</v>
      </c>
      <c r="AA1430" t="e">
        <f t="shared" si="725"/>
        <v>#DIV/0!</v>
      </c>
      <c r="AB1430" t="str">
        <f t="shared" si="726"/>
        <v>0.115548457924132-0.0334679736242798i</v>
      </c>
      <c r="AC1430" t="str">
        <f t="shared" si="727"/>
        <v>1.40330964316472-0.413298881034931i</v>
      </c>
      <c r="AD1430" t="str">
        <f t="shared" si="728"/>
        <v>0.082231223447807+0.000369197928166318i</v>
      </c>
      <c r="AE1430" t="e">
        <f t="shared" si="729"/>
        <v>#DIV/0!</v>
      </c>
      <c r="AF1430" t="str">
        <f t="shared" si="730"/>
        <v>-7.43303864389446-7.2867254262039i</v>
      </c>
      <c r="AG1430" t="e">
        <f t="shared" si="731"/>
        <v>#DIV/0!</v>
      </c>
      <c r="AH1430" t="e">
        <f t="shared" si="732"/>
        <v>#DIV/0!</v>
      </c>
      <c r="AI1430" t="e">
        <f t="shared" si="733"/>
        <v>#DIV/0!</v>
      </c>
      <c r="AJ1430" t="e">
        <f t="shared" si="734"/>
        <v>#DIV/0!</v>
      </c>
      <c r="AK1430"/>
      <c r="AL1430"/>
      <c r="AM1430"/>
      <c r="AN1430"/>
    </row>
    <row r="1431" spans="1:40" x14ac:dyDescent="0.3">
      <c r="A1431"/>
      <c r="B1431">
        <f t="shared" si="700"/>
        <v>129700</v>
      </c>
      <c r="C1431" s="186" t="str">
        <f t="shared" si="703"/>
        <v>-0.00775845813672646+0.011217984809857i</v>
      </c>
      <c r="D1431" s="158" t="str">
        <f t="shared" si="704"/>
        <v>-3.59914795924518-2.36080143158634i</v>
      </c>
      <c r="E1431" t="str">
        <f t="shared" si="705"/>
        <v>4656.13471056954-10131.1009435913i</v>
      </c>
      <c r="F1431" t="str">
        <f t="shared" si="706"/>
        <v>0.461695623503949+0.319148606321119i</v>
      </c>
      <c r="G1431" t="str">
        <f t="shared" si="701"/>
        <v>0.461695623503949+0.319148606321119i</v>
      </c>
      <c r="H1431" t="str">
        <f t="shared" si="707"/>
        <v>3.83879551335803+4.92839223337096i</v>
      </c>
      <c r="I1431" t="str">
        <f t="shared" si="708"/>
        <v>509.330708963245i</v>
      </c>
      <c r="J1431" t="str">
        <f t="shared" si="702"/>
        <v>-63.2525935443147+108.608865450188i</v>
      </c>
      <c r="K1431" t="str">
        <f t="shared" si="709"/>
        <v>3.50184300792641-2.03943436402029i</v>
      </c>
      <c r="L1431" t="str">
        <f t="shared" si="710"/>
        <v>0.672607190912782-0.328794098425952i</v>
      </c>
      <c r="M1431" t="str">
        <f t="shared" si="711"/>
        <v>4.17445019883919-2.36822846244624i</v>
      </c>
      <c r="N1431" t="str">
        <f t="shared" si="712"/>
        <v>-1.65803456989806i</v>
      </c>
      <c r="O1431" t="str">
        <f t="shared" si="713"/>
        <v>-0.0871276306001102-0.996197157186272i</v>
      </c>
      <c r="P1431" t="str">
        <f t="shared" si="714"/>
        <v>1.08712763060011+0.996197157186272i</v>
      </c>
      <c r="Q1431" t="str">
        <f t="shared" si="715"/>
        <v>-1.08712763060011+0.661837412711788i</v>
      </c>
      <c r="R1431" t="str">
        <f t="shared" si="716"/>
        <v>-0.322571714961343-1.11273704428111i</v>
      </c>
      <c r="S1431" t="str">
        <f t="shared" si="717"/>
        <v>0.181951667478525i</v>
      </c>
      <c r="T1431" t="str">
        <f t="shared" si="718"/>
        <v>0.202464360672073-0.0586924614186238i</v>
      </c>
      <c r="U1431" t="e">
        <f t="shared" si="719"/>
        <v>#DIV/0!</v>
      </c>
      <c r="V1431" t="str">
        <f t="shared" si="720"/>
        <v>0.0000833333333333333-0.00204516760590973i</v>
      </c>
      <c r="W1431" t="e">
        <f t="shared" si="721"/>
        <v>#DIV/0!</v>
      </c>
      <c r="X1431" t="e">
        <f t="shared" si="722"/>
        <v>#DIV/0!</v>
      </c>
      <c r="Y1431" t="str">
        <f t="shared" si="723"/>
        <v>0.00096+0.554151811352011i</v>
      </c>
      <c r="Z1431" t="e">
        <f t="shared" si="724"/>
        <v>#DIV/0!</v>
      </c>
      <c r="AA1431" t="e">
        <f t="shared" si="725"/>
        <v>#DIV/0!</v>
      </c>
      <c r="AB1431" t="str">
        <f t="shared" si="726"/>
        <v>0.1155332709883-0.03349197867486i</v>
      </c>
      <c r="AC1431" t="str">
        <f t="shared" si="727"/>
        <v>1.40297122888821-0.413419777752794i</v>
      </c>
      <c r="AD1431" t="str">
        <f t="shared" si="728"/>
        <v>0.0822421783633425+0.000362490987375205i</v>
      </c>
      <c r="AE1431" t="e">
        <f t="shared" si="729"/>
        <v>#DIV/0!</v>
      </c>
      <c r="AF1431" t="str">
        <f t="shared" si="730"/>
        <v>-7.43794347260321-7.2891936649573i</v>
      </c>
      <c r="AG1431" t="e">
        <f t="shared" si="731"/>
        <v>#DIV/0!</v>
      </c>
      <c r="AH1431" t="e">
        <f t="shared" si="732"/>
        <v>#DIV/0!</v>
      </c>
      <c r="AI1431" t="e">
        <f t="shared" si="733"/>
        <v>#DIV/0!</v>
      </c>
      <c r="AJ1431" t="e">
        <f t="shared" si="734"/>
        <v>#DIV/0!</v>
      </c>
      <c r="AK1431"/>
      <c r="AL1431"/>
      <c r="AM1431"/>
      <c r="AN1431"/>
    </row>
    <row r="1432" spans="1:40" x14ac:dyDescent="0.3">
      <c r="A1432"/>
      <c r="B1432">
        <f t="shared" si="700"/>
        <v>129800</v>
      </c>
      <c r="C1432" s="186" t="str">
        <f t="shared" si="703"/>
        <v>-0.0077553448108694+0.0112145853271269i</v>
      </c>
      <c r="D1432" s="158" t="str">
        <f t="shared" si="704"/>
        <v>-3.60077921424147-2.36173196380141i</v>
      </c>
      <c r="E1432" t="str">
        <f t="shared" si="705"/>
        <v>4650.21218878024-10126.015605348i</v>
      </c>
      <c r="F1432" t="str">
        <f t="shared" si="706"/>
        <v>0.461911509220627+0.319266580605571i</v>
      </c>
      <c r="G1432" t="str">
        <f t="shared" si="701"/>
        <v>0.461911509220627+0.319266580605571i</v>
      </c>
      <c r="H1432" t="str">
        <f t="shared" si="707"/>
        <v>3.84206866301745+4.92992579300109i</v>
      </c>
      <c r="I1432" t="str">
        <f t="shared" si="708"/>
        <v>509.723408044944i</v>
      </c>
      <c r="J1432" t="str">
        <f t="shared" si="702"/>
        <v>-63.3517105269533+108.692603974051i</v>
      </c>
      <c r="K1432" t="str">
        <f t="shared" si="709"/>
        <v>3.50043213830128-2.0402341597948i</v>
      </c>
      <c r="L1432" t="str">
        <f t="shared" si="710"/>
        <v>0.672407132191427-0.328949730816564i</v>
      </c>
      <c r="M1432" t="str">
        <f t="shared" si="711"/>
        <v>4.17283927049271-2.36918389061136i</v>
      </c>
      <c r="N1432" t="str">
        <f t="shared" si="712"/>
        <v>-1.65931293117015i</v>
      </c>
      <c r="O1432" t="str">
        <f t="shared" si="713"/>
        <v>-0.0884010589260569-0.996084962631578i</v>
      </c>
      <c r="P1432" t="str">
        <f t="shared" si="714"/>
        <v>1.08840105892606+0.996084962631578i</v>
      </c>
      <c r="Q1432" t="str">
        <f t="shared" si="715"/>
        <v>-1.08840105892606+0.663227968538572i</v>
      </c>
      <c r="R1432" t="str">
        <f t="shared" si="716"/>
        <v>-0.322554179058676-1.11173349715979i</v>
      </c>
      <c r="S1432" t="str">
        <f t="shared" si="717"/>
        <v>0.182091954037877i</v>
      </c>
      <c r="T1432" t="str">
        <f t="shared" si="718"/>
        <v>0.202437724867189-0.0587345207478776i</v>
      </c>
      <c r="U1432" t="e">
        <f t="shared" si="719"/>
        <v>#DIV/0!</v>
      </c>
      <c r="V1432" t="str">
        <f t="shared" si="720"/>
        <v>0.0000833333333333333-0.00204359197601304i</v>
      </c>
      <c r="W1432" t="e">
        <f t="shared" si="721"/>
        <v>#DIV/0!</v>
      </c>
      <c r="X1432" t="e">
        <f t="shared" si="722"/>
        <v>#DIV/0!</v>
      </c>
      <c r="Y1432" t="str">
        <f t="shared" si="723"/>
        <v>0.00096+0.554579067952899i</v>
      </c>
      <c r="Z1432" t="e">
        <f t="shared" si="724"/>
        <v>#DIV/0!</v>
      </c>
      <c r="AA1432" t="e">
        <f t="shared" si="725"/>
        <v>#DIV/0!</v>
      </c>
      <c r="AB1432" t="str">
        <f t="shared" si="726"/>
        <v>0.115518071663079-0.0335159792044748i</v>
      </c>
      <c r="AC1432" t="str">
        <f t="shared" si="727"/>
        <v>1.40263282787798-0.413540348672105i</v>
      </c>
      <c r="AD1432" t="str">
        <f t="shared" si="728"/>
        <v>0.0822531351144201+0.000355767354220003i</v>
      </c>
      <c r="AE1432" t="e">
        <f t="shared" si="729"/>
        <v>#DIV/0!</v>
      </c>
      <c r="AF1432" t="str">
        <f t="shared" si="730"/>
        <v>-7.44284787725892-7.2916577568025i</v>
      </c>
      <c r="AG1432" t="e">
        <f t="shared" si="731"/>
        <v>#DIV/0!</v>
      </c>
      <c r="AH1432" t="e">
        <f t="shared" si="732"/>
        <v>#DIV/0!</v>
      </c>
      <c r="AI1432" t="e">
        <f t="shared" si="733"/>
        <v>#DIV/0!</v>
      </c>
      <c r="AJ1432" t="e">
        <f t="shared" si="734"/>
        <v>#DIV/0!</v>
      </c>
      <c r="AK1432"/>
      <c r="AL1432"/>
      <c r="AM1432"/>
      <c r="AN1432"/>
    </row>
    <row r="1433" spans="1:40" x14ac:dyDescent="0.3">
      <c r="A1433"/>
      <c r="B1433">
        <f t="shared" si="700"/>
        <v>129900</v>
      </c>
      <c r="C1433" s="186" t="str">
        <f t="shared" si="703"/>
        <v>-0.0077522315901852+0.0112111909108112i</v>
      </c>
      <c r="D1433" s="158" t="str">
        <f t="shared" si="704"/>
        <v>-3.60241041710033-2.36266097544908i</v>
      </c>
      <c r="E1433" t="str">
        <f t="shared" si="705"/>
        <v>4644.30016736039-10120.9332783088i</v>
      </c>
      <c r="F1433" t="str">
        <f t="shared" si="706"/>
        <v>0.462127388031597+0.31938436162156i</v>
      </c>
      <c r="G1433" t="str">
        <f t="shared" si="701"/>
        <v>0.462127388031597+0.31938436162156i</v>
      </c>
      <c r="H1433" t="str">
        <f t="shared" si="707"/>
        <v>3.8453414372214+4.93145672896605i</v>
      </c>
      <c r="I1433" t="str">
        <f t="shared" si="708"/>
        <v>510.116107126643i</v>
      </c>
      <c r="J1433" t="str">
        <f t="shared" si="702"/>
        <v>-63.45090390033+108.776342497914i</v>
      </c>
      <c r="K1433" t="str">
        <f t="shared" si="709"/>
        <v>3.49902131796718-2.04103263902074i</v>
      </c>
      <c r="L1433" t="str">
        <f t="shared" si="710"/>
        <v>0.672207038394399-0.329105195231499i</v>
      </c>
      <c r="M1433" t="str">
        <f t="shared" si="711"/>
        <v>4.17122835636158-2.37013783425224i</v>
      </c>
      <c r="N1433" t="str">
        <f t="shared" si="712"/>
        <v>-1.66059129244224i</v>
      </c>
      <c r="O1433" t="str">
        <f t="shared" si="713"/>
        <v>-0.089674342786346-0.995971140267547i</v>
      </c>
      <c r="P1433" t="str">
        <f t="shared" si="714"/>
        <v>1.08967434278635+0.995971140267547i</v>
      </c>
      <c r="Q1433" t="str">
        <f t="shared" si="715"/>
        <v>-1.08967434278635+0.664620152174693i</v>
      </c>
      <c r="R1433" t="str">
        <f t="shared" si="716"/>
        <v>-0.322536626633619-1.11073137598873i</v>
      </c>
      <c r="S1433" t="str">
        <f t="shared" si="717"/>
        <v>0.182232240597228i</v>
      </c>
      <c r="T1433" t="str">
        <f t="shared" si="718"/>
        <v>0.202411067348068-0.058776572146116i</v>
      </c>
      <c r="U1433" t="e">
        <f t="shared" si="719"/>
        <v>#DIV/0!</v>
      </c>
      <c r="V1433" t="str">
        <f t="shared" si="720"/>
        <v>0.0000833333333333333-0.00204201877202842i</v>
      </c>
      <c r="W1433" t="e">
        <f t="shared" si="721"/>
        <v>#DIV/0!</v>
      </c>
      <c r="X1433" t="e">
        <f t="shared" si="722"/>
        <v>#DIV/0!</v>
      </c>
      <c r="Y1433" t="str">
        <f t="shared" si="723"/>
        <v>0.00096+0.555006324553787i</v>
      </c>
      <c r="Z1433" t="e">
        <f t="shared" si="724"/>
        <v>#DIV/0!</v>
      </c>
      <c r="AA1433" t="e">
        <f t="shared" si="725"/>
        <v>#DIV/0!</v>
      </c>
      <c r="AB1433" t="str">
        <f t="shared" si="726"/>
        <v>0.115502859946951-0.0335399752083739i</v>
      </c>
      <c r="AC1433" t="str">
        <f t="shared" si="727"/>
        <v>1.40229444045033-0.41366059398544i</v>
      </c>
      <c r="AD1433" t="str">
        <f t="shared" si="728"/>
        <v>0.0822640936847242+0.000349027019436677i</v>
      </c>
      <c r="AE1433" t="e">
        <f t="shared" si="729"/>
        <v>#DIV/0!</v>
      </c>
      <c r="AF1433" t="str">
        <f t="shared" si="730"/>
        <v>-7.44775185432173-7.29411770441513i</v>
      </c>
      <c r="AG1433" t="e">
        <f t="shared" si="731"/>
        <v>#DIV/0!</v>
      </c>
      <c r="AH1433" t="e">
        <f t="shared" si="732"/>
        <v>#DIV/0!</v>
      </c>
      <c r="AI1433" t="e">
        <f t="shared" si="733"/>
        <v>#DIV/0!</v>
      </c>
      <c r="AJ1433" t="e">
        <f t="shared" si="734"/>
        <v>#DIV/0!</v>
      </c>
      <c r="AK1433"/>
      <c r="AL1433"/>
      <c r="AM1433"/>
      <c r="AN1433"/>
    </row>
    <row r="1434" spans="1:40" x14ac:dyDescent="0.3">
      <c r="A1434"/>
      <c r="B1434">
        <f t="shared" si="700"/>
        <v>130000</v>
      </c>
      <c r="C1434" s="186" t="str">
        <f t="shared" si="703"/>
        <v>-0.00774911847741903+0.0112078015445694i</v>
      </c>
      <c r="D1434" s="158" t="str">
        <f t="shared" si="704"/>
        <v>-3.60404156637305-2.36358846760067i</v>
      </c>
      <c r="E1434" t="str">
        <f t="shared" si="705"/>
        <v>4638.39862365524-10115.8539659125i</v>
      </c>
      <c r="F1434" t="str">
        <f t="shared" si="706"/>
        <v>0.462343259745152+0.319501949492483i</v>
      </c>
      <c r="G1434" t="str">
        <f t="shared" si="701"/>
        <v>0.462343259745152+0.319501949492483i</v>
      </c>
      <c r="H1434" t="str">
        <f t="shared" si="707"/>
        <v>3.84861383388382+4.93298504287328i</v>
      </c>
      <c r="I1434" t="str">
        <f t="shared" si="708"/>
        <v>510.508806208342i</v>
      </c>
      <c r="J1434" t="str">
        <f t="shared" si="702"/>
        <v>-63.5501736644447+108.860081021777i</v>
      </c>
      <c r="K1434" t="str">
        <f t="shared" si="709"/>
        <v>3.49761054818141-2.04182980263498i</v>
      </c>
      <c r="L1434" t="str">
        <f t="shared" si="710"/>
        <v>0.672006909690529-0.329260491713819i</v>
      </c>
      <c r="M1434" t="str">
        <f t="shared" si="711"/>
        <v>4.16961745787194-2.3710902943488i</v>
      </c>
      <c r="N1434" t="str">
        <f t="shared" si="712"/>
        <v>-1.66186965371432i</v>
      </c>
      <c r="O1434" t="str">
        <f t="shared" si="713"/>
        <v>-0.0909474801001581-0.995855690280189i</v>
      </c>
      <c r="P1434" t="str">
        <f t="shared" si="714"/>
        <v>1.09094748010016+0.995855690280189i</v>
      </c>
      <c r="Q1434" t="str">
        <f t="shared" si="715"/>
        <v>-1.09094748010016+0.666013963434131i</v>
      </c>
      <c r="R1434" t="str">
        <f t="shared" si="716"/>
        <v>-0.322519057678633-1.1097306774627i</v>
      </c>
      <c r="S1434" t="str">
        <f t="shared" si="717"/>
        <v>0.182372527156579i</v>
      </c>
      <c r="T1434" t="str">
        <f t="shared" si="718"/>
        <v>0.202384388112055-0.0588186156050108i</v>
      </c>
      <c r="U1434" t="e">
        <f t="shared" si="719"/>
        <v>#DIV/0!</v>
      </c>
      <c r="V1434" t="str">
        <f t="shared" si="720"/>
        <v>0.0000833333333333333-0.00204044798835763i</v>
      </c>
      <c r="W1434" t="e">
        <f t="shared" si="721"/>
        <v>#DIV/0!</v>
      </c>
      <c r="X1434" t="e">
        <f t="shared" si="722"/>
        <v>#DIV/0!</v>
      </c>
      <c r="Y1434" t="str">
        <f t="shared" si="723"/>
        <v>0.00096+0.555433581154675i</v>
      </c>
      <c r="Z1434" t="e">
        <f t="shared" si="724"/>
        <v>#DIV/0!</v>
      </c>
      <c r="AA1434" t="e">
        <f t="shared" si="725"/>
        <v>#DIV/0!</v>
      </c>
      <c r="AB1434" t="str">
        <f t="shared" si="726"/>
        <v>0.115487635838403-0.0335639666818049i</v>
      </c>
      <c r="AC1434" t="str">
        <f t="shared" si="727"/>
        <v>1.40195606692109-0.413780513885612i</v>
      </c>
      <c r="AD1434" t="str">
        <f t="shared" si="728"/>
        <v>0.0822750540579255+0.000342269973768761i</v>
      </c>
      <c r="AE1434" t="e">
        <f t="shared" si="729"/>
        <v>#DIV/0!</v>
      </c>
      <c r="AF1434" t="str">
        <f t="shared" si="730"/>
        <v>-7.45265540025687-7.29657351047395i</v>
      </c>
      <c r="AG1434" t="e">
        <f t="shared" si="731"/>
        <v>#DIV/0!</v>
      </c>
      <c r="AH1434" t="e">
        <f t="shared" si="732"/>
        <v>#DIV/0!</v>
      </c>
      <c r="AI1434" t="e">
        <f t="shared" si="733"/>
        <v>#DIV/0!</v>
      </c>
      <c r="AJ1434" t="e">
        <f t="shared" si="734"/>
        <v>#DIV/0!</v>
      </c>
      <c r="AK1434"/>
      <c r="AL1434"/>
      <c r="AM1434"/>
      <c r="AN1434"/>
    </row>
    <row r="1435" spans="1:40" x14ac:dyDescent="0.3">
      <c r="A1435"/>
      <c r="B1435">
        <f t="shared" si="700"/>
        <v>130100</v>
      </c>
      <c r="C1435" s="186" t="str">
        <f t="shared" si="703"/>
        <v>-0.00774600547531128+0.011204417212119i</v>
      </c>
      <c r="D1435" s="158" t="str">
        <f t="shared" si="704"/>
        <v>-3.6056726606133-2.36451444132823i</v>
      </c>
      <c r="E1435" t="str">
        <f t="shared" si="705"/>
        <v>4632.50753506351-10110.7776715629i</v>
      </c>
      <c r="F1435" t="str">
        <f t="shared" si="706"/>
        <v>0.462559124169902+0.319619344341888i</v>
      </c>
      <c r="G1435" t="str">
        <f t="shared" si="701"/>
        <v>0.462559124169902+0.319619344341888i</v>
      </c>
      <c r="H1435" t="str">
        <f t="shared" si="707"/>
        <v>3.85188585092118+4.93451073633228i</v>
      </c>
      <c r="I1435" t="str">
        <f t="shared" si="708"/>
        <v>510.90150529004i</v>
      </c>
      <c r="J1435" t="str">
        <f t="shared" si="702"/>
        <v>-63.6495198192975+108.94381954564i</v>
      </c>
      <c r="K1435" t="str">
        <f t="shared" si="709"/>
        <v>3.49619983019912-2.04262565157501i</v>
      </c>
      <c r="L1435" t="str">
        <f t="shared" si="710"/>
        <v>0.671806746248494-0.329415620306764i</v>
      </c>
      <c r="M1435" t="str">
        <f t="shared" si="711"/>
        <v>4.16800657644761-2.37204127188177i</v>
      </c>
      <c r="N1435" t="str">
        <f t="shared" si="712"/>
        <v>-1.66314801498641i</v>
      </c>
      <c r="O1435" t="str">
        <f t="shared" si="713"/>
        <v>-0.0922204687869422-0.995738612858172i</v>
      </c>
      <c r="P1435" t="str">
        <f t="shared" si="714"/>
        <v>1.09222046878694+0.995738612858172i</v>
      </c>
      <c r="Q1435" t="str">
        <f t="shared" si="715"/>
        <v>-1.09222046878694+0.667409402128238i</v>
      </c>
      <c r="R1435" t="str">
        <f t="shared" si="716"/>
        <v>-0.32250147218617-1.10873139828663i</v>
      </c>
      <c r="S1435" t="str">
        <f t="shared" si="717"/>
        <v>0.182512813715929i</v>
      </c>
      <c r="T1435" t="str">
        <f t="shared" si="718"/>
        <v>0.202357687156489-0.0588606511162273i</v>
      </c>
      <c r="U1435" t="e">
        <f t="shared" si="719"/>
        <v>#DIV/0!</v>
      </c>
      <c r="V1435" t="str">
        <f t="shared" si="720"/>
        <v>0.0000833333333333333-0.00203887961941962i</v>
      </c>
      <c r="W1435" t="e">
        <f t="shared" si="721"/>
        <v>#DIV/0!</v>
      </c>
      <c r="X1435" t="e">
        <f t="shared" si="722"/>
        <v>#DIV/0!</v>
      </c>
      <c r="Y1435" t="str">
        <f t="shared" si="723"/>
        <v>0.00096+0.555860837755564i</v>
      </c>
      <c r="Z1435" t="e">
        <f t="shared" si="724"/>
        <v>#DIV/0!</v>
      </c>
      <c r="AA1435" t="e">
        <f t="shared" si="725"/>
        <v>#DIV/0!</v>
      </c>
      <c r="AB1435" t="str">
        <f t="shared" si="726"/>
        <v>0.115472399335915-0.0335879536200116i</v>
      </c>
      <c r="AC1435" t="str">
        <f t="shared" si="727"/>
        <v>1.40161770760556-0.413900108565629i</v>
      </c>
      <c r="AD1435" t="str">
        <f t="shared" si="728"/>
        <v>0.0822860162176774+0.000335496207964943i</v>
      </c>
      <c r="AE1435" t="e">
        <f t="shared" si="729"/>
        <v>#DIV/0!</v>
      </c>
      <c r="AF1435" t="str">
        <f t="shared" si="730"/>
        <v>-7.45755851153448-7.29902517766051i</v>
      </c>
      <c r="AG1435" t="e">
        <f t="shared" si="731"/>
        <v>#DIV/0!</v>
      </c>
      <c r="AH1435" t="e">
        <f t="shared" si="732"/>
        <v>#DIV/0!</v>
      </c>
      <c r="AI1435" t="e">
        <f t="shared" si="733"/>
        <v>#DIV/0!</v>
      </c>
      <c r="AJ1435" t="e">
        <f t="shared" si="734"/>
        <v>#DIV/0!</v>
      </c>
      <c r="AK1435"/>
      <c r="AL1435"/>
      <c r="AM1435"/>
      <c r="AN1435"/>
    </row>
    <row r="1436" spans="1:40" x14ac:dyDescent="0.3">
      <c r="A1436"/>
      <c r="B1436">
        <f t="shared" si="700"/>
        <v>130200</v>
      </c>
      <c r="C1436" s="186" t="str">
        <f t="shared" si="703"/>
        <v>-0.00774289258659809+0.0112010378972353i</v>
      </c>
      <c r="D1436" s="158" t="str">
        <f t="shared" si="704"/>
        <v>-3.60730369837721-2.36543889770465i</v>
      </c>
      <c r="E1436" t="str">
        <f t="shared" si="705"/>
        <v>4626.62687903744-10105.7043986289i</v>
      </c>
      <c r="F1436" t="str">
        <f t="shared" si="706"/>
        <v>0.462774981114777+0.319736546293494i</v>
      </c>
      <c r="G1436" t="str">
        <f t="shared" si="701"/>
        <v>0.462774981114777+0.319736546293494i</v>
      </c>
      <c r="H1436" t="str">
        <f t="shared" si="707"/>
        <v>3.85515748625257+4.93603381095481i</v>
      </c>
      <c r="I1436" t="str">
        <f t="shared" si="708"/>
        <v>511.294204371739i</v>
      </c>
      <c r="J1436" t="str">
        <f t="shared" si="702"/>
        <v>-63.7489423648884+109.027558069503i</v>
      </c>
      <c r="K1436" t="str">
        <f t="shared" si="709"/>
        <v>3.49478916527336-2.04342018677906i</v>
      </c>
      <c r="L1436" t="str">
        <f t="shared" si="710"/>
        <v>0.671606548236817-0.329570581053754i</v>
      </c>
      <c r="M1436" t="str">
        <f t="shared" si="711"/>
        <v>4.16639571351018-2.37299076783281i</v>
      </c>
      <c r="N1436" t="str">
        <f t="shared" si="712"/>
        <v>-1.6644263762585i</v>
      </c>
      <c r="O1436" t="str">
        <f t="shared" si="713"/>
        <v>-0.0934933067663615-0.995619908192826i</v>
      </c>
      <c r="P1436" t="str">
        <f t="shared" si="714"/>
        <v>1.09349330676636+0.995619908192826i</v>
      </c>
      <c r="Q1436" t="str">
        <f t="shared" si="715"/>
        <v>-1.09349330676636+0.668806468065674i</v>
      </c>
      <c r="R1436" t="str">
        <f t="shared" si="716"/>
        <v>-0.322483870148678-1.10773353517556i</v>
      </c>
      <c r="S1436" t="str">
        <f t="shared" si="717"/>
        <v>0.182653100275281i</v>
      </c>
      <c r="T1436" t="str">
        <f t="shared" si="718"/>
        <v>0.202330964478713-0.0589026786714272i</v>
      </c>
      <c r="U1436" t="e">
        <f t="shared" si="719"/>
        <v>#DIV/0!</v>
      </c>
      <c r="V1436" t="str">
        <f t="shared" si="720"/>
        <v>0.0000833333333333333-0.00203731365965048i</v>
      </c>
      <c r="W1436" t="e">
        <f t="shared" si="721"/>
        <v>#DIV/0!</v>
      </c>
      <c r="X1436" t="e">
        <f t="shared" si="722"/>
        <v>#DIV/0!</v>
      </c>
      <c r="Y1436" t="str">
        <f t="shared" si="723"/>
        <v>0.00096+0.556288094356452i</v>
      </c>
      <c r="Z1436" t="e">
        <f t="shared" si="724"/>
        <v>#DIV/0!</v>
      </c>
      <c r="AA1436" t="e">
        <f t="shared" si="725"/>
        <v>#DIV/0!</v>
      </c>
      <c r="AB1436" t="str">
        <f t="shared" si="726"/>
        <v>0.115457150437972-0.033611936018236i</v>
      </c>
      <c r="AC1436" t="str">
        <f t="shared" si="727"/>
        <v>1.40127936281861-0.414019378218748i</v>
      </c>
      <c r="AD1436" t="str">
        <f t="shared" si="728"/>
        <v>0.0822969801476175+0.000328705712781472i</v>
      </c>
      <c r="AE1436" t="e">
        <f t="shared" si="729"/>
        <v>#DIV/0!</v>
      </c>
      <c r="AF1436" t="str">
        <f t="shared" si="730"/>
        <v>-7.46246118462978-7.30147270865946i</v>
      </c>
      <c r="AG1436" t="e">
        <f t="shared" si="731"/>
        <v>#DIV/0!</v>
      </c>
      <c r="AH1436" t="e">
        <f t="shared" si="732"/>
        <v>#DIV/0!</v>
      </c>
      <c r="AI1436" t="e">
        <f t="shared" si="733"/>
        <v>#DIV/0!</v>
      </c>
      <c r="AJ1436" t="e">
        <f t="shared" si="734"/>
        <v>#DIV/0!</v>
      </c>
      <c r="AK1436"/>
      <c r="AL1436"/>
      <c r="AM1436"/>
      <c r="AN1436"/>
    </row>
    <row r="1437" spans="1:40" x14ac:dyDescent="0.3">
      <c r="A1437"/>
      <c r="B1437">
        <f t="shared" si="700"/>
        <v>130300</v>
      </c>
      <c r="C1437" s="186" t="str">
        <f t="shared" si="703"/>
        <v>-0.0077397798140108+0.0111976635837513i</v>
      </c>
      <c r="D1437" s="158" t="str">
        <f t="shared" si="704"/>
        <v>-3.60893467822328-2.36636183780353i</v>
      </c>
      <c r="E1437" t="str">
        <f t="shared" si="705"/>
        <v>4620.75663308263-10100.6341504447i</v>
      </c>
      <c r="F1437" t="str">
        <f t="shared" si="706"/>
        <v>0.462990830389025+0.319853555471168i</v>
      </c>
      <c r="G1437" t="str">
        <f t="shared" si="701"/>
        <v>0.462990830389025+0.319853555471168i</v>
      </c>
      <c r="H1437" t="str">
        <f t="shared" si="707"/>
        <v>3.85842873779956+4.93755426835472i</v>
      </c>
      <c r="I1437" t="str">
        <f t="shared" si="708"/>
        <v>511.686903453438i</v>
      </c>
      <c r="J1437" t="str">
        <f t="shared" si="702"/>
        <v>-63.8484413012173+109.111296593366i</v>
      </c>
      <c r="K1437" t="str">
        <f t="shared" si="709"/>
        <v>3.49337855465502-2.04421340918594i</v>
      </c>
      <c r="L1437" t="str">
        <f t="shared" si="710"/>
        <v>0.671406315823869-0.329725373998387i</v>
      </c>
      <c r="M1437" t="str">
        <f t="shared" si="711"/>
        <v>4.16478487047889-2.37393878318433i</v>
      </c>
      <c r="N1437" t="str">
        <f t="shared" si="712"/>
        <v>-1.66570473753059i</v>
      </c>
      <c r="O1437" t="str">
        <f t="shared" si="713"/>
        <v>-0.0947659919583343-0.995499576478138i</v>
      </c>
      <c r="P1437" t="str">
        <f t="shared" si="714"/>
        <v>1.09476599195833+0.995499576478138i</v>
      </c>
      <c r="Q1437" t="str">
        <f t="shared" si="715"/>
        <v>-1.09476599195833+0.670205161052452i</v>
      </c>
      <c r="R1437" t="str">
        <f t="shared" si="716"/>
        <v>-0.322466251558584-1.10673708485462i</v>
      </c>
      <c r="S1437" t="str">
        <f t="shared" si="717"/>
        <v>0.182793386834632i</v>
      </c>
      <c r="T1437" t="str">
        <f t="shared" si="718"/>
        <v>0.202304220076064-0.058944698262262i</v>
      </c>
      <c r="U1437" t="e">
        <f t="shared" si="719"/>
        <v>#DIV/0!</v>
      </c>
      <c r="V1437" t="str">
        <f t="shared" si="720"/>
        <v>0.0000833333333333333-0.00203575010350339i</v>
      </c>
      <c r="W1437" t="e">
        <f t="shared" si="721"/>
        <v>#DIV/0!</v>
      </c>
      <c r="X1437" t="e">
        <f t="shared" si="722"/>
        <v>#DIV/0!</v>
      </c>
      <c r="Y1437" t="str">
        <f t="shared" si="723"/>
        <v>0.00096+0.55671535095734i</v>
      </c>
      <c r="Z1437" t="e">
        <f t="shared" si="724"/>
        <v>#DIV/0!</v>
      </c>
      <c r="AA1437" t="e">
        <f t="shared" si="725"/>
        <v>#DIV/0!</v>
      </c>
      <c r="AB1437" t="str">
        <f t="shared" si="726"/>
        <v>0.115441889143053-0.0336359138717141i</v>
      </c>
      <c r="AC1437" t="str">
        <f t="shared" si="727"/>
        <v>1.40094103287458-0.414138323038405i</v>
      </c>
      <c r="AD1437" t="str">
        <f t="shared" si="728"/>
        <v>0.0823079458313664+0.0003218984789806i</v>
      </c>
      <c r="AE1437" t="e">
        <f t="shared" si="729"/>
        <v>#DIV/0!</v>
      </c>
      <c r="AF1437" t="str">
        <f t="shared" si="730"/>
        <v>-7.46736341602284-7.30391610615825i</v>
      </c>
      <c r="AG1437" t="e">
        <f t="shared" si="731"/>
        <v>#DIV/0!</v>
      </c>
      <c r="AH1437" t="e">
        <f t="shared" si="732"/>
        <v>#DIV/0!</v>
      </c>
      <c r="AI1437" t="e">
        <f t="shared" si="733"/>
        <v>#DIV/0!</v>
      </c>
      <c r="AJ1437" t="e">
        <f t="shared" si="734"/>
        <v>#DIV/0!</v>
      </c>
      <c r="AK1437"/>
      <c r="AL1437"/>
      <c r="AM1437"/>
      <c r="AN1437"/>
    </row>
    <row r="1438" spans="1:40" x14ac:dyDescent="0.3">
      <c r="A1438"/>
      <c r="B1438">
        <f t="shared" si="700"/>
        <v>130400</v>
      </c>
      <c r="C1438" s="186" t="str">
        <f t="shared" si="703"/>
        <v>-0.00773666716027631+0.0111942942555572i</v>
      </c>
      <c r="D1438" s="158" t="str">
        <f t="shared" si="704"/>
        <v>-3.6105655987125-2.36728326269926i</v>
      </c>
      <c r="E1438" t="str">
        <f t="shared" si="705"/>
        <v>4614.89677475776-10095.5669303097i</v>
      </c>
      <c r="F1438" t="str">
        <f t="shared" si="706"/>
        <v>0.463206671802224+0.319970371998939i</v>
      </c>
      <c r="G1438" t="str">
        <f t="shared" si="701"/>
        <v>0.463206671802224+0.319970371998939i</v>
      </c>
      <c r="H1438" t="str">
        <f t="shared" si="707"/>
        <v>3.86169960348642+4.93907211014805i</v>
      </c>
      <c r="I1438" t="str">
        <f t="shared" si="708"/>
        <v>512.079602535136i</v>
      </c>
      <c r="J1438" t="str">
        <f t="shared" si="702"/>
        <v>-63.9480166282843+109.195035117228i</v>
      </c>
      <c r="K1438" t="str">
        <f t="shared" si="709"/>
        <v>3.49196799959288-2.04500531973519i</v>
      </c>
      <c r="L1438" t="str">
        <f t="shared" si="710"/>
        <v>0.671206049177867-0.329879999184442i</v>
      </c>
      <c r="M1438" t="str">
        <f t="shared" si="711"/>
        <v>4.16317404877075-2.37488531891963i</v>
      </c>
      <c r="N1438" t="str">
        <f t="shared" si="712"/>
        <v>-1.66698309880267i</v>
      </c>
      <c r="O1438" t="str">
        <f t="shared" si="713"/>
        <v>-0.0960385222830195-0.995377617910758i</v>
      </c>
      <c r="P1438" t="str">
        <f t="shared" si="714"/>
        <v>1.09603852228302+0.995377617910758i</v>
      </c>
      <c r="Q1438" t="str">
        <f t="shared" si="715"/>
        <v>-1.09603852228302+0.671605480891912i</v>
      </c>
      <c r="R1438" t="str">
        <f t="shared" si="716"/>
        <v>-0.322448616408327-1.10574204405897i</v>
      </c>
      <c r="S1438" t="str">
        <f t="shared" si="717"/>
        <v>0.182933673393984i</v>
      </c>
      <c r="T1438" t="str">
        <f t="shared" si="718"/>
        <v>0.20227745394588-0.0589867098803829i</v>
      </c>
      <c r="U1438" t="e">
        <f t="shared" si="719"/>
        <v>#DIV/0!</v>
      </c>
      <c r="V1438" t="str">
        <f t="shared" si="720"/>
        <v>0.0000833333333333333-0.00203418894544856i</v>
      </c>
      <c r="W1438" t="e">
        <f t="shared" si="721"/>
        <v>#DIV/0!</v>
      </c>
      <c r="X1438" t="e">
        <f t="shared" si="722"/>
        <v>#DIV/0!</v>
      </c>
      <c r="Y1438" t="str">
        <f t="shared" si="723"/>
        <v>0.00096+0.557142607558228i</v>
      </c>
      <c r="Z1438" t="e">
        <f t="shared" si="724"/>
        <v>#DIV/0!</v>
      </c>
      <c r="AA1438" t="e">
        <f t="shared" si="725"/>
        <v>#DIV/0!</v>
      </c>
      <c r="AB1438" t="str">
        <f t="shared" si="726"/>
        <v>0.115426615449641-0.0336598871756818i</v>
      </c>
      <c r="AC1438" t="str">
        <f t="shared" si="727"/>
        <v>1.40060271808737-0.414256943218284i</v>
      </c>
      <c r="AD1438" t="str">
        <f t="shared" si="728"/>
        <v>0.082318913252529+0.000315074497331112i</v>
      </c>
      <c r="AE1438" t="e">
        <f t="shared" si="729"/>
        <v>#DIV/0!</v>
      </c>
      <c r="AF1438" t="str">
        <f t="shared" si="730"/>
        <v>-7.47226520219892-7.30635537284731i</v>
      </c>
      <c r="AG1438" t="e">
        <f t="shared" si="731"/>
        <v>#DIV/0!</v>
      </c>
      <c r="AH1438" t="e">
        <f t="shared" si="732"/>
        <v>#DIV/0!</v>
      </c>
      <c r="AI1438" t="e">
        <f t="shared" si="733"/>
        <v>#DIV/0!</v>
      </c>
      <c r="AJ1438" t="e">
        <f t="shared" si="734"/>
        <v>#DIV/0!</v>
      </c>
      <c r="AK1438"/>
      <c r="AL1438"/>
      <c r="AM1438"/>
      <c r="AN1438"/>
    </row>
    <row r="1439" spans="1:40" x14ac:dyDescent="0.3">
      <c r="A1439"/>
      <c r="B1439">
        <f t="shared" si="700"/>
        <v>130500</v>
      </c>
      <c r="C1439" s="186" t="str">
        <f t="shared" si="703"/>
        <v>-0.00773355462811708+0.0111909298966003i</v>
      </c>
      <c r="D1439" s="158" t="str">
        <f t="shared" si="704"/>
        <v>-3.61219645840824-2.36820317346707i</v>
      </c>
      <c r="E1439" t="str">
        <f t="shared" si="705"/>
        <v>4609.04728167473-10090.5027414893i</v>
      </c>
      <c r="F1439" t="str">
        <f t="shared" si="706"/>
        <v>0.463422505164262+0.320086996001i</v>
      </c>
      <c r="G1439" t="str">
        <f t="shared" si="701"/>
        <v>0.463422505164262+0.320086996001i</v>
      </c>
      <c r="H1439" t="str">
        <f t="shared" si="707"/>
        <v>3.86497008123988+4.94058733795306i</v>
      </c>
      <c r="I1439" t="str">
        <f t="shared" si="708"/>
        <v>512.472301616835i</v>
      </c>
      <c r="J1439" t="str">
        <f t="shared" si="702"/>
        <v>-64.0476683460893+109.278773641091i</v>
      </c>
      <c r="K1439" t="str">
        <f t="shared" si="709"/>
        <v>3.49055750133354-2.04579591936691i</v>
      </c>
      <c r="L1439" t="str">
        <f t="shared" si="710"/>
        <v>0.671005748466875-0.330034456655874i</v>
      </c>
      <c r="M1439" t="str">
        <f t="shared" si="711"/>
        <v>4.16156324980042-2.37583037602278i</v>
      </c>
      <c r="N1439" t="str">
        <f t="shared" si="712"/>
        <v>-1.66826146007476i</v>
      </c>
      <c r="O1439" t="str">
        <f t="shared" si="713"/>
        <v>-0.0973108956608587-0.995254032689987i</v>
      </c>
      <c r="P1439" t="str">
        <f t="shared" si="714"/>
        <v>1.09731089566086+0.995254032689987i</v>
      </c>
      <c r="Q1439" t="str">
        <f t="shared" si="715"/>
        <v>-1.09731089566086+0.673007427384773i</v>
      </c>
      <c r="R1439" t="str">
        <f t="shared" si="716"/>
        <v>-0.322430964690313-1.10474840953376i</v>
      </c>
      <c r="S1439" t="str">
        <f t="shared" si="717"/>
        <v>0.183073959953335i</v>
      </c>
      <c r="T1439" t="str">
        <f t="shared" si="718"/>
        <v>0.202250666085494-0.0590287135174295i</v>
      </c>
      <c r="U1439" t="e">
        <f t="shared" si="719"/>
        <v>#DIV/0!</v>
      </c>
      <c r="V1439" t="str">
        <f t="shared" si="720"/>
        <v>0.0000833333333333333-0.00203263017997312i</v>
      </c>
      <c r="W1439" t="e">
        <f t="shared" si="721"/>
        <v>#DIV/0!</v>
      </c>
      <c r="X1439" t="e">
        <f t="shared" si="722"/>
        <v>#DIV/0!</v>
      </c>
      <c r="Y1439" t="str">
        <f t="shared" si="723"/>
        <v>0.00096+0.557569864159116i</v>
      </c>
      <c r="Z1439" t="e">
        <f t="shared" si="724"/>
        <v>#DIV/0!</v>
      </c>
      <c r="AA1439" t="e">
        <f t="shared" si="725"/>
        <v>#DIV/0!</v>
      </c>
      <c r="AB1439" t="str">
        <f t="shared" si="726"/>
        <v>0.115411329356213-0.0336838559253684i</v>
      </c>
      <c r="AC1439" t="str">
        <f t="shared" si="727"/>
        <v>1.40026441877036-0.414375238952246i</v>
      </c>
      <c r="AD1439" t="str">
        <f t="shared" si="728"/>
        <v>0.0823298823946928+0.000308233758608081i</v>
      </c>
      <c r="AE1439" t="e">
        <f t="shared" si="729"/>
        <v>#DIV/0!</v>
      </c>
      <c r="AF1439" t="str">
        <f t="shared" si="730"/>
        <v>-7.47716653964812-7.30879051142013i</v>
      </c>
      <c r="AG1439" t="e">
        <f t="shared" si="731"/>
        <v>#DIV/0!</v>
      </c>
      <c r="AH1439" t="e">
        <f t="shared" si="732"/>
        <v>#DIV/0!</v>
      </c>
      <c r="AI1439" t="e">
        <f t="shared" si="733"/>
        <v>#DIV/0!</v>
      </c>
      <c r="AJ1439" t="e">
        <f t="shared" si="734"/>
        <v>#DIV/0!</v>
      </c>
      <c r="AK1439"/>
      <c r="AL1439"/>
      <c r="AM1439"/>
      <c r="AN1439"/>
    </row>
    <row r="1440" spans="1:40" x14ac:dyDescent="0.3">
      <c r="A1440"/>
      <c r="B1440">
        <f t="shared" si="700"/>
        <v>130600</v>
      </c>
      <c r="C1440" s="186" t="str">
        <f t="shared" si="703"/>
        <v>-0.00773044222025072+0.011187570490885i</v>
      </c>
      <c r="D1440" s="158" t="str">
        <f t="shared" si="704"/>
        <v>-3.61382725587631-2.3691215711828i</v>
      </c>
      <c r="E1440" t="str">
        <f t="shared" si="705"/>
        <v>4603.20813149835-10085.4415872144i</v>
      </c>
      <c r="F1440" t="str">
        <f t="shared" si="706"/>
        <v>0.463638330285354+0.320203427601685i</v>
      </c>
      <c r="G1440" t="str">
        <f t="shared" si="701"/>
        <v>0.463638330285354+0.320203427601685i</v>
      </c>
      <c r="H1440" t="str">
        <f t="shared" si="707"/>
        <v>3.8682401689894+4.94209995338996i</v>
      </c>
      <c r="I1440" t="str">
        <f t="shared" si="708"/>
        <v>512.865000698534i</v>
      </c>
      <c r="J1440" t="str">
        <f t="shared" si="702"/>
        <v>-64.1473964546324+109.362512164954i</v>
      </c>
      <c r="K1440" t="str">
        <f t="shared" si="709"/>
        <v>3.48914706112153-2.04658520902195i</v>
      </c>
      <c r="L1440" t="str">
        <f t="shared" si="710"/>
        <v>0.670805413858804-0.330188746456814i</v>
      </c>
      <c r="M1440" t="str">
        <f t="shared" si="711"/>
        <v>4.15995247498033-2.37677395547876i</v>
      </c>
      <c r="N1440" t="str">
        <f t="shared" si="712"/>
        <v>-1.66953982134685i</v>
      </c>
      <c r="O1440" t="str">
        <f t="shared" si="713"/>
        <v>-0.0985831100125198-0.995128821017791i</v>
      </c>
      <c r="P1440" t="str">
        <f t="shared" si="714"/>
        <v>1.09858311001252+0.995128821017791i</v>
      </c>
      <c r="Q1440" t="str">
        <f t="shared" si="715"/>
        <v>-1.09858311001252+0.674411000329059i</v>
      </c>
      <c r="R1440" t="str">
        <f t="shared" si="716"/>
        <v>-0.322413296396954-1.10375617803411i</v>
      </c>
      <c r="S1440" t="str">
        <f t="shared" si="717"/>
        <v>0.183214246512686i</v>
      </c>
      <c r="T1440" t="str">
        <f t="shared" si="718"/>
        <v>0.202223856492242-0.0590707091650392i</v>
      </c>
      <c r="U1440" t="e">
        <f t="shared" si="719"/>
        <v>#DIV/0!</v>
      </c>
      <c r="V1440" t="str">
        <f t="shared" si="720"/>
        <v>0.0000833333333333333-0.00203107380158111i</v>
      </c>
      <c r="W1440" t="e">
        <f t="shared" si="721"/>
        <v>#DIV/0!</v>
      </c>
      <c r="X1440" t="e">
        <f t="shared" si="722"/>
        <v>#DIV/0!</v>
      </c>
      <c r="Y1440" t="str">
        <f t="shared" si="723"/>
        <v>0.00096+0.557997120760005i</v>
      </c>
      <c r="Z1440" t="e">
        <f t="shared" si="724"/>
        <v>#DIV/0!</v>
      </c>
      <c r="AA1440" t="e">
        <f t="shared" si="725"/>
        <v>#DIV/0!</v>
      </c>
      <c r="AB1440" t="str">
        <f t="shared" si="726"/>
        <v>0.115396030861248-0.0337078201160018i</v>
      </c>
      <c r="AC1440" t="str">
        <f t="shared" si="727"/>
        <v>1.39992613523648-0.414493210434391i</v>
      </c>
      <c r="AD1440" t="str">
        <f t="shared" si="728"/>
        <v>0.0823408532414287+0.000301376253593356i</v>
      </c>
      <c r="AE1440" t="e">
        <f t="shared" si="729"/>
        <v>#DIV/0!</v>
      </c>
      <c r="AF1440" t="str">
        <f t="shared" si="730"/>
        <v>-7.48206742486571-7.31122152457276i</v>
      </c>
      <c r="AG1440" t="e">
        <f t="shared" si="731"/>
        <v>#DIV/0!</v>
      </c>
      <c r="AH1440" t="e">
        <f t="shared" si="732"/>
        <v>#DIV/0!</v>
      </c>
      <c r="AI1440" t="e">
        <f t="shared" si="733"/>
        <v>#DIV/0!</v>
      </c>
      <c r="AJ1440" t="e">
        <f t="shared" si="734"/>
        <v>#DIV/0!</v>
      </c>
      <c r="AK1440"/>
      <c r="AL1440"/>
      <c r="AM1440"/>
      <c r="AN1440"/>
    </row>
    <row r="1441" spans="1:40" x14ac:dyDescent="0.3">
      <c r="A1441"/>
      <c r="B1441">
        <f t="shared" si="700"/>
        <v>130700</v>
      </c>
      <c r="C1441" s="186" t="str">
        <f t="shared" si="703"/>
        <v>-0.00772732993939049+0.0111842160224719i</v>
      </c>
      <c r="D1441" s="158" t="str">
        <f t="shared" si="704"/>
        <v>-3.61545798968488-2.37003845692317i</v>
      </c>
      <c r="E1441" t="str">
        <f t="shared" si="705"/>
        <v>4597.37930194632-10080.3834706822i</v>
      </c>
      <c r="F1441" t="str">
        <f t="shared" si="706"/>
        <v>0.463854146976028+0.320319666925494i</v>
      </c>
      <c r="G1441" t="str">
        <f t="shared" si="701"/>
        <v>0.463854146976028+0.320319666925494i</v>
      </c>
      <c r="H1441" t="str">
        <f t="shared" si="707"/>
        <v>3.87150986466688+4.94360995808123i</v>
      </c>
      <c r="I1441" t="str">
        <f t="shared" si="708"/>
        <v>513.257699780232i</v>
      </c>
      <c r="J1441" t="str">
        <f t="shared" si="702"/>
        <v>-64.2472009539136+109.446250688817i</v>
      </c>
      <c r="K1441" t="str">
        <f t="shared" si="709"/>
        <v>3.4877366801992-2.04737318964174i</v>
      </c>
      <c r="L1441" t="str">
        <f t="shared" si="710"/>
        <v>0.670605045521409-0.330342868631573i</v>
      </c>
      <c r="M1441" t="str">
        <f t="shared" si="711"/>
        <v>4.15834172572061-2.37771605827331i</v>
      </c>
      <c r="N1441" t="str">
        <f t="shared" si="712"/>
        <v>-1.67081818261894i</v>
      </c>
      <c r="O1441" t="str">
        <f t="shared" si="713"/>
        <v>-0.0998551632589412-0.995001983098793i</v>
      </c>
      <c r="P1441" t="str">
        <f t="shared" si="714"/>
        <v>1.09985516325894+0.995001983098793i</v>
      </c>
      <c r="Q1441" t="str">
        <f t="shared" si="715"/>
        <v>-1.09985516325894+0.675816199520147i</v>
      </c>
      <c r="R1441" t="str">
        <f t="shared" si="716"/>
        <v>-0.322395611520655-1.10276534632507i</v>
      </c>
      <c r="S1441" t="str">
        <f t="shared" si="717"/>
        <v>0.183354533072038i</v>
      </c>
      <c r="T1441" t="str">
        <f t="shared" si="718"/>
        <v>0.202197025163457-0.0591126968148439i</v>
      </c>
      <c r="U1441" t="e">
        <f t="shared" si="719"/>
        <v>#DIV/0!</v>
      </c>
      <c r="V1441" t="str">
        <f t="shared" si="720"/>
        <v>0.0000833333333333333-0.00202951980479336i</v>
      </c>
      <c r="W1441" t="e">
        <f t="shared" si="721"/>
        <v>#DIV/0!</v>
      </c>
      <c r="X1441" t="e">
        <f t="shared" si="722"/>
        <v>#DIV/0!</v>
      </c>
      <c r="Y1441" t="str">
        <f t="shared" si="723"/>
        <v>0.00096+0.558424377360893i</v>
      </c>
      <c r="Z1441" t="e">
        <f t="shared" si="724"/>
        <v>#DIV/0!</v>
      </c>
      <c r="AA1441" t="e">
        <f t="shared" si="725"/>
        <v>#DIV/0!</v>
      </c>
      <c r="AB1441" t="str">
        <f t="shared" si="726"/>
        <v>0.115380719963225-0.033731779742807i</v>
      </c>
      <c r="AC1441" t="str">
        <f t="shared" si="727"/>
        <v>1.39958786779815-0.414610857859028i</v>
      </c>
      <c r="AD1441" t="str">
        <f t="shared" si="728"/>
        <v>0.0823518257762932+0.000294501973075548i</v>
      </c>
      <c r="AE1441" t="e">
        <f t="shared" si="729"/>
        <v>#DIV/0!</v>
      </c>
      <c r="AF1441" t="str">
        <f t="shared" si="730"/>
        <v>-7.48696785435176-7.3136484150044i</v>
      </c>
      <c r="AG1441" t="e">
        <f t="shared" si="731"/>
        <v>#DIV/0!</v>
      </c>
      <c r="AH1441" t="e">
        <f t="shared" si="732"/>
        <v>#DIV/0!</v>
      </c>
      <c r="AI1441" t="e">
        <f t="shared" si="733"/>
        <v>#DIV/0!</v>
      </c>
      <c r="AJ1441" t="e">
        <f t="shared" si="734"/>
        <v>#DIV/0!</v>
      </c>
      <c r="AK1441"/>
      <c r="AL1441"/>
      <c r="AM1441"/>
      <c r="AN1441"/>
    </row>
    <row r="1442" spans="1:40" x14ac:dyDescent="0.3">
      <c r="A1442"/>
      <c r="B1442">
        <f t="shared" si="700"/>
        <v>130800</v>
      </c>
      <c r="C1442" s="186" t="str">
        <f t="shared" si="703"/>
        <v>-0.00772421778824511+0.0111808664754786i</v>
      </c>
      <c r="D1442" s="158" t="str">
        <f t="shared" si="704"/>
        <v>-3.61708865840464-2.37095383176562i</v>
      </c>
      <c r="E1442" t="str">
        <f t="shared" si="705"/>
        <v>4591.56077078898-10075.3283950558i</v>
      </c>
      <c r="F1442" t="str">
        <f t="shared" si="706"/>
        <v>0.464069955047142+0.320435714097082i</v>
      </c>
      <c r="G1442" t="str">
        <f t="shared" si="701"/>
        <v>0.464069955047142+0.320435714097082i</v>
      </c>
      <c r="H1442" t="str">
        <f t="shared" si="707"/>
        <v>3.87477916620696+4.94511735365149i</v>
      </c>
      <c r="I1442" t="str">
        <f t="shared" si="708"/>
        <v>513.650398861931i</v>
      </c>
      <c r="J1442" t="str">
        <f t="shared" si="702"/>
        <v>-64.3470818439329+109.52998921268i</v>
      </c>
      <c r="K1442" t="str">
        <f t="shared" si="709"/>
        <v>3.48632635980681-2.04815986216841i</v>
      </c>
      <c r="L1442" t="str">
        <f t="shared" si="710"/>
        <v>0.670404643622291-0.330496823224639i</v>
      </c>
      <c r="M1442" t="str">
        <f t="shared" si="711"/>
        <v>4.1567310034291-2.37865668539305i</v>
      </c>
      <c r="N1442" t="str">
        <f t="shared" si="712"/>
        <v>-1.67209654389103i</v>
      </c>
      <c r="O1442" t="str">
        <f t="shared" si="713"/>
        <v>-0.101127053321324-0.99487351914027i</v>
      </c>
      <c r="P1442" t="str">
        <f t="shared" si="714"/>
        <v>1.10112705332132+0.99487351914027i</v>
      </c>
      <c r="Q1442" t="str">
        <f t="shared" si="715"/>
        <v>-1.10112705332132+0.67722302475076i</v>
      </c>
      <c r="R1442" t="str">
        <f t="shared" si="716"/>
        <v>-0.322377910053808-1.10177591118154i</v>
      </c>
      <c r="S1442" t="str">
        <f t="shared" si="717"/>
        <v>0.183494819631388i</v>
      </c>
      <c r="T1442" t="str">
        <f t="shared" si="718"/>
        <v>0.202170172096465-0.0591546764584673i</v>
      </c>
      <c r="U1442" t="e">
        <f t="shared" si="719"/>
        <v>#DIV/0!</v>
      </c>
      <c r="V1442" t="str">
        <f t="shared" si="720"/>
        <v>0.0000833333333333333-0.00202796818414749i</v>
      </c>
      <c r="W1442" t="e">
        <f t="shared" si="721"/>
        <v>#DIV/0!</v>
      </c>
      <c r="X1442" t="e">
        <f t="shared" si="722"/>
        <v>#DIV/0!</v>
      </c>
      <c r="Y1442" t="str">
        <f t="shared" si="723"/>
        <v>0.00096+0.558851633961781i</v>
      </c>
      <c r="Z1442" t="e">
        <f t="shared" si="724"/>
        <v>#DIV/0!</v>
      </c>
      <c r="AA1442" t="e">
        <f t="shared" si="725"/>
        <v>#DIV/0!</v>
      </c>
      <c r="AB1442" t="str">
        <f t="shared" si="726"/>
        <v>0.115365396660618-0.0337557348010041i</v>
      </c>
      <c r="AC1442" t="str">
        <f t="shared" si="727"/>
        <v>1.39924961676732-0.414728181420664i</v>
      </c>
      <c r="AD1442" t="str">
        <f t="shared" si="728"/>
        <v>0.0823627999828233+0.000287610907849209i</v>
      </c>
      <c r="AE1442" t="e">
        <f t="shared" si="729"/>
        <v>#DIV/0!</v>
      </c>
      <c r="AF1442" t="str">
        <f t="shared" si="730"/>
        <v>-7.4918678246116-7.31607118541711i</v>
      </c>
      <c r="AG1442" t="e">
        <f t="shared" si="731"/>
        <v>#DIV/0!</v>
      </c>
      <c r="AH1442" t="e">
        <f t="shared" si="732"/>
        <v>#DIV/0!</v>
      </c>
      <c r="AI1442" t="e">
        <f t="shared" si="733"/>
        <v>#DIV/0!</v>
      </c>
      <c r="AJ1442" t="e">
        <f t="shared" si="734"/>
        <v>#DIV/0!</v>
      </c>
      <c r="AK1442"/>
      <c r="AL1442"/>
      <c r="AM1442"/>
      <c r="AN1442"/>
    </row>
    <row r="1443" spans="1:40" x14ac:dyDescent="0.3">
      <c r="A1443"/>
      <c r="B1443">
        <f t="shared" si="700"/>
        <v>130900</v>
      </c>
      <c r="C1443" s="186" t="str">
        <f t="shared" si="703"/>
        <v>-0.00772110576951875+0.0111775218340788i</v>
      </c>
      <c r="D1443" s="158" t="str">
        <f t="shared" si="704"/>
        <v>-3.61871926060864-2.37186769678837i</v>
      </c>
      <c r="E1443" t="str">
        <f t="shared" si="705"/>
        <v>4585.7525158494-10070.2763634649i</v>
      </c>
      <c r="F1443" t="str">
        <f t="shared" si="706"/>
        <v>0.464285754309868+0.320551569241257i</v>
      </c>
      <c r="G1443" t="str">
        <f t="shared" si="701"/>
        <v>0.464285754309868+0.320551569241257i</v>
      </c>
      <c r="H1443" t="str">
        <f t="shared" si="707"/>
        <v>3.87804807154681+4.94662214172745i</v>
      </c>
      <c r="I1443" t="str">
        <f t="shared" si="708"/>
        <v>514.04309794363i</v>
      </c>
      <c r="J1443" t="str">
        <f t="shared" si="702"/>
        <v>-64.4470391246902+109.613727736543i</v>
      </c>
      <c r="K1443" t="str">
        <f t="shared" si="709"/>
        <v>3.48491610118248-2.04894522754467i</v>
      </c>
      <c r="L1443" t="str">
        <f t="shared" si="710"/>
        <v>0.670204208328899-0.330650610280674i</v>
      </c>
      <c r="M1443" t="str">
        <f t="shared" si="711"/>
        <v>4.15512030951138-2.37959583782534i</v>
      </c>
      <c r="N1443" t="str">
        <f t="shared" si="712"/>
        <v>-1.67337490516311i</v>
      </c>
      <c r="O1443" t="str">
        <f t="shared" si="713"/>
        <v>-0.102398778121125-0.994743429352162i</v>
      </c>
      <c r="P1443" t="str">
        <f t="shared" si="714"/>
        <v>1.10239877812113+0.994743429352162i</v>
      </c>
      <c r="Q1443" t="str">
        <f t="shared" si="715"/>
        <v>-1.10239877812113+0.678631475810948i</v>
      </c>
      <c r="R1443" t="str">
        <f t="shared" si="716"/>
        <v>-0.322360191988809-1.1007878693883i</v>
      </c>
      <c r="S1443" t="str">
        <f t="shared" si="717"/>
        <v>0.183635106190739i</v>
      </c>
      <c r="T1443" t="str">
        <f t="shared" si="718"/>
        <v>0.202143297288598-0.059196648087532i</v>
      </c>
      <c r="U1443" t="e">
        <f t="shared" si="719"/>
        <v>#DIV/0!</v>
      </c>
      <c r="V1443" t="str">
        <f t="shared" si="720"/>
        <v>0.0000833333333333333-0.0020264189341978i</v>
      </c>
      <c r="W1443" t="e">
        <f t="shared" si="721"/>
        <v>#DIV/0!</v>
      </c>
      <c r="X1443" t="e">
        <f t="shared" si="722"/>
        <v>#DIV/0!</v>
      </c>
      <c r="Y1443" t="str">
        <f t="shared" si="723"/>
        <v>0.00096+0.559278890562669i</v>
      </c>
      <c r="Z1443" t="e">
        <f t="shared" si="724"/>
        <v>#DIV/0!</v>
      </c>
      <c r="AA1443" t="e">
        <f t="shared" si="725"/>
        <v>#DIV/0!</v>
      </c>
      <c r="AB1443" t="str">
        <f t="shared" si="726"/>
        <v>0.115350060951905-0.0337796852858126i</v>
      </c>
      <c r="AC1443" t="str">
        <f t="shared" si="727"/>
        <v>1.39891138245547-0.414845181314035i</v>
      </c>
      <c r="AD1443" t="str">
        <f t="shared" si="728"/>
        <v>0.082373775844542+0.00028070304871552i</v>
      </c>
      <c r="AE1443" t="e">
        <f t="shared" si="729"/>
        <v>#DIV/0!</v>
      </c>
      <c r="AF1443" t="str">
        <f t="shared" si="730"/>
        <v>-7.49676733215545-7.31848983851582i</v>
      </c>
      <c r="AG1443" t="e">
        <f t="shared" si="731"/>
        <v>#DIV/0!</v>
      </c>
      <c r="AH1443" t="e">
        <f t="shared" si="732"/>
        <v>#DIV/0!</v>
      </c>
      <c r="AI1443" t="e">
        <f t="shared" si="733"/>
        <v>#DIV/0!</v>
      </c>
      <c r="AJ1443" t="e">
        <f t="shared" si="734"/>
        <v>#DIV/0!</v>
      </c>
      <c r="AK1443"/>
      <c r="AL1443"/>
      <c r="AM1443"/>
      <c r="AN1443"/>
    </row>
    <row r="1444" spans="1:40" x14ac:dyDescent="0.3">
      <c r="A1444"/>
      <c r="B1444">
        <f t="shared" si="700"/>
        <v>131000</v>
      </c>
      <c r="C1444" s="186" t="str">
        <f t="shared" si="703"/>
        <v>-0.00771799388591094+0.011174182082502i</v>
      </c>
      <c r="D1444" s="158" t="str">
        <f t="shared" si="704"/>
        <v>-3.62034979487233-2.37278005307032i</v>
      </c>
      <c r="E1444" t="str">
        <f t="shared" si="705"/>
        <v>4579.95451500312-10065.2273790057i</v>
      </c>
      <c r="F1444" t="str">
        <f t="shared" si="706"/>
        <v>0.464501544575697+0.320667232482978i</v>
      </c>
      <c r="G1444" t="str">
        <f t="shared" si="701"/>
        <v>0.464501544575697+0.320667232482978i</v>
      </c>
      <c r="H1444" t="str">
        <f t="shared" si="707"/>
        <v>3.88131657862621+4.94812432393785i</v>
      </c>
      <c r="I1444" t="str">
        <f t="shared" si="708"/>
        <v>514.435797025329i</v>
      </c>
      <c r="J1444" t="str">
        <f t="shared" si="702"/>
        <v>-64.5470727961856+109.697466260406i</v>
      </c>
      <c r="K1444" t="str">
        <f t="shared" si="709"/>
        <v>3.48350590556219-2.04972928671391i</v>
      </c>
      <c r="L1444" t="str">
        <f t="shared" si="710"/>
        <v>0.670003739808527-0.330804229844521i</v>
      </c>
      <c r="M1444" t="str">
        <f t="shared" si="711"/>
        <v>4.15350964537072-2.38053351655843i</v>
      </c>
      <c r="N1444" t="str">
        <f t="shared" si="712"/>
        <v>-1.6746532664352i</v>
      </c>
      <c r="O1444" t="str">
        <f t="shared" si="713"/>
        <v>-0.103670335580105-0.99461171394706i</v>
      </c>
      <c r="P1444" t="str">
        <f t="shared" si="714"/>
        <v>1.1036703355801+0.99461171394706i</v>
      </c>
      <c r="Q1444" t="str">
        <f t="shared" si="715"/>
        <v>-1.1036703355801+0.68004155248814i</v>
      </c>
      <c r="R1444" t="str">
        <f t="shared" si="716"/>
        <v>-0.322342457318012-1.09980121773994i</v>
      </c>
      <c r="S1444" t="str">
        <f t="shared" si="717"/>
        <v>0.183775392750091i</v>
      </c>
      <c r="T1444" t="str">
        <f t="shared" si="718"/>
        <v>0.202116400737186-0.0592386116936471i</v>
      </c>
      <c r="U1444" t="e">
        <f t="shared" si="719"/>
        <v>#DIV/0!</v>
      </c>
      <c r="V1444" t="str">
        <f t="shared" si="720"/>
        <v>0.0000833333333333333-0.00202487204951521i</v>
      </c>
      <c r="W1444" t="e">
        <f t="shared" si="721"/>
        <v>#DIV/0!</v>
      </c>
      <c r="X1444" t="e">
        <f t="shared" si="722"/>
        <v>#DIV/0!</v>
      </c>
      <c r="Y1444" t="str">
        <f t="shared" si="723"/>
        <v>0.00096+0.559706147163558i</v>
      </c>
      <c r="Z1444" t="e">
        <f t="shared" si="724"/>
        <v>#DIV/0!</v>
      </c>
      <c r="AA1444" t="e">
        <f t="shared" si="725"/>
        <v>#DIV/0!</v>
      </c>
      <c r="AB1444" t="str">
        <f t="shared" si="726"/>
        <v>0.115334712835562-0.0338036311924445i</v>
      </c>
      <c r="AC1444" t="str">
        <f t="shared" si="727"/>
        <v>1.39857316517358-0.41496185773407i</v>
      </c>
      <c r="AD1444" t="str">
        <f t="shared" si="728"/>
        <v>0.0823847533449555+0.000273778386484232i</v>
      </c>
      <c r="AE1444" t="e">
        <f t="shared" si="729"/>
        <v>#DIV/0!</v>
      </c>
      <c r="AF1444" t="str">
        <f t="shared" si="730"/>
        <v>-7.50166637349854-7.32090437700817i</v>
      </c>
      <c r="AG1444" t="e">
        <f t="shared" si="731"/>
        <v>#DIV/0!</v>
      </c>
      <c r="AH1444" t="e">
        <f t="shared" si="732"/>
        <v>#DIV/0!</v>
      </c>
      <c r="AI1444" t="e">
        <f t="shared" si="733"/>
        <v>#DIV/0!</v>
      </c>
      <c r="AJ1444" t="e">
        <f t="shared" si="734"/>
        <v>#DIV/0!</v>
      </c>
      <c r="AK1444"/>
      <c r="AL1444"/>
      <c r="AM1444"/>
      <c r="AN1444"/>
    </row>
    <row r="1445" spans="1:40" x14ac:dyDescent="0.3">
      <c r="A1445"/>
      <c r="B1445">
        <f t="shared" si="700"/>
        <v>131100</v>
      </c>
      <c r="C1445" s="186" t="str">
        <f t="shared" si="703"/>
        <v>-0.00771488214011666+0.0111708472050338i</v>
      </c>
      <c r="D1445" s="158" t="str">
        <f t="shared" si="704"/>
        <v>-3.62198025977365-2.37369090169114i</v>
      </c>
      <c r="E1445" t="str">
        <f t="shared" si="705"/>
        <v>4574.16674617797-10060.181444741i</v>
      </c>
      <c r="F1445" t="str">
        <f t="shared" si="706"/>
        <v>0.464717325656446+0.320782703947357i</v>
      </c>
      <c r="G1445" t="str">
        <f t="shared" si="701"/>
        <v>0.464717325656446+0.320782703947357i</v>
      </c>
      <c r="H1445" t="str">
        <f t="shared" si="707"/>
        <v>3.88458468538767+4.94962390191361i</v>
      </c>
      <c r="I1445" t="str">
        <f t="shared" si="708"/>
        <v>514.828496107027i</v>
      </c>
      <c r="J1445" t="str">
        <f t="shared" si="702"/>
        <v>-64.647182858419+109.781204784268i</v>
      </c>
      <c r="K1445" t="str">
        <f t="shared" si="709"/>
        <v>3.48209577417979-2.05051204062016i</v>
      </c>
      <c r="L1445" t="str">
        <f t="shared" si="710"/>
        <v>0.669803238228313-0.330957681961193i</v>
      </c>
      <c r="M1445" t="str">
        <f t="shared" si="711"/>
        <v>4.1518990124081-2.38146972258135i</v>
      </c>
      <c r="N1445" t="str">
        <f t="shared" si="712"/>
        <v>-1.67593162770729i</v>
      </c>
      <c r="O1445" t="str">
        <f t="shared" si="713"/>
        <v>-0.104941723620263-0.994478373140215i</v>
      </c>
      <c r="P1445" t="str">
        <f t="shared" si="714"/>
        <v>1.10494172362026+0.994478373140215i</v>
      </c>
      <c r="Q1445" t="str">
        <f t="shared" si="715"/>
        <v>-1.10494172362026+0.681453254567075i</v>
      </c>
      <c r="R1445" t="str">
        <f t="shared" si="716"/>
        <v>-0.322324706033809-1.09881595304079i</v>
      </c>
      <c r="S1445" t="str">
        <f t="shared" si="717"/>
        <v>0.183915679309442i</v>
      </c>
      <c r="T1445" t="str">
        <f t="shared" si="718"/>
        <v>0.202089482439549-0.0592805672684242i</v>
      </c>
      <c r="U1445" t="e">
        <f t="shared" si="719"/>
        <v>#DIV/0!</v>
      </c>
      <c r="V1445" t="str">
        <f t="shared" si="720"/>
        <v>0.0000833333333333333-0.0020233275246872i</v>
      </c>
      <c r="W1445" t="e">
        <f t="shared" si="721"/>
        <v>#DIV/0!</v>
      </c>
      <c r="X1445" t="e">
        <f t="shared" si="722"/>
        <v>#DIV/0!</v>
      </c>
      <c r="Y1445" t="str">
        <f t="shared" si="723"/>
        <v>0.00096+0.560133403764446i</v>
      </c>
      <c r="Z1445" t="e">
        <f t="shared" si="724"/>
        <v>#DIV/0!</v>
      </c>
      <c r="AA1445" t="e">
        <f t="shared" si="725"/>
        <v>#DIV/0!</v>
      </c>
      <c r="AB1445" t="str">
        <f t="shared" si="726"/>
        <v>0.11531935231006-0.0338275725161131i</v>
      </c>
      <c r="AC1445" t="str">
        <f t="shared" si="727"/>
        <v>1.39823496523213-0.415078210875913i</v>
      </c>
      <c r="AD1445" t="str">
        <f t="shared" si="728"/>
        <v>0.0823957324675527+0.000266836911968595i</v>
      </c>
      <c r="AE1445" t="e">
        <f t="shared" si="729"/>
        <v>#DIV/0!</v>
      </c>
      <c r="AF1445" t="str">
        <f t="shared" si="730"/>
        <v>-7.50656494516132-7.32331480360475i</v>
      </c>
      <c r="AG1445" t="e">
        <f t="shared" si="731"/>
        <v>#DIV/0!</v>
      </c>
      <c r="AH1445" t="e">
        <f t="shared" si="732"/>
        <v>#DIV/0!</v>
      </c>
      <c r="AI1445" t="e">
        <f t="shared" si="733"/>
        <v>#DIV/0!</v>
      </c>
      <c r="AJ1445" t="e">
        <f t="shared" si="734"/>
        <v>#DIV/0!</v>
      </c>
      <c r="AK1445"/>
      <c r="AL1445"/>
      <c r="AM1445"/>
      <c r="AN1445"/>
    </row>
    <row r="1446" spans="1:40" x14ac:dyDescent="0.3">
      <c r="A1446"/>
      <c r="B1446">
        <f t="shared" si="700"/>
        <v>131200</v>
      </c>
      <c r="C1446" s="186" t="str">
        <f t="shared" si="703"/>
        <v>-0.00771177053482651+0.0111675171860152i</v>
      </c>
      <c r="D1446" s="158" t="str">
        <f t="shared" si="704"/>
        <v>-3.6236106538929-2.37460024373131i</v>
      </c>
      <c r="E1446" t="str">
        <f t="shared" si="705"/>
        <v>4568.38918735416-10055.1385637007i</v>
      </c>
      <c r="F1446" t="str">
        <f t="shared" si="706"/>
        <v>0.464933097364247+0.320897983759664i</v>
      </c>
      <c r="G1446" t="str">
        <f t="shared" si="701"/>
        <v>0.464933097364247+0.320897983759664i</v>
      </c>
      <c r="H1446" t="str">
        <f t="shared" si="707"/>
        <v>3.88785238977619+4.95112087728782i</v>
      </c>
      <c r="I1446" t="str">
        <f t="shared" si="708"/>
        <v>515.221195188726i</v>
      </c>
      <c r="J1446" t="str">
        <f t="shared" si="702"/>
        <v>-64.7473693113905+109.864943308131i</v>
      </c>
      <c r="K1446" t="str">
        <f t="shared" si="709"/>
        <v>3.480685708267-2.05129349020802i</v>
      </c>
      <c r="L1446" t="str">
        <f t="shared" si="710"/>
        <v>0.669602703755241-0.331110966675884i</v>
      </c>
      <c r="M1446" t="str">
        <f t="shared" si="711"/>
        <v>4.15028841202224-2.3824044568839i</v>
      </c>
      <c r="N1446" t="str">
        <f t="shared" si="712"/>
        <v>-1.67720998897938i</v>
      </c>
      <c r="O1446" t="str">
        <f t="shared" si="713"/>
        <v>-0.106212940163888-0.994343407149533i</v>
      </c>
      <c r="P1446" t="str">
        <f t="shared" si="714"/>
        <v>1.10621294016389+0.994343407149533i</v>
      </c>
      <c r="Q1446" t="str">
        <f t="shared" si="715"/>
        <v>-1.10621294016389+0.682866581829847i</v>
      </c>
      <c r="R1446" t="str">
        <f t="shared" si="716"/>
        <v>-0.322306938128555-1.09783207210494i</v>
      </c>
      <c r="S1446" t="str">
        <f t="shared" si="717"/>
        <v>0.184055965868793i</v>
      </c>
      <c r="T1446" t="str">
        <f t="shared" si="718"/>
        <v>0.202062542393013-0.0593225148034645i</v>
      </c>
      <c r="U1446" t="e">
        <f t="shared" si="719"/>
        <v>#DIV/0!</v>
      </c>
      <c r="V1446" t="str">
        <f t="shared" si="720"/>
        <v>0.0000833333333333333-0.00202178535431778i</v>
      </c>
      <c r="W1446" t="e">
        <f t="shared" si="721"/>
        <v>#DIV/0!</v>
      </c>
      <c r="X1446" t="e">
        <f t="shared" si="722"/>
        <v>#DIV/0!</v>
      </c>
      <c r="Y1446" t="str">
        <f t="shared" si="723"/>
        <v>0.00096+0.560560660365334i</v>
      </c>
      <c r="Z1446" t="e">
        <f t="shared" si="724"/>
        <v>#DIV/0!</v>
      </c>
      <c r="AA1446" t="e">
        <f t="shared" si="725"/>
        <v>#DIV/0!</v>
      </c>
      <c r="AB1446" t="str">
        <f t="shared" si="726"/>
        <v>0.115303979373872-0.0338515092520256i</v>
      </c>
      <c r="AC1446" t="str">
        <f t="shared" si="727"/>
        <v>1.39789678294116-0.415194240934907i</v>
      </c>
      <c r="AD1446" t="str">
        <f t="shared" si="728"/>
        <v>0.0824067131958052+0.000259878615989789i</v>
      </c>
      <c r="AE1446" t="e">
        <f t="shared" si="729"/>
        <v>#DIV/0!</v>
      </c>
      <c r="AF1446" t="str">
        <f t="shared" si="730"/>
        <v>-7.51146304366909-7.32572112101913i</v>
      </c>
      <c r="AG1446" t="e">
        <f t="shared" si="731"/>
        <v>#DIV/0!</v>
      </c>
      <c r="AH1446" t="e">
        <f t="shared" si="732"/>
        <v>#DIV/0!</v>
      </c>
      <c r="AI1446" t="e">
        <f t="shared" si="733"/>
        <v>#DIV/0!</v>
      </c>
      <c r="AJ1446" t="e">
        <f t="shared" si="734"/>
        <v>#DIV/0!</v>
      </c>
      <c r="AK1446"/>
      <c r="AL1446"/>
      <c r="AM1446"/>
      <c r="AN1446"/>
    </row>
    <row r="1447" spans="1:40" x14ac:dyDescent="0.3">
      <c r="A1447"/>
      <c r="B1447">
        <f t="shared" si="700"/>
        <v>131300</v>
      </c>
      <c r="C1447" s="186" t="str">
        <f t="shared" si="703"/>
        <v>-0.00770865907272645+0.0111641920098426i</v>
      </c>
      <c r="D1447" s="158" t="str">
        <f t="shared" si="704"/>
        <v>-3.6252409758128-2.37550808027197i</v>
      </c>
      <c r="E1447" t="str">
        <f t="shared" si="705"/>
        <v>4562.62181656402-10050.0987388818i</v>
      </c>
      <c r="F1447" t="str">
        <f t="shared" si="706"/>
        <v>0.465148859511552+0.321013072045317i</v>
      </c>
      <c r="G1447" t="str">
        <f t="shared" si="701"/>
        <v>0.465148859511552+0.321013072045317i</v>
      </c>
      <c r="H1447" t="str">
        <f t="shared" si="707"/>
        <v>3.89111968973945+4.9526152516955i</v>
      </c>
      <c r="I1447" t="str">
        <f t="shared" si="708"/>
        <v>515.613894270425i</v>
      </c>
      <c r="J1447" t="str">
        <f t="shared" si="702"/>
        <v>-64.8476321551001+109.948681831995i</v>
      </c>
      <c r="K1447" t="str">
        <f t="shared" si="709"/>
        <v>3.47927570905342-2.05207363642276i</v>
      </c>
      <c r="L1447" t="str">
        <f t="shared" si="710"/>
        <v>0.669402136556142-0.331264084033958i</v>
      </c>
      <c r="M1447" t="str">
        <f t="shared" si="711"/>
        <v>4.14867784560956-2.38333772045672i</v>
      </c>
      <c r="N1447" t="str">
        <f t="shared" si="712"/>
        <v>-1.67848835025147i</v>
      </c>
      <c r="O1447" t="str">
        <f t="shared" si="713"/>
        <v>-0.107483983133548-0.994206816195578i</v>
      </c>
      <c r="P1447" t="str">
        <f t="shared" si="714"/>
        <v>1.10748398313355+0.994206816195578i</v>
      </c>
      <c r="Q1447" t="str">
        <f t="shared" si="715"/>
        <v>-1.10748398313355+0.684281534055892i</v>
      </c>
      <c r="R1447" t="str">
        <f t="shared" si="716"/>
        <v>-0.322289153594595-1.09684957175618i</v>
      </c>
      <c r="S1447" t="str">
        <f t="shared" si="717"/>
        <v>0.184196252428145i</v>
      </c>
      <c r="T1447" t="str">
        <f t="shared" si="718"/>
        <v>0.202035580594904-0.0593644542903632i</v>
      </c>
      <c r="U1447" t="e">
        <f t="shared" si="719"/>
        <v>#DIV/0!</v>
      </c>
      <c r="V1447" t="str">
        <f t="shared" si="720"/>
        <v>0.0000833333333333333-0.00202024553302736i</v>
      </c>
      <c r="W1447" t="e">
        <f t="shared" si="721"/>
        <v>#DIV/0!</v>
      </c>
      <c r="X1447" t="e">
        <f t="shared" si="722"/>
        <v>#DIV/0!</v>
      </c>
      <c r="Y1447" t="str">
        <f t="shared" si="723"/>
        <v>0.00096+0.560987916966222i</v>
      </c>
      <c r="Z1447" t="e">
        <f t="shared" si="724"/>
        <v>#DIV/0!</v>
      </c>
      <c r="AA1447" t="e">
        <f t="shared" si="725"/>
        <v>#DIV/0!</v>
      </c>
      <c r="AB1447" t="str">
        <f t="shared" si="726"/>
        <v>0.115288594025473-0.033875441395386i</v>
      </c>
      <c r="AC1447" t="str">
        <f t="shared" si="727"/>
        <v>1.39755861861021-0.415309948106614i</v>
      </c>
      <c r="AD1447" t="str">
        <f t="shared" si="728"/>
        <v>0.0824176955131707+0.000252903489377159i</v>
      </c>
      <c r="AE1447" t="e">
        <f t="shared" si="729"/>
        <v>#DIV/0!</v>
      </c>
      <c r="AF1447" t="str">
        <f t="shared" si="730"/>
        <v>-7.51636066555225-7.32812333196747i</v>
      </c>
      <c r="AG1447" t="e">
        <f t="shared" si="731"/>
        <v>#DIV/0!</v>
      </c>
      <c r="AH1447" t="e">
        <f t="shared" si="732"/>
        <v>#DIV/0!</v>
      </c>
      <c r="AI1447" t="e">
        <f t="shared" si="733"/>
        <v>#DIV/0!</v>
      </c>
      <c r="AJ1447" t="e">
        <f t="shared" si="734"/>
        <v>#DIV/0!</v>
      </c>
      <c r="AK1447"/>
      <c r="AL1447"/>
      <c r="AM1447"/>
      <c r="AN1447"/>
    </row>
    <row r="1448" spans="1:40" x14ac:dyDescent="0.3">
      <c r="A1448"/>
      <c r="B1448">
        <f t="shared" si="700"/>
        <v>131400</v>
      </c>
      <c r="C1448" s="186" t="str">
        <f t="shared" si="703"/>
        <v>-0.00770554775649771+0.0111608716609678i</v>
      </c>
      <c r="D1448" s="158" t="str">
        <f t="shared" si="704"/>
        <v>-3.62687122411855-2.37641441239498i</v>
      </c>
      <c r="E1448" t="str">
        <f t="shared" si="705"/>
        <v>4556.86461189181-10045.0619732483i</v>
      </c>
      <c r="F1448" t="str">
        <f t="shared" si="706"/>
        <v>0.465364611911139+0.321127968929878i</v>
      </c>
      <c r="G1448" t="str">
        <f t="shared" si="701"/>
        <v>0.465364611911139+0.321127968929878i</v>
      </c>
      <c r="H1448" t="str">
        <f t="shared" si="707"/>
        <v>3.89438658322786+4.95410702677383i</v>
      </c>
      <c r="I1448" t="str">
        <f t="shared" si="708"/>
        <v>516.006593352123i</v>
      </c>
      <c r="J1448" t="str">
        <f t="shared" si="702"/>
        <v>-64.9479713895477+110.032420355858i</v>
      </c>
      <c r="K1448" t="str">
        <f t="shared" si="709"/>
        <v>3.47786577776654-2.05285248021032i</v>
      </c>
      <c r="L1448" t="str">
        <f t="shared" si="710"/>
        <v>0.669201536797689-0.331417034080957i</v>
      </c>
      <c r="M1448" t="str">
        <f t="shared" si="711"/>
        <v>4.14706731456423-2.38426951429128i</v>
      </c>
      <c r="N1448" t="str">
        <f t="shared" si="712"/>
        <v>-1.67976671152355i</v>
      </c>
      <c r="O1448" t="str">
        <f t="shared" si="713"/>
        <v>-0.108754850452087-0.994068600501567i</v>
      </c>
      <c r="P1448" t="str">
        <f t="shared" si="714"/>
        <v>1.10875485045209+0.994068600501567i</v>
      </c>
      <c r="Q1448" t="str">
        <f t="shared" si="715"/>
        <v>-1.10875485045209+0.685698111021983i</v>
      </c>
      <c r="R1448" t="str">
        <f t="shared" si="716"/>
        <v>-0.32227135242428-1.09586844882795i</v>
      </c>
      <c r="S1448" t="str">
        <f t="shared" si="717"/>
        <v>0.184336538987496i</v>
      </c>
      <c r="T1448" t="str">
        <f t="shared" si="718"/>
        <v>0.20200859704254-0.0594063857207114i</v>
      </c>
      <c r="U1448" t="e">
        <f t="shared" si="719"/>
        <v>#DIV/0!</v>
      </c>
      <c r="V1448" t="str">
        <f t="shared" si="720"/>
        <v>0.0000833333333333333-0.00201870805545275i</v>
      </c>
      <c r="W1448" t="e">
        <f t="shared" si="721"/>
        <v>#DIV/0!</v>
      </c>
      <c r="X1448" t="e">
        <f t="shared" si="722"/>
        <v>#DIV/0!</v>
      </c>
      <c r="Y1448" t="str">
        <f t="shared" si="723"/>
        <v>0.00096+0.56141517356711i</v>
      </c>
      <c r="Z1448" t="e">
        <f t="shared" si="724"/>
        <v>#DIV/0!</v>
      </c>
      <c r="AA1448" t="e">
        <f t="shared" si="725"/>
        <v>#DIV/0!</v>
      </c>
      <c r="AB1448" t="str">
        <f t="shared" si="726"/>
        <v>0.115273196263333-0.0338993689413959i</v>
      </c>
      <c r="AC1448" t="str">
        <f t="shared" si="727"/>
        <v>1.39722047254833-0.415425332586797i</v>
      </c>
      <c r="AD1448" t="str">
        <f t="shared" si="728"/>
        <v>0.0824286794030886+0.000245911522965285i</v>
      </c>
      <c r="AE1448" t="e">
        <f t="shared" si="729"/>
        <v>#DIV/0!</v>
      </c>
      <c r="AF1448" t="str">
        <f t="shared" si="730"/>
        <v>-7.52125780734641-7.33052143916881i</v>
      </c>
      <c r="AG1448" t="e">
        <f t="shared" si="731"/>
        <v>#DIV/0!</v>
      </c>
      <c r="AH1448" t="e">
        <f t="shared" si="732"/>
        <v>#DIV/0!</v>
      </c>
      <c r="AI1448" t="e">
        <f t="shared" si="733"/>
        <v>#DIV/0!</v>
      </c>
      <c r="AJ1448" t="e">
        <f t="shared" si="734"/>
        <v>#DIV/0!</v>
      </c>
      <c r="AK1448"/>
      <c r="AL1448"/>
      <c r="AM1448"/>
      <c r="AN1448"/>
    </row>
    <row r="1449" spans="1:40" x14ac:dyDescent="0.3">
      <c r="A1449"/>
      <c r="B1449">
        <f t="shared" si="700"/>
        <v>131500</v>
      </c>
      <c r="C1449" s="186" t="str">
        <f t="shared" si="703"/>
        <v>-0.00770243658881727+0.0111575561238972i</v>
      </c>
      <c r="D1449" s="158" t="str">
        <f t="shared" si="704"/>
        <v>-3.62850139739768-2.377319241183i</v>
      </c>
      <c r="E1449" t="str">
        <f t="shared" si="705"/>
        <v>4551.11755147383-10040.028269732i</v>
      </c>
      <c r="F1449" t="str">
        <f t="shared" si="706"/>
        <v>0.465580354376097+0.321242674539071i</v>
      </c>
      <c r="G1449" t="str">
        <f t="shared" si="701"/>
        <v>0.465580354376097+0.321242674539071i</v>
      </c>
      <c r="H1449" t="str">
        <f t="shared" si="707"/>
        <v>3.89765306819433+4.95559620416208i</v>
      </c>
      <c r="I1449" t="str">
        <f t="shared" si="708"/>
        <v>516.399292433822i</v>
      </c>
      <c r="J1449" t="str">
        <f t="shared" si="702"/>
        <v>-65.0483870147334+110.11615887972i</v>
      </c>
      <c r="K1449" t="str">
        <f t="shared" si="709"/>
        <v>3.47645591563172-2.05363002251724i</v>
      </c>
      <c r="L1449" t="str">
        <f t="shared" si="710"/>
        <v>0.669000904646403-0.331569816862598i</v>
      </c>
      <c r="M1449" t="str">
        <f t="shared" si="711"/>
        <v>4.14545682027812-2.38519983937984i</v>
      </c>
      <c r="N1449" t="str">
        <f t="shared" si="712"/>
        <v>-1.68104507279564i</v>
      </c>
      <c r="O1449" t="str">
        <f t="shared" si="713"/>
        <v>-0.110025540042664-0.993928760293372i</v>
      </c>
      <c r="P1449" t="str">
        <f t="shared" si="714"/>
        <v>1.11002554004266+0.993928760293372i</v>
      </c>
      <c r="Q1449" t="str">
        <f t="shared" si="715"/>
        <v>-1.11002554004266+0.687116312502268i</v>
      </c>
      <c r="R1449" t="str">
        <f t="shared" si="716"/>
        <v>-0.322253534609937-1.0948887001633i</v>
      </c>
      <c r="S1449" t="str">
        <f t="shared" si="717"/>
        <v>0.184476825546846i</v>
      </c>
      <c r="T1449" t="str">
        <f t="shared" si="718"/>
        <v>0.201981591733238-0.0594483090860918i</v>
      </c>
      <c r="U1449" t="e">
        <f t="shared" si="719"/>
        <v>#DIV/0!</v>
      </c>
      <c r="V1449" t="str">
        <f t="shared" si="720"/>
        <v>0.0000833333333333333-0.00201717291624709i</v>
      </c>
      <c r="W1449" t="e">
        <f t="shared" si="721"/>
        <v>#DIV/0!</v>
      </c>
      <c r="X1449" t="e">
        <f t="shared" si="722"/>
        <v>#DIV/0!</v>
      </c>
      <c r="Y1449" t="str">
        <f t="shared" si="723"/>
        <v>0.00096+0.561842430167999i</v>
      </c>
      <c r="Z1449" t="e">
        <f t="shared" si="724"/>
        <v>#DIV/0!</v>
      </c>
      <c r="AA1449" t="e">
        <f t="shared" si="725"/>
        <v>#DIV/0!</v>
      </c>
      <c r="AB1449" t="str">
        <f t="shared" si="726"/>
        <v>0.11525778608592-0.0339232918852521i</v>
      </c>
      <c r="AC1449" t="str">
        <f t="shared" si="727"/>
        <v>1.3968823450641-0.415540394571416i</v>
      </c>
      <c r="AD1449" t="str">
        <f t="shared" si="728"/>
        <v>0.0824396648489799+0.000238902707595608i</v>
      </c>
      <c r="AE1449" t="e">
        <f t="shared" si="729"/>
        <v>#DIV/0!</v>
      </c>
      <c r="AF1449" t="str">
        <f t="shared" si="730"/>
        <v>-7.52615446559201-7.33291544534508i</v>
      </c>
      <c r="AG1449" t="e">
        <f t="shared" si="731"/>
        <v>#DIV/0!</v>
      </c>
      <c r="AH1449" t="e">
        <f t="shared" si="732"/>
        <v>#DIV/0!</v>
      </c>
      <c r="AI1449" t="e">
        <f t="shared" si="733"/>
        <v>#DIV/0!</v>
      </c>
      <c r="AJ1449" t="e">
        <f t="shared" si="734"/>
        <v>#DIV/0!</v>
      </c>
      <c r="AK1449"/>
      <c r="AL1449"/>
      <c r="AM1449"/>
      <c r="AN1449"/>
    </row>
    <row r="1450" spans="1:40" x14ac:dyDescent="0.3">
      <c r="A1450"/>
      <c r="B1450">
        <f t="shared" si="700"/>
        <v>131600</v>
      </c>
      <c r="C1450" s="186" t="str">
        <f t="shared" si="703"/>
        <v>-0.00769932557235737+0.0111542453831923i</v>
      </c>
      <c r="D1450" s="158" t="str">
        <f t="shared" si="704"/>
        <v>-3.63013149424016-2.37822256771936i</v>
      </c>
      <c r="E1450" t="str">
        <f t="shared" si="705"/>
        <v>4545.3806134981-10034.9976312322i</v>
      </c>
      <c r="F1450" t="str">
        <f t="shared" si="706"/>
        <v>0.465796086719838+0.32135718899876i</v>
      </c>
      <c r="G1450" t="str">
        <f t="shared" si="701"/>
        <v>0.465796086719838+0.32135718899876i</v>
      </c>
      <c r="H1450" t="str">
        <f t="shared" si="707"/>
        <v>3.90091914259445+4.95708278550155i</v>
      </c>
      <c r="I1450" t="str">
        <f t="shared" si="708"/>
        <v>516.791991515521i</v>
      </c>
      <c r="J1450" t="str">
        <f t="shared" si="702"/>
        <v>-65.1488790306572+110.199897403583i</v>
      </c>
      <c r="K1450" t="str">
        <f t="shared" si="709"/>
        <v>3.47504612387215-2.05440626429058i</v>
      </c>
      <c r="L1450" t="str">
        <f t="shared" si="710"/>
        <v>0.668800240268646-0.33172243242477i</v>
      </c>
      <c r="M1450" t="str">
        <f t="shared" si="711"/>
        <v>4.1438463641408-2.38612869671535i</v>
      </c>
      <c r="N1450" t="str">
        <f t="shared" si="712"/>
        <v>-1.68232343406773i</v>
      </c>
      <c r="O1450" t="str">
        <f t="shared" si="713"/>
        <v>-0.111296049828697-0.993787295799523i</v>
      </c>
      <c r="P1450" t="str">
        <f t="shared" si="714"/>
        <v>1.1112960498287+0.993787295799523i</v>
      </c>
      <c r="Q1450" t="str">
        <f t="shared" si="715"/>
        <v>-1.1112960498287+0.688536138268207i</v>
      </c>
      <c r="R1450" t="str">
        <f t="shared" si="716"/>
        <v>-0.322235700143913-1.09391032261489i</v>
      </c>
      <c r="S1450" t="str">
        <f t="shared" si="717"/>
        <v>0.184617112106198i</v>
      </c>
      <c r="T1450" t="str">
        <f t="shared" si="718"/>
        <v>0.20195456466432-0.059490224378088i</v>
      </c>
      <c r="U1450" t="e">
        <f t="shared" si="719"/>
        <v>#DIV/0!</v>
      </c>
      <c r="V1450" t="str">
        <f t="shared" si="720"/>
        <v>0.0000833333333333333-0.00201564011007973i</v>
      </c>
      <c r="W1450" t="e">
        <f t="shared" si="721"/>
        <v>#DIV/0!</v>
      </c>
      <c r="X1450" t="e">
        <f t="shared" si="722"/>
        <v>#DIV/0!</v>
      </c>
      <c r="Y1450" t="str">
        <f t="shared" si="723"/>
        <v>0.00096+0.562269686768887i</v>
      </c>
      <c r="Z1450" t="e">
        <f t="shared" si="724"/>
        <v>#DIV/0!</v>
      </c>
      <c r="AA1450" t="e">
        <f t="shared" si="725"/>
        <v>#DIV/0!</v>
      </c>
      <c r="AB1450" t="str">
        <f t="shared" si="726"/>
        <v>0.115242363491707-0.0339472102221518i</v>
      </c>
      <c r="AC1450" t="str">
        <f t="shared" si="727"/>
        <v>1.3965442364656-0.415655134256651i</v>
      </c>
      <c r="AD1450" t="str">
        <f t="shared" si="728"/>
        <v>0.0824506518342548+0.000231877034116232i</v>
      </c>
      <c r="AE1450" t="e">
        <f t="shared" si="729"/>
        <v>#DIV/0!</v>
      </c>
      <c r="AF1450" t="str">
        <f t="shared" si="730"/>
        <v>-7.53105063683461-7.33530535322091i</v>
      </c>
      <c r="AG1450" t="e">
        <f t="shared" si="731"/>
        <v>#DIV/0!</v>
      </c>
      <c r="AH1450" t="e">
        <f t="shared" si="732"/>
        <v>#DIV/0!</v>
      </c>
      <c r="AI1450" t="e">
        <f t="shared" si="733"/>
        <v>#DIV/0!</v>
      </c>
      <c r="AJ1450" t="e">
        <f t="shared" si="734"/>
        <v>#DIV/0!</v>
      </c>
      <c r="AK1450"/>
      <c r="AL1450"/>
      <c r="AM1450"/>
      <c r="AN1450"/>
    </row>
    <row r="1451" spans="1:40" x14ac:dyDescent="0.3">
      <c r="A1451"/>
      <c r="B1451">
        <f t="shared" si="700"/>
        <v>131700</v>
      </c>
      <c r="C1451" s="186" t="str">
        <f t="shared" si="703"/>
        <v>-0.00769621470978571+0.011150939423469i</v>
      </c>
      <c r="D1451" s="158" t="str">
        <f t="shared" si="704"/>
        <v>-3.63176151323846-2.3791243930881i</v>
      </c>
      <c r="E1451" t="str">
        <f t="shared" si="705"/>
        <v>4539.65377620437-10029.9700606158i</v>
      </c>
      <c r="F1451" t="str">
        <f t="shared" si="706"/>
        <v>0.4660118087561+0.32147151243496i</v>
      </c>
      <c r="G1451" t="str">
        <f t="shared" si="701"/>
        <v>0.4660118087561+0.32147151243496i</v>
      </c>
      <c r="H1451" t="str">
        <f t="shared" si="707"/>
        <v>3.90418480438665+4.95856677243557i</v>
      </c>
      <c r="I1451" t="str">
        <f t="shared" si="708"/>
        <v>517.18469059722i</v>
      </c>
      <c r="J1451" t="str">
        <f t="shared" si="702"/>
        <v>-65.249447437319+110.283635927446i</v>
      </c>
      <c r="K1451" t="str">
        <f t="shared" si="709"/>
        <v>3.47363640370893-2.05518120647814i</v>
      </c>
      <c r="L1451" t="str">
        <f t="shared" si="710"/>
        <v>0.668599543830629-0.331874880813536i</v>
      </c>
      <c r="M1451" t="str">
        <f t="shared" si="711"/>
        <v>4.14223594753956-2.38705608729168i</v>
      </c>
      <c r="N1451" t="str">
        <f t="shared" si="712"/>
        <v>-1.68360179533982i</v>
      </c>
      <c r="O1451" t="str">
        <f t="shared" si="713"/>
        <v>-0.112566377733911-0.9936442072512i</v>
      </c>
      <c r="P1451" t="str">
        <f t="shared" si="714"/>
        <v>1.11256637773391+0.9936442072512i</v>
      </c>
      <c r="Q1451" t="str">
        <f t="shared" si="715"/>
        <v>-1.11256637773391+0.68995758808862i</v>
      </c>
      <c r="R1451" t="str">
        <f t="shared" si="716"/>
        <v>-0.322217849018506-1.09293331304492i</v>
      </c>
      <c r="S1451" t="str">
        <f t="shared" si="717"/>
        <v>0.184757398665549i</v>
      </c>
      <c r="T1451" t="str">
        <f t="shared" si="718"/>
        <v>0.2019275158331-0.0595321315882678i</v>
      </c>
      <c r="U1451" t="e">
        <f t="shared" si="719"/>
        <v>#DIV/0!</v>
      </c>
      <c r="V1451" t="str">
        <f t="shared" si="720"/>
        <v>0.0000833333333333333-0.00201410963163624i</v>
      </c>
      <c r="W1451" t="e">
        <f t="shared" si="721"/>
        <v>#DIV/0!</v>
      </c>
      <c r="X1451" t="e">
        <f t="shared" si="722"/>
        <v>#DIV/0!</v>
      </c>
      <c r="Y1451" t="str">
        <f t="shared" si="723"/>
        <v>0.00096+0.562696943369775i</v>
      </c>
      <c r="Z1451" t="e">
        <f t="shared" si="724"/>
        <v>#DIV/0!</v>
      </c>
      <c r="AA1451" t="e">
        <f t="shared" si="725"/>
        <v>#DIV/0!</v>
      </c>
      <c r="AB1451" t="str">
        <f t="shared" si="726"/>
        <v>0.11522692847916-0.0339711239472835i</v>
      </c>
      <c r="AC1451" t="str">
        <f t="shared" si="727"/>
        <v>1.39620614706044-0.415769551838862i</v>
      </c>
      <c r="AD1451" t="str">
        <f t="shared" si="728"/>
        <v>0.0824616403423013+0.000224834493382979i</v>
      </c>
      <c r="AE1451" t="e">
        <f t="shared" si="729"/>
        <v>#DIV/0!</v>
      </c>
      <c r="AF1451" t="str">
        <f t="shared" si="730"/>
        <v>-7.53594631762511-7.33769116552367i</v>
      </c>
      <c r="AG1451" t="e">
        <f t="shared" si="731"/>
        <v>#DIV/0!</v>
      </c>
      <c r="AH1451" t="e">
        <f t="shared" si="732"/>
        <v>#DIV/0!</v>
      </c>
      <c r="AI1451" t="e">
        <f t="shared" si="733"/>
        <v>#DIV/0!</v>
      </c>
      <c r="AJ1451" t="e">
        <f t="shared" si="734"/>
        <v>#DIV/0!</v>
      </c>
      <c r="AK1451"/>
      <c r="AL1451"/>
      <c r="AM1451"/>
      <c r="AN1451"/>
    </row>
    <row r="1452" spans="1:40" x14ac:dyDescent="0.3">
      <c r="A1452"/>
      <c r="B1452">
        <f t="shared" si="700"/>
        <v>131800</v>
      </c>
      <c r="C1452" s="186" t="str">
        <f t="shared" si="703"/>
        <v>-0.00769310400376564+0.0111476382293973i</v>
      </c>
      <c r="D1452" s="158" t="str">
        <f t="shared" si="704"/>
        <v>-3.63339145298734-2.38002471837406i</v>
      </c>
      <c r="E1452" t="str">
        <f t="shared" si="705"/>
        <v>4533.93701788386-10024.9455607181i</v>
      </c>
      <c r="F1452" t="str">
        <f t="shared" si="706"/>
        <v>0.46622752029893+0.32158564497384i</v>
      </c>
      <c r="G1452" t="str">
        <f t="shared" si="701"/>
        <v>0.46622752029893+0.32158564497384i</v>
      </c>
      <c r="H1452" t="str">
        <f t="shared" si="707"/>
        <v>3.90745005153173+4.96004816660964i</v>
      </c>
      <c r="I1452" t="str">
        <f t="shared" si="708"/>
        <v>517.577389678919i</v>
      </c>
      <c r="J1452" t="str">
        <f t="shared" si="702"/>
        <v>-65.3500922347189+110.367374451309i</v>
      </c>
      <c r="K1452" t="str">
        <f t="shared" si="709"/>
        <v>3.47222675636105-2.05595485002826i</v>
      </c>
      <c r="L1452" t="str">
        <f t="shared" si="710"/>
        <v>0.668398815498404-0.332027162075134i</v>
      </c>
      <c r="M1452" t="str">
        <f t="shared" si="711"/>
        <v>4.14062557185945-2.38798201210339i</v>
      </c>
      <c r="N1452" t="str">
        <f t="shared" si="712"/>
        <v>-1.68488015661191i</v>
      </c>
      <c r="O1452" t="str">
        <f t="shared" si="713"/>
        <v>-0.113836521682327-0.993499494882242i</v>
      </c>
      <c r="P1452" t="str">
        <f t="shared" si="714"/>
        <v>1.11383652168233+0.993499494882242i</v>
      </c>
      <c r="Q1452" t="str">
        <f t="shared" si="715"/>
        <v>-1.11383652168233+0.691380661729668i</v>
      </c>
      <c r="R1452" t="str">
        <f t="shared" si="716"/>
        <v>-0.322199981226044-1.09195766832511i</v>
      </c>
      <c r="S1452" t="str">
        <f t="shared" si="717"/>
        <v>0.1848976852249i</v>
      </c>
      <c r="T1452" t="str">
        <f t="shared" si="718"/>
        <v>0.201900445236892-0.0595740307082018i</v>
      </c>
      <c r="U1452" t="e">
        <f t="shared" si="719"/>
        <v>#DIV/0!</v>
      </c>
      <c r="V1452" t="str">
        <f t="shared" si="720"/>
        <v>0.0000833333333333333-0.0020125814756183i</v>
      </c>
      <c r="W1452" t="e">
        <f t="shared" si="721"/>
        <v>#DIV/0!</v>
      </c>
      <c r="X1452" t="e">
        <f t="shared" si="722"/>
        <v>#DIV/0!</v>
      </c>
      <c r="Y1452" t="str">
        <f t="shared" si="723"/>
        <v>0.00096+0.563124199970663i</v>
      </c>
      <c r="Z1452" t="e">
        <f t="shared" si="724"/>
        <v>#DIV/0!</v>
      </c>
      <c r="AA1452" t="e">
        <f t="shared" si="725"/>
        <v>#DIV/0!</v>
      </c>
      <c r="AB1452" t="str">
        <f t="shared" si="726"/>
        <v>0.115211481046747-0.0339950330558369i</v>
      </c>
      <c r="AC1452" t="str">
        <f t="shared" si="727"/>
        <v>1.39586807715576-0.415883647514628i</v>
      </c>
      <c r="AD1452" t="str">
        <f t="shared" si="728"/>
        <v>0.0824726303564929+0.000217775076256791i</v>
      </c>
      <c r="AE1452" t="e">
        <f t="shared" si="729"/>
        <v>#DIV/0!</v>
      </c>
      <c r="AF1452" t="str">
        <f t="shared" si="730"/>
        <v>-7.54084150451907-7.3400728849837i</v>
      </c>
      <c r="AG1452" t="e">
        <f t="shared" si="731"/>
        <v>#DIV/0!</v>
      </c>
      <c r="AH1452" t="e">
        <f t="shared" si="732"/>
        <v>#DIV/0!</v>
      </c>
      <c r="AI1452" t="e">
        <f t="shared" si="733"/>
        <v>#DIV/0!</v>
      </c>
      <c r="AJ1452" t="e">
        <f t="shared" si="734"/>
        <v>#DIV/0!</v>
      </c>
      <c r="AK1452"/>
      <c r="AL1452"/>
      <c r="AM1452"/>
      <c r="AN1452"/>
    </row>
    <row r="1453" spans="1:40" x14ac:dyDescent="0.3">
      <c r="A1453"/>
      <c r="B1453">
        <f t="shared" si="700"/>
        <v>131900</v>
      </c>
      <c r="C1453" s="186" t="str">
        <f t="shared" si="703"/>
        <v>-0.00768999345695581+0.0111443417857018i</v>
      </c>
      <c r="D1453" s="158" t="str">
        <f t="shared" si="704"/>
        <v>-3.63502131208405-2.38092354466274i</v>
      </c>
      <c r="E1453" t="str">
        <f t="shared" si="705"/>
        <v>4528.23031687929-10019.9241343422i</v>
      </c>
      <c r="F1453" t="str">
        <f t="shared" si="706"/>
        <v>0.466443221162702+0.321699586741712i</v>
      </c>
      <c r="G1453" t="str">
        <f t="shared" si="701"/>
        <v>0.466443221162702+0.321699586741712i</v>
      </c>
      <c r="H1453" t="str">
        <f t="shared" si="707"/>
        <v>3.91071488199334+4.96152696967121i</v>
      </c>
      <c r="I1453" t="str">
        <f t="shared" si="708"/>
        <v>517.970088760617i</v>
      </c>
      <c r="J1453" t="str">
        <f t="shared" si="702"/>
        <v>-65.4508134228568+110.451112975172i</v>
      </c>
      <c r="K1453" t="str">
        <f t="shared" si="709"/>
        <v>3.47081718304535-2.05672719588992i</v>
      </c>
      <c r="L1453" t="str">
        <f t="shared" si="710"/>
        <v>0.668198055437869-0.332179276255972i</v>
      </c>
      <c r="M1453" t="str">
        <f t="shared" si="711"/>
        <v>4.13901523848322-2.38890647214589i</v>
      </c>
      <c r="N1453" t="str">
        <f t="shared" si="712"/>
        <v>-1.68615851788399i</v>
      </c>
      <c r="O1453" t="str">
        <f t="shared" si="713"/>
        <v>-0.115106479598256-0.993353158929138i</v>
      </c>
      <c r="P1453" t="str">
        <f t="shared" si="714"/>
        <v>1.11510647959826+0.993353158929138i</v>
      </c>
      <c r="Q1453" t="str">
        <f t="shared" si="715"/>
        <v>-1.11510647959826+0.692805358954852i</v>
      </c>
      <c r="R1453" t="str">
        <f t="shared" si="716"/>
        <v>-0.32218209675882-1.09098338533666i</v>
      </c>
      <c r="S1453" t="str">
        <f t="shared" si="717"/>
        <v>0.185037971784252i</v>
      </c>
      <c r="T1453" t="str">
        <f t="shared" si="718"/>
        <v>0.201873352873013-0.0596159217294497i</v>
      </c>
      <c r="U1453" t="e">
        <f t="shared" si="719"/>
        <v>#DIV/0!</v>
      </c>
      <c r="V1453" t="str">
        <f t="shared" si="720"/>
        <v>0.0000833333333333333-0.00201105563674369i</v>
      </c>
      <c r="W1453" t="e">
        <f t="shared" si="721"/>
        <v>#DIV/0!</v>
      </c>
      <c r="X1453" t="e">
        <f t="shared" si="722"/>
        <v>#DIV/0!</v>
      </c>
      <c r="Y1453" t="str">
        <f t="shared" si="723"/>
        <v>0.00096+0.563551456571551i</v>
      </c>
      <c r="Z1453" t="e">
        <f t="shared" si="724"/>
        <v>#DIV/0!</v>
      </c>
      <c r="AA1453" t="e">
        <f t="shared" si="725"/>
        <v>#DIV/0!</v>
      </c>
      <c r="AB1453" t="str">
        <f t="shared" si="726"/>
        <v>0.115196021192937-0.0340189375429957i</v>
      </c>
      <c r="AC1453" t="str">
        <f t="shared" si="727"/>
        <v>1.39553002705821-0.41599742148073i</v>
      </c>
      <c r="AD1453" t="str">
        <f t="shared" si="728"/>
        <v>0.0824836218601878+0.00021069877360777i</v>
      </c>
      <c r="AE1453" t="e">
        <f t="shared" si="729"/>
        <v>#DIV/0!</v>
      </c>
      <c r="AF1453" t="str">
        <f t="shared" si="730"/>
        <v>-7.54573619407739-7.34245051433395i</v>
      </c>
      <c r="AG1453" t="e">
        <f t="shared" si="731"/>
        <v>#DIV/0!</v>
      </c>
      <c r="AH1453" t="e">
        <f t="shared" si="732"/>
        <v>#DIV/0!</v>
      </c>
      <c r="AI1453" t="e">
        <f t="shared" si="733"/>
        <v>#DIV/0!</v>
      </c>
      <c r="AJ1453" t="e">
        <f t="shared" si="734"/>
        <v>#DIV/0!</v>
      </c>
      <c r="AK1453"/>
      <c r="AL1453"/>
      <c r="AM1453"/>
      <c r="AN1453"/>
    </row>
    <row r="1454" spans="1:40" x14ac:dyDescent="0.3">
      <c r="A1454"/>
      <c r="B1454">
        <f t="shared" si="700"/>
        <v>132000</v>
      </c>
      <c r="C1454" s="186" t="str">
        <f t="shared" si="703"/>
        <v>-0.00768688307201022+0.0111410500771607i</v>
      </c>
      <c r="D1454" s="158" t="str">
        <f t="shared" si="704"/>
        <v>-3.63665108912825-2.38182087304031i</v>
      </c>
      <c r="E1454" t="str">
        <f t="shared" si="705"/>
        <v>4522.53365158476-10014.9057842596i</v>
      </c>
      <c r="F1454" t="str">
        <f t="shared" si="706"/>
        <v>0.466658911162109+0.321813337865028i</v>
      </c>
      <c r="G1454" t="str">
        <f t="shared" si="701"/>
        <v>0.466658911162109+0.321813337865028i</v>
      </c>
      <c r="H1454" t="str">
        <f t="shared" si="707"/>
        <v>3.91397929373782+4.96300318326975i</v>
      </c>
      <c r="I1454" t="str">
        <f t="shared" si="708"/>
        <v>518.362787842316i</v>
      </c>
      <c r="J1454" t="str">
        <f t="shared" si="702"/>
        <v>-65.5516110017329+110.534851499035i</v>
      </c>
      <c r="K1454" t="str">
        <f t="shared" si="709"/>
        <v>3.46940768497655-2.05749824501272i</v>
      </c>
      <c r="L1454" t="str">
        <f t="shared" si="710"/>
        <v>0.667997263814766-0.332331223402633i</v>
      </c>
      <c r="M1454" t="str">
        <f t="shared" si="711"/>
        <v>4.13740494879132-2.38982946841535i</v>
      </c>
      <c r="N1454" t="str">
        <f t="shared" si="712"/>
        <v>-1.68743687915608i</v>
      </c>
      <c r="O1454" t="str">
        <f t="shared" si="713"/>
        <v>-0.116376249406343-0.993205199631029i</v>
      </c>
      <c r="P1454" t="str">
        <f t="shared" si="714"/>
        <v>1.11637624940634+0.993205199631029i</v>
      </c>
      <c r="Q1454" t="str">
        <f t="shared" si="715"/>
        <v>-1.11637624940634+0.694231679525051i</v>
      </c>
      <c r="R1454" t="str">
        <f t="shared" si="716"/>
        <v>-0.322164195609123-1.0900104609702i</v>
      </c>
      <c r="S1454" t="str">
        <f t="shared" si="717"/>
        <v>0.185178258343603i</v>
      </c>
      <c r="T1454" t="str">
        <f t="shared" si="718"/>
        <v>0.201846238738769-0.0596578046435652i</v>
      </c>
      <c r="U1454" t="e">
        <f t="shared" si="719"/>
        <v>#DIV/0!</v>
      </c>
      <c r="V1454" t="str">
        <f t="shared" si="720"/>
        <v>0.0000833333333333333-0.00200953210974615i</v>
      </c>
      <c r="W1454" t="e">
        <f t="shared" si="721"/>
        <v>#DIV/0!</v>
      </c>
      <c r="X1454" t="e">
        <f t="shared" si="722"/>
        <v>#DIV/0!</v>
      </c>
      <c r="Y1454" t="str">
        <f t="shared" si="723"/>
        <v>0.00096+0.56397871317244i</v>
      </c>
      <c r="Z1454" t="e">
        <f t="shared" si="724"/>
        <v>#DIV/0!</v>
      </c>
      <c r="AA1454" t="e">
        <f t="shared" si="725"/>
        <v>#DIV/0!</v>
      </c>
      <c r="AB1454" t="str">
        <f t="shared" si="726"/>
        <v>0.115180548916193-0.0340428374039403i</v>
      </c>
      <c r="AC1454" t="str">
        <f t="shared" si="727"/>
        <v>1.39519199707395-0.416110873934135i</v>
      </c>
      <c r="AD1454" t="str">
        <f t="shared" si="728"/>
        <v>0.0824946148367247+0.00020360557631125i</v>
      </c>
      <c r="AE1454" t="e">
        <f t="shared" si="729"/>
        <v>#DIV/0!</v>
      </c>
      <c r="AF1454" t="str">
        <f t="shared" si="730"/>
        <v>-7.55063038286607-7.34482405631006i</v>
      </c>
      <c r="AG1454" t="e">
        <f t="shared" si="731"/>
        <v>#DIV/0!</v>
      </c>
      <c r="AH1454" t="e">
        <f t="shared" si="732"/>
        <v>#DIV/0!</v>
      </c>
      <c r="AI1454" t="e">
        <f t="shared" si="733"/>
        <v>#DIV/0!</v>
      </c>
      <c r="AJ1454" t="e">
        <f t="shared" si="734"/>
        <v>#DIV/0!</v>
      </c>
      <c r="AK1454"/>
      <c r="AL1454"/>
      <c r="AM1454"/>
      <c r="AN1454"/>
    </row>
    <row r="1455" spans="1:40" x14ac:dyDescent="0.3">
      <c r="A1455"/>
      <c r="B1455">
        <f t="shared" si="700"/>
        <v>132100</v>
      </c>
      <c r="C1455" s="186" t="str">
        <f t="shared" si="703"/>
        <v>-0.00768377285157862+0.011137763088606i</v>
      </c>
      <c r="D1455" s="158" t="str">
        <f t="shared" si="704"/>
        <v>-3.63828078272201-2.38271670459375i</v>
      </c>
      <c r="E1455" t="str">
        <f t="shared" si="705"/>
        <v>4516.84700044544-10009.8905132104i</v>
      </c>
      <c r="F1455" t="str">
        <f t="shared" si="706"/>
        <v>0.466874590112161+0.3219268984704i</v>
      </c>
      <c r="G1455" t="str">
        <f t="shared" si="701"/>
        <v>0.466874590112161+0.3219268984704i</v>
      </c>
      <c r="H1455" t="str">
        <f t="shared" si="707"/>
        <v>3.91724328473408+4.96447680905687i</v>
      </c>
      <c r="I1455" t="str">
        <f t="shared" si="708"/>
        <v>518.755486924015i</v>
      </c>
      <c r="J1455" t="str">
        <f t="shared" si="702"/>
        <v>-65.6524849713469+110.618590022898i</v>
      </c>
      <c r="K1455" t="str">
        <f t="shared" si="709"/>
        <v>3.46799826336727-2.05826799834681i</v>
      </c>
      <c r="L1455" t="str">
        <f t="shared" si="710"/>
        <v>0.667796440794681-0.332483003561871i</v>
      </c>
      <c r="M1455" t="str">
        <f t="shared" si="711"/>
        <v>4.13579470416195-2.39075100190868i</v>
      </c>
      <c r="N1455" t="str">
        <f t="shared" si="712"/>
        <v>-1.68871524042817i</v>
      </c>
      <c r="O1455" t="str">
        <f t="shared" si="713"/>
        <v>-0.117645829031512-0.993055617229714i</v>
      </c>
      <c r="P1455" t="str">
        <f t="shared" si="714"/>
        <v>1.11764582903151+0.993055617229714i</v>
      </c>
      <c r="Q1455" t="str">
        <f t="shared" si="715"/>
        <v>-1.11764582903151+0.695659623198456i</v>
      </c>
      <c r="R1455" t="str">
        <f t="shared" si="716"/>
        <v>-0.322146277769256-1.08903889212577i</v>
      </c>
      <c r="S1455" t="str">
        <f t="shared" si="717"/>
        <v>0.185318544902955i</v>
      </c>
      <c r="T1455" t="str">
        <f t="shared" si="718"/>
        <v>0.201819102831474-0.0596996794421017i</v>
      </c>
      <c r="U1455" t="e">
        <f t="shared" si="719"/>
        <v>#DIV/0!</v>
      </c>
      <c r="V1455" t="str">
        <f t="shared" si="720"/>
        <v>0.0000833333333333333-0.00200801088937541i</v>
      </c>
      <c r="W1455" t="e">
        <f t="shared" si="721"/>
        <v>#DIV/0!</v>
      </c>
      <c r="X1455" t="e">
        <f t="shared" si="722"/>
        <v>#DIV/0!</v>
      </c>
      <c r="Y1455" t="str">
        <f t="shared" si="723"/>
        <v>0.00096+0.564405969773328i</v>
      </c>
      <c r="Z1455" t="e">
        <f t="shared" si="724"/>
        <v>#DIV/0!</v>
      </c>
      <c r="AA1455" t="e">
        <f t="shared" si="725"/>
        <v>#DIV/0!</v>
      </c>
      <c r="AB1455" t="str">
        <f t="shared" si="726"/>
        <v>0.115165064214981-0.0340667326338506i</v>
      </c>
      <c r="AC1455" t="str">
        <f t="shared" si="727"/>
        <v>1.39485398750866-0.416224005072024i</v>
      </c>
      <c r="AD1455" t="str">
        <f t="shared" si="728"/>
        <v>0.0825056092694288+0.000196495475249077i</v>
      </c>
      <c r="AE1455" t="e">
        <f t="shared" si="729"/>
        <v>#DIV/0!</v>
      </c>
      <c r="AF1455" t="str">
        <f t="shared" si="730"/>
        <v>-7.55552406745609-7.34719351365062i</v>
      </c>
      <c r="AG1455" t="e">
        <f t="shared" si="731"/>
        <v>#DIV/0!</v>
      </c>
      <c r="AH1455" t="e">
        <f t="shared" si="732"/>
        <v>#DIV/0!</v>
      </c>
      <c r="AI1455" t="e">
        <f t="shared" si="733"/>
        <v>#DIV/0!</v>
      </c>
      <c r="AJ1455" t="e">
        <f t="shared" si="734"/>
        <v>#DIV/0!</v>
      </c>
      <c r="AK1455"/>
      <c r="AL1455"/>
      <c r="AM1455"/>
      <c r="AN1455"/>
    </row>
    <row r="1456" spans="1:40" x14ac:dyDescent="0.3">
      <c r="A1456"/>
      <c r="B1456">
        <f t="shared" si="700"/>
        <v>132200</v>
      </c>
      <c r="C1456" s="186" t="str">
        <f t="shared" si="703"/>
        <v>-0.00768066279830591+0.011134480804923i</v>
      </c>
      <c r="D1456" s="158" t="str">
        <f t="shared" si="704"/>
        <v>-3.63991039146975-2.38361104041064i</v>
      </c>
      <c r="E1456" t="str">
        <f t="shared" si="705"/>
        <v>4511.17034195771-10004.8783239034i</v>
      </c>
      <c r="F1456" t="str">
        <f t="shared" si="706"/>
        <v>0.467090257828183+0.322040268684571i</v>
      </c>
      <c r="G1456" t="str">
        <f t="shared" si="701"/>
        <v>0.467090257828183+0.322040268684571i</v>
      </c>
      <c r="H1456" t="str">
        <f t="shared" si="707"/>
        <v>3.92050685295376+4.96594784868604i</v>
      </c>
      <c r="I1456" t="str">
        <f t="shared" si="708"/>
        <v>519.148186005713i</v>
      </c>
      <c r="J1456" t="str">
        <f t="shared" si="702"/>
        <v>-65.7534353316991+110.702328546761i</v>
      </c>
      <c r="K1456" t="str">
        <f t="shared" si="709"/>
        <v>3.46658891942797-2.05903645684299i</v>
      </c>
      <c r="L1456" t="str">
        <f t="shared" si="710"/>
        <v>0.667595586543043-0.332634616780614i</v>
      </c>
      <c r="M1456" t="str">
        <f t="shared" si="711"/>
        <v>4.13418450597101-2.3916710736236i</v>
      </c>
      <c r="N1456" t="str">
        <f t="shared" si="712"/>
        <v>-1.68999360170026i</v>
      </c>
      <c r="O1456" t="str">
        <f t="shared" si="713"/>
        <v>-0.118915216399005-0.992904411969641i</v>
      </c>
      <c r="P1456" t="str">
        <f t="shared" si="714"/>
        <v>1.11891521639901+0.992904411969641i</v>
      </c>
      <c r="Q1456" t="str">
        <f t="shared" si="715"/>
        <v>-1.11891521639901+0.697089189730619i</v>
      </c>
      <c r="R1456" t="str">
        <f t="shared" si="716"/>
        <v>-0.322128343231493-1.08806867571278i</v>
      </c>
      <c r="S1456" t="str">
        <f t="shared" si="717"/>
        <v>0.185458831462306i</v>
      </c>
      <c r="T1456" t="str">
        <f t="shared" si="718"/>
        <v>0.201791945148431-0.0597415461166013i</v>
      </c>
      <c r="U1456" t="e">
        <f t="shared" si="719"/>
        <v>#DIV/0!</v>
      </c>
      <c r="V1456" t="str">
        <f t="shared" si="720"/>
        <v>0.0000833333333333333-0.00200649197039707i</v>
      </c>
      <c r="W1456" t="e">
        <f t="shared" si="721"/>
        <v>#DIV/0!</v>
      </c>
      <c r="X1456" t="e">
        <f t="shared" si="722"/>
        <v>#DIV/0!</v>
      </c>
      <c r="Y1456" t="str">
        <f t="shared" si="723"/>
        <v>0.00096+0.564833226374216i</v>
      </c>
      <c r="Z1456" t="e">
        <f t="shared" si="724"/>
        <v>#DIV/0!</v>
      </c>
      <c r="AA1456" t="e">
        <f t="shared" si="725"/>
        <v>#DIV/0!</v>
      </c>
      <c r="AB1456" t="str">
        <f t="shared" si="726"/>
        <v>0.115149567087763-0.0340906232279002i</v>
      </c>
      <c r="AC1456" t="str">
        <f t="shared" si="727"/>
        <v>1.39451599866753-0.416336815091763i</v>
      </c>
      <c r="AD1456" t="str">
        <f t="shared" si="728"/>
        <v>0.0825166051416068+0.000189368461310805i</v>
      </c>
      <c r="AE1456" t="e">
        <f t="shared" si="729"/>
        <v>#DIV/0!</v>
      </c>
      <c r="AF1456" t="str">
        <f t="shared" si="730"/>
        <v>-7.56041724442351-7.34955888909668i</v>
      </c>
      <c r="AG1456" t="e">
        <f t="shared" si="731"/>
        <v>#DIV/0!</v>
      </c>
      <c r="AH1456" t="e">
        <f t="shared" si="732"/>
        <v>#DIV/0!</v>
      </c>
      <c r="AI1456" t="e">
        <f t="shared" si="733"/>
        <v>#DIV/0!</v>
      </c>
      <c r="AJ1456" t="e">
        <f t="shared" si="734"/>
        <v>#DIV/0!</v>
      </c>
      <c r="AK1456"/>
      <c r="AL1456"/>
      <c r="AM1456"/>
      <c r="AN1456"/>
    </row>
    <row r="1457" spans="1:40" x14ac:dyDescent="0.3">
      <c r="A1457"/>
      <c r="B1457">
        <f t="shared" si="700"/>
        <v>132300</v>
      </c>
      <c r="C1457" s="186" t="str">
        <f t="shared" si="703"/>
        <v>-0.00767755291483271+0.0111312032110507i</v>
      </c>
      <c r="D1457" s="158" t="str">
        <f t="shared" si="704"/>
        <v>-3.64153991397841-2.38450388157931i</v>
      </c>
      <c r="E1457" t="str">
        <f t="shared" si="705"/>
        <v>4505.50365466891-9999.86921901607i</v>
      </c>
      <c r="F1457" t="str">
        <f t="shared" si="706"/>
        <v>0.467305914125829+0.322153448634439i</v>
      </c>
      <c r="G1457" t="str">
        <f t="shared" si="701"/>
        <v>0.467305914125829+0.322153448634439i</v>
      </c>
      <c r="H1457" t="str">
        <f t="shared" si="707"/>
        <v>3.92376999637121+4.96741630381286i</v>
      </c>
      <c r="I1457" t="str">
        <f t="shared" si="708"/>
        <v>519.540885087412i</v>
      </c>
      <c r="J1457" t="str">
        <f t="shared" si="702"/>
        <v>-65.8544620827893+110.786067070623i</v>
      </c>
      <c r="K1457" t="str">
        <f t="shared" si="709"/>
        <v>3.46517965436704-2.05980362145267i</v>
      </c>
      <c r="L1457" t="str">
        <f t="shared" si="710"/>
        <v>0.667394701225126-0.332786063105959i</v>
      </c>
      <c r="M1457" t="str">
        <f t="shared" si="711"/>
        <v>4.13257435559217-2.39258968455863i</v>
      </c>
      <c r="N1457" t="str">
        <f t="shared" si="712"/>
        <v>-1.69127196297235i</v>
      </c>
      <c r="O1457" t="str">
        <f t="shared" si="713"/>
        <v>-0.120184409434382-0.99275158409791i</v>
      </c>
      <c r="P1457" t="str">
        <f t="shared" si="714"/>
        <v>1.12018440943438+0.99275158409791i</v>
      </c>
      <c r="Q1457" t="str">
        <f t="shared" si="715"/>
        <v>-1.12018440943438+0.69852037887444i</v>
      </c>
      <c r="R1457" t="str">
        <f t="shared" si="716"/>
        <v>-0.322110391988088-1.08709980865i</v>
      </c>
      <c r="S1457" t="str">
        <f t="shared" si="717"/>
        <v>0.185599118021656i</v>
      </c>
      <c r="T1457" t="str">
        <f t="shared" si="718"/>
        <v>0.201764765686951-0.059783404658599i</v>
      </c>
      <c r="U1457" t="e">
        <f t="shared" si="719"/>
        <v>#DIV/0!</v>
      </c>
      <c r="V1457" t="str">
        <f t="shared" si="720"/>
        <v>0.0000833333333333333-0.00200497534759253i</v>
      </c>
      <c r="W1457" t="e">
        <f t="shared" si="721"/>
        <v>#DIV/0!</v>
      </c>
      <c r="X1457" t="e">
        <f t="shared" si="722"/>
        <v>#DIV/0!</v>
      </c>
      <c r="Y1457" t="str">
        <f t="shared" si="723"/>
        <v>0.00096+0.565260482975104i</v>
      </c>
      <c r="Z1457" t="e">
        <f t="shared" si="724"/>
        <v>#DIV/0!</v>
      </c>
      <c r="AA1457" t="e">
        <f t="shared" si="725"/>
        <v>#DIV/0!</v>
      </c>
      <c r="AB1457" t="str">
        <f t="shared" si="726"/>
        <v>0.115134057533004-0.0341145091812588i</v>
      </c>
      <c r="AC1457" t="str">
        <f t="shared" si="727"/>
        <v>1.39417803085531-0.416449304190929i</v>
      </c>
      <c r="AD1457" t="str">
        <f t="shared" si="728"/>
        <v>0.0825276024365485+0.000182224525394071i</v>
      </c>
      <c r="AE1457" t="e">
        <f t="shared" si="729"/>
        <v>#DIV/0!</v>
      </c>
      <c r="AF1457" t="str">
        <f t="shared" si="730"/>
        <v>-7.56530991034962-7.35192018539217i</v>
      </c>
      <c r="AG1457" t="e">
        <f t="shared" si="731"/>
        <v>#DIV/0!</v>
      </c>
      <c r="AH1457" t="e">
        <f t="shared" si="732"/>
        <v>#DIV/0!</v>
      </c>
      <c r="AI1457" t="e">
        <f t="shared" si="733"/>
        <v>#DIV/0!</v>
      </c>
      <c r="AJ1457" t="e">
        <f t="shared" si="734"/>
        <v>#DIV/0!</v>
      </c>
      <c r="AK1457"/>
      <c r="AL1457"/>
      <c r="AM1457"/>
      <c r="AN1457"/>
    </row>
    <row r="1458" spans="1:40" x14ac:dyDescent="0.3">
      <c r="A1458"/>
      <c r="B1458">
        <f t="shared" ref="B1458:B1521" si="735">B1457+100</f>
        <v>132400</v>
      </c>
      <c r="C1458" s="186" t="str">
        <f t="shared" si="703"/>
        <v>-0.00767444320379489+0.0111279302919808i</v>
      </c>
      <c r="D1458" s="158" t="str">
        <f t="shared" si="704"/>
        <v>-3.64316934885727-2.38539522918879i</v>
      </c>
      <c r="E1458" t="str">
        <f t="shared" si="705"/>
        <v>4499.84691717717-9994.86320119498i</v>
      </c>
      <c r="F1458" t="str">
        <f t="shared" si="706"/>
        <v>0.467521558821066+0.32226643844704i</v>
      </c>
      <c r="G1458" t="str">
        <f t="shared" si="701"/>
        <v>0.467521558821066+0.32226643844704i</v>
      </c>
      <c r="H1458" t="str">
        <f t="shared" si="707"/>
        <v>3.92703271296348+4.96888217609492i</v>
      </c>
      <c r="I1458" t="str">
        <f t="shared" si="708"/>
        <v>519.933584169111i</v>
      </c>
      <c r="J1458" t="str">
        <f t="shared" si="702"/>
        <v>-65.9555652246175+110.869805594486i</v>
      </c>
      <c r="K1458" t="str">
        <f t="shared" si="709"/>
        <v>3.46377046939069-2.06056949312774i</v>
      </c>
      <c r="L1458" t="str">
        <f t="shared" si="710"/>
        <v>0.667193785006047-0.332937342585173i</v>
      </c>
      <c r="M1458" t="str">
        <f t="shared" si="711"/>
        <v>4.13096425439674-2.39350683571291i</v>
      </c>
      <c r="N1458" t="str">
        <f t="shared" si="712"/>
        <v>-1.69255032424443i</v>
      </c>
      <c r="O1458" t="str">
        <f t="shared" si="713"/>
        <v>-0.121453406063507-0.992597133864275i</v>
      </c>
      <c r="P1458" t="str">
        <f t="shared" si="714"/>
        <v>1.12145340606351+0.992597133864275i</v>
      </c>
      <c r="Q1458" t="str">
        <f t="shared" si="715"/>
        <v>-1.12145340606351+0.699953190380155i</v>
      </c>
      <c r="R1458" t="str">
        <f t="shared" si="716"/>
        <v>-0.322092424031324-1.08613228786546i</v>
      </c>
      <c r="S1458" t="str">
        <f t="shared" si="717"/>
        <v>0.185739404581007i</v>
      </c>
      <c r="T1458" t="str">
        <f t="shared" si="718"/>
        <v>0.201737564444337-0.0598252550596313i</v>
      </c>
      <c r="U1458" t="e">
        <f t="shared" si="719"/>
        <v>#DIV/0!</v>
      </c>
      <c r="V1458" t="str">
        <f t="shared" si="720"/>
        <v>0.0000833333333333333-0.00200346101575901i</v>
      </c>
      <c r="W1458" t="e">
        <f t="shared" si="721"/>
        <v>#DIV/0!</v>
      </c>
      <c r="X1458" t="e">
        <f t="shared" si="722"/>
        <v>#DIV/0!</v>
      </c>
      <c r="Y1458" t="str">
        <f t="shared" si="723"/>
        <v>0.00096+0.565687739575992i</v>
      </c>
      <c r="Z1458" t="e">
        <f t="shared" si="724"/>
        <v>#DIV/0!</v>
      </c>
      <c r="AA1458" t="e">
        <f t="shared" si="725"/>
        <v>#DIV/0!</v>
      </c>
      <c r="AB1458" t="str">
        <f t="shared" si="726"/>
        <v>0.115118535549166-0.0341383904890968i</v>
      </c>
      <c r="AC1458" t="str">
        <f t="shared" si="727"/>
        <v>1.39384008437621-0.416561472567285i</v>
      </c>
      <c r="AD1458" t="str">
        <f t="shared" si="728"/>
        <v>0.0825386011375303+0.00017506365840081i</v>
      </c>
      <c r="AE1458" t="e">
        <f t="shared" si="729"/>
        <v>#DIV/0!</v>
      </c>
      <c r="AF1458" t="str">
        <f t="shared" si="730"/>
        <v>-7.57020206182075-7.35427740528371i</v>
      </c>
      <c r="AG1458" t="e">
        <f t="shared" si="731"/>
        <v>#DIV/0!</v>
      </c>
      <c r="AH1458" t="e">
        <f t="shared" si="732"/>
        <v>#DIV/0!</v>
      </c>
      <c r="AI1458" t="e">
        <f t="shared" si="733"/>
        <v>#DIV/0!</v>
      </c>
      <c r="AJ1458" t="e">
        <f t="shared" si="734"/>
        <v>#DIV/0!</v>
      </c>
      <c r="AK1458"/>
      <c r="AL1458"/>
      <c r="AM1458"/>
      <c r="AN1458"/>
    </row>
    <row r="1459" spans="1:40" x14ac:dyDescent="0.3">
      <c r="A1459"/>
      <c r="B1459">
        <f t="shared" si="735"/>
        <v>132500</v>
      </c>
      <c r="C1459" s="186" t="str">
        <f t="shared" si="703"/>
        <v>-0.00767133366782403+0.0111246620327584i</v>
      </c>
      <c r="D1459" s="158" t="str">
        <f t="shared" si="704"/>
        <v>-3.64479869471805-2.38628508432882i</v>
      </c>
      <c r="E1459" t="str">
        <f t="shared" si="705"/>
        <v>4494.20010813143-9989.86027305591i</v>
      </c>
      <c r="F1459" t="str">
        <f t="shared" si="706"/>
        <v>0.467737191730183+0.32237923824956i</v>
      </c>
      <c r="G1459" t="str">
        <f t="shared" si="701"/>
        <v>0.467737191730183+0.32237923824956i</v>
      </c>
      <c r="H1459" t="str">
        <f t="shared" si="707"/>
        <v>3.93029500071027+4.97034546719182i</v>
      </c>
      <c r="I1459" t="str">
        <f t="shared" si="708"/>
        <v>520.32628325081i</v>
      </c>
      <c r="J1459" t="str">
        <f t="shared" si="702"/>
        <v>-66.0567447571839+110.95354411835i</v>
      </c>
      <c r="K1459" t="str">
        <f t="shared" si="709"/>
        <v>3.46236136570302-2.06133407282079i</v>
      </c>
      <c r="L1459" t="str">
        <f t="shared" si="710"/>
        <v>0.666992838050766-0.333088455265699i</v>
      </c>
      <c r="M1459" t="str">
        <f t="shared" si="711"/>
        <v>4.12935420375379-2.39442252808649i</v>
      </c>
      <c r="N1459" t="str">
        <f t="shared" si="712"/>
        <v>-1.69382868551652i</v>
      </c>
      <c r="O1459" t="str">
        <f t="shared" si="713"/>
        <v>-0.122722204212598-0.992441061521137i</v>
      </c>
      <c r="P1459" t="str">
        <f t="shared" si="714"/>
        <v>1.1227222042126+0.992441061521137i</v>
      </c>
      <c r="Q1459" t="str">
        <f t="shared" si="715"/>
        <v>-1.1227222042126+0.701387623995383i</v>
      </c>
      <c r="R1459" t="str">
        <f t="shared" si="716"/>
        <v>-0.32207443935344-1.08516611029649i</v>
      </c>
      <c r="S1459" t="str">
        <f t="shared" si="717"/>
        <v>0.185879691140359i</v>
      </c>
      <c r="T1459" t="str">
        <f t="shared" si="718"/>
        <v>0.201710341417896-0.0598670973112217i</v>
      </c>
      <c r="U1459" t="e">
        <f t="shared" si="719"/>
        <v>#DIV/0!</v>
      </c>
      <c r="V1459" t="str">
        <f t="shared" si="720"/>
        <v>0.0000833333333333333-0.00200194896970938i</v>
      </c>
      <c r="W1459" t="e">
        <f t="shared" si="721"/>
        <v>#DIV/0!</v>
      </c>
      <c r="X1459" t="e">
        <f t="shared" si="722"/>
        <v>#DIV/0!</v>
      </c>
      <c r="Y1459" t="str">
        <f t="shared" si="723"/>
        <v>0.00096+0.566114996176881i</v>
      </c>
      <c r="Z1459" t="e">
        <f t="shared" si="724"/>
        <v>#DIV/0!</v>
      </c>
      <c r="AA1459" t="e">
        <f t="shared" si="725"/>
        <v>#DIV/0!</v>
      </c>
      <c r="AB1459" t="str">
        <f t="shared" si="726"/>
        <v>0.115103001134712-0.0341622671465772i</v>
      </c>
      <c r="AC1459" t="str">
        <f t="shared" si="727"/>
        <v>1.39350215953403-0.416673320418798i</v>
      </c>
      <c r="AD1459" t="str">
        <f t="shared" si="728"/>
        <v>0.0825496012278081+0.000167885851242242i</v>
      </c>
      <c r="AE1459" t="e">
        <f t="shared" si="729"/>
        <v>#DIV/0!</v>
      </c>
      <c r="AF1459" t="str">
        <f t="shared" si="730"/>
        <v>-7.57509369542832-7.35663055152064i</v>
      </c>
      <c r="AG1459" t="e">
        <f t="shared" si="731"/>
        <v>#DIV/0!</v>
      </c>
      <c r="AH1459" t="e">
        <f t="shared" si="732"/>
        <v>#DIV/0!</v>
      </c>
      <c r="AI1459" t="e">
        <f t="shared" si="733"/>
        <v>#DIV/0!</v>
      </c>
      <c r="AJ1459" t="e">
        <f t="shared" si="734"/>
        <v>#DIV/0!</v>
      </c>
      <c r="AK1459"/>
      <c r="AL1459"/>
      <c r="AM1459"/>
      <c r="AN1459"/>
    </row>
    <row r="1460" spans="1:40" x14ac:dyDescent="0.3">
      <c r="A1460"/>
      <c r="B1460">
        <f t="shared" si="735"/>
        <v>132600</v>
      </c>
      <c r="C1460" s="186" t="str">
        <f t="shared" si="703"/>
        <v>-0.00766822430954682+0.0111213984184807i</v>
      </c>
      <c r="D1460" s="158" t="str">
        <f t="shared" si="704"/>
        <v>-3.64642795017486-2.38717344808973i</v>
      </c>
      <c r="E1460" t="str">
        <f t="shared" si="705"/>
        <v>4488.56320623126-9984.86043718397i</v>
      </c>
      <c r="F1460" t="str">
        <f t="shared" si="706"/>
        <v>0.467952812669783+0.322491848169315i</v>
      </c>
      <c r="G1460" t="str">
        <f t="shared" si="701"/>
        <v>0.467952812669783+0.322491848169315i</v>
      </c>
      <c r="H1460" t="str">
        <f t="shared" si="707"/>
        <v>3.93355685759406+4.97180617876506i</v>
      </c>
      <c r="I1460" t="str">
        <f t="shared" si="708"/>
        <v>520.718982332508i</v>
      </c>
      <c r="J1460" t="str">
        <f t="shared" si="702"/>
        <v>-66.1580006804883+111.037282642213i</v>
      </c>
      <c r="K1460" t="str">
        <f t="shared" si="709"/>
        <v>3.46095234450608-2.06209736148499i</v>
      </c>
      <c r="L1460" t="str">
        <f t="shared" si="710"/>
        <v>0.666791860524087-0.333239401195145i</v>
      </c>
      <c r="M1460" t="str">
        <f t="shared" si="711"/>
        <v>4.12774420503017-2.39533676268013i</v>
      </c>
      <c r="N1460" t="str">
        <f t="shared" si="712"/>
        <v>-1.69510704678861i</v>
      </c>
      <c r="O1460" t="str">
        <f t="shared" si="713"/>
        <v>-0.123990801808163-0.992283367323553i</v>
      </c>
      <c r="P1460" t="str">
        <f t="shared" si="714"/>
        <v>1.12399080180816+0.992283367323553i</v>
      </c>
      <c r="Q1460" t="str">
        <f t="shared" si="715"/>
        <v>-1.12399080180816+0.702823679465057i</v>
      </c>
      <c r="R1460" t="str">
        <f t="shared" si="716"/>
        <v>-0.32205643794668-1.08420127288963i</v>
      </c>
      <c r="S1460" t="str">
        <f t="shared" si="717"/>
        <v>0.18601997769971i</v>
      </c>
      <c r="T1460" t="str">
        <f t="shared" si="718"/>
        <v>0.201683096604926-0.0599089314048894i</v>
      </c>
      <c r="U1460" t="e">
        <f t="shared" si="719"/>
        <v>#DIV/0!</v>
      </c>
      <c r="V1460" t="str">
        <f t="shared" si="720"/>
        <v>0.0000833333333333333-0.00200043920427219i</v>
      </c>
      <c r="W1460" t="e">
        <f t="shared" si="721"/>
        <v>#DIV/0!</v>
      </c>
      <c r="X1460" t="e">
        <f t="shared" si="722"/>
        <v>#DIV/0!</v>
      </c>
      <c r="Y1460" t="str">
        <f t="shared" si="723"/>
        <v>0.00096+0.566542252777769i</v>
      </c>
      <c r="Z1460" t="e">
        <f t="shared" si="724"/>
        <v>#DIV/0!</v>
      </c>
      <c r="AA1460" t="e">
        <f t="shared" si="725"/>
        <v>#DIV/0!</v>
      </c>
      <c r="AB1460" t="str">
        <f t="shared" si="726"/>
        <v>0.115087454288099-0.0341861391488606i</v>
      </c>
      <c r="AC1460" t="str">
        <f t="shared" si="727"/>
        <v>1.39316425663201-0.416784847943617i</v>
      </c>
      <c r="AD1460" t="str">
        <f t="shared" si="728"/>
        <v>0.0825606026906227+0.000160691094835547i</v>
      </c>
      <c r="AE1460" t="e">
        <f t="shared" si="729"/>
        <v>#DIV/0!</v>
      </c>
      <c r="AF1460" t="str">
        <f t="shared" si="730"/>
        <v>-7.57998480776892-7.35897962685479i</v>
      </c>
      <c r="AG1460" t="e">
        <f t="shared" si="731"/>
        <v>#DIV/0!</v>
      </c>
      <c r="AH1460" t="e">
        <f t="shared" si="732"/>
        <v>#DIV/0!</v>
      </c>
      <c r="AI1460" t="e">
        <f t="shared" si="733"/>
        <v>#DIV/0!</v>
      </c>
      <c r="AJ1460" t="e">
        <f t="shared" si="734"/>
        <v>#DIV/0!</v>
      </c>
      <c r="AK1460"/>
      <c r="AL1460"/>
      <c r="AM1460"/>
      <c r="AN1460"/>
    </row>
    <row r="1461" spans="1:40" x14ac:dyDescent="0.3">
      <c r="A1461"/>
      <c r="B1461">
        <f t="shared" si="735"/>
        <v>132700</v>
      </c>
      <c r="C1461" s="186" t="str">
        <f t="shared" si="703"/>
        <v>-0.00766511513158579+0.0111181394342977i</v>
      </c>
      <c r="D1461" s="158" t="str">
        <f t="shared" si="704"/>
        <v>-3.64805711384423-2.38806032156268i</v>
      </c>
      <c r="E1461" t="str">
        <f t="shared" si="705"/>
        <v>4482.93619022675-9979.86369613381i</v>
      </c>
      <c r="F1461" t="str">
        <f t="shared" si="706"/>
        <v>0.468168421456792+0.322604268333778i</v>
      </c>
      <c r="G1461" t="str">
        <f t="shared" si="701"/>
        <v>0.468168421456792+0.322604268333778i</v>
      </c>
      <c r="H1461" t="str">
        <f t="shared" si="707"/>
        <v>3.93681828159992+4.97326431247826i</v>
      </c>
      <c r="I1461" t="str">
        <f t="shared" si="708"/>
        <v>521.111681414207i</v>
      </c>
      <c r="J1461" t="str">
        <f t="shared" si="702"/>
        <v>-66.2593329945308+111.121021166075i</v>
      </c>
      <c r="K1461" t="str">
        <f t="shared" si="709"/>
        <v>3.45954340699974-2.06285936007409i</v>
      </c>
      <c r="L1461" t="str">
        <f t="shared" si="710"/>
        <v>0.666590852590658-0.333390180421291i</v>
      </c>
      <c r="M1461" t="str">
        <f t="shared" si="711"/>
        <v>4.1261342595904-2.39624954049538i</v>
      </c>
      <c r="N1461" t="str">
        <f t="shared" si="712"/>
        <v>-1.6963854080607i</v>
      </c>
      <c r="O1461" t="str">
        <f t="shared" si="713"/>
        <v>-0.125259196777053-0.992124051529227i</v>
      </c>
      <c r="P1461" t="str">
        <f t="shared" si="714"/>
        <v>1.12525919677705+0.992124051529227i</v>
      </c>
      <c r="Q1461" t="str">
        <f t="shared" si="715"/>
        <v>-1.12525919677705+0.704261356531473i</v>
      </c>
      <c r="R1461" t="str">
        <f t="shared" si="716"/>
        <v>-0.32203841980329-1.08323777260063i</v>
      </c>
      <c r="S1461" t="str">
        <f t="shared" si="717"/>
        <v>0.186160264259062i</v>
      </c>
      <c r="T1461" t="str">
        <f t="shared" si="718"/>
        <v>0.201655830002731-0.0599507573321512i</v>
      </c>
      <c r="U1461" t="e">
        <f t="shared" si="719"/>
        <v>#DIV/0!</v>
      </c>
      <c r="V1461" t="str">
        <f t="shared" si="720"/>
        <v>0.0000833333333333333-0.00199893171429158i</v>
      </c>
      <c r="W1461" t="e">
        <f t="shared" si="721"/>
        <v>#DIV/0!</v>
      </c>
      <c r="X1461" t="e">
        <f t="shared" si="722"/>
        <v>#DIV/0!</v>
      </c>
      <c r="Y1461" t="str">
        <f t="shared" si="723"/>
        <v>0.00096+0.566969509378657i</v>
      </c>
      <c r="Z1461" t="e">
        <f t="shared" si="724"/>
        <v>#DIV/0!</v>
      </c>
      <c r="AA1461" t="e">
        <f t="shared" si="725"/>
        <v>#DIV/0!</v>
      </c>
      <c r="AB1461" t="str">
        <f t="shared" si="726"/>
        <v>0.11507189500779-0.0342100064911061i</v>
      </c>
      <c r="AC1461" t="str">
        <f t="shared" si="727"/>
        <v>1.39282637597297-0.416896055340112i</v>
      </c>
      <c r="AD1461" t="str">
        <f t="shared" si="728"/>
        <v>0.0825716055091994+0.000153479380105552i</v>
      </c>
      <c r="AE1461" t="e">
        <f t="shared" si="729"/>
        <v>#DIV/0!</v>
      </c>
      <c r="AF1461" t="str">
        <f t="shared" si="730"/>
        <v>-7.58487539544415-7.36132463404094i</v>
      </c>
      <c r="AG1461" t="e">
        <f t="shared" si="731"/>
        <v>#DIV/0!</v>
      </c>
      <c r="AH1461" t="e">
        <f t="shared" si="732"/>
        <v>#DIV/0!</v>
      </c>
      <c r="AI1461" t="e">
        <f t="shared" si="733"/>
        <v>#DIV/0!</v>
      </c>
      <c r="AJ1461" t="e">
        <f t="shared" si="734"/>
        <v>#DIV/0!</v>
      </c>
      <c r="AK1461"/>
      <c r="AL1461"/>
      <c r="AM1461"/>
      <c r="AN1461"/>
    </row>
    <row r="1462" spans="1:40" x14ac:dyDescent="0.3">
      <c r="A1462"/>
      <c r="B1462">
        <f t="shared" si="735"/>
        <v>132800</v>
      </c>
      <c r="C1462" s="186" t="str">
        <f t="shared" si="703"/>
        <v>-0.00766200613655874+0.0111148850654118i</v>
      </c>
      <c r="D1462" s="158" t="str">
        <f t="shared" si="704"/>
        <v>-3.64968618434512-2.38894570583943i</v>
      </c>
      <c r="E1462" t="str">
        <f t="shared" si="705"/>
        <v>4477.3190389183-9974.87005242967i</v>
      </c>
      <c r="F1462" t="str">
        <f t="shared" si="706"/>
        <v>0.468384017908456+0.322716498870555i</v>
      </c>
      <c r="G1462" t="str">
        <f t="shared" si="701"/>
        <v>0.468384017908456+0.322716498870555i</v>
      </c>
      <c r="H1462" t="str">
        <f t="shared" si="707"/>
        <v>3.94007927071579+4.97471986999697i</v>
      </c>
      <c r="I1462" t="str">
        <f t="shared" si="708"/>
        <v>521.504380495906i</v>
      </c>
      <c r="J1462" t="str">
        <f t="shared" si="702"/>
        <v>-66.3607416993113+111.204759689938i</v>
      </c>
      <c r="K1462" t="str">
        <f t="shared" si="709"/>
        <v>3.45813455438174-2.06362006954234i</v>
      </c>
      <c r="L1462" t="str">
        <f t="shared" si="710"/>
        <v>0.666389814414968-0.333540792992088i</v>
      </c>
      <c r="M1462" t="str">
        <f t="shared" si="711"/>
        <v>4.12452436879671-2.39716086253443i</v>
      </c>
      <c r="N1462" t="str">
        <f t="shared" si="712"/>
        <v>-1.69766376933279i</v>
      </c>
      <c r="O1462" t="str">
        <f t="shared" si="713"/>
        <v>-0.126527387046447-0.991963114398514i</v>
      </c>
      <c r="P1462" t="str">
        <f t="shared" si="714"/>
        <v>1.12652738704645+0.991963114398514i</v>
      </c>
      <c r="Q1462" t="str">
        <f t="shared" si="715"/>
        <v>-1.12652738704645+0.705700654934276i</v>
      </c>
      <c r="R1462" t="str">
        <f t="shared" si="716"/>
        <v>-0.322020384915498-1.08227560639438i</v>
      </c>
      <c r="S1462" t="str">
        <f t="shared" si="717"/>
        <v>0.186300550818413i</v>
      </c>
      <c r="T1462" t="str">
        <f t="shared" si="718"/>
        <v>0.201628541608605-0.0599925750845147i</v>
      </c>
      <c r="U1462" t="e">
        <f t="shared" si="719"/>
        <v>#DIV/0!</v>
      </c>
      <c r="V1462" t="str">
        <f t="shared" si="720"/>
        <v>0.0000833333333333333-0.0019974264946272i</v>
      </c>
      <c r="W1462" t="e">
        <f t="shared" si="721"/>
        <v>#DIV/0!</v>
      </c>
      <c r="X1462" t="e">
        <f t="shared" si="722"/>
        <v>#DIV/0!</v>
      </c>
      <c r="Y1462" t="str">
        <f t="shared" si="723"/>
        <v>0.00096+0.567396765979545i</v>
      </c>
      <c r="Z1462" t="e">
        <f t="shared" si="724"/>
        <v>#DIV/0!</v>
      </c>
      <c r="AA1462" t="e">
        <f t="shared" si="725"/>
        <v>#DIV/0!</v>
      </c>
      <c r="AB1462" t="str">
        <f t="shared" si="726"/>
        <v>0.11505632329224-0.0342338691684676i</v>
      </c>
      <c r="AC1462" t="str">
        <f t="shared" si="727"/>
        <v>1.39248851785922-0.417006942806809i</v>
      </c>
      <c r="AD1462" t="str">
        <f t="shared" si="728"/>
        <v>0.0825826096667441+0.000146250697982403i</v>
      </c>
      <c r="AE1462" t="e">
        <f t="shared" si="729"/>
        <v>#DIV/0!</v>
      </c>
      <c r="AF1462" t="str">
        <f t="shared" si="730"/>
        <v>-7.58976545506091-7.3636655758364i</v>
      </c>
      <c r="AG1462" t="e">
        <f t="shared" si="731"/>
        <v>#DIV/0!</v>
      </c>
      <c r="AH1462" t="e">
        <f t="shared" si="732"/>
        <v>#DIV/0!</v>
      </c>
      <c r="AI1462" t="e">
        <f t="shared" si="733"/>
        <v>#DIV/0!</v>
      </c>
      <c r="AJ1462" t="e">
        <f t="shared" si="734"/>
        <v>#DIV/0!</v>
      </c>
      <c r="AK1462"/>
      <c r="AL1462"/>
      <c r="AM1462"/>
      <c r="AN1462"/>
    </row>
    <row r="1463" spans="1:40" x14ac:dyDescent="0.3">
      <c r="A1463"/>
      <c r="B1463">
        <f t="shared" si="735"/>
        <v>132900</v>
      </c>
      <c r="C1463" s="186" t="str">
        <f t="shared" si="703"/>
        <v>-0.00765889732707891+0.0111116352970774i</v>
      </c>
      <c r="D1463" s="158" t="str">
        <f t="shared" si="704"/>
        <v>-3.65131516029886-2.38982960201241i</v>
      </c>
      <c r="E1463" t="str">
        <f t="shared" si="705"/>
        <v>4471.71173115669-9969.87950856575i</v>
      </c>
      <c r="F1463" t="str">
        <f t="shared" si="706"/>
        <v>0.468599601842337+0.322828539907391i</v>
      </c>
      <c r="G1463" t="str">
        <f t="shared" si="701"/>
        <v>0.468599601842337+0.322828539907391i</v>
      </c>
      <c r="H1463" t="str">
        <f t="shared" si="707"/>
        <v>3.94333982293218+4.97617285298866i</v>
      </c>
      <c r="I1463" t="str">
        <f t="shared" si="708"/>
        <v>521.897079577604i</v>
      </c>
      <c r="J1463" t="str">
        <f t="shared" si="702"/>
        <v>-66.4622267948299+111.288498213801i</v>
      </c>
      <c r="K1463" t="str">
        <f t="shared" si="709"/>
        <v>3.45672578784772-2.06437949084465i</v>
      </c>
      <c r="L1463" t="str">
        <f t="shared" si="710"/>
        <v>0.666188746161349-0.333691238955655i</v>
      </c>
      <c r="M1463" t="str">
        <f t="shared" si="711"/>
        <v>4.12291453400907-2.39807072980031i</v>
      </c>
      <c r="N1463" t="str">
        <f t="shared" si="712"/>
        <v>-1.69894213060487i</v>
      </c>
      <c r="O1463" t="str">
        <f t="shared" si="713"/>
        <v>-0.127795370543848-0.99180055619442i</v>
      </c>
      <c r="P1463" t="str">
        <f t="shared" si="714"/>
        <v>1.12779537054385+0.99180055619442i</v>
      </c>
      <c r="Q1463" t="str">
        <f t="shared" si="715"/>
        <v>-1.12779537054385+0.70714157441045i</v>
      </c>
      <c r="R1463" t="str">
        <f t="shared" si="716"/>
        <v>-0.322002333275512-1.08131477124492i</v>
      </c>
      <c r="S1463" t="str">
        <f t="shared" si="717"/>
        <v>0.186440837377765i</v>
      </c>
      <c r="T1463" t="str">
        <f t="shared" si="718"/>
        <v>0.201601231419849-0.0600343846534806i</v>
      </c>
      <c r="U1463" t="e">
        <f t="shared" si="719"/>
        <v>#DIV/0!</v>
      </c>
      <c r="V1463" t="str">
        <f t="shared" si="720"/>
        <v>0.0000833333333333333-0.00199592354015419i</v>
      </c>
      <c r="W1463" t="e">
        <f t="shared" si="721"/>
        <v>#DIV/0!</v>
      </c>
      <c r="X1463" t="e">
        <f t="shared" si="722"/>
        <v>#DIV/0!</v>
      </c>
      <c r="Y1463" t="str">
        <f t="shared" si="723"/>
        <v>0.00096+0.567824022580434i</v>
      </c>
      <c r="Z1463" t="e">
        <f t="shared" si="724"/>
        <v>#DIV/0!</v>
      </c>
      <c r="AA1463" t="e">
        <f t="shared" si="725"/>
        <v>#DIV/0!</v>
      </c>
      <c r="AB1463" t="str">
        <f t="shared" si="726"/>
        <v>0.115040739139909-0.0342577271760953i</v>
      </c>
      <c r="AC1463" t="str">
        <f t="shared" si="727"/>
        <v>1.3921506825926-0.417117510542449i</v>
      </c>
      <c r="AD1463" t="str">
        <f t="shared" si="728"/>
        <v>0.0825936151464488+0.000139005039405756i</v>
      </c>
      <c r="AE1463" t="e">
        <f t="shared" si="729"/>
        <v>#DIV/0!</v>
      </c>
      <c r="AF1463" t="str">
        <f t="shared" si="730"/>
        <v>-7.59465498323104-7.36600245500107i</v>
      </c>
      <c r="AG1463" t="e">
        <f t="shared" si="731"/>
        <v>#DIV/0!</v>
      </c>
      <c r="AH1463" t="e">
        <f t="shared" si="732"/>
        <v>#DIV/0!</v>
      </c>
      <c r="AI1463" t="e">
        <f t="shared" si="733"/>
        <v>#DIV/0!</v>
      </c>
      <c r="AJ1463" t="e">
        <f t="shared" si="734"/>
        <v>#DIV/0!</v>
      </c>
      <c r="AK1463"/>
      <c r="AL1463"/>
      <c r="AM1463"/>
      <c r="AN1463"/>
    </row>
    <row r="1464" spans="1:40" x14ac:dyDescent="0.3">
      <c r="A1464"/>
      <c r="B1464">
        <f t="shared" si="735"/>
        <v>133000</v>
      </c>
      <c r="C1464" s="186" t="str">
        <f t="shared" si="703"/>
        <v>-0.00765578870575505+0.0111083901146005i</v>
      </c>
      <c r="D1464" s="158" t="str">
        <f t="shared" si="704"/>
        <v>-3.65294404032919-2.39071201117474i</v>
      </c>
      <c r="E1464" t="str">
        <f t="shared" si="705"/>
        <v>4466.11424584286-9964.89206700624i</v>
      </c>
      <c r="F1464" t="str">
        <f t="shared" si="706"/>
        <v>0.468815173076313+0.322940391572174i</v>
      </c>
      <c r="G1464" t="str">
        <f t="shared" si="701"/>
        <v>0.468815173076313+0.322940391572174i</v>
      </c>
      <c r="H1464" t="str">
        <f t="shared" si="707"/>
        <v>3.94659993624243+4.97762326312277i</v>
      </c>
      <c r="I1464" t="str">
        <f t="shared" si="708"/>
        <v>522.289778659303i</v>
      </c>
      <c r="J1464" t="str">
        <f t="shared" si="702"/>
        <v>-66.5637882810866+111.372236737664i</v>
      </c>
      <c r="K1464" t="str">
        <f t="shared" si="709"/>
        <v>3.45531710859124-2.06513762493649i</v>
      </c>
      <c r="L1464" t="str">
        <f t="shared" si="710"/>
        <v>0.66598764799398-0.333841518360279i</v>
      </c>
      <c r="M1464" t="str">
        <f t="shared" si="711"/>
        <v>4.12130475658522-2.39897914329677i</v>
      </c>
      <c r="N1464" t="str">
        <f t="shared" si="712"/>
        <v>-1.70022049187696i</v>
      </c>
      <c r="O1464" t="str">
        <f t="shared" si="713"/>
        <v>-0.12906314519713-0.991636377182596i</v>
      </c>
      <c r="P1464" t="str">
        <f t="shared" si="714"/>
        <v>1.12906314519713+0.991636377182596i</v>
      </c>
      <c r="Q1464" t="str">
        <f t="shared" si="715"/>
        <v>-1.12906314519713+0.708584114694364i</v>
      </c>
      <c r="R1464" t="str">
        <f t="shared" si="716"/>
        <v>-0.321984264875551-1.08035526413537i</v>
      </c>
      <c r="S1464" t="str">
        <f t="shared" si="717"/>
        <v>0.186581123937114i</v>
      </c>
      <c r="T1464" t="str">
        <f t="shared" si="718"/>
        <v>0.201573899433755-0.0600761860305457i</v>
      </c>
      <c r="U1464" t="e">
        <f t="shared" si="719"/>
        <v>#DIV/0!</v>
      </c>
      <c r="V1464" t="str">
        <f t="shared" si="720"/>
        <v>0.0000833333333333333-0.0019944228457631i</v>
      </c>
      <c r="W1464" t="e">
        <f t="shared" si="721"/>
        <v>#DIV/0!</v>
      </c>
      <c r="X1464" t="e">
        <f t="shared" si="722"/>
        <v>#DIV/0!</v>
      </c>
      <c r="Y1464" t="str">
        <f t="shared" si="723"/>
        <v>0.00096+0.568251279181322i</v>
      </c>
      <c r="Z1464" t="e">
        <f t="shared" si="724"/>
        <v>#DIV/0!</v>
      </c>
      <c r="AA1464" t="e">
        <f t="shared" si="725"/>
        <v>#DIV/0!</v>
      </c>
      <c r="AB1464" t="str">
        <f t="shared" si="726"/>
        <v>0.115025142549252-0.0342815805091368i</v>
      </c>
      <c r="AC1464" t="str">
        <f t="shared" si="727"/>
        <v>1.39181287047446-0.417227758745958i</v>
      </c>
      <c r="AD1464" t="str">
        <f t="shared" si="728"/>
        <v>0.082604621931487+0.000131742395320878i</v>
      </c>
      <c r="AE1464" t="e">
        <f t="shared" si="729"/>
        <v>#DIV/0!</v>
      </c>
      <c r="AF1464" t="str">
        <f t="shared" si="730"/>
        <v>-7.59954397657162-7.36833527429751i</v>
      </c>
      <c r="AG1464" t="e">
        <f t="shared" si="731"/>
        <v>#DIV/0!</v>
      </c>
      <c r="AH1464" t="e">
        <f t="shared" si="732"/>
        <v>#DIV/0!</v>
      </c>
      <c r="AI1464" t="e">
        <f t="shared" si="733"/>
        <v>#DIV/0!</v>
      </c>
      <c r="AJ1464" t="e">
        <f t="shared" si="734"/>
        <v>#DIV/0!</v>
      </c>
      <c r="AK1464"/>
      <c r="AL1464"/>
      <c r="AM1464"/>
      <c r="AN1464"/>
    </row>
    <row r="1465" spans="1:40" x14ac:dyDescent="0.3">
      <c r="A1465"/>
      <c r="B1465">
        <f t="shared" si="735"/>
        <v>133100</v>
      </c>
      <c r="C1465" s="186" t="str">
        <f t="shared" si="703"/>
        <v>-0.00765268027519151+0.0111051495033395i</v>
      </c>
      <c r="D1465" s="158" t="str">
        <f t="shared" si="704"/>
        <v>-3.65457282306231-2.39159293442024i</v>
      </c>
      <c r="E1465" t="str">
        <f t="shared" si="705"/>
        <v>4460.52656192773-9959.90773018544i</v>
      </c>
      <c r="F1465" t="str">
        <f t="shared" si="706"/>
        <v>0.469030731428589+0.323052053992935i</v>
      </c>
      <c r="G1465" t="str">
        <f t="shared" si="701"/>
        <v>0.469030731428589+0.323052053992935i</v>
      </c>
      <c r="H1465" t="str">
        <f t="shared" si="707"/>
        <v>3.94985960864256+4.9790711020708i</v>
      </c>
      <c r="I1465" t="str">
        <f t="shared" si="708"/>
        <v>522.682477741002i</v>
      </c>
      <c r="J1465" t="str">
        <f t="shared" si="702"/>
        <v>-66.6654261580813+111.455975261526i</v>
      </c>
      <c r="K1465" t="str">
        <f t="shared" si="709"/>
        <v>3.45390851780372-2.06589447277391i</v>
      </c>
      <c r="L1465" t="str">
        <f t="shared" si="710"/>
        <v>0.665786520076876-0.333991631254417i</v>
      </c>
      <c r="M1465" t="str">
        <f t="shared" si="711"/>
        <v>4.1196950378806-2.39988610402833i</v>
      </c>
      <c r="N1465" t="str">
        <f t="shared" si="712"/>
        <v>-1.70149885314905i</v>
      </c>
      <c r="O1465" t="str">
        <f t="shared" si="713"/>
        <v>-0.130330708934475-0.991470577631347i</v>
      </c>
      <c r="P1465" t="str">
        <f t="shared" si="714"/>
        <v>1.13033070893447+0.991470577631347i</v>
      </c>
      <c r="Q1465" t="str">
        <f t="shared" si="715"/>
        <v>-1.13033070893447+0.710028275517703i</v>
      </c>
      <c r="R1465" t="str">
        <f t="shared" si="716"/>
        <v>-0.321966179707814-1.0793970820579i</v>
      </c>
      <c r="S1465" t="str">
        <f t="shared" si="717"/>
        <v>0.186721410496466i</v>
      </c>
      <c r="T1465" t="str">
        <f t="shared" si="718"/>
        <v>0.201546545647621-0.0601179792072017i</v>
      </c>
      <c r="U1465" t="e">
        <f t="shared" si="719"/>
        <v>#DIV/0!</v>
      </c>
      <c r="V1465" t="str">
        <f t="shared" si="720"/>
        <v>0.0000833333333333333-0.00199292440635982i</v>
      </c>
      <c r="W1465" t="e">
        <f t="shared" si="721"/>
        <v>#DIV/0!</v>
      </c>
      <c r="X1465" t="e">
        <f t="shared" si="722"/>
        <v>#DIV/0!</v>
      </c>
      <c r="Y1465" t="str">
        <f t="shared" si="723"/>
        <v>0.00096+0.56867853578221i</v>
      </c>
      <c r="Z1465" t="e">
        <f t="shared" si="724"/>
        <v>#DIV/0!</v>
      </c>
      <c r="AA1465" t="e">
        <f t="shared" si="725"/>
        <v>#DIV/0!</v>
      </c>
      <c r="AB1465" t="str">
        <f t="shared" si="726"/>
        <v>0.115009533518727-0.034305429162737i</v>
      </c>
      <c r="AC1465" t="str">
        <f t="shared" si="727"/>
        <v>1.39147508180568-0.417337687616465i</v>
      </c>
      <c r="AD1465" t="str">
        <f t="shared" si="728"/>
        <v>0.0826156300050174+0.000124462756680965i</v>
      </c>
      <c r="AE1465" t="e">
        <f t="shared" si="729"/>
        <v>#DIV/0!</v>
      </c>
      <c r="AF1465" t="str">
        <f t="shared" si="730"/>
        <v>-7.60443243170487-7.37066403649104i</v>
      </c>
      <c r="AG1465" t="e">
        <f t="shared" si="731"/>
        <v>#DIV/0!</v>
      </c>
      <c r="AH1465" t="e">
        <f t="shared" si="732"/>
        <v>#DIV/0!</v>
      </c>
      <c r="AI1465" t="e">
        <f t="shared" si="733"/>
        <v>#DIV/0!</v>
      </c>
      <c r="AJ1465" t="e">
        <f t="shared" si="734"/>
        <v>#DIV/0!</v>
      </c>
      <c r="AK1465"/>
      <c r="AL1465"/>
      <c r="AM1465"/>
      <c r="AN1465"/>
    </row>
    <row r="1466" spans="1:40" x14ac:dyDescent="0.3">
      <c r="A1466"/>
      <c r="B1466">
        <f t="shared" si="735"/>
        <v>133200</v>
      </c>
      <c r="C1466" s="186" t="str">
        <f t="shared" si="703"/>
        <v>-0.00764957203798782+0.0111019134487036i</v>
      </c>
      <c r="D1466" s="158" t="str">
        <f t="shared" si="704"/>
        <v>-3.65620150712679-2.39247237284332i</v>
      </c>
      <c r="E1466" t="str">
        <f t="shared" si="705"/>
        <v>4454.94865841223-9954.92650050806i</v>
      </c>
      <c r="F1466" t="str">
        <f t="shared" si="706"/>
        <v>0.46924627671768+0.323163527297833i</v>
      </c>
      <c r="G1466" t="str">
        <f t="shared" si="701"/>
        <v>0.46924627671768+0.323163527297833i</v>
      </c>
      <c r="H1466" t="str">
        <f t="shared" si="707"/>
        <v>3.95311883813141+4.98051637150603i</v>
      </c>
      <c r="I1466" t="str">
        <f t="shared" si="708"/>
        <v>523.075176822701i</v>
      </c>
      <c r="J1466" t="str">
        <f t="shared" si="702"/>
        <v>-66.7671404258141+111.53971378539i</v>
      </c>
      <c r="K1466" t="str">
        <f t="shared" si="709"/>
        <v>3.4525000166744-2.06665003531342i</v>
      </c>
      <c r="L1466" t="str">
        <f t="shared" si="710"/>
        <v>0.665585362573901-0.334141577686694i</v>
      </c>
      <c r="M1466" t="str">
        <f t="shared" si="711"/>
        <v>4.1180853792483-2.40079161300011i</v>
      </c>
      <c r="N1466" t="str">
        <f t="shared" si="712"/>
        <v>-1.70277721442114i</v>
      </c>
      <c r="O1466" t="str">
        <f t="shared" si="713"/>
        <v>-0.131598059684422-0.991303157811623i</v>
      </c>
      <c r="P1466" t="str">
        <f t="shared" si="714"/>
        <v>1.13159805968442+0.991303157811623i</v>
      </c>
      <c r="Q1466" t="str">
        <f t="shared" si="715"/>
        <v>-1.13159805968442+0.711474056609517i</v>
      </c>
      <c r="R1466" t="str">
        <f t="shared" si="716"/>
        <v>-0.321948077764506-1.07844022201373i</v>
      </c>
      <c r="S1466" t="str">
        <f t="shared" si="717"/>
        <v>0.186861697055817i</v>
      </c>
      <c r="T1466" t="str">
        <f t="shared" si="718"/>
        <v>0.201519170058738-0.0601597641749337i</v>
      </c>
      <c r="U1466" t="e">
        <f t="shared" si="719"/>
        <v>#DIV/0!</v>
      </c>
      <c r="V1466" t="str">
        <f t="shared" si="720"/>
        <v>0.0000833333333333333-0.00199142821686556i</v>
      </c>
      <c r="W1466" t="e">
        <f t="shared" si="721"/>
        <v>#DIV/0!</v>
      </c>
      <c r="X1466" t="e">
        <f t="shared" si="722"/>
        <v>#DIV/0!</v>
      </c>
      <c r="Y1466" t="str">
        <f t="shared" si="723"/>
        <v>0.00096+0.569105792383098i</v>
      </c>
      <c r="Z1466" t="e">
        <f t="shared" si="724"/>
        <v>#DIV/0!</v>
      </c>
      <c r="AA1466" t="e">
        <f t="shared" si="725"/>
        <v>#DIV/0!</v>
      </c>
      <c r="AB1466" t="str">
        <f t="shared" si="726"/>
        <v>0.114993912046788-0.0343292731320371i</v>
      </c>
      <c r="AC1466" t="str">
        <f t="shared" si="727"/>
        <v>1.39113731688666-0.417447297353264i</v>
      </c>
      <c r="AD1466" t="str">
        <f t="shared" si="728"/>
        <v>0.0826266393501804+0.000117166114444648i</v>
      </c>
      <c r="AE1466" t="e">
        <f t="shared" si="729"/>
        <v>#DIV/0!</v>
      </c>
      <c r="AF1466" t="str">
        <f t="shared" si="730"/>
        <v>-7.6093203452582-7.37298874434935i</v>
      </c>
      <c r="AG1466" t="e">
        <f t="shared" si="731"/>
        <v>#DIV/0!</v>
      </c>
      <c r="AH1466" t="e">
        <f t="shared" si="732"/>
        <v>#DIV/0!</v>
      </c>
      <c r="AI1466" t="e">
        <f t="shared" si="733"/>
        <v>#DIV/0!</v>
      </c>
      <c r="AJ1466" t="e">
        <f t="shared" si="734"/>
        <v>#DIV/0!</v>
      </c>
      <c r="AK1466"/>
      <c r="AL1466"/>
      <c r="AM1466"/>
      <c r="AN1466"/>
    </row>
    <row r="1467" spans="1:40" x14ac:dyDescent="0.3">
      <c r="A1467"/>
      <c r="B1467">
        <f t="shared" si="735"/>
        <v>133300</v>
      </c>
      <c r="C1467" s="186" t="str">
        <f t="shared" si="703"/>
        <v>-0.00764646399673922+0.0110986819361536i</v>
      </c>
      <c r="D1467" s="158" t="str">
        <f t="shared" si="704"/>
        <v>-3.65783009115356-2.39335032753915i</v>
      </c>
      <c r="E1467" t="str">
        <f t="shared" si="705"/>
        <v>4449.38051434711-9949.94838034933i</v>
      </c>
      <c r="F1467" t="str">
        <f t="shared" si="706"/>
        <v>0.469461808762421+0.323274811615174i</v>
      </c>
      <c r="G1467" t="str">
        <f t="shared" si="701"/>
        <v>0.469461808762421+0.323274811615174i</v>
      </c>
      <c r="H1467" t="str">
        <f t="shared" si="707"/>
        <v>3.95637762271037+4.98195907310382i</v>
      </c>
      <c r="I1467" t="str">
        <f t="shared" si="708"/>
        <v>523.467875904399i</v>
      </c>
      <c r="J1467" t="str">
        <f t="shared" si="702"/>
        <v>-66.8689310842849+111.623452309253i</v>
      </c>
      <c r="K1467" t="str">
        <f t="shared" si="709"/>
        <v>3.4510916063905-2.06740431351227i</v>
      </c>
      <c r="L1467" t="str">
        <f t="shared" si="710"/>
        <v>0.665384175648755-0.334291357705902i</v>
      </c>
      <c r="M1467" t="str">
        <f t="shared" si="711"/>
        <v>4.11647578203926-2.40169567121817i</v>
      </c>
      <c r="N1467" t="str">
        <f t="shared" si="712"/>
        <v>-1.70405557569322i</v>
      </c>
      <c r="O1467" t="str">
        <f t="shared" si="713"/>
        <v>-0.132865195375846-0.991134117997024i</v>
      </c>
      <c r="P1467" t="str">
        <f t="shared" si="714"/>
        <v>1.13286519537585+0.991134117997024i</v>
      </c>
      <c r="Q1467" t="str">
        <f t="shared" si="715"/>
        <v>-1.13286519537585+0.712921457696196i</v>
      </c>
      <c r="R1467" t="str">
        <f t="shared" si="716"/>
        <v>-0.321929959037808-1.07748468101305i</v>
      </c>
      <c r="S1467" t="str">
        <f t="shared" si="717"/>
        <v>0.187001983615169i</v>
      </c>
      <c r="T1467" t="str">
        <f t="shared" si="718"/>
        <v>0.201491772664398-0.0602015409252202i</v>
      </c>
      <c r="U1467" t="e">
        <f t="shared" si="719"/>
        <v>#DIV/0!</v>
      </c>
      <c r="V1467" t="str">
        <f t="shared" si="720"/>
        <v>0.0000833333333333333-0.00198993427221675i</v>
      </c>
      <c r="W1467" t="e">
        <f t="shared" si="721"/>
        <v>#DIV/0!</v>
      </c>
      <c r="X1467" t="e">
        <f t="shared" si="722"/>
        <v>#DIV/0!</v>
      </c>
      <c r="Y1467" t="str">
        <f t="shared" si="723"/>
        <v>0.00096+0.569533048983986i</v>
      </c>
      <c r="Z1467" t="e">
        <f t="shared" si="724"/>
        <v>#DIV/0!</v>
      </c>
      <c r="AA1467" t="e">
        <f t="shared" si="725"/>
        <v>#DIV/0!</v>
      </c>
      <c r="AB1467" t="str">
        <f t="shared" si="726"/>
        <v>0.11497827813189-0.0343531124121743i</v>
      </c>
      <c r="AC1467" t="str">
        <f t="shared" si="727"/>
        <v>1.39079957601731-0.417556588155867i</v>
      </c>
      <c r="AD1467" t="str">
        <f t="shared" si="728"/>
        <v>0.0826376499501009+0.000109852459580248i</v>
      </c>
      <c r="AE1467" t="e">
        <f t="shared" si="729"/>
        <v>#DIV/0!</v>
      </c>
      <c r="AF1467" t="str">
        <f t="shared" si="730"/>
        <v>-7.61420771386393-7.37530940064297i</v>
      </c>
      <c r="AG1467" t="e">
        <f t="shared" si="731"/>
        <v>#DIV/0!</v>
      </c>
      <c r="AH1467" t="e">
        <f t="shared" si="732"/>
        <v>#DIV/0!</v>
      </c>
      <c r="AI1467" t="e">
        <f t="shared" si="733"/>
        <v>#DIV/0!</v>
      </c>
      <c r="AJ1467" t="e">
        <f t="shared" si="734"/>
        <v>#DIV/0!</v>
      </c>
      <c r="AK1467"/>
      <c r="AL1467"/>
      <c r="AM1467"/>
      <c r="AN1467"/>
    </row>
    <row r="1468" spans="1:40" x14ac:dyDescent="0.3">
      <c r="A1468"/>
      <c r="B1468">
        <f t="shared" si="735"/>
        <v>133400</v>
      </c>
      <c r="C1468" s="186" t="str">
        <f t="shared" si="703"/>
        <v>-0.00764335615403632+0.0110954549512014i</v>
      </c>
      <c r="D1468" s="158" t="str">
        <f t="shared" si="704"/>
        <v>-3.65945857377605-2.3942267996035i</v>
      </c>
      <c r="E1468" t="str">
        <f t="shared" si="705"/>
        <v>4443.82210883276-9944.97337205505i</v>
      </c>
      <c r="F1468" t="str">
        <f t="shared" si="706"/>
        <v>0.46967732738197+0.323385907073397i</v>
      </c>
      <c r="G1468" t="str">
        <f t="shared" si="701"/>
        <v>0.46967732738197+0.323385907073397i</v>
      </c>
      <c r="H1468" t="str">
        <f t="shared" si="707"/>
        <v>3.95963596038379+4.98339920854142i</v>
      </c>
      <c r="I1468" t="str">
        <f t="shared" si="708"/>
        <v>523.860574986098i</v>
      </c>
      <c r="J1468" t="str">
        <f t="shared" si="702"/>
        <v>-66.9707981334938+111.707190833116i</v>
      </c>
      <c r="K1468" t="str">
        <f t="shared" si="709"/>
        <v>3.44968328813711-2.06815730832816i</v>
      </c>
      <c r="L1468" t="str">
        <f t="shared" si="710"/>
        <v>0.665182959464986-0.334440971361002i</v>
      </c>
      <c r="M1468" t="str">
        <f t="shared" si="711"/>
        <v>4.1148662476021-2.40259827968916i</v>
      </c>
      <c r="N1468" t="str">
        <f t="shared" si="712"/>
        <v>-1.70533393696531i</v>
      </c>
      <c r="O1468" t="str">
        <f t="shared" si="713"/>
        <v>-0.134132113938005-0.990963458463793i</v>
      </c>
      <c r="P1468" t="str">
        <f t="shared" si="714"/>
        <v>1.134132113938+0.990963458463793i</v>
      </c>
      <c r="Q1468" t="str">
        <f t="shared" si="715"/>
        <v>-1.134132113938+0.714370478501517i</v>
      </c>
      <c r="R1468" t="str">
        <f t="shared" si="716"/>
        <v>-0.321911823519883-1.07653045607501i</v>
      </c>
      <c r="S1468" t="str">
        <f t="shared" si="717"/>
        <v>0.18714227017452i</v>
      </c>
      <c r="T1468" t="str">
        <f t="shared" si="718"/>
        <v>0.201464353461889-0.0602433094495304i</v>
      </c>
      <c r="U1468" t="e">
        <f t="shared" si="719"/>
        <v>#DIV/0!</v>
      </c>
      <c r="V1468" t="str">
        <f t="shared" si="720"/>
        <v>0.0000833333333333333-0.00198844256736501i</v>
      </c>
      <c r="W1468" t="e">
        <f t="shared" si="721"/>
        <v>#DIV/0!</v>
      </c>
      <c r="X1468" t="e">
        <f t="shared" si="722"/>
        <v>#DIV/0!</v>
      </c>
      <c r="Y1468" t="str">
        <f t="shared" si="723"/>
        <v>0.00096+0.569960305584875i</v>
      </c>
      <c r="Z1468" t="e">
        <f t="shared" si="724"/>
        <v>#DIV/0!</v>
      </c>
      <c r="AA1468" t="e">
        <f t="shared" si="725"/>
        <v>#DIV/0!</v>
      </c>
      <c r="AB1468" t="str">
        <f t="shared" si="726"/>
        <v>0.114962631772485-0.0343769469982806i</v>
      </c>
      <c r="AC1468" t="str">
        <f t="shared" si="727"/>
        <v>1.39046185949707-0.417665560223942i</v>
      </c>
      <c r="AD1468" t="str">
        <f t="shared" si="728"/>
        <v>0.0826486617878851+0.000102521783062151i</v>
      </c>
      <c r="AE1468" t="e">
        <f t="shared" si="729"/>
        <v>#DIV/0!</v>
      </c>
      <c r="AF1468" t="str">
        <f t="shared" si="730"/>
        <v>-7.61909453415984-7.37762600814492i</v>
      </c>
      <c r="AG1468" t="e">
        <f t="shared" si="731"/>
        <v>#DIV/0!</v>
      </c>
      <c r="AH1468" t="e">
        <f t="shared" si="732"/>
        <v>#DIV/0!</v>
      </c>
      <c r="AI1468" t="e">
        <f t="shared" si="733"/>
        <v>#DIV/0!</v>
      </c>
      <c r="AJ1468" t="e">
        <f t="shared" si="734"/>
        <v>#DIV/0!</v>
      </c>
      <c r="AK1468"/>
      <c r="AL1468"/>
      <c r="AM1468"/>
      <c r="AN1468"/>
    </row>
    <row r="1469" spans="1:40" x14ac:dyDescent="0.3">
      <c r="A1469"/>
      <c r="B1469">
        <f t="shared" si="735"/>
        <v>133500</v>
      </c>
      <c r="C1469" s="186" t="str">
        <f t="shared" si="703"/>
        <v>-0.00764024851246537+0.0110922324794101i</v>
      </c>
      <c r="D1469" s="158" t="str">
        <f t="shared" si="704"/>
        <v>-3.66108695363004-2.39510179013283i</v>
      </c>
      <c r="E1469" t="str">
        <f t="shared" si="705"/>
        <v>4438.27342101924-9940.00147794193i</v>
      </c>
      <c r="F1469" t="str">
        <f t="shared" si="706"/>
        <v>0.469892832395801+0.323496813801084i</v>
      </c>
      <c r="G1469" t="str">
        <f t="shared" si="701"/>
        <v>0.469892832395801+0.323496813801084i</v>
      </c>
      <c r="H1469" t="str">
        <f t="shared" si="707"/>
        <v>3.96289384915865+4.98483677949802i</v>
      </c>
      <c r="I1469" t="str">
        <f t="shared" si="708"/>
        <v>524.253274067797i</v>
      </c>
      <c r="J1469" t="str">
        <f t="shared" si="702"/>
        <v>-67.0727415734408+111.790929356978i</v>
      </c>
      <c r="K1469" t="str">
        <f t="shared" si="709"/>
        <v>3.44827506309717-2.0689090207194i</v>
      </c>
      <c r="L1469" t="str">
        <f t="shared" si="710"/>
        <v>0.66498171418598-0.334590418701122i</v>
      </c>
      <c r="M1469" t="str">
        <f t="shared" si="711"/>
        <v>4.11325677728315-2.40349943942052i</v>
      </c>
      <c r="N1469" t="str">
        <f t="shared" si="712"/>
        <v>-1.7066122982374i</v>
      </c>
      <c r="O1469" t="str">
        <f t="shared" si="713"/>
        <v>-0.135398813300482-0.990791179490826i</v>
      </c>
      <c r="P1469" t="str">
        <f t="shared" si="714"/>
        <v>1.13539881330048+0.990791179490826i</v>
      </c>
      <c r="Q1469" t="str">
        <f t="shared" si="715"/>
        <v>-1.13539881330048+0.715821118746574i</v>
      </c>
      <c r="R1469" t="str">
        <f t="shared" si="716"/>
        <v>-0.321893671202924-1.07557754422767i</v>
      </c>
      <c r="S1469" t="str">
        <f t="shared" si="717"/>
        <v>0.187282556733872i</v>
      </c>
      <c r="T1469" t="str">
        <f t="shared" si="718"/>
        <v>0.201436912448497-0.060285069739336i</v>
      </c>
      <c r="U1469" t="e">
        <f t="shared" si="719"/>
        <v>#DIV/0!</v>
      </c>
      <c r="V1469" t="str">
        <f t="shared" si="720"/>
        <v>0.0000833333333333333-0.00198695309727709i</v>
      </c>
      <c r="W1469" t="e">
        <f t="shared" si="721"/>
        <v>#DIV/0!</v>
      </c>
      <c r="X1469" t="e">
        <f t="shared" si="722"/>
        <v>#DIV/0!</v>
      </c>
      <c r="Y1469" t="str">
        <f t="shared" si="723"/>
        <v>0.00096+0.570387562185763i</v>
      </c>
      <c r="Z1469" t="e">
        <f t="shared" si="724"/>
        <v>#DIV/0!</v>
      </c>
      <c r="AA1469" t="e">
        <f t="shared" si="725"/>
        <v>#DIV/0!</v>
      </c>
      <c r="AB1469" t="str">
        <f t="shared" si="726"/>
        <v>0.114946972967025-0.0344007768854896i</v>
      </c>
      <c r="AC1469" t="str">
        <f t="shared" si="727"/>
        <v>1.39012416762489-0.417774213757376i</v>
      </c>
      <c r="AD1469" t="str">
        <f t="shared" si="728"/>
        <v>0.0826596748466245+0.0000951740758707674i</v>
      </c>
      <c r="AE1469" t="e">
        <f t="shared" si="729"/>
        <v>#DIV/0!</v>
      </c>
      <c r="AF1469" t="str">
        <f t="shared" si="730"/>
        <v>-7.62398080278869-7.37993856963085i</v>
      </c>
      <c r="AG1469" t="e">
        <f t="shared" si="731"/>
        <v>#DIV/0!</v>
      </c>
      <c r="AH1469" t="e">
        <f t="shared" si="732"/>
        <v>#DIV/0!</v>
      </c>
      <c r="AI1469" t="e">
        <f t="shared" si="733"/>
        <v>#DIV/0!</v>
      </c>
      <c r="AJ1469" t="e">
        <f t="shared" si="734"/>
        <v>#DIV/0!</v>
      </c>
      <c r="AK1469"/>
      <c r="AL1469"/>
      <c r="AM1469"/>
      <c r="AN1469"/>
    </row>
    <row r="1470" spans="1:40" x14ac:dyDescent="0.3">
      <c r="A1470"/>
      <c r="B1470">
        <f t="shared" si="735"/>
        <v>133600</v>
      </c>
      <c r="C1470" s="186" t="str">
        <f t="shared" si="703"/>
        <v>-0.00763714107460772+0.0110890145063929i</v>
      </c>
      <c r="D1470" s="158" t="str">
        <f t="shared" si="704"/>
        <v>-3.6627152293537-2.39597530022419i</v>
      </c>
      <c r="E1470" t="str">
        <f t="shared" si="705"/>
        <v>4432.73443010609-9935.0327002977i</v>
      </c>
      <c r="F1470" t="str">
        <f t="shared" si="706"/>
        <v>0.4701083236237+0.323607531926939i</v>
      </c>
      <c r="G1470" t="str">
        <f t="shared" si="701"/>
        <v>0.4701083236237+0.323607531926939i</v>
      </c>
      <c r="H1470" t="str">
        <f t="shared" si="707"/>
        <v>3.96615128704472+4.98627178765465i</v>
      </c>
      <c r="I1470" t="str">
        <f t="shared" si="708"/>
        <v>524.645973149495i</v>
      </c>
      <c r="J1470" t="str">
        <f t="shared" si="702"/>
        <v>-67.1747614041259+111.874667880841i</v>
      </c>
      <c r="K1470" t="str">
        <f t="shared" si="709"/>
        <v>3.4468669324515-2.06965945164476i</v>
      </c>
      <c r="L1470" t="str">
        <f t="shared" si="710"/>
        <v>0.664780439974968-0.334739699775554i</v>
      </c>
      <c r="M1470" t="str">
        <f t="shared" si="711"/>
        <v>4.11164737242647-2.40439915142031i</v>
      </c>
      <c r="N1470" t="str">
        <f t="shared" si="712"/>
        <v>-1.70789065950949i</v>
      </c>
      <c r="O1470" t="str">
        <f t="shared" si="713"/>
        <v>-0.136665291393228-0.99061728135966i</v>
      </c>
      <c r="P1470" t="str">
        <f t="shared" si="714"/>
        <v>1.13666529139323+0.99061728135966i</v>
      </c>
      <c r="Q1470" t="str">
        <f t="shared" si="715"/>
        <v>-1.13666529139323+0.71727337814983i</v>
      </c>
      <c r="R1470" t="str">
        <f t="shared" si="716"/>
        <v>-0.321875502079082-1.07462594250801i</v>
      </c>
      <c r="S1470" t="str">
        <f t="shared" si="717"/>
        <v>0.187422843293223i</v>
      </c>
      <c r="T1470" t="str">
        <f t="shared" si="718"/>
        <v>0.201409449621511-0.0603268217860953i</v>
      </c>
      <c r="U1470" t="e">
        <f t="shared" si="719"/>
        <v>#DIV/0!</v>
      </c>
      <c r="V1470" t="str">
        <f t="shared" si="720"/>
        <v>0.0000833333333333333-0.00198546585693482i</v>
      </c>
      <c r="W1470" t="e">
        <f t="shared" si="721"/>
        <v>#DIV/0!</v>
      </c>
      <c r="X1470" t="e">
        <f t="shared" si="722"/>
        <v>#DIV/0!</v>
      </c>
      <c r="Y1470" t="str">
        <f t="shared" si="723"/>
        <v>0.00096+0.570814818786651i</v>
      </c>
      <c r="Z1470" t="e">
        <f t="shared" si="724"/>
        <v>#DIV/0!</v>
      </c>
      <c r="AA1470" t="e">
        <f t="shared" si="725"/>
        <v>#DIV/0!</v>
      </c>
      <c r="AB1470" t="str">
        <f t="shared" si="726"/>
        <v>0.114931301713962-0.0344246020689271i</v>
      </c>
      <c r="AC1470" t="str">
        <f t="shared" si="727"/>
        <v>1.38978650069925-0.417882548956213i</v>
      </c>
      <c r="AD1470" t="str">
        <f t="shared" si="728"/>
        <v>0.0826706891093934+0.0000878093289950918i</v>
      </c>
      <c r="AE1470" t="e">
        <f t="shared" si="729"/>
        <v>#DIV/0!</v>
      </c>
      <c r="AF1470" t="str">
        <f t="shared" si="730"/>
        <v>-7.62886651639842-7.38224708787884i</v>
      </c>
      <c r="AG1470" t="e">
        <f t="shared" si="731"/>
        <v>#DIV/0!</v>
      </c>
      <c r="AH1470" t="e">
        <f t="shared" si="732"/>
        <v>#DIV/0!</v>
      </c>
      <c r="AI1470" t="e">
        <f t="shared" si="733"/>
        <v>#DIV/0!</v>
      </c>
      <c r="AJ1470" t="e">
        <f t="shared" si="734"/>
        <v>#DIV/0!</v>
      </c>
      <c r="AK1470"/>
      <c r="AL1470"/>
      <c r="AM1470"/>
      <c r="AN1470"/>
    </row>
    <row r="1471" spans="1:40" x14ac:dyDescent="0.3">
      <c r="A1471"/>
      <c r="B1471">
        <f t="shared" si="735"/>
        <v>133700</v>
      </c>
      <c r="C1471" s="186" t="str">
        <f t="shared" si="703"/>
        <v>-0.00763403384304065+0.0110858010178141i</v>
      </c>
      <c r="D1471" s="158" t="str">
        <f t="shared" si="704"/>
        <v>-3.66434339958764-2.39684733097537i</v>
      </c>
      <c r="E1471" t="str">
        <f t="shared" si="705"/>
        <v>4427.20511534212-9930.0670413811i</v>
      </c>
      <c r="F1471" t="str">
        <f t="shared" si="706"/>
        <v>0.470323800885781+0.323718061579818i</v>
      </c>
      <c r="G1471" t="str">
        <f t="shared" si="701"/>
        <v>0.470323800885781+0.323718061579818i</v>
      </c>
      <c r="H1471" t="str">
        <f t="shared" si="707"/>
        <v>3.9694082720545+4.98770423469437i</v>
      </c>
      <c r="I1471" t="str">
        <f t="shared" si="708"/>
        <v>525.038672231194i</v>
      </c>
      <c r="J1471" t="str">
        <f t="shared" si="702"/>
        <v>-67.276857625549+111.958406404704i</v>
      </c>
      <c r="K1471" t="str">
        <f t="shared" si="709"/>
        <v>3.44545889737886-2.07040860206366i</v>
      </c>
      <c r="L1471" t="str">
        <f t="shared" si="710"/>
        <v>0.664579136995021-0.334888814633759i</v>
      </c>
      <c r="M1471" t="str">
        <f t="shared" si="711"/>
        <v>4.11003803437388-2.40529741669742i</v>
      </c>
      <c r="N1471" t="str">
        <f t="shared" si="712"/>
        <v>-1.70916902078158i</v>
      </c>
      <c r="O1471" t="str">
        <f t="shared" si="713"/>
        <v>-0.137931546146554-0.990441764354483i</v>
      </c>
      <c r="P1471" t="str">
        <f t="shared" si="714"/>
        <v>1.13793154614655+0.990441764354483i</v>
      </c>
      <c r="Q1471" t="str">
        <f t="shared" si="715"/>
        <v>-1.13793154614655+0.718727256427097i</v>
      </c>
      <c r="R1471" t="str">
        <f t="shared" si="716"/>
        <v>-0.321857316140501-1.07367564796186i</v>
      </c>
      <c r="S1471" t="str">
        <f t="shared" si="717"/>
        <v>0.187563129852573i</v>
      </c>
      <c r="T1471" t="str">
        <f t="shared" si="718"/>
        <v>0.201381964978216-0.0603685655812614i</v>
      </c>
      <c r="U1471" t="e">
        <f t="shared" si="719"/>
        <v>#DIV/0!</v>
      </c>
      <c r="V1471" t="str">
        <f t="shared" si="720"/>
        <v>0.0000833333333333333-0.00198398084133502i</v>
      </c>
      <c r="W1471" t="e">
        <f t="shared" si="721"/>
        <v>#DIV/0!</v>
      </c>
      <c r="X1471" t="e">
        <f t="shared" si="722"/>
        <v>#DIV/0!</v>
      </c>
      <c r="Y1471" t="str">
        <f t="shared" si="723"/>
        <v>0.00096+0.571242075387539i</v>
      </c>
      <c r="Z1471" t="e">
        <f t="shared" si="724"/>
        <v>#DIV/0!</v>
      </c>
      <c r="AA1471" t="e">
        <f t="shared" si="725"/>
        <v>#DIV/0!</v>
      </c>
      <c r="AB1471" t="str">
        <f t="shared" si="726"/>
        <v>0.114915618011748-0.0344484225437158i</v>
      </c>
      <c r="AC1471" t="str">
        <f t="shared" si="727"/>
        <v>1.38944885901816-0.4179905660207i</v>
      </c>
      <c r="AD1471" t="str">
        <f t="shared" si="728"/>
        <v>0.0826817045592489+0.0000804275334321586i</v>
      </c>
      <c r="AE1471" t="e">
        <f t="shared" si="729"/>
        <v>#DIV/0!</v>
      </c>
      <c r="AF1471" t="str">
        <f t="shared" si="730"/>
        <v>-7.63375167164214-7.38455156566974i</v>
      </c>
      <c r="AG1471" t="e">
        <f t="shared" si="731"/>
        <v>#DIV/0!</v>
      </c>
      <c r="AH1471" t="e">
        <f t="shared" si="732"/>
        <v>#DIV/0!</v>
      </c>
      <c r="AI1471" t="e">
        <f t="shared" si="733"/>
        <v>#DIV/0!</v>
      </c>
      <c r="AJ1471" t="e">
        <f t="shared" si="734"/>
        <v>#DIV/0!</v>
      </c>
      <c r="AK1471"/>
      <c r="AL1471"/>
      <c r="AM1471"/>
      <c r="AN1471"/>
    </row>
    <row r="1472" spans="1:40" x14ac:dyDescent="0.3">
      <c r="A1472"/>
      <c r="B1472">
        <f t="shared" si="735"/>
        <v>133800</v>
      </c>
      <c r="C1472" s="186" t="str">
        <f t="shared" si="703"/>
        <v>-0.00763092682033658+0.0110825919993882i</v>
      </c>
      <c r="D1472" s="158" t="str">
        <f t="shared" si="704"/>
        <v>-3.66597146297484-2.39771788348471i</v>
      </c>
      <c r="E1472" t="str">
        <f t="shared" si="705"/>
        <v>4421.68545602551-9925.1045034223i</v>
      </c>
      <c r="F1472" t="str">
        <f t="shared" si="706"/>
        <v>0.470539264002468+0.323828402888698i</v>
      </c>
      <c r="G1472" t="str">
        <f t="shared" si="701"/>
        <v>0.470539264002468+0.323828402888698i</v>
      </c>
      <c r="H1472" t="str">
        <f t="shared" si="707"/>
        <v>3.9726648022033+4.98913412230203i</v>
      </c>
      <c r="I1472" t="str">
        <f t="shared" si="708"/>
        <v>525.431371312893i</v>
      </c>
      <c r="J1472" t="str">
        <f t="shared" si="702"/>
        <v>-67.3790302377102+112.042144928568i</v>
      </c>
      <c r="K1472" t="str">
        <f t="shared" si="709"/>
        <v>3.44405095905584-2.07115647293601i</v>
      </c>
      <c r="L1472" t="str">
        <f t="shared" si="710"/>
        <v>0.664377805409051-0.335037763325363i</v>
      </c>
      <c r="M1472" t="str">
        <f t="shared" si="711"/>
        <v>4.10842876446489-2.40619423626137i</v>
      </c>
      <c r="N1472" t="str">
        <f t="shared" si="712"/>
        <v>-1.71044738205366i</v>
      </c>
      <c r="O1472" t="str">
        <f t="shared" si="713"/>
        <v>-0.139197575491127-0.990264628762126i</v>
      </c>
      <c r="P1472" t="str">
        <f t="shared" si="714"/>
        <v>1.13919757549113+0.990264628762126i</v>
      </c>
      <c r="Q1472" t="str">
        <f t="shared" si="715"/>
        <v>-1.13919757549113+0.720182753291534i</v>
      </c>
      <c r="R1472" t="str">
        <f t="shared" si="716"/>
        <v>-0.321839113379344-1.07272665764384i</v>
      </c>
      <c r="S1472" t="str">
        <f t="shared" si="717"/>
        <v>0.187703416411924i</v>
      </c>
      <c r="T1472" t="str">
        <f t="shared" si="718"/>
        <v>0.201354458515893-0.0604103011162874i</v>
      </c>
      <c r="U1472" t="e">
        <f t="shared" si="719"/>
        <v>#DIV/0!</v>
      </c>
      <c r="V1472" t="str">
        <f t="shared" si="720"/>
        <v>0.0000833333333333333-0.00198249804548948i</v>
      </c>
      <c r="W1472" t="e">
        <f t="shared" si="721"/>
        <v>#DIV/0!</v>
      </c>
      <c r="X1472" t="e">
        <f t="shared" si="722"/>
        <v>#DIV/0!</v>
      </c>
      <c r="Y1472" t="str">
        <f t="shared" si="723"/>
        <v>0.00096+0.571669331988427i</v>
      </c>
      <c r="Z1472" t="e">
        <f t="shared" si="724"/>
        <v>#DIV/0!</v>
      </c>
      <c r="AA1472" t="e">
        <f t="shared" si="725"/>
        <v>#DIV/0!</v>
      </c>
      <c r="AB1472" t="str">
        <f t="shared" si="726"/>
        <v>0.11489992185883-0.0344722383049787i</v>
      </c>
      <c r="AC1472" t="str">
        <f t="shared" si="727"/>
        <v>1.38911124287912-0.418098265151261i</v>
      </c>
      <c r="AD1472" t="str">
        <f t="shared" si="728"/>
        <v>0.0826927211792317+0.0000730286801831471i</v>
      </c>
      <c r="AE1472" t="e">
        <f t="shared" si="729"/>
        <v>#DIV/0!</v>
      </c>
      <c r="AF1472" t="str">
        <f t="shared" si="730"/>
        <v>-7.63863626517814-7.38685200578674i</v>
      </c>
      <c r="AG1472" t="e">
        <f t="shared" si="731"/>
        <v>#DIV/0!</v>
      </c>
      <c r="AH1472" t="e">
        <f t="shared" si="732"/>
        <v>#DIV/0!</v>
      </c>
      <c r="AI1472" t="e">
        <f t="shared" si="733"/>
        <v>#DIV/0!</v>
      </c>
      <c r="AJ1472" t="e">
        <f t="shared" si="734"/>
        <v>#DIV/0!</v>
      </c>
      <c r="AK1472"/>
      <c r="AL1472"/>
      <c r="AM1472"/>
      <c r="AN1472"/>
    </row>
    <row r="1473" spans="1:40" x14ac:dyDescent="0.3">
      <c r="A1473"/>
      <c r="B1473">
        <f t="shared" si="735"/>
        <v>133900</v>
      </c>
      <c r="C1473" s="186" t="str">
        <f t="shared" si="703"/>
        <v>-0.00762782000906355+0.0110793874368796i</v>
      </c>
      <c r="D1473" s="158" t="str">
        <f t="shared" si="704"/>
        <v>-3.6675994181607-2.39858695885127i</v>
      </c>
      <c r="E1473" t="str">
        <f t="shared" si="705"/>
        <v>4416.17543150351-9920.14508862288i</v>
      </c>
      <c r="F1473" t="str">
        <f t="shared" si="706"/>
        <v>0.470754712794506+0.323938555982698i</v>
      </c>
      <c r="G1473" t="str">
        <f t="shared" si="701"/>
        <v>0.470754712794506+0.323938555982698i</v>
      </c>
      <c r="H1473" t="str">
        <f t="shared" si="707"/>
        <v>3.97592087550916+4.99056145216446i</v>
      </c>
      <c r="I1473" t="str">
        <f t="shared" si="708"/>
        <v>525.824070394592i</v>
      </c>
      <c r="J1473" t="str">
        <f t="shared" si="702"/>
        <v>-67.4812792406094+112.12588345243i</v>
      </c>
      <c r="K1473" t="str">
        <f t="shared" si="709"/>
        <v>3.44264311865701-2.07190306522237i</v>
      </c>
      <c r="L1473" t="str">
        <f t="shared" si="710"/>
        <v>0.664176445379814-0.335186545900159i</v>
      </c>
      <c r="M1473" t="str">
        <f t="shared" si="711"/>
        <v>4.10681956403682-2.40708961112253i</v>
      </c>
      <c r="N1473" t="str">
        <f t="shared" si="712"/>
        <v>-1.71172574332575i</v>
      </c>
      <c r="O1473" t="str">
        <f t="shared" si="713"/>
        <v>-0.140463377358014-0.990085874872064i</v>
      </c>
      <c r="P1473" t="str">
        <f t="shared" si="714"/>
        <v>1.14046337735801+0.990085874872064i</v>
      </c>
      <c r="Q1473" t="str">
        <f t="shared" si="715"/>
        <v>-1.14046337735801+0.721639868453686i</v>
      </c>
      <c r="R1473" t="str">
        <f t="shared" si="716"/>
        <v>-0.321820893787725-1.0717789686174i</v>
      </c>
      <c r="S1473" t="str">
        <f t="shared" si="717"/>
        <v>0.187843702971276i</v>
      </c>
      <c r="T1473" t="str">
        <f t="shared" si="718"/>
        <v>0.201326930231827-0.060452028382612i</v>
      </c>
      <c r="U1473" t="e">
        <f t="shared" si="719"/>
        <v>#DIV/0!</v>
      </c>
      <c r="V1473" t="str">
        <f t="shared" si="720"/>
        <v>0.0000833333333333333-0.00198101746442489i</v>
      </c>
      <c r="W1473" t="e">
        <f t="shared" si="721"/>
        <v>#DIV/0!</v>
      </c>
      <c r="X1473" t="e">
        <f t="shared" si="722"/>
        <v>#DIV/0!</v>
      </c>
      <c r="Y1473" t="str">
        <f t="shared" si="723"/>
        <v>0.00096+0.572096588589316i</v>
      </c>
      <c r="Z1473" t="e">
        <f t="shared" si="724"/>
        <v>#DIV/0!</v>
      </c>
      <c r="AA1473" t="e">
        <f t="shared" si="725"/>
        <v>#DIV/0!</v>
      </c>
      <c r="AB1473" t="str">
        <f t="shared" si="726"/>
        <v>0.11488421325366-0.0344960493478303i</v>
      </c>
      <c r="AC1473" t="str">
        <f t="shared" si="727"/>
        <v>1.38877365257918-0.418205646548519i</v>
      </c>
      <c r="AD1473" t="str">
        <f t="shared" si="728"/>
        <v>0.0827037389523665+0.0000656127602614305i</v>
      </c>
      <c r="AE1473" t="e">
        <f t="shared" si="729"/>
        <v>#DIV/0!</v>
      </c>
      <c r="AF1473" t="str">
        <f t="shared" si="730"/>
        <v>-7.64352029366986-7.38914841101573i</v>
      </c>
      <c r="AG1473" t="e">
        <f t="shared" si="731"/>
        <v>#DIV/0!</v>
      </c>
      <c r="AH1473" t="e">
        <f t="shared" si="732"/>
        <v>#DIV/0!</v>
      </c>
      <c r="AI1473" t="e">
        <f t="shared" si="733"/>
        <v>#DIV/0!</v>
      </c>
      <c r="AJ1473" t="e">
        <f t="shared" si="734"/>
        <v>#DIV/0!</v>
      </c>
      <c r="AK1473"/>
      <c r="AL1473"/>
      <c r="AM1473"/>
      <c r="AN1473"/>
    </row>
    <row r="1474" spans="1:40" x14ac:dyDescent="0.3">
      <c r="A1474"/>
      <c r="B1474">
        <f t="shared" si="735"/>
        <v>134000</v>
      </c>
      <c r="C1474" s="186" t="str">
        <f t="shared" si="703"/>
        <v>-0.00762471341178501+0.011076187316103i</v>
      </c>
      <c r="D1474" s="158" t="str">
        <f t="shared" si="704"/>
        <v>-3.66922726379302-2.3994545581747i</v>
      </c>
      <c r="E1474" t="str">
        <f t="shared" si="705"/>
        <v>4410.67502117247-9915.18879915608i</v>
      </c>
      <c r="F1474" t="str">
        <f t="shared" si="706"/>
        <v>0.470970147082957+0.324048520991064i</v>
      </c>
      <c r="G1474" t="str">
        <f t="shared" si="701"/>
        <v>0.470970147082957+0.324048520991064i</v>
      </c>
      <c r="H1474" t="str">
        <f t="shared" si="707"/>
        <v>3.97917648999291+4.99198622597034i</v>
      </c>
      <c r="I1474" t="str">
        <f t="shared" si="708"/>
        <v>526.21676947629i</v>
      </c>
      <c r="J1474" t="str">
        <f t="shared" si="702"/>
        <v>-67.5836046342467+112.209621976293i</v>
      </c>
      <c r="K1474" t="str">
        <f t="shared" si="709"/>
        <v>3.44123537735472-2.07264837988368i</v>
      </c>
      <c r="L1474" t="str">
        <f t="shared" si="710"/>
        <v>0.663975057069906-0.335335162408104i</v>
      </c>
      <c r="M1474" t="str">
        <f t="shared" si="711"/>
        <v>4.10521043442463-2.40798354229178i</v>
      </c>
      <c r="N1474" t="str">
        <f t="shared" si="712"/>
        <v>-1.71300410459784i</v>
      </c>
      <c r="O1474" t="str">
        <f t="shared" si="713"/>
        <v>-0.141728949678622-0.989905502976418i</v>
      </c>
      <c r="P1474" t="str">
        <f t="shared" si="714"/>
        <v>1.14172894967862+0.989905502976418i</v>
      </c>
      <c r="Q1474" t="str">
        <f t="shared" si="715"/>
        <v>-1.14172894967862+0.723098601621422i</v>
      </c>
      <c r="R1474" t="str">
        <f t="shared" si="716"/>
        <v>-0.32180265735779-1.07083257795472i</v>
      </c>
      <c r="S1474" t="str">
        <f t="shared" si="717"/>
        <v>0.187983989530627i</v>
      </c>
      <c r="T1474" t="str">
        <f t="shared" si="718"/>
        <v>0.201299380123294-0.0604937473716747i</v>
      </c>
      <c r="U1474" t="e">
        <f t="shared" si="719"/>
        <v>#DIV/0!</v>
      </c>
      <c r="V1474" t="str">
        <f t="shared" si="720"/>
        <v>0.0000833333333333333-0.00197953909318278i</v>
      </c>
      <c r="W1474" t="e">
        <f t="shared" si="721"/>
        <v>#DIV/0!</v>
      </c>
      <c r="X1474" t="e">
        <f t="shared" si="722"/>
        <v>#DIV/0!</v>
      </c>
      <c r="Y1474" t="str">
        <f t="shared" si="723"/>
        <v>0.00096+0.572523845190204i</v>
      </c>
      <c r="Z1474" t="e">
        <f t="shared" si="724"/>
        <v>#DIV/0!</v>
      </c>
      <c r="AA1474" t="e">
        <f t="shared" si="725"/>
        <v>#DIV/0!</v>
      </c>
      <c r="AB1474" t="str">
        <f t="shared" si="726"/>
        <v>0.114868492194682-0.0345198556673857i</v>
      </c>
      <c r="AC1474" t="str">
        <f t="shared" si="727"/>
        <v>1.38843608841488-0.41831271041325i</v>
      </c>
      <c r="AD1474" t="str">
        <f t="shared" si="728"/>
        <v>0.0827147578616595+0.0000581797646825655i</v>
      </c>
      <c r="AE1474" t="e">
        <f t="shared" si="729"/>
        <v>#DIV/0!</v>
      </c>
      <c r="AF1474" t="str">
        <f t="shared" si="730"/>
        <v>-7.64840375378593-7.39144078414504i</v>
      </c>
      <c r="AG1474" t="e">
        <f t="shared" si="731"/>
        <v>#DIV/0!</v>
      </c>
      <c r="AH1474" t="e">
        <f t="shared" si="732"/>
        <v>#DIV/0!</v>
      </c>
      <c r="AI1474" t="e">
        <f t="shared" si="733"/>
        <v>#DIV/0!</v>
      </c>
      <c r="AJ1474" t="e">
        <f t="shared" si="734"/>
        <v>#DIV/0!</v>
      </c>
      <c r="AK1474"/>
      <c r="AL1474"/>
      <c r="AM1474"/>
      <c r="AN1474"/>
    </row>
    <row r="1475" spans="1:40" x14ac:dyDescent="0.3">
      <c r="A1475"/>
      <c r="B1475">
        <f t="shared" si="735"/>
        <v>134100</v>
      </c>
      <c r="C1475" s="186" t="str">
        <f t="shared" si="703"/>
        <v>-0.00762160703106008+0.0110729916229228i</v>
      </c>
      <c r="D1475" s="158" t="str">
        <f t="shared" si="704"/>
        <v>-3.67085499852202-2.40032068255534i</v>
      </c>
      <c r="E1475" t="str">
        <f t="shared" si="705"/>
        <v>4405.18420447751-9910.23563716683i</v>
      </c>
      <c r="F1475" t="str">
        <f t="shared" si="706"/>
        <v>0.471185566689203+0.324158298043184i</v>
      </c>
      <c r="G1475" t="str">
        <f t="shared" si="701"/>
        <v>0.471185566689203+0.324158298043184i</v>
      </c>
      <c r="H1475" t="str">
        <f t="shared" si="707"/>
        <v>3.98243164367819+4.99340844541028i</v>
      </c>
      <c r="I1475" t="str">
        <f t="shared" si="708"/>
        <v>526.609468557989i</v>
      </c>
      <c r="J1475" t="str">
        <f t="shared" si="702"/>
        <v>-67.6860064186221+112.293360500156i</v>
      </c>
      <c r="K1475" t="str">
        <f t="shared" si="709"/>
        <v>3.43982773631928-2.07339241788154i</v>
      </c>
      <c r="L1475" t="str">
        <f t="shared" si="710"/>
        <v>0.663773640641764-0.335483612899321i</v>
      </c>
      <c r="M1475" t="str">
        <f t="shared" si="711"/>
        <v>4.10360137696104-2.40887603078086i</v>
      </c>
      <c r="N1475" t="str">
        <f t="shared" si="712"/>
        <v>-1.71428246586993i</v>
      </c>
      <c r="O1475" t="str">
        <f t="shared" si="713"/>
        <v>-0.142994290384742-0.989723513369953i</v>
      </c>
      <c r="P1475" t="str">
        <f t="shared" si="714"/>
        <v>1.14299429038474+0.989723513369953i</v>
      </c>
      <c r="Q1475" t="str">
        <f t="shared" si="715"/>
        <v>-1.14299429038474+0.724558952499977i</v>
      </c>
      <c r="R1475" t="str">
        <f t="shared" si="716"/>
        <v>-0.321784404081648-1.06988748273673i</v>
      </c>
      <c r="S1475" t="str">
        <f t="shared" si="717"/>
        <v>0.188124276089979i</v>
      </c>
      <c r="T1475" t="str">
        <f t="shared" si="718"/>
        <v>0.201271808187577-0.0605354580749053i</v>
      </c>
      <c r="U1475" t="e">
        <f t="shared" si="719"/>
        <v>#DIV/0!</v>
      </c>
      <c r="V1475" t="str">
        <f t="shared" si="720"/>
        <v>0.0000833333333333333-0.00197806292681948i</v>
      </c>
      <c r="W1475" t="e">
        <f t="shared" si="721"/>
        <v>#DIV/0!</v>
      </c>
      <c r="X1475" t="e">
        <f t="shared" si="722"/>
        <v>#DIV/0!</v>
      </c>
      <c r="Y1475" t="str">
        <f t="shared" si="723"/>
        <v>0.00096+0.572951101791092i</v>
      </c>
      <c r="Z1475" t="e">
        <f t="shared" si="724"/>
        <v>#DIV/0!</v>
      </c>
      <c r="AA1475" t="e">
        <f t="shared" si="725"/>
        <v>#DIV/0!</v>
      </c>
      <c r="AB1475" t="str">
        <f t="shared" si="726"/>
        <v>0.114852758680348-0.0345436572587544i</v>
      </c>
      <c r="AC1475" t="str">
        <f t="shared" si="727"/>
        <v>1.38809855068233-0.418419456946443i</v>
      </c>
      <c r="AD1475" t="str">
        <f t="shared" si="728"/>
        <v>0.0827257778901024+0.000050729684473557i</v>
      </c>
      <c r="AE1475" t="e">
        <f t="shared" si="729"/>
        <v>#DIV/0!</v>
      </c>
      <c r="AF1475" t="str">
        <f t="shared" si="730"/>
        <v>-7.65328664220021-7.39372912796562i</v>
      </c>
      <c r="AG1475" t="e">
        <f t="shared" si="731"/>
        <v>#DIV/0!</v>
      </c>
      <c r="AH1475" t="e">
        <f t="shared" si="732"/>
        <v>#DIV/0!</v>
      </c>
      <c r="AI1475" t="e">
        <f t="shared" si="733"/>
        <v>#DIV/0!</v>
      </c>
      <c r="AJ1475" t="e">
        <f t="shared" si="734"/>
        <v>#DIV/0!</v>
      </c>
      <c r="AK1475"/>
      <c r="AL1475"/>
      <c r="AM1475"/>
      <c r="AN1475"/>
    </row>
    <row r="1476" spans="1:40" x14ac:dyDescent="0.3">
      <c r="A1476"/>
      <c r="B1476">
        <f t="shared" si="735"/>
        <v>134200</v>
      </c>
      <c r="C1476" s="186" t="str">
        <f t="shared" si="703"/>
        <v>-0.00761850086944304+0.0110698003432528i</v>
      </c>
      <c r="D1476" s="158" t="str">
        <f t="shared" si="704"/>
        <v>-3.67248262100026-2.40118533309407i</v>
      </c>
      <c r="E1476" t="str">
        <f t="shared" si="705"/>
        <v>4399.70296091268-9905.28560477207i</v>
      </c>
      <c r="F1476" t="str">
        <f t="shared" si="706"/>
        <v>0.471400971434939+0.324267887268566i</v>
      </c>
      <c r="G1476" t="str">
        <f t="shared" si="701"/>
        <v>0.471400971434939+0.324267887268566i</v>
      </c>
      <c r="H1476" t="str">
        <f t="shared" si="707"/>
        <v>3.98568633459136+4.99482811217666i</v>
      </c>
      <c r="I1476" t="str">
        <f t="shared" si="708"/>
        <v>527.002167639688i</v>
      </c>
      <c r="J1476" t="str">
        <f t="shared" si="702"/>
        <v>-67.7884845937355+112.377099024019i</v>
      </c>
      <c r="K1476" t="str">
        <f t="shared" si="709"/>
        <v>3.43842019671889-2.07413518017802i</v>
      </c>
      <c r="L1476" t="str">
        <f t="shared" si="710"/>
        <v>0.663572196257667-0.335631897424095i</v>
      </c>
      <c r="M1476" t="str">
        <f t="shared" si="711"/>
        <v>4.10199239297656-2.40976707760211i</v>
      </c>
      <c r="N1476" t="str">
        <f t="shared" si="712"/>
        <v>-1.71556082714202i</v>
      </c>
      <c r="O1476" t="str">
        <f t="shared" si="713"/>
        <v>-0.144259397408547-0.989539906350079i</v>
      </c>
      <c r="P1476" t="str">
        <f t="shared" si="714"/>
        <v>1.14425939740855+0.989539906350079i</v>
      </c>
      <c r="Q1476" t="str">
        <f t="shared" si="715"/>
        <v>-1.14425939740855+0.726020920791941i</v>
      </c>
      <c r="R1476" t="str">
        <f t="shared" si="716"/>
        <v>-0.321766133951418-1.06894368005302i</v>
      </c>
      <c r="S1476" t="str">
        <f t="shared" si="717"/>
        <v>0.18826456264933i</v>
      </c>
      <c r="T1476" t="str">
        <f t="shared" si="718"/>
        <v>0.201244214421947-0.0605771604837294i</v>
      </c>
      <c r="U1476" t="e">
        <f t="shared" si="719"/>
        <v>#DIV/0!</v>
      </c>
      <c r="V1476" t="str">
        <f t="shared" si="720"/>
        <v>0.0000833333333333333-0.00197658896040605i</v>
      </c>
      <c r="W1476" t="e">
        <f t="shared" si="721"/>
        <v>#DIV/0!</v>
      </c>
      <c r="X1476" t="e">
        <f t="shared" si="722"/>
        <v>#DIV/0!</v>
      </c>
      <c r="Y1476" t="str">
        <f t="shared" si="723"/>
        <v>0.00096+0.57337835839198i</v>
      </c>
      <c r="Z1476" t="e">
        <f t="shared" si="724"/>
        <v>#DIV/0!</v>
      </c>
      <c r="AA1476" t="e">
        <f t="shared" si="725"/>
        <v>#DIV/0!</v>
      </c>
      <c r="AB1476" t="str">
        <f t="shared" si="726"/>
        <v>0.114837012709099-0.0345674541170437i</v>
      </c>
      <c r="AC1476" t="str">
        <f t="shared" si="727"/>
        <v>1.3877610396771-0.418525886349241i</v>
      </c>
      <c r="AD1476" t="str">
        <f t="shared" si="728"/>
        <v>0.0827367990206677+0.0000432625106655354i</v>
      </c>
      <c r="AE1476" t="e">
        <f t="shared" si="729"/>
        <v>#DIV/0!</v>
      </c>
      <c r="AF1476" t="str">
        <f t="shared" si="730"/>
        <v>-7.65816895559162-7.39601344527073i</v>
      </c>
      <c r="AG1476" t="e">
        <f t="shared" si="731"/>
        <v>#DIV/0!</v>
      </c>
      <c r="AH1476" t="e">
        <f t="shared" si="732"/>
        <v>#DIV/0!</v>
      </c>
      <c r="AI1476" t="e">
        <f t="shared" si="733"/>
        <v>#DIV/0!</v>
      </c>
      <c r="AJ1476" t="e">
        <f t="shared" si="734"/>
        <v>#DIV/0!</v>
      </c>
      <c r="AK1476"/>
      <c r="AL1476"/>
      <c r="AM1476"/>
      <c r="AN1476"/>
    </row>
    <row r="1477" spans="1:40" x14ac:dyDescent="0.3">
      <c r="A1477"/>
      <c r="B1477">
        <f t="shared" si="735"/>
        <v>134300</v>
      </c>
      <c r="C1477" s="186" t="str">
        <f t="shared" si="703"/>
        <v>-0.00761539492948392+0.0110666134630564i</v>
      </c>
      <c r="D1477" s="158" t="str">
        <f t="shared" si="704"/>
        <v>-3.67411012988276-2.40204851089248i</v>
      </c>
      <c r="E1477" t="str">
        <f t="shared" si="705"/>
        <v>4394.2312700207-9900.33870406084i</v>
      </c>
      <c r="F1477" t="str">
        <f t="shared" si="706"/>
        <v>0.47161636114218+0.324377288796858i</v>
      </c>
      <c r="G1477" t="str">
        <f t="shared" ref="G1477:G1540" si="736">IF($C$11=$C$7,$C$24,F1477)</f>
        <v>0.47161636114218+0.324377288796858i</v>
      </c>
      <c r="H1477" t="str">
        <f t="shared" si="707"/>
        <v>3.98894056076161+4.99624522796382i</v>
      </c>
      <c r="I1477" t="str">
        <f t="shared" si="708"/>
        <v>527.394866721387i</v>
      </c>
      <c r="J1477" t="str">
        <f t="shared" ref="J1477:J1540" si="737">IMSUM(COMPLEX(0,2*PI()*B1477*$C$113*$C$112),COMPLEX(0,2*PI()*B1477*$C$113*$C$111),COMPLEX(0,2*PI()*B1477*$C$28*10^-12*$C$111),COMPLEX(-1*2*PI()*B1477*2*PI()*B1477*$C$113*$C$112*$C$28*10^-12*$C$111,0),COMPLEX(1,0))</f>
        <v>-67.891039159587+112.460837547881i</v>
      </c>
      <c r="K1477" t="str">
        <f t="shared" si="709"/>
        <v>3.43701275971962-2.0748766677358i</v>
      </c>
      <c r="L1477" t="str">
        <f t="shared" si="710"/>
        <v>0.663370724079735-0.335780016032879i</v>
      </c>
      <c r="M1477" t="str">
        <f t="shared" si="711"/>
        <v>4.10038348379936-2.41065668376868i</v>
      </c>
      <c r="N1477" t="str">
        <f t="shared" si="712"/>
        <v>-1.7168391884141i</v>
      </c>
      <c r="O1477" t="str">
        <f t="shared" si="713"/>
        <v>-0.145524268682578-0.989354682216848i</v>
      </c>
      <c r="P1477" t="str">
        <f t="shared" si="714"/>
        <v>1.14552426868258+0.989354682216848i</v>
      </c>
      <c r="Q1477" t="str">
        <f t="shared" si="715"/>
        <v>-1.14552426868258+0.727484506197252i</v>
      </c>
      <c r="R1477" t="str">
        <f t="shared" si="716"/>
        <v>-0.32174784695919-1.06800116700189i</v>
      </c>
      <c r="S1477" t="str">
        <f t="shared" si="717"/>
        <v>0.188404849208681i</v>
      </c>
      <c r="T1477" t="str">
        <f t="shared" si="718"/>
        <v>0.201216598823686-0.060618854589564i</v>
      </c>
      <c r="U1477" t="e">
        <f t="shared" si="719"/>
        <v>#DIV/0!</v>
      </c>
      <c r="V1477" t="str">
        <f t="shared" si="720"/>
        <v>0.0000833333333333333-0.00197511718902824i</v>
      </c>
      <c r="W1477" t="e">
        <f t="shared" si="721"/>
        <v>#DIV/0!</v>
      </c>
      <c r="X1477" t="e">
        <f t="shared" si="722"/>
        <v>#DIV/0!</v>
      </c>
      <c r="Y1477" t="str">
        <f t="shared" si="723"/>
        <v>0.00096+0.573805614992869i</v>
      </c>
      <c r="Z1477" t="e">
        <f t="shared" si="724"/>
        <v>#DIV/0!</v>
      </c>
      <c r="AA1477" t="e">
        <f t="shared" si="725"/>
        <v>#DIV/0!</v>
      </c>
      <c r="AB1477" t="str">
        <f t="shared" si="726"/>
        <v>0.114821254279384-0.0345912462373557i</v>
      </c>
      <c r="AC1477" t="str">
        <f t="shared" si="727"/>
        <v>1.38742355569434-0.41863199882299i</v>
      </c>
      <c r="AD1477" t="str">
        <f t="shared" si="728"/>
        <v>0.0827478212363127+0.0000357782343002609i</v>
      </c>
      <c r="AE1477" t="e">
        <f t="shared" si="729"/>
        <v>#DIV/0!</v>
      </c>
      <c r="AF1477" t="str">
        <f t="shared" si="730"/>
        <v>-7.66305069064437-7.3982937388563i</v>
      </c>
      <c r="AG1477" t="e">
        <f t="shared" si="731"/>
        <v>#DIV/0!</v>
      </c>
      <c r="AH1477" t="e">
        <f t="shared" si="732"/>
        <v>#DIV/0!</v>
      </c>
      <c r="AI1477" t="e">
        <f t="shared" si="733"/>
        <v>#DIV/0!</v>
      </c>
      <c r="AJ1477" t="e">
        <f t="shared" si="734"/>
        <v>#DIV/0!</v>
      </c>
      <c r="AK1477"/>
      <c r="AL1477"/>
      <c r="AM1477"/>
      <c r="AN1477"/>
    </row>
    <row r="1478" spans="1:40" x14ac:dyDescent="0.3">
      <c r="A1478"/>
      <c r="B1478">
        <f t="shared" si="735"/>
        <v>134400</v>
      </c>
      <c r="C1478" s="186" t="str">
        <f t="shared" ref="C1478:C1541" si="738">IMPRODUCT(COMPLEX(-1,0),IMDIV(IMPRODUCT(G1478,COMPLEX($C$100+$C$101,0)),COMPLEX($C$100,2*PI()*B1478*$C$103*$C$102*(2*$C$100+$C$101))))</f>
        <v>-0.0076122892137281+0.0110634309683462i</v>
      </c>
      <c r="D1478" s="158" t="str">
        <f t="shared" ref="D1478:D1541" si="739">IMPRODUCT(COMPLEX($C$106,0),IMSUB(C1478,G1478))</f>
        <v>-3.67573752382691-2.40291021705273i</v>
      </c>
      <c r="E1478" t="str">
        <f t="shared" ref="E1478:E1541" si="740">IMDIV(COMPLEX($C$20*10^3,0),COMPLEX(1,2*PI()*B1478*$C$20*1000*$C$29*10^-12))</f>
        <v>4388.76911139278-9895.39493709431i</v>
      </c>
      <c r="F1478" t="str">
        <f t="shared" ref="F1478:F1541" si="741">IMDIV(COMPLEX($C$22*1000,0),IMSUM(COMPLEX($C$22*1000,0),E1478))</f>
        <v>0.47183173563326+0.324486502757833i</v>
      </c>
      <c r="G1478" t="str">
        <f t="shared" si="736"/>
        <v>0.47183173563326+0.324486502757833i</v>
      </c>
      <c r="H1478" t="str">
        <f t="shared" ref="H1478:H1541" si="742">IMPRODUCT(COMPLEX($C$108,0),IMPRODUCT(COMPLEX(-1,0),D1478),IMDIV(COMPLEX(0,2*PI()*B1478*$C$109*$C$110),COMPLEX(1,2*PI()*B1478*$C$109*$C$110)))</f>
        <v>3.99219432022093+4.99765979446792i</v>
      </c>
      <c r="I1478" t="str">
        <f t="shared" ref="I1478:I1541" si="743">COMPLEX(0,2*PI()*B1478*$C$113*$C$112*$C$114)</f>
        <v>527.787565803085i</v>
      </c>
      <c r="J1478" t="str">
        <f t="shared" si="737"/>
        <v>-67.9936701161766+112.544576071745i</v>
      </c>
      <c r="K1478" t="str">
        <f t="shared" ref="K1478:K1541" si="744">IMDIV(I1478,J1478)</f>
        <v>3.4356054264854-2.07561688151795i</v>
      </c>
      <c r="L1478" t="str">
        <f t="shared" ref="L1478:L1541" si="745">IMDIV(COMPLEX($C$117,0),COMPLEX(1,2*PI()*B1478*$C$115*$C$116))</f>
        <v>0.663169224269929-0.335927968776286i</v>
      </c>
      <c r="M1478" t="str">
        <f t="shared" ref="M1478:M1541" si="746">IMSUM(K1478,L1478)</f>
        <v>4.09877465075533-2.41154485029424i</v>
      </c>
      <c r="N1478" t="str">
        <f t="shared" ref="N1478:N1541" si="747">COMPLEX(0,-2*PI()*B1478*$C$43)</f>
        <v>-1.71811754968619i</v>
      </c>
      <c r="O1478" t="str">
        <f t="shared" ref="O1478:O1541" si="748">IMEXP(N1478)</f>
        <v>-0.146788902139795-0.989167841272953i</v>
      </c>
      <c r="P1478" t="str">
        <f t="shared" ref="P1478:P1541" si="749">IMSUB(COMPLEX(1,0),O1478)</f>
        <v>1.1467889021398+0.989167841272953i</v>
      </c>
      <c r="Q1478" t="str">
        <f t="shared" ref="Q1478:Q1541" si="750">IMSUM(COMPLEX(0,2*PI()*B1478*$C$43),O1478,COMPLEX(-1,0))</f>
        <v>-1.1467889021398+0.728949708413237i</v>
      </c>
      <c r="R1478" t="str">
        <f t="shared" ref="R1478:R1541" si="751">IMDIV(P1478,Q1478)</f>
        <v>-0.321729543097068-1.06705994069021i</v>
      </c>
      <c r="S1478" t="str">
        <f t="shared" ref="S1478:S1541" si="752">IMDIV(COMPLEX(0,2*PI()*B1478*$C$123),COMPLEX($C$124,0))</f>
        <v>0.188545135768033i</v>
      </c>
      <c r="T1478" t="str">
        <f t="shared" ref="T1478:T1541" si="753">IMPRODUCT(R1478,S1478)</f>
        <v>0.201188961390065-0.0606605403838239i</v>
      </c>
      <c r="U1478" t="e">
        <f t="shared" ref="U1478:U1541" si="754">IMDIV(COMPLEX(1,2*PI()*B1478*$C$16*10^-3*$C$15*10^-6),COMPLEX(0,2*PI()*B1478*$C$15*10^-6))</f>
        <v>#DIV/0!</v>
      </c>
      <c r="V1478" t="str">
        <f t="shared" ref="V1478:V1541" si="755">IMSUM(COMPLEX($C$18*10^-3,0),IMDIV(COMPLEX(1,0),COMPLEX(0,2*PI()*B1478*($C$17*1*10^-6))))</f>
        <v>0.0000833333333333333-0.0019736476077864i</v>
      </c>
      <c r="W1478" t="e">
        <f t="shared" ref="W1478:W1541" si="756">IMDIV(IMPRODUCT(U1478,V1478),IMSUM(U1478,V1478))</f>
        <v>#DIV/0!</v>
      </c>
      <c r="X1478" t="e">
        <f t="shared" ref="X1478:X1541" si="757">IMDIV(IMPRODUCT(COMPLEX($C$19,0),W1478),IMSUM(COMPLEX($C$19,0),W1478))</f>
        <v>#DIV/0!</v>
      </c>
      <c r="Y1478" t="str">
        <f t="shared" ref="Y1478:Y1541" si="758">COMPLEX($C$13*10^-3,2*PI()*B1478*$C$12*0.000001)</f>
        <v>0.00096+0.574232871593757i</v>
      </c>
      <c r="Z1478" t="e">
        <f t="shared" ref="Z1478:Z1541" si="759">IMPRODUCT(COMPLEX($C$6,0),IMDIV(X1478,IMSUM(X1478,Y1478)))</f>
        <v>#DIV/0!</v>
      </c>
      <c r="AA1478" t="e">
        <f t="shared" ref="AA1478:AA1541" si="760">IMDIV(COMPLEX($C$6,0),IMSUM(X1478,Y1478))</f>
        <v>#DIV/0!</v>
      </c>
      <c r="AB1478" t="str">
        <f t="shared" ref="AB1478:AB1541" si="761">IMPRODUCT(COMPLEX($C$119,0),T1478)</f>
        <v>0.114805483389646-0.0346150336147914i</v>
      </c>
      <c r="AC1478" t="str">
        <f t="shared" ref="AC1478:AC1541" si="762">IMSUM(COMPLEX(1,0),IMPRODUCT(AB1478,M1478))</f>
        <v>1.38708609902868-0.418737794569192i</v>
      </c>
      <c r="AD1478" t="str">
        <f t="shared" ref="AD1478:AD1541" si="763">IMDIV(AB1478,AC1478)</f>
        <v>0.0827588445199779+0.0000282768464237783i</v>
      </c>
      <c r="AE1478" t="e">
        <f t="shared" ref="AE1478:AE1541" si="764">IMPRODUCT(AD1478,AA1478,X1478)</f>
        <v>#DIV/0!</v>
      </c>
      <c r="AF1478" t="str">
        <f t="shared" ref="AF1478:AF1541" si="765">IMSUB(D1478,H1478)</f>
        <v>-7.66793184404784-7.40057001152065i</v>
      </c>
      <c r="AG1478" t="e">
        <f t="shared" ref="AG1478:AG1541" si="766">IMSUM(COMPLEX(1,0),IMPRODUCT(AD1478,AA1478,COMPLEX($C$127,0)))</f>
        <v>#DIV/0!</v>
      </c>
      <c r="AH1478" t="e">
        <f t="shared" ref="AH1478:AH1541" si="767">IMDIV(IMPRODUCT(AE1478,AF1478),AG1478)</f>
        <v>#DIV/0!</v>
      </c>
      <c r="AI1478" t="e">
        <f t="shared" ref="AI1478:AI1541" si="768">20*LOG10(IMABS(AH1478))</f>
        <v>#DIV/0!</v>
      </c>
      <c r="AJ1478" t="e">
        <f t="shared" ref="AJ1478:AJ1541" si="769">IMARGUMENT(AH1478)*180/PI()</f>
        <v>#DIV/0!</v>
      </c>
      <c r="AK1478"/>
      <c r="AL1478"/>
      <c r="AM1478"/>
      <c r="AN1478"/>
    </row>
    <row r="1479" spans="1:40" x14ac:dyDescent="0.3">
      <c r="A1479"/>
      <c r="B1479">
        <f t="shared" si="735"/>
        <v>134500</v>
      </c>
      <c r="C1479" s="186" t="str">
        <f t="shared" si="738"/>
        <v>-0.00760918372471649+0.0110602528451838i</v>
      </c>
      <c r="D1479" s="158" t="str">
        <f t="shared" si="739"/>
        <v>-3.67736480149248-2.40377045267764i</v>
      </c>
      <c r="E1479" t="str">
        <f t="shared" si="740"/>
        <v>4383.31646466866-9890.45430590617i</v>
      </c>
      <c r="F1479" t="str">
        <f t="shared" si="741"/>
        <v>0.472047094730825+0.324595529281398i</v>
      </c>
      <c r="G1479" t="str">
        <f t="shared" si="736"/>
        <v>0.472047094730825+0.324595529281398i</v>
      </c>
      <c r="H1479" t="str">
        <f t="shared" si="742"/>
        <v>3.99544761100406+4.99907181338699i</v>
      </c>
      <c r="I1479" t="str">
        <f t="shared" si="743"/>
        <v>528.180264884784i</v>
      </c>
      <c r="J1479" t="str">
        <f t="shared" si="737"/>
        <v>-68.0963774635042+112.628314595608i</v>
      </c>
      <c r="K1479" t="str">
        <f t="shared" si="744"/>
        <v>3.43419819817817-2.07635582248823i</v>
      </c>
      <c r="L1479" t="str">
        <f t="shared" si="745"/>
        <v>0.662967696990049-0.336075755705095i</v>
      </c>
      <c r="M1479" t="str">
        <f t="shared" si="746"/>
        <v>4.09716589516822-2.41243157819332i</v>
      </c>
      <c r="N1479" t="str">
        <f t="shared" si="747"/>
        <v>-1.71939591095828i</v>
      </c>
      <c r="O1479" t="str">
        <f t="shared" si="748"/>
        <v>-0.148053295713513-0.988979383823731i</v>
      </c>
      <c r="P1479" t="str">
        <f t="shared" si="749"/>
        <v>1.14805329571351+0.988979383823731i</v>
      </c>
      <c r="Q1479" t="str">
        <f t="shared" si="750"/>
        <v>-1.14805329571351+0.730416527134549i</v>
      </c>
      <c r="R1479" t="str">
        <f t="shared" si="751"/>
        <v>-0.321711222357124-1.06611999823348i</v>
      </c>
      <c r="S1479" t="str">
        <f t="shared" si="752"/>
        <v>0.188685422327383i</v>
      </c>
      <c r="T1479" t="str">
        <f t="shared" si="753"/>
        <v>0.201161302118353-0.0607022178579126i</v>
      </c>
      <c r="U1479" t="e">
        <f t="shared" si="754"/>
        <v>#DIV/0!</v>
      </c>
      <c r="V1479" t="str">
        <f t="shared" si="755"/>
        <v>0.0000833333333333333-0.00197218021179548i</v>
      </c>
      <c r="W1479" t="e">
        <f t="shared" si="756"/>
        <v>#DIV/0!</v>
      </c>
      <c r="X1479" t="e">
        <f t="shared" si="757"/>
        <v>#DIV/0!</v>
      </c>
      <c r="Y1479" t="str">
        <f t="shared" si="758"/>
        <v>0.00096+0.574660128194645i</v>
      </c>
      <c r="Z1479" t="e">
        <f t="shared" si="759"/>
        <v>#DIV/0!</v>
      </c>
      <c r="AA1479" t="e">
        <f t="shared" si="760"/>
        <v>#DIV/0!</v>
      </c>
      <c r="AB1479" t="str">
        <f t="shared" si="761"/>
        <v>0.114789700038328-0.0346388162444454i</v>
      </c>
      <c r="AC1479" t="str">
        <f t="shared" si="762"/>
        <v>1.38674866997429-0.418843273789542i</v>
      </c>
      <c r="AD1479" t="str">
        <f t="shared" si="763"/>
        <v>0.0827698688545856+0.0000207583380922426i</v>
      </c>
      <c r="AE1479" t="e">
        <f t="shared" si="764"/>
        <v>#DIV/0!</v>
      </c>
      <c r="AF1479" t="str">
        <f t="shared" si="765"/>
        <v>-7.67281241249654-7.40284226606463i</v>
      </c>
      <c r="AG1479" t="e">
        <f t="shared" si="766"/>
        <v>#DIV/0!</v>
      </c>
      <c r="AH1479" t="e">
        <f t="shared" si="767"/>
        <v>#DIV/0!</v>
      </c>
      <c r="AI1479" t="e">
        <f t="shared" si="768"/>
        <v>#DIV/0!</v>
      </c>
      <c r="AJ1479" t="e">
        <f t="shared" si="769"/>
        <v>#DIV/0!</v>
      </c>
      <c r="AK1479"/>
      <c r="AL1479"/>
      <c r="AM1479"/>
      <c r="AN1479"/>
    </row>
    <row r="1480" spans="1:40" x14ac:dyDescent="0.3">
      <c r="A1480"/>
      <c r="B1480">
        <f t="shared" si="735"/>
        <v>134600</v>
      </c>
      <c r="C1480" s="186" t="str">
        <f t="shared" si="738"/>
        <v>-0.00760607846498558+0.0110570790796795i</v>
      </c>
      <c r="D1480" s="158" t="str">
        <f t="shared" si="739"/>
        <v>-3.67899196154169-2.40462921887065i</v>
      </c>
      <c r="E1480" t="str">
        <f t="shared" si="740"/>
        <v>4377.87330953645-9885.5168125026i</v>
      </c>
      <c r="F1480" t="str">
        <f t="shared" si="741"/>
        <v>0.472262438257843+0.324704368497591i</v>
      </c>
      <c r="G1480" t="str">
        <f t="shared" si="736"/>
        <v>0.472262438257843+0.324704368497591i</v>
      </c>
      <c r="H1480" t="str">
        <f t="shared" si="742"/>
        <v>3.9987004311486+5.00048128642094i</v>
      </c>
      <c r="I1480" t="str">
        <f t="shared" si="743"/>
        <v>528.572963966483i</v>
      </c>
      <c r="J1480" t="str">
        <f t="shared" si="737"/>
        <v>-68.1991612015699+112.712053119471i</v>
      </c>
      <c r="K1480" t="str">
        <f t="shared" si="744"/>
        <v>3.43279107595765-2.07709349161082i</v>
      </c>
      <c r="L1480" t="str">
        <f t="shared" si="745"/>
        <v>0.662766142401739-0.336223376870249i</v>
      </c>
      <c r="M1480" t="str">
        <f t="shared" si="746"/>
        <v>4.09555721835939-2.41331686848107i</v>
      </c>
      <c r="N1480" t="str">
        <f t="shared" si="747"/>
        <v>-1.72067427223037i</v>
      </c>
      <c r="O1480" t="str">
        <f t="shared" si="748"/>
        <v>-0.149317447337451-0.988789310177162i</v>
      </c>
      <c r="P1480" t="str">
        <f t="shared" si="749"/>
        <v>1.14931744733745+0.988789310177162i</v>
      </c>
      <c r="Q1480" t="str">
        <f t="shared" si="750"/>
        <v>-1.14931744733745+0.731884962053208i</v>
      </c>
      <c r="R1480" t="str">
        <f t="shared" si="751"/>
        <v>-0.321692884731451-1.06518133675576i</v>
      </c>
      <c r="S1480" t="str">
        <f t="shared" si="752"/>
        <v>0.188825708886734i</v>
      </c>
      <c r="T1480" t="str">
        <f t="shared" si="753"/>
        <v>0.201133621005825-0.0607438870032346i</v>
      </c>
      <c r="U1480" t="e">
        <f t="shared" si="754"/>
        <v>#DIV/0!</v>
      </c>
      <c r="V1480" t="str">
        <f t="shared" si="755"/>
        <v>0.0000833333333333333-0.00197071499618494i</v>
      </c>
      <c r="W1480" t="e">
        <f t="shared" si="756"/>
        <v>#DIV/0!</v>
      </c>
      <c r="X1480" t="e">
        <f t="shared" si="757"/>
        <v>#DIV/0!</v>
      </c>
      <c r="Y1480" t="str">
        <f t="shared" si="758"/>
        <v>0.00096+0.575087384795533i</v>
      </c>
      <c r="Z1480" t="e">
        <f t="shared" si="759"/>
        <v>#DIV/0!</v>
      </c>
      <c r="AA1480" t="e">
        <f t="shared" si="760"/>
        <v>#DIV/0!</v>
      </c>
      <c r="AB1480" t="str">
        <f t="shared" si="761"/>
        <v>0.114773904223872-0.0346625941214128i</v>
      </c>
      <c r="AC1480" t="str">
        <f t="shared" si="762"/>
        <v>1.38641126882485-0.418948436685915i</v>
      </c>
      <c r="AD1480" t="str">
        <f t="shared" si="763"/>
        <v>0.0827808942230428+0.0000132227003669855i</v>
      </c>
      <c r="AE1480" t="e">
        <f t="shared" si="764"/>
        <v>#DIV/0!</v>
      </c>
      <c r="AF1480" t="str">
        <f t="shared" si="765"/>
        <v>-7.67769239269029-7.40511050529159i</v>
      </c>
      <c r="AG1480" t="e">
        <f t="shared" si="766"/>
        <v>#DIV/0!</v>
      </c>
      <c r="AH1480" t="e">
        <f t="shared" si="767"/>
        <v>#DIV/0!</v>
      </c>
      <c r="AI1480" t="e">
        <f t="shared" si="768"/>
        <v>#DIV/0!</v>
      </c>
      <c r="AJ1480" t="e">
        <f t="shared" si="769"/>
        <v>#DIV/0!</v>
      </c>
      <c r="AK1480"/>
      <c r="AL1480"/>
      <c r="AM1480"/>
      <c r="AN1480"/>
    </row>
    <row r="1481" spans="1:40" x14ac:dyDescent="0.3">
      <c r="A1481"/>
      <c r="B1481">
        <f t="shared" si="735"/>
        <v>134700</v>
      </c>
      <c r="C1481" s="186" t="str">
        <f t="shared" si="738"/>
        <v>-0.00760297343706706+0.0110539096579925i</v>
      </c>
      <c r="D1481" s="158" t="str">
        <f t="shared" si="739"/>
        <v>-3.68061900263908-2.40548651673573i</v>
      </c>
      <c r="E1481" t="str">
        <f t="shared" si="740"/>
        <v>4372.4396257324-9880.58245886244i</v>
      </c>
      <c r="F1481" t="str">
        <f t="shared" si="741"/>
        <v>0.472477766037596+0.324813020536567i</v>
      </c>
      <c r="G1481" t="str">
        <f t="shared" si="736"/>
        <v>0.472477766037596+0.324813020536567i</v>
      </c>
      <c r="H1481" t="str">
        <f t="shared" si="742"/>
        <v>4.00195277869491+5.00188821527136i</v>
      </c>
      <c r="I1481" t="str">
        <f t="shared" si="743"/>
        <v>528.965663048181i</v>
      </c>
      <c r="J1481" t="str">
        <f t="shared" si="737"/>
        <v>-68.3020213303737+112.795791643333i</v>
      </c>
      <c r="K1481" t="str">
        <f t="shared" si="744"/>
        <v>3.43138406098152-2.07782988985048i</v>
      </c>
      <c r="L1481" t="str">
        <f t="shared" si="745"/>
        <v>0.662564560666481-0.33637083232285i</v>
      </c>
      <c r="M1481" t="str">
        <f t="shared" si="746"/>
        <v>4.093948621648-2.41420072217333i</v>
      </c>
      <c r="N1481" t="str">
        <f t="shared" si="747"/>
        <v>-1.72195263350246i</v>
      </c>
      <c r="O1481" t="str">
        <f t="shared" si="748"/>
        <v>-0.150581354945724-0.988597620643864i</v>
      </c>
      <c r="P1481" t="str">
        <f t="shared" si="749"/>
        <v>1.15058135494572+0.988597620643864i</v>
      </c>
      <c r="Q1481" t="str">
        <f t="shared" si="750"/>
        <v>-1.15058135494572+0.733355012858596i</v>
      </c>
      <c r="R1481" t="str">
        <f t="shared" si="751"/>
        <v>-0.321674530212107-1.06424395338964i</v>
      </c>
      <c r="S1481" t="str">
        <f t="shared" si="752"/>
        <v>0.188965995446086i</v>
      </c>
      <c r="T1481" t="str">
        <f t="shared" si="753"/>
        <v>0.201105918049751-0.0607855478111829i</v>
      </c>
      <c r="U1481" t="e">
        <f t="shared" si="754"/>
        <v>#DIV/0!</v>
      </c>
      <c r="V1481" t="str">
        <f t="shared" si="755"/>
        <v>0.0000833333333333333-0.00196925195609868i</v>
      </c>
      <c r="W1481" t="e">
        <f t="shared" si="756"/>
        <v>#DIV/0!</v>
      </c>
      <c r="X1481" t="e">
        <f t="shared" si="757"/>
        <v>#DIV/0!</v>
      </c>
      <c r="Y1481" t="str">
        <f t="shared" si="758"/>
        <v>0.00096+0.575514641396422i</v>
      </c>
      <c r="Z1481" t="e">
        <f t="shared" si="759"/>
        <v>#DIV/0!</v>
      </c>
      <c r="AA1481" t="e">
        <f t="shared" si="760"/>
        <v>#DIV/0!</v>
      </c>
      <c r="AB1481" t="str">
        <f t="shared" si="761"/>
        <v>0.114758095944723-0.0346863672407821i</v>
      </c>
      <c r="AC1481" t="str">
        <f t="shared" si="762"/>
        <v>1.38607389587358-0.419053283460363i</v>
      </c>
      <c r="AD1481" t="str">
        <f t="shared" si="763"/>
        <v>0.0827919206082404+5.66992431943776E-06i</v>
      </c>
      <c r="AE1481" t="e">
        <f t="shared" si="764"/>
        <v>#DIV/0!</v>
      </c>
      <c r="AF1481" t="str">
        <f t="shared" si="765"/>
        <v>-7.68257178133399-7.40737473200709i</v>
      </c>
      <c r="AG1481" t="e">
        <f t="shared" si="766"/>
        <v>#DIV/0!</v>
      </c>
      <c r="AH1481" t="e">
        <f t="shared" si="767"/>
        <v>#DIV/0!</v>
      </c>
      <c r="AI1481" t="e">
        <f t="shared" si="768"/>
        <v>#DIV/0!</v>
      </c>
      <c r="AJ1481" t="e">
        <f t="shared" si="769"/>
        <v>#DIV/0!</v>
      </c>
      <c r="AK1481"/>
      <c r="AL1481"/>
      <c r="AM1481"/>
      <c r="AN1481"/>
    </row>
    <row r="1482" spans="1:40" x14ac:dyDescent="0.3">
      <c r="A1482"/>
      <c r="B1482">
        <f t="shared" si="735"/>
        <v>134800</v>
      </c>
      <c r="C1482" s="186" t="str">
        <f t="shared" si="738"/>
        <v>-0.00759986864348841+0.0110507445663305i</v>
      </c>
      <c r="D1482" s="158" t="str">
        <f t="shared" si="739"/>
        <v>-3.68224592345166-2.40634234737757i</v>
      </c>
      <c r="E1482" t="str">
        <f t="shared" si="740"/>
        <v>4367.01539304097-9875.65124693744i</v>
      </c>
      <c r="F1482" t="str">
        <f t="shared" si="741"/>
        <v>0.472693077893685+0.324921485528622i</v>
      </c>
      <c r="G1482" t="str">
        <f t="shared" si="736"/>
        <v>0.472693077893685+0.324921485528622i</v>
      </c>
      <c r="H1482" t="str">
        <f t="shared" si="742"/>
        <v>4.00520465168618+5.00329260164187i</v>
      </c>
      <c r="I1482" t="str">
        <f t="shared" si="743"/>
        <v>529.35836212988i</v>
      </c>
      <c r="J1482" t="str">
        <f t="shared" si="737"/>
        <v>-68.4049578499155+112.879530167196i</v>
      </c>
      <c r="K1482" t="str">
        <f t="shared" si="744"/>
        <v>3.42997715440532-2.07856501817239i</v>
      </c>
      <c r="L1482" t="str">
        <f t="shared" si="745"/>
        <v>0.662362951945598-0.336518122114166i</v>
      </c>
      <c r="M1482" t="str">
        <f t="shared" si="746"/>
        <v>4.09234010635092-2.41508314028656i</v>
      </c>
      <c r="N1482" t="str">
        <f t="shared" si="747"/>
        <v>-1.72323099477454i</v>
      </c>
      <c r="O1482" t="str">
        <f t="shared" si="748"/>
        <v>-0.151845016472835-0.988404315537101i</v>
      </c>
      <c r="P1482" t="str">
        <f t="shared" si="749"/>
        <v>1.15184501647283+0.988404315537101i</v>
      </c>
      <c r="Q1482" t="str">
        <f t="shared" si="750"/>
        <v>-1.15184501647283+0.734826679237439i</v>
      </c>
      <c r="R1482" t="str">
        <f t="shared" si="751"/>
        <v>-0.321656158791158-1.06330784527622i</v>
      </c>
      <c r="S1482" t="str">
        <f t="shared" si="752"/>
        <v>0.189106282005437i</v>
      </c>
      <c r="T1482" t="str">
        <f t="shared" si="753"/>
        <v>0.201078193247398-0.0608272002731464i</v>
      </c>
      <c r="U1482" t="e">
        <f t="shared" si="754"/>
        <v>#DIV/0!</v>
      </c>
      <c r="V1482" t="str">
        <f t="shared" si="755"/>
        <v>0.0000833333333333333-0.00196779108669505i</v>
      </c>
      <c r="W1482" t="e">
        <f t="shared" si="756"/>
        <v>#DIV/0!</v>
      </c>
      <c r="X1482" t="e">
        <f t="shared" si="757"/>
        <v>#DIV/0!</v>
      </c>
      <c r="Y1482" t="str">
        <f t="shared" si="758"/>
        <v>0.00096+0.57594189799731i</v>
      </c>
      <c r="Z1482" t="e">
        <f t="shared" si="759"/>
        <v>#DIV/0!</v>
      </c>
      <c r="AA1482" t="e">
        <f t="shared" si="760"/>
        <v>#DIV/0!</v>
      </c>
      <c r="AB1482" t="str">
        <f t="shared" si="761"/>
        <v>0.11474227519932-0.0347101355976395i</v>
      </c>
      <c r="AC1482" t="str">
        <f t="shared" si="762"/>
        <v>1.38573655141321-0.419157814315097i</v>
      </c>
      <c r="AD1482" t="str">
        <f t="shared" si="763"/>
        <v>0.0828029479930504-1.89999897393519E-06i</v>
      </c>
      <c r="AE1482" t="e">
        <f t="shared" si="764"/>
        <v>#DIV/0!</v>
      </c>
      <c r="AF1482" t="str">
        <f t="shared" si="765"/>
        <v>-7.68745057513784-7.40963494901944i</v>
      </c>
      <c r="AG1482" t="e">
        <f t="shared" si="766"/>
        <v>#DIV/0!</v>
      </c>
      <c r="AH1482" t="e">
        <f t="shared" si="767"/>
        <v>#DIV/0!</v>
      </c>
      <c r="AI1482" t="e">
        <f t="shared" si="768"/>
        <v>#DIV/0!</v>
      </c>
      <c r="AJ1482" t="e">
        <f t="shared" si="769"/>
        <v>#DIV/0!</v>
      </c>
      <c r="AK1482"/>
      <c r="AL1482"/>
      <c r="AM1482"/>
      <c r="AN1482"/>
    </row>
    <row r="1483" spans="1:40" x14ac:dyDescent="0.3">
      <c r="A1483"/>
      <c r="B1483">
        <f t="shared" si="735"/>
        <v>134900</v>
      </c>
      <c r="C1483" s="186" t="str">
        <f t="shared" si="738"/>
        <v>-0.00759676408677253+0.0110475837909491i</v>
      </c>
      <c r="D1483" s="158" t="str">
        <f t="shared" si="739"/>
        <v>-3.68387272264879-2.40719671190141i</v>
      </c>
      <c r="E1483" t="str">
        <f t="shared" si="740"/>
        <v>4361.60059129462-9870.72317865235i</v>
      </c>
      <c r="F1483" t="str">
        <f t="shared" si="741"/>
        <v>0.472908373650025+0.325029763604176i</v>
      </c>
      <c r="G1483" t="str">
        <f t="shared" si="736"/>
        <v>0.472908373650025+0.325029763604176i</v>
      </c>
      <c r="H1483" t="str">
        <f t="shared" si="742"/>
        <v>4.00845604816842+5.0046944472378i</v>
      </c>
      <c r="I1483" t="str">
        <f t="shared" si="743"/>
        <v>529.751061211579i</v>
      </c>
      <c r="J1483" t="str">
        <f t="shared" si="737"/>
        <v>-68.5079707601954+112.963268691059i</v>
      </c>
      <c r="K1483" t="str">
        <f t="shared" si="744"/>
        <v>3.42857035738251-2.07929887754235i</v>
      </c>
      <c r="L1483" t="str">
        <f t="shared" si="745"/>
        <v>0.662161316400254-0.336665246295625i</v>
      </c>
      <c r="M1483" t="str">
        <f t="shared" si="746"/>
        <v>4.09073167378276-2.41596412383798i</v>
      </c>
      <c r="N1483" t="str">
        <f t="shared" si="747"/>
        <v>-1.72450935604663i</v>
      </c>
      <c r="O1483" t="str">
        <f t="shared" si="748"/>
        <v>-0.153108429853719-0.988209395172769i</v>
      </c>
      <c r="P1483" t="str">
        <f t="shared" si="749"/>
        <v>1.15310842985372+0.988209395172769i</v>
      </c>
      <c r="Q1483" t="str">
        <f t="shared" si="750"/>
        <v>-1.15310842985372+0.736299960873861i</v>
      </c>
      <c r="R1483" t="str">
        <f t="shared" si="751"/>
        <v>-0.321637770460657-1.06237300956503i</v>
      </c>
      <c r="S1483" t="str">
        <f t="shared" si="752"/>
        <v>0.189246568564788i</v>
      </c>
      <c r="T1483" t="str">
        <f t="shared" si="753"/>
        <v>0.201050446596029-0.0608688443805083i</v>
      </c>
      <c r="U1483" t="e">
        <f t="shared" si="754"/>
        <v>#DIV/0!</v>
      </c>
      <c r="V1483" t="str">
        <f t="shared" si="755"/>
        <v>0.0000833333333333333-0.00196633238314672i</v>
      </c>
      <c r="W1483" t="e">
        <f t="shared" si="756"/>
        <v>#DIV/0!</v>
      </c>
      <c r="X1483" t="e">
        <f t="shared" si="757"/>
        <v>#DIV/0!</v>
      </c>
      <c r="Y1483" t="str">
        <f t="shared" si="758"/>
        <v>0.00096+0.576369154598198i</v>
      </c>
      <c r="Z1483" t="e">
        <f t="shared" si="759"/>
        <v>#DIV/0!</v>
      </c>
      <c r="AA1483" t="e">
        <f t="shared" si="760"/>
        <v>#DIV/0!</v>
      </c>
      <c r="AB1483" t="str">
        <f t="shared" si="761"/>
        <v>0.114726441986102-0.0347338991870679i</v>
      </c>
      <c r="AC1483" t="str">
        <f t="shared" si="762"/>
        <v>1.38539923573599-0.419262029452518i</v>
      </c>
      <c r="AD1483" t="str">
        <f t="shared" si="763"/>
        <v>0.0828139763603284-9.48707842816378E-06i</v>
      </c>
      <c r="AE1483" t="e">
        <f t="shared" si="764"/>
        <v>#DIV/0!</v>
      </c>
      <c r="AF1483" t="str">
        <f t="shared" si="765"/>
        <v>-7.69232877081721-7.41189115913921i</v>
      </c>
      <c r="AG1483" t="e">
        <f t="shared" si="766"/>
        <v>#DIV/0!</v>
      </c>
      <c r="AH1483" t="e">
        <f t="shared" si="767"/>
        <v>#DIV/0!</v>
      </c>
      <c r="AI1483" t="e">
        <f t="shared" si="768"/>
        <v>#DIV/0!</v>
      </c>
      <c r="AJ1483" t="e">
        <f t="shared" si="769"/>
        <v>#DIV/0!</v>
      </c>
      <c r="AK1483"/>
      <c r="AL1483"/>
      <c r="AM1483"/>
      <c r="AN1483"/>
    </row>
    <row r="1484" spans="1:40" x14ac:dyDescent="0.3">
      <c r="A1484"/>
      <c r="B1484">
        <f t="shared" si="735"/>
        <v>135000</v>
      </c>
      <c r="C1484" s="186" t="str">
        <f t="shared" si="738"/>
        <v>-0.00759365976943771+0.0110444273181525i</v>
      </c>
      <c r="D1484" s="158" t="str">
        <f t="shared" si="739"/>
        <v>-3.68549939890221-2.40804961141309i</v>
      </c>
      <c r="E1484" t="str">
        <f t="shared" si="740"/>
        <v>4356.19520037365-9865.79825590499i</v>
      </c>
      <c r="F1484" t="str">
        <f t="shared" si="741"/>
        <v>0.47312365313085+0.325137854893772i</v>
      </c>
      <c r="G1484" t="str">
        <f t="shared" si="736"/>
        <v>0.47312365313085+0.325137854893772i</v>
      </c>
      <c r="H1484" t="str">
        <f t="shared" si="742"/>
        <v>4.01170696619044+5.00609375376632i</v>
      </c>
      <c r="I1484" t="str">
        <f t="shared" si="743"/>
        <v>530.143760293278i</v>
      </c>
      <c r="J1484" t="str">
        <f t="shared" si="737"/>
        <v>-68.6110600612133+113.047007214923i</v>
      </c>
      <c r="K1484" t="str">
        <f t="shared" si="744"/>
        <v>3.42716367106443-2.08003146892658i</v>
      </c>
      <c r="L1484" t="str">
        <f t="shared" si="745"/>
        <v>0.661959654191453-0.336812204918818i</v>
      </c>
      <c r="M1484" t="str">
        <f t="shared" si="746"/>
        <v>4.08912332525588-2.4168436738454i</v>
      </c>
      <c r="N1484" t="str">
        <f t="shared" si="747"/>
        <v>-1.72578771731872i</v>
      </c>
      <c r="O1484" t="str">
        <f t="shared" si="748"/>
        <v>-0.154371593023685-0.98801285986941i</v>
      </c>
      <c r="P1484" t="str">
        <f t="shared" si="749"/>
        <v>1.15437159302369+0.98801285986941i</v>
      </c>
      <c r="Q1484" t="str">
        <f t="shared" si="750"/>
        <v>-1.15437159302369+0.73777485744931i</v>
      </c>
      <c r="R1484" t="str">
        <f t="shared" si="751"/>
        <v>-0.321619365212641-1.06143944341409i</v>
      </c>
      <c r="S1484" t="str">
        <f t="shared" si="752"/>
        <v>0.18938685512414i</v>
      </c>
      <c r="T1484" t="str">
        <f t="shared" si="753"/>
        <v>0.201022678092912-0.0609104801246443i</v>
      </c>
      <c r="U1484" t="e">
        <f t="shared" si="754"/>
        <v>#DIV/0!</v>
      </c>
      <c r="V1484" t="str">
        <f t="shared" si="755"/>
        <v>0.0000833333333333333-0.00196487584064069i</v>
      </c>
      <c r="W1484" t="e">
        <f t="shared" si="756"/>
        <v>#DIV/0!</v>
      </c>
      <c r="X1484" t="e">
        <f t="shared" si="757"/>
        <v>#DIV/0!</v>
      </c>
      <c r="Y1484" t="str">
        <f t="shared" si="758"/>
        <v>0.00096+0.576796411199086i</v>
      </c>
      <c r="Z1484" t="e">
        <f t="shared" si="759"/>
        <v>#DIV/0!</v>
      </c>
      <c r="AA1484" t="e">
        <f t="shared" si="760"/>
        <v>#DIV/0!</v>
      </c>
      <c r="AB1484" t="str">
        <f t="shared" si="761"/>
        <v>0.114710596303509-0.0347576580041461i</v>
      </c>
      <c r="AC1484" t="str">
        <f t="shared" si="762"/>
        <v>1.38506194913369-0.41936592907519i</v>
      </c>
      <c r="AD1484" t="str">
        <f t="shared" si="763"/>
        <v>0.0828250056929146-0.0000170913229504821i</v>
      </c>
      <c r="AE1484" t="e">
        <f t="shared" si="764"/>
        <v>#DIV/0!</v>
      </c>
      <c r="AF1484" t="str">
        <f t="shared" si="765"/>
        <v>-7.69720636509265-7.41414336517941i</v>
      </c>
      <c r="AG1484" t="e">
        <f t="shared" si="766"/>
        <v>#DIV/0!</v>
      </c>
      <c r="AH1484" t="e">
        <f t="shared" si="767"/>
        <v>#DIV/0!</v>
      </c>
      <c r="AI1484" t="e">
        <f t="shared" si="768"/>
        <v>#DIV/0!</v>
      </c>
      <c r="AJ1484" t="e">
        <f t="shared" si="769"/>
        <v>#DIV/0!</v>
      </c>
      <c r="AK1484"/>
      <c r="AL1484"/>
      <c r="AM1484"/>
      <c r="AN1484"/>
    </row>
    <row r="1485" spans="1:40" x14ac:dyDescent="0.3">
      <c r="A1485"/>
      <c r="B1485">
        <f t="shared" si="735"/>
        <v>135100</v>
      </c>
      <c r="C1485" s="186" t="str">
        <f t="shared" si="738"/>
        <v>-0.00759055569399775+0.0110412751342926i</v>
      </c>
      <c r="D1485" s="158" t="str">
        <f t="shared" si="739"/>
        <v>-3.68712595088609-2.40890104701902i</v>
      </c>
      <c r="E1485" t="str">
        <f t="shared" si="740"/>
        <v>4350.79920020619-9860.87648056655i</v>
      </c>
      <c r="F1485" t="str">
        <f t="shared" si="741"/>
        <v>0.473338916160709+0.325245759528078i</v>
      </c>
      <c r="G1485" t="str">
        <f t="shared" si="736"/>
        <v>0.473338916160709+0.325245759528078i</v>
      </c>
      <c r="H1485" t="str">
        <f t="shared" si="742"/>
        <v>4.01495740380389+5.00749052293633i</v>
      </c>
      <c r="I1485" t="str">
        <f t="shared" si="743"/>
        <v>530.536459374976i</v>
      </c>
      <c r="J1485" t="str">
        <f t="shared" si="737"/>
        <v>-68.7142257529693+113.130745738785i</v>
      </c>
      <c r="K1485" t="str">
        <f t="shared" si="744"/>
        <v>3.42575709660037-2.08076279329194i</v>
      </c>
      <c r="L1485" t="str">
        <f t="shared" si="745"/>
        <v>0.661757965480038-0.336958998035496i</v>
      </c>
      <c r="M1485" t="str">
        <f t="shared" si="746"/>
        <v>4.08751506208041-2.41772179132744i</v>
      </c>
      <c r="N1485" t="str">
        <f t="shared" si="747"/>
        <v>-1.72706607859081i</v>
      </c>
      <c r="O1485" t="str">
        <f t="shared" si="748"/>
        <v>-0.155634503918465-0.987814709948203i</v>
      </c>
      <c r="P1485" t="str">
        <f t="shared" si="749"/>
        <v>1.15563450391847+0.987814709948203i</v>
      </c>
      <c r="Q1485" t="str">
        <f t="shared" si="750"/>
        <v>-1.15563450391847+0.739251368642607i</v>
      </c>
      <c r="R1485" t="str">
        <f t="shared" si="751"/>
        <v>-0.321600943039142-1.0605071439898i</v>
      </c>
      <c r="S1485" t="str">
        <f t="shared" si="752"/>
        <v>0.189527141683491i</v>
      </c>
      <c r="T1485" t="str">
        <f t="shared" si="753"/>
        <v>0.200994887735309-0.0609521074969238i</v>
      </c>
      <c r="U1485" t="e">
        <f t="shared" si="754"/>
        <v>#DIV/0!</v>
      </c>
      <c r="V1485" t="str">
        <f t="shared" si="755"/>
        <v>0.0000833333333333333-0.00196342145437818i</v>
      </c>
      <c r="W1485" t="e">
        <f t="shared" si="756"/>
        <v>#DIV/0!</v>
      </c>
      <c r="X1485" t="e">
        <f t="shared" si="757"/>
        <v>#DIV/0!</v>
      </c>
      <c r="Y1485" t="str">
        <f t="shared" si="758"/>
        <v>0.00096+0.577223667799974i</v>
      </c>
      <c r="Z1485" t="e">
        <f t="shared" si="759"/>
        <v>#DIV/0!</v>
      </c>
      <c r="AA1485" t="e">
        <f t="shared" si="760"/>
        <v>#DIV/0!</v>
      </c>
      <c r="AB1485" t="str">
        <f t="shared" si="761"/>
        <v>0.11469473814998-0.0347814120439492i</v>
      </c>
      <c r="AC1485" t="str">
        <f t="shared" si="762"/>
        <v>1.38472469189762-0.419469513385869i</v>
      </c>
      <c r="AD1485" t="str">
        <f t="shared" si="763"/>
        <v>0.0828360359736308-0.000024712741439627i</v>
      </c>
      <c r="AE1485" t="e">
        <f t="shared" si="764"/>
        <v>#DIV/0!</v>
      </c>
      <c r="AF1485" t="str">
        <f t="shared" si="765"/>
        <v>-7.70208335468998-7.41639156995535i</v>
      </c>
      <c r="AG1485" t="e">
        <f t="shared" si="766"/>
        <v>#DIV/0!</v>
      </c>
      <c r="AH1485" t="e">
        <f t="shared" si="767"/>
        <v>#DIV/0!</v>
      </c>
      <c r="AI1485" t="e">
        <f t="shared" si="768"/>
        <v>#DIV/0!</v>
      </c>
      <c r="AJ1485" t="e">
        <f t="shared" si="769"/>
        <v>#DIV/0!</v>
      </c>
      <c r="AK1485"/>
      <c r="AL1485"/>
      <c r="AM1485"/>
      <c r="AN1485"/>
    </row>
    <row r="1486" spans="1:40" x14ac:dyDescent="0.3">
      <c r="A1486"/>
      <c r="B1486">
        <f t="shared" si="735"/>
        <v>135200</v>
      </c>
      <c r="C1486" s="186" t="str">
        <f t="shared" si="738"/>
        <v>-0.00758745186296203+0.011038127225769i</v>
      </c>
      <c r="D1486" s="158" t="str">
        <f t="shared" si="739"/>
        <v>-3.68875237727697-2.40975101982629i</v>
      </c>
      <c r="E1486" t="str">
        <f t="shared" si="740"/>
        <v>4345.41257076807-9855.95785448164i</v>
      </c>
      <c r="F1486" t="str">
        <f t="shared" si="741"/>
        <v>0.473554162564469+0.325353477637893i</v>
      </c>
      <c r="G1486" t="str">
        <f t="shared" si="736"/>
        <v>0.473554162564469+0.325353477637893i</v>
      </c>
      <c r="H1486" t="str">
        <f t="shared" si="742"/>
        <v>4.01820735906324+5.00888475645871i</v>
      </c>
      <c r="I1486" t="str">
        <f t="shared" si="743"/>
        <v>530.929158456675i</v>
      </c>
      <c r="J1486" t="str">
        <f t="shared" si="737"/>
        <v>-68.8174678354634+113.214484262648i</v>
      </c>
      <c r="K1486" t="str">
        <f t="shared" si="744"/>
        <v>3.42435063513745-2.08149285160563i</v>
      </c>
      <c r="L1486" t="str">
        <f t="shared" si="745"/>
        <v>0.661556250426694-0.337105625697572i</v>
      </c>
      <c r="M1486" t="str">
        <f t="shared" si="746"/>
        <v>4.08590688556414-2.4185984773032i</v>
      </c>
      <c r="N1486" t="str">
        <f t="shared" si="747"/>
        <v>-1.7283444398629i</v>
      </c>
      <c r="O1486" t="str">
        <f t="shared" si="748"/>
        <v>-0.156897160474199-0.987614945732968i</v>
      </c>
      <c r="P1486" t="str">
        <f t="shared" si="749"/>
        <v>1.1568971604742+0.987614945732968i</v>
      </c>
      <c r="Q1486" t="str">
        <f t="shared" si="750"/>
        <v>-1.1568971604742+0.740729494129932i</v>
      </c>
      <c r="R1486" t="str">
        <f t="shared" si="751"/>
        <v>-0.321582503932186-1.05957610846693i</v>
      </c>
      <c r="S1486" t="str">
        <f t="shared" si="752"/>
        <v>0.189667428242841i</v>
      </c>
      <c r="T1486" t="str">
        <f t="shared" si="753"/>
        <v>0.20096707552048-0.060993726488711i</v>
      </c>
      <c r="U1486" t="e">
        <f t="shared" si="754"/>
        <v>#DIV/0!</v>
      </c>
      <c r="V1486" t="str">
        <f t="shared" si="755"/>
        <v>0.0000833333333333333-0.00196196921957465i</v>
      </c>
      <c r="W1486" t="e">
        <f t="shared" si="756"/>
        <v>#DIV/0!</v>
      </c>
      <c r="X1486" t="e">
        <f t="shared" si="757"/>
        <v>#DIV/0!</v>
      </c>
      <c r="Y1486" t="str">
        <f t="shared" si="758"/>
        <v>0.00096+0.577650924400863i</v>
      </c>
      <c r="Z1486" t="e">
        <f t="shared" si="759"/>
        <v>#DIV/0!</v>
      </c>
      <c r="AA1486" t="e">
        <f t="shared" si="760"/>
        <v>#DIV/0!</v>
      </c>
      <c r="AB1486" t="str">
        <f t="shared" si="761"/>
        <v>0.11467886752395-0.0348051613015491i</v>
      </c>
      <c r="AC1486" t="str">
        <f t="shared" si="762"/>
        <v>1.38438746431859-0.419572782587451i</v>
      </c>
      <c r="AD1486" t="str">
        <f t="shared" si="763"/>
        <v>0.082847067185282-0.0000323513427889059i</v>
      </c>
      <c r="AE1486" t="e">
        <f t="shared" si="764"/>
        <v>#DIV/0!</v>
      </c>
      <c r="AF1486" t="str">
        <f t="shared" si="765"/>
        <v>-7.70695973634021-7.418635776285i</v>
      </c>
      <c r="AG1486" t="e">
        <f t="shared" si="766"/>
        <v>#DIV/0!</v>
      </c>
      <c r="AH1486" t="e">
        <f t="shared" si="767"/>
        <v>#DIV/0!</v>
      </c>
      <c r="AI1486" t="e">
        <f t="shared" si="768"/>
        <v>#DIV/0!</v>
      </c>
      <c r="AJ1486" t="e">
        <f t="shared" si="769"/>
        <v>#DIV/0!</v>
      </c>
      <c r="AK1486"/>
      <c r="AL1486"/>
      <c r="AM1486"/>
      <c r="AN1486"/>
    </row>
    <row r="1487" spans="1:40" x14ac:dyDescent="0.3">
      <c r="A1487"/>
      <c r="B1487">
        <f t="shared" si="735"/>
        <v>135300</v>
      </c>
      <c r="C1487" s="186" t="str">
        <f t="shared" si="738"/>
        <v>-0.00758434827883541+0.011034983579029i</v>
      </c>
      <c r="D1487" s="158" t="str">
        <f t="shared" si="739"/>
        <v>-3.69037867675378-2.4105995309425i</v>
      </c>
      <c r="E1487" t="str">
        <f t="shared" si="740"/>
        <v>4340.03529208268-9851.0423794685i</v>
      </c>
      <c r="F1487" t="str">
        <f t="shared" si="741"/>
        <v>0.47376939216731+0.325461009354138i</v>
      </c>
      <c r="G1487" t="str">
        <f t="shared" si="736"/>
        <v>0.47376939216731+0.325461009354138i</v>
      </c>
      <c r="H1487" t="str">
        <f t="shared" si="742"/>
        <v>4.02145683002578+5.01027645604594i</v>
      </c>
      <c r="I1487" t="str">
        <f t="shared" si="743"/>
        <v>531.321857538374i</v>
      </c>
      <c r="J1487" t="str">
        <f t="shared" si="737"/>
        <v>-68.9207863086956+113.298222786511i</v>
      </c>
      <c r="K1487" t="str">
        <f t="shared" si="744"/>
        <v>3.42294428782073-2.08222164483546i</v>
      </c>
      <c r="L1487" t="str">
        <f t="shared" si="745"/>
        <v>0.661354509191944-0.337252087957118i</v>
      </c>
      <c r="M1487" t="str">
        <f t="shared" si="746"/>
        <v>4.08429879701267-2.41947373279258i</v>
      </c>
      <c r="N1487" t="str">
        <f t="shared" si="747"/>
        <v>-1.72962280113498i</v>
      </c>
      <c r="O1487" t="str">
        <f t="shared" si="748"/>
        <v>-0.158159560627435-0.987413567550161i</v>
      </c>
      <c r="P1487" t="str">
        <f t="shared" si="749"/>
        <v>1.15815956062744+0.987413567550161i</v>
      </c>
      <c r="Q1487" t="str">
        <f t="shared" si="750"/>
        <v>-1.15815956062744+0.742209233584819i</v>
      </c>
      <c r="R1487" t="str">
        <f t="shared" si="751"/>
        <v>-0.321564047883801-1.05864633402861i</v>
      </c>
      <c r="S1487" t="str">
        <f t="shared" si="752"/>
        <v>0.189807714802193i</v>
      </c>
      <c r="T1487" t="str">
        <f t="shared" si="753"/>
        <v>0.20093924144569-0.0610353370913672i</v>
      </c>
      <c r="U1487" t="e">
        <f t="shared" si="754"/>
        <v>#DIV/0!</v>
      </c>
      <c r="V1487" t="str">
        <f t="shared" si="755"/>
        <v>0.0000833333333333333-0.00196051913145966i</v>
      </c>
      <c r="W1487" t="e">
        <f t="shared" si="756"/>
        <v>#DIV/0!</v>
      </c>
      <c r="X1487" t="e">
        <f t="shared" si="757"/>
        <v>#DIV/0!</v>
      </c>
      <c r="Y1487" t="str">
        <f t="shared" si="758"/>
        <v>0.00096+0.578078181001751i</v>
      </c>
      <c r="Z1487" t="e">
        <f t="shared" si="759"/>
        <v>#DIV/0!</v>
      </c>
      <c r="AA1487" t="e">
        <f t="shared" si="760"/>
        <v>#DIV/0!</v>
      </c>
      <c r="AB1487" t="str">
        <f t="shared" si="761"/>
        <v>0.114662984423859-0.0348289057720165i</v>
      </c>
      <c r="AC1487" t="str">
        <f t="shared" si="762"/>
        <v>1.38405026668695-0.419675736883046i</v>
      </c>
      <c r="AD1487" t="str">
        <f t="shared" si="763"/>
        <v>0.0828580993106587-0.000040007135882251i</v>
      </c>
      <c r="AE1487" t="e">
        <f t="shared" si="764"/>
        <v>#DIV/0!</v>
      </c>
      <c r="AF1487" t="str">
        <f t="shared" si="765"/>
        <v>-7.71183550677956-7.42087598698844i</v>
      </c>
      <c r="AG1487" t="e">
        <f t="shared" si="766"/>
        <v>#DIV/0!</v>
      </c>
      <c r="AH1487" t="e">
        <f t="shared" si="767"/>
        <v>#DIV/0!</v>
      </c>
      <c r="AI1487" t="e">
        <f t="shared" si="768"/>
        <v>#DIV/0!</v>
      </c>
      <c r="AJ1487" t="e">
        <f t="shared" si="769"/>
        <v>#DIV/0!</v>
      </c>
      <c r="AK1487"/>
      <c r="AL1487"/>
      <c r="AM1487"/>
      <c r="AN1487"/>
    </row>
    <row r="1488" spans="1:40" x14ac:dyDescent="0.3">
      <c r="A1488"/>
      <c r="B1488">
        <f t="shared" si="735"/>
        <v>135400</v>
      </c>
      <c r="C1488" s="186" t="str">
        <f t="shared" si="738"/>
        <v>-0.00758124494411821+0.0110318441805673i</v>
      </c>
      <c r="D1488" s="158" t="str">
        <f t="shared" si="739"/>
        <v>-3.69200484799786-2.4114465814759i</v>
      </c>
      <c r="E1488" t="str">
        <f t="shared" si="740"/>
        <v>4334.66734422077-9846.130057319i</v>
      </c>
      <c r="F1488" t="str">
        <f t="shared" si="741"/>
        <v>0.473984604794733+0.325568354807858i</v>
      </c>
      <c r="G1488" t="str">
        <f t="shared" si="736"/>
        <v>0.473984604794733+0.325568354807858i</v>
      </c>
      <c r="H1488" t="str">
        <f t="shared" si="742"/>
        <v>4.02470581475169+5.01166562341244i</v>
      </c>
      <c r="I1488" t="str">
        <f t="shared" si="743"/>
        <v>531.714556620072i</v>
      </c>
      <c r="J1488" t="str">
        <f t="shared" si="737"/>
        <v>-69.0241811726658+113.381961310373i</v>
      </c>
      <c r="K1488" t="str">
        <f t="shared" si="744"/>
        <v>3.42153805579319-2.08294917394971i</v>
      </c>
      <c r="L1488" t="str">
        <f t="shared" si="745"/>
        <v>0.661152741936152-0.337398384866369i</v>
      </c>
      <c r="M1488" t="str">
        <f t="shared" si="746"/>
        <v>4.08269079772934-2.42034755881608i</v>
      </c>
      <c r="N1488" t="str">
        <f t="shared" si="747"/>
        <v>-1.73090116240707i</v>
      </c>
      <c r="O1488" t="str">
        <f t="shared" si="748"/>
        <v>-0.15942170231517-0.987210575728873i</v>
      </c>
      <c r="P1488" t="str">
        <f t="shared" si="749"/>
        <v>1.15942170231517+0.987210575728873i</v>
      </c>
      <c r="Q1488" t="str">
        <f t="shared" si="750"/>
        <v>-1.15942170231517+0.743690586678197i</v>
      </c>
      <c r="R1488" t="str">
        <f t="shared" si="751"/>
        <v>-0.321545574885982-1.05771781786628i</v>
      </c>
      <c r="S1488" t="str">
        <f t="shared" si="752"/>
        <v>0.189948001361544i</v>
      </c>
      <c r="T1488" t="str">
        <f t="shared" si="753"/>
        <v>0.200911385508194-0.061076939296241i</v>
      </c>
      <c r="U1488" t="e">
        <f t="shared" si="754"/>
        <v>#DIV/0!</v>
      </c>
      <c r="V1488" t="str">
        <f t="shared" si="755"/>
        <v>0.0000833333333333333-0.0019590711852769i</v>
      </c>
      <c r="W1488" t="e">
        <f t="shared" si="756"/>
        <v>#DIV/0!</v>
      </c>
      <c r="X1488" t="e">
        <f t="shared" si="757"/>
        <v>#DIV/0!</v>
      </c>
      <c r="Y1488" t="str">
        <f t="shared" si="758"/>
        <v>0.00096+0.578505437602639i</v>
      </c>
      <c r="Z1488" t="e">
        <f t="shared" si="759"/>
        <v>#DIV/0!</v>
      </c>
      <c r="AA1488" t="e">
        <f t="shared" si="760"/>
        <v>#DIV/0!</v>
      </c>
      <c r="AB1488" t="str">
        <f t="shared" si="761"/>
        <v>0.11464708884814-0.0348526454504144i</v>
      </c>
      <c r="AC1488" t="str">
        <f t="shared" si="762"/>
        <v>1.38371309929257-0.419778376475896i</v>
      </c>
      <c r="AD1488" t="str">
        <f t="shared" si="763"/>
        <v>0.0828691323325307-0.0000476801295963921i</v>
      </c>
      <c r="AE1488" t="e">
        <f t="shared" si="764"/>
        <v>#DIV/0!</v>
      </c>
      <c r="AF1488" t="str">
        <f t="shared" si="765"/>
        <v>-7.71671066274955-7.42311220488834i</v>
      </c>
      <c r="AG1488" t="e">
        <f t="shared" si="766"/>
        <v>#DIV/0!</v>
      </c>
      <c r="AH1488" t="e">
        <f t="shared" si="767"/>
        <v>#DIV/0!</v>
      </c>
      <c r="AI1488" t="e">
        <f t="shared" si="768"/>
        <v>#DIV/0!</v>
      </c>
      <c r="AJ1488" t="e">
        <f t="shared" si="769"/>
        <v>#DIV/0!</v>
      </c>
      <c r="AK1488"/>
      <c r="AL1488"/>
      <c r="AM1488"/>
      <c r="AN1488"/>
    </row>
    <row r="1489" spans="1:40" x14ac:dyDescent="0.3">
      <c r="A1489"/>
      <c r="B1489">
        <f t="shared" si="735"/>
        <v>135500</v>
      </c>
      <c r="C1489" s="186" t="str">
        <f t="shared" si="738"/>
        <v>-0.00757814186130628+0.0110287090169257i</v>
      </c>
      <c r="D1489" s="158" t="str">
        <f t="shared" si="739"/>
        <v>-3.69363088969291-2.41229217253527i</v>
      </c>
      <c r="E1489" t="str">
        <f t="shared" si="740"/>
        <v>4329.30870730055-9841.22088979901i</v>
      </c>
      <c r="F1489" t="str">
        <f t="shared" si="741"/>
        <v>0.474199800272552+0.325675514130222i</v>
      </c>
      <c r="G1489" t="str">
        <f t="shared" si="736"/>
        <v>0.474199800272552+0.325675514130222i</v>
      </c>
      <c r="H1489" t="str">
        <f t="shared" si="742"/>
        <v>4.02795431130391+5.01305226027431i</v>
      </c>
      <c r="I1489" t="str">
        <f t="shared" si="743"/>
        <v>532.107255701771i</v>
      </c>
      <c r="J1489" t="str">
        <f t="shared" si="737"/>
        <v>-69.127652427374+113.465699834236i</v>
      </c>
      <c r="K1489" t="str">
        <f t="shared" si="744"/>
        <v>3.42013194019566-2.08367543991712i</v>
      </c>
      <c r="L1489" t="str">
        <f t="shared" si="745"/>
        <v>0.660950948819521-0.337544516477717i</v>
      </c>
      <c r="M1489" t="str">
        <f t="shared" si="746"/>
        <v>4.08108288901518-2.42121995639484i</v>
      </c>
      <c r="N1489" t="str">
        <f t="shared" si="747"/>
        <v>-1.73217952367916i</v>
      </c>
      <c r="O1489" t="str">
        <f t="shared" si="748"/>
        <v>-0.160683583474791-0.987005970600837i</v>
      </c>
      <c r="P1489" t="str">
        <f t="shared" si="749"/>
        <v>1.16068358347479+0.987005970600837i</v>
      </c>
      <c r="Q1489" t="str">
        <f t="shared" si="750"/>
        <v>-1.16068358347479+0.745173553078323i</v>
      </c>
      <c r="R1489" t="str">
        <f t="shared" si="751"/>
        <v>-0.321527084930739-1.05679055717965i</v>
      </c>
      <c r="S1489" t="str">
        <f t="shared" si="752"/>
        <v>0.190088287920895i</v>
      </c>
      <c r="T1489" t="str">
        <f t="shared" si="753"/>
        <v>0.200883507705248-0.0611185330946804i</v>
      </c>
      <c r="U1489" t="e">
        <f t="shared" si="754"/>
        <v>#DIV/0!</v>
      </c>
      <c r="V1489" t="str">
        <f t="shared" si="755"/>
        <v>0.0000833333333333333-0.00195762537628408i</v>
      </c>
      <c r="W1489" t="e">
        <f t="shared" si="756"/>
        <v>#DIV/0!</v>
      </c>
      <c r="X1489" t="e">
        <f t="shared" si="757"/>
        <v>#DIV/0!</v>
      </c>
      <c r="Y1489" t="str">
        <f t="shared" si="758"/>
        <v>0.00096+0.578932694203527i</v>
      </c>
      <c r="Z1489" t="e">
        <f t="shared" si="759"/>
        <v>#DIV/0!</v>
      </c>
      <c r="AA1489" t="e">
        <f t="shared" si="760"/>
        <v>#DIV/0!</v>
      </c>
      <c r="AB1489" t="str">
        <f t="shared" si="761"/>
        <v>0.114631180795228-0.0348763803318057i</v>
      </c>
      <c r="AC1489" t="str">
        <f t="shared" si="762"/>
        <v>1.38337596242483-0.419880701569429i</v>
      </c>
      <c r="AD1489" t="str">
        <f t="shared" si="763"/>
        <v>0.0828801662336537-0.0000553703328009416i</v>
      </c>
      <c r="AE1489" t="e">
        <f t="shared" si="764"/>
        <v>#DIV/0!</v>
      </c>
      <c r="AF1489" t="str">
        <f t="shared" si="765"/>
        <v>-7.72158520099682-7.42534443280958i</v>
      </c>
      <c r="AG1489" t="e">
        <f t="shared" si="766"/>
        <v>#DIV/0!</v>
      </c>
      <c r="AH1489" t="e">
        <f t="shared" si="767"/>
        <v>#DIV/0!</v>
      </c>
      <c r="AI1489" t="e">
        <f t="shared" si="768"/>
        <v>#DIV/0!</v>
      </c>
      <c r="AJ1489" t="e">
        <f t="shared" si="769"/>
        <v>#DIV/0!</v>
      </c>
      <c r="AK1489"/>
      <c r="AL1489"/>
      <c r="AM1489"/>
      <c r="AN1489"/>
    </row>
    <row r="1490" spans="1:40" x14ac:dyDescent="0.3">
      <c r="A1490"/>
      <c r="B1490">
        <f t="shared" si="735"/>
        <v>135600</v>
      </c>
      <c r="C1490" s="186" t="str">
        <f t="shared" si="738"/>
        <v>-0.00757503903289083+0.0110255780746931i</v>
      </c>
      <c r="D1490" s="158" t="str">
        <f t="shared" si="739"/>
        <v>-3.69525680052501-2.41313630522997i</v>
      </c>
      <c r="E1490" t="str">
        <f t="shared" si="740"/>
        <v>4323.95936148744-9836.3148786484i</v>
      </c>
      <c r="F1490" t="str">
        <f t="shared" si="741"/>
        <v>0.474414978426893+0.325782487452515i</v>
      </c>
      <c r="G1490" t="str">
        <f t="shared" si="736"/>
        <v>0.474414978426893+0.325782487452515i</v>
      </c>
      <c r="H1490" t="str">
        <f t="shared" si="742"/>
        <v>4.03120231774827+5.01443636834938i</v>
      </c>
      <c r="I1490" t="str">
        <f t="shared" si="743"/>
        <v>532.49995478347i</v>
      </c>
      <c r="J1490" t="str">
        <f t="shared" si="737"/>
        <v>-69.2312000728204+113.549438358099i</v>
      </c>
      <c r="K1490" t="str">
        <f t="shared" si="744"/>
        <v>3.41872594216692-2.08440044370698i</v>
      </c>
      <c r="L1490" t="str">
        <f t="shared" si="745"/>
        <v>0.660749130002093-0.337690482843715i</v>
      </c>
      <c r="M1490" t="str">
        <f t="shared" si="746"/>
        <v>4.07947507216901-2.4220909265507i</v>
      </c>
      <c r="N1490" t="str">
        <f t="shared" si="747"/>
        <v>-1.73345788495125i</v>
      </c>
      <c r="O1490" t="str">
        <f t="shared" si="748"/>
        <v>-0.161945202044124-0.986799752500419i</v>
      </c>
      <c r="P1490" t="str">
        <f t="shared" si="749"/>
        <v>1.16194520204412+0.986799752500419i</v>
      </c>
      <c r="Q1490" t="str">
        <f t="shared" si="750"/>
        <v>-1.16194520204412+0.746658132450831i</v>
      </c>
      <c r="R1490" t="str">
        <f t="shared" si="751"/>
        <v>-0.321508578010058-1.05586454917669i</v>
      </c>
      <c r="S1490" t="str">
        <f t="shared" si="752"/>
        <v>0.190228574480247i</v>
      </c>
      <c r="T1490" t="str">
        <f t="shared" si="753"/>
        <v>0.20085560803411-0.0611601184780246i</v>
      </c>
      <c r="U1490" t="e">
        <f t="shared" si="754"/>
        <v>#DIV/0!</v>
      </c>
      <c r="V1490" t="str">
        <f t="shared" si="755"/>
        <v>0.0000833333333333333-0.00195618169975289i</v>
      </c>
      <c r="W1490" t="e">
        <f t="shared" si="756"/>
        <v>#DIV/0!</v>
      </c>
      <c r="X1490" t="e">
        <f t="shared" si="757"/>
        <v>#DIV/0!</v>
      </c>
      <c r="Y1490" t="str">
        <f t="shared" si="758"/>
        <v>0.00096+0.579359950804415i</v>
      </c>
      <c r="Z1490" t="e">
        <f t="shared" si="759"/>
        <v>#DIV/0!</v>
      </c>
      <c r="AA1490" t="e">
        <f t="shared" si="760"/>
        <v>#DIV/0!</v>
      </c>
      <c r="AB1490" t="str">
        <f t="shared" si="761"/>
        <v>0.114615260263559-0.0349001104112484i</v>
      </c>
      <c r="AC1490" t="str">
        <f t="shared" si="762"/>
        <v>1.38303885637265-0.419982712367247i</v>
      </c>
      <c r="AD1490" t="str">
        <f t="shared" si="763"/>
        <v>0.0828912009967667-0.0000630777543564382i</v>
      </c>
      <c r="AE1490" t="e">
        <f t="shared" si="764"/>
        <v>#DIV/0!</v>
      </c>
      <c r="AF1490" t="str">
        <f t="shared" si="765"/>
        <v>-7.72645911827328-7.42757267357935i</v>
      </c>
      <c r="AG1490" t="e">
        <f t="shared" si="766"/>
        <v>#DIV/0!</v>
      </c>
      <c r="AH1490" t="e">
        <f t="shared" si="767"/>
        <v>#DIV/0!</v>
      </c>
      <c r="AI1490" t="e">
        <f t="shared" si="768"/>
        <v>#DIV/0!</v>
      </c>
      <c r="AJ1490" t="e">
        <f t="shared" si="769"/>
        <v>#DIV/0!</v>
      </c>
      <c r="AK1490"/>
      <c r="AL1490"/>
      <c r="AM1490"/>
      <c r="AN1490"/>
    </row>
    <row r="1491" spans="1:40" x14ac:dyDescent="0.3">
      <c r="A1491"/>
      <c r="B1491">
        <f t="shared" si="735"/>
        <v>135700</v>
      </c>
      <c r="C1491" s="186" t="str">
        <f t="shared" si="738"/>
        <v>-0.00757193646135879+0.0110224513405054i</v>
      </c>
      <c r="D1491" s="158" t="str">
        <f t="shared" si="739"/>
        <v>-3.69688257918267-2.41397898066998i</v>
      </c>
      <c r="E1491" t="str">
        <f t="shared" si="740"/>
        <v>4318.6192869939-9831.41202558113i</v>
      </c>
      <c r="F1491" t="str">
        <f t="shared" si="741"/>
        <v>0.474630139084207+0.325889274906154i</v>
      </c>
      <c r="G1491" t="str">
        <f t="shared" si="736"/>
        <v>0.474630139084207+0.325889274906154i</v>
      </c>
      <c r="H1491" t="str">
        <f t="shared" si="742"/>
        <v>4.03444983215345+5.01581794935737i</v>
      </c>
      <c r="I1491" t="str">
        <f t="shared" si="743"/>
        <v>532.892653865169i</v>
      </c>
      <c r="J1491" t="str">
        <f t="shared" si="737"/>
        <v>-69.3348241090048+113.633176881963i</v>
      </c>
      <c r="K1491" t="str">
        <f t="shared" si="744"/>
        <v>3.41732006284362-2.08512418628899i</v>
      </c>
      <c r="L1491" t="str">
        <f t="shared" si="745"/>
        <v>0.660547285643751-0.337836284017074i</v>
      </c>
      <c r="M1491" t="str">
        <f t="shared" si="746"/>
        <v>4.07786734848737-2.42296047030606i</v>
      </c>
      <c r="N1491" t="str">
        <f t="shared" si="747"/>
        <v>-1.73473624622334i</v>
      </c>
      <c r="O1491" t="str">
        <f t="shared" si="748"/>
        <v>-0.163206555961423-0.986591921764622i</v>
      </c>
      <c r="P1491" t="str">
        <f t="shared" si="749"/>
        <v>1.16320655596142+0.986591921764622i</v>
      </c>
      <c r="Q1491" t="str">
        <f t="shared" si="750"/>
        <v>-1.16320655596142+0.748144324458718i</v>
      </c>
      <c r="R1491" t="str">
        <f t="shared" si="751"/>
        <v>-0.32149005411593-1.0549397910736i</v>
      </c>
      <c r="S1491" t="str">
        <f t="shared" si="752"/>
        <v>0.190368861039598i</v>
      </c>
      <c r="T1491" t="str">
        <f t="shared" si="753"/>
        <v>0.200827686492033-0.0612016954376083i</v>
      </c>
      <c r="U1491" t="e">
        <f t="shared" si="754"/>
        <v>#DIV/0!</v>
      </c>
      <c r="V1491" t="str">
        <f t="shared" si="755"/>
        <v>0.0000833333333333333-0.00195474015096899i</v>
      </c>
      <c r="W1491" t="e">
        <f t="shared" si="756"/>
        <v>#DIV/0!</v>
      </c>
      <c r="X1491" t="e">
        <f t="shared" si="757"/>
        <v>#DIV/0!</v>
      </c>
      <c r="Y1491" t="str">
        <f t="shared" si="758"/>
        <v>0.00096+0.579787207405304i</v>
      </c>
      <c r="Z1491" t="e">
        <f t="shared" si="759"/>
        <v>#DIV/0!</v>
      </c>
      <c r="AA1491" t="e">
        <f t="shared" si="760"/>
        <v>#DIV/0!</v>
      </c>
      <c r="AB1491" t="str">
        <f t="shared" si="761"/>
        <v>0.114599327251563-0.0349238356837977i</v>
      </c>
      <c r="AC1491" t="str">
        <f t="shared" si="762"/>
        <v>1.38270178142446-0.420084409073102i</v>
      </c>
      <c r="AD1491" t="str">
        <f t="shared" si="763"/>
        <v>0.0829022366045893-0.0000708024031179326i</v>
      </c>
      <c r="AE1491" t="e">
        <f t="shared" si="764"/>
        <v>#DIV/0!</v>
      </c>
      <c r="AF1491" t="str">
        <f t="shared" si="765"/>
        <v>-7.73133241133612-7.42979693002735i</v>
      </c>
      <c r="AG1491" t="e">
        <f t="shared" si="766"/>
        <v>#DIV/0!</v>
      </c>
      <c r="AH1491" t="e">
        <f t="shared" si="767"/>
        <v>#DIV/0!</v>
      </c>
      <c r="AI1491" t="e">
        <f t="shared" si="768"/>
        <v>#DIV/0!</v>
      </c>
      <c r="AJ1491" t="e">
        <f t="shared" si="769"/>
        <v>#DIV/0!</v>
      </c>
      <c r="AK1491"/>
      <c r="AL1491"/>
      <c r="AM1491"/>
      <c r="AN1491"/>
    </row>
    <row r="1492" spans="1:40" x14ac:dyDescent="0.3">
      <c r="A1492"/>
      <c r="B1492">
        <f t="shared" si="735"/>
        <v>135800</v>
      </c>
      <c r="C1492" s="186" t="str">
        <f t="shared" si="738"/>
        <v>-0.00756883414919249+0.011019328801045i</v>
      </c>
      <c r="D1492" s="158" t="str">
        <f t="shared" si="739"/>
        <v>-3.69850822435675-2.41482019996582i</v>
      </c>
      <c r="E1492" t="str">
        <f t="shared" si="740"/>
        <v>4313.28846407947-9826.51233228559i</v>
      </c>
      <c r="F1492" t="str">
        <f t="shared" si="741"/>
        <v>0.474845282071253+0.325995876622674i</v>
      </c>
      <c r="G1492" t="str">
        <f t="shared" si="736"/>
        <v>0.474845282071253+0.325995876622674i</v>
      </c>
      <c r="H1492" t="str">
        <f t="shared" si="742"/>
        <v>4.03769685259097+5.01719700501967i</v>
      </c>
      <c r="I1492" t="str">
        <f t="shared" si="743"/>
        <v>533.285352946867i</v>
      </c>
      <c r="J1492" t="str">
        <f t="shared" si="737"/>
        <v>-69.4385245359273+113.716915405825i</v>
      </c>
      <c r="K1492" t="str">
        <f t="shared" si="744"/>
        <v>3.41591430336037-2.08584666863347i</v>
      </c>
      <c r="L1492" t="str">
        <f t="shared" si="745"/>
        <v>0.660345415904214-0.337981920050667i</v>
      </c>
      <c r="M1492" t="str">
        <f t="shared" si="746"/>
        <v>4.07625971926458-2.42382858868414i</v>
      </c>
      <c r="N1492" t="str">
        <f t="shared" si="747"/>
        <v>-1.73601460749542i</v>
      </c>
      <c r="O1492" t="str">
        <f t="shared" si="748"/>
        <v>-0.164467643165364-0.986382478733088i</v>
      </c>
      <c r="P1492" t="str">
        <f t="shared" si="749"/>
        <v>1.16446764316536+0.986382478733088i</v>
      </c>
      <c r="Q1492" t="str">
        <f t="shared" si="750"/>
        <v>-1.16446764316536+0.749632128762332i</v>
      </c>
      <c r="R1492" t="str">
        <f t="shared" si="751"/>
        <v>-0.321471513240323-1.05401628009477i</v>
      </c>
      <c r="S1492" t="str">
        <f t="shared" si="752"/>
        <v>0.19050914759895i</v>
      </c>
      <c r="T1492" t="str">
        <f t="shared" si="753"/>
        <v>0.200799743076271-0.0612432639647585i</v>
      </c>
      <c r="U1492" t="e">
        <f t="shared" si="754"/>
        <v>#DIV/0!</v>
      </c>
      <c r="V1492" t="str">
        <f t="shared" si="755"/>
        <v>0.0000833333333333333-0.0019533007252319i</v>
      </c>
      <c r="W1492" t="e">
        <f t="shared" si="756"/>
        <v>#DIV/0!</v>
      </c>
      <c r="X1492" t="e">
        <f t="shared" si="757"/>
        <v>#DIV/0!</v>
      </c>
      <c r="Y1492" t="str">
        <f t="shared" si="758"/>
        <v>0.00096+0.580214464006192i</v>
      </c>
      <c r="Z1492" t="e">
        <f t="shared" si="759"/>
        <v>#DIV/0!</v>
      </c>
      <c r="AA1492" t="e">
        <f t="shared" si="760"/>
        <v>#DIV/0!</v>
      </c>
      <c r="AB1492" t="str">
        <f t="shared" si="761"/>
        <v>0.114583381757676-0.0349475561445044i</v>
      </c>
      <c r="AC1492" t="str">
        <f t="shared" si="762"/>
        <v>1.38236473786824-0.420185791890945i</v>
      </c>
      <c r="AD1492" t="str">
        <f t="shared" si="763"/>
        <v>0.0829132730398269-0.0000785442879294141i</v>
      </c>
      <c r="AE1492" t="e">
        <f t="shared" si="764"/>
        <v>#DIV/0!</v>
      </c>
      <c r="AF1492" t="str">
        <f t="shared" si="765"/>
        <v>-7.73620507694772-7.43201720498549i</v>
      </c>
      <c r="AG1492" t="e">
        <f t="shared" si="766"/>
        <v>#DIV/0!</v>
      </c>
      <c r="AH1492" t="e">
        <f t="shared" si="767"/>
        <v>#DIV/0!</v>
      </c>
      <c r="AI1492" t="e">
        <f t="shared" si="768"/>
        <v>#DIV/0!</v>
      </c>
      <c r="AJ1492" t="e">
        <f t="shared" si="769"/>
        <v>#DIV/0!</v>
      </c>
      <c r="AK1492"/>
      <c r="AL1492"/>
      <c r="AM1492"/>
      <c r="AN1492"/>
    </row>
    <row r="1493" spans="1:40" x14ac:dyDescent="0.3">
      <c r="A1493"/>
      <c r="B1493">
        <f t="shared" si="735"/>
        <v>135900</v>
      </c>
      <c r="C1493" s="186" t="str">
        <f t="shared" si="738"/>
        <v>-0.00756573209886979+0.0110162104430409i</v>
      </c>
      <c r="D1493" s="158" t="str">
        <f t="shared" si="739"/>
        <v>-3.70013373474051-2.41565996422862i</v>
      </c>
      <c r="E1493" t="str">
        <f t="shared" si="740"/>
        <v>4307.96687305063-9821.6158004246i</v>
      </c>
      <c r="F1493" t="str">
        <f t="shared" si="741"/>
        <v>0.475060407215109+0.32610229273373i</v>
      </c>
      <c r="G1493" t="str">
        <f t="shared" si="736"/>
        <v>0.475060407215109+0.32610229273373i</v>
      </c>
      <c r="H1493" t="str">
        <f t="shared" si="742"/>
        <v>4.04094337713519+5.01857353705947i</v>
      </c>
      <c r="I1493" t="str">
        <f t="shared" si="743"/>
        <v>533.678052028566i</v>
      </c>
      <c r="J1493" t="str">
        <f t="shared" si="737"/>
        <v>-69.5423013535878+113.800653929688i</v>
      </c>
      <c r="K1493" t="str">
        <f t="shared" si="744"/>
        <v>3.41450866484964-2.08656789171107i</v>
      </c>
      <c r="L1493" t="str">
        <f t="shared" si="745"/>
        <v>0.660143520943045-0.338127390997521i</v>
      </c>
      <c r="M1493" t="str">
        <f t="shared" si="746"/>
        <v>4.07465218579268-2.42469528270859i</v>
      </c>
      <c r="N1493" t="str">
        <f t="shared" si="747"/>
        <v>-1.73729296876751i</v>
      </c>
      <c r="O1493" t="str">
        <f t="shared" si="748"/>
        <v>-0.165728461595088-0.986171423748085i</v>
      </c>
      <c r="P1493" t="str">
        <f t="shared" si="749"/>
        <v>1.16572846159509+0.986171423748085i</v>
      </c>
      <c r="Q1493" t="str">
        <f t="shared" si="750"/>
        <v>-1.16572846159509+0.751121545019425i</v>
      </c>
      <c r="R1493" t="str">
        <f t="shared" si="751"/>
        <v>-0.321452955375211-1.05309401347274i</v>
      </c>
      <c r="S1493" t="str">
        <f t="shared" si="752"/>
        <v>0.1906494341583i</v>
      </c>
      <c r="T1493" t="str">
        <f t="shared" si="753"/>
        <v>0.200771777784071-0.0612848240507972i</v>
      </c>
      <c r="U1493" t="e">
        <f t="shared" si="754"/>
        <v>#DIV/0!</v>
      </c>
      <c r="V1493" t="str">
        <f t="shared" si="755"/>
        <v>0.0000833333333333333-0.00195186341785499i</v>
      </c>
      <c r="W1493" t="e">
        <f t="shared" si="756"/>
        <v>#DIV/0!</v>
      </c>
      <c r="X1493" t="e">
        <f t="shared" si="757"/>
        <v>#DIV/0!</v>
      </c>
      <c r="Y1493" t="str">
        <f t="shared" si="758"/>
        <v>0.00096+0.58064172060708i</v>
      </c>
      <c r="Z1493" t="e">
        <f t="shared" si="759"/>
        <v>#DIV/0!</v>
      </c>
      <c r="AA1493" t="e">
        <f t="shared" si="760"/>
        <v>#DIV/0!</v>
      </c>
      <c r="AB1493" t="str">
        <f t="shared" si="761"/>
        <v>0.114567423780325-0.0349712717884165i</v>
      </c>
      <c r="AC1493" t="str">
        <f t="shared" si="762"/>
        <v>1.38202772599144-0.420286861024851i</v>
      </c>
      <c r="AD1493" t="str">
        <f t="shared" si="763"/>
        <v>0.0829243102851661-0.0000863034176305753i</v>
      </c>
      <c r="AE1493" t="e">
        <f t="shared" si="764"/>
        <v>#DIV/0!</v>
      </c>
      <c r="AF1493" t="str">
        <f t="shared" si="765"/>
        <v>-7.7410771118757-7.43423350128809i</v>
      </c>
      <c r="AG1493" t="e">
        <f t="shared" si="766"/>
        <v>#DIV/0!</v>
      </c>
      <c r="AH1493" t="e">
        <f t="shared" si="767"/>
        <v>#DIV/0!</v>
      </c>
      <c r="AI1493" t="e">
        <f t="shared" si="768"/>
        <v>#DIV/0!</v>
      </c>
      <c r="AJ1493" t="e">
        <f t="shared" si="769"/>
        <v>#DIV/0!</v>
      </c>
      <c r="AK1493"/>
      <c r="AL1493"/>
      <c r="AM1493"/>
      <c r="AN1493"/>
    </row>
    <row r="1494" spans="1:40" x14ac:dyDescent="0.3">
      <c r="A1494"/>
      <c r="B1494">
        <f t="shared" si="735"/>
        <v>136000</v>
      </c>
      <c r="C1494" s="186" t="str">
        <f t="shared" si="738"/>
        <v>-0.00756263031286398+0.0110130962532684i</v>
      </c>
      <c r="D1494" s="158" t="str">
        <f t="shared" si="739"/>
        <v>-3.70175910902957-2.41649827457001i</v>
      </c>
      <c r="E1494" t="str">
        <f t="shared" si="740"/>
        <v>4302.65449426053-9816.72243163551i</v>
      </c>
      <c r="F1494" t="str">
        <f t="shared" si="741"/>
        <v>0.475275514343167+0.326208523371095i</v>
      </c>
      <c r="G1494" t="str">
        <f t="shared" si="736"/>
        <v>0.475275514343167+0.326208523371095i</v>
      </c>
      <c r="H1494" t="str">
        <f t="shared" si="742"/>
        <v>4.04418940386336+5.01994754720162i</v>
      </c>
      <c r="I1494" t="str">
        <f t="shared" si="743"/>
        <v>534.070751110265i</v>
      </c>
      <c r="J1494" t="str">
        <f t="shared" si="737"/>
        <v>-69.6461545619864+113.884392453551i</v>
      </c>
      <c r="K1494" t="str">
        <f t="shared" si="744"/>
        <v>3.4131031484418-2.087287856493i</v>
      </c>
      <c r="L1494" t="str">
        <f t="shared" si="745"/>
        <v>0.659941600919641-0.338272696910823i</v>
      </c>
      <c r="M1494" t="str">
        <f t="shared" si="746"/>
        <v>4.07304474936144-2.42556055340382i</v>
      </c>
      <c r="N1494" t="str">
        <f t="shared" si="747"/>
        <v>-1.7385713300396i</v>
      </c>
      <c r="O1494" t="str">
        <f t="shared" si="748"/>
        <v>-0.166989009190147-0.985958757154524i</v>
      </c>
      <c r="P1494" t="str">
        <f t="shared" si="749"/>
        <v>1.16698900919015+0.985958757154524i</v>
      </c>
      <c r="Q1494" t="str">
        <f t="shared" si="750"/>
        <v>-1.16698900919015+0.752612572885076i</v>
      </c>
      <c r="R1494" t="str">
        <f t="shared" si="751"/>
        <v>-0.321434380512542-1.05217298844819i</v>
      </c>
      <c r="S1494" t="str">
        <f t="shared" si="752"/>
        <v>0.190789720717651i</v>
      </c>
      <c r="T1494" t="str">
        <f t="shared" si="753"/>
        <v>0.200743790612686-0.061326375687039i</v>
      </c>
      <c r="U1494" t="e">
        <f t="shared" si="754"/>
        <v>#DIV/0!</v>
      </c>
      <c r="V1494" t="str">
        <f t="shared" si="755"/>
        <v>0.0000833333333333333-0.00195042822416539i</v>
      </c>
      <c r="W1494" t="e">
        <f t="shared" si="756"/>
        <v>#DIV/0!</v>
      </c>
      <c r="X1494" t="e">
        <f t="shared" si="757"/>
        <v>#DIV/0!</v>
      </c>
      <c r="Y1494" t="str">
        <f t="shared" si="758"/>
        <v>0.00096+0.581068977207968i</v>
      </c>
      <c r="Z1494" t="e">
        <f t="shared" si="759"/>
        <v>#DIV/0!</v>
      </c>
      <c r="AA1494" t="e">
        <f t="shared" si="760"/>
        <v>#DIV/0!</v>
      </c>
      <c r="AB1494" t="str">
        <f t="shared" si="761"/>
        <v>0.114551453317943-0.034994982610578i</v>
      </c>
      <c r="AC1494" t="str">
        <f t="shared" si="762"/>
        <v>1.3816907460811-0.420387616679091i</v>
      </c>
      <c r="AD1494" t="str">
        <f t="shared" si="763"/>
        <v>0.082935348323277-0.000094079801051017i</v>
      </c>
      <c r="AE1494" t="e">
        <f t="shared" si="764"/>
        <v>#DIV/0!</v>
      </c>
      <c r="AF1494" t="str">
        <f t="shared" si="765"/>
        <v>-7.74594851289293-7.43644582177163i</v>
      </c>
      <c r="AG1494" t="e">
        <f t="shared" si="766"/>
        <v>#DIV/0!</v>
      </c>
      <c r="AH1494" t="e">
        <f t="shared" si="767"/>
        <v>#DIV/0!</v>
      </c>
      <c r="AI1494" t="e">
        <f t="shared" si="768"/>
        <v>#DIV/0!</v>
      </c>
      <c r="AJ1494" t="e">
        <f t="shared" si="769"/>
        <v>#DIV/0!</v>
      </c>
      <c r="AK1494"/>
      <c r="AL1494"/>
      <c r="AM1494"/>
      <c r="AN1494"/>
    </row>
    <row r="1495" spans="1:40" x14ac:dyDescent="0.3">
      <c r="A1495"/>
      <c r="B1495">
        <f t="shared" si="735"/>
        <v>136100</v>
      </c>
      <c r="C1495" s="186" t="str">
        <f t="shared" si="738"/>
        <v>-0.00755952879364392+0.0110099862185492i</v>
      </c>
      <c r="D1495" s="158" t="str">
        <f t="shared" si="739"/>
        <v>-3.70338434592198-2.41733513210222i</v>
      </c>
      <c r="E1495" t="str">
        <f t="shared" si="740"/>
        <v>4297.35130810909-9811.83222753048i</v>
      </c>
      <c r="F1495" t="str">
        <f t="shared" si="741"/>
        <v>0.475490603283136+0.326314568666664i</v>
      </c>
      <c r="G1495" t="str">
        <f t="shared" si="736"/>
        <v>0.475490603283136+0.326314568666664i</v>
      </c>
      <c r="H1495" t="str">
        <f t="shared" si="742"/>
        <v>4.0474349308556+5.02131903717276i</v>
      </c>
      <c r="I1495" t="str">
        <f t="shared" si="743"/>
        <v>534.463450191964i</v>
      </c>
      <c r="J1495" t="str">
        <f t="shared" si="737"/>
        <v>-69.750084161123+113.968130977414i</v>
      </c>
      <c r="K1495" t="str">
        <f t="shared" si="744"/>
        <v>3.41169775526516-2.08800656395093i</v>
      </c>
      <c r="L1495" t="str">
        <f t="shared" si="745"/>
        <v>0.659739655993243-0.338417837843919i</v>
      </c>
      <c r="M1495" t="str">
        <f t="shared" si="746"/>
        <v>4.0714374112584-2.42642440179485i</v>
      </c>
      <c r="N1495" t="str">
        <f t="shared" si="747"/>
        <v>-1.73984969131169i</v>
      </c>
      <c r="O1495" t="str">
        <f t="shared" si="748"/>
        <v>-0.168249283890546-0.985744479299944i</v>
      </c>
      <c r="P1495" t="str">
        <f t="shared" si="749"/>
        <v>1.16824928389055+0.985744479299944i</v>
      </c>
      <c r="Q1495" t="str">
        <f t="shared" si="750"/>
        <v>-1.16824928389055+0.754105212011746i</v>
      </c>
      <c r="R1495" t="str">
        <f t="shared" si="751"/>
        <v>-0.321415788644269-1.0512532022699i</v>
      </c>
      <c r="S1495" t="str">
        <f t="shared" si="752"/>
        <v>0.190930007277002i</v>
      </c>
      <c r="T1495" t="str">
        <f t="shared" si="753"/>
        <v>0.200715781559364-0.0613679188647936i</v>
      </c>
      <c r="U1495" t="e">
        <f t="shared" si="754"/>
        <v>#DIV/0!</v>
      </c>
      <c r="V1495" t="str">
        <f t="shared" si="755"/>
        <v>0.0000833333333333333-0.00194899513950398i</v>
      </c>
      <c r="W1495" t="e">
        <f t="shared" si="756"/>
        <v>#DIV/0!</v>
      </c>
      <c r="X1495" t="e">
        <f t="shared" si="757"/>
        <v>#DIV/0!</v>
      </c>
      <c r="Y1495" t="str">
        <f t="shared" si="758"/>
        <v>0.00096+0.581496233808856i</v>
      </c>
      <c r="Z1495" t="e">
        <f t="shared" si="759"/>
        <v>#DIV/0!</v>
      </c>
      <c r="AA1495" t="e">
        <f t="shared" si="760"/>
        <v>#DIV/0!</v>
      </c>
      <c r="AB1495" t="str">
        <f t="shared" si="761"/>
        <v>0.114535470368959-0.0350186886060298i</v>
      </c>
      <c r="AC1495" t="str">
        <f t="shared" si="762"/>
        <v>1.38135379842373-0.420488059058091i</v>
      </c>
      <c r="AD1495" t="str">
        <f t="shared" si="763"/>
        <v>0.0829463871368139-0.000101873447013004i</v>
      </c>
      <c r="AE1495" t="e">
        <f t="shared" si="764"/>
        <v>#DIV/0!</v>
      </c>
      <c r="AF1495" t="str">
        <f t="shared" si="765"/>
        <v>-7.75081927677758-7.43865416927498i</v>
      </c>
      <c r="AG1495" t="e">
        <f t="shared" si="766"/>
        <v>#DIV/0!</v>
      </c>
      <c r="AH1495" t="e">
        <f t="shared" si="767"/>
        <v>#DIV/0!</v>
      </c>
      <c r="AI1495" t="e">
        <f t="shared" si="768"/>
        <v>#DIV/0!</v>
      </c>
      <c r="AJ1495" t="e">
        <f t="shared" si="769"/>
        <v>#DIV/0!</v>
      </c>
      <c r="AK1495"/>
      <c r="AL1495"/>
      <c r="AM1495"/>
      <c r="AN1495"/>
    </row>
    <row r="1496" spans="1:40" x14ac:dyDescent="0.3">
      <c r="A1496"/>
      <c r="B1496">
        <f t="shared" si="735"/>
        <v>136200</v>
      </c>
      <c r="C1496" s="186" t="str">
        <f t="shared" si="738"/>
        <v>-0.007556427543674+0.0110068803257505i</v>
      </c>
      <c r="D1496" s="158" t="str">
        <f t="shared" si="739"/>
        <v>-3.70500944411812-2.41817053793803i</v>
      </c>
      <c r="E1496" t="str">
        <f t="shared" si="740"/>
        <v>4292.05729504278-9806.94518969655i</v>
      </c>
      <c r="F1496" t="str">
        <f t="shared" si="741"/>
        <v>0.475705673863037+0.326420428752451i</v>
      </c>
      <c r="G1496" t="str">
        <f t="shared" si="736"/>
        <v>0.475705673863037+0.326420428752451i</v>
      </c>
      <c r="H1496" t="str">
        <f t="shared" si="742"/>
        <v>4.05067995619486+5.02268800870124i</v>
      </c>
      <c r="I1496" t="str">
        <f t="shared" si="743"/>
        <v>534.856149273662i</v>
      </c>
      <c r="J1496" t="str">
        <f t="shared" si="737"/>
        <v>-69.8540901509977+114.051869501276i</v>
      </c>
      <c r="K1496" t="str">
        <f t="shared" si="744"/>
        <v>3.41029248644594-2.08872401505702i</v>
      </c>
      <c r="L1496" t="str">
        <f t="shared" si="745"/>
        <v>0.659537686322927-0.33856281385031i</v>
      </c>
      <c r="M1496" t="str">
        <f t="shared" si="746"/>
        <v>4.06983017276887-2.42728682890733i</v>
      </c>
      <c r="N1496" t="str">
        <f t="shared" si="747"/>
        <v>-1.74112805258378i</v>
      </c>
      <c r="O1496" t="str">
        <f t="shared" si="748"/>
        <v>-0.169509283636732-0.985528590534522i</v>
      </c>
      <c r="P1496" t="str">
        <f t="shared" si="749"/>
        <v>1.16950928363673+0.985528590534522i</v>
      </c>
      <c r="Q1496" t="str">
        <f t="shared" si="750"/>
        <v>-1.16950928363673+0.755599462049258i</v>
      </c>
      <c r="R1496" t="str">
        <f t="shared" si="751"/>
        <v>-0.321397179762326-1.05033465219472i</v>
      </c>
      <c r="S1496" t="str">
        <f t="shared" si="752"/>
        <v>0.191070293836354i</v>
      </c>
      <c r="T1496" t="str">
        <f t="shared" si="753"/>
        <v>0.20068775062135-0.0614094535753631i</v>
      </c>
      <c r="U1496" t="e">
        <f t="shared" si="754"/>
        <v>#DIV/0!</v>
      </c>
      <c r="V1496" t="str">
        <f t="shared" si="755"/>
        <v>0.0000833333333333333-0.00194756415922535i</v>
      </c>
      <c r="W1496" t="e">
        <f t="shared" si="756"/>
        <v>#DIV/0!</v>
      </c>
      <c r="X1496" t="e">
        <f t="shared" si="757"/>
        <v>#DIV/0!</v>
      </c>
      <c r="Y1496" t="str">
        <f t="shared" si="758"/>
        <v>0.00096+0.581923490409745i</v>
      </c>
      <c r="Z1496" t="e">
        <f t="shared" si="759"/>
        <v>#DIV/0!</v>
      </c>
      <c r="AA1496" t="e">
        <f t="shared" si="760"/>
        <v>#DIV/0!</v>
      </c>
      <c r="AB1496" t="str">
        <f t="shared" si="761"/>
        <v>0.114519474931802-0.0350423897698085i</v>
      </c>
      <c r="AC1496" t="str">
        <f t="shared" si="762"/>
        <v>1.3810168833054-0.42058818836644i</v>
      </c>
      <c r="AD1496" t="str">
        <f t="shared" si="763"/>
        <v>0.0829574267084126-0.000109684364330863i</v>
      </c>
      <c r="AE1496" t="e">
        <f t="shared" si="764"/>
        <v>#DIV/0!</v>
      </c>
      <c r="AF1496" t="str">
        <f t="shared" si="765"/>
        <v>-7.75568940031298-7.44085854663927i</v>
      </c>
      <c r="AG1496" t="e">
        <f t="shared" si="766"/>
        <v>#DIV/0!</v>
      </c>
      <c r="AH1496" t="e">
        <f t="shared" si="767"/>
        <v>#DIV/0!</v>
      </c>
      <c r="AI1496" t="e">
        <f t="shared" si="768"/>
        <v>#DIV/0!</v>
      </c>
      <c r="AJ1496" t="e">
        <f t="shared" si="769"/>
        <v>#DIV/0!</v>
      </c>
      <c r="AK1496"/>
      <c r="AL1496"/>
      <c r="AM1496"/>
      <c r="AN1496"/>
    </row>
    <row r="1497" spans="1:40" x14ac:dyDescent="0.3">
      <c r="A1497"/>
      <c r="B1497">
        <f t="shared" si="735"/>
        <v>136300</v>
      </c>
      <c r="C1497" s="186" t="str">
        <f t="shared" si="738"/>
        <v>-0.00755332656541408+0.0110037785617858i</v>
      </c>
      <c r="D1497" s="158" t="str">
        <f t="shared" si="739"/>
        <v>-3.70663440232076-2.41900449319081i</v>
      </c>
      <c r="E1497" t="str">
        <f t="shared" si="740"/>
        <v>4286.77243555457-9802.0613196958i</v>
      </c>
      <c r="F1497" t="str">
        <f t="shared" si="741"/>
        <v>0.475920725911207+0.326526103760587i</v>
      </c>
      <c r="G1497" t="str">
        <f t="shared" si="736"/>
        <v>0.475920725911207+0.326526103760587i</v>
      </c>
      <c r="H1497" t="str">
        <f t="shared" si="742"/>
        <v>4.05392447796695+5.02405446351715i</v>
      </c>
      <c r="I1497" t="str">
        <f t="shared" si="743"/>
        <v>535.248848355361i</v>
      </c>
      <c r="J1497" t="str">
        <f t="shared" si="737"/>
        <v>-69.9581725316105+114.13560802514i</v>
      </c>
      <c r="K1497" t="str">
        <f t="shared" si="744"/>
        <v>3.40888734310823-2.08944021078383i</v>
      </c>
      <c r="L1497" t="str">
        <f t="shared" si="745"/>
        <v>0.659335692067608-0.338707624983655i</v>
      </c>
      <c r="M1497" t="str">
        <f t="shared" si="746"/>
        <v>4.06822303517584-2.42814783576749i</v>
      </c>
      <c r="N1497" t="str">
        <f t="shared" si="747"/>
        <v>-1.74240641385586i</v>
      </c>
      <c r="O1497" t="str">
        <f t="shared" si="748"/>
        <v>-0.170769006369597-0.985311091211065i</v>
      </c>
      <c r="P1497" t="str">
        <f t="shared" si="749"/>
        <v>1.1707690063696+0.985311091211065i</v>
      </c>
      <c r="Q1497" t="str">
        <f t="shared" si="750"/>
        <v>-1.1707690063696+0.757095322644795i</v>
      </c>
      <c r="R1497" t="str">
        <f t="shared" si="751"/>
        <v>-0.321378553858661-1.04941733548756i</v>
      </c>
      <c r="S1497" t="str">
        <f t="shared" si="752"/>
        <v>0.191210580395705i</v>
      </c>
      <c r="T1497" t="str">
        <f t="shared" si="753"/>
        <v>0.200659697795891-0.0614509798100469i</v>
      </c>
      <c r="U1497" t="e">
        <f t="shared" si="754"/>
        <v>#DIV/0!</v>
      </c>
      <c r="V1497" t="str">
        <f t="shared" si="755"/>
        <v>0.0000833333333333333-0.00194613527869767i</v>
      </c>
      <c r="W1497" t="e">
        <f t="shared" si="756"/>
        <v>#DIV/0!</v>
      </c>
      <c r="X1497" t="e">
        <f t="shared" si="757"/>
        <v>#DIV/0!</v>
      </c>
      <c r="Y1497" t="str">
        <f t="shared" si="758"/>
        <v>0.00096+0.582350747010633i</v>
      </c>
      <c r="Z1497" t="e">
        <f t="shared" si="759"/>
        <v>#DIV/0!</v>
      </c>
      <c r="AA1497" t="e">
        <f t="shared" si="760"/>
        <v>#DIV/0!</v>
      </c>
      <c r="AB1497" t="str">
        <f t="shared" si="761"/>
        <v>0.114503467004901-0.0350660860969494i</v>
      </c>
      <c r="AC1497" t="str">
        <f t="shared" si="762"/>
        <v>1.38068000101169-0.420688004808893i</v>
      </c>
      <c r="AD1497" t="str">
        <f t="shared" si="763"/>
        <v>0.0829684670206936-0.000117512561811917i</v>
      </c>
      <c r="AE1497" t="e">
        <f t="shared" si="764"/>
        <v>#DIV/0!</v>
      </c>
      <c r="AF1497" t="str">
        <f t="shared" si="765"/>
        <v>-7.76055888028771-7.44305895670796i</v>
      </c>
      <c r="AG1497" t="e">
        <f t="shared" si="766"/>
        <v>#DIV/0!</v>
      </c>
      <c r="AH1497" t="e">
        <f t="shared" si="767"/>
        <v>#DIV/0!</v>
      </c>
      <c r="AI1497" t="e">
        <f t="shared" si="768"/>
        <v>#DIV/0!</v>
      </c>
      <c r="AJ1497" t="e">
        <f t="shared" si="769"/>
        <v>#DIV/0!</v>
      </c>
      <c r="AK1497"/>
      <c r="AL1497"/>
      <c r="AM1497"/>
      <c r="AN1497"/>
    </row>
    <row r="1498" spans="1:40" x14ac:dyDescent="0.3">
      <c r="A1498"/>
      <c r="B1498">
        <f t="shared" si="735"/>
        <v>136400</v>
      </c>
      <c r="C1498" s="186" t="str">
        <f t="shared" si="738"/>
        <v>-0.00755022586131955+0.0110006809136141i</v>
      </c>
      <c r="D1498" s="158" t="str">
        <f t="shared" si="739"/>
        <v>-3.70825921923511-2.41983699897443i</v>
      </c>
      <c r="E1498" t="str">
        <f t="shared" si="740"/>
        <v>4281.49671018367-9797.18061906539i</v>
      </c>
      <c r="F1498" t="str">
        <f t="shared" si="741"/>
        <v>0.476135759256303+0.326631593823322i</v>
      </c>
      <c r="G1498" t="str">
        <f t="shared" si="736"/>
        <v>0.476135759256303+0.326631593823322i</v>
      </c>
      <c r="H1498" t="str">
        <f t="shared" si="742"/>
        <v>4.05716849426065+5.02541840335228i</v>
      </c>
      <c r="I1498" t="str">
        <f t="shared" si="743"/>
        <v>535.64154743706i</v>
      </c>
      <c r="J1498" t="str">
        <f t="shared" si="737"/>
        <v>-70.0623313029614+114.219346549003i</v>
      </c>
      <c r="K1498" t="str">
        <f t="shared" si="744"/>
        <v>3.40748232637408-2.09015515210449i</v>
      </c>
      <c r="L1498" t="str">
        <f t="shared" si="745"/>
        <v>0.659133673386041-0.33885227129777i</v>
      </c>
      <c r="M1498" t="str">
        <f t="shared" si="746"/>
        <v>4.06661599976012-2.42900742340226i</v>
      </c>
      <c r="N1498" t="str">
        <f t="shared" si="747"/>
        <v>-1.74368477512795i</v>
      </c>
      <c r="O1498" t="str">
        <f t="shared" si="748"/>
        <v>-0.172028450030512-0.98509198168501i</v>
      </c>
      <c r="P1498" t="str">
        <f t="shared" si="749"/>
        <v>1.17202845003051+0.98509198168501i</v>
      </c>
      <c r="Q1498" t="str">
        <f t="shared" si="750"/>
        <v>-1.17202845003051+0.75859279344294i</v>
      </c>
      <c r="R1498" t="str">
        <f t="shared" si="751"/>
        <v>-0.32135991092518-1.04850124942131i</v>
      </c>
      <c r="S1498" t="str">
        <f t="shared" si="752"/>
        <v>0.191350866955057i</v>
      </c>
      <c r="T1498" t="str">
        <f t="shared" si="753"/>
        <v>0.200631623080228-0.0614924975601331i</v>
      </c>
      <c r="U1498" t="e">
        <f t="shared" si="754"/>
        <v>#DIV/0!</v>
      </c>
      <c r="V1498" t="str">
        <f t="shared" si="755"/>
        <v>0.0000833333333333333-0.00194470849330273i</v>
      </c>
      <c r="W1498" t="e">
        <f t="shared" si="756"/>
        <v>#DIV/0!</v>
      </c>
      <c r="X1498" t="e">
        <f t="shared" si="757"/>
        <v>#DIV/0!</v>
      </c>
      <c r="Y1498" t="str">
        <f t="shared" si="758"/>
        <v>0.00096+0.582778003611521i</v>
      </c>
      <c r="Z1498" t="e">
        <f t="shared" si="759"/>
        <v>#DIV/0!</v>
      </c>
      <c r="AA1498" t="e">
        <f t="shared" si="760"/>
        <v>#DIV/0!</v>
      </c>
      <c r="AB1498" t="str">
        <f t="shared" si="761"/>
        <v>0.114487446586681-0.035089777582481i</v>
      </c>
      <c r="AC1498" t="str">
        <f t="shared" si="762"/>
        <v>1.3803431518277-0.420787508590359i</v>
      </c>
      <c r="AD1498" t="str">
        <f t="shared" si="763"/>
        <v>0.0829795080562584-0.000125358048254372i</v>
      </c>
      <c r="AE1498" t="e">
        <f t="shared" si="764"/>
        <v>#DIV/0!</v>
      </c>
      <c r="AF1498" t="str">
        <f t="shared" si="765"/>
        <v>-7.76542771349576-7.44525540232671i</v>
      </c>
      <c r="AG1498" t="e">
        <f t="shared" si="766"/>
        <v>#DIV/0!</v>
      </c>
      <c r="AH1498" t="e">
        <f t="shared" si="767"/>
        <v>#DIV/0!</v>
      </c>
      <c r="AI1498" t="e">
        <f t="shared" si="768"/>
        <v>#DIV/0!</v>
      </c>
      <c r="AJ1498" t="e">
        <f t="shared" si="769"/>
        <v>#DIV/0!</v>
      </c>
      <c r="AK1498"/>
      <c r="AL1498"/>
      <c r="AM1498"/>
      <c r="AN1498"/>
    </row>
    <row r="1499" spans="1:40" x14ac:dyDescent="0.3">
      <c r="A1499"/>
      <c r="B1499">
        <f t="shared" si="735"/>
        <v>136500</v>
      </c>
      <c r="C1499" s="186" t="str">
        <f t="shared" si="738"/>
        <v>-0.00754712543384139+0.0109975873682398i</v>
      </c>
      <c r="D1499" s="158" t="str">
        <f t="shared" si="739"/>
        <v>-3.70988389356868-2.42066805640334i</v>
      </c>
      <c r="E1499" t="str">
        <f t="shared" si="740"/>
        <v>4276.23009951564-9792.30308931785i</v>
      </c>
      <c r="F1499" t="str">
        <f t="shared" si="741"/>
        <v>0.476350773727291+0.326736899073024i</v>
      </c>
      <c r="G1499" t="str">
        <f t="shared" si="736"/>
        <v>0.476350773727291+0.326736899073024i</v>
      </c>
      <c r="H1499" t="str">
        <f t="shared" si="742"/>
        <v>4.06041200316753+5.02677982994009i</v>
      </c>
      <c r="I1499" t="str">
        <f t="shared" si="743"/>
        <v>536.034246518758i</v>
      </c>
      <c r="J1499" t="str">
        <f t="shared" si="737"/>
        <v>-70.1665664650503+114.303085072866i</v>
      </c>
      <c r="K1499" t="str">
        <f t="shared" si="744"/>
        <v>3.40607743736342-2.09086883999251i</v>
      </c>
      <c r="L1499" t="str">
        <f t="shared" si="745"/>
        <v>0.658931630436819-0.338996752846628i</v>
      </c>
      <c r="M1499" t="str">
        <f t="shared" si="746"/>
        <v>4.06500906780024-2.42986559283914i</v>
      </c>
      <c r="N1499" t="str">
        <f t="shared" si="747"/>
        <v>-1.74496313640004i</v>
      </c>
      <c r="O1499" t="str">
        <f t="shared" si="748"/>
        <v>-0.173287612561275-0.984871262314427i</v>
      </c>
      <c r="P1499" t="str">
        <f t="shared" si="749"/>
        <v>1.17328761256128+0.984871262314427i</v>
      </c>
      <c r="Q1499" t="str">
        <f t="shared" si="750"/>
        <v>-1.17328761256128+0.760091874085613i</v>
      </c>
      <c r="R1499" t="str">
        <f t="shared" si="751"/>
        <v>-0.321341250953816-1.04758639127687i</v>
      </c>
      <c r="S1499" t="str">
        <f t="shared" si="752"/>
        <v>0.191491153514408i</v>
      </c>
      <c r="T1499" t="str">
        <f t="shared" si="753"/>
        <v>0.200603526471604-0.0615340068169091i</v>
      </c>
      <c r="U1499" t="e">
        <f t="shared" si="754"/>
        <v>#DIV/0!</v>
      </c>
      <c r="V1499" t="str">
        <f t="shared" si="755"/>
        <v>0.0000833333333333333-0.00194328379843584i</v>
      </c>
      <c r="W1499" t="e">
        <f t="shared" si="756"/>
        <v>#DIV/0!</v>
      </c>
      <c r="X1499" t="e">
        <f t="shared" si="757"/>
        <v>#DIV/0!</v>
      </c>
      <c r="Y1499" t="str">
        <f t="shared" si="758"/>
        <v>0.00096+0.583205260212409i</v>
      </c>
      <c r="Z1499" t="e">
        <f t="shared" si="759"/>
        <v>#DIV/0!</v>
      </c>
      <c r="AA1499" t="e">
        <f t="shared" si="760"/>
        <v>#DIV/0!</v>
      </c>
      <c r="AB1499" t="str">
        <f t="shared" si="761"/>
        <v>0.114471413675569-0.0351134642214317i</v>
      </c>
      <c r="AC1499" t="str">
        <f t="shared" si="762"/>
        <v>1.38000633603806-0.42088669991592i</v>
      </c>
      <c r="AD1499" t="str">
        <f t="shared" si="763"/>
        <v>0.0829905497976932-0.000133220832449657i</v>
      </c>
      <c r="AE1499" t="e">
        <f t="shared" si="764"/>
        <v>#DIV/0!</v>
      </c>
      <c r="AF1499" t="str">
        <f t="shared" si="765"/>
        <v>-7.77029589673621-7.44744788634343i</v>
      </c>
      <c r="AG1499" t="e">
        <f t="shared" si="766"/>
        <v>#DIV/0!</v>
      </c>
      <c r="AH1499" t="e">
        <f t="shared" si="767"/>
        <v>#DIV/0!</v>
      </c>
      <c r="AI1499" t="e">
        <f t="shared" si="768"/>
        <v>#DIV/0!</v>
      </c>
      <c r="AJ1499" t="e">
        <f t="shared" si="769"/>
        <v>#DIV/0!</v>
      </c>
      <c r="AK1499"/>
      <c r="AL1499"/>
      <c r="AM1499"/>
      <c r="AN1499"/>
    </row>
    <row r="1500" spans="1:40" x14ac:dyDescent="0.3">
      <c r="A1500"/>
      <c r="B1500">
        <f t="shared" si="735"/>
        <v>136600</v>
      </c>
      <c r="C1500" s="186" t="str">
        <f t="shared" si="738"/>
        <v>-0.00754402528542588+0.0109944979127127i</v>
      </c>
      <c r="D1500" s="158" t="str">
        <f t="shared" si="739"/>
        <v>-3.71150842403138-2.42149766659251i</v>
      </c>
      <c r="E1500" t="str">
        <f t="shared" si="740"/>
        <v>4270.97258418215-9787.42873194119i</v>
      </c>
      <c r="F1500" t="str">
        <f t="shared" si="741"/>
        <v>0.47656576915345+0.326842019642171i</v>
      </c>
      <c r="G1500" t="str">
        <f t="shared" si="736"/>
        <v>0.47656576915345+0.326842019642171i</v>
      </c>
      <c r="H1500" t="str">
        <f t="shared" si="742"/>
        <v>4.06365500278202+5.02813874501576i</v>
      </c>
      <c r="I1500" t="str">
        <f t="shared" si="743"/>
        <v>536.426945600457i</v>
      </c>
      <c r="J1500" t="str">
        <f t="shared" si="737"/>
        <v>-70.2708780178773+114.386823596728i</v>
      </c>
      <c r="K1500" t="str">
        <f t="shared" si="744"/>
        <v>3.40467267719414-2.09158127542194i</v>
      </c>
      <c r="L1500" t="str">
        <f t="shared" si="745"/>
        <v>0.658729563378374-0.339141069684354i</v>
      </c>
      <c r="M1500" t="str">
        <f t="shared" si="746"/>
        <v>4.06340224057251-2.43072234510629i</v>
      </c>
      <c r="N1500" t="str">
        <f t="shared" si="747"/>
        <v>-1.74624149767213i</v>
      </c>
      <c r="O1500" t="str">
        <f t="shared" si="748"/>
        <v>-0.174546491904153-0.984648933460019i</v>
      </c>
      <c r="P1500" t="str">
        <f t="shared" si="749"/>
        <v>1.17454649190415+0.984648933460019i</v>
      </c>
      <c r="Q1500" t="str">
        <f t="shared" si="750"/>
        <v>-1.17454649190415+0.761592564212111i</v>
      </c>
      <c r="R1500" t="str">
        <f t="shared" si="751"/>
        <v>-0.321322573936453-1.04667275834309i</v>
      </c>
      <c r="S1500" t="str">
        <f t="shared" si="752"/>
        <v>0.191631440073758i</v>
      </c>
      <c r="T1500" t="str">
        <f t="shared" si="753"/>
        <v>0.200575407967259-0.0615755075716491i</v>
      </c>
      <c r="U1500" t="e">
        <f t="shared" si="754"/>
        <v>#DIV/0!</v>
      </c>
      <c r="V1500" t="str">
        <f t="shared" si="755"/>
        <v>0.0000833333333333333-0.0019418611895058i</v>
      </c>
      <c r="W1500" t="e">
        <f t="shared" si="756"/>
        <v>#DIV/0!</v>
      </c>
      <c r="X1500" t="e">
        <f t="shared" si="757"/>
        <v>#DIV/0!</v>
      </c>
      <c r="Y1500" t="str">
        <f t="shared" si="758"/>
        <v>0.00096+0.583632516813297i</v>
      </c>
      <c r="Z1500" t="e">
        <f t="shared" si="759"/>
        <v>#DIV/0!</v>
      </c>
      <c r="AA1500" t="e">
        <f t="shared" si="760"/>
        <v>#DIV/0!</v>
      </c>
      <c r="AB1500" t="str">
        <f t="shared" si="761"/>
        <v>0.11445536826999-0.0351371460088222i</v>
      </c>
      <c r="AC1500" t="str">
        <f t="shared" si="762"/>
        <v>1.37966955392692-0.420985578990806i</v>
      </c>
      <c r="AD1500" t="str">
        <f t="shared" si="763"/>
        <v>0.0830015922275665-0.000141100923179212i</v>
      </c>
      <c r="AE1500" t="e">
        <f t="shared" si="764"/>
        <v>#DIV/0!</v>
      </c>
      <c r="AF1500" t="str">
        <f t="shared" si="765"/>
        <v>-7.7751634268134-7.44963641160827i</v>
      </c>
      <c r="AG1500" t="e">
        <f t="shared" si="766"/>
        <v>#DIV/0!</v>
      </c>
      <c r="AH1500" t="e">
        <f t="shared" si="767"/>
        <v>#DIV/0!</v>
      </c>
      <c r="AI1500" t="e">
        <f t="shared" si="768"/>
        <v>#DIV/0!</v>
      </c>
      <c r="AJ1500" t="e">
        <f t="shared" si="769"/>
        <v>#DIV/0!</v>
      </c>
      <c r="AK1500"/>
      <c r="AL1500"/>
      <c r="AM1500"/>
      <c r="AN1500"/>
    </row>
    <row r="1501" spans="1:40" x14ac:dyDescent="0.3">
      <c r="A1501"/>
      <c r="B1501">
        <f t="shared" si="735"/>
        <v>136700</v>
      </c>
      <c r="C1501" s="186" t="str">
        <f t="shared" si="738"/>
        <v>-0.007540925418515+0.0109914125341278i</v>
      </c>
      <c r="D1501" s="158" t="str">
        <f t="shared" si="739"/>
        <v>-3.71313280933552-2.42232583065745i</v>
      </c>
      <c r="E1501" t="str">
        <f t="shared" si="740"/>
        <v>4265.72414486084-9782.55754839887i</v>
      </c>
      <c r="F1501" t="str">
        <f t="shared" si="741"/>
        <v>0.476780745364379+0.326946955663361i</v>
      </c>
      <c r="G1501" t="str">
        <f t="shared" si="736"/>
        <v>0.476780745364379+0.326946955663361i</v>
      </c>
      <c r="H1501" t="str">
        <f t="shared" si="742"/>
        <v>4.06689749120154+5.02949515031612i</v>
      </c>
      <c r="I1501" t="str">
        <f t="shared" si="743"/>
        <v>536.819644682156i</v>
      </c>
      <c r="J1501" t="str">
        <f t="shared" si="737"/>
        <v>-70.3752659614423+114.470562120591i</v>
      </c>
      <c r="K1501" t="str">
        <f t="shared" si="744"/>
        <v>3.40326804698196-2.09229245936717i</v>
      </c>
      <c r="L1501" t="str">
        <f t="shared" si="745"/>
        <v>0.658527472368975-0.339285221865234i</v>
      </c>
      <c r="M1501" t="str">
        <f t="shared" si="746"/>
        <v>4.06179551935093-2.4315776812324i</v>
      </c>
      <c r="N1501" t="str">
        <f t="shared" si="747"/>
        <v>-1.74751985894421i</v>
      </c>
      <c r="O1501" t="str">
        <f t="shared" si="748"/>
        <v>-0.175805086001866-0.984424995485119i</v>
      </c>
      <c r="P1501" t="str">
        <f t="shared" si="749"/>
        <v>1.17580508600187+0.984424995485119i</v>
      </c>
      <c r="Q1501" t="str">
        <f t="shared" si="750"/>
        <v>-1.17580508600187+0.763094863459091i</v>
      </c>
      <c r="R1501" t="str">
        <f t="shared" si="751"/>
        <v>-0.321303879865012-1.04576034791674i</v>
      </c>
      <c r="S1501" t="str">
        <f t="shared" si="752"/>
        <v>0.191771726633109i</v>
      </c>
      <c r="T1501" t="str">
        <f t="shared" si="753"/>
        <v>0.200547267564434-0.0616169998156304i</v>
      </c>
      <c r="U1501" t="e">
        <f t="shared" si="754"/>
        <v>#DIV/0!</v>
      </c>
      <c r="V1501" t="str">
        <f t="shared" si="755"/>
        <v>0.0000833333333333333-0.00194044066193484i</v>
      </c>
      <c r="W1501" t="e">
        <f t="shared" si="756"/>
        <v>#DIV/0!</v>
      </c>
      <c r="X1501" t="e">
        <f t="shared" si="757"/>
        <v>#DIV/0!</v>
      </c>
      <c r="Y1501" t="str">
        <f t="shared" si="758"/>
        <v>0.00096+0.584059773414186i</v>
      </c>
      <c r="Z1501" t="e">
        <f t="shared" si="759"/>
        <v>#DIV/0!</v>
      </c>
      <c r="AA1501" t="e">
        <f t="shared" si="760"/>
        <v>#DIV/0!</v>
      </c>
      <c r="AB1501" t="str">
        <f t="shared" si="761"/>
        <v>0.11443931036837-0.0351608229396751i</v>
      </c>
      <c r="AC1501" t="str">
        <f t="shared" si="762"/>
        <v>1.37933280577798-0.42108414602042i</v>
      </c>
      <c r="AD1501" t="str">
        <f t="shared" si="763"/>
        <v>0.0830126353284302-0.000148998329219477i</v>
      </c>
      <c r="AE1501" t="e">
        <f t="shared" si="764"/>
        <v>#DIV/0!</v>
      </c>
      <c r="AF1501" t="str">
        <f t="shared" si="765"/>
        <v>-7.78003030053706-7.45182098097357i</v>
      </c>
      <c r="AG1501" t="e">
        <f t="shared" si="766"/>
        <v>#DIV/0!</v>
      </c>
      <c r="AH1501" t="e">
        <f t="shared" si="767"/>
        <v>#DIV/0!</v>
      </c>
      <c r="AI1501" t="e">
        <f t="shared" si="768"/>
        <v>#DIV/0!</v>
      </c>
      <c r="AJ1501" t="e">
        <f t="shared" si="769"/>
        <v>#DIV/0!</v>
      </c>
      <c r="AK1501"/>
      <c r="AL1501"/>
      <c r="AM1501"/>
      <c r="AN1501"/>
    </row>
    <row r="1502" spans="1:40" x14ac:dyDescent="0.3">
      <c r="A1502"/>
      <c r="B1502">
        <f t="shared" si="735"/>
        <v>136800</v>
      </c>
      <c r="C1502" s="186" t="str">
        <f t="shared" si="738"/>
        <v>-0.00753782583554623+0.0109883312196249i</v>
      </c>
      <c r="D1502" s="158" t="str">
        <f t="shared" si="739"/>
        <v>-3.71475704819578-2.42315254971424i</v>
      </c>
      <c r="E1502" t="str">
        <f t="shared" si="740"/>
        <v>4260.48476227532-9777.68954013017i</v>
      </c>
      <c r="F1502" t="str">
        <f t="shared" si="741"/>
        <v>0.47699570218999+0.327051707269309i</v>
      </c>
      <c r="G1502" t="str">
        <f t="shared" si="736"/>
        <v>0.47699570218999+0.327051707269309i</v>
      </c>
      <c r="H1502" t="str">
        <f t="shared" si="742"/>
        <v>4.07013946652633+5.03084904757977i</v>
      </c>
      <c r="I1502" t="str">
        <f t="shared" si="743"/>
        <v>537.212343763855i</v>
      </c>
      <c r="J1502" t="str">
        <f t="shared" si="737"/>
        <v>-70.4797302957454+114.554300644454i</v>
      </c>
      <c r="K1502" t="str">
        <f t="shared" si="744"/>
        <v>3.40186354784059-2.09300239280314i</v>
      </c>
      <c r="L1502" t="str">
        <f t="shared" si="745"/>
        <v>0.65832535756673-0.339429209443705i</v>
      </c>
      <c r="M1502" t="str">
        <f t="shared" si="746"/>
        <v>4.06018890540732-2.43243160224685i</v>
      </c>
      <c r="N1502" t="str">
        <f t="shared" si="747"/>
        <v>-1.7487982202163i</v>
      </c>
      <c r="O1502" t="str">
        <f t="shared" si="748"/>
        <v>-0.177063392797631-0.984199448755684i</v>
      </c>
      <c r="P1502" t="str">
        <f t="shared" si="749"/>
        <v>1.17706339279763+0.984199448755684i</v>
      </c>
      <c r="Q1502" t="str">
        <f t="shared" si="750"/>
        <v>-1.17706339279763+0.764598771460616i</v>
      </c>
      <c r="R1502" t="str">
        <f t="shared" si="751"/>
        <v>-0.321285168731361-1.04484915730248i</v>
      </c>
      <c r="S1502" t="str">
        <f t="shared" si="752"/>
        <v>0.191912013192461i</v>
      </c>
      <c r="T1502" t="str">
        <f t="shared" si="753"/>
        <v>0.200519105260365-0.061658483540115i</v>
      </c>
      <c r="U1502" t="e">
        <f t="shared" si="754"/>
        <v>#DIV/0!</v>
      </c>
      <c r="V1502" t="str">
        <f t="shared" si="755"/>
        <v>0.0000833333333333333-0.00193902221115857i</v>
      </c>
      <c r="W1502" t="e">
        <f t="shared" si="756"/>
        <v>#DIV/0!</v>
      </c>
      <c r="X1502" t="e">
        <f t="shared" si="757"/>
        <v>#DIV/0!</v>
      </c>
      <c r="Y1502" t="str">
        <f t="shared" si="758"/>
        <v>0.00096+0.584487030015074i</v>
      </c>
      <c r="Z1502" t="e">
        <f t="shared" si="759"/>
        <v>#DIV/0!</v>
      </c>
      <c r="AA1502" t="e">
        <f t="shared" si="760"/>
        <v>#DIV/0!</v>
      </c>
      <c r="AB1502" t="str">
        <f t="shared" si="761"/>
        <v>0.114423239969131-0.0351844950090041i</v>
      </c>
      <c r="AC1502" t="str">
        <f t="shared" si="762"/>
        <v>1.37899609187443-0.421182401210307i</v>
      </c>
      <c r="AD1502" t="str">
        <f t="shared" si="763"/>
        <v>0.0830236790828184-0.000156913059336213i</v>
      </c>
      <c r="AE1502" t="e">
        <f t="shared" si="764"/>
        <v>#DIV/0!</v>
      </c>
      <c r="AF1502" t="str">
        <f t="shared" si="765"/>
        <v>-7.78489651472211-7.45400159729401i</v>
      </c>
      <c r="AG1502" t="e">
        <f t="shared" si="766"/>
        <v>#DIV/0!</v>
      </c>
      <c r="AH1502" t="e">
        <f t="shared" si="767"/>
        <v>#DIV/0!</v>
      </c>
      <c r="AI1502" t="e">
        <f t="shared" si="768"/>
        <v>#DIV/0!</v>
      </c>
      <c r="AJ1502" t="e">
        <f t="shared" si="769"/>
        <v>#DIV/0!</v>
      </c>
      <c r="AK1502"/>
      <c r="AL1502"/>
      <c r="AM1502"/>
      <c r="AN1502"/>
    </row>
    <row r="1503" spans="1:40" x14ac:dyDescent="0.3">
      <c r="A1503"/>
      <c r="B1503">
        <f t="shared" si="735"/>
        <v>136900</v>
      </c>
      <c r="C1503" s="186" t="str">
        <f t="shared" si="738"/>
        <v>-0.00753472653895258+0.0109852539563887i</v>
      </c>
      <c r="D1503" s="158" t="str">
        <f t="shared" si="739"/>
        <v>-3.71638113932919-2.42397782487948i</v>
      </c>
      <c r="E1503" t="str">
        <f t="shared" si="740"/>
        <v>4255.25441719503-9772.82470855021i</v>
      </c>
      <c r="F1503" t="str">
        <f t="shared" si="741"/>
        <v>0.477210639460506+0.327156274592843i</v>
      </c>
      <c r="G1503" t="str">
        <f t="shared" si="736"/>
        <v>0.477210639460506+0.327156274592843i</v>
      </c>
      <c r="H1503" t="str">
        <f t="shared" si="742"/>
        <v>4.07338092685952+5.03220043854691i</v>
      </c>
      <c r="I1503" t="str">
        <f t="shared" si="743"/>
        <v>537.605042845553i</v>
      </c>
      <c r="J1503" t="str">
        <f t="shared" si="737"/>
        <v>-70.5842710207866+114.638039168318i</v>
      </c>
      <c r="K1503" t="str">
        <f t="shared" si="744"/>
        <v>3.40045918088161-2.09371107670518i</v>
      </c>
      <c r="L1503" t="str">
        <f t="shared" si="745"/>
        <v>0.658123219129584-0.339573032474361i</v>
      </c>
      <c r="M1503" t="str">
        <f t="shared" si="746"/>
        <v>4.05858240001119-2.43328410917954i</v>
      </c>
      <c r="N1503" t="str">
        <f t="shared" si="747"/>
        <v>-1.75007658148839i</v>
      </c>
      <c r="O1503" t="str">
        <f t="shared" si="748"/>
        <v>-0.178321410235103-0.983972293640306i</v>
      </c>
      <c r="P1503" t="str">
        <f t="shared" si="749"/>
        <v>1.1783214102351+0.983972293640306i</v>
      </c>
      <c r="Q1503" t="str">
        <f t="shared" si="750"/>
        <v>-1.1783214102351+0.766104287848084i</v>
      </c>
      <c r="R1503" t="str">
        <f t="shared" si="751"/>
        <v>-0.321266440527393-1.04393918381285i</v>
      </c>
      <c r="S1503" t="str">
        <f t="shared" si="752"/>
        <v>0.192052299751812i</v>
      </c>
      <c r="T1503" t="str">
        <f t="shared" si="753"/>
        <v>0.200490921052287-0.0616999587363646i</v>
      </c>
      <c r="U1503" t="e">
        <f t="shared" si="754"/>
        <v>#DIV/0!</v>
      </c>
      <c r="V1503" t="str">
        <f t="shared" si="755"/>
        <v>0.0000833333333333333-0.00193760583262595i</v>
      </c>
      <c r="W1503" t="e">
        <f t="shared" si="756"/>
        <v>#DIV/0!</v>
      </c>
      <c r="X1503" t="e">
        <f t="shared" si="757"/>
        <v>#DIV/0!</v>
      </c>
      <c r="Y1503" t="str">
        <f t="shared" si="758"/>
        <v>0.00096+0.584914286615962i</v>
      </c>
      <c r="Z1503" t="e">
        <f t="shared" si="759"/>
        <v>#DIV/0!</v>
      </c>
      <c r="AA1503" t="e">
        <f t="shared" si="760"/>
        <v>#DIV/0!</v>
      </c>
      <c r="AB1503" t="str">
        <f t="shared" si="761"/>
        <v>0.114407157070695-0.0352081622118229i</v>
      </c>
      <c r="AC1503" t="str">
        <f t="shared" si="762"/>
        <v>1.37865941249899-0.421280344766173i</v>
      </c>
      <c r="AD1503" t="str">
        <f t="shared" si="763"/>
        <v>0.0830347234732493-0.000164845122289219i</v>
      </c>
      <c r="AE1503" t="e">
        <f t="shared" si="764"/>
        <v>#DIV/0!</v>
      </c>
      <c r="AF1503" t="str">
        <f t="shared" si="765"/>
        <v>-7.78976206618871-7.45617826342639i</v>
      </c>
      <c r="AG1503" t="e">
        <f t="shared" si="766"/>
        <v>#DIV/0!</v>
      </c>
      <c r="AH1503" t="e">
        <f t="shared" si="767"/>
        <v>#DIV/0!</v>
      </c>
      <c r="AI1503" t="e">
        <f t="shared" si="768"/>
        <v>#DIV/0!</v>
      </c>
      <c r="AJ1503" t="e">
        <f t="shared" si="769"/>
        <v>#DIV/0!</v>
      </c>
      <c r="AK1503"/>
      <c r="AL1503"/>
      <c r="AM1503"/>
      <c r="AN1503"/>
    </row>
    <row r="1504" spans="1:40" x14ac:dyDescent="0.3">
      <c r="A1504"/>
      <c r="B1504">
        <f t="shared" si="735"/>
        <v>137000</v>
      </c>
      <c r="C1504" s="186" t="str">
        <f t="shared" si="738"/>
        <v>-0.00753162753116247+0.0109821807316487i</v>
      </c>
      <c r="D1504" s="158" t="str">
        <f t="shared" si="739"/>
        <v>-3.71800508145516-2.42480165727027i</v>
      </c>
      <c r="E1504" t="str">
        <f t="shared" si="740"/>
        <v>4250.03309043501-9767.96305505003i</v>
      </c>
      <c r="F1504" t="str">
        <f t="shared" si="741"/>
        <v>0.477425557006468+0.327260657766901i</v>
      </c>
      <c r="G1504" t="str">
        <f t="shared" si="736"/>
        <v>0.477425557006468+0.327260657766901i</v>
      </c>
      <c r="H1504" t="str">
        <f t="shared" si="742"/>
        <v>4.07662187030714+5.0335493249594i</v>
      </c>
      <c r="I1504" t="str">
        <f t="shared" si="743"/>
        <v>537.997741927252i</v>
      </c>
      <c r="J1504" t="str">
        <f t="shared" si="737"/>
        <v>-70.6888881365659+114.72177769218i</v>
      </c>
      <c r="K1504" t="str">
        <f t="shared" si="744"/>
        <v>3.39905494721457-2.09441851204918i</v>
      </c>
      <c r="L1504" t="str">
        <f t="shared" si="745"/>
        <v>0.657921057215322-0.339716691011949i</v>
      </c>
      <c r="M1504" t="str">
        <f t="shared" si="746"/>
        <v>4.05697600442989-2.43413520306113i</v>
      </c>
      <c r="N1504" t="str">
        <f t="shared" si="747"/>
        <v>-1.75135494276048i</v>
      </c>
      <c r="O1504" t="str">
        <f t="shared" si="748"/>
        <v>-0.179579136258421-0.983743530510203i</v>
      </c>
      <c r="P1504" t="str">
        <f t="shared" si="749"/>
        <v>1.17957913625842+0.983743530510203i</v>
      </c>
      <c r="Q1504" t="str">
        <f t="shared" si="750"/>
        <v>-1.17957913625842+0.767611412250277i</v>
      </c>
      <c r="R1504" t="str">
        <f t="shared" si="751"/>
        <v>-0.32124769524498-1.04303042476822i</v>
      </c>
      <c r="S1504" t="str">
        <f t="shared" si="752"/>
        <v>0.192192586311164i</v>
      </c>
      <c r="T1504" t="str">
        <f t="shared" si="753"/>
        <v>0.200462714937436-0.0617414253956333i</v>
      </c>
      <c r="U1504" t="e">
        <f t="shared" si="754"/>
        <v>#DIV/0!</v>
      </c>
      <c r="V1504" t="str">
        <f t="shared" si="755"/>
        <v>0.0000833333333333333-0.00193619152179921i</v>
      </c>
      <c r="W1504" t="e">
        <f t="shared" si="756"/>
        <v>#DIV/0!</v>
      </c>
      <c r="X1504" t="e">
        <f t="shared" si="757"/>
        <v>#DIV/0!</v>
      </c>
      <c r="Y1504" t="str">
        <f t="shared" si="758"/>
        <v>0.00096+0.58534154321685i</v>
      </c>
      <c r="Z1504" t="e">
        <f t="shared" si="759"/>
        <v>#DIV/0!</v>
      </c>
      <c r="AA1504" t="e">
        <f t="shared" si="760"/>
        <v>#DIV/0!</v>
      </c>
      <c r="AB1504" t="str">
        <f t="shared" si="761"/>
        <v>0.114391061671487-0.0352318245431407i</v>
      </c>
      <c r="AC1504" t="str">
        <f t="shared" si="762"/>
        <v>1.37832276793395-0.421377976893909i</v>
      </c>
      <c r="AD1504" t="str">
        <f t="shared" si="763"/>
        <v>0.0830457684822234-0.000172794526828038i</v>
      </c>
      <c r="AE1504" t="e">
        <f t="shared" si="764"/>
        <v>#DIV/0!</v>
      </c>
      <c r="AF1504" t="str">
        <f t="shared" si="765"/>
        <v>-7.7946269517623-7.45835098222967i</v>
      </c>
      <c r="AG1504" t="e">
        <f t="shared" si="766"/>
        <v>#DIV/0!</v>
      </c>
      <c r="AH1504" t="e">
        <f t="shared" si="767"/>
        <v>#DIV/0!</v>
      </c>
      <c r="AI1504" t="e">
        <f t="shared" si="768"/>
        <v>#DIV/0!</v>
      </c>
      <c r="AJ1504" t="e">
        <f t="shared" si="769"/>
        <v>#DIV/0!</v>
      </c>
      <c r="AK1504"/>
      <c r="AL1504"/>
      <c r="AM1504"/>
      <c r="AN1504"/>
    </row>
    <row r="1505" spans="1:40" x14ac:dyDescent="0.3">
      <c r="A1505"/>
      <c r="B1505">
        <f t="shared" si="735"/>
        <v>137100</v>
      </c>
      <c r="C1505" s="186" t="str">
        <f t="shared" si="738"/>
        <v>-0.00752852881459996+0.0109791115326787i</v>
      </c>
      <c r="D1505" s="158" t="str">
        <f t="shared" si="739"/>
        <v>-3.71962887329553-2.42562404800426i</v>
      </c>
      <c r="E1505" t="str">
        <f t="shared" si="740"/>
        <v>4244.82076285599-9763.10458099684i</v>
      </c>
      <c r="F1505" t="str">
        <f t="shared" si="741"/>
        <v>0.47764045465873+0.327364856924539i</v>
      </c>
      <c r="G1505" t="str">
        <f t="shared" si="736"/>
        <v>0.47764045465873+0.327364856924539i</v>
      </c>
      <c r="H1505" t="str">
        <f t="shared" si="742"/>
        <v>4.07986229497821+5.03489570856079i</v>
      </c>
      <c r="I1505" t="str">
        <f t="shared" si="743"/>
        <v>538.390441008951i</v>
      </c>
      <c r="J1505" t="str">
        <f t="shared" si="737"/>
        <v>-70.7935816430832+114.805516216043i</v>
      </c>
      <c r="K1505" t="str">
        <f t="shared" si="744"/>
        <v>3.39765084794689-2.09512469981131i</v>
      </c>
      <c r="L1505" t="str">
        <f t="shared" si="745"/>
        <v>0.657718871981564-0.339860185111371i</v>
      </c>
      <c r="M1505" t="str">
        <f t="shared" si="746"/>
        <v>4.05536971992845-2.43498488492268i</v>
      </c>
      <c r="N1505" t="str">
        <f t="shared" si="747"/>
        <v>-1.75263330403257i</v>
      </c>
      <c r="O1505" t="str">
        <f t="shared" si="748"/>
        <v>-0.180836568812201-0.983513159739223i</v>
      </c>
      <c r="P1505" t="str">
        <f t="shared" si="749"/>
        <v>1.1808365688122+0.983513159739223i</v>
      </c>
      <c r="Q1505" t="str">
        <f t="shared" si="750"/>
        <v>-1.1808365688122+0.769120144293347i</v>
      </c>
      <c r="R1505" t="str">
        <f t="shared" si="751"/>
        <v>-0.321228932875981-1.04212287749678i</v>
      </c>
      <c r="S1505" t="str">
        <f t="shared" si="752"/>
        <v>0.192332872870515i</v>
      </c>
      <c r="T1505" t="str">
        <f t="shared" si="753"/>
        <v>0.200434486913043-0.0617828835091672i</v>
      </c>
      <c r="U1505" t="e">
        <f t="shared" si="754"/>
        <v>#DIV/0!</v>
      </c>
      <c r="V1505" t="str">
        <f t="shared" si="755"/>
        <v>0.0000833333333333333-0.00193477927415384i</v>
      </c>
      <c r="W1505" t="e">
        <f t="shared" si="756"/>
        <v>#DIV/0!</v>
      </c>
      <c r="X1505" t="e">
        <f t="shared" si="757"/>
        <v>#DIV/0!</v>
      </c>
      <c r="Y1505" t="str">
        <f t="shared" si="758"/>
        <v>0.00096+0.585768799817738i</v>
      </c>
      <c r="Z1505" t="e">
        <f t="shared" si="759"/>
        <v>#DIV/0!</v>
      </c>
      <c r="AA1505" t="e">
        <f t="shared" si="760"/>
        <v>#DIV/0!</v>
      </c>
      <c r="AB1505" t="str">
        <f t="shared" si="761"/>
        <v>0.114374953769924-0.0352554819979622i</v>
      </c>
      <c r="AC1505" t="str">
        <f t="shared" si="762"/>
        <v>1.37798615846107-0.421475297799514i</v>
      </c>
      <c r="AD1505" t="str">
        <f t="shared" si="763"/>
        <v>0.083056814092223-0.000180761281696614i</v>
      </c>
      <c r="AE1505" t="e">
        <f t="shared" si="764"/>
        <v>#DIV/0!</v>
      </c>
      <c r="AF1505" t="str">
        <f t="shared" si="765"/>
        <v>-7.79949116827374-7.46051975656505i</v>
      </c>
      <c r="AG1505" t="e">
        <f t="shared" si="766"/>
        <v>#DIV/0!</v>
      </c>
      <c r="AH1505" t="e">
        <f t="shared" si="767"/>
        <v>#DIV/0!</v>
      </c>
      <c r="AI1505" t="e">
        <f t="shared" si="768"/>
        <v>#DIV/0!</v>
      </c>
      <c r="AJ1505" t="e">
        <f t="shared" si="769"/>
        <v>#DIV/0!</v>
      </c>
      <c r="AK1505"/>
      <c r="AL1505"/>
      <c r="AM1505"/>
      <c r="AN1505"/>
    </row>
    <row r="1506" spans="1:40" x14ac:dyDescent="0.3">
      <c r="A1506"/>
      <c r="B1506">
        <f t="shared" si="735"/>
        <v>137200</v>
      </c>
      <c r="C1506" s="186" t="str">
        <f t="shared" si="738"/>
        <v>-0.00752543039168462+0.0109760463467967i</v>
      </c>
      <c r="D1506" s="158" t="str">
        <f t="shared" si="739"/>
        <v>-3.72125251357442-2.42644499819963i</v>
      </c>
      <c r="E1506" t="str">
        <f t="shared" si="740"/>
        <v>4239.61741536416-9758.24928773414i</v>
      </c>
      <c r="F1506" t="str">
        <f t="shared" si="741"/>
        <v>0.477855332248456+0.327468872198923i</v>
      </c>
      <c r="G1506" t="str">
        <f t="shared" si="736"/>
        <v>0.477855332248456+0.327468872198923i</v>
      </c>
      <c r="H1506" t="str">
        <f t="shared" si="742"/>
        <v>4.0831021989845+5.03623959109627i</v>
      </c>
      <c r="I1506" t="str">
        <f t="shared" si="743"/>
        <v>538.78314009065i</v>
      </c>
      <c r="J1506" t="str">
        <f t="shared" si="737"/>
        <v>-70.8983515403385+114.889254739906i</v>
      </c>
      <c r="K1506" t="str">
        <f t="shared" si="744"/>
        <v>3.39624688418393-2.09582964096829i</v>
      </c>
      <c r="L1506" t="str">
        <f t="shared" si="745"/>
        <v>0.657516663585772-0.340003514827682i</v>
      </c>
      <c r="M1506" t="str">
        <f t="shared" si="746"/>
        <v>4.0537635477697-2.43583315579597i</v>
      </c>
      <c r="N1506" t="str">
        <f t="shared" si="747"/>
        <v>-1.75391166530465i</v>
      </c>
      <c r="O1506" t="str">
        <f t="shared" si="748"/>
        <v>-0.182093705841526-0.98328118170384i</v>
      </c>
      <c r="P1506" t="str">
        <f t="shared" si="749"/>
        <v>1.18209370584153+0.98328118170384i</v>
      </c>
      <c r="Q1506" t="str">
        <f t="shared" si="750"/>
        <v>-1.18209370584153+0.77063048360081i</v>
      </c>
      <c r="R1506" t="str">
        <f t="shared" si="751"/>
        <v>-0.321210153412256-1.0412165393345i</v>
      </c>
      <c r="S1506" t="str">
        <f t="shared" si="752"/>
        <v>0.192473159429867i</v>
      </c>
      <c r="T1506" t="str">
        <f t="shared" si="753"/>
        <v>0.200406236976344-0.0618243330682092i</v>
      </c>
      <c r="U1506" t="e">
        <f t="shared" si="754"/>
        <v>#DIV/0!</v>
      </c>
      <c r="V1506" t="str">
        <f t="shared" si="755"/>
        <v>0.0000833333333333333-0.00193336908517852i</v>
      </c>
      <c r="W1506" t="e">
        <f t="shared" si="756"/>
        <v>#DIV/0!</v>
      </c>
      <c r="X1506" t="e">
        <f t="shared" si="757"/>
        <v>#DIV/0!</v>
      </c>
      <c r="Y1506" t="str">
        <f t="shared" si="758"/>
        <v>0.00096+0.586196056418627i</v>
      </c>
      <c r="Z1506" t="e">
        <f t="shared" si="759"/>
        <v>#DIV/0!</v>
      </c>
      <c r="AA1506" t="e">
        <f t="shared" si="760"/>
        <v>#DIV/0!</v>
      </c>
      <c r="AB1506" t="str">
        <f t="shared" si="761"/>
        <v>0.11435883336443-0.0352791345712904i</v>
      </c>
      <c r="AC1506" t="str">
        <f t="shared" si="762"/>
        <v>1.37764958436166-0.421572307689184i</v>
      </c>
      <c r="AD1506" t="str">
        <f t="shared" si="763"/>
        <v>0.0830678602857172-0.000188745395628552i</v>
      </c>
      <c r="AE1506" t="e">
        <f t="shared" si="764"/>
        <v>#DIV/0!</v>
      </c>
      <c r="AF1506" t="str">
        <f t="shared" si="765"/>
        <v>-7.80435471255892-7.4626845892959i</v>
      </c>
      <c r="AG1506" t="e">
        <f t="shared" si="766"/>
        <v>#DIV/0!</v>
      </c>
      <c r="AH1506" t="e">
        <f t="shared" si="767"/>
        <v>#DIV/0!</v>
      </c>
      <c r="AI1506" t="e">
        <f t="shared" si="768"/>
        <v>#DIV/0!</v>
      </c>
      <c r="AJ1506" t="e">
        <f t="shared" si="769"/>
        <v>#DIV/0!</v>
      </c>
      <c r="AK1506"/>
      <c r="AL1506"/>
      <c r="AM1506"/>
      <c r="AN1506"/>
    </row>
    <row r="1507" spans="1:40" x14ac:dyDescent="0.3">
      <c r="A1507"/>
      <c r="B1507">
        <f t="shared" si="735"/>
        <v>137300</v>
      </c>
      <c r="C1507" s="186" t="str">
        <f t="shared" si="738"/>
        <v>-0.00752233226483158+0.0109729851613652i</v>
      </c>
      <c r="D1507" s="158" t="str">
        <f t="shared" si="739"/>
        <v>-3.72287600101838-2.4272645089751i</v>
      </c>
      <c r="E1507" t="str">
        <f t="shared" si="740"/>
        <v>4234.42302891101-9753.39717658171i</v>
      </c>
      <c r="F1507" t="str">
        <f t="shared" si="741"/>
        <v>0.478070189607131+0.327572703723335i</v>
      </c>
      <c r="G1507" t="str">
        <f t="shared" si="736"/>
        <v>0.478070189607131+0.327572703723335i</v>
      </c>
      <c r="H1507" t="str">
        <f t="shared" si="742"/>
        <v>4.08634158044078+5.03758097431271i</v>
      </c>
      <c r="I1507" t="str">
        <f t="shared" si="743"/>
        <v>539.175839172348i</v>
      </c>
      <c r="J1507" t="str">
        <f t="shared" si="737"/>
        <v>-71.003197828332+114.972993263769i</v>
      </c>
      <c r="K1507" t="str">
        <f t="shared" si="744"/>
        <v>3.39484305702894-2.09653333649725i</v>
      </c>
      <c r="L1507" t="str">
        <f t="shared" si="745"/>
        <v>0.65731443218524-0.340146680216092i</v>
      </c>
      <c r="M1507" t="str">
        <f t="shared" si="746"/>
        <v>4.05215748921418-2.43668001671334i</v>
      </c>
      <c r="N1507" t="str">
        <f t="shared" si="747"/>
        <v>-1.75519002657674i</v>
      </c>
      <c r="O1507" t="str">
        <f t="shared" si="748"/>
        <v>-0.183350545291994-0.983047596783151i</v>
      </c>
      <c r="P1507" t="str">
        <f t="shared" si="749"/>
        <v>1.18335054529199+0.983047596783151i</v>
      </c>
      <c r="Q1507" t="str">
        <f t="shared" si="750"/>
        <v>-1.18335054529199+0.772142429793589i</v>
      </c>
      <c r="R1507" t="str">
        <f t="shared" si="751"/>
        <v>-0.321191356845635-1.0403114076251i</v>
      </c>
      <c r="S1507" t="str">
        <f t="shared" si="752"/>
        <v>0.192613445989218i</v>
      </c>
      <c r="T1507" t="str">
        <f t="shared" si="753"/>
        <v>0.200377965124565-0.0618657740639904i</v>
      </c>
      <c r="U1507" t="e">
        <f t="shared" si="754"/>
        <v>#DIV/0!</v>
      </c>
      <c r="V1507" t="str">
        <f t="shared" si="755"/>
        <v>0.0000833333333333333-0.00193196095037504i</v>
      </c>
      <c r="W1507" t="e">
        <f t="shared" si="756"/>
        <v>#DIV/0!</v>
      </c>
      <c r="X1507" t="e">
        <f t="shared" si="757"/>
        <v>#DIV/0!</v>
      </c>
      <c r="Y1507" t="str">
        <f t="shared" si="758"/>
        <v>0.00096+0.586623313019515i</v>
      </c>
      <c r="Z1507" t="e">
        <f t="shared" si="759"/>
        <v>#DIV/0!</v>
      </c>
      <c r="AA1507" t="e">
        <f t="shared" si="760"/>
        <v>#DIV/0!</v>
      </c>
      <c r="AB1507" t="str">
        <f t="shared" si="761"/>
        <v>0.114342700453423-0.0353027822581215i</v>
      </c>
      <c r="AC1507" t="str">
        <f t="shared" si="762"/>
        <v>1.37731304591657-0.42166900676924i</v>
      </c>
      <c r="AD1507" t="str">
        <f t="shared" si="763"/>
        <v>0.0830789070451536-0.000196746877350034i</v>
      </c>
      <c r="AE1507" t="e">
        <f t="shared" si="764"/>
        <v>#DIV/0!</v>
      </c>
      <c r="AF1507" t="str">
        <f t="shared" si="765"/>
        <v>-7.80921758145916-7.46484548328781i</v>
      </c>
      <c r="AG1507" t="e">
        <f t="shared" si="766"/>
        <v>#DIV/0!</v>
      </c>
      <c r="AH1507" t="e">
        <f t="shared" si="767"/>
        <v>#DIV/0!</v>
      </c>
      <c r="AI1507" t="e">
        <f t="shared" si="768"/>
        <v>#DIV/0!</v>
      </c>
      <c r="AJ1507" t="e">
        <f t="shared" si="769"/>
        <v>#DIV/0!</v>
      </c>
      <c r="AK1507"/>
      <c r="AL1507"/>
      <c r="AM1507"/>
      <c r="AN1507"/>
    </row>
    <row r="1508" spans="1:40" x14ac:dyDescent="0.3">
      <c r="A1508"/>
      <c r="B1508">
        <f t="shared" si="735"/>
        <v>137400</v>
      </c>
      <c r="C1508" s="186" t="str">
        <f t="shared" si="738"/>
        <v>-0.00751923443645133+0.0109699279637904i</v>
      </c>
      <c r="D1508" s="158" t="str">
        <f t="shared" si="739"/>
        <v>-3.72449933435631-2.42808258144982i</v>
      </c>
      <c r="E1508" t="str">
        <f t="shared" si="740"/>
        <v>4229.23758449339-9748.54824883593i</v>
      </c>
      <c r="F1508" t="str">
        <f t="shared" si="741"/>
        <v>0.478285026566546+0.327676351631158i</v>
      </c>
      <c r="G1508" t="str">
        <f t="shared" si="736"/>
        <v>0.478285026566546+0.327676351631158i</v>
      </c>
      <c r="H1508" t="str">
        <f t="shared" si="742"/>
        <v>4.08958043746473+5.03891985995851i</v>
      </c>
      <c r="I1508" t="str">
        <f t="shared" si="743"/>
        <v>539.568538254047i</v>
      </c>
      <c r="J1508" t="str">
        <f t="shared" si="737"/>
        <v>-71.1081205070634+115.056731787631i</v>
      </c>
      <c r="K1508" t="str">
        <f t="shared" si="744"/>
        <v>3.39343936758316-2.09723578737578i</v>
      </c>
      <c r="L1508" t="str">
        <f t="shared" si="745"/>
        <v>0.657112177937105-0.340289681331962i</v>
      </c>
      <c r="M1508" t="str">
        <f t="shared" si="746"/>
        <v>4.05055154552026-2.43752546870774i</v>
      </c>
      <c r="N1508" t="str">
        <f t="shared" si="747"/>
        <v>-1.75646838784883i</v>
      </c>
      <c r="O1508" t="str">
        <f t="shared" si="748"/>
        <v>-0.18460708510966-0.982812405358884i</v>
      </c>
      <c r="P1508" t="str">
        <f t="shared" si="749"/>
        <v>1.18460708510966+0.982812405358884i</v>
      </c>
      <c r="Q1508" t="str">
        <f t="shared" si="750"/>
        <v>-1.18460708510966+0.773655982489946i</v>
      </c>
      <c r="R1508" t="str">
        <f t="shared" si="751"/>
        <v>-0.321172543167979-1.03940747972001i</v>
      </c>
      <c r="S1508" t="str">
        <f t="shared" si="752"/>
        <v>0.192753732548568i</v>
      </c>
      <c r="T1508" t="str">
        <f t="shared" si="753"/>
        <v>0.200349671354932-0.061907206487744i</v>
      </c>
      <c r="U1508" t="e">
        <f t="shared" si="754"/>
        <v>#DIV/0!</v>
      </c>
      <c r="V1508" t="str">
        <f t="shared" si="755"/>
        <v>0.0000833333333333333-0.00193055486525831i</v>
      </c>
      <c r="W1508" t="e">
        <f t="shared" si="756"/>
        <v>#DIV/0!</v>
      </c>
      <c r="X1508" t="e">
        <f t="shared" si="757"/>
        <v>#DIV/0!</v>
      </c>
      <c r="Y1508" t="str">
        <f t="shared" si="758"/>
        <v>0.00096+0.587050569620403i</v>
      </c>
      <c r="Z1508" t="e">
        <f t="shared" si="759"/>
        <v>#DIV/0!</v>
      </c>
      <c r="AA1508" t="e">
        <f t="shared" si="760"/>
        <v>#DIV/0!</v>
      </c>
      <c r="AB1508" t="str">
        <f t="shared" si="761"/>
        <v>0.114326555035318-0.0353264250534526i</v>
      </c>
      <c r="AC1508" t="str">
        <f t="shared" si="762"/>
        <v>1.37697654340613-0.421765395246173i</v>
      </c>
      <c r="AD1508" t="str">
        <f t="shared" si="763"/>
        <v>0.0830899543529644-0.00020476573558081i</v>
      </c>
      <c r="AE1508" t="e">
        <f t="shared" si="764"/>
        <v>#DIV/0!</v>
      </c>
      <c r="AF1508" t="str">
        <f t="shared" si="765"/>
        <v>-7.81407977182104-7.46700244140833i</v>
      </c>
      <c r="AG1508" t="e">
        <f t="shared" si="766"/>
        <v>#DIV/0!</v>
      </c>
      <c r="AH1508" t="e">
        <f t="shared" si="767"/>
        <v>#DIV/0!</v>
      </c>
      <c r="AI1508" t="e">
        <f t="shared" si="768"/>
        <v>#DIV/0!</v>
      </c>
      <c r="AJ1508" t="e">
        <f t="shared" si="769"/>
        <v>#DIV/0!</v>
      </c>
      <c r="AK1508"/>
      <c r="AL1508"/>
      <c r="AM1508"/>
      <c r="AN1508"/>
    </row>
    <row r="1509" spans="1:40" x14ac:dyDescent="0.3">
      <c r="A1509"/>
      <c r="B1509">
        <f t="shared" si="735"/>
        <v>137500</v>
      </c>
      <c r="C1509" s="186" t="str">
        <f t="shared" si="738"/>
        <v>-0.00751613690895009+0.0109668747415224i</v>
      </c>
      <c r="D1509" s="158" t="str">
        <f t="shared" si="739"/>
        <v>-3.7261225123195-2.42889921674354i</v>
      </c>
      <c r="E1509" t="str">
        <f t="shared" si="740"/>
        <v>4224.06106315329-9743.70250576982i</v>
      </c>
      <c r="F1509" t="str">
        <f t="shared" si="741"/>
        <v>0.478499842958811+0.327779816055897i</v>
      </c>
      <c r="G1509" t="str">
        <f t="shared" si="736"/>
        <v>0.478499842958811+0.327779816055897i</v>
      </c>
      <c r="H1509" t="str">
        <f t="shared" si="742"/>
        <v>4.09281876817694+5.04025624978381i</v>
      </c>
      <c r="I1509" t="str">
        <f t="shared" si="743"/>
        <v>539.961237335746i</v>
      </c>
      <c r="J1509" t="str">
        <f t="shared" si="737"/>
        <v>-71.213119576533+115.140470311495i</v>
      </c>
      <c r="K1509" t="str">
        <f t="shared" si="744"/>
        <v>3.39203581694566-2.09793699458181i</v>
      </c>
      <c r="L1509" t="str">
        <f t="shared" si="745"/>
        <v>0.656909900998338-0.340432518230807i</v>
      </c>
      <c r="M1509" t="str">
        <f t="shared" si="746"/>
        <v>4.048945717944-2.43836951281262i</v>
      </c>
      <c r="N1509" t="str">
        <f t="shared" si="747"/>
        <v>-1.75774674912092i</v>
      </c>
      <c r="O1509" t="str">
        <f t="shared" si="748"/>
        <v>-0.185863323241075-0.98257560781539i</v>
      </c>
      <c r="P1509" t="str">
        <f t="shared" si="749"/>
        <v>1.18586332324107+0.98257560781539i</v>
      </c>
      <c r="Q1509" t="str">
        <f t="shared" si="750"/>
        <v>-1.18586332324107+0.77517114130553i</v>
      </c>
      <c r="R1509" t="str">
        <f t="shared" si="751"/>
        <v>-0.321153712371095-1.03850475297839i</v>
      </c>
      <c r="S1509" t="str">
        <f t="shared" si="752"/>
        <v>0.192894019107919i</v>
      </c>
      <c r="T1509" t="str">
        <f t="shared" si="753"/>
        <v>0.200321355664678-0.0619486303306891i</v>
      </c>
      <c r="U1509" t="e">
        <f t="shared" si="754"/>
        <v>#DIV/0!</v>
      </c>
      <c r="V1509" t="str">
        <f t="shared" si="755"/>
        <v>0.0000833333333333333-0.00192915082535631i</v>
      </c>
      <c r="W1509" t="e">
        <f t="shared" si="756"/>
        <v>#DIV/0!</v>
      </c>
      <c r="X1509" t="e">
        <f t="shared" si="757"/>
        <v>#DIV/0!</v>
      </c>
      <c r="Y1509" t="str">
        <f t="shared" si="758"/>
        <v>0.00096+0.587477826221291i</v>
      </c>
      <c r="Z1509" t="e">
        <f t="shared" si="759"/>
        <v>#DIV/0!</v>
      </c>
      <c r="AA1509" t="e">
        <f t="shared" si="760"/>
        <v>#DIV/0!</v>
      </c>
      <c r="AB1509" t="str">
        <f t="shared" si="761"/>
        <v>0.114310397108538-0.0353500629522733i</v>
      </c>
      <c r="AC1509" t="str">
        <f t="shared" si="762"/>
        <v>1.37664007711026-0.421861473326621i</v>
      </c>
      <c r="AD1509" t="str">
        <f t="shared" si="763"/>
        <v>0.0831010021915666-0.000212801979029398i</v>
      </c>
      <c r="AE1509" t="e">
        <f t="shared" si="764"/>
        <v>#DIV/0!</v>
      </c>
      <c r="AF1509" t="str">
        <f t="shared" si="765"/>
        <v>-7.81894128049644-7.46915546652735i</v>
      </c>
      <c r="AG1509" t="e">
        <f t="shared" si="766"/>
        <v>#DIV/0!</v>
      </c>
      <c r="AH1509" t="e">
        <f t="shared" si="767"/>
        <v>#DIV/0!</v>
      </c>
      <c r="AI1509" t="e">
        <f t="shared" si="768"/>
        <v>#DIV/0!</v>
      </c>
      <c r="AJ1509" t="e">
        <f t="shared" si="769"/>
        <v>#DIV/0!</v>
      </c>
      <c r="AK1509"/>
      <c r="AL1509"/>
      <c r="AM1509"/>
      <c r="AN1509"/>
    </row>
    <row r="1510" spans="1:40" x14ac:dyDescent="0.3">
      <c r="A1510"/>
      <c r="B1510">
        <f t="shared" si="735"/>
        <v>137600</v>
      </c>
      <c r="C1510" s="186" t="str">
        <f t="shared" si="738"/>
        <v>-0.00751303968472947+0.010963825482055i</v>
      </c>
      <c r="D1510" s="158" t="str">
        <f t="shared" si="739"/>
        <v>-3.72774553364155-2.42971441597646i</v>
      </c>
      <c r="E1510" t="str">
        <f t="shared" si="740"/>
        <v>4218.89344597775-9738.8599486332i</v>
      </c>
      <c r="F1510" t="str">
        <f t="shared" si="741"/>
        <v>0.478714638616343+0.327883097131158i</v>
      </c>
      <c r="G1510" t="str">
        <f t="shared" si="736"/>
        <v>0.478714638616343+0.327883097131158i</v>
      </c>
      <c r="H1510" t="str">
        <f t="shared" si="742"/>
        <v>4.09605657070086+5.04159014554027i</v>
      </c>
      <c r="I1510" t="str">
        <f t="shared" si="743"/>
        <v>540.353936417444i</v>
      </c>
      <c r="J1510" t="str">
        <f t="shared" si="737"/>
        <v>-71.3181950367406+115.224208835358i</v>
      </c>
      <c r="K1510" t="str">
        <f t="shared" si="744"/>
        <v>3.39063240621351-2.09863695909383i</v>
      </c>
      <c r="L1510" t="str">
        <f t="shared" si="745"/>
        <v>0.656707601525747-0.340575190968294i</v>
      </c>
      <c r="M1510" t="str">
        <f t="shared" si="746"/>
        <v>4.04734000773926-2.43921215006212i</v>
      </c>
      <c r="N1510" t="str">
        <f t="shared" si="747"/>
        <v>-1.75902511039301i</v>
      </c>
      <c r="O1510" t="str">
        <f t="shared" si="748"/>
        <v>-0.187119257633287-0.982337204539647i</v>
      </c>
      <c r="P1510" t="str">
        <f t="shared" si="749"/>
        <v>1.18711925763329+0.982337204539647i</v>
      </c>
      <c r="Q1510" t="str">
        <f t="shared" si="750"/>
        <v>-1.18711925763329+0.776687905853363i</v>
      </c>
      <c r="R1510" t="str">
        <f t="shared" si="751"/>
        <v>-0.321134864446825-1.03760322476704i</v>
      </c>
      <c r="S1510" t="str">
        <f t="shared" si="752"/>
        <v>0.193034305667271i</v>
      </c>
      <c r="T1510" t="str">
        <f t="shared" si="753"/>
        <v>0.200293018051027-0.0619900455840461i</v>
      </c>
      <c r="U1510" t="e">
        <f t="shared" si="754"/>
        <v>#DIV/0!</v>
      </c>
      <c r="V1510" t="str">
        <f t="shared" si="755"/>
        <v>0.0000833333333333333-0.00192774882620997i</v>
      </c>
      <c r="W1510" t="e">
        <f t="shared" si="756"/>
        <v>#DIV/0!</v>
      </c>
      <c r="X1510" t="e">
        <f t="shared" si="757"/>
        <v>#DIV/0!</v>
      </c>
      <c r="Y1510" t="str">
        <f t="shared" si="758"/>
        <v>0.00096+0.587905082822179i</v>
      </c>
      <c r="Z1510" t="e">
        <f t="shared" si="759"/>
        <v>#DIV/0!</v>
      </c>
      <c r="AA1510" t="e">
        <f t="shared" si="760"/>
        <v>#DIV/0!</v>
      </c>
      <c r="AB1510" t="str">
        <f t="shared" si="761"/>
        <v>0.114294226671498-0.0353736959495735i</v>
      </c>
      <c r="AC1510" t="str">
        <f t="shared" si="762"/>
        <v>1.37630364730837-0.421957241217385i</v>
      </c>
      <c r="AD1510" t="str">
        <f t="shared" si="763"/>
        <v>0.0831120505433579-0.000220855616398904i</v>
      </c>
      <c r="AE1510" t="e">
        <f t="shared" si="764"/>
        <v>#DIV/0!</v>
      </c>
      <c r="AF1510" t="str">
        <f t="shared" si="765"/>
        <v>-7.82380210434241-7.47130456151673i</v>
      </c>
      <c r="AG1510" t="e">
        <f t="shared" si="766"/>
        <v>#DIV/0!</v>
      </c>
      <c r="AH1510" t="e">
        <f t="shared" si="767"/>
        <v>#DIV/0!</v>
      </c>
      <c r="AI1510" t="e">
        <f t="shared" si="768"/>
        <v>#DIV/0!</v>
      </c>
      <c r="AJ1510" t="e">
        <f t="shared" si="769"/>
        <v>#DIV/0!</v>
      </c>
      <c r="AK1510"/>
      <c r="AL1510"/>
      <c r="AM1510"/>
      <c r="AN1510"/>
    </row>
    <row r="1511" spans="1:40" x14ac:dyDescent="0.3">
      <c r="A1511"/>
      <c r="B1511">
        <f t="shared" si="735"/>
        <v>137700</v>
      </c>
      <c r="C1511" s="186" t="str">
        <f t="shared" si="738"/>
        <v>-0.00750994276618679+0.0109607801729254i</v>
      </c>
      <c r="D1511" s="158" t="str">
        <f t="shared" si="739"/>
        <v>-3.72936839705853-2.43052818026935i</v>
      </c>
      <c r="E1511" t="str">
        <f t="shared" si="740"/>
        <v>4213.7347140987-9734.02057865273i</v>
      </c>
      <c r="F1511" t="str">
        <f t="shared" si="741"/>
        <v>0.478929413371882+0.327986194990666i</v>
      </c>
      <c r="G1511" t="str">
        <f t="shared" si="736"/>
        <v>0.478929413371882+0.327986194990666i</v>
      </c>
      <c r="H1511" t="str">
        <f t="shared" si="742"/>
        <v>4.09929384316299+5.04292154898131i</v>
      </c>
      <c r="I1511" t="str">
        <f t="shared" si="743"/>
        <v>540.746635499143i</v>
      </c>
      <c r="J1511" t="str">
        <f t="shared" si="737"/>
        <v>-71.4233468876864+115.307947359221i</v>
      </c>
      <c r="K1511" t="str">
        <f t="shared" si="744"/>
        <v>3.38922913648168-2.09933568189068i</v>
      </c>
      <c r="L1511" t="str">
        <f t="shared" si="745"/>
        <v>0.65650527967598-0.340717699600241i</v>
      </c>
      <c r="M1511" t="str">
        <f t="shared" si="746"/>
        <v>4.04573441615766-2.44005338149092i</v>
      </c>
      <c r="N1511" t="str">
        <f t="shared" si="747"/>
        <v>-1.76030347166509i</v>
      </c>
      <c r="O1511" t="str">
        <f t="shared" si="748"/>
        <v>-0.188374886233829-0.982097195921255i</v>
      </c>
      <c r="P1511" t="str">
        <f t="shared" si="749"/>
        <v>1.18837488623383+0.982097195921255i</v>
      </c>
      <c r="Q1511" t="str">
        <f t="shared" si="750"/>
        <v>-1.18837488623383+0.778206275743835i</v>
      </c>
      <c r="R1511" t="str">
        <f t="shared" si="751"/>
        <v>-0.32111599938696-1.03670289246043i</v>
      </c>
      <c r="S1511" t="str">
        <f t="shared" si="752"/>
        <v>0.193174592226622i</v>
      </c>
      <c r="T1511" t="str">
        <f t="shared" si="753"/>
        <v>0.200264658511203-0.0620314522390202i</v>
      </c>
      <c r="U1511" t="e">
        <f t="shared" si="754"/>
        <v>#DIV/0!</v>
      </c>
      <c r="V1511" t="str">
        <f t="shared" si="755"/>
        <v>0.0000833333333333333-0.00192634886337322i</v>
      </c>
      <c r="W1511" t="e">
        <f t="shared" si="756"/>
        <v>#DIV/0!</v>
      </c>
      <c r="X1511" t="e">
        <f t="shared" si="757"/>
        <v>#DIV/0!</v>
      </c>
      <c r="Y1511" t="str">
        <f t="shared" si="758"/>
        <v>0.00096+0.588332339423068i</v>
      </c>
      <c r="Z1511" t="e">
        <f t="shared" si="759"/>
        <v>#DIV/0!</v>
      </c>
      <c r="AA1511" t="e">
        <f t="shared" si="760"/>
        <v>#DIV/0!</v>
      </c>
      <c r="AB1511" t="str">
        <f t="shared" si="761"/>
        <v>0.114278043722614-0.0353973240403345i</v>
      </c>
      <c r="AC1511" t="str">
        <f t="shared" si="762"/>
        <v>1.3759672542794-0.422052699125398i</v>
      </c>
      <c r="AD1511" t="str">
        <f t="shared" si="763"/>
        <v>0.0831230993907192-0.00022892665638158i</v>
      </c>
      <c r="AE1511" t="e">
        <f t="shared" si="764"/>
        <v>#DIV/0!</v>
      </c>
      <c r="AF1511" t="str">
        <f t="shared" si="765"/>
        <v>-7.82866224022152-7.47344972925066i</v>
      </c>
      <c r="AG1511" t="e">
        <f t="shared" si="766"/>
        <v>#DIV/0!</v>
      </c>
      <c r="AH1511" t="e">
        <f t="shared" si="767"/>
        <v>#DIV/0!</v>
      </c>
      <c r="AI1511" t="e">
        <f t="shared" si="768"/>
        <v>#DIV/0!</v>
      </c>
      <c r="AJ1511" t="e">
        <f t="shared" si="769"/>
        <v>#DIV/0!</v>
      </c>
      <c r="AK1511"/>
      <c r="AL1511"/>
      <c r="AM1511"/>
      <c r="AN1511"/>
    </row>
    <row r="1512" spans="1:40" x14ac:dyDescent="0.3">
      <c r="A1512"/>
      <c r="B1512">
        <f t="shared" si="735"/>
        <v>137800</v>
      </c>
      <c r="C1512" s="186" t="str">
        <f t="shared" si="738"/>
        <v>-0.00750684615571471+0.0109577388017143i</v>
      </c>
      <c r="D1512" s="158" t="str">
        <f t="shared" si="739"/>
        <v>-3.73099110130876-2.4313405107434i</v>
      </c>
      <c r="E1512" t="str">
        <f t="shared" si="740"/>
        <v>4208.58484869297-9729.18439703217i</v>
      </c>
      <c r="F1512" t="str">
        <f t="shared" si="741"/>
        <v>0.479144167058471+0.328089109768244i</v>
      </c>
      <c r="G1512" t="str">
        <f t="shared" si="736"/>
        <v>0.479144167058471+0.328089109768244i</v>
      </c>
      <c r="H1512" t="str">
        <f t="shared" si="742"/>
        <v>4.10253058369262+5.04425046186177i</v>
      </c>
      <c r="I1512" t="str">
        <f t="shared" si="743"/>
        <v>541.139334580842i</v>
      </c>
      <c r="J1512" t="str">
        <f t="shared" si="737"/>
        <v>-71.5285751293701+115.391685883083i</v>
      </c>
      <c r="K1512" t="str">
        <f t="shared" si="744"/>
        <v>3.38782600884307-2.10003316395165i</v>
      </c>
      <c r="L1512" t="str">
        <f t="shared" si="745"/>
        <v>0.65630293560552-0.340860044182618i</v>
      </c>
      <c r="M1512" t="str">
        <f t="shared" si="746"/>
        <v>4.04412894444859-2.44089320813427i</v>
      </c>
      <c r="N1512" t="str">
        <f t="shared" si="747"/>
        <v>-1.76158183293718i</v>
      </c>
      <c r="O1512" t="str">
        <f t="shared" si="748"/>
        <v>-0.189630206990763-0.981855582352436i</v>
      </c>
      <c r="P1512" t="str">
        <f t="shared" si="749"/>
        <v>1.18963020699076+0.981855582352436i</v>
      </c>
      <c r="Q1512" t="str">
        <f t="shared" si="750"/>
        <v>-1.18963020699076+0.779726250584744i</v>
      </c>
      <c r="R1512" t="str">
        <f t="shared" si="751"/>
        <v>-0.321097117183309-1.0358037534406i</v>
      </c>
      <c r="S1512" t="str">
        <f t="shared" si="752"/>
        <v>0.193314878785974i</v>
      </c>
      <c r="T1512" t="str">
        <f t="shared" si="753"/>
        <v>0.200236277042426-0.0620728502868171i</v>
      </c>
      <c r="U1512" t="e">
        <f t="shared" si="754"/>
        <v>#DIV/0!</v>
      </c>
      <c r="V1512" t="str">
        <f t="shared" si="755"/>
        <v>0.0000833333333333333-0.00192495093241286i</v>
      </c>
      <c r="W1512" t="e">
        <f t="shared" si="756"/>
        <v>#DIV/0!</v>
      </c>
      <c r="X1512" t="e">
        <f t="shared" si="757"/>
        <v>#DIV/0!</v>
      </c>
      <c r="Y1512" t="str">
        <f t="shared" si="758"/>
        <v>0.00096+0.588759596023956i</v>
      </c>
      <c r="Z1512" t="e">
        <f t="shared" si="759"/>
        <v>#DIV/0!</v>
      </c>
      <c r="AA1512" t="e">
        <f t="shared" si="760"/>
        <v>#DIV/0!</v>
      </c>
      <c r="AB1512" t="str">
        <f t="shared" si="761"/>
        <v>0.1142618482603-0.0354209472195382i</v>
      </c>
      <c r="AC1512" t="str">
        <f t="shared" si="762"/>
        <v>1.37563089830182-0.422147847257755i</v>
      </c>
      <c r="AD1512" t="str">
        <f t="shared" si="763"/>
        <v>0.0831341487160143-0.000237015107663838i</v>
      </c>
      <c r="AE1512" t="e">
        <f t="shared" si="764"/>
        <v>#DIV/0!</v>
      </c>
      <c r="AF1512" t="str">
        <f t="shared" si="765"/>
        <v>-7.83352168500138-7.47559097260517i</v>
      </c>
      <c r="AG1512" t="e">
        <f t="shared" si="766"/>
        <v>#DIV/0!</v>
      </c>
      <c r="AH1512" t="e">
        <f t="shared" si="767"/>
        <v>#DIV/0!</v>
      </c>
      <c r="AI1512" t="e">
        <f t="shared" si="768"/>
        <v>#DIV/0!</v>
      </c>
      <c r="AJ1512" t="e">
        <f t="shared" si="769"/>
        <v>#DIV/0!</v>
      </c>
      <c r="AK1512"/>
      <c r="AL1512"/>
      <c r="AM1512"/>
      <c r="AN1512"/>
    </row>
    <row r="1513" spans="1:40" x14ac:dyDescent="0.3">
      <c r="A1513"/>
      <c r="B1513">
        <f t="shared" si="735"/>
        <v>137900</v>
      </c>
      <c r="C1513" s="186" t="str">
        <f t="shared" si="738"/>
        <v>-0.00750374985570161+0.0109547013560453i</v>
      </c>
      <c r="D1513" s="158" t="str">
        <f t="shared" si="739"/>
        <v>-3.73261364513299-2.43215140852038i</v>
      </c>
      <c r="E1513" t="str">
        <f t="shared" si="740"/>
        <v>4203.44383098214-9724.35140495248i</v>
      </c>
      <c r="F1513" t="str">
        <f t="shared" si="741"/>
        <v>0.479358899509471+0.328191841597833i</v>
      </c>
      <c r="G1513" t="str">
        <f t="shared" si="736"/>
        <v>0.479358899509471+0.328191841597833i</v>
      </c>
      <c r="H1513" t="str">
        <f t="shared" si="742"/>
        <v>4.105766790422+5.04557688593825i</v>
      </c>
      <c r="I1513" t="str">
        <f t="shared" si="743"/>
        <v>541.532033662541i</v>
      </c>
      <c r="J1513" t="str">
        <f t="shared" si="737"/>
        <v>-71.6338797617919+115.475424406946i</v>
      </c>
      <c r="K1513" t="str">
        <f t="shared" si="744"/>
        <v>3.38642302438846-2.10072940625638i</v>
      </c>
      <c r="L1513" t="str">
        <f t="shared" si="745"/>
        <v>0.656100569470689-0.341002224771547i</v>
      </c>
      <c r="M1513" t="str">
        <f t="shared" si="746"/>
        <v>4.04252359385915-2.44173163102793i</v>
      </c>
      <c r="N1513" t="str">
        <f t="shared" si="747"/>
        <v>-1.76286019420927i</v>
      </c>
      <c r="O1513" t="str">
        <f t="shared" si="748"/>
        <v>-0.190885217852625-0.981612364228037i</v>
      </c>
      <c r="P1513" t="str">
        <f t="shared" si="749"/>
        <v>1.19088521785263+0.981612364228037i</v>
      </c>
      <c r="Q1513" t="str">
        <f t="shared" si="750"/>
        <v>-1.19088521785263+0.781247829981233i</v>
      </c>
      <c r="R1513" t="str">
        <f t="shared" si="751"/>
        <v>-0.321078217827677-1.03490580509722i</v>
      </c>
      <c r="S1513" t="str">
        <f t="shared" si="752"/>
        <v>0.193455165345325i</v>
      </c>
      <c r="T1513" t="str">
        <f t="shared" si="753"/>
        <v>0.200207873641919-0.0621142397186355i</v>
      </c>
      <c r="U1513" t="e">
        <f t="shared" si="754"/>
        <v>#DIV/0!</v>
      </c>
      <c r="V1513" t="str">
        <f t="shared" si="755"/>
        <v>0.0000833333333333333-0.00192355502890857i</v>
      </c>
      <c r="W1513" t="e">
        <f t="shared" si="756"/>
        <v>#DIV/0!</v>
      </c>
      <c r="X1513" t="e">
        <f t="shared" si="757"/>
        <v>#DIV/0!</v>
      </c>
      <c r="Y1513" t="str">
        <f t="shared" si="758"/>
        <v>0.00096+0.589186852624844i</v>
      </c>
      <c r="Z1513" t="e">
        <f t="shared" si="759"/>
        <v>#DIV/0!</v>
      </c>
      <c r="AA1513" t="e">
        <f t="shared" si="760"/>
        <v>#DIV/0!</v>
      </c>
      <c r="AB1513" t="str">
        <f t="shared" si="761"/>
        <v>0.11424564028297-0.035444565482162i</v>
      </c>
      <c r="AC1513" t="str">
        <f t="shared" si="762"/>
        <v>1.37529457965362-0.422242685821692i</v>
      </c>
      <c r="AD1513" t="str">
        <f t="shared" si="763"/>
        <v>0.0831451985015906-0.000245120978923348i</v>
      </c>
      <c r="AE1513" t="e">
        <f t="shared" si="764"/>
        <v>#DIV/0!</v>
      </c>
      <c r="AF1513" t="str">
        <f t="shared" si="765"/>
        <v>-7.83838043555499-7.47772829445863i</v>
      </c>
      <c r="AG1513" t="e">
        <f t="shared" si="766"/>
        <v>#DIV/0!</v>
      </c>
      <c r="AH1513" t="e">
        <f t="shared" si="767"/>
        <v>#DIV/0!</v>
      </c>
      <c r="AI1513" t="e">
        <f t="shared" si="768"/>
        <v>#DIV/0!</v>
      </c>
      <c r="AJ1513" t="e">
        <f t="shared" si="769"/>
        <v>#DIV/0!</v>
      </c>
      <c r="AK1513"/>
      <c r="AL1513"/>
      <c r="AM1513"/>
      <c r="AN1513"/>
    </row>
    <row r="1514" spans="1:40" x14ac:dyDescent="0.3">
      <c r="A1514"/>
      <c r="B1514">
        <f t="shared" si="735"/>
        <v>138000</v>
      </c>
      <c r="C1514" s="186" t="str">
        <f t="shared" si="738"/>
        <v>-0.00750065386853119+0.0109516678235854i</v>
      </c>
      <c r="D1514" s="158" t="str">
        <f t="shared" si="739"/>
        <v>-3.73423602727433-2.43296087472247i</v>
      </c>
      <c r="E1514" t="str">
        <f t="shared" si="740"/>
        <v>4198.31164223233-9719.52160357184i</v>
      </c>
      <c r="F1514" t="str">
        <f t="shared" si="741"/>
        <v>0.479573610558555+0.328294390613472i</v>
      </c>
      <c r="G1514" t="str">
        <f t="shared" si="736"/>
        <v>0.479573610558555+0.328294390613472i</v>
      </c>
      <c r="H1514" t="str">
        <f t="shared" si="742"/>
        <v>4.1090024614864+5.04690082296883i</v>
      </c>
      <c r="I1514" t="str">
        <f t="shared" si="743"/>
        <v>541.924732744239i</v>
      </c>
      <c r="J1514" t="str">
        <f t="shared" si="737"/>
        <v>-71.7392607849518+115.559162930809i</v>
      </c>
      <c r="K1514" t="str">
        <f t="shared" si="744"/>
        <v>3.38502018420662-2.101424409785i</v>
      </c>
      <c r="L1514" t="str">
        <f t="shared" si="745"/>
        <v>0.655898181427643-0.341144241423301i</v>
      </c>
      <c r="M1514" t="str">
        <f t="shared" si="746"/>
        <v>4.04091836563426-2.4425686512083i</v>
      </c>
      <c r="N1514" t="str">
        <f t="shared" si="747"/>
        <v>-1.76413855548136i</v>
      </c>
      <c r="O1514" t="str">
        <f t="shared" si="748"/>
        <v>-0.192139916768466-0.981367541945528i</v>
      </c>
      <c r="P1514" t="str">
        <f t="shared" si="749"/>
        <v>1.19213991676847+0.981367541945528i</v>
      </c>
      <c r="Q1514" t="str">
        <f t="shared" si="750"/>
        <v>-1.19213991676847+0.782771013535832i</v>
      </c>
      <c r="R1514" t="str">
        <f t="shared" si="751"/>
        <v>-0.321059301311834-1.0340090448275i</v>
      </c>
      <c r="S1514" t="str">
        <f t="shared" si="752"/>
        <v>0.193595451904677i</v>
      </c>
      <c r="T1514" t="str">
        <f t="shared" si="753"/>
        <v>0.200179448306903-0.0621556205256644i</v>
      </c>
      <c r="U1514" t="e">
        <f t="shared" si="754"/>
        <v>#DIV/0!</v>
      </c>
      <c r="V1514" t="str">
        <f t="shared" si="755"/>
        <v>0.0000833333333333333-0.00192216114845284i</v>
      </c>
      <c r="W1514" t="e">
        <f t="shared" si="756"/>
        <v>#DIV/0!</v>
      </c>
      <c r="X1514" t="e">
        <f t="shared" si="757"/>
        <v>#DIV/0!</v>
      </c>
      <c r="Y1514" t="str">
        <f t="shared" si="758"/>
        <v>0.00096+0.589614109225732i</v>
      </c>
      <c r="Z1514" t="e">
        <f t="shared" si="759"/>
        <v>#DIV/0!</v>
      </c>
      <c r="AA1514" t="e">
        <f t="shared" si="760"/>
        <v>#DIV/0!</v>
      </c>
      <c r="AB1514" t="str">
        <f t="shared" si="761"/>
        <v>0.11422941978904-0.0354681788231783i</v>
      </c>
      <c r="AC1514" t="str">
        <f t="shared" si="762"/>
        <v>1.37495829861233-0.422337215024603i</v>
      </c>
      <c r="AD1514" t="str">
        <f t="shared" si="763"/>
        <v>0.0831562487297792-0.000253244278827647i</v>
      </c>
      <c r="AE1514" t="e">
        <f t="shared" si="764"/>
        <v>#DIV/0!</v>
      </c>
      <c r="AF1514" t="str">
        <f t="shared" si="765"/>
        <v>-7.84323848876073-7.4798616976913i</v>
      </c>
      <c r="AG1514" t="e">
        <f t="shared" si="766"/>
        <v>#DIV/0!</v>
      </c>
      <c r="AH1514" t="e">
        <f t="shared" si="767"/>
        <v>#DIV/0!</v>
      </c>
      <c r="AI1514" t="e">
        <f t="shared" si="768"/>
        <v>#DIV/0!</v>
      </c>
      <c r="AJ1514" t="e">
        <f t="shared" si="769"/>
        <v>#DIV/0!</v>
      </c>
      <c r="AK1514"/>
      <c r="AL1514"/>
      <c r="AM1514"/>
      <c r="AN1514"/>
    </row>
    <row r="1515" spans="1:40" x14ac:dyDescent="0.3">
      <c r="A1515"/>
      <c r="B1515">
        <f t="shared" si="735"/>
        <v>138100</v>
      </c>
      <c r="C1515" s="186" t="str">
        <f t="shared" si="738"/>
        <v>-0.00749755819658286+0.010948638192044i</v>
      </c>
      <c r="D1515" s="158" t="str">
        <f t="shared" si="739"/>
        <v>-3.73585824647822-2.43376891047238i</v>
      </c>
      <c r="E1515" t="str">
        <f t="shared" si="740"/>
        <v>4193.18826375425-9714.69499402591i</v>
      </c>
      <c r="F1515" t="str">
        <f t="shared" si="741"/>
        <v>0.479788300039706+0.328396756949311i</v>
      </c>
      <c r="G1515" t="str">
        <f t="shared" si="736"/>
        <v>0.479788300039706+0.328396756949311i</v>
      </c>
      <c r="H1515" t="str">
        <f t="shared" si="742"/>
        <v>4.11223759502391+5.04822227471317i</v>
      </c>
      <c r="I1515" t="str">
        <f t="shared" si="743"/>
        <v>542.317431825938i</v>
      </c>
      <c r="J1515" t="str">
        <f t="shared" si="737"/>
        <v>-71.8447181988498+115.642901454672i</v>
      </c>
      <c r="K1515" t="str">
        <f t="shared" si="744"/>
        <v>3.38361748938422-2.10211817551805i</v>
      </c>
      <c r="L1515" t="str">
        <f t="shared" si="745"/>
        <v>0.655695771632377-0.341286094194302i</v>
      </c>
      <c r="M1515" t="str">
        <f t="shared" si="746"/>
        <v>4.0393132610166-2.44340426971235i</v>
      </c>
      <c r="N1515" t="str">
        <f t="shared" si="747"/>
        <v>-1.76541691675345i</v>
      </c>
      <c r="O1515" t="str">
        <f t="shared" si="748"/>
        <v>-0.193394301687849-0.981121115904998i</v>
      </c>
      <c r="P1515" t="str">
        <f t="shared" si="749"/>
        <v>1.19339430168785+0.981121115904998i</v>
      </c>
      <c r="Q1515" t="str">
        <f t="shared" si="750"/>
        <v>-1.19339430168785+0.784295800848452i</v>
      </c>
      <c r="R1515" t="str">
        <f t="shared" si="751"/>
        <v>-0.32104036762756-1.03311347003618i</v>
      </c>
      <c r="S1515" t="str">
        <f t="shared" si="752"/>
        <v>0.193735738464026i</v>
      </c>
      <c r="T1515" t="str">
        <f t="shared" si="753"/>
        <v>0.200151001034592-0.0621969926990877i</v>
      </c>
      <c r="U1515" t="e">
        <f t="shared" si="754"/>
        <v>#DIV/0!</v>
      </c>
      <c r="V1515" t="str">
        <f t="shared" si="755"/>
        <v>0.0000833333333333333-0.00192076928665092i</v>
      </c>
      <c r="W1515" t="e">
        <f t="shared" si="756"/>
        <v>#DIV/0!</v>
      </c>
      <c r="X1515" t="e">
        <f t="shared" si="757"/>
        <v>#DIV/0!</v>
      </c>
      <c r="Y1515" t="str">
        <f t="shared" si="758"/>
        <v>0.00096+0.590041365826621i</v>
      </c>
      <c r="Z1515" t="e">
        <f t="shared" si="759"/>
        <v>#DIV/0!</v>
      </c>
      <c r="AA1515" t="e">
        <f t="shared" si="760"/>
        <v>#DIV/0!</v>
      </c>
      <c r="AB1515" t="str">
        <f t="shared" si="761"/>
        <v>0.11421318677692-0.0354917872375561i</v>
      </c>
      <c r="AC1515" t="str">
        <f t="shared" si="762"/>
        <v>1.37462205545501-0.42243143507402i</v>
      </c>
      <c r="AD1515" t="str">
        <f t="shared" si="763"/>
        <v>0.0831672993828909-0.00026138501603767i</v>
      </c>
      <c r="AE1515" t="e">
        <f t="shared" si="764"/>
        <v>#DIV/0!</v>
      </c>
      <c r="AF1515" t="str">
        <f t="shared" si="765"/>
        <v>-7.84809584150213-7.48199118518555i</v>
      </c>
      <c r="AG1515" t="e">
        <f t="shared" si="766"/>
        <v>#DIV/0!</v>
      </c>
      <c r="AH1515" t="e">
        <f t="shared" si="767"/>
        <v>#DIV/0!</v>
      </c>
      <c r="AI1515" t="e">
        <f t="shared" si="768"/>
        <v>#DIV/0!</v>
      </c>
      <c r="AJ1515" t="e">
        <f t="shared" si="769"/>
        <v>#DIV/0!</v>
      </c>
      <c r="AK1515"/>
      <c r="AL1515"/>
      <c r="AM1515"/>
      <c r="AN1515"/>
    </row>
    <row r="1516" spans="1:40" x14ac:dyDescent="0.3">
      <c r="A1516"/>
      <c r="B1516">
        <f t="shared" si="735"/>
        <v>138200</v>
      </c>
      <c r="C1516" s="186" t="str">
        <f t="shared" si="738"/>
        <v>-0.00749446284223168+0.0109456124491737i</v>
      </c>
      <c r="D1516" s="158" t="str">
        <f t="shared" si="739"/>
        <v>-3.7374803014925-2.43457551689337i</v>
      </c>
      <c r="E1516" t="str">
        <f t="shared" si="740"/>
        <v>4188.07367690303-9709.87157742794i</v>
      </c>
      <c r="F1516" t="str">
        <f t="shared" si="741"/>
        <v>0.480002967787225+0.328498940739614i</v>
      </c>
      <c r="G1516" t="str">
        <f t="shared" si="736"/>
        <v>0.480002967787225+0.328498940739614i</v>
      </c>
      <c r="H1516" t="str">
        <f t="shared" si="742"/>
        <v>4.11547218917559+5.04954124293267i</v>
      </c>
      <c r="I1516" t="str">
        <f t="shared" si="743"/>
        <v>542.710130907637i</v>
      </c>
      <c r="J1516" t="str">
        <f t="shared" si="737"/>
        <v>-71.9502520034858+115.726639978535i</v>
      </c>
      <c r="K1516" t="str">
        <f t="shared" si="744"/>
        <v>3.38221494100586-2.10281070443645i</v>
      </c>
      <c r="L1516" t="str">
        <f t="shared" si="745"/>
        <v>0.655493340240722-0.341427783141124i</v>
      </c>
      <c r="M1516" t="str">
        <f t="shared" si="746"/>
        <v>4.03770828124658-2.44423848757757i</v>
      </c>
      <c r="N1516" t="str">
        <f t="shared" si="747"/>
        <v>-1.76669527802553i</v>
      </c>
      <c r="O1516" t="str">
        <f t="shared" si="748"/>
        <v>-0.194648370560839-0.980873086509162i</v>
      </c>
      <c r="P1516" t="str">
        <f t="shared" si="749"/>
        <v>1.19464837056084+0.980873086509162i</v>
      </c>
      <c r="Q1516" t="str">
        <f t="shared" si="750"/>
        <v>-1.19464837056084+0.785822191516368i</v>
      </c>
      <c r="R1516" t="str">
        <f t="shared" si="751"/>
        <v>-0.321021416766629-1.03221907813551i</v>
      </c>
      <c r="S1516" t="str">
        <f t="shared" si="752"/>
        <v>0.193876025023378i</v>
      </c>
      <c r="T1516" t="str">
        <f t="shared" si="753"/>
        <v>0.200122531822208-0.0622383562300872i</v>
      </c>
      <c r="U1516" t="e">
        <f t="shared" si="754"/>
        <v>#DIV/0!</v>
      </c>
      <c r="V1516" t="str">
        <f t="shared" si="755"/>
        <v>0.0000833333333333333-0.00191937943912078i</v>
      </c>
      <c r="W1516" t="e">
        <f t="shared" si="756"/>
        <v>#DIV/0!</v>
      </c>
      <c r="X1516" t="e">
        <f t="shared" si="757"/>
        <v>#DIV/0!</v>
      </c>
      <c r="Y1516" t="str">
        <f t="shared" si="758"/>
        <v>0.00096+0.590468622427509i</v>
      </c>
      <c r="Z1516" t="e">
        <f t="shared" si="759"/>
        <v>#DIV/0!</v>
      </c>
      <c r="AA1516" t="e">
        <f t="shared" si="760"/>
        <v>#DIV/0!</v>
      </c>
      <c r="AB1516" t="str">
        <f t="shared" si="761"/>
        <v>0.114196941245023-0.0355153907202636i</v>
      </c>
      <c r="AC1516" t="str">
        <f t="shared" si="762"/>
        <v>1.37428585045823-0.422525346177636i</v>
      </c>
      <c r="AD1516" t="str">
        <f t="shared" si="763"/>
        <v>0.0831783504432229-0.000269543199206039i</v>
      </c>
      <c r="AE1516" t="e">
        <f t="shared" si="764"/>
        <v>#DIV/0!</v>
      </c>
      <c r="AF1516" t="str">
        <f t="shared" si="765"/>
        <v>-7.85295249066809-7.48411675982604i</v>
      </c>
      <c r="AG1516" t="e">
        <f t="shared" si="766"/>
        <v>#DIV/0!</v>
      </c>
      <c r="AH1516" t="e">
        <f t="shared" si="767"/>
        <v>#DIV/0!</v>
      </c>
      <c r="AI1516" t="e">
        <f t="shared" si="768"/>
        <v>#DIV/0!</v>
      </c>
      <c r="AJ1516" t="e">
        <f t="shared" si="769"/>
        <v>#DIV/0!</v>
      </c>
      <c r="AK1516"/>
      <c r="AL1516"/>
      <c r="AM1516"/>
      <c r="AN1516"/>
    </row>
    <row r="1517" spans="1:40" x14ac:dyDescent="0.3">
      <c r="A1517"/>
      <c r="B1517">
        <f t="shared" si="735"/>
        <v>138300</v>
      </c>
      <c r="C1517" s="186" t="str">
        <f t="shared" si="738"/>
        <v>-0.00749136780784795+0.0109425905827693i</v>
      </c>
      <c r="D1517" s="158" t="str">
        <f t="shared" si="739"/>
        <v>-3.73910219106735-2.43538069510908i</v>
      </c>
      <c r="E1517" t="str">
        <f t="shared" si="740"/>
        <v>4182.96786307804-9705.05135486876i</v>
      </c>
      <c r="F1517" t="str">
        <f t="shared" si="741"/>
        <v>0.480217613635719+0.328600942118736i</v>
      </c>
      <c r="G1517" t="str">
        <f t="shared" si="736"/>
        <v>0.480217613635719+0.328600942118736i</v>
      </c>
      <c r="H1517" t="str">
        <f t="shared" si="742"/>
        <v>4.11870624208549+5.0508577293901i</v>
      </c>
      <c r="I1517" t="str">
        <f t="shared" si="743"/>
        <v>543.102829989336i</v>
      </c>
      <c r="J1517" t="str">
        <f t="shared" si="737"/>
        <v>-72.0558621988598+115.810378502398i</v>
      </c>
      <c r="K1517" t="str">
        <f t="shared" si="744"/>
        <v>3.38081254015408-2.10350199752154i</v>
      </c>
      <c r="L1517" t="str">
        <f t="shared" si="745"/>
        <v>0.655290887408347-0.341569308320488i</v>
      </c>
      <c r="M1517" t="str">
        <f t="shared" si="746"/>
        <v>4.03610342756243-2.44507130584203i</v>
      </c>
      <c r="N1517" t="str">
        <f t="shared" si="747"/>
        <v>-1.76797363929762i</v>
      </c>
      <c r="O1517" t="str">
        <f t="shared" si="748"/>
        <v>-0.195902121338047-0.980623454163347i</v>
      </c>
      <c r="P1517" t="str">
        <f t="shared" si="749"/>
        <v>1.19590212133805+0.980623454163347i</v>
      </c>
      <c r="Q1517" t="str">
        <f t="shared" si="750"/>
        <v>-1.19590212133805+0.787350185134273i</v>
      </c>
      <c r="R1517" t="str">
        <f t="shared" si="751"/>
        <v>-0.321002448720799-1.03132586654521i</v>
      </c>
      <c r="S1517" t="str">
        <f t="shared" si="752"/>
        <v>0.194016311582729i</v>
      </c>
      <c r="T1517" t="str">
        <f t="shared" si="753"/>
        <v>0.200094040666963-0.0622797111098335i</v>
      </c>
      <c r="U1517" t="e">
        <f t="shared" si="754"/>
        <v>#DIV/0!</v>
      </c>
      <c r="V1517" t="str">
        <f t="shared" si="755"/>
        <v>0.0000833333333333333-0.00191799160149307i</v>
      </c>
      <c r="W1517" t="e">
        <f t="shared" si="756"/>
        <v>#DIV/0!</v>
      </c>
      <c r="X1517" t="e">
        <f t="shared" si="757"/>
        <v>#DIV/0!</v>
      </c>
      <c r="Y1517" t="str">
        <f t="shared" si="758"/>
        <v>0.00096+0.590895879028397i</v>
      </c>
      <c r="Z1517" t="e">
        <f t="shared" si="759"/>
        <v>#DIV/0!</v>
      </c>
      <c r="AA1517" t="e">
        <f t="shared" si="760"/>
        <v>#DIV/0!</v>
      </c>
      <c r="AB1517" t="str">
        <f t="shared" si="761"/>
        <v>0.11418068319176-0.0355389892662622i</v>
      </c>
      <c r="AC1517" t="str">
        <f t="shared" si="762"/>
        <v>1.37394968389812-0.422618948543277i</v>
      </c>
      <c r="AD1517" t="str">
        <f t="shared" si="763"/>
        <v>0.0831894018930528-0.000277718836976284i</v>
      </c>
      <c r="AE1517" t="e">
        <f t="shared" si="764"/>
        <v>#DIV/0!</v>
      </c>
      <c r="AF1517" t="str">
        <f t="shared" si="765"/>
        <v>-7.85780843315284-7.48623842449918i</v>
      </c>
      <c r="AG1517" t="e">
        <f t="shared" si="766"/>
        <v>#DIV/0!</v>
      </c>
      <c r="AH1517" t="e">
        <f t="shared" si="767"/>
        <v>#DIV/0!</v>
      </c>
      <c r="AI1517" t="e">
        <f t="shared" si="768"/>
        <v>#DIV/0!</v>
      </c>
      <c r="AJ1517" t="e">
        <f t="shared" si="769"/>
        <v>#DIV/0!</v>
      </c>
      <c r="AK1517"/>
      <c r="AL1517"/>
      <c r="AM1517"/>
      <c r="AN1517"/>
    </row>
    <row r="1518" spans="1:40" x14ac:dyDescent="0.3">
      <c r="A1518"/>
      <c r="B1518">
        <f t="shared" si="735"/>
        <v>138400</v>
      </c>
      <c r="C1518" s="186" t="str">
        <f t="shared" si="738"/>
        <v>-0.00748827309579769+0.0109395725806679i</v>
      </c>
      <c r="D1518" s="158" t="str">
        <f t="shared" si="739"/>
        <v>-3.7407239139553-2.43618444624366i</v>
      </c>
      <c r="E1518" t="str">
        <f t="shared" si="740"/>
        <v>4177.87080372291-9700.23432741712i</v>
      </c>
      <c r="F1518" t="str">
        <f t="shared" si="741"/>
        <v>0.480432237420111+0.328702761221145i</v>
      </c>
      <c r="G1518" t="str">
        <f t="shared" si="736"/>
        <v>0.480432237420111+0.328702761221145i</v>
      </c>
      <c r="H1518" t="str">
        <f t="shared" si="742"/>
        <v>4.12193975190056+5.05217173584984i</v>
      </c>
      <c r="I1518" t="str">
        <f t="shared" si="743"/>
        <v>543.495529071034i</v>
      </c>
      <c r="J1518" t="str">
        <f t="shared" si="737"/>
        <v>-72.161548784972+115.894117026261i</v>
      </c>
      <c r="K1518" t="str">
        <f t="shared" si="744"/>
        <v>3.37941028790933-2.10419205575506i</v>
      </c>
      <c r="L1518" t="str">
        <f t="shared" si="745"/>
        <v>0.655088413290755-0.341710669789268i</v>
      </c>
      <c r="M1518" t="str">
        <f t="shared" si="746"/>
        <v>4.03449870120008-2.44590272554433i</v>
      </c>
      <c r="N1518" t="str">
        <f t="shared" si="747"/>
        <v>-1.76925200056971i</v>
      </c>
      <c r="O1518" t="str">
        <f t="shared" si="748"/>
        <v>-0.197155551970575-0.980372219275505i</v>
      </c>
      <c r="P1518" t="str">
        <f t="shared" si="749"/>
        <v>1.19715555197057+0.980372219275505i</v>
      </c>
      <c r="Q1518" t="str">
        <f t="shared" si="750"/>
        <v>-1.19715555197057+0.788879781294205i</v>
      </c>
      <c r="R1518" t="str">
        <f t="shared" si="751"/>
        <v>-0.320983463481811-1.03043383269246i</v>
      </c>
      <c r="S1518" t="str">
        <f t="shared" si="752"/>
        <v>0.194156598142081i</v>
      </c>
      <c r="T1518" t="str">
        <f t="shared" si="753"/>
        <v>0.200065527566074-0.0623210573294913i</v>
      </c>
      <c r="U1518" t="e">
        <f t="shared" si="754"/>
        <v>#DIV/0!</v>
      </c>
      <c r="V1518" t="str">
        <f t="shared" si="755"/>
        <v>0.0000833333333333333-0.00191660576941107i</v>
      </c>
      <c r="W1518" t="e">
        <f t="shared" si="756"/>
        <v>#DIV/0!</v>
      </c>
      <c r="X1518" t="e">
        <f t="shared" si="757"/>
        <v>#DIV/0!</v>
      </c>
      <c r="Y1518" t="str">
        <f t="shared" si="758"/>
        <v>0.00096+0.591323135629285i</v>
      </c>
      <c r="Z1518" t="e">
        <f t="shared" si="759"/>
        <v>#DIV/0!</v>
      </c>
      <c r="AA1518" t="e">
        <f t="shared" si="760"/>
        <v>#DIV/0!</v>
      </c>
      <c r="AB1518" t="str">
        <f t="shared" si="761"/>
        <v>0.114164412615542-0.0355625828705105i</v>
      </c>
      <c r="AC1518" t="str">
        <f t="shared" si="762"/>
        <v>1.3736135560503-0.422712242378917i</v>
      </c>
      <c r="AD1518" t="str">
        <f t="shared" si="763"/>
        <v>0.0832004537146434-0.000285911937983156i</v>
      </c>
      <c r="AE1518" t="e">
        <f t="shared" si="764"/>
        <v>#DIV/0!</v>
      </c>
      <c r="AF1518" t="str">
        <f t="shared" si="765"/>
        <v>-7.86266366585586-7.4883561820935i</v>
      </c>
      <c r="AG1518" t="e">
        <f t="shared" si="766"/>
        <v>#DIV/0!</v>
      </c>
      <c r="AH1518" t="e">
        <f t="shared" si="767"/>
        <v>#DIV/0!</v>
      </c>
      <c r="AI1518" t="e">
        <f t="shared" si="768"/>
        <v>#DIV/0!</v>
      </c>
      <c r="AJ1518" t="e">
        <f t="shared" si="769"/>
        <v>#DIV/0!</v>
      </c>
      <c r="AK1518"/>
      <c r="AL1518"/>
      <c r="AM1518"/>
      <c r="AN1518"/>
    </row>
    <row r="1519" spans="1:40" x14ac:dyDescent="0.3">
      <c r="A1519"/>
      <c r="B1519">
        <f t="shared" si="735"/>
        <v>138500</v>
      </c>
      <c r="C1519" s="186" t="str">
        <f t="shared" si="738"/>
        <v>-0.00748517870844257+0.0109365584307493i</v>
      </c>
      <c r="D1519" s="158" t="str">
        <f t="shared" si="739"/>
        <v>-3.74234546891127-2.43698677142178i</v>
      </c>
      <c r="E1519" t="str">
        <f t="shared" si="740"/>
        <v>4172.78248032535-9695.42049611963i</v>
      </c>
      <c r="F1519" t="str">
        <f t="shared" si="741"/>
        <v>0.480646838975635+0.328804398181416i</v>
      </c>
      <c r="G1519" t="str">
        <f t="shared" si="736"/>
        <v>0.480646838975635+0.328804398181416i</v>
      </c>
      <c r="H1519" t="str">
        <f t="shared" si="742"/>
        <v>4.1251727167707+5.05348326407793i</v>
      </c>
      <c r="I1519" t="str">
        <f t="shared" si="743"/>
        <v>543.888228152733i</v>
      </c>
      <c r="J1519" t="str">
        <f t="shared" si="737"/>
        <v>-72.2673117618222+115.977855550124i</v>
      </c>
      <c r="K1519" t="str">
        <f t="shared" si="744"/>
        <v>3.37800818535003-2.10488088011916i</v>
      </c>
      <c r="L1519" t="str">
        <f t="shared" si="745"/>
        <v>0.654885918043287-0.341851867604484i</v>
      </c>
      <c r="M1519" t="str">
        <f t="shared" si="746"/>
        <v>4.03289410339332-2.44673274772364i</v>
      </c>
      <c r="N1519" t="str">
        <f t="shared" si="747"/>
        <v>-1.7705303618418i</v>
      </c>
      <c r="O1519" t="str">
        <f t="shared" si="748"/>
        <v>-0.198408660410056-0.980119382256206i</v>
      </c>
      <c r="P1519" t="str">
        <f t="shared" si="749"/>
        <v>1.19840866041006+0.980119382256206i</v>
      </c>
      <c r="Q1519" t="str">
        <f t="shared" si="750"/>
        <v>-1.19840866041006+0.790410979585594i</v>
      </c>
      <c r="R1519" t="str">
        <f t="shared" si="751"/>
        <v>-0.320964461041427-1.02954297401184i</v>
      </c>
      <c r="S1519" t="str">
        <f t="shared" si="752"/>
        <v>0.194296884701432i</v>
      </c>
      <c r="T1519" t="str">
        <f t="shared" si="753"/>
        <v>0.200036992516748-0.0623623948802234i</v>
      </c>
      <c r="U1519" t="e">
        <f t="shared" si="754"/>
        <v>#DIV/0!</v>
      </c>
      <c r="V1519" t="str">
        <f t="shared" si="755"/>
        <v>0.0000833333333333333-0.00191522193853063i</v>
      </c>
      <c r="W1519" t="e">
        <f t="shared" si="756"/>
        <v>#DIV/0!</v>
      </c>
      <c r="X1519" t="e">
        <f t="shared" si="757"/>
        <v>#DIV/0!</v>
      </c>
      <c r="Y1519" t="str">
        <f t="shared" si="758"/>
        <v>0.00096+0.591750392230173i</v>
      </c>
      <c r="Z1519" t="e">
        <f t="shared" si="759"/>
        <v>#DIV/0!</v>
      </c>
      <c r="AA1519" t="e">
        <f t="shared" si="760"/>
        <v>#DIV/0!</v>
      </c>
      <c r="AB1519" t="str">
        <f t="shared" si="761"/>
        <v>0.114148129514776-0.0355861715279654i</v>
      </c>
      <c r="AC1519" t="str">
        <f t="shared" si="762"/>
        <v>1.37327746718993-0.422805227892677i</v>
      </c>
      <c r="AD1519" t="str">
        <f t="shared" si="763"/>
        <v>0.0832115058902383-0.000294122510854901i</v>
      </c>
      <c r="AE1519" t="e">
        <f t="shared" si="764"/>
        <v>#DIV/0!</v>
      </c>
      <c r="AF1519" t="str">
        <f t="shared" si="765"/>
        <v>-7.86751818568197-7.49047003549971i</v>
      </c>
      <c r="AG1519" t="e">
        <f t="shared" si="766"/>
        <v>#DIV/0!</v>
      </c>
      <c r="AH1519" t="e">
        <f t="shared" si="767"/>
        <v>#DIV/0!</v>
      </c>
      <c r="AI1519" t="e">
        <f t="shared" si="768"/>
        <v>#DIV/0!</v>
      </c>
      <c r="AJ1519" t="e">
        <f t="shared" si="769"/>
        <v>#DIV/0!</v>
      </c>
      <c r="AK1519"/>
      <c r="AL1519"/>
      <c r="AM1519"/>
      <c r="AN1519"/>
    </row>
    <row r="1520" spans="1:40" x14ac:dyDescent="0.3">
      <c r="A1520"/>
      <c r="B1520">
        <f t="shared" si="735"/>
        <v>138600</v>
      </c>
      <c r="C1520" s="186" t="str">
        <f t="shared" si="738"/>
        <v>-0.0074820846481396+0.0109335481209347i</v>
      </c>
      <c r="D1520" s="158" t="str">
        <f t="shared" si="739"/>
        <v>-3.74396685469246-2.43778767176852i</v>
      </c>
      <c r="E1520" t="str">
        <f t="shared" si="740"/>
        <v>4167.70287441709-9690.60986200104i</v>
      </c>
      <c r="F1520" t="str">
        <f t="shared" si="741"/>
        <v>0.480861418137833+0.32890585313422i</v>
      </c>
      <c r="G1520" t="str">
        <f t="shared" si="736"/>
        <v>0.480861418137833+0.32890585313422i</v>
      </c>
      <c r="H1520" t="str">
        <f t="shared" si="742"/>
        <v>4.12840513484872+5.05479231584179i</v>
      </c>
      <c r="I1520" t="str">
        <f t="shared" si="743"/>
        <v>544.280927234432i</v>
      </c>
      <c r="J1520" t="str">
        <f t="shared" si="737"/>
        <v>-72.3731511294105+116.061594073986i</v>
      </c>
      <c r="K1520" t="str">
        <f t="shared" si="744"/>
        <v>3.37660623355252-2.10556847159641i</v>
      </c>
      <c r="L1520" t="str">
        <f t="shared" si="745"/>
        <v>0.65468340182112-0.341992901823306i</v>
      </c>
      <c r="M1520" t="str">
        <f t="shared" si="746"/>
        <v>4.03128963537364-2.44756137341972i</v>
      </c>
      <c r="N1520" t="str">
        <f t="shared" si="747"/>
        <v>-1.77180872311389i</v>
      </c>
      <c r="O1520" t="str">
        <f t="shared" si="748"/>
        <v>-0.199661444608652-0.979864943518639i</v>
      </c>
      <c r="P1520" t="str">
        <f t="shared" si="749"/>
        <v>1.19966144460865+0.979864943518639i</v>
      </c>
      <c r="Q1520" t="str">
        <f t="shared" si="750"/>
        <v>-1.19966144460865+0.791943779595251i</v>
      </c>
      <c r="R1520" t="str">
        <f t="shared" si="751"/>
        <v>-0.320945441391356-1.02865328794537i</v>
      </c>
      <c r="S1520" t="str">
        <f t="shared" si="752"/>
        <v>0.194437171260784i</v>
      </c>
      <c r="T1520" t="str">
        <f t="shared" si="753"/>
        <v>0.200008435516202-0.062403723753179i</v>
      </c>
      <c r="U1520" t="e">
        <f t="shared" si="754"/>
        <v>#DIV/0!</v>
      </c>
      <c r="V1520" t="str">
        <f t="shared" si="755"/>
        <v>0.0000833333333333333-0.00191384010452015i</v>
      </c>
      <c r="W1520" t="e">
        <f t="shared" si="756"/>
        <v>#DIV/0!</v>
      </c>
      <c r="X1520" t="e">
        <f t="shared" si="757"/>
        <v>#DIV/0!</v>
      </c>
      <c r="Y1520" t="str">
        <f t="shared" si="758"/>
        <v>0.00096+0.592177648831062i</v>
      </c>
      <c r="Z1520" t="e">
        <f t="shared" si="759"/>
        <v>#DIV/0!</v>
      </c>
      <c r="AA1520" t="e">
        <f t="shared" si="760"/>
        <v>#DIV/0!</v>
      </c>
      <c r="AB1520" t="str">
        <f t="shared" si="761"/>
        <v>0.114131833887873-0.0356097552335765i</v>
      </c>
      <c r="AC1520" t="str">
        <f t="shared" si="762"/>
        <v>1.37294141759174-0.422897905292823i</v>
      </c>
      <c r="AD1520" t="str">
        <f t="shared" si="763"/>
        <v>0.0832225584020638-0.000302350564208503i</v>
      </c>
      <c r="AE1520" t="e">
        <f t="shared" si="764"/>
        <v>#DIV/0!</v>
      </c>
      <c r="AF1520" t="str">
        <f t="shared" si="765"/>
        <v>-7.87237198954118-7.49257998761031i</v>
      </c>
      <c r="AG1520" t="e">
        <f t="shared" si="766"/>
        <v>#DIV/0!</v>
      </c>
      <c r="AH1520" t="e">
        <f t="shared" si="767"/>
        <v>#DIV/0!</v>
      </c>
      <c r="AI1520" t="e">
        <f t="shared" si="768"/>
        <v>#DIV/0!</v>
      </c>
      <c r="AJ1520" t="e">
        <f t="shared" si="769"/>
        <v>#DIV/0!</v>
      </c>
      <c r="AK1520"/>
      <c r="AL1520"/>
      <c r="AM1520"/>
      <c r="AN1520"/>
    </row>
    <row r="1521" spans="1:40" x14ac:dyDescent="0.3">
      <c r="A1521"/>
      <c r="B1521">
        <f t="shared" si="735"/>
        <v>138700</v>
      </c>
      <c r="C1521" s="186" t="str">
        <f t="shared" si="738"/>
        <v>-0.0074789909172415+0.0109305416391879i</v>
      </c>
      <c r="D1521" s="158" t="str">
        <f t="shared" si="739"/>
        <v>-3.74558807005854-2.43858714840948i</v>
      </c>
      <c r="E1521" t="str">
        <f t="shared" si="740"/>
        <v>4162.63196757365-9685.80242606416i</v>
      </c>
      <c r="F1521" t="str">
        <f t="shared" si="741"/>
        <v>0.481075974742568+0.329007126214338i</v>
      </c>
      <c r="G1521" t="str">
        <f t="shared" si="736"/>
        <v>0.481075974742568+0.329007126214338i</v>
      </c>
      <c r="H1521" t="str">
        <f t="shared" si="742"/>
        <v>4.13163700429049+5.05609889291051i</v>
      </c>
      <c r="I1521" t="str">
        <f t="shared" si="743"/>
        <v>544.67362631613i</v>
      </c>
      <c r="J1521" t="str">
        <f t="shared" si="737"/>
        <v>-72.4790668877368+116.145332597849i</v>
      </c>
      <c r="K1521" t="str">
        <f t="shared" si="744"/>
        <v>3.37520443359102-2.10625483116968i</v>
      </c>
      <c r="L1521" t="str">
        <f t="shared" si="745"/>
        <v>0.654480864779268-0.342133772503053i</v>
      </c>
      <c r="M1521" t="str">
        <f t="shared" si="746"/>
        <v>4.02968529837029-2.44838860367273i</v>
      </c>
      <c r="N1521" t="str">
        <f t="shared" si="747"/>
        <v>-1.77308708438597i</v>
      </c>
      <c r="O1521" t="str">
        <f t="shared" si="748"/>
        <v>-0.200913902519044-0.979608903478612i</v>
      </c>
      <c r="P1521" t="str">
        <f t="shared" si="749"/>
        <v>1.20091390251904+0.979608903478612i</v>
      </c>
      <c r="Q1521" t="str">
        <f t="shared" si="750"/>
        <v>-1.20091390251904+0.793478180907358i</v>
      </c>
      <c r="R1521" t="str">
        <f t="shared" si="751"/>
        <v>-0.320926404523338-1.02776477194239i</v>
      </c>
      <c r="S1521" t="str">
        <f t="shared" si="752"/>
        <v>0.194577457820135i</v>
      </c>
      <c r="T1521" t="str">
        <f t="shared" si="753"/>
        <v>0.199979856561641-0.0624450439395074i</v>
      </c>
      <c r="U1521" t="e">
        <f t="shared" si="754"/>
        <v>#DIV/0!</v>
      </c>
      <c r="V1521" t="str">
        <f t="shared" si="755"/>
        <v>0.0000833333333333333-0.00191246026306051i</v>
      </c>
      <c r="W1521" t="e">
        <f t="shared" si="756"/>
        <v>#DIV/0!</v>
      </c>
      <c r="X1521" t="e">
        <f t="shared" si="757"/>
        <v>#DIV/0!</v>
      </c>
      <c r="Y1521" t="str">
        <f t="shared" si="758"/>
        <v>0.00096+0.59260490543195i</v>
      </c>
      <c r="Z1521" t="e">
        <f t="shared" si="759"/>
        <v>#DIV/0!</v>
      </c>
      <c r="AA1521" t="e">
        <f t="shared" si="760"/>
        <v>#DIV/0!</v>
      </c>
      <c r="AB1521" t="str">
        <f t="shared" si="761"/>
        <v>0.114115525733238-0.0356333339822931i</v>
      </c>
      <c r="AC1521" t="str">
        <f t="shared" si="762"/>
        <v>1.37260540752992-0.422990274787747i</v>
      </c>
      <c r="AD1521" t="str">
        <f t="shared" si="763"/>
        <v>0.0832336112323307-0.000310596106655473i</v>
      </c>
      <c r="AE1521" t="e">
        <f t="shared" si="764"/>
        <v>#DIV/0!</v>
      </c>
      <c r="AF1521" t="str">
        <f t="shared" si="765"/>
        <v>-7.87722507434903-7.49468604131999i</v>
      </c>
      <c r="AG1521" t="e">
        <f t="shared" si="766"/>
        <v>#DIV/0!</v>
      </c>
      <c r="AH1521" t="e">
        <f t="shared" si="767"/>
        <v>#DIV/0!</v>
      </c>
      <c r="AI1521" t="e">
        <f t="shared" si="768"/>
        <v>#DIV/0!</v>
      </c>
      <c r="AJ1521" t="e">
        <f t="shared" si="769"/>
        <v>#DIV/0!</v>
      </c>
      <c r="AK1521"/>
      <c r="AL1521"/>
      <c r="AM1521"/>
      <c r="AN1521"/>
    </row>
    <row r="1522" spans="1:40" x14ac:dyDescent="0.3">
      <c r="A1522"/>
      <c r="B1522">
        <f t="shared" ref="B1522:B1585" si="770">B1521+100</f>
        <v>138800</v>
      </c>
      <c r="C1522" s="186" t="str">
        <f t="shared" si="738"/>
        <v>-0.0074758975180966+0.010927538973514i</v>
      </c>
      <c r="D1522" s="158" t="str">
        <f t="shared" si="739"/>
        <v>-3.74720911377146-2.43938520247075i</v>
      </c>
      <c r="E1522" t="str">
        <f t="shared" si="740"/>
        <v>4157.56974141444-9680.99818929022i</v>
      </c>
      <c r="F1522" t="str">
        <f t="shared" si="741"/>
        <v>0.481290508626006+0.329108217556655i</v>
      </c>
      <c r="G1522" t="str">
        <f t="shared" si="736"/>
        <v>0.481290508626006+0.329108217556655i</v>
      </c>
      <c r="H1522" t="str">
        <f t="shared" si="742"/>
        <v>4.13486832325474+5.05740299705474i</v>
      </c>
      <c r="I1522" t="str">
        <f t="shared" si="743"/>
        <v>545.066325397829i</v>
      </c>
      <c r="J1522" t="str">
        <f t="shared" si="737"/>
        <v>-72.5850590368012+116.229071121713i</v>
      </c>
      <c r="K1522" t="str">
        <f t="shared" si="744"/>
        <v>3.37380278653776-2.10693995982232i</v>
      </c>
      <c r="L1522" t="str">
        <f t="shared" si="745"/>
        <v>0.654278307072581-0.342274479701192i</v>
      </c>
      <c r="M1522" t="str">
        <f t="shared" si="746"/>
        <v>4.02808109361034-2.44921443952351i</v>
      </c>
      <c r="N1522" t="str">
        <f t="shared" si="747"/>
        <v>-1.77436544565806i</v>
      </c>
      <c r="O1522" t="str">
        <f t="shared" si="748"/>
        <v>-0.202166032094476-0.979351262554542i</v>
      </c>
      <c r="P1522" t="str">
        <f t="shared" si="749"/>
        <v>1.20216603209448+0.979351262554542i</v>
      </c>
      <c r="Q1522" t="str">
        <f t="shared" si="750"/>
        <v>-1.20216603209448+0.795014183103518i</v>
      </c>
      <c r="R1522" t="str">
        <f t="shared" si="751"/>
        <v>-0.320907350429092-1.02687742345961i</v>
      </c>
      <c r="S1522" t="str">
        <f t="shared" si="752"/>
        <v>0.194717744379485i</v>
      </c>
      <c r="T1522" t="str">
        <f t="shared" si="753"/>
        <v>0.199951255650273-0.0624863554303498i</v>
      </c>
      <c r="U1522" t="e">
        <f t="shared" si="754"/>
        <v>#DIV/0!</v>
      </c>
      <c r="V1522" t="str">
        <f t="shared" si="755"/>
        <v>0.0000833333333333333-0.00191108240984504i</v>
      </c>
      <c r="W1522" t="e">
        <f t="shared" si="756"/>
        <v>#DIV/0!</v>
      </c>
      <c r="X1522" t="e">
        <f t="shared" si="757"/>
        <v>#DIV/0!</v>
      </c>
      <c r="Y1522" t="str">
        <f t="shared" si="758"/>
        <v>0.00096+0.593032162032838i</v>
      </c>
      <c r="Z1522" t="e">
        <f t="shared" si="759"/>
        <v>#DIV/0!</v>
      </c>
      <c r="AA1522" t="e">
        <f t="shared" si="760"/>
        <v>#DIV/0!</v>
      </c>
      <c r="AB1522" t="str">
        <f t="shared" si="761"/>
        <v>0.114099205049278-0.0356569077690602i</v>
      </c>
      <c r="AC1522" t="str">
        <f t="shared" si="762"/>
        <v>1.37226943727823-0.423082336586004i</v>
      </c>
      <c r="AD1522" t="str">
        <f t="shared" si="763"/>
        <v>0.0832446643632315-0.000318859146797306i</v>
      </c>
      <c r="AE1522" t="e">
        <f t="shared" si="764"/>
        <v>#DIV/0!</v>
      </c>
      <c r="AF1522" t="str">
        <f t="shared" si="765"/>
        <v>-7.8820774370262-7.49678819952549i</v>
      </c>
      <c r="AG1522" t="e">
        <f t="shared" si="766"/>
        <v>#DIV/0!</v>
      </c>
      <c r="AH1522" t="e">
        <f t="shared" si="767"/>
        <v>#DIV/0!</v>
      </c>
      <c r="AI1522" t="e">
        <f t="shared" si="768"/>
        <v>#DIV/0!</v>
      </c>
      <c r="AJ1522" t="e">
        <f t="shared" si="769"/>
        <v>#DIV/0!</v>
      </c>
      <c r="AK1522"/>
      <c r="AL1522"/>
      <c r="AM1522"/>
      <c r="AN1522"/>
    </row>
    <row r="1523" spans="1:40" x14ac:dyDescent="0.3">
      <c r="A1523"/>
      <c r="B1523">
        <f t="shared" si="770"/>
        <v>138900</v>
      </c>
      <c r="C1523" s="186" t="str">
        <f t="shared" si="738"/>
        <v>-0.00747280445304851+0.0109245401119599i</v>
      </c>
      <c r="D1523" s="158" t="str">
        <f t="shared" si="739"/>
        <v>-3.74882998459549-2.44018183507876i</v>
      </c>
      <c r="E1523" t="str">
        <f t="shared" si="740"/>
        <v>4152.51617760251-9676.19715263887i</v>
      </c>
      <c r="F1523" t="str">
        <f t="shared" si="741"/>
        <v>0.481505019624624+0.329209127296146i</v>
      </c>
      <c r="G1523" t="str">
        <f t="shared" si="736"/>
        <v>0.481505019624624+0.329209127296146i</v>
      </c>
      <c r="H1523" t="str">
        <f t="shared" si="742"/>
        <v>4.13809908990316+5.05870463004645i</v>
      </c>
      <c r="I1523" t="str">
        <f t="shared" si="743"/>
        <v>545.459024479528i</v>
      </c>
      <c r="J1523" t="str">
        <f t="shared" si="737"/>
        <v>-72.6911275766036+116.312809645576i</v>
      </c>
      <c r="K1523" t="str">
        <f t="shared" si="744"/>
        <v>3.37240129346289-2.10762385853808i</v>
      </c>
      <c r="L1523" t="str">
        <f t="shared" si="745"/>
        <v>0.654075728855743-0.342415023475335i</v>
      </c>
      <c r="M1523" t="str">
        <f t="shared" si="746"/>
        <v>4.02647702231863-2.45003888201341i</v>
      </c>
      <c r="N1523" t="str">
        <f t="shared" si="747"/>
        <v>-1.77564380693015i</v>
      </c>
      <c r="O1523" t="str">
        <f t="shared" si="748"/>
        <v>-0.203417831288698-0.979092021167471i</v>
      </c>
      <c r="P1523" t="str">
        <f t="shared" si="749"/>
        <v>1.2034178312887+0.979092021167471i</v>
      </c>
      <c r="Q1523" t="str">
        <f t="shared" si="750"/>
        <v>-1.2034178312887+0.796551785762679i</v>
      </c>
      <c r="R1523" t="str">
        <f t="shared" si="751"/>
        <v>-0.320888279100309-1.02599123996105i</v>
      </c>
      <c r="S1523" t="str">
        <f t="shared" si="752"/>
        <v>0.194858030938836i</v>
      </c>
      <c r="T1523" t="str">
        <f t="shared" si="753"/>
        <v>0.199922632779305-0.0625276582168379i</v>
      </c>
      <c r="U1523" t="e">
        <f t="shared" si="754"/>
        <v>#DIV/0!</v>
      </c>
      <c r="V1523" t="str">
        <f t="shared" si="755"/>
        <v>0.0000833333333333333-0.0019097065405795i</v>
      </c>
      <c r="W1523" t="e">
        <f t="shared" si="756"/>
        <v>#DIV/0!</v>
      </c>
      <c r="X1523" t="e">
        <f t="shared" si="757"/>
        <v>#DIV/0!</v>
      </c>
      <c r="Y1523" t="str">
        <f t="shared" si="758"/>
        <v>0.00096+0.593459418633726i</v>
      </c>
      <c r="Z1523" t="e">
        <f t="shared" si="759"/>
        <v>#DIV/0!</v>
      </c>
      <c r="AA1523" t="e">
        <f t="shared" si="760"/>
        <v>#DIV/0!</v>
      </c>
      <c r="AB1523" t="str">
        <f t="shared" si="761"/>
        <v>0.1140828718344-0.0356804765888173i</v>
      </c>
      <c r="AC1523" t="str">
        <f t="shared" si="762"/>
        <v>1.37193350710996-0.423174090896283i</v>
      </c>
      <c r="AD1523" t="str">
        <f t="shared" si="763"/>
        <v>0.0832557177769419-0.000327139693225981i</v>
      </c>
      <c r="AE1523" t="e">
        <f t="shared" si="764"/>
        <v>#DIV/0!</v>
      </c>
      <c r="AF1523" t="str">
        <f t="shared" si="765"/>
        <v>-7.88692907449865-7.49888646512521i</v>
      </c>
      <c r="AG1523" t="e">
        <f t="shared" si="766"/>
        <v>#DIV/0!</v>
      </c>
      <c r="AH1523" t="e">
        <f t="shared" si="767"/>
        <v>#DIV/0!</v>
      </c>
      <c r="AI1523" t="e">
        <f t="shared" si="768"/>
        <v>#DIV/0!</v>
      </c>
      <c r="AJ1523" t="e">
        <f t="shared" si="769"/>
        <v>#DIV/0!</v>
      </c>
      <c r="AK1523"/>
      <c r="AL1523"/>
      <c r="AM1523"/>
      <c r="AN1523"/>
    </row>
    <row r="1524" spans="1:40" x14ac:dyDescent="0.3">
      <c r="A1524"/>
      <c r="B1524">
        <f t="shared" si="770"/>
        <v>139000</v>
      </c>
      <c r="C1524" s="186" t="str">
        <f t="shared" si="738"/>
        <v>-0.00746971172443673+0.0109215450426138i</v>
      </c>
      <c r="D1524" s="158" t="str">
        <f t="shared" si="739"/>
        <v>-3.75045068129736-2.44097704736053i</v>
      </c>
      <c r="E1524" t="str">
        <f t="shared" si="740"/>
        <v>4147.47125784443-9671.39931704821i</v>
      </c>
      <c r="F1524" t="str">
        <f t="shared" si="741"/>
        <v>0.481719507575218+0.329309855567901i</v>
      </c>
      <c r="G1524" t="str">
        <f t="shared" si="736"/>
        <v>0.481719507575218+0.329309855567901i</v>
      </c>
      <c r="H1524" t="str">
        <f t="shared" si="742"/>
        <v>4.14132930240049+5.06000379365934i</v>
      </c>
      <c r="I1524" t="str">
        <f t="shared" si="743"/>
        <v>545.851723561227i</v>
      </c>
      <c r="J1524" t="str">
        <f t="shared" si="737"/>
        <v>-72.7972725071442+116.396548169438i</v>
      </c>
      <c r="K1524" t="str">
        <f t="shared" si="744"/>
        <v>3.37099995543449-2.10830652830106i</v>
      </c>
      <c r="L1524" t="str">
        <f t="shared" si="745"/>
        <v>0.653873130283277-0.342555403883244i</v>
      </c>
      <c r="M1524" t="str">
        <f t="shared" si="746"/>
        <v>4.02487308571777-2.4508619321843i</v>
      </c>
      <c r="N1524" t="str">
        <f t="shared" si="747"/>
        <v>-1.77692216820224i</v>
      </c>
      <c r="O1524" t="str">
        <f t="shared" si="748"/>
        <v>-0.204669298056012-0.978831179741052i</v>
      </c>
      <c r="P1524" t="str">
        <f t="shared" si="749"/>
        <v>1.20466929805601+0.978831179741052i</v>
      </c>
      <c r="Q1524" t="str">
        <f t="shared" si="750"/>
        <v>-1.20466929805601+0.798090988461188i</v>
      </c>
      <c r="R1524" t="str">
        <f t="shared" si="751"/>
        <v>-0.320869190528696-1.02510621891804i</v>
      </c>
      <c r="S1524" t="str">
        <f t="shared" si="752"/>
        <v>0.194998317498188i</v>
      </c>
      <c r="T1524" t="str">
        <f t="shared" si="753"/>
        <v>0.199893987945947-0.0625689522901012i</v>
      </c>
      <c r="U1524" t="e">
        <f t="shared" si="754"/>
        <v>#DIV/0!</v>
      </c>
      <c r="V1524" t="str">
        <f t="shared" si="755"/>
        <v>0.0000833333333333333-0.00190833265098196i</v>
      </c>
      <c r="W1524" t="e">
        <f t="shared" si="756"/>
        <v>#DIV/0!</v>
      </c>
      <c r="X1524" t="e">
        <f t="shared" si="757"/>
        <v>#DIV/0!</v>
      </c>
      <c r="Y1524" t="str">
        <f t="shared" si="758"/>
        <v>0.00096+0.593886675234614i</v>
      </c>
      <c r="Z1524" t="e">
        <f t="shared" si="759"/>
        <v>#DIV/0!</v>
      </c>
      <c r="AA1524" t="e">
        <f t="shared" si="760"/>
        <v>#DIV/0!</v>
      </c>
      <c r="AB1524" t="str">
        <f t="shared" si="761"/>
        <v>0.114066526087012-0.0357040404365024i</v>
      </c>
      <c r="AC1524" t="str">
        <f t="shared" si="762"/>
        <v>1.37159761729795-0.423265537927423i</v>
      </c>
      <c r="AD1524" t="str">
        <f t="shared" si="763"/>
        <v>0.0832667714556208-0.000335437754525726i</v>
      </c>
      <c r="AE1524" t="e">
        <f t="shared" si="764"/>
        <v>#DIV/0!</v>
      </c>
      <c r="AF1524" t="str">
        <f t="shared" si="765"/>
        <v>-7.89177998369785-7.50098084101987i</v>
      </c>
      <c r="AG1524" t="e">
        <f t="shared" si="766"/>
        <v>#DIV/0!</v>
      </c>
      <c r="AH1524" t="e">
        <f t="shared" si="767"/>
        <v>#DIV/0!</v>
      </c>
      <c r="AI1524" t="e">
        <f t="shared" si="768"/>
        <v>#DIV/0!</v>
      </c>
      <c r="AJ1524" t="e">
        <f t="shared" si="769"/>
        <v>#DIV/0!</v>
      </c>
      <c r="AK1524"/>
      <c r="AL1524"/>
      <c r="AM1524"/>
      <c r="AN1524"/>
    </row>
    <row r="1525" spans="1:40" x14ac:dyDescent="0.3">
      <c r="A1525"/>
      <c r="B1525">
        <f t="shared" si="770"/>
        <v>139100</v>
      </c>
      <c r="C1525" s="186" t="str">
        <f t="shared" si="738"/>
        <v>-0.00746661933459605+0.0109185537536055i</v>
      </c>
      <c r="D1525" s="158" t="str">
        <f t="shared" si="739"/>
        <v>-3.75207120264605-2.44177084044346i</v>
      </c>
      <c r="E1525" t="str">
        <f t="shared" si="740"/>
        <v>4142.4349638903-9666.60468343514i</v>
      </c>
      <c r="F1525" t="str">
        <f t="shared" si="741"/>
        <v>0.481933972314888+0.3294104025071i</v>
      </c>
      <c r="G1525" t="str">
        <f t="shared" si="736"/>
        <v>0.481933972314888+0.3294104025071i</v>
      </c>
      <c r="H1525" t="str">
        <f t="shared" si="742"/>
        <v>4.14455895891434+5.06130048966849i</v>
      </c>
      <c r="I1525" t="str">
        <f t="shared" si="743"/>
        <v>546.244422642925i</v>
      </c>
      <c r="J1525" t="str">
        <f t="shared" si="737"/>
        <v>-72.9034938284228+116.480286693301i</v>
      </c>
      <c r="K1525" t="str">
        <f t="shared" si="744"/>
        <v>3.36959877351854-2.1089879700957i</v>
      </c>
      <c r="L1525" t="str">
        <f t="shared" si="745"/>
        <v>0.653670511509541-0.342695620982827i</v>
      </c>
      <c r="M1525" t="str">
        <f t="shared" si="746"/>
        <v>4.02326928502808-2.45168359107853i</v>
      </c>
      <c r="N1525" t="str">
        <f t="shared" si="747"/>
        <v>-1.77820052947433i</v>
      </c>
      <c r="O1525" t="str">
        <f t="shared" si="748"/>
        <v>-0.205920430351261-0.978568738701555i</v>
      </c>
      <c r="P1525" t="str">
        <f t="shared" si="749"/>
        <v>1.20592043035126+0.978568738701555i</v>
      </c>
      <c r="Q1525" t="str">
        <f t="shared" si="750"/>
        <v>-1.20592043035126+0.799631790772775i</v>
      </c>
      <c r="R1525" t="str">
        <f t="shared" si="751"/>
        <v>-0.320850084705946-1.02422235780913i</v>
      </c>
      <c r="S1525" t="str">
        <f t="shared" si="752"/>
        <v>0.195138604057539i</v>
      </c>
      <c r="T1525" t="str">
        <f t="shared" si="753"/>
        <v>0.199865321147395-0.0626102376412614i</v>
      </c>
      <c r="U1525" t="e">
        <f t="shared" si="754"/>
        <v>#DIV/0!</v>
      </c>
      <c r="V1525" t="str">
        <f t="shared" si="755"/>
        <v>0.0000833333333333333-0.00190696073678284i</v>
      </c>
      <c r="W1525" t="e">
        <f t="shared" si="756"/>
        <v>#DIV/0!</v>
      </c>
      <c r="X1525" t="e">
        <f t="shared" si="757"/>
        <v>#DIV/0!</v>
      </c>
      <c r="Y1525" t="str">
        <f t="shared" si="758"/>
        <v>0.00096+0.594313931835503i</v>
      </c>
      <c r="Z1525" t="e">
        <f t="shared" si="759"/>
        <v>#DIV/0!</v>
      </c>
      <c r="AA1525" t="e">
        <f t="shared" si="760"/>
        <v>#DIV/0!</v>
      </c>
      <c r="AB1525" t="str">
        <f t="shared" si="761"/>
        <v>0.114050167805512-0.0357275993070493i</v>
      </c>
      <c r="AC1525" t="str">
        <f t="shared" si="762"/>
        <v>1.37126176811449-0.423356677888369i</v>
      </c>
      <c r="AD1525" t="str">
        <f t="shared" si="763"/>
        <v>0.0832778253814086-0.000343753339274229i</v>
      </c>
      <c r="AE1525" t="e">
        <f t="shared" si="764"/>
        <v>#DIV/0!</v>
      </c>
      <c r="AF1525" t="str">
        <f t="shared" si="765"/>
        <v>-7.89663016156039-7.50307133011195i</v>
      </c>
      <c r="AG1525" t="e">
        <f t="shared" si="766"/>
        <v>#DIV/0!</v>
      </c>
      <c r="AH1525" t="e">
        <f t="shared" si="767"/>
        <v>#DIV/0!</v>
      </c>
      <c r="AI1525" t="e">
        <f t="shared" si="768"/>
        <v>#DIV/0!</v>
      </c>
      <c r="AJ1525" t="e">
        <f t="shared" si="769"/>
        <v>#DIV/0!</v>
      </c>
      <c r="AK1525"/>
      <c r="AL1525"/>
      <c r="AM1525"/>
      <c r="AN1525"/>
    </row>
    <row r="1526" spans="1:40" x14ac:dyDescent="0.3">
      <c r="A1526"/>
      <c r="B1526">
        <f t="shared" si="770"/>
        <v>139200</v>
      </c>
      <c r="C1526" s="186" t="str">
        <f t="shared" si="738"/>
        <v>-0.00746352728585704+0.0109155662331055i</v>
      </c>
      <c r="D1526" s="158" t="str">
        <f t="shared" si="739"/>
        <v>-3.75369154741292-2.44256321545544i</v>
      </c>
      <c r="E1526" t="str">
        <f t="shared" si="740"/>
        <v>4137.4072775336-9661.81325269533i</v>
      </c>
      <c r="F1526" t="str">
        <f t="shared" si="741"/>
        <v>0.482148413681045+0.329510768249032i</v>
      </c>
      <c r="G1526" t="str">
        <f t="shared" si="736"/>
        <v>0.482148413681045+0.329510768249032i</v>
      </c>
      <c r="H1526" t="str">
        <f t="shared" si="742"/>
        <v>4.14778805761529+5.06259471985056i</v>
      </c>
      <c r="I1526" t="str">
        <f t="shared" si="743"/>
        <v>546.637121724624i</v>
      </c>
      <c r="J1526" t="str">
        <f t="shared" si="737"/>
        <v>-73.0097915404394+116.564025217164i</v>
      </c>
      <c r="K1526" t="str">
        <f t="shared" si="744"/>
        <v>3.36819774877904-2.10966818490689i</v>
      </c>
      <c r="L1526" t="str">
        <f t="shared" si="745"/>
        <v>0.653467872688727-0.34283567483214i</v>
      </c>
      <c r="M1526" t="str">
        <f t="shared" si="746"/>
        <v>4.02166562146777-2.45250385973903i</v>
      </c>
      <c r="N1526" t="str">
        <f t="shared" si="747"/>
        <v>-1.77947889074641i</v>
      </c>
      <c r="O1526" t="str">
        <f t="shared" si="748"/>
        <v>-0.207171226129825-0.978304698477864i</v>
      </c>
      <c r="P1526" t="str">
        <f t="shared" si="749"/>
        <v>1.20717122612983+0.978304698477864i</v>
      </c>
      <c r="Q1526" t="str">
        <f t="shared" si="750"/>
        <v>-1.20717122612983+0.801174192268546i</v>
      </c>
      <c r="R1526" t="str">
        <f t="shared" si="751"/>
        <v>-0.320830961623739-1.02333965412016i</v>
      </c>
      <c r="S1526" t="str">
        <f t="shared" si="752"/>
        <v>0.195278890616891i</v>
      </c>
      <c r="T1526" t="str">
        <f t="shared" si="753"/>
        <v>0.199836632380858-0.0626515142614341i</v>
      </c>
      <c r="U1526" t="e">
        <f t="shared" si="754"/>
        <v>#DIV/0!</v>
      </c>
      <c r="V1526" t="str">
        <f t="shared" si="755"/>
        <v>0.0000833333333333333-0.0019055907937248i</v>
      </c>
      <c r="W1526" t="e">
        <f t="shared" si="756"/>
        <v>#DIV/0!</v>
      </c>
      <c r="X1526" t="e">
        <f t="shared" si="757"/>
        <v>#DIV/0!</v>
      </c>
      <c r="Y1526" t="str">
        <f t="shared" si="758"/>
        <v>0.00096+0.594741188436391i</v>
      </c>
      <c r="Z1526" t="e">
        <f t="shared" si="759"/>
        <v>#DIV/0!</v>
      </c>
      <c r="AA1526" t="e">
        <f t="shared" si="760"/>
        <v>#DIV/0!</v>
      </c>
      <c r="AB1526" t="str">
        <f t="shared" si="761"/>
        <v>0.114033796988309-0.0357511531953883i</v>
      </c>
      <c r="AC1526" t="str">
        <f t="shared" si="762"/>
        <v>1.37092595983151-0.423447510988246i</v>
      </c>
      <c r="AD1526" t="str">
        <f t="shared" si="763"/>
        <v>0.0832888795364297-0.000352086456037792i</v>
      </c>
      <c r="AE1526" t="e">
        <f t="shared" si="764"/>
        <v>#DIV/0!</v>
      </c>
      <c r="AF1526" t="str">
        <f t="shared" si="765"/>
        <v>-7.90147960502821-7.505157935306i</v>
      </c>
      <c r="AG1526" t="e">
        <f t="shared" si="766"/>
        <v>#DIV/0!</v>
      </c>
      <c r="AH1526" t="e">
        <f t="shared" si="767"/>
        <v>#DIV/0!</v>
      </c>
      <c r="AI1526" t="e">
        <f t="shared" si="768"/>
        <v>#DIV/0!</v>
      </c>
      <c r="AJ1526" t="e">
        <f t="shared" si="769"/>
        <v>#DIV/0!</v>
      </c>
      <c r="AK1526"/>
      <c r="AL1526"/>
      <c r="AM1526"/>
      <c r="AN1526"/>
    </row>
    <row r="1527" spans="1:40" x14ac:dyDescent="0.3">
      <c r="A1527"/>
      <c r="B1527">
        <f t="shared" si="770"/>
        <v>139300</v>
      </c>
      <c r="C1527" s="186" t="str">
        <f t="shared" si="738"/>
        <v>-0.00746043558054568+0.0109125824693257i</v>
      </c>
      <c r="D1527" s="158" t="str">
        <f t="shared" si="739"/>
        <v>-3.75531171437171-2.44335417352477i</v>
      </c>
      <c r="E1527" t="str">
        <f t="shared" si="740"/>
        <v>4132.38818061096-9657.02502570328i</v>
      </c>
      <c r="F1527" t="str">
        <f t="shared" si="741"/>
        <v>0.482362831511416+0.329610952929078i</v>
      </c>
      <c r="G1527" t="str">
        <f t="shared" si="736"/>
        <v>0.482362831511416+0.329610952929078i</v>
      </c>
      <c r="H1527" t="str">
        <f t="shared" si="742"/>
        <v>4.15101659667698+5.06388648598364i</v>
      </c>
      <c r="I1527" t="str">
        <f t="shared" si="743"/>
        <v>547.029820806323i</v>
      </c>
      <c r="J1527" t="str">
        <f t="shared" si="737"/>
        <v>-73.1161656431942+116.647763741027i</v>
      </c>
      <c r="K1527" t="str">
        <f t="shared" si="744"/>
        <v>3.36679688227787-2.11034717371986i</v>
      </c>
      <c r="L1527" t="str">
        <f t="shared" si="745"/>
        <v>0.653265213974865-0.342975565489382i</v>
      </c>
      <c r="M1527" t="str">
        <f t="shared" si="746"/>
        <v>4.02006209625273-2.45332273920924i</v>
      </c>
      <c r="N1527" t="str">
        <f t="shared" si="747"/>
        <v>-1.7807572520185i</v>
      </c>
      <c r="O1527" t="str">
        <f t="shared" si="748"/>
        <v>-0.208421683347665-0.978039059501473i</v>
      </c>
      <c r="P1527" t="str">
        <f t="shared" si="749"/>
        <v>1.20842168334767+0.978039059501473i</v>
      </c>
      <c r="Q1527" t="str">
        <f t="shared" si="750"/>
        <v>-1.20842168334767+0.802718192517027i</v>
      </c>
      <c r="R1527" t="str">
        <f t="shared" si="751"/>
        <v>-0.32081182127374-1.02245810534413i</v>
      </c>
      <c r="S1527" t="str">
        <f t="shared" si="752"/>
        <v>0.195419177176242i</v>
      </c>
      <c r="T1527" t="str">
        <f t="shared" si="753"/>
        <v>0.199807921643529-0.0626927821417259i</v>
      </c>
      <c r="U1527" t="e">
        <f t="shared" si="754"/>
        <v>#DIV/0!</v>
      </c>
      <c r="V1527" t="str">
        <f t="shared" si="755"/>
        <v>0.0000833333333333333-0.00190422281756276i</v>
      </c>
      <c r="W1527" t="e">
        <f t="shared" si="756"/>
        <v>#DIV/0!</v>
      </c>
      <c r="X1527" t="e">
        <f t="shared" si="757"/>
        <v>#DIV/0!</v>
      </c>
      <c r="Y1527" t="str">
        <f t="shared" si="758"/>
        <v>0.00096+0.595168445037279i</v>
      </c>
      <c r="Z1527" t="e">
        <f t="shared" si="759"/>
        <v>#DIV/0!</v>
      </c>
      <c r="AA1527" t="e">
        <f t="shared" si="760"/>
        <v>#DIV/0!</v>
      </c>
      <c r="AB1527" t="str">
        <f t="shared" si="761"/>
        <v>0.114017413633801-0.0357747020964444i</v>
      </c>
      <c r="AC1527" t="str">
        <f t="shared" si="762"/>
        <v>1.37059019272037-0.423538037436279i</v>
      </c>
      <c r="AD1527" t="str">
        <f t="shared" si="763"/>
        <v>0.0832999339027902-0.0003604371133755i</v>
      </c>
      <c r="AE1527" t="e">
        <f t="shared" si="764"/>
        <v>#DIV/0!</v>
      </c>
      <c r="AF1527" t="str">
        <f t="shared" si="765"/>
        <v>-7.90632831104869-7.50724065950841i</v>
      </c>
      <c r="AG1527" t="e">
        <f t="shared" si="766"/>
        <v>#DIV/0!</v>
      </c>
      <c r="AH1527" t="e">
        <f t="shared" si="767"/>
        <v>#DIV/0!</v>
      </c>
      <c r="AI1527" t="e">
        <f t="shared" si="768"/>
        <v>#DIV/0!</v>
      </c>
      <c r="AJ1527" t="e">
        <f t="shared" si="769"/>
        <v>#DIV/0!</v>
      </c>
      <c r="AK1527"/>
      <c r="AL1527"/>
      <c r="AM1527"/>
      <c r="AN1527"/>
    </row>
    <row r="1528" spans="1:40" x14ac:dyDescent="0.3">
      <c r="A1528"/>
      <c r="B1528">
        <f t="shared" si="770"/>
        <v>139400</v>
      </c>
      <c r="C1528" s="186" t="str">
        <f t="shared" si="738"/>
        <v>-0.00745734422098367+0.0109096024505187i</v>
      </c>
      <c r="D1528" s="158" t="str">
        <f t="shared" si="739"/>
        <v>-3.75693170229846-2.44414371578025i</v>
      </c>
      <c r="E1528" t="str">
        <f t="shared" si="740"/>
        <v>4127.37765500227-9652.24000331263i</v>
      </c>
      <c r="F1528" t="str">
        <f t="shared" si="741"/>
        <v>0.482577225644033+0.329710956682725i</v>
      </c>
      <c r="G1528" t="str">
        <f t="shared" si="736"/>
        <v>0.482577225644033+0.329710956682725i</v>
      </c>
      <c r="H1528" t="str">
        <f t="shared" si="742"/>
        <v>4.15424457427591+5.06517578984738i</v>
      </c>
      <c r="I1528" t="str">
        <f t="shared" si="743"/>
        <v>547.422519888021i</v>
      </c>
      <c r="J1528" t="str">
        <f t="shared" si="737"/>
        <v>-73.2226161366869+116.73150226489i</v>
      </c>
      <c r="K1528" t="str">
        <f t="shared" si="744"/>
        <v>3.36539617507487-2.11102493752023i</v>
      </c>
      <c r="L1528" t="str">
        <f t="shared" si="745"/>
        <v>0.653062535521819-0.3431152930129i</v>
      </c>
      <c r="M1528" t="str">
        <f t="shared" si="746"/>
        <v>4.01845871059669-2.45414023053313i</v>
      </c>
      <c r="N1528" t="str">
        <f t="shared" si="747"/>
        <v>-1.78203561329059i</v>
      </c>
      <c r="O1528" t="str">
        <f t="shared" si="748"/>
        <v>-0.209671799961265-0.977771822206492i</v>
      </c>
      <c r="P1528" t="str">
        <f t="shared" si="749"/>
        <v>1.20967179996126+0.977771822206492i</v>
      </c>
      <c r="Q1528" t="str">
        <f t="shared" si="750"/>
        <v>-1.20967179996126+0.804263791084098i</v>
      </c>
      <c r="R1528" t="str">
        <f t="shared" si="751"/>
        <v>-0.320792663647609-1.02157770898128i</v>
      </c>
      <c r="S1528" t="str">
        <f t="shared" si="752"/>
        <v>0.195559463735593i</v>
      </c>
      <c r="T1528" t="str">
        <f t="shared" si="753"/>
        <v>0.199779188932615-0.0627340412732389i</v>
      </c>
      <c r="U1528" t="e">
        <f t="shared" si="754"/>
        <v>#DIV/0!</v>
      </c>
      <c r="V1528" t="str">
        <f t="shared" si="755"/>
        <v>0.0000833333333333333-0.00190285680406379i</v>
      </c>
      <c r="W1528" t="e">
        <f t="shared" si="756"/>
        <v>#DIV/0!</v>
      </c>
      <c r="X1528" t="e">
        <f t="shared" si="757"/>
        <v>#DIV/0!</v>
      </c>
      <c r="Y1528" t="str">
        <f t="shared" si="758"/>
        <v>0.00096+0.595595701638167i</v>
      </c>
      <c r="Z1528" t="e">
        <f t="shared" si="759"/>
        <v>#DIV/0!</v>
      </c>
      <c r="AA1528" t="e">
        <f t="shared" si="760"/>
        <v>#DIV/0!</v>
      </c>
      <c r="AB1528" t="str">
        <f t="shared" si="761"/>
        <v>0.114001017740395-0.0357982460051403i</v>
      </c>
      <c r="AC1528" t="str">
        <f t="shared" si="762"/>
        <v>1.37025446705204-0.423628257441864i</v>
      </c>
      <c r="AD1528" t="str">
        <f t="shared" si="763"/>
        <v>0.0833109884625809-0.000368805319836058i</v>
      </c>
      <c r="AE1528" t="e">
        <f t="shared" si="764"/>
        <v>#DIV/0!</v>
      </c>
      <c r="AF1528" t="str">
        <f t="shared" si="765"/>
        <v>-7.91117627657437-7.50931950562763i</v>
      </c>
      <c r="AG1528" t="e">
        <f t="shared" si="766"/>
        <v>#DIV/0!</v>
      </c>
      <c r="AH1528" t="e">
        <f t="shared" si="767"/>
        <v>#DIV/0!</v>
      </c>
      <c r="AI1528" t="e">
        <f t="shared" si="768"/>
        <v>#DIV/0!</v>
      </c>
      <c r="AJ1528" t="e">
        <f t="shared" si="769"/>
        <v>#DIV/0!</v>
      </c>
      <c r="AK1528"/>
      <c r="AL1528"/>
      <c r="AM1528"/>
      <c r="AN1528"/>
    </row>
    <row r="1529" spans="1:40" x14ac:dyDescent="0.3">
      <c r="A1529"/>
      <c r="B1529">
        <f t="shared" si="770"/>
        <v>139500</v>
      </c>
      <c r="C1529" s="186" t="str">
        <f t="shared" si="738"/>
        <v>-0.00745425320948812+0.0109066261649779i</v>
      </c>
      <c r="D1529" s="158" t="str">
        <f t="shared" si="739"/>
        <v>-3.75855150997159-2.44493184335106i</v>
      </c>
      <c r="E1529" t="str">
        <f t="shared" si="740"/>
        <v>4122.37568263047-9647.45818635616i</v>
      </c>
      <c r="F1529" t="str">
        <f t="shared" si="741"/>
        <v>0.482791595917241+0.329810779645551i</v>
      </c>
      <c r="G1529" t="str">
        <f t="shared" si="736"/>
        <v>0.482791595917241+0.329810779645551i</v>
      </c>
      <c r="H1529" t="str">
        <f t="shared" si="742"/>
        <v>4.15747198859165+5.06646263322282i</v>
      </c>
      <c r="I1529" t="str">
        <f t="shared" si="743"/>
        <v>547.81521896972i</v>
      </c>
      <c r="J1529" t="str">
        <f t="shared" si="737"/>
        <v>-73.3291430209178+116.815240788753i</v>
      </c>
      <c r="K1529" t="str">
        <f t="shared" si="744"/>
        <v>3.36399562822783-2.11170147729397i</v>
      </c>
      <c r="L1529" t="str">
        <f t="shared" si="745"/>
        <v>0.65285983748329-0.343254857461188i</v>
      </c>
      <c r="M1529" t="str">
        <f t="shared" si="746"/>
        <v>4.01685546571112-2.45495633475516i</v>
      </c>
      <c r="N1529" t="str">
        <f t="shared" si="747"/>
        <v>-1.78331397456268i</v>
      </c>
      <c r="O1529" t="str">
        <f t="shared" si="748"/>
        <v>-0.210921573927674-0.977502987029642i</v>
      </c>
      <c r="P1529" t="str">
        <f t="shared" si="749"/>
        <v>1.21092157392767+0.977502987029642i</v>
      </c>
      <c r="Q1529" t="str">
        <f t="shared" si="750"/>
        <v>-1.21092157392767+0.805810987533038i</v>
      </c>
      <c r="R1529" t="str">
        <f t="shared" si="751"/>
        <v>-0.320773488737014-1.02069846253896i</v>
      </c>
      <c r="S1529" t="str">
        <f t="shared" si="752"/>
        <v>0.195699750294943i</v>
      </c>
      <c r="T1529" t="str">
        <f t="shared" si="753"/>
        <v>0.199750434245307-0.0627752916470714i</v>
      </c>
      <c r="U1529" t="e">
        <f t="shared" si="754"/>
        <v>#DIV/0!</v>
      </c>
      <c r="V1529" t="str">
        <f t="shared" si="755"/>
        <v>0.0000833333333333333-0.00190149274900711i</v>
      </c>
      <c r="W1529" t="e">
        <f t="shared" si="756"/>
        <v>#DIV/0!</v>
      </c>
      <c r="X1529" t="e">
        <f t="shared" si="757"/>
        <v>#DIV/0!</v>
      </c>
      <c r="Y1529" t="str">
        <f t="shared" si="758"/>
        <v>0.00096+0.596022958239056i</v>
      </c>
      <c r="Z1529" t="e">
        <f t="shared" si="759"/>
        <v>#DIV/0!</v>
      </c>
      <c r="AA1529" t="e">
        <f t="shared" si="760"/>
        <v>#DIV/0!</v>
      </c>
      <c r="AB1529" t="str">
        <f t="shared" si="761"/>
        <v>0.113984609306486-0.0358217849163963i</v>
      </c>
      <c r="AC1529" t="str">
        <f t="shared" si="762"/>
        <v>1.36991878309696-0.423718171214504i</v>
      </c>
      <c r="AD1529" t="str">
        <f t="shared" si="763"/>
        <v>0.0833220431978722-0.000377191083963286i</v>
      </c>
      <c r="AE1529" t="e">
        <f t="shared" si="764"/>
        <v>#DIV/0!</v>
      </c>
      <c r="AF1529" t="str">
        <f t="shared" si="765"/>
        <v>-7.91602349856324-7.51139447657388i</v>
      </c>
      <c r="AG1529" t="e">
        <f t="shared" si="766"/>
        <v>#DIV/0!</v>
      </c>
      <c r="AH1529" t="e">
        <f t="shared" si="767"/>
        <v>#DIV/0!</v>
      </c>
      <c r="AI1529" t="e">
        <f t="shared" si="768"/>
        <v>#DIV/0!</v>
      </c>
      <c r="AJ1529" t="e">
        <f t="shared" si="769"/>
        <v>#DIV/0!</v>
      </c>
      <c r="AK1529"/>
      <c r="AL1529"/>
      <c r="AM1529"/>
      <c r="AN1529"/>
    </row>
    <row r="1530" spans="1:40" x14ac:dyDescent="0.3">
      <c r="A1530"/>
      <c r="B1530">
        <f t="shared" si="770"/>
        <v>139600</v>
      </c>
      <c r="C1530" s="186" t="str">
        <f t="shared" si="738"/>
        <v>-0.00745116254837191+0.0109036536010369i</v>
      </c>
      <c r="D1530" s="158" t="str">
        <f t="shared" si="739"/>
        <v>-3.76017113617186-2.44571855736689i</v>
      </c>
      <c r="E1530" t="str">
        <f t="shared" si="740"/>
        <v>4117.38224546134-9642.67957564585i</v>
      </c>
      <c r="F1530" t="str">
        <f t="shared" si="741"/>
        <v>0.483005942169697+0.32991042195324i</v>
      </c>
      <c r="G1530" t="str">
        <f t="shared" si="736"/>
        <v>0.483005942169697+0.32991042195324i</v>
      </c>
      <c r="H1530" t="str">
        <f t="shared" si="742"/>
        <v>4.16069883780667+5.06774701789259i</v>
      </c>
      <c r="I1530" t="str">
        <f t="shared" si="743"/>
        <v>548.207918051419i</v>
      </c>
      <c r="J1530" t="str">
        <f t="shared" si="737"/>
        <v>-73.4357462958867+116.898979312616i</v>
      </c>
      <c r="K1530" t="str">
        <f t="shared" si="744"/>
        <v>3.36259524279249-2.11237679402745i</v>
      </c>
      <c r="L1530" t="str">
        <f t="shared" si="745"/>
        <v>0.652657120012813-0.343394258892882i</v>
      </c>
      <c r="M1530" t="str">
        <f t="shared" si="746"/>
        <v>4.0152523628053-2.45577105292033i</v>
      </c>
      <c r="N1530" t="str">
        <f t="shared" si="747"/>
        <v>-1.78459233583477i</v>
      </c>
      <c r="O1530" t="str">
        <f t="shared" si="748"/>
        <v>-0.212171003204504-0.977232554410256i</v>
      </c>
      <c r="P1530" t="str">
        <f t="shared" si="749"/>
        <v>1.2121710032045+0.977232554410256i</v>
      </c>
      <c r="Q1530" t="str">
        <f t="shared" si="750"/>
        <v>-1.2121710032045+0.807359781424514i</v>
      </c>
      <c r="R1530" t="str">
        <f t="shared" si="751"/>
        <v>-0.320754296533595-1.0198203635317i</v>
      </c>
      <c r="S1530" t="str">
        <f t="shared" si="752"/>
        <v>0.195840036854295i</v>
      </c>
      <c r="T1530" t="str">
        <f t="shared" si="753"/>
        <v>0.199721657578809-0.0628165332543127i</v>
      </c>
      <c r="U1530" t="e">
        <f t="shared" si="754"/>
        <v>#DIV/0!</v>
      </c>
      <c r="V1530" t="str">
        <f t="shared" si="755"/>
        <v>0.0000833333333333333-0.00190013064818404i</v>
      </c>
      <c r="W1530" t="e">
        <f t="shared" si="756"/>
        <v>#DIV/0!</v>
      </c>
      <c r="X1530" t="e">
        <f t="shared" si="757"/>
        <v>#DIV/0!</v>
      </c>
      <c r="Y1530" t="str">
        <f t="shared" si="758"/>
        <v>0.00096+0.596450214839944i</v>
      </c>
      <c r="Z1530" t="e">
        <f t="shared" si="759"/>
        <v>#DIV/0!</v>
      </c>
      <c r="AA1530" t="e">
        <f t="shared" si="760"/>
        <v>#DIV/0!</v>
      </c>
      <c r="AB1530" t="str">
        <f t="shared" si="761"/>
        <v>0.11396818833048-0.0358453188251276i</v>
      </c>
      <c r="AC1530" t="str">
        <f t="shared" si="762"/>
        <v>1.36958314112515-0.423807778963868i</v>
      </c>
      <c r="AD1530" t="str">
        <f t="shared" si="763"/>
        <v>0.0833330980907213-0.000385594414288001i</v>
      </c>
      <c r="AE1530" t="e">
        <f t="shared" si="764"/>
        <v>#DIV/0!</v>
      </c>
      <c r="AF1530" t="str">
        <f t="shared" si="765"/>
        <v>-7.92086997397853-7.51346557525948i</v>
      </c>
      <c r="AG1530" t="e">
        <f t="shared" si="766"/>
        <v>#DIV/0!</v>
      </c>
      <c r="AH1530" t="e">
        <f t="shared" si="767"/>
        <v>#DIV/0!</v>
      </c>
      <c r="AI1530" t="e">
        <f t="shared" si="768"/>
        <v>#DIV/0!</v>
      </c>
      <c r="AJ1530" t="e">
        <f t="shared" si="769"/>
        <v>#DIV/0!</v>
      </c>
      <c r="AK1530"/>
      <c r="AL1530"/>
      <c r="AM1530"/>
      <c r="AN1530"/>
    </row>
    <row r="1531" spans="1:40" x14ac:dyDescent="0.3">
      <c r="A1531"/>
      <c r="B1531">
        <f t="shared" si="770"/>
        <v>139700</v>
      </c>
      <c r="C1531" s="186" t="str">
        <f t="shared" si="738"/>
        <v>-0.00744807223994322+0.0109006847470702i</v>
      </c>
      <c r="D1531" s="158" t="str">
        <f t="shared" si="739"/>
        <v>-3.76179057968235-2.44650385895777i</v>
      </c>
      <c r="E1531" t="str">
        <f t="shared" si="740"/>
        <v>4112.39732550362-9637.90417197315i</v>
      </c>
      <c r="F1531" t="str">
        <f t="shared" si="741"/>
        <v>0.483220264240363+0.330009883741561i</v>
      </c>
      <c r="G1531" t="str">
        <f t="shared" si="736"/>
        <v>0.483220264240363+0.330009883741561i</v>
      </c>
      <c r="H1531" t="str">
        <f t="shared" si="742"/>
        <v>4.16392512010649+5.06902894564064i</v>
      </c>
      <c r="I1531" t="str">
        <f t="shared" si="743"/>
        <v>548.600617133118i</v>
      </c>
      <c r="J1531" t="str">
        <f t="shared" si="737"/>
        <v>-73.5424259615937+116.982717836479i</v>
      </c>
      <c r="K1531" t="str">
        <f t="shared" si="744"/>
        <v>3.36119501982252-2.11305088870737i</v>
      </c>
      <c r="L1531" t="str">
        <f t="shared" si="745"/>
        <v>0.652454383263759-0.343533497366763i</v>
      </c>
      <c r="M1531" t="str">
        <f t="shared" si="746"/>
        <v>4.01364940308628-2.45658438607413i</v>
      </c>
      <c r="N1531" t="str">
        <f t="shared" si="747"/>
        <v>-1.78587069710685i</v>
      </c>
      <c r="O1531" t="str">
        <f t="shared" si="748"/>
        <v>-0.213420085749917-0.976960524790279i</v>
      </c>
      <c r="P1531" t="str">
        <f t="shared" si="749"/>
        <v>1.21342008574992+0.976960524790279i</v>
      </c>
      <c r="Q1531" t="str">
        <f t="shared" si="750"/>
        <v>-1.21342008574992+0.808910172316571i</v>
      </c>
      <c r="R1531" t="str">
        <f t="shared" si="751"/>
        <v>-0.320735087028993-1.0189434094811i</v>
      </c>
      <c r="S1531" t="str">
        <f t="shared" si="752"/>
        <v>0.195980323413646i</v>
      </c>
      <c r="T1531" t="str">
        <f t="shared" si="753"/>
        <v>0.199692858930309-0.0628577660860459i</v>
      </c>
      <c r="U1531" t="e">
        <f t="shared" si="754"/>
        <v>#DIV/0!</v>
      </c>
      <c r="V1531" t="str">
        <f t="shared" si="755"/>
        <v>0.0000833333333333333-0.00189877049739794i</v>
      </c>
      <c r="W1531" t="e">
        <f t="shared" si="756"/>
        <v>#DIV/0!</v>
      </c>
      <c r="X1531" t="e">
        <f t="shared" si="757"/>
        <v>#DIV/0!</v>
      </c>
      <c r="Y1531" t="str">
        <f t="shared" si="758"/>
        <v>0.00096+0.596877471440832i</v>
      </c>
      <c r="Z1531" t="e">
        <f t="shared" si="759"/>
        <v>#DIV/0!</v>
      </c>
      <c r="AA1531" t="e">
        <f t="shared" si="760"/>
        <v>#DIV/0!</v>
      </c>
      <c r="AB1531" t="str">
        <f t="shared" si="761"/>
        <v>0.113951754810772-0.035868847726246i</v>
      </c>
      <c r="AC1531" t="str">
        <f t="shared" si="762"/>
        <v>1.36924754140612-0.42389708089973i</v>
      </c>
      <c r="AD1531" t="str">
        <f t="shared" si="763"/>
        <v>0.0833441531231644-0.000394015319335507i</v>
      </c>
      <c r="AE1531" t="e">
        <f t="shared" si="764"/>
        <v>#DIV/0!</v>
      </c>
      <c r="AF1531" t="str">
        <f t="shared" si="765"/>
        <v>-7.92571569978884-7.51553280459841i</v>
      </c>
      <c r="AG1531" t="e">
        <f t="shared" si="766"/>
        <v>#DIV/0!</v>
      </c>
      <c r="AH1531" t="e">
        <f t="shared" si="767"/>
        <v>#DIV/0!</v>
      </c>
      <c r="AI1531" t="e">
        <f t="shared" si="768"/>
        <v>#DIV/0!</v>
      </c>
      <c r="AJ1531" t="e">
        <f t="shared" si="769"/>
        <v>#DIV/0!</v>
      </c>
      <c r="AK1531"/>
      <c r="AL1531"/>
      <c r="AM1531"/>
      <c r="AN1531"/>
    </row>
    <row r="1532" spans="1:40" x14ac:dyDescent="0.3">
      <c r="A1532"/>
      <c r="B1532">
        <f t="shared" si="770"/>
        <v>139800</v>
      </c>
      <c r="C1532" s="186" t="str">
        <f t="shared" si="738"/>
        <v>-0.007444982286506+0.0108977195914921i</v>
      </c>
      <c r="D1532" s="158" t="str">
        <f t="shared" si="739"/>
        <v>-3.76340983928848-2.4472877492542i</v>
      </c>
      <c r="E1532" t="str">
        <f t="shared" si="740"/>
        <v>4107.42090480875-9633.131976109i</v>
      </c>
      <c r="F1532" t="str">
        <f t="shared" si="741"/>
        <v>0.483434561968513+0.330109165146388i</v>
      </c>
      <c r="G1532" t="str">
        <f t="shared" si="736"/>
        <v>0.483434561968513+0.330109165146388i</v>
      </c>
      <c r="H1532" t="str">
        <f t="shared" si="742"/>
        <v>4.16715083367953+5.07030841825242i</v>
      </c>
      <c r="I1532" t="str">
        <f t="shared" si="743"/>
        <v>548.993316214816i</v>
      </c>
      <c r="J1532" t="str">
        <f t="shared" si="737"/>
        <v>-73.6491820180387+117.066456360341i</v>
      </c>
      <c r="K1532" t="str">
        <f t="shared" si="744"/>
        <v>3.35979496036955-2.11372376232082i</v>
      </c>
      <c r="L1532" t="str">
        <f t="shared" si="745"/>
        <v>0.652251627389336-0.34367257294176i</v>
      </c>
      <c r="M1532" t="str">
        <f t="shared" si="746"/>
        <v>4.01204658775889-2.45739633526258i</v>
      </c>
      <c r="N1532" t="str">
        <f t="shared" si="747"/>
        <v>-1.78714905837894i</v>
      </c>
      <c r="O1532" t="str">
        <f t="shared" si="748"/>
        <v>-0.214668819522674-0.97668689861426i</v>
      </c>
      <c r="P1532" t="str">
        <f t="shared" si="749"/>
        <v>1.21466881952267+0.97668689861426i</v>
      </c>
      <c r="Q1532" t="str">
        <f t="shared" si="750"/>
        <v>-1.21466881952267+0.81046215976468i</v>
      </c>
      <c r="R1532" t="str">
        <f t="shared" si="751"/>
        <v>-0.320715860214821-1.01806759791587i</v>
      </c>
      <c r="S1532" t="str">
        <f t="shared" si="752"/>
        <v>0.196120609972998i</v>
      </c>
      <c r="T1532" t="str">
        <f t="shared" si="753"/>
        <v>0.199664038297005-0.0628989901333455i</v>
      </c>
      <c r="U1532" t="e">
        <f t="shared" si="754"/>
        <v>#DIV/0!</v>
      </c>
      <c r="V1532" t="str">
        <f t="shared" si="755"/>
        <v>0.0000833333333333333-0.00189741229246418i</v>
      </c>
      <c r="W1532" t="e">
        <f t="shared" si="756"/>
        <v>#DIV/0!</v>
      </c>
      <c r="X1532" t="e">
        <f t="shared" si="757"/>
        <v>#DIV/0!</v>
      </c>
      <c r="Y1532" t="str">
        <f t="shared" si="758"/>
        <v>0.00096+0.59730472804172i</v>
      </c>
      <c r="Z1532" t="e">
        <f t="shared" si="759"/>
        <v>#DIV/0!</v>
      </c>
      <c r="AA1532" t="e">
        <f t="shared" si="760"/>
        <v>#DIV/0!</v>
      </c>
      <c r="AB1532" t="str">
        <f t="shared" si="761"/>
        <v>0.113935308745763-0.0358923716146582i</v>
      </c>
      <c r="AC1532" t="str">
        <f t="shared" si="762"/>
        <v>1.36891198420895-0.423986077232012i</v>
      </c>
      <c r="AD1532" t="str">
        <f t="shared" si="763"/>
        <v>0.0833552082772224-0.000402453807619845i</v>
      </c>
      <c r="AE1532" t="e">
        <f t="shared" si="764"/>
        <v>#DIV/0!</v>
      </c>
      <c r="AF1532" t="str">
        <f t="shared" si="765"/>
        <v>-7.93056067296801-7.51759616750662i</v>
      </c>
      <c r="AG1532" t="e">
        <f t="shared" si="766"/>
        <v>#DIV/0!</v>
      </c>
      <c r="AH1532" t="e">
        <f t="shared" si="767"/>
        <v>#DIV/0!</v>
      </c>
      <c r="AI1532" t="e">
        <f t="shared" si="768"/>
        <v>#DIV/0!</v>
      </c>
      <c r="AJ1532" t="e">
        <f t="shared" si="769"/>
        <v>#DIV/0!</v>
      </c>
      <c r="AK1532"/>
      <c r="AL1532"/>
      <c r="AM1532"/>
      <c r="AN1532"/>
    </row>
    <row r="1533" spans="1:40" x14ac:dyDescent="0.3">
      <c r="A1533"/>
      <c r="B1533">
        <f t="shared" si="770"/>
        <v>139900</v>
      </c>
      <c r="C1533" s="186" t="str">
        <f t="shared" si="738"/>
        <v>-0.00744189269035987+0.0108947581227573i</v>
      </c>
      <c r="D1533" s="158" t="str">
        <f t="shared" si="739"/>
        <v>-3.76502891377806-2.44807022938719i</v>
      </c>
      <c r="E1533" t="str">
        <f t="shared" si="740"/>
        <v>4102.45296547082-9628.362988804i</v>
      </c>
      <c r="F1533" t="str">
        <f t="shared" si="741"/>
        <v>0.483648835193734+0.330208266303695i</v>
      </c>
      <c r="G1533" t="str">
        <f t="shared" si="736"/>
        <v>0.483648835193734+0.330208266303695i</v>
      </c>
      <c r="H1533" t="str">
        <f t="shared" si="742"/>
        <v>4.17037597671729+5.07158543751497i</v>
      </c>
      <c r="I1533" t="str">
        <f t="shared" si="743"/>
        <v>549.386015296515i</v>
      </c>
      <c r="J1533" t="str">
        <f t="shared" si="737"/>
        <v>-73.7560144652219+117.150194884204i</v>
      </c>
      <c r="K1533" t="str">
        <f t="shared" si="744"/>
        <v>3.35839506548315-2.1143954158552i</v>
      </c>
      <c r="L1533" t="str">
        <f t="shared" si="745"/>
        <v>0.652048852542583-0.343811485676943i</v>
      </c>
      <c r="M1533" t="str">
        <f t="shared" si="746"/>
        <v>4.01044391802573-2.45820690153214i</v>
      </c>
      <c r="N1533" t="str">
        <f t="shared" si="747"/>
        <v>-1.78842741965103i</v>
      </c>
      <c r="O1533" t="str">
        <f t="shared" si="748"/>
        <v>-0.215917202482075-0.976411676329362i</v>
      </c>
      <c r="P1533" t="str">
        <f t="shared" si="749"/>
        <v>1.21591720248208+0.976411676329362i</v>
      </c>
      <c r="Q1533" t="str">
        <f t="shared" si="750"/>
        <v>-1.21591720248208+0.812015743321668i</v>
      </c>
      <c r="R1533" t="str">
        <f t="shared" si="751"/>
        <v>-0.320696616082719-1.01719292637176i</v>
      </c>
      <c r="S1533" t="str">
        <f t="shared" si="752"/>
        <v>0.196260896532349i</v>
      </c>
      <c r="T1533" t="str">
        <f t="shared" si="753"/>
        <v>0.199635195676085-0.062940205387285i</v>
      </c>
      <c r="U1533" t="e">
        <f t="shared" si="754"/>
        <v>#DIV/0!</v>
      </c>
      <c r="V1533" t="str">
        <f t="shared" si="755"/>
        <v>0.0000833333333333333-0.0018960560292101i</v>
      </c>
      <c r="W1533" t="e">
        <f t="shared" si="756"/>
        <v>#DIV/0!</v>
      </c>
      <c r="X1533" t="e">
        <f t="shared" si="757"/>
        <v>#DIV/0!</v>
      </c>
      <c r="Y1533" t="str">
        <f t="shared" si="758"/>
        <v>0.00096+0.597731984642608i</v>
      </c>
      <c r="Z1533" t="e">
        <f t="shared" si="759"/>
        <v>#DIV/0!</v>
      </c>
      <c r="AA1533" t="e">
        <f t="shared" si="760"/>
        <v>#DIV/0!</v>
      </c>
      <c r="AB1533" t="str">
        <f t="shared" si="761"/>
        <v>0.113918850133849-0.0359158904852705i</v>
      </c>
      <c r="AC1533" t="str">
        <f t="shared" si="762"/>
        <v>1.36857646980221-0.424074768170764i</v>
      </c>
      <c r="AD1533" t="str">
        <f t="shared" si="763"/>
        <v>0.083366263534899-0.000410909887648924i</v>
      </c>
      <c r="AE1533" t="e">
        <f t="shared" si="764"/>
        <v>#DIV/0!</v>
      </c>
      <c r="AF1533" t="str">
        <f t="shared" si="765"/>
        <v>-7.93540489049535-7.51965566690216i</v>
      </c>
      <c r="AG1533" t="e">
        <f t="shared" si="766"/>
        <v>#DIV/0!</v>
      </c>
      <c r="AH1533" t="e">
        <f t="shared" si="767"/>
        <v>#DIV/0!</v>
      </c>
      <c r="AI1533" t="e">
        <f t="shared" si="768"/>
        <v>#DIV/0!</v>
      </c>
      <c r="AJ1533" t="e">
        <f t="shared" si="769"/>
        <v>#DIV/0!</v>
      </c>
      <c r="AK1533"/>
      <c r="AL1533"/>
      <c r="AM1533"/>
      <c r="AN1533"/>
    </row>
    <row r="1534" spans="1:40" x14ac:dyDescent="0.3">
      <c r="A1534"/>
      <c r="B1534">
        <f t="shared" si="770"/>
        <v>140000</v>
      </c>
      <c r="C1534" s="186" t="str">
        <f t="shared" si="738"/>
        <v>-0.00743880345379977+0.0108918003293604i</v>
      </c>
      <c r="D1534" s="158" t="str">
        <f t="shared" si="739"/>
        <v>-3.76664780194118-2.44885130048804i</v>
      </c>
      <c r="E1534" t="str">
        <f t="shared" si="740"/>
        <v>4097.4934896264-9623.5972107884i</v>
      </c>
      <c r="F1534" t="str">
        <f t="shared" si="741"/>
        <v>0.483863083755919+0.330307187349539i</v>
      </c>
      <c r="G1534" t="str">
        <f t="shared" si="736"/>
        <v>0.483863083755919+0.330307187349539i</v>
      </c>
      <c r="H1534" t="str">
        <f t="shared" si="742"/>
        <v>4.17360054741417+5.07286000521658i</v>
      </c>
      <c r="I1534" t="str">
        <f t="shared" si="743"/>
        <v>549.778714378214i</v>
      </c>
      <c r="J1534" t="str">
        <f t="shared" si="737"/>
        <v>-73.862923303143+117.233933408068i</v>
      </c>
      <c r="K1534" t="str">
        <f t="shared" si="744"/>
        <v>3.35699533621082-2.11506585029829i</v>
      </c>
      <c r="L1534" t="str">
        <f t="shared" si="745"/>
        <v>0.651846058876378-0.343950235631525i</v>
      </c>
      <c r="M1534" t="str">
        <f t="shared" si="746"/>
        <v>4.0088413950872-2.45901608592981i</v>
      </c>
      <c r="N1534" t="str">
        <f t="shared" si="747"/>
        <v>-1.78970578092312i</v>
      </c>
      <c r="O1534" t="str">
        <f t="shared" si="748"/>
        <v>-0.217165232588003-0.976134858385356i</v>
      </c>
      <c r="P1534" t="str">
        <f t="shared" si="749"/>
        <v>1.217165232588+0.976134858385356i</v>
      </c>
      <c r="Q1534" t="str">
        <f t="shared" si="750"/>
        <v>-1.217165232588+0.813570922537764i</v>
      </c>
      <c r="R1534" t="str">
        <f t="shared" si="751"/>
        <v>-0.320677354624274-1.01631939239158i</v>
      </c>
      <c r="S1534" t="str">
        <f t="shared" si="752"/>
        <v>0.1964011830917i</v>
      </c>
      <c r="T1534" t="str">
        <f t="shared" si="753"/>
        <v>0.199606331064744-0.062981411838924i</v>
      </c>
      <c r="U1534" t="e">
        <f t="shared" si="754"/>
        <v>#DIV/0!</v>
      </c>
      <c r="V1534" t="str">
        <f t="shared" si="755"/>
        <v>0.0000833333333333333-0.00189470170347495i</v>
      </c>
      <c r="W1534" t="e">
        <f t="shared" si="756"/>
        <v>#DIV/0!</v>
      </c>
      <c r="X1534" t="e">
        <f t="shared" si="757"/>
        <v>#DIV/0!</v>
      </c>
      <c r="Y1534" t="str">
        <f t="shared" si="758"/>
        <v>0.00096+0.598159241243497i</v>
      </c>
      <c r="Z1534" t="e">
        <f t="shared" si="759"/>
        <v>#DIV/0!</v>
      </c>
      <c r="AA1534" t="e">
        <f t="shared" si="760"/>
        <v>#DIV/0!</v>
      </c>
      <c r="AB1534" t="str">
        <f t="shared" si="761"/>
        <v>0.113902378973429-0.0359394043329811i</v>
      </c>
      <c r="AC1534" t="str">
        <f t="shared" si="762"/>
        <v>1.36824099845406-0.424163153926166i</v>
      </c>
      <c r="AD1534" t="str">
        <f t="shared" si="763"/>
        <v>0.0833773188781792-0.000419383567919178i</v>
      </c>
      <c r="AE1534" t="e">
        <f t="shared" si="764"/>
        <v>#DIV/0!</v>
      </c>
      <c r="AF1534" t="str">
        <f t="shared" si="765"/>
        <v>-7.94024834935535-7.52171130570462i</v>
      </c>
      <c r="AG1534" t="e">
        <f t="shared" si="766"/>
        <v>#DIV/0!</v>
      </c>
      <c r="AH1534" t="e">
        <f t="shared" si="767"/>
        <v>#DIV/0!</v>
      </c>
      <c r="AI1534" t="e">
        <f t="shared" si="768"/>
        <v>#DIV/0!</v>
      </c>
      <c r="AJ1534" t="e">
        <f t="shared" si="769"/>
        <v>#DIV/0!</v>
      </c>
      <c r="AK1534"/>
      <c r="AL1534"/>
      <c r="AM1534"/>
      <c r="AN1534"/>
    </row>
    <row r="1535" spans="1:40" x14ac:dyDescent="0.3">
      <c r="A1535"/>
      <c r="B1535">
        <f t="shared" si="770"/>
        <v>140100</v>
      </c>
      <c r="C1535" s="186" t="str">
        <f t="shared" si="738"/>
        <v>-0.00743571457911641+0.0108888461998356i</v>
      </c>
      <c r="D1535" s="158" t="str">
        <f t="shared" si="739"/>
        <v>-3.76826650257029-2.44963096368854i</v>
      </c>
      <c r="E1535" t="str">
        <f t="shared" si="740"/>
        <v>4092.54245945456-9618.8346427724i</v>
      </c>
      <c r="F1535" t="str">
        <f t="shared" si="741"/>
        <v>0.48407730749527+0.33040592842008i</v>
      </c>
      <c r="G1535" t="str">
        <f t="shared" si="736"/>
        <v>0.48407730749527+0.33040592842008i</v>
      </c>
      <c r="H1535" t="str">
        <f t="shared" si="742"/>
        <v>4.17682454396761+5.07413212314706i</v>
      </c>
      <c r="I1535" t="str">
        <f t="shared" si="743"/>
        <v>550.171413459913i</v>
      </c>
      <c r="J1535" t="str">
        <f t="shared" si="737"/>
        <v>-73.9699085318022+117.31767193193i</v>
      </c>
      <c r="K1535" t="str">
        <f t="shared" si="744"/>
        <v>3.35559577359809-2.1157350666383i</v>
      </c>
      <c r="L1535" t="str">
        <f t="shared" si="745"/>
        <v>0.651643246543433-0.344088822864865i</v>
      </c>
      <c r="M1535" t="str">
        <f t="shared" si="746"/>
        <v>4.00723902014152-2.45982388950316i</v>
      </c>
      <c r="N1535" t="str">
        <f t="shared" si="747"/>
        <v>-1.7909841421952i</v>
      </c>
      <c r="O1535" t="str">
        <f t="shared" si="748"/>
        <v>-0.218412907800909-0.975856445234621i</v>
      </c>
      <c r="P1535" t="str">
        <f t="shared" si="749"/>
        <v>1.21841290780091+0.975856445234621i</v>
      </c>
      <c r="Q1535" t="str">
        <f t="shared" si="750"/>
        <v>-1.21841290780091+0.815127696960579i</v>
      </c>
      <c r="R1535" t="str">
        <f t="shared" si="751"/>
        <v>-0.32065807583111-1.01544699352513i</v>
      </c>
      <c r="S1535" t="str">
        <f t="shared" si="752"/>
        <v>0.196541469651052i</v>
      </c>
      <c r="T1535" t="str">
        <f t="shared" si="753"/>
        <v>0.199577444460171-0.0630226094793248i</v>
      </c>
      <c r="U1535" t="e">
        <f t="shared" si="754"/>
        <v>#DIV/0!</v>
      </c>
      <c r="V1535" t="str">
        <f t="shared" si="755"/>
        <v>0.0000833333333333333-0.00189334931110987i</v>
      </c>
      <c r="W1535" t="e">
        <f t="shared" si="756"/>
        <v>#DIV/0!</v>
      </c>
      <c r="X1535" t="e">
        <f t="shared" si="757"/>
        <v>#DIV/0!</v>
      </c>
      <c r="Y1535" t="str">
        <f t="shared" si="758"/>
        <v>0.00096+0.598586497844385i</v>
      </c>
      <c r="Z1535" t="e">
        <f t="shared" si="759"/>
        <v>#DIV/0!</v>
      </c>
      <c r="AA1535" t="e">
        <f t="shared" si="760"/>
        <v>#DIV/0!</v>
      </c>
      <c r="AB1535" t="str">
        <f t="shared" si="761"/>
        <v>0.113885895262898-0.03596291315269i</v>
      </c>
      <c r="AC1535" t="str">
        <f t="shared" si="762"/>
        <v>1.36790557043212-0.424251234708551i</v>
      </c>
      <c r="AD1535" t="str">
        <f t="shared" si="763"/>
        <v>0.0833883742890332-0.000427874856920116i</v>
      </c>
      <c r="AE1535" t="e">
        <f t="shared" si="764"/>
        <v>#DIV/0!</v>
      </c>
      <c r="AF1535" t="str">
        <f t="shared" si="765"/>
        <v>-7.9450910465379-7.5237630868356i</v>
      </c>
      <c r="AG1535" t="e">
        <f t="shared" si="766"/>
        <v>#DIV/0!</v>
      </c>
      <c r="AH1535" t="e">
        <f t="shared" si="767"/>
        <v>#DIV/0!</v>
      </c>
      <c r="AI1535" t="e">
        <f t="shared" si="768"/>
        <v>#DIV/0!</v>
      </c>
      <c r="AJ1535" t="e">
        <f t="shared" si="769"/>
        <v>#DIV/0!</v>
      </c>
      <c r="AK1535"/>
      <c r="AL1535"/>
      <c r="AM1535"/>
      <c r="AN1535"/>
    </row>
    <row r="1536" spans="1:40" x14ac:dyDescent="0.3">
      <c r="A1536"/>
      <c r="B1536">
        <f t="shared" si="770"/>
        <v>140200</v>
      </c>
      <c r="C1536" s="186" t="str">
        <f t="shared" si="738"/>
        <v>-0.00743262606859608+0.0108858957227572i</v>
      </c>
      <c r="D1536" s="158" t="str">
        <f t="shared" si="739"/>
        <v>-3.76988501446021-2.45040922012092i</v>
      </c>
      <c r="E1536" t="str">
        <f t="shared" si="740"/>
        <v>4087.59985717671-9614.07528544618i</v>
      </c>
      <c r="F1536" t="str">
        <f t="shared" si="741"/>
        <v>0.484291506252301+0.330504489651573i</v>
      </c>
      <c r="G1536" t="str">
        <f t="shared" si="736"/>
        <v>0.484291506252301+0.330504489651573i</v>
      </c>
      <c r="H1536" t="str">
        <f t="shared" si="742"/>
        <v>4.18004796457806+5.0754017930977i</v>
      </c>
      <c r="I1536" t="str">
        <f t="shared" si="743"/>
        <v>550.564112541611i</v>
      </c>
      <c r="J1536" t="str">
        <f t="shared" si="737"/>
        <v>-74.0769701511995+117.401410455793i</v>
      </c>
      <c r="K1536" t="str">
        <f t="shared" si="744"/>
        <v>3.35419637868833-2.11640306586365i</v>
      </c>
      <c r="L1536" t="str">
        <f t="shared" si="745"/>
        <v>0.651440415696294-0.344227247436464i</v>
      </c>
      <c r="M1536" t="str">
        <f t="shared" si="746"/>
        <v>4.00563679438462-2.46063031330011i</v>
      </c>
      <c r="N1536" t="str">
        <f t="shared" si="747"/>
        <v>-1.79226250346729i</v>
      </c>
      <c r="O1536" t="str">
        <f t="shared" si="748"/>
        <v>-0.219660226081852-0.975576437332139i</v>
      </c>
      <c r="P1536" t="str">
        <f t="shared" si="749"/>
        <v>1.21966022608185+0.975576437332139i</v>
      </c>
      <c r="Q1536" t="str">
        <f t="shared" si="750"/>
        <v>-1.21966022608185+0.816686066135151i</v>
      </c>
      <c r="R1536" t="str">
        <f t="shared" si="751"/>
        <v>-0.320638779694804-1.01457572732918i</v>
      </c>
      <c r="S1536" t="str">
        <f t="shared" si="752"/>
        <v>0.196681756210403i</v>
      </c>
      <c r="T1536" t="str">
        <f t="shared" si="753"/>
        <v>0.19954853585955-0.0630637982995346i</v>
      </c>
      <c r="U1536" t="e">
        <f t="shared" si="754"/>
        <v>#DIV/0!</v>
      </c>
      <c r="V1536" t="str">
        <f t="shared" si="755"/>
        <v>0.0000833333333333333-0.00189199884797783i</v>
      </c>
      <c r="W1536" t="e">
        <f t="shared" si="756"/>
        <v>#DIV/0!</v>
      </c>
      <c r="X1536" t="e">
        <f t="shared" si="757"/>
        <v>#DIV/0!</v>
      </c>
      <c r="Y1536" t="str">
        <f t="shared" si="758"/>
        <v>0.00096+0.599013754445273i</v>
      </c>
      <c r="Z1536" t="e">
        <f t="shared" si="759"/>
        <v>#DIV/0!</v>
      </c>
      <c r="AA1536" t="e">
        <f t="shared" si="760"/>
        <v>#DIV/0!</v>
      </c>
      <c r="AB1536" t="str">
        <f t="shared" si="761"/>
        <v>0.113869399000651-0.0359864169392882i</v>
      </c>
      <c r="AC1536" t="str">
        <f t="shared" si="762"/>
        <v>1.3675701860036-0.424339010728346i</v>
      </c>
      <c r="AD1536" t="str">
        <f t="shared" si="763"/>
        <v>0.083399429749411-0.000436383763131677i</v>
      </c>
      <c r="AE1536" t="e">
        <f t="shared" si="764"/>
        <v>#DIV/0!</v>
      </c>
      <c r="AF1536" t="str">
        <f t="shared" si="765"/>
        <v>-7.94993297903827-7.52581101321862i</v>
      </c>
      <c r="AG1536" t="e">
        <f t="shared" si="766"/>
        <v>#DIV/0!</v>
      </c>
      <c r="AH1536" t="e">
        <f t="shared" si="767"/>
        <v>#DIV/0!</v>
      </c>
      <c r="AI1536" t="e">
        <f t="shared" si="768"/>
        <v>#DIV/0!</v>
      </c>
      <c r="AJ1536" t="e">
        <f t="shared" si="769"/>
        <v>#DIV/0!</v>
      </c>
      <c r="AK1536"/>
      <c r="AL1536"/>
      <c r="AM1536"/>
      <c r="AN1536"/>
    </row>
    <row r="1537" spans="1:40" x14ac:dyDescent="0.3">
      <c r="A1537"/>
      <c r="B1537">
        <f t="shared" si="770"/>
        <v>140300</v>
      </c>
      <c r="C1537" s="186" t="str">
        <f t="shared" si="738"/>
        <v>-0.00742953792452057+0.0108829488867385i</v>
      </c>
      <c r="D1537" s="158" t="str">
        <f t="shared" si="739"/>
        <v>-3.77150333640806-2.45118607091777i</v>
      </c>
      <c r="E1537" t="str">
        <f t="shared" si="740"/>
        <v>4082.66566505639-9609.31913947993i</v>
      </c>
      <c r="F1537" t="str">
        <f t="shared" si="741"/>
        <v>0.484505679867834+0.33060287118036i</v>
      </c>
      <c r="G1537" t="str">
        <f t="shared" si="736"/>
        <v>0.484505679867834+0.33060287118036i</v>
      </c>
      <c r="H1537" t="str">
        <f t="shared" si="742"/>
        <v>4.18327080744895+5.07666901686111i</v>
      </c>
      <c r="I1537" t="str">
        <f t="shared" si="743"/>
        <v>550.95681162331i</v>
      </c>
      <c r="J1537" t="str">
        <f t="shared" si="737"/>
        <v>-74.1841081613349+117.485148979656i</v>
      </c>
      <c r="K1537" t="str">
        <f t="shared" si="744"/>
        <v>3.35279715252294-2.11706984896318i</v>
      </c>
      <c r="L1537" t="str">
        <f t="shared" si="745"/>
        <v>0.651237566487343-0.344365509405964i</v>
      </c>
      <c r="M1537" t="str">
        <f t="shared" si="746"/>
        <v>4.00403471901028-2.46143535836914i</v>
      </c>
      <c r="N1537" t="str">
        <f t="shared" si="747"/>
        <v>-1.79354086473938i</v>
      </c>
      <c r="O1537" t="str">
        <f t="shared" si="748"/>
        <v>-0.220907185392445-0.975294835135503i</v>
      </c>
      <c r="P1537" t="str">
        <f t="shared" si="749"/>
        <v>1.22090718539244+0.975294835135503i</v>
      </c>
      <c r="Q1537" t="str">
        <f t="shared" si="750"/>
        <v>-1.22090718539244+0.818246029603877i</v>
      </c>
      <c r="R1537" t="str">
        <f t="shared" si="751"/>
        <v>-0.320619466206945-1.01370559136748i</v>
      </c>
      <c r="S1537" t="str">
        <f t="shared" si="752"/>
        <v>0.196822042769753i</v>
      </c>
      <c r="T1537" t="str">
        <f t="shared" si="753"/>
        <v>0.199519605260068-0.0631049782905987i</v>
      </c>
      <c r="U1537" t="e">
        <f t="shared" si="754"/>
        <v>#DIV/0!</v>
      </c>
      <c r="V1537" t="str">
        <f t="shared" si="755"/>
        <v>0.0000833333333333333-0.00189065030995362i</v>
      </c>
      <c r="W1537" t="e">
        <f t="shared" si="756"/>
        <v>#DIV/0!</v>
      </c>
      <c r="X1537" t="e">
        <f t="shared" si="757"/>
        <v>#DIV/0!</v>
      </c>
      <c r="Y1537" t="str">
        <f t="shared" si="758"/>
        <v>0.00096+0.599441011046161i</v>
      </c>
      <c r="Z1537" t="e">
        <f t="shared" si="759"/>
        <v>#DIV/0!</v>
      </c>
      <c r="AA1537" t="e">
        <f t="shared" si="760"/>
        <v>#DIV/0!</v>
      </c>
      <c r="AB1537" t="str">
        <f t="shared" si="761"/>
        <v>0.113852890185081-0.036009915687666i</v>
      </c>
      <c r="AC1537" t="str">
        <f t="shared" si="762"/>
        <v>1.36723484543522-0.424426482196125i</v>
      </c>
      <c r="AD1537" t="str">
        <f t="shared" si="763"/>
        <v>0.083410485241246-0.000444910295025815i</v>
      </c>
      <c r="AE1537" t="e">
        <f t="shared" si="764"/>
        <v>#DIV/0!</v>
      </c>
      <c r="AF1537" t="str">
        <f t="shared" si="765"/>
        <v>-7.95477414385701-7.52785508777888i</v>
      </c>
      <c r="AG1537" t="e">
        <f t="shared" si="766"/>
        <v>#DIV/0!</v>
      </c>
      <c r="AH1537" t="e">
        <f t="shared" si="767"/>
        <v>#DIV/0!</v>
      </c>
      <c r="AI1537" t="e">
        <f t="shared" si="768"/>
        <v>#DIV/0!</v>
      </c>
      <c r="AJ1537" t="e">
        <f t="shared" si="769"/>
        <v>#DIV/0!</v>
      </c>
      <c r="AK1537"/>
      <c r="AL1537"/>
      <c r="AM1537"/>
      <c r="AN1537"/>
    </row>
    <row r="1538" spans="1:40" x14ac:dyDescent="0.3">
      <c r="A1538"/>
      <c r="B1538">
        <f t="shared" si="770"/>
        <v>140400</v>
      </c>
      <c r="C1538" s="186" t="str">
        <f t="shared" si="738"/>
        <v>-0.00742645014916731+0.0108800056804326i</v>
      </c>
      <c r="D1538" s="158" t="str">
        <f t="shared" si="739"/>
        <v>-3.77312146721327-2.45196151721209i</v>
      </c>
      <c r="E1538" t="str">
        <f t="shared" si="740"/>
        <v>4077.73986539937-9604.56620552411i</v>
      </c>
      <c r="F1538" t="str">
        <f t="shared" si="741"/>
        <v>0.484719828182998+0.330701073142879i</v>
      </c>
      <c r="G1538" t="str">
        <f t="shared" si="736"/>
        <v>0.484719828182998+0.330701073142879i</v>
      </c>
      <c r="H1538" t="str">
        <f t="shared" si="742"/>
        <v>4.18649307078665+5.07793379623134i</v>
      </c>
      <c r="I1538" t="str">
        <f t="shared" si="743"/>
        <v>551.349510705009i</v>
      </c>
      <c r="J1538" t="str">
        <f t="shared" si="737"/>
        <v>-74.2913225622083+117.568887503519i</v>
      </c>
      <c r="K1538" t="str">
        <f t="shared" si="744"/>
        <v>3.35139809614127-2.11773541692609i</v>
      </c>
      <c r="L1538" t="str">
        <f t="shared" si="745"/>
        <v>0.651034699068796-0.344503608833152i</v>
      </c>
      <c r="M1538" t="str">
        <f t="shared" si="746"/>
        <v>4.00243279521007-2.46223902575924i</v>
      </c>
      <c r="N1538" t="str">
        <f t="shared" si="747"/>
        <v>-1.79481922601147i</v>
      </c>
      <c r="O1538" t="str">
        <f t="shared" si="748"/>
        <v>-0.2221537836949-0.975011639104908i</v>
      </c>
      <c r="P1538" t="str">
        <f t="shared" si="749"/>
        <v>1.2221537836949+0.975011639104908i</v>
      </c>
      <c r="Q1538" t="str">
        <f t="shared" si="750"/>
        <v>-1.2221537836949+0.819807586906562i</v>
      </c>
      <c r="R1538" t="str">
        <f t="shared" si="751"/>
        <v>-0.320600135359116-1.01283658321071i</v>
      </c>
      <c r="S1538" t="str">
        <f t="shared" si="752"/>
        <v>0.196962329329105i</v>
      </c>
      <c r="T1538" t="str">
        <f t="shared" si="753"/>
        <v>0.199490652658913-0.0631461494435579i</v>
      </c>
      <c r="U1538" t="e">
        <f t="shared" si="754"/>
        <v>#DIV/0!</v>
      </c>
      <c r="V1538" t="str">
        <f t="shared" si="755"/>
        <v>0.0000833333333333333-0.00188930369292374i</v>
      </c>
      <c r="W1538" t="e">
        <f t="shared" si="756"/>
        <v>#DIV/0!</v>
      </c>
      <c r="X1538" t="e">
        <f t="shared" si="757"/>
        <v>#DIV/0!</v>
      </c>
      <c r="Y1538" t="str">
        <f t="shared" si="758"/>
        <v>0.00096+0.599868267647049i</v>
      </c>
      <c r="Z1538" t="e">
        <f t="shared" si="759"/>
        <v>#DIV/0!</v>
      </c>
      <c r="AA1538" t="e">
        <f t="shared" si="760"/>
        <v>#DIV/0!</v>
      </c>
      <c r="AB1538" t="str">
        <f t="shared" si="761"/>
        <v>0.113836368814584-0.0360334093927109i</v>
      </c>
      <c r="AC1538" t="str">
        <f t="shared" si="762"/>
        <v>1.36689954899323-0.424513649322607i</v>
      </c>
      <c r="AD1538" t="str">
        <f t="shared" si="763"/>
        <v>0.0834215407464567-0.000453454461064466i</v>
      </c>
      <c r="AE1538" t="e">
        <f t="shared" si="764"/>
        <v>#DIV/0!</v>
      </c>
      <c r="AF1538" t="str">
        <f t="shared" si="765"/>
        <v>-7.95961453799992-7.52989531344343i</v>
      </c>
      <c r="AG1538" t="e">
        <f t="shared" si="766"/>
        <v>#DIV/0!</v>
      </c>
      <c r="AH1538" t="e">
        <f t="shared" si="767"/>
        <v>#DIV/0!</v>
      </c>
      <c r="AI1538" t="e">
        <f t="shared" si="768"/>
        <v>#DIV/0!</v>
      </c>
      <c r="AJ1538" t="e">
        <f t="shared" si="769"/>
        <v>#DIV/0!</v>
      </c>
      <c r="AK1538"/>
      <c r="AL1538"/>
      <c r="AM1538"/>
      <c r="AN1538"/>
    </row>
    <row r="1539" spans="1:40" x14ac:dyDescent="0.3">
      <c r="A1539"/>
      <c r="B1539">
        <f t="shared" si="770"/>
        <v>140500</v>
      </c>
      <c r="C1539" s="186" t="str">
        <f t="shared" si="738"/>
        <v>-0.0074233627448094+0.0108770660925316i</v>
      </c>
      <c r="D1539" s="158" t="str">
        <f t="shared" si="739"/>
        <v>-3.77473940567766-2.45273556013736i</v>
      </c>
      <c r="E1539" t="str">
        <f t="shared" si="740"/>
        <v>4072.82244055342-9599.81648420952i</v>
      </c>
      <c r="F1539" t="str">
        <f t="shared" si="741"/>
        <v>0.484933951039233+0.330799095675666i</v>
      </c>
      <c r="G1539" t="str">
        <f t="shared" si="736"/>
        <v>0.484933951039233+0.330799095675666i</v>
      </c>
      <c r="H1539" t="str">
        <f t="shared" si="742"/>
        <v>4.1897147528006+5.07919613300392i</v>
      </c>
      <c r="I1539" t="str">
        <f t="shared" si="743"/>
        <v>551.742209786707i</v>
      </c>
      <c r="J1539" t="str">
        <f t="shared" si="737"/>
        <v>-74.3986133538198+117.652626027381i</v>
      </c>
      <c r="K1539" t="str">
        <f t="shared" si="744"/>
        <v>3.34999921058059-2.1183997707419i</v>
      </c>
      <c r="L1539" t="str">
        <f t="shared" si="745"/>
        <v>0.650831813592703-0.344641545777956i</v>
      </c>
      <c r="M1539" t="str">
        <f t="shared" si="746"/>
        <v>4.00083102417329-2.46304131651986i</v>
      </c>
      <c r="N1539" t="str">
        <f t="shared" si="747"/>
        <v>-1.79609758728356i</v>
      </c>
      <c r="O1539" t="str">
        <f t="shared" si="748"/>
        <v>-0.223400018952015-0.974726849703156i</v>
      </c>
      <c r="P1539" t="str">
        <f t="shared" si="749"/>
        <v>1.22340001895201+0.974726849703156i</v>
      </c>
      <c r="Q1539" t="str">
        <f t="shared" si="750"/>
        <v>-1.22340001895201+0.821370737580404i</v>
      </c>
      <c r="R1539" t="str">
        <f t="shared" si="751"/>
        <v>-0.320580787142869-1.01196870043646i</v>
      </c>
      <c r="S1539" t="str">
        <f t="shared" si="752"/>
        <v>0.197102615888456i</v>
      </c>
      <c r="T1539" t="str">
        <f t="shared" si="753"/>
        <v>0.199461678053268-0.0631873117494398i</v>
      </c>
      <c r="U1539" t="e">
        <f t="shared" si="754"/>
        <v>#DIV/0!</v>
      </c>
      <c r="V1539" t="str">
        <f t="shared" si="755"/>
        <v>0.0000833333333333333-0.00188795899278642i</v>
      </c>
      <c r="W1539" t="e">
        <f t="shared" si="756"/>
        <v>#DIV/0!</v>
      </c>
      <c r="X1539" t="e">
        <f t="shared" si="757"/>
        <v>#DIV/0!</v>
      </c>
      <c r="Y1539" t="str">
        <f t="shared" si="758"/>
        <v>0.00096+0.600295524247938i</v>
      </c>
      <c r="Z1539" t="e">
        <f t="shared" si="759"/>
        <v>#DIV/0!</v>
      </c>
      <c r="AA1539" t="e">
        <f t="shared" si="760"/>
        <v>#DIV/0!</v>
      </c>
      <c r="AB1539" t="str">
        <f t="shared" si="761"/>
        <v>0.113819834887553-0.036056898049303i</v>
      </c>
      <c r="AC1539" t="str">
        <f t="shared" si="762"/>
        <v>1.36656429694343-0.424600512318616i</v>
      </c>
      <c r="AD1539" t="str">
        <f t="shared" si="763"/>
        <v>0.0834325962469419-0.000462016269700163i</v>
      </c>
      <c r="AE1539" t="e">
        <f t="shared" si="764"/>
        <v>#DIV/0!</v>
      </c>
      <c r="AF1539" t="str">
        <f t="shared" si="765"/>
        <v>-7.96445415847826-7.53193169314128i</v>
      </c>
      <c r="AG1539" t="e">
        <f t="shared" si="766"/>
        <v>#DIV/0!</v>
      </c>
      <c r="AH1539" t="e">
        <f t="shared" si="767"/>
        <v>#DIV/0!</v>
      </c>
      <c r="AI1539" t="e">
        <f t="shared" si="768"/>
        <v>#DIV/0!</v>
      </c>
      <c r="AJ1539" t="e">
        <f t="shared" si="769"/>
        <v>#DIV/0!</v>
      </c>
      <c r="AK1539"/>
      <c r="AL1539"/>
      <c r="AM1539"/>
      <c r="AN1539"/>
    </row>
    <row r="1540" spans="1:40" x14ac:dyDescent="0.3">
      <c r="A1540"/>
      <c r="B1540">
        <f t="shared" si="770"/>
        <v>140600</v>
      </c>
      <c r="C1540" s="186" t="str">
        <f t="shared" si="738"/>
        <v>-0.00742027571371536+0.0108741301117667i</v>
      </c>
      <c r="D1540" s="158" t="str">
        <f t="shared" si="739"/>
        <v>-3.77635715060534-2.45350820082736i</v>
      </c>
      <c r="E1540" t="str">
        <f t="shared" si="740"/>
        <v>4067.91337290818-9595.06997614729i</v>
      </c>
      <c r="F1540" t="str">
        <f t="shared" si="741"/>
        <v>0.485148048278286+0.330896938915336i</v>
      </c>
      <c r="G1540" t="str">
        <f t="shared" si="736"/>
        <v>0.485148048278286+0.330896938915336i</v>
      </c>
      <c r="H1540" t="str">
        <f t="shared" si="742"/>
        <v>4.19293585170324+5.08045602897565i</v>
      </c>
      <c r="I1540" t="str">
        <f t="shared" si="743"/>
        <v>552.134908868406i</v>
      </c>
      <c r="J1540" t="str">
        <f t="shared" si="737"/>
        <v>-74.5059805361694+117.736364551245i</v>
      </c>
      <c r="K1540" t="str">
        <f t="shared" si="744"/>
        <v>3.34860049687614-2.1190629114004i</v>
      </c>
      <c r="L1540" t="str">
        <f t="shared" si="745"/>
        <v>0.650628910210951-0.344779320300444i</v>
      </c>
      <c r="M1540" t="str">
        <f t="shared" si="746"/>
        <v>3.99922940708709-2.46384223170084i</v>
      </c>
      <c r="N1540" t="str">
        <f t="shared" si="747"/>
        <v>-1.79737594855564i</v>
      </c>
      <c r="O1540" t="str">
        <f t="shared" si="748"/>
        <v>-0.224645889127174-0.974440467395654i</v>
      </c>
      <c r="P1540" t="str">
        <f t="shared" si="749"/>
        <v>1.22464588912717+0.974440467395654i</v>
      </c>
      <c r="Q1540" t="str">
        <f t="shared" si="750"/>
        <v>-1.22464588912717+0.822935481159986i</v>
      </c>
      <c r="R1540" t="str">
        <f t="shared" si="751"/>
        <v>-0.320561421549772-1.01110194062919i</v>
      </c>
      <c r="S1540" t="str">
        <f t="shared" si="752"/>
        <v>0.197242902447807i</v>
      </c>
      <c r="T1540" t="str">
        <f t="shared" si="753"/>
        <v>0.199432681440312-0.063228465199272i</v>
      </c>
      <c r="U1540" t="e">
        <f t="shared" si="754"/>
        <v>#DIV/0!</v>
      </c>
      <c r="V1540" t="str">
        <f t="shared" si="755"/>
        <v>0.0000833333333333333-0.00188661620545158i</v>
      </c>
      <c r="W1540" t="e">
        <f t="shared" si="756"/>
        <v>#DIV/0!</v>
      </c>
      <c r="X1540" t="e">
        <f t="shared" si="757"/>
        <v>#DIV/0!</v>
      </c>
      <c r="Y1540" t="str">
        <f t="shared" si="758"/>
        <v>0.00096+0.600722780848826i</v>
      </c>
      <c r="Z1540" t="e">
        <f t="shared" si="759"/>
        <v>#DIV/0!</v>
      </c>
      <c r="AA1540" t="e">
        <f t="shared" si="760"/>
        <v>#DIV/0!</v>
      </c>
      <c r="AB1540" t="str">
        <f t="shared" si="761"/>
        <v>0.113803288402378-0.0360803816523222i</v>
      </c>
      <c r="AC1540" t="str">
        <f t="shared" si="762"/>
        <v>1.36622908955113-0.424687071395102i</v>
      </c>
      <c r="AD1540" t="str">
        <f t="shared" si="763"/>
        <v>0.0834436517245833-0.000470595729378966i</v>
      </c>
      <c r="AE1540" t="e">
        <f t="shared" si="764"/>
        <v>#DIV/0!</v>
      </c>
      <c r="AF1540" t="str">
        <f t="shared" si="765"/>
        <v>-7.96929300230858-7.53396422980301i</v>
      </c>
      <c r="AG1540" t="e">
        <f t="shared" si="766"/>
        <v>#DIV/0!</v>
      </c>
      <c r="AH1540" t="e">
        <f t="shared" si="767"/>
        <v>#DIV/0!</v>
      </c>
      <c r="AI1540" t="e">
        <f t="shared" si="768"/>
        <v>#DIV/0!</v>
      </c>
      <c r="AJ1540" t="e">
        <f t="shared" si="769"/>
        <v>#DIV/0!</v>
      </c>
      <c r="AK1540"/>
      <c r="AL1540"/>
      <c r="AM1540"/>
      <c r="AN1540"/>
    </row>
    <row r="1541" spans="1:40" x14ac:dyDescent="0.3">
      <c r="A1541"/>
      <c r="B1541">
        <f t="shared" si="770"/>
        <v>140700</v>
      </c>
      <c r="C1541" s="186" t="str">
        <f t="shared" si="738"/>
        <v>-0.00741718905814947+0.0108711977269081i</v>
      </c>
      <c r="D1541" s="158" t="str">
        <f t="shared" si="739"/>
        <v>-3.77797470080278-2.45427944041636i</v>
      </c>
      <c r="E1541" t="str">
        <f t="shared" si="740"/>
        <v>4063.01264489518-9590.3266819292i</v>
      </c>
      <c r="F1541" t="str">
        <f t="shared" si="741"/>
        <v>0.485362119742214+0.330994602998607i</v>
      </c>
      <c r="G1541" t="str">
        <f t="shared" ref="G1541:G1604" si="771">IF($C$11=$C$7,$C$24,F1541)</f>
        <v>0.485362119742214+0.330994602998607i</v>
      </c>
      <c r="H1541" t="str">
        <f t="shared" si="742"/>
        <v>4.19615636570997+5.08171348594487i</v>
      </c>
      <c r="I1541" t="str">
        <f t="shared" si="743"/>
        <v>552.527607950105i</v>
      </c>
      <c r="J1541" t="str">
        <f t="shared" ref="J1541:J1604" si="772">IMSUM(COMPLEX(0,2*PI()*B1541*$C$113*$C$112),COMPLEX(0,2*PI()*B1541*$C$113*$C$111),COMPLEX(0,2*PI()*B1541*$C$28*10^-12*$C$111),COMPLEX(-1*2*PI()*B1541*2*PI()*B1541*$C$113*$C$112*$C$28*10^-12*$C$111,0),COMPLEX(1,0))</f>
        <v>-74.613424109257+117.820103075108i</v>
      </c>
      <c r="K1541" t="str">
        <f t="shared" si="744"/>
        <v>3.34720195606115-2.11972483989185i</v>
      </c>
      <c r="L1541" t="str">
        <f t="shared" si="745"/>
        <v>0.650425989075259-0.344916932460827i</v>
      </c>
      <c r="M1541" t="str">
        <f t="shared" si="746"/>
        <v>3.99762794513641-2.46464177235268i</v>
      </c>
      <c r="N1541" t="str">
        <f t="shared" si="747"/>
        <v>-1.79865430982773i</v>
      </c>
      <c r="O1541" t="str">
        <f t="shared" si="748"/>
        <v>-0.225891392184386-0.974152492650406i</v>
      </c>
      <c r="P1541" t="str">
        <f t="shared" si="749"/>
        <v>1.22589139218439+0.974152492650406i</v>
      </c>
      <c r="Q1541" t="str">
        <f t="shared" si="750"/>
        <v>-1.22589139218439+0.824501817177324i</v>
      </c>
      <c r="R1541" t="str">
        <f t="shared" si="751"/>
        <v>-0.320542038571375-1.01023630138024i</v>
      </c>
      <c r="S1541" t="str">
        <f t="shared" si="752"/>
        <v>0.197383189007159i</v>
      </c>
      <c r="T1541" t="str">
        <f t="shared" si="753"/>
        <v>0.199403662817229-0.0632696097840738i</v>
      </c>
      <c r="U1541" t="e">
        <f t="shared" si="754"/>
        <v>#DIV/0!</v>
      </c>
      <c r="V1541" t="str">
        <f t="shared" si="755"/>
        <v>0.0000833333333333333-0.00188527532684074i</v>
      </c>
      <c r="W1541" t="e">
        <f t="shared" si="756"/>
        <v>#DIV/0!</v>
      </c>
      <c r="X1541" t="e">
        <f t="shared" si="757"/>
        <v>#DIV/0!</v>
      </c>
      <c r="Y1541" t="str">
        <f t="shared" si="758"/>
        <v>0.00096+0.601150037449714i</v>
      </c>
      <c r="Z1541" t="e">
        <f t="shared" si="759"/>
        <v>#DIV/0!</v>
      </c>
      <c r="AA1541" t="e">
        <f t="shared" si="760"/>
        <v>#DIV/0!</v>
      </c>
      <c r="AB1541" t="str">
        <f t="shared" si="761"/>
        <v>0.113786729357451-0.0361038601966439i</v>
      </c>
      <c r="AC1541" t="str">
        <f t="shared" si="762"/>
        <v>1.36589392708119-0.424773326763164i</v>
      </c>
      <c r="AD1541" t="str">
        <f t="shared" si="763"/>
        <v>0.0834547071612458-0.000479192848535873i</v>
      </c>
      <c r="AE1541" t="e">
        <f t="shared" si="764"/>
        <v>#DIV/0!</v>
      </c>
      <c r="AF1541" t="str">
        <f t="shared" si="765"/>
        <v>-7.97413106651275-7.53599292636123i</v>
      </c>
      <c r="AG1541" t="e">
        <f t="shared" si="766"/>
        <v>#DIV/0!</v>
      </c>
      <c r="AH1541" t="e">
        <f t="shared" si="767"/>
        <v>#DIV/0!</v>
      </c>
      <c r="AI1541" t="e">
        <f t="shared" si="768"/>
        <v>#DIV/0!</v>
      </c>
      <c r="AJ1541" t="e">
        <f t="shared" si="769"/>
        <v>#DIV/0!</v>
      </c>
      <c r="AK1541"/>
      <c r="AL1541"/>
      <c r="AM1541"/>
      <c r="AN1541"/>
    </row>
    <row r="1542" spans="1:40" x14ac:dyDescent="0.3">
      <c r="A1542"/>
      <c r="B1542">
        <f t="shared" si="770"/>
        <v>140800</v>
      </c>
      <c r="C1542" s="186" t="str">
        <f t="shared" ref="C1542:C1605" si="773">IMPRODUCT(COMPLEX(-1,0),IMDIV(IMPRODUCT(G1542,COMPLEX($C$100+$C$101,0)),COMPLEX($C$100,2*PI()*B1542*$C$103*$C$102*(2*$C$100+$C$101))))</f>
        <v>-0.00741410278037158+0.0108682689267649i</v>
      </c>
      <c r="D1542" s="158" t="str">
        <f t="shared" ref="D1542:D1605" si="774">IMPRODUCT(COMPLEX($C$106,0),IMSUB(C1542,G1542))</f>
        <v>-3.77959205507878-2.45504928003897i</v>
      </c>
      <c r="E1542" t="str">
        <f t="shared" ref="E1542:E1605" si="775">IMDIV(COMPLEX($C$20*10^3,0),COMPLEX(1,2*PI()*B1542*$C$20*1000*$C$29*10^-12))</f>
        <v>4058.12023898763-9585.58660212763i</v>
      </c>
      <c r="F1542" t="str">
        <f t="shared" ref="F1542:F1605" si="776">IMDIV(COMPLEX($C$22*1000,0),IMSUM(COMPLEX($C$22*1000,0),E1542))</f>
        <v>0.485576165273382+0.331092088062283i</v>
      </c>
      <c r="G1542" t="str">
        <f t="shared" si="771"/>
        <v>0.485576165273382+0.331092088062283i</v>
      </c>
      <c r="H1542" t="str">
        <f t="shared" ref="H1542:H1605" si="777">IMPRODUCT(COMPLEX($C$108,0),IMPRODUCT(COMPLEX(-1,0),D1542),IMDIV(COMPLEX(0,2*PI()*B1542*$C$109*$C$110),COMPLEX(1,2*PI()*B1542*$C$109*$C$110)))</f>
        <v>4.19937629303927+5.08296850571118i</v>
      </c>
      <c r="I1542" t="str">
        <f t="shared" ref="I1542:I1605" si="778">COMPLEX(0,2*PI()*B1542*$C$113*$C$112*$C$114)</f>
        <v>552.920307031804i</v>
      </c>
      <c r="J1542" t="str">
        <f t="shared" si="772"/>
        <v>-74.7209440730827+117.903841598971i</v>
      </c>
      <c r="K1542" t="str">
        <f t="shared" ref="K1542:K1605" si="779">IMDIV(I1542,J1542)</f>
        <v>3.34580358916676-2.12038555720674i</v>
      </c>
      <c r="L1542" t="str">
        <f t="shared" ref="L1542:L1605" si="780">IMDIV(COMPLEX($C$117,0),COMPLEX(1,2*PI()*B1542*$C$115*$C$116))</f>
        <v>0.650223050337183-0.345054382319456i</v>
      </c>
      <c r="M1542" t="str">
        <f t="shared" ref="M1542:M1605" si="781">IMSUM(K1542,L1542)</f>
        <v>3.99602663950394-2.4654399395262i</v>
      </c>
      <c r="N1542" t="str">
        <f t="shared" ref="N1542:N1605" si="782">COMPLEX(0,-2*PI()*B1542*$C$43)</f>
        <v>-1.79993267109982i</v>
      </c>
      <c r="O1542" t="str">
        <f t="shared" ref="O1542:O1605" si="783">IMEXP(N1542)</f>
        <v>-0.227136526088233-0.973862925938024i</v>
      </c>
      <c r="P1542" t="str">
        <f t="shared" ref="P1542:P1605" si="784">IMSUB(COMPLEX(1,0),O1542)</f>
        <v>1.22713652608823+0.973862925938024i</v>
      </c>
      <c r="Q1542" t="str">
        <f t="shared" ref="Q1542:Q1605" si="785">IMSUM(COMPLEX(0,2*PI()*B1542*$C$43),O1542,COMPLEX(-1,0))</f>
        <v>-1.22713652608823+0.826069745161796i</v>
      </c>
      <c r="R1542" t="str">
        <f t="shared" ref="R1542:R1605" si="786">IMDIV(P1542,Q1542)</f>
        <v>-0.320522638199202-1.00937178028777i</v>
      </c>
      <c r="S1542" t="str">
        <f t="shared" ref="S1542:S1605" si="787">IMDIV(COMPLEX(0,2*PI()*B1542*$C$123),COMPLEX($C$124,0))</f>
        <v>0.19752347556651i</v>
      </c>
      <c r="T1542" t="str">
        <f t="shared" ref="T1542:T1605" si="788">IMPRODUCT(R1542,S1542)</f>
        <v>0.199374622181196-0.0633107454948534i</v>
      </c>
      <c r="U1542" t="e">
        <f t="shared" ref="U1542:U1605" si="789">IMDIV(COMPLEX(1,2*PI()*B1542*$C$16*10^-3*$C$15*10^-6),COMPLEX(0,2*PI()*B1542*$C$15*10^-6))</f>
        <v>#DIV/0!</v>
      </c>
      <c r="V1542" t="str">
        <f t="shared" ref="V1542:V1605" si="790">IMSUM(COMPLEX($C$18*10^-3,0),IMDIV(COMPLEX(1,0),COMPLEX(0,2*PI()*B1542*($C$17*1*10^-6))))</f>
        <v>0.0000833333333333333-0.00188393635288702i</v>
      </c>
      <c r="W1542" t="e">
        <f t="shared" ref="W1542:W1605" si="791">IMDIV(IMPRODUCT(U1542,V1542),IMSUM(U1542,V1542))</f>
        <v>#DIV/0!</v>
      </c>
      <c r="X1542" t="e">
        <f t="shared" ref="X1542:X1605" si="792">IMDIV(IMPRODUCT(COMPLEX($C$19,0),W1542),IMSUM(COMPLEX($C$19,0),W1542))</f>
        <v>#DIV/0!</v>
      </c>
      <c r="Y1542" t="str">
        <f t="shared" ref="Y1542:Y1605" si="793">COMPLEX($C$13*10^-3,2*PI()*B1542*$C$12*0.000001)</f>
        <v>0.00096+0.601577294050602i</v>
      </c>
      <c r="Z1542" t="e">
        <f t="shared" ref="Z1542:Z1605" si="794">IMPRODUCT(COMPLEX($C$6,0),IMDIV(X1542,IMSUM(X1542,Y1542)))</f>
        <v>#DIV/0!</v>
      </c>
      <c r="AA1542" t="e">
        <f t="shared" ref="AA1542:AA1605" si="795">IMDIV(COMPLEX($C$6,0),IMSUM(X1542,Y1542))</f>
        <v>#DIV/0!</v>
      </c>
      <c r="AB1542" t="str">
        <f t="shared" ref="AB1542:AB1605" si="796">IMPRODUCT(COMPLEX($C$119,0),T1542)</f>
        <v>0.113770157751163-0.0361273336771371i</v>
      </c>
      <c r="AC1542" t="str">
        <f t="shared" ref="AC1542:AC1605" si="797">IMSUM(COMPLEX(1,0),IMPRODUCT(AB1542,M1542))</f>
        <v>1.36555880979801-0.424859278634001i</v>
      </c>
      <c r="AD1542" t="str">
        <f t="shared" ref="AD1542:AD1605" si="798">IMDIV(AB1542,AC1542)</f>
        <v>0.0834657625387763-0.000487807635596662i</v>
      </c>
      <c r="AE1542" t="e">
        <f t="shared" ref="AE1542:AE1605" si="799">IMPRODUCT(AD1542,AA1542,X1542)</f>
        <v>#DIV/0!</v>
      </c>
      <c r="AF1542" t="str">
        <f t="shared" ref="AF1542:AF1605" si="800">IMSUB(D1542,H1542)</f>
        <v>-7.97896834811805-7.53801778575015i</v>
      </c>
      <c r="AG1542" t="e">
        <f t="shared" ref="AG1542:AG1605" si="801">IMSUM(COMPLEX(1,0),IMPRODUCT(AD1542,AA1542,COMPLEX($C$127,0)))</f>
        <v>#DIV/0!</v>
      </c>
      <c r="AH1542" t="e">
        <f t="shared" ref="AH1542:AH1605" si="802">IMDIV(IMPRODUCT(AE1542,AF1542),AG1542)</f>
        <v>#DIV/0!</v>
      </c>
      <c r="AI1542" t="e">
        <f t="shared" ref="AI1542:AI1605" si="803">20*LOG10(IMABS(AH1542))</f>
        <v>#DIV/0!</v>
      </c>
      <c r="AJ1542" t="e">
        <f t="shared" ref="AJ1542:AJ1605" si="804">IMARGUMENT(AH1542)*180/PI()</f>
        <v>#DIV/0!</v>
      </c>
      <c r="AK1542"/>
      <c r="AL1542"/>
      <c r="AM1542"/>
      <c r="AN1542"/>
    </row>
    <row r="1543" spans="1:40" x14ac:dyDescent="0.3">
      <c r="A1543"/>
      <c r="B1543">
        <f t="shared" si="770"/>
        <v>140900</v>
      </c>
      <c r="C1543" s="186" t="str">
        <f t="shared" si="773"/>
        <v>-0.007411016882637+0.0108653437001847i</v>
      </c>
      <c r="D1543" s="158" t="str">
        <f t="shared" si="774"/>
        <v>-3.7812092122444-2.45581772083019i</v>
      </c>
      <c r="E1543" t="str">
        <f t="shared" si="775"/>
        <v>4053.23613770042-9580.84973729578i</v>
      </c>
      <c r="F1543" t="str">
        <f t="shared" si="776"/>
        <v>0.485790184714458+0.331189394243253i</v>
      </c>
      <c r="G1543" t="str">
        <f t="shared" si="771"/>
        <v>0.485790184714458+0.331189394243253i</v>
      </c>
      <c r="H1543" t="str">
        <f t="shared" si="777"/>
        <v>4.20259563191252+5.08422109007558i</v>
      </c>
      <c r="I1543" t="str">
        <f t="shared" si="778"/>
        <v>553.313006113502i</v>
      </c>
      <c r="J1543" t="str">
        <f t="shared" si="772"/>
        <v>-74.8285404276464+117.987580122833i</v>
      </c>
      <c r="K1543" t="str">
        <f t="shared" si="779"/>
        <v>3.34440539722213-2.12104506433593i</v>
      </c>
      <c r="L1543" t="str">
        <f t="shared" si="780"/>
        <v>0.650020094148111-0.345191669936824i</v>
      </c>
      <c r="M1543" t="str">
        <f t="shared" si="781"/>
        <v>3.99442549137024-2.46623673427275i</v>
      </c>
      <c r="N1543" t="str">
        <f t="shared" si="782"/>
        <v>-1.80121103237191i</v>
      </c>
      <c r="O1543" t="str">
        <f t="shared" si="783"/>
        <v>-0.228381288803905-0.973571767731721i</v>
      </c>
      <c r="P1543" t="str">
        <f t="shared" si="784"/>
        <v>1.2283812888039+0.973571767731721i</v>
      </c>
      <c r="Q1543" t="str">
        <f t="shared" si="785"/>
        <v>-1.2283812888039+0.827639264640189i</v>
      </c>
      <c r="R1543" t="str">
        <f t="shared" si="786"/>
        <v>-0.320503220424798-1.00850837495676i</v>
      </c>
      <c r="S1543" t="str">
        <f t="shared" si="787"/>
        <v>0.197663762125862i</v>
      </c>
      <c r="T1543" t="str">
        <f t="shared" si="788"/>
        <v>0.199345559529393-0.06335187232262i</v>
      </c>
      <c r="U1543" t="e">
        <f t="shared" si="789"/>
        <v>#DIV/0!</v>
      </c>
      <c r="V1543" t="str">
        <f t="shared" si="790"/>
        <v>0.0000833333333333333-0.00188259927953508i</v>
      </c>
      <c r="W1543" t="e">
        <f t="shared" si="791"/>
        <v>#DIV/0!</v>
      </c>
      <c r="X1543" t="e">
        <f t="shared" si="792"/>
        <v>#DIV/0!</v>
      </c>
      <c r="Y1543" t="str">
        <f t="shared" si="793"/>
        <v>0.00096+0.60200455065149i</v>
      </c>
      <c r="Z1543" t="e">
        <f t="shared" si="794"/>
        <v>#DIV/0!</v>
      </c>
      <c r="AA1543" t="e">
        <f t="shared" si="795"/>
        <v>#DIV/0!</v>
      </c>
      <c r="AB1543" t="str">
        <f t="shared" si="796"/>
        <v>0.113753573581904-0.0361508020886712i</v>
      </c>
      <c r="AC1543" t="str">
        <f t="shared" si="797"/>
        <v>1.36522373796551-0.424944927218959i</v>
      </c>
      <c r="AD1543" t="str">
        <f t="shared" si="798"/>
        <v>0.0834768178390057-0.000496440098979393i</v>
      </c>
      <c r="AE1543" t="e">
        <f t="shared" si="799"/>
        <v>#DIV/0!</v>
      </c>
      <c r="AF1543" t="str">
        <f t="shared" si="800"/>
        <v>-7.98380484415692-7.54003881090577i</v>
      </c>
      <c r="AG1543" t="e">
        <f t="shared" si="801"/>
        <v>#DIV/0!</v>
      </c>
      <c r="AH1543" t="e">
        <f t="shared" si="802"/>
        <v>#DIV/0!</v>
      </c>
      <c r="AI1543" t="e">
        <f t="shared" si="803"/>
        <v>#DIV/0!</v>
      </c>
      <c r="AJ1543" t="e">
        <f t="shared" si="804"/>
        <v>#DIV/0!</v>
      </c>
      <c r="AK1543"/>
      <c r="AL1543"/>
      <c r="AM1543"/>
      <c r="AN1543"/>
    </row>
    <row r="1544" spans="1:40" x14ac:dyDescent="0.3">
      <c r="A1544"/>
      <c r="B1544">
        <f t="shared" si="770"/>
        <v>141000</v>
      </c>
      <c r="C1544" s="186" t="str">
        <f t="shared" si="773"/>
        <v>-0.00740793136719689+0.0108624220360537i</v>
      </c>
      <c r="D1544" s="158" t="str">
        <f t="shared" si="774"/>
        <v>-3.78282617111313-2.45658476392546i</v>
      </c>
      <c r="E1544" t="str">
        <f t="shared" si="775"/>
        <v>4048.36032358985-9576.11608796763i</v>
      </c>
      <c r="F1544" t="str">
        <f t="shared" si="776"/>
        <v>0.486004177908428+0.331286521678505i</v>
      </c>
      <c r="G1544" t="str">
        <f t="shared" si="771"/>
        <v>0.486004177908428+0.331286521678505i</v>
      </c>
      <c r="H1544" t="str">
        <f t="shared" si="777"/>
        <v>4.20581438055422+5.08547124084051i</v>
      </c>
      <c r="I1544" t="str">
        <f t="shared" si="778"/>
        <v>553.705705195201i</v>
      </c>
      <c r="J1544" t="str">
        <f t="shared" si="772"/>
        <v>-74.9362131729483+118.071318646696i</v>
      </c>
      <c r="K1544" t="str">
        <f t="shared" si="779"/>
        <v>3.34300738125431-2.12170336227055i</v>
      </c>
      <c r="L1544" t="str">
        <f t="shared" si="780"/>
        <v>0.649817120659267-0.345328795373562i</v>
      </c>
      <c r="M1544" t="str">
        <f t="shared" si="781"/>
        <v>3.99282450191358-2.46703215764411i</v>
      </c>
      <c r="N1544" t="str">
        <f t="shared" si="782"/>
        <v>-1.802489393644i</v>
      </c>
      <c r="O1544" t="str">
        <f t="shared" si="783"/>
        <v>-0.229625678297204-0.973279018507308i</v>
      </c>
      <c r="P1544" t="str">
        <f t="shared" si="784"/>
        <v>1.2296256782972+0.973279018507308i</v>
      </c>
      <c r="Q1544" t="str">
        <f t="shared" si="785"/>
        <v>-1.2296256782972+0.829210375136692i</v>
      </c>
      <c r="R1544" t="str">
        <f t="shared" si="786"/>
        <v>-0.320483785239684-1.00764608299898i</v>
      </c>
      <c r="S1544" t="str">
        <f t="shared" si="787"/>
        <v>0.197804048685212i</v>
      </c>
      <c r="T1544" t="str">
        <f t="shared" si="788"/>
        <v>0.199316474858993-0.0633929902583715i</v>
      </c>
      <c r="U1544" t="e">
        <f t="shared" si="789"/>
        <v>#DIV/0!</v>
      </c>
      <c r="V1544" t="str">
        <f t="shared" si="790"/>
        <v>0.0000833333333333333-0.00188126410274108i</v>
      </c>
      <c r="W1544" t="e">
        <f t="shared" si="791"/>
        <v>#DIV/0!</v>
      </c>
      <c r="X1544" t="e">
        <f t="shared" si="792"/>
        <v>#DIV/0!</v>
      </c>
      <c r="Y1544" t="str">
        <f t="shared" si="793"/>
        <v>0.00096+0.602431807252379i</v>
      </c>
      <c r="Z1544" t="e">
        <f t="shared" si="794"/>
        <v>#DIV/0!</v>
      </c>
      <c r="AA1544" t="e">
        <f t="shared" si="795"/>
        <v>#DIV/0!</v>
      </c>
      <c r="AB1544" t="str">
        <f t="shared" si="796"/>
        <v>0.11373697684806-0.0361742654261094i</v>
      </c>
      <c r="AC1544" t="str">
        <f t="shared" si="797"/>
        <v>1.36488871184715-0.425030272729483i</v>
      </c>
      <c r="AD1544" t="str">
        <f t="shared" si="798"/>
        <v>0.0834878730437448-0.00050509024709358i</v>
      </c>
      <c r="AE1544" t="e">
        <f t="shared" si="799"/>
        <v>#DIV/0!</v>
      </c>
      <c r="AF1544" t="str">
        <f t="shared" si="800"/>
        <v>-7.98864055166735-7.54205600476597i</v>
      </c>
      <c r="AG1544" t="e">
        <f t="shared" si="801"/>
        <v>#DIV/0!</v>
      </c>
      <c r="AH1544" t="e">
        <f t="shared" si="802"/>
        <v>#DIV/0!</v>
      </c>
      <c r="AI1544" t="e">
        <f t="shared" si="803"/>
        <v>#DIV/0!</v>
      </c>
      <c r="AJ1544" t="e">
        <f t="shared" si="804"/>
        <v>#DIV/0!</v>
      </c>
      <c r="AK1544"/>
      <c r="AL1544"/>
      <c r="AM1544"/>
      <c r="AN1544"/>
    </row>
    <row r="1545" spans="1:40" x14ac:dyDescent="0.3">
      <c r="A1545"/>
      <c r="B1545">
        <f t="shared" si="770"/>
        <v>141100</v>
      </c>
      <c r="C1545" s="186" t="str">
        <f t="shared" si="773"/>
        <v>-0.00740484623629778+0.0108595039232963i</v>
      </c>
      <c r="D1545" s="158" t="str">
        <f t="shared" si="774"/>
        <v>-3.78444293050069-2.45735041046054i</v>
      </c>
      <c r="E1545" t="str">
        <f t="shared" si="775"/>
        <v>4043.49277925373-9571.38565465824i</v>
      </c>
      <c r="F1545" t="str">
        <f t="shared" si="776"/>
        <v>0.486218144698575+0.331383470505106i</v>
      </c>
      <c r="G1545" t="str">
        <f t="shared" si="771"/>
        <v>0.486218144698575+0.331383470505106i</v>
      </c>
      <c r="H1545" t="str">
        <f t="shared" si="777"/>
        <v>4.20903253719182+5.08671895980967i</v>
      </c>
      <c r="I1545" t="str">
        <f t="shared" si="778"/>
        <v>554.0984042769i</v>
      </c>
      <c r="J1545" t="str">
        <f t="shared" si="772"/>
        <v>-75.0439623089881+118.155057170559i</v>
      </c>
      <c r="K1545" t="str">
        <f t="shared" si="779"/>
        <v>3.34160954228836-2.12236045200211i</v>
      </c>
      <c r="L1545" t="str">
        <f t="shared" si="780"/>
        <v>0.649614130021707-0.345465758690442i</v>
      </c>
      <c r="M1545" t="str">
        <f t="shared" si="781"/>
        <v>3.99122367231007-2.46782621069255i</v>
      </c>
      <c r="N1545" t="str">
        <f t="shared" si="782"/>
        <v>-1.80376775491608i</v>
      </c>
      <c r="O1545" t="str">
        <f t="shared" si="783"/>
        <v>-0.230869692534529-0.972984678743202i</v>
      </c>
      <c r="P1545" t="str">
        <f t="shared" si="784"/>
        <v>1.23086969253453+0.972984678743202i</v>
      </c>
      <c r="Q1545" t="str">
        <f t="shared" si="785"/>
        <v>-1.23086969253453+0.830783076172878i</v>
      </c>
      <c r="R1545" t="str">
        <f t="shared" si="786"/>
        <v>-0.320464332635373-1.00678490203295i</v>
      </c>
      <c r="S1545" t="str">
        <f t="shared" si="787"/>
        <v>0.197944335244563i</v>
      </c>
      <c r="T1545" t="str">
        <f t="shared" si="788"/>
        <v>0.199287368167175-0.0634340992931014i</v>
      </c>
      <c r="U1545" t="e">
        <f t="shared" si="789"/>
        <v>#DIV/0!</v>
      </c>
      <c r="V1545" t="str">
        <f t="shared" si="790"/>
        <v>0.0000833333333333333-0.00187993081847266i</v>
      </c>
      <c r="W1545" t="e">
        <f t="shared" si="791"/>
        <v>#DIV/0!</v>
      </c>
      <c r="X1545" t="e">
        <f t="shared" si="792"/>
        <v>#DIV/0!</v>
      </c>
      <c r="Y1545" t="str">
        <f t="shared" si="793"/>
        <v>0.00096+0.602859063853267i</v>
      </c>
      <c r="Z1545" t="e">
        <f t="shared" si="794"/>
        <v>#DIV/0!</v>
      </c>
      <c r="AA1545" t="e">
        <f t="shared" si="795"/>
        <v>#DIV/0!</v>
      </c>
      <c r="AB1545" t="str">
        <f t="shared" si="796"/>
        <v>0.113720367548022-0.0361977236843122i</v>
      </c>
      <c r="AC1545" t="str">
        <f t="shared" si="797"/>
        <v>1.36455373170591-0.425115315377165i</v>
      </c>
      <c r="AD1545" t="str">
        <f t="shared" si="798"/>
        <v>0.0834989281347914-0.000513758088337564i</v>
      </c>
      <c r="AE1545" t="e">
        <f t="shared" si="799"/>
        <v>#DIV/0!</v>
      </c>
      <c r="AF1545" t="str">
        <f t="shared" si="800"/>
        <v>-7.99347546769251-7.54406937027021i</v>
      </c>
      <c r="AG1545" t="e">
        <f t="shared" si="801"/>
        <v>#DIV/0!</v>
      </c>
      <c r="AH1545" t="e">
        <f t="shared" si="802"/>
        <v>#DIV/0!</v>
      </c>
      <c r="AI1545" t="e">
        <f t="shared" si="803"/>
        <v>#DIV/0!</v>
      </c>
      <c r="AJ1545" t="e">
        <f t="shared" si="804"/>
        <v>#DIV/0!</v>
      </c>
      <c r="AK1545"/>
      <c r="AL1545"/>
      <c r="AM1545"/>
      <c r="AN1545"/>
    </row>
    <row r="1546" spans="1:40" x14ac:dyDescent="0.3">
      <c r="A1546"/>
      <c r="B1546">
        <f t="shared" si="770"/>
        <v>141200</v>
      </c>
      <c r="C1546" s="186" t="str">
        <f t="shared" si="773"/>
        <v>-0.00740176149218192+0.0108565893508755i</v>
      </c>
      <c r="D1546" s="158" t="str">
        <f t="shared" si="774"/>
        <v>-3.78605948922519-2.45811466157161i</v>
      </c>
      <c r="E1546" t="str">
        <f t="shared" si="775"/>
        <v>4038.63348733119-9566.65843786376i</v>
      </c>
      <c r="F1546" t="str">
        <f t="shared" si="776"/>
        <v>0.486432084928495+0.331480240860216i</v>
      </c>
      <c r="G1546" t="str">
        <f t="shared" si="771"/>
        <v>0.486432084928495+0.331480240860216i</v>
      </c>
      <c r="H1546" t="str">
        <f t="shared" si="777"/>
        <v>4.21225010005581+5.08796424878816i</v>
      </c>
      <c r="I1546" t="str">
        <f t="shared" si="778"/>
        <v>554.491103358598i</v>
      </c>
      <c r="J1546" t="str">
        <f t="shared" si="772"/>
        <v>-75.1517878357661+118.238795694422i</v>
      </c>
      <c r="K1546" t="str">
        <f t="shared" si="779"/>
        <v>3.34021188134729-2.12301633452242i</v>
      </c>
      <c r="L1546" t="str">
        <f t="shared" si="780"/>
        <v>0.649411122386324-0.345602559948377i</v>
      </c>
      <c r="M1546" t="str">
        <f t="shared" si="781"/>
        <v>3.98962300373361-2.4686188944708i</v>
      </c>
      <c r="N1546" t="str">
        <f t="shared" si="782"/>
        <v>-1.80504611618817i</v>
      </c>
      <c r="O1546" t="str">
        <f t="shared" si="783"/>
        <v>-0.232113329482922-0.97268874892041i</v>
      </c>
      <c r="P1546" t="str">
        <f t="shared" si="784"/>
        <v>1.23211332948292+0.97268874892041i</v>
      </c>
      <c r="Q1546" t="str">
        <f t="shared" si="785"/>
        <v>-1.23211332948292+0.83235736726776i</v>
      </c>
      <c r="R1546" t="str">
        <f t="shared" si="786"/>
        <v>-0.320444862603361-1.00592482968394i</v>
      </c>
      <c r="S1546" t="str">
        <f t="shared" si="787"/>
        <v>0.198084621803914i</v>
      </c>
      <c r="T1546" t="str">
        <f t="shared" si="788"/>
        <v>0.19925823945111-0.063475199417794i</v>
      </c>
      <c r="U1546" t="e">
        <f t="shared" si="789"/>
        <v>#DIV/0!</v>
      </c>
      <c r="V1546" t="str">
        <f t="shared" si="790"/>
        <v>0.0000833333333333333-0.00187859942270887i</v>
      </c>
      <c r="W1546" t="e">
        <f t="shared" si="791"/>
        <v>#DIV/0!</v>
      </c>
      <c r="X1546" t="e">
        <f t="shared" si="792"/>
        <v>#DIV/0!</v>
      </c>
      <c r="Y1546" t="str">
        <f t="shared" si="793"/>
        <v>0.00096+0.603286320454155i</v>
      </c>
      <c r="Z1546" t="e">
        <f t="shared" si="794"/>
        <v>#DIV/0!</v>
      </c>
      <c r="AA1546" t="e">
        <f t="shared" si="795"/>
        <v>#DIV/0!</v>
      </c>
      <c r="AB1546" t="str">
        <f t="shared" si="796"/>
        <v>0.113703745680176-0.036221176858135i</v>
      </c>
      <c r="AC1546" t="str">
        <f t="shared" si="797"/>
        <v>1.36421879780435-0.425200055373704i</v>
      </c>
      <c r="AD1546" t="str">
        <f t="shared" si="798"/>
        <v>0.0835099830939208-0.000522443631102195i</v>
      </c>
      <c r="AE1546" t="e">
        <f t="shared" si="799"/>
        <v>#DIV/0!</v>
      </c>
      <c r="AF1546" t="str">
        <f t="shared" si="800"/>
        <v>-7.998309589281-7.54607891035977i</v>
      </c>
      <c r="AG1546" t="e">
        <f t="shared" si="801"/>
        <v>#DIV/0!</v>
      </c>
      <c r="AH1546" t="e">
        <f t="shared" si="802"/>
        <v>#DIV/0!</v>
      </c>
      <c r="AI1546" t="e">
        <f t="shared" si="803"/>
        <v>#DIV/0!</v>
      </c>
      <c r="AJ1546" t="e">
        <f t="shared" si="804"/>
        <v>#DIV/0!</v>
      </c>
      <c r="AK1546"/>
      <c r="AL1546"/>
      <c r="AM1546"/>
      <c r="AN1546"/>
    </row>
    <row r="1547" spans="1:40" x14ac:dyDescent="0.3">
      <c r="A1547"/>
      <c r="B1547">
        <f t="shared" si="770"/>
        <v>141300</v>
      </c>
      <c r="C1547" s="186" t="str">
        <f t="shared" si="773"/>
        <v>-0.00739867713708731+0.0108536783077921i</v>
      </c>
      <c r="D1547" s="158" t="str">
        <f t="shared" si="774"/>
        <v>-3.78767584610704-2.45887751839526i</v>
      </c>
      <c r="E1547" t="str">
        <f t="shared" si="775"/>
        <v>4033.7824305025-9561.93443806148i</v>
      </c>
      <c r="F1547" t="str">
        <f t="shared" si="776"/>
        <v>0.486645998442092+0.331576832881087i</v>
      </c>
      <c r="G1547" t="str">
        <f t="shared" si="771"/>
        <v>0.486645998442092+0.331576832881087i</v>
      </c>
      <c r="H1547" t="str">
        <f t="shared" si="777"/>
        <v>4.2154670673797+5.08920710958251i</v>
      </c>
      <c r="I1547" t="str">
        <f t="shared" si="778"/>
        <v>554.883802440297i</v>
      </c>
      <c r="J1547" t="str">
        <f t="shared" si="772"/>
        <v>-75.2596897532821+118.322534218285i</v>
      </c>
      <c r="K1547" t="str">
        <f t="shared" si="779"/>
        <v>3.3388143994521-2.1236710108236i</v>
      </c>
      <c r="L1547" t="str">
        <f t="shared" si="780"/>
        <v>0.649208097903843-0.345739199208415i</v>
      </c>
      <c r="M1547" t="str">
        <f t="shared" si="781"/>
        <v>3.98802249735594-2.46941021003202i</v>
      </c>
      <c r="N1547" t="str">
        <f t="shared" si="782"/>
        <v>-1.80632447746026i</v>
      </c>
      <c r="O1547" t="str">
        <f t="shared" si="783"/>
        <v>-0.233356587110014-0.972391229522545i</v>
      </c>
      <c r="P1547" t="str">
        <f t="shared" si="784"/>
        <v>1.23335658711001+0.972391229522545i</v>
      </c>
      <c r="Q1547" t="str">
        <f t="shared" si="785"/>
        <v>-1.23335658711001+0.833933247937715i</v>
      </c>
      <c r="R1547" t="str">
        <f t="shared" si="786"/>
        <v>-0.320425375135149-1.00506586358394i</v>
      </c>
      <c r="S1547" t="str">
        <f t="shared" si="787"/>
        <v>0.198224908363266i</v>
      </c>
      <c r="T1547" t="str">
        <f t="shared" si="788"/>
        <v>0.199229088707973-0.06351629062343i</v>
      </c>
      <c r="U1547" t="e">
        <f t="shared" si="789"/>
        <v>#DIV/0!</v>
      </c>
      <c r="V1547" t="str">
        <f t="shared" si="790"/>
        <v>0.0000833333333333333-0.00187726991144014i</v>
      </c>
      <c r="W1547" t="e">
        <f t="shared" si="791"/>
        <v>#DIV/0!</v>
      </c>
      <c r="X1547" t="e">
        <f t="shared" si="792"/>
        <v>#DIV/0!</v>
      </c>
      <c r="Y1547" t="str">
        <f t="shared" si="793"/>
        <v>0.00096+0.603713577055043i</v>
      </c>
      <c r="Z1547" t="e">
        <f t="shared" si="794"/>
        <v>#DIV/0!</v>
      </c>
      <c r="AA1547" t="e">
        <f t="shared" si="795"/>
        <v>#DIV/0!</v>
      </c>
      <c r="AB1547" t="str">
        <f t="shared" si="796"/>
        <v>0.113687111242909-0.0362446249424311i</v>
      </c>
      <c r="AC1547" t="str">
        <f t="shared" si="797"/>
        <v>1.36388391040451-0.425284492930929i</v>
      </c>
      <c r="AD1547" t="str">
        <f t="shared" si="798"/>
        <v>0.0835210379028954-0.000531146883768469i</v>
      </c>
      <c r="AE1547" t="e">
        <f t="shared" si="799"/>
        <v>#DIV/0!</v>
      </c>
      <c r="AF1547" t="str">
        <f t="shared" si="800"/>
        <v>-8.00314291348674-7.54808462797777i</v>
      </c>
      <c r="AG1547" t="e">
        <f t="shared" si="801"/>
        <v>#DIV/0!</v>
      </c>
      <c r="AH1547" t="e">
        <f t="shared" si="802"/>
        <v>#DIV/0!</v>
      </c>
      <c r="AI1547" t="e">
        <f t="shared" si="803"/>
        <v>#DIV/0!</v>
      </c>
      <c r="AJ1547" t="e">
        <f t="shared" si="804"/>
        <v>#DIV/0!</v>
      </c>
      <c r="AK1547"/>
      <c r="AL1547"/>
      <c r="AM1547"/>
      <c r="AN1547"/>
    </row>
    <row r="1548" spans="1:40" x14ac:dyDescent="0.3">
      <c r="A1548"/>
      <c r="B1548">
        <f t="shared" si="770"/>
        <v>141400</v>
      </c>
      <c r="C1548" s="186" t="str">
        <f t="shared" si="773"/>
        <v>-0.0073955931732473+0.010850770783085i</v>
      </c>
      <c r="D1548" s="158" t="str">
        <f t="shared" si="774"/>
        <v>-3.78929199996898-2.45963898206839i</v>
      </c>
      <c r="E1548" t="str">
        <f t="shared" si="775"/>
        <v>4028.93959148912-9557.21365571006i</v>
      </c>
      <c r="F1548" t="str">
        <f t="shared" si="776"/>
        <v>0.486859885083576+0.331673246705049i</v>
      </c>
      <c r="G1548" t="str">
        <f t="shared" si="771"/>
        <v>0.486859885083576+0.331673246705049i</v>
      </c>
      <c r="H1548" t="str">
        <f t="shared" si="777"/>
        <v>4.21868343740003+5.09044754400046i</v>
      </c>
      <c r="I1548" t="str">
        <f t="shared" si="778"/>
        <v>555.276501521996i</v>
      </c>
      <c r="J1548" t="str">
        <f t="shared" si="772"/>
        <v>-75.3676680615362+118.406272742148i</v>
      </c>
      <c r="K1548" t="str">
        <f t="shared" si="779"/>
        <v>3.33741709762172-2.1243244818981i</v>
      </c>
      <c r="L1548" t="str">
        <f t="shared" si="780"/>
        <v>0.649005056724825-0.345875676531747i</v>
      </c>
      <c r="M1548" t="str">
        <f t="shared" si="781"/>
        <v>3.98642215434655-2.47020015842985i</v>
      </c>
      <c r="N1548" t="str">
        <f t="shared" si="782"/>
        <v>-1.80760283873235i</v>
      </c>
      <c r="O1548" t="str">
        <f t="shared" si="783"/>
        <v>-0.234599463384062-0.972092121035815i</v>
      </c>
      <c r="P1548" t="str">
        <f t="shared" si="784"/>
        <v>1.23459946338406+0.972092121035815i</v>
      </c>
      <c r="Q1548" t="str">
        <f t="shared" si="785"/>
        <v>-1.23459946338406+0.835510717696535i</v>
      </c>
      <c r="R1548" t="str">
        <f t="shared" si="786"/>
        <v>-0.320405870222226-1.00420800137161i</v>
      </c>
      <c r="S1548" t="str">
        <f t="shared" si="787"/>
        <v>0.198365194922617i</v>
      </c>
      <c r="T1548" t="str">
        <f t="shared" si="788"/>
        <v>0.199199915934931-0.0635573729009826i</v>
      </c>
      <c r="U1548" t="e">
        <f t="shared" si="789"/>
        <v>#DIV/0!</v>
      </c>
      <c r="V1548" t="str">
        <f t="shared" si="790"/>
        <v>0.0000833333333333333-0.00187594228066826i</v>
      </c>
      <c r="W1548" t="e">
        <f t="shared" si="791"/>
        <v>#DIV/0!</v>
      </c>
      <c r="X1548" t="e">
        <f t="shared" si="792"/>
        <v>#DIV/0!</v>
      </c>
      <c r="Y1548" t="str">
        <f t="shared" si="793"/>
        <v>0.00096+0.604140833655932i</v>
      </c>
      <c r="Z1548" t="e">
        <f t="shared" si="794"/>
        <v>#DIV/0!</v>
      </c>
      <c r="AA1548" t="e">
        <f t="shared" si="795"/>
        <v>#DIV/0!</v>
      </c>
      <c r="AB1548" t="str">
        <f t="shared" si="796"/>
        <v>0.113670464234605-0.0362680679320493i</v>
      </c>
      <c r="AC1548" t="str">
        <f t="shared" si="797"/>
        <v>1.36354906976799-0.425368628260783i</v>
      </c>
      <c r="AD1548" t="str">
        <f t="shared" si="798"/>
        <v>0.0835320925434572-0.000539867854709036i</v>
      </c>
      <c r="AE1548" t="e">
        <f t="shared" si="799"/>
        <v>#DIV/0!</v>
      </c>
      <c r="AF1548" t="str">
        <f t="shared" si="800"/>
        <v>-8.00797543736901-7.55008652606885i</v>
      </c>
      <c r="AG1548" t="e">
        <f t="shared" si="801"/>
        <v>#DIV/0!</v>
      </c>
      <c r="AH1548" t="e">
        <f t="shared" si="802"/>
        <v>#DIV/0!</v>
      </c>
      <c r="AI1548" t="e">
        <f t="shared" si="803"/>
        <v>#DIV/0!</v>
      </c>
      <c r="AJ1548" t="e">
        <f t="shared" si="804"/>
        <v>#DIV/0!</v>
      </c>
      <c r="AK1548"/>
      <c r="AL1548"/>
      <c r="AM1548"/>
      <c r="AN1548"/>
    </row>
    <row r="1549" spans="1:40" x14ac:dyDescent="0.3">
      <c r="A1549"/>
      <c r="B1549">
        <f t="shared" si="770"/>
        <v>141500</v>
      </c>
      <c r="C1549" s="186" t="str">
        <f t="shared" si="773"/>
        <v>-0.00739250960289098+0.0108478667658308i</v>
      </c>
      <c r="D1549" s="158" t="str">
        <f t="shared" si="774"/>
        <v>-3.79090794963603-2.4603990537283i</v>
      </c>
      <c r="E1549" t="str">
        <f t="shared" si="775"/>
        <v>4024.10495305353-9552.49609124962i</v>
      </c>
      <c r="F1549" t="str">
        <f t="shared" si="776"/>
        <v>0.487073744697461+0.331769482469522i</v>
      </c>
      <c r="G1549" t="str">
        <f t="shared" si="771"/>
        <v>0.487073744697461+0.331769482469522i</v>
      </c>
      <c r="H1549" t="str">
        <f t="shared" si="777"/>
        <v>4.22189920835631+5.09168555385113i</v>
      </c>
      <c r="I1549" t="str">
        <f t="shared" si="778"/>
        <v>555.669200603695i</v>
      </c>
      <c r="J1549" t="str">
        <f t="shared" si="772"/>
        <v>-75.4757227605283+118.490011266011i</v>
      </c>
      <c r="K1549" t="str">
        <f t="shared" si="779"/>
        <v>3.33601997687306-2.12497674873866i</v>
      </c>
      <c r="L1549" t="str">
        <f t="shared" si="780"/>
        <v>0.648801998999663-0.346011991979701i</v>
      </c>
      <c r="M1549" t="str">
        <f t="shared" si="781"/>
        <v>3.98482197587272-2.47098874071836i</v>
      </c>
      <c r="N1549" t="str">
        <f t="shared" si="782"/>
        <v>-1.80888120000444i</v>
      </c>
      <c r="O1549" t="str">
        <f t="shared" si="783"/>
        <v>-0.235841956273951-0.971791423949026i</v>
      </c>
      <c r="P1549" t="str">
        <f t="shared" si="784"/>
        <v>1.23584195627395+0.971791423949026i</v>
      </c>
      <c r="Q1549" t="str">
        <f t="shared" si="785"/>
        <v>-1.23584195627395+0.837089776055414i</v>
      </c>
      <c r="R1549" t="str">
        <f t="shared" si="786"/>
        <v>-0.320386347856066-1.0033512406923i</v>
      </c>
      <c r="S1549" t="str">
        <f t="shared" si="787"/>
        <v>0.198505481481969i</v>
      </c>
      <c r="T1549" t="str">
        <f t="shared" si="788"/>
        <v>0.199170721129156-0.063598446241418i</v>
      </c>
      <c r="U1549" t="e">
        <f t="shared" si="789"/>
        <v>#DIV/0!</v>
      </c>
      <c r="V1549" t="str">
        <f t="shared" si="790"/>
        <v>0.0000833333333333333-0.00187461652640631i</v>
      </c>
      <c r="W1549" t="e">
        <f t="shared" si="791"/>
        <v>#DIV/0!</v>
      </c>
      <c r="X1549" t="e">
        <f t="shared" si="792"/>
        <v>#DIV/0!</v>
      </c>
      <c r="Y1549" t="str">
        <f t="shared" si="793"/>
        <v>0.00096+0.60456809025682i</v>
      </c>
      <c r="Z1549" t="e">
        <f t="shared" si="794"/>
        <v>#DIV/0!</v>
      </c>
      <c r="AA1549" t="e">
        <f t="shared" si="795"/>
        <v>#DIV/0!</v>
      </c>
      <c r="AB1549" t="str">
        <f t="shared" si="796"/>
        <v>0.11365380465365-0.0362915058218348i</v>
      </c>
      <c r="AC1549" t="str">
        <f t="shared" si="797"/>
        <v>1.36321427615594-0.425452461575333i</v>
      </c>
      <c r="AD1549" t="str">
        <f t="shared" si="798"/>
        <v>0.0835431469973317-0.000548606552286867i</v>
      </c>
      <c r="AE1549" t="e">
        <f t="shared" si="799"/>
        <v>#DIV/0!</v>
      </c>
      <c r="AF1549" t="str">
        <f t="shared" si="800"/>
        <v>-8.01280715799234-7.55208460757943i</v>
      </c>
      <c r="AG1549" t="e">
        <f t="shared" si="801"/>
        <v>#DIV/0!</v>
      </c>
      <c r="AH1549" t="e">
        <f t="shared" si="802"/>
        <v>#DIV/0!</v>
      </c>
      <c r="AI1549" t="e">
        <f t="shared" si="803"/>
        <v>#DIV/0!</v>
      </c>
      <c r="AJ1549" t="e">
        <f t="shared" si="804"/>
        <v>#DIV/0!</v>
      </c>
      <c r="AK1549"/>
      <c r="AL1549"/>
      <c r="AM1549"/>
      <c r="AN1549"/>
    </row>
    <row r="1550" spans="1:40" x14ac:dyDescent="0.3">
      <c r="A1550"/>
      <c r="B1550">
        <f t="shared" si="770"/>
        <v>141600</v>
      </c>
      <c r="C1550" s="186" t="str">
        <f t="shared" si="773"/>
        <v>-0.00738942642824305+0.010844966245144i</v>
      </c>
      <c r="D1550" s="158" t="str">
        <f t="shared" si="774"/>
        <v>-3.79252369393559-2.46115773451264i</v>
      </c>
      <c r="E1550" t="str">
        <f t="shared" si="775"/>
        <v>4019.27849799905-9547.78174510169i</v>
      </c>
      <c r="F1550" t="str">
        <f t="shared" si="776"/>
        <v>0.487287577128573+0.33186554031201i</v>
      </c>
      <c r="G1550" t="str">
        <f t="shared" si="771"/>
        <v>0.487287577128573+0.33186554031201i</v>
      </c>
      <c r="H1550" t="str">
        <f t="shared" si="777"/>
        <v>4.22511437849117+5.09292114094494i</v>
      </c>
      <c r="I1550" t="str">
        <f t="shared" si="778"/>
        <v>556.061899685393i</v>
      </c>
      <c r="J1550" t="str">
        <f t="shared" si="772"/>
        <v>-75.5838538502585+118.573749789874i</v>
      </c>
      <c r="K1550" t="str">
        <f t="shared" si="779"/>
        <v>3.33462303822101-2.12562781233833i</v>
      </c>
      <c r="L1550" t="str">
        <f t="shared" si="780"/>
        <v>0.648598924878584-0.346148145613741i</v>
      </c>
      <c r="M1550" t="str">
        <f t="shared" si="781"/>
        <v>3.98322196309959-2.47177595795207i</v>
      </c>
      <c r="N1550" t="str">
        <f t="shared" si="782"/>
        <v>-1.81015956127652i</v>
      </c>
      <c r="O1550" t="str">
        <f t="shared" si="783"/>
        <v>-0.237084063749178-0.971489138753582i</v>
      </c>
      <c r="P1550" t="str">
        <f t="shared" si="784"/>
        <v>1.23708406374918+0.971489138753582i</v>
      </c>
      <c r="Q1550" t="str">
        <f t="shared" si="785"/>
        <v>-1.23708406374918+0.838670422522938i</v>
      </c>
      <c r="R1550" t="str">
        <f t="shared" si="786"/>
        <v>-0.32036680802814-1.00249557919801i</v>
      </c>
      <c r="S1550" t="str">
        <f t="shared" si="787"/>
        <v>0.19864576804132i</v>
      </c>
      <c r="T1550" t="str">
        <f t="shared" si="788"/>
        <v>0.199141504287817-0.063639510635696i</v>
      </c>
      <c r="U1550" t="e">
        <f t="shared" si="789"/>
        <v>#DIV/0!</v>
      </c>
      <c r="V1550" t="str">
        <f t="shared" si="790"/>
        <v>0.0000833333333333333-0.00187329264467862i</v>
      </c>
      <c r="W1550" t="e">
        <f t="shared" si="791"/>
        <v>#DIV/0!</v>
      </c>
      <c r="X1550" t="e">
        <f t="shared" si="792"/>
        <v>#DIV/0!</v>
      </c>
      <c r="Y1550" t="str">
        <f t="shared" si="793"/>
        <v>0.00096+0.604995346857708i</v>
      </c>
      <c r="Z1550" t="e">
        <f t="shared" si="794"/>
        <v>#DIV/0!</v>
      </c>
      <c r="AA1550" t="e">
        <f t="shared" si="795"/>
        <v>#DIV/0!</v>
      </c>
      <c r="AB1550" t="str">
        <f t="shared" si="796"/>
        <v>0.113637132498429-0.0363149386066288i</v>
      </c>
      <c r="AC1550" t="str">
        <f t="shared" si="797"/>
        <v>1.36287952982903-0.425535993086768i</v>
      </c>
      <c r="AD1550" t="str">
        <f t="shared" si="798"/>
        <v>0.0835542012462279-0.000557362984855202i</v>
      </c>
      <c r="AE1550" t="e">
        <f t="shared" si="799"/>
        <v>#DIV/0!</v>
      </c>
      <c r="AF1550" t="str">
        <f t="shared" si="800"/>
        <v>-8.01763807242676-7.55407887545758i</v>
      </c>
      <c r="AG1550" t="e">
        <f t="shared" si="801"/>
        <v>#DIV/0!</v>
      </c>
      <c r="AH1550" t="e">
        <f t="shared" si="802"/>
        <v>#DIV/0!</v>
      </c>
      <c r="AI1550" t="e">
        <f t="shared" si="803"/>
        <v>#DIV/0!</v>
      </c>
      <c r="AJ1550" t="e">
        <f t="shared" si="804"/>
        <v>#DIV/0!</v>
      </c>
      <c r="AK1550"/>
      <c r="AL1550"/>
      <c r="AM1550"/>
      <c r="AN1550"/>
    </row>
    <row r="1551" spans="1:40" x14ac:dyDescent="0.3">
      <c r="A1551"/>
      <c r="B1551">
        <f t="shared" si="770"/>
        <v>141700</v>
      </c>
      <c r="C1551" s="186" t="str">
        <f t="shared" si="773"/>
        <v>-0.00738634365152402+0.0108420692101764i</v>
      </c>
      <c r="D1551" s="158" t="str">
        <f t="shared" si="774"/>
        <v>-3.79413923169733-2.46191502555952i</v>
      </c>
      <c r="E1551" t="str">
        <f t="shared" si="775"/>
        <v>4014.46020916991-9543.07061766957i</v>
      </c>
      <c r="F1551" t="str">
        <f t="shared" si="776"/>
        <v>0.487501382222041+0.331961420370113i</v>
      </c>
      <c r="G1551" t="str">
        <f t="shared" si="771"/>
        <v>0.487501382222041+0.331961420370113i</v>
      </c>
      <c r="H1551" t="str">
        <f t="shared" si="777"/>
        <v>4.22832894605014+5.09415430709376i</v>
      </c>
      <c r="I1551" t="str">
        <f t="shared" si="778"/>
        <v>556.454598767092i</v>
      </c>
      <c r="J1551" t="str">
        <f t="shared" si="772"/>
        <v>-75.6920613307268+118.657488313736i</v>
      </c>
      <c r="K1551" t="str">
        <f t="shared" si="779"/>
        <v>3.33322628267845-2.1262776736905i</v>
      </c>
      <c r="L1551" t="str">
        <f t="shared" si="780"/>
        <v>0.64839583451165-0.346284137495472i</v>
      </c>
      <c r="M1551" t="str">
        <f t="shared" si="781"/>
        <v>3.9816221171901-2.47256181118597i</v>
      </c>
      <c r="N1551" t="str">
        <f t="shared" si="782"/>
        <v>-1.81143792254861i</v>
      </c>
      <c r="O1551" t="str">
        <f t="shared" si="783"/>
        <v>-0.238325783779903-0.971185265943473i</v>
      </c>
      <c r="P1551" t="str">
        <f t="shared" si="784"/>
        <v>1.2383257837799+0.971185265943473i</v>
      </c>
      <c r="Q1551" t="str">
        <f t="shared" si="785"/>
        <v>-1.2383257837799+0.840252656605137i</v>
      </c>
      <c r="R1551" t="str">
        <f t="shared" si="786"/>
        <v>-0.320347250729898-1.00164101454733i</v>
      </c>
      <c r="S1551" t="str">
        <f t="shared" si="787"/>
        <v>0.19878605460067i</v>
      </c>
      <c r="T1551" t="str">
        <f t="shared" si="788"/>
        <v>0.199112265408076-0.063680566074768i</v>
      </c>
      <c r="U1551" t="e">
        <f t="shared" si="789"/>
        <v>#DIV/0!</v>
      </c>
      <c r="V1551" t="str">
        <f t="shared" si="790"/>
        <v>0.0000833333333333333-0.00187197063152077i</v>
      </c>
      <c r="W1551" t="e">
        <f t="shared" si="791"/>
        <v>#DIV/0!</v>
      </c>
      <c r="X1551" t="e">
        <f t="shared" si="792"/>
        <v>#DIV/0!</v>
      </c>
      <c r="Y1551" t="str">
        <f t="shared" si="793"/>
        <v>0.00096+0.605422603458596i</v>
      </c>
      <c r="Z1551" t="e">
        <f t="shared" si="794"/>
        <v>#DIV/0!</v>
      </c>
      <c r="AA1551" t="e">
        <f t="shared" si="795"/>
        <v>#DIV/0!</v>
      </c>
      <c r="AB1551" t="str">
        <f t="shared" si="796"/>
        <v>0.113620447767323-0.036338366281268i</v>
      </c>
      <c r="AC1551" t="str">
        <f t="shared" si="797"/>
        <v>1.36254483104747-0.425619223007385i</v>
      </c>
      <c r="AD1551" t="str">
        <f t="shared" si="798"/>
        <v>0.0835652552718348-0.000566137160758879i</v>
      </c>
      <c r="AE1551" t="e">
        <f t="shared" si="799"/>
        <v>#DIV/0!</v>
      </c>
      <c r="AF1551" t="str">
        <f t="shared" si="800"/>
        <v>-8.02246817774747-7.55606933265328i</v>
      </c>
      <c r="AG1551" t="e">
        <f t="shared" si="801"/>
        <v>#DIV/0!</v>
      </c>
      <c r="AH1551" t="e">
        <f t="shared" si="802"/>
        <v>#DIV/0!</v>
      </c>
      <c r="AI1551" t="e">
        <f t="shared" si="803"/>
        <v>#DIV/0!</v>
      </c>
      <c r="AJ1551" t="e">
        <f t="shared" si="804"/>
        <v>#DIV/0!</v>
      </c>
      <c r="AK1551"/>
      <c r="AL1551"/>
      <c r="AM1551"/>
      <c r="AN1551"/>
    </row>
    <row r="1552" spans="1:40" x14ac:dyDescent="0.3">
      <c r="A1552"/>
      <c r="B1552">
        <f t="shared" si="770"/>
        <v>141800</v>
      </c>
      <c r="C1552" s="186" t="str">
        <f t="shared" si="773"/>
        <v>-0.00738326127494958+0.0108391756501173i</v>
      </c>
      <c r="D1552" s="158" t="str">
        <f t="shared" si="774"/>
        <v>-3.79575456175324-2.46267092800723i</v>
      </c>
      <c r="E1552" t="str">
        <f t="shared" si="775"/>
        <v>4009.65006945106-9538.36270933824i</v>
      </c>
      <c r="F1552" t="str">
        <f t="shared" si="776"/>
        <v>0.487715159823299+0.332057122781495i</v>
      </c>
      <c r="G1552" t="str">
        <f t="shared" si="771"/>
        <v>0.487715159823299+0.332057122781495i</v>
      </c>
      <c r="H1552" t="str">
        <f t="shared" si="777"/>
        <v>4.2315429092819+5.09538505411052i</v>
      </c>
      <c r="I1552" t="str">
        <f t="shared" si="778"/>
        <v>556.847297848791i</v>
      </c>
      <c r="J1552" t="str">
        <f t="shared" si="772"/>
        <v>-75.8003452019331+118.741226837599i</v>
      </c>
      <c r="K1552" t="str">
        <f t="shared" si="779"/>
        <v>3.33182971125617-2.12692633378877i</v>
      </c>
      <c r="L1552" t="str">
        <f t="shared" si="780"/>
        <v>0.648192728048755-0.346419967686634i</v>
      </c>
      <c r="M1552" t="str">
        <f t="shared" si="781"/>
        <v>3.98002243930492-2.4733463014754i</v>
      </c>
      <c r="N1552" t="str">
        <f t="shared" si="782"/>
        <v>-1.8127162838207i</v>
      </c>
      <c r="O1552" t="str">
        <f t="shared" si="783"/>
        <v>-0.239567114336888-0.970879806015295i</v>
      </c>
      <c r="P1552" t="str">
        <f t="shared" si="784"/>
        <v>1.23956711433689+0.970879806015295i</v>
      </c>
      <c r="Q1552" t="str">
        <f t="shared" si="785"/>
        <v>-1.23956711433689+0.841836477805405i</v>
      </c>
      <c r="R1552" t="str">
        <f t="shared" si="786"/>
        <v>-0.320327675952808-1.00078754440548i</v>
      </c>
      <c r="S1552" t="str">
        <f t="shared" si="787"/>
        <v>0.198926341160021i</v>
      </c>
      <c r="T1552" t="str">
        <f t="shared" si="788"/>
        <v>0.199083004487104-0.0637216125495849i</v>
      </c>
      <c r="U1552" t="e">
        <f t="shared" si="789"/>
        <v>#DIV/0!</v>
      </c>
      <c r="V1552" t="str">
        <f t="shared" si="790"/>
        <v>0.0000833333333333333-0.00187065048297949i</v>
      </c>
      <c r="W1552" t="e">
        <f t="shared" si="791"/>
        <v>#DIV/0!</v>
      </c>
      <c r="X1552" t="e">
        <f t="shared" si="792"/>
        <v>#DIV/0!</v>
      </c>
      <c r="Y1552" t="str">
        <f t="shared" si="793"/>
        <v>0.00096+0.605849860059484i</v>
      </c>
      <c r="Z1552" t="e">
        <f t="shared" si="794"/>
        <v>#DIV/0!</v>
      </c>
      <c r="AA1552" t="e">
        <f t="shared" si="795"/>
        <v>#DIV/0!</v>
      </c>
      <c r="AB1552" t="str">
        <f t="shared" si="796"/>
        <v>0.113603750458716-0.0363617888405885i</v>
      </c>
      <c r="AC1552" t="str">
        <f t="shared" si="797"/>
        <v>1.36221018007099-0.425702151549609i</v>
      </c>
      <c r="AD1552" t="str">
        <f t="shared" si="798"/>
        <v>0.083576309055828-0.000574929088333948i</v>
      </c>
      <c r="AE1552" t="e">
        <f t="shared" si="799"/>
        <v>#DIV/0!</v>
      </c>
      <c r="AF1552" t="str">
        <f t="shared" si="800"/>
        <v>-8.02729747103514-7.55805598211775i</v>
      </c>
      <c r="AG1552" t="e">
        <f t="shared" si="801"/>
        <v>#DIV/0!</v>
      </c>
      <c r="AH1552" t="e">
        <f t="shared" si="802"/>
        <v>#DIV/0!</v>
      </c>
      <c r="AI1552" t="e">
        <f t="shared" si="803"/>
        <v>#DIV/0!</v>
      </c>
      <c r="AJ1552" t="e">
        <f t="shared" si="804"/>
        <v>#DIV/0!</v>
      </c>
      <c r="AK1552"/>
      <c r="AL1552"/>
      <c r="AM1552"/>
      <c r="AN1552"/>
    </row>
    <row r="1553" spans="1:40" x14ac:dyDescent="0.3">
      <c r="A1553"/>
      <c r="B1553">
        <f t="shared" si="770"/>
        <v>141900</v>
      </c>
      <c r="C1553" s="186" t="str">
        <f t="shared" si="773"/>
        <v>-0.00738017930073151+0.0108362855541935i</v>
      </c>
      <c r="D1553" s="158" t="str">
        <f t="shared" si="774"/>
        <v>-3.79736968293767-2.4634254429946i</v>
      </c>
      <c r="E1553" t="str">
        <f t="shared" si="775"/>
        <v>4004.84806176796-9533.65802047451i</v>
      </c>
      <c r="F1553" t="str">
        <f t="shared" si="776"/>
        <v>0.487928909778094+0.332152647683924i</v>
      </c>
      <c r="G1553" t="str">
        <f t="shared" si="771"/>
        <v>0.487928909778094+0.332152647683924i</v>
      </c>
      <c r="H1553" t="str">
        <f t="shared" si="777"/>
        <v>4.23475626643812+5.09661338380971i</v>
      </c>
      <c r="I1553" t="str">
        <f t="shared" si="778"/>
        <v>557.23999693049i</v>
      </c>
      <c r="J1553" t="str">
        <f t="shared" si="772"/>
        <v>-75.9087054638775+118.824965361463i</v>
      </c>
      <c r="K1553" t="str">
        <f t="shared" si="779"/>
        <v>3.33043332496296-2.12757379362709i</v>
      </c>
      <c r="L1553" t="str">
        <f t="shared" si="780"/>
        <v>0.647989605639628-0.346555636249106i</v>
      </c>
      <c r="M1553" t="str">
        <f t="shared" si="781"/>
        <v>3.97842293060259-2.4741294298762i</v>
      </c>
      <c r="N1553" t="str">
        <f t="shared" si="782"/>
        <v>-1.81399464509279i</v>
      </c>
      <c r="O1553" t="str">
        <f t="shared" si="783"/>
        <v>-0.240808053391541-0.970572759468231i</v>
      </c>
      <c r="P1553" t="str">
        <f t="shared" si="784"/>
        <v>1.24080805339154+0.970572759468231i</v>
      </c>
      <c r="Q1553" t="str">
        <f t="shared" si="785"/>
        <v>-1.24080805339154+0.843421885624559i</v>
      </c>
      <c r="R1553" t="str">
        <f t="shared" si="786"/>
        <v>-0.320308083688294-0.999935166444222i</v>
      </c>
      <c r="S1553" t="str">
        <f t="shared" si="787"/>
        <v>0.199066627719373i</v>
      </c>
      <c r="T1553" t="str">
        <f t="shared" si="788"/>
        <v>0.199053721522061-0.0637626500510834i</v>
      </c>
      <c r="U1553" t="e">
        <f t="shared" si="789"/>
        <v>#DIV/0!</v>
      </c>
      <c r="V1553" t="str">
        <f t="shared" si="790"/>
        <v>0.0000833333333333333-0.0018693321951127i</v>
      </c>
      <c r="W1553" t="e">
        <f t="shared" si="791"/>
        <v>#DIV/0!</v>
      </c>
      <c r="X1553" t="e">
        <f t="shared" si="792"/>
        <v>#DIV/0!</v>
      </c>
      <c r="Y1553" t="str">
        <f t="shared" si="793"/>
        <v>0.00096+0.606277116660373i</v>
      </c>
      <c r="Z1553" t="e">
        <f t="shared" si="794"/>
        <v>#DIV/0!</v>
      </c>
      <c r="AA1553" t="e">
        <f t="shared" si="795"/>
        <v>#DIV/0!</v>
      </c>
      <c r="AB1553" t="str">
        <f t="shared" si="796"/>
        <v>0.113587040570988-0.0363852062794186i</v>
      </c>
      <c r="AC1553" t="str">
        <f t="shared" si="797"/>
        <v>1.36187557715888-0.425784778925968i</v>
      </c>
      <c r="AD1553" t="str">
        <f t="shared" si="798"/>
        <v>0.0835873625798617-0.000583738775906317i</v>
      </c>
      <c r="AE1553" t="e">
        <f t="shared" si="799"/>
        <v>#DIV/0!</v>
      </c>
      <c r="AF1553" t="str">
        <f t="shared" si="800"/>
        <v>-8.03212594937579-7.56003882680431i</v>
      </c>
      <c r="AG1553" t="e">
        <f t="shared" si="801"/>
        <v>#DIV/0!</v>
      </c>
      <c r="AH1553" t="e">
        <f t="shared" si="802"/>
        <v>#DIV/0!</v>
      </c>
      <c r="AI1553" t="e">
        <f t="shared" si="803"/>
        <v>#DIV/0!</v>
      </c>
      <c r="AJ1553" t="e">
        <f t="shared" si="804"/>
        <v>#DIV/0!</v>
      </c>
      <c r="AK1553"/>
      <c r="AL1553"/>
      <c r="AM1553"/>
      <c r="AN1553"/>
    </row>
    <row r="1554" spans="1:40" x14ac:dyDescent="0.3">
      <c r="A1554"/>
      <c r="B1554">
        <f t="shared" si="770"/>
        <v>142000</v>
      </c>
      <c r="C1554" s="186" t="str">
        <f t="shared" si="773"/>
        <v>-0.00737709773107702+0.0108333989116686i</v>
      </c>
      <c r="D1554" s="158" t="str">
        <f t="shared" si="774"/>
        <v>-3.79898459408721-2.46417857166073i</v>
      </c>
      <c r="E1554" t="str">
        <f t="shared" si="775"/>
        <v>4000.05416908672-9528.9565514272i</v>
      </c>
      <c r="F1554" t="str">
        <f t="shared" si="776"/>
        <v>0.488142631932472+0.332247995215242i</v>
      </c>
      <c r="G1554" t="str">
        <f t="shared" si="771"/>
        <v>0.488142631932472+0.332247995215242i</v>
      </c>
      <c r="H1554" t="str">
        <f t="shared" si="777"/>
        <v>4.23796901577344+5.097839298007i</v>
      </c>
      <c r="I1554" t="str">
        <f t="shared" si="778"/>
        <v>557.632696012188i</v>
      </c>
      <c r="J1554" t="str">
        <f t="shared" si="772"/>
        <v>-76.01714211656+118.908703885326i</v>
      </c>
      <c r="K1554" t="str">
        <f t="shared" si="779"/>
        <v>3.32903712480563-2.12822005419978i</v>
      </c>
      <c r="L1554" t="str">
        <f t="shared" si="780"/>
        <v>0.647786467433833-0.346691143244901i</v>
      </c>
      <c r="M1554" t="str">
        <f t="shared" si="781"/>
        <v>3.97682359223946-2.47491119744468i</v>
      </c>
      <c r="N1554" t="str">
        <f t="shared" si="782"/>
        <v>-1.81527300636488i</v>
      </c>
      <c r="O1554" t="str">
        <f t="shared" si="783"/>
        <v>-0.24204859891591-0.97026412680406i</v>
      </c>
      <c r="P1554" t="str">
        <f t="shared" si="784"/>
        <v>1.24204859891591+0.97026412680406i</v>
      </c>
      <c r="Q1554" t="str">
        <f t="shared" si="785"/>
        <v>-1.24204859891591+0.84500887956082i</v>
      </c>
      <c r="R1554" t="str">
        <f t="shared" si="786"/>
        <v>-0.3202884739278-0.999083878341904i</v>
      </c>
      <c r="S1554" t="str">
        <f t="shared" si="787"/>
        <v>0.199206914278724i</v>
      </c>
      <c r="T1554" t="str">
        <f t="shared" si="788"/>
        <v>0.199024416510111-0.0638036785701986i</v>
      </c>
      <c r="U1554" t="e">
        <f t="shared" si="789"/>
        <v>#DIV/0!</v>
      </c>
      <c r="V1554" t="str">
        <f t="shared" si="790"/>
        <v>0.0000833333333333333-0.00186801576398938i</v>
      </c>
      <c r="W1554" t="e">
        <f t="shared" si="791"/>
        <v>#DIV/0!</v>
      </c>
      <c r="X1554" t="e">
        <f t="shared" si="792"/>
        <v>#DIV/0!</v>
      </c>
      <c r="Y1554" t="str">
        <f t="shared" si="793"/>
        <v>0.00096+0.606704373261261i</v>
      </c>
      <c r="Z1554" t="e">
        <f t="shared" si="794"/>
        <v>#DIV/0!</v>
      </c>
      <c r="AA1554" t="e">
        <f t="shared" si="795"/>
        <v>#DIV/0!</v>
      </c>
      <c r="AB1554" t="str">
        <f t="shared" si="796"/>
        <v>0.113570318102522-0.0364086185925854i</v>
      </c>
      <c r="AC1554" t="str">
        <f t="shared" si="797"/>
        <v>1.36154102256997-0.425867105349128i</v>
      </c>
      <c r="AD1554" t="str">
        <f t="shared" si="798"/>
        <v>0.0835984158255751-0.000592566231792366i</v>
      </c>
      <c r="AE1554" t="e">
        <f t="shared" si="799"/>
        <v>#DIV/0!</v>
      </c>
      <c r="AF1554" t="str">
        <f t="shared" si="800"/>
        <v>-8.03695360986065-7.56201786966773i</v>
      </c>
      <c r="AG1554" t="e">
        <f t="shared" si="801"/>
        <v>#DIV/0!</v>
      </c>
      <c r="AH1554" t="e">
        <f t="shared" si="802"/>
        <v>#DIV/0!</v>
      </c>
      <c r="AI1554" t="e">
        <f t="shared" si="803"/>
        <v>#DIV/0!</v>
      </c>
      <c r="AJ1554" t="e">
        <f t="shared" si="804"/>
        <v>#DIV/0!</v>
      </c>
      <c r="AK1554"/>
      <c r="AL1554"/>
      <c r="AM1554"/>
      <c r="AN1554"/>
    </row>
    <row r="1555" spans="1:40" x14ac:dyDescent="0.3">
      <c r="A1555"/>
      <c r="B1555">
        <f t="shared" si="770"/>
        <v>142100</v>
      </c>
      <c r="C1555" s="186" t="str">
        <f t="shared" si="773"/>
        <v>-0.00737401656818884+0.0108305157118434i</v>
      </c>
      <c r="D1555" s="158" t="str">
        <f t="shared" si="774"/>
        <v>-3.80059929404082-2.46493031514506i</v>
      </c>
      <c r="E1555" t="str">
        <f t="shared" si="775"/>
        <v>3995.26837441383-9524.25830252718i</v>
      </c>
      <c r="F1555" t="str">
        <f t="shared" si="776"/>
        <v>0.488356326132787+0.332343165513372i</v>
      </c>
      <c r="G1555" t="str">
        <f t="shared" si="771"/>
        <v>0.488356326132787+0.332343165513372i</v>
      </c>
      <c r="H1555" t="str">
        <f t="shared" si="777"/>
        <v>4.24118115554562+5.09906279851932i</v>
      </c>
      <c r="I1555" t="str">
        <f t="shared" si="778"/>
        <v>558.025395093887i</v>
      </c>
      <c r="J1555" t="str">
        <f t="shared" si="772"/>
        <v>-76.1256551599805+118.992442409188i</v>
      </c>
      <c r="K1555" t="str">
        <f t="shared" si="779"/>
        <v>3.32764111178894-2.12886511650137i</v>
      </c>
      <c r="L1555" t="str">
        <f t="shared" si="780"/>
        <v>0.647583313580765-0.34682648873617i</v>
      </c>
      <c r="M1555" t="str">
        <f t="shared" si="781"/>
        <v>3.97522442536971-2.47569160523754i</v>
      </c>
      <c r="N1555" t="str">
        <f t="shared" si="782"/>
        <v>-1.81655136763696i</v>
      </c>
      <c r="O1555" t="str">
        <f t="shared" si="783"/>
        <v>-0.243288748882678-0.969953908527153i</v>
      </c>
      <c r="P1555" t="str">
        <f t="shared" si="784"/>
        <v>1.24328874888268+0.969953908527153i</v>
      </c>
      <c r="Q1555" t="str">
        <f t="shared" si="785"/>
        <v>-1.24328874888268+0.846597459109807i</v>
      </c>
      <c r="R1555" t="str">
        <f t="shared" si="786"/>
        <v>-0.320268846662748-0.998233677783387i</v>
      </c>
      <c r="S1555" t="str">
        <f t="shared" si="787"/>
        <v>0.199347200838076i</v>
      </c>
      <c r="T1555" t="str">
        <f t="shared" si="788"/>
        <v>0.198995089448416-0.0638446980978578i</v>
      </c>
      <c r="U1555" t="e">
        <f t="shared" si="789"/>
        <v>#DIV/0!</v>
      </c>
      <c r="V1555" t="str">
        <f t="shared" si="790"/>
        <v>0.0000833333333333333-0.0018667011856896i</v>
      </c>
      <c r="W1555" t="e">
        <f t="shared" si="791"/>
        <v>#DIV/0!</v>
      </c>
      <c r="X1555" t="e">
        <f t="shared" si="792"/>
        <v>#DIV/0!</v>
      </c>
      <c r="Y1555" t="str">
        <f t="shared" si="793"/>
        <v>0.00096+0.607131629862149i</v>
      </c>
      <c r="Z1555" t="e">
        <f t="shared" si="794"/>
        <v>#DIV/0!</v>
      </c>
      <c r="AA1555" t="e">
        <f t="shared" si="795"/>
        <v>#DIV/0!</v>
      </c>
      <c r="AB1555" t="str">
        <f t="shared" si="796"/>
        <v>0.113553583051697-0.0364320257749119i</v>
      </c>
      <c r="AC1555" t="str">
        <f t="shared" si="797"/>
        <v>1.36120651656261-0.425949131031859i</v>
      </c>
      <c r="AD1555" t="str">
        <f t="shared" si="798"/>
        <v>0.0836094687745887-0.000601411464299918i</v>
      </c>
      <c r="AE1555" t="e">
        <f t="shared" si="799"/>
        <v>#DIV/0!</v>
      </c>
      <c r="AF1555" t="str">
        <f t="shared" si="800"/>
        <v>-8.04178044958644-7.56399311366438i</v>
      </c>
      <c r="AG1555" t="e">
        <f t="shared" si="801"/>
        <v>#DIV/0!</v>
      </c>
      <c r="AH1555" t="e">
        <f t="shared" si="802"/>
        <v>#DIV/0!</v>
      </c>
      <c r="AI1555" t="e">
        <f t="shared" si="803"/>
        <v>#DIV/0!</v>
      </c>
      <c r="AJ1555" t="e">
        <f t="shared" si="804"/>
        <v>#DIV/0!</v>
      </c>
      <c r="AK1555"/>
      <c r="AL1555"/>
      <c r="AM1555"/>
      <c r="AN1555"/>
    </row>
    <row r="1556" spans="1:40" x14ac:dyDescent="0.3">
      <c r="A1556"/>
      <c r="B1556">
        <f t="shared" si="770"/>
        <v>142200</v>
      </c>
      <c r="C1556" s="186" t="str">
        <f t="shared" si="773"/>
        <v>-0.00737093581426549+0.0108276359440555i</v>
      </c>
      <c r="D1556" s="158" t="str">
        <f t="shared" si="774"/>
        <v>-3.80221378163973-2.46568067458737i</v>
      </c>
      <c r="E1556" t="str">
        <f t="shared" si="775"/>
        <v>3990.49066079606-9519.56327408743i</v>
      </c>
      <c r="F1556" t="str">
        <f t="shared" si="776"/>
        <v>0.488569992225699+0.332438158716321i</v>
      </c>
      <c r="G1556" t="str">
        <f t="shared" si="771"/>
        <v>0.488569992225699+0.332438158716321i</v>
      </c>
      <c r="H1556" t="str">
        <f t="shared" si="777"/>
        <v>4.24439268401542+5.10028388716486i</v>
      </c>
      <c r="I1556" t="str">
        <f t="shared" si="778"/>
        <v>558.418094175586i</v>
      </c>
      <c r="J1556" t="str">
        <f t="shared" si="772"/>
        <v>-76.2342445941391+119.076180933051i</v>
      </c>
      <c r="K1556" t="str">
        <f t="shared" si="779"/>
        <v>3.32624528691558-2.12950898152665i</v>
      </c>
      <c r="L1556" t="str">
        <f t="shared" si="780"/>
        <v>0.647380144229652-0.346961672785201i</v>
      </c>
      <c r="M1556" t="str">
        <f t="shared" si="781"/>
        <v>3.97362543114523-2.47647065431185i</v>
      </c>
      <c r="N1556" t="str">
        <f t="shared" si="782"/>
        <v>-1.81782972890905i</v>
      </c>
      <c r="O1556" t="str">
        <f t="shared" si="783"/>
        <v>-0.244528501265202-0.969642105144467i</v>
      </c>
      <c r="P1556" t="str">
        <f t="shared" si="784"/>
        <v>1.2445285012652+0.969642105144467i</v>
      </c>
      <c r="Q1556" t="str">
        <f t="shared" si="785"/>
        <v>-1.2445285012652+0.848187623764583i</v>
      </c>
      <c r="R1556" t="str">
        <f t="shared" si="786"/>
        <v>-0.320249201884547-0.997384562460027i</v>
      </c>
      <c r="S1556" t="str">
        <f t="shared" si="787"/>
        <v>0.199487487397427i</v>
      </c>
      <c r="T1556" t="str">
        <f t="shared" si="788"/>
        <v>0.198965740334133-0.0638857086249796i</v>
      </c>
      <c r="U1556" t="e">
        <f t="shared" si="789"/>
        <v>#DIV/0!</v>
      </c>
      <c r="V1556" t="str">
        <f t="shared" si="790"/>
        <v>0.0000833333333333333-0.00186538845630445i</v>
      </c>
      <c r="W1556" t="e">
        <f t="shared" si="791"/>
        <v>#DIV/0!</v>
      </c>
      <c r="X1556" t="e">
        <f t="shared" si="792"/>
        <v>#DIV/0!</v>
      </c>
      <c r="Y1556" t="str">
        <f t="shared" si="793"/>
        <v>0.00096+0.607558886463037i</v>
      </c>
      <c r="Z1556" t="e">
        <f t="shared" si="794"/>
        <v>#DIV/0!</v>
      </c>
      <c r="AA1556" t="e">
        <f t="shared" si="795"/>
        <v>#DIV/0!</v>
      </c>
      <c r="AB1556" t="str">
        <f t="shared" si="796"/>
        <v>0.113536835416891-0.0364554278212158i</v>
      </c>
      <c r="AC1556" t="str">
        <f t="shared" si="797"/>
        <v>1.36087205939468-0.426030856187027i</v>
      </c>
      <c r="AD1556" t="str">
        <f t="shared" si="798"/>
        <v>0.083620521408506-0.000610274481727401i</v>
      </c>
      <c r="AE1556" t="e">
        <f t="shared" si="799"/>
        <v>#DIV/0!</v>
      </c>
      <c r="AF1556" t="str">
        <f t="shared" si="800"/>
        <v>-8.04660646565515-7.56596456175223i</v>
      </c>
      <c r="AG1556" t="e">
        <f t="shared" si="801"/>
        <v>#DIV/0!</v>
      </c>
      <c r="AH1556" t="e">
        <f t="shared" si="802"/>
        <v>#DIV/0!</v>
      </c>
      <c r="AI1556" t="e">
        <f t="shared" si="803"/>
        <v>#DIV/0!</v>
      </c>
      <c r="AJ1556" t="e">
        <f t="shared" si="804"/>
        <v>#DIV/0!</v>
      </c>
      <c r="AK1556"/>
      <c r="AL1556"/>
      <c r="AM1556"/>
      <c r="AN1556"/>
    </row>
    <row r="1557" spans="1:40" x14ac:dyDescent="0.3">
      <c r="A1557"/>
      <c r="B1557">
        <f t="shared" si="770"/>
        <v>142300</v>
      </c>
      <c r="C1557" s="186" t="str">
        <f t="shared" si="773"/>
        <v>-0.00736785547150117+0.0108247595976793i</v>
      </c>
      <c r="D1557" s="158" t="str">
        <f t="shared" si="774"/>
        <v>-3.80382805572752-2.46642965112787i</v>
      </c>
      <c r="E1557" t="str">
        <f t="shared" si="775"/>
        <v>3985.72101132047-9514.87146640327i</v>
      </c>
      <c r="F1557" t="str">
        <f t="shared" si="776"/>
        <v>0.488783630058175+0.332532974962184i</v>
      </c>
      <c r="G1557" t="str">
        <f t="shared" si="771"/>
        <v>0.488783630058175+0.332532974962184i</v>
      </c>
      <c r="H1557" t="str">
        <f t="shared" si="777"/>
        <v>4.24760359944665+5.10150256576325i</v>
      </c>
      <c r="I1557" t="str">
        <f t="shared" si="778"/>
        <v>558.810793257284i</v>
      </c>
      <c r="J1557" t="str">
        <f t="shared" si="772"/>
        <v>-76.3429104190357+119.159919456914i</v>
      </c>
      <c r="K1557" t="str">
        <f t="shared" si="779"/>
        <v>3.32484965118626-2.13015165027075i</v>
      </c>
      <c r="L1557" t="str">
        <f t="shared" si="780"/>
        <v>0.647176959529557-0.347096695454415i</v>
      </c>
      <c r="M1557" t="str">
        <f t="shared" si="781"/>
        <v>3.97202661071582-2.47724834572516i</v>
      </c>
      <c r="N1557" t="str">
        <f t="shared" si="782"/>
        <v>-1.81910809018114i</v>
      </c>
      <c r="O1557" t="str">
        <f t="shared" si="783"/>
        <v>-0.245767854037458-0.969328717165556i</v>
      </c>
      <c r="P1557" t="str">
        <f t="shared" si="784"/>
        <v>1.24576785403746+0.969328717165556i</v>
      </c>
      <c r="Q1557" t="str">
        <f t="shared" si="785"/>
        <v>-1.24576785403746+0.849779373015584i</v>
      </c>
      <c r="R1557" t="str">
        <f t="shared" si="786"/>
        <v>-0.320229539584612-0.996536530069676i</v>
      </c>
      <c r="S1557" t="str">
        <f t="shared" si="787"/>
        <v>0.199627773956779i</v>
      </c>
      <c r="T1557" t="str">
        <f t="shared" si="788"/>
        <v>0.198936369164422-0.0639267101424803i</v>
      </c>
      <c r="U1557" t="e">
        <f t="shared" si="789"/>
        <v>#DIV/0!</v>
      </c>
      <c r="V1557" t="str">
        <f t="shared" si="790"/>
        <v>0.0000833333333333333-0.001864077571936i</v>
      </c>
      <c r="W1557" t="e">
        <f t="shared" si="791"/>
        <v>#DIV/0!</v>
      </c>
      <c r="X1557" t="e">
        <f t="shared" si="792"/>
        <v>#DIV/0!</v>
      </c>
      <c r="Y1557" t="str">
        <f t="shared" si="793"/>
        <v>0.00096+0.607986143063926i</v>
      </c>
      <c r="Z1557" t="e">
        <f t="shared" si="794"/>
        <v>#DIV/0!</v>
      </c>
      <c r="AA1557" t="e">
        <f t="shared" si="795"/>
        <v>#DIV/0!</v>
      </c>
      <c r="AB1557" t="str">
        <f t="shared" si="796"/>
        <v>0.113520075196484-0.0364788247263137i</v>
      </c>
      <c r="AC1557" t="str">
        <f t="shared" si="797"/>
        <v>1.36053765132364-0.426112281027642i</v>
      </c>
      <c r="AD1557" t="str">
        <f t="shared" si="798"/>
        <v>0.0836315737089124-0.000619155292364099i</v>
      </c>
      <c r="AE1557" t="e">
        <f t="shared" si="799"/>
        <v>#DIV/0!</v>
      </c>
      <c r="AF1557" t="str">
        <f t="shared" si="800"/>
        <v>-8.05143165517417-7.56793221689112i</v>
      </c>
      <c r="AG1557" t="e">
        <f t="shared" si="801"/>
        <v>#DIV/0!</v>
      </c>
      <c r="AH1557" t="e">
        <f t="shared" si="802"/>
        <v>#DIV/0!</v>
      </c>
      <c r="AI1557" t="e">
        <f t="shared" si="803"/>
        <v>#DIV/0!</v>
      </c>
      <c r="AJ1557" t="e">
        <f t="shared" si="804"/>
        <v>#DIV/0!</v>
      </c>
      <c r="AK1557"/>
      <c r="AL1557"/>
      <c r="AM1557"/>
      <c r="AN1557"/>
    </row>
    <row r="1558" spans="1:40" x14ac:dyDescent="0.3">
      <c r="A1558"/>
      <c r="B1558">
        <f t="shared" si="770"/>
        <v>142400</v>
      </c>
      <c r="C1558" s="186" t="str">
        <f t="shared" si="773"/>
        <v>-0.00736477554208564+0.0108218866621257i</v>
      </c>
      <c r="D1558" s="158" t="str">
        <f t="shared" si="774"/>
        <v>-3.80544211515005-2.46717724590705i</v>
      </c>
      <c r="E1558" t="str">
        <f t="shared" si="775"/>
        <v>3980.95940911422-9510.18287975235i</v>
      </c>
      <c r="F1558" t="str">
        <f t="shared" si="776"/>
        <v>0.488997239477485+0.332627614389132i</v>
      </c>
      <c r="G1558" t="str">
        <f t="shared" si="771"/>
        <v>0.488997239477485+0.332627614389132i</v>
      </c>
      <c r="H1558" t="str">
        <f t="shared" si="777"/>
        <v>4.25081390010614+5.10271883613525i</v>
      </c>
      <c r="I1558" t="str">
        <f t="shared" si="778"/>
        <v>559.203492338983i</v>
      </c>
      <c r="J1558" t="str">
        <f t="shared" si="772"/>
        <v>-76.4516526346705+119.243657980777i</v>
      </c>
      <c r="K1558" t="str">
        <f t="shared" si="779"/>
        <v>3.32345420559968-2.13079312372908i</v>
      </c>
      <c r="L1558" t="str">
        <f t="shared" si="780"/>
        <v>0.646973759629377-0.347231556806372i</v>
      </c>
      <c r="M1558" t="str">
        <f t="shared" si="781"/>
        <v>3.97042796522906-2.47802468053545i</v>
      </c>
      <c r="N1558" t="str">
        <f t="shared" si="782"/>
        <v>-1.82038645145323i</v>
      </c>
      <c r="O1558" t="str">
        <f t="shared" si="783"/>
        <v>-0.247006805174089-0.96901374510256i</v>
      </c>
      <c r="P1558" t="str">
        <f t="shared" si="784"/>
        <v>1.24700680517409+0.96901374510256i</v>
      </c>
      <c r="Q1558" t="str">
        <f t="shared" si="785"/>
        <v>-1.24700680517409+0.85137270635067i</v>
      </c>
      <c r="R1558" t="str">
        <f t="shared" si="786"/>
        <v>-0.320209859754331-0.995689578316643i</v>
      </c>
      <c r="S1558" t="str">
        <f t="shared" si="787"/>
        <v>0.19976806051613i</v>
      </c>
      <c r="T1558" t="str">
        <f t="shared" si="788"/>
        <v>0.198906975936439-0.0639677026412647i</v>
      </c>
      <c r="U1558" t="e">
        <f t="shared" si="789"/>
        <v>#DIV/0!</v>
      </c>
      <c r="V1558" t="str">
        <f t="shared" si="790"/>
        <v>0.0000833333333333333-0.00186276852869728i</v>
      </c>
      <c r="W1558" t="e">
        <f t="shared" si="791"/>
        <v>#DIV/0!</v>
      </c>
      <c r="X1558" t="e">
        <f t="shared" si="792"/>
        <v>#DIV/0!</v>
      </c>
      <c r="Y1558" t="str">
        <f t="shared" si="793"/>
        <v>0.00096+0.608413399664814i</v>
      </c>
      <c r="Z1558" t="e">
        <f t="shared" si="794"/>
        <v>#DIV/0!</v>
      </c>
      <c r="AA1558" t="e">
        <f t="shared" si="795"/>
        <v>#DIV/0!</v>
      </c>
      <c r="AB1558" t="str">
        <f t="shared" si="796"/>
        <v>0.113503302388852-0.0365022164850154i</v>
      </c>
      <c r="AC1558" t="str">
        <f t="shared" si="797"/>
        <v>1.36020329260643-0.426193405766804i</v>
      </c>
      <c r="AD1558" t="str">
        <f t="shared" si="798"/>
        <v>0.083642625657377-0.000628053904488837i</v>
      </c>
      <c r="AE1558" t="e">
        <f t="shared" si="799"/>
        <v>#DIV/0!</v>
      </c>
      <c r="AF1558" t="str">
        <f t="shared" si="800"/>
        <v>-8.05625601525619-7.5698960820423i</v>
      </c>
      <c r="AG1558" t="e">
        <f t="shared" si="801"/>
        <v>#DIV/0!</v>
      </c>
      <c r="AH1558" t="e">
        <f t="shared" si="802"/>
        <v>#DIV/0!</v>
      </c>
      <c r="AI1558" t="e">
        <f t="shared" si="803"/>
        <v>#DIV/0!</v>
      </c>
      <c r="AJ1558" t="e">
        <f t="shared" si="804"/>
        <v>#DIV/0!</v>
      </c>
      <c r="AK1558"/>
      <c r="AL1558"/>
      <c r="AM1558"/>
      <c r="AN1558"/>
    </row>
    <row r="1559" spans="1:40" x14ac:dyDescent="0.3">
      <c r="A1559"/>
      <c r="B1559">
        <f t="shared" si="770"/>
        <v>142500</v>
      </c>
      <c r="C1559" s="186" t="str">
        <f t="shared" si="773"/>
        <v>-0.00736169602820418+0.0108190171268422i</v>
      </c>
      <c r="D1559" s="158" t="str">
        <f t="shared" si="774"/>
        <v>-3.80705595875546-2.4679234600657i</v>
      </c>
      <c r="E1559" t="str">
        <f t="shared" si="775"/>
        <v>3976.20583734454-9505.49751439484i</v>
      </c>
      <c r="F1559" t="str">
        <f t="shared" si="776"/>
        <v>0.489210820331204+0.332722077135411i</v>
      </c>
      <c r="G1559" t="str">
        <f t="shared" si="771"/>
        <v>0.489210820331204+0.332722077135411i</v>
      </c>
      <c r="H1559" t="str">
        <f t="shared" si="777"/>
        <v>4.25402358426376+5.10393270010283i</v>
      </c>
      <c r="I1559" t="str">
        <f t="shared" si="778"/>
        <v>559.596191420682i</v>
      </c>
      <c r="J1559" t="str">
        <f t="shared" si="772"/>
        <v>-76.5604712410432+119.32739650464i</v>
      </c>
      <c r="K1559" t="str">
        <f t="shared" si="779"/>
        <v>3.32205895115251-2.13143340289731i</v>
      </c>
      <c r="L1559" t="str">
        <f t="shared" si="780"/>
        <v>0.64677054467784-0.347366256903761i</v>
      </c>
      <c r="M1559" t="str">
        <f t="shared" si="781"/>
        <v>3.96882949583035-2.47879965980107i</v>
      </c>
      <c r="N1559" t="str">
        <f t="shared" si="782"/>
        <v>-1.82166481272532i</v>
      </c>
      <c r="O1559" t="str">
        <f t="shared" si="783"/>
        <v>-0.248245352650391-0.968697189470209i</v>
      </c>
      <c r="P1559" t="str">
        <f t="shared" si="784"/>
        <v>1.24824535265039+0.968697189470209i</v>
      </c>
      <c r="Q1559" t="str">
        <f t="shared" si="785"/>
        <v>-1.24824535265039+0.852967623255111i</v>
      </c>
      <c r="R1559" t="str">
        <f t="shared" si="786"/>
        <v>-0.320190162385097-0.994843704911674i</v>
      </c>
      <c r="S1559" t="str">
        <f t="shared" si="787"/>
        <v>0.19990834707548i</v>
      </c>
      <c r="T1559" t="str">
        <f t="shared" si="788"/>
        <v>0.198877560647339-0.0640086861122343i</v>
      </c>
      <c r="U1559" t="e">
        <f t="shared" si="789"/>
        <v>#DIV/0!</v>
      </c>
      <c r="V1559" t="str">
        <f t="shared" si="790"/>
        <v>0.0000833333333333333-0.00186146132271223i</v>
      </c>
      <c r="W1559" t="e">
        <f t="shared" si="791"/>
        <v>#DIV/0!</v>
      </c>
      <c r="X1559" t="e">
        <f t="shared" si="792"/>
        <v>#DIV/0!</v>
      </c>
      <c r="Y1559" t="str">
        <f t="shared" si="793"/>
        <v>0.00096+0.608840656265702i</v>
      </c>
      <c r="Z1559" t="e">
        <f t="shared" si="794"/>
        <v>#DIV/0!</v>
      </c>
      <c r="AA1559" t="e">
        <f t="shared" si="795"/>
        <v>#DIV/0!</v>
      </c>
      <c r="AB1559" t="str">
        <f t="shared" si="796"/>
        <v>0.113486516992373-0.0365256030921291i</v>
      </c>
      <c r="AC1559" t="str">
        <f t="shared" si="797"/>
        <v>1.35986898349958-0.426274230617737i</v>
      </c>
      <c r="AD1559" t="str">
        <f t="shared" si="798"/>
        <v>0.0836536772354502-0.000636970326372131i</v>
      </c>
      <c r="AE1559" t="e">
        <f t="shared" si="799"/>
        <v>#DIV/0!</v>
      </c>
      <c r="AF1559" t="str">
        <f t="shared" si="800"/>
        <v>-8.06107954301922-7.57185616016853i</v>
      </c>
      <c r="AG1559" t="e">
        <f t="shared" si="801"/>
        <v>#DIV/0!</v>
      </c>
      <c r="AH1559" t="e">
        <f t="shared" si="802"/>
        <v>#DIV/0!</v>
      </c>
      <c r="AI1559" t="e">
        <f t="shared" si="803"/>
        <v>#DIV/0!</v>
      </c>
      <c r="AJ1559" t="e">
        <f t="shared" si="804"/>
        <v>#DIV/0!</v>
      </c>
      <c r="AK1559"/>
      <c r="AL1559"/>
      <c r="AM1559"/>
      <c r="AN1559"/>
    </row>
    <row r="1560" spans="1:40" x14ac:dyDescent="0.3">
      <c r="A1560"/>
      <c r="B1560">
        <f t="shared" si="770"/>
        <v>142600</v>
      </c>
      <c r="C1560" s="186" t="str">
        <f t="shared" si="773"/>
        <v>-0.00735861693203791+0.0108161509813125i</v>
      </c>
      <c r="D1560" s="158" t="str">
        <f t="shared" si="774"/>
        <v>-3.80866958539427-2.46866829474499i</v>
      </c>
      <c r="E1560" t="str">
        <f t="shared" si="775"/>
        <v>3971.46027921851-9500.81537057341i</v>
      </c>
      <c r="F1560" t="str">
        <f t="shared" si="776"/>
        <v>0.489424372467214+0.332816363339355i</v>
      </c>
      <c r="G1560" t="str">
        <f t="shared" si="771"/>
        <v>0.489424372467214+0.332816363339355i</v>
      </c>
      <c r="H1560" t="str">
        <f t="shared" si="777"/>
        <v>4.25723265019249+5.10514415948934i</v>
      </c>
      <c r="I1560" t="str">
        <f t="shared" si="778"/>
        <v>559.988890502381i</v>
      </c>
      <c r="J1560" t="str">
        <f t="shared" si="772"/>
        <v>-76.6693662381541+119.411135028503i</v>
      </c>
      <c r="K1560" t="str">
        <f t="shared" si="779"/>
        <v>3.32066388883938-2.13207248877141i</v>
      </c>
      <c r="L1560" t="str">
        <f t="shared" si="780"/>
        <v>0.646567314823509-0.347500795809412i</v>
      </c>
      <c r="M1560" t="str">
        <f t="shared" si="781"/>
        <v>3.96723120366289-2.47957328458082i</v>
      </c>
      <c r="N1560" t="str">
        <f t="shared" si="782"/>
        <v>-1.8229431739974i</v>
      </c>
      <c r="O1560" t="str">
        <f t="shared" si="783"/>
        <v>-0.249483494442311-0.968379050785824i</v>
      </c>
      <c r="P1560" t="str">
        <f t="shared" si="784"/>
        <v>1.24948349444231+0.968379050785824i</v>
      </c>
      <c r="Q1560" t="str">
        <f t="shared" si="785"/>
        <v>-1.24948349444231+0.854564123211576i</v>
      </c>
      <c r="R1560" t="str">
        <f t="shared" si="786"/>
        <v>-0.320170447468289-0.993998907571935i</v>
      </c>
      <c r="S1560" t="str">
        <f t="shared" si="787"/>
        <v>0.200048633634831i</v>
      </c>
      <c r="T1560" t="str">
        <f t="shared" si="788"/>
        <v>0.19884812329428-0.0640496605462837i</v>
      </c>
      <c r="U1560" t="e">
        <f t="shared" si="789"/>
        <v>#DIV/0!</v>
      </c>
      <c r="V1560" t="str">
        <f t="shared" si="790"/>
        <v>0.0000833333333333333-0.00186015595011566i</v>
      </c>
      <c r="W1560" t="e">
        <f t="shared" si="791"/>
        <v>#DIV/0!</v>
      </c>
      <c r="X1560" t="e">
        <f t="shared" si="792"/>
        <v>#DIV/0!</v>
      </c>
      <c r="Y1560" t="str">
        <f t="shared" si="793"/>
        <v>0.00096+0.60926791286659i</v>
      </c>
      <c r="Z1560" t="e">
        <f t="shared" si="794"/>
        <v>#DIV/0!</v>
      </c>
      <c r="AA1560" t="e">
        <f t="shared" si="795"/>
        <v>#DIV/0!</v>
      </c>
      <c r="AB1560" t="str">
        <f t="shared" si="796"/>
        <v>0.113469719005424-0.036548984542459i</v>
      </c>
      <c r="AC1560" t="str">
        <f t="shared" si="797"/>
        <v>1.35953472425914-0.426354755793778i</v>
      </c>
      <c r="AD1560" t="str">
        <f t="shared" si="798"/>
        <v>0.083664728424666-0.000645904566274545i</v>
      </c>
      <c r="AE1560" t="e">
        <f t="shared" si="799"/>
        <v>#DIV/0!</v>
      </c>
      <c r="AF1560" t="str">
        <f t="shared" si="800"/>
        <v>-8.06590223558676-7.57381245423433i</v>
      </c>
      <c r="AG1560" t="e">
        <f t="shared" si="801"/>
        <v>#DIV/0!</v>
      </c>
      <c r="AH1560" t="e">
        <f t="shared" si="802"/>
        <v>#DIV/0!</v>
      </c>
      <c r="AI1560" t="e">
        <f t="shared" si="803"/>
        <v>#DIV/0!</v>
      </c>
      <c r="AJ1560" t="e">
        <f t="shared" si="804"/>
        <v>#DIV/0!</v>
      </c>
      <c r="AK1560"/>
      <c r="AL1560"/>
      <c r="AM1560"/>
      <c r="AN1560"/>
    </row>
    <row r="1561" spans="1:40" x14ac:dyDescent="0.3">
      <c r="A1561"/>
      <c r="B1561">
        <f t="shared" si="770"/>
        <v>142700</v>
      </c>
      <c r="C1561" s="186" t="str">
        <f t="shared" si="773"/>
        <v>-0.00735553825576353+0.0108132882150568i</v>
      </c>
      <c r="D1561" s="158" t="str">
        <f t="shared" si="774"/>
        <v>-3.81028299391922-2.46941175108645i</v>
      </c>
      <c r="E1561" t="str">
        <f t="shared" si="775"/>
        <v>3966.72271798312-9496.13644851347i</v>
      </c>
      <c r="F1561" t="str">
        <f t="shared" si="776"/>
        <v>0.4896378957337+0.332910473139376i</v>
      </c>
      <c r="G1561" t="str">
        <f t="shared" si="771"/>
        <v>0.4896378957337+0.332910473139376i</v>
      </c>
      <c r="H1561" t="str">
        <f t="shared" si="777"/>
        <v>4.26044109616825+5.10635321611933i</v>
      </c>
      <c r="I1561" t="str">
        <f t="shared" si="778"/>
        <v>560.381589584079i</v>
      </c>
      <c r="J1561" t="str">
        <f t="shared" si="772"/>
        <v>-76.778337626003+119.494873552366i</v>
      </c>
      <c r="K1561" t="str">
        <f t="shared" si="779"/>
        <v>3.31926901965293-2.1327103823476i</v>
      </c>
      <c r="L1561" t="str">
        <f t="shared" si="780"/>
        <v>0.646364070214779-0.347635173586285i</v>
      </c>
      <c r="M1561" t="str">
        <f t="shared" si="781"/>
        <v>3.96563308986771-2.48034555593388i</v>
      </c>
      <c r="N1561" t="str">
        <f t="shared" si="782"/>
        <v>-1.82422153526949i</v>
      </c>
      <c r="O1561" t="str">
        <f t="shared" si="783"/>
        <v>-0.250721228526488-0.968059329569303i</v>
      </c>
      <c r="P1561" t="str">
        <f t="shared" si="784"/>
        <v>1.25072122852649+0.968059329569303i</v>
      </c>
      <c r="Q1561" t="str">
        <f t="shared" si="785"/>
        <v>-1.25072122852649+0.856162205700187i</v>
      </c>
      <c r="R1561" t="str">
        <f t="shared" si="786"/>
        <v>-0.320150714995277-0.993155184020963i</v>
      </c>
      <c r="S1561" t="str">
        <f t="shared" si="787"/>
        <v>0.200188920194183i</v>
      </c>
      <c r="T1561" t="str">
        <f t="shared" si="788"/>
        <v>0.198818663874412-0.0640906259343001i</v>
      </c>
      <c r="U1561" t="e">
        <f t="shared" si="789"/>
        <v>#DIV/0!</v>
      </c>
      <c r="V1561" t="str">
        <f t="shared" si="790"/>
        <v>0.0000833333333333333-0.0018588524070532i</v>
      </c>
      <c r="W1561" t="e">
        <f t="shared" si="791"/>
        <v>#DIV/0!</v>
      </c>
      <c r="X1561" t="e">
        <f t="shared" si="792"/>
        <v>#DIV/0!</v>
      </c>
      <c r="Y1561" t="str">
        <f t="shared" si="793"/>
        <v>0.00096+0.609695169467478i</v>
      </c>
      <c r="Z1561" t="e">
        <f t="shared" si="794"/>
        <v>#DIV/0!</v>
      </c>
      <c r="AA1561" t="e">
        <f t="shared" si="795"/>
        <v>#DIV/0!</v>
      </c>
      <c r="AB1561" t="str">
        <f t="shared" si="796"/>
        <v>0.11345290842638-0.0365723608308049i</v>
      </c>
      <c r="AC1561" t="str">
        <f t="shared" si="797"/>
        <v>1.35920051514069-0.426434981508367i</v>
      </c>
      <c r="AD1561" t="str">
        <f t="shared" si="798"/>
        <v>0.0836757792065404-0.000654856632447295i</v>
      </c>
      <c r="AE1561" t="e">
        <f t="shared" si="799"/>
        <v>#DIV/0!</v>
      </c>
      <c r="AF1561" t="str">
        <f t="shared" si="800"/>
        <v>-8.07072409008747-7.57576496720578i</v>
      </c>
      <c r="AG1561" t="e">
        <f t="shared" si="801"/>
        <v>#DIV/0!</v>
      </c>
      <c r="AH1561" t="e">
        <f t="shared" si="802"/>
        <v>#DIV/0!</v>
      </c>
      <c r="AI1561" t="e">
        <f t="shared" si="803"/>
        <v>#DIV/0!</v>
      </c>
      <c r="AJ1561" t="e">
        <f t="shared" si="804"/>
        <v>#DIV/0!</v>
      </c>
      <c r="AK1561"/>
      <c r="AL1561"/>
      <c r="AM1561"/>
      <c r="AN1561"/>
    </row>
    <row r="1562" spans="1:40" x14ac:dyDescent="0.3">
      <c r="A1562"/>
      <c r="B1562">
        <f t="shared" si="770"/>
        <v>142800</v>
      </c>
      <c r="C1562" s="186" t="str">
        <f t="shared" si="773"/>
        <v>-0.00735246000155337+0.0108104288176309i</v>
      </c>
      <c r="D1562" s="158" t="str">
        <f t="shared" si="774"/>
        <v>-3.8118961831854-2.47015383023187i</v>
      </c>
      <c r="E1562" t="str">
        <f t="shared" si="775"/>
        <v>3961.99313692511-9491.46074842323i</v>
      </c>
      <c r="F1562" t="str">
        <f t="shared" si="776"/>
        <v>0.489851389979151+0.333004406673962i</v>
      </c>
      <c r="G1562" t="str">
        <f t="shared" si="771"/>
        <v>0.489851389979151+0.333004406673962i</v>
      </c>
      <c r="H1562" t="str">
        <f t="shared" si="777"/>
        <v>4.26364892047007+5.10755987181856i</v>
      </c>
      <c r="I1562" t="str">
        <f t="shared" si="778"/>
        <v>560.774288665778i</v>
      </c>
      <c r="J1562" t="str">
        <f t="shared" si="772"/>
        <v>-76.88738540459+119.578612076229i</v>
      </c>
      <c r="K1562" t="str">
        <f t="shared" si="779"/>
        <v>3.31787434458379-2.13334708462239i</v>
      </c>
      <c r="L1562" t="str">
        <f t="shared" si="780"/>
        <v>0.646160810999878-0.347769390297476i</v>
      </c>
      <c r="M1562" t="str">
        <f t="shared" si="781"/>
        <v>3.96403515558367-2.48111647491987i</v>
      </c>
      <c r="N1562" t="str">
        <f t="shared" si="782"/>
        <v>-1.82549989654158i</v>
      </c>
      <c r="O1562" t="str">
        <f t="shared" si="783"/>
        <v>-0.251958552880198-0.96773802634314i</v>
      </c>
      <c r="P1562" t="str">
        <f t="shared" si="784"/>
        <v>1.2519585528802+0.96773802634314i</v>
      </c>
      <c r="Q1562" t="str">
        <f t="shared" si="785"/>
        <v>-1.2519585528802+0.85776187019844i</v>
      </c>
      <c r="R1562" t="str">
        <f t="shared" si="786"/>
        <v>-0.320130964957419-0.99231253198869i</v>
      </c>
      <c r="S1562" t="str">
        <f t="shared" si="787"/>
        <v>0.200329206753534i</v>
      </c>
      <c r="T1562" t="str">
        <f t="shared" si="788"/>
        <v>0.198789182384885-0.0641315822671631i</v>
      </c>
      <c r="U1562" t="e">
        <f t="shared" si="789"/>
        <v>#DIV/0!</v>
      </c>
      <c r="V1562" t="str">
        <f t="shared" si="790"/>
        <v>0.0000833333333333333-0.00185755068968132i</v>
      </c>
      <c r="W1562" t="e">
        <f t="shared" si="791"/>
        <v>#DIV/0!</v>
      </c>
      <c r="X1562" t="e">
        <f t="shared" si="792"/>
        <v>#DIV/0!</v>
      </c>
      <c r="Y1562" t="str">
        <f t="shared" si="793"/>
        <v>0.00096+0.610122426068367i</v>
      </c>
      <c r="Z1562" t="e">
        <f t="shared" si="794"/>
        <v>#DIV/0!</v>
      </c>
      <c r="AA1562" t="e">
        <f t="shared" si="795"/>
        <v>#DIV/0!</v>
      </c>
      <c r="AB1562" t="str">
        <f t="shared" si="796"/>
        <v>0.113436085253613-0.0365957319519624i</v>
      </c>
      <c r="AC1562" t="str">
        <f t="shared" si="797"/>
        <v>1.35886635639934-0.42651490797505i</v>
      </c>
      <c r="AD1562" t="str">
        <f t="shared" si="798"/>
        <v>0.0836868295625709-0.000663826533132351i</v>
      </c>
      <c r="AE1562" t="e">
        <f t="shared" si="799"/>
        <v>#DIV/0!</v>
      </c>
      <c r="AF1562" t="str">
        <f t="shared" si="800"/>
        <v>-8.07554510365547-7.57771370205043i</v>
      </c>
      <c r="AG1562" t="e">
        <f t="shared" si="801"/>
        <v>#DIV/0!</v>
      </c>
      <c r="AH1562" t="e">
        <f t="shared" si="802"/>
        <v>#DIV/0!</v>
      </c>
      <c r="AI1562" t="e">
        <f t="shared" si="803"/>
        <v>#DIV/0!</v>
      </c>
      <c r="AJ1562" t="e">
        <f t="shared" si="804"/>
        <v>#DIV/0!</v>
      </c>
      <c r="AK1562"/>
      <c r="AL1562"/>
      <c r="AM1562"/>
      <c r="AN1562"/>
    </row>
    <row r="1563" spans="1:40" x14ac:dyDescent="0.3">
      <c r="A1563"/>
      <c r="B1563">
        <f t="shared" si="770"/>
        <v>142900</v>
      </c>
      <c r="C1563" s="186" t="str">
        <f t="shared" si="773"/>
        <v>-0.00734938217157543+0.010807572778627i</v>
      </c>
      <c r="D1563" s="158" t="str">
        <f t="shared" si="774"/>
        <v>-3.81350915205019-2.47089453332341i</v>
      </c>
      <c r="E1563" t="str">
        <f t="shared" si="775"/>
        <v>3957.27151937078-9486.78827049369i</v>
      </c>
      <c r="F1563" t="str">
        <f t="shared" si="776"/>
        <v>0.490064855052363+0.333098164081681i</v>
      </c>
      <c r="G1563" t="str">
        <f t="shared" si="771"/>
        <v>0.490064855052363+0.333098164081681i</v>
      </c>
      <c r="H1563" t="str">
        <f t="shared" si="777"/>
        <v>4.26685612138004+5.10876412841403i</v>
      </c>
      <c r="I1563" t="str">
        <f t="shared" si="778"/>
        <v>561.166987747477i</v>
      </c>
      <c r="J1563" t="str">
        <f t="shared" si="772"/>
        <v>-76.996509573915+119.662350600091i</v>
      </c>
      <c r="K1563" t="str">
        <f t="shared" si="779"/>
        <v>3.31647986462057-2.13398259659258i</v>
      </c>
      <c r="L1563" t="str">
        <f t="shared" si="780"/>
        <v>0.645957537326868-0.347903446006213i</v>
      </c>
      <c r="M1563" t="str">
        <f t="shared" si="781"/>
        <v>3.96243740194744-2.48188604259879i</v>
      </c>
      <c r="N1563" t="str">
        <f t="shared" si="782"/>
        <v>-1.82677825781367i</v>
      </c>
      <c r="O1563" t="str">
        <f t="shared" si="783"/>
        <v>-0.253195465481397-0.967415141632411i</v>
      </c>
      <c r="P1563" t="str">
        <f t="shared" si="784"/>
        <v>1.2531954654814+0.967415141632411i</v>
      </c>
      <c r="Q1563" t="str">
        <f t="shared" si="785"/>
        <v>-1.2531954654814+0.859363116181259i</v>
      </c>
      <c r="R1563" t="str">
        <f t="shared" si="786"/>
        <v>-0.32011119734607-0.991470949211382i</v>
      </c>
      <c r="S1563" t="str">
        <f t="shared" si="787"/>
        <v>0.200469493312886i</v>
      </c>
      <c r="T1563" t="str">
        <f t="shared" si="788"/>
        <v>0.198759678822852-0.0641725295357479i</v>
      </c>
      <c r="U1563" t="e">
        <f t="shared" si="789"/>
        <v>#DIV/0!</v>
      </c>
      <c r="V1563" t="str">
        <f t="shared" si="790"/>
        <v>0.0000833333333333333-0.00185625079416719i</v>
      </c>
      <c r="W1563" t="e">
        <f t="shared" si="791"/>
        <v>#DIV/0!</v>
      </c>
      <c r="X1563" t="e">
        <f t="shared" si="792"/>
        <v>#DIV/0!</v>
      </c>
      <c r="Y1563" t="str">
        <f t="shared" si="793"/>
        <v>0.00096+0.610549682669255i</v>
      </c>
      <c r="Z1563" t="e">
        <f t="shared" si="794"/>
        <v>#DIV/0!</v>
      </c>
      <c r="AA1563" t="e">
        <f t="shared" si="795"/>
        <v>#DIV/0!</v>
      </c>
      <c r="AB1563" t="str">
        <f t="shared" si="796"/>
        <v>0.1134192494855-0.0366190979007247i</v>
      </c>
      <c r="AC1563" t="str">
        <f t="shared" si="797"/>
        <v>1.35853224828979-0.426594535407499i</v>
      </c>
      <c r="AD1563" t="str">
        <f t="shared" si="798"/>
        <v>0.0836978794742387-0.000672814276561803i</v>
      </c>
      <c r="AE1563" t="e">
        <f t="shared" si="799"/>
        <v>#DIV/0!</v>
      </c>
      <c r="AF1563" t="str">
        <f t="shared" si="800"/>
        <v>-8.08036527343023-7.57965866173744i</v>
      </c>
      <c r="AG1563" t="e">
        <f t="shared" si="801"/>
        <v>#DIV/0!</v>
      </c>
      <c r="AH1563" t="e">
        <f t="shared" si="802"/>
        <v>#DIV/0!</v>
      </c>
      <c r="AI1563" t="e">
        <f t="shared" si="803"/>
        <v>#DIV/0!</v>
      </c>
      <c r="AJ1563" t="e">
        <f t="shared" si="804"/>
        <v>#DIV/0!</v>
      </c>
      <c r="AK1563"/>
      <c r="AL1563"/>
      <c r="AM1563"/>
      <c r="AN1563"/>
    </row>
    <row r="1564" spans="1:40" x14ac:dyDescent="0.3">
      <c r="A1564"/>
      <c r="B1564">
        <f t="shared" si="770"/>
        <v>143000</v>
      </c>
      <c r="C1564" s="186" t="str">
        <f t="shared" si="773"/>
        <v>-0.00734630476799341+0.010804720087673i</v>
      </c>
      <c r="D1564" s="158" t="str">
        <f t="shared" si="774"/>
        <v>-3.81512189937329-2.47163386150357i</v>
      </c>
      <c r="E1564" t="str">
        <f t="shared" si="775"/>
        <v>3952.55784868603-9482.11901489891i</v>
      </c>
      <c r="F1564" t="str">
        <f t="shared" si="776"/>
        <v>0.490278290802436+0.333191745501182i</v>
      </c>
      <c r="G1564" t="str">
        <f t="shared" si="771"/>
        <v>0.490278290802436+0.333191745501182i</v>
      </c>
      <c r="H1564" t="str">
        <f t="shared" si="777"/>
        <v>4.2700626971833+5.10996598773404i</v>
      </c>
      <c r="I1564" t="str">
        <f t="shared" si="778"/>
        <v>561.559686829176i</v>
      </c>
      <c r="J1564" t="str">
        <f t="shared" si="772"/>
        <v>-77.1057101339781+119.746089123954i</v>
      </c>
      <c r="K1564" t="str">
        <f t="shared" si="779"/>
        <v>3.31508558074983-2.13461691925514i</v>
      </c>
      <c r="L1564" t="str">
        <f t="shared" si="780"/>
        <v>0.645754249343644-0.348037340775857i</v>
      </c>
      <c r="M1564" t="str">
        <f t="shared" si="781"/>
        <v>3.96083983009347-2.482654260031i</v>
      </c>
      <c r="N1564" t="str">
        <f t="shared" si="782"/>
        <v>-1.82805661908576i</v>
      </c>
      <c r="O1564" t="str">
        <f t="shared" si="783"/>
        <v>-0.254431964308712-0.967090675964777i</v>
      </c>
      <c r="P1564" t="str">
        <f t="shared" si="784"/>
        <v>1.25443196430871+0.967090675964777i</v>
      </c>
      <c r="Q1564" t="str">
        <f t="shared" si="785"/>
        <v>-1.25443196430871+0.860965943120983i</v>
      </c>
      <c r="R1564" t="str">
        <f t="shared" si="786"/>
        <v>-0.320091412152566-0.990630433431638i</v>
      </c>
      <c r="S1564" t="str">
        <f t="shared" si="787"/>
        <v>0.200609779872237i</v>
      </c>
      <c r="T1564" t="str">
        <f t="shared" si="788"/>
        <v>0.19873015318546-0.0642134677309198i</v>
      </c>
      <c r="U1564" t="e">
        <f t="shared" si="789"/>
        <v>#DIV/0!</v>
      </c>
      <c r="V1564" t="str">
        <f t="shared" si="790"/>
        <v>0.0000833333333333333-0.00185495271668876i</v>
      </c>
      <c r="W1564" t="e">
        <f t="shared" si="791"/>
        <v>#DIV/0!</v>
      </c>
      <c r="X1564" t="e">
        <f t="shared" si="792"/>
        <v>#DIV/0!</v>
      </c>
      <c r="Y1564" t="str">
        <f t="shared" si="793"/>
        <v>0.00096+0.610976939270143i</v>
      </c>
      <c r="Z1564" t="e">
        <f t="shared" si="794"/>
        <v>#DIV/0!</v>
      </c>
      <c r="AA1564" t="e">
        <f t="shared" si="795"/>
        <v>#DIV/0!</v>
      </c>
      <c r="AB1564" t="str">
        <f t="shared" si="796"/>
        <v>0.113402401120412-0.036642458671879i</v>
      </c>
      <c r="AC1564" t="str">
        <f t="shared" si="797"/>
        <v>1.35819819106621-0.426673864019467i</v>
      </c>
      <c r="AD1564" t="str">
        <f t="shared" si="798"/>
        <v>0.0837089289230077-0.000681819870958177i</v>
      </c>
      <c r="AE1564" t="e">
        <f t="shared" si="799"/>
        <v>#DIV/0!</v>
      </c>
      <c r="AF1564" t="str">
        <f t="shared" si="800"/>
        <v>-8.08518459655659-7.58159984923761i</v>
      </c>
      <c r="AG1564" t="e">
        <f t="shared" si="801"/>
        <v>#DIV/0!</v>
      </c>
      <c r="AH1564" t="e">
        <f t="shared" si="802"/>
        <v>#DIV/0!</v>
      </c>
      <c r="AI1564" t="e">
        <f t="shared" si="803"/>
        <v>#DIV/0!</v>
      </c>
      <c r="AJ1564" t="e">
        <f t="shared" si="804"/>
        <v>#DIV/0!</v>
      </c>
      <c r="AK1564"/>
      <c r="AL1564"/>
      <c r="AM1564"/>
      <c r="AN1564"/>
    </row>
    <row r="1565" spans="1:40" x14ac:dyDescent="0.3">
      <c r="A1565"/>
      <c r="B1565">
        <f t="shared" si="770"/>
        <v>143100</v>
      </c>
      <c r="C1565" s="186" t="str">
        <f t="shared" si="773"/>
        <v>-0.00734322779296658+0.0108018707344322i</v>
      </c>
      <c r="D1565" s="158" t="str">
        <f t="shared" si="774"/>
        <v>-3.81673442401664-2.4723718159151i</v>
      </c>
      <c r="E1565" t="str">
        <f t="shared" si="775"/>
        <v>3947.85210827625-9477.45298179604i</v>
      </c>
      <c r="F1565" t="str">
        <f t="shared" si="776"/>
        <v>0.490491697078768+0.333285151071184i</v>
      </c>
      <c r="G1565" t="str">
        <f t="shared" si="771"/>
        <v>0.490491697078768+0.333285151071184i</v>
      </c>
      <c r="H1565" t="str">
        <f t="shared" si="777"/>
        <v>4.27326864616798+5.11116545160798i</v>
      </c>
      <c r="I1565" t="str">
        <f t="shared" si="778"/>
        <v>561.952385910874i</v>
      </c>
      <c r="J1565" t="str">
        <f t="shared" si="772"/>
        <v>-77.2149870847793+119.829827647818i</v>
      </c>
      <c r="K1565" t="str">
        <f t="shared" si="779"/>
        <v>3.31369149395615-2.13525005360738i</v>
      </c>
      <c r="L1565" t="str">
        <f t="shared" si="780"/>
        <v>0.645550947197931-0.348171074669905i</v>
      </c>
      <c r="M1565" t="str">
        <f t="shared" si="781"/>
        <v>3.95924244115408-2.48342112827729i</v>
      </c>
      <c r="N1565" t="str">
        <f t="shared" si="782"/>
        <v>-1.82933498035784i</v>
      </c>
      <c r="O1565" t="str">
        <f t="shared" si="783"/>
        <v>-0.25566804734144-0.966764629870485i</v>
      </c>
      <c r="P1565" t="str">
        <f t="shared" si="784"/>
        <v>1.25566804734144+0.966764629870485i</v>
      </c>
      <c r="Q1565" t="str">
        <f t="shared" si="785"/>
        <v>-1.25566804734144+0.862570350487355i</v>
      </c>
      <c r="R1565" t="str">
        <f t="shared" si="786"/>
        <v>-0.320071609368253-0.989790982398357i</v>
      </c>
      <c r="S1565" t="str">
        <f t="shared" si="787"/>
        <v>0.200750066431588i</v>
      </c>
      <c r="T1565" t="str">
        <f t="shared" si="788"/>
        <v>0.198700605469857-0.0642543968435421i</v>
      </c>
      <c r="U1565" t="e">
        <f t="shared" si="789"/>
        <v>#DIV/0!</v>
      </c>
      <c r="V1565" t="str">
        <f t="shared" si="790"/>
        <v>0.0000833333333333333-0.00185365645343461i</v>
      </c>
      <c r="W1565" t="e">
        <f t="shared" si="791"/>
        <v>#DIV/0!</v>
      </c>
      <c r="X1565" t="e">
        <f t="shared" si="792"/>
        <v>#DIV/0!</v>
      </c>
      <c r="Y1565" t="str">
        <f t="shared" si="793"/>
        <v>0.00096+0.611404195871031i</v>
      </c>
      <c r="Z1565" t="e">
        <f t="shared" si="794"/>
        <v>#DIV/0!</v>
      </c>
      <c r="AA1565" t="e">
        <f t="shared" si="795"/>
        <v>#DIV/0!</v>
      </c>
      <c r="AB1565" t="str">
        <f t="shared" si="796"/>
        <v>0.113385540156722-0.0366658142602117i</v>
      </c>
      <c r="AC1565" t="str">
        <f t="shared" si="797"/>
        <v>1.35786418498237-0.426752894024839i</v>
      </c>
      <c r="AD1565" t="str">
        <f t="shared" si="798"/>
        <v>0.0837199778903228-0.000690843324535488i</v>
      </c>
      <c r="AE1565" t="e">
        <f t="shared" si="799"/>
        <v>#DIV/0!</v>
      </c>
      <c r="AF1565" t="str">
        <f t="shared" si="800"/>
        <v>-8.09000307018462-7.58353726752308i</v>
      </c>
      <c r="AG1565" t="e">
        <f t="shared" si="801"/>
        <v>#DIV/0!</v>
      </c>
      <c r="AH1565" t="e">
        <f t="shared" si="802"/>
        <v>#DIV/0!</v>
      </c>
      <c r="AI1565" t="e">
        <f t="shared" si="803"/>
        <v>#DIV/0!</v>
      </c>
      <c r="AJ1565" t="e">
        <f t="shared" si="804"/>
        <v>#DIV/0!</v>
      </c>
      <c r="AK1565"/>
      <c r="AL1565"/>
      <c r="AM1565"/>
      <c r="AN1565"/>
    </row>
    <row r="1566" spans="1:40" x14ac:dyDescent="0.3">
      <c r="A1566"/>
      <c r="B1566">
        <f t="shared" si="770"/>
        <v>143200</v>
      </c>
      <c r="C1566" s="186" t="str">
        <f t="shared" si="773"/>
        <v>-0.00734015124864983+0.0107990247086038i</v>
      </c>
      <c r="D1566" s="158" t="str">
        <f t="shared" si="774"/>
        <v>-3.8183467248445-2.47310839770108i</v>
      </c>
      <c r="E1566" t="str">
        <f t="shared" si="775"/>
        <v>3943.15428158608-9472.79017132533i</v>
      </c>
      <c r="F1566" t="str">
        <f t="shared" si="776"/>
        <v>0.490705073731067+0.333378380930484i</v>
      </c>
      <c r="G1566" t="str">
        <f t="shared" si="771"/>
        <v>0.490705073731067+0.333378380930484i</v>
      </c>
      <c r="H1566" t="str">
        <f t="shared" si="777"/>
        <v>4.27647396662531+5.11236252186647i</v>
      </c>
      <c r="I1566" t="str">
        <f t="shared" si="778"/>
        <v>562.345084992573i</v>
      </c>
      <c r="J1566" t="str">
        <f t="shared" si="772"/>
        <v>-77.3243404263185+119.913566171681i</v>
      </c>
      <c r="K1566" t="str">
        <f t="shared" si="779"/>
        <v>3.31229760522213-2.13588200064691i</v>
      </c>
      <c r="L1566" t="str">
        <f t="shared" si="780"/>
        <v>0.645347631037291-0.348304647751982i</v>
      </c>
      <c r="M1566" t="str">
        <f t="shared" si="781"/>
        <v>3.95764523625942-2.48418664839889i</v>
      </c>
      <c r="N1566" t="str">
        <f t="shared" si="782"/>
        <v>-1.83061334162993i</v>
      </c>
      <c r="O1566" t="str">
        <f t="shared" si="783"/>
        <v>-0.256903712559583-0.966437003882355i</v>
      </c>
      <c r="P1566" t="str">
        <f t="shared" si="784"/>
        <v>1.25690371255958+0.966437003882355i</v>
      </c>
      <c r="Q1566" t="str">
        <f t="shared" si="785"/>
        <v>-1.25690371255958+0.864176337747575i</v>
      </c>
      <c r="R1566" t="str">
        <f t="shared" si="786"/>
        <v>-0.320051788984444-0.988952593866708i</v>
      </c>
      <c r="S1566" t="str">
        <f t="shared" si="787"/>
        <v>0.200890352990938i</v>
      </c>
      <c r="T1566" t="str">
        <f t="shared" si="788"/>
        <v>0.198671035673187-0.0642953168644662i</v>
      </c>
      <c r="U1566" t="e">
        <f t="shared" si="789"/>
        <v>#DIV/0!</v>
      </c>
      <c r="V1566" t="str">
        <f t="shared" si="790"/>
        <v>0.0000833333333333333-0.001852362000604i</v>
      </c>
      <c r="W1566" t="e">
        <f t="shared" si="791"/>
        <v>#DIV/0!</v>
      </c>
      <c r="X1566" t="e">
        <f t="shared" si="792"/>
        <v>#DIV/0!</v>
      </c>
      <c r="Y1566" t="str">
        <f t="shared" si="793"/>
        <v>0.00096+0.61183145247192i</v>
      </c>
      <c r="Z1566" t="e">
        <f t="shared" si="794"/>
        <v>#DIV/0!</v>
      </c>
      <c r="AA1566" t="e">
        <f t="shared" si="795"/>
        <v>#DIV/0!</v>
      </c>
      <c r="AB1566" t="str">
        <f t="shared" si="796"/>
        <v>0.1133686665928-0.0366891646605023i</v>
      </c>
      <c r="AC1566" t="str">
        <f t="shared" si="797"/>
        <v>1.35753023029155-0.426831625637593i</v>
      </c>
      <c r="AD1566" t="str">
        <f t="shared" si="798"/>
        <v>0.0837310263576115-0.00069988464549683i</v>
      </c>
      <c r="AE1566" t="e">
        <f t="shared" si="799"/>
        <v>#DIV/0!</v>
      </c>
      <c r="AF1566" t="str">
        <f t="shared" si="800"/>
        <v>-8.09482069146981-7.58547091956755i</v>
      </c>
      <c r="AG1566" t="e">
        <f t="shared" si="801"/>
        <v>#DIV/0!</v>
      </c>
      <c r="AH1566" t="e">
        <f t="shared" si="802"/>
        <v>#DIV/0!</v>
      </c>
      <c r="AI1566" t="e">
        <f t="shared" si="803"/>
        <v>#DIV/0!</v>
      </c>
      <c r="AJ1566" t="e">
        <f t="shared" si="804"/>
        <v>#DIV/0!</v>
      </c>
      <c r="AK1566"/>
      <c r="AL1566"/>
      <c r="AM1566"/>
      <c r="AN1566"/>
    </row>
    <row r="1567" spans="1:40" x14ac:dyDescent="0.3">
      <c r="A1567"/>
      <c r="B1567">
        <f t="shared" si="770"/>
        <v>143300</v>
      </c>
      <c r="C1567" s="186" t="str">
        <f t="shared" si="773"/>
        <v>-0.00733707513719397+0.0107961819999224i</v>
      </c>
      <c r="D1567" s="158" t="str">
        <f t="shared" si="774"/>
        <v>-3.81995880072347-2.47384360800499i</v>
      </c>
      <c r="E1567" t="str">
        <f t="shared" si="775"/>
        <v>3938.4643520995-9468.13058361037i</v>
      </c>
      <c r="F1567" t="str">
        <f t="shared" si="776"/>
        <v>0.490918420609346+0.333471435217964i</v>
      </c>
      <c r="G1567" t="str">
        <f t="shared" si="771"/>
        <v>0.490918420609346+0.333471435217964i</v>
      </c>
      <c r="H1567" t="str">
        <f t="shared" si="777"/>
        <v>4.2796786568496+5.11355720034149i</v>
      </c>
      <c r="I1567" t="str">
        <f t="shared" si="778"/>
        <v>562.737784074272i</v>
      </c>
      <c r="J1567" t="str">
        <f t="shared" si="772"/>
        <v>-77.4337701585958+119.997304695543i</v>
      </c>
      <c r="K1567" t="str">
        <f t="shared" si="779"/>
        <v>3.31090391552835-2.13651276137154i</v>
      </c>
      <c r="L1567" t="str">
        <f t="shared" si="780"/>
        <v>0.645144301009116-0.348438060085848i</v>
      </c>
      <c r="M1567" t="str">
        <f t="shared" si="781"/>
        <v>3.95604821653747-2.48495082145739i</v>
      </c>
      <c r="N1567" t="str">
        <f t="shared" si="782"/>
        <v>-1.83189170290202i</v>
      </c>
      <c r="O1567" t="str">
        <f t="shared" si="783"/>
        <v>-0.258138957943799-0.9661077985358i</v>
      </c>
      <c r="P1567" t="str">
        <f t="shared" si="784"/>
        <v>1.2581389579438+0.9661077985358i</v>
      </c>
      <c r="Q1567" t="str">
        <f t="shared" si="785"/>
        <v>-1.2581389579438+0.86578390436622i</v>
      </c>
      <c r="R1567" t="str">
        <f t="shared" si="786"/>
        <v>-0.320031950992467-0.988115265598133i</v>
      </c>
      <c r="S1567" t="str">
        <f t="shared" si="787"/>
        <v>0.20103063955029i</v>
      </c>
      <c r="T1567" t="str">
        <f t="shared" si="788"/>
        <v>0.198641443792597-0.0643362277845427i</v>
      </c>
      <c r="U1567" t="e">
        <f t="shared" si="789"/>
        <v>#DIV/0!</v>
      </c>
      <c r="V1567" t="str">
        <f t="shared" si="790"/>
        <v>0.0000833333333333333-0.00185106935440678i</v>
      </c>
      <c r="W1567" t="e">
        <f t="shared" si="791"/>
        <v>#DIV/0!</v>
      </c>
      <c r="X1567" t="e">
        <f t="shared" si="792"/>
        <v>#DIV/0!</v>
      </c>
      <c r="Y1567" t="str">
        <f t="shared" si="793"/>
        <v>0.00096+0.612258709072808i</v>
      </c>
      <c r="Z1567" t="e">
        <f t="shared" si="794"/>
        <v>#DIV/0!</v>
      </c>
      <c r="AA1567" t="e">
        <f t="shared" si="795"/>
        <v>#DIV/0!</v>
      </c>
      <c r="AB1567" t="str">
        <f t="shared" si="796"/>
        <v>0.113351780427018-0.0367125098675298i</v>
      </c>
      <c r="AC1567" t="str">
        <f t="shared" si="797"/>
        <v>1.35719632724657-0.426910059071832i</v>
      </c>
      <c r="AD1567" t="str">
        <f t="shared" si="798"/>
        <v>0.0837420743062857-0.000708943842036222i</v>
      </c>
      <c r="AE1567" t="e">
        <f t="shared" si="799"/>
        <v>#DIV/0!</v>
      </c>
      <c r="AF1567" t="str">
        <f t="shared" si="800"/>
        <v>-8.09963745757307-7.58740080834648i</v>
      </c>
      <c r="AG1567" t="e">
        <f t="shared" si="801"/>
        <v>#DIV/0!</v>
      </c>
      <c r="AH1567" t="e">
        <f t="shared" si="802"/>
        <v>#DIV/0!</v>
      </c>
      <c r="AI1567" t="e">
        <f t="shared" si="803"/>
        <v>#DIV/0!</v>
      </c>
      <c r="AJ1567" t="e">
        <f t="shared" si="804"/>
        <v>#DIV/0!</v>
      </c>
      <c r="AK1567"/>
      <c r="AL1567"/>
      <c r="AM1567"/>
      <c r="AN1567"/>
    </row>
    <row r="1568" spans="1:40" x14ac:dyDescent="0.3">
      <c r="A1568"/>
      <c r="B1568">
        <f t="shared" si="770"/>
        <v>143400</v>
      </c>
      <c r="C1568" s="186" t="str">
        <f t="shared" si="773"/>
        <v>-0.00733399946074518+0.0107933425981577i</v>
      </c>
      <c r="D1568" s="158" t="str">
        <f t="shared" si="774"/>
        <v>-3.82157065052239-2.47457744797049i</v>
      </c>
      <c r="E1568" t="str">
        <f t="shared" si="775"/>
        <v>3933.78230333962-9463.47421875813i</v>
      </c>
      <c r="F1568" t="str">
        <f t="shared" si="776"/>
        <v>0.491131737563914+0.33356431407257i</v>
      </c>
      <c r="G1568" t="str">
        <f t="shared" si="771"/>
        <v>0.491131737563914+0.33356431407257i</v>
      </c>
      <c r="H1568" t="str">
        <f t="shared" si="777"/>
        <v>4.28288271513818+5.11474948886599i</v>
      </c>
      <c r="I1568" t="str">
        <f t="shared" si="778"/>
        <v>563.13048315597i</v>
      </c>
      <c r="J1568" t="str">
        <f t="shared" si="772"/>
        <v>-77.5432762816112+120.081043219406i</v>
      </c>
      <c r="K1568" t="str">
        <f t="shared" si="779"/>
        <v>3.30951042585331-2.13714233677929i</v>
      </c>
      <c r="L1568" t="str">
        <f t="shared" si="780"/>
        <v>0.644940957260631-0.348571311735394i</v>
      </c>
      <c r="M1568" t="str">
        <f t="shared" si="781"/>
        <v>3.95445138311394-2.48571364851468i</v>
      </c>
      <c r="N1568" t="str">
        <f t="shared" si="782"/>
        <v>-1.83317006417411i</v>
      </c>
      <c r="O1568" t="str">
        <f t="shared" si="783"/>
        <v>-0.25937378147544-0.965777014368809i</v>
      </c>
      <c r="P1568" t="str">
        <f t="shared" si="784"/>
        <v>1.25937378147544+0.965777014368809i</v>
      </c>
      <c r="Q1568" t="str">
        <f t="shared" si="785"/>
        <v>-1.25937378147544+0.867393049805301i</v>
      </c>
      <c r="R1568" t="str">
        <f t="shared" si="786"/>
        <v>-0.320012095383617-0.987278995360312i</v>
      </c>
      <c r="S1568" t="str">
        <f t="shared" si="787"/>
        <v>0.201170926109641i</v>
      </c>
      <c r="T1568" t="str">
        <f t="shared" si="788"/>
        <v>0.19861182982523-0.064377129594609i</v>
      </c>
      <c r="U1568" t="e">
        <f t="shared" si="789"/>
        <v>#DIV/0!</v>
      </c>
      <c r="V1568" t="str">
        <f t="shared" si="790"/>
        <v>0.0000833333333333333-0.0018497785110634i</v>
      </c>
      <c r="W1568" t="e">
        <f t="shared" si="791"/>
        <v>#DIV/0!</v>
      </c>
      <c r="X1568" t="e">
        <f t="shared" si="792"/>
        <v>#DIV/0!</v>
      </c>
      <c r="Y1568" t="str">
        <f t="shared" si="793"/>
        <v>0.00096+0.612685965673696i</v>
      </c>
      <c r="Z1568" t="e">
        <f t="shared" si="794"/>
        <v>#DIV/0!</v>
      </c>
      <c r="AA1568" t="e">
        <f t="shared" si="795"/>
        <v>#DIV/0!</v>
      </c>
      <c r="AB1568" t="str">
        <f t="shared" si="796"/>
        <v>0.113334881657745-0.0367358498760657i</v>
      </c>
      <c r="AC1568" t="str">
        <f t="shared" si="797"/>
        <v>1.3568624760998-0.426988194541727i</v>
      </c>
      <c r="AD1568" t="str">
        <f t="shared" si="798"/>
        <v>0.0837531217177376-0.000718020922338296i</v>
      </c>
      <c r="AE1568" t="e">
        <f t="shared" si="799"/>
        <v>#DIV/0!</v>
      </c>
      <c r="AF1568" t="str">
        <f t="shared" si="800"/>
        <v>-8.10445336566057-7.58932693683648i</v>
      </c>
      <c r="AG1568" t="e">
        <f t="shared" si="801"/>
        <v>#DIV/0!</v>
      </c>
      <c r="AH1568" t="e">
        <f t="shared" si="802"/>
        <v>#DIV/0!</v>
      </c>
      <c r="AI1568" t="e">
        <f t="shared" si="803"/>
        <v>#DIV/0!</v>
      </c>
      <c r="AJ1568" t="e">
        <f t="shared" si="804"/>
        <v>#DIV/0!</v>
      </c>
      <c r="AK1568"/>
      <c r="AL1568"/>
      <c r="AM1568"/>
      <c r="AN1568"/>
    </row>
    <row r="1569" spans="1:40" x14ac:dyDescent="0.3">
      <c r="A1569"/>
      <c r="B1569">
        <f t="shared" si="770"/>
        <v>143500</v>
      </c>
      <c r="C1569" s="186" t="str">
        <f t="shared" si="773"/>
        <v>-0.00733092422144548+0.0107905064931147i</v>
      </c>
      <c r="D1569" s="158" t="str">
        <f t="shared" si="774"/>
        <v>-3.8231822731124-2.47530991874163i</v>
      </c>
      <c r="E1569" t="str">
        <f t="shared" si="775"/>
        <v>3929.10811886864-9458.82107685906i</v>
      </c>
      <c r="F1569" t="str">
        <f t="shared" si="776"/>
        <v>0.491345024445388+0.333657017633328i</v>
      </c>
      <c r="G1569" t="str">
        <f t="shared" si="771"/>
        <v>0.491345024445388+0.333657017633328i</v>
      </c>
      <c r="H1569" t="str">
        <f t="shared" si="777"/>
        <v>4.28608613979144+5.11593938927426i</v>
      </c>
      <c r="I1569" t="str">
        <f t="shared" si="778"/>
        <v>563.523182237669i</v>
      </c>
      <c r="J1569" t="str">
        <f t="shared" si="772"/>
        <v>-77.6528587953646+120.164781743269i</v>
      </c>
      <c r="K1569" t="str">
        <f t="shared" si="779"/>
        <v>3.30811713717359-2.13777072786849i</v>
      </c>
      <c r="L1569" t="str">
        <f t="shared" si="780"/>
        <v>0.644737599938894-0.348704402764643i</v>
      </c>
      <c r="M1569" t="str">
        <f t="shared" si="781"/>
        <v>3.95285473711248-2.48647513063313i</v>
      </c>
      <c r="N1569" t="str">
        <f t="shared" si="782"/>
        <v>-1.8344484254462i</v>
      </c>
      <c r="O1569" t="str">
        <f t="shared" si="783"/>
        <v>-0.260608181136549-0.965444651921952i</v>
      </c>
      <c r="P1569" t="str">
        <f t="shared" si="784"/>
        <v>1.26060818113655+0.965444651921952i</v>
      </c>
      <c r="Q1569" t="str">
        <f t="shared" si="785"/>
        <v>-1.26060818113655+0.869003773524248i</v>
      </c>
      <c r="R1569" t="str">
        <f t="shared" si="786"/>
        <v>-0.319992222149199-0.986443780927133i</v>
      </c>
      <c r="S1569" t="str">
        <f t="shared" si="787"/>
        <v>0.201311212668993i</v>
      </c>
      <c r="T1569" t="str">
        <f t="shared" si="788"/>
        <v>0.198582193768228-0.064418022285501i</v>
      </c>
      <c r="U1569" t="e">
        <f t="shared" si="789"/>
        <v>#DIV/0!</v>
      </c>
      <c r="V1569" t="str">
        <f t="shared" si="790"/>
        <v>0.0000833333333333333-0.00184848946680483i</v>
      </c>
      <c r="W1569" t="e">
        <f t="shared" si="791"/>
        <v>#DIV/0!</v>
      </c>
      <c r="X1569" t="e">
        <f t="shared" si="792"/>
        <v>#DIV/0!</v>
      </c>
      <c r="Y1569" t="str">
        <f t="shared" si="793"/>
        <v>0.00096+0.613113222274584i</v>
      </c>
      <c r="Z1569" t="e">
        <f t="shared" si="794"/>
        <v>#DIV/0!</v>
      </c>
      <c r="AA1569" t="e">
        <f t="shared" si="795"/>
        <v>#DIV/0!</v>
      </c>
      <c r="AB1569" t="str">
        <f t="shared" si="796"/>
        <v>0.113317970283352-0.0367591846808806i</v>
      </c>
      <c r="AC1569" t="str">
        <f t="shared" si="797"/>
        <v>1.35652867710316-0.42706603226159i</v>
      </c>
      <c r="AD1569" t="str">
        <f t="shared" si="798"/>
        <v>0.0837641685733434-0.000727115894577493i</v>
      </c>
      <c r="AE1569" t="e">
        <f t="shared" si="799"/>
        <v>#DIV/0!</v>
      </c>
      <c r="AF1569" t="str">
        <f t="shared" si="800"/>
        <v>-8.10926841290384-7.59124930801589i</v>
      </c>
      <c r="AG1569" t="e">
        <f t="shared" si="801"/>
        <v>#DIV/0!</v>
      </c>
      <c r="AH1569" t="e">
        <f t="shared" si="802"/>
        <v>#DIV/0!</v>
      </c>
      <c r="AI1569" t="e">
        <f t="shared" si="803"/>
        <v>#DIV/0!</v>
      </c>
      <c r="AJ1569" t="e">
        <f t="shared" si="804"/>
        <v>#DIV/0!</v>
      </c>
      <c r="AK1569"/>
      <c r="AL1569"/>
      <c r="AM1569"/>
      <c r="AN1569"/>
    </row>
    <row r="1570" spans="1:40" x14ac:dyDescent="0.3">
      <c r="A1570"/>
      <c r="B1570">
        <f t="shared" si="770"/>
        <v>143600</v>
      </c>
      <c r="C1570" s="186" t="str">
        <f t="shared" si="773"/>
        <v>-0.0073278494214324+0.0107876736746335i</v>
      </c>
      <c r="D1570" s="158" t="str">
        <f t="shared" si="774"/>
        <v>-3.82479366736692-2.4760410214627i</v>
      </c>
      <c r="E1570" t="str">
        <f t="shared" si="775"/>
        <v>3924.44178228766-9454.17115798711i</v>
      </c>
      <c r="F1570" t="str">
        <f t="shared" si="776"/>
        <v>0.491558281104688+0.333749546039334i</v>
      </c>
      <c r="G1570" t="str">
        <f t="shared" si="771"/>
        <v>0.491558281104688+0.333749546039334i</v>
      </c>
      <c r="H1570" t="str">
        <f t="shared" si="777"/>
        <v>4.28928892911282+5.11712690340166i</v>
      </c>
      <c r="I1570" t="str">
        <f t="shared" si="778"/>
        <v>563.915881319368i</v>
      </c>
      <c r="J1570" t="str">
        <f t="shared" si="772"/>
        <v>-77.7625176998561+120.248520267132i</v>
      </c>
      <c r="K1570" t="str">
        <f t="shared" si="779"/>
        <v>3.30672405046375-2.13839793563773i</v>
      </c>
      <c r="L1570" t="str">
        <f t="shared" si="780"/>
        <v>0.644534229190796-0.348837333237747i</v>
      </c>
      <c r="M1570" t="str">
        <f t="shared" si="781"/>
        <v>3.95125827965455-2.48723526887548i</v>
      </c>
      <c r="N1570" t="str">
        <f t="shared" si="782"/>
        <v>-1.83572678671828i</v>
      </c>
      <c r="O1570" t="str">
        <f t="shared" si="783"/>
        <v>-0.261842154909852-0.965110711738381i</v>
      </c>
      <c r="P1570" t="str">
        <f t="shared" si="784"/>
        <v>1.26184215490985+0.965110711738381i</v>
      </c>
      <c r="Q1570" t="str">
        <f t="shared" si="785"/>
        <v>-1.26184215490985+0.870616074979899i</v>
      </c>
      <c r="R1570" t="str">
        <f t="shared" si="786"/>
        <v>-0.319972331280496-0.985609620078692i</v>
      </c>
      <c r="S1570" t="str">
        <f t="shared" si="787"/>
        <v>0.201451499228344i</v>
      </c>
      <c r="T1570" t="str">
        <f t="shared" si="788"/>
        <v>0.198552535618731-0.0644589058480443i</v>
      </c>
      <c r="U1570" t="e">
        <f t="shared" si="789"/>
        <v>#DIV/0!</v>
      </c>
      <c r="V1570" t="str">
        <f t="shared" si="790"/>
        <v>0.0000833333333333333-0.00184720221787251i</v>
      </c>
      <c r="W1570" t="e">
        <f t="shared" si="791"/>
        <v>#DIV/0!</v>
      </c>
      <c r="X1570" t="e">
        <f t="shared" si="792"/>
        <v>#DIV/0!</v>
      </c>
      <c r="Y1570" t="str">
        <f t="shared" si="793"/>
        <v>0.00096+0.613540478875472i</v>
      </c>
      <c r="Z1570" t="e">
        <f t="shared" si="794"/>
        <v>#DIV/0!</v>
      </c>
      <c r="AA1570" t="e">
        <f t="shared" si="795"/>
        <v>#DIV/0!</v>
      </c>
      <c r="AB1570" t="str">
        <f t="shared" si="796"/>
        <v>0.113301046302206-0.0367825142767394i</v>
      </c>
      <c r="AC1570" t="str">
        <f t="shared" si="797"/>
        <v>1.35619493050809-0.427143572445819i</v>
      </c>
      <c r="AD1570" t="str">
        <f t="shared" si="798"/>
        <v>0.0837752148544602-0.000736228766918592i</v>
      </c>
      <c r="AE1570" t="e">
        <f t="shared" si="799"/>
        <v>#DIV/0!</v>
      </c>
      <c r="AF1570" t="str">
        <f t="shared" si="800"/>
        <v>-8.11408259647974-7.59316792486436i</v>
      </c>
      <c r="AG1570" t="e">
        <f t="shared" si="801"/>
        <v>#DIV/0!</v>
      </c>
      <c r="AH1570" t="e">
        <f t="shared" si="802"/>
        <v>#DIV/0!</v>
      </c>
      <c r="AI1570" t="e">
        <f t="shared" si="803"/>
        <v>#DIV/0!</v>
      </c>
      <c r="AJ1570" t="e">
        <f t="shared" si="804"/>
        <v>#DIV/0!</v>
      </c>
      <c r="AK1570"/>
      <c r="AL1570"/>
      <c r="AM1570"/>
      <c r="AN1570"/>
    </row>
    <row r="1571" spans="1:40" x14ac:dyDescent="0.3">
      <c r="A1571"/>
      <c r="B1571">
        <f t="shared" si="770"/>
        <v>143700</v>
      </c>
      <c r="C1571" s="186" t="str">
        <f t="shared" si="773"/>
        <v>-0.00732477506283946+0.010784844132589i</v>
      </c>
      <c r="D1571" s="158" t="str">
        <f t="shared" si="774"/>
        <v>-3.82640483216172-2.4767707572784i</v>
      </c>
      <c r="E1571" t="str">
        <f t="shared" si="775"/>
        <v>3919.78327723672-9449.52446219998i</v>
      </c>
      <c r="F1571" t="str">
        <f t="shared" si="776"/>
        <v>0.491771507393037+0.333841899429771i</v>
      </c>
      <c r="G1571" t="str">
        <f t="shared" si="771"/>
        <v>0.491771507393037+0.333841899429771i</v>
      </c>
      <c r="H1571" t="str">
        <f t="shared" si="777"/>
        <v>4.29249108140889+5.11831203308493i</v>
      </c>
      <c r="I1571" t="str">
        <f t="shared" si="778"/>
        <v>564.308580401067i</v>
      </c>
      <c r="J1571" t="str">
        <f t="shared" si="772"/>
        <v>-77.8722529950857+120.332258790994i</v>
      </c>
      <c r="K1571" t="str">
        <f t="shared" si="779"/>
        <v>3.30533116669633-2.13902396108584i</v>
      </c>
      <c r="L1571" t="str">
        <f t="shared" si="780"/>
        <v>0.644330845163059-0.348970103218992i</v>
      </c>
      <c r="M1571" t="str">
        <f t="shared" si="781"/>
        <v>3.94966201185939-2.48799406430483i</v>
      </c>
      <c r="N1571" t="str">
        <f t="shared" si="782"/>
        <v>-1.83700514799037i</v>
      </c>
      <c r="O1571" t="str">
        <f t="shared" si="783"/>
        <v>-0.263075700778798-0.964775194363819i</v>
      </c>
      <c r="P1571" t="str">
        <f t="shared" si="784"/>
        <v>1.2630757007788+0.964775194363819i</v>
      </c>
      <c r="Q1571" t="str">
        <f t="shared" si="785"/>
        <v>-1.2630757007788+0.872229953626551i</v>
      </c>
      <c r="R1571" t="str">
        <f t="shared" si="786"/>
        <v>-0.319952422768797-0.98477651060123i</v>
      </c>
      <c r="S1571" t="str">
        <f t="shared" si="787"/>
        <v>0.201591785787695i</v>
      </c>
      <c r="T1571" t="str">
        <f t="shared" si="788"/>
        <v>0.198522855373877-0.0644997802730613i</v>
      </c>
      <c r="U1571" t="e">
        <f t="shared" si="789"/>
        <v>#DIV/0!</v>
      </c>
      <c r="V1571" t="str">
        <f t="shared" si="790"/>
        <v>0.0000833333333333333-0.00184591676051839i</v>
      </c>
      <c r="W1571" t="e">
        <f t="shared" si="791"/>
        <v>#DIV/0!</v>
      </c>
      <c r="X1571" t="e">
        <f t="shared" si="792"/>
        <v>#DIV/0!</v>
      </c>
      <c r="Y1571" t="str">
        <f t="shared" si="793"/>
        <v>0.00096+0.61396773547636i</v>
      </c>
      <c r="Z1571" t="e">
        <f t="shared" si="794"/>
        <v>#DIV/0!</v>
      </c>
      <c r="AA1571" t="e">
        <f t="shared" si="795"/>
        <v>#DIV/0!</v>
      </c>
      <c r="AB1571" t="str">
        <f t="shared" si="796"/>
        <v>0.113284109712673-0.0368058386584049i</v>
      </c>
      <c r="AC1571" t="str">
        <f t="shared" si="797"/>
        <v>1.35586123656558-0.427220815308915i</v>
      </c>
      <c r="AD1571" t="str">
        <f t="shared" si="798"/>
        <v>0.0837862605424277-0.000745359547518021i</v>
      </c>
      <c r="AE1571" t="e">
        <f t="shared" si="799"/>
        <v>#DIV/0!</v>
      </c>
      <c r="AF1571" t="str">
        <f t="shared" si="800"/>
        <v>-8.11889591357061-7.59508279036333i</v>
      </c>
      <c r="AG1571" t="e">
        <f t="shared" si="801"/>
        <v>#DIV/0!</v>
      </c>
      <c r="AH1571" t="e">
        <f t="shared" si="802"/>
        <v>#DIV/0!</v>
      </c>
      <c r="AI1571" t="e">
        <f t="shared" si="803"/>
        <v>#DIV/0!</v>
      </c>
      <c r="AJ1571" t="e">
        <f t="shared" si="804"/>
        <v>#DIV/0!</v>
      </c>
      <c r="AK1571"/>
      <c r="AL1571"/>
      <c r="AM1571"/>
      <c r="AN1571"/>
    </row>
    <row r="1572" spans="1:40" x14ac:dyDescent="0.3">
      <c r="A1572"/>
      <c r="B1572">
        <f t="shared" si="770"/>
        <v>143800</v>
      </c>
      <c r="C1572" s="186" t="str">
        <f t="shared" si="773"/>
        <v>-0.0073217011477955+0.010782017856891i</v>
      </c>
      <c r="D1572" s="158" t="str">
        <f t="shared" si="774"/>
        <v>-3.82801576637477-2.47749912733356i</v>
      </c>
      <c r="E1572" t="str">
        <f t="shared" si="775"/>
        <v>3915.13258739465-9444.88098953913i</v>
      </c>
      <c r="F1572" t="str">
        <f t="shared" si="776"/>
        <v>0.491984703161956+0.333934077943877i</v>
      </c>
      <c r="G1572" t="str">
        <f t="shared" si="771"/>
        <v>0.491984703161956+0.333934077943877i</v>
      </c>
      <c r="H1572" t="str">
        <f t="shared" si="777"/>
        <v>4.2956925949892+5.11949478016168i</v>
      </c>
      <c r="I1572" t="str">
        <f t="shared" si="778"/>
        <v>564.701279482765i</v>
      </c>
      <c r="J1572" t="str">
        <f t="shared" si="772"/>
        <v>-77.9820646810533+120.415997314858i</v>
      </c>
      <c r="K1572" t="str">
        <f t="shared" si="779"/>
        <v>3.30393848684183-2.13964880521178i</v>
      </c>
      <c r="L1572" t="str">
        <f t="shared" si="780"/>
        <v>0.644127448002239-0.349102712772791i</v>
      </c>
      <c r="M1572" t="str">
        <f t="shared" si="781"/>
        <v>3.94806593484407-2.48875151798457i</v>
      </c>
      <c r="N1572" t="str">
        <f t="shared" si="782"/>
        <v>-1.83828350926246i</v>
      </c>
      <c r="O1572" t="str">
        <f t="shared" si="783"/>
        <v>-0.264308816727508-0.964438100346572i</v>
      </c>
      <c r="P1572" t="str">
        <f t="shared" si="784"/>
        <v>1.26430881672751+0.964438100346572i</v>
      </c>
      <c r="Q1572" t="str">
        <f t="shared" si="785"/>
        <v>-1.26430881672751+0.873845408915888i</v>
      </c>
      <c r="R1572" t="str">
        <f t="shared" si="786"/>
        <v>-0.319932496605362-0.983944450287165i</v>
      </c>
      <c r="S1572" t="str">
        <f t="shared" si="787"/>
        <v>0.201732072347047i</v>
      </c>
      <c r="T1572" t="str">
        <f t="shared" si="788"/>
        <v>0.198493153030806-0.0645406455513643i</v>
      </c>
      <c r="U1572" t="e">
        <f t="shared" si="789"/>
        <v>#DIV/0!</v>
      </c>
      <c r="V1572" t="str">
        <f t="shared" si="790"/>
        <v>0.0000833333333333333-0.00184463309100481i</v>
      </c>
      <c r="W1572" t="e">
        <f t="shared" si="791"/>
        <v>#DIV/0!</v>
      </c>
      <c r="X1572" t="e">
        <f t="shared" si="792"/>
        <v>#DIV/0!</v>
      </c>
      <c r="Y1572" t="str">
        <f t="shared" si="793"/>
        <v>0.00096+0.614394992077249i</v>
      </c>
      <c r="Z1572" t="e">
        <f t="shared" si="794"/>
        <v>#DIV/0!</v>
      </c>
      <c r="AA1572" t="e">
        <f t="shared" si="795"/>
        <v>#DIV/0!</v>
      </c>
      <c r="AB1572" t="str">
        <f t="shared" si="796"/>
        <v>0.113267160513122-0.0368291578206343i</v>
      </c>
      <c r="AC1572" t="str">
        <f t="shared" si="797"/>
        <v>1.35552759552617-0.427297761065477i</v>
      </c>
      <c r="AD1572" t="str">
        <f t="shared" si="798"/>
        <v>0.0837973056185695-0.000754508244520845i</v>
      </c>
      <c r="AE1572" t="e">
        <f t="shared" si="799"/>
        <v>#DIV/0!</v>
      </c>
      <c r="AF1572" t="str">
        <f t="shared" si="800"/>
        <v>-8.12370836136397-7.59699390749524i</v>
      </c>
      <c r="AG1572" t="e">
        <f t="shared" si="801"/>
        <v>#DIV/0!</v>
      </c>
      <c r="AH1572" t="e">
        <f t="shared" si="802"/>
        <v>#DIV/0!</v>
      </c>
      <c r="AI1572" t="e">
        <f t="shared" si="803"/>
        <v>#DIV/0!</v>
      </c>
      <c r="AJ1572" t="e">
        <f t="shared" si="804"/>
        <v>#DIV/0!</v>
      </c>
      <c r="AK1572"/>
      <c r="AL1572"/>
      <c r="AM1572"/>
      <c r="AN1572"/>
    </row>
    <row r="1573" spans="1:40" x14ac:dyDescent="0.3">
      <c r="A1573"/>
      <c r="B1573">
        <f t="shared" si="770"/>
        <v>143900</v>
      </c>
      <c r="C1573" s="186" t="str">
        <f t="shared" si="773"/>
        <v>-0.00731862767842515+0.0107791948374839i</v>
      </c>
      <c r="D1573" s="158" t="str">
        <f t="shared" si="774"/>
        <v>-3.82962646888637-2.4782261327734i</v>
      </c>
      <c r="E1573" t="str">
        <f t="shared" si="775"/>
        <v>3910.48969647887-9440.2407400298i</v>
      </c>
      <c r="F1573" t="str">
        <f t="shared" si="776"/>
        <v>0.492197868263275+0.334026081720971i</v>
      </c>
      <c r="G1573" t="str">
        <f t="shared" si="771"/>
        <v>0.492197868263275+0.334026081720971i</v>
      </c>
      <c r="H1573" t="str">
        <f t="shared" si="777"/>
        <v>4.29889346816638+5.12067514647087i</v>
      </c>
      <c r="I1573" t="str">
        <f t="shared" si="778"/>
        <v>565.093978564464i</v>
      </c>
      <c r="J1573" t="str">
        <f t="shared" si="772"/>
        <v>-78.091952757759+120.499735838721i</v>
      </c>
      <c r="K1573" t="str">
        <f t="shared" si="779"/>
        <v>3.30254601186884-2.14027246901494i</v>
      </c>
      <c r="L1573" t="str">
        <f t="shared" si="780"/>
        <v>0.643924037854724-0.349235161963689i</v>
      </c>
      <c r="M1573" t="str">
        <f t="shared" si="781"/>
        <v>3.94647004972356-2.48950763097863i</v>
      </c>
      <c r="N1573" t="str">
        <f t="shared" si="782"/>
        <v>-1.83956187053455i</v>
      </c>
      <c r="O1573" t="str">
        <f t="shared" si="783"/>
        <v>-0.265541500740815-0.964099430237523i</v>
      </c>
      <c r="P1573" t="str">
        <f t="shared" si="784"/>
        <v>1.26554150074082+0.964099430237523i</v>
      </c>
      <c r="Q1573" t="str">
        <f t="shared" si="785"/>
        <v>-1.26554150074082+0.875462440297027i</v>
      </c>
      <c r="R1573" t="str">
        <f t="shared" si="786"/>
        <v>-0.31991255278146-0.983113436935036i</v>
      </c>
      <c r="S1573" t="str">
        <f t="shared" si="787"/>
        <v>0.201872358906397i</v>
      </c>
      <c r="T1573" t="str">
        <f t="shared" si="788"/>
        <v>0.198463428586651-0.0645815016737606i</v>
      </c>
      <c r="U1573" t="e">
        <f t="shared" si="789"/>
        <v>#DIV/0!</v>
      </c>
      <c r="V1573" t="str">
        <f t="shared" si="790"/>
        <v>0.0000833333333333333-0.00184335120560453i</v>
      </c>
      <c r="W1573" t="e">
        <f t="shared" si="791"/>
        <v>#DIV/0!</v>
      </c>
      <c r="X1573" t="e">
        <f t="shared" si="792"/>
        <v>#DIV/0!</v>
      </c>
      <c r="Y1573" t="str">
        <f t="shared" si="793"/>
        <v>0.00096+0.614822248678137i</v>
      </c>
      <c r="Z1573" t="e">
        <f t="shared" si="794"/>
        <v>#DIV/0!</v>
      </c>
      <c r="AA1573" t="e">
        <f t="shared" si="795"/>
        <v>#DIV/0!</v>
      </c>
      <c r="AB1573" t="str">
        <f t="shared" si="796"/>
        <v>0.113250198701916-0.036852471758182i</v>
      </c>
      <c r="AC1573" t="str">
        <f t="shared" si="797"/>
        <v>1.35519400763993-0.427374409930215i</v>
      </c>
      <c r="AD1573" t="str">
        <f t="shared" si="798"/>
        <v>0.0838083500641889-0.00076367486606341i</v>
      </c>
      <c r="AE1573" t="e">
        <f t="shared" si="799"/>
        <v>#DIV/0!</v>
      </c>
      <c r="AF1573" t="str">
        <f t="shared" si="800"/>
        <v>-8.12851993705275-7.59890127924427i</v>
      </c>
      <c r="AG1573" t="e">
        <f t="shared" si="801"/>
        <v>#DIV/0!</v>
      </c>
      <c r="AH1573" t="e">
        <f t="shared" si="802"/>
        <v>#DIV/0!</v>
      </c>
      <c r="AI1573" t="e">
        <f t="shared" si="803"/>
        <v>#DIV/0!</v>
      </c>
      <c r="AJ1573" t="e">
        <f t="shared" si="804"/>
        <v>#DIV/0!</v>
      </c>
      <c r="AK1573"/>
      <c r="AL1573"/>
      <c r="AM1573"/>
      <c r="AN1573"/>
    </row>
    <row r="1574" spans="1:40" x14ac:dyDescent="0.3">
      <c r="A1574"/>
      <c r="B1574">
        <f t="shared" si="770"/>
        <v>144000</v>
      </c>
      <c r="C1574" s="186" t="str">
        <f t="shared" si="773"/>
        <v>-0.00731555465684893+0.0107763750643468i</v>
      </c>
      <c r="D1574" s="158" t="str">
        <f t="shared" si="774"/>
        <v>-3.83123693857912-2.47895177474346i</v>
      </c>
      <c r="E1574" t="str">
        <f t="shared" si="775"/>
        <v>3905.85458824547-9435.60371368127i</v>
      </c>
      <c r="F1574" t="str">
        <f t="shared" si="776"/>
        <v>0.492411002549123+0.33411791090045i</v>
      </c>
      <c r="G1574" t="str">
        <f t="shared" si="771"/>
        <v>0.492411002549123+0.33411791090045i</v>
      </c>
      <c r="H1574" t="str">
        <f t="shared" si="777"/>
        <v>4.30209369925619+5.12185313385261i</v>
      </c>
      <c r="I1574" t="str">
        <f t="shared" si="778"/>
        <v>565.486677646163i</v>
      </c>
      <c r="J1574" t="str">
        <f t="shared" si="772"/>
        <v>-78.2019172252027+120.583474362584i</v>
      </c>
      <c r="K1574" t="str">
        <f t="shared" si="779"/>
        <v>3.3011537427439-2.14089495349481i</v>
      </c>
      <c r="L1574" t="str">
        <f t="shared" si="780"/>
        <v>0.643720614866734-0.349367450856361i</v>
      </c>
      <c r="M1574" t="str">
        <f t="shared" si="781"/>
        <v>3.94487435761063-2.49026240435117i</v>
      </c>
      <c r="N1574" t="str">
        <f t="shared" si="782"/>
        <v>-1.84084023180663i</v>
      </c>
      <c r="O1574" t="str">
        <f t="shared" si="783"/>
        <v>-0.266773750804248-0.96375918459013i</v>
      </c>
      <c r="P1574" t="str">
        <f t="shared" si="784"/>
        <v>1.26677375080425+0.96375918459013i</v>
      </c>
      <c r="Q1574" t="str">
        <f t="shared" si="785"/>
        <v>-1.26677375080425+0.8770810472165i</v>
      </c>
      <c r="R1574" t="str">
        <f t="shared" si="786"/>
        <v>-0.319892591288335-0.982283468349499i</v>
      </c>
      <c r="S1574" t="str">
        <f t="shared" si="787"/>
        <v>0.202012645465748i</v>
      </c>
      <c r="T1574" t="str">
        <f t="shared" si="788"/>
        <v>0.198433682038553-0.0646223486310498i</v>
      </c>
      <c r="U1574" t="e">
        <f t="shared" si="789"/>
        <v>#DIV/0!</v>
      </c>
      <c r="V1574" t="str">
        <f t="shared" si="790"/>
        <v>0.0000833333333333333-0.00184207110060064i</v>
      </c>
      <c r="W1574" t="e">
        <f t="shared" si="791"/>
        <v>#DIV/0!</v>
      </c>
      <c r="X1574" t="e">
        <f t="shared" si="792"/>
        <v>#DIV/0!</v>
      </c>
      <c r="Y1574" t="str">
        <f t="shared" si="793"/>
        <v>0.00096+0.615249505279025i</v>
      </c>
      <c r="Z1574" t="e">
        <f t="shared" si="794"/>
        <v>#DIV/0!</v>
      </c>
      <c r="AA1574" t="e">
        <f t="shared" si="795"/>
        <v>#DIV/0!</v>
      </c>
      <c r="AB1574" t="str">
        <f t="shared" si="796"/>
        <v>0.113233224277425-0.0368757804657979i</v>
      </c>
      <c r="AC1574" t="str">
        <f t="shared" si="797"/>
        <v>1.3548604731565-0.427450762117941i</v>
      </c>
      <c r="AD1574" t="str">
        <f t="shared" si="798"/>
        <v>0.083819393860575-0.000772859420270573i</v>
      </c>
      <c r="AE1574" t="e">
        <f t="shared" si="799"/>
        <v>#DIV/0!</v>
      </c>
      <c r="AF1574" t="str">
        <f t="shared" si="800"/>
        <v>-8.13333063783531-7.60080490859607i</v>
      </c>
      <c r="AG1574" t="e">
        <f t="shared" si="801"/>
        <v>#DIV/0!</v>
      </c>
      <c r="AH1574" t="e">
        <f t="shared" si="802"/>
        <v>#DIV/0!</v>
      </c>
      <c r="AI1574" t="e">
        <f t="shared" si="803"/>
        <v>#DIV/0!</v>
      </c>
      <c r="AJ1574" t="e">
        <f t="shared" si="804"/>
        <v>#DIV/0!</v>
      </c>
      <c r="AK1574"/>
      <c r="AL1574"/>
      <c r="AM1574"/>
      <c r="AN1574"/>
    </row>
    <row r="1575" spans="1:40" x14ac:dyDescent="0.3">
      <c r="A1575"/>
      <c r="B1575">
        <f t="shared" si="770"/>
        <v>144100</v>
      </c>
      <c r="C1575" s="186" t="str">
        <f t="shared" si="773"/>
        <v>-0.00731248208518283+0.010773558527493i</v>
      </c>
      <c r="D1575" s="158" t="str">
        <f t="shared" si="774"/>
        <v>-3.83284717433787-2.4796760543895i</v>
      </c>
      <c r="E1575" t="str">
        <f t="shared" si="775"/>
        <v>3901.22724648904-9430.96991048688i</v>
      </c>
      <c r="F1575" t="str">
        <f t="shared" si="776"/>
        <v>0.49262410587193+0.334209565621775i</v>
      </c>
      <c r="G1575" t="str">
        <f t="shared" si="771"/>
        <v>0.49262410587193+0.334209565621775i</v>
      </c>
      <c r="H1575" t="str">
        <f t="shared" si="777"/>
        <v>4.30529328657737+5.12302874414813i</v>
      </c>
      <c r="I1575" t="str">
        <f t="shared" si="778"/>
        <v>565.879376727861i</v>
      </c>
      <c r="J1575" t="str">
        <f t="shared" si="772"/>
        <v>-78.3119580833845+120.667212886446i</v>
      </c>
      <c r="K1575" t="str">
        <f t="shared" si="779"/>
        <v>3.29976168043156-2.14151625965118i</v>
      </c>
      <c r="L1575" t="str">
        <f t="shared" si="780"/>
        <v>0.643517179184321-0.34949957951561i</v>
      </c>
      <c r="M1575" t="str">
        <f t="shared" si="781"/>
        <v>3.94327885961588-2.49101583916679i</v>
      </c>
      <c r="N1575" t="str">
        <f t="shared" si="782"/>
        <v>-1.84211859307872i</v>
      </c>
      <c r="O1575" t="str">
        <f t="shared" si="783"/>
        <v>-0.268005564904075-0.963417363960422i</v>
      </c>
      <c r="P1575" t="str">
        <f t="shared" si="784"/>
        <v>1.26800556490408+0.963417363960422i</v>
      </c>
      <c r="Q1575" t="str">
        <f t="shared" si="785"/>
        <v>-1.26800556490408+0.878701229118298i</v>
      </c>
      <c r="R1575" t="str">
        <f t="shared" si="786"/>
        <v>-0.319872612117241-0.981454542341274i</v>
      </c>
      <c r="S1575" t="str">
        <f t="shared" si="787"/>
        <v>0.2021529320251i</v>
      </c>
      <c r="T1575" t="str">
        <f t="shared" si="788"/>
        <v>0.198403913383641-0.0646631864140278i</v>
      </c>
      <c r="U1575" t="e">
        <f t="shared" si="789"/>
        <v>#DIV/0!</v>
      </c>
      <c r="V1575" t="str">
        <f t="shared" si="790"/>
        <v>0.0000833333333333333-0.00184079277228655i</v>
      </c>
      <c r="W1575" t="e">
        <f t="shared" si="791"/>
        <v>#DIV/0!</v>
      </c>
      <c r="X1575" t="e">
        <f t="shared" si="792"/>
        <v>#DIV/0!</v>
      </c>
      <c r="Y1575" t="str">
        <f t="shared" si="793"/>
        <v>0.00096+0.615676761879913i</v>
      </c>
      <c r="Z1575" t="e">
        <f t="shared" si="794"/>
        <v>#DIV/0!</v>
      </c>
      <c r="AA1575" t="e">
        <f t="shared" si="795"/>
        <v>#DIV/0!</v>
      </c>
      <c r="AB1575" t="str">
        <f t="shared" si="796"/>
        <v>0.11321623723801-0.0368990839382298i</v>
      </c>
      <c r="AC1575" t="str">
        <f t="shared" si="797"/>
        <v>1.35452699232503-0.427526817843561i</v>
      </c>
      <c r="AD1575" t="str">
        <f t="shared" si="798"/>
        <v>0.083830436988996-0.000782061915260062i</v>
      </c>
      <c r="AE1575" t="e">
        <f t="shared" si="799"/>
        <v>#DIV/0!</v>
      </c>
      <c r="AF1575" t="str">
        <f t="shared" si="800"/>
        <v>-8.13814046091524-7.60270479853763i</v>
      </c>
      <c r="AG1575" t="e">
        <f t="shared" si="801"/>
        <v>#DIV/0!</v>
      </c>
      <c r="AH1575" t="e">
        <f t="shared" si="802"/>
        <v>#DIV/0!</v>
      </c>
      <c r="AI1575" t="e">
        <f t="shared" si="803"/>
        <v>#DIV/0!</v>
      </c>
      <c r="AJ1575" t="e">
        <f t="shared" si="804"/>
        <v>#DIV/0!</v>
      </c>
      <c r="AK1575"/>
      <c r="AL1575"/>
      <c r="AM1575"/>
      <c r="AN1575"/>
    </row>
    <row r="1576" spans="1:40" x14ac:dyDescent="0.3">
      <c r="A1576"/>
      <c r="B1576">
        <f t="shared" si="770"/>
        <v>144200</v>
      </c>
      <c r="C1576" s="186" t="str">
        <f t="shared" si="773"/>
        <v>-0.00730940996553846+0.0107707452169702i</v>
      </c>
      <c r="D1576" s="158" t="str">
        <f t="shared" si="774"/>
        <v>-3.83445717504974-2.48039897285754i</v>
      </c>
      <c r="E1576" t="str">
        <f t="shared" si="775"/>
        <v>3896.6076550425-9426.33933042403i</v>
      </c>
      <c r="F1576" t="str">
        <f t="shared" si="776"/>
        <v>0.492837178084428+0.334301046024475i</v>
      </c>
      <c r="G1576" t="str">
        <f t="shared" si="771"/>
        <v>0.492837178084428+0.334301046024475i</v>
      </c>
      <c r="H1576" t="str">
        <f t="shared" si="777"/>
        <v>4.30849222845177+5.12420197919969i</v>
      </c>
      <c r="I1576" t="str">
        <f t="shared" si="778"/>
        <v>566.27207580956i</v>
      </c>
      <c r="J1576" t="str">
        <f t="shared" si="772"/>
        <v>-78.4220753323044+120.750951410309i</v>
      </c>
      <c r="K1576" t="str">
        <f t="shared" si="779"/>
        <v>3.29836982589435-2.142136388484i</v>
      </c>
      <c r="L1576" t="str">
        <f t="shared" si="780"/>
        <v>0.643313730953369-0.34963154800637i</v>
      </c>
      <c r="M1576" t="str">
        <f t="shared" si="781"/>
        <v>3.94168355684772-2.49176793649037i</v>
      </c>
      <c r="N1576" t="str">
        <f t="shared" si="782"/>
        <v>-1.84339695435081i</v>
      </c>
      <c r="O1576" t="str">
        <f t="shared" si="783"/>
        <v>-0.269236941027246-0.963073968907005i</v>
      </c>
      <c r="P1576" t="str">
        <f t="shared" si="784"/>
        <v>1.26923694102725+0.963073968907005i</v>
      </c>
      <c r="Q1576" t="str">
        <f t="shared" si="785"/>
        <v>-1.26923694102725+0.880322985443805i</v>
      </c>
      <c r="R1576" t="str">
        <f t="shared" si="786"/>
        <v>-0.319852615259403-0.980626656727169i</v>
      </c>
      <c r="S1576" t="str">
        <f t="shared" si="787"/>
        <v>0.202293218584451i</v>
      </c>
      <c r="T1576" t="str">
        <f t="shared" si="788"/>
        <v>0.198374122619049-0.0647040150134787i</v>
      </c>
      <c r="U1576" t="e">
        <f t="shared" si="789"/>
        <v>#DIV/0!</v>
      </c>
      <c r="V1576" t="str">
        <f t="shared" si="790"/>
        <v>0.0000833333333333333-0.00183951621696596i</v>
      </c>
      <c r="W1576" t="e">
        <f t="shared" si="791"/>
        <v>#DIV/0!</v>
      </c>
      <c r="X1576" t="e">
        <f t="shared" si="792"/>
        <v>#DIV/0!</v>
      </c>
      <c r="Y1576" t="str">
        <f t="shared" si="793"/>
        <v>0.00096+0.616104018480801i</v>
      </c>
      <c r="Z1576" t="e">
        <f t="shared" si="794"/>
        <v>#DIV/0!</v>
      </c>
      <c r="AA1576" t="e">
        <f t="shared" si="795"/>
        <v>#DIV/0!</v>
      </c>
      <c r="AB1576" t="str">
        <f t="shared" si="796"/>
        <v>0.113199237582035-0.0369223821702187i</v>
      </c>
      <c r="AC1576" t="str">
        <f t="shared" si="797"/>
        <v>1.35419356539421-0.427602577322069i</v>
      </c>
      <c r="AD1576" t="str">
        <f t="shared" si="798"/>
        <v>0.083841479430705-0.000791282359137547i</v>
      </c>
      <c r="AE1576" t="e">
        <f t="shared" si="799"/>
        <v>#DIV/0!</v>
      </c>
      <c r="AF1576" t="str">
        <f t="shared" si="800"/>
        <v>-8.14294940350151-7.60460095205723i</v>
      </c>
      <c r="AG1576" t="e">
        <f t="shared" si="801"/>
        <v>#DIV/0!</v>
      </c>
      <c r="AH1576" t="e">
        <f t="shared" si="802"/>
        <v>#DIV/0!</v>
      </c>
      <c r="AI1576" t="e">
        <f t="shared" si="803"/>
        <v>#DIV/0!</v>
      </c>
      <c r="AJ1576" t="e">
        <f t="shared" si="804"/>
        <v>#DIV/0!</v>
      </c>
      <c r="AK1576"/>
      <c r="AL1576"/>
      <c r="AM1576"/>
      <c r="AN1576"/>
    </row>
    <row r="1577" spans="1:40" x14ac:dyDescent="0.3">
      <c r="A1577"/>
      <c r="B1577">
        <f t="shared" si="770"/>
        <v>144300</v>
      </c>
      <c r="C1577" s="186" t="str">
        <f t="shared" si="773"/>
        <v>-0.00730633830002336+0.0107679351228603i</v>
      </c>
      <c r="D1577" s="158" t="str">
        <f t="shared" si="774"/>
        <v>-3.83606693960418-2.48112053129396i</v>
      </c>
      <c r="E1577" t="str">
        <f t="shared" si="775"/>
        <v>3891.99579777712-9421.71197345441i</v>
      </c>
      <c r="F1577" t="str">
        <f t="shared" si="776"/>
        <v>0.493050219039653+0.334392352248159i</v>
      </c>
      <c r="G1577" t="str">
        <f t="shared" si="771"/>
        <v>0.493050219039653+0.334392352248159i</v>
      </c>
      <c r="H1577" t="str">
        <f t="shared" si="777"/>
        <v>4.31169052320432+5.12537284085087i</v>
      </c>
      <c r="I1577" t="str">
        <f t="shared" si="778"/>
        <v>566.664774891259i</v>
      </c>
      <c r="J1577" t="str">
        <f t="shared" si="772"/>
        <v>-78.5322689719624+120.834689934172i</v>
      </c>
      <c r="K1577" t="str">
        <f t="shared" si="779"/>
        <v>3.29697818009283-2.14275534099351i</v>
      </c>
      <c r="L1577" t="str">
        <f t="shared" si="780"/>
        <v>0.643110270319596-0.3497633563937i</v>
      </c>
      <c r="M1577" t="str">
        <f t="shared" si="781"/>
        <v>3.94008845041243-2.49251869738721i</v>
      </c>
      <c r="N1577" t="str">
        <f t="shared" si="782"/>
        <v>-1.8446753156229i</v>
      </c>
      <c r="O1577" t="str">
        <f t="shared" si="783"/>
        <v>-0.270467877161438-0.96272899999106i</v>
      </c>
      <c r="P1577" t="str">
        <f t="shared" si="784"/>
        <v>1.27046787716144+0.96272899999106i</v>
      </c>
      <c r="Q1577" t="str">
        <f t="shared" si="785"/>
        <v>-1.27046787716144+0.88194631563184i</v>
      </c>
      <c r="R1577" t="str">
        <f t="shared" si="786"/>
        <v>-0.31983260070605-0.979799809330033i</v>
      </c>
      <c r="S1577" t="str">
        <f t="shared" si="787"/>
        <v>0.202433505143802i</v>
      </c>
      <c r="T1577" t="str">
        <f t="shared" si="788"/>
        <v>0.198344309741907-0.0647448344201838i</v>
      </c>
      <c r="U1577" t="e">
        <f t="shared" si="789"/>
        <v>#DIV/0!</v>
      </c>
      <c r="V1577" t="str">
        <f t="shared" si="790"/>
        <v>0.0000833333333333333-0.00183824143095282i</v>
      </c>
      <c r="W1577" t="e">
        <f t="shared" si="791"/>
        <v>#DIV/0!</v>
      </c>
      <c r="X1577" t="e">
        <f t="shared" si="792"/>
        <v>#DIV/0!</v>
      </c>
      <c r="Y1577" t="str">
        <f t="shared" si="793"/>
        <v>0.00096+0.61653127508169i</v>
      </c>
      <c r="Z1577" t="e">
        <f t="shared" si="794"/>
        <v>#DIV/0!</v>
      </c>
      <c r="AA1577" t="e">
        <f t="shared" si="795"/>
        <v>#DIV/0!</v>
      </c>
      <c r="AB1577" t="str">
        <f t="shared" si="796"/>
        <v>0.113182225307864-0.0369456751565043i</v>
      </c>
      <c r="AC1577" t="str">
        <f t="shared" si="797"/>
        <v>1.35386019261231-0.427678040768575i</v>
      </c>
      <c r="AD1577" t="str">
        <f t="shared" si="798"/>
        <v>0.0838525211669357-0.000800520760000015i</v>
      </c>
      <c r="AE1577" t="e">
        <f t="shared" si="799"/>
        <v>#DIV/0!</v>
      </c>
      <c r="AF1577" t="str">
        <f t="shared" si="800"/>
        <v>-8.1477574628085-7.60649337214483i</v>
      </c>
      <c r="AG1577" t="e">
        <f t="shared" si="801"/>
        <v>#DIV/0!</v>
      </c>
      <c r="AH1577" t="e">
        <f t="shared" si="802"/>
        <v>#DIV/0!</v>
      </c>
      <c r="AI1577" t="e">
        <f t="shared" si="803"/>
        <v>#DIV/0!</v>
      </c>
      <c r="AJ1577" t="e">
        <f t="shared" si="804"/>
        <v>#DIV/0!</v>
      </c>
      <c r="AK1577"/>
      <c r="AL1577"/>
      <c r="AM1577"/>
      <c r="AN1577"/>
    </row>
    <row r="1578" spans="1:40" x14ac:dyDescent="0.3">
      <c r="A1578"/>
      <c r="B1578">
        <f t="shared" si="770"/>
        <v>144400</v>
      </c>
      <c r="C1578" s="186" t="str">
        <f t="shared" si="773"/>
        <v>-0.00730326709074055+0.0107651282352792i</v>
      </c>
      <c r="D1578" s="158" t="str">
        <f t="shared" si="774"/>
        <v>-3.83767646689288-2.48184073084533i</v>
      </c>
      <c r="E1578" t="str">
        <f t="shared" si="775"/>
        <v>3887.39165860238-9417.08783952407i</v>
      </c>
      <c r="F1578" t="str">
        <f t="shared" si="776"/>
        <v>0.493263228590939+0.334483484432496i</v>
      </c>
      <c r="G1578" t="str">
        <f t="shared" si="771"/>
        <v>0.493263228590939+0.334483484432496i</v>
      </c>
      <c r="H1578" t="str">
        <f t="shared" si="777"/>
        <v>4.31488816916304+5.12654133094621i</v>
      </c>
      <c r="I1578" t="str">
        <f t="shared" si="778"/>
        <v>567.057473972958i</v>
      </c>
      <c r="J1578" t="str">
        <f t="shared" si="772"/>
        <v>-78.6425390023584+120.918428458036i</v>
      </c>
      <c r="K1578" t="str">
        <f t="shared" si="779"/>
        <v>3.29558674398557-2.14337311818012i</v>
      </c>
      <c r="L1578" t="str">
        <f t="shared" si="780"/>
        <v>0.642906797428549-0.34989500474279i</v>
      </c>
      <c r="M1578" t="str">
        <f t="shared" si="781"/>
        <v>3.93849354141412-2.49326812292291i</v>
      </c>
      <c r="N1578" t="str">
        <f t="shared" si="782"/>
        <v>-1.84595367689499i</v>
      </c>
      <c r="O1578" t="str">
        <f t="shared" si="783"/>
        <v>-0.271698371295045-0.962382457776335i</v>
      </c>
      <c r="P1578" t="str">
        <f t="shared" si="784"/>
        <v>1.27169837129504+0.962382457776335i</v>
      </c>
      <c r="Q1578" t="str">
        <f t="shared" si="785"/>
        <v>-1.27169837129504+0.883571219118655i</v>
      </c>
      <c r="R1578" t="str">
        <f t="shared" si="786"/>
        <v>-0.319812568448394-0.978973997978735i</v>
      </c>
      <c r="S1578" t="str">
        <f t="shared" si="787"/>
        <v>0.202573791703154i</v>
      </c>
      <c r="T1578" t="str">
        <f t="shared" si="788"/>
        <v>0.198314474749348-0.0647856446249157i</v>
      </c>
      <c r="U1578" t="e">
        <f t="shared" si="789"/>
        <v>#DIV/0!</v>
      </c>
      <c r="V1578" t="str">
        <f t="shared" si="790"/>
        <v>0.0000833333333333333-0.00183696841057128i</v>
      </c>
      <c r="W1578" t="e">
        <f t="shared" si="791"/>
        <v>#DIV/0!</v>
      </c>
      <c r="X1578" t="e">
        <f t="shared" si="792"/>
        <v>#DIV/0!</v>
      </c>
      <c r="Y1578" t="str">
        <f t="shared" si="793"/>
        <v>0.00096+0.616958531682578i</v>
      </c>
      <c r="Z1578" t="e">
        <f t="shared" si="794"/>
        <v>#DIV/0!</v>
      </c>
      <c r="AA1578" t="e">
        <f t="shared" si="795"/>
        <v>#DIV/0!</v>
      </c>
      <c r="AB1578" t="str">
        <f t="shared" si="796"/>
        <v>0.113165200413858-0.0369689628918209i</v>
      </c>
      <c r="AC1578" t="str">
        <f t="shared" si="797"/>
        <v>1.35352687422712-0.42775320839827i</v>
      </c>
      <c r="AD1578" t="str">
        <f t="shared" si="798"/>
        <v>0.0838635621789043-0.000809777125934534i</v>
      </c>
      <c r="AE1578" t="e">
        <f t="shared" si="799"/>
        <v>#DIV/0!</v>
      </c>
      <c r="AF1578" t="str">
        <f t="shared" si="800"/>
        <v>-8.15256463605592-7.60838206179154i</v>
      </c>
      <c r="AG1578" t="e">
        <f t="shared" si="801"/>
        <v>#DIV/0!</v>
      </c>
      <c r="AH1578" t="e">
        <f t="shared" si="802"/>
        <v>#DIV/0!</v>
      </c>
      <c r="AI1578" t="e">
        <f t="shared" si="803"/>
        <v>#DIV/0!</v>
      </c>
      <c r="AJ1578" t="e">
        <f t="shared" si="804"/>
        <v>#DIV/0!</v>
      </c>
      <c r="AK1578"/>
      <c r="AL1578"/>
      <c r="AM1578"/>
      <c r="AN1578"/>
    </row>
    <row r="1579" spans="1:40" x14ac:dyDescent="0.3">
      <c r="A1579"/>
      <c r="B1579">
        <f t="shared" si="770"/>
        <v>144500</v>
      </c>
      <c r="C1579" s="186" t="str">
        <f t="shared" si="773"/>
        <v>-0.00730019633978894+0.0107623245443768i</v>
      </c>
      <c r="D1579" s="158" t="str">
        <f t="shared" si="774"/>
        <v>-3.83928575580979-2.48255957265857i</v>
      </c>
      <c r="E1579" t="str">
        <f t="shared" si="775"/>
        <v>3882.79522146591-9412.46692856348i</v>
      </c>
      <c r="F1579" t="str">
        <f t="shared" si="776"/>
        <v>0.493476206591923+0.334574442717234i</v>
      </c>
      <c r="G1579" t="str">
        <f t="shared" si="771"/>
        <v>0.493476206591923+0.334574442717234i</v>
      </c>
      <c r="H1579" t="str">
        <f t="shared" si="777"/>
        <v>4.31808516465892+5.12770745133146i</v>
      </c>
      <c r="I1579" t="str">
        <f t="shared" si="778"/>
        <v>567.450173054656i</v>
      </c>
      <c r="J1579" t="str">
        <f t="shared" si="772"/>
        <v>-78.7528854234924+121.002166981898i</v>
      </c>
      <c r="K1579" t="str">
        <f t="shared" si="779"/>
        <v>3.29419551852917-2.14398972104458i</v>
      </c>
      <c r="L1579" t="str">
        <f t="shared" si="780"/>
        <v>0.642703312425611-0.350026493118959i</v>
      </c>
      <c r="M1579" t="str">
        <f t="shared" si="781"/>
        <v>3.93689883095478-2.49401621416354i</v>
      </c>
      <c r="N1579" t="str">
        <f t="shared" si="782"/>
        <v>-1.84723203816707i</v>
      </c>
      <c r="O1579" t="str">
        <f t="shared" si="783"/>
        <v>-0.272928421417175-0.962034342829158i</v>
      </c>
      <c r="P1579" t="str">
        <f t="shared" si="784"/>
        <v>1.27292842141717+0.962034342829158i</v>
      </c>
      <c r="Q1579" t="str">
        <f t="shared" si="785"/>
        <v>-1.27292842141717+0.885197695337912i</v>
      </c>
      <c r="R1579" t="str">
        <f t="shared" si="786"/>
        <v>-0.31979251847765-0.978149220508154i</v>
      </c>
      <c r="S1579" t="str">
        <f t="shared" si="787"/>
        <v>0.202714078262505i</v>
      </c>
      <c r="T1579" t="str">
        <f t="shared" si="788"/>
        <v>0.198284617638498-0.0648264456184419i</v>
      </c>
      <c r="U1579" t="e">
        <f t="shared" si="789"/>
        <v>#DIV/0!</v>
      </c>
      <c r="V1579" t="str">
        <f t="shared" si="790"/>
        <v>0.0000833333333333333-0.00183569715215566i</v>
      </c>
      <c r="W1579" t="e">
        <f t="shared" si="791"/>
        <v>#DIV/0!</v>
      </c>
      <c r="X1579" t="e">
        <f t="shared" si="792"/>
        <v>#DIV/0!</v>
      </c>
      <c r="Y1579" t="str">
        <f t="shared" si="793"/>
        <v>0.00096+0.617385788283466i</v>
      </c>
      <c r="Z1579" t="e">
        <f t="shared" si="794"/>
        <v>#DIV/0!</v>
      </c>
      <c r="AA1579" t="e">
        <f t="shared" si="795"/>
        <v>#DIV/0!</v>
      </c>
      <c r="AB1579" t="str">
        <f t="shared" si="796"/>
        <v>0.11314816289838-0.0369922453709002i</v>
      </c>
      <c r="AC1579" t="str">
        <f t="shared" si="797"/>
        <v>1.35319361048597-0.427828080426467i</v>
      </c>
      <c r="AD1579" t="str">
        <f t="shared" si="798"/>
        <v>0.083874602447811-0.000819051465017i</v>
      </c>
      <c r="AE1579" t="e">
        <f t="shared" si="799"/>
        <v>#DIV/0!</v>
      </c>
      <c r="AF1579" t="str">
        <f t="shared" si="800"/>
        <v>-8.15737092046871-7.61026702399003i</v>
      </c>
      <c r="AG1579" t="e">
        <f t="shared" si="801"/>
        <v>#DIV/0!</v>
      </c>
      <c r="AH1579" t="e">
        <f t="shared" si="802"/>
        <v>#DIV/0!</v>
      </c>
      <c r="AI1579" t="e">
        <f t="shared" si="803"/>
        <v>#DIV/0!</v>
      </c>
      <c r="AJ1579" t="e">
        <f t="shared" si="804"/>
        <v>#DIV/0!</v>
      </c>
      <c r="AK1579"/>
      <c r="AL1579"/>
      <c r="AM1579"/>
      <c r="AN1579"/>
    </row>
    <row r="1580" spans="1:40" x14ac:dyDescent="0.3">
      <c r="A1580"/>
      <c r="B1580">
        <f t="shared" si="770"/>
        <v>144600</v>
      </c>
      <c r="C1580" s="186" t="str">
        <f t="shared" si="773"/>
        <v>-0.00729712604926296+0.0107595240403368i</v>
      </c>
      <c r="D1580" s="158" t="str">
        <f t="shared" si="774"/>
        <v>-3.84089480525119-2.4832770578808i</v>
      </c>
      <c r="E1580" t="str">
        <f t="shared" si="775"/>
        <v>3878.20647035325-9407.84924048754i</v>
      </c>
      <c r="F1580" t="str">
        <f t="shared" si="776"/>
        <v>0.493689152896544+0.334665227242181i</v>
      </c>
      <c r="G1580" t="str">
        <f t="shared" si="771"/>
        <v>0.493689152896544+0.334665227242181i</v>
      </c>
      <c r="H1580" t="str">
        <f t="shared" si="777"/>
        <v>4.32128150802616+5.12887120385345i</v>
      </c>
      <c r="I1580" t="str">
        <f t="shared" si="778"/>
        <v>567.842872136355i</v>
      </c>
      <c r="J1580" t="str">
        <f t="shared" si="772"/>
        <v>-78.8633082353646+121.085905505761i</v>
      </c>
      <c r="K1580" t="str">
        <f t="shared" si="779"/>
        <v>3.29280450467818-2.14460515058771i</v>
      </c>
      <c r="L1580" t="str">
        <f t="shared" si="780"/>
        <v>0.642499815455992-0.350157821587651i</v>
      </c>
      <c r="M1580" t="str">
        <f t="shared" si="781"/>
        <v>3.93530432013417-2.49476297217536i</v>
      </c>
      <c r="N1580" t="str">
        <f t="shared" si="782"/>
        <v>-1.84851039943916i</v>
      </c>
      <c r="O1580" t="str">
        <f t="shared" si="783"/>
        <v>-0.274158025517691-0.961684655718412i</v>
      </c>
      <c r="P1580" t="str">
        <f t="shared" si="784"/>
        <v>1.27415802551769+0.961684655718412i</v>
      </c>
      <c r="Q1580" t="str">
        <f t="shared" si="785"/>
        <v>-1.27415802551769+0.886825743720748i</v>
      </c>
      <c r="R1580" t="str">
        <f t="shared" si="786"/>
        <v>-0.319772450785015-0.977325474759135i</v>
      </c>
      <c r="S1580" t="str">
        <f t="shared" si="787"/>
        <v>0.202854364821855i</v>
      </c>
      <c r="T1580" t="str">
        <f t="shared" si="788"/>
        <v>0.198254738406482-0.0648672373915221i</v>
      </c>
      <c r="U1580" t="e">
        <f t="shared" si="789"/>
        <v>#DIV/0!</v>
      </c>
      <c r="V1580" t="str">
        <f t="shared" si="790"/>
        <v>0.0000833333333333333-0.00183442765205043i</v>
      </c>
      <c r="W1580" t="e">
        <f t="shared" si="791"/>
        <v>#DIV/0!</v>
      </c>
      <c r="X1580" t="e">
        <f t="shared" si="792"/>
        <v>#DIV/0!</v>
      </c>
      <c r="Y1580" t="str">
        <f t="shared" si="793"/>
        <v>0.00096+0.617813044884354i</v>
      </c>
      <c r="Z1580" t="e">
        <f t="shared" si="794"/>
        <v>#DIV/0!</v>
      </c>
      <c r="AA1580" t="e">
        <f t="shared" si="795"/>
        <v>#DIV/0!</v>
      </c>
      <c r="AB1580" t="str">
        <f t="shared" si="796"/>
        <v>0.113131112759788-0.0370155225884694i</v>
      </c>
      <c r="AC1580" t="str">
        <f t="shared" si="797"/>
        <v>1.35286040163575-0.427902657068542i</v>
      </c>
      <c r="AD1580" t="str">
        <f t="shared" si="798"/>
        <v>0.0838856419548351-0.000828343785316008i</v>
      </c>
      <c r="AE1580" t="e">
        <f t="shared" si="799"/>
        <v>#DIV/0!</v>
      </c>
      <c r="AF1580" t="str">
        <f t="shared" si="800"/>
        <v>-8.16217631327735-7.61214826173425i</v>
      </c>
      <c r="AG1580" t="e">
        <f t="shared" si="801"/>
        <v>#DIV/0!</v>
      </c>
      <c r="AH1580" t="e">
        <f t="shared" si="802"/>
        <v>#DIV/0!</v>
      </c>
      <c r="AI1580" t="e">
        <f t="shared" si="803"/>
        <v>#DIV/0!</v>
      </c>
      <c r="AJ1580" t="e">
        <f t="shared" si="804"/>
        <v>#DIV/0!</v>
      </c>
      <c r="AK1580"/>
      <c r="AL1580"/>
      <c r="AM1580"/>
      <c r="AN1580"/>
    </row>
    <row r="1581" spans="1:40" x14ac:dyDescent="0.3">
      <c r="A1581"/>
      <c r="B1581">
        <f t="shared" si="770"/>
        <v>144700</v>
      </c>
      <c r="C1581" s="186" t="str">
        <f t="shared" si="773"/>
        <v>-0.00729405622125286+0.0107567267133765i</v>
      </c>
      <c r="D1581" s="158" t="str">
        <f t="shared" si="774"/>
        <v>-3.84250361411558-2.48399318765946i</v>
      </c>
      <c r="E1581" t="str">
        <f t="shared" si="775"/>
        <v>3873.62538928799-9403.23477519587i</v>
      </c>
      <c r="F1581" t="str">
        <f t="shared" si="776"/>
        <v>0.49390206735904+0.33475583814722i</v>
      </c>
      <c r="G1581" t="str">
        <f t="shared" si="771"/>
        <v>0.49390206735904+0.33475583814722i</v>
      </c>
      <c r="H1581" t="str">
        <f t="shared" si="777"/>
        <v>4.32447719760193+5.13003259036013i</v>
      </c>
      <c r="I1581" t="str">
        <f t="shared" si="778"/>
        <v>568.235571218054i</v>
      </c>
      <c r="J1581" t="str">
        <f t="shared" si="772"/>
        <v>-78.9738074379748+121.169644029624i</v>
      </c>
      <c r="K1581" t="str">
        <f t="shared" si="779"/>
        <v>3.2914137033852-2.14521940781063i</v>
      </c>
      <c r="L1581" t="str">
        <f t="shared" si="780"/>
        <v>0.642296306664739-0.350288990214439i</v>
      </c>
      <c r="M1581" t="str">
        <f t="shared" si="781"/>
        <v>3.93371001004994-2.49550839802507i</v>
      </c>
      <c r="N1581" t="str">
        <f t="shared" si="782"/>
        <v>-1.84978876071125i</v>
      </c>
      <c r="O1581" t="str">
        <f t="shared" si="783"/>
        <v>-0.275387181587154-0.961333397015564i</v>
      </c>
      <c r="P1581" t="str">
        <f t="shared" si="784"/>
        <v>1.27538718158715+0.961333397015564i</v>
      </c>
      <c r="Q1581" t="str">
        <f t="shared" si="785"/>
        <v>-1.27538718158715+0.888455363695686i</v>
      </c>
      <c r="R1581" t="str">
        <f t="shared" si="786"/>
        <v>-0.319752365361667-0.976502758578508i</v>
      </c>
      <c r="S1581" t="str">
        <f t="shared" si="787"/>
        <v>0.202994651381207i</v>
      </c>
      <c r="T1581" t="str">
        <f t="shared" si="788"/>
        <v>0.198224837050431-0.0649080199349079i</v>
      </c>
      <c r="U1581" t="e">
        <f t="shared" si="789"/>
        <v>#DIV/0!</v>
      </c>
      <c r="V1581" t="str">
        <f t="shared" si="790"/>
        <v>0.0000833333333333333-0.00183315990661017i</v>
      </c>
      <c r="W1581" t="e">
        <f t="shared" si="791"/>
        <v>#DIV/0!</v>
      </c>
      <c r="X1581" t="e">
        <f t="shared" si="792"/>
        <v>#DIV/0!</v>
      </c>
      <c r="Y1581" t="str">
        <f t="shared" si="793"/>
        <v>0.00096+0.618240301485243i</v>
      </c>
      <c r="Z1581" t="e">
        <f t="shared" si="794"/>
        <v>#DIV/0!</v>
      </c>
      <c r="AA1581" t="e">
        <f t="shared" si="795"/>
        <v>#DIV/0!</v>
      </c>
      <c r="AB1581" t="str">
        <f t="shared" si="796"/>
        <v>0.113114049996445-0.037038794539251i</v>
      </c>
      <c r="AC1581" t="str">
        <f t="shared" si="797"/>
        <v>1.35252724792288-0.427976938539991i</v>
      </c>
      <c r="AD1581" t="str">
        <f t="shared" si="798"/>
        <v>0.0838966806811424-0.000837654094886734i</v>
      </c>
      <c r="AE1581" t="e">
        <f t="shared" si="799"/>
        <v>#DIV/0!</v>
      </c>
      <c r="AF1581" t="str">
        <f t="shared" si="800"/>
        <v>-8.16698081171751-7.61402577801959i</v>
      </c>
      <c r="AG1581" t="e">
        <f t="shared" si="801"/>
        <v>#DIV/0!</v>
      </c>
      <c r="AH1581" t="e">
        <f t="shared" si="802"/>
        <v>#DIV/0!</v>
      </c>
      <c r="AI1581" t="e">
        <f t="shared" si="803"/>
        <v>#DIV/0!</v>
      </c>
      <c r="AJ1581" t="e">
        <f t="shared" si="804"/>
        <v>#DIV/0!</v>
      </c>
      <c r="AK1581"/>
      <c r="AL1581"/>
      <c r="AM1581"/>
      <c r="AN1581"/>
    </row>
    <row r="1582" spans="1:40" x14ac:dyDescent="0.3">
      <c r="A1582"/>
      <c r="B1582">
        <f t="shared" si="770"/>
        <v>144800</v>
      </c>
      <c r="C1582" s="186" t="str">
        <f t="shared" si="773"/>
        <v>-0.00729098685784456+0.0107539325537468i</v>
      </c>
      <c r="D1582" s="158" t="str">
        <f t="shared" si="774"/>
        <v>-3.84411218130376-2.48470796314222i</v>
      </c>
      <c r="E1582" t="str">
        <f t="shared" si="775"/>
        <v>3869.05196233153-9398.62353257276i</v>
      </c>
      <c r="F1582" t="str">
        <f t="shared" si="776"/>
        <v>0.494114949833949+0.334846275572297i</v>
      </c>
      <c r="G1582" t="str">
        <f t="shared" si="771"/>
        <v>0.494114949833949+0.334846275572297i</v>
      </c>
      <c r="H1582" t="str">
        <f t="shared" si="777"/>
        <v>4.32767223172652+5.13119161270053i</v>
      </c>
      <c r="I1582" t="str">
        <f t="shared" si="778"/>
        <v>568.628270299753i</v>
      </c>
      <c r="J1582" t="str">
        <f t="shared" si="772"/>
        <v>-79.084383031323+121.253382553487i</v>
      </c>
      <c r="K1582" t="str">
        <f t="shared" si="779"/>
        <v>3.29002311560085-2.14583249371464i</v>
      </c>
      <c r="L1582" t="str">
        <f t="shared" si="780"/>
        <v>0.642092786196728-0.350419999065021i</v>
      </c>
      <c r="M1582" t="str">
        <f t="shared" si="781"/>
        <v>3.93211590179758-2.49625249277966i</v>
      </c>
      <c r="N1582" t="str">
        <f t="shared" si="782"/>
        <v>-1.85106712198334i</v>
      </c>
      <c r="O1582" t="str">
        <f t="shared" si="783"/>
        <v>-0.27661588761687-0.960980567294641i</v>
      </c>
      <c r="P1582" t="str">
        <f t="shared" si="784"/>
        <v>1.27661588761687+0.960980567294641i</v>
      </c>
      <c r="Q1582" t="str">
        <f t="shared" si="785"/>
        <v>-1.27661588761687+0.890086554688699i</v>
      </c>
      <c r="R1582" t="str">
        <f t="shared" si="786"/>
        <v>-0.319732262198799-0.975681069819026i</v>
      </c>
      <c r="S1582" t="str">
        <f t="shared" si="787"/>
        <v>0.203134937940558i</v>
      </c>
      <c r="T1582" t="str">
        <f t="shared" si="788"/>
        <v>0.198194913567465-0.0649487932393473i</v>
      </c>
      <c r="U1582" t="e">
        <f t="shared" si="789"/>
        <v>#DIV/0!</v>
      </c>
      <c r="V1582" t="str">
        <f t="shared" si="790"/>
        <v>0.0000833333333333333-0.00183189391219953i</v>
      </c>
      <c r="W1582" t="e">
        <f t="shared" si="791"/>
        <v>#DIV/0!</v>
      </c>
      <c r="X1582" t="e">
        <f t="shared" si="792"/>
        <v>#DIV/0!</v>
      </c>
      <c r="Y1582" t="str">
        <f t="shared" si="793"/>
        <v>0.00096+0.618667558086131i</v>
      </c>
      <c r="Z1582" t="e">
        <f t="shared" si="794"/>
        <v>#DIV/0!</v>
      </c>
      <c r="AA1582" t="e">
        <f t="shared" si="795"/>
        <v>#DIV/0!</v>
      </c>
      <c r="AB1582" t="str">
        <f t="shared" si="796"/>
        <v>0.113096974606707-0.0370620612179654i</v>
      </c>
      <c r="AC1582" t="str">
        <f t="shared" si="797"/>
        <v>1.35219414959333-0.428050925056387i</v>
      </c>
      <c r="AD1582" t="str">
        <f t="shared" si="798"/>
        <v>0.0839077186078769-0.000846982401777973i</v>
      </c>
      <c r="AE1582" t="e">
        <f t="shared" si="799"/>
        <v>#DIV/0!</v>
      </c>
      <c r="AF1582" t="str">
        <f t="shared" si="800"/>
        <v>-8.17178441303028-7.61589957584275i</v>
      </c>
      <c r="AG1582" t="e">
        <f t="shared" si="801"/>
        <v>#DIV/0!</v>
      </c>
      <c r="AH1582" t="e">
        <f t="shared" si="802"/>
        <v>#DIV/0!</v>
      </c>
      <c r="AI1582" t="e">
        <f t="shared" si="803"/>
        <v>#DIV/0!</v>
      </c>
      <c r="AJ1582" t="e">
        <f t="shared" si="804"/>
        <v>#DIV/0!</v>
      </c>
      <c r="AK1582"/>
      <c r="AL1582"/>
      <c r="AM1582"/>
      <c r="AN1582"/>
    </row>
    <row r="1583" spans="1:40" x14ac:dyDescent="0.3">
      <c r="A1583"/>
      <c r="B1583">
        <f t="shared" si="770"/>
        <v>144900</v>
      </c>
      <c r="C1583" s="186" t="str">
        <f t="shared" si="773"/>
        <v>-0.00728791796111964+0.0107511415517321i</v>
      </c>
      <c r="D1583" s="158" t="str">
        <f t="shared" si="774"/>
        <v>-3.84572050571877-2.48542138547699i</v>
      </c>
      <c r="E1583" t="str">
        <f t="shared" si="775"/>
        <v>3864.48617358294-9394.01551248723i</v>
      </c>
      <c r="F1583" t="str">
        <f t="shared" si="776"/>
        <v>0.494327800176111+0.334936539657426i</v>
      </c>
      <c r="G1583" t="str">
        <f t="shared" si="771"/>
        <v>0.494327800176111+0.334936539657426i</v>
      </c>
      <c r="H1583" t="str">
        <f t="shared" si="777"/>
        <v>4.33086660874329+5.13234827272472i</v>
      </c>
      <c r="I1583" t="str">
        <f t="shared" si="778"/>
        <v>569.020969381451i</v>
      </c>
      <c r="J1583" t="str">
        <f t="shared" si="772"/>
        <v>-79.1950350154093+121.337121077349i</v>
      </c>
      <c r="K1583" t="str">
        <f t="shared" si="779"/>
        <v>3.28863274227375-2.14644440930131i</v>
      </c>
      <c r="L1583" t="str">
        <f t="shared" si="780"/>
        <v>0.641889254196666-0.350550848205225i</v>
      </c>
      <c r="M1583" t="str">
        <f t="shared" si="781"/>
        <v>3.93052199647042-2.49699525750653i</v>
      </c>
      <c r="N1583" t="str">
        <f t="shared" si="782"/>
        <v>-1.85234548325543i</v>
      </c>
      <c r="O1583" t="str">
        <f t="shared" si="783"/>
        <v>-0.277844141598878-0.960626167132242i</v>
      </c>
      <c r="P1583" t="str">
        <f t="shared" si="784"/>
        <v>1.27784414159888+0.960626167132242i</v>
      </c>
      <c r="Q1583" t="str">
        <f t="shared" si="785"/>
        <v>-1.27784414159888+0.891719316123188i</v>
      </c>
      <c r="R1583" t="str">
        <f t="shared" si="786"/>
        <v>-0.319712141287572-0.974860406339377i</v>
      </c>
      <c r="S1583" t="str">
        <f t="shared" si="787"/>
        <v>0.203275224499909i</v>
      </c>
      <c r="T1583" t="str">
        <f t="shared" si="788"/>
        <v>0.198164967954709-0.0649895572955778i</v>
      </c>
      <c r="U1583" t="e">
        <f t="shared" si="789"/>
        <v>#DIV/0!</v>
      </c>
      <c r="V1583" t="str">
        <f t="shared" si="790"/>
        <v>0.0000833333333333333-0.00183062966519318i</v>
      </c>
      <c r="W1583" t="e">
        <f t="shared" si="791"/>
        <v>#DIV/0!</v>
      </c>
      <c r="X1583" t="e">
        <f t="shared" si="792"/>
        <v>#DIV/0!</v>
      </c>
      <c r="Y1583" t="str">
        <f t="shared" si="793"/>
        <v>0.00096+0.619094814687019i</v>
      </c>
      <c r="Z1583" t="e">
        <f t="shared" si="794"/>
        <v>#DIV/0!</v>
      </c>
      <c r="AA1583" t="e">
        <f t="shared" si="795"/>
        <v>#DIV/0!</v>
      </c>
      <c r="AB1583" t="str">
        <f t="shared" si="796"/>
        <v>0.113079886588935-0.0370853226193273i</v>
      </c>
      <c r="AC1583" t="str">
        <f t="shared" si="797"/>
        <v>1.35186110689263-0.428124616833415i</v>
      </c>
      <c r="AD1583" t="str">
        <f t="shared" si="798"/>
        <v>0.0839187557161676-0.000856328714025244i</v>
      </c>
      <c r="AE1583" t="e">
        <f t="shared" si="799"/>
        <v>#DIV/0!</v>
      </c>
      <c r="AF1583" t="str">
        <f t="shared" si="800"/>
        <v>-8.17658711446206-7.61776965820171i</v>
      </c>
      <c r="AG1583" t="e">
        <f t="shared" si="801"/>
        <v>#DIV/0!</v>
      </c>
      <c r="AH1583" t="e">
        <f t="shared" si="802"/>
        <v>#DIV/0!</v>
      </c>
      <c r="AI1583" t="e">
        <f t="shared" si="803"/>
        <v>#DIV/0!</v>
      </c>
      <c r="AJ1583" t="e">
        <f t="shared" si="804"/>
        <v>#DIV/0!</v>
      </c>
      <c r="AK1583"/>
      <c r="AL1583"/>
      <c r="AM1583"/>
      <c r="AN1583"/>
    </row>
    <row r="1584" spans="1:40" x14ac:dyDescent="0.3">
      <c r="A1584"/>
      <c r="B1584">
        <f t="shared" si="770"/>
        <v>145000</v>
      </c>
      <c r="C1584" s="186" t="str">
        <f t="shared" si="773"/>
        <v>-0.00728484953315542+0.0107483536976501i</v>
      </c>
      <c r="D1584" s="158" t="str">
        <f t="shared" si="774"/>
        <v>-3.84732858626595-2.48613345581194i</v>
      </c>
      <c r="E1584" t="str">
        <f t="shared" si="775"/>
        <v>3859.92800717901-9389.41071479327i</v>
      </c>
      <c r="F1584" t="str">
        <f t="shared" si="776"/>
        <v>0.494540618240665+0.335026630542686i</v>
      </c>
      <c r="G1584" t="str">
        <f t="shared" si="771"/>
        <v>0.494540618240665+0.335026630542686i</v>
      </c>
      <c r="H1584" t="str">
        <f t="shared" si="777"/>
        <v>4.33406032699869+5.13350257228389i</v>
      </c>
      <c r="I1584" t="str">
        <f t="shared" si="778"/>
        <v>569.41366846315i</v>
      </c>
      <c r="J1584" t="str">
        <f t="shared" si="772"/>
        <v>-79.3057633902337+121.420859601213i</v>
      </c>
      <c r="K1584" t="str">
        <f t="shared" si="779"/>
        <v>3.28724258435052-2.14705515557228i</v>
      </c>
      <c r="L1584" t="str">
        <f t="shared" si="780"/>
        <v>0.641685710809095-0.350681537701001i</v>
      </c>
      <c r="M1584" t="str">
        <f t="shared" si="781"/>
        <v>3.92892829515961-2.49773669327328i</v>
      </c>
      <c r="N1584" t="str">
        <f t="shared" si="782"/>
        <v>-1.85362384452751i</v>
      </c>
      <c r="O1584" t="str">
        <f t="shared" si="783"/>
        <v>-0.279071941525947-0.960270197107532i</v>
      </c>
      <c r="P1584" t="str">
        <f t="shared" si="784"/>
        <v>1.27907194152595+0.960270197107532i</v>
      </c>
      <c r="Q1584" t="str">
        <f t="shared" si="785"/>
        <v>-1.27907194152595+0.893353647419978i</v>
      </c>
      <c r="R1584" t="str">
        <f t="shared" si="786"/>
        <v>-0.319692002619151-0.974040766004147i</v>
      </c>
      <c r="S1584" t="str">
        <f t="shared" si="787"/>
        <v>0.203415511059261i</v>
      </c>
      <c r="T1584" t="str">
        <f t="shared" si="788"/>
        <v>0.198135000209288-0.0650303120943332i</v>
      </c>
      <c r="U1584" t="e">
        <f t="shared" si="789"/>
        <v>#DIV/0!</v>
      </c>
      <c r="V1584" t="str">
        <f t="shared" si="790"/>
        <v>0.0000833333333333333-0.00182936716197581i</v>
      </c>
      <c r="W1584" t="e">
        <f t="shared" si="791"/>
        <v>#DIV/0!</v>
      </c>
      <c r="X1584" t="e">
        <f t="shared" si="792"/>
        <v>#DIV/0!</v>
      </c>
      <c r="Y1584" t="str">
        <f t="shared" si="793"/>
        <v>0.00096+0.619522071287907i</v>
      </c>
      <c r="Z1584" t="e">
        <f t="shared" si="794"/>
        <v>#DIV/0!</v>
      </c>
      <c r="AA1584" t="e">
        <f t="shared" si="795"/>
        <v>#DIV/0!</v>
      </c>
      <c r="AB1584" t="str">
        <f t="shared" si="796"/>
        <v>0.113062785941487-0.0371085787380488i</v>
      </c>
      <c r="AC1584" t="str">
        <f t="shared" si="797"/>
        <v>1.35152812006584-0.428198014086833i</v>
      </c>
      <c r="AD1584" t="str">
        <f t="shared" si="798"/>
        <v>0.0839297919871254-0.000865693039656264i</v>
      </c>
      <c r="AE1584" t="e">
        <f t="shared" si="799"/>
        <v>#DIV/0!</v>
      </c>
      <c r="AF1584" t="str">
        <f t="shared" si="800"/>
        <v>-8.18138891326464-7.61963602809583i</v>
      </c>
      <c r="AG1584" t="e">
        <f t="shared" si="801"/>
        <v>#DIV/0!</v>
      </c>
      <c r="AH1584" t="e">
        <f t="shared" si="802"/>
        <v>#DIV/0!</v>
      </c>
      <c r="AI1584" t="e">
        <f t="shared" si="803"/>
        <v>#DIV/0!</v>
      </c>
      <c r="AJ1584" t="e">
        <f t="shared" si="804"/>
        <v>#DIV/0!</v>
      </c>
      <c r="AK1584"/>
      <c r="AL1584"/>
      <c r="AM1584"/>
      <c r="AN1584"/>
    </row>
    <row r="1585" spans="1:40" x14ac:dyDescent="0.3">
      <c r="A1585"/>
      <c r="B1585">
        <f t="shared" si="770"/>
        <v>145100</v>
      </c>
      <c r="C1585" s="186" t="str">
        <f t="shared" si="773"/>
        <v>-0.00728178157602501+0.0107455689818516i</v>
      </c>
      <c r="D1585" s="158" t="str">
        <f t="shared" si="774"/>
        <v>-3.84893642185291-2.48684417529555i</v>
      </c>
      <c r="E1585" t="str">
        <f t="shared" si="775"/>
        <v>3855.3774472941-9384.80913932982i</v>
      </c>
      <c r="F1585" t="str">
        <f t="shared" si="776"/>
        <v>0.49475340388305+0.335116548368228i</v>
      </c>
      <c r="G1585" t="str">
        <f t="shared" si="771"/>
        <v>0.49475340388305+0.335116548368228i</v>
      </c>
      <c r="H1585" t="str">
        <f t="shared" si="777"/>
        <v>4.33725338484226+5.13465451323037i</v>
      </c>
      <c r="I1585" t="str">
        <f t="shared" si="778"/>
        <v>569.806367544849i</v>
      </c>
      <c r="J1585" t="str">
        <f t="shared" si="772"/>
        <v>-79.4165681557962+121.504598125076i</v>
      </c>
      <c r="K1585" t="str">
        <f t="shared" si="779"/>
        <v>3.28585264277584-2.14766473352958i</v>
      </c>
      <c r="L1585" t="str">
        <f t="shared" si="780"/>
        <v>0.641482156178386-0.350812067618428i</v>
      </c>
      <c r="M1585" t="str">
        <f t="shared" si="781"/>
        <v>3.92733479895423-2.49847680114801i</v>
      </c>
      <c r="N1585" t="str">
        <f t="shared" si="782"/>
        <v>-1.8549022057996i</v>
      </c>
      <c r="O1585" t="str">
        <f t="shared" si="783"/>
        <v>-0.280299285391615-0.959912657802235i</v>
      </c>
      <c r="P1585" t="str">
        <f t="shared" si="784"/>
        <v>1.28029928539162+0.959912657802235i</v>
      </c>
      <c r="Q1585" t="str">
        <f t="shared" si="785"/>
        <v>-1.28029928539162+0.894989547997365i</v>
      </c>
      <c r="R1585" t="str">
        <f t="shared" si="786"/>
        <v>-0.319671846184686-0.973222146683786i</v>
      </c>
      <c r="S1585" t="str">
        <f t="shared" si="787"/>
        <v>0.203555797618612i</v>
      </c>
      <c r="T1585" t="str">
        <f t="shared" si="788"/>
        <v>0.198105010328316-0.065071057626338i</v>
      </c>
      <c r="U1585" t="e">
        <f t="shared" si="789"/>
        <v>#DIV/0!</v>
      </c>
      <c r="V1585" t="str">
        <f t="shared" si="790"/>
        <v>0.0000833333333333333-0.00182810639894205i</v>
      </c>
      <c r="W1585" t="e">
        <f t="shared" si="791"/>
        <v>#DIV/0!</v>
      </c>
      <c r="X1585" t="e">
        <f t="shared" si="792"/>
        <v>#DIV/0!</v>
      </c>
      <c r="Y1585" t="str">
        <f t="shared" si="793"/>
        <v>0.00096+0.619949327888795i</v>
      </c>
      <c r="Z1585" t="e">
        <f t="shared" si="794"/>
        <v>#DIV/0!</v>
      </c>
      <c r="AA1585" t="e">
        <f t="shared" si="795"/>
        <v>#DIV/0!</v>
      </c>
      <c r="AB1585" t="str">
        <f t="shared" si="796"/>
        <v>0.113045672662717-0.0371318295688373i</v>
      </c>
      <c r="AC1585" t="str">
        <f t="shared" si="797"/>
        <v>1.35119518935756-0.428271117032503i</v>
      </c>
      <c r="AD1585" t="str">
        <f t="shared" si="798"/>
        <v>0.0839408274018415-0.000875075386688043i</v>
      </c>
      <c r="AE1585" t="e">
        <f t="shared" si="799"/>
        <v>#DIV/0!</v>
      </c>
      <c r="AF1585" t="str">
        <f t="shared" si="800"/>
        <v>-8.18618980669517-7.62149868852592i</v>
      </c>
      <c r="AG1585" t="e">
        <f t="shared" si="801"/>
        <v>#DIV/0!</v>
      </c>
      <c r="AH1585" t="e">
        <f t="shared" si="802"/>
        <v>#DIV/0!</v>
      </c>
      <c r="AI1585" t="e">
        <f t="shared" si="803"/>
        <v>#DIV/0!</v>
      </c>
      <c r="AJ1585" t="e">
        <f t="shared" si="804"/>
        <v>#DIV/0!</v>
      </c>
      <c r="AK1585"/>
      <c r="AL1585"/>
      <c r="AM1585"/>
      <c r="AN1585"/>
    </row>
    <row r="1586" spans="1:40" x14ac:dyDescent="0.3">
      <c r="A1586"/>
      <c r="B1586">
        <f t="shared" ref="B1586:B1649" si="805">B1585+100</f>
        <v>145200</v>
      </c>
      <c r="C1586" s="186" t="str">
        <f t="shared" si="773"/>
        <v>-0.0072787140917971+0.0107427873947208i</v>
      </c>
      <c r="D1586" s="158" t="str">
        <f t="shared" si="774"/>
        <v>-3.85054401138948-2.48755354507647i</v>
      </c>
      <c r="E1586" t="str">
        <f t="shared" si="775"/>
        <v>3850.83447813996-9380.21078592083i</v>
      </c>
      <c r="F1586" t="str">
        <f t="shared" si="776"/>
        <v>0.494966156959005+0.335206293274261i</v>
      </c>
      <c r="G1586" t="str">
        <f t="shared" si="771"/>
        <v>0.494966156959005+0.335206293274261i</v>
      </c>
      <c r="H1586" t="str">
        <f t="shared" si="777"/>
        <v>4.34044578062655+5.13580409741744i</v>
      </c>
      <c r="I1586" t="str">
        <f t="shared" si="778"/>
        <v>570.199066626547i</v>
      </c>
      <c r="J1586" t="str">
        <f t="shared" si="772"/>
        <v>-79.5274493120967+121.588336648938i</v>
      </c>
      <c r="K1586" t="str">
        <f t="shared" si="779"/>
        <v>3.28446291849237-2.14827314417534i</v>
      </c>
      <c r="L1586" t="str">
        <f t="shared" si="780"/>
        <v>0.641278590448744-0.35094243802371i</v>
      </c>
      <c r="M1586" t="str">
        <f t="shared" si="781"/>
        <v>3.92574150894111-2.49921558219905i</v>
      </c>
      <c r="N1586" t="str">
        <f t="shared" si="782"/>
        <v>-1.85618056707169i</v>
      </c>
      <c r="O1586" t="str">
        <f t="shared" si="783"/>
        <v>-0.28152617119014-0.959553549800646i</v>
      </c>
      <c r="P1586" t="str">
        <f t="shared" si="784"/>
        <v>1.28152617119014+0.959553549800646i</v>
      </c>
      <c r="Q1586" t="str">
        <f t="shared" si="785"/>
        <v>-1.28152617119014+0.896627017271044i</v>
      </c>
      <c r="R1586" t="str">
        <f t="shared" si="786"/>
        <v>-0.319651671975315-0.972404546254625i</v>
      </c>
      <c r="S1586" t="str">
        <f t="shared" si="787"/>
        <v>0.203696084177964i</v>
      </c>
      <c r="T1586" t="str">
        <f t="shared" si="788"/>
        <v>0.198074998308917-0.0651117938823107i</v>
      </c>
      <c r="U1586" t="e">
        <f t="shared" si="789"/>
        <v>#DIV/0!</v>
      </c>
      <c r="V1586" t="str">
        <f t="shared" si="790"/>
        <v>0.0000833333333333333-0.0018268473724965i</v>
      </c>
      <c r="W1586" t="e">
        <f t="shared" si="791"/>
        <v>#DIV/0!</v>
      </c>
      <c r="X1586" t="e">
        <f t="shared" si="792"/>
        <v>#DIV/0!</v>
      </c>
      <c r="Y1586" t="str">
        <f t="shared" si="793"/>
        <v>0.00096+0.620376584489684i</v>
      </c>
      <c r="Z1586" t="e">
        <f t="shared" si="794"/>
        <v>#DIV/0!</v>
      </c>
      <c r="AA1586" t="e">
        <f t="shared" si="795"/>
        <v>#DIV/0!</v>
      </c>
      <c r="AB1586" t="str">
        <f t="shared" si="796"/>
        <v>0.113028546750983-0.0371550751063962i</v>
      </c>
      <c r="AC1586" t="str">
        <f t="shared" si="797"/>
        <v>1.35086231501194-0.428343925886375i</v>
      </c>
      <c r="AD1586" t="str">
        <f t="shared" si="798"/>
        <v>0.0839518619413923-0.000884475763126681i</v>
      </c>
      <c r="AE1586" t="e">
        <f t="shared" si="799"/>
        <v>#DIV/0!</v>
      </c>
      <c r="AF1586" t="str">
        <f t="shared" si="800"/>
        <v>-8.19098979201603-7.62335764249391i</v>
      </c>
      <c r="AG1586" t="e">
        <f t="shared" si="801"/>
        <v>#DIV/0!</v>
      </c>
      <c r="AH1586" t="e">
        <f t="shared" si="802"/>
        <v>#DIV/0!</v>
      </c>
      <c r="AI1586" t="e">
        <f t="shared" si="803"/>
        <v>#DIV/0!</v>
      </c>
      <c r="AJ1586" t="e">
        <f t="shared" si="804"/>
        <v>#DIV/0!</v>
      </c>
      <c r="AK1586"/>
      <c r="AL1586"/>
      <c r="AM1586"/>
      <c r="AN1586"/>
    </row>
    <row r="1587" spans="1:40" x14ac:dyDescent="0.3">
      <c r="A1587"/>
      <c r="B1587">
        <f t="shared" si="805"/>
        <v>145300</v>
      </c>
      <c r="C1587" s="186" t="str">
        <f t="shared" si="773"/>
        <v>-0.00727564708253624+0.0107400089266744i</v>
      </c>
      <c r="D1587" s="158" t="str">
        <f t="shared" si="774"/>
        <v>-3.85215135378781-2.48826156630367i</v>
      </c>
      <c r="E1587" t="str">
        <f t="shared" si="775"/>
        <v>3846.29908396578-9375.61565437547i</v>
      </c>
      <c r="F1587" t="str">
        <f t="shared" si="776"/>
        <v>0.495178877324569+0.335295865401066i</v>
      </c>
      <c r="G1587" t="str">
        <f t="shared" si="771"/>
        <v>0.495178877324569+0.335295865401066i</v>
      </c>
      <c r="H1587" t="str">
        <f t="shared" si="777"/>
        <v>4.34363751270728+5.13695132669955i</v>
      </c>
      <c r="I1587" t="str">
        <f t="shared" si="778"/>
        <v>570.591765708246i</v>
      </c>
      <c r="J1587" t="str">
        <f t="shared" si="772"/>
        <v>-79.6384068591353+121.672075172801i</v>
      </c>
      <c r="K1587" t="str">
        <f t="shared" si="779"/>
        <v>3.28307341244081-2.14888038851185i</v>
      </c>
      <c r="L1587" t="str">
        <f t="shared" si="780"/>
        <v>0.641075013764202-0.351072648983174i</v>
      </c>
      <c r="M1587" t="str">
        <f t="shared" si="781"/>
        <v>3.92414842620501-2.49995303749502i</v>
      </c>
      <c r="N1587" t="str">
        <f t="shared" si="782"/>
        <v>-1.85745892834378i</v>
      </c>
      <c r="O1587" t="str">
        <f t="shared" si="783"/>
        <v>-0.282752596916535-0.959192873689622i</v>
      </c>
      <c r="P1587" t="str">
        <f t="shared" si="784"/>
        <v>1.28275259691653+0.959192873689622i</v>
      </c>
      <c r="Q1587" t="str">
        <f t="shared" si="785"/>
        <v>-1.28275259691653+0.898266054654158i</v>
      </c>
      <c r="R1587" t="str">
        <f t="shared" si="786"/>
        <v>-0.319631479982178-0.971587962598824i</v>
      </c>
      <c r="S1587" t="str">
        <f t="shared" si="787"/>
        <v>0.203836370737315i</v>
      </c>
      <c r="T1587" t="str">
        <f t="shared" si="788"/>
        <v>0.198044964148206-0.0651525208529639i</v>
      </c>
      <c r="U1587" t="e">
        <f t="shared" si="789"/>
        <v>#DIV/0!</v>
      </c>
      <c r="V1587" t="str">
        <f t="shared" si="790"/>
        <v>0.0000833333333333333-0.00182559007905363i</v>
      </c>
      <c r="W1587" t="e">
        <f t="shared" si="791"/>
        <v>#DIV/0!</v>
      </c>
      <c r="X1587" t="e">
        <f t="shared" si="792"/>
        <v>#DIV/0!</v>
      </c>
      <c r="Y1587" t="str">
        <f t="shared" si="793"/>
        <v>0.00096+0.620803841090572i</v>
      </c>
      <c r="Z1587" t="e">
        <f t="shared" si="794"/>
        <v>#DIV/0!</v>
      </c>
      <c r="AA1587" t="e">
        <f t="shared" si="795"/>
        <v>#DIV/0!</v>
      </c>
      <c r="AB1587" t="str">
        <f t="shared" si="796"/>
        <v>0.113011408204639-0.0371783153454258i</v>
      </c>
      <c r="AC1587" t="str">
        <f t="shared" si="797"/>
        <v>1.3505294972727-0.428416440864483i</v>
      </c>
      <c r="AD1587" t="str">
        <f t="shared" si="798"/>
        <v>0.0839628955868332-0.000893894176970168i</v>
      </c>
      <c r="AE1587" t="e">
        <f t="shared" si="799"/>
        <v>#DIV/0!</v>
      </c>
      <c r="AF1587" t="str">
        <f t="shared" si="800"/>
        <v>-8.19578886649509-7.62521289300322i</v>
      </c>
      <c r="AG1587" t="e">
        <f t="shared" si="801"/>
        <v>#DIV/0!</v>
      </c>
      <c r="AH1587" t="e">
        <f t="shared" si="802"/>
        <v>#DIV/0!</v>
      </c>
      <c r="AI1587" t="e">
        <f t="shared" si="803"/>
        <v>#DIV/0!</v>
      </c>
      <c r="AJ1587" t="e">
        <f t="shared" si="804"/>
        <v>#DIV/0!</v>
      </c>
      <c r="AK1587"/>
      <c r="AL1587"/>
      <c r="AM1587"/>
      <c r="AN1587"/>
    </row>
    <row r="1588" spans="1:40" x14ac:dyDescent="0.3">
      <c r="A1588"/>
      <c r="B1588">
        <f t="shared" si="805"/>
        <v>145400</v>
      </c>
      <c r="C1588" s="186" t="str">
        <f t="shared" si="773"/>
        <v>-0.00727258055030265+0.0107372335681625i</v>
      </c>
      <c r="D1588" s="158" t="str">
        <f t="shared" si="774"/>
        <v>-3.85375844796226-2.4889682401263i</v>
      </c>
      <c r="E1588" t="str">
        <f t="shared" si="775"/>
        <v>3841.77124905804-9371.02374448815i</v>
      </c>
      <c r="F1588" t="str">
        <f t="shared" si="776"/>
        <v>0.495391564836079+0.335385264888984i</v>
      </c>
      <c r="G1588" t="str">
        <f t="shared" si="771"/>
        <v>0.495391564836079+0.335385264888984i</v>
      </c>
      <c r="H1588" t="str">
        <f t="shared" si="777"/>
        <v>4.34682857944318+5.13809620293212i</v>
      </c>
      <c r="I1588" t="str">
        <f t="shared" si="778"/>
        <v>570.984464789945i</v>
      </c>
      <c r="J1588" t="str">
        <f t="shared" si="772"/>
        <v>-79.749440796912+121.755813696664i</v>
      </c>
      <c r="K1588" t="str">
        <f t="shared" si="779"/>
        <v>3.28168412555987-2.14948646754166i</v>
      </c>
      <c r="L1588" t="str">
        <f t="shared" si="780"/>
        <v>0.640871426268627-0.351202700563276i</v>
      </c>
      <c r="M1588" t="str">
        <f t="shared" si="781"/>
        <v>3.9225555518285-2.50068916810494i</v>
      </c>
      <c r="N1588" t="str">
        <f t="shared" si="782"/>
        <v>-1.85873728961587i</v>
      </c>
      <c r="O1588" t="str">
        <f t="shared" si="783"/>
        <v>-0.283978560566567-0.958830630058584i</v>
      </c>
      <c r="P1588" t="str">
        <f t="shared" si="784"/>
        <v>1.28397856056657+0.958830630058584i</v>
      </c>
      <c r="Q1588" t="str">
        <f t="shared" si="785"/>
        <v>-1.28397856056657+0.899906659557286i</v>
      </c>
      <c r="R1588" t="str">
        <f t="shared" si="786"/>
        <v>-0.319611270196407-0.970772393604364i</v>
      </c>
      <c r="S1588" t="str">
        <f t="shared" si="787"/>
        <v>0.203976657296665i</v>
      </c>
      <c r="T1588" t="str">
        <f t="shared" si="788"/>
        <v>0.198014907843301-0.0651932385290043i</v>
      </c>
      <c r="U1588" t="e">
        <f t="shared" si="789"/>
        <v>#DIV/0!</v>
      </c>
      <c r="V1588" t="str">
        <f t="shared" si="790"/>
        <v>0.0000833333333333333-0.00182433451503777i</v>
      </c>
      <c r="W1588" t="e">
        <f t="shared" si="791"/>
        <v>#DIV/0!</v>
      </c>
      <c r="X1588" t="e">
        <f t="shared" si="792"/>
        <v>#DIV/0!</v>
      </c>
      <c r="Y1588" t="str">
        <f t="shared" si="793"/>
        <v>0.00096+0.62123109769146i</v>
      </c>
      <c r="Z1588" t="e">
        <f t="shared" si="794"/>
        <v>#DIV/0!</v>
      </c>
      <c r="AA1588" t="e">
        <f t="shared" si="795"/>
        <v>#DIV/0!</v>
      </c>
      <c r="AB1588" t="str">
        <f t="shared" si="796"/>
        <v>0.112994257022041-0.0372015502806232i</v>
      </c>
      <c r="AC1588" t="str">
        <f t="shared" si="797"/>
        <v>1.35019673638308-0.428488662182969i</v>
      </c>
      <c r="AD1588" t="str">
        <f t="shared" si="798"/>
        <v>0.083973928319205-0.000903330636204762i</v>
      </c>
      <c r="AE1588" t="e">
        <f t="shared" si="799"/>
        <v>#DIV/0!</v>
      </c>
      <c r="AF1588" t="str">
        <f t="shared" si="800"/>
        <v>-8.20058702740544-7.62706444305842i</v>
      </c>
      <c r="AG1588" t="e">
        <f t="shared" si="801"/>
        <v>#DIV/0!</v>
      </c>
      <c r="AH1588" t="e">
        <f t="shared" si="802"/>
        <v>#DIV/0!</v>
      </c>
      <c r="AI1588" t="e">
        <f t="shared" si="803"/>
        <v>#DIV/0!</v>
      </c>
      <c r="AJ1588" t="e">
        <f t="shared" si="804"/>
        <v>#DIV/0!</v>
      </c>
      <c r="AK1588"/>
      <c r="AL1588"/>
      <c r="AM1588"/>
      <c r="AN1588"/>
    </row>
    <row r="1589" spans="1:40" x14ac:dyDescent="0.3">
      <c r="A1589"/>
      <c r="B1589">
        <f t="shared" si="805"/>
        <v>145500</v>
      </c>
      <c r="C1589" s="186" t="str">
        <f t="shared" si="773"/>
        <v>-0.00726951449715212+0.0107344613096674i</v>
      </c>
      <c r="D1589" s="158" t="str">
        <f t="shared" si="774"/>
        <v>-3.85536529282948-2.48967356769374i</v>
      </c>
      <c r="E1589" t="str">
        <f t="shared" si="775"/>
        <v>3837.25095774031-9366.43505603853i</v>
      </c>
      <c r="F1589" t="str">
        <f t="shared" si="776"/>
        <v>0.495604219350171+0.335474491878416i</v>
      </c>
      <c r="G1589" t="str">
        <f t="shared" si="771"/>
        <v>0.495604219350171+0.335474491878416i</v>
      </c>
      <c r="H1589" t="str">
        <f t="shared" si="777"/>
        <v>4.35001897919613+5.1392387279716i</v>
      </c>
      <c r="I1589" t="str">
        <f t="shared" si="778"/>
        <v>571.377163871644i</v>
      </c>
      <c r="J1589" t="str">
        <f t="shared" si="772"/>
        <v>-79.8605511254267+121.839552220527i</v>
      </c>
      <c r="K1589" t="str">
        <f t="shared" si="779"/>
        <v>3.2802950587863-2.15009138226751i</v>
      </c>
      <c r="L1589" t="str">
        <f t="shared" si="780"/>
        <v>0.640667828105719-0.351332592830592i</v>
      </c>
      <c r="M1589" t="str">
        <f t="shared" si="781"/>
        <v>3.92096288689202-2.5014239750981i</v>
      </c>
      <c r="N1589" t="str">
        <f t="shared" si="782"/>
        <v>-1.86001565088795i</v>
      </c>
      <c r="O1589" t="str">
        <f t="shared" si="783"/>
        <v>-0.285204060136746-0.958466819499515i</v>
      </c>
      <c r="P1589" t="str">
        <f t="shared" si="784"/>
        <v>1.28520406013675+0.958466819499515i</v>
      </c>
      <c r="Q1589" t="str">
        <f t="shared" si="785"/>
        <v>-1.28520406013675+0.901548831388435i</v>
      </c>
      <c r="R1589" t="str">
        <f t="shared" si="786"/>
        <v>-0.319591042609104-0.969957837165036i</v>
      </c>
      <c r="S1589" t="str">
        <f t="shared" si="787"/>
        <v>0.204116943856016i</v>
      </c>
      <c r="T1589" t="str">
        <f t="shared" si="788"/>
        <v>0.197984829391318-0.0652339469011281i</v>
      </c>
      <c r="U1589" t="e">
        <f t="shared" si="789"/>
        <v>#DIV/0!</v>
      </c>
      <c r="V1589" t="str">
        <f t="shared" si="790"/>
        <v>0.0000833333333333333-0.00182308067688311i</v>
      </c>
      <c r="W1589" t="e">
        <f t="shared" si="791"/>
        <v>#DIV/0!</v>
      </c>
      <c r="X1589" t="e">
        <f t="shared" si="792"/>
        <v>#DIV/0!</v>
      </c>
      <c r="Y1589" t="str">
        <f t="shared" si="793"/>
        <v>0.00096+0.621658354292348i</v>
      </c>
      <c r="Z1589" t="e">
        <f t="shared" si="794"/>
        <v>#DIV/0!</v>
      </c>
      <c r="AA1589" t="e">
        <f t="shared" si="795"/>
        <v>#DIV/0!</v>
      </c>
      <c r="AB1589" t="str">
        <f t="shared" si="796"/>
        <v>0.112977093201543-0.0372247799066792i</v>
      </c>
      <c r="AC1589" t="str">
        <f t="shared" si="797"/>
        <v>1.34986403258587-0.428560590058045i</v>
      </c>
      <c r="AD1589" t="str">
        <f t="shared" si="798"/>
        <v>0.0839849601195296-0.000912785148806346i</v>
      </c>
      <c r="AE1589" t="e">
        <f t="shared" si="799"/>
        <v>#DIV/0!</v>
      </c>
      <c r="AF1589" t="str">
        <f t="shared" si="800"/>
        <v>-8.20538427202561-7.62891229566534i</v>
      </c>
      <c r="AG1589" t="e">
        <f t="shared" si="801"/>
        <v>#DIV/0!</v>
      </c>
      <c r="AH1589" t="e">
        <f t="shared" si="802"/>
        <v>#DIV/0!</v>
      </c>
      <c r="AI1589" t="e">
        <f t="shared" si="803"/>
        <v>#DIV/0!</v>
      </c>
      <c r="AJ1589" t="e">
        <f t="shared" si="804"/>
        <v>#DIV/0!</v>
      </c>
      <c r="AK1589"/>
      <c r="AL1589"/>
      <c r="AM1589"/>
      <c r="AN1589"/>
    </row>
    <row r="1590" spans="1:40" x14ac:dyDescent="0.3">
      <c r="A1590"/>
      <c r="B1590">
        <f t="shared" si="805"/>
        <v>145600</v>
      </c>
      <c r="C1590" s="186" t="str">
        <f t="shared" si="773"/>
        <v>-0.0072664489251364+0.0107316921417043i</v>
      </c>
      <c r="D1590" s="158" t="str">
        <f t="shared" si="774"/>
        <v>-3.85697188730837-2.49037755015566i</v>
      </c>
      <c r="E1590" t="str">
        <f t="shared" si="775"/>
        <v>3832.73819437337-9361.84958879176i</v>
      </c>
      <c r="F1590" t="str">
        <f t="shared" si="776"/>
        <v>0.495816840723782+0.335563546509833i</v>
      </c>
      <c r="G1590" t="str">
        <f t="shared" si="771"/>
        <v>0.495816840723782+0.335563546509833i</v>
      </c>
      <c r="H1590" t="str">
        <f t="shared" si="777"/>
        <v>4.35320871033103+5.14037890367556i</v>
      </c>
      <c r="I1590" t="str">
        <f t="shared" si="778"/>
        <v>571.769862953342i</v>
      </c>
      <c r="J1590" t="str">
        <f t="shared" si="772"/>
        <v>-79.9717378446795+121.92329074439i</v>
      </c>
      <c r="K1590" t="str">
        <f t="shared" si="779"/>
        <v>3.27890621305484-2.15069513369231i</v>
      </c>
      <c r="L1590" t="str">
        <f t="shared" si="780"/>
        <v>0.640464219419007-0.351462325851825i</v>
      </c>
      <c r="M1590" t="str">
        <f t="shared" si="781"/>
        <v>3.91937043247385-2.50215745954413i</v>
      </c>
      <c r="N1590" t="str">
        <f t="shared" si="782"/>
        <v>-1.86129401216004i</v>
      </c>
      <c r="O1590" t="str">
        <f t="shared" si="783"/>
        <v>-0.286429093624373-0.958101442606951i</v>
      </c>
      <c r="P1590" t="str">
        <f t="shared" si="784"/>
        <v>1.28642909362437+0.958101442606951i</v>
      </c>
      <c r="Q1590" t="str">
        <f t="shared" si="785"/>
        <v>-1.28642909362437+0.903192569553089i</v>
      </c>
      <c r="R1590" t="str">
        <f t="shared" si="786"/>
        <v>-0.319570797211375-0.96914429118039i</v>
      </c>
      <c r="S1590" t="str">
        <f t="shared" si="787"/>
        <v>0.204257230415368i</v>
      </c>
      <c r="T1590" t="str">
        <f t="shared" si="788"/>
        <v>0.197954728789371-0.0652746459600267i</v>
      </c>
      <c r="U1590" t="e">
        <f t="shared" si="789"/>
        <v>#DIV/0!</v>
      </c>
      <c r="V1590" t="str">
        <f t="shared" si="790"/>
        <v>0.0000833333333333333-0.0018218285610336i</v>
      </c>
      <c r="W1590" t="e">
        <f t="shared" si="791"/>
        <v>#DIV/0!</v>
      </c>
      <c r="X1590" t="e">
        <f t="shared" si="792"/>
        <v>#DIV/0!</v>
      </c>
      <c r="Y1590" t="str">
        <f t="shared" si="793"/>
        <v>0.00096+0.622085610893237i</v>
      </c>
      <c r="Z1590" t="e">
        <f t="shared" si="794"/>
        <v>#DIV/0!</v>
      </c>
      <c r="AA1590" t="e">
        <f t="shared" si="795"/>
        <v>#DIV/0!</v>
      </c>
      <c r="AB1590" t="str">
        <f t="shared" si="796"/>
        <v>0.112959916741498-0.0372480042182819i</v>
      </c>
      <c r="AC1590" t="str">
        <f t="shared" si="797"/>
        <v>1.34953138612343-0.428632224706018i</v>
      </c>
      <c r="AD1590" t="str">
        <f t="shared" si="798"/>
        <v>0.0839959909688098-0.000922257722741492i</v>
      </c>
      <c r="AE1590" t="e">
        <f t="shared" si="799"/>
        <v>#DIV/0!</v>
      </c>
      <c r="AF1590" t="str">
        <f t="shared" si="800"/>
        <v>-8.2101805976394-7.63075645383122i</v>
      </c>
      <c r="AG1590" t="e">
        <f t="shared" si="801"/>
        <v>#DIV/0!</v>
      </c>
      <c r="AH1590" t="e">
        <f t="shared" si="802"/>
        <v>#DIV/0!</v>
      </c>
      <c r="AI1590" t="e">
        <f t="shared" si="803"/>
        <v>#DIV/0!</v>
      </c>
      <c r="AJ1590" t="e">
        <f t="shared" si="804"/>
        <v>#DIV/0!</v>
      </c>
      <c r="AK1590"/>
      <c r="AL1590"/>
      <c r="AM1590"/>
      <c r="AN1590"/>
    </row>
    <row r="1591" spans="1:40" x14ac:dyDescent="0.3">
      <c r="A1591"/>
      <c r="B1591">
        <f t="shared" si="805"/>
        <v>145700</v>
      </c>
      <c r="C1591" s="186" t="str">
        <f t="shared" si="773"/>
        <v>-0.00726338383630297+0.0107289260548209i</v>
      </c>
      <c r="D1591" s="158" t="str">
        <f t="shared" si="774"/>
        <v>-3.85857823032011-2.49108018866196i</v>
      </c>
      <c r="E1591" t="str">
        <f t="shared" si="775"/>
        <v>3828.23294335494-9357.2673424985i</v>
      </c>
      <c r="F1591" t="str">
        <f t="shared" si="776"/>
        <v>0.496029428814146+0.335652428923772i</v>
      </c>
      <c r="G1591" t="str">
        <f t="shared" si="771"/>
        <v>0.496029428814146+0.335652428923772i</v>
      </c>
      <c r="H1591" t="str">
        <f t="shared" si="777"/>
        <v>4.35639777121594+5.1415167319026i</v>
      </c>
      <c r="I1591" t="str">
        <f t="shared" si="778"/>
        <v>572.162562035041i</v>
      </c>
      <c r="J1591" t="str">
        <f t="shared" si="772"/>
        <v>-80.0830009546703+122.007029268253i</v>
      </c>
      <c r="K1591" t="str">
        <f t="shared" si="779"/>
        <v>3.27751758929831-2.15129772281918i</v>
      </c>
      <c r="L1591" t="str">
        <f t="shared" si="780"/>
        <v>0.640260600351852-0.351591899693801i</v>
      </c>
      <c r="M1591" t="str">
        <f t="shared" si="781"/>
        <v>3.91777818965016-2.50288962251298i</v>
      </c>
      <c r="N1591" t="str">
        <f t="shared" si="782"/>
        <v>-1.86257237343213i</v>
      </c>
      <c r="O1591" t="str">
        <f t="shared" si="783"/>
        <v>-0.287653659027479-0.957734499977997i</v>
      </c>
      <c r="P1591" t="str">
        <f t="shared" si="784"/>
        <v>1.28765365902748+0.957734499977997i</v>
      </c>
      <c r="Q1591" t="str">
        <f t="shared" si="785"/>
        <v>-1.28765365902748+0.904837873454133i</v>
      </c>
      <c r="R1591" t="str">
        <f t="shared" si="786"/>
        <v>-0.319550533994329-0.968331753555751i</v>
      </c>
      <c r="S1591" t="str">
        <f t="shared" si="787"/>
        <v>0.204397516974719i</v>
      </c>
      <c r="T1591" t="str">
        <f t="shared" si="788"/>
        <v>0.197924606034571-0.0653153356963864i</v>
      </c>
      <c r="U1591" t="e">
        <f t="shared" si="789"/>
        <v>#DIV/0!</v>
      </c>
      <c r="V1591" t="str">
        <f t="shared" si="790"/>
        <v>0.0000833333333333333-0.00182057816394298i</v>
      </c>
      <c r="W1591" t="e">
        <f t="shared" si="791"/>
        <v>#DIV/0!</v>
      </c>
      <c r="X1591" t="e">
        <f t="shared" si="792"/>
        <v>#DIV/0!</v>
      </c>
      <c r="Y1591" t="str">
        <f t="shared" si="793"/>
        <v>0.00096+0.622512867494125i</v>
      </c>
      <c r="Z1591" t="e">
        <f t="shared" si="794"/>
        <v>#DIV/0!</v>
      </c>
      <c r="AA1591" t="e">
        <f t="shared" si="795"/>
        <v>#DIV/0!</v>
      </c>
      <c r="AB1591" t="str">
        <f t="shared" si="796"/>
        <v>0.112942727640257-0.0372712232101167i</v>
      </c>
      <c r="AC1591" t="str">
        <f t="shared" si="797"/>
        <v>1.34919879723763-0.428703566343287i</v>
      </c>
      <c r="AD1591" t="str">
        <f t="shared" si="798"/>
        <v>0.0840070208480321-0.000931748365966747i</v>
      </c>
      <c r="AE1591" t="e">
        <f t="shared" si="799"/>
        <v>#DIV/0!</v>
      </c>
      <c r="AF1591" t="str">
        <f t="shared" si="800"/>
        <v>-8.21497600153605-7.63259692056456i</v>
      </c>
      <c r="AG1591" t="e">
        <f t="shared" si="801"/>
        <v>#DIV/0!</v>
      </c>
      <c r="AH1591" t="e">
        <f t="shared" si="802"/>
        <v>#DIV/0!</v>
      </c>
      <c r="AI1591" t="e">
        <f t="shared" si="803"/>
        <v>#DIV/0!</v>
      </c>
      <c r="AJ1591" t="e">
        <f t="shared" si="804"/>
        <v>#DIV/0!</v>
      </c>
      <c r="AK1591"/>
      <c r="AL1591"/>
      <c r="AM1591"/>
      <c r="AN1591"/>
    </row>
    <row r="1592" spans="1:40" x14ac:dyDescent="0.3">
      <c r="A1592"/>
      <c r="B1592">
        <f t="shared" si="805"/>
        <v>145800</v>
      </c>
      <c r="C1592" s="186" t="str">
        <f t="shared" si="773"/>
        <v>-0.00726031923269476+0.0107261630395972i</v>
      </c>
      <c r="D1592" s="158" t="str">
        <f t="shared" si="774"/>
        <v>-3.86018432078807-2.49178148436269i</v>
      </c>
      <c r="E1592" t="str">
        <f t="shared" si="775"/>
        <v>3823.73518911972-9352.68831689499i</v>
      </c>
      <c r="F1592" t="str">
        <f t="shared" si="776"/>
        <v>0.496241983478792+0.335741139260817i</v>
      </c>
      <c r="G1592" t="str">
        <f t="shared" si="771"/>
        <v>0.496241983478792+0.335741139260817i</v>
      </c>
      <c r="H1592" t="str">
        <f t="shared" si="777"/>
        <v>4.35958616022189+5.14265221451221i</v>
      </c>
      <c r="I1592" t="str">
        <f t="shared" si="778"/>
        <v>572.55526111674i</v>
      </c>
      <c r="J1592" t="str">
        <f t="shared" si="772"/>
        <v>-80.1943404553992+122.090767792116i</v>
      </c>
      <c r="K1592" t="str">
        <f t="shared" si="779"/>
        <v>3.27612918844751-2.15189915065139i</v>
      </c>
      <c r="L1592" t="str">
        <f t="shared" si="780"/>
        <v>0.640056971047448-0.351721314423469i</v>
      </c>
      <c r="M1592" t="str">
        <f t="shared" si="781"/>
        <v>3.91618615949496-2.50362046507486i</v>
      </c>
      <c r="N1592" t="str">
        <f t="shared" si="782"/>
        <v>-1.86385073470422i</v>
      </c>
      <c r="O1592" t="str">
        <f t="shared" si="783"/>
        <v>-0.288877754344869-0.957365992212312i</v>
      </c>
      <c r="P1592" t="str">
        <f t="shared" si="784"/>
        <v>1.28887775434487+0.957365992212312i</v>
      </c>
      <c r="Q1592" t="str">
        <f t="shared" si="785"/>
        <v>-1.28887775434487+0.906484742491908i</v>
      </c>
      <c r="R1592" t="str">
        <f t="shared" si="786"/>
        <v>-0.319530252949043-0.967520222202183i</v>
      </c>
      <c r="S1592" t="str">
        <f t="shared" si="787"/>
        <v>0.204537803534071i</v>
      </c>
      <c r="T1592" t="str">
        <f t="shared" si="788"/>
        <v>0.197894461124031-0.0653560161008834i</v>
      </c>
      <c r="U1592" t="e">
        <f t="shared" si="789"/>
        <v>#DIV/0!</v>
      </c>
      <c r="V1592" t="str">
        <f t="shared" si="790"/>
        <v>0.0000833333333333333-0.00181932948207471i</v>
      </c>
      <c r="W1592" t="e">
        <f t="shared" si="791"/>
        <v>#DIV/0!</v>
      </c>
      <c r="X1592" t="e">
        <f t="shared" si="792"/>
        <v>#DIV/0!</v>
      </c>
      <c r="Y1592" t="str">
        <f t="shared" si="793"/>
        <v>0.00096+0.622940124095013i</v>
      </c>
      <c r="Z1592" t="e">
        <f t="shared" si="794"/>
        <v>#DIV/0!</v>
      </c>
      <c r="AA1592" t="e">
        <f t="shared" si="795"/>
        <v>#DIV/0!</v>
      </c>
      <c r="AB1592" t="str">
        <f t="shared" si="796"/>
        <v>0.112925525896173-0.0372944368768632i</v>
      </c>
      <c r="AC1592" t="str">
        <f t="shared" si="797"/>
        <v>1.34886626616992-0.42877461518633i</v>
      </c>
      <c r="AD1592" t="str">
        <f t="shared" si="798"/>
        <v>0.0840180497381651-0.000941257086427568i</v>
      </c>
      <c r="AE1592" t="e">
        <f t="shared" si="799"/>
        <v>#DIV/0!</v>
      </c>
      <c r="AF1592" t="str">
        <f t="shared" si="800"/>
        <v>-8.21977048100996-7.6344336988749i</v>
      </c>
      <c r="AG1592" t="e">
        <f t="shared" si="801"/>
        <v>#DIV/0!</v>
      </c>
      <c r="AH1592" t="e">
        <f t="shared" si="802"/>
        <v>#DIV/0!</v>
      </c>
      <c r="AI1592" t="e">
        <f t="shared" si="803"/>
        <v>#DIV/0!</v>
      </c>
      <c r="AJ1592" t="e">
        <f t="shared" si="804"/>
        <v>#DIV/0!</v>
      </c>
      <c r="AK1592"/>
      <c r="AL1592"/>
      <c r="AM1592"/>
      <c r="AN1592"/>
    </row>
    <row r="1593" spans="1:40" x14ac:dyDescent="0.3">
      <c r="A1593"/>
      <c r="B1593">
        <f t="shared" si="805"/>
        <v>145900</v>
      </c>
      <c r="C1593" s="186" t="str">
        <f t="shared" si="773"/>
        <v>-0.00725725511635077+0.0107234030866456i</v>
      </c>
      <c r="D1593" s="158" t="str">
        <f t="shared" si="774"/>
        <v>-3.86179015763795-2.49248143840821i</v>
      </c>
      <c r="E1593" t="str">
        <f t="shared" si="775"/>
        <v>3819.24491613911-9348.11251170309i</v>
      </c>
      <c r="F1593" t="str">
        <f t="shared" si="776"/>
        <v>0.496454504575556+0.33582967766163i</v>
      </c>
      <c r="G1593" t="str">
        <f t="shared" si="771"/>
        <v>0.496454504575556+0.33582967766163i</v>
      </c>
      <c r="H1593" t="str">
        <f t="shared" si="777"/>
        <v>4.36277387572313+5.14378535336505i</v>
      </c>
      <c r="I1593" t="str">
        <f t="shared" si="778"/>
        <v>572.947960198439i</v>
      </c>
      <c r="J1593" t="str">
        <f t="shared" si="772"/>
        <v>-80.3057563468662+122.174506315979i</v>
      </c>
      <c r="K1593" t="str">
        <f t="shared" si="779"/>
        <v>3.27474101143129-2.15249941819242i</v>
      </c>
      <c r="L1593" t="str">
        <f t="shared" si="780"/>
        <v>0.639853331648817-0.351850570107903i</v>
      </c>
      <c r="M1593" t="str">
        <f t="shared" si="781"/>
        <v>3.91459434308011-2.50434998830032i</v>
      </c>
      <c r="N1593" t="str">
        <f t="shared" si="782"/>
        <v>-1.86512909597631i</v>
      </c>
      <c r="O1593" t="str">
        <f t="shared" si="783"/>
        <v>-0.290101377576119-0.956995919912117i</v>
      </c>
      <c r="P1593" t="str">
        <f t="shared" si="784"/>
        <v>1.29010137757612+0.956995919912117i</v>
      </c>
      <c r="Q1593" t="str">
        <f t="shared" si="785"/>
        <v>-1.29010137757612+0.908133176064193i</v>
      </c>
      <c r="R1593" t="str">
        <f t="shared" si="786"/>
        <v>-0.319509954066599-0.966709695036471i</v>
      </c>
      <c r="S1593" t="str">
        <f t="shared" si="787"/>
        <v>0.204678090093422i</v>
      </c>
      <c r="T1593" t="str">
        <f t="shared" si="788"/>
        <v>0.197864294054859-0.0653966871641885i</v>
      </c>
      <c r="U1593" t="e">
        <f t="shared" si="789"/>
        <v>#DIV/0!</v>
      </c>
      <c r="V1593" t="str">
        <f t="shared" si="790"/>
        <v>0.0000833333333333333-0.00181808251190193i</v>
      </c>
      <c r="W1593" t="e">
        <f t="shared" si="791"/>
        <v>#DIV/0!</v>
      </c>
      <c r="X1593" t="e">
        <f t="shared" si="792"/>
        <v>#DIV/0!</v>
      </c>
      <c r="Y1593" t="str">
        <f t="shared" si="793"/>
        <v>0.00096+0.623367380695901i</v>
      </c>
      <c r="Z1593" t="e">
        <f t="shared" si="794"/>
        <v>#DIV/0!</v>
      </c>
      <c r="AA1593" t="e">
        <f t="shared" si="795"/>
        <v>#DIV/0!</v>
      </c>
      <c r="AB1593" t="str">
        <f t="shared" si="796"/>
        <v>0.112908311507596-0.0373176452131976i</v>
      </c>
      <c r="AC1593" t="str">
        <f t="shared" si="797"/>
        <v>1.3485337931613-0.428845371451711i</v>
      </c>
      <c r="AD1593" t="str">
        <f t="shared" si="798"/>
        <v>0.0840290776201579-0.000950783892060007i</v>
      </c>
      <c r="AE1593" t="e">
        <f t="shared" si="799"/>
        <v>#DIV/0!</v>
      </c>
      <c r="AF1593" t="str">
        <f t="shared" si="800"/>
        <v>-8.22456403336108-7.63626679177326i</v>
      </c>
      <c r="AG1593" t="e">
        <f t="shared" si="801"/>
        <v>#DIV/0!</v>
      </c>
      <c r="AH1593" t="e">
        <f t="shared" si="802"/>
        <v>#DIV/0!</v>
      </c>
      <c r="AI1593" t="e">
        <f t="shared" si="803"/>
        <v>#DIV/0!</v>
      </c>
      <c r="AJ1593" t="e">
        <f t="shared" si="804"/>
        <v>#DIV/0!</v>
      </c>
      <c r="AK1593"/>
      <c r="AL1593"/>
      <c r="AM1593"/>
      <c r="AN1593"/>
    </row>
    <row r="1594" spans="1:40" x14ac:dyDescent="0.3">
      <c r="A1594"/>
      <c r="B1594">
        <f t="shared" si="805"/>
        <v>146000</v>
      </c>
      <c r="C1594" s="186" t="str">
        <f t="shared" si="773"/>
        <v>-0.00725419148930549+0.0107206461866106i</v>
      </c>
      <c r="D1594" s="158" t="str">
        <f t="shared" si="774"/>
        <v>-3.86339573979765-2.49318005194906i</v>
      </c>
      <c r="E1594" t="str">
        <f t="shared" si="775"/>
        <v>3814.76210892137-9343.5399266305i</v>
      </c>
      <c r="F1594" t="str">
        <f t="shared" si="776"/>
        <v>0.496666991962562+0.335918044266923i</v>
      </c>
      <c r="G1594" t="str">
        <f t="shared" si="771"/>
        <v>0.496666991962562+0.335918044266923i</v>
      </c>
      <c r="H1594" t="str">
        <f t="shared" si="777"/>
        <v>4.3659609160969+5.14491615032272i</v>
      </c>
      <c r="I1594" t="str">
        <f t="shared" si="778"/>
        <v>573.340659280137i</v>
      </c>
      <c r="J1594" t="str">
        <f t="shared" si="772"/>
        <v>-80.4172486290712+122.258244839841i</v>
      </c>
      <c r="K1594" t="str">
        <f t="shared" si="779"/>
        <v>3.27335305917653-2.15309852644595i</v>
      </c>
      <c r="L1594" t="str">
        <f t="shared" si="780"/>
        <v>0.639649682298815-0.351979666814298i</v>
      </c>
      <c r="M1594" t="str">
        <f t="shared" si="781"/>
        <v>3.91300274147535-2.50507819326025i</v>
      </c>
      <c r="N1594" t="str">
        <f t="shared" si="782"/>
        <v>-1.86640745724839i</v>
      </c>
      <c r="O1594" t="str">
        <f t="shared" si="783"/>
        <v>-0.291324526721565-0.956624283682186i</v>
      </c>
      <c r="P1594" t="str">
        <f t="shared" si="784"/>
        <v>1.29132452672156+0.956624283682186i</v>
      </c>
      <c r="Q1594" t="str">
        <f t="shared" si="785"/>
        <v>-1.29132452672156+0.909783173566204i</v>
      </c>
      <c r="R1594" t="str">
        <f t="shared" si="786"/>
        <v>-0.319489637338062-0.965900169981104i</v>
      </c>
      <c r="S1594" t="str">
        <f t="shared" si="787"/>
        <v>0.204818376652774i</v>
      </c>
      <c r="T1594" t="str">
        <f t="shared" si="788"/>
        <v>0.197834104824168-0.0654373488769654i</v>
      </c>
      <c r="U1594" t="e">
        <f t="shared" si="789"/>
        <v>#DIV/0!</v>
      </c>
      <c r="V1594" t="str">
        <f t="shared" si="790"/>
        <v>0.0000833333333333333-0.00181683724990748i</v>
      </c>
      <c r="W1594" t="e">
        <f t="shared" si="791"/>
        <v>#DIV/0!</v>
      </c>
      <c r="X1594" t="e">
        <f t="shared" si="792"/>
        <v>#DIV/0!</v>
      </c>
      <c r="Y1594" t="str">
        <f t="shared" si="793"/>
        <v>0.00096+0.623794637296789i</v>
      </c>
      <c r="Z1594" t="e">
        <f t="shared" si="794"/>
        <v>#DIV/0!</v>
      </c>
      <c r="AA1594" t="e">
        <f t="shared" si="795"/>
        <v>#DIV/0!</v>
      </c>
      <c r="AB1594" t="str">
        <f t="shared" si="796"/>
        <v>0.112891084472879-0.0373408482137924i</v>
      </c>
      <c r="AC1594" t="str">
        <f t="shared" si="797"/>
        <v>1.34820137845229-0.428915835356095i</v>
      </c>
      <c r="AD1594" t="str">
        <f t="shared" si="798"/>
        <v>0.0840401044749457-0.000960328790787825i</v>
      </c>
      <c r="AE1594" t="e">
        <f t="shared" si="799"/>
        <v>#DIV/0!</v>
      </c>
      <c r="AF1594" t="str">
        <f t="shared" si="800"/>
        <v>-8.22935665589455-7.63809620227178i</v>
      </c>
      <c r="AG1594" t="e">
        <f t="shared" si="801"/>
        <v>#DIV/0!</v>
      </c>
      <c r="AH1594" t="e">
        <f t="shared" si="802"/>
        <v>#DIV/0!</v>
      </c>
      <c r="AI1594" t="e">
        <f t="shared" si="803"/>
        <v>#DIV/0!</v>
      </c>
      <c r="AJ1594" t="e">
        <f t="shared" si="804"/>
        <v>#DIV/0!</v>
      </c>
      <c r="AK1594"/>
      <c r="AL1594"/>
      <c r="AM1594"/>
      <c r="AN1594"/>
    </row>
    <row r="1595" spans="1:40" x14ac:dyDescent="0.3">
      <c r="A1595"/>
      <c r="B1595">
        <f t="shared" si="805"/>
        <v>146100</v>
      </c>
      <c r="C1595" s="186" t="str">
        <f t="shared" si="773"/>
        <v>-0.00725112835358937+0.0107178923301684i</v>
      </c>
      <c r="D1595" s="158" t="str">
        <f t="shared" si="774"/>
        <v>-3.86500106619734-2.49387732613603i</v>
      </c>
      <c r="E1595" t="str">
        <f t="shared" si="775"/>
        <v>3810.28675201135-9338.97056137077i</v>
      </c>
      <c r="F1595" t="str">
        <f t="shared" si="776"/>
        <v>0.496879445498238+0.336006239217476i</v>
      </c>
      <c r="G1595" t="str">
        <f t="shared" si="771"/>
        <v>0.496879445498238+0.336006239217476i</v>
      </c>
      <c r="H1595" t="str">
        <f t="shared" si="777"/>
        <v>4.36914727972357+5.14604460724786i</v>
      </c>
      <c r="I1595" t="str">
        <f t="shared" si="778"/>
        <v>573.733358361836i</v>
      </c>
      <c r="J1595" t="str">
        <f t="shared" si="772"/>
        <v>-80.5288173020143+122.341983363704i</v>
      </c>
      <c r="K1595" t="str">
        <f t="shared" si="779"/>
        <v>3.27196533260813-2.15369647641576i</v>
      </c>
      <c r="L1595" t="str">
        <f t="shared" si="780"/>
        <v>0.639446023140129-0.352108604609971i</v>
      </c>
      <c r="M1595" t="str">
        <f t="shared" si="781"/>
        <v>3.91141135574826-2.50580508102573i</v>
      </c>
      <c r="N1595" t="str">
        <f t="shared" si="782"/>
        <v>-1.86768581852048i</v>
      </c>
      <c r="O1595" t="str">
        <f t="shared" si="783"/>
        <v>-0.292547199782346-0.956251084129847i</v>
      </c>
      <c r="P1595" t="str">
        <f t="shared" si="784"/>
        <v>1.29254719978235+0.956251084129847i</v>
      </c>
      <c r="Q1595" t="str">
        <f t="shared" si="785"/>
        <v>-1.29254719978235+0.911434734390633i</v>
      </c>
      <c r="R1595" t="str">
        <f t="shared" si="786"/>
        <v>-0.319469302754505-0.965091644964232i</v>
      </c>
      <c r="S1595" t="str">
        <f t="shared" si="787"/>
        <v>0.204958663212123i</v>
      </c>
      <c r="T1595" t="str">
        <f t="shared" si="788"/>
        <v>0.197803893429058-0.0654780012298724i</v>
      </c>
      <c r="U1595" t="e">
        <f t="shared" si="789"/>
        <v>#DIV/0!</v>
      </c>
      <c r="V1595" t="str">
        <f t="shared" si="790"/>
        <v>0.0000833333333333333-0.00181559369258379i</v>
      </c>
      <c r="W1595" t="e">
        <f t="shared" si="791"/>
        <v>#DIV/0!</v>
      </c>
      <c r="X1595" t="e">
        <f t="shared" si="792"/>
        <v>#DIV/0!</v>
      </c>
      <c r="Y1595" t="str">
        <f t="shared" si="793"/>
        <v>0.00096+0.624221893897678i</v>
      </c>
      <c r="Z1595" t="e">
        <f t="shared" si="794"/>
        <v>#DIV/0!</v>
      </c>
      <c r="AA1595" t="e">
        <f t="shared" si="795"/>
        <v>#DIV/0!</v>
      </c>
      <c r="AB1595" t="str">
        <f t="shared" si="796"/>
        <v>0.112873844790366-0.0373640458733169i</v>
      </c>
      <c r="AC1595" t="str">
        <f t="shared" si="797"/>
        <v>1.34786902228297-0.428986007116199i</v>
      </c>
      <c r="AD1595" t="str">
        <f t="shared" si="798"/>
        <v>0.0840511302834407-0.000969891790528741i</v>
      </c>
      <c r="AE1595" t="e">
        <f t="shared" si="799"/>
        <v>#DIV/0!</v>
      </c>
      <c r="AF1595" t="str">
        <f t="shared" si="800"/>
        <v>-8.23414834592091-7.63992193338389i</v>
      </c>
      <c r="AG1595" t="e">
        <f t="shared" si="801"/>
        <v>#DIV/0!</v>
      </c>
      <c r="AH1595" t="e">
        <f t="shared" si="802"/>
        <v>#DIV/0!</v>
      </c>
      <c r="AI1595" t="e">
        <f t="shared" si="803"/>
        <v>#DIV/0!</v>
      </c>
      <c r="AJ1595" t="e">
        <f t="shared" si="804"/>
        <v>#DIV/0!</v>
      </c>
      <c r="AK1595"/>
      <c r="AL1595"/>
      <c r="AM1595"/>
      <c r="AN1595"/>
    </row>
    <row r="1596" spans="1:40" x14ac:dyDescent="0.3">
      <c r="A1596"/>
      <c r="B1596">
        <f t="shared" si="805"/>
        <v>146200</v>
      </c>
      <c r="C1596" s="186" t="str">
        <f t="shared" si="773"/>
        <v>-0.00724806571122849+0.0107151415080278i</v>
      </c>
      <c r="D1596" s="158" t="str">
        <f t="shared" si="774"/>
        <v>-3.86660613576947-2.4945732621201i</v>
      </c>
      <c r="E1596" t="str">
        <f t="shared" si="775"/>
        <v>3805.81882999042-9334.40441560331i</v>
      </c>
      <c r="F1596" t="str">
        <f t="shared" si="776"/>
        <v>0.497091865041311+0.336094262654128i</v>
      </c>
      <c r="G1596" t="str">
        <f t="shared" si="771"/>
        <v>0.497091865041311+0.336094262654128i</v>
      </c>
      <c r="H1596" t="str">
        <f t="shared" si="777"/>
        <v>4.37233296498663+5.14717072600409i</v>
      </c>
      <c r="I1596" t="str">
        <f t="shared" si="778"/>
        <v>574.126057443535i</v>
      </c>
      <c r="J1596" t="str">
        <f t="shared" si="772"/>
        <v>-80.6404623656955+122.425721887567i</v>
      </c>
      <c r="K1596" t="str">
        <f t="shared" si="779"/>
        <v>3.27057783264903-2.15429326910587i</v>
      </c>
      <c r="L1596" t="str">
        <f t="shared" si="780"/>
        <v>0.639242354315277-0.352237383562363i</v>
      </c>
      <c r="M1596" t="str">
        <f t="shared" si="781"/>
        <v>3.90982018696431-2.50653065266823i</v>
      </c>
      <c r="N1596" t="str">
        <f t="shared" si="782"/>
        <v>-1.86896417979257i</v>
      </c>
      <c r="O1596" t="str">
        <f t="shared" si="783"/>
        <v>-0.293769394760352-0.955876321864987i</v>
      </c>
      <c r="P1596" t="str">
        <f t="shared" si="784"/>
        <v>1.29376939476035+0.955876321864987i</v>
      </c>
      <c r="Q1596" t="str">
        <f t="shared" si="785"/>
        <v>-1.29376939476035+0.913087857927583i</v>
      </c>
      <c r="R1596" t="str">
        <f t="shared" si="786"/>
        <v>-0.31944895030696-0.964284117919697i</v>
      </c>
      <c r="S1596" t="str">
        <f t="shared" si="787"/>
        <v>0.205098949771475i</v>
      </c>
      <c r="T1596" t="str">
        <f t="shared" si="788"/>
        <v>0.197773659866643-0.0655186442135576i</v>
      </c>
      <c r="U1596" t="e">
        <f t="shared" si="789"/>
        <v>#DIV/0!</v>
      </c>
      <c r="V1596" t="str">
        <f t="shared" si="790"/>
        <v>0.0000833333333333333-0.00181435183643292i</v>
      </c>
      <c r="W1596" t="e">
        <f t="shared" si="791"/>
        <v>#DIV/0!</v>
      </c>
      <c r="X1596" t="e">
        <f t="shared" si="792"/>
        <v>#DIV/0!</v>
      </c>
      <c r="Y1596" t="str">
        <f t="shared" si="793"/>
        <v>0.00096+0.624649150498566i</v>
      </c>
      <c r="Z1596" t="e">
        <f t="shared" si="794"/>
        <v>#DIV/0!</v>
      </c>
      <c r="AA1596" t="e">
        <f t="shared" si="795"/>
        <v>#DIV/0!</v>
      </c>
      <c r="AB1596" t="str">
        <f t="shared" si="796"/>
        <v>0.112856592458411-0.0373872381864345i</v>
      </c>
      <c r="AC1596" t="str">
        <f t="shared" si="797"/>
        <v>1.34753672489299-0.429055886948858i</v>
      </c>
      <c r="AD1596" t="str">
        <f t="shared" si="798"/>
        <v>0.084062155026542-0.000979472899184951i</v>
      </c>
      <c r="AE1596" t="e">
        <f t="shared" si="799"/>
        <v>#DIV/0!</v>
      </c>
      <c r="AF1596" t="str">
        <f t="shared" si="800"/>
        <v>-8.2389391007561-7.64174398812419i</v>
      </c>
      <c r="AG1596" t="e">
        <f t="shared" si="801"/>
        <v>#DIV/0!</v>
      </c>
      <c r="AH1596" t="e">
        <f t="shared" si="802"/>
        <v>#DIV/0!</v>
      </c>
      <c r="AI1596" t="e">
        <f t="shared" si="803"/>
        <v>#DIV/0!</v>
      </c>
      <c r="AJ1596" t="e">
        <f t="shared" si="804"/>
        <v>#DIV/0!</v>
      </c>
      <c r="AK1596"/>
      <c r="AL1596"/>
      <c r="AM1596"/>
      <c r="AN1596"/>
    </row>
    <row r="1597" spans="1:40" x14ac:dyDescent="0.3">
      <c r="A1597"/>
      <c r="B1597">
        <f t="shared" si="805"/>
        <v>146300</v>
      </c>
      <c r="C1597" s="186" t="str">
        <f t="shared" si="773"/>
        <v>-0.00724500356424454+0.0107123937109288i</v>
      </c>
      <c r="D1597" s="158" t="str">
        <f t="shared" si="774"/>
        <v>-3.86821094744865-2.49526786105243i</v>
      </c>
      <c r="E1597" t="str">
        <f t="shared" si="775"/>
        <v>3801.35832747646-9329.84148899363i</v>
      </c>
      <c r="F1597" t="str">
        <f t="shared" si="776"/>
        <v>0.497304250450796+0.336182114717767i</v>
      </c>
      <c r="G1597" t="str">
        <f t="shared" si="771"/>
        <v>0.497304250450796+0.336182114717767i</v>
      </c>
      <c r="H1597" t="str">
        <f t="shared" si="777"/>
        <v>4.37551797027258+5.14829450845593i</v>
      </c>
      <c r="I1597" t="str">
        <f t="shared" si="778"/>
        <v>574.518756525233i</v>
      </c>
      <c r="J1597" t="str">
        <f t="shared" si="772"/>
        <v>-80.7521838201147+122.509460411431i</v>
      </c>
      <c r="K1597" t="str">
        <f t="shared" si="779"/>
        <v>3.26919056022021-2.15488890552042i</v>
      </c>
      <c r="L1597" t="str">
        <f t="shared" si="780"/>
        <v>0.639038675966608-0.352366003739035i</v>
      </c>
      <c r="M1597" t="str">
        <f t="shared" si="781"/>
        <v>3.90822923618682-2.50725490925945i</v>
      </c>
      <c r="N1597" t="str">
        <f t="shared" si="782"/>
        <v>-1.87024254106466i</v>
      </c>
      <c r="O1597" t="str">
        <f t="shared" si="783"/>
        <v>-0.294991109658263-0.955499997500045i</v>
      </c>
      <c r="P1597" t="str">
        <f t="shared" si="784"/>
        <v>1.29499110965826+0.955499997500045i</v>
      </c>
      <c r="Q1597" t="str">
        <f t="shared" si="785"/>
        <v>-1.29499110965826+0.914742543564615i</v>
      </c>
      <c r="R1597" t="str">
        <f t="shared" si="786"/>
        <v>-0.319428579986481-0.963477586786963i</v>
      </c>
      <c r="S1597" t="str">
        <f t="shared" si="787"/>
        <v>0.205239236330826i</v>
      </c>
      <c r="T1597" t="str">
        <f t="shared" si="788"/>
        <v>0.197743404134023-0.0655592778186655i</v>
      </c>
      <c r="U1597" t="e">
        <f t="shared" si="789"/>
        <v>#DIV/0!</v>
      </c>
      <c r="V1597" t="str">
        <f t="shared" si="790"/>
        <v>0.0000833333333333333-0.00181311167796645i</v>
      </c>
      <c r="W1597" t="e">
        <f t="shared" si="791"/>
        <v>#DIV/0!</v>
      </c>
      <c r="X1597" t="e">
        <f t="shared" si="792"/>
        <v>#DIV/0!</v>
      </c>
      <c r="Y1597" t="str">
        <f t="shared" si="793"/>
        <v>0.00096+0.625076407099454i</v>
      </c>
      <c r="Z1597" t="e">
        <f t="shared" si="794"/>
        <v>#DIV/0!</v>
      </c>
      <c r="AA1597" t="e">
        <f t="shared" si="795"/>
        <v>#DIV/0!</v>
      </c>
      <c r="AB1597" t="str">
        <f t="shared" si="796"/>
        <v>0.112839327475358-0.0374104251478068i</v>
      </c>
      <c r="AC1597" t="str">
        <f t="shared" si="797"/>
        <v>1.34720448652153-0.429125475070963i</v>
      </c>
      <c r="AD1597" t="str">
        <f t="shared" si="798"/>
        <v>0.0840731786851268-0.00098907212465291i</v>
      </c>
      <c r="AE1597" t="e">
        <f t="shared" si="799"/>
        <v>#DIV/0!</v>
      </c>
      <c r="AF1597" t="str">
        <f t="shared" si="800"/>
        <v>-8.24372891772123-7.64356236950836i</v>
      </c>
      <c r="AG1597" t="e">
        <f t="shared" si="801"/>
        <v>#DIV/0!</v>
      </c>
      <c r="AH1597" t="e">
        <f t="shared" si="802"/>
        <v>#DIV/0!</v>
      </c>
      <c r="AI1597" t="e">
        <f t="shared" si="803"/>
        <v>#DIV/0!</v>
      </c>
      <c r="AJ1597" t="e">
        <f t="shared" si="804"/>
        <v>#DIV/0!</v>
      </c>
      <c r="AK1597"/>
      <c r="AL1597"/>
      <c r="AM1597"/>
      <c r="AN1597"/>
    </row>
    <row r="1598" spans="1:40" x14ac:dyDescent="0.3">
      <c r="A1598"/>
      <c r="B1598">
        <f t="shared" si="805"/>
        <v>146400</v>
      </c>
      <c r="C1598" s="186" t="str">
        <f t="shared" si="773"/>
        <v>-0.00724194191465534+0.0107096489296434i</v>
      </c>
      <c r="D1598" s="158" t="str">
        <f t="shared" si="774"/>
        <v>-3.86981550017181-2.49596112408449i</v>
      </c>
      <c r="E1598" t="str">
        <f t="shared" si="775"/>
        <v>3796.90522912373-9325.28178119335i</v>
      </c>
      <c r="F1598" t="str">
        <f t="shared" si="776"/>
        <v>0.497516601586016+0.336269795549359i</v>
      </c>
      <c r="G1598" t="str">
        <f t="shared" si="771"/>
        <v>0.497516601586016+0.336269795549359i</v>
      </c>
      <c r="H1598" t="str">
        <f t="shared" si="777"/>
        <v>4.37870229397105+5.14941595646907i</v>
      </c>
      <c r="I1598" t="str">
        <f t="shared" si="778"/>
        <v>574.911455606932i</v>
      </c>
      <c r="J1598" t="str">
        <f t="shared" si="772"/>
        <v>-80.863981665272+122.593198935293i</v>
      </c>
      <c r="K1598" t="str">
        <f t="shared" si="779"/>
        <v>3.26780351624071-2.15548338666385i</v>
      </c>
      <c r="L1598" t="str">
        <f t="shared" si="780"/>
        <v>0.638834988236301-0.352494465207671i</v>
      </c>
      <c r="M1598" t="str">
        <f t="shared" si="781"/>
        <v>3.90663850447701-2.50797785187152i</v>
      </c>
      <c r="N1598" t="str">
        <f t="shared" si="782"/>
        <v>-1.87152090233675i</v>
      </c>
      <c r="O1598" t="str">
        <f t="shared" si="783"/>
        <v>-0.296212342479544-0.955122111650014i</v>
      </c>
      <c r="P1598" t="str">
        <f t="shared" si="784"/>
        <v>1.29621234247954+0.955122111650014i</v>
      </c>
      <c r="Q1598" t="str">
        <f t="shared" si="785"/>
        <v>-1.29621234247954+0.916398790686736i</v>
      </c>
      <c r="R1598" t="str">
        <f t="shared" si="786"/>
        <v>-0.319408191784099-0.962672049511128i</v>
      </c>
      <c r="S1598" t="str">
        <f t="shared" si="787"/>
        <v>0.205379522890178i</v>
      </c>
      <c r="T1598" t="str">
        <f t="shared" si="788"/>
        <v>0.197713126228305-0.0655999020358327i</v>
      </c>
      <c r="U1598" t="e">
        <f t="shared" si="789"/>
        <v>#DIV/0!</v>
      </c>
      <c r="V1598" t="str">
        <f t="shared" si="790"/>
        <v>0.0000833333333333333-0.00181187321370555i</v>
      </c>
      <c r="W1598" t="e">
        <f t="shared" si="791"/>
        <v>#DIV/0!</v>
      </c>
      <c r="X1598" t="e">
        <f t="shared" si="792"/>
        <v>#DIV/0!</v>
      </c>
      <c r="Y1598" t="str">
        <f t="shared" si="793"/>
        <v>0.00096+0.625503663700342i</v>
      </c>
      <c r="Z1598" t="e">
        <f t="shared" si="794"/>
        <v>#DIV/0!</v>
      </c>
      <c r="AA1598" t="e">
        <f t="shared" si="795"/>
        <v>#DIV/0!</v>
      </c>
      <c r="AB1598" t="str">
        <f t="shared" si="796"/>
        <v>0.112822049839558-0.0374336067520906i</v>
      </c>
      <c r="AC1598" t="str">
        <f t="shared" si="797"/>
        <v>1.34687230740733-0.429194771699524i</v>
      </c>
      <c r="AD1598" t="str">
        <f t="shared" si="798"/>
        <v>0.0840842012400584-0.000998689474814557i</v>
      </c>
      <c r="AE1598" t="e">
        <f t="shared" si="799"/>
        <v>#DIV/0!</v>
      </c>
      <c r="AF1598" t="str">
        <f t="shared" si="800"/>
        <v>-8.24851779414286-7.64537708055356i</v>
      </c>
      <c r="AG1598" t="e">
        <f t="shared" si="801"/>
        <v>#DIV/0!</v>
      </c>
      <c r="AH1598" t="e">
        <f t="shared" si="802"/>
        <v>#DIV/0!</v>
      </c>
      <c r="AI1598" t="e">
        <f t="shared" si="803"/>
        <v>#DIV/0!</v>
      </c>
      <c r="AJ1598" t="e">
        <f t="shared" si="804"/>
        <v>#DIV/0!</v>
      </c>
      <c r="AK1598"/>
      <c r="AL1598"/>
      <c r="AM1598"/>
      <c r="AN1598"/>
    </row>
    <row r="1599" spans="1:40" x14ac:dyDescent="0.3">
      <c r="A1599"/>
      <c r="B1599">
        <f t="shared" si="805"/>
        <v>146500</v>
      </c>
      <c r="C1599" s="186" t="str">
        <f t="shared" si="773"/>
        <v>-0.00723888076447401+0.0107069071549751i</v>
      </c>
      <c r="D1599" s="158" t="str">
        <f t="shared" si="774"/>
        <v>-3.87141979287811-2.49665305236782i</v>
      </c>
      <c r="E1599" t="str">
        <f t="shared" si="775"/>
        <v>3792.45951962269-9320.72529184017i</v>
      </c>
      <c r="F1599" t="str">
        <f t="shared" si="776"/>
        <v>0.497728918306584+0.336357305289908i</v>
      </c>
      <c r="G1599" t="str">
        <f t="shared" si="771"/>
        <v>0.497728918306584+0.336357305289908i</v>
      </c>
      <c r="H1599" t="str">
        <f t="shared" si="777"/>
        <v>4.38188593447482+5.15053507190998i</v>
      </c>
      <c r="I1599" t="str">
        <f t="shared" si="778"/>
        <v>575.304154688631i</v>
      </c>
      <c r="J1599" t="str">
        <f t="shared" si="772"/>
        <v>-80.9758559011674+122.676937459156i</v>
      </c>
      <c r="K1599" t="str">
        <f t="shared" si="779"/>
        <v>3.26641670162756-2.15607671354058i</v>
      </c>
      <c r="L1599" t="str">
        <f t="shared" si="780"/>
        <v>0.638631291266369-0.352622768036076i</v>
      </c>
      <c r="M1599" t="str">
        <f t="shared" si="781"/>
        <v>3.90504799289393-2.50869948157666i</v>
      </c>
      <c r="N1599" t="str">
        <f t="shared" si="782"/>
        <v>-1.87279926360883i</v>
      </c>
      <c r="O1599" t="str">
        <f t="shared" si="783"/>
        <v>-0.297433091228437-0.95474266493244i</v>
      </c>
      <c r="P1599" t="str">
        <f t="shared" si="784"/>
        <v>1.29743309122844+0.95474266493244i</v>
      </c>
      <c r="Q1599" t="str">
        <f t="shared" si="785"/>
        <v>-1.29743309122844+0.91805659867639i</v>
      </c>
      <c r="R1599" t="str">
        <f t="shared" si="786"/>
        <v>-0.319387785690839-0.961867504042894i</v>
      </c>
      <c r="S1599" t="str">
        <f t="shared" si="787"/>
        <v>0.205519809449529i</v>
      </c>
      <c r="T1599" t="str">
        <f t="shared" si="788"/>
        <v>0.19768282614659-0.0656405168556882i</v>
      </c>
      <c r="U1599" t="e">
        <f t="shared" si="789"/>
        <v>#DIV/0!</v>
      </c>
      <c r="V1599" t="str">
        <f t="shared" si="790"/>
        <v>0.0000833333333333333-0.00181063644018083i</v>
      </c>
      <c r="W1599" t="e">
        <f t="shared" si="791"/>
        <v>#DIV/0!</v>
      </c>
      <c r="X1599" t="e">
        <f t="shared" si="792"/>
        <v>#DIV/0!</v>
      </c>
      <c r="Y1599" t="str">
        <f t="shared" si="793"/>
        <v>0.00096+0.62593092030123i</v>
      </c>
      <c r="Z1599" t="e">
        <f t="shared" si="794"/>
        <v>#DIV/0!</v>
      </c>
      <c r="AA1599" t="e">
        <f t="shared" si="795"/>
        <v>#DIV/0!</v>
      </c>
      <c r="AB1599" t="str">
        <f t="shared" si="796"/>
        <v>0.112804759549355-0.0374567829939384i</v>
      </c>
      <c r="AC1599" t="str">
        <f t="shared" si="797"/>
        <v>1.34654018778867-0.429263777051589i</v>
      </c>
      <c r="AD1599" t="str">
        <f t="shared" si="798"/>
        <v>0.0840952226721791-0.0010083249575448i</v>
      </c>
      <c r="AE1599" t="e">
        <f t="shared" si="799"/>
        <v>#DIV/0!</v>
      </c>
      <c r="AF1599" t="str">
        <f t="shared" si="800"/>
        <v>-8.25330572735293-7.6471881242778i</v>
      </c>
      <c r="AG1599" t="e">
        <f t="shared" si="801"/>
        <v>#DIV/0!</v>
      </c>
      <c r="AH1599" t="e">
        <f t="shared" si="802"/>
        <v>#DIV/0!</v>
      </c>
      <c r="AI1599" t="e">
        <f t="shared" si="803"/>
        <v>#DIV/0!</v>
      </c>
      <c r="AJ1599" t="e">
        <f t="shared" si="804"/>
        <v>#DIV/0!</v>
      </c>
      <c r="AK1599"/>
      <c r="AL1599"/>
      <c r="AM1599"/>
      <c r="AN1599"/>
    </row>
    <row r="1600" spans="1:40" x14ac:dyDescent="0.3">
      <c r="A1600"/>
      <c r="B1600">
        <f t="shared" si="805"/>
        <v>146600</v>
      </c>
      <c r="C1600" s="186" t="str">
        <f t="shared" si="773"/>
        <v>-0.00723582011570975+0.0107041683777589i</v>
      </c>
      <c r="D1600" s="158" t="str">
        <f t="shared" si="774"/>
        <v>-3.87302382450894-2.49734364705427i</v>
      </c>
      <c r="E1600" t="str">
        <f t="shared" si="775"/>
        <v>3788.02118370006-9316.17202055818i</v>
      </c>
      <c r="F1600" t="str">
        <f t="shared" si="776"/>
        <v>0.497941200472412+0.33644464408049i</v>
      </c>
      <c r="G1600" t="str">
        <f t="shared" si="771"/>
        <v>0.497941200472412+0.33644464408049i</v>
      </c>
      <c r="H1600" t="str">
        <f t="shared" si="777"/>
        <v>4.38506889017968+5.15165185664621i</v>
      </c>
      <c r="I1600" t="str">
        <f t="shared" si="778"/>
        <v>575.69685377033i</v>
      </c>
      <c r="J1600" t="str">
        <f t="shared" si="772"/>
        <v>-81.0878065278008+122.760675983019i</v>
      </c>
      <c r="K1600" t="str">
        <f t="shared" si="779"/>
        <v>3.26503011729585-2.15666888715529i</v>
      </c>
      <c r="L1600" t="str">
        <f t="shared" si="780"/>
        <v>0.638427585198653-0.352750912292174i</v>
      </c>
      <c r="M1600" t="str">
        <f t="shared" si="781"/>
        <v>3.9034577024945-2.50941979944746i</v>
      </c>
      <c r="N1600" t="str">
        <f t="shared" si="782"/>
        <v>-1.87407762488092i</v>
      </c>
      <c r="O1600" t="str">
        <f t="shared" si="783"/>
        <v>-0.298653353910004-0.954361657967411i</v>
      </c>
      <c r="P1600" t="str">
        <f t="shared" si="784"/>
        <v>1.29865335391+0.954361657967411i</v>
      </c>
      <c r="Q1600" t="str">
        <f t="shared" si="785"/>
        <v>-1.29865335391+0.919715966913509i</v>
      </c>
      <c r="R1600" t="str">
        <f t="shared" si="786"/>
        <v>-0.319367361697701-0.961063948338537i</v>
      </c>
      <c r="S1600" t="str">
        <f t="shared" si="787"/>
        <v>0.205660096008881i</v>
      </c>
      <c r="T1600" t="str">
        <f t="shared" si="788"/>
        <v>0.197652503885978-0.0656811222688522i</v>
      </c>
      <c r="U1600" t="e">
        <f t="shared" si="789"/>
        <v>#DIV/0!</v>
      </c>
      <c r="V1600" t="str">
        <f t="shared" si="790"/>
        <v>0.0000833333333333333-0.00180940135393242i</v>
      </c>
      <c r="W1600" t="e">
        <f t="shared" si="791"/>
        <v>#DIV/0!</v>
      </c>
      <c r="X1600" t="e">
        <f t="shared" si="792"/>
        <v>#DIV/0!</v>
      </c>
      <c r="Y1600" t="str">
        <f t="shared" si="793"/>
        <v>0.00096+0.626358176902119i</v>
      </c>
      <c r="Z1600" t="e">
        <f t="shared" si="794"/>
        <v>#DIV/0!</v>
      </c>
      <c r="AA1600" t="e">
        <f t="shared" si="795"/>
        <v>#DIV/0!</v>
      </c>
      <c r="AB1600" t="str">
        <f t="shared" si="796"/>
        <v>0.112787456603095-0.0374799538679979i</v>
      </c>
      <c r="AC1600" t="str">
        <f t="shared" si="797"/>
        <v>1.34620812790338-0.429332491344303i</v>
      </c>
      <c r="AD1600" t="str">
        <f t="shared" si="798"/>
        <v>0.0841062429623148-0.00101797858070605i</v>
      </c>
      <c r="AE1600" t="e">
        <f t="shared" si="799"/>
        <v>#DIV/0!</v>
      </c>
      <c r="AF1600" t="str">
        <f t="shared" si="800"/>
        <v>-8.25809271468862-7.64899550370048i</v>
      </c>
      <c r="AG1600" t="e">
        <f t="shared" si="801"/>
        <v>#DIV/0!</v>
      </c>
      <c r="AH1600" t="e">
        <f t="shared" si="802"/>
        <v>#DIV/0!</v>
      </c>
      <c r="AI1600" t="e">
        <f t="shared" si="803"/>
        <v>#DIV/0!</v>
      </c>
      <c r="AJ1600" t="e">
        <f t="shared" si="804"/>
        <v>#DIV/0!</v>
      </c>
      <c r="AK1600"/>
      <c r="AL1600"/>
      <c r="AM1600"/>
      <c r="AN1600"/>
    </row>
    <row r="1601" spans="1:40" x14ac:dyDescent="0.3">
      <c r="A1601"/>
      <c r="B1601">
        <f t="shared" si="805"/>
        <v>146700</v>
      </c>
      <c r="C1601" s="186" t="str">
        <f t="shared" si="773"/>
        <v>-0.00723275997036746+0.0107014325888612i</v>
      </c>
      <c r="D1601" s="158" t="str">
        <f t="shared" si="774"/>
        <v>-3.87462759400792-2.49803290929588i</v>
      </c>
      <c r="E1601" t="str">
        <f t="shared" si="775"/>
        <v>3783.59020611868-9311.62196695782i</v>
      </c>
      <c r="F1601" t="str">
        <f t="shared" si="776"/>
        <v>0.498153447943708+0.336531812062236i</v>
      </c>
      <c r="G1601" t="str">
        <f t="shared" si="771"/>
        <v>0.498153447943708+0.336531812062236i</v>
      </c>
      <c r="H1601" t="str">
        <f t="shared" si="777"/>
        <v>4.38825115948451+5.1527663125463i</v>
      </c>
      <c r="I1601" t="str">
        <f t="shared" si="778"/>
        <v>576.089552852028i</v>
      </c>
      <c r="J1601" t="str">
        <f t="shared" si="772"/>
        <v>-81.1998335451723+122.844414506882i</v>
      </c>
      <c r="K1601" t="str">
        <f t="shared" si="779"/>
        <v>3.26364376415871-2.15725990851282i</v>
      </c>
      <c r="L1601" t="str">
        <f t="shared" si="780"/>
        <v>0.638223870174827-0.35287889804401i</v>
      </c>
      <c r="M1601" t="str">
        <f t="shared" si="781"/>
        <v>3.90186763433354-2.51013880655683i</v>
      </c>
      <c r="N1601" t="str">
        <f t="shared" si="782"/>
        <v>-1.87535598615301i</v>
      </c>
      <c r="O1601" t="str">
        <f t="shared" si="783"/>
        <v>-0.299873128530075-0.953979091377576i</v>
      </c>
      <c r="P1601" t="str">
        <f t="shared" si="784"/>
        <v>1.29987312853007+0.953979091377576i</v>
      </c>
      <c r="Q1601" t="str">
        <f t="shared" si="785"/>
        <v>-1.29987312853007+0.921376894775434i</v>
      </c>
      <c r="R1601" t="str">
        <f t="shared" si="786"/>
        <v>-0.319346919795704-0.960261380359911i</v>
      </c>
      <c r="S1601" t="str">
        <f t="shared" si="787"/>
        <v>0.205800382568232i</v>
      </c>
      <c r="T1601" t="str">
        <f t="shared" si="788"/>
        <v>0.197622159443568-0.0657217182659424i</v>
      </c>
      <c r="U1601" t="e">
        <f t="shared" si="789"/>
        <v>#DIV/0!</v>
      </c>
      <c r="V1601" t="str">
        <f t="shared" si="790"/>
        <v>0.0000833333333333333-0.00180816795150983i</v>
      </c>
      <c r="W1601" t="e">
        <f t="shared" si="791"/>
        <v>#DIV/0!</v>
      </c>
      <c r="X1601" t="e">
        <f t="shared" si="792"/>
        <v>#DIV/0!</v>
      </c>
      <c r="Y1601" t="str">
        <f t="shared" si="793"/>
        <v>0.00096+0.626785433503007i</v>
      </c>
      <c r="Z1601" t="e">
        <f t="shared" si="794"/>
        <v>#DIV/0!</v>
      </c>
      <c r="AA1601" t="e">
        <f t="shared" si="795"/>
        <v>#DIV/0!</v>
      </c>
      <c r="AB1601" t="str">
        <f t="shared" si="796"/>
        <v>0.112770140999122-0.0375031193689152i</v>
      </c>
      <c r="AC1601" t="str">
        <f t="shared" si="797"/>
        <v>1.34587612798886-0.429400914794899i</v>
      </c>
      <c r="AD1601" t="str">
        <f t="shared" si="798"/>
        <v>0.0841172620912721-0.00102765035215198i</v>
      </c>
      <c r="AE1601" t="e">
        <f t="shared" si="799"/>
        <v>#DIV/0!</v>
      </c>
      <c r="AF1601" t="str">
        <f t="shared" si="800"/>
        <v>-8.26287875349243-7.65079922184218i</v>
      </c>
      <c r="AG1601" t="e">
        <f t="shared" si="801"/>
        <v>#DIV/0!</v>
      </c>
      <c r="AH1601" t="e">
        <f t="shared" si="802"/>
        <v>#DIV/0!</v>
      </c>
      <c r="AI1601" t="e">
        <f t="shared" si="803"/>
        <v>#DIV/0!</v>
      </c>
      <c r="AJ1601" t="e">
        <f t="shared" si="804"/>
        <v>#DIV/0!</v>
      </c>
      <c r="AK1601"/>
      <c r="AL1601"/>
      <c r="AM1601"/>
      <c r="AN1601"/>
    </row>
    <row r="1602" spans="1:40" x14ac:dyDescent="0.3">
      <c r="A1602"/>
      <c r="B1602">
        <f t="shared" si="805"/>
        <v>146800</v>
      </c>
      <c r="C1602" s="186" t="str">
        <f t="shared" si="773"/>
        <v>-0.00722970033044772+0.0106986997791795i</v>
      </c>
      <c r="D1602" s="158" t="str">
        <f t="shared" si="774"/>
        <v>-3.87623110032094-2.49872084024483i</v>
      </c>
      <c r="E1602" t="str">
        <f t="shared" si="775"/>
        <v>3779.1665716773-9307.07513063587i</v>
      </c>
      <c r="F1602" t="str">
        <f t="shared" si="776"/>
        <v>0.498365660580979+0.33661880937633i</v>
      </c>
      <c r="G1602" t="str">
        <f t="shared" si="771"/>
        <v>0.498365660580979+0.33661880937633i</v>
      </c>
      <c r="H1602" t="str">
        <f t="shared" si="777"/>
        <v>4.39143274079137+5.15387844147965i</v>
      </c>
      <c r="I1602" t="str">
        <f t="shared" si="778"/>
        <v>576.482251933727i</v>
      </c>
      <c r="J1602" t="str">
        <f t="shared" si="772"/>
        <v>-81.3119369532818+122.928153030744i</v>
      </c>
      <c r="K1602" t="str">
        <f t="shared" si="779"/>
        <v>3.26225764312735-2.15784977861818i</v>
      </c>
      <c r="L1602" t="str">
        <f t="shared" si="780"/>
        <v>0.638020146336395-0.35300672535975i</v>
      </c>
      <c r="M1602" t="str">
        <f t="shared" si="781"/>
        <v>3.90027778946375-2.51085650397793i</v>
      </c>
      <c r="N1602" t="str">
        <f t="shared" si="782"/>
        <v>-1.8766343474251i</v>
      </c>
      <c r="O1602" t="str">
        <f t="shared" si="783"/>
        <v>-0.301092413095284-0.953594965788127i</v>
      </c>
      <c r="P1602" t="str">
        <f t="shared" si="784"/>
        <v>1.30109241309528+0.953594965788127i</v>
      </c>
      <c r="Q1602" t="str">
        <f t="shared" si="785"/>
        <v>-1.30109241309528+0.923039381636973i</v>
      </c>
      <c r="R1602" t="str">
        <f t="shared" si="786"/>
        <v>-0.319326459975839-0.959459798074414i</v>
      </c>
      <c r="S1602" t="str">
        <f t="shared" si="787"/>
        <v>0.205940669127582i</v>
      </c>
      <c r="T1602" t="str">
        <f t="shared" si="788"/>
        <v>0.19759179281646-0.0657623048375663i</v>
      </c>
      <c r="U1602" t="e">
        <f t="shared" si="789"/>
        <v>#DIV/0!</v>
      </c>
      <c r="V1602" t="str">
        <f t="shared" si="790"/>
        <v>0.0000833333333333333-0.00180693622947202i</v>
      </c>
      <c r="W1602" t="e">
        <f t="shared" si="791"/>
        <v>#DIV/0!</v>
      </c>
      <c r="X1602" t="e">
        <f t="shared" si="792"/>
        <v>#DIV/0!</v>
      </c>
      <c r="Y1602" t="str">
        <f t="shared" si="793"/>
        <v>0.00096+0.627212690103895i</v>
      </c>
      <c r="Z1602" t="e">
        <f t="shared" si="794"/>
        <v>#DIV/0!</v>
      </c>
      <c r="AA1602" t="e">
        <f t="shared" si="795"/>
        <v>#DIV/0!</v>
      </c>
      <c r="AB1602" t="str">
        <f t="shared" si="796"/>
        <v>0.112752812735782-0.0375262794913305i</v>
      </c>
      <c r="AC1602" t="str">
        <f t="shared" si="797"/>
        <v>1.34554418828203-0.429469047620689i</v>
      </c>
      <c r="AD1602" t="str">
        <f t="shared" si="798"/>
        <v>0.0841282800398426-0.00103734027972339i</v>
      </c>
      <c r="AE1602" t="e">
        <f t="shared" si="799"/>
        <v>#DIV/0!</v>
      </c>
      <c r="AF1602" t="str">
        <f t="shared" si="800"/>
        <v>-8.26766384111231-7.65259928172448i</v>
      </c>
      <c r="AG1602" t="e">
        <f t="shared" si="801"/>
        <v>#DIV/0!</v>
      </c>
      <c r="AH1602" t="e">
        <f t="shared" si="802"/>
        <v>#DIV/0!</v>
      </c>
      <c r="AI1602" t="e">
        <f t="shared" si="803"/>
        <v>#DIV/0!</v>
      </c>
      <c r="AJ1602" t="e">
        <f t="shared" si="804"/>
        <v>#DIV/0!</v>
      </c>
      <c r="AK1602"/>
      <c r="AL1602"/>
      <c r="AM1602"/>
      <c r="AN1602"/>
    </row>
    <row r="1603" spans="1:40" x14ac:dyDescent="0.3">
      <c r="A1603"/>
      <c r="B1603">
        <f t="shared" si="805"/>
        <v>146900</v>
      </c>
      <c r="C1603" s="186" t="str">
        <f t="shared" si="773"/>
        <v>-0.00722664119794694+0.0106959699396425i</v>
      </c>
      <c r="D1603" s="158" t="str">
        <f t="shared" si="774"/>
        <v>-3.8778343423961-2.49940744105351i</v>
      </c>
      <c r="E1603" t="str">
        <f t="shared" si="775"/>
        <v>3774.7502652107-9302.53151117573i</v>
      </c>
      <c r="F1603" t="str">
        <f t="shared" si="776"/>
        <v>0.498577838245022+0.336705636164014i</v>
      </c>
      <c r="G1603" t="str">
        <f t="shared" si="771"/>
        <v>0.498577838245022+0.336705636164014i</v>
      </c>
      <c r="H1603" t="str">
        <f t="shared" si="777"/>
        <v>4.39461363250534+5.15498824531663i</v>
      </c>
      <c r="I1603" t="str">
        <f t="shared" si="778"/>
        <v>576.874951015426i</v>
      </c>
      <c r="J1603" t="str">
        <f t="shared" si="772"/>
        <v>-81.4241167521295+123.011891554608i</v>
      </c>
      <c r="K1603" t="str">
        <f t="shared" si="779"/>
        <v>3.26087175511093-2.15843849847643i</v>
      </c>
      <c r="L1603" t="str">
        <f t="shared" si="780"/>
        <v>0.637816413824693-0.35313439430768i</v>
      </c>
      <c r="M1603" t="str">
        <f t="shared" si="781"/>
        <v>3.89868816893562-2.51157289278411i</v>
      </c>
      <c r="N1603" t="str">
        <f t="shared" si="782"/>
        <v>-1.87791270869718i</v>
      </c>
      <c r="O1603" t="str">
        <f t="shared" si="783"/>
        <v>-0.302311205613058-0.953209281826808i</v>
      </c>
      <c r="P1603" t="str">
        <f t="shared" si="784"/>
        <v>1.30231120561306+0.953209281826808i</v>
      </c>
      <c r="Q1603" t="str">
        <f t="shared" si="785"/>
        <v>-1.30231120561306+0.924703426870372i</v>
      </c>
      <c r="R1603" t="str">
        <f t="shared" si="786"/>
        <v>-0.319305982229095-0.958659199454977i</v>
      </c>
      <c r="S1603" t="str">
        <f t="shared" si="787"/>
        <v>0.206080955686933i</v>
      </c>
      <c r="T1603" t="str">
        <f t="shared" si="788"/>
        <v>0.197561404001752-0.0658028819743267i</v>
      </c>
      <c r="U1603" t="e">
        <f t="shared" si="789"/>
        <v>#DIV/0!</v>
      </c>
      <c r="V1603" t="str">
        <f t="shared" si="790"/>
        <v>0.0000833333333333333-0.00180570618438728i</v>
      </c>
      <c r="W1603" t="e">
        <f t="shared" si="791"/>
        <v>#DIV/0!</v>
      </c>
      <c r="X1603" t="e">
        <f t="shared" si="792"/>
        <v>#DIV/0!</v>
      </c>
      <c r="Y1603" t="str">
        <f t="shared" si="793"/>
        <v>0.00096+0.627639946704783i</v>
      </c>
      <c r="Z1603" t="e">
        <f t="shared" si="794"/>
        <v>#DIV/0!</v>
      </c>
      <c r="AA1603" t="e">
        <f t="shared" si="795"/>
        <v>#DIV/0!</v>
      </c>
      <c r="AB1603" t="str">
        <f t="shared" si="796"/>
        <v>0.112735471811419-0.0375494342298816i</v>
      </c>
      <c r="AC1603" t="str">
        <f t="shared" si="797"/>
        <v>1.3452123090194-0.429536890039053i</v>
      </c>
      <c r="AD1603" t="str">
        <f t="shared" si="798"/>
        <v>0.084139296788798-0.00104704837125313i</v>
      </c>
      <c r="AE1603" t="e">
        <f t="shared" si="799"/>
        <v>#DIV/0!</v>
      </c>
      <c r="AF1603" t="str">
        <f t="shared" si="800"/>
        <v>-8.27244797490144-7.65439568637014i</v>
      </c>
      <c r="AG1603" t="e">
        <f t="shared" si="801"/>
        <v>#DIV/0!</v>
      </c>
      <c r="AH1603" t="e">
        <f t="shared" si="802"/>
        <v>#DIV/0!</v>
      </c>
      <c r="AI1603" t="e">
        <f t="shared" si="803"/>
        <v>#DIV/0!</v>
      </c>
      <c r="AJ1603" t="e">
        <f t="shared" si="804"/>
        <v>#DIV/0!</v>
      </c>
      <c r="AK1603"/>
      <c r="AL1603"/>
      <c r="AM1603"/>
      <c r="AN1603"/>
    </row>
    <row r="1604" spans="1:40" x14ac:dyDescent="0.3">
      <c r="A1604"/>
      <c r="B1604">
        <f t="shared" si="805"/>
        <v>147000</v>
      </c>
      <c r="C1604" s="186" t="str">
        <f t="shared" si="773"/>
        <v>-0.00722358257485729+0.0106932430612102i</v>
      </c>
      <c r="D1604" s="158" t="str">
        <f t="shared" si="774"/>
        <v>-3.87943731918373-2.50009271287456i</v>
      </c>
      <c r="E1604" t="str">
        <f t="shared" si="775"/>
        <v>3770.34127158944-9297.99110814736i</v>
      </c>
      <c r="F1604" t="str">
        <f t="shared" si="776"/>
        <v>0.498789980796934+0.336792292566587i</v>
      </c>
      <c r="G1604" t="str">
        <f t="shared" si="771"/>
        <v>0.498789980796934+0.336792292566587i</v>
      </c>
      <c r="H1604" t="str">
        <f t="shared" si="777"/>
        <v>4.39779383303459+5.15609572592864i</v>
      </c>
      <c r="I1604" t="str">
        <f t="shared" si="778"/>
        <v>577.267650097124i</v>
      </c>
      <c r="J1604" t="str">
        <f t="shared" si="772"/>
        <v>-81.5363729417152+123.095630078471i</v>
      </c>
      <c r="K1604" t="str">
        <f t="shared" si="779"/>
        <v>3.25948610101676-2.15902606909294i</v>
      </c>
      <c r="L1604" t="str">
        <f t="shared" si="780"/>
        <v>0.637612672780886-0.353261904956205i</v>
      </c>
      <c r="M1604" t="str">
        <f t="shared" si="781"/>
        <v>3.89709877379765-2.51228797404915i</v>
      </c>
      <c r="N1604" t="str">
        <f t="shared" si="782"/>
        <v>-1.87919106996927i</v>
      </c>
      <c r="O1604" t="str">
        <f t="shared" si="783"/>
        <v>-0.303529504091657-0.952822040123901i</v>
      </c>
      <c r="P1604" t="str">
        <f t="shared" si="784"/>
        <v>1.30352950409166+0.952822040123901i</v>
      </c>
      <c r="Q1604" t="str">
        <f t="shared" si="785"/>
        <v>-1.30352950409166+0.926369029845369i</v>
      </c>
      <c r="R1604" t="str">
        <f t="shared" si="786"/>
        <v>-0.319285486546441-0.957859582480027i</v>
      </c>
      <c r="S1604" t="str">
        <f t="shared" si="787"/>
        <v>0.206221242246285i</v>
      </c>
      <c r="T1604" t="str">
        <f t="shared" si="788"/>
        <v>0.197530992996539-0.0658434496668166i</v>
      </c>
      <c r="U1604" t="e">
        <f t="shared" si="789"/>
        <v>#DIV/0!</v>
      </c>
      <c r="V1604" t="str">
        <f t="shared" si="790"/>
        <v>0.0000833333333333333-0.00180447781283328i</v>
      </c>
      <c r="W1604" t="e">
        <f t="shared" si="791"/>
        <v>#DIV/0!</v>
      </c>
      <c r="X1604" t="e">
        <f t="shared" si="792"/>
        <v>#DIV/0!</v>
      </c>
      <c r="Y1604" t="str">
        <f t="shared" si="793"/>
        <v>0.00096+0.628067203305671i</v>
      </c>
      <c r="Z1604" t="e">
        <f t="shared" si="794"/>
        <v>#DIV/0!</v>
      </c>
      <c r="AA1604" t="e">
        <f t="shared" si="795"/>
        <v>#DIV/0!</v>
      </c>
      <c r="AB1604" t="str">
        <f t="shared" si="796"/>
        <v>0.112718118224375-0.0375725835792004i</v>
      </c>
      <c r="AC1604" t="str">
        <f t="shared" si="797"/>
        <v>1.34488049043701-0.429604442267459i</v>
      </c>
      <c r="AD1604" t="str">
        <f t="shared" si="798"/>
        <v>0.0841503123188914-0.00105677463456159i</v>
      </c>
      <c r="AE1604" t="e">
        <f t="shared" si="799"/>
        <v>#DIV/0!</v>
      </c>
      <c r="AF1604" t="str">
        <f t="shared" si="800"/>
        <v>-8.27723115221832-7.6561884388032i</v>
      </c>
      <c r="AG1604" t="e">
        <f t="shared" si="801"/>
        <v>#DIV/0!</v>
      </c>
      <c r="AH1604" t="e">
        <f t="shared" si="802"/>
        <v>#DIV/0!</v>
      </c>
      <c r="AI1604" t="e">
        <f t="shared" si="803"/>
        <v>#DIV/0!</v>
      </c>
      <c r="AJ1604" t="e">
        <f t="shared" si="804"/>
        <v>#DIV/0!</v>
      </c>
      <c r="AK1604"/>
      <c r="AL1604"/>
      <c r="AM1604"/>
      <c r="AN1604"/>
    </row>
    <row r="1605" spans="1:40" x14ac:dyDescent="0.3">
      <c r="A1605"/>
      <c r="B1605">
        <f t="shared" si="805"/>
        <v>147100</v>
      </c>
      <c r="C1605" s="186" t="str">
        <f t="shared" si="773"/>
        <v>-0.0072205244631666+0.0106905191348729i</v>
      </c>
      <c r="D1605" s="158" t="str">
        <f t="shared" si="774"/>
        <v>-3.88104002963642-2.50077665686069i</v>
      </c>
      <c r="E1605" t="str">
        <f t="shared" si="775"/>
        <v>3765.93957571987-9293.45392110745i</v>
      </c>
      <c r="F1605" t="str">
        <f t="shared" si="776"/>
        <v>0.499002088098105+0.336878778725397i</v>
      </c>
      <c r="G1605" t="str">
        <f t="shared" ref="G1605:G1668" si="806">IF($C$11=$C$7,$C$24,F1605)</f>
        <v>0.499002088098105+0.336878778725397i</v>
      </c>
      <c r="H1605" t="str">
        <f t="shared" si="777"/>
        <v>4.40097334079044+5.15720088518784i</v>
      </c>
      <c r="I1605" t="str">
        <f t="shared" si="778"/>
        <v>577.660349178823i</v>
      </c>
      <c r="J1605" t="str">
        <f t="shared" ref="J1605:J1668" si="807">IMSUM(COMPLEX(0,2*PI()*B1605*$C$113*$C$112),COMPLEX(0,2*PI()*B1605*$C$113*$C$111),COMPLEX(0,2*PI()*B1605*$C$28*10^-12*$C$111),COMPLEX(-1*2*PI()*B1605*2*PI()*B1605*$C$113*$C$112*$C$28*10^-12*$C$111,0),COMPLEX(1,0))</f>
        <v>-81.6487055220389+123.179368602334i</v>
      </c>
      <c r="K1605" t="str">
        <f t="shared" si="779"/>
        <v>3.25810068175015-2.15961249147312i</v>
      </c>
      <c r="L1605" t="str">
        <f t="shared" si="780"/>
        <v>0.637408923345971-0.353389257373847i</v>
      </c>
      <c r="M1605" t="str">
        <f t="shared" si="781"/>
        <v>3.89550960509612-2.51300174884697i</v>
      </c>
      <c r="N1605" t="str">
        <f t="shared" si="782"/>
        <v>-1.88046943124136i</v>
      </c>
      <c r="O1605" t="str">
        <f t="shared" si="783"/>
        <v>-0.304747306540119-0.952433241312242i</v>
      </c>
      <c r="P1605" t="str">
        <f t="shared" si="784"/>
        <v>1.30474730654012+0.952433241312242i</v>
      </c>
      <c r="Q1605" t="str">
        <f t="shared" si="785"/>
        <v>-1.30474730654012+0.928036189929118i</v>
      </c>
      <c r="R1605" t="str">
        <f t="shared" si="786"/>
        <v>-0.319264972918846-0.957060945133497i</v>
      </c>
      <c r="S1605" t="str">
        <f t="shared" si="787"/>
        <v>0.206361528805636i</v>
      </c>
      <c r="T1605" t="str">
        <f t="shared" si="788"/>
        <v>0.197500559797915-0.065884007905623i</v>
      </c>
      <c r="U1605" t="e">
        <f t="shared" si="789"/>
        <v>#DIV/0!</v>
      </c>
      <c r="V1605" t="str">
        <f t="shared" si="790"/>
        <v>0.0000833333333333333-0.00180325111139696i</v>
      </c>
      <c r="W1605" t="e">
        <f t="shared" si="791"/>
        <v>#DIV/0!</v>
      </c>
      <c r="X1605" t="e">
        <f t="shared" si="792"/>
        <v>#DIV/0!</v>
      </c>
      <c r="Y1605" t="str">
        <f t="shared" si="793"/>
        <v>0.00096+0.62849445990656i</v>
      </c>
      <c r="Z1605" t="e">
        <f t="shared" si="794"/>
        <v>#DIV/0!</v>
      </c>
      <c r="AA1605" t="e">
        <f t="shared" si="795"/>
        <v>#DIV/0!</v>
      </c>
      <c r="AB1605" t="str">
        <f t="shared" si="796"/>
        <v>0.112700751972991-0.0375957275339155i</v>
      </c>
      <c r="AC1605" t="str">
        <f t="shared" si="797"/>
        <v>1.34454873277044-0.42967170452344i</v>
      </c>
      <c r="AD1605" t="str">
        <f t="shared" si="798"/>
        <v>0.0841613266108591-0.00106651907745952i</v>
      </c>
      <c r="AE1605" t="e">
        <f t="shared" si="799"/>
        <v>#DIV/0!</v>
      </c>
      <c r="AF1605" t="str">
        <f t="shared" si="800"/>
        <v>-8.28201337042686-7.65797754204853i</v>
      </c>
      <c r="AG1605" t="e">
        <f t="shared" si="801"/>
        <v>#DIV/0!</v>
      </c>
      <c r="AH1605" t="e">
        <f t="shared" si="802"/>
        <v>#DIV/0!</v>
      </c>
      <c r="AI1605" t="e">
        <f t="shared" si="803"/>
        <v>#DIV/0!</v>
      </c>
      <c r="AJ1605" t="e">
        <f t="shared" si="804"/>
        <v>#DIV/0!</v>
      </c>
      <c r="AK1605"/>
      <c r="AL1605"/>
      <c r="AM1605"/>
      <c r="AN1605"/>
    </row>
    <row r="1606" spans="1:40" x14ac:dyDescent="0.3">
      <c r="A1606"/>
      <c r="B1606">
        <f t="shared" si="805"/>
        <v>147200</v>
      </c>
      <c r="C1606" s="186" t="str">
        <f t="shared" ref="C1606:C1669" si="808">IMPRODUCT(COMPLEX(-1,0),IMDIV(IMPRODUCT(G1606,COMPLEX($C$100+$C$101,0)),COMPLEX($C$100,2*PI()*B1606*$C$103*$C$102*(2*$C$100+$C$101))))</f>
        <v>-0.00721746686485878+0.0106877981516525i</v>
      </c>
      <c r="D1606" s="158" t="str">
        <f t="shared" ref="D1606:D1669" si="809">IMPRODUCT(COMPLEX($C$106,0),IMSUB(C1606,G1606))</f>
        <v>-3.88264247270899-2.50145927416493i</v>
      </c>
      <c r="E1606" t="str">
        <f t="shared" ref="E1606:E1669" si="810">IMDIV(COMPLEX($C$20*10^3,0),COMPLEX(1,2*PI()*B1606*$C$20*1000*$C$29*10^-12))</f>
        <v>3761.54516254391-9288.91994959935i</v>
      </c>
      <c r="F1606" t="str">
        <f t="shared" ref="F1606:F1669" si="811">IMDIV(COMPLEX($C$22*1000,0),IMSUM(COMPLEX($C$22*1000,0),E1606))</f>
        <v>0.499214160010226+0.336965094781861i</v>
      </c>
      <c r="G1606" t="str">
        <f t="shared" si="806"/>
        <v>0.499214160010226+0.336965094781861i</v>
      </c>
      <c r="H1606" t="str">
        <f t="shared" ref="H1606:H1669" si="812">IMPRODUCT(COMPLEX($C$108,0),IMPRODUCT(COMPLEX(-1,0),D1606),IMDIV(COMPLEX(0,2*PI()*B1606*$C$109*$C$110),COMPLEX(1,2*PI()*B1606*$C$109*$C$110)))</f>
        <v>4.40415215418729+5.15830372496753i</v>
      </c>
      <c r="I1606" t="str">
        <f t="shared" ref="I1606:I1669" si="813">COMPLEX(0,2*PI()*B1606*$C$113*$C$112*$C$114)</f>
        <v>578.053048260522i</v>
      </c>
      <c r="J1606" t="str">
        <f t="shared" si="807"/>
        <v>-81.7611144931007+123.263107126196i</v>
      </c>
      <c r="K1606" t="str">
        <f t="shared" ref="K1606:K1669" si="814">IMDIV(I1606,J1606)</f>
        <v>3.25671549821447-2.16019776662258i</v>
      </c>
      <c r="L1606" t="str">
        <f t="shared" ref="L1606:L1669" si="815">IMDIV(COMPLEX($C$117,0),COMPLEX(1,2*PI()*B1606*$C$115*$C$116))</f>
        <v>0.637205165660777-0.35351645162925i</v>
      </c>
      <c r="M1606" t="str">
        <f t="shared" ref="M1606:M1669" si="816">IMSUM(K1606,L1606)</f>
        <v>3.89392066387525-2.51371421825183i</v>
      </c>
      <c r="N1606" t="str">
        <f t="shared" ref="N1606:N1669" si="817">COMPLEX(0,-2*PI()*B1606*$C$43)</f>
        <v>-1.88174779251345i</v>
      </c>
      <c r="O1606" t="str">
        <f t="shared" ref="O1606:O1669" si="818">IMEXP(N1606)</f>
        <v>-0.305964610968301-0.952042886027208i</v>
      </c>
      <c r="P1606" t="str">
        <f t="shared" ref="P1606:P1669" si="819">IMSUB(COMPLEX(1,0),O1606)</f>
        <v>1.3059646109683+0.952042886027208i</v>
      </c>
      <c r="Q1606" t="str">
        <f t="shared" ref="Q1606:Q1669" si="820">IMSUM(COMPLEX(0,2*PI()*B1606*$C$43),O1606,COMPLEX(-1,0))</f>
        <v>-1.3059646109683+0.929704906486242i</v>
      </c>
      <c r="R1606" t="str">
        <f t="shared" ref="R1606:R1669" si="821">IMDIV(P1606,Q1606)</f>
        <v>-0.319244441337269-0.956263285404783i</v>
      </c>
      <c r="S1606" t="str">
        <f t="shared" ref="S1606:S1669" si="822">IMDIV(COMPLEX(0,2*PI()*B1606*$C$123),COMPLEX($C$124,0))</f>
        <v>0.206501815364988i</v>
      </c>
      <c r="T1606" t="str">
        <f t="shared" ref="T1606:T1669" si="823">IMPRODUCT(R1606,S1606)</f>
        <v>0.197470104402975-0.0659245566813275i</v>
      </c>
      <c r="U1606" t="e">
        <f t="shared" ref="U1606:U1669" si="824">IMDIV(COMPLEX(1,2*PI()*B1606*$C$16*10^-3*$C$15*10^-6),COMPLEX(0,2*PI()*B1606*$C$15*10^-6))</f>
        <v>#DIV/0!</v>
      </c>
      <c r="V1606" t="str">
        <f t="shared" ref="V1606:V1669" si="825">IMSUM(COMPLEX($C$18*10^-3,0),IMDIV(COMPLEX(1,0),COMPLEX(0,2*PI()*B1606*($C$17*1*10^-6))))</f>
        <v>0.0000833333333333333-0.00180202607667454i</v>
      </c>
      <c r="W1606" t="e">
        <f t="shared" ref="W1606:W1669" si="826">IMDIV(IMPRODUCT(U1606,V1606),IMSUM(U1606,V1606))</f>
        <v>#DIV/0!</v>
      </c>
      <c r="X1606" t="e">
        <f t="shared" ref="X1606:X1669" si="827">IMDIV(IMPRODUCT(COMPLEX($C$19,0),W1606),IMSUM(COMPLEX($C$19,0),W1606))</f>
        <v>#DIV/0!</v>
      </c>
      <c r="Y1606" t="str">
        <f t="shared" ref="Y1606:Y1669" si="828">COMPLEX($C$13*10^-3,2*PI()*B1606*$C$12*0.000001)</f>
        <v>0.00096+0.628921716507448i</v>
      </c>
      <c r="Z1606" t="e">
        <f t="shared" ref="Z1606:Z1669" si="829">IMPRODUCT(COMPLEX($C$6,0),IMDIV(X1606,IMSUM(X1606,Y1606)))</f>
        <v>#DIV/0!</v>
      </c>
      <c r="AA1606" t="e">
        <f t="shared" ref="AA1606:AA1669" si="830">IMDIV(COMPLEX($C$6,0),IMSUM(X1606,Y1606))</f>
        <v>#DIV/0!</v>
      </c>
      <c r="AB1606" t="str">
        <f t="shared" ref="AB1606:AB1669" si="831">IMPRODUCT(COMPLEX($C$119,0),T1606)</f>
        <v>0.11268337305561-0.0376188660886526i</v>
      </c>
      <c r="AC1606" t="str">
        <f t="shared" ref="AC1606:AC1669" si="832">IMSUM(COMPLEX(1,0),IMPRODUCT(AB1606,M1606))</f>
        <v>1.34421703625485-0.429738677024622i</v>
      </c>
      <c r="AD1606" t="str">
        <f t="shared" ref="AD1606:AD1669" si="833">IMDIV(AB1606,AC1606)</f>
        <v>0.0841723396454199-0.00107628170774681i</v>
      </c>
      <c r="AE1606" t="e">
        <f t="shared" ref="AE1606:AE1669" si="834">IMPRODUCT(AD1606,AA1606,X1606)</f>
        <v>#DIV/0!</v>
      </c>
      <c r="AF1606" t="str">
        <f t="shared" ref="AF1606:AF1669" si="835">IMSUB(D1606,H1606)</f>
        <v>-8.28679462689628-7.65976299913246i</v>
      </c>
      <c r="AG1606" t="e">
        <f t="shared" ref="AG1606:AG1669" si="836">IMSUM(COMPLEX(1,0),IMPRODUCT(AD1606,AA1606,COMPLEX($C$127,0)))</f>
        <v>#DIV/0!</v>
      </c>
      <c r="AH1606" t="e">
        <f t="shared" ref="AH1606:AH1669" si="837">IMDIV(IMPRODUCT(AE1606,AF1606),AG1606)</f>
        <v>#DIV/0!</v>
      </c>
      <c r="AI1606" t="e">
        <f t="shared" ref="AI1606:AI1669" si="838">20*LOG10(IMABS(AH1606))</f>
        <v>#DIV/0!</v>
      </c>
      <c r="AJ1606" t="e">
        <f t="shared" ref="AJ1606:AJ1669" si="839">IMARGUMENT(AH1606)*180/PI()</f>
        <v>#DIV/0!</v>
      </c>
      <c r="AK1606"/>
      <c r="AL1606"/>
      <c r="AM1606"/>
      <c r="AN1606"/>
    </row>
    <row r="1607" spans="1:40" x14ac:dyDescent="0.3">
      <c r="A1607"/>
      <c r="B1607">
        <f t="shared" si="805"/>
        <v>147300</v>
      </c>
      <c r="C1607" s="186" t="str">
        <f t="shared" si="808"/>
        <v>-0.0072144097819132+0.0106850801026008i</v>
      </c>
      <c r="D1607" s="158" t="str">
        <f t="shared" si="809"/>
        <v>-3.88424464735844-2.50214056594039i</v>
      </c>
      <c r="E1607" t="str">
        <f t="shared" si="810"/>
        <v>3757.15801703911-9284.38919315337i</v>
      </c>
      <c r="F1607" t="str">
        <f t="shared" si="811"/>
        <v>0.499426196395275+0.337051240877435i</v>
      </c>
      <c r="G1607" t="str">
        <f t="shared" si="806"/>
        <v>0.499426196395275+0.337051240877435i</v>
      </c>
      <c r="H1607" t="str">
        <f t="shared" si="812"/>
        <v>4.40733027164257+5.15940424714175i</v>
      </c>
      <c r="I1607" t="str">
        <f t="shared" si="813"/>
        <v>578.445747342221i</v>
      </c>
      <c r="J1607" t="str">
        <f t="shared" si="807"/>
        <v>-81.8735998549006+123.346845650059i</v>
      </c>
      <c r="K1607" t="str">
        <f t="shared" si="814"/>
        <v>3.2553305513111-2.160781895547i</v>
      </c>
      <c r="L1607" t="str">
        <f t="shared" si="815"/>
        <v>0.637001399865962-0.353643487791174i</v>
      </c>
      <c r="M1607" t="str">
        <f t="shared" si="816"/>
        <v>3.89233195117706-2.51442538333817i</v>
      </c>
      <c r="N1607" t="str">
        <f t="shared" si="817"/>
        <v>-1.88302615378554i</v>
      </c>
      <c r="O1607" t="str">
        <f t="shared" si="818"/>
        <v>-0.307181415386877-0.951650974906722i</v>
      </c>
      <c r="P1607" t="str">
        <f t="shared" si="819"/>
        <v>1.30718141538688+0.951650974906722i</v>
      </c>
      <c r="Q1607" t="str">
        <f t="shared" si="820"/>
        <v>-1.30718141538688+0.931375178878818i</v>
      </c>
      <c r="R1607" t="str">
        <f t="shared" si="821"/>
        <v>-0.319223891792664-0.95546660128874i</v>
      </c>
      <c r="S1607" t="str">
        <f t="shared" si="822"/>
        <v>0.206642101924339i</v>
      </c>
      <c r="T1607" t="str">
        <f t="shared" si="823"/>
        <v>0.19743962680881-0.0659650959845038i</v>
      </c>
      <c r="U1607" t="e">
        <f t="shared" si="824"/>
        <v>#DIV/0!</v>
      </c>
      <c r="V1607" t="str">
        <f t="shared" si="825"/>
        <v>0.0000833333333333333-0.0018008027052715i</v>
      </c>
      <c r="W1607" t="e">
        <f t="shared" si="826"/>
        <v>#DIV/0!</v>
      </c>
      <c r="X1607" t="e">
        <f t="shared" si="827"/>
        <v>#DIV/0!</v>
      </c>
      <c r="Y1607" t="str">
        <f t="shared" si="828"/>
        <v>0.00096+0.629348973108336i</v>
      </c>
      <c r="Z1607" t="e">
        <f t="shared" si="829"/>
        <v>#DIV/0!</v>
      </c>
      <c r="AA1607" t="e">
        <f t="shared" si="830"/>
        <v>#DIV/0!</v>
      </c>
      <c r="AB1607" t="str">
        <f t="shared" si="831"/>
        <v>0.112665981470573-0.0376419992380325i</v>
      </c>
      <c r="AC1607" t="str">
        <f t="shared" si="832"/>
        <v>1.34388540112493-0.429805359988693i</v>
      </c>
      <c r="AD1607" t="str">
        <f t="shared" si="833"/>
        <v>0.0841833514032747-0.00108606253321275i</v>
      </c>
      <c r="AE1607" t="e">
        <f t="shared" si="834"/>
        <v>#DIV/0!</v>
      </c>
      <c r="AF1607" t="str">
        <f t="shared" si="835"/>
        <v>-8.29157491900101-7.66154481308214i</v>
      </c>
      <c r="AG1607" t="e">
        <f t="shared" si="836"/>
        <v>#DIV/0!</v>
      </c>
      <c r="AH1607" t="e">
        <f t="shared" si="837"/>
        <v>#DIV/0!</v>
      </c>
      <c r="AI1607" t="e">
        <f t="shared" si="838"/>
        <v>#DIV/0!</v>
      </c>
      <c r="AJ1607" t="e">
        <f t="shared" si="839"/>
        <v>#DIV/0!</v>
      </c>
      <c r="AK1607"/>
      <c r="AL1607"/>
      <c r="AM1607"/>
      <c r="AN1607"/>
    </row>
    <row r="1608" spans="1:40" x14ac:dyDescent="0.3">
      <c r="A1608"/>
      <c r="B1608">
        <f t="shared" si="805"/>
        <v>147400</v>
      </c>
      <c r="C1608" s="186" t="str">
        <f t="shared" si="808"/>
        <v>-0.00721135321630516+0.0106823649788007i</v>
      </c>
      <c r="D1608" s="158" t="str">
        <f t="shared" si="809"/>
        <v>-3.88584655254407-2.50282053334041i</v>
      </c>
      <c r="E1608" t="str">
        <f t="shared" si="810"/>
        <v>3752.77812421854-9279.86165128672i</v>
      </c>
      <c r="F1608" t="str">
        <f t="shared" si="811"/>
        <v>0.49963819711553+0.337137217153637i</v>
      </c>
      <c r="G1608" t="str">
        <f t="shared" si="806"/>
        <v>0.49963819711553+0.337137217153637i</v>
      </c>
      <c r="H1608" t="str">
        <f t="shared" si="812"/>
        <v>4.41050769157692+5.16050245358556i</v>
      </c>
      <c r="I1608" t="str">
        <f t="shared" si="813"/>
        <v>578.838446423919i</v>
      </c>
      <c r="J1608" t="str">
        <f t="shared" si="807"/>
        <v>-81.9861616074385+123.430584173922i</v>
      </c>
      <c r="K1608" t="str">
        <f t="shared" si="814"/>
        <v>3.25394584193953-2.16136487925227i</v>
      </c>
      <c r="L1608" t="str">
        <f t="shared" si="815"/>
        <v>0.636797626102016-0.353770365928498i</v>
      </c>
      <c r="M1608" t="str">
        <f t="shared" si="816"/>
        <v>3.89074346804155-2.51513524518077i</v>
      </c>
      <c r="N1608" t="str">
        <f t="shared" si="817"/>
        <v>-1.88430451505762i</v>
      </c>
      <c r="O1608" t="str">
        <f t="shared" si="818"/>
        <v>-0.308397717807326-0.95125750859125i</v>
      </c>
      <c r="P1608" t="str">
        <f t="shared" si="819"/>
        <v>1.30839771780733+0.95125750859125i</v>
      </c>
      <c r="Q1608" t="str">
        <f t="shared" si="820"/>
        <v>-1.30839771780733+0.93304700646637i</v>
      </c>
      <c r="R1608" t="str">
        <f t="shared" si="821"/>
        <v>-0.319203324275964-0.954670890785663i</v>
      </c>
      <c r="S1608" t="str">
        <f t="shared" si="822"/>
        <v>0.206782388483691i</v>
      </c>
      <c r="T1608" t="str">
        <f t="shared" si="823"/>
        <v>0.197409127012512-0.066005625805718i</v>
      </c>
      <c r="U1608" t="e">
        <f t="shared" si="824"/>
        <v>#DIV/0!</v>
      </c>
      <c r="V1608" t="str">
        <f t="shared" si="825"/>
        <v>0.0000833333333333333-0.00179958099380252i</v>
      </c>
      <c r="W1608" t="e">
        <f t="shared" si="826"/>
        <v>#DIV/0!</v>
      </c>
      <c r="X1608" t="e">
        <f t="shared" si="827"/>
        <v>#DIV/0!</v>
      </c>
      <c r="Y1608" t="str">
        <f t="shared" si="828"/>
        <v>0.00096+0.629776229709224i</v>
      </c>
      <c r="Z1608" t="e">
        <f t="shared" si="829"/>
        <v>#DIV/0!</v>
      </c>
      <c r="AA1608" t="e">
        <f t="shared" si="830"/>
        <v>#DIV/0!</v>
      </c>
      <c r="AB1608" t="str">
        <f t="shared" si="831"/>
        <v>0.112648577216219-0.0376651269766721i</v>
      </c>
      <c r="AC1608" t="str">
        <f t="shared" si="832"/>
        <v>1.34355382761494-0.429871753633422i</v>
      </c>
      <c r="AD1608" t="str">
        <f t="shared" si="833"/>
        <v>0.0841943618651049-0.0010958615616363i</v>
      </c>
      <c r="AE1608" t="e">
        <f t="shared" si="834"/>
        <v>#DIV/0!</v>
      </c>
      <c r="AF1608" t="str">
        <f t="shared" si="835"/>
        <v>-8.29635424412099-7.66332298692597i</v>
      </c>
      <c r="AG1608" t="e">
        <f t="shared" si="836"/>
        <v>#DIV/0!</v>
      </c>
      <c r="AH1608" t="e">
        <f t="shared" si="837"/>
        <v>#DIV/0!</v>
      </c>
      <c r="AI1608" t="e">
        <f t="shared" si="838"/>
        <v>#DIV/0!</v>
      </c>
      <c r="AJ1608" t="e">
        <f t="shared" si="839"/>
        <v>#DIV/0!</v>
      </c>
      <c r="AK1608"/>
      <c r="AL1608"/>
      <c r="AM1608"/>
      <c r="AN1608"/>
    </row>
    <row r="1609" spans="1:40" x14ac:dyDescent="0.3">
      <c r="A1609"/>
      <c r="B1609">
        <f t="shared" si="805"/>
        <v>147500</v>
      </c>
      <c r="C1609" s="186" t="str">
        <f t="shared" si="808"/>
        <v>-0.00720829717000565+0.0106796527713655i</v>
      </c>
      <c r="D1609" s="158" t="str">
        <f t="shared" si="809"/>
        <v>-3.88744818722736-2.50349917751844i</v>
      </c>
      <c r="E1609" t="str">
        <f t="shared" si="810"/>
        <v>3748.40546913055-9275.33732350355i</v>
      </c>
      <c r="F1609" t="str">
        <f t="shared" si="811"/>
        <v>0.499850162033563+0.337223023752032i</v>
      </c>
      <c r="G1609" t="str">
        <f t="shared" si="806"/>
        <v>0.499850162033563+0.337223023752032i</v>
      </c>
      <c r="H1609" t="str">
        <f t="shared" si="812"/>
        <v>4.41368441241399+5.16159834617485i</v>
      </c>
      <c r="I1609" t="str">
        <f t="shared" si="813"/>
        <v>579.231145505618i</v>
      </c>
      <c r="J1609" t="str">
        <f t="shared" si="807"/>
        <v>-82.0987997507145+123.514322697786i</v>
      </c>
      <c r="K1609" t="str">
        <f t="shared" si="814"/>
        <v>3.25256137099726-2.16194671874438i</v>
      </c>
      <c r="L1609" t="str">
        <f t="shared" si="815"/>
        <v>0.636593844509258-0.353897086110219i</v>
      </c>
      <c r="M1609" t="str">
        <f t="shared" si="816"/>
        <v>3.88915521550652-2.5158438048546i</v>
      </c>
      <c r="N1609" t="str">
        <f t="shared" si="817"/>
        <v>-1.88558287632971i</v>
      </c>
      <c r="O1609" t="str">
        <f t="shared" si="818"/>
        <v>-0.309613516241977-0.950862487723792i</v>
      </c>
      <c r="P1609" t="str">
        <f t="shared" si="819"/>
        <v>1.30961351624198+0.950862487723792i</v>
      </c>
      <c r="Q1609" t="str">
        <f t="shared" si="820"/>
        <v>-1.30961351624198+0.934720388605918i</v>
      </c>
      <c r="R1609" t="str">
        <f t="shared" si="821"/>
        <v>-0.319182738778099-0.953876151901244i</v>
      </c>
      <c r="S1609" t="str">
        <f t="shared" si="822"/>
        <v>0.206922675043042i</v>
      </c>
      <c r="T1609" t="str">
        <f t="shared" si="823"/>
        <v>0.197378605011168-0.0660461461355287i</v>
      </c>
      <c r="U1609" t="e">
        <f t="shared" si="824"/>
        <v>#DIV/0!</v>
      </c>
      <c r="V1609" t="str">
        <f t="shared" si="825"/>
        <v>0.0000833333333333333-0.00179836093889147i</v>
      </c>
      <c r="W1609" t="e">
        <f t="shared" si="826"/>
        <v>#DIV/0!</v>
      </c>
      <c r="X1609" t="e">
        <f t="shared" si="827"/>
        <v>#DIV/0!</v>
      </c>
      <c r="Y1609" t="str">
        <f t="shared" si="828"/>
        <v>0.00096+0.630203486310112i</v>
      </c>
      <c r="Z1609" t="e">
        <f t="shared" si="829"/>
        <v>#DIV/0!</v>
      </c>
      <c r="AA1609" t="e">
        <f t="shared" si="830"/>
        <v>#DIV/0!</v>
      </c>
      <c r="AB1609" t="str">
        <f t="shared" si="831"/>
        <v>0.112631160290886-0.0376882492991837i</v>
      </c>
      <c r="AC1609" t="str">
        <f t="shared" si="832"/>
        <v>1.34322231595868-0.429937858176641i</v>
      </c>
      <c r="AD1609" t="str">
        <f t="shared" si="833"/>
        <v>0.0842053710115746-0.00110567880078578i</v>
      </c>
      <c r="AE1609" t="e">
        <f t="shared" si="834"/>
        <v>#DIV/0!</v>
      </c>
      <c r="AF1609" t="str">
        <f t="shared" si="835"/>
        <v>-8.30113259964135-7.66509752369329i</v>
      </c>
      <c r="AG1609" t="e">
        <f t="shared" si="836"/>
        <v>#DIV/0!</v>
      </c>
      <c r="AH1609" t="e">
        <f t="shared" si="837"/>
        <v>#DIV/0!</v>
      </c>
      <c r="AI1609" t="e">
        <f t="shared" si="838"/>
        <v>#DIV/0!</v>
      </c>
      <c r="AJ1609" t="e">
        <f t="shared" si="839"/>
        <v>#DIV/0!</v>
      </c>
      <c r="AK1609"/>
      <c r="AL1609"/>
      <c r="AM1609"/>
      <c r="AN1609"/>
    </row>
    <row r="1610" spans="1:40" x14ac:dyDescent="0.3">
      <c r="A1610"/>
      <c r="B1610">
        <f t="shared" si="805"/>
        <v>147600</v>
      </c>
      <c r="C1610" s="186" t="str">
        <f t="shared" si="808"/>
        <v>-0.0072052416449817+0.0106769434714387i</v>
      </c>
      <c r="D1610" s="158" t="str">
        <f t="shared" si="809"/>
        <v>-3.88904955037204-2.50417649962822i</v>
      </c>
      <c r="E1610" t="str">
        <f t="shared" si="810"/>
        <v>3744.04003685888-9270.81620929516i</v>
      </c>
      <c r="F1610" t="str">
        <f t="shared" si="811"/>
        <v>0.50006209101224+0.33730866081425i</v>
      </c>
      <c r="G1610" t="str">
        <f t="shared" si="806"/>
        <v>0.50006209101224+0.33730866081425i</v>
      </c>
      <c r="H1610" t="str">
        <f t="shared" si="812"/>
        <v>4.41686043258058+5.16269192678653i</v>
      </c>
      <c r="I1610" t="str">
        <f t="shared" si="813"/>
        <v>579.623844587317i</v>
      </c>
      <c r="J1610" t="str">
        <f t="shared" si="807"/>
        <v>-82.2115142847286+123.598061221648i</v>
      </c>
      <c r="K1610" t="str">
        <f t="shared" si="814"/>
        <v>3.2511771393799-2.16252741502954i</v>
      </c>
      <c r="L1610" t="str">
        <f t="shared" si="815"/>
        <v>0.63639005522784-0.354023648405451i</v>
      </c>
      <c r="M1610" t="str">
        <f t="shared" si="816"/>
        <v>3.88756719460774-2.51655106343499i</v>
      </c>
      <c r="N1610" t="str">
        <f t="shared" si="817"/>
        <v>-1.8868612376018i</v>
      </c>
      <c r="O1610" t="str">
        <f t="shared" si="818"/>
        <v>-0.310828808703954-0.950465912949897i</v>
      </c>
      <c r="P1610" t="str">
        <f t="shared" si="819"/>
        <v>1.31082880870395+0.950465912949897i</v>
      </c>
      <c r="Q1610" t="str">
        <f t="shared" si="820"/>
        <v>-1.31082880870395+0.936395324651903i</v>
      </c>
      <c r="R1610" t="str">
        <f t="shared" si="821"/>
        <v>-0.319162135289987-0.953082382646595i</v>
      </c>
      <c r="S1610" t="str">
        <f t="shared" si="822"/>
        <v>0.207062961602392i</v>
      </c>
      <c r="T1610" t="str">
        <f t="shared" si="823"/>
        <v>0.197348060801868-0.066086656964488i</v>
      </c>
      <c r="U1610" t="e">
        <f t="shared" si="824"/>
        <v>#DIV/0!</v>
      </c>
      <c r="V1610" t="str">
        <f t="shared" si="825"/>
        <v>0.0000833333333333333-0.00179714253717136i</v>
      </c>
      <c r="W1610" t="e">
        <f t="shared" si="826"/>
        <v>#DIV/0!</v>
      </c>
      <c r="X1610" t="e">
        <f t="shared" si="827"/>
        <v>#DIV/0!</v>
      </c>
      <c r="Y1610" t="str">
        <f t="shared" si="828"/>
        <v>0.00096+0.630630742911001i</v>
      </c>
      <c r="Z1610" t="e">
        <f t="shared" si="829"/>
        <v>#DIV/0!</v>
      </c>
      <c r="AA1610" t="e">
        <f t="shared" si="830"/>
        <v>#DIV/0!</v>
      </c>
      <c r="AB1610" t="str">
        <f t="shared" si="831"/>
        <v>0.112613730692914-0.0377113662001759i</v>
      </c>
      <c r="AC1610" t="str">
        <f t="shared" si="832"/>
        <v>1.34289086638952-0.430003673836277i</v>
      </c>
      <c r="AD1610" t="str">
        <f t="shared" si="833"/>
        <v>0.0842163788233305-0.00111551425841752i</v>
      </c>
      <c r="AE1610" t="e">
        <f t="shared" si="834"/>
        <v>#DIV/0!</v>
      </c>
      <c r="AF1610" t="str">
        <f t="shared" si="835"/>
        <v>-8.30590998295262-7.66686842641475i</v>
      </c>
      <c r="AG1610" t="e">
        <f t="shared" si="836"/>
        <v>#DIV/0!</v>
      </c>
      <c r="AH1610" t="e">
        <f t="shared" si="837"/>
        <v>#DIV/0!</v>
      </c>
      <c r="AI1610" t="e">
        <f t="shared" si="838"/>
        <v>#DIV/0!</v>
      </c>
      <c r="AJ1610" t="e">
        <f t="shared" si="839"/>
        <v>#DIV/0!</v>
      </c>
      <c r="AK1610"/>
      <c r="AL1610"/>
      <c r="AM1610"/>
      <c r="AN1610"/>
    </row>
    <row r="1611" spans="1:40" x14ac:dyDescent="0.3">
      <c r="A1611"/>
      <c r="B1611">
        <f t="shared" si="805"/>
        <v>147700</v>
      </c>
      <c r="C1611" s="186" t="str">
        <f t="shared" si="808"/>
        <v>-0.00720218664319581+0.0106742370701943i</v>
      </c>
      <c r="D1611" s="158" t="str">
        <f t="shared" si="809"/>
        <v>-3.89065064094402-2.50485250082352i</v>
      </c>
      <c r="E1611" t="str">
        <f t="shared" si="810"/>
        <v>3739.68181252249-9266.29830814004i</v>
      </c>
      <c r="F1611" t="str">
        <f t="shared" si="811"/>
        <v>0.50027398391472+0.337394128481958i</v>
      </c>
      <c r="G1611" t="str">
        <f t="shared" si="806"/>
        <v>0.50027398391472+0.337394128481958i</v>
      </c>
      <c r="H1611" t="str">
        <f t="shared" si="812"/>
        <v>4.42003575050652+5.16378319729825i</v>
      </c>
      <c r="I1611" t="str">
        <f t="shared" si="813"/>
        <v>580.016543669016i</v>
      </c>
      <c r="J1611" t="str">
        <f t="shared" si="807"/>
        <v>-82.3243052094807+123.681799745511i</v>
      </c>
      <c r="K1611" t="str">
        <f t="shared" si="814"/>
        <v>3.24979314798104-2.16310696911395i</v>
      </c>
      <c r="L1611" t="str">
        <f t="shared" si="815"/>
        <v>0.636186258397743-0.354150052883425i</v>
      </c>
      <c r="M1611" t="str">
        <f t="shared" si="816"/>
        <v>3.88597940637878-2.51725702199737i</v>
      </c>
      <c r="N1611" t="str">
        <f t="shared" si="817"/>
        <v>-1.88813959887389i</v>
      </c>
      <c r="O1611" t="str">
        <f t="shared" si="818"/>
        <v>-0.312043593207216-0.95006778491765i</v>
      </c>
      <c r="P1611" t="str">
        <f t="shared" si="819"/>
        <v>1.31204359320722+0.95006778491765i</v>
      </c>
      <c r="Q1611" t="str">
        <f t="shared" si="820"/>
        <v>-1.31204359320722+0.93807181395624i</v>
      </c>
      <c r="R1611" t="str">
        <f t="shared" si="821"/>
        <v>-0.319141513802553-0.952289581038195i</v>
      </c>
      <c r="S1611" t="str">
        <f t="shared" si="822"/>
        <v>0.207203248161743i</v>
      </c>
      <c r="T1611" t="str">
        <f t="shared" si="823"/>
        <v>0.197317494381699-0.0661271582831447i</v>
      </c>
      <c r="U1611" t="e">
        <f t="shared" si="824"/>
        <v>#DIV/0!</v>
      </c>
      <c r="V1611" t="str">
        <f t="shared" si="825"/>
        <v>0.0000833333333333333-0.00179592578528431i</v>
      </c>
      <c r="W1611" t="e">
        <f t="shared" si="826"/>
        <v>#DIV/0!</v>
      </c>
      <c r="X1611" t="e">
        <f t="shared" si="827"/>
        <v>#DIV/0!</v>
      </c>
      <c r="Y1611" t="str">
        <f t="shared" si="828"/>
        <v>0.00096+0.631057999511889i</v>
      </c>
      <c r="Z1611" t="e">
        <f t="shared" si="829"/>
        <v>#DIV/0!</v>
      </c>
      <c r="AA1611" t="e">
        <f t="shared" si="830"/>
        <v>#DIV/0!</v>
      </c>
      <c r="AB1611" t="str">
        <f t="shared" si="831"/>
        <v>0.11259628842064-0.0377344776742557i</v>
      </c>
      <c r="AC1611" t="str">
        <f t="shared" si="832"/>
        <v>1.34255947914037-0.430069200830315i</v>
      </c>
      <c r="AD1611" t="str">
        <f t="shared" si="833"/>
        <v>0.0842273852810013-0.00112536794227981i</v>
      </c>
      <c r="AE1611" t="e">
        <f t="shared" si="834"/>
        <v>#DIV/0!</v>
      </c>
      <c r="AF1611" t="str">
        <f t="shared" si="835"/>
        <v>-8.31068639145054-7.66863569812177i</v>
      </c>
      <c r="AG1611" t="e">
        <f t="shared" si="836"/>
        <v>#DIV/0!</v>
      </c>
      <c r="AH1611" t="e">
        <f t="shared" si="837"/>
        <v>#DIV/0!</v>
      </c>
      <c r="AI1611" t="e">
        <f t="shared" si="838"/>
        <v>#DIV/0!</v>
      </c>
      <c r="AJ1611" t="e">
        <f t="shared" si="839"/>
        <v>#DIV/0!</v>
      </c>
      <c r="AK1611"/>
      <c r="AL1611"/>
      <c r="AM1611"/>
      <c r="AN1611"/>
    </row>
    <row r="1612" spans="1:40" x14ac:dyDescent="0.3">
      <c r="A1612"/>
      <c r="B1612">
        <f t="shared" si="805"/>
        <v>147800</v>
      </c>
      <c r="C1612" s="186" t="str">
        <f t="shared" si="808"/>
        <v>-0.00719913216660649+0.0106715335588362i</v>
      </c>
      <c r="D1612" s="158" t="str">
        <f t="shared" si="809"/>
        <v>-3.89225145791149-2.50552718225838i</v>
      </c>
      <c r="E1612" t="str">
        <f t="shared" si="810"/>
        <v>3735.33078127539-9261.78361950383i</v>
      </c>
      <c r="F1612" t="str">
        <f t="shared" si="811"/>
        <v>0.500485840604457+0.337479426896885i</v>
      </c>
      <c r="G1612" t="str">
        <f t="shared" si="806"/>
        <v>0.500485840604457+0.337479426896885i</v>
      </c>
      <c r="H1612" t="str">
        <f t="shared" si="812"/>
        <v>4.42321036462483+5.16487215958867i</v>
      </c>
      <c r="I1612" t="str">
        <f t="shared" si="813"/>
        <v>580.409242750714i</v>
      </c>
      <c r="J1612" t="str">
        <f t="shared" si="807"/>
        <v>-82.4371725249709+123.765538269374i</v>
      </c>
      <c r="K1612" t="str">
        <f t="shared" si="814"/>
        <v>3.24840939769238-2.16368538200402i</v>
      </c>
      <c r="L1612" t="str">
        <f t="shared" si="815"/>
        <v>0.63598245415878-0.354276299613487i</v>
      </c>
      <c r="M1612" t="str">
        <f t="shared" si="816"/>
        <v>3.88439185185116-2.51796168161751i</v>
      </c>
      <c r="N1612" t="str">
        <f t="shared" si="817"/>
        <v>-1.88941796014598i</v>
      </c>
      <c r="O1612" t="str">
        <f t="shared" si="818"/>
        <v>-0.313257867766554-0.949668104277675i</v>
      </c>
      <c r="P1612" t="str">
        <f t="shared" si="819"/>
        <v>1.31325786776655+0.949668104277675i</v>
      </c>
      <c r="Q1612" t="str">
        <f t="shared" si="820"/>
        <v>-1.31325786776655+0.939749855868305i</v>
      </c>
      <c r="R1612" t="str">
        <f t="shared" si="821"/>
        <v>-0.319120874306678-0.951497745097896i</v>
      </c>
      <c r="S1612" t="str">
        <f t="shared" si="822"/>
        <v>0.207343534721095i</v>
      </c>
      <c r="T1612" t="str">
        <f t="shared" si="823"/>
        <v>0.197286905747749-0.0661676500820329i</v>
      </c>
      <c r="U1612" t="e">
        <f t="shared" si="824"/>
        <v>#DIV/0!</v>
      </c>
      <c r="V1612" t="str">
        <f t="shared" si="825"/>
        <v>0.0000833333333333333-0.00179471067988154i</v>
      </c>
      <c r="W1612" t="e">
        <f t="shared" si="826"/>
        <v>#DIV/0!</v>
      </c>
      <c r="X1612" t="e">
        <f t="shared" si="827"/>
        <v>#DIV/0!</v>
      </c>
      <c r="Y1612" t="str">
        <f t="shared" si="828"/>
        <v>0.00096+0.631485256112777i</v>
      </c>
      <c r="Z1612" t="e">
        <f t="shared" si="829"/>
        <v>#DIV/0!</v>
      </c>
      <c r="AA1612" t="e">
        <f t="shared" si="830"/>
        <v>#DIV/0!</v>
      </c>
      <c r="AB1612" t="str">
        <f t="shared" si="831"/>
        <v>0.112578833472403-0.0377575837160214i</v>
      </c>
      <c r="AC1612" t="str">
        <f t="shared" si="832"/>
        <v>1.3422281544437-0.430134439376811i</v>
      </c>
      <c r="AD1612" t="str">
        <f t="shared" si="833"/>
        <v>0.0842383903651984-0.00113523986010662i</v>
      </c>
      <c r="AE1612" t="e">
        <f t="shared" si="834"/>
        <v>#DIV/0!</v>
      </c>
      <c r="AF1612" t="str">
        <f t="shared" si="835"/>
        <v>-8.31546182253632-7.67039934184705i</v>
      </c>
      <c r="AG1612" t="e">
        <f t="shared" si="836"/>
        <v>#DIV/0!</v>
      </c>
      <c r="AH1612" t="e">
        <f t="shared" si="837"/>
        <v>#DIV/0!</v>
      </c>
      <c r="AI1612" t="e">
        <f t="shared" si="838"/>
        <v>#DIV/0!</v>
      </c>
      <c r="AJ1612" t="e">
        <f t="shared" si="839"/>
        <v>#DIV/0!</v>
      </c>
      <c r="AK1612"/>
      <c r="AL1612"/>
      <c r="AM1612"/>
      <c r="AN1612"/>
    </row>
    <row r="1613" spans="1:40" x14ac:dyDescent="0.3">
      <c r="A1613"/>
      <c r="B1613">
        <f t="shared" si="805"/>
        <v>147900</v>
      </c>
      <c r="C1613" s="186" t="str">
        <f t="shared" si="808"/>
        <v>-0.00719607821716794+0.0106688329285986i</v>
      </c>
      <c r="D1613" s="158" t="str">
        <f t="shared" si="809"/>
        <v>-3.89385200024482-2.50620054508692i</v>
      </c>
      <c r="E1613" t="str">
        <f t="shared" si="810"/>
        <v>3730.9869283067-9257.27214283957i</v>
      </c>
      <c r="F1613" t="str">
        <f t="shared" si="811"/>
        <v>0.500697660945199+0.337564556200806i</v>
      </c>
      <c r="G1613" t="str">
        <f t="shared" si="806"/>
        <v>0.500697660945199+0.337564556200806i</v>
      </c>
      <c r="H1613" t="str">
        <f t="shared" si="812"/>
        <v>4.42638427337158+5.16595881553721i</v>
      </c>
      <c r="I1613" t="str">
        <f t="shared" si="813"/>
        <v>580.801941832413i</v>
      </c>
      <c r="J1613" t="str">
        <f t="shared" si="807"/>
        <v>-82.5501162311992+123.849276793237i</v>
      </c>
      <c r="K1613" t="str">
        <f t="shared" si="814"/>
        <v>3.24702588940369-2.16426265470631i</v>
      </c>
      <c r="L1613" t="str">
        <f t="shared" si="815"/>
        <v>0.635778642650591-0.354402388665103i</v>
      </c>
      <c r="M1613" t="str">
        <f t="shared" si="816"/>
        <v>3.88280453205428-2.51866504337141i</v>
      </c>
      <c r="N1613" t="str">
        <f t="shared" si="817"/>
        <v>-1.89069632141806i</v>
      </c>
      <c r="O1613" t="str">
        <f t="shared" si="818"/>
        <v>-0.314471630397582-0.949266871683136i</v>
      </c>
      <c r="P1613" t="str">
        <f t="shared" si="819"/>
        <v>1.31447163039758+0.949266871683136i</v>
      </c>
      <c r="Q1613" t="str">
        <f t="shared" si="820"/>
        <v>-1.31447163039758+0.941429449734924i</v>
      </c>
      <c r="R1613" t="str">
        <f t="shared" si="821"/>
        <v>-0.319100216793273-0.950706872852889i</v>
      </c>
      <c r="S1613" t="str">
        <f t="shared" si="822"/>
        <v>0.207483821280446i</v>
      </c>
      <c r="T1613" t="str">
        <f t="shared" si="823"/>
        <v>0.197256294897101-0.066208132351687i</v>
      </c>
      <c r="U1613" t="e">
        <f t="shared" si="824"/>
        <v>#DIV/0!</v>
      </c>
      <c r="V1613" t="str">
        <f t="shared" si="825"/>
        <v>0.0000833333333333333-0.00179349721762334i</v>
      </c>
      <c r="W1613" t="e">
        <f t="shared" si="826"/>
        <v>#DIV/0!</v>
      </c>
      <c r="X1613" t="e">
        <f t="shared" si="827"/>
        <v>#DIV/0!</v>
      </c>
      <c r="Y1613" t="str">
        <f t="shared" si="828"/>
        <v>0.00096+0.631912512713665i</v>
      </c>
      <c r="Z1613" t="e">
        <f t="shared" si="829"/>
        <v>#DIV/0!</v>
      </c>
      <c r="AA1613" t="e">
        <f t="shared" si="830"/>
        <v>#DIV/0!</v>
      </c>
      <c r="AB1613" t="str">
        <f t="shared" si="831"/>
        <v>0.112561365846539-0.0377806843200716i</v>
      </c>
      <c r="AC1613" t="str">
        <f t="shared" si="832"/>
        <v>1.34189689253155-0.430199389693904i</v>
      </c>
      <c r="AD1613" t="str">
        <f t="shared" si="833"/>
        <v>0.0842493940565135-0.00114513001962418i</v>
      </c>
      <c r="AE1613" t="e">
        <f t="shared" si="834"/>
        <v>#DIV/0!</v>
      </c>
      <c r="AF1613" t="str">
        <f t="shared" si="835"/>
        <v>-8.3202362736164-7.67215936062413i</v>
      </c>
      <c r="AG1613" t="e">
        <f t="shared" si="836"/>
        <v>#DIV/0!</v>
      </c>
      <c r="AH1613" t="e">
        <f t="shared" si="837"/>
        <v>#DIV/0!</v>
      </c>
      <c r="AI1613" t="e">
        <f t="shared" si="838"/>
        <v>#DIV/0!</v>
      </c>
      <c r="AJ1613" t="e">
        <f t="shared" si="839"/>
        <v>#DIV/0!</v>
      </c>
      <c r="AK1613"/>
      <c r="AL1613"/>
      <c r="AM1613"/>
      <c r="AN1613"/>
    </row>
    <row r="1614" spans="1:40" x14ac:dyDescent="0.3">
      <c r="A1614"/>
      <c r="B1614">
        <f t="shared" si="805"/>
        <v>148000</v>
      </c>
      <c r="C1614" s="186" t="str">
        <f t="shared" si="808"/>
        <v>-0.00719302479683023+0.0106661351707455i</v>
      </c>
      <c r="D1614" s="158" t="str">
        <f t="shared" si="809"/>
        <v>-3.8954522669166-2.50687259046349i</v>
      </c>
      <c r="E1614" t="str">
        <f t="shared" si="810"/>
        <v>3726.65023884049-9252.76387758767i</v>
      </c>
      <c r="F1614" t="str">
        <f t="shared" si="811"/>
        <v>0.500909444800987+0.337649516535549i</v>
      </c>
      <c r="G1614" t="str">
        <f t="shared" si="806"/>
        <v>0.500909444800987+0.337649516535549i</v>
      </c>
      <c r="H1614" t="str">
        <f t="shared" si="812"/>
        <v>4.42955747518592+5.1670431670243i</v>
      </c>
      <c r="I1614" t="str">
        <f t="shared" si="813"/>
        <v>581.194640914112i</v>
      </c>
      <c r="J1614" t="str">
        <f t="shared" si="807"/>
        <v>-82.6631363281655+123.933015317099i</v>
      </c>
      <c r="K1614" t="str">
        <f t="shared" si="814"/>
        <v>3.24564262400276-2.16483878822747i</v>
      </c>
      <c r="L1614" t="str">
        <f t="shared" si="815"/>
        <v>0.635574824012653-0.354528320107852i</v>
      </c>
      <c r="M1614" t="str">
        <f t="shared" si="816"/>
        <v>3.88121744801541-2.51936710833532i</v>
      </c>
      <c r="N1614" t="str">
        <f t="shared" si="817"/>
        <v>-1.89197468269015i</v>
      </c>
      <c r="O1614" t="str">
        <f t="shared" si="818"/>
        <v>-0.31568487911678-0.948864087789724i</v>
      </c>
      <c r="P1614" t="str">
        <f t="shared" si="819"/>
        <v>1.31568487911678+0.948864087789724i</v>
      </c>
      <c r="Q1614" t="str">
        <f t="shared" si="820"/>
        <v>-1.31568487911678+0.943110594900426i</v>
      </c>
      <c r="R1614" t="str">
        <f t="shared" si="821"/>
        <v>-0.319079541253213-0.949916962335679i</v>
      </c>
      <c r="S1614" t="str">
        <f t="shared" si="822"/>
        <v>0.207624107839798i</v>
      </c>
      <c r="T1614" t="str">
        <f t="shared" si="823"/>
        <v>0.197225661826836-0.0662486050826304i</v>
      </c>
      <c r="U1614" t="e">
        <f t="shared" si="824"/>
        <v>#DIV/0!</v>
      </c>
      <c r="V1614" t="str">
        <f t="shared" si="825"/>
        <v>0.0000833333333333333-0.001792285395179i</v>
      </c>
      <c r="W1614" t="e">
        <f t="shared" si="826"/>
        <v>#DIV/0!</v>
      </c>
      <c r="X1614" t="e">
        <f t="shared" si="827"/>
        <v>#DIV/0!</v>
      </c>
      <c r="Y1614" t="str">
        <f t="shared" si="828"/>
        <v>0.00096+0.632339769314554i</v>
      </c>
      <c r="Z1614" t="e">
        <f t="shared" si="829"/>
        <v>#DIV/0!</v>
      </c>
      <c r="AA1614" t="e">
        <f t="shared" si="830"/>
        <v>#DIV/0!</v>
      </c>
      <c r="AB1614" t="str">
        <f t="shared" si="831"/>
        <v>0.112543885541381-0.0378037794809987i</v>
      </c>
      <c r="AC1614" t="str">
        <f t="shared" si="832"/>
        <v>1.34156569363547-0.430264051999789i</v>
      </c>
      <c r="AD1614" t="str">
        <f t="shared" si="833"/>
        <v>0.0842603963355212-0.00115503842854694i</v>
      </c>
      <c r="AE1614" t="e">
        <f t="shared" si="834"/>
        <v>#DIV/0!</v>
      </c>
      <c r="AF1614" t="str">
        <f t="shared" si="835"/>
        <v>-8.32500974210252-7.67391575748779i</v>
      </c>
      <c r="AG1614" t="e">
        <f t="shared" si="836"/>
        <v>#DIV/0!</v>
      </c>
      <c r="AH1614" t="e">
        <f t="shared" si="837"/>
        <v>#DIV/0!</v>
      </c>
      <c r="AI1614" t="e">
        <f t="shared" si="838"/>
        <v>#DIV/0!</v>
      </c>
      <c r="AJ1614" t="e">
        <f t="shared" si="839"/>
        <v>#DIV/0!</v>
      </c>
      <c r="AK1614"/>
      <c r="AL1614"/>
      <c r="AM1614"/>
      <c r="AN1614"/>
    </row>
    <row r="1615" spans="1:40" x14ac:dyDescent="0.3">
      <c r="A1615"/>
      <c r="B1615">
        <f t="shared" si="805"/>
        <v>148100</v>
      </c>
      <c r="C1615" s="186" t="str">
        <f t="shared" si="808"/>
        <v>-0.00718997190753918+0.0106634402765706i</v>
      </c>
      <c r="D1615" s="158" t="str">
        <f t="shared" si="809"/>
        <v>-3.89705225690165-2.50754331954255i</v>
      </c>
      <c r="E1615" t="str">
        <f t="shared" si="810"/>
        <v>3722.3206981357-9248.25882317605i</v>
      </c>
      <c r="F1615" t="str">
        <f t="shared" si="811"/>
        <v>0.501121192036154+0.33773430804299i</v>
      </c>
      <c r="G1615" t="str">
        <f t="shared" si="806"/>
        <v>0.501121192036154+0.33773430804299i</v>
      </c>
      <c r="H1615" t="str">
        <f t="shared" si="812"/>
        <v>4.43272996851015+5.16812521593112i</v>
      </c>
      <c r="I1615" t="str">
        <f t="shared" si="813"/>
        <v>581.58733999581i</v>
      </c>
      <c r="J1615" t="str">
        <f t="shared" si="807"/>
        <v>-82.7762328158699+124.016753840963i</v>
      </c>
      <c r="K1615" t="str">
        <f t="shared" si="814"/>
        <v>3.24425960237545-2.16541378357422i</v>
      </c>
      <c r="L1615" t="str">
        <f t="shared" si="815"/>
        <v>0.635370998384267-0.35465409401143i</v>
      </c>
      <c r="M1615" t="str">
        <f t="shared" si="816"/>
        <v>3.87963060075972-2.52006787758565i</v>
      </c>
      <c r="N1615" t="str">
        <f t="shared" si="817"/>
        <v>-1.89325304396224i</v>
      </c>
      <c r="O1615" t="str">
        <f t="shared" si="818"/>
        <v>-0.316897611941437-0.948459753255674i</v>
      </c>
      <c r="P1615" t="str">
        <f t="shared" si="819"/>
        <v>1.31689761194144+0.948459753255674i</v>
      </c>
      <c r="Q1615" t="str">
        <f t="shared" si="820"/>
        <v>-1.31689761194144+0.944793290706566i</v>
      </c>
      <c r="R1615" t="str">
        <f t="shared" si="821"/>
        <v>-0.319058847677374-0.949128011584097i</v>
      </c>
      <c r="S1615" t="str">
        <f t="shared" si="822"/>
        <v>0.207764394399149i</v>
      </c>
      <c r="T1615" t="str">
        <f t="shared" si="823"/>
        <v>0.197195006534038-0.0662890682653799i</v>
      </c>
      <c r="U1615" t="e">
        <f t="shared" si="824"/>
        <v>#DIV/0!</v>
      </c>
      <c r="V1615" t="str">
        <f t="shared" si="825"/>
        <v>0.0000833333333333333-0.00179107520922682i</v>
      </c>
      <c r="W1615" t="e">
        <f t="shared" si="826"/>
        <v>#DIV/0!</v>
      </c>
      <c r="X1615" t="e">
        <f t="shared" si="827"/>
        <v>#DIV/0!</v>
      </c>
      <c r="Y1615" t="str">
        <f t="shared" si="828"/>
        <v>0.00096+0.632767025915442i</v>
      </c>
      <c r="Z1615" t="e">
        <f t="shared" si="829"/>
        <v>#DIV/0!</v>
      </c>
      <c r="AA1615" t="e">
        <f t="shared" si="830"/>
        <v>#DIV/0!</v>
      </c>
      <c r="AB1615" t="str">
        <f t="shared" si="831"/>
        <v>0.112526392555266-0.0378268691933912i</v>
      </c>
      <c r="AC1615" t="str">
        <f t="shared" si="832"/>
        <v>1.34123455798661-0.430328426512735i</v>
      </c>
      <c r="AD1615" t="str">
        <f t="shared" si="833"/>
        <v>0.0842713971827786-0.00116496509457816i</v>
      </c>
      <c r="AE1615" t="e">
        <f t="shared" si="834"/>
        <v>#DIV/0!</v>
      </c>
      <c r="AF1615" t="str">
        <f t="shared" si="835"/>
        <v>-8.3297822254118-7.67566853547367i</v>
      </c>
      <c r="AG1615" t="e">
        <f t="shared" si="836"/>
        <v>#DIV/0!</v>
      </c>
      <c r="AH1615" t="e">
        <f t="shared" si="837"/>
        <v>#DIV/0!</v>
      </c>
      <c r="AI1615" t="e">
        <f t="shared" si="838"/>
        <v>#DIV/0!</v>
      </c>
      <c r="AJ1615" t="e">
        <f t="shared" si="839"/>
        <v>#DIV/0!</v>
      </c>
      <c r="AK1615"/>
      <c r="AL1615"/>
      <c r="AM1615"/>
      <c r="AN1615"/>
    </row>
    <row r="1616" spans="1:40" x14ac:dyDescent="0.3">
      <c r="A1616"/>
      <c r="B1616">
        <f t="shared" si="805"/>
        <v>148200</v>
      </c>
      <c r="C1616" s="186" t="str">
        <f t="shared" si="808"/>
        <v>-0.00718691955123648+0.0106607482373977i</v>
      </c>
      <c r="D1616" s="158" t="str">
        <f t="shared" si="809"/>
        <v>-3.89865196917701-2.50821273347873i</v>
      </c>
      <c r="E1616" t="str">
        <f t="shared" si="810"/>
        <v>3717.99829148599-9243.75697902012i</v>
      </c>
      <c r="F1616" t="str">
        <f t="shared" si="811"/>
        <v>0.501332902515329+0.337818930865058i</v>
      </c>
      <c r="G1616" t="str">
        <f t="shared" si="806"/>
        <v>0.501332902515329+0.337818930865058i</v>
      </c>
      <c r="H1616" t="str">
        <f t="shared" si="812"/>
        <v>4.43590175178963+5.16920496413978i</v>
      </c>
      <c r="I1616" t="str">
        <f t="shared" si="813"/>
        <v>581.980039077509i</v>
      </c>
      <c r="J1616" t="str">
        <f t="shared" si="807"/>
        <v>-82.8894056943124+124.100492364826i</v>
      </c>
      <c r="K1616" t="str">
        <f t="shared" si="814"/>
        <v>3.24287682540573-2.16598764175351i</v>
      </c>
      <c r="L1616" t="str">
        <f t="shared" si="815"/>
        <v>0.63516716590457-0.354779710445648i</v>
      </c>
      <c r="M1616" t="str">
        <f t="shared" si="816"/>
        <v>3.8780439913103-2.52076735219916i</v>
      </c>
      <c r="N1616" t="str">
        <f t="shared" si="817"/>
        <v>-1.89453140523433i</v>
      </c>
      <c r="O1616" t="str">
        <f t="shared" si="818"/>
        <v>-0.318109826889698-0.948053868741754i</v>
      </c>
      <c r="P1616" t="str">
        <f t="shared" si="819"/>
        <v>1.3181098268897+0.948053868741754i</v>
      </c>
      <c r="Q1616" t="str">
        <f t="shared" si="820"/>
        <v>-1.3181098268897+0.946477536492576i</v>
      </c>
      <c r="R1616" t="str">
        <f t="shared" si="821"/>
        <v>-0.319038136056616-0.948340018641258i</v>
      </c>
      <c r="S1616" t="str">
        <f t="shared" si="822"/>
        <v>0.2079046809585i</v>
      </c>
      <c r="T1616" t="str">
        <f t="shared" si="823"/>
        <v>0.197164329015789-0.0663295218904453i</v>
      </c>
      <c r="U1616" t="e">
        <f t="shared" si="824"/>
        <v>#DIV/0!</v>
      </c>
      <c r="V1616" t="str">
        <f t="shared" si="825"/>
        <v>0.0000833333333333333-0.00178986665645406i</v>
      </c>
      <c r="W1616" t="e">
        <f t="shared" si="826"/>
        <v>#DIV/0!</v>
      </c>
      <c r="X1616" t="e">
        <f t="shared" si="827"/>
        <v>#DIV/0!</v>
      </c>
      <c r="Y1616" t="str">
        <f t="shared" si="828"/>
        <v>0.00096+0.63319428251633i</v>
      </c>
      <c r="Z1616" t="e">
        <f t="shared" si="829"/>
        <v>#DIV/0!</v>
      </c>
      <c r="AA1616" t="e">
        <f t="shared" si="830"/>
        <v>#DIV/0!</v>
      </c>
      <c r="AB1616" t="str">
        <f t="shared" si="831"/>
        <v>0.112508886886528-0.0378499534518336i</v>
      </c>
      <c r="AC1616" t="str">
        <f t="shared" si="832"/>
        <v>1.34090348581567-0.430392513451086i</v>
      </c>
      <c r="AD1616" t="str">
        <f t="shared" si="833"/>
        <v>0.0842823965788236-0.00117491002541034i</v>
      </c>
      <c r="AE1616" t="e">
        <f t="shared" si="834"/>
        <v>#DIV/0!</v>
      </c>
      <c r="AF1616" t="str">
        <f t="shared" si="835"/>
        <v>-8.33455372096664-7.67741769761851i</v>
      </c>
      <c r="AG1616" t="e">
        <f t="shared" si="836"/>
        <v>#DIV/0!</v>
      </c>
      <c r="AH1616" t="e">
        <f t="shared" si="837"/>
        <v>#DIV/0!</v>
      </c>
      <c r="AI1616" t="e">
        <f t="shared" si="838"/>
        <v>#DIV/0!</v>
      </c>
      <c r="AJ1616" t="e">
        <f t="shared" si="839"/>
        <v>#DIV/0!</v>
      </c>
      <c r="AK1616"/>
      <c r="AL1616"/>
      <c r="AM1616"/>
      <c r="AN1616"/>
    </row>
    <row r="1617" spans="1:40" x14ac:dyDescent="0.3">
      <c r="A1617"/>
      <c r="B1617">
        <f t="shared" si="805"/>
        <v>148300</v>
      </c>
      <c r="C1617" s="186" t="str">
        <f t="shared" si="808"/>
        <v>-0.00718386772985956+0.0106580590445799i</v>
      </c>
      <c r="D1617" s="158" t="str">
        <f t="shared" si="809"/>
        <v>-3.90025140272191-2.50888083342679i</v>
      </c>
      <c r="E1617" t="str">
        <f t="shared" si="810"/>
        <v>3713.68300421979-9239.25834452297i</v>
      </c>
      <c r="F1617" t="str">
        <f t="shared" si="811"/>
        <v>0.501544576103432+0.337903385143727i</v>
      </c>
      <c r="G1617" t="str">
        <f t="shared" si="806"/>
        <v>0.501544576103432+0.337903385143727i</v>
      </c>
      <c r="H1617" t="str">
        <f t="shared" si="812"/>
        <v>4.43907282347286+5.1702824135332i</v>
      </c>
      <c r="I1617" t="str">
        <f t="shared" si="813"/>
        <v>582.372738159208i</v>
      </c>
      <c r="J1617" t="str">
        <f t="shared" si="807"/>
        <v>-83.0026549634929+124.184230888689i</v>
      </c>
      <c r="K1617" t="str">
        <f t="shared" si="814"/>
        <v>3.24149429397559-2.16656036377234i</v>
      </c>
      <c r="L1617" t="str">
        <f t="shared" si="815"/>
        <v>0.634963326712524-0.354905169480432i</v>
      </c>
      <c r="M1617" t="str">
        <f t="shared" si="816"/>
        <v>3.87645762068811-2.52146553325277i</v>
      </c>
      <c r="N1617" t="str">
        <f t="shared" si="817"/>
        <v>-1.89580976650642i</v>
      </c>
      <c r="O1617" t="str">
        <f t="shared" si="818"/>
        <v>-0.319321521980551-0.947646434911262i</v>
      </c>
      <c r="P1617" t="str">
        <f t="shared" si="819"/>
        <v>1.31932152198055+0.947646434911262i</v>
      </c>
      <c r="Q1617" t="str">
        <f t="shared" si="820"/>
        <v>-1.31932152198055+0.948163331595158i</v>
      </c>
      <c r="R1617" t="str">
        <f t="shared" si="821"/>
        <v>-0.319017406381795-0.947552981555546i</v>
      </c>
      <c r="S1617" t="str">
        <f t="shared" si="822"/>
        <v>0.20804496751785i</v>
      </c>
      <c r="T1617" t="str">
        <f t="shared" si="823"/>
        <v>0.197133629269166-0.0663699659483293i</v>
      </c>
      <c r="U1617" t="e">
        <f t="shared" si="824"/>
        <v>#DIV/0!</v>
      </c>
      <c r="V1617" t="str">
        <f t="shared" si="825"/>
        <v>0.0000833333333333333-0.00178865973355693i</v>
      </c>
      <c r="W1617" t="e">
        <f t="shared" si="826"/>
        <v>#DIV/0!</v>
      </c>
      <c r="X1617" t="e">
        <f t="shared" si="827"/>
        <v>#DIV/0!</v>
      </c>
      <c r="Y1617" t="str">
        <f t="shared" si="828"/>
        <v>0.00096+0.633621539117218i</v>
      </c>
      <c r="Z1617" t="e">
        <f t="shared" si="829"/>
        <v>#DIV/0!</v>
      </c>
      <c r="AA1617" t="e">
        <f t="shared" si="830"/>
        <v>#DIV/0!</v>
      </c>
      <c r="AB1617" t="str">
        <f t="shared" si="831"/>
        <v>0.1124913685335-0.0378730322509065i</v>
      </c>
      <c r="AC1617" t="str">
        <f t="shared" si="832"/>
        <v>1.34057247735289-0.430456313033248i</v>
      </c>
      <c r="AD1617" t="str">
        <f t="shared" si="833"/>
        <v>0.0842933945041769-0.00118487322872535i</v>
      </c>
      <c r="AE1617" t="e">
        <f t="shared" si="834"/>
        <v>#DIV/0!</v>
      </c>
      <c r="AF1617" t="str">
        <f t="shared" si="835"/>
        <v>-8.33932422619477-7.67916324695999i</v>
      </c>
      <c r="AG1617" t="e">
        <f t="shared" si="836"/>
        <v>#DIV/0!</v>
      </c>
      <c r="AH1617" t="e">
        <f t="shared" si="837"/>
        <v>#DIV/0!</v>
      </c>
      <c r="AI1617" t="e">
        <f t="shared" si="838"/>
        <v>#DIV/0!</v>
      </c>
      <c r="AJ1617" t="e">
        <f t="shared" si="839"/>
        <v>#DIV/0!</v>
      </c>
      <c r="AK1617"/>
      <c r="AL1617"/>
      <c r="AM1617"/>
      <c r="AN1617"/>
    </row>
    <row r="1618" spans="1:40" x14ac:dyDescent="0.3">
      <c r="A1618"/>
      <c r="B1618">
        <f t="shared" si="805"/>
        <v>148400</v>
      </c>
      <c r="C1618" s="186" t="str">
        <f t="shared" si="808"/>
        <v>-0.00718081644534177+0.0106553726894999i</v>
      </c>
      <c r="D1618" s="158" t="str">
        <f t="shared" si="809"/>
        <v>-3.90185055651778-2.50954762054169i</v>
      </c>
      <c r="E1618" t="str">
        <f t="shared" si="810"/>
        <v>3709.37482170012-9234.76291907543i</v>
      </c>
      <c r="F1618" t="str">
        <f t="shared" si="811"/>
        <v>0.501756212665673+0.337987671021024i</v>
      </c>
      <c r="G1618" t="str">
        <f t="shared" si="806"/>
        <v>0.501756212665673+0.337987671021024i</v>
      </c>
      <c r="H1618" t="str">
        <f t="shared" si="812"/>
        <v>4.44224318201135+5.17135756599518i</v>
      </c>
      <c r="I1618" t="str">
        <f t="shared" si="813"/>
        <v>582.765437240907i</v>
      </c>
      <c r="J1618" t="str">
        <f t="shared" si="807"/>
        <v>-83.1159806234115+124.267969412551i</v>
      </c>
      <c r="K1618" t="str">
        <f t="shared" si="814"/>
        <v>3.24011200896511-2.16713195063785i</v>
      </c>
      <c r="L1618" t="str">
        <f t="shared" si="815"/>
        <v>0.634759480946926-0.355030471185823i</v>
      </c>
      <c r="M1618" t="str">
        <f t="shared" si="816"/>
        <v>3.87487148991204-2.52216242182367i</v>
      </c>
      <c r="N1618" t="str">
        <f t="shared" si="817"/>
        <v>-1.8970881277785i</v>
      </c>
      <c r="O1618" t="str">
        <f t="shared" si="818"/>
        <v>-0.320532695233826-0.947237452430033i</v>
      </c>
      <c r="P1618" t="str">
        <f t="shared" si="819"/>
        <v>1.32053269523383+0.947237452430033i</v>
      </c>
      <c r="Q1618" t="str">
        <f t="shared" si="820"/>
        <v>-1.32053269523383+0.949850675348467i</v>
      </c>
      <c r="R1618" t="str">
        <f t="shared" si="821"/>
        <v>-0.318996658643765-0.946766898380607i</v>
      </c>
      <c r="S1618" t="str">
        <f t="shared" si="822"/>
        <v>0.208185254077202i</v>
      </c>
      <c r="T1618" t="str">
        <f t="shared" si="823"/>
        <v>0.197102907291251-0.0664104004295307i</v>
      </c>
      <c r="U1618" t="e">
        <f t="shared" si="824"/>
        <v>#DIV/0!</v>
      </c>
      <c r="V1618" t="str">
        <f t="shared" si="825"/>
        <v>0.0000833333333333333-0.00178745443724052i</v>
      </c>
      <c r="W1618" t="e">
        <f t="shared" si="826"/>
        <v>#DIV/0!</v>
      </c>
      <c r="X1618" t="e">
        <f t="shared" si="827"/>
        <v>#DIV/0!</v>
      </c>
      <c r="Y1618" t="str">
        <f t="shared" si="828"/>
        <v>0.00096+0.634048795718106i</v>
      </c>
      <c r="Z1618" t="e">
        <f t="shared" si="829"/>
        <v>#DIV/0!</v>
      </c>
      <c r="AA1618" t="e">
        <f t="shared" si="830"/>
        <v>#DIV/0!</v>
      </c>
      <c r="AB1618" t="str">
        <f t="shared" si="831"/>
        <v>0.112473837494517-0.0378961055851882i</v>
      </c>
      <c r="AC1618" t="str">
        <f t="shared" si="832"/>
        <v>1.34024153282808-0.430519825477715i</v>
      </c>
      <c r="AD1618" t="str">
        <f t="shared" si="833"/>
        <v>0.0843043909393424-0.0011948547121938i</v>
      </c>
      <c r="AE1618" t="e">
        <f t="shared" si="834"/>
        <v>#DIV/0!</v>
      </c>
      <c r="AF1618" t="str">
        <f t="shared" si="835"/>
        <v>-8.34409373852913-7.68090518653687i</v>
      </c>
      <c r="AG1618" t="e">
        <f t="shared" si="836"/>
        <v>#DIV/0!</v>
      </c>
      <c r="AH1618" t="e">
        <f t="shared" si="837"/>
        <v>#DIV/0!</v>
      </c>
      <c r="AI1618" t="e">
        <f t="shared" si="838"/>
        <v>#DIV/0!</v>
      </c>
      <c r="AJ1618" t="e">
        <f t="shared" si="839"/>
        <v>#DIV/0!</v>
      </c>
      <c r="AK1618"/>
      <c r="AL1618"/>
      <c r="AM1618"/>
      <c r="AN1618"/>
    </row>
    <row r="1619" spans="1:40" x14ac:dyDescent="0.3">
      <c r="A1619"/>
      <c r="B1619">
        <f t="shared" si="805"/>
        <v>148500</v>
      </c>
      <c r="C1619" s="186" t="str">
        <f t="shared" si="808"/>
        <v>-0.00717776569961212+0.0106526891635699i</v>
      </c>
      <c r="D1619" s="158" t="str">
        <f t="shared" si="809"/>
        <v>-3.90344942954832-2.51021309597844i</v>
      </c>
      <c r="E1619" t="str">
        <f t="shared" si="810"/>
        <v>3705.07372932448-9230.27070205599i</v>
      </c>
      <c r="F1619" t="str">
        <f t="shared" si="811"/>
        <v>0.50196781206756+0.338071788639018i</v>
      </c>
      <c r="G1619" t="str">
        <f t="shared" si="806"/>
        <v>0.50196781206756+0.338071788639018i</v>
      </c>
      <c r="H1619" t="str">
        <f t="shared" si="812"/>
        <v>4.44541282585987+5.17243042341031i</v>
      </c>
      <c r="I1619" t="str">
        <f t="shared" si="813"/>
        <v>583.158136322605i</v>
      </c>
      <c r="J1619" t="str">
        <f t="shared" si="807"/>
        <v>-83.2293826740681+124.351707936414i</v>
      </c>
      <c r="K1619" t="str">
        <f t="shared" si="814"/>
        <v>3.2387299712524-2.16770240335722i</v>
      </c>
      <c r="L1619" t="str">
        <f t="shared" si="815"/>
        <v>0.634555628746401-0.355155615631975i</v>
      </c>
      <c r="M1619" t="str">
        <f t="shared" si="816"/>
        <v>3.8732855999988-2.52285801898919i</v>
      </c>
      <c r="N1619" t="str">
        <f t="shared" si="817"/>
        <v>-1.89836648905059i</v>
      </c>
      <c r="O1619" t="str">
        <f t="shared" si="818"/>
        <v>-0.321743344670234-0.946826921966423i</v>
      </c>
      <c r="P1619" t="str">
        <f t="shared" si="819"/>
        <v>1.32174334467023+0.946826921966423i</v>
      </c>
      <c r="Q1619" t="str">
        <f t="shared" si="820"/>
        <v>-1.32174334467023+0.951539567084167i</v>
      </c>
      <c r="R1619" t="str">
        <f t="shared" si="821"/>
        <v>-0.318975892833346-0.945981767175311i</v>
      </c>
      <c r="S1619" t="str">
        <f t="shared" si="822"/>
        <v>0.208325540636553i</v>
      </c>
      <c r="T1619" t="str">
        <f t="shared" si="823"/>
        <v>0.197072163079118-0.066450825324534i</v>
      </c>
      <c r="U1619" t="e">
        <f t="shared" si="824"/>
        <v>#DIV/0!</v>
      </c>
      <c r="V1619" t="str">
        <f t="shared" si="825"/>
        <v>0.0000833333333333333-0.0017862507642188i</v>
      </c>
      <c r="W1619" t="e">
        <f t="shared" si="826"/>
        <v>#DIV/0!</v>
      </c>
      <c r="X1619" t="e">
        <f t="shared" si="827"/>
        <v>#DIV/0!</v>
      </c>
      <c r="Y1619" t="str">
        <f t="shared" si="828"/>
        <v>0.00096+0.634476052318995i</v>
      </c>
      <c r="Z1619" t="e">
        <f t="shared" si="829"/>
        <v>#DIV/0!</v>
      </c>
      <c r="AA1619" t="e">
        <f t="shared" si="830"/>
        <v>#DIV/0!</v>
      </c>
      <c r="AB1619" t="str">
        <f t="shared" si="831"/>
        <v>0.112456293767908-0.0379191734492488i</v>
      </c>
      <c r="AC1619" t="str">
        <f t="shared" si="832"/>
        <v>1.33991065247059-0.430583051003003i</v>
      </c>
      <c r="AD1619" t="str">
        <f t="shared" si="833"/>
        <v>0.084315385864803-0.00120485448347601i</v>
      </c>
      <c r="AE1619" t="e">
        <f t="shared" si="834"/>
        <v>#DIV/0!</v>
      </c>
      <c r="AF1619" t="str">
        <f t="shared" si="835"/>
        <v>-8.34886225540819-7.68264351938875i</v>
      </c>
      <c r="AG1619" t="e">
        <f t="shared" si="836"/>
        <v>#DIV/0!</v>
      </c>
      <c r="AH1619" t="e">
        <f t="shared" si="837"/>
        <v>#DIV/0!</v>
      </c>
      <c r="AI1619" t="e">
        <f t="shared" si="838"/>
        <v>#DIV/0!</v>
      </c>
      <c r="AJ1619" t="e">
        <f t="shared" si="839"/>
        <v>#DIV/0!</v>
      </c>
      <c r="AK1619"/>
      <c r="AL1619"/>
      <c r="AM1619"/>
      <c r="AN1619"/>
    </row>
    <row r="1620" spans="1:40" x14ac:dyDescent="0.3">
      <c r="A1620"/>
      <c r="B1620">
        <f t="shared" si="805"/>
        <v>148600</v>
      </c>
      <c r="C1620" s="186" t="str">
        <f t="shared" si="808"/>
        <v>-0.00717471549459559+0.0106500084582314i</v>
      </c>
      <c r="D1620" s="158" t="str">
        <f t="shared" si="809"/>
        <v>-3.90504802079938-2.51087726089227i</v>
      </c>
      <c r="E1620" t="str">
        <f t="shared" si="810"/>
        <v>3700.77971252486-9225.78169283113i</v>
      </c>
      <c r="F1620" t="str">
        <f t="shared" si="811"/>
        <v>0.502179374174888+0.338155738139831i</v>
      </c>
      <c r="G1620" t="str">
        <f t="shared" si="806"/>
        <v>0.502179374174888+0.338155738139831i</v>
      </c>
      <c r="H1620" t="str">
        <f t="shared" si="812"/>
        <v>4.44858175347616+5.17350098766405i</v>
      </c>
      <c r="I1620" t="str">
        <f t="shared" si="813"/>
        <v>583.550835404304i</v>
      </c>
      <c r="J1620" t="str">
        <f t="shared" si="807"/>
        <v>-83.3428611154628+124.435446460277i</v>
      </c>
      <c r="K1620" t="str">
        <f t="shared" si="814"/>
        <v>3.23734818171371-2.16827172293782i</v>
      </c>
      <c r="L1620" t="str">
        <f t="shared" si="815"/>
        <v>0.634351770249405-0.355280602889158i</v>
      </c>
      <c r="M1620" t="str">
        <f t="shared" si="816"/>
        <v>3.87169995196312-2.52355232582698i</v>
      </c>
      <c r="N1620" t="str">
        <f t="shared" si="817"/>
        <v>-1.89964485032268i</v>
      </c>
      <c r="O1620" t="str">
        <f t="shared" si="818"/>
        <v>-0.322953468311313-0.946414844191327i</v>
      </c>
      <c r="P1620" t="str">
        <f t="shared" si="819"/>
        <v>1.32295346831131+0.946414844191327i</v>
      </c>
      <c r="Q1620" t="str">
        <f t="shared" si="820"/>
        <v>-1.32295346831131+0.953230006131353i</v>
      </c>
      <c r="R1620" t="str">
        <f t="shared" si="821"/>
        <v>-0.31895510894138-0.945197586003755i</v>
      </c>
      <c r="S1620" t="str">
        <f t="shared" si="822"/>
        <v>0.208465827195905i</v>
      </c>
      <c r="T1620" t="str">
        <f t="shared" si="823"/>
        <v>0.197041396629845-0.0664912406238248i</v>
      </c>
      <c r="U1620" t="e">
        <f t="shared" si="824"/>
        <v>#DIV/0!</v>
      </c>
      <c r="V1620" t="str">
        <f t="shared" si="825"/>
        <v>0.0000833333333333333-0.00178504871121462i</v>
      </c>
      <c r="W1620" t="e">
        <f t="shared" si="826"/>
        <v>#DIV/0!</v>
      </c>
      <c r="X1620" t="e">
        <f t="shared" si="827"/>
        <v>#DIV/0!</v>
      </c>
      <c r="Y1620" t="str">
        <f t="shared" si="828"/>
        <v>0.00096+0.634903308919883i</v>
      </c>
      <c r="Z1620" t="e">
        <f t="shared" si="829"/>
        <v>#DIV/0!</v>
      </c>
      <c r="AA1620" t="e">
        <f t="shared" si="830"/>
        <v>#DIV/0!</v>
      </c>
      <c r="AB1620" t="str">
        <f t="shared" si="831"/>
        <v>0.112438737352006-0.0379422358376589i</v>
      </c>
      <c r="AC1620" t="str">
        <f t="shared" si="832"/>
        <v>1.33957983650936-0.430645989827741i</v>
      </c>
      <c r="AD1620" t="str">
        <f t="shared" si="833"/>
        <v>0.0843263792610253-0.00121487255022129i</v>
      </c>
      <c r="AE1620" t="e">
        <f t="shared" si="834"/>
        <v>#DIV/0!</v>
      </c>
      <c r="AF1620" t="str">
        <f t="shared" si="835"/>
        <v>-8.35362977427554-7.68437824855632i</v>
      </c>
      <c r="AG1620" t="e">
        <f t="shared" si="836"/>
        <v>#DIV/0!</v>
      </c>
      <c r="AH1620" t="e">
        <f t="shared" si="837"/>
        <v>#DIV/0!</v>
      </c>
      <c r="AI1620" t="e">
        <f t="shared" si="838"/>
        <v>#DIV/0!</v>
      </c>
      <c r="AJ1620" t="e">
        <f t="shared" si="839"/>
        <v>#DIV/0!</v>
      </c>
      <c r="AK1620"/>
      <c r="AL1620"/>
      <c r="AM1620"/>
      <c r="AN1620"/>
    </row>
    <row r="1621" spans="1:40" x14ac:dyDescent="0.3">
      <c r="A1621"/>
      <c r="B1621">
        <f t="shared" si="805"/>
        <v>148700</v>
      </c>
      <c r="C1621" s="186" t="str">
        <f t="shared" si="808"/>
        <v>-0.00717166583221292+0.010647330564955i</v>
      </c>
      <c r="D1621" s="158" t="str">
        <f t="shared" si="809"/>
        <v>-3.90664632925901-2.51154011643852i</v>
      </c>
      <c r="E1621" t="str">
        <f t="shared" si="810"/>
        <v>3696.49275676759-9221.29589075524i</v>
      </c>
      <c r="F1621" t="str">
        <f t="shared" si="811"/>
        <v>0.502390898853745+0.338239519665631i</v>
      </c>
      <c r="G1621" t="str">
        <f t="shared" si="806"/>
        <v>0.502390898853745+0.338239519665631i</v>
      </c>
      <c r="H1621" t="str">
        <f t="shared" si="812"/>
        <v>4.45174996332107+5.17456926064267i</v>
      </c>
      <c r="I1621" t="str">
        <f t="shared" si="813"/>
        <v>583.943534486003i</v>
      </c>
      <c r="J1621" t="str">
        <f t="shared" si="807"/>
        <v>-83.4564159475956+124.51918498414i</v>
      </c>
      <c r="K1621" t="str">
        <f t="shared" si="814"/>
        <v>3.23596664122331-2.1688399103871i</v>
      </c>
      <c r="L1621" t="str">
        <f t="shared" si="815"/>
        <v>0.634147905594226-0.355405433027753i</v>
      </c>
      <c r="M1621" t="str">
        <f t="shared" si="816"/>
        <v>3.87011454681754-2.52424534341485i</v>
      </c>
      <c r="N1621" t="str">
        <f t="shared" si="817"/>
        <v>-1.90092321159477i</v>
      </c>
      <c r="O1621" t="str">
        <f t="shared" si="818"/>
        <v>-0.32416306417947-0.946001219778165i</v>
      </c>
      <c r="P1621" t="str">
        <f t="shared" si="819"/>
        <v>1.32416306417947+0.946001219778165i</v>
      </c>
      <c r="Q1621" t="str">
        <f t="shared" si="820"/>
        <v>-1.32416306417947+0.954921991816605i</v>
      </c>
      <c r="R1621" t="str">
        <f t="shared" si="821"/>
        <v>-0.31893430695868-0.944414352935238i</v>
      </c>
      <c r="S1621" t="str">
        <f t="shared" si="822"/>
        <v>0.208606113755256i</v>
      </c>
      <c r="T1621" t="str">
        <f t="shared" si="823"/>
        <v>0.197010607940505-0.0665316463178761i</v>
      </c>
      <c r="U1621" t="e">
        <f t="shared" si="824"/>
        <v>#DIV/0!</v>
      </c>
      <c r="V1621" t="str">
        <f t="shared" si="825"/>
        <v>0.0000833333333333333-0.0017838482749596i</v>
      </c>
      <c r="W1621" t="e">
        <f t="shared" si="826"/>
        <v>#DIV/0!</v>
      </c>
      <c r="X1621" t="e">
        <f t="shared" si="827"/>
        <v>#DIV/0!</v>
      </c>
      <c r="Y1621" t="str">
        <f t="shared" si="828"/>
        <v>0.00096+0.635330565520771i</v>
      </c>
      <c r="Z1621" t="e">
        <f t="shared" si="829"/>
        <v>#DIV/0!</v>
      </c>
      <c r="AA1621" t="e">
        <f t="shared" si="830"/>
        <v>#DIV/0!</v>
      </c>
      <c r="AB1621" t="str">
        <f t="shared" si="831"/>
        <v>0.112421168245142-0.0379652927449823i</v>
      </c>
      <c r="AC1621" t="str">
        <f t="shared" si="832"/>
        <v>1.33924908517284-0.4307086421706i</v>
      </c>
      <c r="AD1621" t="str">
        <f t="shared" si="833"/>
        <v>0.0843373711084595-0.00122490892006695i</v>
      </c>
      <c r="AE1621" t="e">
        <f t="shared" si="834"/>
        <v>#DIV/0!</v>
      </c>
      <c r="AF1621" t="str">
        <f t="shared" si="835"/>
        <v>-8.35839629258008-7.68610937708119i</v>
      </c>
      <c r="AG1621" t="e">
        <f t="shared" si="836"/>
        <v>#DIV/0!</v>
      </c>
      <c r="AH1621" t="e">
        <f t="shared" si="837"/>
        <v>#DIV/0!</v>
      </c>
      <c r="AI1621" t="e">
        <f t="shared" si="838"/>
        <v>#DIV/0!</v>
      </c>
      <c r="AJ1621" t="e">
        <f t="shared" si="839"/>
        <v>#DIV/0!</v>
      </c>
      <c r="AK1621"/>
      <c r="AL1621"/>
      <c r="AM1621"/>
      <c r="AN1621"/>
    </row>
    <row r="1622" spans="1:40" x14ac:dyDescent="0.3">
      <c r="A1622"/>
      <c r="B1622">
        <f t="shared" si="805"/>
        <v>148800</v>
      </c>
      <c r="C1622" s="186" t="str">
        <f t="shared" si="808"/>
        <v>-0.00716861671438072+0.0106446554752406i</v>
      </c>
      <c r="D1622" s="158" t="str">
        <f t="shared" si="809"/>
        <v>-3.90824435391754-2.51220166377267i</v>
      </c>
      <c r="E1622" t="str">
        <f t="shared" si="810"/>
        <v>3692.21284755322-9216.81329517062i</v>
      </c>
      <c r="F1622" t="str">
        <f t="shared" si="811"/>
        <v>0.502602385970515+0.338323133358632i</v>
      </c>
      <c r="G1622" t="str">
        <f t="shared" si="806"/>
        <v>0.502602385970515+0.338323133358632i</v>
      </c>
      <c r="H1622" t="str">
        <f t="shared" si="812"/>
        <v>4.45491745385866+5.17563524423331i</v>
      </c>
      <c r="I1622" t="str">
        <f t="shared" si="813"/>
        <v>584.336233567701i</v>
      </c>
      <c r="J1622" t="str">
        <f t="shared" si="807"/>
        <v>-83.5700471704665+124.602923508003i</v>
      </c>
      <c r="K1622" t="str">
        <f t="shared" si="814"/>
        <v>3.23458535065355-2.16940696671259i</v>
      </c>
      <c r="L1622" t="str">
        <f t="shared" si="815"/>
        <v>0.633944034918978-0.355530106118259i</v>
      </c>
      <c r="M1622" t="str">
        <f t="shared" si="816"/>
        <v>3.86852938557253-2.52493707283085i</v>
      </c>
      <c r="N1622" t="str">
        <f t="shared" si="817"/>
        <v>-1.90220157286686i</v>
      </c>
      <c r="O1622" t="str">
        <f t="shared" si="818"/>
        <v>-0.325372130297976-0.945586049402886i</v>
      </c>
      <c r="P1622" t="str">
        <f t="shared" si="819"/>
        <v>1.32537213029798+0.945586049402886i</v>
      </c>
      <c r="Q1622" t="str">
        <f t="shared" si="820"/>
        <v>-1.32537213029798+0.956615523463974i</v>
      </c>
      <c r="R1622" t="str">
        <f t="shared" si="821"/>
        <v>-0.318913486876055-0.943632066044244i</v>
      </c>
      <c r="S1622" t="str">
        <f t="shared" si="822"/>
        <v>0.208746400314607i</v>
      </c>
      <c r="T1622" t="str">
        <f t="shared" si="823"/>
        <v>0.196979797008171-0.0665720423971561i</v>
      </c>
      <c r="U1622" t="e">
        <f t="shared" si="824"/>
        <v>#DIV/0!</v>
      </c>
      <c r="V1622" t="str">
        <f t="shared" si="825"/>
        <v>0.0000833333333333333-0.00178264945219417i</v>
      </c>
      <c r="W1622" t="e">
        <f t="shared" si="826"/>
        <v>#DIV/0!</v>
      </c>
      <c r="X1622" t="e">
        <f t="shared" si="827"/>
        <v>#DIV/0!</v>
      </c>
      <c r="Y1622" t="str">
        <f t="shared" si="828"/>
        <v>0.00096+0.635757822121659i</v>
      </c>
      <c r="Z1622" t="e">
        <f t="shared" si="829"/>
        <v>#DIV/0!</v>
      </c>
      <c r="AA1622" t="e">
        <f t="shared" si="830"/>
        <v>#DIV/0!</v>
      </c>
      <c r="AB1622" t="str">
        <f t="shared" si="831"/>
        <v>0.112403586445644-0.0379883441657797i</v>
      </c>
      <c r="AC1622" t="str">
        <f t="shared" si="832"/>
        <v>1.33891839868908-0.430771008250315i</v>
      </c>
      <c r="AD1622" t="str">
        <f t="shared" si="833"/>
        <v>0.0843483613875338-0.0012349636006412i</v>
      </c>
      <c r="AE1622" t="e">
        <f t="shared" si="834"/>
        <v>#DIV/0!</v>
      </c>
      <c r="AF1622" t="str">
        <f t="shared" si="835"/>
        <v>-8.3631618077762-7.68783690800598i</v>
      </c>
      <c r="AG1622" t="e">
        <f t="shared" si="836"/>
        <v>#DIV/0!</v>
      </c>
      <c r="AH1622" t="e">
        <f t="shared" si="837"/>
        <v>#DIV/0!</v>
      </c>
      <c r="AI1622" t="e">
        <f t="shared" si="838"/>
        <v>#DIV/0!</v>
      </c>
      <c r="AJ1622" t="e">
        <f t="shared" si="839"/>
        <v>#DIV/0!</v>
      </c>
      <c r="AK1622"/>
      <c r="AL1622"/>
      <c r="AM1622"/>
      <c r="AN1622"/>
    </row>
    <row r="1623" spans="1:40" x14ac:dyDescent="0.3">
      <c r="A1623"/>
      <c r="B1623">
        <f t="shared" si="805"/>
        <v>148900</v>
      </c>
      <c r="C1623" s="186" t="str">
        <f t="shared" si="808"/>
        <v>-0.00716556814301135+0.0106419831806168i</v>
      </c>
      <c r="D1623" s="158" t="str">
        <f t="shared" si="809"/>
        <v>-3.90984209376739-2.51286190405031i</v>
      </c>
      <c r="E1623" t="str">
        <f t="shared" si="810"/>
        <v>3687.93997041654-9212.33390540778i</v>
      </c>
      <c r="F1623" t="str">
        <f t="shared" si="811"/>
        <v>0.502813835391866+0.338406579361092i</v>
      </c>
      <c r="G1623" t="str">
        <f t="shared" si="806"/>
        <v>0.502813835391866+0.338406579361092i</v>
      </c>
      <c r="H1623" t="str">
        <f t="shared" si="812"/>
        <v>4.45808422355594+5.17669894032382i</v>
      </c>
      <c r="I1623" t="str">
        <f t="shared" si="813"/>
        <v>584.7289326494i</v>
      </c>
      <c r="J1623" t="str">
        <f t="shared" si="807"/>
        <v>-83.6837547840753+124.686662031866i</v>
      </c>
      <c r="K1623" t="str">
        <f t="shared" si="814"/>
        <v>3.23320431087489-2.16997289292195i</v>
      </c>
      <c r="L1623" t="str">
        <f t="shared" si="815"/>
        <v>0.633740158361611-0.355654622231282i</v>
      </c>
      <c r="M1623" t="str">
        <f t="shared" si="816"/>
        <v>3.8669444692365-2.52562751515323i</v>
      </c>
      <c r="N1623" t="str">
        <f t="shared" si="817"/>
        <v>-1.90347993413894i</v>
      </c>
      <c r="O1623" t="str">
        <f t="shared" si="818"/>
        <v>-0.326580664690954-0.945169333743967i</v>
      </c>
      <c r="P1623" t="str">
        <f t="shared" si="819"/>
        <v>1.32658066469095+0.945169333743967i</v>
      </c>
      <c r="Q1623" t="str">
        <f t="shared" si="820"/>
        <v>-1.32658066469095+0.958310600394973i</v>
      </c>
      <c r="R1623" t="str">
        <f t="shared" si="821"/>
        <v>-0.318892648684291-0.942850723410431i</v>
      </c>
      <c r="S1623" t="str">
        <f t="shared" si="822"/>
        <v>0.208886686873959i</v>
      </c>
      <c r="T1623" t="str">
        <f t="shared" si="823"/>
        <v>0.19694896382992-0.0666124288521229i</v>
      </c>
      <c r="U1623" t="e">
        <f t="shared" si="824"/>
        <v>#DIV/0!</v>
      </c>
      <c r="V1623" t="str">
        <f t="shared" si="825"/>
        <v>0.0000833333333333333-0.00178145223966751i</v>
      </c>
      <c r="W1623" t="e">
        <f t="shared" si="826"/>
        <v>#DIV/0!</v>
      </c>
      <c r="X1623" t="e">
        <f t="shared" si="827"/>
        <v>#DIV/0!</v>
      </c>
      <c r="Y1623" t="str">
        <f t="shared" si="828"/>
        <v>0.00096+0.636185078722547i</v>
      </c>
      <c r="Z1623" t="e">
        <f t="shared" si="829"/>
        <v>#DIV/0!</v>
      </c>
      <c r="AA1623" t="e">
        <f t="shared" si="830"/>
        <v>#DIV/0!</v>
      </c>
      <c r="AB1623" t="str">
        <f t="shared" si="831"/>
        <v>0.112385991951845-0.0380113900946061i</v>
      </c>
      <c r="AC1623" t="str">
        <f t="shared" si="832"/>
        <v>1.33858777728569-0.430833088285697i</v>
      </c>
      <c r="AD1623" t="str">
        <f t="shared" si="833"/>
        <v>0.0843593500786619-0.00124503659955821i</v>
      </c>
      <c r="AE1623" t="e">
        <f t="shared" si="834"/>
        <v>#DIV/0!</v>
      </c>
      <c r="AF1623" t="str">
        <f t="shared" si="835"/>
        <v>-8.36792631732333-7.68956084437413i</v>
      </c>
      <c r="AG1623" t="e">
        <f t="shared" si="836"/>
        <v>#DIV/0!</v>
      </c>
      <c r="AH1623" t="e">
        <f t="shared" si="837"/>
        <v>#DIV/0!</v>
      </c>
      <c r="AI1623" t="e">
        <f t="shared" si="838"/>
        <v>#DIV/0!</v>
      </c>
      <c r="AJ1623" t="e">
        <f t="shared" si="839"/>
        <v>#DIV/0!</v>
      </c>
      <c r="AK1623"/>
      <c r="AL1623"/>
      <c r="AM1623"/>
      <c r="AN1623"/>
    </row>
    <row r="1624" spans="1:40" x14ac:dyDescent="0.3">
      <c r="A1624"/>
      <c r="B1624">
        <f t="shared" si="805"/>
        <v>149000</v>
      </c>
      <c r="C1624" s="186" t="str">
        <f t="shared" si="808"/>
        <v>-0.00716252012001301+0.0106393136726414i</v>
      </c>
      <c r="D1624" s="158" t="str">
        <f t="shared" si="809"/>
        <v>-3.91143954780327-2.51352083842716i</v>
      </c>
      <c r="E1624" t="str">
        <f t="shared" si="810"/>
        <v>3683.67411092643-9207.85772078533i</v>
      </c>
      <c r="F1624" t="str">
        <f t="shared" si="811"/>
        <v>0.503025246984761+0.338489857815314i</v>
      </c>
      <c r="G1624" t="str">
        <f t="shared" si="806"/>
        <v>0.503025246984761+0.338489857815314i</v>
      </c>
      <c r="H1624" t="str">
        <f t="shared" si="812"/>
        <v>4.46125027088315+5.1777603508029i</v>
      </c>
      <c r="I1624" t="str">
        <f t="shared" si="813"/>
        <v>585.121631731099i</v>
      </c>
      <c r="J1624" t="str">
        <f t="shared" si="807"/>
        <v>-83.7975387884223+124.770400555729i</v>
      </c>
      <c r="K1624" t="str">
        <f t="shared" si="814"/>
        <v>3.23182352275582-2.17053769002292i</v>
      </c>
      <c r="L1624" t="str">
        <f t="shared" si="815"/>
        <v>0.6335362760599-0.355778981437546i</v>
      </c>
      <c r="M1624" t="str">
        <f t="shared" si="816"/>
        <v>3.86535979881572-2.52631667146047i</v>
      </c>
      <c r="N1624" t="str">
        <f t="shared" si="817"/>
        <v>-1.90475829541103i</v>
      </c>
      <c r="O1624" t="str">
        <f t="shared" si="818"/>
        <v>-0.32778866538343-0.944751073482401i</v>
      </c>
      <c r="P1624" t="str">
        <f t="shared" si="819"/>
        <v>1.32778866538343+0.944751073482401i</v>
      </c>
      <c r="Q1624" t="str">
        <f t="shared" si="820"/>
        <v>-1.32778866538343+0.960007221928629i</v>
      </c>
      <c r="R1624" t="str">
        <f t="shared" si="821"/>
        <v>-0.318871792374196-0.94207032311858i</v>
      </c>
      <c r="S1624" t="str">
        <f t="shared" si="822"/>
        <v>0.209026973433309i</v>
      </c>
      <c r="T1624" t="str">
        <f t="shared" si="823"/>
        <v>0.196918108402816-0.0666528056732327i</v>
      </c>
      <c r="U1624" t="e">
        <f t="shared" si="824"/>
        <v>#DIV/0!</v>
      </c>
      <c r="V1624" t="str">
        <f t="shared" si="825"/>
        <v>0.0000833333333333333-0.00178025663413753i</v>
      </c>
      <c r="W1624" t="e">
        <f t="shared" si="826"/>
        <v>#DIV/0!</v>
      </c>
      <c r="X1624" t="e">
        <f t="shared" si="827"/>
        <v>#DIV/0!</v>
      </c>
      <c r="Y1624" t="str">
        <f t="shared" si="828"/>
        <v>0.00096+0.636612335323436i</v>
      </c>
      <c r="Z1624" t="e">
        <f t="shared" si="829"/>
        <v>#DIV/0!</v>
      </c>
      <c r="AA1624" t="e">
        <f t="shared" si="830"/>
        <v>#DIV/0!</v>
      </c>
      <c r="AB1624" t="str">
        <f t="shared" si="831"/>
        <v>0.11236838476207-0.0380344305260155i</v>
      </c>
      <c r="AC1624" t="str">
        <f t="shared" si="832"/>
        <v>1.33825722118978-0.430894882495612i</v>
      </c>
      <c r="AD1624" t="str">
        <f t="shared" si="833"/>
        <v>0.0843703371622382-0.00125512792442426i</v>
      </c>
      <c r="AE1624" t="e">
        <f t="shared" si="834"/>
        <v>#DIV/0!</v>
      </c>
      <c r="AF1624" t="str">
        <f t="shared" si="835"/>
        <v>-8.37268981868642-7.69128118923006i</v>
      </c>
      <c r="AG1624" t="e">
        <f t="shared" si="836"/>
        <v>#DIV/0!</v>
      </c>
      <c r="AH1624" t="e">
        <f t="shared" si="837"/>
        <v>#DIV/0!</v>
      </c>
      <c r="AI1624" t="e">
        <f t="shared" si="838"/>
        <v>#DIV/0!</v>
      </c>
      <c r="AJ1624" t="e">
        <f t="shared" si="839"/>
        <v>#DIV/0!</v>
      </c>
      <c r="AK1624"/>
      <c r="AL1624"/>
      <c r="AM1624"/>
      <c r="AN1624"/>
    </row>
    <row r="1625" spans="1:40" x14ac:dyDescent="0.3">
      <c r="A1625"/>
      <c r="B1625">
        <f t="shared" si="805"/>
        <v>149100</v>
      </c>
      <c r="C1625" s="186" t="str">
        <f t="shared" si="808"/>
        <v>-0.00715947264728987+0.0106366469429008i</v>
      </c>
      <c r="D1625" s="158" t="str">
        <f t="shared" si="809"/>
        <v>-3.91303671502205-2.51417846805909i</v>
      </c>
      <c r="E1625" t="str">
        <f t="shared" si="810"/>
        <v>3679.41525468571-9203.38474061008i</v>
      </c>
      <c r="F1625" t="str">
        <f t="shared" si="811"/>
        <v>0.503236620616455+0.338572968863652i</v>
      </c>
      <c r="G1625" t="str">
        <f t="shared" si="806"/>
        <v>0.503236620616455+0.338572968863652i</v>
      </c>
      <c r="H1625" t="str">
        <f t="shared" si="812"/>
        <v>4.46441559431356+5.17881947756009i</v>
      </c>
      <c r="I1625" t="str">
        <f t="shared" si="813"/>
        <v>585.514330812798i</v>
      </c>
      <c r="J1625" t="str">
        <f t="shared" si="807"/>
        <v>-83.9113991835074+124.854139079592i</v>
      </c>
      <c r="K1625" t="str">
        <f t="shared" si="814"/>
        <v>3.23044298716294-2.17110135902334i</v>
      </c>
      <c r="L1625" t="str">
        <f t="shared" si="815"/>
        <v>0.633332388151453-0.355903183807883i</v>
      </c>
      <c r="M1625" t="str">
        <f t="shared" si="816"/>
        <v>3.86377537531439-2.52700454283122i</v>
      </c>
      <c r="N1625" t="str">
        <f t="shared" si="817"/>
        <v>-1.90603665668312i</v>
      </c>
      <c r="O1625" t="str">
        <f t="shared" si="818"/>
        <v>-0.32899613040127-0.944331269301716i</v>
      </c>
      <c r="P1625" t="str">
        <f t="shared" si="819"/>
        <v>1.32899613040127+0.944331269301716i</v>
      </c>
      <c r="Q1625" t="str">
        <f t="shared" si="820"/>
        <v>-1.32899613040127+0.961705387381404i</v>
      </c>
      <c r="R1625" t="str">
        <f t="shared" si="821"/>
        <v>-0.318850917936539-0.941290863258631i</v>
      </c>
      <c r="S1625" t="str">
        <f t="shared" si="822"/>
        <v>0.20916725999266i</v>
      </c>
      <c r="T1625" t="str">
        <f t="shared" si="823"/>
        <v>0.196887230723933-0.0666931728509304i</v>
      </c>
      <c r="U1625" t="e">
        <f t="shared" si="824"/>
        <v>#DIV/0!</v>
      </c>
      <c r="V1625" t="str">
        <f t="shared" si="825"/>
        <v>0.0000833333333333333-0.00177906263237084i</v>
      </c>
      <c r="W1625" t="e">
        <f t="shared" si="826"/>
        <v>#DIV/0!</v>
      </c>
      <c r="X1625" t="e">
        <f t="shared" si="827"/>
        <v>#DIV/0!</v>
      </c>
      <c r="Y1625" t="str">
        <f t="shared" si="828"/>
        <v>0.00096+0.637039591924324i</v>
      </c>
      <c r="Z1625" t="e">
        <f t="shared" si="829"/>
        <v>#DIV/0!</v>
      </c>
      <c r="AA1625" t="e">
        <f t="shared" si="830"/>
        <v>#DIV/0!</v>
      </c>
      <c r="AB1625" t="str">
        <f t="shared" si="831"/>
        <v>0.112350764874649-0.0380574654545556i</v>
      </c>
      <c r="AC1625" t="str">
        <f t="shared" si="832"/>
        <v>1.3379267306281-0.43095639109899i</v>
      </c>
      <c r="AD1625" t="str">
        <f t="shared" si="833"/>
        <v>0.0843813226186382-0.00126523758283311i</v>
      </c>
      <c r="AE1625" t="e">
        <f t="shared" si="834"/>
        <v>#DIV/0!</v>
      </c>
      <c r="AF1625" t="str">
        <f t="shared" si="835"/>
        <v>-8.37745230933561-7.69299794561918i</v>
      </c>
      <c r="AG1625" t="e">
        <f t="shared" si="836"/>
        <v>#DIV/0!</v>
      </c>
      <c r="AH1625" t="e">
        <f t="shared" si="837"/>
        <v>#DIV/0!</v>
      </c>
      <c r="AI1625" t="e">
        <f t="shared" si="838"/>
        <v>#DIV/0!</v>
      </c>
      <c r="AJ1625" t="e">
        <f t="shared" si="839"/>
        <v>#DIV/0!</v>
      </c>
      <c r="AK1625"/>
      <c r="AL1625"/>
      <c r="AM1625"/>
      <c r="AN1625"/>
    </row>
    <row r="1626" spans="1:40" x14ac:dyDescent="0.3">
      <c r="A1626"/>
      <c r="B1626">
        <f t="shared" si="805"/>
        <v>149200</v>
      </c>
      <c r="C1626" s="186" t="str">
        <f t="shared" si="808"/>
        <v>-0.00715642572674182+0.0106339829830102i</v>
      </c>
      <c r="D1626" s="158" t="str">
        <f t="shared" si="809"/>
        <v>-3.9146335944228-2.51483479410208i</v>
      </c>
      <c r="E1626" t="str">
        <f t="shared" si="810"/>
        <v>3675.1633873312-9198.91496417721i</v>
      </c>
      <c r="F1626" t="str">
        <f t="shared" si="811"/>
        <v>0.503447956154492+0.338655912648499i</v>
      </c>
      <c r="G1626" t="str">
        <f t="shared" si="806"/>
        <v>0.503447956154492+0.338655912648499i</v>
      </c>
      <c r="H1626" t="str">
        <f t="shared" si="812"/>
        <v>4.46758019232358+5.17987632248566i</v>
      </c>
      <c r="I1626" t="str">
        <f t="shared" si="813"/>
        <v>585.907029894496i</v>
      </c>
      <c r="J1626" t="str">
        <f t="shared" si="807"/>
        <v>-84.0253359693305+124.937877603454i</v>
      </c>
      <c r="K1626" t="str">
        <f t="shared" si="814"/>
        <v>3.22906270496094-2.17166390093117i</v>
      </c>
      <c r="L1626" t="str">
        <f t="shared" si="815"/>
        <v>0.633128494773709-0.35602722941324i</v>
      </c>
      <c r="M1626" t="str">
        <f t="shared" si="816"/>
        <v>3.86219119973465-2.52769113034441i</v>
      </c>
      <c r="N1626" t="str">
        <f t="shared" si="817"/>
        <v>-1.90731501795521i</v>
      </c>
      <c r="O1626" t="str">
        <f t="shared" si="818"/>
        <v>-0.330203057771225-0.943909921887959i</v>
      </c>
      <c r="P1626" t="str">
        <f t="shared" si="819"/>
        <v>1.33020305777122+0.943909921887959i</v>
      </c>
      <c r="Q1626" t="str">
        <f t="shared" si="820"/>
        <v>-1.33020305777122+0.963405096067251i</v>
      </c>
      <c r="R1626" t="str">
        <f t="shared" si="821"/>
        <v>-0.318830025362087-0.94051234192563i</v>
      </c>
      <c r="S1626" t="str">
        <f t="shared" si="822"/>
        <v>0.209307546552012i</v>
      </c>
      <c r="T1626" t="str">
        <f t="shared" si="823"/>
        <v>0.196856330790341-0.0667335303756542i</v>
      </c>
      <c r="U1626" t="e">
        <f t="shared" si="824"/>
        <v>#DIV/0!</v>
      </c>
      <c r="V1626" t="str">
        <f t="shared" si="825"/>
        <v>0.0000833333333333333-0.00177787023114271i</v>
      </c>
      <c r="W1626" t="e">
        <f t="shared" si="826"/>
        <v>#DIV/0!</v>
      </c>
      <c r="X1626" t="e">
        <f t="shared" si="827"/>
        <v>#DIV/0!</v>
      </c>
      <c r="Y1626" t="str">
        <f t="shared" si="828"/>
        <v>0.00096+0.637466848525212i</v>
      </c>
      <c r="Z1626" t="e">
        <f t="shared" si="829"/>
        <v>#DIV/0!</v>
      </c>
      <c r="AA1626" t="e">
        <f t="shared" si="830"/>
        <v>#DIV/0!</v>
      </c>
      <c r="AB1626" t="str">
        <f t="shared" si="831"/>
        <v>0.112333132287909-0.0380804948747698i</v>
      </c>
      <c r="AC1626" t="str">
        <f t="shared" si="832"/>
        <v>1.33759630582691-0.431017614314829i</v>
      </c>
      <c r="AD1626" t="str">
        <f t="shared" si="833"/>
        <v>0.0843923064282202-0.00127536558236659i</v>
      </c>
      <c r="AE1626" t="e">
        <f t="shared" si="834"/>
        <v>#DIV/0!</v>
      </c>
      <c r="AF1626" t="str">
        <f t="shared" si="835"/>
        <v>-8.38221378674638-7.69471111658774i</v>
      </c>
      <c r="AG1626" t="e">
        <f t="shared" si="836"/>
        <v>#DIV/0!</v>
      </c>
      <c r="AH1626" t="e">
        <f t="shared" si="837"/>
        <v>#DIV/0!</v>
      </c>
      <c r="AI1626" t="e">
        <f t="shared" si="838"/>
        <v>#DIV/0!</v>
      </c>
      <c r="AJ1626" t="e">
        <f t="shared" si="839"/>
        <v>#DIV/0!</v>
      </c>
      <c r="AK1626"/>
      <c r="AL1626"/>
      <c r="AM1626"/>
      <c r="AN1626"/>
    </row>
    <row r="1627" spans="1:40" x14ac:dyDescent="0.3">
      <c r="A1627"/>
      <c r="B1627">
        <f t="shared" si="805"/>
        <v>149300</v>
      </c>
      <c r="C1627" s="186" t="str">
        <f t="shared" si="808"/>
        <v>-0.00715337936026457+0.0106313217846135i</v>
      </c>
      <c r="D1627" s="158" t="str">
        <f t="shared" si="809"/>
        <v>-3.91623018500678-2.5154898177122i</v>
      </c>
      <c r="E1627" t="str">
        <f t="shared" si="810"/>
        <v>3670.91849453355-9194.44839077023i</v>
      </c>
      <c r="F1627" t="str">
        <f t="shared" si="811"/>
        <v>0.503659253466706+0.338738689312292i</v>
      </c>
      <c r="G1627" t="str">
        <f t="shared" si="806"/>
        <v>0.503659253466706+0.338738689312292i</v>
      </c>
      <c r="H1627" t="str">
        <f t="shared" si="812"/>
        <v>4.47074406339268+5.1809308874707i</v>
      </c>
      <c r="I1627" t="str">
        <f t="shared" si="813"/>
        <v>586.299728976195i</v>
      </c>
      <c r="J1627" t="str">
        <f t="shared" si="807"/>
        <v>-84.1393491458916+125.021616127317i</v>
      </c>
      <c r="K1627" t="str">
        <f t="shared" si="814"/>
        <v>3.22768267701255-2.17222531675437i</v>
      </c>
      <c r="L1627" t="str">
        <f t="shared" si="815"/>
        <v>0.632924596063936-0.356151118324675i</v>
      </c>
      <c r="M1627" t="str">
        <f t="shared" si="816"/>
        <v>3.86060727307649-2.52837643507904i</v>
      </c>
      <c r="N1627" t="str">
        <f t="shared" si="817"/>
        <v>-1.9085933792273i</v>
      </c>
      <c r="O1627" t="str">
        <f t="shared" si="818"/>
        <v>-0.331409445520926-0.943487031929699i</v>
      </c>
      <c r="P1627" t="str">
        <f t="shared" si="819"/>
        <v>1.33140944552093+0.943487031929699i</v>
      </c>
      <c r="Q1627" t="str">
        <f t="shared" si="820"/>
        <v>-1.33140944552093+0.965106347297601i</v>
      </c>
      <c r="R1627" t="str">
        <f t="shared" si="821"/>
        <v>-0.318809114641615-0.939734757219717i</v>
      </c>
      <c r="S1627" t="str">
        <f t="shared" si="822"/>
        <v>0.209447833111363i</v>
      </c>
      <c r="T1627" t="str">
        <f t="shared" si="823"/>
        <v>0.196825408599103-0.0667738782378384i</v>
      </c>
      <c r="U1627" t="e">
        <f t="shared" si="824"/>
        <v>#DIV/0!</v>
      </c>
      <c r="V1627" t="str">
        <f t="shared" si="825"/>
        <v>0.0000833333333333333-0.00177667942723706i</v>
      </c>
      <c r="W1627" t="e">
        <f t="shared" si="826"/>
        <v>#DIV/0!</v>
      </c>
      <c r="X1627" t="e">
        <f t="shared" si="827"/>
        <v>#DIV/0!</v>
      </c>
      <c r="Y1627" t="str">
        <f t="shared" si="828"/>
        <v>0.00096+0.6378941051261i</v>
      </c>
      <c r="Z1627" t="e">
        <f t="shared" si="829"/>
        <v>#DIV/0!</v>
      </c>
      <c r="AA1627" t="e">
        <f t="shared" si="830"/>
        <v>#DIV/0!</v>
      </c>
      <c r="AB1627" t="str">
        <f t="shared" si="831"/>
        <v>0.112315487000176-0.0381035187811998i</v>
      </c>
      <c r="AC1627" t="str">
        <f t="shared" si="832"/>
        <v>1.33726594701203-0.431078552362178i</v>
      </c>
      <c r="AD1627" t="str">
        <f t="shared" si="833"/>
        <v>0.0844032885713248-0.00128551193059765i</v>
      </c>
      <c r="AE1627" t="e">
        <f t="shared" si="834"/>
        <v>#DIV/0!</v>
      </c>
      <c r="AF1627" t="str">
        <f t="shared" si="835"/>
        <v>-8.38697424839946-7.6964207051829i</v>
      </c>
      <c r="AG1627" t="e">
        <f t="shared" si="836"/>
        <v>#DIV/0!</v>
      </c>
      <c r="AH1627" t="e">
        <f t="shared" si="837"/>
        <v>#DIV/0!</v>
      </c>
      <c r="AI1627" t="e">
        <f t="shared" si="838"/>
        <v>#DIV/0!</v>
      </c>
      <c r="AJ1627" t="e">
        <f t="shared" si="839"/>
        <v>#DIV/0!</v>
      </c>
      <c r="AK1627"/>
      <c r="AL1627"/>
      <c r="AM1627"/>
      <c r="AN1627"/>
    </row>
    <row r="1628" spans="1:40" x14ac:dyDescent="0.3">
      <c r="A1628"/>
      <c r="B1628">
        <f t="shared" si="805"/>
        <v>149400</v>
      </c>
      <c r="C1628" s="186" t="str">
        <f t="shared" si="808"/>
        <v>-0.00715033354974984+0.0106286633393827i</v>
      </c>
      <c r="D1628" s="158" t="str">
        <f t="shared" si="809"/>
        <v>-3.91782648577745-2.5161435400457i</v>
      </c>
      <c r="E1628" t="str">
        <f t="shared" si="810"/>
        <v>3666.68056199716-9189.98501966115i</v>
      </c>
      <c r="F1628" t="str">
        <f t="shared" si="811"/>
        <v>0.503870512421222+0.338821298997518i</v>
      </c>
      <c r="G1628" t="str">
        <f t="shared" si="806"/>
        <v>0.503870512421222+0.338821298997518i</v>
      </c>
      <c r="H1628" t="str">
        <f t="shared" si="812"/>
        <v>4.47390720600347+5.18198317440709i</v>
      </c>
      <c r="I1628" t="str">
        <f t="shared" si="813"/>
        <v>586.692428057894i</v>
      </c>
      <c r="J1628" t="str">
        <f t="shared" si="807"/>
        <v>-84.2534387131909+125.105354651181i</v>
      </c>
      <c r="K1628" t="str">
        <f t="shared" si="814"/>
        <v>3.22630290417861-2.17278560750106i</v>
      </c>
      <c r="L1628" t="str">
        <f t="shared" si="815"/>
        <v>0.632720692159231-0.356274850613356i</v>
      </c>
      <c r="M1628" t="str">
        <f t="shared" si="816"/>
        <v>3.85902359633784-2.52906045811442i</v>
      </c>
      <c r="N1628" t="str">
        <f t="shared" si="817"/>
        <v>-1.90987174049938i</v>
      </c>
      <c r="O1628" t="str">
        <f t="shared" si="818"/>
        <v>-0.332615291678876-0.943062600118028i</v>
      </c>
      <c r="P1628" t="str">
        <f t="shared" si="819"/>
        <v>1.33261529167888+0.943062600118028i</v>
      </c>
      <c r="Q1628" t="str">
        <f t="shared" si="820"/>
        <v>-1.33261529167888+0.966809140381352i</v>
      </c>
      <c r="R1628" t="str">
        <f t="shared" si="821"/>
        <v>-0.318788185765858-0.938958107246128i</v>
      </c>
      <c r="S1628" t="str">
        <f t="shared" si="822"/>
        <v>0.209588119670714i</v>
      </c>
      <c r="T1628" t="str">
        <f t="shared" si="823"/>
        <v>0.196794464147289-0.0668142164279044i</v>
      </c>
      <c r="U1628" t="e">
        <f t="shared" si="824"/>
        <v>#DIV/0!</v>
      </c>
      <c r="V1628" t="str">
        <f t="shared" si="825"/>
        <v>0.0000833333333333333-0.0017754902174464i</v>
      </c>
      <c r="W1628" t="e">
        <f t="shared" si="826"/>
        <v>#DIV/0!</v>
      </c>
      <c r="X1628" t="e">
        <f t="shared" si="827"/>
        <v>#DIV/0!</v>
      </c>
      <c r="Y1628" t="str">
        <f t="shared" si="828"/>
        <v>0.00096+0.638321361726989i</v>
      </c>
      <c r="Z1628" t="e">
        <f t="shared" si="829"/>
        <v>#DIV/0!</v>
      </c>
      <c r="AA1628" t="e">
        <f t="shared" si="830"/>
        <v>#DIV/0!</v>
      </c>
      <c r="AB1628" t="str">
        <f t="shared" si="831"/>
        <v>0.112297829009776-0.0381265371683797i</v>
      </c>
      <c r="AC1628" t="str">
        <f t="shared" si="832"/>
        <v>1.33693565440886-0.431139205460148i</v>
      </c>
      <c r="AD1628" t="str">
        <f t="shared" si="833"/>
        <v>0.0844142690282733-0.00129567663508584i</v>
      </c>
      <c r="AE1628" t="e">
        <f t="shared" si="834"/>
        <v>#DIV/0!</v>
      </c>
      <c r="AF1628" t="str">
        <f t="shared" si="835"/>
        <v>-8.39173369178092-7.69812671445279i</v>
      </c>
      <c r="AG1628" t="e">
        <f t="shared" si="836"/>
        <v>#DIV/0!</v>
      </c>
      <c r="AH1628" t="e">
        <f t="shared" si="837"/>
        <v>#DIV/0!</v>
      </c>
      <c r="AI1628" t="e">
        <f t="shared" si="838"/>
        <v>#DIV/0!</v>
      </c>
      <c r="AJ1628" t="e">
        <f t="shared" si="839"/>
        <v>#DIV/0!</v>
      </c>
      <c r="AK1628"/>
      <c r="AL1628"/>
      <c r="AM1628"/>
      <c r="AN1628"/>
    </row>
    <row r="1629" spans="1:40" x14ac:dyDescent="0.3">
      <c r="A1629"/>
      <c r="B1629">
        <f t="shared" si="805"/>
        <v>149500</v>
      </c>
      <c r="C1629" s="186" t="str">
        <f t="shared" si="808"/>
        <v>-0.00714728829708504+0.0106260076390187i</v>
      </c>
      <c r="D1629" s="158" t="str">
        <f t="shared" si="809"/>
        <v>-3.91942249574048-2.51679596225887i</v>
      </c>
      <c r="E1629" t="str">
        <f t="shared" si="810"/>
        <v>3662.44957546006-9185.52485011041i</v>
      </c>
      <c r="F1629" t="str">
        <f t="shared" si="811"/>
        <v>0.504081732886456+0.338903741846698i</v>
      </c>
      <c r="G1629" t="str">
        <f t="shared" si="806"/>
        <v>0.504081732886456+0.338903741846698i</v>
      </c>
      <c r="H1629" t="str">
        <f t="shared" si="812"/>
        <v>4.47706961864169+5.18303318518744i</v>
      </c>
      <c r="I1629" t="str">
        <f t="shared" si="813"/>
        <v>587.085127139593i</v>
      </c>
      <c r="J1629" t="str">
        <f t="shared" si="807"/>
        <v>-84.3676046712282+125.189093175044i</v>
      </c>
      <c r="K1629" t="str">
        <f t="shared" si="814"/>
        <v>3.22492338731807-2.17334477417947i</v>
      </c>
      <c r="L1629" t="str">
        <f t="shared" si="815"/>
        <v>0.632516783196524-0.356398426350563i</v>
      </c>
      <c r="M1629" t="str">
        <f t="shared" si="816"/>
        <v>3.85744017051459-2.52974320053003i</v>
      </c>
      <c r="N1629" t="str">
        <f t="shared" si="817"/>
        <v>-1.91115010177147i</v>
      </c>
      <c r="O1629" t="str">
        <f t="shared" si="818"/>
        <v>-0.333820594274492-0.942636627146551i</v>
      </c>
      <c r="P1629" t="str">
        <f t="shared" si="819"/>
        <v>1.33382059427449+0.942636627146551i</v>
      </c>
      <c r="Q1629" t="str">
        <f t="shared" si="820"/>
        <v>-1.33382059427449+0.968513474624919i</v>
      </c>
      <c r="R1629" t="str">
        <f t="shared" si="821"/>
        <v>-0.318767238725561-0.938182390115138i</v>
      </c>
      <c r="S1629" t="str">
        <f t="shared" si="822"/>
        <v>0.209728406230066i</v>
      </c>
      <c r="T1629" t="str">
        <f t="shared" si="823"/>
        <v>0.196763497431962-0.0668545449362709i</v>
      </c>
      <c r="U1629" t="e">
        <f t="shared" si="824"/>
        <v>#DIV/0!</v>
      </c>
      <c r="V1629" t="str">
        <f t="shared" si="825"/>
        <v>0.0000833333333333333-0.00177430259857185i</v>
      </c>
      <c r="W1629" t="e">
        <f t="shared" si="826"/>
        <v>#DIV/0!</v>
      </c>
      <c r="X1629" t="e">
        <f t="shared" si="827"/>
        <v>#DIV/0!</v>
      </c>
      <c r="Y1629" t="str">
        <f t="shared" si="828"/>
        <v>0.00096+0.638748618327877i</v>
      </c>
      <c r="Z1629" t="e">
        <f t="shared" si="829"/>
        <v>#DIV/0!</v>
      </c>
      <c r="AA1629" t="e">
        <f t="shared" si="830"/>
        <v>#DIV/0!</v>
      </c>
      <c r="AB1629" t="str">
        <f t="shared" si="831"/>
        <v>0.112280158315034-0.038149550030842i</v>
      </c>
      <c r="AC1629" t="str">
        <f t="shared" si="832"/>
        <v>1.33660542824235-0.431199573827919i</v>
      </c>
      <c r="AD1629" t="str">
        <f t="shared" si="833"/>
        <v>0.0844252477793695-0.00130585970338054i</v>
      </c>
      <c r="AE1629" t="e">
        <f t="shared" si="834"/>
        <v>#DIV/0!</v>
      </c>
      <c r="AF1629" t="str">
        <f t="shared" si="835"/>
        <v>-8.39649211438217-7.69982914744631i</v>
      </c>
      <c r="AG1629" t="e">
        <f t="shared" si="836"/>
        <v>#DIV/0!</v>
      </c>
      <c r="AH1629" t="e">
        <f t="shared" si="837"/>
        <v>#DIV/0!</v>
      </c>
      <c r="AI1629" t="e">
        <f t="shared" si="838"/>
        <v>#DIV/0!</v>
      </c>
      <c r="AJ1629" t="e">
        <f t="shared" si="839"/>
        <v>#DIV/0!</v>
      </c>
      <c r="AK1629"/>
      <c r="AL1629"/>
      <c r="AM1629"/>
      <c r="AN1629"/>
    </row>
    <row r="1630" spans="1:40" x14ac:dyDescent="0.3">
      <c r="A1630"/>
      <c r="B1630">
        <f t="shared" si="805"/>
        <v>149600</v>
      </c>
      <c r="C1630" s="186" t="str">
        <f t="shared" si="808"/>
        <v>-0.00714424360415355+0.0106233546752504i</v>
      </c>
      <c r="D1630" s="158" t="str">
        <f t="shared" si="809"/>
        <v>-3.92101821390371-2.51744708550818i</v>
      </c>
      <c r="E1630" t="str">
        <f t="shared" si="810"/>
        <v>3658.22552069392-9181.06788136714i</v>
      </c>
      <c r="F1630" t="str">
        <f t="shared" si="811"/>
        <v>0.504292914731112+0.338986018002404i</v>
      </c>
      <c r="G1630" t="str">
        <f t="shared" si="806"/>
        <v>0.504292914731112+0.338986018002404i</v>
      </c>
      <c r="H1630" t="str">
        <f t="shared" si="812"/>
        <v>4.48023129979612+5.18408092170519i</v>
      </c>
      <c r="I1630" t="str">
        <f t="shared" si="813"/>
        <v>587.477826221291i</v>
      </c>
      <c r="J1630" t="str">
        <f t="shared" si="807"/>
        <v>-84.4818470200035+125.272831698906i</v>
      </c>
      <c r="K1630" t="str">
        <f t="shared" si="814"/>
        <v>3.22354412728793-2.17390281779786i</v>
      </c>
      <c r="L1630" t="str">
        <f t="shared" si="815"/>
        <v>0.632312869312572-0.356521845607688i</v>
      </c>
      <c r="M1630" t="str">
        <f t="shared" si="816"/>
        <v>3.8558569966005-2.53042466340555i</v>
      </c>
      <c r="N1630" t="str">
        <f t="shared" si="817"/>
        <v>-1.91242846304356i</v>
      </c>
      <c r="O1630" t="str">
        <f t="shared" si="818"/>
        <v>-0.335025351338048-0.942209113711397i</v>
      </c>
      <c r="P1630" t="str">
        <f t="shared" si="819"/>
        <v>1.33502535133805+0.942209113711397i</v>
      </c>
      <c r="Q1630" t="str">
        <f t="shared" si="820"/>
        <v>-1.33502535133805+0.970219349332163i</v>
      </c>
      <c r="R1630" t="str">
        <f t="shared" si="821"/>
        <v>-0.318746273511465-0.937407603942086i</v>
      </c>
      <c r="S1630" t="str">
        <f t="shared" si="822"/>
        <v>0.209868692789417i</v>
      </c>
      <c r="T1630" t="str">
        <f t="shared" si="823"/>
        <v>0.196732508450185-0.0668948637533491i</v>
      </c>
      <c r="U1630" t="e">
        <f t="shared" si="824"/>
        <v>#DIV/0!</v>
      </c>
      <c r="V1630" t="str">
        <f t="shared" si="825"/>
        <v>0.0000833333333333333-0.00177311656742308i</v>
      </c>
      <c r="W1630" t="e">
        <f t="shared" si="826"/>
        <v>#DIV/0!</v>
      </c>
      <c r="X1630" t="e">
        <f t="shared" si="827"/>
        <v>#DIV/0!</v>
      </c>
      <c r="Y1630" t="str">
        <f t="shared" si="828"/>
        <v>0.00096+0.639175874928765i</v>
      </c>
      <c r="Z1630" t="e">
        <f t="shared" si="829"/>
        <v>#DIV/0!</v>
      </c>
      <c r="AA1630" t="e">
        <f t="shared" si="830"/>
        <v>#DIV/0!</v>
      </c>
      <c r="AB1630" t="str">
        <f t="shared" si="831"/>
        <v>0.112262474914275-0.038172557363115i</v>
      </c>
      <c r="AC1630" t="str">
        <f t="shared" si="832"/>
        <v>1.33627526873701-0.431259657684729i</v>
      </c>
      <c r="AD1630" t="str">
        <f t="shared" si="833"/>
        <v>0.0844362248048997-0.00131606114301982i</v>
      </c>
      <c r="AE1630" t="e">
        <f t="shared" si="834"/>
        <v>#DIV/0!</v>
      </c>
      <c r="AF1630" t="str">
        <f t="shared" si="835"/>
        <v>-8.40124951369983-7.70152800721337i</v>
      </c>
      <c r="AG1630" t="e">
        <f t="shared" si="836"/>
        <v>#DIV/0!</v>
      </c>
      <c r="AH1630" t="e">
        <f t="shared" si="837"/>
        <v>#DIV/0!</v>
      </c>
      <c r="AI1630" t="e">
        <f t="shared" si="838"/>
        <v>#DIV/0!</v>
      </c>
      <c r="AJ1630" t="e">
        <f t="shared" si="839"/>
        <v>#DIV/0!</v>
      </c>
      <c r="AK1630"/>
      <c r="AL1630"/>
      <c r="AM1630"/>
      <c r="AN1630"/>
    </row>
    <row r="1631" spans="1:40" x14ac:dyDescent="0.3">
      <c r="A1631"/>
      <c r="B1631">
        <f t="shared" si="805"/>
        <v>149700</v>
      </c>
      <c r="C1631" s="186" t="str">
        <f t="shared" si="808"/>
        <v>-0.00714119947283443+0.0106207044398349i</v>
      </c>
      <c r="D1631" s="158" t="str">
        <f t="shared" si="809"/>
        <v>-3.92261363927712-2.51809691095011i</v>
      </c>
      <c r="E1631" t="str">
        <f t="shared" si="810"/>
        <v>3654.00838350393-9176.61411266912i</v>
      </c>
      <c r="F1631" t="str">
        <f t="shared" si="811"/>
        <v>0.504504057824181+0.33906812760724i</v>
      </c>
      <c r="G1631" t="str">
        <f t="shared" si="806"/>
        <v>0.504504057824181+0.33906812760724i</v>
      </c>
      <c r="H1631" t="str">
        <f t="shared" si="812"/>
        <v>4.48339224795863+5.1851263858544i</v>
      </c>
      <c r="I1631" t="str">
        <f t="shared" si="813"/>
        <v>587.87052530299i</v>
      </c>
      <c r="J1631" t="str">
        <f t="shared" si="807"/>
        <v>-84.5961657595169+125.356570222769i</v>
      </c>
      <c r="K1631" t="str">
        <f t="shared" si="814"/>
        <v>3.22216512494329-2.17445973936455i</v>
      </c>
      <c r="L1631" t="str">
        <f t="shared" si="815"/>
        <v>0.632108950643964-0.35664510845623i</v>
      </c>
      <c r="M1631" t="str">
        <f t="shared" si="816"/>
        <v>3.85427407558725-2.53110484782078i</v>
      </c>
      <c r="N1631" t="str">
        <f t="shared" si="817"/>
        <v>-1.91370682431565i</v>
      </c>
      <c r="O1631" t="str">
        <f t="shared" si="818"/>
        <v>-0.336229560900724-0.941780060511214i</v>
      </c>
      <c r="P1631" t="str">
        <f t="shared" si="819"/>
        <v>1.33622956090072+0.941780060511214i</v>
      </c>
      <c r="Q1631" t="str">
        <f t="shared" si="820"/>
        <v>-1.33622956090072+0.971926763804436i</v>
      </c>
      <c r="R1631" t="str">
        <f t="shared" si="821"/>
        <v>-0.318725290114282-0.93663374684734i</v>
      </c>
      <c r="S1631" t="str">
        <f t="shared" si="822"/>
        <v>0.210008979348767i</v>
      </c>
      <c r="T1631" t="str">
        <f t="shared" si="823"/>
        <v>0.196701497199021-0.06693517286954i</v>
      </c>
      <c r="U1631" t="e">
        <f t="shared" si="824"/>
        <v>#DIV/0!</v>
      </c>
      <c r="V1631" t="str">
        <f t="shared" si="825"/>
        <v>0.0000833333333333333-0.00177193212081825i</v>
      </c>
      <c r="W1631" t="e">
        <f t="shared" si="826"/>
        <v>#DIV/0!</v>
      </c>
      <c r="X1631" t="e">
        <f t="shared" si="827"/>
        <v>#DIV/0!</v>
      </c>
      <c r="Y1631" t="str">
        <f t="shared" si="828"/>
        <v>0.00096+0.639603131529653i</v>
      </c>
      <c r="Z1631" t="e">
        <f t="shared" si="829"/>
        <v>#DIV/0!</v>
      </c>
      <c r="AA1631" t="e">
        <f t="shared" si="830"/>
        <v>#DIV/0!</v>
      </c>
      <c r="AB1631" t="str">
        <f t="shared" si="831"/>
        <v>0.112244778805821-0.0381955591597212i</v>
      </c>
      <c r="AC1631" t="str">
        <f t="shared" si="832"/>
        <v>1.3359451761169-0.431319457249857i</v>
      </c>
      <c r="AD1631" t="str">
        <f t="shared" si="833"/>
        <v>0.0844472000851308-0.0013262809615306i</v>
      </c>
      <c r="AE1631" t="e">
        <f t="shared" si="834"/>
        <v>#DIV/0!</v>
      </c>
      <c r="AF1631" t="str">
        <f t="shared" si="835"/>
        <v>-8.40600588723575-7.70322329680451i</v>
      </c>
      <c r="AG1631" t="e">
        <f t="shared" si="836"/>
        <v>#DIV/0!</v>
      </c>
      <c r="AH1631" t="e">
        <f t="shared" si="837"/>
        <v>#DIV/0!</v>
      </c>
      <c r="AI1631" t="e">
        <f t="shared" si="838"/>
        <v>#DIV/0!</v>
      </c>
      <c r="AJ1631" t="e">
        <f t="shared" si="839"/>
        <v>#DIV/0!</v>
      </c>
      <c r="AK1631"/>
      <c r="AL1631"/>
      <c r="AM1631"/>
      <c r="AN1631"/>
    </row>
    <row r="1632" spans="1:40" x14ac:dyDescent="0.3">
      <c r="A1632"/>
      <c r="B1632">
        <f t="shared" si="805"/>
        <v>149800</v>
      </c>
      <c r="C1632" s="186" t="str">
        <f t="shared" si="808"/>
        <v>-0.00713815590500277+0.0106180569245574i</v>
      </c>
      <c r="D1632" s="158" t="str">
        <f t="shared" si="809"/>
        <v>-3.92420877087297-2.51874543974132i</v>
      </c>
      <c r="E1632" t="str">
        <f t="shared" si="810"/>
        <v>3649.79814972863-9172.16354324278i</v>
      </c>
      <c r="F1632" t="str">
        <f t="shared" si="811"/>
        <v>0.50471516203495+0.339150070803859i</v>
      </c>
      <c r="G1632" t="str">
        <f t="shared" si="806"/>
        <v>0.50471516203495+0.339150070803859i</v>
      </c>
      <c r="H1632" t="str">
        <f t="shared" si="812"/>
        <v>4.48655246162429+5.18616957953002i</v>
      </c>
      <c r="I1632" t="str">
        <f t="shared" si="813"/>
        <v>588.263224384689i</v>
      </c>
      <c r="J1632" t="str">
        <f t="shared" si="807"/>
        <v>-84.7105608897684+125.440308746632i</v>
      </c>
      <c r="K1632" t="str">
        <f t="shared" si="814"/>
        <v>3.22078638113734-2.17501553988799i</v>
      </c>
      <c r="L1632" t="str">
        <f t="shared" si="815"/>
        <v>0.63190502732712-0.356768214967802i</v>
      </c>
      <c r="M1632" t="str">
        <f t="shared" si="816"/>
        <v>3.85269140846446-2.53178375485579i</v>
      </c>
      <c r="N1632" t="str">
        <f t="shared" si="817"/>
        <v>-1.91498518558774i</v>
      </c>
      <c r="O1632" t="str">
        <f t="shared" si="818"/>
        <v>-0.33743322099459-0.941349468247163i</v>
      </c>
      <c r="P1632" t="str">
        <f t="shared" si="819"/>
        <v>1.33743322099459+0.941349468247163i</v>
      </c>
      <c r="Q1632" t="str">
        <f t="shared" si="820"/>
        <v>-1.33743322099459+0.973635717340577i</v>
      </c>
      <c r="R1632" t="str">
        <f t="shared" si="821"/>
        <v>-0.318704288524736-0.935860816956277i</v>
      </c>
      <c r="S1632" t="str">
        <f t="shared" si="822"/>
        <v>0.210149265908119i</v>
      </c>
      <c r="T1632" t="str">
        <f t="shared" si="823"/>
        <v>0.196670463675534-0.0669754722752426i</v>
      </c>
      <c r="U1632" t="e">
        <f t="shared" si="824"/>
        <v>#DIV/0!</v>
      </c>
      <c r="V1632" t="str">
        <f t="shared" si="825"/>
        <v>0.0000833333333333333-0.00177074925558406i</v>
      </c>
      <c r="W1632" t="e">
        <f t="shared" si="826"/>
        <v>#DIV/0!</v>
      </c>
      <c r="X1632" t="e">
        <f t="shared" si="827"/>
        <v>#DIV/0!</v>
      </c>
      <c r="Y1632" t="str">
        <f t="shared" si="828"/>
        <v>0.00096+0.640030388130541i</v>
      </c>
      <c r="Z1632" t="e">
        <f t="shared" si="829"/>
        <v>#DIV/0!</v>
      </c>
      <c r="AA1632" t="e">
        <f t="shared" si="830"/>
        <v>#DIV/0!</v>
      </c>
      <c r="AB1632" t="str">
        <f t="shared" si="831"/>
        <v>0.112227069987999-0.0382185554151819i</v>
      </c>
      <c r="AC1632" t="str">
        <f t="shared" si="832"/>
        <v>1.33561515060569-0.431378972742674i</v>
      </c>
      <c r="AD1632" t="str">
        <f t="shared" si="833"/>
        <v>0.0844581736003131-0.00133651916642821i</v>
      </c>
      <c r="AE1632" t="e">
        <f t="shared" si="834"/>
        <v>#DIV/0!</v>
      </c>
      <c r="AF1632" t="str">
        <f t="shared" si="835"/>
        <v>-8.41076123249726-7.70491501927134i</v>
      </c>
      <c r="AG1632" t="e">
        <f t="shared" si="836"/>
        <v>#DIV/0!</v>
      </c>
      <c r="AH1632" t="e">
        <f t="shared" si="837"/>
        <v>#DIV/0!</v>
      </c>
      <c r="AI1632" t="e">
        <f t="shared" si="838"/>
        <v>#DIV/0!</v>
      </c>
      <c r="AJ1632" t="e">
        <f t="shared" si="839"/>
        <v>#DIV/0!</v>
      </c>
      <c r="AK1632"/>
      <c r="AL1632"/>
      <c r="AM1632"/>
      <c r="AN1632"/>
    </row>
    <row r="1633" spans="1:40" x14ac:dyDescent="0.3">
      <c r="A1633"/>
      <c r="B1633">
        <f t="shared" si="805"/>
        <v>149900</v>
      </c>
      <c r="C1633" s="186" t="str">
        <f t="shared" si="808"/>
        <v>-0.00713511290252946+0.0106154121212313i</v>
      </c>
      <c r="D1633" s="158" t="str">
        <f t="shared" si="809"/>
        <v>-3.92580360770563-2.51939267303853i</v>
      </c>
      <c r="E1633" t="str">
        <f t="shared" si="810"/>
        <v>3645.59480523996-9167.71617230345i</v>
      </c>
      <c r="F1633" t="str">
        <f t="shared" si="811"/>
        <v>0.504926227232988+0.339231847734952i</v>
      </c>
      <c r="G1633" t="str">
        <f t="shared" si="806"/>
        <v>0.504926227232988+0.339231847734952i</v>
      </c>
      <c r="H1633" t="str">
        <f t="shared" si="812"/>
        <v>4.4897119392912+5.18721050462767i</v>
      </c>
      <c r="I1633" t="str">
        <f t="shared" si="813"/>
        <v>588.655923466388i</v>
      </c>
      <c r="J1633" t="str">
        <f t="shared" si="807"/>
        <v>-84.825032410758+125.524047270494i</v>
      </c>
      <c r="K1633" t="str">
        <f t="shared" si="814"/>
        <v>3.21940789672138-2.17557022037668i</v>
      </c>
      <c r="L1633" t="str">
        <f t="shared" si="815"/>
        <v>0.631701099498288-0.356891165214122i</v>
      </c>
      <c r="M1633" t="str">
        <f t="shared" si="816"/>
        <v>3.85110899621967-2.5324613855908i</v>
      </c>
      <c r="N1633" t="str">
        <f t="shared" si="817"/>
        <v>-1.91626354685982i</v>
      </c>
      <c r="O1633" t="str">
        <f t="shared" si="818"/>
        <v>-0.338636329652607-0.940917337622924i</v>
      </c>
      <c r="P1633" t="str">
        <f t="shared" si="819"/>
        <v>1.33863632965261+0.940917337622924i</v>
      </c>
      <c r="Q1633" t="str">
        <f t="shared" si="820"/>
        <v>-1.33863632965261+0.975346209236896i</v>
      </c>
      <c r="R1633" t="str">
        <f t="shared" si="821"/>
        <v>-0.318683268733524-0.93508881239928i</v>
      </c>
      <c r="S1633" t="str">
        <f t="shared" si="822"/>
        <v>0.21028955246747i</v>
      </c>
      <c r="T1633" t="str">
        <f t="shared" si="823"/>
        <v>0.196639407876783-0.0670157619608432i</v>
      </c>
      <c r="U1633" t="e">
        <f t="shared" si="824"/>
        <v>#DIV/0!</v>
      </c>
      <c r="V1633" t="str">
        <f t="shared" si="825"/>
        <v>0.0000833333333333333-0.00176956796855565i</v>
      </c>
      <c r="W1633" t="e">
        <f t="shared" si="826"/>
        <v>#DIV/0!</v>
      </c>
      <c r="X1633" t="e">
        <f t="shared" si="827"/>
        <v>#DIV/0!</v>
      </c>
      <c r="Y1633" t="str">
        <f t="shared" si="828"/>
        <v>0.00096+0.64045764473143i</v>
      </c>
      <c r="Z1633" t="e">
        <f t="shared" si="829"/>
        <v>#DIV/0!</v>
      </c>
      <c r="AA1633" t="e">
        <f t="shared" si="830"/>
        <v>#DIV/0!</v>
      </c>
      <c r="AB1633" t="str">
        <f t="shared" si="831"/>
        <v>0.112209348459128-0.0382415461240112i</v>
      </c>
      <c r="AC1633" t="str">
        <f t="shared" si="832"/>
        <v>1.33528519242655-0.431438204382573i</v>
      </c>
      <c r="AD1633" t="str">
        <f t="shared" si="833"/>
        <v>0.084469145330677-0.00134677576521709i</v>
      </c>
      <c r="AE1633" t="e">
        <f t="shared" si="834"/>
        <v>#DIV/0!</v>
      </c>
      <c r="AF1633" t="str">
        <f t="shared" si="835"/>
        <v>-8.41551554699683-7.7066031776662i</v>
      </c>
      <c r="AG1633" t="e">
        <f t="shared" si="836"/>
        <v>#DIV/0!</v>
      </c>
      <c r="AH1633" t="e">
        <f t="shared" si="837"/>
        <v>#DIV/0!</v>
      </c>
      <c r="AI1633" t="e">
        <f t="shared" si="838"/>
        <v>#DIV/0!</v>
      </c>
      <c r="AJ1633" t="e">
        <f t="shared" si="839"/>
        <v>#DIV/0!</v>
      </c>
      <c r="AK1633"/>
      <c r="AL1633"/>
      <c r="AM1633"/>
      <c r="AN1633"/>
    </row>
    <row r="1634" spans="1:40" x14ac:dyDescent="0.3">
      <c r="A1634"/>
      <c r="B1634">
        <f t="shared" si="805"/>
        <v>150000</v>
      </c>
      <c r="C1634" s="186" t="str">
        <f t="shared" si="808"/>
        <v>-0.00713207046728138+0.0106127700216976i</v>
      </c>
      <c r="D1634" s="158" t="str">
        <f t="shared" si="809"/>
        <v>-3.92739814879169-2.52003861199863i</v>
      </c>
      <c r="E1634" t="str">
        <f t="shared" si="810"/>
        <v>3641.39833594311-9163.27199905534i</v>
      </c>
      <c r="F1634" t="str">
        <f t="shared" si="811"/>
        <v>0.505137253288157+0.339313458543258i</v>
      </c>
      <c r="G1634" t="str">
        <f t="shared" si="806"/>
        <v>0.505137253288157+0.339313458543258i</v>
      </c>
      <c r="H1634" t="str">
        <f t="shared" si="812"/>
        <v>4.49287067946056+5.1882491630438i</v>
      </c>
      <c r="I1634" t="str">
        <f t="shared" si="813"/>
        <v>589.048622548086i</v>
      </c>
      <c r="J1634" t="str">
        <f t="shared" si="807"/>
        <v>-84.9395803224856+125.607785794358i</v>
      </c>
      <c r="K1634" t="str">
        <f t="shared" si="814"/>
        <v>3.21802967254476-2.17612378183913i</v>
      </c>
      <c r="L1634" t="str">
        <f t="shared" si="815"/>
        <v>0.631497167293547-0.357013959267022i</v>
      </c>
      <c r="M1634" t="str">
        <f t="shared" si="816"/>
        <v>3.84952683983831-2.53313774110615i</v>
      </c>
      <c r="N1634" t="str">
        <f t="shared" si="817"/>
        <v>-1.91754190813191i</v>
      </c>
      <c r="O1634" t="str">
        <f t="shared" si="818"/>
        <v>-0.339838884908665-0.940483669344681i</v>
      </c>
      <c r="P1634" t="str">
        <f t="shared" si="819"/>
        <v>1.33983888490866+0.940483669344681i</v>
      </c>
      <c r="Q1634" t="str">
        <f t="shared" si="820"/>
        <v>-1.33983888490866+0.977058238787229i</v>
      </c>
      <c r="R1634" t="str">
        <f t="shared" si="821"/>
        <v>-0.318662230731335-0.934317731311693i</v>
      </c>
      <c r="S1634" t="str">
        <f t="shared" si="822"/>
        <v>0.210429839026821i</v>
      </c>
      <c r="T1634" t="str">
        <f t="shared" si="823"/>
        <v>0.196608329799824-0.0670560419167225i</v>
      </c>
      <c r="U1634" t="e">
        <f t="shared" si="824"/>
        <v>#DIV/0!</v>
      </c>
      <c r="V1634" t="str">
        <f t="shared" si="825"/>
        <v>0.0000833333333333333-0.00176838825657661i</v>
      </c>
      <c r="W1634" t="e">
        <f t="shared" si="826"/>
        <v>#DIV/0!</v>
      </c>
      <c r="X1634" t="e">
        <f t="shared" si="827"/>
        <v>#DIV/0!</v>
      </c>
      <c r="Y1634" t="str">
        <f t="shared" si="828"/>
        <v>0.00096+0.640884901332318i</v>
      </c>
      <c r="Z1634" t="e">
        <f t="shared" si="829"/>
        <v>#DIV/0!</v>
      </c>
      <c r="AA1634" t="e">
        <f t="shared" si="830"/>
        <v>#DIV/0!</v>
      </c>
      <c r="AB1634" t="str">
        <f t="shared" si="831"/>
        <v>0.112191614217531-0.0382645312807201i</v>
      </c>
      <c r="AC1634" t="str">
        <f t="shared" si="832"/>
        <v>1.33495530180224-0.431497152389014i</v>
      </c>
      <c r="AD1634" t="str">
        <f t="shared" si="833"/>
        <v>0.0844801152564364-0.00135705076538994i</v>
      </c>
      <c r="AE1634" t="e">
        <f t="shared" si="834"/>
        <v>#DIV/0!</v>
      </c>
      <c r="AF1634" t="str">
        <f t="shared" si="835"/>
        <v>-8.42026882825225-7.70828777504243i</v>
      </c>
      <c r="AG1634" t="e">
        <f t="shared" si="836"/>
        <v>#DIV/0!</v>
      </c>
      <c r="AH1634" t="e">
        <f t="shared" si="837"/>
        <v>#DIV/0!</v>
      </c>
      <c r="AI1634" t="e">
        <f t="shared" si="838"/>
        <v>#DIV/0!</v>
      </c>
      <c r="AJ1634" t="e">
        <f t="shared" si="839"/>
        <v>#DIV/0!</v>
      </c>
      <c r="AK1634"/>
      <c r="AL1634"/>
      <c r="AM1634"/>
      <c r="AN1634"/>
    </row>
    <row r="1635" spans="1:40" x14ac:dyDescent="0.3">
      <c r="A1635"/>
      <c r="B1635">
        <f t="shared" si="805"/>
        <v>150100</v>
      </c>
      <c r="C1635" s="186" t="str">
        <f t="shared" si="808"/>
        <v>-0.00712902860112106+0.0106101306178253i</v>
      </c>
      <c r="D1635" s="158" t="str">
        <f t="shared" si="809"/>
        <v>-3.92899239314992-2.52068325777851i</v>
      </c>
      <c r="E1635" t="str">
        <f t="shared" si="810"/>
        <v>3637.20872777638-9158.83102269152i</v>
      </c>
      <c r="F1635" t="str">
        <f t="shared" si="811"/>
        <v>0.505348240070607+0.339394903371543i</v>
      </c>
      <c r="G1635" t="str">
        <f t="shared" si="806"/>
        <v>0.505348240070607+0.339394903371543i</v>
      </c>
      <c r="H1635" t="str">
        <f t="shared" si="812"/>
        <v>4.49602868063673+5.18928555667548i</v>
      </c>
      <c r="I1635" t="str">
        <f t="shared" si="813"/>
        <v>589.441321629785i</v>
      </c>
      <c r="J1635" t="str">
        <f t="shared" si="807"/>
        <v>-85.0542046249513+125.691524318221i</v>
      </c>
      <c r="K1635" t="str">
        <f t="shared" si="814"/>
        <v>3.21665170945499-2.17667622528405i</v>
      </c>
      <c r="L1635" t="str">
        <f t="shared" si="815"/>
        <v>0.631293230848806-0.35713659719844i</v>
      </c>
      <c r="M1635" t="str">
        <f t="shared" si="816"/>
        <v>3.8479449403038-2.53381282248249i</v>
      </c>
      <c r="N1635" t="str">
        <f t="shared" si="817"/>
        <v>-1.918820269404i</v>
      </c>
      <c r="O1635" t="str">
        <f t="shared" si="818"/>
        <v>-0.34104088479753-0.940048464121142i</v>
      </c>
      <c r="P1635" t="str">
        <f t="shared" si="819"/>
        <v>1.34104088479753+0.940048464121142i</v>
      </c>
      <c r="Q1635" t="str">
        <f t="shared" si="820"/>
        <v>-1.34104088479753+0.978771805282858i</v>
      </c>
      <c r="R1635" t="str">
        <f t="shared" si="821"/>
        <v>-0.318641174508867-0.933547571833838i</v>
      </c>
      <c r="S1635" t="str">
        <f t="shared" si="822"/>
        <v>0.210570125586173i</v>
      </c>
      <c r="T1635" t="str">
        <f t="shared" si="823"/>
        <v>0.196577229441718-0.0670963121332578i</v>
      </c>
      <c r="U1635" t="e">
        <f t="shared" si="824"/>
        <v>#DIV/0!</v>
      </c>
      <c r="V1635" t="str">
        <f t="shared" si="825"/>
        <v>0.0000833333333333333-0.00176721011649895i</v>
      </c>
      <c r="W1635" t="e">
        <f t="shared" si="826"/>
        <v>#DIV/0!</v>
      </c>
      <c r="X1635" t="e">
        <f t="shared" si="827"/>
        <v>#DIV/0!</v>
      </c>
      <c r="Y1635" t="str">
        <f t="shared" si="828"/>
        <v>0.00096+0.641312157933206i</v>
      </c>
      <c r="Z1635" t="e">
        <f t="shared" si="829"/>
        <v>#DIV/0!</v>
      </c>
      <c r="AA1635" t="e">
        <f t="shared" si="830"/>
        <v>#DIV/0!</v>
      </c>
      <c r="AB1635" t="str">
        <f t="shared" si="831"/>
        <v>0.112173867261528-0.0382875108798173i</v>
      </c>
      <c r="AC1635" t="str">
        <f t="shared" si="832"/>
        <v>1.33462547895509-0.431555816981528i</v>
      </c>
      <c r="AD1635" t="str">
        <f t="shared" si="833"/>
        <v>0.0844910833577853-0.00136734417442908i</v>
      </c>
      <c r="AE1635" t="e">
        <f t="shared" si="834"/>
        <v>#DIV/0!</v>
      </c>
      <c r="AF1635" t="str">
        <f t="shared" si="835"/>
        <v>-8.42502107378665-7.70996881445399i</v>
      </c>
      <c r="AG1635" t="e">
        <f t="shared" si="836"/>
        <v>#DIV/0!</v>
      </c>
      <c r="AH1635" t="e">
        <f t="shared" si="837"/>
        <v>#DIV/0!</v>
      </c>
      <c r="AI1635" t="e">
        <f t="shared" si="838"/>
        <v>#DIV/0!</v>
      </c>
      <c r="AJ1635" t="e">
        <f t="shared" si="839"/>
        <v>#DIV/0!</v>
      </c>
      <c r="AK1635"/>
      <c r="AL1635"/>
      <c r="AM1635"/>
      <c r="AN1635"/>
    </row>
    <row r="1636" spans="1:40" x14ac:dyDescent="0.3">
      <c r="A1636"/>
      <c r="B1636">
        <f t="shared" si="805"/>
        <v>150200</v>
      </c>
      <c r="C1636" s="186" t="str">
        <f t="shared" si="808"/>
        <v>-0.00712598730590711+0.010607493901511i</v>
      </c>
      <c r="D1636" s="158" t="str">
        <f t="shared" si="809"/>
        <v>-3.93058633980122-2.52132661153521i</v>
      </c>
      <c r="E1636" t="str">
        <f t="shared" si="810"/>
        <v>3633.02596671123-9154.39324239416i</v>
      </c>
      <c r="F1636" t="str">
        <f t="shared" si="811"/>
        <v>0.505559187450774+0.339476182362625i</v>
      </c>
      <c r="G1636" t="str">
        <f t="shared" si="806"/>
        <v>0.505559187450774+0.339476182362625i</v>
      </c>
      <c r="H1636" t="str">
        <f t="shared" si="812"/>
        <v>4.49918594132708+5.19031968742057i</v>
      </c>
      <c r="I1636" t="str">
        <f t="shared" si="813"/>
        <v>589.834020711484i</v>
      </c>
      <c r="J1636" t="str">
        <f t="shared" si="807"/>
        <v>-85.168905318155+125.775262842084i</v>
      </c>
      <c r="K1636" t="str">
        <f t="shared" si="814"/>
        <v>3.21527400829762-2.17722755172012i</v>
      </c>
      <c r="L1636" t="str">
        <f t="shared" si="815"/>
        <v>0.631089290299804-0.357259079080424i</v>
      </c>
      <c r="M1636" t="str">
        <f t="shared" si="816"/>
        <v>3.84636329859742-2.53448663080054i</v>
      </c>
      <c r="N1636" t="str">
        <f t="shared" si="817"/>
        <v>-1.92009863067609i</v>
      </c>
      <c r="O1636" t="str">
        <f t="shared" si="818"/>
        <v>-0.342242327354885-0.939611722663522i</v>
      </c>
      <c r="P1636" t="str">
        <f t="shared" si="819"/>
        <v>1.34224232735489+0.939611722663522i</v>
      </c>
      <c r="Q1636" t="str">
        <f t="shared" si="820"/>
        <v>-1.34224232735489+0.980486908012568i</v>
      </c>
      <c r="R1636" t="str">
        <f t="shared" si="821"/>
        <v>-0.318620100056789-0.932778332110983i</v>
      </c>
      <c r="S1636" t="str">
        <f t="shared" si="822"/>
        <v>0.210710412145524i</v>
      </c>
      <c r="T1636" t="str">
        <f t="shared" si="823"/>
        <v>0.19654610679952-0.0671365726008141i</v>
      </c>
      <c r="U1636" t="e">
        <f t="shared" si="824"/>
        <v>#DIV/0!</v>
      </c>
      <c r="V1636" t="str">
        <f t="shared" si="825"/>
        <v>0.0000833333333333333-0.00176603354518304i</v>
      </c>
      <c r="W1636" t="e">
        <f t="shared" si="826"/>
        <v>#DIV/0!</v>
      </c>
      <c r="X1636" t="e">
        <f t="shared" si="827"/>
        <v>#DIV/0!</v>
      </c>
      <c r="Y1636" t="str">
        <f t="shared" si="828"/>
        <v>0.00096+0.641739414534094i</v>
      </c>
      <c r="Z1636" t="e">
        <f t="shared" si="829"/>
        <v>#DIV/0!</v>
      </c>
      <c r="AA1636" t="e">
        <f t="shared" si="830"/>
        <v>#DIV/0!</v>
      </c>
      <c r="AB1636" t="str">
        <f t="shared" si="831"/>
        <v>0.112156107589441-0.038310484915805i</v>
      </c>
      <c r="AC1636" t="str">
        <f t="shared" si="832"/>
        <v>1.33429572410698-0.431614198379688i</v>
      </c>
      <c r="AD1636" t="str">
        <f t="shared" si="833"/>
        <v>0.0845020496149018-0.00137765599980381i</v>
      </c>
      <c r="AE1636" t="e">
        <f t="shared" si="834"/>
        <v>#DIV/0!</v>
      </c>
      <c r="AF1636" t="str">
        <f t="shared" si="835"/>
        <v>-8.4297722811283-7.71164629895578i</v>
      </c>
      <c r="AG1636" t="e">
        <f t="shared" si="836"/>
        <v>#DIV/0!</v>
      </c>
      <c r="AH1636" t="e">
        <f t="shared" si="837"/>
        <v>#DIV/0!</v>
      </c>
      <c r="AI1636" t="e">
        <f t="shared" si="838"/>
        <v>#DIV/0!</v>
      </c>
      <c r="AJ1636" t="e">
        <f t="shared" si="839"/>
        <v>#DIV/0!</v>
      </c>
      <c r="AK1636"/>
      <c r="AL1636"/>
      <c r="AM1636"/>
      <c r="AN1636"/>
    </row>
    <row r="1637" spans="1:40" x14ac:dyDescent="0.3">
      <c r="A1637"/>
      <c r="B1637">
        <f t="shared" si="805"/>
        <v>150300</v>
      </c>
      <c r="C1637" s="186" t="str">
        <f t="shared" si="808"/>
        <v>-0.00712294658349382+0.010604859864679i</v>
      </c>
      <c r="D1637" s="158" t="str">
        <f t="shared" si="809"/>
        <v>-3.93217998776873-2.5219686744258i</v>
      </c>
      <c r="E1637" t="str">
        <f t="shared" si="810"/>
        <v>3628.85003875211-9149.95865733448i</v>
      </c>
      <c r="F1637" t="str">
        <f t="shared" si="811"/>
        <v>0.505770095299383+0.339557295659349i</v>
      </c>
      <c r="G1637" t="str">
        <f t="shared" si="806"/>
        <v>0.505770095299383+0.339557295659349i</v>
      </c>
      <c r="H1637" t="str">
        <f t="shared" si="812"/>
        <v>4.50234246004219+5.19135155717758i</v>
      </c>
      <c r="I1637" t="str">
        <f t="shared" si="813"/>
        <v>590.226719793182i</v>
      </c>
      <c r="J1637" t="str">
        <f t="shared" si="807"/>
        <v>-85.2836824020968+125.859001365946i</v>
      </c>
      <c r="K1637" t="str">
        <f t="shared" si="814"/>
        <v>3.21389656991635-2.17777776215612i</v>
      </c>
      <c r="L1637" t="str">
        <f t="shared" si="815"/>
        <v>0.63088534578211-0.35738140498513i</v>
      </c>
      <c r="M1637" t="str">
        <f t="shared" si="816"/>
        <v>3.84478191569846-2.53515916714125i</v>
      </c>
      <c r="N1637" t="str">
        <f t="shared" si="817"/>
        <v>-1.92137699194817i</v>
      </c>
      <c r="O1637" t="str">
        <f t="shared" si="818"/>
        <v>-0.343443210617314-0.939173445685552i</v>
      </c>
      <c r="P1637" t="str">
        <f t="shared" si="819"/>
        <v>1.34344321061731+0.939173445685552i</v>
      </c>
      <c r="Q1637" t="str">
        <f t="shared" si="820"/>
        <v>-1.34344321061731+0.982203546262618i</v>
      </c>
      <c r="R1637" t="str">
        <f t="shared" si="821"/>
        <v>-0.318599007365756-0.932010010293333i</v>
      </c>
      <c r="S1637" t="str">
        <f t="shared" si="822"/>
        <v>0.210850698704876i</v>
      </c>
      <c r="T1637" t="str">
        <f t="shared" si="823"/>
        <v>0.196514961870288-0.0671768233097496i</v>
      </c>
      <c r="U1637" t="e">
        <f t="shared" si="824"/>
        <v>#DIV/0!</v>
      </c>
      <c r="V1637" t="str">
        <f t="shared" si="825"/>
        <v>0.0000833333333333333-0.00176485853949762i</v>
      </c>
      <c r="W1637" t="e">
        <f t="shared" si="826"/>
        <v>#DIV/0!</v>
      </c>
      <c r="X1637" t="e">
        <f t="shared" si="827"/>
        <v>#DIV/0!</v>
      </c>
      <c r="Y1637" t="str">
        <f t="shared" si="828"/>
        <v>0.00096+0.642166671134982i</v>
      </c>
      <c r="Z1637" t="e">
        <f t="shared" si="829"/>
        <v>#DIV/0!</v>
      </c>
      <c r="AA1637" t="e">
        <f t="shared" si="830"/>
        <v>#DIV/0!</v>
      </c>
      <c r="AB1637" t="str">
        <f t="shared" si="831"/>
        <v>0.112138335199589-0.0383334533831811i</v>
      </c>
      <c r="AC1637" t="str">
        <f t="shared" si="832"/>
        <v>1.33396603747936-0.431672296803121i</v>
      </c>
      <c r="AD1637" t="str">
        <f t="shared" si="833"/>
        <v>0.0845130140079436-0.00138798624897255i</v>
      </c>
      <c r="AE1637" t="e">
        <f t="shared" si="834"/>
        <v>#DIV/0!</v>
      </c>
      <c r="AF1637" t="str">
        <f t="shared" si="835"/>
        <v>-8.43452244781092-7.71332023160338i</v>
      </c>
      <c r="AG1637" t="e">
        <f t="shared" si="836"/>
        <v>#DIV/0!</v>
      </c>
      <c r="AH1637" t="e">
        <f t="shared" si="837"/>
        <v>#DIV/0!</v>
      </c>
      <c r="AI1637" t="e">
        <f t="shared" si="838"/>
        <v>#DIV/0!</v>
      </c>
      <c r="AJ1637" t="e">
        <f t="shared" si="839"/>
        <v>#DIV/0!</v>
      </c>
      <c r="AK1637"/>
      <c r="AL1637"/>
      <c r="AM1637"/>
      <c r="AN1637"/>
    </row>
    <row r="1638" spans="1:40" x14ac:dyDescent="0.3">
      <c r="A1638"/>
      <c r="B1638">
        <f t="shared" si="805"/>
        <v>150400</v>
      </c>
      <c r="C1638" s="186" t="str">
        <f t="shared" si="808"/>
        <v>-0.00711990643573155+0.010602228499281i</v>
      </c>
      <c r="D1638" s="158" t="str">
        <f t="shared" si="809"/>
        <v>-3.93377333607771-2.52260944760752i</v>
      </c>
      <c r="E1638" t="str">
        <f t="shared" si="810"/>
        <v>3624.68092993641-9145.5272666729i</v>
      </c>
      <c r="F1638" t="str">
        <f t="shared" si="811"/>
        <v>0.505980963487447+0.339638243404609i</v>
      </c>
      <c r="G1638" t="str">
        <f t="shared" si="806"/>
        <v>0.505980963487447+0.339638243404609i</v>
      </c>
      <c r="H1638" t="str">
        <f t="shared" si="812"/>
        <v>4.50549823529563+5.19238116784584i</v>
      </c>
      <c r="I1638" t="str">
        <f t="shared" si="813"/>
        <v>590.619418874881i</v>
      </c>
      <c r="J1638" t="str">
        <f t="shared" si="807"/>
        <v>-85.3985358767767+125.942739889809i</v>
      </c>
      <c r="K1638" t="str">
        <f t="shared" si="814"/>
        <v>3.21251939515291-2.17832685760084i</v>
      </c>
      <c r="L1638" t="str">
        <f t="shared" si="815"/>
        <v>0.630681397431123-0.357503574984822i</v>
      </c>
      <c r="M1638" t="str">
        <f t="shared" si="816"/>
        <v>3.84320079258403-2.53583043258566i</v>
      </c>
      <c r="N1638" t="str">
        <f t="shared" si="817"/>
        <v>-1.92265535322026i</v>
      </c>
      <c r="O1638" t="str">
        <f t="shared" si="818"/>
        <v>-0.344643532622343-0.938733633903458i</v>
      </c>
      <c r="P1638" t="str">
        <f t="shared" si="819"/>
        <v>1.34464353262234+0.938733633903458i</v>
      </c>
      <c r="Q1638" t="str">
        <f t="shared" si="820"/>
        <v>-1.34464353262234+0.983921719316802i</v>
      </c>
      <c r="R1638" t="str">
        <f t="shared" si="821"/>
        <v>-0.318577896426439-0.931242604535981i</v>
      </c>
      <c r="S1638" t="str">
        <f t="shared" si="822"/>
        <v>0.210990985264227i</v>
      </c>
      <c r="T1638" t="str">
        <f t="shared" si="823"/>
        <v>0.196483794651072-0.0672170642504192i</v>
      </c>
      <c r="U1638" t="e">
        <f t="shared" si="824"/>
        <v>#DIV/0!</v>
      </c>
      <c r="V1638" t="str">
        <f t="shared" si="825"/>
        <v>0.0000833333333333333-0.00176368509631976i</v>
      </c>
      <c r="W1638" t="e">
        <f t="shared" si="826"/>
        <v>#DIV/0!</v>
      </c>
      <c r="X1638" t="e">
        <f t="shared" si="827"/>
        <v>#DIV/0!</v>
      </c>
      <c r="Y1638" t="str">
        <f t="shared" si="828"/>
        <v>0.00096+0.642593927735871i</v>
      </c>
      <c r="Z1638" t="e">
        <f t="shared" si="829"/>
        <v>#DIV/0!</v>
      </c>
      <c r="AA1638" t="e">
        <f t="shared" si="830"/>
        <v>#DIV/0!</v>
      </c>
      <c r="AB1638" t="str">
        <f t="shared" si="831"/>
        <v>0.112120550090291-0.0383564162764418i</v>
      </c>
      <c r="AC1638" t="str">
        <f t="shared" si="832"/>
        <v>1.33363641929324-0.431730112471509i</v>
      </c>
      <c r="AD1638" t="str">
        <f t="shared" si="833"/>
        <v>0.0845239765170516-0.00139833492938367i</v>
      </c>
      <c r="AE1638" t="e">
        <f t="shared" si="834"/>
        <v>#DIV/0!</v>
      </c>
      <c r="AF1638" t="str">
        <f t="shared" si="835"/>
        <v>-8.43927157137334-7.71499061545336i</v>
      </c>
      <c r="AG1638" t="e">
        <f t="shared" si="836"/>
        <v>#DIV/0!</v>
      </c>
      <c r="AH1638" t="e">
        <f t="shared" si="837"/>
        <v>#DIV/0!</v>
      </c>
      <c r="AI1638" t="e">
        <f t="shared" si="838"/>
        <v>#DIV/0!</v>
      </c>
      <c r="AJ1638" t="e">
        <f t="shared" si="839"/>
        <v>#DIV/0!</v>
      </c>
      <c r="AK1638"/>
      <c r="AL1638"/>
      <c r="AM1638"/>
      <c r="AN1638"/>
    </row>
    <row r="1639" spans="1:40" x14ac:dyDescent="0.3">
      <c r="A1639"/>
      <c r="B1639">
        <f t="shared" si="805"/>
        <v>150500</v>
      </c>
      <c r="C1639" s="186" t="str">
        <f t="shared" si="808"/>
        <v>-0.00711686686446642+0.0105995997972963i</v>
      </c>
      <c r="D1639" s="158" t="str">
        <f t="shared" si="809"/>
        <v>-3.93536638375562-2.5232489322376i</v>
      </c>
      <c r="E1639" t="str">
        <f t="shared" si="810"/>
        <v>3620.51862633427-9141.09906955896i</v>
      </c>
      <c r="F1639" t="str">
        <f t="shared" si="811"/>
        <v>0.506191791886267+0.339719025741331i</v>
      </c>
      <c r="G1639" t="str">
        <f t="shared" si="806"/>
        <v>0.506191791886267+0.339719025741331i</v>
      </c>
      <c r="H1639" t="str">
        <f t="shared" si="812"/>
        <v>4.50865326560415+5.19340852132525i</v>
      </c>
      <c r="I1639" t="str">
        <f t="shared" si="813"/>
        <v>591.01211795658i</v>
      </c>
      <c r="J1639" t="str">
        <f t="shared" si="807"/>
        <v>-85.5134657421946+126.026478413672i</v>
      </c>
      <c r="K1639" t="str">
        <f t="shared" si="814"/>
        <v>3.21114248484721-2.17887483906317i</v>
      </c>
      <c r="L1639" t="str">
        <f t="shared" si="815"/>
        <v>0.630477445382072-0.357625589151871i</v>
      </c>
      <c r="M1639" t="str">
        <f t="shared" si="816"/>
        <v>3.84161993022928-2.53650042821504i</v>
      </c>
      <c r="N1639" t="str">
        <f t="shared" si="817"/>
        <v>-1.92393371449235i</v>
      </c>
      <c r="O1639" t="str">
        <f t="shared" si="818"/>
        <v>-0.34584329140839-0.938292288035989i</v>
      </c>
      <c r="P1639" t="str">
        <f t="shared" si="819"/>
        <v>1.34584329140839+0.938292288035989i</v>
      </c>
      <c r="Q1639" t="str">
        <f t="shared" si="820"/>
        <v>-1.34584329140839+0.985641426456361i</v>
      </c>
      <c r="R1639" t="str">
        <f t="shared" si="821"/>
        <v>-0.318556767229482-0.930476112998943i</v>
      </c>
      <c r="S1639" t="str">
        <f t="shared" si="822"/>
        <v>0.211131271823577i</v>
      </c>
      <c r="T1639" t="str">
        <f t="shared" si="823"/>
        <v>0.196452605138925-0.0672572954131677i</v>
      </c>
      <c r="U1639" t="e">
        <f t="shared" si="824"/>
        <v>#DIV/0!</v>
      </c>
      <c r="V1639" t="str">
        <f t="shared" si="825"/>
        <v>0.0000833333333333333-0.00176251321253483i</v>
      </c>
      <c r="W1639" t="e">
        <f t="shared" si="826"/>
        <v>#DIV/0!</v>
      </c>
      <c r="X1639" t="e">
        <f t="shared" si="827"/>
        <v>#DIV/0!</v>
      </c>
      <c r="Y1639" t="str">
        <f t="shared" si="828"/>
        <v>0.00096+0.643021184336759i</v>
      </c>
      <c r="Z1639" t="e">
        <f t="shared" si="829"/>
        <v>#DIV/0!</v>
      </c>
      <c r="AA1639" t="e">
        <f t="shared" si="830"/>
        <v>#DIV/0!</v>
      </c>
      <c r="AB1639" t="str">
        <f t="shared" si="831"/>
        <v>0.112102752259863-0.0383793735900774i</v>
      </c>
      <c r="AC1639" t="str">
        <f t="shared" si="832"/>
        <v>1.33330686976919-0.431787645604584i</v>
      </c>
      <c r="AD1639" t="str">
        <f t="shared" si="833"/>
        <v>0.084534937122347-0.0014087020484735i</v>
      </c>
      <c r="AE1639" t="e">
        <f t="shared" si="834"/>
        <v>#DIV/0!</v>
      </c>
      <c r="AF1639" t="str">
        <f t="shared" si="835"/>
        <v>-8.44401964935977-7.71665745356285i</v>
      </c>
      <c r="AG1639" t="e">
        <f t="shared" si="836"/>
        <v>#DIV/0!</v>
      </c>
      <c r="AH1639" t="e">
        <f t="shared" si="837"/>
        <v>#DIV/0!</v>
      </c>
      <c r="AI1639" t="e">
        <f t="shared" si="838"/>
        <v>#DIV/0!</v>
      </c>
      <c r="AJ1639" t="e">
        <f t="shared" si="839"/>
        <v>#DIV/0!</v>
      </c>
      <c r="AK1639"/>
      <c r="AL1639"/>
      <c r="AM1639"/>
      <c r="AN1639"/>
    </row>
    <row r="1640" spans="1:40" x14ac:dyDescent="0.3">
      <c r="A1640"/>
      <c r="B1640">
        <f t="shared" si="805"/>
        <v>150600</v>
      </c>
      <c r="C1640" s="186" t="str">
        <f t="shared" si="808"/>
        <v>-0.00711382787154057+0.0105969737507312i</v>
      </c>
      <c r="D1640" s="158" t="str">
        <f t="shared" si="809"/>
        <v>-3.93695912983213-2.52388712947345i</v>
      </c>
      <c r="E1640" t="str">
        <f t="shared" si="810"/>
        <v>3616.36311404871-9136.6740651316i</v>
      </c>
      <c r="F1640" t="str">
        <f t="shared" si="811"/>
        <v>0.506402580367432+0.339799642812485i</v>
      </c>
      <c r="G1640" t="str">
        <f t="shared" si="806"/>
        <v>0.506402580367432+0.339799642812485i</v>
      </c>
      <c r="H1640" t="str">
        <f t="shared" si="812"/>
        <v>4.51180754948762+5.19443361951659i</v>
      </c>
      <c r="I1640" t="str">
        <f t="shared" si="813"/>
        <v>591.404817038279i</v>
      </c>
      <c r="J1640" t="str">
        <f t="shared" si="807"/>
        <v>-85.6284719983507+126.110216937536i</v>
      </c>
      <c r="K1640" t="str">
        <f t="shared" si="814"/>
        <v>3.2097658398372-2.17942170755204i</v>
      </c>
      <c r="L1640" t="str">
        <f t="shared" si="815"/>
        <v>0.630273489770016-0.357747447558757i</v>
      </c>
      <c r="M1640" t="str">
        <f t="shared" si="816"/>
        <v>3.84003932960722-2.5371691551108i</v>
      </c>
      <c r="N1640" t="str">
        <f t="shared" si="817"/>
        <v>-1.92521207576444i</v>
      </c>
      <c r="O1640" t="str">
        <f t="shared" si="818"/>
        <v>-0.347042485014797-0.937849408804395i</v>
      </c>
      <c r="P1640" t="str">
        <f t="shared" si="819"/>
        <v>1.3470424850148+0.937849408804395i</v>
      </c>
      <c r="Q1640" t="str">
        <f t="shared" si="820"/>
        <v>-1.3470424850148+0.987362666960045i</v>
      </c>
      <c r="R1640" t="str">
        <f t="shared" si="821"/>
        <v>-0.318535619765517-0.929710533847109i</v>
      </c>
      <c r="S1640" t="str">
        <f t="shared" si="822"/>
        <v>0.211271558382928i</v>
      </c>
      <c r="T1640" t="str">
        <f t="shared" si="823"/>
        <v>0.196421393330903-0.0672975167883326i</v>
      </c>
      <c r="U1640" t="e">
        <f t="shared" si="824"/>
        <v>#DIV/0!</v>
      </c>
      <c r="V1640" t="str">
        <f t="shared" si="825"/>
        <v>0.0000833333333333333-0.00176134288503647i</v>
      </c>
      <c r="W1640" t="e">
        <f t="shared" si="826"/>
        <v>#DIV/0!</v>
      </c>
      <c r="X1640" t="e">
        <f t="shared" si="827"/>
        <v>#DIV/0!</v>
      </c>
      <c r="Y1640" t="str">
        <f t="shared" si="828"/>
        <v>0.00096+0.643448440937647i</v>
      </c>
      <c r="Z1640" t="e">
        <f t="shared" si="829"/>
        <v>#DIV/0!</v>
      </c>
      <c r="AA1640" t="e">
        <f t="shared" si="830"/>
        <v>#DIV/0!</v>
      </c>
      <c r="AB1640" t="str">
        <f t="shared" si="831"/>
        <v>0.112084941706627-0.0384023253185744i</v>
      </c>
      <c r="AC1640" t="str">
        <f t="shared" si="832"/>
        <v>1.33297738912736-0.431844896422143i</v>
      </c>
      <c r="AD1640" t="str">
        <f t="shared" si="833"/>
        <v>0.0845458958039358-0.00141908761366521i</v>
      </c>
      <c r="AE1640" t="e">
        <f t="shared" si="834"/>
        <v>#DIV/0!</v>
      </c>
      <c r="AF1640" t="str">
        <f t="shared" si="835"/>
        <v>-8.44876667931975-7.71832074899004i</v>
      </c>
      <c r="AG1640" t="e">
        <f t="shared" si="836"/>
        <v>#DIV/0!</v>
      </c>
      <c r="AH1640" t="e">
        <f t="shared" si="837"/>
        <v>#DIV/0!</v>
      </c>
      <c r="AI1640" t="e">
        <f t="shared" si="838"/>
        <v>#DIV/0!</v>
      </c>
      <c r="AJ1640" t="e">
        <f t="shared" si="839"/>
        <v>#DIV/0!</v>
      </c>
      <c r="AK1640"/>
      <c r="AL1640"/>
      <c r="AM1640"/>
      <c r="AN1640"/>
    </row>
    <row r="1641" spans="1:40" x14ac:dyDescent="0.3">
      <c r="A1641"/>
      <c r="B1641">
        <f t="shared" si="805"/>
        <v>150700</v>
      </c>
      <c r="C1641" s="186" t="str">
        <f t="shared" si="808"/>
        <v>-0.00711078945879182+0.0105943503516196i</v>
      </c>
      <c r="D1641" s="158" t="str">
        <f t="shared" si="809"/>
        <v>-3.93855157333897-2.52452404047243i</v>
      </c>
      <c r="E1641" t="str">
        <f t="shared" si="810"/>
        <v>3612.21437921538-9132.25225251911i</v>
      </c>
      <c r="F1641" t="str">
        <f t="shared" si="811"/>
        <v>0.506613328802813+0.339880094761067i</v>
      </c>
      <c r="G1641" t="str">
        <f t="shared" si="806"/>
        <v>0.506613328802813+0.339880094761067i</v>
      </c>
      <c r="H1641" t="str">
        <f t="shared" si="812"/>
        <v>4.51496108546892+5.1954564643211i</v>
      </c>
      <c r="I1641" t="str">
        <f t="shared" si="813"/>
        <v>591.797516119977i</v>
      </c>
      <c r="J1641" t="str">
        <f t="shared" si="807"/>
        <v>-85.7435546452447+126.193955461398i</v>
      </c>
      <c r="K1641" t="str">
        <f t="shared" si="814"/>
        <v>3.208389460959-2.17996746407649i</v>
      </c>
      <c r="L1641" t="str">
        <f t="shared" si="815"/>
        <v>0.630069530729844-0.357869150278065i</v>
      </c>
      <c r="M1641" t="str">
        <f t="shared" si="816"/>
        <v>3.83845899168884-2.53783661435456i</v>
      </c>
      <c r="N1641" t="str">
        <f t="shared" si="817"/>
        <v>-1.92649043703653i</v>
      </c>
      <c r="O1641" t="str">
        <f t="shared" si="818"/>
        <v>-0.348241111481836-0.937404996932433i</v>
      </c>
      <c r="P1641" t="str">
        <f t="shared" si="819"/>
        <v>1.34824111148184+0.937404996932433i</v>
      </c>
      <c r="Q1641" t="str">
        <f t="shared" si="820"/>
        <v>-1.34824111148184+0.989085440104097i</v>
      </c>
      <c r="R1641" t="str">
        <f t="shared" si="821"/>
        <v>-0.318514454025172-0.928945865250235i</v>
      </c>
      <c r="S1641" t="str">
        <f t="shared" si="822"/>
        <v>0.21141184494228i</v>
      </c>
      <c r="T1641" t="str">
        <f t="shared" si="823"/>
        <v>0.196390159224055-0.0673377283662446i</v>
      </c>
      <c r="U1641" t="e">
        <f t="shared" si="824"/>
        <v>#DIV/0!</v>
      </c>
      <c r="V1641" t="str">
        <f t="shared" si="825"/>
        <v>0.0000833333333333333-0.00176017411072656i</v>
      </c>
      <c r="W1641" t="e">
        <f t="shared" si="826"/>
        <v>#DIV/0!</v>
      </c>
      <c r="X1641" t="e">
        <f t="shared" si="827"/>
        <v>#DIV/0!</v>
      </c>
      <c r="Y1641" t="str">
        <f t="shared" si="828"/>
        <v>0.00096+0.643875697538535i</v>
      </c>
      <c r="Z1641" t="e">
        <f t="shared" si="829"/>
        <v>#DIV/0!</v>
      </c>
      <c r="AA1641" t="e">
        <f t="shared" si="830"/>
        <v>#DIV/0!</v>
      </c>
      <c r="AB1641" t="str">
        <f t="shared" si="831"/>
        <v>0.112067118428897-0.0384252714564149i</v>
      </c>
      <c r="AC1641" t="str">
        <f t="shared" si="832"/>
        <v>1.33264797758746-0.431901865144024i</v>
      </c>
      <c r="AD1641" t="str">
        <f t="shared" si="833"/>
        <v>0.0845568525419017-0.00142949163237245i</v>
      </c>
      <c r="AE1641" t="e">
        <f t="shared" si="834"/>
        <v>#DIV/0!</v>
      </c>
      <c r="AF1641" t="str">
        <f t="shared" si="835"/>
        <v>-8.45351265880789-7.71998050479353i</v>
      </c>
      <c r="AG1641" t="e">
        <f t="shared" si="836"/>
        <v>#DIV/0!</v>
      </c>
      <c r="AH1641" t="e">
        <f t="shared" si="837"/>
        <v>#DIV/0!</v>
      </c>
      <c r="AI1641" t="e">
        <f t="shared" si="838"/>
        <v>#DIV/0!</v>
      </c>
      <c r="AJ1641" t="e">
        <f t="shared" si="839"/>
        <v>#DIV/0!</v>
      </c>
      <c r="AK1641"/>
      <c r="AL1641"/>
      <c r="AM1641"/>
      <c r="AN1641"/>
    </row>
    <row r="1642" spans="1:40" x14ac:dyDescent="0.3">
      <c r="A1642"/>
      <c r="B1642">
        <f t="shared" si="805"/>
        <v>150800</v>
      </c>
      <c r="C1642" s="186" t="str">
        <f t="shared" si="808"/>
        <v>-0.00710775162805414+0.0105917295920222i</v>
      </c>
      <c r="D1642" s="158" t="str">
        <f t="shared" si="809"/>
        <v>-3.94014371331017-2.5251596663921i</v>
      </c>
      <c r="E1642" t="str">
        <f t="shared" si="810"/>
        <v>3608.07240800248-9127.8336308391i</v>
      </c>
      <c r="F1642" t="str">
        <f t="shared" si="811"/>
        <v>0.506824037064576+0.339960381730122i</v>
      </c>
      <c r="G1642" t="str">
        <f t="shared" si="806"/>
        <v>0.506824037064576+0.339960381730122i</v>
      </c>
      <c r="H1642" t="str">
        <f t="shared" si="812"/>
        <v>4.51811387207414+5.19647705764093i</v>
      </c>
      <c r="I1642" t="str">
        <f t="shared" si="813"/>
        <v>592.190215201676i</v>
      </c>
      <c r="J1642" t="str">
        <f t="shared" si="807"/>
        <v>-85.8587136828768+126.277693985261i</v>
      </c>
      <c r="K1642" t="str">
        <f t="shared" si="814"/>
        <v>3.20701334904678-2.18051210964551i</v>
      </c>
      <c r="L1642" t="str">
        <f t="shared" si="815"/>
        <v>0.629865568396274-0.357990697382488i</v>
      </c>
      <c r="M1642" t="str">
        <f t="shared" si="816"/>
        <v>3.83687891744305-2.538502807028i</v>
      </c>
      <c r="N1642" t="str">
        <f t="shared" si="817"/>
        <v>-1.92776879830861i</v>
      </c>
      <c r="O1642" t="str">
        <f t="shared" si="818"/>
        <v>-0.349439168850692-0.936959053146367i</v>
      </c>
      <c r="P1642" t="str">
        <f t="shared" si="819"/>
        <v>1.34943916885069+0.936959053146367i</v>
      </c>
      <c r="Q1642" t="str">
        <f t="shared" si="820"/>
        <v>-1.34943916885069+0.990809745162243i</v>
      </c>
      <c r="R1642" t="str">
        <f t="shared" si="821"/>
        <v>-0.318493269999062-0.928182105382932i</v>
      </c>
      <c r="S1642" t="str">
        <f t="shared" si="822"/>
        <v>0.211552131501631i</v>
      </c>
      <c r="T1642" t="str">
        <f t="shared" si="823"/>
        <v>0.196358902815431-0.067377930137226i</v>
      </c>
      <c r="U1642" t="e">
        <f t="shared" si="824"/>
        <v>#DIV/0!</v>
      </c>
      <c r="V1642" t="str">
        <f t="shared" si="825"/>
        <v>0.0000833333333333333-0.0017590068865152i</v>
      </c>
      <c r="W1642" t="e">
        <f t="shared" si="826"/>
        <v>#DIV/0!</v>
      </c>
      <c r="X1642" t="e">
        <f t="shared" si="827"/>
        <v>#DIV/0!</v>
      </c>
      <c r="Y1642" t="str">
        <f t="shared" si="828"/>
        <v>0.00096+0.644302954139424i</v>
      </c>
      <c r="Z1642" t="e">
        <f t="shared" si="829"/>
        <v>#DIV/0!</v>
      </c>
      <c r="AA1642" t="e">
        <f t="shared" si="830"/>
        <v>#DIV/0!</v>
      </c>
      <c r="AB1642" t="str">
        <f t="shared" si="831"/>
        <v>0.112049282424992-0.0384482119980766i</v>
      </c>
      <c r="AC1642" t="str">
        <f t="shared" si="832"/>
        <v>1.33231863536875-0.431958551990116i</v>
      </c>
      <c r="AD1642" t="str">
        <f t="shared" si="833"/>
        <v>0.0845678073163147-0.00143991411199559i</v>
      </c>
      <c r="AE1642" t="e">
        <f t="shared" si="834"/>
        <v>#DIV/0!</v>
      </c>
      <c r="AF1642" t="str">
        <f t="shared" si="835"/>
        <v>-8.45825758538431-7.72163672403303i</v>
      </c>
      <c r="AG1642" t="e">
        <f t="shared" si="836"/>
        <v>#DIV/0!</v>
      </c>
      <c r="AH1642" t="e">
        <f t="shared" si="837"/>
        <v>#DIV/0!</v>
      </c>
      <c r="AI1642" t="e">
        <f t="shared" si="838"/>
        <v>#DIV/0!</v>
      </c>
      <c r="AJ1642" t="e">
        <f t="shared" si="839"/>
        <v>#DIV/0!</v>
      </c>
      <c r="AK1642"/>
      <c r="AL1642"/>
      <c r="AM1642"/>
      <c r="AN1642"/>
    </row>
    <row r="1643" spans="1:40" x14ac:dyDescent="0.3">
      <c r="A1643"/>
      <c r="B1643">
        <f t="shared" si="805"/>
        <v>150900</v>
      </c>
      <c r="C1643" s="186" t="str">
        <f t="shared" si="808"/>
        <v>-0.00710471438115725+0.010589111464027i</v>
      </c>
      <c r="D1643" s="158" t="str">
        <f t="shared" si="809"/>
        <v>-3.94173554878181-2.52579400839002i</v>
      </c>
      <c r="E1643" t="str">
        <f t="shared" si="810"/>
        <v>3603.93718661079-9123.4181991988i</v>
      </c>
      <c r="F1643" t="str">
        <f t="shared" si="811"/>
        <v>0.507034705025166+0.340040503862725i</v>
      </c>
      <c r="G1643" t="str">
        <f t="shared" si="806"/>
        <v>0.507034705025166+0.340040503862725i</v>
      </c>
      <c r="H1643" t="str">
        <f t="shared" si="812"/>
        <v>4.52126590783237+5.19749540137876i</v>
      </c>
      <c r="I1643" t="str">
        <f t="shared" si="813"/>
        <v>592.582914283375i</v>
      </c>
      <c r="J1643" t="str">
        <f t="shared" si="807"/>
        <v>-85.973949111247+126.361432509124i</v>
      </c>
      <c r="K1643" t="str">
        <f t="shared" si="814"/>
        <v>3.20563750493285-2.1810556452682i</v>
      </c>
      <c r="L1643" t="str">
        <f t="shared" si="815"/>
        <v>0.629661602903856-0.358112088944825i</v>
      </c>
      <c r="M1643" t="str">
        <f t="shared" si="816"/>
        <v>3.83529910783671-2.53916773421302i</v>
      </c>
      <c r="N1643" t="str">
        <f t="shared" si="817"/>
        <v>-1.9290471595807i</v>
      </c>
      <c r="O1643" t="str">
        <f t="shared" si="818"/>
        <v>-0.35063665516351-0.936511578174955i</v>
      </c>
      <c r="P1643" t="str">
        <f t="shared" si="819"/>
        <v>1.35063665516351+0.936511578174955i</v>
      </c>
      <c r="Q1643" t="str">
        <f t="shared" si="820"/>
        <v>-1.35063665516351+0.992535581405745i</v>
      </c>
      <c r="R1643" t="str">
        <f t="shared" si="821"/>
        <v>-0.318472067677804-0.927419252424622i</v>
      </c>
      <c r="S1643" t="str">
        <f t="shared" si="822"/>
        <v>0.211692418060983i</v>
      </c>
      <c r="T1643" t="str">
        <f t="shared" si="823"/>
        <v>0.196327624102077-0.0674181220915954i</v>
      </c>
      <c r="U1643" t="e">
        <f t="shared" si="824"/>
        <v>#DIV/0!</v>
      </c>
      <c r="V1643" t="str">
        <f t="shared" si="825"/>
        <v>0.0000833333333333333-0.00175784120932069i</v>
      </c>
      <c r="W1643" t="e">
        <f t="shared" si="826"/>
        <v>#DIV/0!</v>
      </c>
      <c r="X1643" t="e">
        <f t="shared" si="827"/>
        <v>#DIV/0!</v>
      </c>
      <c r="Y1643" t="str">
        <f t="shared" si="828"/>
        <v>0.00096+0.644730210740312i</v>
      </c>
      <c r="Z1643" t="e">
        <f t="shared" si="829"/>
        <v>#DIV/0!</v>
      </c>
      <c r="AA1643" t="e">
        <f t="shared" si="830"/>
        <v>#DIV/0!</v>
      </c>
      <c r="AB1643" t="str">
        <f t="shared" si="831"/>
        <v>0.112031433693224-0.0384711469380349i</v>
      </c>
      <c r="AC1643" t="str">
        <f t="shared" si="832"/>
        <v>1.33198936269006-0.43201495718036i</v>
      </c>
      <c r="AD1643" t="str">
        <f t="shared" si="833"/>
        <v>0.0845787601072222-0.00145035505992618i</v>
      </c>
      <c r="AE1643" t="e">
        <f t="shared" si="834"/>
        <v>#DIV/0!</v>
      </c>
      <c r="AF1643" t="str">
        <f t="shared" si="835"/>
        <v>-8.46300145661418-7.72328940976878i</v>
      </c>
      <c r="AG1643" t="e">
        <f t="shared" si="836"/>
        <v>#DIV/0!</v>
      </c>
      <c r="AH1643" t="e">
        <f t="shared" si="837"/>
        <v>#DIV/0!</v>
      </c>
      <c r="AI1643" t="e">
        <f t="shared" si="838"/>
        <v>#DIV/0!</v>
      </c>
      <c r="AJ1643" t="e">
        <f t="shared" si="839"/>
        <v>#DIV/0!</v>
      </c>
      <c r="AK1643"/>
      <c r="AL1643"/>
      <c r="AM1643"/>
      <c r="AN1643"/>
    </row>
    <row r="1644" spans="1:40" x14ac:dyDescent="0.3">
      <c r="A1644"/>
      <c r="B1644">
        <f t="shared" si="805"/>
        <v>151000</v>
      </c>
      <c r="C1644" s="186" t="str">
        <f t="shared" si="808"/>
        <v>-0.00710167771992674+0.0105864959597485i</v>
      </c>
      <c r="D1644" s="158" t="str">
        <f t="shared" si="809"/>
        <v>-3.9433270787922-2.52642706762382i</v>
      </c>
      <c r="E1644" t="str">
        <f t="shared" si="810"/>
        <v>3599.80870127352-9119.00595669498i</v>
      </c>
      <c r="F1644" t="str">
        <f t="shared" si="811"/>
        <v>0.507245332557316+0.340120461301985i</v>
      </c>
      <c r="G1644" t="str">
        <f t="shared" si="806"/>
        <v>0.507245332557316+0.340120461301985i</v>
      </c>
      <c r="H1644" t="str">
        <f t="shared" si="812"/>
        <v>4.52441719127586+5.19851149743802i</v>
      </c>
      <c r="I1644" t="str">
        <f t="shared" si="813"/>
        <v>592.975613365073i</v>
      </c>
      <c r="J1644" t="str">
        <f t="shared" si="807"/>
        <v>-86.0892609303553+126.445171032987i</v>
      </c>
      <c r="K1644" t="str">
        <f t="shared" si="814"/>
        <v>3.20426192944761-2.18159807195369i</v>
      </c>
      <c r="L1644" t="str">
        <f t="shared" si="815"/>
        <v>0.629457634386968-0.358233325037982i</v>
      </c>
      <c r="M1644" t="str">
        <f t="shared" si="816"/>
        <v>3.83371956383458-2.53983139699167i</v>
      </c>
      <c r="N1644" t="str">
        <f t="shared" si="817"/>
        <v>-1.93032552085279i</v>
      </c>
      <c r="O1644" t="str">
        <f t="shared" si="818"/>
        <v>-0.35183356846334-0.936062572749467i</v>
      </c>
      <c r="P1644" t="str">
        <f t="shared" si="819"/>
        <v>1.35183356846334+0.936062572749467i</v>
      </c>
      <c r="Q1644" t="str">
        <f t="shared" si="820"/>
        <v>-1.35183356846334+0.994262948103323i</v>
      </c>
      <c r="R1644" t="str">
        <f t="shared" si="821"/>
        <v>-0.318450847051991-0.926657304559567i</v>
      </c>
      <c r="S1644" t="str">
        <f t="shared" si="822"/>
        <v>0.211832704620334i</v>
      </c>
      <c r="T1644" t="str">
        <f t="shared" si="823"/>
        <v>0.196296323081042-0.0674583042196596i</v>
      </c>
      <c r="U1644" t="e">
        <f t="shared" si="824"/>
        <v>#DIV/0!</v>
      </c>
      <c r="V1644" t="str">
        <f t="shared" si="825"/>
        <v>0.0000833333333333333-0.00175667707606949i</v>
      </c>
      <c r="W1644" t="e">
        <f t="shared" si="826"/>
        <v>#DIV/0!</v>
      </c>
      <c r="X1644" t="e">
        <f t="shared" si="827"/>
        <v>#DIV/0!</v>
      </c>
      <c r="Y1644" t="str">
        <f t="shared" si="828"/>
        <v>0.00096+0.6451574673412i</v>
      </c>
      <c r="Z1644" t="e">
        <f t="shared" si="829"/>
        <v>#DIV/0!</v>
      </c>
      <c r="AA1644" t="e">
        <f t="shared" si="830"/>
        <v>#DIV/0!</v>
      </c>
      <c r="AB1644" t="str">
        <f t="shared" si="831"/>
        <v>0.112013572231911-0.0384940762707585i</v>
      </c>
      <c r="AC1644" t="str">
        <f t="shared" si="832"/>
        <v>1.33166015976981-0.432071080934749i</v>
      </c>
      <c r="AD1644" t="str">
        <f t="shared" si="833"/>
        <v>0.0845897108946561-0.0014608144835412i</v>
      </c>
      <c r="AE1644" t="e">
        <f t="shared" si="834"/>
        <v>#DIV/0!</v>
      </c>
      <c r="AF1644" t="str">
        <f t="shared" si="835"/>
        <v>-8.46774427006806-7.72493856506184i</v>
      </c>
      <c r="AG1644" t="e">
        <f t="shared" si="836"/>
        <v>#DIV/0!</v>
      </c>
      <c r="AH1644" t="e">
        <f t="shared" si="837"/>
        <v>#DIV/0!</v>
      </c>
      <c r="AI1644" t="e">
        <f t="shared" si="838"/>
        <v>#DIV/0!</v>
      </c>
      <c r="AJ1644" t="e">
        <f t="shared" si="839"/>
        <v>#DIV/0!</v>
      </c>
      <c r="AK1644"/>
      <c r="AL1644"/>
      <c r="AM1644"/>
      <c r="AN1644"/>
    </row>
    <row r="1645" spans="1:40" x14ac:dyDescent="0.3">
      <c r="A1645"/>
      <c r="B1645">
        <f t="shared" si="805"/>
        <v>151100</v>
      </c>
      <c r="C1645" s="186" t="str">
        <f t="shared" si="808"/>
        <v>-0.00709864164618416+0.0105838830713286i</v>
      </c>
      <c r="D1645" s="158" t="str">
        <f t="shared" si="809"/>
        <v>-3.94491830238178-2.52705884525117i</v>
      </c>
      <c r="E1645" t="str">
        <f t="shared" si="810"/>
        <v>3595.68693825618-9114.59690241394i</v>
      </c>
      <c r="F1645" t="str">
        <f t="shared" si="811"/>
        <v>0.507455919534048+0.340200254191047i</v>
      </c>
      <c r="G1645" t="str">
        <f t="shared" si="806"/>
        <v>0.507455919534048+0.340200254191047i</v>
      </c>
      <c r="H1645" t="str">
        <f t="shared" si="812"/>
        <v>4.52756772093996+5.19952534772268i</v>
      </c>
      <c r="I1645" t="str">
        <f t="shared" si="813"/>
        <v>593.368312446772i</v>
      </c>
      <c r="J1645" t="str">
        <f t="shared" si="807"/>
        <v>-86.2046491402016+126.528909556849i</v>
      </c>
      <c r="K1645" t="str">
        <f t="shared" si="814"/>
        <v>3.20288662341961-2.18213939071118i</v>
      </c>
      <c r="L1645" t="str">
        <f t="shared" si="815"/>
        <v>0.629253662979819-0.358354405734969i</v>
      </c>
      <c r="M1645" t="str">
        <f t="shared" si="816"/>
        <v>3.83214028639943-2.54049379644615i</v>
      </c>
      <c r="N1645" t="str">
        <f t="shared" si="817"/>
        <v>-1.93160388212488i</v>
      </c>
      <c r="O1645" t="str">
        <f t="shared" si="818"/>
        <v>-0.353029906794177-0.935612037603672i</v>
      </c>
      <c r="P1645" t="str">
        <f t="shared" si="819"/>
        <v>1.35302990679418+0.935612037603672i</v>
      </c>
      <c r="Q1645" t="str">
        <f t="shared" si="820"/>
        <v>-1.35302990679418+0.995991844521208i</v>
      </c>
      <c r="R1645" t="str">
        <f t="shared" si="821"/>
        <v>-0.318429608112214-0.925896259976823i</v>
      </c>
      <c r="S1645" t="str">
        <f t="shared" si="822"/>
        <v>0.211972991179686i</v>
      </c>
      <c r="T1645" t="str">
        <f t="shared" si="823"/>
        <v>0.196264999749371-0.0674984765117212i</v>
      </c>
      <c r="U1645" t="e">
        <f t="shared" si="824"/>
        <v>#DIV/0!</v>
      </c>
      <c r="V1645" t="str">
        <f t="shared" si="825"/>
        <v>0.0000833333333333333-0.00175551448369618i</v>
      </c>
      <c r="W1645" t="e">
        <f t="shared" si="826"/>
        <v>#DIV/0!</v>
      </c>
      <c r="X1645" t="e">
        <f t="shared" si="827"/>
        <v>#DIV/0!</v>
      </c>
      <c r="Y1645" t="str">
        <f t="shared" si="828"/>
        <v>0.00096+0.645584723942088i</v>
      </c>
      <c r="Z1645" t="e">
        <f t="shared" si="829"/>
        <v>#DIV/0!</v>
      </c>
      <c r="AA1645" t="e">
        <f t="shared" si="830"/>
        <v>#DIV/0!</v>
      </c>
      <c r="AB1645" t="str">
        <f t="shared" si="831"/>
        <v>0.111995698039366-0.0385169999907138i</v>
      </c>
      <c r="AC1645" t="str">
        <f t="shared" si="832"/>
        <v>1.33133102682596-0.432126923473326i</v>
      </c>
      <c r="AD1645" t="str">
        <f t="shared" si="833"/>
        <v>0.0846006596586291-0.00147129239020775i</v>
      </c>
      <c r="AE1645" t="e">
        <f t="shared" si="834"/>
        <v>#DIV/0!</v>
      </c>
      <c r="AF1645" t="str">
        <f t="shared" si="835"/>
        <v>-8.47248602332174-7.72658419297385i</v>
      </c>
      <c r="AG1645" t="e">
        <f t="shared" si="836"/>
        <v>#DIV/0!</v>
      </c>
      <c r="AH1645" t="e">
        <f t="shared" si="837"/>
        <v>#DIV/0!</v>
      </c>
      <c r="AI1645" t="e">
        <f t="shared" si="838"/>
        <v>#DIV/0!</v>
      </c>
      <c r="AJ1645" t="e">
        <f t="shared" si="839"/>
        <v>#DIV/0!</v>
      </c>
      <c r="AK1645"/>
      <c r="AL1645"/>
      <c r="AM1645"/>
      <c r="AN1645"/>
    </row>
    <row r="1646" spans="1:40" x14ac:dyDescent="0.3">
      <c r="A1646"/>
      <c r="B1646">
        <f t="shared" si="805"/>
        <v>151200</v>
      </c>
      <c r="C1646" s="186" t="str">
        <f t="shared" si="808"/>
        <v>-0.00709560616174704+0.0105812727909356i</v>
      </c>
      <c r="D1646" s="158" t="str">
        <f t="shared" si="809"/>
        <v>-3.94650921859319-2.52768934242989i</v>
      </c>
      <c r="E1646" t="str">
        <f t="shared" si="810"/>
        <v>3591.57188385659-9110.19103543179i</v>
      </c>
      <c r="F1646" t="str">
        <f t="shared" si="811"/>
        <v>0.507666465828669+0.340279882673096i</v>
      </c>
      <c r="G1646" t="str">
        <f t="shared" si="806"/>
        <v>0.507666465828669+0.340279882673096i</v>
      </c>
      <c r="H1646" t="str">
        <f t="shared" si="812"/>
        <v>4.53071749536311+5.20053695413759i</v>
      </c>
      <c r="I1646" t="str">
        <f t="shared" si="813"/>
        <v>593.761011528471i</v>
      </c>
      <c r="J1646" t="str">
        <f t="shared" si="807"/>
        <v>-86.320113740786+126.612648080713i</v>
      </c>
      <c r="K1646" t="str">
        <f t="shared" si="814"/>
        <v>3.20151158767546-2.18267960254981i</v>
      </c>
      <c r="L1646" t="str">
        <f t="shared" si="815"/>
        <v>0.629049688816447-0.358475331108902i</v>
      </c>
      <c r="M1646" t="str">
        <f t="shared" si="816"/>
        <v>3.83056127649191-2.54115493365871i</v>
      </c>
      <c r="N1646" t="str">
        <f t="shared" si="817"/>
        <v>-1.93288224339697i</v>
      </c>
      <c r="O1646" t="str">
        <f t="shared" si="818"/>
        <v>-0.354225668200956-0.935159973473836i</v>
      </c>
      <c r="P1646" t="str">
        <f t="shared" si="819"/>
        <v>1.35422566820096+0.935159973473836i</v>
      </c>
      <c r="Q1646" t="str">
        <f t="shared" si="820"/>
        <v>-1.35422566820096+0.997722269923134i</v>
      </c>
      <c r="R1646" t="str">
        <f t="shared" si="821"/>
        <v>-0.318408350849049-0.925136116870231i</v>
      </c>
      <c r="S1646" t="str">
        <f t="shared" si="822"/>
        <v>0.212113277739035i</v>
      </c>
      <c r="T1646" t="str">
        <f t="shared" si="823"/>
        <v>0.196233654104108-0.0675386389580724i</v>
      </c>
      <c r="U1646" t="e">
        <f t="shared" si="824"/>
        <v>#DIV/0!</v>
      </c>
      <c r="V1646" t="str">
        <f t="shared" si="825"/>
        <v>0.0000833333333333333-0.00175435342914347i</v>
      </c>
      <c r="W1646" t="e">
        <f t="shared" si="826"/>
        <v>#DIV/0!</v>
      </c>
      <c r="X1646" t="e">
        <f t="shared" si="827"/>
        <v>#DIV/0!</v>
      </c>
      <c r="Y1646" t="str">
        <f t="shared" si="828"/>
        <v>0.00096+0.646011980542976i</v>
      </c>
      <c r="Z1646" t="e">
        <f t="shared" si="829"/>
        <v>#DIV/0!</v>
      </c>
      <c r="AA1646" t="e">
        <f t="shared" si="830"/>
        <v>#DIV/0!</v>
      </c>
      <c r="AB1646" t="str">
        <f t="shared" si="831"/>
        <v>0.111977811113902-0.0385399180923611i</v>
      </c>
      <c r="AC1646" t="str">
        <f t="shared" si="832"/>
        <v>1.33100196407603-0.432182485016164i</v>
      </c>
      <c r="AD1646" t="str">
        <f t="shared" si="833"/>
        <v>0.0846116063791361-0.00148178878728077i</v>
      </c>
      <c r="AE1646" t="e">
        <f t="shared" si="834"/>
        <v>#DIV/0!</v>
      </c>
      <c r="AF1646" t="str">
        <f t="shared" si="835"/>
        <v>-8.4772267139563-7.72822629656748i</v>
      </c>
      <c r="AG1646" t="e">
        <f t="shared" si="836"/>
        <v>#DIV/0!</v>
      </c>
      <c r="AH1646" t="e">
        <f t="shared" si="837"/>
        <v>#DIV/0!</v>
      </c>
      <c r="AI1646" t="e">
        <f t="shared" si="838"/>
        <v>#DIV/0!</v>
      </c>
      <c r="AJ1646" t="e">
        <f t="shared" si="839"/>
        <v>#DIV/0!</v>
      </c>
      <c r="AK1646"/>
      <c r="AL1646"/>
      <c r="AM1646"/>
      <c r="AN1646"/>
    </row>
    <row r="1647" spans="1:40" x14ac:dyDescent="0.3">
      <c r="A1647"/>
      <c r="B1647">
        <f t="shared" si="805"/>
        <v>151300</v>
      </c>
      <c r="C1647" s="186" t="str">
        <f t="shared" si="808"/>
        <v>-0.00709257126842871+0.0105786651107646i</v>
      </c>
      <c r="D1647" s="158" t="str">
        <f t="shared" si="809"/>
        <v>-3.94809982647117-2.52831856031778i</v>
      </c>
      <c r="E1647" t="str">
        <f t="shared" si="810"/>
        <v>3587.46352440477-9105.78835481435i</v>
      </c>
      <c r="F1647" t="str">
        <f t="shared" si="811"/>
        <v>0.507876971314767+0.340359346891345i</v>
      </c>
      <c r="G1647" t="str">
        <f t="shared" si="806"/>
        <v>0.507876971314767+0.340359346891345i</v>
      </c>
      <c r="H1647" t="str">
        <f t="shared" si="812"/>
        <v>4.53386651308684+5.20154631858806i</v>
      </c>
      <c r="I1647" t="str">
        <f t="shared" si="813"/>
        <v>594.15371061017i</v>
      </c>
      <c r="J1647" t="str">
        <f t="shared" si="807"/>
        <v>-86.4356547321085+126.696386604576i</v>
      </c>
      <c r="K1647" t="str">
        <f t="shared" si="814"/>
        <v>3.20013682303994-2.18321870847891i</v>
      </c>
      <c r="L1647" t="str">
        <f t="shared" si="815"/>
        <v>0.628845712030719-0.358596101233003i</v>
      </c>
      <c r="M1647" t="str">
        <f t="shared" si="816"/>
        <v>3.82898253507066-2.54181480971191i</v>
      </c>
      <c r="N1647" t="str">
        <f t="shared" si="817"/>
        <v>-1.93416060466905i</v>
      </c>
      <c r="O1647" t="str">
        <f t="shared" si="818"/>
        <v>-0.355420850729546-0.934706381098731i</v>
      </c>
      <c r="P1647" t="str">
        <f t="shared" si="819"/>
        <v>1.35542085072955+0.934706381098731i</v>
      </c>
      <c r="Q1647" t="str">
        <f t="shared" si="820"/>
        <v>-1.35542085072955+0.999454223570319i</v>
      </c>
      <c r="R1647" t="str">
        <f t="shared" si="821"/>
        <v>-0.318387075253067-0.924376873438409i</v>
      </c>
      <c r="S1647" t="str">
        <f t="shared" si="822"/>
        <v>0.212253564298387i</v>
      </c>
      <c r="T1647" t="str">
        <f t="shared" si="823"/>
        <v>0.196202286142301-0.0675787915490022i</v>
      </c>
      <c r="U1647" t="e">
        <f t="shared" si="824"/>
        <v>#DIV/0!</v>
      </c>
      <c r="V1647" t="str">
        <f t="shared" si="825"/>
        <v>0.0000833333333333333-0.00175319390936214i</v>
      </c>
      <c r="W1647" t="e">
        <f t="shared" si="826"/>
        <v>#DIV/0!</v>
      </c>
      <c r="X1647" t="e">
        <f t="shared" si="827"/>
        <v>#DIV/0!</v>
      </c>
      <c r="Y1647" t="str">
        <f t="shared" si="828"/>
        <v>0.00096+0.646439237143865i</v>
      </c>
      <c r="Z1647" t="e">
        <f t="shared" si="829"/>
        <v>#DIV/0!</v>
      </c>
      <c r="AA1647" t="e">
        <f t="shared" si="830"/>
        <v>#DIV/0!</v>
      </c>
      <c r="AB1647" t="str">
        <f t="shared" si="831"/>
        <v>0.111959911453834-0.0385628305701591i</v>
      </c>
      <c r="AC1647" t="str">
        <f t="shared" si="832"/>
        <v>1.33067297173715-0.432237765783417i</v>
      </c>
      <c r="AD1647" t="str">
        <f t="shared" si="833"/>
        <v>0.0846225510361533-0.00149230368210354i</v>
      </c>
      <c r="AE1647" t="e">
        <f t="shared" si="834"/>
        <v>#DIV/0!</v>
      </c>
      <c r="AF1647" t="str">
        <f t="shared" si="835"/>
        <v>-8.48196633955801-7.72986487890584i</v>
      </c>
      <c r="AG1647" t="e">
        <f t="shared" si="836"/>
        <v>#DIV/0!</v>
      </c>
      <c r="AH1647" t="e">
        <f t="shared" si="837"/>
        <v>#DIV/0!</v>
      </c>
      <c r="AI1647" t="e">
        <f t="shared" si="838"/>
        <v>#DIV/0!</v>
      </c>
      <c r="AJ1647" t="e">
        <f t="shared" si="839"/>
        <v>#DIV/0!</v>
      </c>
      <c r="AK1647"/>
      <c r="AL1647"/>
      <c r="AM1647"/>
      <c r="AN1647"/>
    </row>
    <row r="1648" spans="1:40" x14ac:dyDescent="0.3">
      <c r="A1648"/>
      <c r="B1648">
        <f t="shared" si="805"/>
        <v>151400</v>
      </c>
      <c r="C1648" s="186" t="str">
        <f t="shared" si="808"/>
        <v>-0.00708953696803845+0.010576060023037i</v>
      </c>
      <c r="D1648" s="158" t="str">
        <f t="shared" si="809"/>
        <v>-3.94969012506264-2.52894650007271i</v>
      </c>
      <c r="E1648" t="str">
        <f t="shared" si="810"/>
        <v>3583.36184626285-9101.38885961729i</v>
      </c>
      <c r="F1648" t="str">
        <f t="shared" si="811"/>
        <v>0.508087435866219+0.340438646989042i</v>
      </c>
      <c r="G1648" t="str">
        <f t="shared" si="806"/>
        <v>0.508087435866219+0.340438646989042i</v>
      </c>
      <c r="H1648" t="str">
        <f t="shared" si="812"/>
        <v>4.53701477265577+5.20255344298011i</v>
      </c>
      <c r="I1648" t="str">
        <f t="shared" si="813"/>
        <v>594.546409691868i</v>
      </c>
      <c r="J1648" t="str">
        <f t="shared" si="807"/>
        <v>-86.551272114169+126.780125128439i</v>
      </c>
      <c r="K1648" t="str">
        <f t="shared" si="814"/>
        <v>3.19876233033591-2.18375670950772i</v>
      </c>
      <c r="L1648" t="str">
        <f t="shared" si="815"/>
        <v>0.628641732756335-0.358716716180598i</v>
      </c>
      <c r="M1648" t="str">
        <f t="shared" si="816"/>
        <v>3.82740406309224-2.54247342568832i</v>
      </c>
      <c r="N1648" t="str">
        <f t="shared" si="817"/>
        <v>-1.93543896594114i</v>
      </c>
      <c r="O1648" t="str">
        <f t="shared" si="818"/>
        <v>-0.35661545242679-0.934251261219612i</v>
      </c>
      <c r="P1648" t="str">
        <f t="shared" si="819"/>
        <v>1.35661545242679+0.934251261219612i</v>
      </c>
      <c r="Q1648" t="str">
        <f t="shared" si="820"/>
        <v>-1.35661545242679+1.00118770472153i</v>
      </c>
      <c r="R1648" t="str">
        <f t="shared" si="821"/>
        <v>-0.318365781314826-0.923618527884708i</v>
      </c>
      <c r="S1648" t="str">
        <f t="shared" si="822"/>
        <v>0.212393850857738i</v>
      </c>
      <c r="T1648" t="str">
        <f t="shared" si="823"/>
        <v>0.196170895860988-0.0676189342747884i</v>
      </c>
      <c r="U1648" t="e">
        <f t="shared" si="824"/>
        <v>#DIV/0!</v>
      </c>
      <c r="V1648" t="str">
        <f t="shared" si="825"/>
        <v>0.0000833333333333333-0.00175203592131104i</v>
      </c>
      <c r="W1648" t="e">
        <f t="shared" si="826"/>
        <v>#DIV/0!</v>
      </c>
      <c r="X1648" t="e">
        <f t="shared" si="827"/>
        <v>#DIV/0!</v>
      </c>
      <c r="Y1648" t="str">
        <f t="shared" si="828"/>
        <v>0.00096+0.646866493744753i</v>
      </c>
      <c r="Z1648" t="e">
        <f t="shared" si="829"/>
        <v>#DIV/0!</v>
      </c>
      <c r="AA1648" t="e">
        <f t="shared" si="830"/>
        <v>#DIV/0!</v>
      </c>
      <c r="AB1648" t="str">
        <f t="shared" si="831"/>
        <v>0.111941999057473-0.0385857374185598i</v>
      </c>
      <c r="AC1648" t="str">
        <f t="shared" si="832"/>
        <v>1.33034405002596-0.432292765995258i</v>
      </c>
      <c r="AD1648" t="str">
        <f t="shared" si="833"/>
        <v>0.0846334936096396-0.00150283708200724i</v>
      </c>
      <c r="AE1648" t="e">
        <f t="shared" si="834"/>
        <v>#DIV/0!</v>
      </c>
      <c r="AF1648" t="str">
        <f t="shared" si="835"/>
        <v>-8.48670489771841-7.73149994305282i</v>
      </c>
      <c r="AG1648" t="e">
        <f t="shared" si="836"/>
        <v>#DIV/0!</v>
      </c>
      <c r="AH1648" t="e">
        <f t="shared" si="837"/>
        <v>#DIV/0!</v>
      </c>
      <c r="AI1648" t="e">
        <f t="shared" si="838"/>
        <v>#DIV/0!</v>
      </c>
      <c r="AJ1648" t="e">
        <f t="shared" si="839"/>
        <v>#DIV/0!</v>
      </c>
      <c r="AK1648"/>
      <c r="AL1648"/>
      <c r="AM1648"/>
      <c r="AN1648"/>
    </row>
    <row r="1649" spans="1:40" x14ac:dyDescent="0.3">
      <c r="A1649"/>
      <c r="B1649">
        <f t="shared" si="805"/>
        <v>151500</v>
      </c>
      <c r="C1649" s="186" t="str">
        <f t="shared" si="808"/>
        <v>-0.00708650326238161+0.0105734575200011i</v>
      </c>
      <c r="D1649" s="158" t="str">
        <f t="shared" si="809"/>
        <v>-3.95128011341672-2.52957316285264i</v>
      </c>
      <c r="E1649" t="str">
        <f t="shared" si="810"/>
        <v>3579.26683582493-9096.99254888611i</v>
      </c>
      <c r="F1649" t="str">
        <f t="shared" si="811"/>
        <v>0.50829785935719+0.340517783109476i</v>
      </c>
      <c r="G1649" t="str">
        <f t="shared" si="806"/>
        <v>0.50829785935719+0.340517783109476i</v>
      </c>
      <c r="H1649" t="str">
        <f t="shared" si="812"/>
        <v>4.54016227261769+5.20355832922046i</v>
      </c>
      <c r="I1649" t="str">
        <f t="shared" si="813"/>
        <v>594.939108773567i</v>
      </c>
      <c r="J1649" t="str">
        <f t="shared" si="807"/>
        <v>-86.6669658869675+126.863863652301i</v>
      </c>
      <c r="K1649" t="str">
        <f t="shared" si="814"/>
        <v>3.19738811038438-2.18429360664559i</v>
      </c>
      <c r="L1649" t="str">
        <f t="shared" si="815"/>
        <v>0.628437751126823-0.358837176025116i</v>
      </c>
      <c r="M1649" t="str">
        <f t="shared" si="816"/>
        <v>3.8258258615112-2.54313078267071i</v>
      </c>
      <c r="N1649" t="str">
        <f t="shared" si="817"/>
        <v>-1.93671732721323i</v>
      </c>
      <c r="O1649" t="str">
        <f t="shared" si="818"/>
        <v>-0.357809471340451-0.933794614580244i</v>
      </c>
      <c r="P1649" t="str">
        <f t="shared" si="819"/>
        <v>1.35780947134045+0.933794614580244i</v>
      </c>
      <c r="Q1649" t="str">
        <f t="shared" si="820"/>
        <v>-1.35780947134045+1.00292271263299i</v>
      </c>
      <c r="R1649" t="str">
        <f t="shared" si="821"/>
        <v>-0.31834446902488-0.922861078417237i</v>
      </c>
      <c r="S1649" t="str">
        <f t="shared" si="822"/>
        <v>0.21253413741709i</v>
      </c>
      <c r="T1649" t="str">
        <f t="shared" si="823"/>
        <v>0.196139483257213-0.0676590671257044i</v>
      </c>
      <c r="U1649" t="e">
        <f t="shared" si="824"/>
        <v>#DIV/0!</v>
      </c>
      <c r="V1649" t="str">
        <f t="shared" si="825"/>
        <v>0.0000833333333333333-0.00175087946195705i</v>
      </c>
      <c r="W1649" t="e">
        <f t="shared" si="826"/>
        <v>#DIV/0!</v>
      </c>
      <c r="X1649" t="e">
        <f t="shared" si="827"/>
        <v>#DIV/0!</v>
      </c>
      <c r="Y1649" t="str">
        <f t="shared" si="828"/>
        <v>0.00096+0.647293750345641i</v>
      </c>
      <c r="Z1649" t="e">
        <f t="shared" si="829"/>
        <v>#DIV/0!</v>
      </c>
      <c r="AA1649" t="e">
        <f t="shared" si="830"/>
        <v>#DIV/0!</v>
      </c>
      <c r="AB1649" t="str">
        <f t="shared" si="831"/>
        <v>0.111924073923132-0.038608638632013i</v>
      </c>
      <c r="AC1649" t="str">
        <f t="shared" si="832"/>
        <v>1.33001519915873-0.432347485871925i</v>
      </c>
      <c r="AD1649" t="str">
        <f t="shared" si="833"/>
        <v>0.0846444340795338-0.00151338899431214i</v>
      </c>
      <c r="AE1649" t="e">
        <f t="shared" si="834"/>
        <v>#DIV/0!</v>
      </c>
      <c r="AF1649" t="str">
        <f t="shared" si="835"/>
        <v>-8.49144238603441-7.7331314920731i</v>
      </c>
      <c r="AG1649" t="e">
        <f t="shared" si="836"/>
        <v>#DIV/0!</v>
      </c>
      <c r="AH1649" t="e">
        <f t="shared" si="837"/>
        <v>#DIV/0!</v>
      </c>
      <c r="AI1649" t="e">
        <f t="shared" si="838"/>
        <v>#DIV/0!</v>
      </c>
      <c r="AJ1649" t="e">
        <f t="shared" si="839"/>
        <v>#DIV/0!</v>
      </c>
      <c r="AK1649"/>
      <c r="AL1649"/>
      <c r="AM1649"/>
      <c r="AN1649"/>
    </row>
    <row r="1650" spans="1:40" x14ac:dyDescent="0.3">
      <c r="A1650"/>
      <c r="B1650">
        <f t="shared" ref="B1650:B1713" si="840">B1649+100</f>
        <v>151600</v>
      </c>
      <c r="C1650" s="186" t="str">
        <f t="shared" si="808"/>
        <v>-0.00708347015325913+0.0105708575939312i</v>
      </c>
      <c r="D1650" s="158" t="str">
        <f t="shared" si="809"/>
        <v>-3.9528697905846-2.5301985498155i</v>
      </c>
      <c r="E1650" t="str">
        <f t="shared" si="810"/>
        <v>3575.17847951714-9092.59942165634i</v>
      </c>
      <c r="F1650" t="str">
        <f t="shared" si="811"/>
        <v>0.508508241662123+0.340596755395953i</v>
      </c>
      <c r="G1650" t="str">
        <f t="shared" si="806"/>
        <v>0.508508241662123+0.340596755395953i</v>
      </c>
      <c r="H1650" t="str">
        <f t="shared" si="812"/>
        <v>4.5433090115234+5.20456097921633i</v>
      </c>
      <c r="I1650" t="str">
        <f t="shared" si="813"/>
        <v>595.331807855266i</v>
      </c>
      <c r="J1650" t="str">
        <f t="shared" si="807"/>
        <v>-86.7827360505042+126.947602176164i</v>
      </c>
      <c r="K1650" t="str">
        <f t="shared" si="814"/>
        <v>3.19601416400445-2.18482940090182i</v>
      </c>
      <c r="L1650" t="str">
        <f t="shared" si="815"/>
        <v>0.628233767275539-0.358957480840094i</v>
      </c>
      <c r="M1650" t="str">
        <f t="shared" si="816"/>
        <v>3.82424793127999-2.54378688174191i</v>
      </c>
      <c r="N1650" t="str">
        <f t="shared" si="817"/>
        <v>-1.93799568848532i</v>
      </c>
      <c r="O1650" t="str">
        <f t="shared" si="818"/>
        <v>-0.359002905519256-0.933336441926882i</v>
      </c>
      <c r="P1650" t="str">
        <f t="shared" si="819"/>
        <v>1.35900290551926+0.933336441926882i</v>
      </c>
      <c r="Q1650" t="str">
        <f t="shared" si="820"/>
        <v>-1.35900290551926+1.00465924655844i</v>
      </c>
      <c r="R1650" t="str">
        <f t="shared" si="821"/>
        <v>-0.318323138373776-0.92210452324882i</v>
      </c>
      <c r="S1650" t="str">
        <f t="shared" si="822"/>
        <v>0.212674423976441i</v>
      </c>
      <c r="T1650" t="str">
        <f t="shared" si="823"/>
        <v>0.196108048328014-0.0676991900920157i</v>
      </c>
      <c r="U1650" t="e">
        <f t="shared" si="824"/>
        <v>#DIV/0!</v>
      </c>
      <c r="V1650" t="str">
        <f t="shared" si="825"/>
        <v>0.0000833333333333333-0.00174972452827502i</v>
      </c>
      <c r="W1650" t="e">
        <f t="shared" si="826"/>
        <v>#DIV/0!</v>
      </c>
      <c r="X1650" t="e">
        <f t="shared" si="827"/>
        <v>#DIV/0!</v>
      </c>
      <c r="Y1650" t="str">
        <f t="shared" si="828"/>
        <v>0.00096+0.647721006946529i</v>
      </c>
      <c r="Z1650" t="e">
        <f t="shared" si="829"/>
        <v>#DIV/0!</v>
      </c>
      <c r="AA1650" t="e">
        <f t="shared" si="830"/>
        <v>#DIV/0!</v>
      </c>
      <c r="AB1650" t="str">
        <f t="shared" si="831"/>
        <v>0.11190613604912-0.0386315342049637i</v>
      </c>
      <c r="AC1650" t="str">
        <f t="shared" si="832"/>
        <v>1.32968641935123-0.432401925633682i</v>
      </c>
      <c r="AD1650" t="str">
        <f t="shared" si="833"/>
        <v>0.0846553724257583-0.00152395942632701i</v>
      </c>
      <c r="AE1650" t="e">
        <f t="shared" si="834"/>
        <v>#DIV/0!</v>
      </c>
      <c r="AF1650" t="str">
        <f t="shared" si="835"/>
        <v>-8.496178802108-7.73475952903183i</v>
      </c>
      <c r="AG1650" t="e">
        <f t="shared" si="836"/>
        <v>#DIV/0!</v>
      </c>
      <c r="AH1650" t="e">
        <f t="shared" si="837"/>
        <v>#DIV/0!</v>
      </c>
      <c r="AI1650" t="e">
        <f t="shared" si="838"/>
        <v>#DIV/0!</v>
      </c>
      <c r="AJ1650" t="e">
        <f t="shared" si="839"/>
        <v>#DIV/0!</v>
      </c>
      <c r="AK1650"/>
      <c r="AL1650"/>
      <c r="AM1650"/>
      <c r="AN1650"/>
    </row>
    <row r="1651" spans="1:40" x14ac:dyDescent="0.3">
      <c r="A1651"/>
      <c r="B1651">
        <f t="shared" si="840"/>
        <v>151700</v>
      </c>
      <c r="C1651" s="186" t="str">
        <f t="shared" si="808"/>
        <v>-0.00708043764246812+0.010568260237128i</v>
      </c>
      <c r="D1651" s="158" t="str">
        <f t="shared" si="809"/>
        <v>-3.95445915561964-2.53082266211932i</v>
      </c>
      <c r="E1651" t="str">
        <f t="shared" si="810"/>
        <v>3571.09676379746-9088.20947695351i</v>
      </c>
      <c r="F1651" t="str">
        <f t="shared" si="811"/>
        <v>0.508718582655746+0.340675563991822i</v>
      </c>
      <c r="G1651" t="str">
        <f t="shared" si="806"/>
        <v>0.508718582655746+0.340675563991822i</v>
      </c>
      <c r="H1651" t="str">
        <f t="shared" si="812"/>
        <v>4.54645498792682+5.20556139487562i</v>
      </c>
      <c r="I1651" t="str">
        <f t="shared" si="813"/>
        <v>595.724506936965i</v>
      </c>
      <c r="J1651" t="str">
        <f t="shared" si="807"/>
        <v>-86.8985826047789+127.031340700027i</v>
      </c>
      <c r="K1651" t="str">
        <f t="shared" si="814"/>
        <v>3.19464049201336-2.1853640932858i</v>
      </c>
      <c r="L1651" t="str">
        <f t="shared" si="815"/>
        <v>0.628029781335672-0.359077630699167i</v>
      </c>
      <c r="M1651" t="str">
        <f t="shared" si="816"/>
        <v>3.82267027334903-2.54444172398497i</v>
      </c>
      <c r="N1651" t="str">
        <f t="shared" si="817"/>
        <v>-1.93927404975741i</v>
      </c>
      <c r="O1651" t="str">
        <f t="shared" si="818"/>
        <v>-0.360195753012884-0.932876744008275i</v>
      </c>
      <c r="P1651" t="str">
        <f t="shared" si="819"/>
        <v>1.36019575301288+0.932876744008275i</v>
      </c>
      <c r="Q1651" t="str">
        <f t="shared" si="820"/>
        <v>-1.36019575301288+1.00639730574913i</v>
      </c>
      <c r="R1651" t="str">
        <f t="shared" si="821"/>
        <v>-0.318301789352032-0.921348860596994i</v>
      </c>
      <c r="S1651" t="str">
        <f t="shared" si="822"/>
        <v>0.212814710535793i</v>
      </c>
      <c r="T1651" t="str">
        <f t="shared" si="823"/>
        <v>0.196076591070432-0.0677393031639777i</v>
      </c>
      <c r="U1651" t="e">
        <f t="shared" si="824"/>
        <v>#DIV/0!</v>
      </c>
      <c r="V1651" t="str">
        <f t="shared" si="825"/>
        <v>0.0000833333333333333-0.00174857111724781i</v>
      </c>
      <c r="W1651" t="e">
        <f t="shared" si="826"/>
        <v>#DIV/0!</v>
      </c>
      <c r="X1651" t="e">
        <f t="shared" si="827"/>
        <v>#DIV/0!</v>
      </c>
      <c r="Y1651" t="str">
        <f t="shared" si="828"/>
        <v>0.00096+0.648148263547417i</v>
      </c>
      <c r="Z1651" t="e">
        <f t="shared" si="829"/>
        <v>#DIV/0!</v>
      </c>
      <c r="AA1651" t="e">
        <f t="shared" si="830"/>
        <v>#DIV/0!</v>
      </c>
      <c r="AB1651" t="str">
        <f t="shared" si="831"/>
        <v>0.111888185433749-0.0386544241318515i</v>
      </c>
      <c r="AC1651" t="str">
        <f t="shared" si="832"/>
        <v>1.32935771081886-0.432456085500852i</v>
      </c>
      <c r="AD1651" t="str">
        <f t="shared" si="833"/>
        <v>0.0846663086282158-0.00153454838534747i</v>
      </c>
      <c r="AE1651" t="e">
        <f t="shared" si="834"/>
        <v>#DIV/0!</v>
      </c>
      <c r="AF1651" t="str">
        <f t="shared" si="835"/>
        <v>-8.50091414354646-7.73638405699494i</v>
      </c>
      <c r="AG1651" t="e">
        <f t="shared" si="836"/>
        <v>#DIV/0!</v>
      </c>
      <c r="AH1651" t="e">
        <f t="shared" si="837"/>
        <v>#DIV/0!</v>
      </c>
      <c r="AI1651" t="e">
        <f t="shared" si="838"/>
        <v>#DIV/0!</v>
      </c>
      <c r="AJ1651" t="e">
        <f t="shared" si="839"/>
        <v>#DIV/0!</v>
      </c>
      <c r="AK1651"/>
      <c r="AL1651"/>
      <c r="AM1651"/>
      <c r="AN1651"/>
    </row>
    <row r="1652" spans="1:40" x14ac:dyDescent="0.3">
      <c r="A1652"/>
      <c r="B1652">
        <f t="shared" si="840"/>
        <v>151800</v>
      </c>
      <c r="C1652" s="186" t="str">
        <f t="shared" si="808"/>
        <v>-0.00707740573180172+0.0105656654419184i</v>
      </c>
      <c r="D1652" s="158" t="str">
        <f t="shared" si="809"/>
        <v>-3.95604820757742-2.53144550092223i</v>
      </c>
      <c r="E1652" t="str">
        <f t="shared" si="810"/>
        <v>3567.02167515561-9083.82271379318i</v>
      </c>
      <c r="F1652" t="str">
        <f t="shared" si="811"/>
        <v>0.508928882213079+0.340754209040469i</v>
      </c>
      <c r="G1652" t="str">
        <f t="shared" si="806"/>
        <v>0.508928882213079+0.340754209040469i</v>
      </c>
      <c r="H1652" t="str">
        <f t="shared" si="812"/>
        <v>4.54960020038502+5.20655957810701i</v>
      </c>
      <c r="I1652" t="str">
        <f t="shared" si="813"/>
        <v>596.117206018663i</v>
      </c>
      <c r="J1652" t="str">
        <f t="shared" si="807"/>
        <v>-87.0145055497917+127.11507922389i</v>
      </c>
      <c r="K1652" t="str">
        <f t="shared" si="814"/>
        <v>3.19326709522647-2.18589768480693i</v>
      </c>
      <c r="L1652" t="str">
        <f t="shared" si="815"/>
        <v>0.62782579344024-0.35919762567608i</v>
      </c>
      <c r="M1652" t="str">
        <f t="shared" si="816"/>
        <v>3.82109288866671-2.54509531048301i</v>
      </c>
      <c r="N1652" t="str">
        <f t="shared" si="817"/>
        <v>-1.94055241102949i</v>
      </c>
      <c r="O1652" t="str">
        <f t="shared" si="818"/>
        <v>-0.361388011871967-0.932415521575669i</v>
      </c>
      <c r="P1652" t="str">
        <f t="shared" si="819"/>
        <v>1.36138801187197+0.932415521575669i</v>
      </c>
      <c r="Q1652" t="str">
        <f t="shared" si="820"/>
        <v>-1.36138801187197+1.00813688945382i</v>
      </c>
      <c r="R1652" t="str">
        <f t="shared" si="821"/>
        <v>-0.31828042195018-0.920594088683981i</v>
      </c>
      <c r="S1652" t="str">
        <f t="shared" si="822"/>
        <v>0.212954997095144i</v>
      </c>
      <c r="T1652" t="str">
        <f t="shared" si="823"/>
        <v>0.196045111481504-0.0677794063318418i</v>
      </c>
      <c r="U1652" t="e">
        <f t="shared" si="824"/>
        <v>#DIV/0!</v>
      </c>
      <c r="V1652" t="str">
        <f t="shared" si="825"/>
        <v>0.0000833333333333333-0.00174741922586622i</v>
      </c>
      <c r="W1652" t="e">
        <f t="shared" si="826"/>
        <v>#DIV/0!</v>
      </c>
      <c r="X1652" t="e">
        <f t="shared" si="827"/>
        <v>#DIV/0!</v>
      </c>
      <c r="Y1652" t="str">
        <f t="shared" si="828"/>
        <v>0.00096+0.648575520148306i</v>
      </c>
      <c r="Z1652" t="e">
        <f t="shared" si="829"/>
        <v>#DIV/0!</v>
      </c>
      <c r="AA1652" t="e">
        <f t="shared" si="830"/>
        <v>#DIV/0!</v>
      </c>
      <c r="AB1652" t="str">
        <f t="shared" si="831"/>
        <v>0.111870222075328-0.0386773084071133i</v>
      </c>
      <c r="AC1652" t="str">
        <f t="shared" si="832"/>
        <v>1.32902907377655-0.4325099656938i</v>
      </c>
      <c r="AD1652" t="str">
        <f t="shared" si="833"/>
        <v>0.0846772426667915-0.00154515587865837i</v>
      </c>
      <c r="AE1652" t="e">
        <f t="shared" si="834"/>
        <v>#DIV/0!</v>
      </c>
      <c r="AF1652" t="str">
        <f t="shared" si="835"/>
        <v>-8.50564840796244-7.73800507902924i</v>
      </c>
      <c r="AG1652" t="e">
        <f t="shared" si="836"/>
        <v>#DIV/0!</v>
      </c>
      <c r="AH1652" t="e">
        <f t="shared" si="837"/>
        <v>#DIV/0!</v>
      </c>
      <c r="AI1652" t="e">
        <f t="shared" si="838"/>
        <v>#DIV/0!</v>
      </c>
      <c r="AJ1652" t="e">
        <f t="shared" si="839"/>
        <v>#DIV/0!</v>
      </c>
      <c r="AK1652"/>
      <c r="AL1652"/>
      <c r="AM1652"/>
      <c r="AN1652"/>
    </row>
    <row r="1653" spans="1:40" x14ac:dyDescent="0.3">
      <c r="A1653"/>
      <c r="B1653">
        <f t="shared" si="840"/>
        <v>151900</v>
      </c>
      <c r="C1653" s="186" t="str">
        <f t="shared" si="808"/>
        <v>-0.00707437442304871+0.0105630732006556i</v>
      </c>
      <c r="D1653" s="158" t="str">
        <f t="shared" si="809"/>
        <v>-3.95763694551559-2.53206706738225i</v>
      </c>
      <c r="E1653" t="str">
        <f t="shared" si="810"/>
        <v>3562.95320011307-9079.43913118112i</v>
      </c>
      <c r="F1653" t="str">
        <f t="shared" si="811"/>
        <v>0.509139140209419+0.340832690685297i</v>
      </c>
      <c r="G1653" t="str">
        <f t="shared" si="806"/>
        <v>0.509139140209419+0.340832690685297i</v>
      </c>
      <c r="H1653" t="str">
        <f t="shared" si="812"/>
        <v>4.55274464745813+5.2075555308195i</v>
      </c>
      <c r="I1653" t="str">
        <f t="shared" si="813"/>
        <v>596.509905100362i</v>
      </c>
      <c r="J1653" t="str">
        <f t="shared" si="807"/>
        <v>-87.1305048855425+127.198817747753i</v>
      </c>
      <c r="K1653" t="str">
        <f t="shared" si="814"/>
        <v>3.19189397445728-2.18643017647463i</v>
      </c>
      <c r="L1653" t="str">
        <f t="shared" si="815"/>
        <v>0.627621803722088-0.359317465844675i</v>
      </c>
      <c r="M1653" t="str">
        <f t="shared" si="816"/>
        <v>3.81951577817937-2.54574764231931i</v>
      </c>
      <c r="N1653" t="str">
        <f t="shared" si="817"/>
        <v>-1.94183077230158i</v>
      </c>
      <c r="O1653" t="str">
        <f t="shared" si="818"/>
        <v>-0.362579680148125-0.931952775382789i</v>
      </c>
      <c r="P1653" t="str">
        <f t="shared" si="819"/>
        <v>1.36257968014813+0.931952775382789i</v>
      </c>
      <c r="Q1653" t="str">
        <f t="shared" si="820"/>
        <v>-1.36257968014813+1.00987799691879i</v>
      </c>
      <c r="R1653" t="str">
        <f t="shared" si="821"/>
        <v>-0.318259036158726-0.919840205736675i</v>
      </c>
      <c r="S1653" t="str">
        <f t="shared" si="822"/>
        <v>0.213095283654494i</v>
      </c>
      <c r="T1653" t="str">
        <f t="shared" si="823"/>
        <v>0.196013609558265-0.0678194995858496i</v>
      </c>
      <c r="U1653" t="e">
        <f t="shared" si="824"/>
        <v>#DIV/0!</v>
      </c>
      <c r="V1653" t="str">
        <f t="shared" si="825"/>
        <v>0.0000833333333333333-0.00174626885112898i</v>
      </c>
      <c r="W1653" t="e">
        <f t="shared" si="826"/>
        <v>#DIV/0!</v>
      </c>
      <c r="X1653" t="e">
        <f t="shared" si="827"/>
        <v>#DIV/0!</v>
      </c>
      <c r="Y1653" t="str">
        <f t="shared" si="828"/>
        <v>0.00096+0.649002776749194i</v>
      </c>
      <c r="Z1653" t="e">
        <f t="shared" si="829"/>
        <v>#DIV/0!</v>
      </c>
      <c r="AA1653" t="e">
        <f t="shared" si="830"/>
        <v>#DIV/0!</v>
      </c>
      <c r="AB1653" t="str">
        <f t="shared" si="831"/>
        <v>0.111852245972165-0.0387001870251808i</v>
      </c>
      <c r="AC1653" t="str">
        <f t="shared" si="832"/>
        <v>1.32870050843881-0.432563566432929i</v>
      </c>
      <c r="AD1653" t="str">
        <f t="shared" si="833"/>
        <v>0.0846881745213516-0.00155578191353259i</v>
      </c>
      <c r="AE1653" t="e">
        <f t="shared" si="834"/>
        <v>#DIV/0!</v>
      </c>
      <c r="AF1653" t="str">
        <f t="shared" si="835"/>
        <v>-8.51038159297372-7.73962259820175i</v>
      </c>
      <c r="AG1653" t="e">
        <f t="shared" si="836"/>
        <v>#DIV/0!</v>
      </c>
      <c r="AH1653" t="e">
        <f t="shared" si="837"/>
        <v>#DIV/0!</v>
      </c>
      <c r="AI1653" t="e">
        <f t="shared" si="838"/>
        <v>#DIV/0!</v>
      </c>
      <c r="AJ1653" t="e">
        <f t="shared" si="839"/>
        <v>#DIV/0!</v>
      </c>
      <c r="AK1653"/>
      <c r="AL1653"/>
      <c r="AM1653"/>
      <c r="AN1653"/>
    </row>
    <row r="1654" spans="1:40" x14ac:dyDescent="0.3">
      <c r="A1654"/>
      <c r="B1654">
        <f t="shared" si="840"/>
        <v>152000</v>
      </c>
      <c r="C1654" s="186" t="str">
        <f t="shared" si="808"/>
        <v>-0.00707134371799401+0.0105604835057183i</v>
      </c>
      <c r="D1654" s="158" t="str">
        <f t="shared" si="809"/>
        <v>-3.95922536849394-2.53268736265759i</v>
      </c>
      <c r="E1654" t="str">
        <f t="shared" si="810"/>
        <v>3558.89132522296-9075.05872811332i</v>
      </c>
      <c r="F1654" t="str">
        <f t="shared" si="811"/>
        <v>0.509349356520346+0.340911009069751i</v>
      </c>
      <c r="G1654" t="str">
        <f t="shared" si="806"/>
        <v>0.509349356520346+0.340911009069751i</v>
      </c>
      <c r="H1654" t="str">
        <f t="shared" si="812"/>
        <v>4.55588832770935+5.20854925492294i</v>
      </c>
      <c r="I1654" t="str">
        <f t="shared" si="813"/>
        <v>596.902604182061i</v>
      </c>
      <c r="J1654" t="str">
        <f t="shared" si="807"/>
        <v>-87.2465806120314+127.282556271616i</v>
      </c>
      <c r="K1654" t="str">
        <f t="shared" si="814"/>
        <v>3.1905211305174-2.18696156929832i</v>
      </c>
      <c r="L1654" t="str">
        <f t="shared" si="815"/>
        <v>0.627417812313895-0.359437151278901i</v>
      </c>
      <c r="M1654" t="str">
        <f t="shared" si="816"/>
        <v>3.8179389428313-2.54639872057722i</v>
      </c>
      <c r="N1654" t="str">
        <f t="shared" si="817"/>
        <v>-1.94310913357367i</v>
      </c>
      <c r="O1654" t="str">
        <f t="shared" si="818"/>
        <v>-0.363770755893916-0.931488506185862i</v>
      </c>
      <c r="P1654" t="str">
        <f t="shared" si="819"/>
        <v>1.36377075589392+0.931488506185862i</v>
      </c>
      <c r="Q1654" t="str">
        <f t="shared" si="820"/>
        <v>-1.36377075589392+1.01162062738781i</v>
      </c>
      <c r="R1654" t="str">
        <f t="shared" si="821"/>
        <v>-0.318237631968171-0.91908720998664i</v>
      </c>
      <c r="S1654" t="str">
        <f t="shared" si="822"/>
        <v>0.213235570213845i</v>
      </c>
      <c r="T1654" t="str">
        <f t="shared" si="823"/>
        <v>0.195982085297753-0.0678595829162367i</v>
      </c>
      <c r="U1654" t="e">
        <f t="shared" si="824"/>
        <v>#DIV/0!</v>
      </c>
      <c r="V1654" t="str">
        <f t="shared" si="825"/>
        <v>0.0000833333333333333-0.00174511999004271i</v>
      </c>
      <c r="W1654" t="e">
        <f t="shared" si="826"/>
        <v>#DIV/0!</v>
      </c>
      <c r="X1654" t="e">
        <f t="shared" si="827"/>
        <v>#DIV/0!</v>
      </c>
      <c r="Y1654" t="str">
        <f t="shared" si="828"/>
        <v>0.00096+0.649430033350082i</v>
      </c>
      <c r="Z1654" t="e">
        <f t="shared" si="829"/>
        <v>#DIV/0!</v>
      </c>
      <c r="AA1654" t="e">
        <f t="shared" si="830"/>
        <v>#DIV/0!</v>
      </c>
      <c r="AB1654" t="str">
        <f t="shared" si="831"/>
        <v>0.111834257122571-0.0387230599804819i</v>
      </c>
      <c r="AC1654" t="str">
        <f t="shared" si="832"/>
        <v>1.32837201501974-0.432616887938693i</v>
      </c>
      <c r="AD1654" t="str">
        <f t="shared" si="833"/>
        <v>0.0846991041717449-0.00156642649723056i</v>
      </c>
      <c r="AE1654" t="e">
        <f t="shared" si="834"/>
        <v>#DIV/0!</v>
      </c>
      <c r="AF1654" t="str">
        <f t="shared" si="835"/>
        <v>-8.51511369620329-7.74123661758053i</v>
      </c>
      <c r="AG1654" t="e">
        <f t="shared" si="836"/>
        <v>#DIV/0!</v>
      </c>
      <c r="AH1654" t="e">
        <f t="shared" si="837"/>
        <v>#DIV/0!</v>
      </c>
      <c r="AI1654" t="e">
        <f t="shared" si="838"/>
        <v>#DIV/0!</v>
      </c>
      <c r="AJ1654" t="e">
        <f t="shared" si="839"/>
        <v>#DIV/0!</v>
      </c>
      <c r="AK1654"/>
      <c r="AL1654"/>
      <c r="AM1654"/>
      <c r="AN1654"/>
    </row>
    <row r="1655" spans="1:40" x14ac:dyDescent="0.3">
      <c r="A1655"/>
      <c r="B1655">
        <f t="shared" si="840"/>
        <v>152100</v>
      </c>
      <c r="C1655" s="186" t="str">
        <f t="shared" si="808"/>
        <v>-0.00706831361841849+0.0105578963495115i</v>
      </c>
      <c r="D1655" s="158" t="str">
        <f t="shared" si="809"/>
        <v>-3.96081347557448-2.53330638790641i</v>
      </c>
      <c r="E1655" t="str">
        <f t="shared" si="810"/>
        <v>3554.83603706989-9070.68150357598i</v>
      </c>
      <c r="F1655" t="str">
        <f t="shared" si="811"/>
        <v>0.50955953102173+0.340989164337305i</v>
      </c>
      <c r="G1655" t="str">
        <f t="shared" si="806"/>
        <v>0.50955953102173+0.340989164337305i</v>
      </c>
      <c r="H1655" t="str">
        <f t="shared" si="812"/>
        <v>4.55903123970505+5.20954075232768i</v>
      </c>
      <c r="I1655" t="str">
        <f t="shared" si="813"/>
        <v>597.295303263759i</v>
      </c>
      <c r="J1655" t="str">
        <f t="shared" si="807"/>
        <v>-87.3627327292584+127.366294795479i</v>
      </c>
      <c r="K1655" t="str">
        <f t="shared" si="814"/>
        <v>3.18914856421656-2.18749186428747i</v>
      </c>
      <c r="L1655" t="str">
        <f t="shared" si="815"/>
        <v>0.627213819348167-0.359556682052808i</v>
      </c>
      <c r="M1655" t="str">
        <f t="shared" si="816"/>
        <v>3.81636238356473-2.54704854634028i</v>
      </c>
      <c r="N1655" t="str">
        <f t="shared" si="817"/>
        <v>-1.94438749484576i</v>
      </c>
      <c r="O1655" t="str">
        <f t="shared" si="818"/>
        <v>-0.364961237162875-0.9310227147436i</v>
      </c>
      <c r="P1655" t="str">
        <f t="shared" si="819"/>
        <v>1.36496123716287+0.9310227147436i</v>
      </c>
      <c r="Q1655" t="str">
        <f t="shared" si="820"/>
        <v>-1.36496123716287+1.01336478010216i</v>
      </c>
      <c r="R1655" t="str">
        <f t="shared" si="821"/>
        <v>-0.318216209369007-0.918335099670085i</v>
      </c>
      <c r="S1655" t="str">
        <f t="shared" si="822"/>
        <v>0.213375856773197i</v>
      </c>
      <c r="T1655" t="str">
        <f t="shared" si="823"/>
        <v>0.195950538697004-0.0678996563132309i</v>
      </c>
      <c r="U1655" t="e">
        <f t="shared" si="824"/>
        <v>#DIV/0!</v>
      </c>
      <c r="V1655" t="str">
        <f t="shared" si="825"/>
        <v>0.0000833333333333333-0.00174397263962191i</v>
      </c>
      <c r="W1655" t="e">
        <f t="shared" si="826"/>
        <v>#DIV/0!</v>
      </c>
      <c r="X1655" t="e">
        <f t="shared" si="827"/>
        <v>#DIV/0!</v>
      </c>
      <c r="Y1655" t="str">
        <f t="shared" si="828"/>
        <v>0.00096+0.64985728995097i</v>
      </c>
      <c r="Z1655" t="e">
        <f t="shared" si="829"/>
        <v>#DIV/0!</v>
      </c>
      <c r="AA1655" t="e">
        <f t="shared" si="830"/>
        <v>#DIV/0!</v>
      </c>
      <c r="AB1655" t="str">
        <f t="shared" si="831"/>
        <v>0.111816255524852-0.0387459272674404i</v>
      </c>
      <c r="AC1655" t="str">
        <f t="shared" si="832"/>
        <v>1.32804359373297-0.432669930431582i</v>
      </c>
      <c r="AD1655" t="str">
        <f t="shared" si="833"/>
        <v>0.0847100315978015-0.0015770896370015i</v>
      </c>
      <c r="AE1655" t="e">
        <f t="shared" si="834"/>
        <v>#DIV/0!</v>
      </c>
      <c r="AF1655" t="str">
        <f t="shared" si="835"/>
        <v>-8.51984471527953-7.74284714023409i</v>
      </c>
      <c r="AG1655" t="e">
        <f t="shared" si="836"/>
        <v>#DIV/0!</v>
      </c>
      <c r="AH1655" t="e">
        <f t="shared" si="837"/>
        <v>#DIV/0!</v>
      </c>
      <c r="AI1655" t="e">
        <f t="shared" si="838"/>
        <v>#DIV/0!</v>
      </c>
      <c r="AJ1655" t="e">
        <f t="shared" si="839"/>
        <v>#DIV/0!</v>
      </c>
      <c r="AK1655"/>
      <c r="AL1655"/>
      <c r="AM1655"/>
      <c r="AN1655"/>
    </row>
    <row r="1656" spans="1:40" x14ac:dyDescent="0.3">
      <c r="A1656"/>
      <c r="B1656">
        <f t="shared" si="840"/>
        <v>152200</v>
      </c>
      <c r="C1656" s="186" t="str">
        <f t="shared" si="808"/>
        <v>-0.00706528412609884+0.0105553117244663i</v>
      </c>
      <c r="D1656" s="158" t="str">
        <f t="shared" si="809"/>
        <v>-3.96240126582126-2.53392414428694i</v>
      </c>
      <c r="E1656" t="str">
        <f t="shared" si="810"/>
        <v>3550.78732227001-9066.30745654568i</v>
      </c>
      <c r="F1656" t="str">
        <f t="shared" si="811"/>
        <v>0.509769663589717+0.341067156631458i</v>
      </c>
      <c r="G1656" t="str">
        <f t="shared" si="806"/>
        <v>0.509769663589717+0.341067156631458i</v>
      </c>
      <c r="H1656" t="str">
        <f t="shared" si="812"/>
        <v>4.56217338201461+5.21053002494469i</v>
      </c>
      <c r="I1656" t="str">
        <f t="shared" si="813"/>
        <v>597.688002345458i</v>
      </c>
      <c r="J1656" t="str">
        <f t="shared" si="807"/>
        <v>-87.4789612372234+127.450033319342i</v>
      </c>
      <c r="K1656" t="str">
        <f t="shared" si="814"/>
        <v>3.18777627636268-2.18802106245154i</v>
      </c>
      <c r="L1656" t="str">
        <f t="shared" si="815"/>
        <v>0.627009824957241-0.359676058240547i</v>
      </c>
      <c r="M1656" t="str">
        <f t="shared" si="816"/>
        <v>3.81478610131992-2.54769712069209i</v>
      </c>
      <c r="N1656" t="str">
        <f t="shared" si="817"/>
        <v>-1.94566585611785i</v>
      </c>
      <c r="O1656" t="str">
        <f t="shared" si="818"/>
        <v>-0.366151122009509-0.930555401817204i</v>
      </c>
      <c r="P1656" t="str">
        <f t="shared" si="819"/>
        <v>1.36615112200951+0.930555401817204i</v>
      </c>
      <c r="Q1656" t="str">
        <f t="shared" si="820"/>
        <v>-1.36615112200951+1.01511045430065i</v>
      </c>
      <c r="R1656" t="str">
        <f t="shared" si="821"/>
        <v>-0.318194768351728-0.917583873027841i</v>
      </c>
      <c r="S1656" t="str">
        <f t="shared" si="822"/>
        <v>0.213516143332548i</v>
      </c>
      <c r="T1656" t="str">
        <f t="shared" si="823"/>
        <v>0.195918969753047-0.0679397197670545i</v>
      </c>
      <c r="U1656" t="e">
        <f t="shared" si="824"/>
        <v>#DIV/0!</v>
      </c>
      <c r="V1656" t="str">
        <f t="shared" si="825"/>
        <v>0.0000833333333333333-0.00174282679688891i</v>
      </c>
      <c r="W1656" t="e">
        <f t="shared" si="826"/>
        <v>#DIV/0!</v>
      </c>
      <c r="X1656" t="e">
        <f t="shared" si="827"/>
        <v>#DIV/0!</v>
      </c>
      <c r="Y1656" t="str">
        <f t="shared" si="828"/>
        <v>0.00096+0.650284546551859i</v>
      </c>
      <c r="Z1656" t="e">
        <f t="shared" si="829"/>
        <v>#DIV/0!</v>
      </c>
      <c r="AA1656" t="e">
        <f t="shared" si="830"/>
        <v>#DIV/0!</v>
      </c>
      <c r="AB1656" t="str">
        <f t="shared" si="831"/>
        <v>0.111798241177315-0.0387687888804767i</v>
      </c>
      <c r="AC1656" t="str">
        <f t="shared" si="832"/>
        <v>1.32771524479172-0.432722694132134i</v>
      </c>
      <c r="AD1656" t="str">
        <f t="shared" si="833"/>
        <v>0.0847209567793335-0.00158777134008289i</v>
      </c>
      <c r="AE1656" t="e">
        <f t="shared" si="834"/>
        <v>#DIV/0!</v>
      </c>
      <c r="AF1656" t="str">
        <f t="shared" si="835"/>
        <v>-8.52457464783587-7.74445416923163i</v>
      </c>
      <c r="AG1656" t="e">
        <f t="shared" si="836"/>
        <v>#DIV/0!</v>
      </c>
      <c r="AH1656" t="e">
        <f t="shared" si="837"/>
        <v>#DIV/0!</v>
      </c>
      <c r="AI1656" t="e">
        <f t="shared" si="838"/>
        <v>#DIV/0!</v>
      </c>
      <c r="AJ1656" t="e">
        <f t="shared" si="839"/>
        <v>#DIV/0!</v>
      </c>
      <c r="AK1656"/>
      <c r="AL1656"/>
      <c r="AM1656"/>
      <c r="AN1656"/>
    </row>
    <row r="1657" spans="1:40" x14ac:dyDescent="0.3">
      <c r="A1657"/>
      <c r="B1657">
        <f t="shared" si="840"/>
        <v>152300</v>
      </c>
      <c r="C1657" s="186" t="str">
        <f t="shared" si="808"/>
        <v>-0.00706225524280773+0.0105527296230387i</v>
      </c>
      <c r="D1657" s="158" t="str">
        <f t="shared" si="809"/>
        <v>-3.96398873830052-2.53454063295737i</v>
      </c>
      <c r="E1657" t="str">
        <f t="shared" si="810"/>
        <v>3546.74516747086-9061.93658598944i</v>
      </c>
      <c r="F1657" t="str">
        <f t="shared" si="811"/>
        <v>0.509979754100738+0.341144986095739i</v>
      </c>
      <c r="G1657" t="str">
        <f t="shared" si="806"/>
        <v>0.509979754100738+0.341144986095739i</v>
      </c>
      <c r="H1657" t="str">
        <f t="shared" si="812"/>
        <v>4.56531475321055+5.21151707468545i</v>
      </c>
      <c r="I1657" t="str">
        <f t="shared" si="813"/>
        <v>598.080701427157i</v>
      </c>
      <c r="J1657" t="str">
        <f t="shared" si="807"/>
        <v>-87.5952661359265+127.533771843204i</v>
      </c>
      <c r="K1657" t="str">
        <f t="shared" si="814"/>
        <v>3.18640426776175-2.18854916480004i</v>
      </c>
      <c r="L1657" t="str">
        <f t="shared" si="815"/>
        <v>0.626805829273283-0.359795279916373i</v>
      </c>
      <c r="M1657" t="str">
        <f t="shared" si="816"/>
        <v>3.81321009703503-2.54834444471641i</v>
      </c>
      <c r="N1657" t="str">
        <f t="shared" si="817"/>
        <v>-1.94694421738993i</v>
      </c>
      <c r="O1657" t="str">
        <f t="shared" si="818"/>
        <v>-0.36734040848929-0.930086568170362i</v>
      </c>
      <c r="P1657" t="str">
        <f t="shared" si="819"/>
        <v>1.36734040848929+0.930086568170362i</v>
      </c>
      <c r="Q1657" t="str">
        <f t="shared" si="820"/>
        <v>-1.36734040848929+1.01685764921957i</v>
      </c>
      <c r="R1657" t="str">
        <f t="shared" si="821"/>
        <v>-0.318173308906797-0.916833528305369i</v>
      </c>
      <c r="S1657" t="str">
        <f t="shared" si="822"/>
        <v>0.2136564298919i</v>
      </c>
      <c r="T1657" t="str">
        <f t="shared" si="823"/>
        <v>0.195887378462919-0.0679797732679189i</v>
      </c>
      <c r="U1657" t="e">
        <f t="shared" si="824"/>
        <v>#DIV/0!</v>
      </c>
      <c r="V1657" t="str">
        <f t="shared" si="825"/>
        <v>0.0000833333333333333-0.00174168245887388i</v>
      </c>
      <c r="W1657" t="e">
        <f t="shared" si="826"/>
        <v>#DIV/0!</v>
      </c>
      <c r="X1657" t="e">
        <f t="shared" si="827"/>
        <v>#DIV/0!</v>
      </c>
      <c r="Y1657" t="str">
        <f t="shared" si="828"/>
        <v>0.00096+0.650711803152747i</v>
      </c>
      <c r="Z1657" t="e">
        <f t="shared" si="829"/>
        <v>#DIV/0!</v>
      </c>
      <c r="AA1657" t="e">
        <f t="shared" si="830"/>
        <v>#DIV/0!</v>
      </c>
      <c r="AB1657" t="str">
        <f t="shared" si="831"/>
        <v>0.111780214078269-0.0387916448140051i</v>
      </c>
      <c r="AC1657" t="str">
        <f t="shared" si="832"/>
        <v>1.32738696840881-0.432775179260929i</v>
      </c>
      <c r="AD1657" t="str">
        <f t="shared" si="833"/>
        <v>0.0847318796961338-0.0015984716136989i</v>
      </c>
      <c r="AE1657" t="e">
        <f t="shared" si="834"/>
        <v>#DIV/0!</v>
      </c>
      <c r="AF1657" t="str">
        <f t="shared" si="835"/>
        <v>-8.52930349151107-7.74605770764282i</v>
      </c>
      <c r="AG1657" t="e">
        <f t="shared" si="836"/>
        <v>#DIV/0!</v>
      </c>
      <c r="AH1657" t="e">
        <f t="shared" si="837"/>
        <v>#DIV/0!</v>
      </c>
      <c r="AI1657" t="e">
        <f t="shared" si="838"/>
        <v>#DIV/0!</v>
      </c>
      <c r="AJ1657" t="e">
        <f t="shared" si="839"/>
        <v>#DIV/0!</v>
      </c>
      <c r="AK1657"/>
      <c r="AL1657"/>
      <c r="AM1657"/>
      <c r="AN1657"/>
    </row>
    <row r="1658" spans="1:40" x14ac:dyDescent="0.3">
      <c r="A1658"/>
      <c r="B1658">
        <f t="shared" si="840"/>
        <v>152400</v>
      </c>
      <c r="C1658" s="186" t="str">
        <f t="shared" si="808"/>
        <v>-0.00705922697031395+0.0105501500377111i</v>
      </c>
      <c r="D1658" s="158" t="str">
        <f t="shared" si="809"/>
        <v>-3.96557589208067-2.53515585507603i</v>
      </c>
      <c r="E1658" t="str">
        <f t="shared" si="810"/>
        <v>3542.70955935122-9057.56889086464i</v>
      </c>
      <c r="F1658" t="str">
        <f t="shared" si="811"/>
        <v>0.510189802431512+0.341222652873715i</v>
      </c>
      <c r="G1658" t="str">
        <f t="shared" si="806"/>
        <v>0.510189802431512+0.341222652873715i</v>
      </c>
      <c r="H1658" t="str">
        <f t="shared" si="812"/>
        <v>4.56845535186853+5.21250190346219i</v>
      </c>
      <c r="I1658" t="str">
        <f t="shared" si="813"/>
        <v>598.473400508856i</v>
      </c>
      <c r="J1658" t="str">
        <f t="shared" si="807"/>
        <v>-87.7116474253677+127.617510367067i</v>
      </c>
      <c r="K1658" t="str">
        <f t="shared" si="814"/>
        <v>3.18503253921791-2.18907617234239i</v>
      </c>
      <c r="L1658" t="str">
        <f t="shared" si="815"/>
        <v>0.626601832428289-0.35991434715464i</v>
      </c>
      <c r="M1658" t="str">
        <f t="shared" si="816"/>
        <v>3.8116343716462-2.54899051949703i</v>
      </c>
      <c r="N1658" t="str">
        <f t="shared" si="817"/>
        <v>-1.94822257866202i</v>
      </c>
      <c r="O1658" t="str">
        <f t="shared" si="818"/>
        <v>-0.368529094658696-0.929616214569239i</v>
      </c>
      <c r="P1658" t="str">
        <f t="shared" si="819"/>
        <v>1.3685290946587+0.929616214569239i</v>
      </c>
      <c r="Q1658" t="str">
        <f t="shared" si="820"/>
        <v>-1.3685290946587+1.01860636409278i</v>
      </c>
      <c r="R1658" t="str">
        <f t="shared" si="821"/>
        <v>-0.318151831024684-0.916084063752705i</v>
      </c>
      <c r="S1658" t="str">
        <f t="shared" si="822"/>
        <v>0.213796716451251i</v>
      </c>
      <c r="T1658" t="str">
        <f t="shared" si="823"/>
        <v>0.195855764823647-0.0680198168060307i</v>
      </c>
      <c r="U1658" t="e">
        <f t="shared" si="824"/>
        <v>#DIV/0!</v>
      </c>
      <c r="V1658" t="str">
        <f t="shared" si="825"/>
        <v>0.0000833333333333333-0.00174053962261478i</v>
      </c>
      <c r="W1658" t="e">
        <f t="shared" si="826"/>
        <v>#DIV/0!</v>
      </c>
      <c r="X1658" t="e">
        <f t="shared" si="827"/>
        <v>#DIV/0!</v>
      </c>
      <c r="Y1658" t="str">
        <f t="shared" si="828"/>
        <v>0.00096+0.651139059753635i</v>
      </c>
      <c r="Z1658" t="e">
        <f t="shared" si="829"/>
        <v>#DIV/0!</v>
      </c>
      <c r="AA1658" t="e">
        <f t="shared" si="830"/>
        <v>#DIV/0!</v>
      </c>
      <c r="AB1658" t="str">
        <f t="shared" si="831"/>
        <v>0.111762174226016-0.0388144950624372i</v>
      </c>
      <c r="AC1658" t="str">
        <f t="shared" si="832"/>
        <v>1.32705876479658-0.432827386038567i</v>
      </c>
      <c r="AD1658" t="str">
        <f t="shared" si="833"/>
        <v>0.0847428003279767-0.00160919046506441i</v>
      </c>
      <c r="AE1658" t="e">
        <f t="shared" si="834"/>
        <v>#DIV/0!</v>
      </c>
      <c r="AF1658" t="str">
        <f t="shared" si="835"/>
        <v>-8.5340312439492-7.74765775853822i</v>
      </c>
      <c r="AG1658" t="e">
        <f t="shared" si="836"/>
        <v>#DIV/0!</v>
      </c>
      <c r="AH1658" t="e">
        <f t="shared" si="837"/>
        <v>#DIV/0!</v>
      </c>
      <c r="AI1658" t="e">
        <f t="shared" si="838"/>
        <v>#DIV/0!</v>
      </c>
      <c r="AJ1658" t="e">
        <f t="shared" si="839"/>
        <v>#DIV/0!</v>
      </c>
      <c r="AK1658"/>
      <c r="AL1658"/>
      <c r="AM1658"/>
      <c r="AN1658"/>
    </row>
    <row r="1659" spans="1:40" x14ac:dyDescent="0.3">
      <c r="A1659"/>
      <c r="B1659">
        <f t="shared" si="840"/>
        <v>152500</v>
      </c>
      <c r="C1659" s="186" t="str">
        <f t="shared" si="808"/>
        <v>-0.00705619931038198+0.0105475729609911i</v>
      </c>
      <c r="D1659" s="158" t="str">
        <f t="shared" si="809"/>
        <v>-3.96716272623217-2.53576981180117i</v>
      </c>
      <c r="E1659" t="str">
        <f t="shared" si="810"/>
        <v>3538.68048462118-9053.20437011928i</v>
      </c>
      <c r="F1659" t="str">
        <f t="shared" si="811"/>
        <v>0.510399808459031+0.341300157108969i</v>
      </c>
      <c r="G1659" t="str">
        <f t="shared" si="806"/>
        <v>0.510399808459031+0.341300157108969i</v>
      </c>
      <c r="H1659" t="str">
        <f t="shared" si="812"/>
        <v>4.5715951765672+5.21348451318754i</v>
      </c>
      <c r="I1659" t="str">
        <f t="shared" si="813"/>
        <v>598.866099590554i</v>
      </c>
      <c r="J1659" t="str">
        <f t="shared" si="807"/>
        <v>-87.8281051055469+127.701248890931i</v>
      </c>
      <c r="K1659" t="str">
        <f t="shared" si="814"/>
        <v>3.18366109153343-2.1896020860881i</v>
      </c>
      <c r="L1659" t="str">
        <f t="shared" si="815"/>
        <v>0.626397834554086-0.360033260029806i</v>
      </c>
      <c r="M1659" t="str">
        <f t="shared" si="816"/>
        <v>3.81005892608752-2.54963534611791i</v>
      </c>
      <c r="N1659" t="str">
        <f t="shared" si="817"/>
        <v>-1.94950093993411i</v>
      </c>
      <c r="O1659" t="str">
        <f t="shared" si="818"/>
        <v>-0.369717178575159-0.929144341782494i</v>
      </c>
      <c r="P1659" t="str">
        <f t="shared" si="819"/>
        <v>1.36971717857516+0.929144341782494i</v>
      </c>
      <c r="Q1659" t="str">
        <f t="shared" si="820"/>
        <v>-1.36971717857516+1.02035659815162i</v>
      </c>
      <c r="R1659" t="str">
        <f t="shared" si="821"/>
        <v>-0.31813033469583-0.915335477624493i</v>
      </c>
      <c r="S1659" t="str">
        <f t="shared" si="822"/>
        <v>0.213937003010602i</v>
      </c>
      <c r="T1659" t="str">
        <f t="shared" si="823"/>
        <v>0.195824128832262-0.0680598503715856i</v>
      </c>
      <c r="U1659" t="e">
        <f t="shared" si="824"/>
        <v>#DIV/0!</v>
      </c>
      <c r="V1659" t="str">
        <f t="shared" si="825"/>
        <v>0.0000833333333333333-0.00173939828515733i</v>
      </c>
      <c r="W1659" t="e">
        <f t="shared" si="826"/>
        <v>#DIV/0!</v>
      </c>
      <c r="X1659" t="e">
        <f t="shared" si="827"/>
        <v>#DIV/0!</v>
      </c>
      <c r="Y1659" t="str">
        <f t="shared" si="828"/>
        <v>0.00096+0.651566316354523i</v>
      </c>
      <c r="Z1659" t="e">
        <f t="shared" si="829"/>
        <v>#DIV/0!</v>
      </c>
      <c r="AA1659" t="e">
        <f t="shared" si="830"/>
        <v>#DIV/0!</v>
      </c>
      <c r="AB1659" t="str">
        <f t="shared" si="831"/>
        <v>0.111744121618863-0.0388373396201783i</v>
      </c>
      <c r="AC1659" t="str">
        <f t="shared" si="832"/>
        <v>1.32673063416697-0.432879314685704i</v>
      </c>
      <c r="AD1659" t="str">
        <f t="shared" si="833"/>
        <v>0.0847537186546195-0.00161992790137924i</v>
      </c>
      <c r="AE1659" t="e">
        <f t="shared" si="834"/>
        <v>#DIV/0!</v>
      </c>
      <c r="AF1659" t="str">
        <f t="shared" si="835"/>
        <v>-8.53875790279937-7.74925432498871i</v>
      </c>
      <c r="AG1659" t="e">
        <f t="shared" si="836"/>
        <v>#DIV/0!</v>
      </c>
      <c r="AH1659" t="e">
        <f t="shared" si="837"/>
        <v>#DIV/0!</v>
      </c>
      <c r="AI1659" t="e">
        <f t="shared" si="838"/>
        <v>#DIV/0!</v>
      </c>
      <c r="AJ1659" t="e">
        <f t="shared" si="839"/>
        <v>#DIV/0!</v>
      </c>
      <c r="AK1659"/>
      <c r="AL1659"/>
      <c r="AM1659"/>
      <c r="AN1659"/>
    </row>
    <row r="1660" spans="1:40" x14ac:dyDescent="0.3">
      <c r="A1660"/>
      <c r="B1660">
        <f t="shared" si="840"/>
        <v>152600</v>
      </c>
      <c r="C1660" s="186" t="str">
        <f t="shared" si="808"/>
        <v>-0.00705317226477249+0.010544998385412i</v>
      </c>
      <c r="D1660" s="158" t="str">
        <f t="shared" si="809"/>
        <v>-3.96874923982768-2.53638250429111i</v>
      </c>
      <c r="E1660" t="str">
        <f t="shared" si="810"/>
        <v>3534.65793002202-9048.84302269192i</v>
      </c>
      <c r="F1660" t="str">
        <f t="shared" si="811"/>
        <v>0.510609772060577+0.341377498945122i</v>
      </c>
      <c r="G1660" t="str">
        <f t="shared" si="806"/>
        <v>0.510609772060577+0.341377498945122i</v>
      </c>
      <c r="H1660" t="str">
        <f t="shared" si="812"/>
        <v>4.57473422588839+5.21446490577478i</v>
      </c>
      <c r="I1660" t="str">
        <f t="shared" si="813"/>
        <v>599.258798672253i</v>
      </c>
      <c r="J1660" t="str">
        <f t="shared" si="807"/>
        <v>-87.9446391764642+127.784987414794i</v>
      </c>
      <c r="K1660" t="str">
        <f t="shared" si="814"/>
        <v>3.18228992550877-2.19012690704671i</v>
      </c>
      <c r="L1660" t="str">
        <f t="shared" si="815"/>
        <v>0.626193835782327-0.360152018616428i</v>
      </c>
      <c r="M1660" t="str">
        <f t="shared" si="816"/>
        <v>3.8084837612911-2.55027892566314i</v>
      </c>
      <c r="N1660" t="str">
        <f t="shared" si="817"/>
        <v>-1.9507793012062i</v>
      </c>
      <c r="O1660" t="str">
        <f t="shared" si="818"/>
        <v>-0.370904658297102-0.928670950581265i</v>
      </c>
      <c r="P1660" t="str">
        <f t="shared" si="819"/>
        <v>1.3709046582971+0.928670950581265i</v>
      </c>
      <c r="Q1660" t="str">
        <f t="shared" si="820"/>
        <v>-1.3709046582971+1.02210835062494i</v>
      </c>
      <c r="R1660" t="str">
        <f t="shared" si="821"/>
        <v>-0.31810881991069-0.914587768179939i</v>
      </c>
      <c r="S1660" t="str">
        <f t="shared" si="822"/>
        <v>0.214077289569954i</v>
      </c>
      <c r="T1660" t="str">
        <f t="shared" si="823"/>
        <v>0.195792470485795-0.0680998739547771i</v>
      </c>
      <c r="U1660" t="e">
        <f t="shared" si="824"/>
        <v>#DIV/0!</v>
      </c>
      <c r="V1660" t="str">
        <f t="shared" si="825"/>
        <v>0.0000833333333333333-0.00173825844355499i</v>
      </c>
      <c r="W1660" t="e">
        <f t="shared" si="826"/>
        <v>#DIV/0!</v>
      </c>
      <c r="X1660" t="e">
        <f t="shared" si="827"/>
        <v>#DIV/0!</v>
      </c>
      <c r="Y1660" t="str">
        <f t="shared" si="828"/>
        <v>0.00096+0.651993572955411i</v>
      </c>
      <c r="Z1660" t="e">
        <f t="shared" si="829"/>
        <v>#DIV/0!</v>
      </c>
      <c r="AA1660" t="e">
        <f t="shared" si="830"/>
        <v>#DIV/0!</v>
      </c>
      <c r="AB1660" t="str">
        <f t="shared" si="831"/>
        <v>0.111726056255116-0.0388601784816324i</v>
      </c>
      <c r="AC1660" t="str">
        <f t="shared" si="832"/>
        <v>1.32640257673149-0.432930965423048i</v>
      </c>
      <c r="AD1660" t="str">
        <f t="shared" si="833"/>
        <v>0.0847646346558013-0.00163068392983245i</v>
      </c>
      <c r="AE1660" t="e">
        <f t="shared" si="834"/>
        <v>#DIV/0!</v>
      </c>
      <c r="AF1660" t="str">
        <f t="shared" si="835"/>
        <v>-8.54348346571607-7.75084741006589i</v>
      </c>
      <c r="AG1660" t="e">
        <f t="shared" si="836"/>
        <v>#DIV/0!</v>
      </c>
      <c r="AH1660" t="e">
        <f t="shared" si="837"/>
        <v>#DIV/0!</v>
      </c>
      <c r="AI1660" t="e">
        <f t="shared" si="838"/>
        <v>#DIV/0!</v>
      </c>
      <c r="AJ1660" t="e">
        <f t="shared" si="839"/>
        <v>#DIV/0!</v>
      </c>
      <c r="AK1660"/>
      <c r="AL1660"/>
      <c r="AM1660"/>
      <c r="AN1660"/>
    </row>
    <row r="1661" spans="1:40" x14ac:dyDescent="0.3">
      <c r="A1661"/>
      <c r="B1661">
        <f t="shared" si="840"/>
        <v>152700</v>
      </c>
      <c r="C1661" s="186" t="str">
        <f t="shared" si="808"/>
        <v>-0.00705014583524193+0.0105424263035322i</v>
      </c>
      <c r="D1661" s="158" t="str">
        <f t="shared" si="809"/>
        <v>-3.97033543194197-2.53699393370416i</v>
      </c>
      <c r="E1661" t="str">
        <f t="shared" si="810"/>
        <v>3530.64188232597-9044.48484751172i</v>
      </c>
      <c r="F1661" t="str">
        <f t="shared" si="811"/>
        <v>0.510819693113711+0.341454678525814i</v>
      </c>
      <c r="G1661" t="str">
        <f t="shared" si="806"/>
        <v>0.510819693113711+0.341454678525814i</v>
      </c>
      <c r="H1661" t="str">
        <f t="shared" si="812"/>
        <v>4.57787249841702+5.21544308313774i</v>
      </c>
      <c r="I1661" t="str">
        <f t="shared" si="813"/>
        <v>599.651497753952i</v>
      </c>
      <c r="J1661" t="str">
        <f t="shared" si="807"/>
        <v>-88.0612496381196+127.868725938656i</v>
      </c>
      <c r="K1661" t="str">
        <f t="shared" si="814"/>
        <v>3.18091904194249-2.19065063622773i</v>
      </c>
      <c r="L1661" t="str">
        <f t="shared" si="815"/>
        <v>0.625989836244501-0.360270622989164i</v>
      </c>
      <c r="M1661" t="str">
        <f t="shared" si="816"/>
        <v>3.80690887818699-2.55092125921689i</v>
      </c>
      <c r="N1661" t="str">
        <f t="shared" si="817"/>
        <v>-1.95205766247829i</v>
      </c>
      <c r="O1661" t="str">
        <f t="shared" si="818"/>
        <v>-0.372091531883937-0.928196041739171i</v>
      </c>
      <c r="P1661" t="str">
        <f t="shared" si="819"/>
        <v>1.37209153188394+0.928196041739171i</v>
      </c>
      <c r="Q1661" t="str">
        <f t="shared" si="820"/>
        <v>-1.37209153188394+1.02386162073912i</v>
      </c>
      <c r="R1661" t="str">
        <f t="shared" si="821"/>
        <v>-0.318087286659703-0.9138409336828i</v>
      </c>
      <c r="S1661" t="str">
        <f t="shared" si="822"/>
        <v>0.214217576129304i</v>
      </c>
      <c r="T1661" t="str">
        <f t="shared" si="823"/>
        <v>0.195760789781269-0.0681398875457887i</v>
      </c>
      <c r="U1661" t="e">
        <f t="shared" si="824"/>
        <v>#DIV/0!</v>
      </c>
      <c r="V1661" t="str">
        <f t="shared" si="825"/>
        <v>0.0000833333333333333-0.00173712009486897i</v>
      </c>
      <c r="W1661" t="e">
        <f t="shared" si="826"/>
        <v>#DIV/0!</v>
      </c>
      <c r="X1661" t="e">
        <f t="shared" si="827"/>
        <v>#DIV/0!</v>
      </c>
      <c r="Y1661" t="str">
        <f t="shared" si="828"/>
        <v>0.00096+0.6524208295563i</v>
      </c>
      <c r="Z1661" t="e">
        <f t="shared" si="829"/>
        <v>#DIV/0!</v>
      </c>
      <c r="AA1661" t="e">
        <f t="shared" si="830"/>
        <v>#DIV/0!</v>
      </c>
      <c r="AB1661" t="str">
        <f t="shared" si="831"/>
        <v>0.111707978133076-0.038883011641198i</v>
      </c>
      <c r="AC1661" t="str">
        <f t="shared" si="832"/>
        <v>1.32607459270121-0.432982338471324i</v>
      </c>
      <c r="AD1661" t="str">
        <f t="shared" si="833"/>
        <v>0.0847755483112408-0.00164145855760221i</v>
      </c>
      <c r="AE1661" t="e">
        <f t="shared" si="834"/>
        <v>#DIV/0!</v>
      </c>
      <c r="AF1661" t="str">
        <f t="shared" si="835"/>
        <v>-8.54820793035899-7.7524370168419i</v>
      </c>
      <c r="AG1661" t="e">
        <f t="shared" si="836"/>
        <v>#DIV/0!</v>
      </c>
      <c r="AH1661" t="e">
        <f t="shared" si="837"/>
        <v>#DIV/0!</v>
      </c>
      <c r="AI1661" t="e">
        <f t="shared" si="838"/>
        <v>#DIV/0!</v>
      </c>
      <c r="AJ1661" t="e">
        <f t="shared" si="839"/>
        <v>#DIV/0!</v>
      </c>
      <c r="AK1661"/>
      <c r="AL1661"/>
      <c r="AM1661"/>
      <c r="AN1661"/>
    </row>
    <row r="1662" spans="1:40" x14ac:dyDescent="0.3">
      <c r="A1662"/>
      <c r="B1662">
        <f t="shared" si="840"/>
        <v>152800</v>
      </c>
      <c r="C1662" s="186" t="str">
        <f t="shared" si="808"/>
        <v>-0.00704712002354292+0.0105398567079356i</v>
      </c>
      <c r="D1662" s="158" t="str">
        <f t="shared" si="809"/>
        <v>-3.97192130165194-2.5376041011987i</v>
      </c>
      <c r="E1662" t="str">
        <f t="shared" si="810"/>
        <v>3526.63232833639-9040.12984349861i</v>
      </c>
      <c r="F1662" t="str">
        <f t="shared" si="811"/>
        <v>0.511029571496275+0.341531695994723i</v>
      </c>
      <c r="G1662" t="str">
        <f t="shared" si="806"/>
        <v>0.511029571496275+0.341531695994723i</v>
      </c>
      <c r="H1662" t="str">
        <f t="shared" si="812"/>
        <v>4.58100999274104+5.21641904719086i</v>
      </c>
      <c r="I1662" t="str">
        <f t="shared" si="813"/>
        <v>600.04419683565i</v>
      </c>
      <c r="J1662" t="str">
        <f t="shared" si="807"/>
        <v>-88.177936490513+127.952464462519i</v>
      </c>
      <c r="K1662" t="str">
        <f t="shared" si="814"/>
        <v>3.17954844163127-2.19117327464059i</v>
      </c>
      <c r="L1662" t="str">
        <f t="shared" si="815"/>
        <v>0.625785836071921-0.360389073222771i</v>
      </c>
      <c r="M1662" t="str">
        <f t="shared" si="816"/>
        <v>3.80533427770319-2.55156234786336i</v>
      </c>
      <c r="N1662" t="str">
        <f t="shared" si="817"/>
        <v>-1.95333602375037i</v>
      </c>
      <c r="O1662" t="str">
        <f t="shared" si="818"/>
        <v>-0.373277797396058-0.927719616032316i</v>
      </c>
      <c r="P1662" t="str">
        <f t="shared" si="819"/>
        <v>1.37327779739606+0.927719616032316i</v>
      </c>
      <c r="Q1662" t="str">
        <f t="shared" si="820"/>
        <v>-1.37327779739606+1.02561640771805i</v>
      </c>
      <c r="R1662" t="str">
        <f t="shared" si="821"/>
        <v>-0.318065734933283-0.913094972401386i</v>
      </c>
      <c r="S1662" t="str">
        <f t="shared" si="822"/>
        <v>0.214357862688655i</v>
      </c>
      <c r="T1662" t="str">
        <f t="shared" si="823"/>
        <v>0.195729086715718-0.0681798911347948i</v>
      </c>
      <c r="U1662" t="e">
        <f t="shared" si="824"/>
        <v>#DIV/0!</v>
      </c>
      <c r="V1662" t="str">
        <f t="shared" si="825"/>
        <v>0.0000833333333333333-0.00173598323616814i</v>
      </c>
      <c r="W1662" t="e">
        <f t="shared" si="826"/>
        <v>#DIV/0!</v>
      </c>
      <c r="X1662" t="e">
        <f t="shared" si="827"/>
        <v>#DIV/0!</v>
      </c>
      <c r="Y1662" t="str">
        <f t="shared" si="828"/>
        <v>0.00096+0.652848086157188i</v>
      </c>
      <c r="Z1662" t="e">
        <f t="shared" si="829"/>
        <v>#DIV/0!</v>
      </c>
      <c r="AA1662" t="e">
        <f t="shared" si="830"/>
        <v>#DIV/0!</v>
      </c>
      <c r="AB1662" t="str">
        <f t="shared" si="831"/>
        <v>0.111689887251049-0.0389058390932681i</v>
      </c>
      <c r="AC1662" t="str">
        <f t="shared" si="832"/>
        <v>1.32574668228681-0.433033434051298i</v>
      </c>
      <c r="AD1662" t="str">
        <f t="shared" si="833"/>
        <v>0.0847864596006395-0.00165225179185297i</v>
      </c>
      <c r="AE1662" t="e">
        <f t="shared" si="834"/>
        <v>#DIV/0!</v>
      </c>
      <c r="AF1662" t="str">
        <f t="shared" si="835"/>
        <v>-8.55293129439298-7.75402314838956i</v>
      </c>
      <c r="AG1662" t="e">
        <f t="shared" si="836"/>
        <v>#DIV/0!</v>
      </c>
      <c r="AH1662" t="e">
        <f t="shared" si="837"/>
        <v>#DIV/0!</v>
      </c>
      <c r="AI1662" t="e">
        <f t="shared" si="838"/>
        <v>#DIV/0!</v>
      </c>
      <c r="AJ1662" t="e">
        <f t="shared" si="839"/>
        <v>#DIV/0!</v>
      </c>
      <c r="AK1662"/>
      <c r="AL1662"/>
      <c r="AM1662"/>
      <c r="AN1662"/>
    </row>
    <row r="1663" spans="1:40" x14ac:dyDescent="0.3">
      <c r="A1663"/>
      <c r="B1663">
        <f t="shared" si="840"/>
        <v>152900</v>
      </c>
      <c r="C1663" s="186" t="str">
        <f t="shared" si="808"/>
        <v>-0.00704409483142388+0.010537289591231i</v>
      </c>
      <c r="D1663" s="158" t="str">
        <f t="shared" si="809"/>
        <v>-3.9735068480366-2.53821300793307i</v>
      </c>
      <c r="E1663" t="str">
        <f t="shared" si="810"/>
        <v>3522.6292548875-9035.77800956326i</v>
      </c>
      <c r="F1663" t="str">
        <f t="shared" si="811"/>
        <v>0.511239407086393+0.341608551495544i</v>
      </c>
      <c r="G1663" t="str">
        <f t="shared" si="806"/>
        <v>0.511239407086393+0.341608551495544i</v>
      </c>
      <c r="H1663" t="str">
        <f t="shared" si="812"/>
        <v>4.58414670745154+5.21739279984906i</v>
      </c>
      <c r="I1663" t="str">
        <f t="shared" si="813"/>
        <v>600.436895917349i</v>
      </c>
      <c r="J1663" t="str">
        <f t="shared" si="807"/>
        <v>-88.2946997336444+128.036202986382i</v>
      </c>
      <c r="K1663" t="str">
        <f t="shared" si="814"/>
        <v>3.17817812536998-2.19169482329483i</v>
      </c>
      <c r="L1663" t="str">
        <f t="shared" si="815"/>
        <v>0.625581835395732-0.360507369392107i</v>
      </c>
      <c r="M1663" t="str">
        <f t="shared" si="816"/>
        <v>3.80375996076571-2.55220219268694i</v>
      </c>
      <c r="N1663" t="str">
        <f t="shared" si="817"/>
        <v>-1.95461438502246i</v>
      </c>
      <c r="O1663" t="str">
        <f t="shared" si="818"/>
        <v>-0.37446345289488-0.92724167423927i</v>
      </c>
      <c r="P1663" t="str">
        <f t="shared" si="819"/>
        <v>1.37446345289488+0.92724167423927i</v>
      </c>
      <c r="Q1663" t="str">
        <f t="shared" si="820"/>
        <v>-1.37446345289488+1.02737271078319i</v>
      </c>
      <c r="R1663" t="str">
        <f t="shared" si="821"/>
        <v>-0.318044164721844-0.912349882608506i</v>
      </c>
      <c r="S1663" t="str">
        <f t="shared" si="822"/>
        <v>0.214498149248007i</v>
      </c>
      <c r="T1663" t="str">
        <f t="shared" si="823"/>
        <v>0.195697361286161-0.0682198847119638i</v>
      </c>
      <c r="U1663" t="e">
        <f t="shared" si="824"/>
        <v>#DIV/0!</v>
      </c>
      <c r="V1663" t="str">
        <f t="shared" si="825"/>
        <v>0.0000833333333333333-0.00173484786452905i</v>
      </c>
      <c r="W1663" t="e">
        <f t="shared" si="826"/>
        <v>#DIV/0!</v>
      </c>
      <c r="X1663" t="e">
        <f t="shared" si="827"/>
        <v>#DIV/0!</v>
      </c>
      <c r="Y1663" t="str">
        <f t="shared" si="828"/>
        <v>0.00096+0.653275342758076i</v>
      </c>
      <c r="Z1663" t="e">
        <f t="shared" si="829"/>
        <v>#DIV/0!</v>
      </c>
      <c r="AA1663" t="e">
        <f t="shared" si="830"/>
        <v>#DIV/0!</v>
      </c>
      <c r="AB1663" t="str">
        <f t="shared" si="831"/>
        <v>0.111671783607336-0.0389286608322325i</v>
      </c>
      <c r="AC1663" t="str">
        <f t="shared" si="832"/>
        <v>1.32541884569849-0.433084252383779i</v>
      </c>
      <c r="AD1663" t="str">
        <f t="shared" si="833"/>
        <v>0.084797368503681-0.0016630636397375i</v>
      </c>
      <c r="AE1663" t="e">
        <f t="shared" si="834"/>
        <v>#DIV/0!</v>
      </c>
      <c r="AF1663" t="str">
        <f t="shared" si="835"/>
        <v>-8.55765355548814-7.75560580778213i</v>
      </c>
      <c r="AG1663" t="e">
        <f t="shared" si="836"/>
        <v>#DIV/0!</v>
      </c>
      <c r="AH1663" t="e">
        <f t="shared" si="837"/>
        <v>#DIV/0!</v>
      </c>
      <c r="AI1663" t="e">
        <f t="shared" si="838"/>
        <v>#DIV/0!</v>
      </c>
      <c r="AJ1663" t="e">
        <f t="shared" si="839"/>
        <v>#DIV/0!</v>
      </c>
      <c r="AK1663"/>
      <c r="AL1663"/>
      <c r="AM1663"/>
      <c r="AN1663"/>
    </row>
    <row r="1664" spans="1:40" x14ac:dyDescent="0.3">
      <c r="A1664"/>
      <c r="B1664">
        <f t="shared" si="840"/>
        <v>153000</v>
      </c>
      <c r="C1664" s="186" t="str">
        <f t="shared" si="808"/>
        <v>-0.00704107026062926+0.0105347249460529i</v>
      </c>
      <c r="D1664" s="158" t="str">
        <f t="shared" si="809"/>
        <v>-3.97509207017709-2.53882065506562i</v>
      </c>
      <c r="E1664" t="str">
        <f t="shared" si="810"/>
        <v>3518.63264884442-9031.42934460721i</v>
      </c>
      <c r="F1664" t="str">
        <f t="shared" si="811"/>
        <v>0.51144919976247+0.341685245172003i</v>
      </c>
      <c r="G1664" t="str">
        <f t="shared" si="806"/>
        <v>0.51144919976247+0.341685245172003i</v>
      </c>
      <c r="H1664" t="str">
        <f t="shared" si="812"/>
        <v>4.58728264114268+5.21836434302781i</v>
      </c>
      <c r="I1664" t="str">
        <f t="shared" si="813"/>
        <v>600.829594999048i</v>
      </c>
      <c r="J1664" t="str">
        <f t="shared" si="807"/>
        <v>-88.411539367514+128.119941510245i</v>
      </c>
      <c r="K1664" t="str">
        <f t="shared" si="814"/>
        <v>3.1768080939516-2.19221528319992i</v>
      </c>
      <c r="L1664" t="str">
        <f t="shared" si="815"/>
        <v>0.625377834346909-0.36062551157213i</v>
      </c>
      <c r="M1664" t="str">
        <f t="shared" si="816"/>
        <v>3.80218592829851-2.55284079477205i</v>
      </c>
      <c r="N1664" t="str">
        <f t="shared" si="817"/>
        <v>-1.95589274629455i</v>
      </c>
      <c r="O1664" t="str">
        <f t="shared" si="818"/>
        <v>-0.375648496442786-0.926762217141093i</v>
      </c>
      <c r="P1664" t="str">
        <f t="shared" si="819"/>
        <v>1.37564849644279+0.926762217141093i</v>
      </c>
      <c r="Q1664" t="str">
        <f t="shared" si="820"/>
        <v>-1.37564849644279+1.02913052915346i</v>
      </c>
      <c r="R1664" t="str">
        <f t="shared" si="821"/>
        <v>-0.318022576015799-0.911605662581503i</v>
      </c>
      <c r="S1664" t="str">
        <f t="shared" si="822"/>
        <v>0.214638435807358i</v>
      </c>
      <c r="T1664" t="str">
        <f t="shared" si="823"/>
        <v>0.195665613489624-0.0682598682674577i</v>
      </c>
      <c r="U1664" t="e">
        <f t="shared" si="824"/>
        <v>#DIV/0!</v>
      </c>
      <c r="V1664" t="str">
        <f t="shared" si="825"/>
        <v>0.0000833333333333333-0.0017337139770359i</v>
      </c>
      <c r="W1664" t="e">
        <f t="shared" si="826"/>
        <v>#DIV/0!</v>
      </c>
      <c r="X1664" t="e">
        <f t="shared" si="827"/>
        <v>#DIV/0!</v>
      </c>
      <c r="Y1664" t="str">
        <f t="shared" si="828"/>
        <v>0.00096+0.653702599358964i</v>
      </c>
      <c r="Z1664" t="e">
        <f t="shared" si="829"/>
        <v>#DIV/0!</v>
      </c>
      <c r="AA1664" t="e">
        <f t="shared" si="830"/>
        <v>#DIV/0!</v>
      </c>
      <c r="AB1664" t="str">
        <f t="shared" si="831"/>
        <v>0.111653667200239-0.0389514768524773i</v>
      </c>
      <c r="AC1664" t="str">
        <f t="shared" si="832"/>
        <v>1.32509108314605-0.433134793689607i</v>
      </c>
      <c r="AD1664" t="str">
        <f t="shared" si="833"/>
        <v>0.08480827500003-0.0016738941083972i</v>
      </c>
      <c r="AE1664" t="e">
        <f t="shared" si="834"/>
        <v>#DIV/0!</v>
      </c>
      <c r="AF1664" t="str">
        <f t="shared" si="835"/>
        <v>-8.56237471131977-7.75718499809343i</v>
      </c>
      <c r="AG1664" t="e">
        <f t="shared" si="836"/>
        <v>#DIV/0!</v>
      </c>
      <c r="AH1664" t="e">
        <f t="shared" si="837"/>
        <v>#DIV/0!</v>
      </c>
      <c r="AI1664" t="e">
        <f t="shared" si="838"/>
        <v>#DIV/0!</v>
      </c>
      <c r="AJ1664" t="e">
        <f t="shared" si="839"/>
        <v>#DIV/0!</v>
      </c>
      <c r="AK1664"/>
      <c r="AL1664"/>
      <c r="AM1664"/>
      <c r="AN1664"/>
    </row>
    <row r="1665" spans="1:40" x14ac:dyDescent="0.3">
      <c r="A1665"/>
      <c r="B1665">
        <f t="shared" si="840"/>
        <v>153100</v>
      </c>
      <c r="C1665" s="186" t="str">
        <f t="shared" si="808"/>
        <v>-0.00703804631289944+0.0105321627650603i</v>
      </c>
      <c r="D1665" s="158" t="str">
        <f t="shared" si="809"/>
        <v>-3.97667696715669-2.5394270437547i</v>
      </c>
      <c r="E1665" t="str">
        <f t="shared" si="810"/>
        <v>3514.64249710296-9027.0838475228i</v>
      </c>
      <c r="F1665" t="str">
        <f t="shared" si="811"/>
        <v>0.511658949403191+0.341761777167847i</v>
      </c>
      <c r="G1665" t="str">
        <f t="shared" si="806"/>
        <v>0.511658949403191+0.341761777167847i</v>
      </c>
      <c r="H1665" t="str">
        <f t="shared" si="812"/>
        <v>4.59041779241175+5.2193336786431i</v>
      </c>
      <c r="I1665" t="str">
        <f t="shared" si="813"/>
        <v>601.222294080747i</v>
      </c>
      <c r="J1665" t="str">
        <f t="shared" si="807"/>
        <v>-88.5284553921216+128.203680034108i</v>
      </c>
      <c r="K1665" t="str">
        <f t="shared" si="814"/>
        <v>3.17543834816729-2.19273465536536i</v>
      </c>
      <c r="L1665" t="str">
        <f t="shared" si="815"/>
        <v>0.625173833056257-0.360743499837897i</v>
      </c>
      <c r="M1665" t="str">
        <f t="shared" si="816"/>
        <v>3.80061218122355-2.55347815520326i</v>
      </c>
      <c r="N1665" t="str">
        <f t="shared" si="817"/>
        <v>-1.95717110756664i</v>
      </c>
      <c r="O1665" t="str">
        <f t="shared" si="818"/>
        <v>-0.376832926103171-0.926281245521317i</v>
      </c>
      <c r="P1665" t="str">
        <f t="shared" si="819"/>
        <v>1.37683292610317+0.926281245521317i</v>
      </c>
      <c r="Q1665" t="str">
        <f t="shared" si="820"/>
        <v>-1.37683292610317+1.03088986204532i</v>
      </c>
      <c r="R1665" t="str">
        <f t="shared" si="821"/>
        <v>-0.31800096880554-0.910862310602212i</v>
      </c>
      <c r="S1665" t="str">
        <f t="shared" si="822"/>
        <v>0.214778722366709i</v>
      </c>
      <c r="T1665" t="str">
        <f t="shared" si="823"/>
        <v>0.195633843323132-0.0682998417914296i</v>
      </c>
      <c r="U1665" t="e">
        <f t="shared" si="824"/>
        <v>#DIV/0!</v>
      </c>
      <c r="V1665" t="str">
        <f t="shared" si="825"/>
        <v>0.0000833333333333333-0.00173258157078048i</v>
      </c>
      <c r="W1665" t="e">
        <f t="shared" si="826"/>
        <v>#DIV/0!</v>
      </c>
      <c r="X1665" t="e">
        <f t="shared" si="827"/>
        <v>#DIV/0!</v>
      </c>
      <c r="Y1665" t="str">
        <f t="shared" si="828"/>
        <v>0.00096+0.654129855959852i</v>
      </c>
      <c r="Z1665" t="e">
        <f t="shared" si="829"/>
        <v>#DIV/0!</v>
      </c>
      <c r="AA1665" t="e">
        <f t="shared" si="830"/>
        <v>#DIV/0!</v>
      </c>
      <c r="AB1665" t="str">
        <f t="shared" si="831"/>
        <v>0.11163553802806-0.0389742871483836i</v>
      </c>
      <c r="AC1665" t="str">
        <f t="shared" si="832"/>
        <v>1.32476339483887-0.433185058189665i</v>
      </c>
      <c r="AD1665" t="str">
        <f t="shared" si="833"/>
        <v>0.0848191790693329-0.00168474320496038i</v>
      </c>
      <c r="AE1665" t="e">
        <f t="shared" si="834"/>
        <v>#DIV/0!</v>
      </c>
      <c r="AF1665" t="str">
        <f t="shared" si="835"/>
        <v>-8.56709475956844-7.7587607223978i</v>
      </c>
      <c r="AG1665" t="e">
        <f t="shared" si="836"/>
        <v>#DIV/0!</v>
      </c>
      <c r="AH1665" t="e">
        <f t="shared" si="837"/>
        <v>#DIV/0!</v>
      </c>
      <c r="AI1665" t="e">
        <f t="shared" si="838"/>
        <v>#DIV/0!</v>
      </c>
      <c r="AJ1665" t="e">
        <f t="shared" si="839"/>
        <v>#DIV/0!</v>
      </c>
      <c r="AK1665"/>
      <c r="AL1665"/>
      <c r="AM1665"/>
      <c r="AN1665"/>
    </row>
    <row r="1666" spans="1:40" x14ac:dyDescent="0.3">
      <c r="A1666"/>
      <c r="B1666">
        <f t="shared" si="840"/>
        <v>153200</v>
      </c>
      <c r="C1666" s="186" t="str">
        <f t="shared" si="808"/>
        <v>-0.00703502298997095+0.0105296030409372i</v>
      </c>
      <c r="D1666" s="158" t="str">
        <f t="shared" si="809"/>
        <v>-3.97826153806081-2.54003217515873i</v>
      </c>
      <c r="E1666" t="str">
        <f t="shared" si="810"/>
        <v>3510.65878658969-9022.7415171934i</v>
      </c>
      <c r="F1666" t="str">
        <f t="shared" si="811"/>
        <v>0.511868655887526+0.341838147626858i</v>
      </c>
      <c r="G1666" t="str">
        <f t="shared" si="806"/>
        <v>0.511868655887526+0.341838147626858i</v>
      </c>
      <c r="H1666" t="str">
        <f t="shared" si="812"/>
        <v>4.59355215985912+5.22030080861158i</v>
      </c>
      <c r="I1666" t="str">
        <f t="shared" si="813"/>
        <v>601.614993162445i</v>
      </c>
      <c r="J1666" t="str">
        <f t="shared" si="807"/>
        <v>-88.6454478074673+128.287418557971i</v>
      </c>
      <c r="K1666" t="str">
        <f t="shared" si="814"/>
        <v>3.17406888880633-2.1932529408006i</v>
      </c>
      <c r="L1666" t="str">
        <f t="shared" si="815"/>
        <v>0.624969831654409-0.360861334264562i</v>
      </c>
      <c r="M1666" t="str">
        <f t="shared" si="816"/>
        <v>3.79903872046074-2.55411427506516i</v>
      </c>
      <c r="N1666" t="str">
        <f t="shared" si="817"/>
        <v>-1.95844946883873i</v>
      </c>
      <c r="O1666" t="str">
        <f t="shared" si="818"/>
        <v>-0.378016739940428-0.92579876016595i</v>
      </c>
      <c r="P1666" t="str">
        <f t="shared" si="819"/>
        <v>1.37801673994043+0.92579876016595i</v>
      </c>
      <c r="Q1666" t="str">
        <f t="shared" si="820"/>
        <v>-1.37801673994043+1.03265070867278i</v>
      </c>
      <c r="R1666" t="str">
        <f t="shared" si="821"/>
        <v>-0.317979343081451-0.910119824956939i</v>
      </c>
      <c r="S1666" t="str">
        <f t="shared" si="822"/>
        <v>0.214919008926061i</v>
      </c>
      <c r="T1666" t="str">
        <f t="shared" si="823"/>
        <v>0.195602050783705-0.0683398052740254i</v>
      </c>
      <c r="U1666" t="e">
        <f t="shared" si="824"/>
        <v>#DIV/0!</v>
      </c>
      <c r="V1666" t="str">
        <f t="shared" si="825"/>
        <v>0.0000833333333333333-0.00173145064286222i</v>
      </c>
      <c r="W1666" t="e">
        <f t="shared" si="826"/>
        <v>#DIV/0!</v>
      </c>
      <c r="X1666" t="e">
        <f t="shared" si="827"/>
        <v>#DIV/0!</v>
      </c>
      <c r="Y1666" t="str">
        <f t="shared" si="828"/>
        <v>0.00096+0.654557112560741i</v>
      </c>
      <c r="Z1666" t="e">
        <f t="shared" si="829"/>
        <v>#DIV/0!</v>
      </c>
      <c r="AA1666" t="e">
        <f t="shared" si="830"/>
        <v>#DIV/0!</v>
      </c>
      <c r="AB1666" t="str">
        <f t="shared" si="831"/>
        <v>0.111617396089099-0.0389970917143282i</v>
      </c>
      <c r="AC1666" t="str">
        <f t="shared" si="832"/>
        <v>1.3244357809859-0.433235046104861i</v>
      </c>
      <c r="AD1666" t="str">
        <f t="shared" si="833"/>
        <v>0.0848300806912167-0.00169561093654397i</v>
      </c>
      <c r="AE1666" t="e">
        <f t="shared" si="834"/>
        <v>#DIV/0!</v>
      </c>
      <c r="AF1666" t="str">
        <f t="shared" si="835"/>
        <v>-8.57181369791993-7.76033298377031i</v>
      </c>
      <c r="AG1666" t="e">
        <f t="shared" si="836"/>
        <v>#DIV/0!</v>
      </c>
      <c r="AH1666" t="e">
        <f t="shared" si="837"/>
        <v>#DIV/0!</v>
      </c>
      <c r="AI1666" t="e">
        <f t="shared" si="838"/>
        <v>#DIV/0!</v>
      </c>
      <c r="AJ1666" t="e">
        <f t="shared" si="839"/>
        <v>#DIV/0!</v>
      </c>
      <c r="AK1666"/>
      <c r="AL1666"/>
      <c r="AM1666"/>
      <c r="AN1666"/>
    </row>
    <row r="1667" spans="1:40" x14ac:dyDescent="0.3">
      <c r="A1667"/>
      <c r="B1667">
        <f t="shared" si="840"/>
        <v>153300</v>
      </c>
      <c r="C1667" s="186" t="str">
        <f t="shared" si="808"/>
        <v>-0.00703200029357611+0.0105270457663928i</v>
      </c>
      <c r="D1667" s="158" t="str">
        <f t="shared" si="809"/>
        <v>-3.97984578197691-2.54063605043604i</v>
      </c>
      <c r="E1667" t="str">
        <f t="shared" si="810"/>
        <v>3506.6815042618-9018.40235249339i</v>
      </c>
      <c r="F1667" t="str">
        <f t="shared" si="811"/>
        <v>0.512078319094717+0.341914356692833i</v>
      </c>
      <c r="G1667" t="str">
        <f t="shared" si="806"/>
        <v>0.512078319094717+0.341914356692833i</v>
      </c>
      <c r="H1667" t="str">
        <f t="shared" si="812"/>
        <v>4.59668574208816+5.22126573485023i</v>
      </c>
      <c r="I1667" t="str">
        <f t="shared" si="813"/>
        <v>602.007692244144i</v>
      </c>
      <c r="J1667" t="str">
        <f t="shared" si="807"/>
        <v>-88.7625166135511+128.371157081834i</v>
      </c>
      <c r="K1667" t="str">
        <f t="shared" si="814"/>
        <v>3.17269971665617-2.19377014051511i</v>
      </c>
      <c r="L1667" t="str">
        <f t="shared" si="815"/>
        <v>0.62476583027183-0.360979014927381i</v>
      </c>
      <c r="M1667" t="str">
        <f t="shared" si="816"/>
        <v>3.797465546928-2.55474915544249i</v>
      </c>
      <c r="N1667" t="str">
        <f t="shared" si="817"/>
        <v>-1.95972783011081i</v>
      </c>
      <c r="O1667" t="str">
        <f t="shared" si="818"/>
        <v>-0.379199936019954-0.925314761863477i</v>
      </c>
      <c r="P1667" t="str">
        <f t="shared" si="819"/>
        <v>1.37919993601995+0.925314761863477i</v>
      </c>
      <c r="Q1667" t="str">
        <f t="shared" si="820"/>
        <v>-1.37919993601995+1.03441306824733i</v>
      </c>
      <c r="R1667" t="str">
        <f t="shared" si="821"/>
        <v>-0.317957698833908-0.909378203936473i</v>
      </c>
      <c r="S1667" t="str">
        <f t="shared" si="822"/>
        <v>0.215059295485412i</v>
      </c>
      <c r="T1667" t="str">
        <f t="shared" si="823"/>
        <v>0.195570235868367-0.0683797587053831i</v>
      </c>
      <c r="U1667" t="e">
        <f t="shared" si="824"/>
        <v>#DIV/0!</v>
      </c>
      <c r="V1667" t="str">
        <f t="shared" si="825"/>
        <v>0.0000833333333333333-0.00173032119038808i</v>
      </c>
      <c r="W1667" t="e">
        <f t="shared" si="826"/>
        <v>#DIV/0!</v>
      </c>
      <c r="X1667" t="e">
        <f t="shared" si="827"/>
        <v>#DIV/0!</v>
      </c>
      <c r="Y1667" t="str">
        <f t="shared" si="828"/>
        <v>0.00096+0.654984369161629i</v>
      </c>
      <c r="Z1667" t="e">
        <f t="shared" si="829"/>
        <v>#DIV/0!</v>
      </c>
      <c r="AA1667" t="e">
        <f t="shared" si="830"/>
        <v>#DIV/0!</v>
      </c>
      <c r="AB1667" t="str">
        <f t="shared" si="831"/>
        <v>0.111599241381659-0.0390198905446835i</v>
      </c>
      <c r="AC1667" t="str">
        <f t="shared" si="832"/>
        <v>1.32410824179566-0.433284757656153i</v>
      </c>
      <c r="AD1667" t="str">
        <f t="shared" si="833"/>
        <v>0.084840979845293-0.00170649731025078i</v>
      </c>
      <c r="AE1667" t="e">
        <f t="shared" si="834"/>
        <v>#DIV/0!</v>
      </c>
      <c r="AF1667" t="str">
        <f t="shared" si="835"/>
        <v>-8.57653152406507-7.76190178528627i</v>
      </c>
      <c r="AG1667" t="e">
        <f t="shared" si="836"/>
        <v>#DIV/0!</v>
      </c>
      <c r="AH1667" t="e">
        <f t="shared" si="837"/>
        <v>#DIV/0!</v>
      </c>
      <c r="AI1667" t="e">
        <f t="shared" si="838"/>
        <v>#DIV/0!</v>
      </c>
      <c r="AJ1667" t="e">
        <f t="shared" si="839"/>
        <v>#DIV/0!</v>
      </c>
      <c r="AK1667"/>
      <c r="AL1667"/>
      <c r="AM1667"/>
      <c r="AN1667"/>
    </row>
    <row r="1668" spans="1:40" x14ac:dyDescent="0.3">
      <c r="A1668"/>
      <c r="B1668">
        <f t="shared" si="840"/>
        <v>153400</v>
      </c>
      <c r="C1668" s="186" t="str">
        <f t="shared" si="808"/>
        <v>-0.00702897822544334+0.0105244909341607i</v>
      </c>
      <c r="D1668" s="158" t="str">
        <f t="shared" si="809"/>
        <v>-3.98142969799467-2.54123867074503i</v>
      </c>
      <c r="E1668" t="str">
        <f t="shared" si="810"/>
        <v>3502.71063710695-9014.06635228814i</v>
      </c>
      <c r="F1668" t="str">
        <f t="shared" si="811"/>
        <v>0.512287938904296+0.341990404509599i</v>
      </c>
      <c r="G1668" t="str">
        <f t="shared" si="806"/>
        <v>0.512287938904296+0.341990404509599i</v>
      </c>
      <c r="H1668" t="str">
        <f t="shared" si="812"/>
        <v>4.59981853770549+5.22222845927674i</v>
      </c>
      <c r="I1668" t="str">
        <f t="shared" si="813"/>
        <v>602.400391325843i</v>
      </c>
      <c r="J1668" t="str">
        <f t="shared" si="807"/>
        <v>-88.8796618103728+128.454895605697i</v>
      </c>
      <c r="K1668" t="str">
        <f t="shared" si="814"/>
        <v>3.17133083250241-2.19428625551832i</v>
      </c>
      <c r="L1668" t="str">
        <f t="shared" si="815"/>
        <v>0.624561829038812-0.361096541901705i</v>
      </c>
      <c r="M1668" t="str">
        <f t="shared" si="816"/>
        <v>3.79589266154122-2.55538279742002i</v>
      </c>
      <c r="N1668" t="str">
        <f t="shared" si="817"/>
        <v>-1.9610061913829i</v>
      </c>
      <c r="O1668" t="str">
        <f t="shared" si="818"/>
        <v>-0.380382512408177-0.924829251404843i</v>
      </c>
      <c r="P1668" t="str">
        <f t="shared" si="819"/>
        <v>1.38038251240818+0.924829251404843i</v>
      </c>
      <c r="Q1668" t="str">
        <f t="shared" si="820"/>
        <v>-1.38038251240818+1.03617693997806i</v>
      </c>
      <c r="R1668" t="str">
        <f t="shared" si="821"/>
        <v>-0.317936036053281-0.908637445836027i</v>
      </c>
      <c r="S1668" t="str">
        <f t="shared" si="822"/>
        <v>0.215199582044762i</v>
      </c>
      <c r="T1668" t="str">
        <f t="shared" si="823"/>
        <v>0.195538398574133-0.0684197020756345i</v>
      </c>
      <c r="U1668" t="e">
        <f t="shared" si="824"/>
        <v>#DIV/0!</v>
      </c>
      <c r="V1668" t="str">
        <f t="shared" si="825"/>
        <v>0.0000833333333333333-0.00172919321047257i</v>
      </c>
      <c r="W1668" t="e">
        <f t="shared" si="826"/>
        <v>#DIV/0!</v>
      </c>
      <c r="X1668" t="e">
        <f t="shared" si="827"/>
        <v>#DIV/0!</v>
      </c>
      <c r="Y1668" t="str">
        <f t="shared" si="828"/>
        <v>0.00096+0.655411625762517i</v>
      </c>
      <c r="Z1668" t="e">
        <f t="shared" si="829"/>
        <v>#DIV/0!</v>
      </c>
      <c r="AA1668" t="e">
        <f t="shared" si="830"/>
        <v>#DIV/0!</v>
      </c>
      <c r="AB1668" t="str">
        <f t="shared" si="831"/>
        <v>0.111581073904034-0.0390426836338184i</v>
      </c>
      <c r="AC1668" t="str">
        <f t="shared" si="832"/>
        <v>1.32378077747624-0.433334193064507i</v>
      </c>
      <c r="AD1668" t="str">
        <f t="shared" si="833"/>
        <v>0.0848518765111496-0.0017174023331752i</v>
      </c>
      <c r="AE1668" t="e">
        <f t="shared" si="834"/>
        <v>#DIV/0!</v>
      </c>
      <c r="AF1668" t="str">
        <f t="shared" si="835"/>
        <v>-8.58124823570016-7.76346713002177i</v>
      </c>
      <c r="AG1668" t="e">
        <f t="shared" si="836"/>
        <v>#DIV/0!</v>
      </c>
      <c r="AH1668" t="e">
        <f t="shared" si="837"/>
        <v>#DIV/0!</v>
      </c>
      <c r="AI1668" t="e">
        <f t="shared" si="838"/>
        <v>#DIV/0!</v>
      </c>
      <c r="AJ1668" t="e">
        <f t="shared" si="839"/>
        <v>#DIV/0!</v>
      </c>
      <c r="AK1668"/>
      <c r="AL1668"/>
      <c r="AM1668"/>
      <c r="AN1668"/>
    </row>
    <row r="1669" spans="1:40" x14ac:dyDescent="0.3">
      <c r="A1669"/>
      <c r="B1669">
        <f t="shared" si="840"/>
        <v>153500</v>
      </c>
      <c r="C1669" s="186" t="str">
        <f t="shared" si="808"/>
        <v>-0.00702595678729697+0.0105219385369992i</v>
      </c>
      <c r="D1669" s="158" t="str">
        <f t="shared" si="809"/>
        <v>-3.98301328520578-2.54184003724402i</v>
      </c>
      <c r="E1669" t="str">
        <f t="shared" si="810"/>
        <v>3498.74617214332-9009.73351543424i</v>
      </c>
      <c r="F1669" t="str">
        <f t="shared" si="811"/>
        <v>0.512497515196066+0.342066291221002i</v>
      </c>
      <c r="G1669" t="str">
        <f t="shared" ref="G1669:G1732" si="841">IF($C$11=$C$7,$C$24,F1669)</f>
        <v>0.512497515196066+0.342066291221002i</v>
      </c>
      <c r="H1669" t="str">
        <f t="shared" si="812"/>
        <v>4.60295054532067+5.22318898380911i</v>
      </c>
      <c r="I1669" t="str">
        <f t="shared" si="813"/>
        <v>602.793090407542i</v>
      </c>
      <c r="J1669" t="str">
        <f t="shared" ref="J1669:J1732" si="842">IMSUM(COMPLEX(0,2*PI()*B1669*$C$113*$C$112),COMPLEX(0,2*PI()*B1669*$C$113*$C$111),COMPLEX(0,2*PI()*B1669*$C$28*10^-12*$C$111),COMPLEX(-1*2*PI()*B1669*2*PI()*B1669*$C$113*$C$112*$C$28*10^-12*$C$111,0),COMPLEX(1,0))</f>
        <v>-88.9968833979327+128.538634129559i</v>
      </c>
      <c r="K1669" t="str">
        <f t="shared" si="814"/>
        <v>3.1699622371288-2.19480128681969i</v>
      </c>
      <c r="L1669" t="str">
        <f t="shared" si="815"/>
        <v>0.624357828085481-0.361213915262985i</v>
      </c>
      <c r="M1669" t="str">
        <f t="shared" si="816"/>
        <v>3.79432006521428-2.55601520208267i</v>
      </c>
      <c r="N1669" t="str">
        <f t="shared" si="817"/>
        <v>-1.96228455265499i</v>
      </c>
      <c r="O1669" t="str">
        <f t="shared" si="818"/>
        <v>-0.381564467172515-0.924342229583478i</v>
      </c>
      <c r="P1669" t="str">
        <f t="shared" si="819"/>
        <v>1.38156446717251+0.924342229583478i</v>
      </c>
      <c r="Q1669" t="str">
        <f t="shared" si="820"/>
        <v>-1.38156446717251+1.03794232307151i</v>
      </c>
      <c r="R1669" t="str">
        <f t="shared" si="821"/>
        <v>-0.31791435472992-0.907897548955282i</v>
      </c>
      <c r="S1669" t="str">
        <f t="shared" si="822"/>
        <v>0.215339868604114i</v>
      </c>
      <c r="T1669" t="str">
        <f t="shared" si="823"/>
        <v>0.195506538898028-0.0684596353749027i</v>
      </c>
      <c r="U1669" t="e">
        <f t="shared" si="824"/>
        <v>#DIV/0!</v>
      </c>
      <c r="V1669" t="str">
        <f t="shared" si="825"/>
        <v>0.0000833333333333333-0.00172806670023773i</v>
      </c>
      <c r="W1669" t="e">
        <f t="shared" si="826"/>
        <v>#DIV/0!</v>
      </c>
      <c r="X1669" t="e">
        <f t="shared" si="827"/>
        <v>#DIV/0!</v>
      </c>
      <c r="Y1669" t="str">
        <f t="shared" si="828"/>
        <v>0.00096+0.655838882363405i</v>
      </c>
      <c r="Z1669" t="e">
        <f t="shared" si="829"/>
        <v>#DIV/0!</v>
      </c>
      <c r="AA1669" t="e">
        <f t="shared" si="830"/>
        <v>#DIV/0!</v>
      </c>
      <c r="AB1669" t="str">
        <f t="shared" si="831"/>
        <v>0.111562893654528-0.0390654709760968i</v>
      </c>
      <c r="AC1669" t="str">
        <f t="shared" si="832"/>
        <v>1.32345338823532-0.433383352550956i</v>
      </c>
      <c r="AD1669" t="str">
        <f t="shared" si="833"/>
        <v>0.084862770668362-0.00172832601239479i</v>
      </c>
      <c r="AE1669" t="e">
        <f t="shared" si="834"/>
        <v>#DIV/0!</v>
      </c>
      <c r="AF1669" t="str">
        <f t="shared" si="835"/>
        <v>-8.58596383052645-7.76502902105313i</v>
      </c>
      <c r="AG1669" t="e">
        <f t="shared" si="836"/>
        <v>#DIV/0!</v>
      </c>
      <c r="AH1669" t="e">
        <f t="shared" si="837"/>
        <v>#DIV/0!</v>
      </c>
      <c r="AI1669" t="e">
        <f t="shared" si="838"/>
        <v>#DIV/0!</v>
      </c>
      <c r="AJ1669" t="e">
        <f t="shared" si="839"/>
        <v>#DIV/0!</v>
      </c>
      <c r="AK1669"/>
      <c r="AL1669"/>
      <c r="AM1669"/>
      <c r="AN1669"/>
    </row>
    <row r="1670" spans="1:40" x14ac:dyDescent="0.3">
      <c r="A1670"/>
      <c r="B1670">
        <f t="shared" si="840"/>
        <v>153600</v>
      </c>
      <c r="C1670" s="186" t="str">
        <f t="shared" ref="C1670:C1733" si="843">IMPRODUCT(COMPLEX(-1,0),IMDIV(IMPRODUCT(G1670,COMPLEX($C$100+$C$101,0)),COMPLEX($C$100,2*PI()*B1670*$C$103*$C$102*(2*$C$100+$C$101))))</f>
        <v>-0.00702293598085741+0.0105193885676916i</v>
      </c>
      <c r="D1670" s="158" t="str">
        <f t="shared" ref="D1670:D1733" si="844">IMPRODUCT(COMPLEX($C$106,0),IMSUB(C1670,G1670))</f>
        <v>-3.98459654270411-2.54244015109139i</v>
      </c>
      <c r="E1670" t="str">
        <f t="shared" ref="E1670:E1733" si="845">IMDIV(COMPLEX($C$20*10^3,0),COMPLEX(1,2*PI()*B1670*$C$20*1000*$C$29*10^-12))</f>
        <v>3494.78809641949-9005.40384077943i</v>
      </c>
      <c r="F1670" t="str">
        <f t="shared" ref="F1670:F1733" si="846">IMDIV(COMPLEX($C$22*1000,0),IMSUM(COMPLEX($C$22*1000,0),E1670))</f>
        <v>0.512707047850113+0.342142016970917i</v>
      </c>
      <c r="G1670" t="str">
        <f t="shared" si="841"/>
        <v>0.512707047850113+0.342142016970917i</v>
      </c>
      <c r="H1670" t="str">
        <f t="shared" ref="H1670:H1733" si="847">IMPRODUCT(COMPLEX($C$108,0),IMPRODUCT(COMPLEX(-1,0),D1670),IMDIV(COMPLEX(0,2*PI()*B1670*$C$109*$C$110),COMPLEX(1,2*PI()*B1670*$C$109*$C$110)))</f>
        <v>4.60608176354642+5.22414731036603i</v>
      </c>
      <c r="I1670" t="str">
        <f t="shared" ref="I1670:I1733" si="848">COMPLEX(0,2*PI()*B1670*$C$113*$C$112*$C$114)</f>
        <v>603.18578948924i</v>
      </c>
      <c r="J1670" t="str">
        <f t="shared" si="842"/>
        <v>-89.1141813762306+128.622372653422i</v>
      </c>
      <c r="K1670" t="str">
        <f t="shared" ref="K1670:K1733" si="849">IMDIV(I1670,J1670)</f>
        <v>3.16859393131723-2.19531523542856i</v>
      </c>
      <c r="L1670" t="str">
        <f t="shared" ref="L1670:L1733" si="850">IMDIV(COMPLEX($C$117,0),COMPLEX(1,2*PI()*B1670*$C$115*$C$116))</f>
        <v>0.624153827541788-0.361331135086768i</v>
      </c>
      <c r="M1670" t="str">
        <f t="shared" ref="M1670:M1733" si="851">IMSUM(K1670,L1670)</f>
        <v>3.79274775885902-2.55664637051533i</v>
      </c>
      <c r="N1670" t="str">
        <f t="shared" ref="N1670:N1733" si="852">COMPLEX(0,-2*PI()*B1670*$C$43)</f>
        <v>-1.96356291392708i</v>
      </c>
      <c r="O1670" t="str">
        <f t="shared" ref="O1670:O1733" si="853">IMEXP(N1670)</f>
        <v>-0.382745798381408-0.923853697195275i</v>
      </c>
      <c r="P1670" t="str">
        <f t="shared" ref="P1670:P1733" si="854">IMSUB(COMPLEX(1,0),O1670)</f>
        <v>1.38274579838141+0.923853697195275i</v>
      </c>
      <c r="Q1670" t="str">
        <f t="shared" ref="Q1670:Q1733" si="855">IMSUM(COMPLEX(0,2*PI()*B1670*$C$43),O1670,COMPLEX(-1,0))</f>
        <v>-1.38274579838141+1.03970921673181i</v>
      </c>
      <c r="R1670" t="str">
        <f t="shared" ref="R1670:R1733" si="856">IMDIV(P1670,Q1670)</f>
        <v>-0.317892654854179-0.907158511598319i</v>
      </c>
      <c r="S1670" t="str">
        <f t="shared" ref="S1670:S1733" si="857">IMDIV(COMPLEX(0,2*PI()*B1670*$C$123),COMPLEX($C$124,0))</f>
        <v>0.215480155163465i</v>
      </c>
      <c r="T1670" t="str">
        <f t="shared" ref="T1670:T1733" si="858">IMPRODUCT(R1670,S1670)</f>
        <v>0.195474656837064-0.0684995585933043i</v>
      </c>
      <c r="U1670" t="e">
        <f t="shared" ref="U1670:U1733" si="859">IMDIV(COMPLEX(1,2*PI()*B1670*$C$16*10^-3*$C$15*10^-6),COMPLEX(0,2*PI()*B1670*$C$15*10^-6))</f>
        <v>#DIV/0!</v>
      </c>
      <c r="V1670" t="str">
        <f t="shared" ref="V1670:V1733" si="860">IMSUM(COMPLEX($C$18*10^-3,0),IMDIV(COMPLEX(1,0),COMPLEX(0,2*PI()*B1670*($C$17*1*10^-6))))</f>
        <v>0.0000833333333333333-0.0017269416568131i</v>
      </c>
      <c r="W1670" t="e">
        <f t="shared" ref="W1670:W1733" si="861">IMDIV(IMPRODUCT(U1670,V1670),IMSUM(U1670,V1670))</f>
        <v>#DIV/0!</v>
      </c>
      <c r="X1670" t="e">
        <f t="shared" ref="X1670:X1733" si="862">IMDIV(IMPRODUCT(COMPLEX($C$19,0),W1670),IMSUM(COMPLEX($C$19,0),W1670))</f>
        <v>#DIV/0!</v>
      </c>
      <c r="Y1670" t="str">
        <f t="shared" ref="Y1670:Y1733" si="863">COMPLEX($C$13*10^-3,2*PI()*B1670*$C$12*0.000001)</f>
        <v>0.00096+0.656266138964293i</v>
      </c>
      <c r="Z1670" t="e">
        <f t="shared" ref="Z1670:Z1733" si="864">IMPRODUCT(COMPLEX($C$6,0),IMDIV(X1670,IMSUM(X1670,Y1670)))</f>
        <v>#DIV/0!</v>
      </c>
      <c r="AA1670" t="e">
        <f t="shared" ref="AA1670:AA1733" si="865">IMDIV(COMPLEX($C$6,0),IMSUM(X1670,Y1670))</f>
        <v>#DIV/0!</v>
      </c>
      <c r="AB1670" t="str">
        <f t="shared" ref="AB1670:AB1733" si="866">IMPRODUCT(COMPLEX($C$119,0),T1670)</f>
        <v>0.111544700631436-0.0390882525658789i</v>
      </c>
      <c r="AC1670" t="str">
        <f t="shared" ref="AC1670:AC1733" si="867">IMSUM(COMPLEX(1,0),IMPRODUCT(AB1670,M1670))</f>
        <v>1.32312607428014-0.433432236336532i</v>
      </c>
      <c r="AD1670" t="str">
        <f t="shared" ref="AD1670:AD1733" si="868">IMDIV(AB1670,AC1670)</f>
        <v>0.0848736622964829-0.00173926835497875i</v>
      </c>
      <c r="AE1670" t="e">
        <f t="shared" ref="AE1670:AE1733" si="869">IMPRODUCT(AD1670,AA1670,X1670)</f>
        <v>#DIV/0!</v>
      </c>
      <c r="AF1670" t="str">
        <f t="shared" ref="AF1670:AF1733" si="870">IMSUB(D1670,H1670)</f>
        <v>-8.59067830625053-7.76658746145742i</v>
      </c>
      <c r="AG1670" t="e">
        <f t="shared" ref="AG1670:AG1733" si="871">IMSUM(COMPLEX(1,0),IMPRODUCT(AD1670,AA1670,COMPLEX($C$127,0)))</f>
        <v>#DIV/0!</v>
      </c>
      <c r="AH1670" t="e">
        <f t="shared" ref="AH1670:AH1733" si="872">IMDIV(IMPRODUCT(AE1670,AF1670),AG1670)</f>
        <v>#DIV/0!</v>
      </c>
      <c r="AI1670" t="e">
        <f t="shared" ref="AI1670:AI1733" si="873">20*LOG10(IMABS(AH1670))</f>
        <v>#DIV/0!</v>
      </c>
      <c r="AJ1670" t="e">
        <f t="shared" ref="AJ1670:AJ1733" si="874">IMARGUMENT(AH1670)*180/PI()</f>
        <v>#DIV/0!</v>
      </c>
      <c r="AK1670"/>
      <c r="AL1670"/>
      <c r="AM1670"/>
      <c r="AN1670"/>
    </row>
    <row r="1671" spans="1:40" x14ac:dyDescent="0.3">
      <c r="A1671"/>
      <c r="B1671">
        <f t="shared" si="840"/>
        <v>153700</v>
      </c>
      <c r="C1671" s="186" t="str">
        <f t="shared" si="843"/>
        <v>-0.00701991580784106+0.0105168410190452i</v>
      </c>
      <c r="D1671" s="158" t="str">
        <f t="shared" si="844"/>
        <v>-3.98617946958562-2.5430390134455i</v>
      </c>
      <c r="E1671" t="str">
        <f t="shared" si="845"/>
        <v>3490.83639701428-9001.07732716265i</v>
      </c>
      <c r="F1671" t="str">
        <f t="shared" si="846"/>
        <v>0.512916536746805+0.34221758190324i</v>
      </c>
      <c r="G1671" t="str">
        <f t="shared" si="841"/>
        <v>0.512916536746805+0.34221758190324i</v>
      </c>
      <c r="H1671" t="str">
        <f t="shared" si="847"/>
        <v>4.60921219099853+5.22510344086663i</v>
      </c>
      <c r="I1671" t="str">
        <f t="shared" si="848"/>
        <v>603.578488570939i</v>
      </c>
      <c r="J1671" t="str">
        <f t="shared" si="842"/>
        <v>-89.2315557452667+128.706111177286i</v>
      </c>
      <c r="K1671" t="str">
        <f t="shared" si="849"/>
        <v>3.16722591584778-2.19582810235432i</v>
      </c>
      <c r="L1671" t="str">
        <f t="shared" si="850"/>
        <v>0.623949827537516-0.3614482014487i</v>
      </c>
      <c r="M1671" t="str">
        <f t="shared" si="851"/>
        <v>3.7911757433853-2.55727630380302i</v>
      </c>
      <c r="N1671" t="str">
        <f t="shared" si="852"/>
        <v>-1.96484127519916i</v>
      </c>
      <c r="O1671" t="str">
        <f t="shared" si="853"/>
        <v>-0.383926504104306-0.923363655038602i</v>
      </c>
      <c r="P1671" t="str">
        <f t="shared" si="854"/>
        <v>1.38392650410431+0.923363655038602i</v>
      </c>
      <c r="Q1671" t="str">
        <f t="shared" si="855"/>
        <v>-1.38392650410431+1.04147762016056i</v>
      </c>
      <c r="R1671" t="str">
        <f t="shared" si="856"/>
        <v>-0.317870936416392-0.90642033207365i</v>
      </c>
      <c r="S1671" t="str">
        <f t="shared" si="857"/>
        <v>0.215620441722816i</v>
      </c>
      <c r="T1671" t="str">
        <f t="shared" si="858"/>
        <v>0.195442752388262-0.0685394717209476i</v>
      </c>
      <c r="U1671" t="e">
        <f t="shared" si="859"/>
        <v>#DIV/0!</v>
      </c>
      <c r="V1671" t="str">
        <f t="shared" si="860"/>
        <v>0.0000833333333333333-0.00172581807733567i</v>
      </c>
      <c r="W1671" t="e">
        <f t="shared" si="861"/>
        <v>#DIV/0!</v>
      </c>
      <c r="X1671" t="e">
        <f t="shared" si="862"/>
        <v>#DIV/0!</v>
      </c>
      <c r="Y1671" t="str">
        <f t="shared" si="863"/>
        <v>0.00096+0.656693395565182i</v>
      </c>
      <c r="Z1671" t="e">
        <f t="shared" si="864"/>
        <v>#DIV/0!</v>
      </c>
      <c r="AA1671" t="e">
        <f t="shared" si="865"/>
        <v>#DIV/0!</v>
      </c>
      <c r="AB1671" t="str">
        <f t="shared" si="866"/>
        <v>0.111526494833058-0.03911102839752i</v>
      </c>
      <c r="AC1671" t="str">
        <f t="shared" si="867"/>
        <v>1.32279883581753-0.433480844642321i</v>
      </c>
      <c r="AD1671" t="str">
        <f t="shared" si="868"/>
        <v>0.0848845513750491-0.00175022936798123i</v>
      </c>
      <c r="AE1671" t="e">
        <f t="shared" si="869"/>
        <v>#DIV/0!</v>
      </c>
      <c r="AF1671" t="str">
        <f t="shared" si="870"/>
        <v>-8.59539166058415-7.76814245431213i</v>
      </c>
      <c r="AG1671" t="e">
        <f t="shared" si="871"/>
        <v>#DIV/0!</v>
      </c>
      <c r="AH1671" t="e">
        <f t="shared" si="872"/>
        <v>#DIV/0!</v>
      </c>
      <c r="AI1671" t="e">
        <f t="shared" si="873"/>
        <v>#DIV/0!</v>
      </c>
      <c r="AJ1671" t="e">
        <f t="shared" si="874"/>
        <v>#DIV/0!</v>
      </c>
      <c r="AK1671"/>
      <c r="AL1671"/>
      <c r="AM1671"/>
      <c r="AN1671"/>
    </row>
    <row r="1672" spans="1:40" x14ac:dyDescent="0.3">
      <c r="A1672"/>
      <c r="B1672">
        <f t="shared" si="840"/>
        <v>153800</v>
      </c>
      <c r="C1672" s="186" t="str">
        <f t="shared" si="843"/>
        <v>-0.00701689626996031+0.0105142958838919i</v>
      </c>
      <c r="D1672" s="158" t="str">
        <f t="shared" si="844"/>
        <v>-3.98776206494839-2.54363662546466i</v>
      </c>
      <c r="E1672" t="str">
        <f t="shared" si="845"/>
        <v>3486.89106103681-8996.75397341421i</v>
      </c>
      <c r="F1672" t="str">
        <f t="shared" si="846"/>
        <v>0.513125981766786+0.342292986161891i</v>
      </c>
      <c r="G1672" t="str">
        <f t="shared" si="841"/>
        <v>0.513125981766786+0.342292986161891i</v>
      </c>
      <c r="H1672" t="str">
        <f t="shared" si="847"/>
        <v>4.61234182629591+5.22605737723049i</v>
      </c>
      <c r="I1672" t="str">
        <f t="shared" si="848"/>
        <v>603.971187652638i</v>
      </c>
      <c r="J1672" t="str">
        <f t="shared" si="842"/>
        <v>-89.3490065050407+128.789849701149i</v>
      </c>
      <c r="K1672" t="str">
        <f t="shared" si="849"/>
        <v>3.16585819149869-2.19633988860637i</v>
      </c>
      <c r="L1672" t="str">
        <f t="shared" si="850"/>
        <v>0.623745828202279-0.361565114424524i</v>
      </c>
      <c r="M1672" t="str">
        <f t="shared" si="851"/>
        <v>3.78960401970097-2.55790500303089i</v>
      </c>
      <c r="N1672" t="str">
        <f t="shared" si="852"/>
        <v>-1.96611963647125i</v>
      </c>
      <c r="O1672" t="str">
        <f t="shared" si="853"/>
        <v>-0.38510658241171-0.922872103914282i</v>
      </c>
      <c r="P1672" t="str">
        <f t="shared" si="854"/>
        <v>1.38510658241171+0.922872103914282i</v>
      </c>
      <c r="Q1672" t="str">
        <f t="shared" si="855"/>
        <v>-1.38510658241171+1.04324753255697i</v>
      </c>
      <c r="R1672" t="str">
        <f t="shared" si="856"/>
        <v>-0.317849199406879-0.905683008694155i</v>
      </c>
      <c r="S1672" t="str">
        <f t="shared" si="857"/>
        <v>0.215760728282168i</v>
      </c>
      <c r="T1672" t="str">
        <f t="shared" si="858"/>
        <v>0.195410825548636-0.0685793747479323i</v>
      </c>
      <c r="U1672" t="e">
        <f t="shared" si="859"/>
        <v>#DIV/0!</v>
      </c>
      <c r="V1672" t="str">
        <f t="shared" si="860"/>
        <v>0.0000833333333333333-0.00172469595894989i</v>
      </c>
      <c r="W1672" t="e">
        <f t="shared" si="861"/>
        <v>#DIV/0!</v>
      </c>
      <c r="X1672" t="e">
        <f t="shared" si="862"/>
        <v>#DIV/0!</v>
      </c>
      <c r="Y1672" t="str">
        <f t="shared" si="863"/>
        <v>0.00096+0.65712065216607i</v>
      </c>
      <c r="Z1672" t="e">
        <f t="shared" si="864"/>
        <v>#DIV/0!</v>
      </c>
      <c r="AA1672" t="e">
        <f t="shared" si="865"/>
        <v>#DIV/0!</v>
      </c>
      <c r="AB1672" t="str">
        <f t="shared" si="866"/>
        <v>0.11150827625769-0.0391337984653709i</v>
      </c>
      <c r="AC1672" t="str">
        <f t="shared" si="867"/>
        <v>1.32247167305389-0.433529177689433i</v>
      </c>
      <c r="AD1672" t="str">
        <f t="shared" si="868"/>
        <v>0.0848954378835771-0.00176120905844496i</v>
      </c>
      <c r="AE1672" t="e">
        <f t="shared" si="869"/>
        <v>#DIV/0!</v>
      </c>
      <c r="AF1672" t="str">
        <f t="shared" si="870"/>
        <v>-8.6001038912443-7.76969400269515i</v>
      </c>
      <c r="AG1672" t="e">
        <f t="shared" si="871"/>
        <v>#DIV/0!</v>
      </c>
      <c r="AH1672" t="e">
        <f t="shared" si="872"/>
        <v>#DIV/0!</v>
      </c>
      <c r="AI1672" t="e">
        <f t="shared" si="873"/>
        <v>#DIV/0!</v>
      </c>
      <c r="AJ1672" t="e">
        <f t="shared" si="874"/>
        <v>#DIV/0!</v>
      </c>
      <c r="AK1672"/>
      <c r="AL1672"/>
      <c r="AM1672"/>
      <c r="AN1672"/>
    </row>
    <row r="1673" spans="1:40" x14ac:dyDescent="0.3">
      <c r="A1673"/>
      <c r="B1673">
        <f t="shared" si="840"/>
        <v>153900</v>
      </c>
      <c r="C1673" s="186" t="str">
        <f t="shared" si="843"/>
        <v>-0.00701387736892345+0.010511753155088i</v>
      </c>
      <c r="D1673" s="158" t="str">
        <f t="shared" si="844"/>
        <v>-3.98934432789256-2.54423298830716i</v>
      </c>
      <c r="E1673" t="str">
        <f t="shared" si="845"/>
        <v>3482.95207562635-8992.43377835576i</v>
      </c>
      <c r="F1673" t="str">
        <f t="shared" si="846"/>
        <v>0.513335382790976+0.342368229890804i</v>
      </c>
      <c r="G1673" t="str">
        <f t="shared" si="841"/>
        <v>0.513335382790976+0.342368229890804i</v>
      </c>
      <c r="H1673" t="str">
        <f t="shared" si="847"/>
        <v>4.61547066806048+5.22700912137766i</v>
      </c>
      <c r="I1673" t="str">
        <f t="shared" si="848"/>
        <v>604.363886734336i</v>
      </c>
      <c r="J1673" t="str">
        <f t="shared" si="842"/>
        <v>-89.4665336555528+128.873588225011i</v>
      </c>
      <c r="K1673" t="str">
        <f t="shared" si="849"/>
        <v>3.16449075904633-2.19685059519402i</v>
      </c>
      <c r="L1673" t="str">
        <f t="shared" si="850"/>
        <v>0.623541829665518-0.361681874090076i</v>
      </c>
      <c r="M1673" t="str">
        <f t="shared" si="851"/>
        <v>3.78803258871185-2.5585324692841i</v>
      </c>
      <c r="N1673" t="str">
        <f t="shared" si="852"/>
        <v>-1.96739799774334i</v>
      </c>
      <c r="O1673" t="str">
        <f t="shared" si="853"/>
        <v>-0.386286031375119-0.922379044625614i</v>
      </c>
      <c r="P1673" t="str">
        <f t="shared" si="854"/>
        <v>1.38628603137512+0.922379044625614i</v>
      </c>
      <c r="Q1673" t="str">
        <f t="shared" si="855"/>
        <v>-1.38628603137512+1.04501895311773i</v>
      </c>
      <c r="R1673" t="str">
        <f t="shared" si="856"/>
        <v>-0.317827443815964-0.90494653977711i</v>
      </c>
      <c r="S1673" t="str">
        <f t="shared" si="857"/>
        <v>0.215901014841519i</v>
      </c>
      <c r="T1673" t="str">
        <f t="shared" si="858"/>
        <v>0.195378876315199-0.0686192676643525i</v>
      </c>
      <c r="U1673" t="e">
        <f t="shared" si="859"/>
        <v>#DIV/0!</v>
      </c>
      <c r="V1673" t="str">
        <f t="shared" si="860"/>
        <v>0.0000833333333333333-0.00172357529880762i</v>
      </c>
      <c r="W1673" t="e">
        <f t="shared" si="861"/>
        <v>#DIV/0!</v>
      </c>
      <c r="X1673" t="e">
        <f t="shared" si="862"/>
        <v>#DIV/0!</v>
      </c>
      <c r="Y1673" t="str">
        <f t="shared" si="863"/>
        <v>0.00096+0.657547908766958i</v>
      </c>
      <c r="Z1673" t="e">
        <f t="shared" si="864"/>
        <v>#DIV/0!</v>
      </c>
      <c r="AA1673" t="e">
        <f t="shared" si="865"/>
        <v>#DIV/0!</v>
      </c>
      <c r="AB1673" t="str">
        <f t="shared" si="866"/>
        <v>0.111490044903627-0.0391565627637787i</v>
      </c>
      <c r="AC1673" t="str">
        <f t="shared" si="867"/>
        <v>1.3221445861952-0.433577235699007i</v>
      </c>
      <c r="AD1673" t="str">
        <f t="shared" si="868"/>
        <v>0.0849063218015647-0.00177220743340094i</v>
      </c>
      <c r="AE1673" t="e">
        <f t="shared" si="869"/>
        <v>#DIV/0!</v>
      </c>
      <c r="AF1673" t="str">
        <f t="shared" si="870"/>
        <v>-8.60481499595304-7.77124210968482i</v>
      </c>
      <c r="AG1673" t="e">
        <f t="shared" si="871"/>
        <v>#DIV/0!</v>
      </c>
      <c r="AH1673" t="e">
        <f t="shared" si="872"/>
        <v>#DIV/0!</v>
      </c>
      <c r="AI1673" t="e">
        <f t="shared" si="873"/>
        <v>#DIV/0!</v>
      </c>
      <c r="AJ1673" t="e">
        <f t="shared" si="874"/>
        <v>#DIV/0!</v>
      </c>
      <c r="AK1673"/>
      <c r="AL1673"/>
      <c r="AM1673"/>
      <c r="AN1673"/>
    </row>
    <row r="1674" spans="1:40" x14ac:dyDescent="0.3">
      <c r="A1674"/>
      <c r="B1674">
        <f t="shared" si="840"/>
        <v>154000</v>
      </c>
      <c r="C1674" s="186" t="str">
        <f t="shared" si="843"/>
        <v>-0.00701085910643506+0.0105092128255143i</v>
      </c>
      <c r="D1674" s="158" t="str">
        <f t="shared" si="844"/>
        <v>-3.99092625752046-2.54482810313135i</v>
      </c>
      <c r="E1674" t="str">
        <f t="shared" si="845"/>
        <v>3479.01942795221-8988.11674080032i</v>
      </c>
      <c r="F1674" t="str">
        <f t="shared" si="846"/>
        <v>0.513544739700582+0.342443313233951i</v>
      </c>
      <c r="G1674" t="str">
        <f t="shared" si="841"/>
        <v>0.513544739700582+0.342443313233951i</v>
      </c>
      <c r="H1674" t="str">
        <f t="shared" si="847"/>
        <v>4.61859871491732+5.22795867522883i</v>
      </c>
      <c r="I1674" t="str">
        <f t="shared" si="848"/>
        <v>604.756585816035i</v>
      </c>
      <c r="J1674" t="str">
        <f t="shared" si="842"/>
        <v>-89.584137196803+128.957326748874i</v>
      </c>
      <c r="K1674" t="str">
        <f t="shared" si="849"/>
        <v>3.16312361926525-2.19736022312653i</v>
      </c>
      <c r="L1674" t="str">
        <f t="shared" si="850"/>
        <v>0.623337832056506-0.361798480521293i</v>
      </c>
      <c r="M1674" t="str">
        <f t="shared" si="851"/>
        <v>3.78646145132176-2.55915870364782i</v>
      </c>
      <c r="N1674" t="str">
        <f t="shared" si="852"/>
        <v>-1.96867635901543i</v>
      </c>
      <c r="O1674" t="str">
        <f t="shared" si="853"/>
        <v>-0.387464849067067-0.921884477978361i</v>
      </c>
      <c r="P1674" t="str">
        <f t="shared" si="854"/>
        <v>1.38746484906707+0.921884477978361i</v>
      </c>
      <c r="Q1674" t="str">
        <f t="shared" si="855"/>
        <v>-1.38746484906707+1.04679188103707i</v>
      </c>
      <c r="R1674" t="str">
        <f t="shared" si="856"/>
        <v>-0.317805669633957-0.904210923644157i</v>
      </c>
      <c r="S1674" t="str">
        <f t="shared" si="857"/>
        <v>0.216041301400871i</v>
      </c>
      <c r="T1674" t="str">
        <f t="shared" si="858"/>
        <v>0.195346904684967-0.0686591504602953i</v>
      </c>
      <c r="U1674" t="e">
        <f t="shared" si="859"/>
        <v>#DIV/0!</v>
      </c>
      <c r="V1674" t="str">
        <f t="shared" si="860"/>
        <v>0.0000833333333333333-0.00172245609406813i</v>
      </c>
      <c r="W1674" t="e">
        <f t="shared" si="861"/>
        <v>#DIV/0!</v>
      </c>
      <c r="X1674" t="e">
        <f t="shared" si="862"/>
        <v>#DIV/0!</v>
      </c>
      <c r="Y1674" t="str">
        <f t="shared" si="863"/>
        <v>0.00096+0.657975165367846i</v>
      </c>
      <c r="Z1674" t="e">
        <f t="shared" si="864"/>
        <v>#DIV/0!</v>
      </c>
      <c r="AA1674" t="e">
        <f t="shared" si="865"/>
        <v>#DIV/0!</v>
      </c>
      <c r="AB1674" t="str">
        <f t="shared" si="866"/>
        <v>0.111471800769166-0.0391793212870869i</v>
      </c>
      <c r="AC1674" t="str">
        <f t="shared" si="867"/>
        <v>1.321817575447-0.433625018892212i</v>
      </c>
      <c r="AD1674" t="str">
        <f t="shared" si="868"/>
        <v>0.084917203108494-0.00178322449986737i</v>
      </c>
      <c r="AE1674" t="e">
        <f t="shared" si="869"/>
        <v>#DIV/0!</v>
      </c>
      <c r="AF1674" t="str">
        <f t="shared" si="870"/>
        <v>-8.60952497243778-7.77278677836018i</v>
      </c>
      <c r="AG1674" t="e">
        <f t="shared" si="871"/>
        <v>#DIV/0!</v>
      </c>
      <c r="AH1674" t="e">
        <f t="shared" si="872"/>
        <v>#DIV/0!</v>
      </c>
      <c r="AI1674" t="e">
        <f t="shared" si="873"/>
        <v>#DIV/0!</v>
      </c>
      <c r="AJ1674" t="e">
        <f t="shared" si="874"/>
        <v>#DIV/0!</v>
      </c>
      <c r="AK1674"/>
      <c r="AL1674"/>
      <c r="AM1674"/>
      <c r="AN1674"/>
    </row>
    <row r="1675" spans="1:40" x14ac:dyDescent="0.3">
      <c r="A1675"/>
      <c r="B1675">
        <f t="shared" si="840"/>
        <v>154100</v>
      </c>
      <c r="C1675" s="186" t="str">
        <f t="shared" si="843"/>
        <v>-0.0070078414841954+0.0105066748880752i</v>
      </c>
      <c r="D1675" s="158" t="str">
        <f t="shared" si="844"/>
        <v>-3.99250785293645-2.54542197109545i</v>
      </c>
      <c r="E1675" t="str">
        <f t="shared" si="845"/>
        <v>3475.09310521373-8983.80285955244i</v>
      </c>
      <c r="F1675" t="str">
        <f t="shared" si="846"/>
        <v>0.513754052377081+0.342518236335308i</v>
      </c>
      <c r="G1675" t="str">
        <f t="shared" si="841"/>
        <v>0.513754052377081+0.342518236335308i</v>
      </c>
      <c r="H1675" t="str">
        <f t="shared" si="847"/>
        <v>4.62172596549457+5.22890604070496i</v>
      </c>
      <c r="I1675" t="str">
        <f t="shared" si="848"/>
        <v>605.149284897734i</v>
      </c>
      <c r="J1675" t="str">
        <f t="shared" si="842"/>
        <v>-89.7018171287913+129.041065272737i</v>
      </c>
      <c r="K1675" t="str">
        <f t="shared" si="849"/>
        <v>3.16175677292818-2.19786877341318i</v>
      </c>
      <c r="L1675" t="str">
        <f t="shared" si="850"/>
        <v>0.623133835504344-0.361914933794206i</v>
      </c>
      <c r="M1675" t="str">
        <f t="shared" si="851"/>
        <v>3.78489060843252-2.55978370720739i</v>
      </c>
      <c r="N1675" t="str">
        <f t="shared" si="852"/>
        <v>-1.96995472028752i</v>
      </c>
      <c r="O1675" t="str">
        <f t="shared" si="853"/>
        <v>-0.388643033561124-0.921388404780746i</v>
      </c>
      <c r="P1675" t="str">
        <f t="shared" si="854"/>
        <v>1.38864303356112+0.921388404780746i</v>
      </c>
      <c r="Q1675" t="str">
        <f t="shared" si="855"/>
        <v>-1.38864303356112+1.04856631550677i</v>
      </c>
      <c r="R1675" t="str">
        <f t="shared" si="856"/>
        <v>-0.317783876851146-0.903476158621285i</v>
      </c>
      <c r="S1675" t="str">
        <f t="shared" si="857"/>
        <v>0.216181587960221i</v>
      </c>
      <c r="T1675" t="str">
        <f t="shared" si="858"/>
        <v>0.19531491065495-0.0686990231258361i</v>
      </c>
      <c r="U1675" t="e">
        <f t="shared" si="859"/>
        <v>#DIV/0!</v>
      </c>
      <c r="V1675" t="str">
        <f t="shared" si="860"/>
        <v>0.0000833333333333333-0.00172133834189807i</v>
      </c>
      <c r="W1675" t="e">
        <f t="shared" si="861"/>
        <v>#DIV/0!</v>
      </c>
      <c r="X1675" t="e">
        <f t="shared" si="862"/>
        <v>#DIV/0!</v>
      </c>
      <c r="Y1675" t="str">
        <f t="shared" si="863"/>
        <v>0.00096+0.658402421968734i</v>
      </c>
      <c r="Z1675" t="e">
        <f t="shared" si="864"/>
        <v>#DIV/0!</v>
      </c>
      <c r="AA1675" t="e">
        <f t="shared" si="865"/>
        <v>#DIV/0!</v>
      </c>
      <c r="AB1675" t="str">
        <f t="shared" si="866"/>
        <v>0.111453543852602-0.0392020740296321i</v>
      </c>
      <c r="AC1675" t="str">
        <f t="shared" si="867"/>
        <v>1.32149064101444-0.433672527490246i</v>
      </c>
      <c r="AD1675" t="str">
        <f t="shared" si="868"/>
        <v>0.0849280817838255-0.00179426026484908i</v>
      </c>
      <c r="AE1675" t="e">
        <f t="shared" si="869"/>
        <v>#DIV/0!</v>
      </c>
      <c r="AF1675" t="str">
        <f t="shared" si="870"/>
        <v>-8.61423381843102-7.77432801180041i</v>
      </c>
      <c r="AG1675" t="e">
        <f t="shared" si="871"/>
        <v>#DIV/0!</v>
      </c>
      <c r="AH1675" t="e">
        <f t="shared" si="872"/>
        <v>#DIV/0!</v>
      </c>
      <c r="AI1675" t="e">
        <f t="shared" si="873"/>
        <v>#DIV/0!</v>
      </c>
      <c r="AJ1675" t="e">
        <f t="shared" si="874"/>
        <v>#DIV/0!</v>
      </c>
      <c r="AK1675"/>
      <c r="AL1675"/>
      <c r="AM1675"/>
      <c r="AN1675"/>
    </row>
    <row r="1676" spans="1:40" x14ac:dyDescent="0.3">
      <c r="A1676"/>
      <c r="B1676">
        <f t="shared" si="840"/>
        <v>154200</v>
      </c>
      <c r="C1676" s="186" t="str">
        <f t="shared" si="843"/>
        <v>-0.00700482450390097+0.0105041393356996i</v>
      </c>
      <c r="D1676" s="158" t="str">
        <f t="shared" si="844"/>
        <v>-3.994089113247-2.54601459335772i</v>
      </c>
      <c r="E1676" t="str">
        <f t="shared" si="845"/>
        <v>3471.17309464021-8979.49213340819i</v>
      </c>
      <c r="F1676" t="str">
        <f t="shared" si="846"/>
        <v>0.513963320702229+0.342592999338881i</v>
      </c>
      <c r="G1676" t="str">
        <f t="shared" si="841"/>
        <v>0.513963320702229+0.342592999338881i</v>
      </c>
      <c r="H1676" t="str">
        <f t="shared" si="847"/>
        <v>4.6248524184234+5.2298512197276i</v>
      </c>
      <c r="I1676" t="str">
        <f t="shared" si="848"/>
        <v>605.541983979433i</v>
      </c>
      <c r="J1676" t="str">
        <f t="shared" si="842"/>
        <v>-89.8195734515176+129.1248037966i</v>
      </c>
      <c r="K1676" t="str">
        <f t="shared" si="849"/>
        <v>3.160390220806-2.19837624706321i</v>
      </c>
      <c r="L1676" t="str">
        <f t="shared" si="850"/>
        <v>0.622929840137965-0.362031233984942i</v>
      </c>
      <c r="M1676" t="str">
        <f t="shared" si="851"/>
        <v>3.78332006094397-2.56040748104815i</v>
      </c>
      <c r="N1676" t="str">
        <f t="shared" si="852"/>
        <v>-1.9712330815596i</v>
      </c>
      <c r="O1676" t="str">
        <f t="shared" si="853"/>
        <v>-0.389820582931881-0.920890825843459i</v>
      </c>
      <c r="P1676" t="str">
        <f t="shared" si="854"/>
        <v>1.38982058293188+0.920890825843459i</v>
      </c>
      <c r="Q1676" t="str">
        <f t="shared" si="855"/>
        <v>-1.38982058293188+1.05034225571614i</v>
      </c>
      <c r="R1676" t="str">
        <f t="shared" si="856"/>
        <v>-0.317762065457826-0.902742243038824i</v>
      </c>
      <c r="S1676" t="str">
        <f t="shared" si="857"/>
        <v>0.216321874519572i</v>
      </c>
      <c r="T1676" t="str">
        <f t="shared" si="858"/>
        <v>0.195282894222161-0.0687388856510479i</v>
      </c>
      <c r="U1676" t="e">
        <f t="shared" si="859"/>
        <v>#DIV/0!</v>
      </c>
      <c r="V1676" t="str">
        <f t="shared" si="860"/>
        <v>0.0000833333333333333-0.00172022203947142i</v>
      </c>
      <c r="W1676" t="e">
        <f t="shared" si="861"/>
        <v>#DIV/0!</v>
      </c>
      <c r="X1676" t="e">
        <f t="shared" si="862"/>
        <v>#DIV/0!</v>
      </c>
      <c r="Y1676" t="str">
        <f t="shared" si="863"/>
        <v>0.00096+0.658829678569623i</v>
      </c>
      <c r="Z1676" t="e">
        <f t="shared" si="864"/>
        <v>#DIV/0!</v>
      </c>
      <c r="AA1676" t="e">
        <f t="shared" si="865"/>
        <v>#DIV/0!</v>
      </c>
      <c r="AB1676" t="str">
        <f t="shared" si="866"/>
        <v>0.11143527415223-0.0392248209857496i</v>
      </c>
      <c r="AC1676" t="str">
        <f t="shared" si="867"/>
        <v>1.32116378310223-0.433719761714344i</v>
      </c>
      <c r="AD1676" t="str">
        <f t="shared" si="868"/>
        <v>0.0849389578070031-0.00180531473533963i</v>
      </c>
      <c r="AE1676" t="e">
        <f t="shared" si="869"/>
        <v>#DIV/0!</v>
      </c>
      <c r="AF1676" t="str">
        <f t="shared" si="870"/>
        <v>-8.6189415316704-7.77586581308532i</v>
      </c>
      <c r="AG1676" t="e">
        <f t="shared" si="871"/>
        <v>#DIV/0!</v>
      </c>
      <c r="AH1676" t="e">
        <f t="shared" si="872"/>
        <v>#DIV/0!</v>
      </c>
      <c r="AI1676" t="e">
        <f t="shared" si="873"/>
        <v>#DIV/0!</v>
      </c>
      <c r="AJ1676" t="e">
        <f t="shared" si="874"/>
        <v>#DIV/0!</v>
      </c>
      <c r="AK1676"/>
      <c r="AL1676"/>
      <c r="AM1676"/>
      <c r="AN1676"/>
    </row>
    <row r="1677" spans="1:40" x14ac:dyDescent="0.3">
      <c r="A1677"/>
      <c r="B1677">
        <f t="shared" si="840"/>
        <v>154300</v>
      </c>
      <c r="C1677" s="186" t="str">
        <f t="shared" si="843"/>
        <v>-0.00700180816724419+0.0105016061613403i</v>
      </c>
      <c r="D1677" s="158" t="str">
        <f t="shared" si="844"/>
        <v>-3.99567003756069-2.54660597107638i</v>
      </c>
      <c r="E1677" t="str">
        <f t="shared" si="845"/>
        <v>3467.25938349079-8975.18456115523i</v>
      </c>
      <c r="F1677" t="str">
        <f t="shared" si="846"/>
        <v>0.514172544558063+0.342667602388694i</v>
      </c>
      <c r="G1677" t="str">
        <f t="shared" si="841"/>
        <v>0.514172544558063+0.342667602388694i</v>
      </c>
      <c r="H1677" t="str">
        <f t="shared" si="847"/>
        <v>4.62797807233814+5.23079421421873i</v>
      </c>
      <c r="I1677" t="str">
        <f t="shared" si="848"/>
        <v>605.934683061131i</v>
      </c>
      <c r="J1677" t="str">
        <f t="shared" si="842"/>
        <v>-89.937406164982+129.208542320462i</v>
      </c>
      <c r="K1677" t="str">
        <f t="shared" si="849"/>
        <v>3.15902396366776-2.1988826450858i</v>
      </c>
      <c r="L1677" t="str">
        <f t="shared" si="850"/>
        <v>0.62272584608613-0.362147381169723i</v>
      </c>
      <c r="M1677" t="str">
        <f t="shared" si="851"/>
        <v>3.78174980975389-2.56103002625552i</v>
      </c>
      <c r="N1677" t="str">
        <f t="shared" si="852"/>
        <v>-1.97251144283169i</v>
      </c>
      <c r="O1677" t="str">
        <f t="shared" si="853"/>
        <v>-0.390997495254997-0.920391741979641i</v>
      </c>
      <c r="P1677" t="str">
        <f t="shared" si="854"/>
        <v>1.390997495255+0.920391741979641i</v>
      </c>
      <c r="Q1677" t="str">
        <f t="shared" si="855"/>
        <v>-1.390997495255+1.05211970085205i</v>
      </c>
      <c r="R1677" t="str">
        <f t="shared" si="856"/>
        <v>-0.317740235444273-0.902009175231417i</v>
      </c>
      <c r="S1677" t="str">
        <f t="shared" si="857"/>
        <v>0.216462161078923i</v>
      </c>
      <c r="T1677" t="str">
        <f t="shared" si="858"/>
        <v>0.195250855383609-0.0687787380259931i</v>
      </c>
      <c r="U1677" t="e">
        <f t="shared" si="859"/>
        <v>#DIV/0!</v>
      </c>
      <c r="V1677" t="str">
        <f t="shared" si="860"/>
        <v>0.0000833333333333333-0.00171910718396949i</v>
      </c>
      <c r="W1677" t="e">
        <f t="shared" si="861"/>
        <v>#DIV/0!</v>
      </c>
      <c r="X1677" t="e">
        <f t="shared" si="862"/>
        <v>#DIV/0!</v>
      </c>
      <c r="Y1677" t="str">
        <f t="shared" si="863"/>
        <v>0.00096+0.659256935170511i</v>
      </c>
      <c r="Z1677" t="e">
        <f t="shared" si="864"/>
        <v>#DIV/0!</v>
      </c>
      <c r="AA1677" t="e">
        <f t="shared" si="865"/>
        <v>#DIV/0!</v>
      </c>
      <c r="AB1677" t="str">
        <f t="shared" si="866"/>
        <v>0.111416991666344-0.0392475621497687i</v>
      </c>
      <c r="AC1677" t="str">
        <f t="shared" si="867"/>
        <v>1.32083700191466-0.43376672178576i</v>
      </c>
      <c r="AD1677" t="str">
        <f t="shared" si="868"/>
        <v>0.0849498311574514-0.00181638791831953i</v>
      </c>
      <c r="AE1677" t="e">
        <f t="shared" si="869"/>
        <v>#DIV/0!</v>
      </c>
      <c r="AF1677" t="str">
        <f t="shared" si="870"/>
        <v>-8.62364810989883-7.77740018529511i</v>
      </c>
      <c r="AG1677" t="e">
        <f t="shared" si="871"/>
        <v>#DIV/0!</v>
      </c>
      <c r="AH1677" t="e">
        <f t="shared" si="872"/>
        <v>#DIV/0!</v>
      </c>
      <c r="AI1677" t="e">
        <f t="shared" si="873"/>
        <v>#DIV/0!</v>
      </c>
      <c r="AJ1677" t="e">
        <f t="shared" si="874"/>
        <v>#DIV/0!</v>
      </c>
      <c r="AK1677"/>
      <c r="AL1677"/>
      <c r="AM1677"/>
      <c r="AN1677"/>
    </row>
    <row r="1678" spans="1:40" x14ac:dyDescent="0.3">
      <c r="A1678"/>
      <c r="B1678">
        <f t="shared" si="840"/>
        <v>154400</v>
      </c>
      <c r="C1678" s="186" t="str">
        <f t="shared" si="843"/>
        <v>-0.00699879247591364+0.0104990753579741i</v>
      </c>
      <c r="D1678" s="158" t="str">
        <f t="shared" si="844"/>
        <v>-3.99725062498823-2.54719610540963i</v>
      </c>
      <c r="E1678" t="str">
        <f t="shared" si="845"/>
        <v>3463.35195905434-8970.88014157281i</v>
      </c>
      <c r="F1678" t="str">
        <f t="shared" si="846"/>
        <v>0.514381723826899+0.342742045628795i</v>
      </c>
      <c r="G1678" t="str">
        <f t="shared" si="841"/>
        <v>0.514381723826899+0.342742045628795i</v>
      </c>
      <c r="H1678" t="str">
        <f t="shared" si="847"/>
        <v>4.63110292587617+5.23173502610084i</v>
      </c>
      <c r="I1678" t="str">
        <f t="shared" si="848"/>
        <v>606.32738214283i</v>
      </c>
      <c r="J1678" t="str">
        <f t="shared" si="842"/>
        <v>-90.0553152691845+129.292280844326i</v>
      </c>
      <c r="K1678" t="str">
        <f t="shared" si="849"/>
        <v>3.15765800228067-2.19938796849007i</v>
      </c>
      <c r="L1678" t="str">
        <f t="shared" si="850"/>
        <v>0.622521853477428-0.362263375424866i</v>
      </c>
      <c r="M1678" t="str">
        <f t="shared" si="851"/>
        <v>3.7801798557581-2.56165134391494i</v>
      </c>
      <c r="N1678" t="str">
        <f t="shared" si="852"/>
        <v>-1.97378980410378i</v>
      </c>
      <c r="O1678" t="str">
        <f t="shared" si="853"/>
        <v>-0.392173768607145-0.919891154004902i</v>
      </c>
      <c r="P1678" t="str">
        <f t="shared" si="854"/>
        <v>1.39217376860714+0.919891154004902i</v>
      </c>
      <c r="Q1678" t="str">
        <f t="shared" si="855"/>
        <v>-1.39217376860714+1.05389865009888i</v>
      </c>
      <c r="R1678" t="str">
        <f t="shared" si="856"/>
        <v>-0.317718386800747-0.901276953538031i</v>
      </c>
      <c r="S1678" t="str">
        <f t="shared" si="857"/>
        <v>0.216602447638275i</v>
      </c>
      <c r="T1678" t="str">
        <f t="shared" si="858"/>
        <v>0.195218794136305-0.068818580240726i</v>
      </c>
      <c r="U1678" t="e">
        <f t="shared" si="859"/>
        <v>#DIV/0!</v>
      </c>
      <c r="V1678" t="str">
        <f t="shared" si="860"/>
        <v>0.0000833333333333333-0.00171799377258091i</v>
      </c>
      <c r="W1678" t="e">
        <f t="shared" si="861"/>
        <v>#DIV/0!</v>
      </c>
      <c r="X1678" t="e">
        <f t="shared" si="862"/>
        <v>#DIV/0!</v>
      </c>
      <c r="Y1678" t="str">
        <f t="shared" si="863"/>
        <v>0.00096+0.659684191771399i</v>
      </c>
      <c r="Z1678" t="e">
        <f t="shared" si="864"/>
        <v>#DIV/0!</v>
      </c>
      <c r="AA1678" t="e">
        <f t="shared" si="865"/>
        <v>#DIV/0!</v>
      </c>
      <c r="AB1678" t="str">
        <f t="shared" si="866"/>
        <v>0.111398696393236-0.0392702975160141i</v>
      </c>
      <c r="AC1678" t="str">
        <f t="shared" si="867"/>
        <v>1.32051029765559-0.433813407925769i</v>
      </c>
      <c r="AD1678" t="str">
        <f t="shared" si="868"/>
        <v>0.0849607018145765-0.00182747982075715i</v>
      </c>
      <c r="AE1678" t="e">
        <f t="shared" si="869"/>
        <v>#DIV/0!</v>
      </c>
      <c r="AF1678" t="str">
        <f t="shared" si="870"/>
        <v>-8.6283535508644-7.77893113151047i</v>
      </c>
      <c r="AG1678" t="e">
        <f t="shared" si="871"/>
        <v>#DIV/0!</v>
      </c>
      <c r="AH1678" t="e">
        <f t="shared" si="872"/>
        <v>#DIV/0!</v>
      </c>
      <c r="AI1678" t="e">
        <f t="shared" si="873"/>
        <v>#DIV/0!</v>
      </c>
      <c r="AJ1678" t="e">
        <f t="shared" si="874"/>
        <v>#DIV/0!</v>
      </c>
      <c r="AK1678"/>
      <c r="AL1678"/>
      <c r="AM1678"/>
      <c r="AN1678"/>
    </row>
    <row r="1679" spans="1:40" x14ac:dyDescent="0.3">
      <c r="A1679"/>
      <c r="B1679">
        <f t="shared" si="840"/>
        <v>154500</v>
      </c>
      <c r="C1679" s="186" t="str">
        <f t="shared" si="843"/>
        <v>-0.00699577743159369+0.0104965469186013i</v>
      </c>
      <c r="D1679" s="158" t="str">
        <f t="shared" si="844"/>
        <v>-3.99883087464236-2.54778499751558i</v>
      </c>
      <c r="E1679" t="str">
        <f t="shared" si="845"/>
        <v>3459.4508086495-8966.57887343194i</v>
      </c>
      <c r="F1679" t="str">
        <f t="shared" si="846"/>
        <v>0.514590858391322+0.342816329203242i</v>
      </c>
      <c r="G1679" t="str">
        <f t="shared" si="841"/>
        <v>0.514590858391322+0.342816329203242i</v>
      </c>
      <c r="H1679" t="str">
        <f t="shared" si="847"/>
        <v>4.63422697767793+5.23267365729672i</v>
      </c>
      <c r="I1679" t="str">
        <f t="shared" si="848"/>
        <v>606.720081224529i</v>
      </c>
      <c r="J1679" t="str">
        <f t="shared" si="842"/>
        <v>-90.1733007641249+129.376019368189i</v>
      </c>
      <c r="K1679" t="str">
        <f t="shared" si="849"/>
        <v>3.15629233741016-2.19989221828516i</v>
      </c>
      <c r="L1679" t="str">
        <f t="shared" si="850"/>
        <v>0.622317862440283-0.362379216826783i</v>
      </c>
      <c r="M1679" t="str">
        <f t="shared" si="851"/>
        <v>3.77861019985044-2.56227143511194i</v>
      </c>
      <c r="N1679" t="str">
        <f t="shared" si="852"/>
        <v>-1.97506816537587i</v>
      </c>
      <c r="O1679" t="str">
        <f t="shared" si="853"/>
        <v>-0.393349401066049-0.919389062737305i</v>
      </c>
      <c r="P1679" t="str">
        <f t="shared" si="854"/>
        <v>1.39334940106605+0.919389062737305i</v>
      </c>
      <c r="Q1679" t="str">
        <f t="shared" si="855"/>
        <v>-1.39334940106605+1.05567910263856i</v>
      </c>
      <c r="R1679" t="str">
        <f t="shared" si="856"/>
        <v>-0.317696519517527-0.90054557630192i</v>
      </c>
      <c r="S1679" t="str">
        <f t="shared" si="857"/>
        <v>0.216742734197626i</v>
      </c>
      <c r="T1679" t="str">
        <f t="shared" si="858"/>
        <v>0.195186710477255-0.0688584122852983i</v>
      </c>
      <c r="U1679" t="e">
        <f t="shared" si="859"/>
        <v>#DIV/0!</v>
      </c>
      <c r="V1679" t="str">
        <f t="shared" si="860"/>
        <v>0.0000833333333333333-0.00171688180250157i</v>
      </c>
      <c r="W1679" t="e">
        <f t="shared" si="861"/>
        <v>#DIV/0!</v>
      </c>
      <c r="X1679" t="e">
        <f t="shared" si="862"/>
        <v>#DIV/0!</v>
      </c>
      <c r="Y1679" t="str">
        <f t="shared" si="863"/>
        <v>0.00096+0.660111448372287i</v>
      </c>
      <c r="Z1679" t="e">
        <f t="shared" si="864"/>
        <v>#DIV/0!</v>
      </c>
      <c r="AA1679" t="e">
        <f t="shared" si="865"/>
        <v>#DIV/0!</v>
      </c>
      <c r="AB1679" t="str">
        <f t="shared" si="866"/>
        <v>0.1113803883312-0.0392930270788088i</v>
      </c>
      <c r="AC1679" t="str">
        <f t="shared" si="867"/>
        <v>1.32018367052846-0.433859820355695i</v>
      </c>
      <c r="AD1679" t="str">
        <f t="shared" si="868"/>
        <v>0.0849715697577676-0.00183859044960821i</v>
      </c>
      <c r="AE1679" t="e">
        <f t="shared" si="869"/>
        <v>#DIV/0!</v>
      </c>
      <c r="AF1679" t="str">
        <f t="shared" si="870"/>
        <v>-8.63305785232029-7.7804586548123i</v>
      </c>
      <c r="AG1679" t="e">
        <f t="shared" si="871"/>
        <v>#DIV/0!</v>
      </c>
      <c r="AH1679" t="e">
        <f t="shared" si="872"/>
        <v>#DIV/0!</v>
      </c>
      <c r="AI1679" t="e">
        <f t="shared" si="873"/>
        <v>#DIV/0!</v>
      </c>
      <c r="AJ1679" t="e">
        <f t="shared" si="874"/>
        <v>#DIV/0!</v>
      </c>
      <c r="AK1679"/>
      <c r="AL1679"/>
      <c r="AM1679"/>
      <c r="AN1679"/>
    </row>
    <row r="1680" spans="1:40" x14ac:dyDescent="0.3">
      <c r="A1680"/>
      <c r="B1680">
        <f t="shared" si="840"/>
        <v>154600</v>
      </c>
      <c r="C1680" s="186" t="str">
        <f t="shared" si="843"/>
        <v>-0.00699276303596497+0.0104940208362464i</v>
      </c>
      <c r="D1680" s="158" t="str">
        <f t="shared" si="844"/>
        <v>-4.00041078563793-2.54837264855238i</v>
      </c>
      <c r="E1680" t="str">
        <f t="shared" si="845"/>
        <v>3455.55591962455-8962.2807554954i</v>
      </c>
      <c r="F1680" t="str">
        <f t="shared" si="846"/>
        <v>0.5147999481342+0.342890453256121i</v>
      </c>
      <c r="G1680" t="str">
        <f t="shared" si="841"/>
        <v>0.5147999481342+0.342890453256121i</v>
      </c>
      <c r="H1680" t="str">
        <f t="shared" si="847"/>
        <v>4.63735022638692+5.23361010972979i</v>
      </c>
      <c r="I1680" t="str">
        <f t="shared" si="848"/>
        <v>607.112780306227i</v>
      </c>
      <c r="J1680" t="str">
        <f t="shared" si="842"/>
        <v>-90.2913626498035+129.459757892052i</v>
      </c>
      <c r="K1680" t="str">
        <f t="shared" si="849"/>
        <v>3.15492696981977-2.20039539548012i</v>
      </c>
      <c r="L1680" t="str">
        <f t="shared" si="850"/>
        <v>0.622113873102945-0.36249490545198i</v>
      </c>
      <c r="M1680" t="str">
        <f t="shared" si="851"/>
        <v>3.77704084292272-2.5628903009321i</v>
      </c>
      <c r="N1680" t="str">
        <f t="shared" si="852"/>
        <v>-1.97634652664796i</v>
      </c>
      <c r="O1680" t="str">
        <f t="shared" si="853"/>
        <v>-0.394524390710483-0.918885468997373i</v>
      </c>
      <c r="P1680" t="str">
        <f t="shared" si="854"/>
        <v>1.39452439071048+0.918885468997373i</v>
      </c>
      <c r="Q1680" t="str">
        <f t="shared" si="855"/>
        <v>-1.39452439071048+1.05746105765059i</v>
      </c>
      <c r="R1680" t="str">
        <f t="shared" si="856"/>
        <v>-0.317674633584832-0.899815041870621i</v>
      </c>
      <c r="S1680" t="str">
        <f t="shared" si="857"/>
        <v>0.216883020756978i</v>
      </c>
      <c r="T1680" t="str">
        <f t="shared" si="858"/>
        <v>0.195154604403467-0.0688982341497445i</v>
      </c>
      <c r="U1680" t="e">
        <f t="shared" si="859"/>
        <v>#DIV/0!</v>
      </c>
      <c r="V1680" t="str">
        <f t="shared" si="860"/>
        <v>0.0000833333333333333-0.00171577127093462i</v>
      </c>
      <c r="W1680" t="e">
        <f t="shared" si="861"/>
        <v>#DIV/0!</v>
      </c>
      <c r="X1680" t="e">
        <f t="shared" si="862"/>
        <v>#DIV/0!</v>
      </c>
      <c r="Y1680" t="str">
        <f t="shared" si="863"/>
        <v>0.00096+0.660538704973175i</v>
      </c>
      <c r="Z1680" t="e">
        <f t="shared" si="864"/>
        <v>#DIV/0!</v>
      </c>
      <c r="AA1680" t="e">
        <f t="shared" si="865"/>
        <v>#DIV/0!</v>
      </c>
      <c r="AB1680" t="str">
        <f t="shared" si="866"/>
        <v>0.111362067478527-0.0393157508324662i</v>
      </c>
      <c r="AC1680" t="str">
        <f t="shared" si="867"/>
        <v>1.31985712073632-0.433905959296861i</v>
      </c>
      <c r="AD1680" t="str">
        <f t="shared" si="868"/>
        <v>0.0849824349663914-0.00184971981181495i</v>
      </c>
      <c r="AE1680" t="e">
        <f t="shared" si="869"/>
        <v>#DIV/0!</v>
      </c>
      <c r="AF1680" t="str">
        <f t="shared" si="870"/>
        <v>-8.63776101202485-7.78198275828217i</v>
      </c>
      <c r="AG1680" t="e">
        <f t="shared" si="871"/>
        <v>#DIV/0!</v>
      </c>
      <c r="AH1680" t="e">
        <f t="shared" si="872"/>
        <v>#DIV/0!</v>
      </c>
      <c r="AI1680" t="e">
        <f t="shared" si="873"/>
        <v>#DIV/0!</v>
      </c>
      <c r="AJ1680" t="e">
        <f t="shared" si="874"/>
        <v>#DIV/0!</v>
      </c>
      <c r="AK1680"/>
      <c r="AL1680"/>
      <c r="AM1680"/>
      <c r="AN1680"/>
    </row>
    <row r="1681" spans="1:40" x14ac:dyDescent="0.3">
      <c r="A1681"/>
      <c r="B1681">
        <f t="shared" si="840"/>
        <v>154700</v>
      </c>
      <c r="C1681" s="186" t="str">
        <f t="shared" si="843"/>
        <v>-0.00698974929070414+0.0104914971039575i</v>
      </c>
      <c r="D1681" s="158" t="str">
        <f t="shared" si="844"/>
        <v>-4.00199035709194-2.54895905967811i</v>
      </c>
      <c r="E1681" t="str">
        <f t="shared" si="845"/>
        <v>3451.66727935725-8957.98578651769i</v>
      </c>
      <c r="F1681" t="str">
        <f t="shared" si="846"/>
        <v>0.515008992938679+0.342964417931537i</v>
      </c>
      <c r="G1681" t="str">
        <f t="shared" si="841"/>
        <v>0.515008992938679+0.342964417931537i</v>
      </c>
      <c r="H1681" t="str">
        <f t="shared" si="847"/>
        <v>4.64047267064983+5.2345443853238i</v>
      </c>
      <c r="I1681" t="str">
        <f t="shared" si="848"/>
        <v>607.505479387926i</v>
      </c>
      <c r="J1681" t="str">
        <f t="shared" si="842"/>
        <v>-90.4095009262202+129.543496415914i</v>
      </c>
      <c r="K1681" t="str">
        <f t="shared" si="849"/>
        <v>3.15356190027128-2.200897501084i</v>
      </c>
      <c r="L1681" t="str">
        <f t="shared" si="850"/>
        <v>0.621909885593494-0.362610441377059i</v>
      </c>
      <c r="M1681" t="str">
        <f t="shared" si="851"/>
        <v>3.77547178586477-2.56350794246106i</v>
      </c>
      <c r="N1681" t="str">
        <f t="shared" si="852"/>
        <v>-1.97762488792004i</v>
      </c>
      <c r="O1681" t="str">
        <f t="shared" si="853"/>
        <v>-0.395698735620261-0.918380373608085i</v>
      </c>
      <c r="P1681" t="str">
        <f t="shared" si="854"/>
        <v>1.39569873562026+0.918380373608085i</v>
      </c>
      <c r="Q1681" t="str">
        <f t="shared" si="855"/>
        <v>-1.39569873562026+1.05924451431195i</v>
      </c>
      <c r="R1681" t="str">
        <f t="shared" si="856"/>
        <v>-0.317652728992928-0.899085348595948i</v>
      </c>
      <c r="S1681" t="str">
        <f t="shared" si="857"/>
        <v>0.217023307316329i</v>
      </c>
      <c r="T1681" t="str">
        <f t="shared" si="858"/>
        <v>0.195122475911947-0.0689380458241028i</v>
      </c>
      <c r="U1681" t="e">
        <f t="shared" si="859"/>
        <v>#DIV/0!</v>
      </c>
      <c r="V1681" t="str">
        <f t="shared" si="860"/>
        <v>0.0000833333333333333-0.00171466217509045i</v>
      </c>
      <c r="W1681" t="e">
        <f t="shared" si="861"/>
        <v>#DIV/0!</v>
      </c>
      <c r="X1681" t="e">
        <f t="shared" si="862"/>
        <v>#DIV/0!</v>
      </c>
      <c r="Y1681" t="str">
        <f t="shared" si="863"/>
        <v>0.00096+0.660965961574064i</v>
      </c>
      <c r="Z1681" t="e">
        <f t="shared" si="864"/>
        <v>#DIV/0!</v>
      </c>
      <c r="AA1681" t="e">
        <f t="shared" si="865"/>
        <v>#DIV/0!</v>
      </c>
      <c r="AB1681" t="str">
        <f t="shared" si="866"/>
        <v>0.11134373383351-0.0393384687713018i</v>
      </c>
      <c r="AC1681" t="str">
        <f t="shared" si="867"/>
        <v>1.31953064848177-0.433951824970645i</v>
      </c>
      <c r="AD1681" t="str">
        <f t="shared" si="868"/>
        <v>0.0849932974198007-0.00186086791430856i</v>
      </c>
      <c r="AE1681" t="e">
        <f t="shared" si="869"/>
        <v>#DIV/0!</v>
      </c>
      <c r="AF1681" t="str">
        <f t="shared" si="870"/>
        <v>-8.64246302774177-7.78350344500191i</v>
      </c>
      <c r="AG1681" t="e">
        <f t="shared" si="871"/>
        <v>#DIV/0!</v>
      </c>
      <c r="AH1681" t="e">
        <f t="shared" si="872"/>
        <v>#DIV/0!</v>
      </c>
      <c r="AI1681" t="e">
        <f t="shared" si="873"/>
        <v>#DIV/0!</v>
      </c>
      <c r="AJ1681" t="e">
        <f t="shared" si="874"/>
        <v>#DIV/0!</v>
      </c>
      <c r="AK1681"/>
      <c r="AL1681"/>
      <c r="AM1681"/>
      <c r="AN1681"/>
    </row>
    <row r="1682" spans="1:40" x14ac:dyDescent="0.3">
      <c r="A1682"/>
      <c r="B1682">
        <f t="shared" si="840"/>
        <v>154800</v>
      </c>
      <c r="C1682" s="186" t="str">
        <f t="shared" si="843"/>
        <v>-0.00698673619748378+0.010488975714806i</v>
      </c>
      <c r="D1682" s="158" t="str">
        <f t="shared" si="844"/>
        <v>-4.00356958812341-2.54954423205082i</v>
      </c>
      <c r="E1682" t="str">
        <f t="shared" si="845"/>
        <v>3447.7848752549-8953.69396524526i</v>
      </c>
      <c r="F1682" t="str">
        <f t="shared" si="846"/>
        <v>0.515217992688178+0.343038223373608i</v>
      </c>
      <c r="G1682" t="str">
        <f t="shared" si="841"/>
        <v>0.515217992688178+0.343038223373608i</v>
      </c>
      <c r="H1682" t="str">
        <f t="shared" si="847"/>
        <v>4.6435943091163+5.23547648600299i</v>
      </c>
      <c r="I1682" t="str">
        <f t="shared" si="848"/>
        <v>607.898178469625i</v>
      </c>
      <c r="J1682" t="str">
        <f t="shared" si="842"/>
        <v>-90.5277155933749+129.627234939777i</v>
      </c>
      <c r="K1682" t="str">
        <f t="shared" si="849"/>
        <v>3.1521971295246-2.20139853610571i</v>
      </c>
      <c r="L1682" t="str">
        <f t="shared" si="850"/>
        <v>0.62170590003984-0.362725824678713i</v>
      </c>
      <c r="M1682" t="str">
        <f t="shared" si="851"/>
        <v>3.77390302956444-2.56412436078442i</v>
      </c>
      <c r="N1682" t="str">
        <f t="shared" si="852"/>
        <v>-1.97890324919213i</v>
      </c>
      <c r="O1682" t="str">
        <f t="shared" si="853"/>
        <v>-0.396872433876279-0.917873777394865i</v>
      </c>
      <c r="P1682" t="str">
        <f t="shared" si="854"/>
        <v>1.39687243387628+0.917873777394865i</v>
      </c>
      <c r="Q1682" t="str">
        <f t="shared" si="855"/>
        <v>-1.39687243387628+1.06102947179726i</v>
      </c>
      <c r="R1682" t="str">
        <f t="shared" si="856"/>
        <v>-0.317630805732028-0.898356494833945i</v>
      </c>
      <c r="S1682" t="str">
        <f t="shared" si="857"/>
        <v>0.217163593875681i</v>
      </c>
      <c r="T1682" t="str">
        <f t="shared" si="858"/>
        <v>0.195090324999699-0.0689778472983955i</v>
      </c>
      <c r="U1682" t="e">
        <f t="shared" si="859"/>
        <v>#DIV/0!</v>
      </c>
      <c r="V1682" t="str">
        <f t="shared" si="860"/>
        <v>0.0000833333333333333-0.00171355451218664i</v>
      </c>
      <c r="W1682" t="e">
        <f t="shared" si="861"/>
        <v>#DIV/0!</v>
      </c>
      <c r="X1682" t="e">
        <f t="shared" si="862"/>
        <v>#DIV/0!</v>
      </c>
      <c r="Y1682" t="str">
        <f t="shared" si="863"/>
        <v>0.00096+0.661393218174952i</v>
      </c>
      <c r="Z1682" t="e">
        <f t="shared" si="864"/>
        <v>#DIV/0!</v>
      </c>
      <c r="AA1682" t="e">
        <f t="shared" si="865"/>
        <v>#DIV/0!</v>
      </c>
      <c r="AB1682" t="str">
        <f t="shared" si="866"/>
        <v>0.111325387394438-0.0393611808896219i</v>
      </c>
      <c r="AC1682" t="str">
        <f t="shared" si="867"/>
        <v>1.31920425396698-0.433997417598419i</v>
      </c>
      <c r="AD1682" t="str">
        <f t="shared" si="868"/>
        <v>0.0850041570973271-0.00187203476400664i</v>
      </c>
      <c r="AE1682" t="e">
        <f t="shared" si="869"/>
        <v>#DIV/0!</v>
      </c>
      <c r="AF1682" t="str">
        <f t="shared" si="870"/>
        <v>-8.64716389723971-7.78502071805381i</v>
      </c>
      <c r="AG1682" t="e">
        <f t="shared" si="871"/>
        <v>#DIV/0!</v>
      </c>
      <c r="AH1682" t="e">
        <f t="shared" si="872"/>
        <v>#DIV/0!</v>
      </c>
      <c r="AI1682" t="e">
        <f t="shared" si="873"/>
        <v>#DIV/0!</v>
      </c>
      <c r="AJ1682" t="e">
        <f t="shared" si="874"/>
        <v>#DIV/0!</v>
      </c>
      <c r="AK1682"/>
      <c r="AL1682"/>
      <c r="AM1682"/>
      <c r="AN1682"/>
    </row>
    <row r="1683" spans="1:40" x14ac:dyDescent="0.3">
      <c r="A1683"/>
      <c r="B1683">
        <f t="shared" si="840"/>
        <v>154900</v>
      </c>
      <c r="C1683" s="186" t="str">
        <f t="shared" si="843"/>
        <v>-0.00698372375797254+0.010486456661887i</v>
      </c>
      <c r="D1683" s="158" t="str">
        <f t="shared" si="844"/>
        <v>-4.00514847785346-2.55012816682846i</v>
      </c>
      <c r="E1683" t="str">
        <f t="shared" si="845"/>
        <v>3443.90869475424-8949.40529041648i</v>
      </c>
      <c r="F1683" t="str">
        <f t="shared" si="846"/>
        <v>0.515426947266391+0.343111869726469i</v>
      </c>
      <c r="G1683" t="str">
        <f t="shared" si="841"/>
        <v>0.515426947266391+0.343111869726469i</v>
      </c>
      <c r="H1683" t="str">
        <f t="shared" si="847"/>
        <v>4.6467151404391+5.23640641369194i</v>
      </c>
      <c r="I1683" t="str">
        <f t="shared" si="848"/>
        <v>608.290877551324i</v>
      </c>
      <c r="J1683" t="str">
        <f t="shared" si="842"/>
        <v>-90.6460066512677+129.71097346364i</v>
      </c>
      <c r="K1683" t="str">
        <f t="shared" si="849"/>
        <v>3.15083265833783-2.20189850155417i</v>
      </c>
      <c r="L1683" t="str">
        <f t="shared" si="850"/>
        <v>0.621501916569723-0.36284105543373i</v>
      </c>
      <c r="M1683" t="str">
        <f t="shared" si="851"/>
        <v>3.77233457490755-2.5647395569879i</v>
      </c>
      <c r="N1683" t="str">
        <f t="shared" si="852"/>
        <v>-1.98018161046422i</v>
      </c>
      <c r="O1683" t="str">
        <f t="shared" si="853"/>
        <v>-0.39804548356046-0.9173656811856i</v>
      </c>
      <c r="P1683" t="str">
        <f t="shared" si="854"/>
        <v>1.39804548356046+0.9173656811856i</v>
      </c>
      <c r="Q1683" t="str">
        <f t="shared" si="855"/>
        <v>-1.39804548356046+1.06281592927862i</v>
      </c>
      <c r="R1683" t="str">
        <f t="shared" si="856"/>
        <v>-0.317608863792348-0.89762847894492i</v>
      </c>
      <c r="S1683" t="str">
        <f t="shared" si="857"/>
        <v>0.21730388043503i</v>
      </c>
      <c r="T1683" t="str">
        <f t="shared" si="858"/>
        <v>0.195058151663725-0.0690176385626381i</v>
      </c>
      <c r="U1683" t="e">
        <f t="shared" si="859"/>
        <v>#DIV/0!</v>
      </c>
      <c r="V1683" t="str">
        <f t="shared" si="860"/>
        <v>0.0000833333333333333-0.00171244827944798i</v>
      </c>
      <c r="W1683" t="e">
        <f t="shared" si="861"/>
        <v>#DIV/0!</v>
      </c>
      <c r="X1683" t="e">
        <f t="shared" si="862"/>
        <v>#DIV/0!</v>
      </c>
      <c r="Y1683" t="str">
        <f t="shared" si="863"/>
        <v>0.00096+0.66182047477584i</v>
      </c>
      <c r="Z1683" t="e">
        <f t="shared" si="864"/>
        <v>#DIV/0!</v>
      </c>
      <c r="AA1683" t="e">
        <f t="shared" si="865"/>
        <v>#DIV/0!</v>
      </c>
      <c r="AB1683" t="str">
        <f t="shared" si="866"/>
        <v>0.111307028159601-0.0393838871817291i</v>
      </c>
      <c r="AC1683" t="str">
        <f t="shared" si="867"/>
        <v>1.31887793739374-0.43404273740159i</v>
      </c>
      <c r="AD1683" t="str">
        <f t="shared" si="868"/>
        <v>0.0850150139782828-0.00188322036781431i</v>
      </c>
      <c r="AE1683" t="e">
        <f t="shared" si="869"/>
        <v>#DIV/0!</v>
      </c>
      <c r="AF1683" t="str">
        <f t="shared" si="870"/>
        <v>-8.65186361829256-7.7865345805204i</v>
      </c>
      <c r="AG1683" t="e">
        <f t="shared" si="871"/>
        <v>#DIV/0!</v>
      </c>
      <c r="AH1683" t="e">
        <f t="shared" si="872"/>
        <v>#DIV/0!</v>
      </c>
      <c r="AI1683" t="e">
        <f t="shared" si="873"/>
        <v>#DIV/0!</v>
      </c>
      <c r="AJ1683" t="e">
        <f t="shared" si="874"/>
        <v>#DIV/0!</v>
      </c>
      <c r="AK1683"/>
      <c r="AL1683"/>
      <c r="AM1683"/>
      <c r="AN1683"/>
    </row>
    <row r="1684" spans="1:40" x14ac:dyDescent="0.3">
      <c r="A1684"/>
      <c r="B1684">
        <f t="shared" si="840"/>
        <v>155000</v>
      </c>
      <c r="C1684" s="186" t="str">
        <f t="shared" si="843"/>
        <v>-0.00698071197383509+0.0104839399383191i</v>
      </c>
      <c r="D1684" s="158" t="str">
        <f t="shared" si="844"/>
        <v>-4.00672702540529-2.55071086516898i</v>
      </c>
      <c r="E1684" t="str">
        <f t="shared" si="845"/>
        <v>3440.03872532126-8945.1197607616i</v>
      </c>
      <c r="F1684" t="str">
        <f t="shared" si="846"/>
        <v>0.51563585655729+0.343185357134273i</v>
      </c>
      <c r="G1684" t="str">
        <f t="shared" si="841"/>
        <v>0.51563585655729+0.343185357134273i</v>
      </c>
      <c r="H1684" t="str">
        <f t="shared" si="847"/>
        <v>4.64983516327406+5.23733417031568i</v>
      </c>
      <c r="I1684" t="str">
        <f t="shared" si="848"/>
        <v>608.683576633022i</v>
      </c>
      <c r="J1684" t="str">
        <f t="shared" si="842"/>
        <v>-90.7643740998985+129.794711987503i</v>
      </c>
      <c r="K1684" t="str">
        <f t="shared" si="849"/>
        <v>3.14946848746725-2.20239739843826i</v>
      </c>
      <c r="L1684" t="str">
        <f t="shared" si="850"/>
        <v>0.621297935310714-0.362956133718992i</v>
      </c>
      <c r="M1684" t="str">
        <f t="shared" si="851"/>
        <v>3.77076642277796-2.56535353215725i</v>
      </c>
      <c r="N1684" t="str">
        <f t="shared" si="852"/>
        <v>-1.98145997173631i</v>
      </c>
      <c r="O1684" t="str">
        <f t="shared" si="853"/>
        <v>-0.399217882755798-0.916856085810624i</v>
      </c>
      <c r="P1684" t="str">
        <f t="shared" si="854"/>
        <v>1.3992178827558+0.916856085810624i</v>
      </c>
      <c r="Q1684" t="str">
        <f t="shared" si="855"/>
        <v>-1.3992178827558+1.06460388592569i</v>
      </c>
      <c r="R1684" t="str">
        <f t="shared" si="856"/>
        <v>-0.317586903164103-0.896901299293398i</v>
      </c>
      <c r="S1684" t="str">
        <f t="shared" si="857"/>
        <v>0.217444166994382i</v>
      </c>
      <c r="T1684" t="str">
        <f t="shared" si="858"/>
        <v>0.195025955901032-0.0690574196068438i</v>
      </c>
      <c r="U1684" t="e">
        <f t="shared" si="859"/>
        <v>#DIV/0!</v>
      </c>
      <c r="V1684" t="str">
        <f t="shared" si="860"/>
        <v>0.0000833333333333333-0.0017113434741064i</v>
      </c>
      <c r="W1684" t="e">
        <f t="shared" si="861"/>
        <v>#DIV/0!</v>
      </c>
      <c r="X1684" t="e">
        <f t="shared" si="862"/>
        <v>#DIV/0!</v>
      </c>
      <c r="Y1684" t="str">
        <f t="shared" si="863"/>
        <v>0.00096+0.662247731376728i</v>
      </c>
      <c r="Z1684" t="e">
        <f t="shared" si="864"/>
        <v>#DIV/0!</v>
      </c>
      <c r="AA1684" t="e">
        <f t="shared" si="865"/>
        <v>#DIV/0!</v>
      </c>
      <c r="AB1684" t="str">
        <f t="shared" si="866"/>
        <v>0.111288656127291-0.0394065876419245i</v>
      </c>
      <c r="AC1684" t="str">
        <f t="shared" si="867"/>
        <v>1.3185516989634-0.434087784601605i</v>
      </c>
      <c r="AD1684" t="str">
        <f t="shared" si="868"/>
        <v>0.0850258680419646-0.00189442473262402i</v>
      </c>
      <c r="AE1684" t="e">
        <f t="shared" si="869"/>
        <v>#DIV/0!</v>
      </c>
      <c r="AF1684" t="str">
        <f t="shared" si="870"/>
        <v>-8.65656218867935-7.78804503548466i</v>
      </c>
      <c r="AG1684" t="e">
        <f t="shared" si="871"/>
        <v>#DIV/0!</v>
      </c>
      <c r="AH1684" t="e">
        <f t="shared" si="872"/>
        <v>#DIV/0!</v>
      </c>
      <c r="AI1684" t="e">
        <f t="shared" si="873"/>
        <v>#DIV/0!</v>
      </c>
      <c r="AJ1684" t="e">
        <f t="shared" si="874"/>
        <v>#DIV/0!</v>
      </c>
      <c r="AK1684"/>
      <c r="AL1684"/>
      <c r="AM1684"/>
      <c r="AN1684"/>
    </row>
    <row r="1685" spans="1:40" x14ac:dyDescent="0.3">
      <c r="A1685"/>
      <c r="B1685">
        <f t="shared" si="840"/>
        <v>155100</v>
      </c>
      <c r="C1685" s="186" t="str">
        <f t="shared" si="843"/>
        <v>-0.00697770084673231+0.010481425537244i</v>
      </c>
      <c r="D1685" s="158" t="str">
        <f t="shared" si="844"/>
        <v>-4.00830522990422-2.5512923282303i</v>
      </c>
      <c r="E1685" t="str">
        <f t="shared" si="845"/>
        <v>3436.17495445126-8940.837375003i</v>
      </c>
      <c r="F1685" t="str">
        <f t="shared" si="846"/>
        <v>0.515844720445123+0.343258685741196i</v>
      </c>
      <c r="G1685" t="str">
        <f t="shared" si="841"/>
        <v>0.515844720445123+0.343258685741196i</v>
      </c>
      <c r="H1685" t="str">
        <f t="shared" si="847"/>
        <v>4.65295437628012+5.23825975779976i</v>
      </c>
      <c r="I1685" t="str">
        <f t="shared" si="848"/>
        <v>609.076275714721i</v>
      </c>
      <c r="J1685" t="str">
        <f t="shared" si="842"/>
        <v>-90.8828179392674+129.878450511366i</v>
      </c>
      <c r="K1685" t="str">
        <f t="shared" si="849"/>
        <v>3.14810461766736-2.20289522776676i</v>
      </c>
      <c r="L1685" t="str">
        <f t="shared" si="850"/>
        <v>0.621093956390213-0.363071059611471i</v>
      </c>
      <c r="M1685" t="str">
        <f t="shared" si="851"/>
        <v>3.76919857405757-2.56596628737823i</v>
      </c>
      <c r="N1685" t="str">
        <f t="shared" si="852"/>
        <v>-1.9827383330084i</v>
      </c>
      <c r="O1685" t="str">
        <f t="shared" si="853"/>
        <v>-0.40038962954635-0.916344992102721i</v>
      </c>
      <c r="P1685" t="str">
        <f t="shared" si="854"/>
        <v>1.40038962954635+0.916344992102721i</v>
      </c>
      <c r="Q1685" t="str">
        <f t="shared" si="855"/>
        <v>-1.40038962954635+1.06639334090568i</v>
      </c>
      <c r="R1685" t="str">
        <f t="shared" si="856"/>
        <v>-0.317564923837493-0.896174954248121i</v>
      </c>
      <c r="S1685" t="str">
        <f t="shared" si="857"/>
        <v>0.217584453553733i</v>
      </c>
      <c r="T1685" t="str">
        <f t="shared" si="858"/>
        <v>0.194993737708619-0.0690971904210138i</v>
      </c>
      <c r="U1685" t="e">
        <f t="shared" si="859"/>
        <v>#DIV/0!</v>
      </c>
      <c r="V1685" t="str">
        <f t="shared" si="860"/>
        <v>0.0000833333333333333-0.00171024009340098i</v>
      </c>
      <c r="W1685" t="e">
        <f t="shared" si="861"/>
        <v>#DIV/0!</v>
      </c>
      <c r="X1685" t="e">
        <f t="shared" si="862"/>
        <v>#DIV/0!</v>
      </c>
      <c r="Y1685" t="str">
        <f t="shared" si="863"/>
        <v>0.00096+0.662674987977617i</v>
      </c>
      <c r="Z1685" t="e">
        <f t="shared" si="864"/>
        <v>#DIV/0!</v>
      </c>
      <c r="AA1685" t="e">
        <f t="shared" si="865"/>
        <v>#DIV/0!</v>
      </c>
      <c r="AB1685" t="str">
        <f t="shared" si="866"/>
        <v>0.111270271295796-0.0394292822645024i</v>
      </c>
      <c r="AC1685" t="str">
        <f t="shared" si="867"/>
        <v>1.31822553887688-0.434132559419918i</v>
      </c>
      <c r="AD1685" t="str">
        <f t="shared" si="868"/>
        <v>0.0850367192676489-0.00190564786531536i</v>
      </c>
      <c r="AE1685" t="e">
        <f t="shared" si="869"/>
        <v>#DIV/0!</v>
      </c>
      <c r="AF1685" t="str">
        <f t="shared" si="870"/>
        <v>-8.66125960618434-7.78955208603006i</v>
      </c>
      <c r="AG1685" t="e">
        <f t="shared" si="871"/>
        <v>#DIV/0!</v>
      </c>
      <c r="AH1685" t="e">
        <f t="shared" si="872"/>
        <v>#DIV/0!</v>
      </c>
      <c r="AI1685" t="e">
        <f t="shared" si="873"/>
        <v>#DIV/0!</v>
      </c>
      <c r="AJ1685" t="e">
        <f t="shared" si="874"/>
        <v>#DIV/0!</v>
      </c>
      <c r="AK1685"/>
      <c r="AL1685"/>
      <c r="AM1685"/>
      <c r="AN1685"/>
    </row>
    <row r="1686" spans="1:40" x14ac:dyDescent="0.3">
      <c r="A1686"/>
      <c r="B1686">
        <f t="shared" si="840"/>
        <v>155200</v>
      </c>
      <c r="C1686" s="186" t="str">
        <f t="shared" si="843"/>
        <v>-0.00697469037832108+0.010478913451827i</v>
      </c>
      <c r="D1686" s="158" t="str">
        <f t="shared" si="844"/>
        <v>-4.00988309047764-2.55187255717028i</v>
      </c>
      <c r="E1686" t="str">
        <f t="shared" si="845"/>
        <v>3432.31736966874-8936.55813185511i</v>
      </c>
      <c r="F1686" t="str">
        <f t="shared" si="846"/>
        <v>0.516053538814414+0.343331855691428i</v>
      </c>
      <c r="G1686" t="str">
        <f t="shared" si="841"/>
        <v>0.516053538814414+0.343331855691428i</v>
      </c>
      <c r="H1686" t="str">
        <f t="shared" si="847"/>
        <v>4.65607277811926+5.23918317807005i</v>
      </c>
      <c r="I1686" t="str">
        <f t="shared" si="848"/>
        <v>609.46897479642i</v>
      </c>
      <c r="J1686" t="str">
        <f t="shared" si="842"/>
        <v>-91.0013381693744+129.962189035229i</v>
      </c>
      <c r="K1686" t="str">
        <f t="shared" si="849"/>
        <v>3.1467410496908-2.20339199054843i</v>
      </c>
      <c r="L1686" t="str">
        <f t="shared" si="850"/>
        <v>0.620889979935448-0.363185833188234i</v>
      </c>
      <c r="M1686" t="str">
        <f t="shared" si="851"/>
        <v>3.76763102962625-2.56657782373666i</v>
      </c>
      <c r="N1686" t="str">
        <f t="shared" si="852"/>
        <v>-1.98401669428048i</v>
      </c>
      <c r="O1686" t="str">
        <f t="shared" si="853"/>
        <v>-0.40156072201723-0.91583240089713i</v>
      </c>
      <c r="P1686" t="str">
        <f t="shared" si="854"/>
        <v>1.40156072201723+0.91583240089713i</v>
      </c>
      <c r="Q1686" t="str">
        <f t="shared" si="855"/>
        <v>-1.40156072201723+1.06818429338335i</v>
      </c>
      <c r="R1686" t="str">
        <f t="shared" si="856"/>
        <v>-0.317542925802704-0.895449442182031i</v>
      </c>
      <c r="S1686" t="str">
        <f t="shared" si="857"/>
        <v>0.217724740113085i</v>
      </c>
      <c r="T1686" t="str">
        <f t="shared" si="858"/>
        <v>0.19496149708349-0.0691369509951424i</v>
      </c>
      <c r="U1686" t="e">
        <f t="shared" si="859"/>
        <v>#DIV/0!</v>
      </c>
      <c r="V1686" t="str">
        <f t="shared" si="860"/>
        <v>0.0000833333333333333-0.00170913813457791i</v>
      </c>
      <c r="W1686" t="e">
        <f t="shared" si="861"/>
        <v>#DIV/0!</v>
      </c>
      <c r="X1686" t="e">
        <f t="shared" si="862"/>
        <v>#DIV/0!</v>
      </c>
      <c r="Y1686" t="str">
        <f t="shared" si="863"/>
        <v>0.00096+0.663102244578505i</v>
      </c>
      <c r="Z1686" t="e">
        <f t="shared" si="864"/>
        <v>#DIV/0!</v>
      </c>
      <c r="AA1686" t="e">
        <f t="shared" si="865"/>
        <v>#DIV/0!</v>
      </c>
      <c r="AB1686" t="str">
        <f t="shared" si="866"/>
        <v>0.111251873663405-0.0394519710437532i</v>
      </c>
      <c r="AC1686" t="str">
        <f t="shared" si="867"/>
        <v>1.31789945733471-0.434177062078009i</v>
      </c>
      <c r="AD1686" t="str">
        <f t="shared" si="868"/>
        <v>0.0850475676345931-0.0019168897727554i</v>
      </c>
      <c r="AE1686" t="e">
        <f t="shared" si="869"/>
        <v>#DIV/0!</v>
      </c>
      <c r="AF1686" t="str">
        <f t="shared" si="870"/>
        <v>-8.6659558685969-7.79105573524033i</v>
      </c>
      <c r="AG1686" t="e">
        <f t="shared" si="871"/>
        <v>#DIV/0!</v>
      </c>
      <c r="AH1686" t="e">
        <f t="shared" si="872"/>
        <v>#DIV/0!</v>
      </c>
      <c r="AI1686" t="e">
        <f t="shared" si="873"/>
        <v>#DIV/0!</v>
      </c>
      <c r="AJ1686" t="e">
        <f t="shared" si="874"/>
        <v>#DIV/0!</v>
      </c>
      <c r="AK1686"/>
      <c r="AL1686"/>
      <c r="AM1686"/>
      <c r="AN1686"/>
    </row>
    <row r="1687" spans="1:40" x14ac:dyDescent="0.3">
      <c r="A1687"/>
      <c r="B1687">
        <f t="shared" si="840"/>
        <v>155300</v>
      </c>
      <c r="C1687" s="186" t="str">
        <f t="shared" si="843"/>
        <v>-0.00697168057025413+0.0104764036752562i</v>
      </c>
      <c r="D1687" s="158" t="str">
        <f t="shared" si="844"/>
        <v>-4.01146060625495-2.55245155314664i</v>
      </c>
      <c r="E1687" t="str">
        <f t="shared" si="845"/>
        <v>3428.46595852732-8932.28203002451i</v>
      </c>
      <c r="F1687" t="str">
        <f t="shared" si="846"/>
        <v>0.516262311549956+0.343404867129165i</v>
      </c>
      <c r="G1687" t="str">
        <f t="shared" si="841"/>
        <v>0.516262311549956+0.343404867129165i</v>
      </c>
      <c r="H1687" t="str">
        <f t="shared" si="847"/>
        <v>4.65919036745652+5.24010443305273i</v>
      </c>
      <c r="I1687" t="str">
        <f t="shared" si="848"/>
        <v>609.861673878119i</v>
      </c>
      <c r="J1687" t="str">
        <f t="shared" si="842"/>
        <v>-91.1199347902194+130.045927559092i</v>
      </c>
      <c r="K1687" t="str">
        <f t="shared" si="849"/>
        <v>3.14537778428842-2.20388768779194i</v>
      </c>
      <c r="L1687" t="str">
        <f t="shared" si="850"/>
        <v>0.62068600607348-0.363300454526441i</v>
      </c>
      <c r="M1687" t="str">
        <f t="shared" si="851"/>
        <v>3.7660637903619-2.56718814231838i</v>
      </c>
      <c r="N1687" t="str">
        <f t="shared" si="852"/>
        <v>-1.98529505555257i</v>
      </c>
      <c r="O1687" t="str">
        <f t="shared" si="853"/>
        <v>-0.402731158254647-0.915318313031521i</v>
      </c>
      <c r="P1687" t="str">
        <f t="shared" si="854"/>
        <v>1.40273115825465+0.915318313031521i</v>
      </c>
      <c r="Q1687" t="str">
        <f t="shared" si="855"/>
        <v>-1.40273115825465+1.06997674252105i</v>
      </c>
      <c r="R1687" t="str">
        <f t="shared" si="856"/>
        <v>-0.317520909049916-0.894724761472241i</v>
      </c>
      <c r="S1687" t="str">
        <f t="shared" si="857"/>
        <v>0.217865026672436i</v>
      </c>
      <c r="T1687" t="str">
        <f t="shared" si="858"/>
        <v>0.194929234022639-0.0691767013192161i</v>
      </c>
      <c r="U1687" t="e">
        <f t="shared" si="859"/>
        <v>#DIV/0!</v>
      </c>
      <c r="V1687" t="str">
        <f t="shared" si="860"/>
        <v>0.0000833333333333333-0.00170803759489048i</v>
      </c>
      <c r="W1687" t="e">
        <f t="shared" si="861"/>
        <v>#DIV/0!</v>
      </c>
      <c r="X1687" t="e">
        <f t="shared" si="862"/>
        <v>#DIV/0!</v>
      </c>
      <c r="Y1687" t="str">
        <f t="shared" si="863"/>
        <v>0.00096+0.663529501179393i</v>
      </c>
      <c r="Z1687" t="e">
        <f t="shared" si="864"/>
        <v>#DIV/0!</v>
      </c>
      <c r="AA1687" t="e">
        <f t="shared" si="865"/>
        <v>#DIV/0!</v>
      </c>
      <c r="AB1687" t="str">
        <f t="shared" si="866"/>
        <v>0.111233463228404-0.0394746539739629i</v>
      </c>
      <c r="AC1687" t="str">
        <f t="shared" si="867"/>
        <v>1.31757345453697-0.434221292797373i</v>
      </c>
      <c r="AD1687" t="str">
        <f t="shared" si="868"/>
        <v>0.0850584131220363-0.00192815046179877i</v>
      </c>
      <c r="AE1687" t="e">
        <f t="shared" si="869"/>
        <v>#DIV/0!</v>
      </c>
      <c r="AF1687" t="str">
        <f t="shared" si="870"/>
        <v>-8.67065097371147-7.79255598619937i</v>
      </c>
      <c r="AG1687" t="e">
        <f t="shared" si="871"/>
        <v>#DIV/0!</v>
      </c>
      <c r="AH1687" t="e">
        <f t="shared" si="872"/>
        <v>#DIV/0!</v>
      </c>
      <c r="AI1687" t="e">
        <f t="shared" si="873"/>
        <v>#DIV/0!</v>
      </c>
      <c r="AJ1687" t="e">
        <f t="shared" si="874"/>
        <v>#DIV/0!</v>
      </c>
      <c r="AK1687"/>
      <c r="AL1687"/>
      <c r="AM1687"/>
      <c r="AN1687"/>
    </row>
    <row r="1688" spans="1:40" x14ac:dyDescent="0.3">
      <c r="A1688"/>
      <c r="B1688">
        <f t="shared" si="840"/>
        <v>155400</v>
      </c>
      <c r="C1688" s="186" t="str">
        <f t="shared" si="843"/>
        <v>-0.00696867142418053+0.0104738962007432i</v>
      </c>
      <c r="D1688" s="158" t="str">
        <f t="shared" si="844"/>
        <v>-4.01303777636771-2.55302931731714i</v>
      </c>
      <c r="E1688" t="str">
        <f t="shared" si="845"/>
        <v>3424.62070860959-8928.00906820991i</v>
      </c>
      <c r="F1688" t="str">
        <f t="shared" si="846"/>
        <v>0.516471038536824+0.343477720198631i</v>
      </c>
      <c r="G1688" t="str">
        <f t="shared" si="841"/>
        <v>0.516471038536824+0.343477720198631i</v>
      </c>
      <c r="H1688" t="str">
        <f t="shared" si="847"/>
        <v>4.66230714296004+5.24102352467453i</v>
      </c>
      <c r="I1688" t="str">
        <f t="shared" si="848"/>
        <v>610.254372959817i</v>
      </c>
      <c r="J1688" t="str">
        <f t="shared" si="842"/>
        <v>-91.2386078018025+130.129666082954i</v>
      </c>
      <c r="K1688" t="str">
        <f t="shared" si="849"/>
        <v>3.14401482220926-2.20438232050593i</v>
      </c>
      <c r="L1688" t="str">
        <f t="shared" si="850"/>
        <v>0.620482034931198-0.36341492370334i</v>
      </c>
      <c r="M1688" t="str">
        <f t="shared" si="851"/>
        <v>3.76449685714046-2.56779724420927i</v>
      </c>
      <c r="N1688" t="str">
        <f t="shared" si="852"/>
        <v>-1.98657341682466i</v>
      </c>
      <c r="O1688" t="str">
        <f t="shared" si="853"/>
        <v>-0.403900936345859-0.914802729346026i</v>
      </c>
      <c r="P1688" t="str">
        <f t="shared" si="854"/>
        <v>1.40390093634586+0.914802729346026i</v>
      </c>
      <c r="Q1688" t="str">
        <f t="shared" si="855"/>
        <v>-1.40390093634586+1.07177068747863i</v>
      </c>
      <c r="R1688" t="str">
        <f t="shared" si="856"/>
        <v>-0.317498873569297-0.894000910500058i</v>
      </c>
      <c r="S1688" t="str">
        <f t="shared" si="857"/>
        <v>0.218005313231788i</v>
      </c>
      <c r="T1688" t="str">
        <f t="shared" si="858"/>
        <v>0.194896948523069-0.0692164413832144i</v>
      </c>
      <c r="U1688" t="e">
        <f t="shared" si="859"/>
        <v>#DIV/0!</v>
      </c>
      <c r="V1688" t="str">
        <f t="shared" si="860"/>
        <v>0.0000833333333333333-0.00170693847159905i</v>
      </c>
      <c r="W1688" t="e">
        <f t="shared" si="861"/>
        <v>#DIV/0!</v>
      </c>
      <c r="X1688" t="e">
        <f t="shared" si="862"/>
        <v>#DIV/0!</v>
      </c>
      <c r="Y1688" t="str">
        <f t="shared" si="863"/>
        <v>0.00096+0.663956757780281i</v>
      </c>
      <c r="Z1688" t="e">
        <f t="shared" si="864"/>
        <v>#DIV/0!</v>
      </c>
      <c r="AA1688" t="e">
        <f t="shared" si="865"/>
        <v>#DIV/0!</v>
      </c>
      <c r="AB1688" t="str">
        <f t="shared" si="866"/>
        <v>0.111215039989082-0.0394973310494134i</v>
      </c>
      <c r="AC1688" t="str">
        <f t="shared" si="867"/>
        <v>1.31724753068334-0.434265251799542i</v>
      </c>
      <c r="AD1688" t="str">
        <f t="shared" si="868"/>
        <v>0.0850692557092002-0.00193942993928608i</v>
      </c>
      <c r="AE1688" t="e">
        <f t="shared" si="869"/>
        <v>#DIV/0!</v>
      </c>
      <c r="AF1688" t="str">
        <f t="shared" si="870"/>
        <v>-8.67534491932775-7.79405284199167i</v>
      </c>
      <c r="AG1688" t="e">
        <f t="shared" si="871"/>
        <v>#DIV/0!</v>
      </c>
      <c r="AH1688" t="e">
        <f t="shared" si="872"/>
        <v>#DIV/0!</v>
      </c>
      <c r="AI1688" t="e">
        <f t="shared" si="873"/>
        <v>#DIV/0!</v>
      </c>
      <c r="AJ1688" t="e">
        <f t="shared" si="874"/>
        <v>#DIV/0!</v>
      </c>
      <c r="AK1688"/>
      <c r="AL1688"/>
      <c r="AM1688"/>
      <c r="AN1688"/>
    </row>
    <row r="1689" spans="1:40" x14ac:dyDescent="0.3">
      <c r="A1689"/>
      <c r="B1689">
        <f t="shared" si="840"/>
        <v>155500</v>
      </c>
      <c r="C1689" s="186" t="str">
        <f t="shared" si="843"/>
        <v>-0.00696566294174528+0.0104713910215225i</v>
      </c>
      <c r="D1689" s="158" t="str">
        <f t="shared" si="844"/>
        <v>-4.0146145999495-2.55360585083945i</v>
      </c>
      <c r="E1689" t="str">
        <f t="shared" si="845"/>
        <v>3420.78160752718-8923.73924510233i</v>
      </c>
      <c r="F1689" t="str">
        <f t="shared" si="846"/>
        <v>0.516679719660364+0.34355041504406i</v>
      </c>
      <c r="G1689" t="str">
        <f t="shared" si="841"/>
        <v>0.516679719660364+0.34355041504406i</v>
      </c>
      <c r="H1689" t="str">
        <f t="shared" si="847"/>
        <v>4.665423103301+5.2419404548625i</v>
      </c>
      <c r="I1689" t="str">
        <f t="shared" si="848"/>
        <v>610.647072041516i</v>
      </c>
      <c r="J1689" t="str">
        <f t="shared" si="842"/>
        <v>-91.3573572041236+130.213404606817i</v>
      </c>
      <c r="K1689" t="str">
        <f t="shared" si="849"/>
        <v>3.14265216420053-2.20487588969891i</v>
      </c>
      <c r="L1689" t="str">
        <f t="shared" si="850"/>
        <v>0.62027806663532-0.363529240796275i</v>
      </c>
      <c r="M1689" t="str">
        <f t="shared" si="851"/>
        <v>3.76293023083585-2.56840513049519i</v>
      </c>
      <c r="N1689" t="str">
        <f t="shared" si="852"/>
        <v>-1.98785177809675i</v>
      </c>
      <c r="O1689" t="str">
        <f t="shared" si="853"/>
        <v>-0.405070054379204-0.914285650683215i</v>
      </c>
      <c r="P1689" t="str">
        <f t="shared" si="854"/>
        <v>1.4050700543792+0.914285650683215i</v>
      </c>
      <c r="Q1689" t="str">
        <f t="shared" si="855"/>
        <v>-1.4050700543792+1.07356612741353i</v>
      </c>
      <c r="R1689" t="str">
        <f t="shared" si="856"/>
        <v>-0.317476819351002-0.893277887650934i</v>
      </c>
      <c r="S1689" t="str">
        <f t="shared" si="857"/>
        <v>0.218145599791139i</v>
      </c>
      <c r="T1689" t="str">
        <f t="shared" si="858"/>
        <v>0.194864640581775-0.0692561711771074i</v>
      </c>
      <c r="U1689" t="e">
        <f t="shared" si="859"/>
        <v>#DIV/0!</v>
      </c>
      <c r="V1689" t="str">
        <f t="shared" si="860"/>
        <v>0.0000833333333333333-0.00170584076197101i</v>
      </c>
      <c r="W1689" t="e">
        <f t="shared" si="861"/>
        <v>#DIV/0!</v>
      </c>
      <c r="X1689" t="e">
        <f t="shared" si="862"/>
        <v>#DIV/0!</v>
      </c>
      <c r="Y1689" t="str">
        <f t="shared" si="863"/>
        <v>0.00096+0.664384014381169i</v>
      </c>
      <c r="Z1689" t="e">
        <f t="shared" si="864"/>
        <v>#DIV/0!</v>
      </c>
      <c r="AA1689" t="e">
        <f t="shared" si="865"/>
        <v>#DIV/0!</v>
      </c>
      <c r="AB1689" t="str">
        <f t="shared" si="866"/>
        <v>0.111196603943725-0.0395200022643814i</v>
      </c>
      <c r="AC1689" t="str">
        <f t="shared" si="867"/>
        <v>1.3169216859731-0.434308939306047i</v>
      </c>
      <c r="AD1689" t="str">
        <f t="shared" si="868"/>
        <v>0.0850800953752857-0.00195072821204664i</v>
      </c>
      <c r="AE1689" t="e">
        <f t="shared" si="869"/>
        <v>#DIV/0!</v>
      </c>
      <c r="AF1689" t="str">
        <f t="shared" si="870"/>
        <v>-8.6800377032505-7.79554630570195i</v>
      </c>
      <c r="AG1689" t="e">
        <f t="shared" si="871"/>
        <v>#DIV/0!</v>
      </c>
      <c r="AH1689" t="e">
        <f t="shared" si="872"/>
        <v>#DIV/0!</v>
      </c>
      <c r="AI1689" t="e">
        <f t="shared" si="873"/>
        <v>#DIV/0!</v>
      </c>
      <c r="AJ1689" t="e">
        <f t="shared" si="874"/>
        <v>#DIV/0!</v>
      </c>
      <c r="AK1689"/>
      <c r="AL1689"/>
      <c r="AM1689"/>
      <c r="AN1689"/>
    </row>
    <row r="1690" spans="1:40" x14ac:dyDescent="0.3">
      <c r="A1690"/>
      <c r="B1690">
        <f t="shared" si="840"/>
        <v>155600</v>
      </c>
      <c r="C1690" s="186" t="str">
        <f t="shared" si="843"/>
        <v>-0.00696265512458955+0.0104688881308512i</v>
      </c>
      <c r="D1690" s="158" t="str">
        <f t="shared" si="844"/>
        <v>-4.01619107613603-2.5541811548712i</v>
      </c>
      <c r="E1690" t="str">
        <f t="shared" si="845"/>
        <v>3416.94864292062-8919.47255938508i</v>
      </c>
      <c r="F1690" t="str">
        <f t="shared" si="846"/>
        <v>0.516888354806196+0.343622951809703i</v>
      </c>
      <c r="G1690" t="str">
        <f t="shared" si="841"/>
        <v>0.516888354806196+0.343622951809703i</v>
      </c>
      <c r="H1690" t="str">
        <f t="shared" si="847"/>
        <v>4.6685382471537+5.24285522554415i</v>
      </c>
      <c r="I1690" t="str">
        <f t="shared" si="848"/>
        <v>611.039771123215i</v>
      </c>
      <c r="J1690" t="str">
        <f t="shared" si="842"/>
        <v>-91.4761829971829+130.297143130681i</v>
      </c>
      <c r="K1690" t="str">
        <f t="shared" si="849"/>
        <v>3.14128981100765-2.20536839637936i</v>
      </c>
      <c r="L1690" t="str">
        <f t="shared" si="850"/>
        <v>0.620074101312396-0.363643405882678i</v>
      </c>
      <c r="M1690" t="str">
        <f t="shared" si="851"/>
        <v>3.76136391232005-2.56901180226204i</v>
      </c>
      <c r="N1690" t="str">
        <f t="shared" si="852"/>
        <v>-1.98913013936884i</v>
      </c>
      <c r="O1690" t="str">
        <f t="shared" si="853"/>
        <v>-0.406238510444101-0.913767077888101i</v>
      </c>
      <c r="P1690" t="str">
        <f t="shared" si="854"/>
        <v>1.4062385104441+0.913767077888101i</v>
      </c>
      <c r="Q1690" t="str">
        <f t="shared" si="855"/>
        <v>-1.4062385104441+1.07536306148074i</v>
      </c>
      <c r="R1690" t="str">
        <f t="shared" si="856"/>
        <v>-0.317454746385185-0.892555691314471i</v>
      </c>
      <c r="S1690" t="str">
        <f t="shared" si="857"/>
        <v>0.218285886350489i</v>
      </c>
      <c r="T1690" t="str">
        <f t="shared" si="858"/>
        <v>0.194832310195753-0.0692958906908598i</v>
      </c>
      <c r="U1690" t="e">
        <f t="shared" si="859"/>
        <v>#DIV/0!</v>
      </c>
      <c r="V1690" t="str">
        <f t="shared" si="860"/>
        <v>0.0000833333333333333-0.0017047444632808i</v>
      </c>
      <c r="W1690" t="e">
        <f t="shared" si="861"/>
        <v>#DIV/0!</v>
      </c>
      <c r="X1690" t="e">
        <f t="shared" si="862"/>
        <v>#DIV/0!</v>
      </c>
      <c r="Y1690" t="str">
        <f t="shared" si="863"/>
        <v>0.00096+0.664811270982058i</v>
      </c>
      <c r="Z1690" t="e">
        <f t="shared" si="864"/>
        <v>#DIV/0!</v>
      </c>
      <c r="AA1690" t="e">
        <f t="shared" si="865"/>
        <v>#DIV/0!</v>
      </c>
      <c r="AB1690" t="str">
        <f t="shared" si="866"/>
        <v>0.111178155090618-0.0395426676131403i</v>
      </c>
      <c r="AC1690" t="str">
        <f t="shared" si="867"/>
        <v>1.31659592060509-0.43435235553845i</v>
      </c>
      <c r="AD1690" t="str">
        <f t="shared" si="868"/>
        <v>0.0850909320994759-0.00196204528689669i</v>
      </c>
      <c r="AE1690" t="e">
        <f t="shared" si="869"/>
        <v>#DIV/0!</v>
      </c>
      <c r="AF1690" t="str">
        <f t="shared" si="870"/>
        <v>-8.68472932328973-7.79703638041535i</v>
      </c>
      <c r="AG1690" t="e">
        <f t="shared" si="871"/>
        <v>#DIV/0!</v>
      </c>
      <c r="AH1690" t="e">
        <f t="shared" si="872"/>
        <v>#DIV/0!</v>
      </c>
      <c r="AI1690" t="e">
        <f t="shared" si="873"/>
        <v>#DIV/0!</v>
      </c>
      <c r="AJ1690" t="e">
        <f t="shared" si="874"/>
        <v>#DIV/0!</v>
      </c>
      <c r="AK1690"/>
      <c r="AL1690"/>
      <c r="AM1690"/>
      <c r="AN1690"/>
    </row>
    <row r="1691" spans="1:40" x14ac:dyDescent="0.3">
      <c r="A1691"/>
      <c r="B1691">
        <f t="shared" si="840"/>
        <v>155700</v>
      </c>
      <c r="C1691" s="186" t="str">
        <f t="shared" si="843"/>
        <v>-0.0069596479743504+0.0104663875220098i</v>
      </c>
      <c r="D1691" s="158" t="str">
        <f t="shared" si="844"/>
        <v>-4.01776720406499-2.55475523056987i</v>
      </c>
      <c r="E1691" t="str">
        <f t="shared" si="845"/>
        <v>3413.12180245918-8915.20900973376i</v>
      </c>
      <c r="F1691" t="str">
        <f t="shared" si="846"/>
        <v>0.517096943860214+0.343695330639819i</v>
      </c>
      <c r="G1691" t="str">
        <f t="shared" si="841"/>
        <v>0.517096943860214+0.343695330639819i</v>
      </c>
      <c r="H1691" t="str">
        <f t="shared" si="847"/>
        <v>4.67165257319542+5.24376783864719i</v>
      </c>
      <c r="I1691" t="str">
        <f t="shared" si="848"/>
        <v>611.432470204913i</v>
      </c>
      <c r="J1691" t="str">
        <f t="shared" si="842"/>
        <v>-91.5950851809802+130.380881654544i</v>
      </c>
      <c r="K1691" t="str">
        <f t="shared" si="849"/>
        <v>3.13992776337424-2.20585984155572i</v>
      </c>
      <c r="L1691" t="str">
        <f t="shared" si="850"/>
        <v>0.619870139088805-0.363757419040074i</v>
      </c>
      <c r="M1691" t="str">
        <f t="shared" si="851"/>
        <v>3.75979790246305-2.56961726059579i</v>
      </c>
      <c r="N1691" t="str">
        <f t="shared" si="852"/>
        <v>-1.99040850064092i</v>
      </c>
      <c r="O1691" t="str">
        <f t="shared" si="853"/>
        <v>-0.407406302631041-0.913247011808144i</v>
      </c>
      <c r="P1691" t="str">
        <f t="shared" si="854"/>
        <v>1.40740630263104+0.913247011808144i</v>
      </c>
      <c r="Q1691" t="str">
        <f t="shared" si="855"/>
        <v>-1.40740630263104+1.07716148883278i</v>
      </c>
      <c r="R1691" t="str">
        <f t="shared" si="856"/>
        <v>-0.317432654661983-0.891834319884412i</v>
      </c>
      <c r="S1691" t="str">
        <f t="shared" si="857"/>
        <v>0.21842617290984i</v>
      </c>
      <c r="T1691" t="str">
        <f t="shared" si="858"/>
        <v>0.194799957362002-0.0693355999144278i</v>
      </c>
      <c r="U1691" t="e">
        <f t="shared" si="859"/>
        <v>#DIV/0!</v>
      </c>
      <c r="V1691" t="str">
        <f t="shared" si="860"/>
        <v>0.0000833333333333333-0.00170364957280984i</v>
      </c>
      <c r="W1691" t="e">
        <f t="shared" si="861"/>
        <v>#DIV/0!</v>
      </c>
      <c r="X1691" t="e">
        <f t="shared" si="862"/>
        <v>#DIV/0!</v>
      </c>
      <c r="Y1691" t="str">
        <f t="shared" si="863"/>
        <v>0.00096+0.665238527582946i</v>
      </c>
      <c r="Z1691" t="e">
        <f t="shared" si="864"/>
        <v>#DIV/0!</v>
      </c>
      <c r="AA1691" t="e">
        <f t="shared" si="865"/>
        <v>#DIV/0!</v>
      </c>
      <c r="AB1691" t="str">
        <f t="shared" si="866"/>
        <v>0.111159693428049-0.0395653270899588i</v>
      </c>
      <c r="AC1691" t="str">
        <f t="shared" si="867"/>
        <v>1.31627023477774-0.434395500718343i</v>
      </c>
      <c r="AD1691" t="str">
        <f t="shared" si="868"/>
        <v>0.0851017658609375-0.00197338117063801i</v>
      </c>
      <c r="AE1691" t="e">
        <f t="shared" si="869"/>
        <v>#DIV/0!</v>
      </c>
      <c r="AF1691" t="str">
        <f t="shared" si="870"/>
        <v>-8.68941977726041-7.79852306921706i</v>
      </c>
      <c r="AG1691" t="e">
        <f t="shared" si="871"/>
        <v>#DIV/0!</v>
      </c>
      <c r="AH1691" t="e">
        <f t="shared" si="872"/>
        <v>#DIV/0!</v>
      </c>
      <c r="AI1691" t="e">
        <f t="shared" si="873"/>
        <v>#DIV/0!</v>
      </c>
      <c r="AJ1691" t="e">
        <f t="shared" si="874"/>
        <v>#DIV/0!</v>
      </c>
      <c r="AK1691"/>
      <c r="AL1691"/>
      <c r="AM1691"/>
      <c r="AN1691"/>
    </row>
    <row r="1692" spans="1:40" x14ac:dyDescent="0.3">
      <c r="A1692"/>
      <c r="B1692">
        <f t="shared" si="840"/>
        <v>155800</v>
      </c>
      <c r="C1692" s="186" t="str">
        <f t="shared" si="843"/>
        <v>-0.00695664149266119+0.0104638891883013i</v>
      </c>
      <c r="D1692" s="158" t="str">
        <f t="shared" si="844"/>
        <v>-4.01934298287624-2.55532807909297i</v>
      </c>
      <c r="E1692" t="str">
        <f t="shared" si="845"/>
        <v>3409.30107384097-8910.94859481642i</v>
      </c>
      <c r="F1692" t="str">
        <f t="shared" si="846"/>
        <v>0.517305486708588+0.343767551678688i</v>
      </c>
      <c r="G1692" t="str">
        <f t="shared" si="841"/>
        <v>0.517305486708588+0.343767551678688i</v>
      </c>
      <c r="H1692" t="str">
        <f t="shared" si="847"/>
        <v>4.67476608010663+5.2446782960999i</v>
      </c>
      <c r="I1692" t="str">
        <f t="shared" si="848"/>
        <v>611.825169286612i</v>
      </c>
      <c r="J1692" t="str">
        <f t="shared" si="842"/>
        <v>-91.7140637555155+130.464620178406i</v>
      </c>
      <c r="K1692" t="str">
        <f t="shared" si="849"/>
        <v>3.13856602204212-2.20635022623635i</v>
      </c>
      <c r="L1692" t="str">
        <f t="shared" si="850"/>
        <v>0.619666180090756-0.363871280346078i</v>
      </c>
      <c r="M1692" t="str">
        <f t="shared" si="851"/>
        <v>3.75823220213288-2.57022150658243i</v>
      </c>
      <c r="N1692" t="str">
        <f t="shared" si="852"/>
        <v>-1.99168686191301i</v>
      </c>
      <c r="O1692" t="str">
        <f t="shared" si="853"/>
        <v>-0.408573429031629-0.912725453293232i</v>
      </c>
      <c r="P1692" t="str">
        <f t="shared" si="854"/>
        <v>1.40857342903163+0.912725453293232i</v>
      </c>
      <c r="Q1692" t="str">
        <f t="shared" si="855"/>
        <v>-1.40857342903163+1.07896140861978i</v>
      </c>
      <c r="R1692" t="str">
        <f t="shared" si="856"/>
        <v>-0.31741054417153-0.891113771758598i</v>
      </c>
      <c r="S1692" t="str">
        <f t="shared" si="857"/>
        <v>0.218566459469192i</v>
      </c>
      <c r="T1692" t="str">
        <f t="shared" si="858"/>
        <v>0.194767582077514-0.0693752988377609i</v>
      </c>
      <c r="U1692" t="e">
        <f t="shared" si="859"/>
        <v>#DIV/0!</v>
      </c>
      <c r="V1692" t="str">
        <f t="shared" si="860"/>
        <v>0.0000833333333333333-0.00170255608784655i</v>
      </c>
      <c r="W1692" t="e">
        <f t="shared" si="861"/>
        <v>#DIV/0!</v>
      </c>
      <c r="X1692" t="e">
        <f t="shared" si="862"/>
        <v>#DIV/0!</v>
      </c>
      <c r="Y1692" t="str">
        <f t="shared" si="863"/>
        <v>0.00096+0.665665784183834i</v>
      </c>
      <c r="Z1692" t="e">
        <f t="shared" si="864"/>
        <v>#DIV/0!</v>
      </c>
      <c r="AA1692" t="e">
        <f t="shared" si="865"/>
        <v>#DIV/0!</v>
      </c>
      <c r="AB1692" t="str">
        <f t="shared" si="866"/>
        <v>0.111141218954301-0.0395879806891017i</v>
      </c>
      <c r="AC1692" t="str">
        <f t="shared" si="867"/>
        <v>1.31594462868906-0.434438375067328i</v>
      </c>
      <c r="AD1692" t="str">
        <f t="shared" si="868"/>
        <v>0.0851125966388159-0.00198473587006126i</v>
      </c>
      <c r="AE1692" t="e">
        <f t="shared" si="869"/>
        <v>#DIV/0!</v>
      </c>
      <c r="AF1692" t="str">
        <f t="shared" si="870"/>
        <v>-8.69410906298287-7.80000637519287i</v>
      </c>
      <c r="AG1692" t="e">
        <f t="shared" si="871"/>
        <v>#DIV/0!</v>
      </c>
      <c r="AH1692" t="e">
        <f t="shared" si="872"/>
        <v>#DIV/0!</v>
      </c>
      <c r="AI1692" t="e">
        <f t="shared" si="873"/>
        <v>#DIV/0!</v>
      </c>
      <c r="AJ1692" t="e">
        <f t="shared" si="874"/>
        <v>#DIV/0!</v>
      </c>
      <c r="AK1692"/>
      <c r="AL1692"/>
      <c r="AM1692"/>
      <c r="AN1692"/>
    </row>
    <row r="1693" spans="1:40" x14ac:dyDescent="0.3">
      <c r="A1693"/>
      <c r="B1693">
        <f t="shared" si="840"/>
        <v>155900</v>
      </c>
      <c r="C1693" s="186" t="str">
        <f t="shared" si="843"/>
        <v>-0.00695363568115119+0.0104613931230513i</v>
      </c>
      <c r="D1693" s="158" t="str">
        <f t="shared" si="844"/>
        <v>-4.02091841171163-2.55589970159787i</v>
      </c>
      <c r="E1693" t="str">
        <f t="shared" si="845"/>
        <v>3405.48644479276-8906.69131329359i</v>
      </c>
      <c r="F1693" t="str">
        <f t="shared" si="846"/>
        <v>0.517513983237757+0.343839615070599i</v>
      </c>
      <c r="G1693" t="str">
        <f t="shared" si="841"/>
        <v>0.517513983237757+0.343839615070599i</v>
      </c>
      <c r="H1693" t="str">
        <f t="shared" si="847"/>
        <v>4.67787876657075+5.24558659983078i</v>
      </c>
      <c r="I1693" t="str">
        <f t="shared" si="848"/>
        <v>612.217868368311i</v>
      </c>
      <c r="J1693" t="str">
        <f t="shared" si="842"/>
        <v>-91.8331187207889+130.548358702269i</v>
      </c>
      <c r="K1693" t="str">
        <f t="shared" si="849"/>
        <v>3.13720458775128-2.20683955142945i</v>
      </c>
      <c r="L1693" t="str">
        <f t="shared" si="850"/>
        <v>0.619462224444287-0.363984989878394i</v>
      </c>
      <c r="M1693" t="str">
        <f t="shared" si="851"/>
        <v>3.75666681219557-2.57082454130784i</v>
      </c>
      <c r="N1693" t="str">
        <f t="shared" si="852"/>
        <v>-1.9929652231851i</v>
      </c>
      <c r="O1693" t="str">
        <f t="shared" si="853"/>
        <v>-0.409739887738529-0.912202403195704i</v>
      </c>
      <c r="P1693" t="str">
        <f t="shared" si="854"/>
        <v>1.40973988773853+0.912202403195704i</v>
      </c>
      <c r="Q1693" t="str">
        <f t="shared" si="855"/>
        <v>-1.40973988773853+1.0807628199894i</v>
      </c>
      <c r="R1693" t="str">
        <f t="shared" si="856"/>
        <v>-0.317388414903939-0.890394045338995i</v>
      </c>
      <c r="S1693" t="str">
        <f t="shared" si="857"/>
        <v>0.218706746028543i</v>
      </c>
      <c r="T1693" t="str">
        <f t="shared" si="858"/>
        <v>0.194735184339283-0.0694149874507976i</v>
      </c>
      <c r="U1693" t="e">
        <f t="shared" si="859"/>
        <v>#DIV/0!</v>
      </c>
      <c r="V1693" t="str">
        <f t="shared" si="860"/>
        <v>0.0000833333333333333-0.00170146400568629i</v>
      </c>
      <c r="W1693" t="e">
        <f t="shared" si="861"/>
        <v>#DIV/0!</v>
      </c>
      <c r="X1693" t="e">
        <f t="shared" si="862"/>
        <v>#DIV/0!</v>
      </c>
      <c r="Y1693" t="str">
        <f t="shared" si="863"/>
        <v>0.00096+0.666093040784722i</v>
      </c>
      <c r="Z1693" t="e">
        <f t="shared" si="864"/>
        <v>#DIV/0!</v>
      </c>
      <c r="AA1693" t="e">
        <f t="shared" si="865"/>
        <v>#DIV/0!</v>
      </c>
      <c r="AB1693" t="str">
        <f t="shared" si="866"/>
        <v>0.111122731667659-0.0396106284048275i</v>
      </c>
      <c r="AC1693" t="str">
        <f t="shared" si="867"/>
        <v>1.31561910253665-0.43448097880701i</v>
      </c>
      <c r="AD1693" t="str">
        <f t="shared" si="868"/>
        <v>0.0851234244122391-0.00199610939194323i</v>
      </c>
      <c r="AE1693" t="e">
        <f t="shared" si="869"/>
        <v>#DIV/0!</v>
      </c>
      <c r="AF1693" t="str">
        <f t="shared" si="870"/>
        <v>-8.69879717828238-7.80148630142865i</v>
      </c>
      <c r="AG1693" t="e">
        <f t="shared" si="871"/>
        <v>#DIV/0!</v>
      </c>
      <c r="AH1693" t="e">
        <f t="shared" si="872"/>
        <v>#DIV/0!</v>
      </c>
      <c r="AI1693" t="e">
        <f t="shared" si="873"/>
        <v>#DIV/0!</v>
      </c>
      <c r="AJ1693" t="e">
        <f t="shared" si="874"/>
        <v>#DIV/0!</v>
      </c>
      <c r="AK1693"/>
      <c r="AL1693"/>
      <c r="AM1693"/>
      <c r="AN1693"/>
    </row>
    <row r="1694" spans="1:40" x14ac:dyDescent="0.3">
      <c r="A1694"/>
      <c r="B1694">
        <f t="shared" si="840"/>
        <v>156000</v>
      </c>
      <c r="C1694" s="186" t="str">
        <f t="shared" si="843"/>
        <v>-0.00695063054144591+0.0104588993196084i</v>
      </c>
      <c r="D1694" s="158" t="str">
        <f t="shared" si="844"/>
        <v>-4.0224934897151-2.55647009924192i</v>
      </c>
      <c r="E1694" t="str">
        <f t="shared" si="845"/>
        <v>3401.67790306987-8902.43716381822i</v>
      </c>
      <c r="F1694" t="str">
        <f t="shared" si="846"/>
        <v>0.517722433334437+0.343911520959858i</v>
      </c>
      <c r="G1694" t="str">
        <f t="shared" si="841"/>
        <v>0.517722433334437+0.343911520959858i</v>
      </c>
      <c r="H1694" t="str">
        <f t="shared" si="847"/>
        <v>4.68099063127432+5.2464927517688i</v>
      </c>
      <c r="I1694" t="str">
        <f t="shared" si="848"/>
        <v>612.61056745001i</v>
      </c>
      <c r="J1694" t="str">
        <f t="shared" si="842"/>
        <v>-91.9522500768004+130.632097226132i</v>
      </c>
      <c r="K1694" t="str">
        <f t="shared" si="849"/>
        <v>3.13584346123993-2.20732781814324i</v>
      </c>
      <c r="L1694" t="str">
        <f t="shared" si="850"/>
        <v>0.619258272275267-0.364098547714819i</v>
      </c>
      <c r="M1694" t="str">
        <f t="shared" si="851"/>
        <v>3.7551017335152-2.57142636585806i</v>
      </c>
      <c r="N1694" t="str">
        <f t="shared" si="852"/>
        <v>-1.99424358445719i</v>
      </c>
      <c r="O1694" t="str">
        <f t="shared" si="853"/>
        <v>-0.410905676845505-0.911677862370332i</v>
      </c>
      <c r="P1694" t="str">
        <f t="shared" si="854"/>
        <v>1.41090567684551+0.911677862370332i</v>
      </c>
      <c r="Q1694" t="str">
        <f t="shared" si="855"/>
        <v>-1.41090567684551+1.08256572208686i</v>
      </c>
      <c r="R1694" t="str">
        <f t="shared" si="856"/>
        <v>-0.317366266849324-0.889675139031656i</v>
      </c>
      <c r="S1694" t="str">
        <f t="shared" si="857"/>
        <v>0.218847032587895i</v>
      </c>
      <c r="T1694" t="str">
        <f t="shared" si="858"/>
        <v>0.194702764144301-0.0694546657434726i</v>
      </c>
      <c r="U1694" t="e">
        <f t="shared" si="859"/>
        <v>#DIV/0!</v>
      </c>
      <c r="V1694" t="str">
        <f t="shared" si="860"/>
        <v>0.0000833333333333333-0.00170037332363136i</v>
      </c>
      <c r="W1694" t="e">
        <f t="shared" si="861"/>
        <v>#DIV/0!</v>
      </c>
      <c r="X1694" t="e">
        <f t="shared" si="862"/>
        <v>#DIV/0!</v>
      </c>
      <c r="Y1694" t="str">
        <f t="shared" si="863"/>
        <v>0.00096+0.666520297385611i</v>
      </c>
      <c r="Z1694" t="e">
        <f t="shared" si="864"/>
        <v>#DIV/0!</v>
      </c>
      <c r="AA1694" t="e">
        <f t="shared" si="865"/>
        <v>#DIV/0!</v>
      </c>
      <c r="AB1694" t="str">
        <f t="shared" si="866"/>
        <v>0.111104231566408-0.0396332702313928i</v>
      </c>
      <c r="AC1694" t="str">
        <f t="shared" si="867"/>
        <v>1.31529365651771-0.43452331215904i</v>
      </c>
      <c r="AD1694" t="str">
        <f t="shared" si="868"/>
        <v>0.0851342491603163-0.00200750174304793i</v>
      </c>
      <c r="AE1694" t="e">
        <f t="shared" si="869"/>
        <v>#DIV/0!</v>
      </c>
      <c r="AF1694" t="str">
        <f t="shared" si="870"/>
        <v>-8.70348412098942-7.80296285101072i</v>
      </c>
      <c r="AG1694" t="e">
        <f t="shared" si="871"/>
        <v>#DIV/0!</v>
      </c>
      <c r="AH1694" t="e">
        <f t="shared" si="872"/>
        <v>#DIV/0!</v>
      </c>
      <c r="AI1694" t="e">
        <f t="shared" si="873"/>
        <v>#DIV/0!</v>
      </c>
      <c r="AJ1694" t="e">
        <f t="shared" si="874"/>
        <v>#DIV/0!</v>
      </c>
      <c r="AK1694"/>
      <c r="AL1694"/>
      <c r="AM1694"/>
      <c r="AN1694"/>
    </row>
    <row r="1695" spans="1:40" x14ac:dyDescent="0.3">
      <c r="A1695"/>
      <c r="B1695">
        <f t="shared" si="840"/>
        <v>156100</v>
      </c>
      <c r="C1695" s="186" t="str">
        <f t="shared" si="843"/>
        <v>-0.00694762607516686+0.0104564077713434i</v>
      </c>
      <c r="D1695" s="158" t="str">
        <f t="shared" si="844"/>
        <v>-4.02406821603267-2.55703927318236i</v>
      </c>
      <c r="E1695" t="str">
        <f t="shared" si="845"/>
        <v>3397.87543645621-8898.18614503587i</v>
      </c>
      <c r="F1695" t="str">
        <f t="shared" si="846"/>
        <v>0.517930836885616+0.343983269490781i</v>
      </c>
      <c r="G1695" t="str">
        <f t="shared" si="841"/>
        <v>0.517930836885616+0.343983269490781i</v>
      </c>
      <c r="H1695" t="str">
        <f t="shared" si="847"/>
        <v>4.68410167290693+5.24739675384323i</v>
      </c>
      <c r="I1695" t="str">
        <f t="shared" si="848"/>
        <v>613.003266531708i</v>
      </c>
      <c r="J1695" t="str">
        <f t="shared" si="842"/>
        <v>-92.0714578235499+130.715835749995i</v>
      </c>
      <c r="K1695" t="str">
        <f t="shared" si="849"/>
        <v>3.13448264324448-2.20781502738581i</v>
      </c>
      <c r="L1695" t="str">
        <f t="shared" si="850"/>
        <v>0.619054323709395-0.364211953933236i</v>
      </c>
      <c r="M1695" t="str">
        <f t="shared" si="851"/>
        <v>3.75353696695388-2.57202698131905i</v>
      </c>
      <c r="N1695" t="str">
        <f t="shared" si="852"/>
        <v>-1.99552194572928i</v>
      </c>
      <c r="O1695" t="str">
        <f t="shared" si="853"/>
        <v>-0.412070794447417-0.911151831674323i</v>
      </c>
      <c r="P1695" t="str">
        <f t="shared" si="854"/>
        <v>1.41207079444742+0.911151831674323i</v>
      </c>
      <c r="Q1695" t="str">
        <f t="shared" si="855"/>
        <v>-1.41207079444742+1.08437011405496i</v>
      </c>
      <c r="R1695" t="str">
        <f t="shared" si="856"/>
        <v>-0.317344099997777-0.888957051246712i</v>
      </c>
      <c r="S1695" t="str">
        <f t="shared" si="857"/>
        <v>0.218987319147246i</v>
      </c>
      <c r="T1695" t="str">
        <f t="shared" si="858"/>
        <v>0.194670321489558-0.0694943337057087i</v>
      </c>
      <c r="U1695" t="e">
        <f t="shared" si="859"/>
        <v>#DIV/0!</v>
      </c>
      <c r="V1695" t="str">
        <f t="shared" si="860"/>
        <v>0.0000833333333333333-0.00169928403899098i</v>
      </c>
      <c r="W1695" t="e">
        <f t="shared" si="861"/>
        <v>#DIV/0!</v>
      </c>
      <c r="X1695" t="e">
        <f t="shared" si="862"/>
        <v>#DIV/0!</v>
      </c>
      <c r="Y1695" t="str">
        <f t="shared" si="863"/>
        <v>0.00096+0.666947553986499i</v>
      </c>
      <c r="Z1695" t="e">
        <f t="shared" si="864"/>
        <v>#DIV/0!</v>
      </c>
      <c r="AA1695" t="e">
        <f t="shared" si="865"/>
        <v>#DIV/0!</v>
      </c>
      <c r="AB1695" t="str">
        <f t="shared" si="866"/>
        <v>0.111085718648828-0.0396559061630469i</v>
      </c>
      <c r="AC1695" t="str">
        <f t="shared" si="867"/>
        <v>1.314968290829-0.434565375345053i</v>
      </c>
      <c r="AD1695" t="str">
        <f t="shared" si="868"/>
        <v>0.0851450708621364-0.00201891293012685i</v>
      </c>
      <c r="AE1695" t="e">
        <f t="shared" si="869"/>
        <v>#DIV/0!</v>
      </c>
      <c r="AF1695" t="str">
        <f t="shared" si="870"/>
        <v>-8.7081698889396-7.80443602702559i</v>
      </c>
      <c r="AG1695" t="e">
        <f t="shared" si="871"/>
        <v>#DIV/0!</v>
      </c>
      <c r="AH1695" t="e">
        <f t="shared" si="872"/>
        <v>#DIV/0!</v>
      </c>
      <c r="AI1695" t="e">
        <f t="shared" si="873"/>
        <v>#DIV/0!</v>
      </c>
      <c r="AJ1695" t="e">
        <f t="shared" si="874"/>
        <v>#DIV/0!</v>
      </c>
      <c r="AK1695"/>
      <c r="AL1695"/>
      <c r="AM1695"/>
      <c r="AN1695"/>
    </row>
    <row r="1696" spans="1:40" x14ac:dyDescent="0.3">
      <c r="A1696"/>
      <c r="B1696">
        <f t="shared" si="840"/>
        <v>156200</v>
      </c>
      <c r="C1696" s="186" t="str">
        <f t="shared" si="843"/>
        <v>-0.00694462228393162+0.0104539184716498i</v>
      </c>
      <c r="D1696" s="158" t="str">
        <f t="shared" si="844"/>
        <v>-4.02564258981237-2.55760722457632i</v>
      </c>
      <c r="E1696" t="str">
        <f t="shared" si="845"/>
        <v>3394.07903276413-8893.93825558472i</v>
      </c>
      <c r="F1696" t="str">
        <f t="shared" si="846"/>
        <v>0.518139193778551+0.344054860807692i</v>
      </c>
      <c r="G1696" t="str">
        <f t="shared" si="841"/>
        <v>0.518139193778551+0.344054860807692i</v>
      </c>
      <c r="H1696" t="str">
        <f t="shared" si="847"/>
        <v>4.68721189016124+5.24829860798363i</v>
      </c>
      <c r="I1696" t="str">
        <f t="shared" si="848"/>
        <v>613.395965613407i</v>
      </c>
      <c r="J1696" t="str">
        <f t="shared" si="842"/>
        <v>-92.1907419610376+130.799574273858i</v>
      </c>
      <c r="K1696" t="str">
        <f t="shared" si="849"/>
        <v>3.13312213449956-2.20830118016518i</v>
      </c>
      <c r="L1696" t="str">
        <f t="shared" si="850"/>
        <v>0.618850378872199-0.364325208611622i</v>
      </c>
      <c r="M1696" t="str">
        <f t="shared" si="851"/>
        <v>3.75197251337176-2.5726263887768i</v>
      </c>
      <c r="N1696" t="str">
        <f t="shared" si="852"/>
        <v>-1.99680030700136i</v>
      </c>
      <c r="O1696" t="str">
        <f t="shared" si="853"/>
        <v>-0.413235238640211-0.910624311967327i</v>
      </c>
      <c r="P1696" t="str">
        <f t="shared" si="854"/>
        <v>1.41323523864021+0.910624311967327i</v>
      </c>
      <c r="Q1696" t="str">
        <f t="shared" si="855"/>
        <v>-1.41323523864021+1.08617599503403i</v>
      </c>
      <c r="R1696" t="str">
        <f t="shared" si="856"/>
        <v>-0.317321914339393-0.888239780398372i</v>
      </c>
      <c r="S1696" t="str">
        <f t="shared" si="857"/>
        <v>0.219127605706598i</v>
      </c>
      <c r="T1696" t="str">
        <f t="shared" si="858"/>
        <v>0.19463785637205-0.0695339913274254i</v>
      </c>
      <c r="U1696" t="e">
        <f t="shared" si="859"/>
        <v>#DIV/0!</v>
      </c>
      <c r="V1696" t="str">
        <f t="shared" si="860"/>
        <v>0.0000833333333333333-0.00169819614908126i</v>
      </c>
      <c r="W1696" t="e">
        <f t="shared" si="861"/>
        <v>#DIV/0!</v>
      </c>
      <c r="X1696" t="e">
        <f t="shared" si="862"/>
        <v>#DIV/0!</v>
      </c>
      <c r="Y1696" t="str">
        <f t="shared" si="863"/>
        <v>0.00096+0.667374810587387i</v>
      </c>
      <c r="Z1696" t="e">
        <f t="shared" si="864"/>
        <v>#DIV/0!</v>
      </c>
      <c r="AA1696" t="e">
        <f t="shared" si="865"/>
        <v>#DIV/0!</v>
      </c>
      <c r="AB1696" t="str">
        <f t="shared" si="866"/>
        <v>0.111067192913205-0.0396785361940378i</v>
      </c>
      <c r="AC1696" t="str">
        <f t="shared" si="867"/>
        <v>1.31464300566689-0.434607168586731i</v>
      </c>
      <c r="AD1696" t="str">
        <f t="shared" si="868"/>
        <v>0.0851558894967727-0.00203034295991773i</v>
      </c>
      <c r="AE1696" t="e">
        <f t="shared" si="869"/>
        <v>#DIV/0!</v>
      </c>
      <c r="AF1696" t="str">
        <f t="shared" si="870"/>
        <v>-8.71285447997361-7.80590583255995i</v>
      </c>
      <c r="AG1696" t="e">
        <f t="shared" si="871"/>
        <v>#DIV/0!</v>
      </c>
      <c r="AH1696" t="e">
        <f t="shared" si="872"/>
        <v>#DIV/0!</v>
      </c>
      <c r="AI1696" t="e">
        <f t="shared" si="873"/>
        <v>#DIV/0!</v>
      </c>
      <c r="AJ1696" t="e">
        <f t="shared" si="874"/>
        <v>#DIV/0!</v>
      </c>
      <c r="AK1696"/>
      <c r="AL1696"/>
      <c r="AM1696"/>
      <c r="AN1696"/>
    </row>
    <row r="1697" spans="1:40" x14ac:dyDescent="0.3">
      <c r="A1697"/>
      <c r="B1697">
        <f t="shared" si="840"/>
        <v>156300</v>
      </c>
      <c r="C1697" s="186" t="str">
        <f t="shared" si="843"/>
        <v>-0.0069416191693539+0.0104514314139433i</v>
      </c>
      <c r="D1697" s="158" t="str">
        <f t="shared" si="844"/>
        <v>-4.02721661020432-2.55817395458092i</v>
      </c>
      <c r="E1697" t="str">
        <f t="shared" si="845"/>
        <v>3390.28867983441-8889.69349409559i</v>
      </c>
      <c r="F1697" t="str">
        <f t="shared" si="846"/>
        <v>0.518347503900774+0.344126295054932i</v>
      </c>
      <c r="G1697" t="str">
        <f t="shared" si="841"/>
        <v>0.518347503900774+0.344126295054932i</v>
      </c>
      <c r="H1697" t="str">
        <f t="shared" si="847"/>
        <v>4.69032128173292+5.24919831612002i</v>
      </c>
      <c r="I1697" t="str">
        <f t="shared" si="848"/>
        <v>613.788664695106i</v>
      </c>
      <c r="J1697" t="str">
        <f t="shared" si="842"/>
        <v>-92.3101024892632+130.883312797721i</v>
      </c>
      <c r="K1697" t="str">
        <f t="shared" si="849"/>
        <v>3.13176193573798-2.2087862774893i</v>
      </c>
      <c r="L1697" t="str">
        <f t="shared" si="850"/>
        <v>0.618646437889038-0.364438311828037i</v>
      </c>
      <c r="M1697" t="str">
        <f t="shared" si="851"/>
        <v>3.75040837362702-2.57322458931734i</v>
      </c>
      <c r="N1697" t="str">
        <f t="shared" si="852"/>
        <v>-1.99807866827345i</v>
      </c>
      <c r="O1697" t="str">
        <f t="shared" si="853"/>
        <v>-0.414399007520962-0.910095304111411i</v>
      </c>
      <c r="P1697" t="str">
        <f t="shared" si="854"/>
        <v>1.41439900752096+0.910095304111411i</v>
      </c>
      <c r="Q1697" t="str">
        <f t="shared" si="855"/>
        <v>-1.41439900752096+1.08798336416204i</v>
      </c>
      <c r="R1697" t="str">
        <f t="shared" si="856"/>
        <v>-0.317299709864246-0.887523324904872i</v>
      </c>
      <c r="S1697" t="str">
        <f t="shared" si="857"/>
        <v>0.219267892265947i</v>
      </c>
      <c r="T1697" t="str">
        <f t="shared" si="858"/>
        <v>0.194605368788757-0.0695736385985297i</v>
      </c>
      <c r="U1697" t="e">
        <f t="shared" si="859"/>
        <v>#DIV/0!</v>
      </c>
      <c r="V1697" t="str">
        <f t="shared" si="860"/>
        <v>0.0000833333333333333-0.00169710965122516i</v>
      </c>
      <c r="W1697" t="e">
        <f t="shared" si="861"/>
        <v>#DIV/0!</v>
      </c>
      <c r="X1697" t="e">
        <f t="shared" si="862"/>
        <v>#DIV/0!</v>
      </c>
      <c r="Y1697" t="str">
        <f t="shared" si="863"/>
        <v>0.00096+0.667802067188275i</v>
      </c>
      <c r="Z1697" t="e">
        <f t="shared" si="864"/>
        <v>#DIV/0!</v>
      </c>
      <c r="AA1697" t="e">
        <f t="shared" si="865"/>
        <v>#DIV/0!</v>
      </c>
      <c r="AB1697" t="str">
        <f t="shared" si="866"/>
        <v>0.111048654357818-0.0397011603186058i</v>
      </c>
      <c r="AC1697" t="str">
        <f t="shared" si="867"/>
        <v>1.31431780122731-0.434648692105747i</v>
      </c>
      <c r="AD1697" t="str">
        <f t="shared" si="868"/>
        <v>0.085166705043277-0.00204179183914544i</v>
      </c>
      <c r="AE1697" t="e">
        <f t="shared" si="869"/>
        <v>#DIV/0!</v>
      </c>
      <c r="AF1697" t="str">
        <f t="shared" si="870"/>
        <v>-8.71753789193724-7.80737227070094i</v>
      </c>
      <c r="AG1697" t="e">
        <f t="shared" si="871"/>
        <v>#DIV/0!</v>
      </c>
      <c r="AH1697" t="e">
        <f t="shared" si="872"/>
        <v>#DIV/0!</v>
      </c>
      <c r="AI1697" t="e">
        <f t="shared" si="873"/>
        <v>#DIV/0!</v>
      </c>
      <c r="AJ1697" t="e">
        <f t="shared" si="874"/>
        <v>#DIV/0!</v>
      </c>
      <c r="AK1697"/>
      <c r="AL1697"/>
      <c r="AM1697"/>
      <c r="AN1697"/>
    </row>
    <row r="1698" spans="1:40" x14ac:dyDescent="0.3">
      <c r="A1698"/>
      <c r="B1698">
        <f t="shared" si="840"/>
        <v>156400</v>
      </c>
      <c r="C1698" s="186" t="str">
        <f t="shared" si="843"/>
        <v>-0.00693861673304344+0.0104489465916621i</v>
      </c>
      <c r="D1698" s="158" t="str">
        <f t="shared" si="844"/>
        <v>-4.0287902763607-2.55873946435312i</v>
      </c>
      <c r="E1698" t="str">
        <f t="shared" si="845"/>
        <v>3386.50436553606-8885.45185919197i</v>
      </c>
      <c r="F1698" t="str">
        <f t="shared" si="846"/>
        <v>0.518555767140091+0.344197572376851i</v>
      </c>
      <c r="G1698" t="str">
        <f t="shared" si="841"/>
        <v>0.518555767140091+0.344197572376851i</v>
      </c>
      <c r="H1698" t="str">
        <f t="shared" si="847"/>
        <v>4.6934298463208+5.25009588018264i</v>
      </c>
      <c r="I1698" t="str">
        <f t="shared" si="848"/>
        <v>614.181363776805i</v>
      </c>
      <c r="J1698" t="str">
        <f t="shared" si="842"/>
        <v>-92.429539408227+130.967051321584i</v>
      </c>
      <c r="K1698" t="str">
        <f t="shared" si="849"/>
        <v>3.13040204769077-2.20927032036601i</v>
      </c>
      <c r="L1698" t="str">
        <f t="shared" si="850"/>
        <v>0.6184425008851-0.364551263660636i</v>
      </c>
      <c r="M1698" t="str">
        <f t="shared" si="851"/>
        <v>3.74884454857587-2.57382158402665i</v>
      </c>
      <c r="N1698" t="str">
        <f t="shared" si="852"/>
        <v>-1.99935702954554i</v>
      </c>
      <c r="O1698" t="str">
        <f t="shared" si="853"/>
        <v>-0.415562099187822-0.909564808971087i</v>
      </c>
      <c r="P1698" t="str">
        <f t="shared" si="854"/>
        <v>1.41556209918782+0.909564808971087i</v>
      </c>
      <c r="Q1698" t="str">
        <f t="shared" si="855"/>
        <v>-1.41556209918782+1.08979222057445i</v>
      </c>
      <c r="R1698" t="str">
        <f t="shared" si="856"/>
        <v>-0.317277486562414-0.886807683188514i</v>
      </c>
      <c r="S1698" t="str">
        <f t="shared" si="857"/>
        <v>0.219408178825299i</v>
      </c>
      <c r="T1698" t="str">
        <f t="shared" si="858"/>
        <v>0.194572858736675-0.0696132755089275i</v>
      </c>
      <c r="U1698" t="e">
        <f t="shared" si="859"/>
        <v>#DIV/0!</v>
      </c>
      <c r="V1698" t="str">
        <f t="shared" si="860"/>
        <v>0.0000833333333333333-0.00169602454275251i</v>
      </c>
      <c r="W1698" t="e">
        <f t="shared" si="861"/>
        <v>#DIV/0!</v>
      </c>
      <c r="X1698" t="e">
        <f t="shared" si="862"/>
        <v>#DIV/0!</v>
      </c>
      <c r="Y1698" t="str">
        <f t="shared" si="863"/>
        <v>0.00096+0.668229323789163i</v>
      </c>
      <c r="Z1698" t="e">
        <f t="shared" si="864"/>
        <v>#DIV/0!</v>
      </c>
      <c r="AA1698" t="e">
        <f t="shared" si="865"/>
        <v>#DIV/0!</v>
      </c>
      <c r="AB1698" t="str">
        <f t="shared" si="866"/>
        <v>0.11103010298095-0.0397237785309911i</v>
      </c>
      <c r="AC1698" t="str">
        <f t="shared" si="867"/>
        <v>1.31399267770579-0.434689946123812i</v>
      </c>
      <c r="AD1698" t="str">
        <f t="shared" si="868"/>
        <v>0.0851775174806853-0.00205325957452256i</v>
      </c>
      <c r="AE1698" t="e">
        <f t="shared" si="869"/>
        <v>#DIV/0!</v>
      </c>
      <c r="AF1698" t="str">
        <f t="shared" si="870"/>
        <v>-8.7222201226815-7.80883534453576i</v>
      </c>
      <c r="AG1698" t="e">
        <f t="shared" si="871"/>
        <v>#DIV/0!</v>
      </c>
      <c r="AH1698" t="e">
        <f t="shared" si="872"/>
        <v>#DIV/0!</v>
      </c>
      <c r="AI1698" t="e">
        <f t="shared" si="873"/>
        <v>#DIV/0!</v>
      </c>
      <c r="AJ1698" t="e">
        <f t="shared" si="874"/>
        <v>#DIV/0!</v>
      </c>
      <c r="AK1698"/>
      <c r="AL1698"/>
      <c r="AM1698"/>
      <c r="AN1698"/>
    </row>
    <row r="1699" spans="1:40" x14ac:dyDescent="0.3">
      <c r="A1699"/>
      <c r="B1699">
        <f t="shared" si="840"/>
        <v>156500</v>
      </c>
      <c r="C1699" s="186" t="str">
        <f t="shared" si="843"/>
        <v>-0.00693561497660642+0.0104464639982667i</v>
      </c>
      <c r="D1699" s="158" t="str">
        <f t="shared" si="844"/>
        <v>-4.03036358743574-2.55930375504988i</v>
      </c>
      <c r="E1699" t="str">
        <f t="shared" si="845"/>
        <v>3382.72607776642-8881.21334949017i</v>
      </c>
      <c r="F1699" t="str">
        <f t="shared" si="846"/>
        <v>0.518763983384578+0.344268692917816i</v>
      </c>
      <c r="G1699" t="str">
        <f t="shared" si="841"/>
        <v>0.518763983384578+0.344268692917816i</v>
      </c>
      <c r="H1699" t="str">
        <f t="shared" si="847"/>
        <v>4.69653758262667+5.2509913021022i</v>
      </c>
      <c r="I1699" t="str">
        <f t="shared" si="848"/>
        <v>614.574062858503i</v>
      </c>
      <c r="J1699" t="str">
        <f t="shared" si="842"/>
        <v>-92.5490527179288+131.050789845447i</v>
      </c>
      <c r="K1699" t="str">
        <f t="shared" si="849"/>
        <v>3.12904247108715-2.20975330980307i</v>
      </c>
      <c r="L1699" t="str">
        <f t="shared" si="850"/>
        <v>0.618238567985404-0.364664064187658i</v>
      </c>
      <c r="M1699" t="str">
        <f t="shared" si="851"/>
        <v>3.74728103907255-2.57441737399073i</v>
      </c>
      <c r="N1699" t="str">
        <f t="shared" si="852"/>
        <v>-2.00063539081763i</v>
      </c>
      <c r="O1699" t="str">
        <f t="shared" si="853"/>
        <v>-0.416724511740059-0.909032827413295i</v>
      </c>
      <c r="P1699" t="str">
        <f t="shared" si="854"/>
        <v>1.41672451174006+0.909032827413295i</v>
      </c>
      <c r="Q1699" t="str">
        <f t="shared" si="855"/>
        <v>-1.41672451174006+1.09160256340434i</v>
      </c>
      <c r="R1699" t="str">
        <f t="shared" si="856"/>
        <v>-0.317255244423947-0.886092853675618i</v>
      </c>
      <c r="S1699" t="str">
        <f t="shared" si="857"/>
        <v>0.21954846538465i</v>
      </c>
      <c r="T1699" t="str">
        <f t="shared" si="858"/>
        <v>0.194540326212787-0.0696529020485096i</v>
      </c>
      <c r="U1699" t="e">
        <f t="shared" si="859"/>
        <v>#DIV/0!</v>
      </c>
      <c r="V1699" t="str">
        <f t="shared" si="860"/>
        <v>0.0000833333333333333-0.00169494082099995i</v>
      </c>
      <c r="W1699" t="e">
        <f t="shared" si="861"/>
        <v>#DIV/0!</v>
      </c>
      <c r="X1699" t="e">
        <f t="shared" si="862"/>
        <v>#DIV/0!</v>
      </c>
      <c r="Y1699" t="str">
        <f t="shared" si="863"/>
        <v>0.00096+0.668656580390052i</v>
      </c>
      <c r="Z1699" t="e">
        <f t="shared" si="864"/>
        <v>#DIV/0!</v>
      </c>
      <c r="AA1699" t="e">
        <f t="shared" si="865"/>
        <v>#DIV/0!</v>
      </c>
      <c r="AB1699" t="str">
        <f t="shared" si="866"/>
        <v>0.111011538780882-0.0397463908254249i</v>
      </c>
      <c r="AC1699" t="str">
        <f t="shared" si="867"/>
        <v>1.31366763529747-0.43473093086263i</v>
      </c>
      <c r="AD1699" t="str">
        <f t="shared" si="868"/>
        <v>0.0851883267880118-0.00206474617274743i</v>
      </c>
      <c r="AE1699" t="e">
        <f t="shared" si="869"/>
        <v>#DIV/0!</v>
      </c>
      <c r="AF1699" t="str">
        <f t="shared" si="870"/>
        <v>-8.72690117006241-7.81029505715208i</v>
      </c>
      <c r="AG1699" t="e">
        <f t="shared" si="871"/>
        <v>#DIV/0!</v>
      </c>
      <c r="AH1699" t="e">
        <f t="shared" si="872"/>
        <v>#DIV/0!</v>
      </c>
      <c r="AI1699" t="e">
        <f t="shared" si="873"/>
        <v>#DIV/0!</v>
      </c>
      <c r="AJ1699" t="e">
        <f t="shared" si="874"/>
        <v>#DIV/0!</v>
      </c>
      <c r="AK1699"/>
      <c r="AL1699"/>
      <c r="AM1699"/>
      <c r="AN1699"/>
    </row>
    <row r="1700" spans="1:40" x14ac:dyDescent="0.3">
      <c r="A1700"/>
      <c r="B1700">
        <f t="shared" si="840"/>
        <v>156600</v>
      </c>
      <c r="C1700" s="186" t="str">
        <f t="shared" si="843"/>
        <v>-0.00693261390164467+0.0104439836272393i</v>
      </c>
      <c r="D1700" s="158" t="str">
        <f t="shared" si="844"/>
        <v>-4.0319365425857-2.55986682782797i</v>
      </c>
      <c r="E1700" t="str">
        <f t="shared" si="845"/>
        <v>3378.95380445099-8876.97796359931i</v>
      </c>
      <c r="F1700" t="str">
        <f t="shared" si="846"/>
        <v>0.518972152522577+0.344339656822192i</v>
      </c>
      <c r="G1700" t="str">
        <f t="shared" si="841"/>
        <v>0.518972152522577+0.344339656822192i</v>
      </c>
      <c r="H1700" t="str">
        <f t="shared" si="847"/>
        <v>4.69964448935543+5.25188458380958i</v>
      </c>
      <c r="I1700" t="str">
        <f t="shared" si="848"/>
        <v>614.966761940202i</v>
      </c>
      <c r="J1700" t="str">
        <f t="shared" si="842"/>
        <v>-92.6686424183686+131.134528369309i</v>
      </c>
      <c r="K1700" t="str">
        <f t="shared" si="849"/>
        <v>3.12768320665461-2.21023524680817i</v>
      </c>
      <c r="L1700" t="str">
        <f t="shared" si="850"/>
        <v>0.618034639314798-0.364776713487432i</v>
      </c>
      <c r="M1700" t="str">
        <f t="shared" si="851"/>
        <v>3.74571784596941-2.5750119602956i</v>
      </c>
      <c r="N1700" t="str">
        <f t="shared" si="852"/>
        <v>-2.00191375208972i</v>
      </c>
      <c r="O1700" t="str">
        <f t="shared" si="853"/>
        <v>-0.417886243278047-0.908499360307403i</v>
      </c>
      <c r="P1700" t="str">
        <f t="shared" si="854"/>
        <v>1.41788624327805+0.908499360307403i</v>
      </c>
      <c r="Q1700" t="str">
        <f t="shared" si="855"/>
        <v>-1.41788624327805+1.09341439178232i</v>
      </c>
      <c r="R1700" t="str">
        <f t="shared" si="856"/>
        <v>-0.3172329834389-0.885378834796523i</v>
      </c>
      <c r="S1700" t="str">
        <f t="shared" si="857"/>
        <v>0.219688751944002i</v>
      </c>
      <c r="T1700" t="str">
        <f t="shared" si="858"/>
        <v>0.194507771214083-0.0696925182071642i</v>
      </c>
      <c r="U1700" t="e">
        <f t="shared" si="859"/>
        <v>#DIV/0!</v>
      </c>
      <c r="V1700" t="str">
        <f t="shared" si="860"/>
        <v>0.0000833333333333333-0.00169385848331093i</v>
      </c>
      <c r="W1700" t="e">
        <f t="shared" si="861"/>
        <v>#DIV/0!</v>
      </c>
      <c r="X1700" t="e">
        <f t="shared" si="862"/>
        <v>#DIV/0!</v>
      </c>
      <c r="Y1700" t="str">
        <f t="shared" si="863"/>
        <v>0.00096+0.66908383699094i</v>
      </c>
      <c r="Z1700" t="e">
        <f t="shared" si="864"/>
        <v>#DIV/0!</v>
      </c>
      <c r="AA1700" t="e">
        <f t="shared" si="865"/>
        <v>#DIV/0!</v>
      </c>
      <c r="AB1700" t="str">
        <f t="shared" si="866"/>
        <v>0.110992961755894-0.0397689971961371i</v>
      </c>
      <c r="AC1700" t="str">
        <f t="shared" si="867"/>
        <v>1.31334267419704-0.434771646543937i</v>
      </c>
      <c r="AD1700" t="str">
        <f t="shared" si="868"/>
        <v>0.0851991329442544-0.00207625164050575i</v>
      </c>
      <c r="AE1700" t="e">
        <f t="shared" si="869"/>
        <v>#DIV/0!</v>
      </c>
      <c r="AF1700" t="str">
        <f t="shared" si="870"/>
        <v>-8.73158103194113-7.81175141163755i</v>
      </c>
      <c r="AG1700" t="e">
        <f t="shared" si="871"/>
        <v>#DIV/0!</v>
      </c>
      <c r="AH1700" t="e">
        <f t="shared" si="872"/>
        <v>#DIV/0!</v>
      </c>
      <c r="AI1700" t="e">
        <f t="shared" si="873"/>
        <v>#DIV/0!</v>
      </c>
      <c r="AJ1700" t="e">
        <f t="shared" si="874"/>
        <v>#DIV/0!</v>
      </c>
      <c r="AK1700"/>
      <c r="AL1700"/>
      <c r="AM1700"/>
      <c r="AN1700"/>
    </row>
    <row r="1701" spans="1:40" x14ac:dyDescent="0.3">
      <c r="A1701"/>
      <c r="B1701">
        <f t="shared" si="840"/>
        <v>156700</v>
      </c>
      <c r="C1701" s="186" t="str">
        <f t="shared" si="843"/>
        <v>-0.00692961350975645+0.0104415054720848i</v>
      </c>
      <c r="D1701" s="158" t="str">
        <f t="shared" si="844"/>
        <v>-4.03350914096892-2.56042868384416i</v>
      </c>
      <c r="E1701" t="str">
        <f t="shared" si="845"/>
        <v>3375.18753354333-8872.74570012128i</v>
      </c>
      <c r="F1701" t="str">
        <f t="shared" si="846"/>
        <v>0.519180274442712+0.344410464234366i</v>
      </c>
      <c r="G1701" t="str">
        <f t="shared" si="841"/>
        <v>0.519180274442712+0.344410464234366i</v>
      </c>
      <c r="H1701" t="str">
        <f t="shared" si="847"/>
        <v>4.70275056521503+5.2527757272361i</v>
      </c>
      <c r="I1701" t="str">
        <f t="shared" si="848"/>
        <v>615.359461021901i</v>
      </c>
      <c r="J1701" t="str">
        <f t="shared" si="842"/>
        <v>-92.7883085095466+131.218266893172i</v>
      </c>
      <c r="K1701" t="str">
        <f t="shared" si="849"/>
        <v>3.12632425511878-2.21071613238884i</v>
      </c>
      <c r="L1701" t="str">
        <f t="shared" si="850"/>
        <v>0.617830714997961-0.364889211638376i</v>
      </c>
      <c r="M1701" t="str">
        <f t="shared" si="851"/>
        <v>3.74415497011674-2.57560534402722i</v>
      </c>
      <c r="N1701" t="str">
        <f t="shared" si="852"/>
        <v>-2.0031921133618i</v>
      </c>
      <c r="O1701" t="str">
        <f t="shared" si="853"/>
        <v>-0.419047291903269-0.907964408525211i</v>
      </c>
      <c r="P1701" t="str">
        <f t="shared" si="854"/>
        <v>1.41904729190327+0.907964408525211i</v>
      </c>
      <c r="Q1701" t="str">
        <f t="shared" si="855"/>
        <v>-1.41904729190327+1.09522770483659i</v>
      </c>
      <c r="R1701" t="str">
        <f t="shared" si="856"/>
        <v>-0.317210703597309-0.884665624985574i</v>
      </c>
      <c r="S1701" t="str">
        <f t="shared" si="857"/>
        <v>0.219829038503353i</v>
      </c>
      <c r="T1701" t="str">
        <f t="shared" si="858"/>
        <v>0.194475193737547-0.0697321239747685i</v>
      </c>
      <c r="U1701" t="e">
        <f t="shared" si="859"/>
        <v>#DIV/0!</v>
      </c>
      <c r="V1701" t="str">
        <f t="shared" si="860"/>
        <v>0.0000833333333333333-0.00169277752703569i</v>
      </c>
      <c r="W1701" t="e">
        <f t="shared" si="861"/>
        <v>#DIV/0!</v>
      </c>
      <c r="X1701" t="e">
        <f t="shared" si="862"/>
        <v>#DIV/0!</v>
      </c>
      <c r="Y1701" t="str">
        <f t="shared" si="863"/>
        <v>0.00096+0.669511093591828i</v>
      </c>
      <c r="Z1701" t="e">
        <f t="shared" si="864"/>
        <v>#DIV/0!</v>
      </c>
      <c r="AA1701" t="e">
        <f t="shared" si="865"/>
        <v>#DIV/0!</v>
      </c>
      <c r="AB1701" t="str">
        <f t="shared" si="866"/>
        <v>0.110974371904267-0.0397915976373512i</v>
      </c>
      <c r="AC1701" t="str">
        <f t="shared" si="867"/>
        <v>1.3130177945988-0.434812093389468i</v>
      </c>
      <c r="AD1701" t="str">
        <f t="shared" si="868"/>
        <v>0.0852099359283921-0.00208777598446957i</v>
      </c>
      <c r="AE1701" t="e">
        <f t="shared" si="869"/>
        <v>#DIV/0!</v>
      </c>
      <c r="AF1701" t="str">
        <f t="shared" si="870"/>
        <v>-8.73625970618395-7.81320441108026i</v>
      </c>
      <c r="AG1701" t="e">
        <f t="shared" si="871"/>
        <v>#DIV/0!</v>
      </c>
      <c r="AH1701" t="e">
        <f t="shared" si="872"/>
        <v>#DIV/0!</v>
      </c>
      <c r="AI1701" t="e">
        <f t="shared" si="873"/>
        <v>#DIV/0!</v>
      </c>
      <c r="AJ1701" t="e">
        <f t="shared" si="874"/>
        <v>#DIV/0!</v>
      </c>
      <c r="AK1701"/>
      <c r="AL1701"/>
      <c r="AM1701"/>
      <c r="AN1701"/>
    </row>
    <row r="1702" spans="1:40" x14ac:dyDescent="0.3">
      <c r="A1702"/>
      <c r="B1702">
        <f t="shared" si="840"/>
        <v>156800</v>
      </c>
      <c r="C1702" s="186" t="str">
        <f t="shared" si="843"/>
        <v>-0.00692661380253597+0.0104390295263298i</v>
      </c>
      <c r="D1702" s="158" t="str">
        <f t="shared" si="844"/>
        <v>-4.03508138174577-2.56098932425504i</v>
      </c>
      <c r="E1702" t="str">
        <f t="shared" si="845"/>
        <v>3371.42725302509-8868.51655765098i</v>
      </c>
      <c r="F1702" t="str">
        <f t="shared" si="846"/>
        <v>0.519388349033868+0.344481115298726i</v>
      </c>
      <c r="G1702" t="str">
        <f t="shared" si="841"/>
        <v>0.519388349033868+0.344481115298726i</v>
      </c>
      <c r="H1702" t="str">
        <f t="shared" si="847"/>
        <v>4.70585580891647+5.2536647343133i</v>
      </c>
      <c r="I1702" t="str">
        <f t="shared" si="848"/>
        <v>615.752160103599i</v>
      </c>
      <c r="J1702" t="str">
        <f t="shared" si="842"/>
        <v>-92.9080509914626+131.302005417036i</v>
      </c>
      <c r="K1702" t="str">
        <f t="shared" si="849"/>
        <v>3.12496561720354-2.21119596755255i</v>
      </c>
      <c r="L1702" t="str">
        <f t="shared" si="850"/>
        <v>0.617626795159402-0.365001558718993i</v>
      </c>
      <c r="M1702" t="str">
        <f t="shared" si="851"/>
        <v>3.74259241236294-2.57619752627154i</v>
      </c>
      <c r="N1702" t="str">
        <f t="shared" si="852"/>
        <v>-2.00447047463389i</v>
      </c>
      <c r="O1702" t="str">
        <f t="shared" si="853"/>
        <v>-0.420207655718349-0.907427972940932i</v>
      </c>
      <c r="P1702" t="str">
        <f t="shared" si="854"/>
        <v>1.42020765571835+0.907427972940932i</v>
      </c>
      <c r="Q1702" t="str">
        <f t="shared" si="855"/>
        <v>-1.42020765571835+1.09704250169296i</v>
      </c>
      <c r="R1702" t="str">
        <f t="shared" si="856"/>
        <v>-0.317188404889204-0.883953222681084i</v>
      </c>
      <c r="S1702" t="str">
        <f t="shared" si="857"/>
        <v>0.219969325062705i</v>
      </c>
      <c r="T1702" t="str">
        <f t="shared" si="858"/>
        <v>0.194442593780161-0.0697717193411942i</v>
      </c>
      <c r="U1702" t="e">
        <f t="shared" si="859"/>
        <v>#DIV/0!</v>
      </c>
      <c r="V1702" t="str">
        <f t="shared" si="860"/>
        <v>0.0000833333333333333-0.0016916979495312i</v>
      </c>
      <c r="W1702" t="e">
        <f t="shared" si="861"/>
        <v>#DIV/0!</v>
      </c>
      <c r="X1702" t="e">
        <f t="shared" si="862"/>
        <v>#DIV/0!</v>
      </c>
      <c r="Y1702" t="str">
        <f t="shared" si="863"/>
        <v>0.00096+0.669938350192716i</v>
      </c>
      <c r="Z1702" t="e">
        <f t="shared" si="864"/>
        <v>#DIV/0!</v>
      </c>
      <c r="AA1702" t="e">
        <f t="shared" si="865"/>
        <v>#DIV/0!</v>
      </c>
      <c r="AB1702" t="str">
        <f t="shared" si="866"/>
        <v>0.110955769224277-0.0398141921432877i</v>
      </c>
      <c r="AC1702" t="str">
        <f t="shared" si="867"/>
        <v>1.31269299669663-0.434852271620967i</v>
      </c>
      <c r="AD1702" t="str">
        <f t="shared" si="868"/>
        <v>0.0852207357193829-0.00209931921129982i</v>
      </c>
      <c r="AE1702" t="e">
        <f t="shared" si="869"/>
        <v>#DIV/0!</v>
      </c>
      <c r="AF1702" t="str">
        <f t="shared" si="870"/>
        <v>-8.74093719066224-7.81465405856834i</v>
      </c>
      <c r="AG1702" t="e">
        <f t="shared" si="871"/>
        <v>#DIV/0!</v>
      </c>
      <c r="AH1702" t="e">
        <f t="shared" si="872"/>
        <v>#DIV/0!</v>
      </c>
      <c r="AI1702" t="e">
        <f t="shared" si="873"/>
        <v>#DIV/0!</v>
      </c>
      <c r="AJ1702" t="e">
        <f t="shared" si="874"/>
        <v>#DIV/0!</v>
      </c>
      <c r="AK1702"/>
      <c r="AL1702"/>
      <c r="AM1702"/>
      <c r="AN1702"/>
    </row>
    <row r="1703" spans="1:40" x14ac:dyDescent="0.3">
      <c r="A1703"/>
      <c r="B1703">
        <f t="shared" si="840"/>
        <v>156900</v>
      </c>
      <c r="C1703" s="186" t="str">
        <f t="shared" si="843"/>
        <v>-0.00692361478157357+0.0104365557835227i</v>
      </c>
      <c r="D1703" s="158" t="str">
        <f t="shared" si="844"/>
        <v>-4.03665326407864-2.56154875021716i</v>
      </c>
      <c r="E1703" t="str">
        <f t="shared" si="845"/>
        <v>3367.67295090588-8864.29053477625i</v>
      </c>
      <c r="F1703" t="str">
        <f t="shared" si="846"/>
        <v>0.519596376185205+0.344551610159674i</v>
      </c>
      <c r="G1703" t="str">
        <f t="shared" si="841"/>
        <v>0.519596376185205+0.344551610159674i</v>
      </c>
      <c r="H1703" t="str">
        <f t="shared" si="847"/>
        <v>4.70896021917376+5.25455160697308i</v>
      </c>
      <c r="I1703" t="str">
        <f t="shared" si="848"/>
        <v>616.144859185298i</v>
      </c>
      <c r="J1703" t="str">
        <f t="shared" si="842"/>
        <v>-93.0278698641167+131.385743940899i</v>
      </c>
      <c r="K1703" t="str">
        <f t="shared" si="849"/>
        <v>3.12360729363099-2.21167475330674i</v>
      </c>
      <c r="L1703" t="str">
        <f t="shared" si="850"/>
        <v>0.617422879923459-0.365113754807874i</v>
      </c>
      <c r="M1703" t="str">
        <f t="shared" si="851"/>
        <v>3.74103017355445-2.57678850811461i</v>
      </c>
      <c r="N1703" t="str">
        <f t="shared" si="852"/>
        <v>-2.00574883590598i</v>
      </c>
      <c r="O1703" t="str">
        <f t="shared" si="853"/>
        <v>-0.421367332827002-0.906890054431218i</v>
      </c>
      <c r="P1703" t="str">
        <f t="shared" si="854"/>
        <v>1.421367332827+0.906890054431218i</v>
      </c>
      <c r="Q1703" t="str">
        <f t="shared" si="855"/>
        <v>-1.421367332827+1.09885878147476i</v>
      </c>
      <c r="R1703" t="str">
        <f t="shared" si="856"/>
        <v>-0.317166087304603-0.883241626325369i</v>
      </c>
      <c r="S1703" t="str">
        <f t="shared" si="857"/>
        <v>0.220109611622056i</v>
      </c>
      <c r="T1703" t="str">
        <f t="shared" si="858"/>
        <v>0.19440997133891-0.0698113042963033i</v>
      </c>
      <c r="U1703" t="e">
        <f t="shared" si="859"/>
        <v>#DIV/0!</v>
      </c>
      <c r="V1703" t="str">
        <f t="shared" si="860"/>
        <v>0.0000833333333333333-0.0016906197481612i</v>
      </c>
      <c r="W1703" t="e">
        <f t="shared" si="861"/>
        <v>#DIV/0!</v>
      </c>
      <c r="X1703" t="e">
        <f t="shared" si="862"/>
        <v>#DIV/0!</v>
      </c>
      <c r="Y1703" t="str">
        <f t="shared" si="863"/>
        <v>0.00096+0.670365606793604i</v>
      </c>
      <c r="Z1703" t="e">
        <f t="shared" si="864"/>
        <v>#DIV/0!</v>
      </c>
      <c r="AA1703" t="e">
        <f t="shared" si="865"/>
        <v>#DIV/0!</v>
      </c>
      <c r="AB1703" t="str">
        <f t="shared" si="866"/>
        <v>0.110937153714205-0.0398367807081616i</v>
      </c>
      <c r="AC1703" t="str">
        <f t="shared" si="867"/>
        <v>1.31236828068402-0.434892181460212i</v>
      </c>
      <c r="AD1703" t="str">
        <f t="shared" si="868"/>
        <v>0.085231532296168-0.00211088132764127i</v>
      </c>
      <c r="AE1703" t="e">
        <f t="shared" si="869"/>
        <v>#DIV/0!</v>
      </c>
      <c r="AF1703" t="str">
        <f t="shared" si="870"/>
        <v>-8.7456134832524-7.81610035719024i</v>
      </c>
      <c r="AG1703" t="e">
        <f t="shared" si="871"/>
        <v>#DIV/0!</v>
      </c>
      <c r="AH1703" t="e">
        <f t="shared" si="872"/>
        <v>#DIV/0!</v>
      </c>
      <c r="AI1703" t="e">
        <f t="shared" si="873"/>
        <v>#DIV/0!</v>
      </c>
      <c r="AJ1703" t="e">
        <f t="shared" si="874"/>
        <v>#DIV/0!</v>
      </c>
      <c r="AK1703"/>
      <c r="AL1703"/>
      <c r="AM1703"/>
      <c r="AN1703"/>
    </row>
    <row r="1704" spans="1:40" x14ac:dyDescent="0.3">
      <c r="A1704"/>
      <c r="B1704">
        <f t="shared" si="840"/>
        <v>157000</v>
      </c>
      <c r="C1704" s="186" t="str">
        <f t="shared" si="843"/>
        <v>-0.00692061644845599+0.0104340842372343i</v>
      </c>
      <c r="D1704" s="158" t="str">
        <f t="shared" si="844"/>
        <v>-4.03822478713202-2.56210696288698i</v>
      </c>
      <c r="E1704" t="str">
        <f t="shared" si="845"/>
        <v>3363.92461522314-8860.06763007787i</v>
      </c>
      <c r="F1704" t="str">
        <f t="shared" si="846"/>
        <v>0.519804355786155+0.344621948961623i</v>
      </c>
      <c r="G1704" t="str">
        <f t="shared" si="841"/>
        <v>0.519804355786155+0.344621948961623i</v>
      </c>
      <c r="H1704" t="str">
        <f t="shared" si="847"/>
        <v>4.71206379470403+5.25543634714768i</v>
      </c>
      <c r="I1704" t="str">
        <f t="shared" si="848"/>
        <v>616.537558266997i</v>
      </c>
      <c r="J1704" t="str">
        <f t="shared" si="842"/>
        <v>-93.1477651275088+131.469482464761i</v>
      </c>
      <c r="K1704" t="str">
        <f t="shared" si="849"/>
        <v>3.12224928512147-2.21215249065867i</v>
      </c>
      <c r="L1704" t="str">
        <f t="shared" si="850"/>
        <v>0.617218969414301-0.365225799983698i</v>
      </c>
      <c r="M1704" t="str">
        <f t="shared" si="851"/>
        <v>3.73946825453577-2.57737829064237i</v>
      </c>
      <c r="N1704" t="str">
        <f t="shared" si="852"/>
        <v>-2.00702719717807i</v>
      </c>
      <c r="O1704" t="str">
        <f t="shared" si="853"/>
        <v>-0.422526321334076-0.90635065387514i</v>
      </c>
      <c r="P1704" t="str">
        <f t="shared" si="854"/>
        <v>1.42252632133408+0.90635065387514i</v>
      </c>
      <c r="Q1704" t="str">
        <f t="shared" si="855"/>
        <v>-1.42252632133408+1.10067654330293i</v>
      </c>
      <c r="R1704" t="str">
        <f t="shared" si="856"/>
        <v>-0.317143750833519-0.882530834364694i</v>
      </c>
      <c r="S1704" t="str">
        <f t="shared" si="857"/>
        <v>0.220249898181406i</v>
      </c>
      <c r="T1704" t="str">
        <f t="shared" si="858"/>
        <v>0.194377326410775-0.0698508788299518i</v>
      </c>
      <c r="U1704" t="e">
        <f t="shared" si="859"/>
        <v>#DIV/0!</v>
      </c>
      <c r="V1704" t="str">
        <f t="shared" si="860"/>
        <v>0.0000833333333333333-0.00168954292029613i</v>
      </c>
      <c r="W1704" t="e">
        <f t="shared" si="861"/>
        <v>#DIV/0!</v>
      </c>
      <c r="X1704" t="e">
        <f t="shared" si="862"/>
        <v>#DIV/0!</v>
      </c>
      <c r="Y1704" t="str">
        <f t="shared" si="863"/>
        <v>0.00096+0.670792863394493i</v>
      </c>
      <c r="Z1704" t="e">
        <f t="shared" si="864"/>
        <v>#DIV/0!</v>
      </c>
      <c r="AA1704" t="e">
        <f t="shared" si="865"/>
        <v>#DIV/0!</v>
      </c>
      <c r="AB1704" t="str">
        <f t="shared" si="866"/>
        <v>0.110918525372327-0.0398593633261842i</v>
      </c>
      <c r="AC1704" t="str">
        <f t="shared" si="867"/>
        <v>1.312043646754-0.434931823128974i</v>
      </c>
      <c r="AD1704" t="str">
        <f t="shared" si="868"/>
        <v>0.0852423256376704-0.00212246234012719i</v>
      </c>
      <c r="AE1704" t="e">
        <f t="shared" si="869"/>
        <v>#DIV/0!</v>
      </c>
      <c r="AF1704" t="str">
        <f t="shared" si="870"/>
        <v>-8.75028858183605-7.81754331003466i</v>
      </c>
      <c r="AG1704" t="e">
        <f t="shared" si="871"/>
        <v>#DIV/0!</v>
      </c>
      <c r="AH1704" t="e">
        <f t="shared" si="872"/>
        <v>#DIV/0!</v>
      </c>
      <c r="AI1704" t="e">
        <f t="shared" si="873"/>
        <v>#DIV/0!</v>
      </c>
      <c r="AJ1704" t="e">
        <f t="shared" si="874"/>
        <v>#DIV/0!</v>
      </c>
      <c r="AK1704"/>
      <c r="AL1704"/>
      <c r="AM1704"/>
      <c r="AN1704"/>
    </row>
    <row r="1705" spans="1:40" x14ac:dyDescent="0.3">
      <c r="A1705"/>
      <c r="B1705">
        <f t="shared" si="840"/>
        <v>157100</v>
      </c>
      <c r="C1705" s="186" t="str">
        <f t="shared" si="843"/>
        <v>-0.00691761880476568+0.0104316148810566i</v>
      </c>
      <c r="D1705" s="158" t="str">
        <f t="shared" si="844"/>
        <v>-4.03979595007238-2.56266396342077i</v>
      </c>
      <c r="E1705" t="str">
        <f t="shared" si="845"/>
        <v>3360.18223404221-8855.84784212975i</v>
      </c>
      <c r="F1705" t="str">
        <f t="shared" si="846"/>
        <v>0.520012287726414+0.344692131848983i</v>
      </c>
      <c r="G1705" t="str">
        <f t="shared" si="841"/>
        <v>0.520012287726414+0.344692131848983i</v>
      </c>
      <c r="H1705" t="str">
        <f t="shared" si="847"/>
        <v>4.71516653422742+5.25631895676949i</v>
      </c>
      <c r="I1705" t="str">
        <f t="shared" si="848"/>
        <v>616.930257348696i</v>
      </c>
      <c r="J1705" t="str">
        <f t="shared" si="842"/>
        <v>-93.2677367816389+131.553220988624i</v>
      </c>
      <c r="K1705" t="str">
        <f t="shared" si="849"/>
        <v>3.12089159239348-2.21262918061547i</v>
      </c>
      <c r="L1705" t="str">
        <f t="shared" si="850"/>
        <v>0.617015063755927-0.36533769432523i</v>
      </c>
      <c r="M1705" t="str">
        <f t="shared" si="851"/>
        <v>3.73790665614941-2.5779668749407i</v>
      </c>
      <c r="N1705" t="str">
        <f t="shared" si="852"/>
        <v>-2.00830555845015i</v>
      </c>
      <c r="O1705" t="str">
        <f t="shared" si="853"/>
        <v>-0.423684619345534-0.905809772154193i</v>
      </c>
      <c r="P1705" t="str">
        <f t="shared" si="854"/>
        <v>1.42368461934553+0.905809772154193i</v>
      </c>
      <c r="Q1705" t="str">
        <f t="shared" si="855"/>
        <v>-1.42368461934553+1.10249578629596i</v>
      </c>
      <c r="R1705" t="str">
        <f t="shared" si="856"/>
        <v>-0.317121395465939-0.881820845249287i</v>
      </c>
      <c r="S1705" t="str">
        <f t="shared" si="857"/>
        <v>0.220390184740757i</v>
      </c>
      <c r="T1705" t="str">
        <f t="shared" si="858"/>
        <v>0.194344658992741-0.069890442931985i</v>
      </c>
      <c r="U1705" t="e">
        <f t="shared" si="859"/>
        <v>#DIV/0!</v>
      </c>
      <c r="V1705" t="str">
        <f t="shared" si="860"/>
        <v>0.0000833333333333333-0.00168846746331313i</v>
      </c>
      <c r="W1705" t="e">
        <f t="shared" si="861"/>
        <v>#DIV/0!</v>
      </c>
      <c r="X1705" t="e">
        <f t="shared" si="862"/>
        <v>#DIV/0!</v>
      </c>
      <c r="Y1705" t="str">
        <f t="shared" si="863"/>
        <v>0.00096+0.671220119995381i</v>
      </c>
      <c r="Z1705" t="e">
        <f t="shared" si="864"/>
        <v>#DIV/0!</v>
      </c>
      <c r="AA1705" t="e">
        <f t="shared" si="865"/>
        <v>#DIV/0!</v>
      </c>
      <c r="AB1705" t="str">
        <f t="shared" si="866"/>
        <v>0.110899884196924-0.0398819399915609i</v>
      </c>
      <c r="AC1705" t="str">
        <f t="shared" si="867"/>
        <v>1.31171909509926-0.434971196849037i</v>
      </c>
      <c r="AD1705" t="str">
        <f t="shared" si="868"/>
        <v>0.0852531157227937-0.00213406225537644i</v>
      </c>
      <c r="AE1705" t="e">
        <f t="shared" si="869"/>
        <v>#DIV/0!</v>
      </c>
      <c r="AF1705" t="str">
        <f t="shared" si="870"/>
        <v>-8.7549624842998-7.81898292019026i</v>
      </c>
      <c r="AG1705" t="e">
        <f t="shared" si="871"/>
        <v>#DIV/0!</v>
      </c>
      <c r="AH1705" t="e">
        <f t="shared" si="872"/>
        <v>#DIV/0!</v>
      </c>
      <c r="AI1705" t="e">
        <f t="shared" si="873"/>
        <v>#DIV/0!</v>
      </c>
      <c r="AJ1705" t="e">
        <f t="shared" si="874"/>
        <v>#DIV/0!</v>
      </c>
      <c r="AK1705"/>
      <c r="AL1705"/>
      <c r="AM1705"/>
      <c r="AN1705"/>
    </row>
    <row r="1706" spans="1:40" x14ac:dyDescent="0.3">
      <c r="A1706"/>
      <c r="B1706">
        <f t="shared" si="840"/>
        <v>157200</v>
      </c>
      <c r="C1706" s="186" t="str">
        <f t="shared" si="843"/>
        <v>-0.0069146218520815+0.0104291477086036i</v>
      </c>
      <c r="D1706" s="158" t="str">
        <f t="shared" si="844"/>
        <v>-4.04136675206827-2.56321975297478i</v>
      </c>
      <c r="E1706" t="str">
        <f t="shared" si="845"/>
        <v>3356.44579545617-8851.63116949889i</v>
      </c>
      <c r="F1706" t="str">
        <f t="shared" si="846"/>
        <v>0.520220171895953+0.344762158966184i</v>
      </c>
      <c r="G1706" t="str">
        <f t="shared" si="841"/>
        <v>0.520220171895953+0.344762158966184i</v>
      </c>
      <c r="H1706" t="str">
        <f t="shared" si="847"/>
        <v>4.71826843646713+5.25719943777134i</v>
      </c>
      <c r="I1706" t="str">
        <f t="shared" si="848"/>
        <v>617.322956430394i</v>
      </c>
      <c r="J1706" t="str">
        <f t="shared" si="842"/>
        <v>-93.3877848265072+131.636959512487i</v>
      </c>
      <c r="K1706" t="str">
        <f t="shared" si="849"/>
        <v>3.11953421616379-2.21310482418424i</v>
      </c>
      <c r="L1706" t="str">
        <f t="shared" si="850"/>
        <v>0.616811163072165-0.365449437911321i</v>
      </c>
      <c r="M1706" t="str">
        <f t="shared" si="851"/>
        <v>3.73634537923595-2.57855426209556i</v>
      </c>
      <c r="N1706" t="str">
        <f t="shared" si="852"/>
        <v>-2.00958391972224i</v>
      </c>
      <c r="O1706" t="str">
        <f t="shared" si="853"/>
        <v>-0.424842224968494-0.905267410152282i</v>
      </c>
      <c r="P1706" t="str">
        <f t="shared" si="854"/>
        <v>1.42484222496849+0.905267410152282i</v>
      </c>
      <c r="Q1706" t="str">
        <f t="shared" si="855"/>
        <v>-1.42484222496849+1.10431650956996i</v>
      </c>
      <c r="R1706" t="str">
        <f t="shared" si="856"/>
        <v>-0.317099021191866-0.881111657433298i</v>
      </c>
      <c r="S1706" t="str">
        <f t="shared" si="857"/>
        <v>0.220530471300109i</v>
      </c>
      <c r="T1706" t="str">
        <f t="shared" si="858"/>
        <v>0.194311969081785-0.0699299965922455i</v>
      </c>
      <c r="U1706" t="e">
        <f t="shared" si="859"/>
        <v>#DIV/0!</v>
      </c>
      <c r="V1706" t="str">
        <f t="shared" si="860"/>
        <v>0.0000833333333333333-0.00168739337459601i</v>
      </c>
      <c r="W1706" t="e">
        <f t="shared" si="861"/>
        <v>#DIV/0!</v>
      </c>
      <c r="X1706" t="e">
        <f t="shared" si="862"/>
        <v>#DIV/0!</v>
      </c>
      <c r="Y1706" t="str">
        <f t="shared" si="863"/>
        <v>0.00096+0.671647376596269i</v>
      </c>
      <c r="Z1706" t="e">
        <f t="shared" si="864"/>
        <v>#DIV/0!</v>
      </c>
      <c r="AA1706" t="e">
        <f t="shared" si="865"/>
        <v>#DIV/0!</v>
      </c>
      <c r="AB1706" t="str">
        <f t="shared" si="866"/>
        <v>0.11088123018627-0.0399045106984956i</v>
      </c>
      <c r="AC1706" t="str">
        <f t="shared" si="867"/>
        <v>1.31139462591202-0.435010302842201i</v>
      </c>
      <c r="AD1706" t="str">
        <f t="shared" si="868"/>
        <v>0.0852639025304223-0.00214568107999663i</v>
      </c>
      <c r="AE1706" t="e">
        <f t="shared" si="869"/>
        <v>#DIV/0!</v>
      </c>
      <c r="AF1706" t="str">
        <f t="shared" si="870"/>
        <v>-8.7596351885354-7.82041919074612i</v>
      </c>
      <c r="AG1706" t="e">
        <f t="shared" si="871"/>
        <v>#DIV/0!</v>
      </c>
      <c r="AH1706" t="e">
        <f t="shared" si="872"/>
        <v>#DIV/0!</v>
      </c>
      <c r="AI1706" t="e">
        <f t="shared" si="873"/>
        <v>#DIV/0!</v>
      </c>
      <c r="AJ1706" t="e">
        <f t="shared" si="874"/>
        <v>#DIV/0!</v>
      </c>
      <c r="AK1706"/>
      <c r="AL1706"/>
      <c r="AM1706"/>
      <c r="AN1706"/>
    </row>
    <row r="1707" spans="1:40" x14ac:dyDescent="0.3">
      <c r="A1707"/>
      <c r="B1707">
        <f t="shared" si="840"/>
        <v>157300</v>
      </c>
      <c r="C1707" s="186" t="str">
        <f t="shared" si="843"/>
        <v>-0.00691162559197837+0.0104266827135107i</v>
      </c>
      <c r="D1707" s="158" t="str">
        <f t="shared" si="844"/>
        <v>-4.04293719229026-2.56377433270515i</v>
      </c>
      <c r="E1707" t="str">
        <f t="shared" si="845"/>
        <v>3352.71528758573-8847.41761074541i</v>
      </c>
      <c r="F1707" t="str">
        <f t="shared" si="846"/>
        <v>0.520428008185012+0.344832030457661i</v>
      </c>
      <c r="G1707" t="str">
        <f t="shared" si="841"/>
        <v>0.520428008185012+0.344832030457661i</v>
      </c>
      <c r="H1707" t="str">
        <f t="shared" si="847"/>
        <v>4.7213695001494+5.2580777920863i</v>
      </c>
      <c r="I1707" t="str">
        <f t="shared" si="848"/>
        <v>617.715655512093i</v>
      </c>
      <c r="J1707" t="str">
        <f t="shared" si="842"/>
        <v>-93.5079092621135+131.72069803635i</v>
      </c>
      <c r="K1707" t="str">
        <f t="shared" si="849"/>
        <v>3.11817715714739-2.21357942237195i</v>
      </c>
      <c r="L1707" t="str">
        <f t="shared" si="850"/>
        <v>0.616607267486676-0.365561030820908i</v>
      </c>
      <c r="M1707" t="str">
        <f t="shared" si="851"/>
        <v>3.73478442463407-2.57914045319286i</v>
      </c>
      <c r="N1707" t="str">
        <f t="shared" si="852"/>
        <v>-2.01086228099433i</v>
      </c>
      <c r="O1707" t="str">
        <f t="shared" si="853"/>
        <v>-0.425999136311181-0.904723568755743i</v>
      </c>
      <c r="P1707" t="str">
        <f t="shared" si="854"/>
        <v>1.42599913631118+0.904723568755743i</v>
      </c>
      <c r="Q1707" t="str">
        <f t="shared" si="855"/>
        <v>-1.42599913631118+1.10613871223859i</v>
      </c>
      <c r="R1707" t="str">
        <f t="shared" si="856"/>
        <v>-0.317076628001273-0.880403269374816i</v>
      </c>
      <c r="S1707" t="str">
        <f t="shared" si="857"/>
        <v>0.22067075785946i</v>
      </c>
      <c r="T1707" t="str">
        <f t="shared" si="858"/>
        <v>0.194279256674887-0.069969539800563i</v>
      </c>
      <c r="U1707" t="e">
        <f t="shared" si="859"/>
        <v>#DIV/0!</v>
      </c>
      <c r="V1707" t="str">
        <f t="shared" si="860"/>
        <v>0.0000833333333333333-0.00168632065153523i</v>
      </c>
      <c r="W1707" t="e">
        <f t="shared" si="861"/>
        <v>#DIV/0!</v>
      </c>
      <c r="X1707" t="e">
        <f t="shared" si="862"/>
        <v>#DIV/0!</v>
      </c>
      <c r="Y1707" t="str">
        <f t="shared" si="863"/>
        <v>0.00096+0.672074633197157i</v>
      </c>
      <c r="Z1707" t="e">
        <f t="shared" si="864"/>
        <v>#DIV/0!</v>
      </c>
      <c r="AA1707" t="e">
        <f t="shared" si="865"/>
        <v>#DIV/0!</v>
      </c>
      <c r="AB1707" t="str">
        <f t="shared" si="866"/>
        <v>0.110862563338642-0.0399270754411848i</v>
      </c>
      <c r="AC1707" t="str">
        <f t="shared" si="867"/>
        <v>1.31107023938412-0.435049141330274i</v>
      </c>
      <c r="AD1707" t="str">
        <f t="shared" si="868"/>
        <v>0.0852746860394222-0.00215731882057984i</v>
      </c>
      <c r="AE1707" t="e">
        <f t="shared" si="869"/>
        <v>#DIV/0!</v>
      </c>
      <c r="AF1707" t="str">
        <f t="shared" si="870"/>
        <v>-8.76430669243966-7.82185212479145i</v>
      </c>
      <c r="AG1707" t="e">
        <f t="shared" si="871"/>
        <v>#DIV/0!</v>
      </c>
      <c r="AH1707" t="e">
        <f t="shared" si="872"/>
        <v>#DIV/0!</v>
      </c>
      <c r="AI1707" t="e">
        <f t="shared" si="873"/>
        <v>#DIV/0!</v>
      </c>
      <c r="AJ1707" t="e">
        <f t="shared" si="874"/>
        <v>#DIV/0!</v>
      </c>
      <c r="AK1707"/>
      <c r="AL1707"/>
      <c r="AM1707"/>
      <c r="AN1707"/>
    </row>
    <row r="1708" spans="1:40" x14ac:dyDescent="0.3">
      <c r="A1708"/>
      <c r="B1708">
        <f t="shared" si="840"/>
        <v>157400</v>
      </c>
      <c r="C1708" s="186" t="str">
        <f t="shared" si="843"/>
        <v>-0.00690863002602738+0.0104242198894355i</v>
      </c>
      <c r="D1708" s="158" t="str">
        <f t="shared" si="844"/>
        <v>-4.04450726991095-2.56432770376783i</v>
      </c>
      <c r="E1708" t="str">
        <f t="shared" si="845"/>
        <v>3348.99069857927-8843.20716442265i</v>
      </c>
      <c r="F1708" t="str">
        <f t="shared" si="846"/>
        <v>0.520635796484097+0.344901746467848i</v>
      </c>
      <c r="G1708" t="str">
        <f t="shared" si="841"/>
        <v>0.520635796484097+0.344901746467848i</v>
      </c>
      <c r="H1708" t="str">
        <f t="shared" si="847"/>
        <v>4.72446972400352+5.25895402164766i</v>
      </c>
      <c r="I1708" t="str">
        <f t="shared" si="848"/>
        <v>618.108354593792i</v>
      </c>
      <c r="J1708" t="str">
        <f t="shared" si="842"/>
        <v>-93.6281100884579+131.804436560212i</v>
      </c>
      <c r="K1708" t="str">
        <f t="shared" si="849"/>
        <v>3.11682041605749-2.21405297618545i</v>
      </c>
      <c r="L1708" t="str">
        <f t="shared" si="850"/>
        <v>0.616403377122948-0.365672473133013i</v>
      </c>
      <c r="M1708" t="str">
        <f t="shared" si="851"/>
        <v>3.73322379318044-2.57972544931846i</v>
      </c>
      <c r="N1708" t="str">
        <f t="shared" si="852"/>
        <v>-2.01214064226642i</v>
      </c>
      <c r="O1708" t="str">
        <f t="shared" si="853"/>
        <v>-0.427155351482961-0.904178248853326i</v>
      </c>
      <c r="P1708" t="str">
        <f t="shared" si="854"/>
        <v>1.42715535148296+0.904178248853326i</v>
      </c>
      <c r="Q1708" t="str">
        <f t="shared" si="855"/>
        <v>-1.42715535148296+1.10796239341309i</v>
      </c>
      <c r="R1708" t="str">
        <f t="shared" si="856"/>
        <v>-0.317054215884131-0.879695679535844i</v>
      </c>
      <c r="S1708" t="str">
        <f t="shared" si="857"/>
        <v>0.220811044418811i</v>
      </c>
      <c r="T1708" t="str">
        <f t="shared" si="858"/>
        <v>0.194246521769025-0.0700090725467621i</v>
      </c>
      <c r="U1708" t="e">
        <f t="shared" si="859"/>
        <v>#DIV/0!</v>
      </c>
      <c r="V1708" t="str">
        <f t="shared" si="860"/>
        <v>0.0000833333333333333-0.00168524929152791i</v>
      </c>
      <c r="W1708" t="e">
        <f t="shared" si="861"/>
        <v>#DIV/0!</v>
      </c>
      <c r="X1708" t="e">
        <f t="shared" si="862"/>
        <v>#DIV/0!</v>
      </c>
      <c r="Y1708" t="str">
        <f t="shared" si="863"/>
        <v>0.00096+0.672501889798045i</v>
      </c>
      <c r="Z1708" t="e">
        <f t="shared" si="864"/>
        <v>#DIV/0!</v>
      </c>
      <c r="AA1708" t="e">
        <f t="shared" si="865"/>
        <v>#DIV/0!</v>
      </c>
      <c r="AB1708" t="str">
        <f t="shared" si="866"/>
        <v>0.110843883652315-0.039949634213822i</v>
      </c>
      <c r="AC1708" t="str">
        <f t="shared" si="867"/>
        <v>1.31074593570699-0.435087712535067i</v>
      </c>
      <c r="AD1708" t="str">
        <f t="shared" si="868"/>
        <v>0.0852854662286399-0.00216897548370647i</v>
      </c>
      <c r="AE1708" t="e">
        <f t="shared" si="869"/>
        <v>#DIV/0!</v>
      </c>
      <c r="AF1708" t="str">
        <f t="shared" si="870"/>
        <v>-8.76897699391447-7.82328172541549i</v>
      </c>
      <c r="AG1708" t="e">
        <f t="shared" si="871"/>
        <v>#DIV/0!</v>
      </c>
      <c r="AH1708" t="e">
        <f t="shared" si="872"/>
        <v>#DIV/0!</v>
      </c>
      <c r="AI1708" t="e">
        <f t="shared" si="873"/>
        <v>#DIV/0!</v>
      </c>
      <c r="AJ1708" t="e">
        <f t="shared" si="874"/>
        <v>#DIV/0!</v>
      </c>
      <c r="AK1708"/>
      <c r="AL1708"/>
      <c r="AM1708"/>
      <c r="AN1708"/>
    </row>
    <row r="1709" spans="1:40" x14ac:dyDescent="0.3">
      <c r="A1709"/>
      <c r="B1709">
        <f t="shared" si="840"/>
        <v>157500</v>
      </c>
      <c r="C1709" s="186" t="str">
        <f t="shared" si="843"/>
        <v>-0.00690563515579581+0.0104217592300563i</v>
      </c>
      <c r="D1709" s="158" t="str">
        <f t="shared" si="844"/>
        <v>-4.04607698410501-2.56487986731876i</v>
      </c>
      <c r="E1709" t="str">
        <f t="shared" si="845"/>
        <v>3345.2720166127-8838.99982907721i</v>
      </c>
      <c r="F1709" t="str">
        <f t="shared" si="846"/>
        <v>0.520843536683988+0.344971307141198i</v>
      </c>
      <c r="G1709" t="str">
        <f t="shared" si="841"/>
        <v>0.520843536683988+0.344971307141198i</v>
      </c>
      <c r="H1709" t="str">
        <f t="shared" si="847"/>
        <v>4.72756910676186+5.25982812838908i</v>
      </c>
      <c r="I1709" t="str">
        <f t="shared" si="848"/>
        <v>618.501053675491i</v>
      </c>
      <c r="J1709" t="str">
        <f t="shared" si="842"/>
        <v>-93.7483873055404+131.888175084076i</v>
      </c>
      <c r="K1709" t="str">
        <f t="shared" si="849"/>
        <v>3.1154639936055-2.21452548663143i</v>
      </c>
      <c r="L1709" t="str">
        <f t="shared" si="850"/>
        <v>0.616199492104301-0.365783764926746i</v>
      </c>
      <c r="M1709" t="str">
        <f t="shared" si="851"/>
        <v>3.7316634857098-2.58030925155818i</v>
      </c>
      <c r="N1709" t="str">
        <f t="shared" si="852"/>
        <v>-2.01341900353851i</v>
      </c>
      <c r="O1709" t="str">
        <f t="shared" si="853"/>
        <v>-0.42831086859434-0.903631451336197i</v>
      </c>
      <c r="P1709" t="str">
        <f t="shared" si="854"/>
        <v>1.42831086859434+0.903631451336197i</v>
      </c>
      <c r="Q1709" t="str">
        <f t="shared" si="855"/>
        <v>-1.42831086859434+1.10978755220231i</v>
      </c>
      <c r="R1709" t="str">
        <f t="shared" si="856"/>
        <v>-0.317031784830393-0.878988886382282i</v>
      </c>
      <c r="S1709" t="str">
        <f t="shared" si="857"/>
        <v>0.220951330978163i</v>
      </c>
      <c r="T1709" t="str">
        <f t="shared" si="858"/>
        <v>0.194213764361179-0.0700485948206579i</v>
      </c>
      <c r="U1709" t="e">
        <f t="shared" si="859"/>
        <v>#DIV/0!</v>
      </c>
      <c r="V1709" t="str">
        <f t="shared" si="860"/>
        <v>0.0000833333333333333-0.00168417929197773i</v>
      </c>
      <c r="W1709" t="e">
        <f t="shared" si="861"/>
        <v>#DIV/0!</v>
      </c>
      <c r="X1709" t="e">
        <f t="shared" si="862"/>
        <v>#DIV/0!</v>
      </c>
      <c r="Y1709" t="str">
        <f t="shared" si="863"/>
        <v>0.00096+0.672929146398934i</v>
      </c>
      <c r="Z1709" t="e">
        <f t="shared" si="864"/>
        <v>#DIV/0!</v>
      </c>
      <c r="AA1709" t="e">
        <f t="shared" si="865"/>
        <v>#DIV/0!</v>
      </c>
      <c r="AB1709" t="str">
        <f t="shared" si="866"/>
        <v>0.110825191125566-0.0399721870105953i</v>
      </c>
      <c r="AC1709" t="str">
        <f t="shared" si="867"/>
        <v>1.31042171507163-0.435126016678404i</v>
      </c>
      <c r="AD1709" t="str">
        <f t="shared" si="868"/>
        <v>0.0852962430769061-0.00218065107594164i</v>
      </c>
      <c r="AE1709" t="e">
        <f t="shared" si="869"/>
        <v>#DIV/0!</v>
      </c>
      <c r="AF1709" t="str">
        <f t="shared" si="870"/>
        <v>-8.77364609086687-7.82470799570784i</v>
      </c>
      <c r="AG1709" t="e">
        <f t="shared" si="871"/>
        <v>#DIV/0!</v>
      </c>
      <c r="AH1709" t="e">
        <f t="shared" si="872"/>
        <v>#DIV/0!</v>
      </c>
      <c r="AI1709" t="e">
        <f t="shared" si="873"/>
        <v>#DIV/0!</v>
      </c>
      <c r="AJ1709" t="e">
        <f t="shared" si="874"/>
        <v>#DIV/0!</v>
      </c>
      <c r="AK1709"/>
      <c r="AL1709"/>
      <c r="AM1709"/>
      <c r="AN1709"/>
    </row>
    <row r="1710" spans="1:40" x14ac:dyDescent="0.3">
      <c r="A1710"/>
      <c r="B1710">
        <f t="shared" si="840"/>
        <v>157600</v>
      </c>
      <c r="C1710" s="186" t="str">
        <f t="shared" si="843"/>
        <v>-0.00690264098284695+0.010419300729073i</v>
      </c>
      <c r="D1710" s="158" t="str">
        <f t="shared" si="844"/>
        <v>-4.04764633404905-2.56543082451367i</v>
      </c>
      <c r="E1710" t="str">
        <f t="shared" si="845"/>
        <v>3341.55922988941-8834.79560324902i</v>
      </c>
      <c r="F1710" t="str">
        <f t="shared" si="846"/>
        <v>0.521051228675725+0.34504071262216i</v>
      </c>
      <c r="G1710" t="str">
        <f t="shared" si="841"/>
        <v>0.521051228675725+0.34504071262216i</v>
      </c>
      <c r="H1710" t="str">
        <f t="shared" si="847"/>
        <v>4.73066764715972+5.26070011424438i</v>
      </c>
      <c r="I1710" t="str">
        <f t="shared" si="848"/>
        <v>618.893752757189i</v>
      </c>
      <c r="J1710" t="str">
        <f t="shared" si="842"/>
        <v>-93.8687409133609+131.971913607939i</v>
      </c>
      <c r="K1710" t="str">
        <f t="shared" si="849"/>
        <v>3.11410789050113-2.21499695471657i</v>
      </c>
      <c r="L1710" t="str">
        <f t="shared" si="850"/>
        <v>0.615995612553886-0.3658949062813i</v>
      </c>
      <c r="M1710" t="str">
        <f t="shared" si="851"/>
        <v>3.73010350305502-2.58089186099787i</v>
      </c>
      <c r="N1710" t="str">
        <f t="shared" si="852"/>
        <v>-2.01469736481059i</v>
      </c>
      <c r="O1710" t="str">
        <f t="shared" si="853"/>
        <v>-0.429465685756953-0.903083177097941i</v>
      </c>
      <c r="P1710" t="str">
        <f t="shared" si="854"/>
        <v>1.42946568575695+0.903083177097941i</v>
      </c>
      <c r="Q1710" t="str">
        <f t="shared" si="855"/>
        <v>-1.42946568575695+1.11161418771265i</v>
      </c>
      <c r="R1710" t="str">
        <f t="shared" si="856"/>
        <v>-0.317009334830007-0.878282888383928i</v>
      </c>
      <c r="S1710" t="str">
        <f t="shared" si="857"/>
        <v>0.221091617537514i</v>
      </c>
      <c r="T1710" t="str">
        <f t="shared" si="858"/>
        <v>0.194180984448322-0.0700881066120576i</v>
      </c>
      <c r="U1710" t="e">
        <f t="shared" si="859"/>
        <v>#DIV/0!</v>
      </c>
      <c r="V1710" t="str">
        <f t="shared" si="860"/>
        <v>0.0000833333333333333-0.001683110650295i</v>
      </c>
      <c r="W1710" t="e">
        <f t="shared" si="861"/>
        <v>#DIV/0!</v>
      </c>
      <c r="X1710" t="e">
        <f t="shared" si="862"/>
        <v>#DIV/0!</v>
      </c>
      <c r="Y1710" t="str">
        <f t="shared" si="863"/>
        <v>0.00096+0.673356402999822i</v>
      </c>
      <c r="Z1710" t="e">
        <f t="shared" si="864"/>
        <v>#DIV/0!</v>
      </c>
      <c r="AA1710" t="e">
        <f t="shared" si="865"/>
        <v>#DIV/0!</v>
      </c>
      <c r="AB1710" t="str">
        <f t="shared" si="866"/>
        <v>0.110806485756668-0.0399947338256884i</v>
      </c>
      <c r="AC1710" t="str">
        <f t="shared" si="867"/>
        <v>1.31009757766867-0.435164053982114i</v>
      </c>
      <c r="AD1710" t="str">
        <f t="shared" si="868"/>
        <v>0.0853070165630282-0.00219234560383875i</v>
      </c>
      <c r="AE1710" t="e">
        <f t="shared" si="869"/>
        <v>#DIV/0!</v>
      </c>
      <c r="AF1710" t="str">
        <f t="shared" si="870"/>
        <v>-8.77831398120877-7.82613093875805i</v>
      </c>
      <c r="AG1710" t="e">
        <f t="shared" si="871"/>
        <v>#DIV/0!</v>
      </c>
      <c r="AH1710" t="e">
        <f t="shared" si="872"/>
        <v>#DIV/0!</v>
      </c>
      <c r="AI1710" t="e">
        <f t="shared" si="873"/>
        <v>#DIV/0!</v>
      </c>
      <c r="AJ1710" t="e">
        <f t="shared" si="874"/>
        <v>#DIV/0!</v>
      </c>
      <c r="AK1710"/>
      <c r="AL1710"/>
      <c r="AM1710"/>
      <c r="AN1710"/>
    </row>
    <row r="1711" spans="1:40" x14ac:dyDescent="0.3">
      <c r="A1711"/>
      <c r="B1711">
        <f t="shared" si="840"/>
        <v>157700</v>
      </c>
      <c r="C1711" s="186" t="str">
        <f t="shared" si="843"/>
        <v>-0.00689964750874023+0.0104168443802074i</v>
      </c>
      <c r="D1711" s="158" t="str">
        <f t="shared" si="844"/>
        <v>-4.04921531892181-2.56598057650821i</v>
      </c>
      <c r="E1711" t="str">
        <f t="shared" si="845"/>
        <v>3337.85232664017-8830.59448547125i</v>
      </c>
      <c r="F1711" t="str">
        <f t="shared" si="846"/>
        <v>0.521258872350626+0.345109963055191i</v>
      </c>
      <c r="G1711" t="str">
        <f t="shared" si="841"/>
        <v>0.521258872350626+0.345109963055191i</v>
      </c>
      <c r="H1711" t="str">
        <f t="shared" si="847"/>
        <v>4.7337653439356+5.26156998114767i</v>
      </c>
      <c r="I1711" t="str">
        <f t="shared" si="848"/>
        <v>619.286451838888i</v>
      </c>
      <c r="J1711" t="str">
        <f t="shared" si="842"/>
        <v>-93.9891709119194+132.055652131802i</v>
      </c>
      <c r="K1711" t="str">
        <f t="shared" si="849"/>
        <v>3.11275210745226-2.21546738144737i</v>
      </c>
      <c r="L1711" t="str">
        <f t="shared" si="850"/>
        <v>0.61579173859468-0.366005897275952i</v>
      </c>
      <c r="M1711" t="str">
        <f t="shared" si="851"/>
        <v>3.72854384604694-2.58147327872332i</v>
      </c>
      <c r="N1711" t="str">
        <f t="shared" si="852"/>
        <v>-2.01597572608268i</v>
      </c>
      <c r="O1711" t="str">
        <f t="shared" si="853"/>
        <v>-0.430619801083607-0.902533427034542i</v>
      </c>
      <c r="P1711" t="str">
        <f t="shared" si="854"/>
        <v>1.43061980108361+0.902533427034542i</v>
      </c>
      <c r="Q1711" t="str">
        <f t="shared" si="855"/>
        <v>-1.43061980108361+1.11344229904814i</v>
      </c>
      <c r="R1711" t="str">
        <f t="shared" si="856"/>
        <v>-0.316986865872919-0.877577684014437i</v>
      </c>
      <c r="S1711" t="str">
        <f t="shared" si="857"/>
        <v>0.221231904096866i</v>
      </c>
      <c r="T1711" t="str">
        <f t="shared" si="858"/>
        <v>0.194148182027432-0.0701276079107638i</v>
      </c>
      <c r="U1711" t="e">
        <f t="shared" si="859"/>
        <v>#DIV/0!</v>
      </c>
      <c r="V1711" t="str">
        <f t="shared" si="860"/>
        <v>0.0000833333333333333-0.00168204336389659i</v>
      </c>
      <c r="W1711" t="e">
        <f t="shared" si="861"/>
        <v>#DIV/0!</v>
      </c>
      <c r="X1711" t="e">
        <f t="shared" si="862"/>
        <v>#DIV/0!</v>
      </c>
      <c r="Y1711" t="str">
        <f t="shared" si="863"/>
        <v>0.00096+0.67378365960071i</v>
      </c>
      <c r="Z1711" t="e">
        <f t="shared" si="864"/>
        <v>#DIV/0!</v>
      </c>
      <c r="AA1711" t="e">
        <f t="shared" si="865"/>
        <v>#DIV/0!</v>
      </c>
      <c r="AB1711" t="str">
        <f t="shared" si="866"/>
        <v>0.110787767543896-0.0400172746532823i</v>
      </c>
      <c r="AC1711" t="str">
        <f t="shared" si="867"/>
        <v>1.30977352368829-0.435201824668044i</v>
      </c>
      <c r="AD1711" t="str">
        <f t="shared" si="868"/>
        <v>0.0853177866657991-0.00220405907393699i</v>
      </c>
      <c r="AE1711" t="e">
        <f t="shared" si="869"/>
        <v>#DIV/0!</v>
      </c>
      <c r="AF1711" t="str">
        <f t="shared" si="870"/>
        <v>-8.78298066285741-7.82755055765588i</v>
      </c>
      <c r="AG1711" t="e">
        <f t="shared" si="871"/>
        <v>#DIV/0!</v>
      </c>
      <c r="AH1711" t="e">
        <f t="shared" si="872"/>
        <v>#DIV/0!</v>
      </c>
      <c r="AI1711" t="e">
        <f t="shared" si="873"/>
        <v>#DIV/0!</v>
      </c>
      <c r="AJ1711" t="e">
        <f t="shared" si="874"/>
        <v>#DIV/0!</v>
      </c>
      <c r="AK1711"/>
      <c r="AL1711"/>
      <c r="AM1711"/>
      <c r="AN1711"/>
    </row>
    <row r="1712" spans="1:40" x14ac:dyDescent="0.3">
      <c r="A1712"/>
      <c r="B1712">
        <f t="shared" si="840"/>
        <v>157800</v>
      </c>
      <c r="C1712" s="186" t="str">
        <f t="shared" si="843"/>
        <v>-0.00689665473503157+0.010414390177202i</v>
      </c>
      <c r="D1712" s="158" t="str">
        <f t="shared" si="844"/>
        <v>-4.050783937904-2.56652912445795i</v>
      </c>
      <c r="E1712" t="str">
        <f t="shared" si="845"/>
        <v>3334.1512951231-8826.39647427055i</v>
      </c>
      <c r="F1712" t="str">
        <f t="shared" si="846"/>
        <v>0.521466467600272+0.345179058584761i</v>
      </c>
      <c r="G1712" t="str">
        <f t="shared" si="841"/>
        <v>0.521466467600272+0.345179058584761i</v>
      </c>
      <c r="H1712" t="str">
        <f t="shared" si="847"/>
        <v>4.73686219583093+5.26243773103341i</v>
      </c>
      <c r="I1712" t="str">
        <f t="shared" si="848"/>
        <v>619.679150920587i</v>
      </c>
      <c r="J1712" t="str">
        <f t="shared" si="842"/>
        <v>-94.1096773012161+132.139390655664i</v>
      </c>
      <c r="K1712" t="str">
        <f t="shared" si="849"/>
        <v>3.11139664516503-2.21593676783023i</v>
      </c>
      <c r="L1712" t="str">
        <f t="shared" si="850"/>
        <v>0.615587870349496-0.366116737990064i</v>
      </c>
      <c r="M1712" t="str">
        <f t="shared" si="851"/>
        <v>3.72698451551453-2.58205350582029i</v>
      </c>
      <c r="N1712" t="str">
        <f t="shared" si="852"/>
        <v>-2.01725408735477i</v>
      </c>
      <c r="O1712" t="str">
        <f t="shared" si="853"/>
        <v>-0.431773212688231-0.90198220204441i</v>
      </c>
      <c r="P1712" t="str">
        <f t="shared" si="854"/>
        <v>1.43177321268823+0.90198220204441i</v>
      </c>
      <c r="Q1712" t="str">
        <f t="shared" si="855"/>
        <v>-1.43177321268823+1.11527188531036i</v>
      </c>
      <c r="R1712" t="str">
        <f t="shared" si="856"/>
        <v>-0.316964377949049-0.876873271751351i</v>
      </c>
      <c r="S1712" t="str">
        <f t="shared" si="857"/>
        <v>0.221372190656216i</v>
      </c>
      <c r="T1712" t="str">
        <f t="shared" si="858"/>
        <v>0.19411535709548-0.0701670987065658i</v>
      </c>
      <c r="U1712" t="e">
        <f t="shared" si="859"/>
        <v>#DIV/0!</v>
      </c>
      <c r="V1712" t="str">
        <f t="shared" si="860"/>
        <v>0.0000833333333333333-0.00168097743020591i</v>
      </c>
      <c r="W1712" t="e">
        <f t="shared" si="861"/>
        <v>#DIV/0!</v>
      </c>
      <c r="X1712" t="e">
        <f t="shared" si="862"/>
        <v>#DIV/0!</v>
      </c>
      <c r="Y1712" t="str">
        <f t="shared" si="863"/>
        <v>0.00096+0.674210916201598i</v>
      </c>
      <c r="Z1712" t="e">
        <f t="shared" si="864"/>
        <v>#DIV/0!</v>
      </c>
      <c r="AA1712" t="e">
        <f t="shared" si="865"/>
        <v>#DIV/0!</v>
      </c>
      <c r="AB1712" t="str">
        <f t="shared" si="866"/>
        <v>0.110769036485522-0.0400398094875503i</v>
      </c>
      <c r="AC1712" t="str">
        <f t="shared" si="867"/>
        <v>1.3094495533203-0.435239328958029i</v>
      </c>
      <c r="AD1712" t="str">
        <f t="shared" si="868"/>
        <v>0.085328553363989-0.0022157914927622i</v>
      </c>
      <c r="AE1712" t="e">
        <f t="shared" si="869"/>
        <v>#DIV/0!</v>
      </c>
      <c r="AF1712" t="str">
        <f t="shared" si="870"/>
        <v>-8.78764613373493-7.82896685549136i</v>
      </c>
      <c r="AG1712" t="e">
        <f t="shared" si="871"/>
        <v>#DIV/0!</v>
      </c>
      <c r="AH1712" t="e">
        <f t="shared" si="872"/>
        <v>#DIV/0!</v>
      </c>
      <c r="AI1712" t="e">
        <f t="shared" si="873"/>
        <v>#DIV/0!</v>
      </c>
      <c r="AJ1712" t="e">
        <f t="shared" si="874"/>
        <v>#DIV/0!</v>
      </c>
      <c r="AK1712"/>
      <c r="AL1712"/>
      <c r="AM1712"/>
      <c r="AN1712"/>
    </row>
    <row r="1713" spans="1:40" x14ac:dyDescent="0.3">
      <c r="A1713"/>
      <c r="B1713">
        <f t="shared" si="840"/>
        <v>157900</v>
      </c>
      <c r="C1713" s="186" t="str">
        <f t="shared" si="843"/>
        <v>-0.00689366266327269+0.0104119381138207i</v>
      </c>
      <c r="D1713" s="158" t="str">
        <f t="shared" si="844"/>
        <v>-4.05235219017835-2.56707646951827i</v>
      </c>
      <c r="E1713" t="str">
        <f t="shared" si="845"/>
        <v>3330.45612362362-8822.20156816702i</v>
      </c>
      <c r="F1713" t="str">
        <f t="shared" si="846"/>
        <v>0.521674014316511+0.345247999355334i</v>
      </c>
      <c r="G1713" t="str">
        <f t="shared" si="841"/>
        <v>0.521674014316511+0.345247999355334i</v>
      </c>
      <c r="H1713" t="str">
        <f t="shared" si="847"/>
        <v>4.73995820159018+5.26330336583619i</v>
      </c>
      <c r="I1713" t="str">
        <f t="shared" si="848"/>
        <v>620.071850002285i</v>
      </c>
      <c r="J1713" t="str">
        <f t="shared" si="842"/>
        <v>-94.2302600812508+132.223129179527i</v>
      </c>
      <c r="K1713" t="str">
        <f t="shared" si="849"/>
        <v>3.11004150434381-2.21640511487137i</v>
      </c>
      <c r="L1713" t="str">
        <f t="shared" si="850"/>
        <v>0.615384007940972-0.366227428503085i</v>
      </c>
      <c r="M1713" t="str">
        <f t="shared" si="851"/>
        <v>3.72542551228478-2.58263254337446i</v>
      </c>
      <c r="N1713" t="str">
        <f t="shared" si="852"/>
        <v>-2.01853244862686i</v>
      </c>
      <c r="O1713" t="str">
        <f t="shared" si="853"/>
        <v>-0.432925918685911-0.901429503028362i</v>
      </c>
      <c r="P1713" t="str">
        <f t="shared" si="854"/>
        <v>1.43292591868591+0.901429503028362i</v>
      </c>
      <c r="Q1713" t="str">
        <f t="shared" si="855"/>
        <v>-1.43292591868591+1.1171029455985i</v>
      </c>
      <c r="R1713" t="str">
        <f t="shared" si="856"/>
        <v>-0.31694187104832-0.876169650076052i</v>
      </c>
      <c r="S1713" t="str">
        <f t="shared" si="857"/>
        <v>0.221512477215567i</v>
      </c>
      <c r="T1713" t="str">
        <f t="shared" si="858"/>
        <v>0.194082509649443-0.0702065789892502i</v>
      </c>
      <c r="U1713" t="e">
        <f t="shared" si="859"/>
        <v>#DIV/0!</v>
      </c>
      <c r="V1713" t="str">
        <f t="shared" si="860"/>
        <v>0.0000833333333333333-0.0016799128466529i</v>
      </c>
      <c r="W1713" t="e">
        <f t="shared" si="861"/>
        <v>#DIV/0!</v>
      </c>
      <c r="X1713" t="e">
        <f t="shared" si="862"/>
        <v>#DIV/0!</v>
      </c>
      <c r="Y1713" t="str">
        <f t="shared" si="863"/>
        <v>0.00096+0.674638172802487i</v>
      </c>
      <c r="Z1713" t="e">
        <f t="shared" si="864"/>
        <v>#DIV/0!</v>
      </c>
      <c r="AA1713" t="e">
        <f t="shared" si="865"/>
        <v>#DIV/0!</v>
      </c>
      <c r="AB1713" t="str">
        <f t="shared" si="866"/>
        <v>0.110750292579821-0.0400623383226645i</v>
      </c>
      <c r="AC1713" t="str">
        <f t="shared" si="867"/>
        <v>1.30912566675408-0.435276567073927i</v>
      </c>
      <c r="AD1713" t="str">
        <f t="shared" si="868"/>
        <v>0.0853393166363531-0.00222754286682673i</v>
      </c>
      <c r="AE1713" t="e">
        <f t="shared" si="869"/>
        <v>#DIV/0!</v>
      </c>
      <c r="AF1713" t="str">
        <f t="shared" si="870"/>
        <v>-8.79231039176853-7.83037983535446i</v>
      </c>
      <c r="AG1713" t="e">
        <f t="shared" si="871"/>
        <v>#DIV/0!</v>
      </c>
      <c r="AH1713" t="e">
        <f t="shared" si="872"/>
        <v>#DIV/0!</v>
      </c>
      <c r="AI1713" t="e">
        <f t="shared" si="873"/>
        <v>#DIV/0!</v>
      </c>
      <c r="AJ1713" t="e">
        <f t="shared" si="874"/>
        <v>#DIV/0!</v>
      </c>
      <c r="AK1713"/>
      <c r="AL1713"/>
      <c r="AM1713"/>
      <c r="AN1713"/>
    </row>
    <row r="1714" spans="1:40" x14ac:dyDescent="0.3">
      <c r="A1714"/>
      <c r="B1714">
        <f t="shared" ref="B1714:B1777" si="875">B1713+100</f>
        <v>158000</v>
      </c>
      <c r="C1714" s="186" t="str">
        <f t="shared" si="843"/>
        <v>-0.00689067129501157+0.0104094881838485i</v>
      </c>
      <c r="D1714" s="158" t="str">
        <f t="shared" si="844"/>
        <v>-4.05392007492963-2.56762261284444i</v>
      </c>
      <c r="E1714" t="str">
        <f t="shared" si="845"/>
        <v>3326.76680045429-8818.00976567415i</v>
      </c>
      <c r="F1714" t="str">
        <f t="shared" si="846"/>
        <v>0.521881512391462+0.345316785511384i</v>
      </c>
      <c r="G1714" t="str">
        <f t="shared" si="841"/>
        <v>0.521881512391462+0.345316785511384i</v>
      </c>
      <c r="H1714" t="str">
        <f t="shared" si="847"/>
        <v>4.74305335996092+5.26416688749087i</v>
      </c>
      <c r="I1714" t="str">
        <f t="shared" si="848"/>
        <v>620.464549083984i</v>
      </c>
      <c r="J1714" t="str">
        <f t="shared" si="842"/>
        <v>-94.3509192520236+132.30686770339i</v>
      </c>
      <c r="K1714" t="str">
        <f t="shared" si="849"/>
        <v>3.1086866856912-2.21687242357697i</v>
      </c>
      <c r="L1714" t="str">
        <f t="shared" si="850"/>
        <v>0.615180151491581-0.366337968894543i</v>
      </c>
      <c r="M1714" t="str">
        <f t="shared" si="851"/>
        <v>3.72386683718278-2.58321039247151i</v>
      </c>
      <c r="N1714" t="str">
        <f t="shared" si="852"/>
        <v>-2.01981080989895i</v>
      </c>
      <c r="O1714" t="str">
        <f t="shared" si="853"/>
        <v>-0.434077917192885-0.900875330889622i</v>
      </c>
      <c r="P1714" t="str">
        <f t="shared" si="854"/>
        <v>1.43407791719289+0.900875330889622i</v>
      </c>
      <c r="Q1714" t="str">
        <f t="shared" si="855"/>
        <v>-1.43407791719289+1.11893547900933i</v>
      </c>
      <c r="R1714" t="str">
        <f t="shared" si="856"/>
        <v>-0.316919345160641-0.875466817473767i</v>
      </c>
      <c r="S1714" t="str">
        <f t="shared" si="857"/>
        <v>0.221652763774919i</v>
      </c>
      <c r="T1714" t="str">
        <f t="shared" si="858"/>
        <v>0.194049639686293-0.0702460487485936i</v>
      </c>
      <c r="U1714" t="e">
        <f t="shared" si="859"/>
        <v>#DIV/0!</v>
      </c>
      <c r="V1714" t="str">
        <f t="shared" si="860"/>
        <v>0.0000833333333333333-0.001678849610674i</v>
      </c>
      <c r="W1714" t="e">
        <f t="shared" si="861"/>
        <v>#DIV/0!</v>
      </c>
      <c r="X1714" t="e">
        <f t="shared" si="862"/>
        <v>#DIV/0!</v>
      </c>
      <c r="Y1714" t="str">
        <f t="shared" si="863"/>
        <v>0.00096+0.675065429403375i</v>
      </c>
      <c r="Z1714" t="e">
        <f t="shared" si="864"/>
        <v>#DIV/0!</v>
      </c>
      <c r="AA1714" t="e">
        <f t="shared" si="865"/>
        <v>#DIV/0!</v>
      </c>
      <c r="AB1714" t="str">
        <f t="shared" si="866"/>
        <v>0.110731535825065-0.0400848611527909i</v>
      </c>
      <c r="AC1714" t="str">
        <f t="shared" si="867"/>
        <v>1.30880186417861-0.435313539237594i</v>
      </c>
      <c r="AD1714" t="str">
        <f t="shared" si="868"/>
        <v>0.0853500764616261-0.00223931320262944i</v>
      </c>
      <c r="AE1714" t="e">
        <f t="shared" si="869"/>
        <v>#DIV/0!</v>
      </c>
      <c r="AF1714" t="str">
        <f t="shared" si="870"/>
        <v>-8.79697343489055-7.83178950033531i</v>
      </c>
      <c r="AG1714" t="e">
        <f t="shared" si="871"/>
        <v>#DIV/0!</v>
      </c>
      <c r="AH1714" t="e">
        <f t="shared" si="872"/>
        <v>#DIV/0!</v>
      </c>
      <c r="AI1714" t="e">
        <f t="shared" si="873"/>
        <v>#DIV/0!</v>
      </c>
      <c r="AJ1714" t="e">
        <f t="shared" si="874"/>
        <v>#DIV/0!</v>
      </c>
      <c r="AK1714"/>
      <c r="AL1714"/>
      <c r="AM1714"/>
      <c r="AN1714"/>
    </row>
    <row r="1715" spans="1:40" x14ac:dyDescent="0.3">
      <c r="A1715"/>
      <c r="B1715">
        <f t="shared" si="875"/>
        <v>158100</v>
      </c>
      <c r="C1715" s="186" t="str">
        <f t="shared" si="843"/>
        <v>-0.00688768063179241+0.0104070403810913i</v>
      </c>
      <c r="D1715" s="158" t="str">
        <f t="shared" si="844"/>
        <v>-4.05548759134463-2.56816755559161i</v>
      </c>
      <c r="E1715" t="str">
        <f t="shared" si="845"/>
        <v>3323.08331395485-8813.82106529905i</v>
      </c>
      <c r="F1715" t="str">
        <f t="shared" si="846"/>
        <v>0.522088961717507+0.345385417197388i</v>
      </c>
      <c r="G1715" t="str">
        <f t="shared" si="841"/>
        <v>0.522088961717507+0.345385417197388i</v>
      </c>
      <c r="H1715" t="str">
        <f t="shared" si="847"/>
        <v>4.74614766969371+5.26502829793256i</v>
      </c>
      <c r="I1715" t="str">
        <f t="shared" si="848"/>
        <v>620.857248165683i</v>
      </c>
      <c r="J1715" t="str">
        <f t="shared" si="842"/>
        <v>-94.4716548135344+132.390606227254i</v>
      </c>
      <c r="K1715" t="str">
        <f t="shared" si="849"/>
        <v>3.10733218990806-2.21733869495302i</v>
      </c>
      <c r="L1715" t="str">
        <f t="shared" si="850"/>
        <v>0.614976301123623-0.366448359244054i</v>
      </c>
      <c r="M1715" t="str">
        <f t="shared" si="851"/>
        <v>3.72230849103168-2.58378705419707i</v>
      </c>
      <c r="N1715" t="str">
        <f t="shared" si="852"/>
        <v>-2.02108917117103i</v>
      </c>
      <c r="O1715" t="str">
        <f t="shared" si="853"/>
        <v>-0.435229206326541-0.900319686533827i</v>
      </c>
      <c r="P1715" t="str">
        <f t="shared" si="854"/>
        <v>1.43522920632654+0.900319686533827i</v>
      </c>
      <c r="Q1715" t="str">
        <f t="shared" si="855"/>
        <v>-1.43522920632654+1.1207694846372i</v>
      </c>
      <c r="R1715" t="str">
        <f t="shared" si="856"/>
        <v>-0.316896800275904-0.874764772433556i</v>
      </c>
      <c r="S1715" t="str">
        <f t="shared" si="857"/>
        <v>0.22179305033427i</v>
      </c>
      <c r="T1715" t="str">
        <f t="shared" si="858"/>
        <v>0.194016747203002-0.0702855079743627i</v>
      </c>
      <c r="U1715" t="e">
        <f t="shared" si="859"/>
        <v>#DIV/0!</v>
      </c>
      <c r="V1715" t="str">
        <f t="shared" si="860"/>
        <v>0.0000833333333333333-0.00167778771971216i</v>
      </c>
      <c r="W1715" t="e">
        <f t="shared" si="861"/>
        <v>#DIV/0!</v>
      </c>
      <c r="X1715" t="e">
        <f t="shared" si="862"/>
        <v>#DIV/0!</v>
      </c>
      <c r="Y1715" t="str">
        <f t="shared" si="863"/>
        <v>0.00096+0.675492686004263i</v>
      </c>
      <c r="Z1715" t="e">
        <f t="shared" si="864"/>
        <v>#DIV/0!</v>
      </c>
      <c r="AA1715" t="e">
        <f t="shared" si="865"/>
        <v>#DIV/0!</v>
      </c>
      <c r="AB1715" t="str">
        <f t="shared" si="866"/>
        <v>0.110712766219526-0.04010737797209i</v>
      </c>
      <c r="AC1715" t="str">
        <f t="shared" si="867"/>
        <v>1.30847814578247-0.435350245670886i</v>
      </c>
      <c r="AD1715" t="str">
        <f t="shared" si="868"/>
        <v>0.0853608328185232-0.00225110250665521i</v>
      </c>
      <c r="AE1715" t="e">
        <f t="shared" si="869"/>
        <v>#DIV/0!</v>
      </c>
      <c r="AF1715" t="str">
        <f t="shared" si="870"/>
        <v>-8.80163526103834-7.83319585352417i</v>
      </c>
      <c r="AG1715" t="e">
        <f t="shared" si="871"/>
        <v>#DIV/0!</v>
      </c>
      <c r="AH1715" t="e">
        <f t="shared" si="872"/>
        <v>#DIV/0!</v>
      </c>
      <c r="AI1715" t="e">
        <f t="shared" si="873"/>
        <v>#DIV/0!</v>
      </c>
      <c r="AJ1715" t="e">
        <f t="shared" si="874"/>
        <v>#DIV/0!</v>
      </c>
      <c r="AK1715"/>
      <c r="AL1715"/>
      <c r="AM1715"/>
      <c r="AN1715"/>
    </row>
    <row r="1716" spans="1:40" x14ac:dyDescent="0.3">
      <c r="A1716"/>
      <c r="B1716">
        <f t="shared" si="875"/>
        <v>158200</v>
      </c>
      <c r="C1716" s="186" t="str">
        <f t="shared" si="843"/>
        <v>-0.00688469067515559+0.0104045946993762i</v>
      </c>
      <c r="D1716" s="158" t="str">
        <f t="shared" si="844"/>
        <v>-4.05705473861216-2.56871129891484i</v>
      </c>
      <c r="E1716" t="str">
        <f t="shared" si="845"/>
        <v>3319.4056524921-8809.6354655424i</v>
      </c>
      <c r="F1716" t="str">
        <f t="shared" si="846"/>
        <v>0.522296362187299+0.345453894557833i</v>
      </c>
      <c r="G1716" t="str">
        <f t="shared" si="841"/>
        <v>0.522296362187299+0.345453894557833i</v>
      </c>
      <c r="H1716" t="str">
        <f t="shared" si="847"/>
        <v>4.74924112954217+5.26588759909667i</v>
      </c>
      <c r="I1716" t="str">
        <f t="shared" si="848"/>
        <v>621.249947247382i</v>
      </c>
      <c r="J1716" t="str">
        <f t="shared" si="842"/>
        <v>-94.5924667657833+132.474344751116i</v>
      </c>
      <c r="K1716" t="str">
        <f t="shared" si="849"/>
        <v>3.10597801769349-2.21780393000547i</v>
      </c>
      <c r="L1716" t="str">
        <f t="shared" si="850"/>
        <v>0.614772456959231-0.366558599631313i</v>
      </c>
      <c r="M1716" t="str">
        <f t="shared" si="851"/>
        <v>3.72075047465272-2.58436252963678i</v>
      </c>
      <c r="N1716" t="str">
        <f t="shared" si="852"/>
        <v>-2.02236753244312i</v>
      </c>
      <c r="O1716" t="str">
        <f t="shared" si="853"/>
        <v>-0.436379784205451-0.899762570869006i</v>
      </c>
      <c r="P1716" t="str">
        <f t="shared" si="854"/>
        <v>1.43637978420545+0.899762570869006i</v>
      </c>
      <c r="Q1716" t="str">
        <f t="shared" si="855"/>
        <v>-1.43637978420545+1.12260496157411i</v>
      </c>
      <c r="R1716" t="str">
        <f t="shared" si="856"/>
        <v>-0.316874236384-0.874063513448276i</v>
      </c>
      <c r="S1716" t="str">
        <f t="shared" si="857"/>
        <v>0.221933336893621i</v>
      </c>
      <c r="T1716" t="str">
        <f t="shared" si="858"/>
        <v>0.193983832196538-0.0703249566563192i</v>
      </c>
      <c r="U1716" t="e">
        <f t="shared" si="859"/>
        <v>#DIV/0!</v>
      </c>
      <c r="V1716" t="str">
        <f t="shared" si="860"/>
        <v>0.0000833333333333333-0.00167672717121677i</v>
      </c>
      <c r="W1716" t="e">
        <f t="shared" si="861"/>
        <v>#DIV/0!</v>
      </c>
      <c r="X1716" t="e">
        <f t="shared" si="862"/>
        <v>#DIV/0!</v>
      </c>
      <c r="Y1716" t="str">
        <f t="shared" si="863"/>
        <v>0.00096+0.675919942605151i</v>
      </c>
      <c r="Z1716" t="e">
        <f t="shared" si="864"/>
        <v>#DIV/0!</v>
      </c>
      <c r="AA1716" t="e">
        <f t="shared" si="865"/>
        <v>#DIV/0!</v>
      </c>
      <c r="AB1716" t="str">
        <f t="shared" si="866"/>
        <v>0.110693983761474-0.0401298887747196i</v>
      </c>
      <c r="AC1716" t="str">
        <f t="shared" si="867"/>
        <v>1.30815451175383-0.435386686595674i</v>
      </c>
      <c r="AD1716" t="str">
        <f t="shared" si="868"/>
        <v>0.0853715856857408-0.00226291078537617i</v>
      </c>
      <c r="AE1716" t="e">
        <f t="shared" si="869"/>
        <v>#DIV/0!</v>
      </c>
      <c r="AF1716" t="str">
        <f t="shared" si="870"/>
        <v>-8.80629586815433-7.83459889801151i</v>
      </c>
      <c r="AG1716" t="e">
        <f t="shared" si="871"/>
        <v>#DIV/0!</v>
      </c>
      <c r="AH1716" t="e">
        <f t="shared" si="872"/>
        <v>#DIV/0!</v>
      </c>
      <c r="AI1716" t="e">
        <f t="shared" si="873"/>
        <v>#DIV/0!</v>
      </c>
      <c r="AJ1716" t="e">
        <f t="shared" si="874"/>
        <v>#DIV/0!</v>
      </c>
      <c r="AK1716"/>
      <c r="AL1716"/>
      <c r="AM1716"/>
      <c r="AN1716"/>
    </row>
    <row r="1717" spans="1:40" x14ac:dyDescent="0.3">
      <c r="A1717"/>
      <c r="B1717">
        <f t="shared" si="875"/>
        <v>158300</v>
      </c>
      <c r="C1717" s="186" t="str">
        <f t="shared" si="843"/>
        <v>-0.00688170142663766+0.0104021511325513i</v>
      </c>
      <c r="D1717" s="158" t="str">
        <f t="shared" si="844"/>
        <v>-4.05862151592301-2.56925384396895i</v>
      </c>
      <c r="E1717" t="str">
        <f t="shared" si="845"/>
        <v>3315.73380445977-8805.45296489844i</v>
      </c>
      <c r="F1717" t="str">
        <f t="shared" si="846"/>
        <v>0.522503713693754+0.345522217737197i</v>
      </c>
      <c r="G1717" t="str">
        <f t="shared" si="841"/>
        <v>0.522503713693754+0.345522217737197i</v>
      </c>
      <c r="H1717" t="str">
        <f t="shared" si="847"/>
        <v>4.7523337382629+5.26674479291867i</v>
      </c>
      <c r="I1717" t="str">
        <f t="shared" si="848"/>
        <v>621.64264632908i</v>
      </c>
      <c r="J1717" t="str">
        <f t="shared" si="842"/>
        <v>-94.7133551087703+132.558083274979i</v>
      </c>
      <c r="K1717" t="str">
        <f t="shared" si="849"/>
        <v>3.10462416974481-2.21826812974003i</v>
      </c>
      <c r="L1717" t="str">
        <f t="shared" si="850"/>
        <v>0.614568619120365-0.366668690136103i</v>
      </c>
      <c r="M1717" t="str">
        <f t="shared" si="851"/>
        <v>3.71919278886518-2.58493681987613i</v>
      </c>
      <c r="N1717" t="str">
        <f t="shared" si="852"/>
        <v>-2.02364589371521i</v>
      </c>
      <c r="O1717" t="str">
        <f t="shared" si="853"/>
        <v>-0.437529648949324-0.899203984805606i</v>
      </c>
      <c r="P1717" t="str">
        <f t="shared" si="854"/>
        <v>1.43752964894932+0.899203984805606i</v>
      </c>
      <c r="Q1717" t="str">
        <f t="shared" si="855"/>
        <v>-1.43752964894932+1.1244419089096i</v>
      </c>
      <c r="R1717" t="str">
        <f t="shared" si="856"/>
        <v>-0.316851653474804-0.873363039014606i</v>
      </c>
      <c r="S1717" t="str">
        <f t="shared" si="857"/>
        <v>0.222073623452973i</v>
      </c>
      <c r="T1717" t="str">
        <f t="shared" si="858"/>
        <v>0.193950894663874-0.0703643947842155i</v>
      </c>
      <c r="U1717" t="e">
        <f t="shared" si="859"/>
        <v>#DIV/0!</v>
      </c>
      <c r="V1717" t="str">
        <f t="shared" si="860"/>
        <v>0.0000833333333333333-0.00167566796264367i</v>
      </c>
      <c r="W1717" t="e">
        <f t="shared" si="861"/>
        <v>#DIV/0!</v>
      </c>
      <c r="X1717" t="e">
        <f t="shared" si="862"/>
        <v>#DIV/0!</v>
      </c>
      <c r="Y1717" t="str">
        <f t="shared" si="863"/>
        <v>0.00096+0.676347199206039i</v>
      </c>
      <c r="Z1717" t="e">
        <f t="shared" si="864"/>
        <v>#DIV/0!</v>
      </c>
      <c r="AA1717" t="e">
        <f t="shared" si="865"/>
        <v>#DIV/0!</v>
      </c>
      <c r="AB1717" t="str">
        <f t="shared" si="866"/>
        <v>0.110675188449181-0.0401523935548319i</v>
      </c>
      <c r="AC1717" t="str">
        <f t="shared" si="867"/>
        <v>1.30783096228045-0.435422862233825i</v>
      </c>
      <c r="AD1717" t="str">
        <f t="shared" si="868"/>
        <v>0.0853823350419581-0.00227473804524987i</v>
      </c>
      <c r="AE1717" t="e">
        <f t="shared" si="869"/>
        <v>#DIV/0!</v>
      </c>
      <c r="AF1717" t="str">
        <f t="shared" si="870"/>
        <v>-8.81095525418591-7.83599863688762i</v>
      </c>
      <c r="AG1717" t="e">
        <f t="shared" si="871"/>
        <v>#DIV/0!</v>
      </c>
      <c r="AH1717" t="e">
        <f t="shared" si="872"/>
        <v>#DIV/0!</v>
      </c>
      <c r="AI1717" t="e">
        <f t="shared" si="873"/>
        <v>#DIV/0!</v>
      </c>
      <c r="AJ1717" t="e">
        <f t="shared" si="874"/>
        <v>#DIV/0!</v>
      </c>
      <c r="AK1717"/>
      <c r="AL1717"/>
      <c r="AM1717"/>
      <c r="AN1717"/>
    </row>
    <row r="1718" spans="1:40" x14ac:dyDescent="0.3">
      <c r="A1718"/>
      <c r="B1718">
        <f t="shared" si="875"/>
        <v>158400</v>
      </c>
      <c r="C1718" s="186" t="str">
        <f t="shared" si="843"/>
        <v>-0.00687871288777138+0.0103997096744852i</v>
      </c>
      <c r="D1718" s="158" t="str">
        <f t="shared" si="844"/>
        <v>-4.06018792247003-2.56979519190874i</v>
      </c>
      <c r="E1718" t="str">
        <f t="shared" si="845"/>
        <v>3312.06775827861-8801.27356185514i</v>
      </c>
      <c r="F1718" t="str">
        <f t="shared" si="846"/>
        <v>0.522711016130059+0.345590386879973i</v>
      </c>
      <c r="G1718" t="str">
        <f t="shared" si="841"/>
        <v>0.522711016130059+0.345590386879973i</v>
      </c>
      <c r="H1718" t="str">
        <f t="shared" si="847"/>
        <v>4.75542549461562+5.26759988133445i</v>
      </c>
      <c r="I1718" t="str">
        <f t="shared" si="848"/>
        <v>622.035345410779i</v>
      </c>
      <c r="J1718" t="str">
        <f t="shared" si="842"/>
        <v>-94.8343198424953+132.641821798842i</v>
      </c>
      <c r="K1718" t="str">
        <f t="shared" si="849"/>
        <v>3.1032706467576-2.21873129516235i</v>
      </c>
      <c r="L1718" t="str">
        <f t="shared" si="850"/>
        <v>0.614364787728818-0.366778630838284i</v>
      </c>
      <c r="M1718" t="str">
        <f t="shared" si="851"/>
        <v>3.71763543448642-2.58550992600063i</v>
      </c>
      <c r="N1718" t="str">
        <f t="shared" si="852"/>
        <v>-2.0249242549873i</v>
      </c>
      <c r="O1718" t="str">
        <f t="shared" si="853"/>
        <v>-0.438678798679043-0.898643929256473i</v>
      </c>
      <c r="P1718" t="str">
        <f t="shared" si="854"/>
        <v>1.43867879867904+0.898643929256473i</v>
      </c>
      <c r="Q1718" t="str">
        <f t="shared" si="855"/>
        <v>-1.43867879867904+1.12628032573083i</v>
      </c>
      <c r="R1718" t="str">
        <f t="shared" si="856"/>
        <v>-0.316829051538185-0.872663347633011i</v>
      </c>
      <c r="S1718" t="str">
        <f t="shared" si="857"/>
        <v>0.222213910012324i</v>
      </c>
      <c r="T1718" t="str">
        <f t="shared" si="858"/>
        <v>0.193917934601975-0.0704038223477962i</v>
      </c>
      <c r="U1718" t="e">
        <f t="shared" si="859"/>
        <v>#DIV/0!</v>
      </c>
      <c r="V1718" t="str">
        <f t="shared" si="860"/>
        <v>0.0000833333333333333-0.00167461009145513i</v>
      </c>
      <c r="W1718" t="e">
        <f t="shared" si="861"/>
        <v>#DIV/0!</v>
      </c>
      <c r="X1718" t="e">
        <f t="shared" si="862"/>
        <v>#DIV/0!</v>
      </c>
      <c r="Y1718" t="str">
        <f t="shared" si="863"/>
        <v>0.00096+0.676774455806928i</v>
      </c>
      <c r="Z1718" t="e">
        <f t="shared" si="864"/>
        <v>#DIV/0!</v>
      </c>
      <c r="AA1718" t="e">
        <f t="shared" si="865"/>
        <v>#DIV/0!</v>
      </c>
      <c r="AB1718" t="str">
        <f t="shared" si="866"/>
        <v>0.110656380280916-0.040174892306575i</v>
      </c>
      <c r="AC1718" t="str">
        <f t="shared" si="867"/>
        <v>1.30750749754968-0.435458772807208i</v>
      </c>
      <c r="AD1718" t="str">
        <f t="shared" si="868"/>
        <v>0.0853930808658344-0.00228658429272104i</v>
      </c>
      <c r="AE1718" t="e">
        <f t="shared" si="869"/>
        <v>#DIV/0!</v>
      </c>
      <c r="AF1718" t="str">
        <f t="shared" si="870"/>
        <v>-8.81561341708565-7.83739507324319i</v>
      </c>
      <c r="AG1718" t="e">
        <f t="shared" si="871"/>
        <v>#DIV/0!</v>
      </c>
      <c r="AH1718" t="e">
        <f t="shared" si="872"/>
        <v>#DIV/0!</v>
      </c>
      <c r="AI1718" t="e">
        <f t="shared" si="873"/>
        <v>#DIV/0!</v>
      </c>
      <c r="AJ1718" t="e">
        <f t="shared" si="874"/>
        <v>#DIV/0!</v>
      </c>
      <c r="AK1718"/>
      <c r="AL1718"/>
      <c r="AM1718"/>
      <c r="AN1718"/>
    </row>
    <row r="1719" spans="1:40" x14ac:dyDescent="0.3">
      <c r="A1719"/>
      <c r="B1719">
        <f t="shared" si="875"/>
        <v>158500</v>
      </c>
      <c r="C1719" s="186" t="str">
        <f t="shared" si="843"/>
        <v>-0.00687572506008556+0.0103972703190674i</v>
      </c>
      <c r="D1719" s="158" t="str">
        <f t="shared" si="844"/>
        <v>-4.06175395744805-2.57033534388878i</v>
      </c>
      <c r="E1719" t="str">
        <f t="shared" si="845"/>
        <v>3308.40750239617-8797.09725489417i</v>
      </c>
      <c r="F1719" t="str">
        <f t="shared" si="846"/>
        <v>0.522918269389659+0.345658402130647i</v>
      </c>
      <c r="G1719" t="str">
        <f t="shared" si="841"/>
        <v>0.522918269389659+0.345658402130647i</v>
      </c>
      <c r="H1719" t="str">
        <f t="shared" si="847"/>
        <v>4.758516397363+5.26845286627993i</v>
      </c>
      <c r="I1719" t="str">
        <f t="shared" si="848"/>
        <v>622.428044492478i</v>
      </c>
      <c r="J1719" t="str">
        <f t="shared" si="842"/>
        <v>-94.9553609669584+132.725560322705i</v>
      </c>
      <c r="K1719" t="str">
        <f t="shared" si="849"/>
        <v>3.1019174494257-2.21919342727791i</v>
      </c>
      <c r="L1719" t="str">
        <f t="shared" si="850"/>
        <v>0.614160962906212-0.366888421817802i</v>
      </c>
      <c r="M1719" t="str">
        <f t="shared" si="851"/>
        <v>3.71607841233191-2.58608184909571i</v>
      </c>
      <c r="N1719" t="str">
        <f t="shared" si="852"/>
        <v>-2.02620261625939i</v>
      </c>
      <c r="O1719" t="str">
        <f t="shared" si="853"/>
        <v>-0.439827231516657-0.898082405136852i</v>
      </c>
      <c r="P1719" t="str">
        <f t="shared" si="854"/>
        <v>1.43982723151666+0.898082405136852i</v>
      </c>
      <c r="Q1719" t="str">
        <f t="shared" si="855"/>
        <v>-1.43982723151666+1.12812021112254i</v>
      </c>
      <c r="R1719" t="str">
        <f t="shared" si="856"/>
        <v>-0.316806430564006-0.871964437807738i</v>
      </c>
      <c r="S1719" t="str">
        <f t="shared" si="857"/>
        <v>0.222354196571674i</v>
      </c>
      <c r="T1719" t="str">
        <f t="shared" si="858"/>
        <v>0.193884952007811-0.0704432393367994i</v>
      </c>
      <c r="U1719" t="e">
        <f t="shared" si="859"/>
        <v>#DIV/0!</v>
      </c>
      <c r="V1719" t="str">
        <f t="shared" si="860"/>
        <v>0.0000833333333333333-0.00167355355511982i</v>
      </c>
      <c r="W1719" t="e">
        <f t="shared" si="861"/>
        <v>#DIV/0!</v>
      </c>
      <c r="X1719" t="e">
        <f t="shared" si="862"/>
        <v>#DIV/0!</v>
      </c>
      <c r="Y1719" t="str">
        <f t="shared" si="863"/>
        <v>0.00096+0.677201712407816i</v>
      </c>
      <c r="Z1719" t="e">
        <f t="shared" si="864"/>
        <v>#DIV/0!</v>
      </c>
      <c r="AA1719" t="e">
        <f t="shared" si="865"/>
        <v>#DIV/0!</v>
      </c>
      <c r="AB1719" t="str">
        <f t="shared" si="866"/>
        <v>0.11063755925495-0.040197385024093i</v>
      </c>
      <c r="AC1719" t="str">
        <f t="shared" si="867"/>
        <v>1.30718411774849-0.435494418537703i</v>
      </c>
      <c r="AD1719" t="str">
        <f t="shared" si="868"/>
        <v>0.0854038231360102-0.00229844953422046i</v>
      </c>
      <c r="AE1719" t="e">
        <f t="shared" si="869"/>
        <v>#DIV/0!</v>
      </c>
      <c r="AF1719" t="str">
        <f t="shared" si="870"/>
        <v>-8.82027035481105-7.83878821016871i</v>
      </c>
      <c r="AG1719" t="e">
        <f t="shared" si="871"/>
        <v>#DIV/0!</v>
      </c>
      <c r="AH1719" t="e">
        <f t="shared" si="872"/>
        <v>#DIV/0!</v>
      </c>
      <c r="AI1719" t="e">
        <f t="shared" si="873"/>
        <v>#DIV/0!</v>
      </c>
      <c r="AJ1719" t="e">
        <f t="shared" si="874"/>
        <v>#DIV/0!</v>
      </c>
      <c r="AK1719"/>
      <c r="AL1719"/>
      <c r="AM1719"/>
      <c r="AN1719"/>
    </row>
    <row r="1720" spans="1:40" x14ac:dyDescent="0.3">
      <c r="A1720"/>
      <c r="B1720">
        <f t="shared" si="875"/>
        <v>158600</v>
      </c>
      <c r="C1720" s="186" t="str">
        <f t="shared" si="843"/>
        <v>-0.00687273794510532+0.0103948330602081i</v>
      </c>
      <c r="D1720" s="158" t="str">
        <f t="shared" si="844"/>
        <v>-4.06331962005391-2.57087430106356i</v>
      </c>
      <c r="E1720" t="str">
        <f t="shared" si="845"/>
        <v>3304.75302528683-8792.92404249098i</v>
      </c>
      <c r="F1720" t="str">
        <f t="shared" si="846"/>
        <v>0.523125473366274+0.345726263633716i</v>
      </c>
      <c r="G1720" t="str">
        <f t="shared" si="841"/>
        <v>0.523125473366274+0.345726263633716i</v>
      </c>
      <c r="H1720" t="str">
        <f t="shared" si="847"/>
        <v>4.76160644527076+5.26930374969136i</v>
      </c>
      <c r="I1720" t="str">
        <f t="shared" si="848"/>
        <v>622.820743574176i</v>
      </c>
      <c r="J1720" t="str">
        <f t="shared" si="842"/>
        <v>-95.0764784821595+132.809298846567i</v>
      </c>
      <c r="K1720" t="str">
        <f t="shared" si="849"/>
        <v>3.10056457844119-2.2196545270921i</v>
      </c>
      <c r="L1720" t="str">
        <f t="shared" si="850"/>
        <v>0.613957144774001-0.366998063154685i</v>
      </c>
      <c r="M1720" t="str">
        <f t="shared" si="851"/>
        <v>3.71452172321519-2.58665259024678i</v>
      </c>
      <c r="N1720" t="str">
        <f t="shared" si="852"/>
        <v>-2.02748097753147i</v>
      </c>
      <c r="O1720" t="str">
        <f t="shared" si="853"/>
        <v>-0.440974945585382-0.897519413364396i</v>
      </c>
      <c r="P1720" t="str">
        <f t="shared" si="854"/>
        <v>1.44097494558538+0.897519413364396i</v>
      </c>
      <c r="Q1720" t="str">
        <f t="shared" si="855"/>
        <v>-1.44097494558538+1.12996156416707i</v>
      </c>
      <c r="R1720" t="str">
        <f t="shared" si="856"/>
        <v>-0.316783790542104-0.871266308046809i</v>
      </c>
      <c r="S1720" t="str">
        <f t="shared" si="857"/>
        <v>0.222494483131026i</v>
      </c>
      <c r="T1720" t="str">
        <f t="shared" si="858"/>
        <v>0.193851946878352-0.0704826457409526i</v>
      </c>
      <c r="U1720" t="e">
        <f t="shared" si="859"/>
        <v>#DIV/0!</v>
      </c>
      <c r="V1720" t="str">
        <f t="shared" si="860"/>
        <v>0.0000833333333333333-0.00167249835111281i</v>
      </c>
      <c r="W1720" t="e">
        <f t="shared" si="861"/>
        <v>#DIV/0!</v>
      </c>
      <c r="X1720" t="e">
        <f t="shared" si="862"/>
        <v>#DIV/0!</v>
      </c>
      <c r="Y1720" t="str">
        <f t="shared" si="863"/>
        <v>0.00096+0.677628969008704i</v>
      </c>
      <c r="Z1720" t="e">
        <f t="shared" si="864"/>
        <v>#DIV/0!</v>
      </c>
      <c r="AA1720" t="e">
        <f t="shared" si="865"/>
        <v>#DIV/0!</v>
      </c>
      <c r="AB1720" t="str">
        <f t="shared" si="866"/>
        <v>0.110618725369553-0.0402198717015239i</v>
      </c>
      <c r="AC1720" t="str">
        <f t="shared" si="867"/>
        <v>1.30686082306344-0.43552979964719i</v>
      </c>
      <c r="AD1720" t="str">
        <f t="shared" si="868"/>
        <v>0.0854145618311073-0.00231033377616421i</v>
      </c>
      <c r="AE1720" t="e">
        <f t="shared" si="869"/>
        <v>#DIV/0!</v>
      </c>
      <c r="AF1720" t="str">
        <f t="shared" si="870"/>
        <v>-8.82492606532467-7.84017805075492i</v>
      </c>
      <c r="AG1720" t="e">
        <f t="shared" si="871"/>
        <v>#DIV/0!</v>
      </c>
      <c r="AH1720" t="e">
        <f t="shared" si="872"/>
        <v>#DIV/0!</v>
      </c>
      <c r="AI1720" t="e">
        <f t="shared" si="873"/>
        <v>#DIV/0!</v>
      </c>
      <c r="AJ1720" t="e">
        <f t="shared" si="874"/>
        <v>#DIV/0!</v>
      </c>
      <c r="AK1720"/>
      <c r="AL1720"/>
      <c r="AM1720"/>
      <c r="AN1720"/>
    </row>
    <row r="1721" spans="1:40" x14ac:dyDescent="0.3">
      <c r="A1721"/>
      <c r="B1721">
        <f t="shared" si="875"/>
        <v>158700</v>
      </c>
      <c r="C1721" s="186" t="str">
        <f t="shared" si="843"/>
        <v>-0.00686975154435201+0.0103923978918385i</v>
      </c>
      <c r="D1721" s="158" t="str">
        <f t="shared" si="844"/>
        <v>-4.06488490948648-2.57141206458737i</v>
      </c>
      <c r="E1721" t="str">
        <f t="shared" si="845"/>
        <v>3301.10431545162-8788.75392311475i</v>
      </c>
      <c r="F1721" t="str">
        <f t="shared" si="846"/>
        <v>0.523332627953884+0.34579397153367i</v>
      </c>
      <c r="G1721" t="str">
        <f t="shared" si="841"/>
        <v>0.523332627953884+0.34579397153367i</v>
      </c>
      <c r="H1721" t="str">
        <f t="shared" si="847"/>
        <v>4.76469563710768+5.27015253350514i</v>
      </c>
      <c r="I1721" t="str">
        <f t="shared" si="848"/>
        <v>623.213442655875i</v>
      </c>
      <c r="J1721" t="str">
        <f t="shared" si="842"/>
        <v>-95.1976723880988+132.893037370431i</v>
      </c>
      <c r="K1721" t="str">
        <f t="shared" si="849"/>
        <v>3.09921203449438-2.22011459561007i</v>
      </c>
      <c r="L1721" t="str">
        <f t="shared" si="850"/>
        <v>0.613753333453468-0.367107554929041i</v>
      </c>
      <c r="M1721" t="str">
        <f t="shared" si="851"/>
        <v>3.71296536794785-2.58722215053911i</v>
      </c>
      <c r="N1721" t="str">
        <f t="shared" si="852"/>
        <v>-2.02875933880356i</v>
      </c>
      <c r="O1721" t="str">
        <f t="shared" si="853"/>
        <v>-0.442121939009631-0.896954954859141i</v>
      </c>
      <c r="P1721" t="str">
        <f t="shared" si="854"/>
        <v>1.44212193900963+0.896954954859141i</v>
      </c>
      <c r="Q1721" t="str">
        <f t="shared" si="855"/>
        <v>-1.44212193900963+1.13180438394442i</v>
      </c>
      <c r="R1721" t="str">
        <f t="shared" si="856"/>
        <v>-0.316761131462318-0.870568956861978i</v>
      </c>
      <c r="S1721" t="str">
        <f t="shared" si="857"/>
        <v>0.222634769690377i</v>
      </c>
      <c r="T1721" t="str">
        <f t="shared" si="858"/>
        <v>0.193818919210558-0.0705220415499764i</v>
      </c>
      <c r="U1721" t="e">
        <f t="shared" si="859"/>
        <v>#DIV/0!</v>
      </c>
      <c r="V1721" t="str">
        <f t="shared" si="860"/>
        <v>0.0000833333333333333-0.00167144447691552i</v>
      </c>
      <c r="W1721" t="e">
        <f t="shared" si="861"/>
        <v>#DIV/0!</v>
      </c>
      <c r="X1721" t="e">
        <f t="shared" si="862"/>
        <v>#DIV/0!</v>
      </c>
      <c r="Y1721" t="str">
        <f t="shared" si="863"/>
        <v>0.00096+0.678056225609592i</v>
      </c>
      <c r="Z1721" t="e">
        <f t="shared" si="864"/>
        <v>#DIV/0!</v>
      </c>
      <c r="AA1721" t="e">
        <f t="shared" si="865"/>
        <v>#DIV/0!</v>
      </c>
      <c r="AB1721" t="str">
        <f t="shared" si="866"/>
        <v>0.110599878622992-0.0402423523330022i</v>
      </c>
      <c r="AC1721" t="str">
        <f t="shared" si="867"/>
        <v>1.30653761368066-0.435564916357534i</v>
      </c>
      <c r="AD1721" t="str">
        <f t="shared" si="868"/>
        <v>0.0854252969297287-0.00232223702495641i</v>
      </c>
      <c r="AE1721" t="e">
        <f t="shared" si="869"/>
        <v>#DIV/0!</v>
      </c>
      <c r="AF1721" t="str">
        <f t="shared" si="870"/>
        <v>-8.82958054659416-7.84156459809251i</v>
      </c>
      <c r="AG1721" t="e">
        <f t="shared" si="871"/>
        <v>#DIV/0!</v>
      </c>
      <c r="AH1721" t="e">
        <f t="shared" si="872"/>
        <v>#DIV/0!</v>
      </c>
      <c r="AI1721" t="e">
        <f t="shared" si="873"/>
        <v>#DIV/0!</v>
      </c>
      <c r="AJ1721" t="e">
        <f t="shared" si="874"/>
        <v>#DIV/0!</v>
      </c>
      <c r="AK1721"/>
      <c r="AL1721"/>
      <c r="AM1721"/>
      <c r="AN1721"/>
    </row>
    <row r="1722" spans="1:40" x14ac:dyDescent="0.3">
      <c r="A1722"/>
      <c r="B1722">
        <f t="shared" si="875"/>
        <v>158800</v>
      </c>
      <c r="C1722" s="186" t="str">
        <f t="shared" si="843"/>
        <v>-0.00686676585934308+0.0103899648079095i</v>
      </c>
      <c r="D1722" s="158" t="str">
        <f t="shared" si="844"/>
        <v>-4.06644982494659-2.57194863561441i</v>
      </c>
      <c r="E1722" t="str">
        <f t="shared" si="845"/>
        <v>3297.4613614183-8784.5868952286i</v>
      </c>
      <c r="F1722" t="str">
        <f t="shared" si="846"/>
        <v>0.523539733046734+0.345861525975006i</v>
      </c>
      <c r="G1722" t="str">
        <f t="shared" si="841"/>
        <v>0.523539733046734+0.345861525975006i</v>
      </c>
      <c r="H1722" t="str">
        <f t="shared" si="847"/>
        <v>4.7677839716455+5.27099921965788i</v>
      </c>
      <c r="I1722" t="str">
        <f t="shared" si="848"/>
        <v>623.606141737574i</v>
      </c>
      <c r="J1722" t="str">
        <f t="shared" si="842"/>
        <v>-95.318942684776+132.976775894294i</v>
      </c>
      <c r="K1722" t="str">
        <f t="shared" si="849"/>
        <v>3.09785981827387-2.22057363383698i</v>
      </c>
      <c r="L1722" t="str">
        <f t="shared" si="850"/>
        <v>0.613549529065729-0.367216897221061i</v>
      </c>
      <c r="M1722" t="str">
        <f t="shared" si="851"/>
        <v>3.7114093473396-2.58779053105804i</v>
      </c>
      <c r="N1722" t="str">
        <f t="shared" si="852"/>
        <v>-2.03003770007565i</v>
      </c>
      <c r="O1722" t="str">
        <f t="shared" si="853"/>
        <v>-0.443268209914972-0.896389030543534i</v>
      </c>
      <c r="P1722" t="str">
        <f t="shared" si="854"/>
        <v>1.44326820991497+0.896389030543534i</v>
      </c>
      <c r="Q1722" t="str">
        <f t="shared" si="855"/>
        <v>-1.44326820991497+1.13364866953212i</v>
      </c>
      <c r="R1722" t="str">
        <f t="shared" si="856"/>
        <v>-0.316738453314476-0.869872382768769i</v>
      </c>
      <c r="S1722" t="str">
        <f t="shared" si="857"/>
        <v>0.222775056249728i</v>
      </c>
      <c r="T1722" t="str">
        <f t="shared" si="858"/>
        <v>0.193785869001397-0.0705614267535842i</v>
      </c>
      <c r="U1722" t="e">
        <f t="shared" si="859"/>
        <v>#DIV/0!</v>
      </c>
      <c r="V1722" t="str">
        <f t="shared" si="860"/>
        <v>0.0000833333333333333-0.00167039193001569i</v>
      </c>
      <c r="W1722" t="e">
        <f t="shared" si="861"/>
        <v>#DIV/0!</v>
      </c>
      <c r="X1722" t="e">
        <f t="shared" si="862"/>
        <v>#DIV/0!</v>
      </c>
      <c r="Y1722" t="str">
        <f t="shared" si="863"/>
        <v>0.00096+0.67848348221048i</v>
      </c>
      <c r="Z1722" t="e">
        <f t="shared" si="864"/>
        <v>#DIV/0!</v>
      </c>
      <c r="AA1722" t="e">
        <f t="shared" si="865"/>
        <v>#DIV/0!</v>
      </c>
      <c r="AB1722" t="str">
        <f t="shared" si="866"/>
        <v>0.110581019013535-0.0402648269126578i</v>
      </c>
      <c r="AC1722" t="str">
        <f t="shared" si="867"/>
        <v>1.3062144897859-0.435599768890624i</v>
      </c>
      <c r="AD1722" t="str">
        <f t="shared" si="868"/>
        <v>0.085436028410458-0.00233415928698606i</v>
      </c>
      <c r="AE1722" t="e">
        <f t="shared" si="869"/>
        <v>#DIV/0!</v>
      </c>
      <c r="AF1722" t="str">
        <f t="shared" si="870"/>
        <v>-8.83423379659209-7.84294785527229i</v>
      </c>
      <c r="AG1722" t="e">
        <f t="shared" si="871"/>
        <v>#DIV/0!</v>
      </c>
      <c r="AH1722" t="e">
        <f t="shared" si="872"/>
        <v>#DIV/0!</v>
      </c>
      <c r="AI1722" t="e">
        <f t="shared" si="873"/>
        <v>#DIV/0!</v>
      </c>
      <c r="AJ1722" t="e">
        <f t="shared" si="874"/>
        <v>#DIV/0!</v>
      </c>
      <c r="AK1722"/>
      <c r="AL1722"/>
      <c r="AM1722"/>
      <c r="AN1722"/>
    </row>
    <row r="1723" spans="1:40" x14ac:dyDescent="0.3">
      <c r="A1723"/>
      <c r="B1723">
        <f t="shared" si="875"/>
        <v>158900</v>
      </c>
      <c r="C1723" s="186" t="str">
        <f t="shared" si="843"/>
        <v>-0.00686378089159226+0.0103875338023933i</v>
      </c>
      <c r="D1723" s="158" t="str">
        <f t="shared" si="844"/>
        <v>-4.06801436563712-2.57248401529869i</v>
      </c>
      <c r="E1723" t="str">
        <f t="shared" si="845"/>
        <v>3293.82415174122-8780.42295728952i</v>
      </c>
      <c r="F1723" t="str">
        <f t="shared" si="846"/>
        <v>0.523746788539336+0.345928927102222i</v>
      </c>
      <c r="G1723" t="str">
        <f t="shared" si="841"/>
        <v>0.523746788539336+0.345928927102222i</v>
      </c>
      <c r="H1723" t="str">
        <f t="shared" si="847"/>
        <v>4.77087144765905+5.27184381008641i</v>
      </c>
      <c r="I1723" t="str">
        <f t="shared" si="848"/>
        <v>623.998840819273i</v>
      </c>
      <c r="J1723" t="str">
        <f t="shared" si="842"/>
        <v>-95.4402893721914+133.060514418157i</v>
      </c>
      <c r="K1723" t="str">
        <f t="shared" si="849"/>
        <v>3.09650793046649-2.22103164277772i</v>
      </c>
      <c r="L1723" t="str">
        <f t="shared" si="850"/>
        <v>0.613345731731726-0.367326090111014i</v>
      </c>
      <c r="M1723" t="str">
        <f t="shared" si="851"/>
        <v>3.70985366219822-2.58835773288873i</v>
      </c>
      <c r="N1723" t="str">
        <f t="shared" si="852"/>
        <v>-2.03131606134774i</v>
      </c>
      <c r="O1723" t="str">
        <f t="shared" si="853"/>
        <v>-0.44441375642816-0.895821641342411i</v>
      </c>
      <c r="P1723" t="str">
        <f t="shared" si="854"/>
        <v>1.44441375642816+0.895821641342411i</v>
      </c>
      <c r="Q1723" t="str">
        <f t="shared" si="855"/>
        <v>-1.44441375642816+1.13549442000533i</v>
      </c>
      <c r="R1723" t="str">
        <f t="shared" si="856"/>
        <v>-0.316715756088399-0.869176584286428i</v>
      </c>
      <c r="S1723" t="str">
        <f t="shared" si="857"/>
        <v>0.22291534280908i</v>
      </c>
      <c r="T1723" t="str">
        <f t="shared" si="858"/>
        <v>0.193752796247834-0.0706008013414824i</v>
      </c>
      <c r="U1723" t="e">
        <f t="shared" si="859"/>
        <v>#DIV/0!</v>
      </c>
      <c r="V1723" t="str">
        <f t="shared" si="860"/>
        <v>0.0000833333333333333-0.00166934070790744i</v>
      </c>
      <c r="W1723" t="e">
        <f t="shared" si="861"/>
        <v>#DIV/0!</v>
      </c>
      <c r="X1723" t="e">
        <f t="shared" si="862"/>
        <v>#DIV/0!</v>
      </c>
      <c r="Y1723" t="str">
        <f t="shared" si="863"/>
        <v>0.00096+0.678910738811369i</v>
      </c>
      <c r="Z1723" t="e">
        <f t="shared" si="864"/>
        <v>#DIV/0!</v>
      </c>
      <c r="AA1723" t="e">
        <f t="shared" si="865"/>
        <v>#DIV/0!</v>
      </c>
      <c r="AB1723" t="str">
        <f t="shared" si="866"/>
        <v>0.110562146539451-0.0402872954346169i</v>
      </c>
      <c r="AC1723" t="str">
        <f t="shared" si="867"/>
        <v>1.30589145156452-0.43563435746834i</v>
      </c>
      <c r="AD1723" t="str">
        <f t="shared" si="868"/>
        <v>0.0854467562518606-0.00234610056862936i</v>
      </c>
      <c r="AE1723" t="e">
        <f t="shared" si="869"/>
        <v>#DIV/0!</v>
      </c>
      <c r="AF1723" t="str">
        <f t="shared" si="870"/>
        <v>-8.83888581329617-7.8443278253851i</v>
      </c>
      <c r="AG1723" t="e">
        <f t="shared" si="871"/>
        <v>#DIV/0!</v>
      </c>
      <c r="AH1723" t="e">
        <f t="shared" si="872"/>
        <v>#DIV/0!</v>
      </c>
      <c r="AI1723" t="e">
        <f t="shared" si="873"/>
        <v>#DIV/0!</v>
      </c>
      <c r="AJ1723" t="e">
        <f t="shared" si="874"/>
        <v>#DIV/0!</v>
      </c>
      <c r="AK1723"/>
      <c r="AL1723"/>
      <c r="AM1723"/>
      <c r="AN1723"/>
    </row>
    <row r="1724" spans="1:40" x14ac:dyDescent="0.3">
      <c r="A1724"/>
      <c r="B1724">
        <f t="shared" si="875"/>
        <v>159000</v>
      </c>
      <c r="C1724" s="186" t="str">
        <f t="shared" si="843"/>
        <v>-0.00686079664260933+0.0103851048692819i</v>
      </c>
      <c r="D1724" s="158" t="str">
        <f t="shared" si="844"/>
        <v>-4.06957853076291-2.57301820479407i</v>
      </c>
      <c r="E1724" t="str">
        <f t="shared" si="845"/>
        <v>3290.19267500118-8776.26210774838i</v>
      </c>
      <c r="F1724" t="str">
        <f t="shared" si="846"/>
        <v>0.523953794326466+0.345996175059813i</v>
      </c>
      <c r="G1724" t="str">
        <f t="shared" si="841"/>
        <v>0.523953794326466+0.345996175059813i</v>
      </c>
      <c r="H1724" t="str">
        <f t="shared" si="847"/>
        <v>4.77395806392614+5.27268630672766i</v>
      </c>
      <c r="I1724" t="str">
        <f t="shared" si="848"/>
        <v>624.391539900971i</v>
      </c>
      <c r="J1724" t="str">
        <f t="shared" si="842"/>
        <v>-95.5617124503448+133.144252942019i</v>
      </c>
      <c r="K1724" t="str">
        <f t="shared" si="849"/>
        <v>3.09515637175735-2.22148862343711i</v>
      </c>
      <c r="L1724" t="str">
        <f t="shared" si="850"/>
        <v>0.613141941572236-0.367435133679255i</v>
      </c>
      <c r="M1724" t="str">
        <f t="shared" si="851"/>
        <v>3.70829831332959-2.58892375711637i</v>
      </c>
      <c r="N1724" t="str">
        <f t="shared" si="852"/>
        <v>-2.03259442261983i</v>
      </c>
      <c r="O1724" t="str">
        <f t="shared" si="853"/>
        <v>-0.445558576677134-0.895252788183006i</v>
      </c>
      <c r="P1724" t="str">
        <f t="shared" si="854"/>
        <v>1.44555857667713+0.895252788183006i</v>
      </c>
      <c r="Q1724" t="str">
        <f t="shared" si="855"/>
        <v>-1.44555857667713+1.13734163443682i</v>
      </c>
      <c r="R1724" t="str">
        <f t="shared" si="856"/>
        <v>-0.316693039773885-0.868481559937926i</v>
      </c>
      <c r="S1724" t="str">
        <f t="shared" si="857"/>
        <v>0.223055629368431i</v>
      </c>
      <c r="T1724" t="str">
        <f t="shared" si="858"/>
        <v>0.193719700946831-0.0706401653033655i</v>
      </c>
      <c r="U1724" t="e">
        <f t="shared" si="859"/>
        <v>#DIV/0!</v>
      </c>
      <c r="V1724" t="str">
        <f t="shared" si="860"/>
        <v>0.0000833333333333333-0.00166829080809115i</v>
      </c>
      <c r="W1724" t="e">
        <f t="shared" si="861"/>
        <v>#DIV/0!</v>
      </c>
      <c r="X1724" t="e">
        <f t="shared" si="862"/>
        <v>#DIV/0!</v>
      </c>
      <c r="Y1724" t="str">
        <f t="shared" si="863"/>
        <v>0.00096+0.679337995412257i</v>
      </c>
      <c r="Z1724" t="e">
        <f t="shared" si="864"/>
        <v>#DIV/0!</v>
      </c>
      <c r="AA1724" t="e">
        <f t="shared" si="865"/>
        <v>#DIV/0!</v>
      </c>
      <c r="AB1724" t="str">
        <f t="shared" si="866"/>
        <v>0.110543261199006-0.0403097578929988i</v>
      </c>
      <c r="AC1724" t="str">
        <f t="shared" si="867"/>
        <v>1.30556849920143-0.435668682312558i</v>
      </c>
      <c r="AD1724" t="str">
        <f t="shared" si="868"/>
        <v>0.0854574804324837-0.00235806087624701i</v>
      </c>
      <c r="AE1724" t="e">
        <f t="shared" si="869"/>
        <v>#DIV/0!</v>
      </c>
      <c r="AF1724" t="str">
        <f t="shared" si="870"/>
        <v>-8.84353659468905-7.84570451152173i</v>
      </c>
      <c r="AG1724" t="e">
        <f t="shared" si="871"/>
        <v>#DIV/0!</v>
      </c>
      <c r="AH1724" t="e">
        <f t="shared" si="872"/>
        <v>#DIV/0!</v>
      </c>
      <c r="AI1724" t="e">
        <f t="shared" si="873"/>
        <v>#DIV/0!</v>
      </c>
      <c r="AJ1724" t="e">
        <f t="shared" si="874"/>
        <v>#DIV/0!</v>
      </c>
      <c r="AK1724"/>
      <c r="AL1724"/>
      <c r="AM1724"/>
      <c r="AN1724"/>
    </row>
    <row r="1725" spans="1:40" x14ac:dyDescent="0.3">
      <c r="A1725"/>
      <c r="B1725">
        <f t="shared" si="875"/>
        <v>159100</v>
      </c>
      <c r="C1725" s="186" t="str">
        <f t="shared" si="843"/>
        <v>-0.0068578131139006+0.0103826780025883i</v>
      </c>
      <c r="D1725" s="158" t="str">
        <f t="shared" si="844"/>
        <v>-4.07114231953085-2.5735512052543i</v>
      </c>
      <c r="E1725" t="str">
        <f t="shared" si="845"/>
        <v>3286.5669198055-8772.10434505011i</v>
      </c>
      <c r="F1725" t="str">
        <f t="shared" si="846"/>
        <v>0.524160750303166+0.346063269992279i</v>
      </c>
      <c r="G1725" t="str">
        <f t="shared" si="841"/>
        <v>0.524160750303166+0.346063269992279i</v>
      </c>
      <c r="H1725" t="str">
        <f t="shared" si="847"/>
        <v>4.77704381922766+5.27352671151889i</v>
      </c>
      <c r="I1725" t="str">
        <f t="shared" si="848"/>
        <v>624.78423898267i</v>
      </c>
      <c r="J1725" t="str">
        <f t="shared" si="842"/>
        <v>-95.6832119192363+133.227991465882i</v>
      </c>
      <c r="K1725" t="str">
        <f t="shared" si="849"/>
        <v>3.09380514282978-2.22194457681975i</v>
      </c>
      <c r="L1725" t="str">
        <f t="shared" si="850"/>
        <v>0.612938158707864-0.367544028006215i</v>
      </c>
      <c r="M1725" t="str">
        <f t="shared" si="851"/>
        <v>3.70674330153764-2.58948860482596i</v>
      </c>
      <c r="N1725" t="str">
        <f t="shared" si="852"/>
        <v>-2.03387278389191i</v>
      </c>
      <c r="O1725" t="str">
        <f t="shared" si="853"/>
        <v>-0.446702668791012-0.894682471994946i</v>
      </c>
      <c r="P1725" t="str">
        <f t="shared" si="854"/>
        <v>1.44670266879101+0.894682471994946i</v>
      </c>
      <c r="Q1725" t="str">
        <f t="shared" si="855"/>
        <v>-1.44670266879101+1.13919031189696i</v>
      </c>
      <c r="R1725" t="str">
        <f t="shared" si="856"/>
        <v>-0.316670304360735-0.867787308249941i</v>
      </c>
      <c r="S1725" t="str">
        <f t="shared" si="857"/>
        <v>0.223195915927783i</v>
      </c>
      <c r="T1725" t="str">
        <f t="shared" si="858"/>
        <v>0.193686583095351-0.0706795186289241i</v>
      </c>
      <c r="U1725" t="e">
        <f t="shared" si="859"/>
        <v>#DIV/0!</v>
      </c>
      <c r="V1725" t="str">
        <f t="shared" si="860"/>
        <v>0.0000833333333333333-0.00166724222807349i</v>
      </c>
      <c r="W1725" t="e">
        <f t="shared" si="861"/>
        <v>#DIV/0!</v>
      </c>
      <c r="X1725" t="e">
        <f t="shared" si="862"/>
        <v>#DIV/0!</v>
      </c>
      <c r="Y1725" t="str">
        <f t="shared" si="863"/>
        <v>0.00096+0.679765252013145i</v>
      </c>
      <c r="Z1725" t="e">
        <f t="shared" si="864"/>
        <v>#DIV/0!</v>
      </c>
      <c r="AA1725" t="e">
        <f t="shared" si="865"/>
        <v>#DIV/0!</v>
      </c>
      <c r="AB1725" t="str">
        <f t="shared" si="866"/>
        <v>0.110524362990468-0.0403322142819206i</v>
      </c>
      <c r="AC1725" t="str">
        <f t="shared" si="867"/>
        <v>1.3052456328812-0.435702743645155i</v>
      </c>
      <c r="AD1725" t="str">
        <f t="shared" si="868"/>
        <v>0.0854682009308542-0.00237004021618786i</v>
      </c>
      <c r="AE1725" t="e">
        <f t="shared" si="869"/>
        <v>#DIV/0!</v>
      </c>
      <c r="AF1725" t="str">
        <f t="shared" si="870"/>
        <v>-8.84818613875851-7.84707791677319i</v>
      </c>
      <c r="AG1725" t="e">
        <f t="shared" si="871"/>
        <v>#DIV/0!</v>
      </c>
      <c r="AH1725" t="e">
        <f t="shared" si="872"/>
        <v>#DIV/0!</v>
      </c>
      <c r="AI1725" t="e">
        <f t="shared" si="873"/>
        <v>#DIV/0!</v>
      </c>
      <c r="AJ1725" t="e">
        <f t="shared" si="874"/>
        <v>#DIV/0!</v>
      </c>
      <c r="AK1725"/>
      <c r="AL1725"/>
      <c r="AM1725"/>
      <c r="AN1725"/>
    </row>
    <row r="1726" spans="1:40" x14ac:dyDescent="0.3">
      <c r="A1726"/>
      <c r="B1726">
        <f t="shared" si="875"/>
        <v>159200</v>
      </c>
      <c r="C1726" s="186" t="str">
        <f t="shared" si="843"/>
        <v>-0.00685483030696826+0.0103802531963452i</v>
      </c>
      <c r="D1726" s="158" t="str">
        <f t="shared" si="844"/>
        <v>-4.07270573114975-2.5740830178329i</v>
      </c>
      <c r="E1726" t="str">
        <f t="shared" si="845"/>
        <v>3282.94687478789-8767.94966763365i</v>
      </c>
      <c r="F1726" t="str">
        <f t="shared" si="846"/>
        <v>0.524367656364738+0.346130212044114i</v>
      </c>
      <c r="G1726" t="str">
        <f t="shared" si="841"/>
        <v>0.524367656364738+0.346130212044114i</v>
      </c>
      <c r="H1726" t="str">
        <f t="shared" si="847"/>
        <v>4.78012871234739+5.27436502639735i</v>
      </c>
      <c r="I1726" t="str">
        <f t="shared" si="848"/>
        <v>625.176938064369i</v>
      </c>
      <c r="J1726" t="str">
        <f t="shared" si="842"/>
        <v>-95.8047877788658+133.311729989745i</v>
      </c>
      <c r="K1726" t="str">
        <f t="shared" si="849"/>
        <v>3.09245424436541-2.22239950393016i</v>
      </c>
      <c r="L1726" t="str">
        <f t="shared" si="850"/>
        <v>0.612734383259046-0.367652773172407i</v>
      </c>
      <c r="M1726" t="str">
        <f t="shared" si="851"/>
        <v>3.70518862762446-2.59005227710257i</v>
      </c>
      <c r="N1726" t="str">
        <f t="shared" si="852"/>
        <v>-2.035151145164i</v>
      </c>
      <c r="O1726" t="str">
        <f t="shared" si="853"/>
        <v>-0.447846030900128-0.894110693710237i</v>
      </c>
      <c r="P1726" t="str">
        <f t="shared" si="854"/>
        <v>1.44784603090013+0.894110693710237i</v>
      </c>
      <c r="Q1726" t="str">
        <f t="shared" si="855"/>
        <v>-1.44784603090013+1.14104045145376i</v>
      </c>
      <c r="R1726" t="str">
        <f t="shared" si="856"/>
        <v>-0.316647549838733-0.867093827752841i</v>
      </c>
      <c r="S1726" t="str">
        <f t="shared" si="857"/>
        <v>0.223336202487133i</v>
      </c>
      <c r="T1726" t="str">
        <f t="shared" si="858"/>
        <v>0.193653442690352-0.0707188613078378i</v>
      </c>
      <c r="U1726" t="e">
        <f t="shared" si="859"/>
        <v>#DIV/0!</v>
      </c>
      <c r="V1726" t="str">
        <f t="shared" si="860"/>
        <v>0.0000833333333333333-0.00166619496536741i</v>
      </c>
      <c r="W1726" t="e">
        <f t="shared" si="861"/>
        <v>#DIV/0!</v>
      </c>
      <c r="X1726" t="e">
        <f t="shared" si="862"/>
        <v>#DIV/0!</v>
      </c>
      <c r="Y1726" t="str">
        <f t="shared" si="863"/>
        <v>0.00096+0.680192508614033i</v>
      </c>
      <c r="Z1726" t="e">
        <f t="shared" si="864"/>
        <v>#DIV/0!</v>
      </c>
      <c r="AA1726" t="e">
        <f t="shared" si="865"/>
        <v>#DIV/0!</v>
      </c>
      <c r="AB1726" t="str">
        <f t="shared" si="866"/>
        <v>0.110505451912099-0.0403546645954931i</v>
      </c>
      <c r="AC1726" t="str">
        <f t="shared" si="867"/>
        <v>1.30492285278794-0.435736541688001i</v>
      </c>
      <c r="AD1726" t="str">
        <f t="shared" si="868"/>
        <v>0.0854789177254796-0.00238203859478623i</v>
      </c>
      <c r="AE1726" t="e">
        <f t="shared" si="869"/>
        <v>#DIV/0!</v>
      </c>
      <c r="AF1726" t="str">
        <f t="shared" si="870"/>
        <v>-8.85283444349714-7.84844804423025i</v>
      </c>
      <c r="AG1726" t="e">
        <f t="shared" si="871"/>
        <v>#DIV/0!</v>
      </c>
      <c r="AH1726" t="e">
        <f t="shared" si="872"/>
        <v>#DIV/0!</v>
      </c>
      <c r="AI1726" t="e">
        <f t="shared" si="873"/>
        <v>#DIV/0!</v>
      </c>
      <c r="AJ1726" t="e">
        <f t="shared" si="874"/>
        <v>#DIV/0!</v>
      </c>
      <c r="AK1726"/>
      <c r="AL1726"/>
      <c r="AM1726"/>
      <c r="AN1726"/>
    </row>
    <row r="1727" spans="1:40" x14ac:dyDescent="0.3">
      <c r="A1727"/>
      <c r="B1727">
        <f t="shared" si="875"/>
        <v>159300</v>
      </c>
      <c r="C1727" s="186" t="str">
        <f t="shared" si="843"/>
        <v>-0.00685184822331094+0.0103778304446058i</v>
      </c>
      <c r="D1727" s="158" t="str">
        <f t="shared" si="844"/>
        <v>-4.07426876483048-2.57461364368329i</v>
      </c>
      <c r="E1727" t="str">
        <f t="shared" si="845"/>
        <v>3279.33252860831-8763.79807393195i</v>
      </c>
      <c r="F1727" t="str">
        <f t="shared" si="846"/>
        <v>0.524574512406751+0.346197001359818i</v>
      </c>
      <c r="G1727" t="str">
        <f t="shared" si="841"/>
        <v>0.524574512406751+0.346197001359818i</v>
      </c>
      <c r="H1727" t="str">
        <f t="shared" si="847"/>
        <v>4.78321274207229+5.2752012533006i</v>
      </c>
      <c r="I1727" t="str">
        <f t="shared" si="848"/>
        <v>625.569637146068i</v>
      </c>
      <c r="J1727" t="str">
        <f t="shared" si="842"/>
        <v>-95.9264400292334+133.395468513609i</v>
      </c>
      <c r="K1727" t="str">
        <f t="shared" si="849"/>
        <v>3.09110367704412-2.22285340577266i</v>
      </c>
      <c r="L1727" t="str">
        <f t="shared" si="850"/>
        <v>0.612530615346051-0.367761369258423i</v>
      </c>
      <c r="M1727" t="str">
        <f t="shared" si="851"/>
        <v>3.70363429239017-2.59061477503108i</v>
      </c>
      <c r="N1727" t="str">
        <f t="shared" si="852"/>
        <v>-2.03642950643609i</v>
      </c>
      <c r="O1727" t="str">
        <f t="shared" si="853"/>
        <v>-0.448988661135982-0.893537454263288i</v>
      </c>
      <c r="P1727" t="str">
        <f t="shared" si="854"/>
        <v>1.44898866113598+0.893537454263288i</v>
      </c>
      <c r="Q1727" t="str">
        <f t="shared" si="855"/>
        <v>-1.44898866113598+1.1428920521728i</v>
      </c>
      <c r="R1727" t="str">
        <f t="shared" si="856"/>
        <v>-0.316624776197648-0.866401116980693i</v>
      </c>
      <c r="S1727" t="str">
        <f t="shared" si="857"/>
        <v>0.223476489046484i</v>
      </c>
      <c r="T1727" t="str">
        <f t="shared" si="858"/>
        <v>0.193620279728797-0.0707581933297791i</v>
      </c>
      <c r="U1727" t="e">
        <f t="shared" si="859"/>
        <v>#DIV/0!</v>
      </c>
      <c r="V1727" t="str">
        <f t="shared" si="860"/>
        <v>0.0000833333333333333-0.0016651490174921i</v>
      </c>
      <c r="W1727" t="e">
        <f t="shared" si="861"/>
        <v>#DIV/0!</v>
      </c>
      <c r="X1727" t="e">
        <f t="shared" si="862"/>
        <v>#DIV/0!</v>
      </c>
      <c r="Y1727" t="str">
        <f t="shared" si="863"/>
        <v>0.00096+0.680619765214922i</v>
      </c>
      <c r="Z1727" t="e">
        <f t="shared" si="864"/>
        <v>#DIV/0!</v>
      </c>
      <c r="AA1727" t="e">
        <f t="shared" si="865"/>
        <v>#DIV/0!</v>
      </c>
      <c r="AB1727" t="str">
        <f t="shared" si="866"/>
        <v>0.110486527962169-0.0403771088278231i</v>
      </c>
      <c r="AC1727" t="str">
        <f t="shared" si="867"/>
        <v>1.30460015910542-0.435770076662975i</v>
      </c>
      <c r="AD1727" t="str">
        <f t="shared" si="868"/>
        <v>0.0854896307948507-0.00239405601836141i</v>
      </c>
      <c r="AE1727" t="e">
        <f t="shared" si="869"/>
        <v>#DIV/0!</v>
      </c>
      <c r="AF1727" t="str">
        <f t="shared" si="870"/>
        <v>-8.85748150690277-7.84981489698389i</v>
      </c>
      <c r="AG1727" t="e">
        <f t="shared" si="871"/>
        <v>#DIV/0!</v>
      </c>
      <c r="AH1727" t="e">
        <f t="shared" si="872"/>
        <v>#DIV/0!</v>
      </c>
      <c r="AI1727" t="e">
        <f t="shared" si="873"/>
        <v>#DIV/0!</v>
      </c>
      <c r="AJ1727" t="e">
        <f t="shared" si="874"/>
        <v>#DIV/0!</v>
      </c>
      <c r="AK1727"/>
      <c r="AL1727"/>
      <c r="AM1727"/>
      <c r="AN1727"/>
    </row>
    <row r="1728" spans="1:40" x14ac:dyDescent="0.3">
      <c r="A1728"/>
      <c r="B1728">
        <f t="shared" si="875"/>
        <v>159400</v>
      </c>
      <c r="C1728" s="186" t="str">
        <f t="shared" si="843"/>
        <v>-0.00684886686442331+0.0103754097414431i</v>
      </c>
      <c r="D1728" s="158" t="str">
        <f t="shared" si="844"/>
        <v>-4.07583141978586-2.57514308395869i</v>
      </c>
      <c r="E1728" t="str">
        <f t="shared" si="845"/>
        <v>3275.72386995306-8759.64956237214i</v>
      </c>
      <c r="F1728" t="str">
        <f t="shared" si="846"/>
        <v>0.524781318325037+0.346263638083881i</v>
      </c>
      <c r="G1728" t="str">
        <f t="shared" si="841"/>
        <v>0.524781318325037+0.346263638083881i</v>
      </c>
      <c r="H1728" t="str">
        <f t="shared" si="847"/>
        <v>4.7862959071922+5.2760353941663i</v>
      </c>
      <c r="I1728" t="str">
        <f t="shared" si="848"/>
        <v>625.962336227766i</v>
      </c>
      <c r="J1728" t="str">
        <f t="shared" si="842"/>
        <v>-96.0481686703391+133.479207037471i</v>
      </c>
      <c r="K1728" t="str">
        <f t="shared" si="849"/>
        <v>3.08975344154405-2.22330628335149i</v>
      </c>
      <c r="L1728" t="str">
        <f t="shared" si="850"/>
        <v>0.612326855088975-0.367869816344937i</v>
      </c>
      <c r="M1728" t="str">
        <f t="shared" si="851"/>
        <v>3.70208029663303-2.59117609969643i</v>
      </c>
      <c r="N1728" t="str">
        <f t="shared" si="852"/>
        <v>-2.03770786770818i</v>
      </c>
      <c r="O1728" t="str">
        <f t="shared" si="853"/>
        <v>-0.45013055763128-0.892962754590891i</v>
      </c>
      <c r="P1728" t="str">
        <f t="shared" si="854"/>
        <v>1.45013055763128+0.892962754590891i</v>
      </c>
      <c r="Q1728" t="str">
        <f t="shared" si="855"/>
        <v>-1.45013055763128+1.14474511311729i</v>
      </c>
      <c r="R1728" t="str">
        <f t="shared" si="856"/>
        <v>-0.316601983427255-0.865709174471232i</v>
      </c>
      <c r="S1728" t="str">
        <f t="shared" si="857"/>
        <v>0.223616775605835i</v>
      </c>
      <c r="T1728" t="str">
        <f t="shared" si="858"/>
        <v>0.193587094207646-0.0707975146844148i</v>
      </c>
      <c r="U1728" t="e">
        <f t="shared" si="859"/>
        <v>#DIV/0!</v>
      </c>
      <c r="V1728" t="str">
        <f t="shared" si="860"/>
        <v>0.0000833333333333333-0.00166410438197297i</v>
      </c>
      <c r="W1728" t="e">
        <f t="shared" si="861"/>
        <v>#DIV/0!</v>
      </c>
      <c r="X1728" t="e">
        <f t="shared" si="862"/>
        <v>#DIV/0!</v>
      </c>
      <c r="Y1728" t="str">
        <f t="shared" si="863"/>
        <v>0.00096+0.68104702181581i</v>
      </c>
      <c r="Z1728" t="e">
        <f t="shared" si="864"/>
        <v>#DIV/0!</v>
      </c>
      <c r="AA1728" t="e">
        <f t="shared" si="865"/>
        <v>#DIV/0!</v>
      </c>
      <c r="AB1728" t="str">
        <f t="shared" si="866"/>
        <v>0.110467591138941-0.040399546973014i</v>
      </c>
      <c r="AC1728" t="str">
        <f t="shared" si="867"/>
        <v>1.30427755201695-0.435803348791957i</v>
      </c>
      <c r="AD1728" t="str">
        <f t="shared" si="868"/>
        <v>0.0855003401174385-0.00240609249321973i</v>
      </c>
      <c r="AE1728" t="e">
        <f t="shared" si="869"/>
        <v>#DIV/0!</v>
      </c>
      <c r="AF1728" t="str">
        <f t="shared" si="870"/>
        <v>-8.86212732697806-7.85117847812499i</v>
      </c>
      <c r="AG1728" t="e">
        <f t="shared" si="871"/>
        <v>#DIV/0!</v>
      </c>
      <c r="AH1728" t="e">
        <f t="shared" si="872"/>
        <v>#DIV/0!</v>
      </c>
      <c r="AI1728" t="e">
        <f t="shared" si="873"/>
        <v>#DIV/0!</v>
      </c>
      <c r="AJ1728" t="e">
        <f t="shared" si="874"/>
        <v>#DIV/0!</v>
      </c>
      <c r="AK1728"/>
      <c r="AL1728"/>
      <c r="AM1728"/>
      <c r="AN1728"/>
    </row>
    <row r="1729" spans="1:40" x14ac:dyDescent="0.3">
      <c r="A1729"/>
      <c r="B1729">
        <f t="shared" si="875"/>
        <v>159500</v>
      </c>
      <c r="C1729" s="186" t="str">
        <f t="shared" si="843"/>
        <v>-0.00684588623179642+0.0103729910809506i</v>
      </c>
      <c r="D1729" s="158" t="str">
        <f t="shared" si="844"/>
        <v>-4.07739369523072-2.57567133981221i</v>
      </c>
      <c r="E1729" t="str">
        <f t="shared" si="845"/>
        <v>3272.12088753462-8755.50413137553i</v>
      </c>
      <c r="F1729" t="str">
        <f t="shared" si="846"/>
        <v>0.524988074015689+0.346330122360804i</v>
      </c>
      <c r="G1729" t="str">
        <f t="shared" si="841"/>
        <v>0.524988074015689+0.346330122360804i</v>
      </c>
      <c r="H1729" t="str">
        <f t="shared" si="847"/>
        <v>4.78937820650004+5.27686745093231i</v>
      </c>
      <c r="I1729" t="str">
        <f t="shared" si="848"/>
        <v>626.355035309465i</v>
      </c>
      <c r="J1729" t="str">
        <f t="shared" si="842"/>
        <v>-96.1699737021828+133.562945561334i</v>
      </c>
      <c r="K1729" t="str">
        <f t="shared" si="849"/>
        <v>3.08840353854162-2.22375813767063i</v>
      </c>
      <c r="L1729" t="str">
        <f t="shared" si="850"/>
        <v>0.612123102607748-0.367978114512699i</v>
      </c>
      <c r="M1729" t="str">
        <f t="shared" si="851"/>
        <v>3.70052664114937-2.59173625218333i</v>
      </c>
      <c r="N1729" t="str">
        <f t="shared" si="852"/>
        <v>-2.03898622898027i</v>
      </c>
      <c r="O1729" t="str">
        <f t="shared" si="853"/>
        <v>-0.451271718519926-0.892386595632225i</v>
      </c>
      <c r="P1729" t="str">
        <f t="shared" si="854"/>
        <v>1.45127171851993+0.892386595632225i</v>
      </c>
      <c r="Q1729" t="str">
        <f t="shared" si="855"/>
        <v>-1.45127171851993+1.14659963334804i</v>
      </c>
      <c r="R1729" t="str">
        <f t="shared" si="856"/>
        <v>-0.316579171517309-0.865017998765859i</v>
      </c>
      <c r="S1729" t="str">
        <f t="shared" si="857"/>
        <v>0.223757062165187i</v>
      </c>
      <c r="T1729" t="str">
        <f t="shared" si="858"/>
        <v>0.193553886123858-0.0708368253614019i</v>
      </c>
      <c r="U1729" t="e">
        <f t="shared" si="859"/>
        <v>#DIV/0!</v>
      </c>
      <c r="V1729" t="str">
        <f t="shared" si="860"/>
        <v>0.0000833333333333333-0.00166306105634165i</v>
      </c>
      <c r="W1729" t="e">
        <f t="shared" si="861"/>
        <v>#DIV/0!</v>
      </c>
      <c r="X1729" t="e">
        <f t="shared" si="862"/>
        <v>#DIV/0!</v>
      </c>
      <c r="Y1729" t="str">
        <f t="shared" si="863"/>
        <v>0.00096+0.681474278416698i</v>
      </c>
      <c r="Z1729" t="e">
        <f t="shared" si="864"/>
        <v>#DIV/0!</v>
      </c>
      <c r="AA1729" t="e">
        <f t="shared" si="865"/>
        <v>#DIV/0!</v>
      </c>
      <c r="AB1729" t="str">
        <f t="shared" si="866"/>
        <v>0.11044864144068-0.0404219790251639i</v>
      </c>
      <c r="AC1729" t="str">
        <f t="shared" si="867"/>
        <v>1.30395503170548-0.435836358296808i</v>
      </c>
      <c r="AD1729" t="str">
        <f t="shared" si="868"/>
        <v>0.0855110456716949-0.00241814802565412i</v>
      </c>
      <c r="AE1729" t="e">
        <f t="shared" si="869"/>
        <v>#DIV/0!</v>
      </c>
      <c r="AF1729" t="str">
        <f t="shared" si="870"/>
        <v>-8.86677190173076-7.85253879074452i</v>
      </c>
      <c r="AG1729" t="e">
        <f t="shared" si="871"/>
        <v>#DIV/0!</v>
      </c>
      <c r="AH1729" t="e">
        <f t="shared" si="872"/>
        <v>#DIV/0!</v>
      </c>
      <c r="AI1729" t="e">
        <f t="shared" si="873"/>
        <v>#DIV/0!</v>
      </c>
      <c r="AJ1729" t="e">
        <f t="shared" si="874"/>
        <v>#DIV/0!</v>
      </c>
      <c r="AK1729"/>
      <c r="AL1729"/>
      <c r="AM1729"/>
      <c r="AN1729"/>
    </row>
    <row r="1730" spans="1:40" x14ac:dyDescent="0.3">
      <c r="A1730"/>
      <c r="B1730">
        <f t="shared" si="875"/>
        <v>159600</v>
      </c>
      <c r="C1730" s="186" t="str">
        <f t="shared" si="843"/>
        <v>-0.00684290632691754+0.0103705744572417i</v>
      </c>
      <c r="D1730" s="158" t="str">
        <f t="shared" si="844"/>
        <v>-4.07895559038188-2.57619841239671i</v>
      </c>
      <c r="E1730" t="str">
        <f t="shared" si="845"/>
        <v>3268.52357009151-8751.36177935751i</v>
      </c>
      <c r="F1730" t="str">
        <f t="shared" si="846"/>
        <v>0.525194779375066+0.346396454335074i</v>
      </c>
      <c r="G1730" t="str">
        <f t="shared" si="841"/>
        <v>0.525194779375066+0.346396454335074i</v>
      </c>
      <c r="H1730" t="str">
        <f t="shared" si="847"/>
        <v>4.79245963879175+5.27769742553659i</v>
      </c>
      <c r="I1730" t="str">
        <f t="shared" si="848"/>
        <v>626.747734391164i</v>
      </c>
      <c r="J1730" t="str">
        <f t="shared" si="842"/>
        <v>-96.2918551247646+133.646684085197i</v>
      </c>
      <c r="K1730" t="str">
        <f t="shared" si="849"/>
        <v>3.0870539687115-2.22420896973397i</v>
      </c>
      <c r="L1730" t="str">
        <f t="shared" si="850"/>
        <v>0.611919358022127-0.36808626384254i</v>
      </c>
      <c r="M1730" t="str">
        <f t="shared" si="851"/>
        <v>3.69897332673363-2.59229523357651i</v>
      </c>
      <c r="N1730" t="str">
        <f t="shared" si="852"/>
        <v>-2.04026459025235i</v>
      </c>
      <c r="O1730" t="str">
        <f t="shared" si="853"/>
        <v>-0.452412141937018-0.891808978328857i</v>
      </c>
      <c r="P1730" t="str">
        <f t="shared" si="854"/>
        <v>1.45241214193702+0.891808978328857i</v>
      </c>
      <c r="Q1730" t="str">
        <f t="shared" si="855"/>
        <v>-1.45241214193702+1.14845561192349i</v>
      </c>
      <c r="R1730" t="str">
        <f t="shared" si="856"/>
        <v>-0.316556340457544-0.864327588409628i</v>
      </c>
      <c r="S1730" t="str">
        <f t="shared" si="857"/>
        <v>0.223897348724538i</v>
      </c>
      <c r="T1730" t="str">
        <f t="shared" si="858"/>
        <v>0.193520655474389-0.0708761253503863i</v>
      </c>
      <c r="U1730" t="e">
        <f t="shared" si="859"/>
        <v>#DIV/0!</v>
      </c>
      <c r="V1730" t="str">
        <f t="shared" si="860"/>
        <v>0.0000833333333333333-0.00166201903813592i</v>
      </c>
      <c r="W1730" t="e">
        <f t="shared" si="861"/>
        <v>#DIV/0!</v>
      </c>
      <c r="X1730" t="e">
        <f t="shared" si="862"/>
        <v>#DIV/0!</v>
      </c>
      <c r="Y1730" t="str">
        <f t="shared" si="863"/>
        <v>0.00096+0.681901535017586i</v>
      </c>
      <c r="Z1730" t="e">
        <f t="shared" si="864"/>
        <v>#DIV/0!</v>
      </c>
      <c r="AA1730" t="e">
        <f t="shared" si="865"/>
        <v>#DIV/0!</v>
      </c>
      <c r="AB1730" t="str">
        <f t="shared" si="866"/>
        <v>0.11042967886565-0.0404444049783642i</v>
      </c>
      <c r="AC1730" t="str">
        <f t="shared" si="867"/>
        <v>1.30363259835355-0.435869105399391i</v>
      </c>
      <c r="AD1730" t="str">
        <f t="shared" si="868"/>
        <v>0.0855217474360524-0.00243022262194165i</v>
      </c>
      <c r="AE1730" t="e">
        <f t="shared" si="869"/>
        <v>#DIV/0!</v>
      </c>
      <c r="AF1730" t="str">
        <f t="shared" si="870"/>
        <v>-8.87141522917363-7.8538958379333i</v>
      </c>
      <c r="AG1730" t="e">
        <f t="shared" si="871"/>
        <v>#DIV/0!</v>
      </c>
      <c r="AH1730" t="e">
        <f t="shared" si="872"/>
        <v>#DIV/0!</v>
      </c>
      <c r="AI1730" t="e">
        <f t="shared" si="873"/>
        <v>#DIV/0!</v>
      </c>
      <c r="AJ1730" t="e">
        <f t="shared" si="874"/>
        <v>#DIV/0!</v>
      </c>
      <c r="AK1730"/>
      <c r="AL1730"/>
      <c r="AM1730"/>
      <c r="AN1730"/>
    </row>
    <row r="1731" spans="1:40" x14ac:dyDescent="0.3">
      <c r="A1731"/>
      <c r="B1731">
        <f t="shared" si="875"/>
        <v>159700</v>
      </c>
      <c r="C1731" s="186" t="str">
        <f t="shared" si="843"/>
        <v>-0.00683992715127012+0.0103681598644495i</v>
      </c>
      <c r="D1731" s="158" t="str">
        <f t="shared" si="844"/>
        <v>-4.08051710445811-2.57672430286496i</v>
      </c>
      <c r="E1731" t="str">
        <f t="shared" si="845"/>
        <v>3264.93190638839-8747.22250472784i</v>
      </c>
      <c r="F1731" t="str">
        <f t="shared" si="846"/>
        <v>0.525401434299788+0.346462634151183i</v>
      </c>
      <c r="G1731" t="str">
        <f t="shared" si="841"/>
        <v>0.525401434299788+0.346462634151183i</v>
      </c>
      <c r="H1731" t="str">
        <f t="shared" si="847"/>
        <v>4.79554020286622+5.2785253199173i</v>
      </c>
      <c r="I1731" t="str">
        <f t="shared" si="848"/>
        <v>627.140433472862i</v>
      </c>
      <c r="J1731" t="str">
        <f t="shared" si="842"/>
        <v>-96.4138129380845+133.730422609059i</v>
      </c>
      <c r="K1731" t="str">
        <f t="shared" si="849"/>
        <v>3.08570473272664-2.22465878054523i</v>
      </c>
      <c r="L1731" t="str">
        <f t="shared" si="850"/>
        <v>0.611715621451705-0.36819426441537i</v>
      </c>
      <c r="M1731" t="str">
        <f t="shared" si="851"/>
        <v>3.69742035417835-2.5928530449606i</v>
      </c>
      <c r="N1731" t="str">
        <f t="shared" si="852"/>
        <v>-2.04154295152444i</v>
      </c>
      <c r="O1731" t="str">
        <f t="shared" si="853"/>
        <v>-0.453551826018884-0.891229903624725i</v>
      </c>
      <c r="P1731" t="str">
        <f t="shared" si="854"/>
        <v>1.45355182601888+0.891229903624725i</v>
      </c>
      <c r="Q1731" t="str">
        <f t="shared" si="855"/>
        <v>-1.45355182601888+1.15031304789972i</v>
      </c>
      <c r="R1731" t="str">
        <f t="shared" si="856"/>
        <v>-0.316533490237695-0.86363794195122i</v>
      </c>
      <c r="S1731" t="str">
        <f t="shared" si="857"/>
        <v>0.22403763528389i</v>
      </c>
      <c r="T1731" t="str">
        <f t="shared" si="858"/>
        <v>0.193487402256197-0.0709154146410095i</v>
      </c>
      <c r="U1731" t="e">
        <f t="shared" si="859"/>
        <v>#DIV/0!</v>
      </c>
      <c r="V1731" t="str">
        <f t="shared" si="860"/>
        <v>0.0000833333333333333-0.00166097832489976i</v>
      </c>
      <c r="W1731" t="e">
        <f t="shared" si="861"/>
        <v>#DIV/0!</v>
      </c>
      <c r="X1731" t="e">
        <f t="shared" si="862"/>
        <v>#DIV/0!</v>
      </c>
      <c r="Y1731" t="str">
        <f t="shared" si="863"/>
        <v>0.00096+0.682328791618474i</v>
      </c>
      <c r="Z1731" t="e">
        <f t="shared" si="864"/>
        <v>#DIV/0!</v>
      </c>
      <c r="AA1731" t="e">
        <f t="shared" si="865"/>
        <v>#DIV/0!</v>
      </c>
      <c r="AB1731" t="str">
        <f t="shared" si="866"/>
        <v>0.110410703412114-0.0404668248267042i</v>
      </c>
      <c r="AC1731" t="str">
        <f t="shared" si="867"/>
        <v>1.30331025214329-0.435901590321567i</v>
      </c>
      <c r="AD1731" t="str">
        <f t="shared" si="868"/>
        <v>0.0855324453889255-0.00244231628834685i</v>
      </c>
      <c r="AE1731" t="e">
        <f t="shared" si="869"/>
        <v>#DIV/0!</v>
      </c>
      <c r="AF1731" t="str">
        <f t="shared" si="870"/>
        <v>-8.87605730732433-7.85524962278226i</v>
      </c>
      <c r="AG1731" t="e">
        <f t="shared" si="871"/>
        <v>#DIV/0!</v>
      </c>
      <c r="AH1731" t="e">
        <f t="shared" si="872"/>
        <v>#DIV/0!</v>
      </c>
      <c r="AI1731" t="e">
        <f t="shared" si="873"/>
        <v>#DIV/0!</v>
      </c>
      <c r="AJ1731" t="e">
        <f t="shared" si="874"/>
        <v>#DIV/0!</v>
      </c>
      <c r="AK1731"/>
      <c r="AL1731"/>
      <c r="AM1731"/>
      <c r="AN1731"/>
    </row>
    <row r="1732" spans="1:40" x14ac:dyDescent="0.3">
      <c r="A1732"/>
      <c r="B1732">
        <f t="shared" si="875"/>
        <v>159800</v>
      </c>
      <c r="C1732" s="186" t="str">
        <f t="shared" si="843"/>
        <v>-0.00683694870633383+0.0103657472967271i</v>
      </c>
      <c r="D1732" s="158" t="str">
        <f t="shared" si="844"/>
        <v>-4.08207823668022-2.5772490123695i</v>
      </c>
      <c r="E1732" t="str">
        <f t="shared" si="845"/>
        <v>3261.3458852159-8743.0863058905i</v>
      </c>
      <c r="F1732" t="str">
        <f t="shared" si="846"/>
        <v>0.525608038686738+0.346528661953618i</v>
      </c>
      <c r="G1732" t="str">
        <f t="shared" si="841"/>
        <v>0.525608038686738+0.346528661953618i</v>
      </c>
      <c r="H1732" t="str">
        <f t="shared" si="847"/>
        <v>4.79861989752544+5.27935113601269i</v>
      </c>
      <c r="I1732" t="str">
        <f t="shared" si="848"/>
        <v>627.533132554561i</v>
      </c>
      <c r="J1732" t="str">
        <f t="shared" si="842"/>
        <v>-96.5358471421424+133.814161132922i</v>
      </c>
      <c r="K1732" t="str">
        <f t="shared" si="849"/>
        <v>3.08435583125826-2.22510757110794i</v>
      </c>
      <c r="L1732" t="str">
        <f t="shared" si="850"/>
        <v>0.611511893015899-0.368302116312175i</v>
      </c>
      <c r="M1732" t="str">
        <f t="shared" si="851"/>
        <v>3.69586772427416-2.59340968742011i</v>
      </c>
      <c r="N1732" t="str">
        <f t="shared" si="852"/>
        <v>-2.04282131279653i</v>
      </c>
      <c r="O1732" t="str">
        <f t="shared" si="853"/>
        <v>-0.454690768903037-0.89064937246616i</v>
      </c>
      <c r="P1732" t="str">
        <f t="shared" si="854"/>
        <v>1.45469076890304+0.89064937246616i</v>
      </c>
      <c r="Q1732" t="str">
        <f t="shared" si="855"/>
        <v>-1.45469076890304+1.15217194033037i</v>
      </c>
      <c r="R1732" t="str">
        <f t="shared" si="856"/>
        <v>-0.316510620847504-0.86294905794296i</v>
      </c>
      <c r="S1732" t="str">
        <f t="shared" si="857"/>
        <v>0.224177921843241i</v>
      </c>
      <c r="T1732" t="str">
        <f t="shared" si="858"/>
        <v>0.193454126466235-0.0709546932229074i</v>
      </c>
      <c r="U1732" t="e">
        <f t="shared" si="859"/>
        <v>#DIV/0!</v>
      </c>
      <c r="V1732" t="str">
        <f t="shared" si="860"/>
        <v>0.0000833333333333333-0.0016599389141833i</v>
      </c>
      <c r="W1732" t="e">
        <f t="shared" si="861"/>
        <v>#DIV/0!</v>
      </c>
      <c r="X1732" t="e">
        <f t="shared" si="862"/>
        <v>#DIV/0!</v>
      </c>
      <c r="Y1732" t="str">
        <f t="shared" si="863"/>
        <v>0.00096+0.682756048219363i</v>
      </c>
      <c r="Z1732" t="e">
        <f t="shared" si="864"/>
        <v>#DIV/0!</v>
      </c>
      <c r="AA1732" t="e">
        <f t="shared" si="865"/>
        <v>#DIV/0!</v>
      </c>
      <c r="AB1732" t="str">
        <f t="shared" si="866"/>
        <v>0.110391715078334-0.0404892385642695i</v>
      </c>
      <c r="AC1732" t="str">
        <f t="shared" si="867"/>
        <v>1.30298799325644-0.435933813285192i</v>
      </c>
      <c r="AD1732" t="str">
        <f t="shared" si="868"/>
        <v>0.085543139508709-0.00245442903112108i</v>
      </c>
      <c r="AE1732" t="e">
        <f t="shared" si="869"/>
        <v>#DIV/0!</v>
      </c>
      <c r="AF1732" t="str">
        <f t="shared" si="870"/>
        <v>-8.88069813420566-7.85660014838219i</v>
      </c>
      <c r="AG1732" t="e">
        <f t="shared" si="871"/>
        <v>#DIV/0!</v>
      </c>
      <c r="AH1732" t="e">
        <f t="shared" si="872"/>
        <v>#DIV/0!</v>
      </c>
      <c r="AI1732" t="e">
        <f t="shared" si="873"/>
        <v>#DIV/0!</v>
      </c>
      <c r="AJ1732" t="e">
        <f t="shared" si="874"/>
        <v>#DIV/0!</v>
      </c>
      <c r="AK1732"/>
      <c r="AL1732"/>
      <c r="AM1732"/>
      <c r="AN1732"/>
    </row>
    <row r="1733" spans="1:40" x14ac:dyDescent="0.3">
      <c r="A1733"/>
      <c r="B1733">
        <f t="shared" si="875"/>
        <v>159900</v>
      </c>
      <c r="C1733" s="186" t="str">
        <f t="shared" si="843"/>
        <v>-0.00683397099358456+0.0103633367482472i</v>
      </c>
      <c r="D1733" s="158" t="str">
        <f t="shared" si="844"/>
        <v>-4.08363898627092-2.57777254206272i</v>
      </c>
      <c r="E1733" t="str">
        <f t="shared" si="845"/>
        <v>3257.76549539062-8738.95318124384i</v>
      </c>
      <c r="F1733" t="str">
        <f t="shared" si="846"/>
        <v>0.525814592433058+0.346594537886863i</v>
      </c>
      <c r="G1733" t="str">
        <f t="shared" ref="G1733:G1796" si="876">IF($C$11=$C$7,$C$24,F1733)</f>
        <v>0.525814592433058+0.346594537886863i</v>
      </c>
      <c r="H1733" t="str">
        <f t="shared" si="847"/>
        <v>4.80169872157429+5.28017487576116i</v>
      </c>
      <c r="I1733" t="str">
        <f t="shared" si="848"/>
        <v>627.92583163626i</v>
      </c>
      <c r="J1733" t="str">
        <f t="shared" ref="J1733:J1796" si="877">IMSUM(COMPLEX(0,2*PI()*B1733*$C$113*$C$112),COMPLEX(0,2*PI()*B1733*$C$113*$C$111),COMPLEX(0,2*PI()*B1733*$C$28*10^-12*$C$111),COMPLEX(-1*2*PI()*B1733*2*PI()*B1733*$C$113*$C$112*$C$28*10^-12*$C$111,0),COMPLEX(1,0))</f>
        <v>-96.6579577369384+133.897899656785i</v>
      </c>
      <c r="K1733" t="str">
        <f t="shared" si="849"/>
        <v>3.08300726497587-2.2255553424255i</v>
      </c>
      <c r="L1733" t="str">
        <f t="shared" si="850"/>
        <v>0.611308172833965-0.368409819614022i</v>
      </c>
      <c r="M1733" t="str">
        <f t="shared" si="851"/>
        <v>3.69431543780984-2.59396516203952i</v>
      </c>
      <c r="N1733" t="str">
        <f t="shared" si="852"/>
        <v>-2.04409967406862i</v>
      </c>
      <c r="O1733" t="str">
        <f t="shared" si="853"/>
        <v>-0.455828968728208-0.890067385801872i</v>
      </c>
      <c r="P1733" t="str">
        <f t="shared" si="854"/>
        <v>1.45582896872821+0.890067385801872i</v>
      </c>
      <c r="Q1733" t="str">
        <f t="shared" si="855"/>
        <v>-1.45582896872821+1.15403228826675i</v>
      </c>
      <c r="R1733" t="str">
        <f t="shared" si="856"/>
        <v>-0.316487732276665-0.862260934940786i</v>
      </c>
      <c r="S1733" t="str">
        <f t="shared" si="857"/>
        <v>0.224318208402591i</v>
      </c>
      <c r="T1733" t="str">
        <f t="shared" si="858"/>
        <v>0.19342082810146-0.0709939610857004i</v>
      </c>
      <c r="U1733" t="e">
        <f t="shared" si="859"/>
        <v>#DIV/0!</v>
      </c>
      <c r="V1733" t="str">
        <f t="shared" si="860"/>
        <v>0.0000833333333333333-0.00165890080354279i</v>
      </c>
      <c r="W1733" t="e">
        <f t="shared" si="861"/>
        <v>#DIV/0!</v>
      </c>
      <c r="X1733" t="e">
        <f t="shared" si="862"/>
        <v>#DIV/0!</v>
      </c>
      <c r="Y1733" t="str">
        <f t="shared" si="863"/>
        <v>0.00096+0.683183304820251i</v>
      </c>
      <c r="Z1733" t="e">
        <f t="shared" si="864"/>
        <v>#DIV/0!</v>
      </c>
      <c r="AA1733" t="e">
        <f t="shared" si="865"/>
        <v>#DIV/0!</v>
      </c>
      <c r="AB1733" t="str">
        <f t="shared" si="866"/>
        <v>0.110372713862573-0.0405116461851374i</v>
      </c>
      <c r="AC1733" t="str">
        <f t="shared" si="867"/>
        <v>1.30266582187435-0.435965774512114i</v>
      </c>
      <c r="AD1733" t="str">
        <f t="shared" si="868"/>
        <v>0.0855538297737788-0.00246656085649899i</v>
      </c>
      <c r="AE1733" t="e">
        <f t="shared" si="869"/>
        <v>#DIV/0!</v>
      </c>
      <c r="AF1733" t="str">
        <f t="shared" si="870"/>
        <v>-8.88533770784521-7.85794741782388i</v>
      </c>
      <c r="AG1733" t="e">
        <f t="shared" si="871"/>
        <v>#DIV/0!</v>
      </c>
      <c r="AH1733" t="e">
        <f t="shared" si="872"/>
        <v>#DIV/0!</v>
      </c>
      <c r="AI1733" t="e">
        <f t="shared" si="873"/>
        <v>#DIV/0!</v>
      </c>
      <c r="AJ1733" t="e">
        <f t="shared" si="874"/>
        <v>#DIV/0!</v>
      </c>
      <c r="AK1733"/>
      <c r="AL1733"/>
      <c r="AM1733"/>
      <c r="AN1733"/>
    </row>
    <row r="1734" spans="1:40" x14ac:dyDescent="0.3">
      <c r="A1734"/>
      <c r="B1734">
        <f t="shared" si="875"/>
        <v>160000</v>
      </c>
      <c r="C1734" s="186" t="str">
        <f t="shared" ref="C1734:C1797" si="878">IMPRODUCT(COMPLEX(-1,0),IMDIV(IMPRODUCT(G1734,COMPLEX($C$100+$C$101,0)),COMPLEX($C$100,2*PI()*B1734*$C$103*$C$102*(2*$C$100+$C$101))))</f>
        <v>-0.00683099401449465+0.0103609282132028i</v>
      </c>
      <c r="D1734" s="158" t="str">
        <f t="shared" ref="D1734:D1797" si="879">IMPRODUCT(COMPLEX($C$106,0),IMSUB(C1734,G1734))</f>
        <v>-4.08519935245499-2.57829489309684i</v>
      </c>
      <c r="E1734" t="str">
        <f t="shared" ref="E1734:E1797" si="880">IMDIV(COMPLEX($C$20*10^3,0),COMPLEX(1,2*PI()*B1734*$C$20*1000*$C$29*10^-12))</f>
        <v>3254.1907257549-8734.8231291805i</v>
      </c>
      <c r="F1734" t="str">
        <f t="shared" ref="F1734:F1797" si="881">IMDIV(COMPLEX($C$22*1000,0),IMSUM(COMPLEX($C$22*1000,0),E1734))</f>
        <v>0.526021095436156+0.346660262095399i</v>
      </c>
      <c r="G1734" t="str">
        <f t="shared" si="876"/>
        <v>0.526021095436156+0.346660262095399i</v>
      </c>
      <c r="H1734" t="str">
        <f t="shared" ref="H1734:H1797" si="882">IMPRODUCT(COMPLEX($C$108,0),IMPRODUCT(COMPLEX(-1,0),D1734),IMDIV(COMPLEX(0,2*PI()*B1734*$C$109*$C$110),COMPLEX(1,2*PI()*B1734*$C$109*$C$110)))</f>
        <v>4.80477667382078+5.28099654110128i</v>
      </c>
      <c r="I1734" t="str">
        <f t="shared" ref="I1734:I1797" si="883">COMPLEX(0,2*PI()*B1734*$C$113*$C$112*$C$114)</f>
        <v>628.318530717959i</v>
      </c>
      <c r="J1734" t="str">
        <f t="shared" si="877"/>
        <v>-96.7801447224725+133.981638180649i</v>
      </c>
      <c r="K1734" t="str">
        <f t="shared" ref="K1734:K1797" si="884">IMDIV(I1734,J1734)</f>
        <v>3.08165903454723-2.22600209550111i</v>
      </c>
      <c r="L1734" t="str">
        <f t="shared" ref="L1734:L1797" si="885">IMDIV(COMPLEX($C$117,0),COMPLEX(1,2*PI()*B1734*$C$115*$C$116))</f>
        <v>0.611104461024982-0.368517374402055i</v>
      </c>
      <c r="M1734" t="str">
        <f t="shared" ref="M1734:M1797" si="886">IMSUM(K1734,L1734)</f>
        <v>3.69276349557221-2.59451946990316i</v>
      </c>
      <c r="N1734" t="str">
        <f t="shared" ref="N1734:N1797" si="887">COMPLEX(0,-2*PI()*B1734*$C$43)</f>
        <v>-2.0453780353407i</v>
      </c>
      <c r="O1734" t="str">
        <f t="shared" ref="O1734:O1797" si="888">IMEXP(N1734)</f>
        <v>-0.456966423634332-0.889483944582952i</v>
      </c>
      <c r="P1734" t="str">
        <f t="shared" ref="P1734:P1797" si="889">IMSUB(COMPLEX(1,0),O1734)</f>
        <v>1.45696642363433+0.889483944582952i</v>
      </c>
      <c r="Q1734" t="str">
        <f t="shared" ref="Q1734:Q1797" si="890">IMSUM(COMPLEX(0,2*PI()*B1734*$C$43),O1734,COMPLEX(-1,0))</f>
        <v>-1.45696642363433+1.15589409075775i</v>
      </c>
      <c r="R1734" t="str">
        <f t="shared" ref="R1734:R1797" si="891">IMDIV(P1734,Q1734)</f>
        <v>-0.316464824514888-0.861573571504247i</v>
      </c>
      <c r="S1734" t="str">
        <f t="shared" ref="S1734:S1797" si="892">IMDIV(COMPLEX(0,2*PI()*B1734*$C$123),COMPLEX($C$124,0))</f>
        <v>0.224458494961942i</v>
      </c>
      <c r="T1734" t="str">
        <f t="shared" ref="T1734:T1797" si="893">IMPRODUCT(R1734,S1734)</f>
        <v>0.193387507158828-0.0710332182190068i</v>
      </c>
      <c r="U1734" t="e">
        <f t="shared" ref="U1734:U1797" si="894">IMDIV(COMPLEX(1,2*PI()*B1734*$C$16*10^-3*$C$15*10^-6),COMPLEX(0,2*PI()*B1734*$C$15*10^-6))</f>
        <v>#DIV/0!</v>
      </c>
      <c r="V1734" t="str">
        <f t="shared" ref="V1734:V1797" si="895">IMSUM(COMPLEX($C$18*10^-3,0),IMDIV(COMPLEX(1,0),COMPLEX(0,2*PI()*B1734*($C$17*1*10^-6))))</f>
        <v>0.0000833333333333333-0.00165786399054058i</v>
      </c>
      <c r="W1734" t="e">
        <f t="shared" ref="W1734:W1797" si="896">IMDIV(IMPRODUCT(U1734,V1734),IMSUM(U1734,V1734))</f>
        <v>#DIV/0!</v>
      </c>
      <c r="X1734" t="e">
        <f t="shared" ref="X1734:X1797" si="897">IMDIV(IMPRODUCT(COMPLEX($C$19,0),W1734),IMSUM(COMPLEX($C$19,0),W1734))</f>
        <v>#DIV/0!</v>
      </c>
      <c r="Y1734" t="str">
        <f t="shared" ref="Y1734:Y1797" si="898">COMPLEX($C$13*10^-3,2*PI()*B1734*$C$12*0.000001)</f>
        <v>0.00096+0.683610561421139i</v>
      </c>
      <c r="Z1734" t="e">
        <f t="shared" ref="Z1734:Z1797" si="899">IMPRODUCT(COMPLEX($C$6,0),IMDIV(X1734,IMSUM(X1734,Y1734)))</f>
        <v>#DIV/0!</v>
      </c>
      <c r="AA1734" t="e">
        <f t="shared" ref="AA1734:AA1797" si="900">IMDIV(COMPLEX($C$6,0),IMSUM(X1734,Y1734))</f>
        <v>#DIV/0!</v>
      </c>
      <c r="AB1734" t="str">
        <f t="shared" ref="AB1734:AB1797" si="901">IMPRODUCT(COMPLEX($C$119,0),T1734)</f>
        <v>0.110353699763094-0.0405340476833836i</v>
      </c>
      <c r="AC1734" t="str">
        <f t="shared" ref="AC1734:AC1797" si="902">IMSUM(COMPLEX(1,0),IMPRODUCT(AB1734,M1734))</f>
        <v>1.30234373817797-0.435997474224177i</v>
      </c>
      <c r="AD1734" t="str">
        <f t="shared" ref="AD1734:AD1797" si="903">IMDIV(AB1734,AC1734)</f>
        <v>0.0855645161624928-0.00247871177070291i</v>
      </c>
      <c r="AE1734" t="e">
        <f t="shared" ref="AE1734:AE1797" si="904">IMPRODUCT(AD1734,AA1734,X1734)</f>
        <v>#DIV/0!</v>
      </c>
      <c r="AF1734" t="str">
        <f t="shared" ref="AF1734:AF1797" si="905">IMSUB(D1734,H1734)</f>
        <v>-8.88997602627577-7.85929143419812i</v>
      </c>
      <c r="AG1734" t="e">
        <f t="shared" ref="AG1734:AG1797" si="906">IMSUM(COMPLEX(1,0),IMPRODUCT(AD1734,AA1734,COMPLEX($C$127,0)))</f>
        <v>#DIV/0!</v>
      </c>
      <c r="AH1734" t="e">
        <f t="shared" ref="AH1734:AH1797" si="907">IMDIV(IMPRODUCT(AE1734,AF1734),AG1734)</f>
        <v>#DIV/0!</v>
      </c>
      <c r="AI1734" t="e">
        <f t="shared" ref="AI1734:AI1797" si="908">20*LOG10(IMABS(AH1734))</f>
        <v>#DIV/0!</v>
      </c>
      <c r="AJ1734" t="e">
        <f t="shared" ref="AJ1734:AJ1797" si="909">IMARGUMENT(AH1734)*180/PI()</f>
        <v>#DIV/0!</v>
      </c>
      <c r="AK1734"/>
      <c r="AL1734"/>
      <c r="AM1734"/>
      <c r="AN1734"/>
    </row>
    <row r="1735" spans="1:40" x14ac:dyDescent="0.3">
      <c r="A1735"/>
      <c r="B1735">
        <f t="shared" si="875"/>
        <v>160100</v>
      </c>
      <c r="C1735" s="186" t="str">
        <f t="shared" si="878"/>
        <v>-0.00682801777053247+0.0103585216858057i</v>
      </c>
      <c r="D1735" s="158" t="str">
        <f t="shared" si="879"/>
        <v>-4.08675933445911-2.57881606662389i</v>
      </c>
      <c r="E1735" t="str">
        <f t="shared" si="880"/>
        <v>3250.62156517699-8730.69614808762i</v>
      </c>
      <c r="F1735" t="str">
        <f t="shared" si="881"/>
        <v>0.5262275475937+0.346725834723704i</v>
      </c>
      <c r="G1735" t="str">
        <f t="shared" si="876"/>
        <v>0.5262275475937+0.346725834723704i</v>
      </c>
      <c r="H1735" t="str">
        <f t="shared" si="882"/>
        <v>4.80785375307583+5.2818161339717i</v>
      </c>
      <c r="I1735" t="str">
        <f t="shared" si="883"/>
        <v>628.711229799657i</v>
      </c>
      <c r="J1735" t="str">
        <f t="shared" si="877"/>
        <v>-96.9024080987446+134.065376704511i</v>
      </c>
      <c r="K1735" t="str">
        <f t="shared" si="884"/>
        <v>3.08031114063841-2.22644783133787i</v>
      </c>
      <c r="L1735" t="str">
        <f t="shared" si="885"/>
        <v>0.610900757707866-0.368624780757493i</v>
      </c>
      <c r="M1735" t="str">
        <f t="shared" si="886"/>
        <v>3.69121189834628-2.59507261209536i</v>
      </c>
      <c r="N1735" t="str">
        <f t="shared" si="887"/>
        <v>-2.04665639661279i</v>
      </c>
      <c r="O1735" t="str">
        <f t="shared" si="888"/>
        <v>-0.458103131762591-0.888899049762855i</v>
      </c>
      <c r="P1735" t="str">
        <f t="shared" si="889"/>
        <v>1.45810313176259+0.888899049762855i</v>
      </c>
      <c r="Q1735" t="str">
        <f t="shared" si="890"/>
        <v>-1.45810313176259+1.15775734684994i</v>
      </c>
      <c r="R1735" t="str">
        <f t="shared" si="891"/>
        <v>-0.316441897551867-0.860886966196468i</v>
      </c>
      <c r="S1735" t="str">
        <f t="shared" si="892"/>
        <v>0.224598781521294i</v>
      </c>
      <c r="T1735" t="str">
        <f t="shared" si="893"/>
        <v>0.19335416363529-0.0710724646124355i</v>
      </c>
      <c r="U1735" t="e">
        <f t="shared" si="894"/>
        <v>#DIV/0!</v>
      </c>
      <c r="V1735" t="str">
        <f t="shared" si="895"/>
        <v>0.0000833333333333333-0.00165682847274511i</v>
      </c>
      <c r="W1735" t="e">
        <f t="shared" si="896"/>
        <v>#DIV/0!</v>
      </c>
      <c r="X1735" t="e">
        <f t="shared" si="897"/>
        <v>#DIV/0!</v>
      </c>
      <c r="Y1735" t="str">
        <f t="shared" si="898"/>
        <v>0.00096+0.684037818022027i</v>
      </c>
      <c r="Z1735" t="e">
        <f t="shared" si="899"/>
        <v>#DIV/0!</v>
      </c>
      <c r="AA1735" t="e">
        <f t="shared" si="900"/>
        <v>#DIV/0!</v>
      </c>
      <c r="AB1735" t="str">
        <f t="shared" si="901"/>
        <v>0.110334672778158-0.0405564430530786i</v>
      </c>
      <c r="AC1735" t="str">
        <f t="shared" si="902"/>
        <v>1.30202174234783-0.436028912643228i</v>
      </c>
      <c r="AD1735" t="str">
        <f t="shared" si="903"/>
        <v>0.08557519865319-0.00249088177994i</v>
      </c>
      <c r="AE1735" t="e">
        <f t="shared" si="904"/>
        <v>#DIV/0!</v>
      </c>
      <c r="AF1735" t="str">
        <f t="shared" si="905"/>
        <v>-8.89461308753494-7.86063220059559i</v>
      </c>
      <c r="AG1735" t="e">
        <f t="shared" si="906"/>
        <v>#DIV/0!</v>
      </c>
      <c r="AH1735" t="e">
        <f t="shared" si="907"/>
        <v>#DIV/0!</v>
      </c>
      <c r="AI1735" t="e">
        <f t="shared" si="908"/>
        <v>#DIV/0!</v>
      </c>
      <c r="AJ1735" t="e">
        <f t="shared" si="909"/>
        <v>#DIV/0!</v>
      </c>
      <c r="AK1735"/>
      <c r="AL1735"/>
      <c r="AM1735"/>
      <c r="AN1735"/>
    </row>
    <row r="1736" spans="1:40" x14ac:dyDescent="0.3">
      <c r="A1736"/>
      <c r="B1736">
        <f t="shared" si="875"/>
        <v>160200</v>
      </c>
      <c r="C1736" s="186" t="str">
        <f t="shared" si="878"/>
        <v>-0.00682504226316279+0.0103561171602882i</v>
      </c>
      <c r="D1736" s="158" t="str">
        <f t="shared" si="879"/>
        <v>-4.088318931512-2.57933606379574i</v>
      </c>
      <c r="E1736" t="str">
        <f t="shared" si="880"/>
        <v>3247.05800255085-8726.57223634676i</v>
      </c>
      <c r="F1736" t="str">
        <f t="shared" si="881"/>
        <v>0.526433948803619+0.346791255916254i</v>
      </c>
      <c r="G1736" t="str">
        <f t="shared" si="876"/>
        <v>0.526433948803619+0.346791255916254i</v>
      </c>
      <c r="H1736" t="str">
        <f t="shared" si="882"/>
        <v>4.81092995815341+5.28263365631125i</v>
      </c>
      <c r="I1736" t="str">
        <f t="shared" si="883"/>
        <v>629.103928881356i</v>
      </c>
      <c r="J1736" t="str">
        <f t="shared" si="877"/>
        <v>-97.0247478657548+134.149115228374i</v>
      </c>
      <c r="K1736" t="str">
        <f t="shared" si="884"/>
        <v>3.07896358391373-2.2268925509386i</v>
      </c>
      <c r="L1736" t="str">
        <f t="shared" si="885"/>
        <v>0.61069706300136-0.368732038761636i</v>
      </c>
      <c r="M1736" t="str">
        <f t="shared" si="886"/>
        <v>3.68966064691509-2.59562458970024i</v>
      </c>
      <c r="N1736" t="str">
        <f t="shared" si="887"/>
        <v>-2.04793475788488i</v>
      </c>
      <c r="O1736" t="str">
        <f t="shared" si="888"/>
        <v>-0.459239091255359-0.888312702297424i</v>
      </c>
      <c r="P1736" t="str">
        <f t="shared" si="889"/>
        <v>1.45923909125536+0.888312702297424i</v>
      </c>
      <c r="Q1736" t="str">
        <f t="shared" si="890"/>
        <v>-1.45923909125536+1.15962205558746i</v>
      </c>
      <c r="R1736" t="str">
        <f t="shared" si="891"/>
        <v>-0.316418951377286-0.860201117584178i</v>
      </c>
      <c r="S1736" t="str">
        <f t="shared" si="892"/>
        <v>0.224739068080645i</v>
      </c>
      <c r="T1736" t="str">
        <f t="shared" si="893"/>
        <v>0.193320797527798-0.0711117002555862i</v>
      </c>
      <c r="U1736" t="e">
        <f t="shared" si="894"/>
        <v>#DIV/0!</v>
      </c>
      <c r="V1736" t="str">
        <f t="shared" si="895"/>
        <v>0.0000833333333333333-0.00165579424773091i</v>
      </c>
      <c r="W1736" t="e">
        <f t="shared" si="896"/>
        <v>#DIV/0!</v>
      </c>
      <c r="X1736" t="e">
        <f t="shared" si="897"/>
        <v>#DIV/0!</v>
      </c>
      <c r="Y1736" t="str">
        <f t="shared" si="898"/>
        <v>0.00096+0.684465074622915i</v>
      </c>
      <c r="Z1736" t="e">
        <f t="shared" si="899"/>
        <v>#DIV/0!</v>
      </c>
      <c r="AA1736" t="e">
        <f t="shared" si="900"/>
        <v>#DIV/0!</v>
      </c>
      <c r="AB1736" t="str">
        <f t="shared" si="901"/>
        <v>0.110315632906025-0.0405788322882876i</v>
      </c>
      <c r="AC1736" t="str">
        <f t="shared" si="902"/>
        <v>1.30169983456409-0.436060089991086i</v>
      </c>
      <c r="AD1736" t="str">
        <f t="shared" si="903"/>
        <v>0.0855858772241887-0.0025030708904046i</v>
      </c>
      <c r="AE1736" t="e">
        <f t="shared" si="904"/>
        <v>#DIV/0!</v>
      </c>
      <c r="AF1736" t="str">
        <f t="shared" si="905"/>
        <v>-8.89924888966541-7.86196972010699i</v>
      </c>
      <c r="AG1736" t="e">
        <f t="shared" si="906"/>
        <v>#DIV/0!</v>
      </c>
      <c r="AH1736" t="e">
        <f t="shared" si="907"/>
        <v>#DIV/0!</v>
      </c>
      <c r="AI1736" t="e">
        <f t="shared" si="908"/>
        <v>#DIV/0!</v>
      </c>
      <c r="AJ1736" t="e">
        <f t="shared" si="909"/>
        <v>#DIV/0!</v>
      </c>
      <c r="AK1736"/>
      <c r="AL1736"/>
      <c r="AM1736"/>
      <c r="AN1736"/>
    </row>
    <row r="1737" spans="1:40" x14ac:dyDescent="0.3">
      <c r="A1737"/>
      <c r="B1737">
        <f t="shared" si="875"/>
        <v>160300</v>
      </c>
      <c r="C1737" s="186" t="str">
        <f t="shared" si="878"/>
        <v>-0.0068220674938464+0.0103537146309013i</v>
      </c>
      <c r="D1737" s="158" t="str">
        <f t="shared" si="879"/>
        <v>-4.08987814284426-2.57985488576402i</v>
      </c>
      <c r="E1737" t="str">
        <f t="shared" si="880"/>
        <v>3243.50002679604-8722.45139233395i</v>
      </c>
      <c r="F1737" t="str">
        <f t="shared" si="881"/>
        <v>0.526640298964101+0.346856525817512i</v>
      </c>
      <c r="G1737" t="str">
        <f t="shared" si="876"/>
        <v>0.526640298964101+0.346856525817512i</v>
      </c>
      <c r="H1737" t="str">
        <f t="shared" si="882"/>
        <v>4.81400528787043+5.28344911005875i</v>
      </c>
      <c r="I1737" t="str">
        <f t="shared" si="883"/>
        <v>629.496627963055i</v>
      </c>
      <c r="J1737" t="str">
        <f t="shared" si="877"/>
        <v>-97.147164023503+134.232853752237i</v>
      </c>
      <c r="K1737" t="str">
        <f t="shared" si="884"/>
        <v>3.07761636503581-2.22733625530604i</v>
      </c>
      <c r="L1737" t="str">
        <f t="shared" si="885"/>
        <v>0.610493377024039-0.368839148495859i</v>
      </c>
      <c r="M1737" t="str">
        <f t="shared" si="886"/>
        <v>3.68810974205985-2.5961754038019i</v>
      </c>
      <c r="N1737" t="str">
        <f t="shared" si="887"/>
        <v>-2.04921311915697i</v>
      </c>
      <c r="O1737" t="str">
        <f t="shared" si="888"/>
        <v>-0.460374300256243-0.887724903144873i</v>
      </c>
      <c r="P1737" t="str">
        <f t="shared" si="889"/>
        <v>1.46037430025624+0.887724903144873i</v>
      </c>
      <c r="Q1737" t="str">
        <f t="shared" si="890"/>
        <v>-1.46037430025624+1.1614882160121i</v>
      </c>
      <c r="R1737" t="str">
        <f t="shared" si="891"/>
        <v>-0.316395985980813-0.859516024237673i</v>
      </c>
      <c r="S1737" t="str">
        <f t="shared" si="892"/>
        <v>0.224879354639997i</v>
      </c>
      <c r="T1737" t="str">
        <f t="shared" si="893"/>
        <v>0.193287408833304-0.0711509251380508i</v>
      </c>
      <c r="U1737" t="e">
        <f t="shared" si="894"/>
        <v>#DIV/0!</v>
      </c>
      <c r="V1737" t="str">
        <f t="shared" si="895"/>
        <v>0.0000833333333333333-0.00165476131307856i</v>
      </c>
      <c r="W1737" t="e">
        <f t="shared" si="896"/>
        <v>#DIV/0!</v>
      </c>
      <c r="X1737" t="e">
        <f t="shared" si="897"/>
        <v>#DIV/0!</v>
      </c>
      <c r="Y1737" t="str">
        <f t="shared" si="898"/>
        <v>0.00096+0.684892331223804i</v>
      </c>
      <c r="Z1737" t="e">
        <f t="shared" si="899"/>
        <v>#DIV/0!</v>
      </c>
      <c r="AA1737" t="e">
        <f t="shared" si="900"/>
        <v>#DIV/0!</v>
      </c>
      <c r="AB1737" t="str">
        <f t="shared" si="901"/>
        <v>0.110296580144956-0.0406012153830714i</v>
      </c>
      <c r="AC1737" t="str">
        <f t="shared" si="902"/>
        <v>1.3013780150065-0.436091006489576i</v>
      </c>
      <c r="AD1737" t="str">
        <f t="shared" si="903"/>
        <v>0.0855965518537899-0.00251527910827556i</v>
      </c>
      <c r="AE1737" t="e">
        <f t="shared" si="904"/>
        <v>#DIV/0!</v>
      </c>
      <c r="AF1737" t="str">
        <f t="shared" si="905"/>
        <v>-8.90388343071469-7.86330399582277i</v>
      </c>
      <c r="AG1737" t="e">
        <f t="shared" si="906"/>
        <v>#DIV/0!</v>
      </c>
      <c r="AH1737" t="e">
        <f t="shared" si="907"/>
        <v>#DIV/0!</v>
      </c>
      <c r="AI1737" t="e">
        <f t="shared" si="908"/>
        <v>#DIV/0!</v>
      </c>
      <c r="AJ1737" t="e">
        <f t="shared" si="909"/>
        <v>#DIV/0!</v>
      </c>
      <c r="AK1737"/>
      <c r="AL1737"/>
      <c r="AM1737"/>
      <c r="AN1737"/>
    </row>
    <row r="1738" spans="1:40" x14ac:dyDescent="0.3">
      <c r="A1738"/>
      <c r="B1738">
        <f t="shared" si="875"/>
        <v>160400</v>
      </c>
      <c r="C1738" s="186" t="str">
        <f t="shared" si="878"/>
        <v>-0.0068190934640407+0.0103513140919162i</v>
      </c>
      <c r="D1738" s="158" t="str">
        <f t="shared" si="879"/>
        <v>-4.09143696768856-2.58037253368022i</v>
      </c>
      <c r="E1738" t="str">
        <f t="shared" si="880"/>
        <v>3239.9476268578-8718.33361441977i</v>
      </c>
      <c r="F1738" t="str">
        <f t="shared" si="881"/>
        <v>0.526846597973597+0.346921644571944i</v>
      </c>
      <c r="G1738" t="str">
        <f t="shared" si="876"/>
        <v>0.526846597973597+0.346921644571944i</v>
      </c>
      <c r="H1738" t="str">
        <f t="shared" si="882"/>
        <v>4.8170797410469+5.28426249715325i</v>
      </c>
      <c r="I1738" t="str">
        <f t="shared" si="883"/>
        <v>629.889327044753i</v>
      </c>
      <c r="J1738" t="str">
        <f t="shared" si="877"/>
        <v>-97.2696565719894+134.3165922761i</v>
      </c>
      <c r="K1738" t="str">
        <f t="shared" si="884"/>
        <v>3.07626948466555-2.22777894544272i</v>
      </c>
      <c r="L1738" t="str">
        <f t="shared" si="885"/>
        <v>0.61028969989431-0.368946110041613i</v>
      </c>
      <c r="M1738" t="str">
        <f t="shared" si="886"/>
        <v>3.68655918455986-2.59672505548433i</v>
      </c>
      <c r="N1738" t="str">
        <f t="shared" si="887"/>
        <v>-2.05049148042906i</v>
      </c>
      <c r="O1738" t="str">
        <f t="shared" si="888"/>
        <v>-0.461508756910075-0.887135653265788i</v>
      </c>
      <c r="P1738" t="str">
        <f t="shared" si="889"/>
        <v>1.46150875691007+0.887135653265788i</v>
      </c>
      <c r="Q1738" t="str">
        <f t="shared" si="890"/>
        <v>-1.46150875691007+1.16335582716327i</v>
      </c>
      <c r="R1738" t="str">
        <f t="shared" si="891"/>
        <v>-0.316373001352114-0.858831684730807i</v>
      </c>
      <c r="S1738" t="str">
        <f t="shared" si="892"/>
        <v>0.225019641199348i</v>
      </c>
      <c r="T1738" t="str">
        <f t="shared" si="893"/>
        <v>0.193253997548758-0.0711901392494135i</v>
      </c>
      <c r="U1738" t="e">
        <f t="shared" si="894"/>
        <v>#DIV/0!</v>
      </c>
      <c r="V1738" t="str">
        <f t="shared" si="895"/>
        <v>0.0000833333333333333-0.00165372966637464i</v>
      </c>
      <c r="W1738" t="e">
        <f t="shared" si="896"/>
        <v>#DIV/0!</v>
      </c>
      <c r="X1738" t="e">
        <f t="shared" si="897"/>
        <v>#DIV/0!</v>
      </c>
      <c r="Y1738" t="str">
        <f t="shared" si="898"/>
        <v>0.00096+0.685319587824692i</v>
      </c>
      <c r="Z1738" t="e">
        <f t="shared" si="899"/>
        <v>#DIV/0!</v>
      </c>
      <c r="AA1738" t="e">
        <f t="shared" si="900"/>
        <v>#DIV/0!</v>
      </c>
      <c r="AB1738" t="str">
        <f t="shared" si="901"/>
        <v>0.11027751449321-0.0406235923314864i</v>
      </c>
      <c r="AC1738" t="str">
        <f t="shared" si="902"/>
        <v>1.30105628385443-0.436121662360511i</v>
      </c>
      <c r="AD1738" t="str">
        <f t="shared" si="903"/>
        <v>0.085607222520274-0.00252750643971854i</v>
      </c>
      <c r="AE1738" t="e">
        <f t="shared" si="904"/>
        <v>#DIV/0!</v>
      </c>
      <c r="AF1738" t="str">
        <f t="shared" si="905"/>
        <v>-8.90851670873546-7.86463503083347i</v>
      </c>
      <c r="AG1738" t="e">
        <f t="shared" si="906"/>
        <v>#DIV/0!</v>
      </c>
      <c r="AH1738" t="e">
        <f t="shared" si="907"/>
        <v>#DIV/0!</v>
      </c>
      <c r="AI1738" t="e">
        <f t="shared" si="908"/>
        <v>#DIV/0!</v>
      </c>
      <c r="AJ1738" t="e">
        <f t="shared" si="909"/>
        <v>#DIV/0!</v>
      </c>
      <c r="AK1738"/>
      <c r="AL1738"/>
      <c r="AM1738"/>
      <c r="AN1738"/>
    </row>
    <row r="1739" spans="1:40" x14ac:dyDescent="0.3">
      <c r="A1739"/>
      <c r="B1739">
        <f t="shared" si="875"/>
        <v>160500</v>
      </c>
      <c r="C1739" s="186" t="str">
        <f t="shared" si="878"/>
        <v>-0.00681612017519915+0.0103489155376227i</v>
      </c>
      <c r="D1739" s="158" t="str">
        <f t="shared" si="879"/>
        <v>-4.09299540527946-2.58088900869563i</v>
      </c>
      <c r="E1739" t="str">
        <f t="shared" si="880"/>
        <v>3236.40079170689-8714.21890096944i</v>
      </c>
      <c r="F1739" t="str">
        <f t="shared" si="881"/>
        <v>0.527052845730817+0.34698661232401i</v>
      </c>
      <c r="G1739" t="str">
        <f t="shared" si="876"/>
        <v>0.527052845730817+0.34698661232401i</v>
      </c>
      <c r="H1739" t="str">
        <f t="shared" si="882"/>
        <v>4.82015331650573+5.28507381953384i</v>
      </c>
      <c r="I1739" t="str">
        <f t="shared" si="883"/>
        <v>630.282026126452i</v>
      </c>
      <c r="J1739" t="str">
        <f t="shared" si="877"/>
        <v>-97.3922255112138+134.400330799962i</v>
      </c>
      <c r="K1739" t="str">
        <f t="shared" si="884"/>
        <v>3.07492294346215-2.228220622351i</v>
      </c>
      <c r="L1739" t="str">
        <f t="shared" si="885"/>
        <v>0.610086031730411-0.369052923480426i</v>
      </c>
      <c r="M1739" t="str">
        <f t="shared" si="886"/>
        <v>3.68500897519256-2.59727354583143i</v>
      </c>
      <c r="N1739" t="str">
        <f t="shared" si="887"/>
        <v>-2.05176984170114i</v>
      </c>
      <c r="O1739" t="str">
        <f t="shared" si="888"/>
        <v>-0.46264245936291-0.88654495362313i</v>
      </c>
      <c r="P1739" t="str">
        <f t="shared" si="889"/>
        <v>1.46264245936291+0.88654495362313i</v>
      </c>
      <c r="Q1739" t="str">
        <f t="shared" si="890"/>
        <v>-1.46264245936291+1.16522488807801i</v>
      </c>
      <c r="R1739" t="str">
        <f t="shared" si="891"/>
        <v>-0.316349997480842-0.858148097640992i</v>
      </c>
      <c r="S1739" t="str">
        <f t="shared" si="892"/>
        <v>0.2251599277587i</v>
      </c>
      <c r="T1739" t="str">
        <f t="shared" si="893"/>
        <v>0.193220563671112-0.0712293425792513i</v>
      </c>
      <c r="U1739" t="e">
        <f t="shared" si="894"/>
        <v>#DIV/0!</v>
      </c>
      <c r="V1739" t="str">
        <f t="shared" si="895"/>
        <v>0.0000833333333333333-0.00165269930521179i</v>
      </c>
      <c r="W1739" t="e">
        <f t="shared" si="896"/>
        <v>#DIV/0!</v>
      </c>
      <c r="X1739" t="e">
        <f t="shared" si="897"/>
        <v>#DIV/0!</v>
      </c>
      <c r="Y1739" t="str">
        <f t="shared" si="898"/>
        <v>0.00096+0.68574684442558i</v>
      </c>
      <c r="Z1739" t="e">
        <f t="shared" si="899"/>
        <v>#DIV/0!</v>
      </c>
      <c r="AA1739" t="e">
        <f t="shared" si="900"/>
        <v>#DIV/0!</v>
      </c>
      <c r="AB1739" t="str">
        <f t="shared" si="901"/>
        <v>0.110258435949048-0.0406459631275848i</v>
      </c>
      <c r="AC1739" t="str">
        <f t="shared" si="902"/>
        <v>1.30073464128682-0.436152057825707i</v>
      </c>
      <c r="AD1739" t="str">
        <f t="shared" si="903"/>
        <v>0.0856178892019057-0.00253975289088329i</v>
      </c>
      <c r="AE1739" t="e">
        <f t="shared" si="904"/>
        <v>#DIV/0!</v>
      </c>
      <c r="AF1739" t="str">
        <f t="shared" si="905"/>
        <v>-8.91314872178519-7.86596282822947i</v>
      </c>
      <c r="AG1739" t="e">
        <f t="shared" si="906"/>
        <v>#DIV/0!</v>
      </c>
      <c r="AH1739" t="e">
        <f t="shared" si="907"/>
        <v>#DIV/0!</v>
      </c>
      <c r="AI1739" t="e">
        <f t="shared" si="908"/>
        <v>#DIV/0!</v>
      </c>
      <c r="AJ1739" t="e">
        <f t="shared" si="909"/>
        <v>#DIV/0!</v>
      </c>
      <c r="AK1739"/>
      <c r="AL1739"/>
      <c r="AM1739"/>
      <c r="AN1739"/>
    </row>
    <row r="1740" spans="1:40" x14ac:dyDescent="0.3">
      <c r="A1740"/>
      <c r="B1740">
        <f t="shared" si="875"/>
        <v>160600</v>
      </c>
      <c r="C1740" s="186" t="str">
        <f t="shared" si="878"/>
        <v>-0.00681314762877151+0.0103465189623307i</v>
      </c>
      <c r="D1740" s="158" t="str">
        <f t="shared" si="879"/>
        <v>-4.09455345485354-2.58140431196137i</v>
      </c>
      <c r="E1740" t="str">
        <f t="shared" si="880"/>
        <v>3232.85951033949-8710.10725034266i</v>
      </c>
      <c r="F1740" t="str">
        <f t="shared" si="881"/>
        <v>0.527259042134734+0.347051429218162i</v>
      </c>
      <c r="G1740" t="str">
        <f t="shared" si="876"/>
        <v>0.527259042134734+0.347051429218162i</v>
      </c>
      <c r="H1740" t="str">
        <f t="shared" si="882"/>
        <v>4.82322601307287+5.28588307913978i</v>
      </c>
      <c r="I1740" t="str">
        <f t="shared" si="883"/>
        <v>630.674725208151i</v>
      </c>
      <c r="J1740" t="str">
        <f t="shared" si="877"/>
        <v>-97.5148708411762+134.484069323826i</v>
      </c>
      <c r="K1740" t="str">
        <f t="shared" si="884"/>
        <v>3.07357674208307-2.228661287033i</v>
      </c>
      <c r="L1740" t="str">
        <f t="shared" si="885"/>
        <v>0.60988237265041-0.369159588893902i</v>
      </c>
      <c r="M1740" t="str">
        <f t="shared" si="886"/>
        <v>3.68345911473348-2.5978208759269i</v>
      </c>
      <c r="N1740" t="str">
        <f t="shared" si="887"/>
        <v>-2.05304820297323i</v>
      </c>
      <c r="O1740" t="str">
        <f t="shared" si="888"/>
        <v>-0.463775405762061-0.885952805182215i</v>
      </c>
      <c r="P1740" t="str">
        <f t="shared" si="889"/>
        <v>1.46377540576206+0.885952805182215i</v>
      </c>
      <c r="Q1740" t="str">
        <f t="shared" si="890"/>
        <v>-1.46377540576206+1.16709539779102i</v>
      </c>
      <c r="R1740" t="str">
        <f t="shared" si="891"/>
        <v>-0.316326974356629-0.857465261549162i</v>
      </c>
      <c r="S1740" t="str">
        <f t="shared" si="892"/>
        <v>0.225300214318051i</v>
      </c>
      <c r="T1740" t="str">
        <f t="shared" si="893"/>
        <v>0.19318710719731-0.0712685351171291i</v>
      </c>
      <c r="U1740" t="e">
        <f t="shared" si="894"/>
        <v>#DIV/0!</v>
      </c>
      <c r="V1740" t="str">
        <f t="shared" si="895"/>
        <v>0.0000833333333333333-0.00165167022718862i</v>
      </c>
      <c r="W1740" t="e">
        <f t="shared" si="896"/>
        <v>#DIV/0!</v>
      </c>
      <c r="X1740" t="e">
        <f t="shared" si="897"/>
        <v>#DIV/0!</v>
      </c>
      <c r="Y1740" t="str">
        <f t="shared" si="898"/>
        <v>0.00096+0.686174101026468i</v>
      </c>
      <c r="Z1740" t="e">
        <f t="shared" si="899"/>
        <v>#DIV/0!</v>
      </c>
      <c r="AA1740" t="e">
        <f t="shared" si="900"/>
        <v>#DIV/0!</v>
      </c>
      <c r="AB1740" t="str">
        <f t="shared" si="901"/>
        <v>0.110239344510726-0.0406683277654121i</v>
      </c>
      <c r="AC1740" t="str">
        <f t="shared" si="902"/>
        <v>1.30041308748225-0.436182193106937i</v>
      </c>
      <c r="AD1740" t="str">
        <f t="shared" si="903"/>
        <v>0.085628551876926-0.00255201846790756i</v>
      </c>
      <c r="AE1740" t="e">
        <f t="shared" si="904"/>
        <v>#DIV/0!</v>
      </c>
      <c r="AF1740" t="str">
        <f t="shared" si="905"/>
        <v>-8.91777946792641-7.86728739110115i</v>
      </c>
      <c r="AG1740" t="e">
        <f t="shared" si="906"/>
        <v>#DIV/0!</v>
      </c>
      <c r="AH1740" t="e">
        <f t="shared" si="907"/>
        <v>#DIV/0!</v>
      </c>
      <c r="AI1740" t="e">
        <f t="shared" si="908"/>
        <v>#DIV/0!</v>
      </c>
      <c r="AJ1740" t="e">
        <f t="shared" si="909"/>
        <v>#DIV/0!</v>
      </c>
      <c r="AK1740"/>
      <c r="AL1740"/>
      <c r="AM1740"/>
      <c r="AN1740"/>
    </row>
    <row r="1741" spans="1:40" x14ac:dyDescent="0.3">
      <c r="A1741"/>
      <c r="B1741">
        <f t="shared" si="875"/>
        <v>160700</v>
      </c>
      <c r="C1741" s="186" t="str">
        <f t="shared" si="878"/>
        <v>-0.00681017582620385+0.0103441243603689i</v>
      </c>
      <c r="D1741" s="158" t="str">
        <f t="shared" si="879"/>
        <v>-4.09611111564932-2.58191844462835i</v>
      </c>
      <c r="E1741" t="str">
        <f t="shared" si="880"/>
        <v>3229.32377177724-8705.99866089392i</v>
      </c>
      <c r="F1741" t="str">
        <f t="shared" si="881"/>
        <v>0.527465187084576+0.347116095398849i</v>
      </c>
      <c r="G1741" t="str">
        <f t="shared" si="876"/>
        <v>0.527465187084576+0.347116095398849i</v>
      </c>
      <c r="H1741" t="str">
        <f t="shared" si="882"/>
        <v>4.82629782957726+5.28669027791037i</v>
      </c>
      <c r="I1741" t="str">
        <f t="shared" si="883"/>
        <v>631.06742428985i</v>
      </c>
      <c r="J1741" t="str">
        <f t="shared" si="877"/>
        <v>-97.6375925618767+134.567807847689i</v>
      </c>
      <c r="K1741" t="str">
        <f t="shared" si="884"/>
        <v>3.07223088118408-2.22910094049078i</v>
      </c>
      <c r="L1741" t="str">
        <f t="shared" si="885"/>
        <v>0.609678722772207-0.369266106363721i</v>
      </c>
      <c r="M1741" t="str">
        <f t="shared" si="886"/>
        <v>3.68190960395629-2.5983670468545i</v>
      </c>
      <c r="N1741" t="str">
        <f t="shared" si="887"/>
        <v>-2.05432656424532i</v>
      </c>
      <c r="O1741" t="str">
        <f t="shared" si="888"/>
        <v>-0.464907594256049-0.885359208910741i</v>
      </c>
      <c r="P1741" t="str">
        <f t="shared" si="889"/>
        <v>1.46490759425605+0.885359208910741i</v>
      </c>
      <c r="Q1741" t="str">
        <f t="shared" si="890"/>
        <v>-1.46490759425605+1.16896735533458i</v>
      </c>
      <c r="R1741" t="str">
        <f t="shared" si="891"/>
        <v>-0.316303931969119-0.856783175039799i</v>
      </c>
      <c r="S1741" t="str">
        <f t="shared" si="892"/>
        <v>0.225440500877401i</v>
      </c>
      <c r="T1741" t="str">
        <f t="shared" si="893"/>
        <v>0.193153628124302-0.0713077168526096i</v>
      </c>
      <c r="U1741" t="e">
        <f t="shared" si="894"/>
        <v>#DIV/0!</v>
      </c>
      <c r="V1741" t="str">
        <f t="shared" si="895"/>
        <v>0.0000833333333333333-0.00165064242990972i</v>
      </c>
      <c r="W1741" t="e">
        <f t="shared" si="896"/>
        <v>#DIV/0!</v>
      </c>
      <c r="X1741" t="e">
        <f t="shared" si="897"/>
        <v>#DIV/0!</v>
      </c>
      <c r="Y1741" t="str">
        <f t="shared" si="898"/>
        <v>0.00096+0.686601357627356i</v>
      </c>
      <c r="Z1741" t="e">
        <f t="shared" si="899"/>
        <v>#DIV/0!</v>
      </c>
      <c r="AA1741" t="e">
        <f t="shared" si="900"/>
        <v>#DIV/0!</v>
      </c>
      <c r="AB1741" t="str">
        <f t="shared" si="901"/>
        <v>0.110220240176505-0.0406906862390123i</v>
      </c>
      <c r="AC1741" t="str">
        <f t="shared" si="902"/>
        <v>1.3000916226189-0.43621206842601i</v>
      </c>
      <c r="AD1741" t="str">
        <f t="shared" si="903"/>
        <v>0.0856392105235606-0.00256430317691282i</v>
      </c>
      <c r="AE1741" t="e">
        <f t="shared" si="904"/>
        <v>#DIV/0!</v>
      </c>
      <c r="AF1741" t="str">
        <f t="shared" si="905"/>
        <v>-8.92240894522658-7.86860872253872i</v>
      </c>
      <c r="AG1741" t="e">
        <f t="shared" si="906"/>
        <v>#DIV/0!</v>
      </c>
      <c r="AH1741" t="e">
        <f t="shared" si="907"/>
        <v>#DIV/0!</v>
      </c>
      <c r="AI1741" t="e">
        <f t="shared" si="908"/>
        <v>#DIV/0!</v>
      </c>
      <c r="AJ1741" t="e">
        <f t="shared" si="909"/>
        <v>#DIV/0!</v>
      </c>
      <c r="AK1741"/>
      <c r="AL1741"/>
      <c r="AM1741"/>
      <c r="AN1741"/>
    </row>
    <row r="1742" spans="1:40" x14ac:dyDescent="0.3">
      <c r="A1742"/>
      <c r="B1742">
        <f t="shared" si="875"/>
        <v>160800</v>
      </c>
      <c r="C1742" s="186" t="str">
        <f t="shared" si="878"/>
        <v>-0.00680720476893839+0.0103417317260851i</v>
      </c>
      <c r="D1742" s="158" t="str">
        <f t="shared" si="879"/>
        <v>-4.09766838690724-2.58243140784724i</v>
      </c>
      <c r="E1742" t="str">
        <f t="shared" si="880"/>
        <v>3225.79356506714-8701.89313097236i</v>
      </c>
      <c r="F1742" t="str">
        <f t="shared" si="881"/>
        <v>0.527671280479832+0.347180611010508i</v>
      </c>
      <c r="G1742" t="str">
        <f t="shared" si="876"/>
        <v>0.527671280479832+0.347180611010508i</v>
      </c>
      <c r="H1742" t="str">
        <f t="shared" si="882"/>
        <v>4.8293687648508+5.28749541778493i</v>
      </c>
      <c r="I1742" t="str">
        <f t="shared" si="883"/>
        <v>631.460123371548i</v>
      </c>
      <c r="J1742" t="str">
        <f t="shared" si="877"/>
        <v>-97.7603906733153+134.651546371552i</v>
      </c>
      <c r="K1742" t="str">
        <f t="shared" si="884"/>
        <v>3.07088536141923-2.22953958372612i</v>
      </c>
      <c r="L1742" t="str">
        <f t="shared" si="885"/>
        <v>0.609475082213532-0.369372475971638i</v>
      </c>
      <c r="M1742" t="str">
        <f t="shared" si="886"/>
        <v>3.68036044363276-2.59891205969776i</v>
      </c>
      <c r="N1742" t="str">
        <f t="shared" si="887"/>
        <v>-2.05560492551741i</v>
      </c>
      <c r="O1742" t="str">
        <f t="shared" si="888"/>
        <v>-0.466039022994644-0.884764165778767i</v>
      </c>
      <c r="P1742" t="str">
        <f t="shared" si="889"/>
        <v>1.46603902299464+0.884764165778767i</v>
      </c>
      <c r="Q1742" t="str">
        <f t="shared" si="890"/>
        <v>-1.46603902299464+1.17084075973864i</v>
      </c>
      <c r="R1742" t="str">
        <f t="shared" si="891"/>
        <v>-0.316280870307923-0.856101836700893i</v>
      </c>
      <c r="S1742" t="str">
        <f t="shared" si="892"/>
        <v>0.225580787436752i</v>
      </c>
      <c r="T1742" t="str">
        <f t="shared" si="893"/>
        <v>0.193120126449037-0.0713468877752425i</v>
      </c>
      <c r="U1742" t="e">
        <f t="shared" si="894"/>
        <v>#DIV/0!</v>
      </c>
      <c r="V1742" t="str">
        <f t="shared" si="895"/>
        <v>0.0000833333333333333-0.00164961591098565i</v>
      </c>
      <c r="W1742" t="e">
        <f t="shared" si="896"/>
        <v>#DIV/0!</v>
      </c>
      <c r="X1742" t="e">
        <f t="shared" si="897"/>
        <v>#DIV/0!</v>
      </c>
      <c r="Y1742" t="str">
        <f t="shared" si="898"/>
        <v>0.00096+0.687028614228245i</v>
      </c>
      <c r="Z1742" t="e">
        <f t="shared" si="899"/>
        <v>#DIV/0!</v>
      </c>
      <c r="AA1742" t="e">
        <f t="shared" si="900"/>
        <v>#DIV/0!</v>
      </c>
      <c r="AB1742" t="str">
        <f t="shared" si="901"/>
        <v>0.110201122944642-0.040713038542422i</v>
      </c>
      <c r="AC1742" t="str">
        <f t="shared" si="902"/>
        <v>1.29977024687453-0.436241684004692i</v>
      </c>
      <c r="AD1742" t="str">
        <f t="shared" si="903"/>
        <v>0.0856498651200157-0.00257660702400655i</v>
      </c>
      <c r="AE1742" t="e">
        <f t="shared" si="904"/>
        <v>#DIV/0!</v>
      </c>
      <c r="AF1742" t="str">
        <f t="shared" si="905"/>
        <v>-8.92703715175804-7.86992682563217i</v>
      </c>
      <c r="AG1742" t="e">
        <f t="shared" si="906"/>
        <v>#DIV/0!</v>
      </c>
      <c r="AH1742" t="e">
        <f t="shared" si="907"/>
        <v>#DIV/0!</v>
      </c>
      <c r="AI1742" t="e">
        <f t="shared" si="908"/>
        <v>#DIV/0!</v>
      </c>
      <c r="AJ1742" t="e">
        <f t="shared" si="909"/>
        <v>#DIV/0!</v>
      </c>
      <c r="AK1742"/>
      <c r="AL1742"/>
      <c r="AM1742"/>
      <c r="AN1742"/>
    </row>
    <row r="1743" spans="1:40" x14ac:dyDescent="0.3">
      <c r="A1743"/>
      <c r="B1743">
        <f t="shared" si="875"/>
        <v>160900</v>
      </c>
      <c r="C1743" s="186" t="str">
        <f t="shared" si="878"/>
        <v>-0.00680423445841383+0.0103393410538467i</v>
      </c>
      <c r="D1743" s="158" t="str">
        <f t="shared" si="879"/>
        <v>-4.09922526786977-2.58294320276856i</v>
      </c>
      <c r="E1743" t="str">
        <f t="shared" si="880"/>
        <v>3222.26887928139-8697.79065892183i</v>
      </c>
      <c r="F1743" t="str">
        <f t="shared" si="881"/>
        <v>0.527877322220251+0.347244976197572i</v>
      </c>
      <c r="G1743" t="str">
        <f t="shared" si="876"/>
        <v>0.527877322220251+0.347244976197572i</v>
      </c>
      <c r="H1743" t="str">
        <f t="shared" si="882"/>
        <v>4.83243881772843+5.28829850070295i</v>
      </c>
      <c r="I1743" t="str">
        <f t="shared" si="883"/>
        <v>631.852822453247i</v>
      </c>
      <c r="J1743" t="str">
        <f t="shared" si="877"/>
        <v>-97.8832651754919+134.735284895414i</v>
      </c>
      <c r="K1743" t="str">
        <f t="shared" si="884"/>
        <v>3.06954018344089-2.22997721774068i</v>
      </c>
      <c r="L1743" t="str">
        <f t="shared" si="885"/>
        <v>0.609271451091947-0.369478697799484i</v>
      </c>
      <c r="M1743" t="str">
        <f t="shared" si="886"/>
        <v>3.67881163453284-2.59945591554016i</v>
      </c>
      <c r="N1743" t="str">
        <f t="shared" si="887"/>
        <v>-2.0568832867895i</v>
      </c>
      <c r="O1743" t="str">
        <f t="shared" si="888"/>
        <v>-0.467169690128856-0.884167676758718i</v>
      </c>
      <c r="P1743" t="str">
        <f t="shared" si="889"/>
        <v>1.46716969012886+0.884167676758718i</v>
      </c>
      <c r="Q1743" t="str">
        <f t="shared" si="890"/>
        <v>-1.46716969012886+1.17271561003078i</v>
      </c>
      <c r="R1743" t="str">
        <f t="shared" si="891"/>
        <v>-0.316257789362658-0.855421245123939i</v>
      </c>
      <c r="S1743" t="str">
        <f t="shared" si="892"/>
        <v>0.225721073996104i</v>
      </c>
      <c r="T1743" t="str">
        <f t="shared" si="893"/>
        <v>0.19308660216846-0.0713860478745728i</v>
      </c>
      <c r="U1743" t="e">
        <f t="shared" si="894"/>
        <v>#DIV/0!</v>
      </c>
      <c r="V1743" t="str">
        <f t="shared" si="895"/>
        <v>0.0000833333333333333-0.00164859066803289i</v>
      </c>
      <c r="W1743" t="e">
        <f t="shared" si="896"/>
        <v>#DIV/0!</v>
      </c>
      <c r="X1743" t="e">
        <f t="shared" si="897"/>
        <v>#DIV/0!</v>
      </c>
      <c r="Y1743" t="str">
        <f t="shared" si="898"/>
        <v>0.00096+0.687455870829133i</v>
      </c>
      <c r="Z1743" t="e">
        <f t="shared" si="899"/>
        <v>#DIV/0!</v>
      </c>
      <c r="AA1743" t="e">
        <f t="shared" si="900"/>
        <v>#DIV/0!</v>
      </c>
      <c r="AB1743" t="str">
        <f t="shared" si="901"/>
        <v>0.110181992813394-0.0407353846696754i</v>
      </c>
      <c r="AC1743" t="str">
        <f t="shared" si="902"/>
        <v>1.29944896042654-0.436271040064753i</v>
      </c>
      <c r="AD1743" t="str">
        <f t="shared" si="903"/>
        <v>0.0856605156444765-0.00258893001528302i</v>
      </c>
      <c r="AE1743" t="e">
        <f t="shared" si="904"/>
        <v>#DIV/0!</v>
      </c>
      <c r="AF1743" t="str">
        <f t="shared" si="905"/>
        <v>-8.9316640855982-7.87124170347151i</v>
      </c>
      <c r="AG1743" t="e">
        <f t="shared" si="906"/>
        <v>#DIV/0!</v>
      </c>
      <c r="AH1743" t="e">
        <f t="shared" si="907"/>
        <v>#DIV/0!</v>
      </c>
      <c r="AI1743" t="e">
        <f t="shared" si="908"/>
        <v>#DIV/0!</v>
      </c>
      <c r="AJ1743" t="e">
        <f t="shared" si="909"/>
        <v>#DIV/0!</v>
      </c>
      <c r="AK1743"/>
      <c r="AL1743"/>
      <c r="AM1743"/>
      <c r="AN1743"/>
    </row>
    <row r="1744" spans="1:40" x14ac:dyDescent="0.3">
      <c r="A1744"/>
      <c r="B1744">
        <f t="shared" si="875"/>
        <v>161000</v>
      </c>
      <c r="C1744" s="186" t="str">
        <f t="shared" si="878"/>
        <v>-0.00680126489606511+0.0103369523380398i</v>
      </c>
      <c r="D1744" s="158" t="str">
        <f t="shared" si="879"/>
        <v>-4.10078175778129-2.58345383054264i</v>
      </c>
      <c r="E1744" t="str">
        <f t="shared" si="880"/>
        <v>3218.74970351749-8693.69124308098i</v>
      </c>
      <c r="F1744" t="str">
        <f t="shared" si="881"/>
        <v>0.528083312205842+0.347309191104471i</v>
      </c>
      <c r="G1744" t="str">
        <f t="shared" si="876"/>
        <v>0.528083312205842+0.347309191104471i</v>
      </c>
      <c r="H1744" t="str">
        <f t="shared" si="882"/>
        <v>4.83550798704803+5.28909952860401i</v>
      </c>
      <c r="I1744" t="str">
        <f t="shared" si="883"/>
        <v>632.245521534946i</v>
      </c>
      <c r="J1744" t="str">
        <f t="shared" si="877"/>
        <v>-98.0062160684066+134.819023419277i</v>
      </c>
      <c r="K1744" t="str">
        <f t="shared" si="884"/>
        <v>3.0681953478997-2.23041384353584i</v>
      </c>
      <c r="L1744" t="str">
        <f t="shared" si="885"/>
        <v>0.609067829524845-0.369584771929163i</v>
      </c>
      <c r="M1744" t="str">
        <f t="shared" si="886"/>
        <v>3.67726317742454-2.599998615465i</v>
      </c>
      <c r="N1744" t="str">
        <f t="shared" si="887"/>
        <v>-2.05816164806158i</v>
      </c>
      <c r="O1744" t="str">
        <f t="shared" si="888"/>
        <v>-0.468299593810932-0.883569742825384i</v>
      </c>
      <c r="P1744" t="str">
        <f t="shared" si="889"/>
        <v>1.46829959381093+0.883569742825384i</v>
      </c>
      <c r="Q1744" t="str">
        <f t="shared" si="890"/>
        <v>-1.46829959381093+1.1745919052362i</v>
      </c>
      <c r="R1744" t="str">
        <f t="shared" si="891"/>
        <v>-0.316234689122911-0.85474139890394i</v>
      </c>
      <c r="S1744" t="str">
        <f t="shared" si="892"/>
        <v>0.225861360555455i</v>
      </c>
      <c r="T1744" t="str">
        <f t="shared" si="893"/>
        <v>0.193053055279517-0.071425197140132i</v>
      </c>
      <c r="U1744" t="e">
        <f t="shared" si="894"/>
        <v>#DIV/0!</v>
      </c>
      <c r="V1744" t="str">
        <f t="shared" si="895"/>
        <v>0.0000833333333333333-0.00164756669867386i</v>
      </c>
      <c r="W1744" t="e">
        <f t="shared" si="896"/>
        <v>#DIV/0!</v>
      </c>
      <c r="X1744" t="e">
        <f t="shared" si="897"/>
        <v>#DIV/0!</v>
      </c>
      <c r="Y1744" t="str">
        <f t="shared" si="898"/>
        <v>0.00096+0.687883127430021i</v>
      </c>
      <c r="Z1744" t="e">
        <f t="shared" si="899"/>
        <v>#DIV/0!</v>
      </c>
      <c r="AA1744" t="e">
        <f t="shared" si="900"/>
        <v>#DIV/0!</v>
      </c>
      <c r="AB1744" t="str">
        <f t="shared" si="901"/>
        <v>0.11016284978102-0.0407577246147988i</v>
      </c>
      <c r="AC1744" t="str">
        <f t="shared" si="902"/>
        <v>1.29912776345191-0.43630013682794i</v>
      </c>
      <c r="AD1744" t="str">
        <f t="shared" si="903"/>
        <v>0.0856711620751125-0.00260127215681945i</v>
      </c>
      <c r="AE1744" t="e">
        <f t="shared" si="904"/>
        <v>#DIV/0!</v>
      </c>
      <c r="AF1744" t="str">
        <f t="shared" si="905"/>
        <v>-8.93628974482932-7.87255335914665i</v>
      </c>
      <c r="AG1744" t="e">
        <f t="shared" si="906"/>
        <v>#DIV/0!</v>
      </c>
      <c r="AH1744" t="e">
        <f t="shared" si="907"/>
        <v>#DIV/0!</v>
      </c>
      <c r="AI1744" t="e">
        <f t="shared" si="908"/>
        <v>#DIV/0!</v>
      </c>
      <c r="AJ1744" t="e">
        <f t="shared" si="909"/>
        <v>#DIV/0!</v>
      </c>
      <c r="AK1744"/>
      <c r="AL1744"/>
      <c r="AM1744"/>
      <c r="AN1744"/>
    </row>
    <row r="1745" spans="1:40" x14ac:dyDescent="0.3">
      <c r="A1745"/>
      <c r="B1745">
        <f t="shared" si="875"/>
        <v>161100</v>
      </c>
      <c r="C1745" s="186" t="str">
        <f t="shared" si="878"/>
        <v>-0.00679829608332337+0.0103345655730696i</v>
      </c>
      <c r="D1745" s="158" t="str">
        <f t="shared" si="879"/>
        <v>-4.10233785588815-2.58396329231957i</v>
      </c>
      <c r="E1745" t="str">
        <f t="shared" si="880"/>
        <v>3215.23602689805-8689.59488178331i</v>
      </c>
      <c r="F1745" t="str">
        <f t="shared" si="881"/>
        <v>0.52828925033687+0.347373255875622i</v>
      </c>
      <c r="G1745" t="str">
        <f t="shared" si="876"/>
        <v>0.52828925033687+0.347373255875622i</v>
      </c>
      <c r="H1745" t="str">
        <f t="shared" si="882"/>
        <v>4.83857627165049+5.28989850342771i</v>
      </c>
      <c r="I1745" t="str">
        <f t="shared" si="883"/>
        <v>632.638220616645i</v>
      </c>
      <c r="J1745" t="str">
        <f t="shared" si="877"/>
        <v>-98.1292433520594+134.90276194314i</v>
      </c>
      <c r="K1745" t="str">
        <f t="shared" si="884"/>
        <v>3.06685085544461-2.23084946211288i</v>
      </c>
      <c r="L1745" t="str">
        <f t="shared" si="885"/>
        <v>0.608864217629452-0.369690698442655i</v>
      </c>
      <c r="M1745" t="str">
        <f t="shared" si="886"/>
        <v>3.67571507307406-2.60054016055554i</v>
      </c>
      <c r="N1745" t="str">
        <f t="shared" si="887"/>
        <v>-2.05944000933367i</v>
      </c>
      <c r="O1745" t="str">
        <f t="shared" si="888"/>
        <v>-0.469428732194393-0.882970364955905i</v>
      </c>
      <c r="P1745" t="str">
        <f t="shared" si="889"/>
        <v>1.46942873219439+0.882970364955905i</v>
      </c>
      <c r="Q1745" t="str">
        <f t="shared" si="890"/>
        <v>-1.46942873219439+1.17646964437777i</v>
      </c>
      <c r="R1745" t="str">
        <f t="shared" si="891"/>
        <v>-0.316211569578285-0.854062296639362i</v>
      </c>
      <c r="S1745" t="str">
        <f t="shared" si="892"/>
        <v>0.226001647114807i</v>
      </c>
      <c r="T1745" t="str">
        <f t="shared" si="893"/>
        <v>0.193019485779151-0.0714643355614508i</v>
      </c>
      <c r="U1745" t="e">
        <f t="shared" si="894"/>
        <v>#DIV/0!</v>
      </c>
      <c r="V1745" t="str">
        <f t="shared" si="895"/>
        <v>0.0000833333333333333-0.00164654400053688i</v>
      </c>
      <c r="W1745" t="e">
        <f t="shared" si="896"/>
        <v>#DIV/0!</v>
      </c>
      <c r="X1745" t="e">
        <f t="shared" si="897"/>
        <v>#DIV/0!</v>
      </c>
      <c r="Y1745" t="str">
        <f t="shared" si="898"/>
        <v>0.00096+0.688310384030909i</v>
      </c>
      <c r="Z1745" t="e">
        <f t="shared" si="899"/>
        <v>#DIV/0!</v>
      </c>
      <c r="AA1745" t="e">
        <f t="shared" si="900"/>
        <v>#DIV/0!</v>
      </c>
      <c r="AB1745" t="str">
        <f t="shared" si="901"/>
        <v>0.110143693845773-0.0407800583718179i</v>
      </c>
      <c r="AC1745" t="str">
        <f t="shared" si="902"/>
        <v>1.29880665612725-0.436328974515998i</v>
      </c>
      <c r="AD1745" t="str">
        <f t="shared" si="903"/>
        <v>0.0856818043900695-0.00261363345468253i</v>
      </c>
      <c r="AE1745" t="e">
        <f t="shared" si="904"/>
        <v>#DIV/0!</v>
      </c>
      <c r="AF1745" t="str">
        <f t="shared" si="905"/>
        <v>-8.94091412753864-7.87386179574728i</v>
      </c>
      <c r="AG1745" t="e">
        <f t="shared" si="906"/>
        <v>#DIV/0!</v>
      </c>
      <c r="AH1745" t="e">
        <f t="shared" si="907"/>
        <v>#DIV/0!</v>
      </c>
      <c r="AI1745" t="e">
        <f t="shared" si="908"/>
        <v>#DIV/0!</v>
      </c>
      <c r="AJ1745" t="e">
        <f t="shared" si="909"/>
        <v>#DIV/0!</v>
      </c>
      <c r="AK1745"/>
      <c r="AL1745"/>
      <c r="AM1745"/>
      <c r="AN1745"/>
    </row>
    <row r="1746" spans="1:40" x14ac:dyDescent="0.3">
      <c r="A1746"/>
      <c r="B1746">
        <f t="shared" si="875"/>
        <v>161200</v>
      </c>
      <c r="C1746" s="186" t="str">
        <f t="shared" si="878"/>
        <v>-0.0067953280216161+0.01033218075336i</v>
      </c>
      <c r="D1746" s="158" t="str">
        <f t="shared" si="879"/>
        <v>-4.10389356143864-2.58447158924927i</v>
      </c>
      <c r="E1746" t="str">
        <f t="shared" si="880"/>
        <v>3211.7278385708-8685.50157335717i</v>
      </c>
      <c r="F1746" t="str">
        <f t="shared" si="881"/>
        <v>0.528495136513859+0.347437170655439i</v>
      </c>
      <c r="G1746" t="str">
        <f t="shared" si="876"/>
        <v>0.528495136513859+0.347437170655439i</v>
      </c>
      <c r="H1746" t="str">
        <f t="shared" si="882"/>
        <v>4.84164367037967+5.29069542711374i</v>
      </c>
      <c r="I1746" t="str">
        <f t="shared" si="883"/>
        <v>633.030919698343i</v>
      </c>
      <c r="J1746" t="str">
        <f t="shared" si="877"/>
        <v>-98.2523470264502+134.986500467004i</v>
      </c>
      <c r="K1746" t="str">
        <f t="shared" si="884"/>
        <v>3.06550670672285-2.23128407447282i</v>
      </c>
      <c r="L1746" t="str">
        <f t="shared" si="885"/>
        <v>0.608660615522823-0.369796477422015i</v>
      </c>
      <c r="M1746" t="str">
        <f t="shared" si="886"/>
        <v>3.67416732224567-2.60108055189483i</v>
      </c>
      <c r="N1746" t="str">
        <f t="shared" si="887"/>
        <v>-2.06071837060576i</v>
      </c>
      <c r="O1746" t="str">
        <f t="shared" si="888"/>
        <v>-0.470557103433984-0.882369544129793i</v>
      </c>
      <c r="P1746" t="str">
        <f t="shared" si="889"/>
        <v>1.47055710343398+0.882369544129793i</v>
      </c>
      <c r="Q1746" t="str">
        <f t="shared" si="890"/>
        <v>-1.47055710343398+1.17834882647597i</v>
      </c>
      <c r="R1746" t="str">
        <f t="shared" si="891"/>
        <v>-0.316188430718357-0.853383936932163i</v>
      </c>
      <c r="S1746" t="str">
        <f t="shared" si="892"/>
        <v>0.226141933674158i</v>
      </c>
      <c r="T1746" t="str">
        <f t="shared" si="893"/>
        <v>0.192985893664305-0.0715034631280468i</v>
      </c>
      <c r="U1746" t="e">
        <f t="shared" si="894"/>
        <v>#DIV/0!</v>
      </c>
      <c r="V1746" t="str">
        <f t="shared" si="895"/>
        <v>0.0000833333333333333-0.00164552257125616i</v>
      </c>
      <c r="W1746" t="e">
        <f t="shared" si="896"/>
        <v>#DIV/0!</v>
      </c>
      <c r="X1746" t="e">
        <f t="shared" si="897"/>
        <v>#DIV/0!</v>
      </c>
      <c r="Y1746" t="str">
        <f t="shared" si="898"/>
        <v>0.00096+0.688737640631797i</v>
      </c>
      <c r="Z1746" t="e">
        <f t="shared" si="899"/>
        <v>#DIV/0!</v>
      </c>
      <c r="AA1746" t="e">
        <f t="shared" si="900"/>
        <v>#DIV/0!</v>
      </c>
      <c r="AB1746" t="str">
        <f t="shared" si="901"/>
        <v>0.110124525005911-0.0408023859347511i</v>
      </c>
      <c r="AC1746" t="str">
        <f t="shared" si="902"/>
        <v>1.29848563862876-0.43635755335065i</v>
      </c>
      <c r="AD1746" t="str">
        <f t="shared" si="903"/>
        <v>0.0856924425674787-0.0026260139149216i</v>
      </c>
      <c r="AE1746" t="e">
        <f t="shared" si="904"/>
        <v>#DIV/0!</v>
      </c>
      <c r="AF1746" t="str">
        <f t="shared" si="905"/>
        <v>-8.94553723181831-7.87516701636301i</v>
      </c>
      <c r="AG1746" t="e">
        <f t="shared" si="906"/>
        <v>#DIV/0!</v>
      </c>
      <c r="AH1746" t="e">
        <f t="shared" si="907"/>
        <v>#DIV/0!</v>
      </c>
      <c r="AI1746" t="e">
        <f t="shared" si="908"/>
        <v>#DIV/0!</v>
      </c>
      <c r="AJ1746" t="e">
        <f t="shared" si="909"/>
        <v>#DIV/0!</v>
      </c>
      <c r="AK1746"/>
      <c r="AL1746"/>
      <c r="AM1746"/>
      <c r="AN1746"/>
    </row>
    <row r="1747" spans="1:40" x14ac:dyDescent="0.3">
      <c r="A1747"/>
      <c r="B1747">
        <f t="shared" si="875"/>
        <v>161300</v>
      </c>
      <c r="C1747" s="186" t="str">
        <f t="shared" si="878"/>
        <v>-0.00679236071236708+0.0103297978733542i</v>
      </c>
      <c r="D1747" s="158" t="str">
        <f t="shared" si="879"/>
        <v>-4.10544887368301-2.58497872248139i</v>
      </c>
      <c r="E1747" t="str">
        <f t="shared" si="880"/>
        <v>3208.22512770845-8681.41131612572i</v>
      </c>
      <c r="F1747" t="str">
        <f t="shared" si="881"/>
        <v>0.528700970637591+0.347500935588318i</v>
      </c>
      <c r="G1747" t="str">
        <f t="shared" si="876"/>
        <v>0.528700970637591+0.347500935588318i</v>
      </c>
      <c r="H1747" t="str">
        <f t="shared" si="882"/>
        <v>4.84471018208243+5.29149030160181i</v>
      </c>
      <c r="I1747" t="str">
        <f t="shared" si="883"/>
        <v>633.423618780042i</v>
      </c>
      <c r="J1747" t="str">
        <f t="shared" si="877"/>
        <v>-98.3755270915791+135.070238990866i</v>
      </c>
      <c r="K1747" t="str">
        <f t="shared" si="884"/>
        <v>3.06416290238-2.2317176816166i</v>
      </c>
      <c r="L1747" t="str">
        <f t="shared" si="885"/>
        <v>0.608457023321845-0.369902108949369i</v>
      </c>
      <c r="M1747" t="str">
        <f t="shared" si="886"/>
        <v>3.67261992570185-2.60161979056597i</v>
      </c>
      <c r="N1747" t="str">
        <f t="shared" si="887"/>
        <v>-2.06199673187785i</v>
      </c>
      <c r="O1747" t="str">
        <f t="shared" si="888"/>
        <v>-0.471684705685713-0.881767281328913i</v>
      </c>
      <c r="P1747" t="str">
        <f t="shared" si="889"/>
        <v>1.47168470568571+0.881767281328913i</v>
      </c>
      <c r="Q1747" t="str">
        <f t="shared" si="890"/>
        <v>-1.47168470568571+1.18022945054894i</v>
      </c>
      <c r="R1747" t="str">
        <f t="shared" si="891"/>
        <v>-0.316165272532694-0.852706318387756i</v>
      </c>
      <c r="S1747" t="str">
        <f t="shared" si="892"/>
        <v>0.226282220233509i</v>
      </c>
      <c r="T1747" t="str">
        <f t="shared" si="893"/>
        <v>0.192952278931923-0.0715425798294304i</v>
      </c>
      <c r="U1747" t="e">
        <f t="shared" si="894"/>
        <v>#DIV/0!</v>
      </c>
      <c r="V1747" t="str">
        <f t="shared" si="895"/>
        <v>0.0000833333333333333-0.00164450240847174i</v>
      </c>
      <c r="W1747" t="e">
        <f t="shared" si="896"/>
        <v>#DIV/0!</v>
      </c>
      <c r="X1747" t="e">
        <f t="shared" si="897"/>
        <v>#DIV/0!</v>
      </c>
      <c r="Y1747" t="str">
        <f t="shared" si="898"/>
        <v>0.00096+0.689164897232686i</v>
      </c>
      <c r="Z1747" t="e">
        <f t="shared" si="899"/>
        <v>#DIV/0!</v>
      </c>
      <c r="AA1747" t="e">
        <f t="shared" si="900"/>
        <v>#DIV/0!</v>
      </c>
      <c r="AB1747" t="str">
        <f t="shared" si="901"/>
        <v>0.110105343259688-0.0408247072976128i</v>
      </c>
      <c r="AC1747" t="str">
        <f t="shared" si="902"/>
        <v>1.29816471113224-0.436385873553622i</v>
      </c>
      <c r="AD1747" t="str">
        <f t="shared" si="903"/>
        <v>0.0857030765854502-0.00263841354357169i</v>
      </c>
      <c r="AE1747" t="e">
        <f t="shared" si="904"/>
        <v>#DIV/0!</v>
      </c>
      <c r="AF1747" t="str">
        <f t="shared" si="905"/>
        <v>-8.95015905576544-7.8764690240832i</v>
      </c>
      <c r="AG1747" t="e">
        <f t="shared" si="906"/>
        <v>#DIV/0!</v>
      </c>
      <c r="AH1747" t="e">
        <f t="shared" si="907"/>
        <v>#DIV/0!</v>
      </c>
      <c r="AI1747" t="e">
        <f t="shared" si="908"/>
        <v>#DIV/0!</v>
      </c>
      <c r="AJ1747" t="e">
        <f t="shared" si="909"/>
        <v>#DIV/0!</v>
      </c>
      <c r="AK1747"/>
      <c r="AL1747"/>
      <c r="AM1747"/>
      <c r="AN1747"/>
    </row>
    <row r="1748" spans="1:40" x14ac:dyDescent="0.3">
      <c r="A1748"/>
      <c r="B1748">
        <f t="shared" si="875"/>
        <v>161400</v>
      </c>
      <c r="C1748" s="186" t="str">
        <f t="shared" si="878"/>
        <v>-0.00678939415699651+0.0103274169275141i</v>
      </c>
      <c r="D1748" s="158" t="str">
        <f t="shared" si="879"/>
        <v>-4.10700379187347-2.58548469316546i</v>
      </c>
      <c r="E1748" t="str">
        <f t="shared" si="880"/>
        <v>3204.7278835087-8677.32410840716i</v>
      </c>
      <c r="F1748" t="str">
        <f t="shared" si="881"/>
        <v>0.528906752609108+0.347564550818661i</v>
      </c>
      <c r="G1748" t="str">
        <f t="shared" si="876"/>
        <v>0.528906752609108+0.347564550818661i</v>
      </c>
      <c r="H1748" t="str">
        <f t="shared" si="882"/>
        <v>4.8477758056086+5.29228312883177i</v>
      </c>
      <c r="I1748" t="str">
        <f t="shared" si="883"/>
        <v>633.816317861741i</v>
      </c>
      <c r="J1748" t="str">
        <f t="shared" si="877"/>
        <v>-98.4987835474461+135.153977514729i</v>
      </c>
      <c r="K1748" t="str">
        <f t="shared" si="884"/>
        <v>3.06281944305989-2.23215028454481i</v>
      </c>
      <c r="L1748" t="str">
        <f t="shared" si="885"/>
        <v>0.608253441143236-0.370007593106919i</v>
      </c>
      <c r="M1748" t="str">
        <f t="shared" si="886"/>
        <v>3.67107288420313-2.60215787765173i</v>
      </c>
      <c r="N1748" t="str">
        <f t="shared" si="887"/>
        <v>-2.06327509314994i</v>
      </c>
      <c r="O1748" t="str">
        <f t="shared" si="888"/>
        <v>-0.472811537106843-0.881163577537488i</v>
      </c>
      <c r="P1748" t="str">
        <f t="shared" si="889"/>
        <v>1.47281153710684+0.881163577537488i</v>
      </c>
      <c r="Q1748" t="str">
        <f t="shared" si="890"/>
        <v>-1.47281153710684+1.18211151561245i</v>
      </c>
      <c r="R1748" t="str">
        <f t="shared" si="891"/>
        <v>-0.316142095010854-0.852029439615011i</v>
      </c>
      <c r="S1748" t="str">
        <f t="shared" si="892"/>
        <v>0.226422506792859i</v>
      </c>
      <c r="T1748" t="str">
        <f t="shared" si="893"/>
        <v>0.192918641578946-0.0715816856551038i</v>
      </c>
      <c r="U1748" t="e">
        <f t="shared" si="894"/>
        <v>#DIV/0!</v>
      </c>
      <c r="V1748" t="str">
        <f t="shared" si="895"/>
        <v>0.0000833333333333333-0.00164348350982957i</v>
      </c>
      <c r="W1748" t="e">
        <f t="shared" si="896"/>
        <v>#DIV/0!</v>
      </c>
      <c r="X1748" t="e">
        <f t="shared" si="897"/>
        <v>#DIV/0!</v>
      </c>
      <c r="Y1748" t="str">
        <f t="shared" si="898"/>
        <v>0.00096+0.689592153833574i</v>
      </c>
      <c r="Z1748" t="e">
        <f t="shared" si="899"/>
        <v>#DIV/0!</v>
      </c>
      <c r="AA1748" t="e">
        <f t="shared" si="900"/>
        <v>#DIV/0!</v>
      </c>
      <c r="AB1748" t="str">
        <f t="shared" si="901"/>
        <v>0.110086148605361-0.0408470224544125i</v>
      </c>
      <c r="AC1748" t="str">
        <f t="shared" si="902"/>
        <v>1.29784387381313-0.436413935346609i</v>
      </c>
      <c r="AD1748" t="str">
        <f t="shared" si="903"/>
        <v>0.0857137064220759-0.0026508323466539i</v>
      </c>
      <c r="AE1748" t="e">
        <f t="shared" si="904"/>
        <v>#DIV/0!</v>
      </c>
      <c r="AF1748" t="str">
        <f t="shared" si="905"/>
        <v>-8.95477959748207-7.87776782199723i</v>
      </c>
      <c r="AG1748" t="e">
        <f t="shared" si="906"/>
        <v>#DIV/0!</v>
      </c>
      <c r="AH1748" t="e">
        <f t="shared" si="907"/>
        <v>#DIV/0!</v>
      </c>
      <c r="AI1748" t="e">
        <f t="shared" si="908"/>
        <v>#DIV/0!</v>
      </c>
      <c r="AJ1748" t="e">
        <f t="shared" si="909"/>
        <v>#DIV/0!</v>
      </c>
      <c r="AK1748"/>
      <c r="AL1748"/>
      <c r="AM1748"/>
      <c r="AN1748"/>
    </row>
    <row r="1749" spans="1:40" x14ac:dyDescent="0.3">
      <c r="A1749"/>
      <c r="B1749">
        <f t="shared" si="875"/>
        <v>161500</v>
      </c>
      <c r="C1749" s="186" t="str">
        <f t="shared" si="878"/>
        <v>-0.00678642835692069+0.0103250379103199i</v>
      </c>
      <c r="D1749" s="158" t="str">
        <f t="shared" si="879"/>
        <v>-4.10855831526412-2.58598950245071i</v>
      </c>
      <c r="E1749" t="str">
        <f t="shared" si="880"/>
        <v>3201.23609519418-8673.23994851465i</v>
      </c>
      <c r="F1749" t="str">
        <f t="shared" si="881"/>
        <v>0.529112482329703+0.347628016490847i</v>
      </c>
      <c r="G1749" t="str">
        <f t="shared" si="876"/>
        <v>0.529112482329703+0.347628016490847i</v>
      </c>
      <c r="H1749" t="str">
        <f t="shared" si="882"/>
        <v>4.85084053981094+5.29307391074342i</v>
      </c>
      <c r="I1749" t="str">
        <f t="shared" si="883"/>
        <v>634.209016943439i</v>
      </c>
      <c r="J1749" t="str">
        <f t="shared" si="877"/>
        <v>-98.6221163940511+135.237716038592i</v>
      </c>
      <c r="K1749" t="str">
        <f t="shared" si="884"/>
        <v>3.06147632940468-2.23258188425795i</v>
      </c>
      <c r="L1749" t="str">
        <f t="shared" si="885"/>
        <v>0.608049869103546-0.37011292997694i</v>
      </c>
      <c r="M1749" t="str">
        <f t="shared" si="886"/>
        <v>3.66952619850823-2.60269481423489i</v>
      </c>
      <c r="N1749" t="str">
        <f t="shared" si="887"/>
        <v>-2.06455345442202i</v>
      </c>
      <c r="O1749" t="str">
        <f t="shared" si="888"/>
        <v>-0.473937595855889-0.8805584337421i</v>
      </c>
      <c r="P1749" t="str">
        <f t="shared" si="889"/>
        <v>1.47393759585589+0.8805584337421i</v>
      </c>
      <c r="Q1749" t="str">
        <f t="shared" si="890"/>
        <v>-1.47393759585589+1.18399502067992i</v>
      </c>
      <c r="R1749" t="str">
        <f t="shared" si="891"/>
        <v>-0.316118898142384-0.851353299226241i</v>
      </c>
      <c r="S1749" t="str">
        <f t="shared" si="892"/>
        <v>0.226562793352211i</v>
      </c>
      <c r="T1749" t="str">
        <f t="shared" si="893"/>
        <v>0.192884981602318-0.0716207805945616i</v>
      </c>
      <c r="U1749" t="e">
        <f t="shared" si="894"/>
        <v>#DIV/0!</v>
      </c>
      <c r="V1749" t="str">
        <f t="shared" si="895"/>
        <v>0.0000833333333333333-0.00164246587298138i</v>
      </c>
      <c r="W1749" t="e">
        <f t="shared" si="896"/>
        <v>#DIV/0!</v>
      </c>
      <c r="X1749" t="e">
        <f t="shared" si="897"/>
        <v>#DIV/0!</v>
      </c>
      <c r="Y1749" t="str">
        <f t="shared" si="898"/>
        <v>0.00096+0.690019410434462i</v>
      </c>
      <c r="Z1749" t="e">
        <f t="shared" si="899"/>
        <v>#DIV/0!</v>
      </c>
      <c r="AA1749" t="e">
        <f t="shared" si="900"/>
        <v>#DIV/0!</v>
      </c>
      <c r="AB1749" t="str">
        <f t="shared" si="901"/>
        <v>0.110066941041183-0.0408693313991554i</v>
      </c>
      <c r="AC1749" t="str">
        <f t="shared" si="902"/>
        <v>1.29752312684645-0.4364417389513i</v>
      </c>
      <c r="AD1749" t="str">
        <f t="shared" si="903"/>
        <v>0.0857243320554277-0.00266327033017486i</v>
      </c>
      <c r="AE1749" t="e">
        <f t="shared" si="904"/>
        <v>#DIV/0!</v>
      </c>
      <c r="AF1749" t="str">
        <f t="shared" si="905"/>
        <v>-8.95939885507506-7.87906341319413i</v>
      </c>
      <c r="AG1749" t="e">
        <f t="shared" si="906"/>
        <v>#DIV/0!</v>
      </c>
      <c r="AH1749" t="e">
        <f t="shared" si="907"/>
        <v>#DIV/0!</v>
      </c>
      <c r="AI1749" t="e">
        <f t="shared" si="908"/>
        <v>#DIV/0!</v>
      </c>
      <c r="AJ1749" t="e">
        <f t="shared" si="909"/>
        <v>#DIV/0!</v>
      </c>
      <c r="AK1749"/>
      <c r="AL1749"/>
      <c r="AM1749"/>
      <c r="AN1749"/>
    </row>
    <row r="1750" spans="1:40" x14ac:dyDescent="0.3">
      <c r="A1750"/>
      <c r="B1750">
        <f t="shared" si="875"/>
        <v>161600</v>
      </c>
      <c r="C1750" s="186" t="str">
        <f t="shared" si="878"/>
        <v>-0.00678346331355231+0.0103226608162711i</v>
      </c>
      <c r="D1750" s="158" t="str">
        <f t="shared" si="879"/>
        <v>-4.11011244311106-2.5864931514862i</v>
      </c>
      <c r="E1750" t="str">
        <f t="shared" si="880"/>
        <v>3197.74975201228-8669.1588347563i</v>
      </c>
      <c r="F1750" t="str">
        <f t="shared" si="881"/>
        <v>0.529318159700934+0.347691332749254i</v>
      </c>
      <c r="G1750" t="str">
        <f t="shared" si="876"/>
        <v>0.529318159700934+0.347691332749254i</v>
      </c>
      <c r="H1750" t="str">
        <f t="shared" si="882"/>
        <v>4.85390438354528+5.29386264927665i</v>
      </c>
      <c r="I1750" t="str">
        <f t="shared" si="883"/>
        <v>634.601716025138i</v>
      </c>
      <c r="J1750" t="str">
        <f t="shared" si="877"/>
        <v>-98.7455256313942+135.321454562455i</v>
      </c>
      <c r="K1750" t="str">
        <f t="shared" si="884"/>
        <v>3.06013356205486-2.23301248175628i</v>
      </c>
      <c r="L1750" t="str">
        <f t="shared" si="885"/>
        <v>0.607846307319157-0.37021811964178i</v>
      </c>
      <c r="M1750" t="str">
        <f t="shared" si="886"/>
        <v>3.66797986937402-2.60323060139806i</v>
      </c>
      <c r="N1750" t="str">
        <f t="shared" si="887"/>
        <v>-2.06583181569411i</v>
      </c>
      <c r="O1750" t="str">
        <f t="shared" si="888"/>
        <v>-0.475062880092656-0.879951850931669i</v>
      </c>
      <c r="P1750" t="str">
        <f t="shared" si="889"/>
        <v>1.47506288009266+0.879951850931669i</v>
      </c>
      <c r="Q1750" t="str">
        <f t="shared" si="890"/>
        <v>-1.47506288009266+1.18587996476244i</v>
      </c>
      <c r="R1750" t="str">
        <f t="shared" si="891"/>
        <v>-0.316095681916823-0.850677895837177i</v>
      </c>
      <c r="S1750" t="str">
        <f t="shared" si="892"/>
        <v>0.226703079911562i</v>
      </c>
      <c r="T1750" t="str">
        <f t="shared" si="893"/>
        <v>0.192851298998975-0.0716598646372892i</v>
      </c>
      <c r="U1750" t="e">
        <f t="shared" si="894"/>
        <v>#DIV/0!</v>
      </c>
      <c r="V1750" t="str">
        <f t="shared" si="895"/>
        <v>0.0000833333333333333-0.00164144949558473i</v>
      </c>
      <c r="W1750" t="e">
        <f t="shared" si="896"/>
        <v>#DIV/0!</v>
      </c>
      <c r="X1750" t="e">
        <f t="shared" si="897"/>
        <v>#DIV/0!</v>
      </c>
      <c r="Y1750" t="str">
        <f t="shared" si="898"/>
        <v>0.00096+0.69044666703535i</v>
      </c>
      <c r="Z1750" t="e">
        <f t="shared" si="899"/>
        <v>#DIV/0!</v>
      </c>
      <c r="AA1750" t="e">
        <f t="shared" si="900"/>
        <v>#DIV/0!</v>
      </c>
      <c r="AB1750" t="str">
        <f t="shared" si="901"/>
        <v>0.110047720565408-0.0408916341258416i</v>
      </c>
      <c r="AC1750" t="str">
        <f t="shared" si="902"/>
        <v>1.29720247040685-0.436469284589367i</v>
      </c>
      <c r="AD1750" t="str">
        <f t="shared" si="903"/>
        <v>0.0857349534635584-0.00267572750012646i</v>
      </c>
      <c r="AE1750" t="e">
        <f t="shared" si="904"/>
        <v>#DIV/0!</v>
      </c>
      <c r="AF1750" t="str">
        <f t="shared" si="905"/>
        <v>-8.96401682665634-7.88035580076285i</v>
      </c>
      <c r="AG1750" t="e">
        <f t="shared" si="906"/>
        <v>#DIV/0!</v>
      </c>
      <c r="AH1750" t="e">
        <f t="shared" si="907"/>
        <v>#DIV/0!</v>
      </c>
      <c r="AI1750" t="e">
        <f t="shared" si="908"/>
        <v>#DIV/0!</v>
      </c>
      <c r="AJ1750" t="e">
        <f t="shared" si="909"/>
        <v>#DIV/0!</v>
      </c>
      <c r="AK1750"/>
      <c r="AL1750"/>
      <c r="AM1750"/>
      <c r="AN1750"/>
    </row>
    <row r="1751" spans="1:40" x14ac:dyDescent="0.3">
      <c r="A1751"/>
      <c r="B1751">
        <f t="shared" si="875"/>
        <v>161700</v>
      </c>
      <c r="C1751" s="186" t="str">
        <f t="shared" si="878"/>
        <v>-0.00678049902830062+0.0103202856398854i</v>
      </c>
      <c r="D1751" s="158" t="str">
        <f t="shared" si="879"/>
        <v>-4.11166617467233-2.58699564142081i</v>
      </c>
      <c r="E1751" t="str">
        <f t="shared" si="880"/>
        <v>3194.26884323523-8665.08076543533i</v>
      </c>
      <c r="F1751" t="str">
        <f t="shared" si="881"/>
        <v>0.529523784624612+0.347754499738251i</v>
      </c>
      <c r="G1751" t="str">
        <f t="shared" si="876"/>
        <v>0.529523784624612+0.347754499738251i</v>
      </c>
      <c r="H1751" t="str">
        <f t="shared" si="882"/>
        <v>4.85696733567036+5.29464934637147i</v>
      </c>
      <c r="I1751" t="str">
        <f t="shared" si="883"/>
        <v>634.994415106837i</v>
      </c>
      <c r="J1751" t="str">
        <f t="shared" si="877"/>
        <v>-98.8690112594754+135.405193086317i</v>
      </c>
      <c r="K1751" t="str">
        <f t="shared" si="884"/>
        <v>3.05879114164919-2.2334420780399i</v>
      </c>
      <c r="L1751" t="str">
        <f t="shared" si="885"/>
        <v>0.607642755906282-0.37032316218386i</v>
      </c>
      <c r="M1751" t="str">
        <f t="shared" si="886"/>
        <v>3.66643389755547-2.60376524022376i</v>
      </c>
      <c r="N1751" t="str">
        <f t="shared" si="887"/>
        <v>-2.0671101769662i</v>
      </c>
      <c r="O1751" t="str">
        <f t="shared" si="888"/>
        <v>-0.476187387978188-0.879343830097483i</v>
      </c>
      <c r="P1751" t="str">
        <f t="shared" si="889"/>
        <v>1.47618738797819+0.879343830097483i</v>
      </c>
      <c r="Q1751" t="str">
        <f t="shared" si="890"/>
        <v>-1.47618738797819+1.18776634686872i</v>
      </c>
      <c r="R1751" t="str">
        <f t="shared" si="891"/>
        <v>-0.316072446323691-0.850003228066986i</v>
      </c>
      <c r="S1751" t="str">
        <f t="shared" si="892"/>
        <v>0.226843366470914i</v>
      </c>
      <c r="T1751" t="str">
        <f t="shared" si="893"/>
        <v>0.192817593765859-0.0716989377727633i</v>
      </c>
      <c r="U1751" t="e">
        <f t="shared" si="894"/>
        <v>#DIV/0!</v>
      </c>
      <c r="V1751" t="str">
        <f t="shared" si="895"/>
        <v>0.0000833333333333333-0.00164043437530298i</v>
      </c>
      <c r="W1751" t="e">
        <f t="shared" si="896"/>
        <v>#DIV/0!</v>
      </c>
      <c r="X1751" t="e">
        <f t="shared" si="897"/>
        <v>#DIV/0!</v>
      </c>
      <c r="Y1751" t="str">
        <f t="shared" si="898"/>
        <v>0.00096+0.690873923636239i</v>
      </c>
      <c r="Z1751" t="e">
        <f t="shared" si="899"/>
        <v>#DIV/0!</v>
      </c>
      <c r="AA1751" t="e">
        <f t="shared" si="900"/>
        <v>#DIV/0!</v>
      </c>
      <c r="AB1751" t="str">
        <f t="shared" si="901"/>
        <v>0.11002848717629-0.0409139306284661i</v>
      </c>
      <c r="AC1751" t="str">
        <f t="shared" si="902"/>
        <v>1.29688190466857-0.436496572482471i</v>
      </c>
      <c r="AD1751" t="str">
        <f t="shared" si="903"/>
        <v>0.085745570624503-0.00268820386248495i</v>
      </c>
      <c r="AE1751" t="e">
        <f t="shared" si="904"/>
        <v>#DIV/0!</v>
      </c>
      <c r="AF1751" t="str">
        <f t="shared" si="905"/>
        <v>-8.96863351034269-7.88164498779228i</v>
      </c>
      <c r="AG1751" t="e">
        <f t="shared" si="906"/>
        <v>#DIV/0!</v>
      </c>
      <c r="AH1751" t="e">
        <f t="shared" si="907"/>
        <v>#DIV/0!</v>
      </c>
      <c r="AI1751" t="e">
        <f t="shared" si="908"/>
        <v>#DIV/0!</v>
      </c>
      <c r="AJ1751" t="e">
        <f t="shared" si="909"/>
        <v>#DIV/0!</v>
      </c>
      <c r="AK1751"/>
      <c r="AL1751"/>
      <c r="AM1751"/>
      <c r="AN1751"/>
    </row>
    <row r="1752" spans="1:40" x14ac:dyDescent="0.3">
      <c r="A1752"/>
      <c r="B1752">
        <f t="shared" si="875"/>
        <v>161800</v>
      </c>
      <c r="C1752" s="186" t="str">
        <f t="shared" si="878"/>
        <v>-0.00677753550257075+0.010317912375699i</v>
      </c>
      <c r="D1752" s="158" t="str">
        <f t="shared" si="879"/>
        <v>-4.11321950920784-2.58749697340306i</v>
      </c>
      <c r="E1752" t="str">
        <f t="shared" si="880"/>
        <v>3190.79335815999-8661.00573885006i</v>
      </c>
      <c r="F1752" t="str">
        <f t="shared" si="881"/>
        <v>0.529729357002799+0.347817517602185i</v>
      </c>
      <c r="G1752" t="str">
        <f t="shared" si="876"/>
        <v>0.529729357002799+0.347817517602185i</v>
      </c>
      <c r="H1752" t="str">
        <f t="shared" si="882"/>
        <v>4.86002939504787+5.29543400396768i</v>
      </c>
      <c r="I1752" t="str">
        <f t="shared" si="883"/>
        <v>635.387114188536i</v>
      </c>
      <c r="J1752" t="str">
        <f t="shared" si="877"/>
        <v>-98.9925732782946+135.488931610181i</v>
      </c>
      <c r="K1752" t="str">
        <f t="shared" si="884"/>
        <v>3.05744906882475-2.23387067410859i</v>
      </c>
      <c r="L1752" t="str">
        <f t="shared" si="885"/>
        <v>0.607439214980965-0.370428057685672i</v>
      </c>
      <c r="M1752" t="str">
        <f t="shared" si="886"/>
        <v>3.66488828380571-2.60429873179426i</v>
      </c>
      <c r="N1752" t="str">
        <f t="shared" si="887"/>
        <v>-2.06838853823829i</v>
      </c>
      <c r="O1752" t="str">
        <f t="shared" si="888"/>
        <v>-0.477311117674804-0.878734372233173i</v>
      </c>
      <c r="P1752" t="str">
        <f t="shared" si="889"/>
        <v>1.4773111176748+0.878734372233173i</v>
      </c>
      <c r="Q1752" t="str">
        <f t="shared" si="890"/>
        <v>-1.4773111176748+1.18965416600512i</v>
      </c>
      <c r="R1752" t="str">
        <f t="shared" si="891"/>
        <v>-0.31604919135251-0.84932929453824i</v>
      </c>
      <c r="S1752" t="str">
        <f t="shared" si="892"/>
        <v>0.226983653030265i</v>
      </c>
      <c r="T1752" t="str">
        <f t="shared" si="893"/>
        <v>0.192783865899908-0.071737999990454i</v>
      </c>
      <c r="U1752" t="e">
        <f t="shared" si="894"/>
        <v>#DIV/0!</v>
      </c>
      <c r="V1752" t="str">
        <f t="shared" si="895"/>
        <v>0.0000833333333333333-0.00163942050980527i</v>
      </c>
      <c r="W1752" t="e">
        <f t="shared" si="896"/>
        <v>#DIV/0!</v>
      </c>
      <c r="X1752" t="e">
        <f t="shared" si="897"/>
        <v>#DIV/0!</v>
      </c>
      <c r="Y1752" t="str">
        <f t="shared" si="898"/>
        <v>0.00096+0.691301180237127i</v>
      </c>
      <c r="Z1752" t="e">
        <f t="shared" si="899"/>
        <v>#DIV/0!</v>
      </c>
      <c r="AA1752" t="e">
        <f t="shared" si="900"/>
        <v>#DIV/0!</v>
      </c>
      <c r="AB1752" t="str">
        <f t="shared" si="901"/>
        <v>0.110009240872082-0.0409362209010202i</v>
      </c>
      <c r="AC1752" t="str">
        <f t="shared" si="902"/>
        <v>1.29656142980548-0.436523602852244i</v>
      </c>
      <c r="AD1752" t="str">
        <f t="shared" si="903"/>
        <v>0.0857561835162763-0.0027006994232139i</v>
      </c>
      <c r="AE1752" t="e">
        <f t="shared" si="904"/>
        <v>#DIV/0!</v>
      </c>
      <c r="AF1752" t="str">
        <f t="shared" si="905"/>
        <v>-8.97324890425571-7.88293097737074i</v>
      </c>
      <c r="AG1752" t="e">
        <f t="shared" si="906"/>
        <v>#DIV/0!</v>
      </c>
      <c r="AH1752" t="e">
        <f t="shared" si="907"/>
        <v>#DIV/0!</v>
      </c>
      <c r="AI1752" t="e">
        <f t="shared" si="908"/>
        <v>#DIV/0!</v>
      </c>
      <c r="AJ1752" t="e">
        <f t="shared" si="909"/>
        <v>#DIV/0!</v>
      </c>
      <c r="AK1752"/>
      <c r="AL1752"/>
      <c r="AM1752"/>
      <c r="AN1752"/>
    </row>
    <row r="1753" spans="1:40" x14ac:dyDescent="0.3">
      <c r="A1753"/>
      <c r="B1753">
        <f t="shared" si="875"/>
        <v>161900</v>
      </c>
      <c r="C1753" s="186" t="str">
        <f t="shared" si="878"/>
        <v>-0.00677457273776451+0.0103155410182672i</v>
      </c>
      <c r="D1753" s="158" t="str">
        <f t="shared" si="879"/>
        <v>-4.11477244597952-2.58799714858142i</v>
      </c>
      <c r="E1753" t="str">
        <f t="shared" si="880"/>
        <v>3187.32328610807-8656.93375329388i</v>
      </c>
      <c r="F1753" t="str">
        <f t="shared" si="881"/>
        <v>0.529934876737825+0.347880386485408i</v>
      </c>
      <c r="G1753" t="str">
        <f t="shared" si="876"/>
        <v>0.529934876737825+0.347880386485408i</v>
      </c>
      <c r="H1753" t="str">
        <f t="shared" si="882"/>
        <v>4.86309056054253+5.2962166240054i</v>
      </c>
      <c r="I1753" t="str">
        <f t="shared" si="883"/>
        <v>635.779813270234i</v>
      </c>
      <c r="J1753" t="str">
        <f t="shared" si="877"/>
        <v>-99.116211687852+135.572670134044i</v>
      </c>
      <c r="K1753" t="str">
        <f t="shared" si="884"/>
        <v>3.05610734421696-2.23429827096208i</v>
      </c>
      <c r="L1753" t="str">
        <f t="shared" si="885"/>
        <v>0.607235684659082-0.370532806229782i</v>
      </c>
      <c r="M1753" t="str">
        <f t="shared" si="886"/>
        <v>3.66334302887604-2.60483107719186i</v>
      </c>
      <c r="N1753" t="str">
        <f t="shared" si="887"/>
        <v>-2.06966689951038i</v>
      </c>
      <c r="O1753" t="str">
        <f t="shared" si="888"/>
        <v>-0.478434067346099-0.878123478334721i</v>
      </c>
      <c r="P1753" t="str">
        <f t="shared" si="889"/>
        <v>1.4784340673461+0.878123478334721i</v>
      </c>
      <c r="Q1753" t="str">
        <f t="shared" si="890"/>
        <v>-1.4784340673461+1.19154342117566i</v>
      </c>
      <c r="R1753" t="str">
        <f t="shared" si="891"/>
        <v>-0.316025916992794-0.848656093876908i</v>
      </c>
      <c r="S1753" t="str">
        <f t="shared" si="892"/>
        <v>0.227123939589616i</v>
      </c>
      <c r="T1753" t="str">
        <f t="shared" si="893"/>
        <v>0.192750115398058-0.0717770512798243i</v>
      </c>
      <c r="U1753" t="e">
        <f t="shared" si="894"/>
        <v>#DIV/0!</v>
      </c>
      <c r="V1753" t="str">
        <f t="shared" si="895"/>
        <v>0.0000833333333333333-0.00163840789676647i</v>
      </c>
      <c r="W1753" t="e">
        <f t="shared" si="896"/>
        <v>#DIV/0!</v>
      </c>
      <c r="X1753" t="e">
        <f t="shared" si="897"/>
        <v>#DIV/0!</v>
      </c>
      <c r="Y1753" t="str">
        <f t="shared" si="898"/>
        <v>0.00096+0.691728436838015i</v>
      </c>
      <c r="Z1753" t="e">
        <f t="shared" si="899"/>
        <v>#DIV/0!</v>
      </c>
      <c r="AA1753" t="e">
        <f t="shared" si="900"/>
        <v>#DIV/0!</v>
      </c>
      <c r="AB1753" t="str">
        <f t="shared" si="901"/>
        <v>0.109989981651036-0.040958504937491i</v>
      </c>
      <c r="AC1753" t="str">
        <f t="shared" si="902"/>
        <v>1.29624104599103-0.436550375920324i</v>
      </c>
      <c r="AD1753" t="str">
        <f t="shared" si="903"/>
        <v>0.0857667921168752-0.00271321418826076i</v>
      </c>
      <c r="AE1753" t="e">
        <f t="shared" si="904"/>
        <v>#DIV/0!</v>
      </c>
      <c r="AF1753" t="str">
        <f t="shared" si="905"/>
        <v>-8.97786300652205-7.88421377258682i</v>
      </c>
      <c r="AG1753" t="e">
        <f t="shared" si="906"/>
        <v>#DIV/0!</v>
      </c>
      <c r="AH1753" t="e">
        <f t="shared" si="907"/>
        <v>#DIV/0!</v>
      </c>
      <c r="AI1753" t="e">
        <f t="shared" si="908"/>
        <v>#DIV/0!</v>
      </c>
      <c r="AJ1753" t="e">
        <f t="shared" si="909"/>
        <v>#DIV/0!</v>
      </c>
      <c r="AK1753"/>
      <c r="AL1753"/>
      <c r="AM1753"/>
      <c r="AN1753"/>
    </row>
    <row r="1754" spans="1:40" x14ac:dyDescent="0.3">
      <c r="A1754"/>
      <c r="B1754">
        <f t="shared" si="875"/>
        <v>162000</v>
      </c>
      <c r="C1754" s="186" t="str">
        <f t="shared" si="878"/>
        <v>-0.00677161073527992+0.0103131715621628i</v>
      </c>
      <c r="D1754" s="158" t="str">
        <f t="shared" si="879"/>
        <v>-4.1163249842512-2.58849616810403i</v>
      </c>
      <c r="E1754" t="str">
        <f t="shared" si="880"/>
        <v>3183.85861642568-8652.86480705538i</v>
      </c>
      <c r="F1754" t="str">
        <f t="shared" si="881"/>
        <v>0.530140343732268+0.347943106532254i</v>
      </c>
      <c r="G1754" t="str">
        <f t="shared" si="876"/>
        <v>0.530140343732268+0.347943106532254i</v>
      </c>
      <c r="H1754" t="str">
        <f t="shared" si="882"/>
        <v>4.86615083102202+5.2969972084246i</v>
      </c>
      <c r="I1754" t="str">
        <f t="shared" si="883"/>
        <v>636.172512351933i</v>
      </c>
      <c r="J1754" t="str">
        <f t="shared" si="877"/>
        <v>-99.239926488147+135.656408657907i</v>
      </c>
      <c r="K1754" t="str">
        <f t="shared" si="884"/>
        <v>3.05476596845954-2.2347248695998i</v>
      </c>
      <c r="L1754" t="str">
        <f t="shared" si="885"/>
        <v>0.607032165056341-0.370637407898827i</v>
      </c>
      <c r="M1754" t="str">
        <f t="shared" si="886"/>
        <v>3.66179813351588-2.60536227749863i</v>
      </c>
      <c r="N1754" t="str">
        <f t="shared" si="887"/>
        <v>-2.07094526078246i</v>
      </c>
      <c r="O1754" t="str">
        <f t="shared" si="888"/>
        <v>-0.47955623515693-0.877511149400457i</v>
      </c>
      <c r="P1754" t="str">
        <f t="shared" si="889"/>
        <v>1.47955623515693+0.877511149400457i</v>
      </c>
      <c r="Q1754" t="str">
        <f t="shared" si="890"/>
        <v>-1.47955623515693+1.193434111382i</v>
      </c>
      <c r="R1754" t="str">
        <f t="shared" si="891"/>
        <v>-0.316002623234028-0.847983624712356i</v>
      </c>
      <c r="S1754" t="str">
        <f t="shared" si="892"/>
        <v>0.227264226148968i</v>
      </c>
      <c r="T1754" t="str">
        <f t="shared" si="893"/>
        <v>0.19271634225725-0.0718160916303253i</v>
      </c>
      <c r="U1754" t="e">
        <f t="shared" si="894"/>
        <v>#DIV/0!</v>
      </c>
      <c r="V1754" t="str">
        <f t="shared" si="895"/>
        <v>0.0000833333333333333-0.00163739653386724i</v>
      </c>
      <c r="W1754" t="e">
        <f t="shared" si="896"/>
        <v>#DIV/0!</v>
      </c>
      <c r="X1754" t="e">
        <f t="shared" si="897"/>
        <v>#DIV/0!</v>
      </c>
      <c r="Y1754" t="str">
        <f t="shared" si="898"/>
        <v>0.00096+0.692155693438903i</v>
      </c>
      <c r="Z1754" t="e">
        <f t="shared" si="899"/>
        <v>#DIV/0!</v>
      </c>
      <c r="AA1754" t="e">
        <f t="shared" si="900"/>
        <v>#DIV/0!</v>
      </c>
      <c r="AB1754" t="str">
        <f t="shared" si="901"/>
        <v>0.109970709511405-0.0409807827318591i</v>
      </c>
      <c r="AC1754" t="str">
        <f t="shared" si="902"/>
        <v>1.29592075339833-0.436576891908316i</v>
      </c>
      <c r="AD1754" t="str">
        <f t="shared" si="903"/>
        <v>0.0857773964042757-0.00272574816355851i</v>
      </c>
      <c r="AE1754" t="e">
        <f t="shared" si="904"/>
        <v>#DIV/0!</v>
      </c>
      <c r="AF1754" t="str">
        <f t="shared" si="905"/>
        <v>-8.98247581527322-7.88549337652863i</v>
      </c>
      <c r="AG1754" t="e">
        <f t="shared" si="906"/>
        <v>#DIV/0!</v>
      </c>
      <c r="AH1754" t="e">
        <f t="shared" si="907"/>
        <v>#DIV/0!</v>
      </c>
      <c r="AI1754" t="e">
        <f t="shared" si="908"/>
        <v>#DIV/0!</v>
      </c>
      <c r="AJ1754" t="e">
        <f t="shared" si="909"/>
        <v>#DIV/0!</v>
      </c>
      <c r="AK1754"/>
      <c r="AL1754"/>
      <c r="AM1754"/>
      <c r="AN1754"/>
    </row>
    <row r="1755" spans="1:40" x14ac:dyDescent="0.3">
      <c r="A1755"/>
      <c r="B1755">
        <f t="shared" si="875"/>
        <v>162100</v>
      </c>
      <c r="C1755" s="186" t="str">
        <f t="shared" si="878"/>
        <v>-0.00676864949651125+0.0103108040019777i</v>
      </c>
      <c r="D1755" s="158" t="str">
        <f t="shared" si="879"/>
        <v>-4.11787712328862-2.58899403311884i</v>
      </c>
      <c r="E1755" t="str">
        <f t="shared" si="880"/>
        <v>3180.39933848348-8648.79889841837i</v>
      </c>
      <c r="F1755" t="str">
        <f t="shared" si="881"/>
        <v>0.530345757888961+0.348005677887044i</v>
      </c>
      <c r="G1755" t="str">
        <f t="shared" si="876"/>
        <v>0.530345757888961+0.348005677887044i</v>
      </c>
      <c r="H1755" t="str">
        <f t="shared" si="882"/>
        <v>4.86921020535691+5.29777575916534i</v>
      </c>
      <c r="I1755" t="str">
        <f t="shared" si="883"/>
        <v>636.565211433632i</v>
      </c>
      <c r="J1755" t="str">
        <f t="shared" si="877"/>
        <v>-99.363717679181+135.740147181769i</v>
      </c>
      <c r="K1755" t="str">
        <f t="shared" si="884"/>
        <v>3.05342494218452-2.23515047102101i</v>
      </c>
      <c r="L1755" t="str">
        <f t="shared" si="885"/>
        <v>0.606828656288282-0.370741862775516i</v>
      </c>
      <c r="M1755" t="str">
        <f t="shared" si="886"/>
        <v>3.6602535984728-2.60589233379653i</v>
      </c>
      <c r="N1755" t="str">
        <f t="shared" si="887"/>
        <v>-2.07222362205455i</v>
      </c>
      <c r="O1755" t="str">
        <f t="shared" si="888"/>
        <v>-0.480677619273459-0.876897386431046i</v>
      </c>
      <c r="P1755" t="str">
        <f t="shared" si="889"/>
        <v>1.48067761927346+0.876897386431046i</v>
      </c>
      <c r="Q1755" t="str">
        <f t="shared" si="890"/>
        <v>-1.48067761927346+1.1953262356235i</v>
      </c>
      <c r="R1755" t="str">
        <f t="shared" si="891"/>
        <v>-0.315979310065699-0.847311885677312i</v>
      </c>
      <c r="S1755" t="str">
        <f t="shared" si="892"/>
        <v>0.227404512708318i</v>
      </c>
      <c r="T1755" t="str">
        <f t="shared" si="893"/>
        <v>0.192682546474415-0.0718551210314008i</v>
      </c>
      <c r="U1755" t="e">
        <f t="shared" si="894"/>
        <v>#DIV/0!</v>
      </c>
      <c r="V1755" t="str">
        <f t="shared" si="895"/>
        <v>0.0000833333333333333-0.00163638641879391i</v>
      </c>
      <c r="W1755" t="e">
        <f t="shared" si="896"/>
        <v>#DIV/0!</v>
      </c>
      <c r="X1755" t="e">
        <f t="shared" si="897"/>
        <v>#DIV/0!</v>
      </c>
      <c r="Y1755" t="str">
        <f t="shared" si="898"/>
        <v>0.00096+0.692582950039792i</v>
      </c>
      <c r="Z1755" t="e">
        <f t="shared" si="899"/>
        <v>#DIV/0!</v>
      </c>
      <c r="AA1755" t="e">
        <f t="shared" si="900"/>
        <v>#DIV/0!</v>
      </c>
      <c r="AB1755" t="str">
        <f t="shared" si="901"/>
        <v>0.109951424451439-0.0410030542781006i</v>
      </c>
      <c r="AC1755" t="str">
        <f t="shared" si="902"/>
        <v>1.29560055220004-0.436603151037806i</v>
      </c>
      <c r="AD1755" t="str">
        <f t="shared" si="903"/>
        <v>0.0857879963564364-0.0027383013550251i</v>
      </c>
      <c r="AE1755" t="e">
        <f t="shared" si="904"/>
        <v>#DIV/0!</v>
      </c>
      <c r="AF1755" t="str">
        <f t="shared" si="905"/>
        <v>-8.98708732864553-7.88676979228418i</v>
      </c>
      <c r="AG1755" t="e">
        <f t="shared" si="906"/>
        <v>#DIV/0!</v>
      </c>
      <c r="AH1755" t="e">
        <f t="shared" si="907"/>
        <v>#DIV/0!</v>
      </c>
      <c r="AI1755" t="e">
        <f t="shared" si="908"/>
        <v>#DIV/0!</v>
      </c>
      <c r="AJ1755" t="e">
        <f t="shared" si="909"/>
        <v>#DIV/0!</v>
      </c>
      <c r="AK1755"/>
      <c r="AL1755"/>
      <c r="AM1755"/>
      <c r="AN1755"/>
    </row>
    <row r="1756" spans="1:40" x14ac:dyDescent="0.3">
      <c r="A1756"/>
      <c r="B1756">
        <f t="shared" si="875"/>
        <v>162200</v>
      </c>
      <c r="C1756" s="186" t="str">
        <f t="shared" si="878"/>
        <v>-0.00676568902284932+0.0103084383323218i</v>
      </c>
      <c r="D1756" s="158" t="str">
        <f t="shared" si="879"/>
        <v>-4.11942886235946-2.58949074477356i</v>
      </c>
      <c r="E1756" t="str">
        <f t="shared" si="880"/>
        <v>3176.94544167666-8644.7360256619i</v>
      </c>
      <c r="F1756" t="str">
        <f t="shared" si="881"/>
        <v>0.530551119110994+0.34806810069409i</v>
      </c>
      <c r="G1756" t="str">
        <f t="shared" si="876"/>
        <v>0.530551119110994+0.34806810069409i</v>
      </c>
      <c r="H1756" t="str">
        <f t="shared" si="882"/>
        <v>4.87226868242081+5.29855227816763i</v>
      </c>
      <c r="I1756" t="str">
        <f t="shared" si="883"/>
        <v>636.957910515331i</v>
      </c>
      <c r="J1756" t="str">
        <f t="shared" si="877"/>
        <v>-99.487585260952+135.823885705632i</v>
      </c>
      <c r="K1756" t="str">
        <f t="shared" si="884"/>
        <v>3.05208426602228-2.23557507622469i</v>
      </c>
      <c r="L1756" t="str">
        <f t="shared" si="885"/>
        <v>0.606625158470274-0.370846170942629i</v>
      </c>
      <c r="M1756" t="str">
        <f t="shared" si="886"/>
        <v>3.65870942449255-2.60642124716732i</v>
      </c>
      <c r="N1756" t="str">
        <f t="shared" si="887"/>
        <v>-2.07350198332664i</v>
      </c>
      <c r="O1756" t="str">
        <f t="shared" si="888"/>
        <v>-0.481798217863106-0.876282190429507i</v>
      </c>
      <c r="P1756" t="str">
        <f t="shared" si="889"/>
        <v>1.48179821786311+0.876282190429507i</v>
      </c>
      <c r="Q1756" t="str">
        <f t="shared" si="890"/>
        <v>-1.48179821786311+1.19721979289713i</v>
      </c>
      <c r="R1756" t="str">
        <f t="shared" si="891"/>
        <v>-0.315955977477283-0.846640875407887i</v>
      </c>
      <c r="S1756" t="str">
        <f t="shared" si="892"/>
        <v>0.227544799267669i</v>
      </c>
      <c r="T1756" t="str">
        <f t="shared" si="893"/>
        <v>0.192648728046491-0.0718941394724885i</v>
      </c>
      <c r="U1756" t="e">
        <f t="shared" si="894"/>
        <v>#DIV/0!</v>
      </c>
      <c r="V1756" t="str">
        <f t="shared" si="895"/>
        <v>0.0000833333333333333-0.00163537754923855i</v>
      </c>
      <c r="W1756" t="e">
        <f t="shared" si="896"/>
        <v>#DIV/0!</v>
      </c>
      <c r="X1756" t="e">
        <f t="shared" si="897"/>
        <v>#DIV/0!</v>
      </c>
      <c r="Y1756" t="str">
        <f t="shared" si="898"/>
        <v>0.00096+0.69301020664068i</v>
      </c>
      <c r="Z1756" t="e">
        <f t="shared" si="899"/>
        <v>#DIV/0!</v>
      </c>
      <c r="AA1756" t="e">
        <f t="shared" si="900"/>
        <v>#DIV/0!</v>
      </c>
      <c r="AB1756" t="str">
        <f t="shared" si="901"/>
        <v>0.10993212646939-0.0410253195701884i</v>
      </c>
      <c r="AC1756" t="str">
        <f t="shared" si="902"/>
        <v>1.2952804425685-0.43662915353037i</v>
      </c>
      <c r="AD1756" t="str">
        <f t="shared" si="903"/>
        <v>0.0857985919512949-0.00275087376856495i</v>
      </c>
      <c r="AE1756" t="e">
        <f t="shared" si="904"/>
        <v>#DIV/0!</v>
      </c>
      <c r="AF1756" t="str">
        <f t="shared" si="905"/>
        <v>-8.99169754478027-7.88804302294119i</v>
      </c>
      <c r="AG1756" t="e">
        <f t="shared" si="906"/>
        <v>#DIV/0!</v>
      </c>
      <c r="AH1756" t="e">
        <f t="shared" si="907"/>
        <v>#DIV/0!</v>
      </c>
      <c r="AI1756" t="e">
        <f t="shared" si="908"/>
        <v>#DIV/0!</v>
      </c>
      <c r="AJ1756" t="e">
        <f t="shared" si="909"/>
        <v>#DIV/0!</v>
      </c>
      <c r="AK1756"/>
      <c r="AL1756"/>
      <c r="AM1756"/>
      <c r="AN1756"/>
    </row>
    <row r="1757" spans="1:40" x14ac:dyDescent="0.3">
      <c r="A1757"/>
      <c r="B1757">
        <f t="shared" si="875"/>
        <v>162300</v>
      </c>
      <c r="C1757" s="186" t="str">
        <f t="shared" si="878"/>
        <v>-0.00676272931568116+0.0103060745478233i</v>
      </c>
      <c r="D1757" s="158" t="str">
        <f t="shared" si="879"/>
        <v>-4.12098020073339-2.58998630421568i</v>
      </c>
      <c r="E1757" t="str">
        <f t="shared" si="880"/>
        <v>3173.49691542473-8640.67618706025i</v>
      </c>
      <c r="F1757" t="str">
        <f t="shared" si="881"/>
        <v>0.530756427301717+0.348130375097694i</v>
      </c>
      <c r="G1757" t="str">
        <f t="shared" si="876"/>
        <v>0.530756427301717+0.348130375097694i</v>
      </c>
      <c r="H1757" t="str">
        <f t="shared" si="882"/>
        <v>4.87532626109032+5.29932676737157i</v>
      </c>
      <c r="I1757" t="str">
        <f t="shared" si="883"/>
        <v>637.350609597029i</v>
      </c>
      <c r="J1757" t="str">
        <f t="shared" si="877"/>
        <v>-99.611529233462+135.907624229495i</v>
      </c>
      <c r="K1757" t="str">
        <f t="shared" si="884"/>
        <v>3.05074394060146-2.23599868620967i</v>
      </c>
      <c r="L1757" t="str">
        <f t="shared" si="885"/>
        <v>0.606421671717521-0.370950332483017i</v>
      </c>
      <c r="M1757" t="str">
        <f t="shared" si="886"/>
        <v>3.65716561231898-2.60694901869269i</v>
      </c>
      <c r="N1757" t="str">
        <f t="shared" si="887"/>
        <v>-2.07478034459873i</v>
      </c>
      <c r="O1757" t="str">
        <f t="shared" si="888"/>
        <v>-0.482918029094578-0.875665562401199i</v>
      </c>
      <c r="P1757" t="str">
        <f t="shared" si="889"/>
        <v>1.48291802909458+0.875665562401199i</v>
      </c>
      <c r="Q1757" t="str">
        <f t="shared" si="890"/>
        <v>-1.48291802909458+1.19911478219753i</v>
      </c>
      <c r="R1757" t="str">
        <f t="shared" si="891"/>
        <v>-0.31593262545824-0.845970592543547i</v>
      </c>
      <c r="S1757" t="str">
        <f t="shared" si="892"/>
        <v>0.227685085827021i</v>
      </c>
      <c r="T1757" t="str">
        <f t="shared" si="893"/>
        <v>0.192614886970413-0.0719331469430155i</v>
      </c>
      <c r="U1757" t="e">
        <f t="shared" si="894"/>
        <v>#DIV/0!</v>
      </c>
      <c r="V1757" t="str">
        <f t="shared" si="895"/>
        <v>0.0000833333333333333-0.0016343699228989i</v>
      </c>
      <c r="W1757" t="e">
        <f t="shared" si="896"/>
        <v>#DIV/0!</v>
      </c>
      <c r="X1757" t="e">
        <f t="shared" si="897"/>
        <v>#DIV/0!</v>
      </c>
      <c r="Y1757" t="str">
        <f t="shared" si="898"/>
        <v>0.00096+0.693437463241568i</v>
      </c>
      <c r="Z1757" t="e">
        <f t="shared" si="899"/>
        <v>#DIV/0!</v>
      </c>
      <c r="AA1757" t="e">
        <f t="shared" si="900"/>
        <v>#DIV/0!</v>
      </c>
      <c r="AB1757" t="str">
        <f t="shared" si="901"/>
        <v>0.10991281556351-0.0410475786020891i</v>
      </c>
      <c r="AC1757" t="str">
        <f t="shared" si="902"/>
        <v>1.2949604246756-0.436654899607564i</v>
      </c>
      <c r="AD1757" t="str">
        <f t="shared" si="903"/>
        <v>0.0858091831667733-0.00276346541006541i</v>
      </c>
      <c r="AE1757" t="e">
        <f t="shared" si="904"/>
        <v>#DIV/0!</v>
      </c>
      <c r="AF1757" t="str">
        <f t="shared" si="905"/>
        <v>-8.99630646182371-7.88931307158725i</v>
      </c>
      <c r="AG1757" t="e">
        <f t="shared" si="906"/>
        <v>#DIV/0!</v>
      </c>
      <c r="AH1757" t="e">
        <f t="shared" si="907"/>
        <v>#DIV/0!</v>
      </c>
      <c r="AI1757" t="e">
        <f t="shared" si="908"/>
        <v>#DIV/0!</v>
      </c>
      <c r="AJ1757" t="e">
        <f t="shared" si="909"/>
        <v>#DIV/0!</v>
      </c>
      <c r="AK1757"/>
      <c r="AL1757"/>
      <c r="AM1757"/>
      <c r="AN1757"/>
    </row>
    <row r="1758" spans="1:40" x14ac:dyDescent="0.3">
      <c r="A1758"/>
      <c r="B1758">
        <f t="shared" si="875"/>
        <v>162400</v>
      </c>
      <c r="C1758" s="186" t="str">
        <f t="shared" si="878"/>
        <v>-0.00675977037639007+0.0103037126431284i</v>
      </c>
      <c r="D1758" s="158" t="str">
        <f t="shared" si="879"/>
        <v>-4.12253113768188-2.59048071259241i</v>
      </c>
      <c r="E1758" t="str">
        <f t="shared" si="880"/>
        <v>3170.05374917161-8636.61938088306i</v>
      </c>
      <c r="F1758" t="str">
        <f t="shared" si="881"/>
        <v>0.530961682364725+0.348192501242138i</v>
      </c>
      <c r="G1758" t="str">
        <f t="shared" si="876"/>
        <v>0.530961682364725+0.348192501242138i</v>
      </c>
      <c r="H1758" t="str">
        <f t="shared" si="882"/>
        <v>4.87838294024487+5.30009922871713i</v>
      </c>
      <c r="I1758" t="str">
        <f t="shared" si="883"/>
        <v>637.743308678728i</v>
      </c>
      <c r="J1758" t="str">
        <f t="shared" si="877"/>
        <v>-99.735549596709+135.991362753358i</v>
      </c>
      <c r="K1758" t="str">
        <f t="shared" si="884"/>
        <v>3.0494039665491-2.23642130197456i</v>
      </c>
      <c r="L1758" t="str">
        <f t="shared" si="885"/>
        <v>0.606218196145059-0.371054347479602i</v>
      </c>
      <c r="M1758" t="str">
        <f t="shared" si="886"/>
        <v>3.65562216269416-2.60747564945416i</v>
      </c>
      <c r="N1758" t="str">
        <f t="shared" si="887"/>
        <v>-2.07605870587082i</v>
      </c>
      <c r="O1758" t="str">
        <f t="shared" si="888"/>
        <v>-0.484037051137873-0.875047503353819i</v>
      </c>
      <c r="P1758" t="str">
        <f t="shared" si="889"/>
        <v>1.48403705113787+0.875047503353819i</v>
      </c>
      <c r="Q1758" t="str">
        <f t="shared" si="890"/>
        <v>-1.48403705113787+1.201011202517i</v>
      </c>
      <c r="R1758" t="str">
        <f t="shared" si="891"/>
        <v>-0.315909253998027-0.845301035727103i</v>
      </c>
      <c r="S1758" t="str">
        <f t="shared" si="892"/>
        <v>0.227825372386372i</v>
      </c>
      <c r="T1758" t="str">
        <f t="shared" si="893"/>
        <v>0.192581023243113-0.0719721434324015i</v>
      </c>
      <c r="U1758" t="e">
        <f t="shared" si="894"/>
        <v>#DIV/0!</v>
      </c>
      <c r="V1758" t="str">
        <f t="shared" si="895"/>
        <v>0.0000833333333333333-0.0016333635374784i</v>
      </c>
      <c r="W1758" t="e">
        <f t="shared" si="896"/>
        <v>#DIV/0!</v>
      </c>
      <c r="X1758" t="e">
        <f t="shared" si="897"/>
        <v>#DIV/0!</v>
      </c>
      <c r="Y1758" t="str">
        <f t="shared" si="898"/>
        <v>0.00096+0.693864719842456i</v>
      </c>
      <c r="Z1758" t="e">
        <f t="shared" si="899"/>
        <v>#DIV/0!</v>
      </c>
      <c r="AA1758" t="e">
        <f t="shared" si="900"/>
        <v>#DIV/0!</v>
      </c>
      <c r="AB1758" t="str">
        <f t="shared" si="901"/>
        <v>0.109893491732047-0.0410698313677654i</v>
      </c>
      <c r="AC1758" t="str">
        <f t="shared" si="902"/>
        <v>1.29464049869288-0.43668038949092i</v>
      </c>
      <c r="AD1758" t="str">
        <f t="shared" si="903"/>
        <v>0.0858197699807702-0.00277607628540137i</v>
      </c>
      <c r="AE1758" t="e">
        <f t="shared" si="904"/>
        <v>#DIV/0!</v>
      </c>
      <c r="AF1758" t="str">
        <f t="shared" si="905"/>
        <v>-9.00091407792675-7.89057994130954i</v>
      </c>
      <c r="AG1758" t="e">
        <f t="shared" si="906"/>
        <v>#DIV/0!</v>
      </c>
      <c r="AH1758" t="e">
        <f t="shared" si="907"/>
        <v>#DIV/0!</v>
      </c>
      <c r="AI1758" t="e">
        <f t="shared" si="908"/>
        <v>#DIV/0!</v>
      </c>
      <c r="AJ1758" t="e">
        <f t="shared" si="909"/>
        <v>#DIV/0!</v>
      </c>
      <c r="AK1758"/>
      <c r="AL1758"/>
      <c r="AM1758"/>
      <c r="AN1758"/>
    </row>
    <row r="1759" spans="1:40" x14ac:dyDescent="0.3">
      <c r="A1759"/>
      <c r="B1759">
        <f t="shared" si="875"/>
        <v>162500</v>
      </c>
      <c r="C1759" s="186" t="str">
        <f t="shared" si="878"/>
        <v>-0.00675681220635575+0.0103013526129016i</v>
      </c>
      <c r="D1759" s="158" t="str">
        <f t="shared" si="879"/>
        <v>-4.12408167247842-2.59097397105078i</v>
      </c>
      <c r="E1759" t="str">
        <f t="shared" si="880"/>
        <v>3166.61593238548-8632.56560539535i</v>
      </c>
      <c r="F1759" t="str">
        <f t="shared" si="881"/>
        <v>0.531166884203872+0.348254479271699i</v>
      </c>
      <c r="G1759" t="str">
        <f t="shared" si="876"/>
        <v>0.531166884203872+0.348254479271699i</v>
      </c>
      <c r="H1759" t="str">
        <f t="shared" si="882"/>
        <v>4.88143871876697+5.30086966414441i</v>
      </c>
      <c r="I1759" t="str">
        <f t="shared" si="883"/>
        <v>638.136007760427i</v>
      </c>
      <c r="J1759" t="str">
        <f t="shared" si="877"/>
        <v>-99.859646350695+136.075101277221i</v>
      </c>
      <c r="K1759" t="str">
        <f t="shared" si="884"/>
        <v>3.04806434449051-2.23684292451773i</v>
      </c>
      <c r="L1759" t="str">
        <f t="shared" si="885"/>
        <v>0.606014731867752-0.371158216015376i</v>
      </c>
      <c r="M1759" t="str">
        <f t="shared" si="886"/>
        <v>3.65407907635826-2.60800114053311i</v>
      </c>
      <c r="N1759" t="str">
        <f t="shared" si="887"/>
        <v>-2.0773370671429i</v>
      </c>
      <c r="O1759" t="str">
        <f t="shared" si="888"/>
        <v>-0.485155282164267-0.87442801429741i</v>
      </c>
      <c r="P1759" t="str">
        <f t="shared" si="889"/>
        <v>1.48515528216427+0.87442801429741i</v>
      </c>
      <c r="Q1759" t="str">
        <f t="shared" si="890"/>
        <v>-1.48515528216427+1.20290905284549i</v>
      </c>
      <c r="R1759" t="str">
        <f t="shared" si="891"/>
        <v>-0.315885863086092-0.84463220360471i</v>
      </c>
      <c r="S1759" t="str">
        <f t="shared" si="892"/>
        <v>0.227965658945723i</v>
      </c>
      <c r="T1759" t="str">
        <f t="shared" si="893"/>
        <v>0.192547136861526-0.0720111289300594i</v>
      </c>
      <c r="U1759" t="e">
        <f t="shared" si="894"/>
        <v>#DIV/0!</v>
      </c>
      <c r="V1759" t="str">
        <f t="shared" si="895"/>
        <v>0.0000833333333333333-0.00163235839068611i</v>
      </c>
      <c r="W1759" t="e">
        <f t="shared" si="896"/>
        <v>#DIV/0!</v>
      </c>
      <c r="X1759" t="e">
        <f t="shared" si="897"/>
        <v>#DIV/0!</v>
      </c>
      <c r="Y1759" t="str">
        <f t="shared" si="898"/>
        <v>0.00096+0.694291976443344i</v>
      </c>
      <c r="Z1759" t="e">
        <f t="shared" si="899"/>
        <v>#DIV/0!</v>
      </c>
      <c r="AA1759" t="e">
        <f t="shared" si="900"/>
        <v>#DIV/0!</v>
      </c>
      <c r="AB1759" t="str">
        <f t="shared" si="901"/>
        <v>0.109874154973253-0.0410920778611757i</v>
      </c>
      <c r="AC1759" t="str">
        <f t="shared" si="902"/>
        <v>1.29432066479149-0.436705623401962i</v>
      </c>
      <c r="AD1759" t="str">
        <f t="shared" si="903"/>
        <v>0.0858303523711683-0.00278870640043134i</v>
      </c>
      <c r="AE1759" t="e">
        <f t="shared" si="904"/>
        <v>#DIV/0!</v>
      </c>
      <c r="AF1759" t="str">
        <f t="shared" si="905"/>
        <v>-9.00552039124539-7.89184363519519i</v>
      </c>
      <c r="AG1759" t="e">
        <f t="shared" si="906"/>
        <v>#DIV/0!</v>
      </c>
      <c r="AH1759" t="e">
        <f t="shared" si="907"/>
        <v>#DIV/0!</v>
      </c>
      <c r="AI1759" t="e">
        <f t="shared" si="908"/>
        <v>#DIV/0!</v>
      </c>
      <c r="AJ1759" t="e">
        <f t="shared" si="909"/>
        <v>#DIV/0!</v>
      </c>
      <c r="AK1759"/>
      <c r="AL1759"/>
      <c r="AM1759"/>
      <c r="AN1759"/>
    </row>
    <row r="1760" spans="1:40" x14ac:dyDescent="0.3">
      <c r="A1760"/>
      <c r="B1760">
        <f t="shared" si="875"/>
        <v>162600</v>
      </c>
      <c r="C1760" s="186" t="str">
        <f t="shared" si="878"/>
        <v>-0.00675385480695449+0.0102989944518257i</v>
      </c>
      <c r="D1760" s="158" t="str">
        <f t="shared" si="879"/>
        <v>-4.12563180439839-2.59146608073757i</v>
      </c>
      <c r="E1760" t="str">
        <f t="shared" si="880"/>
        <v>3163.18345455872-8628.51485885744i</v>
      </c>
      <c r="F1760" t="str">
        <f t="shared" si="881"/>
        <v>0.531372032723271+0.34831630933064i</v>
      </c>
      <c r="G1760" t="str">
        <f t="shared" si="876"/>
        <v>0.531372032723271+0.34831630933064i</v>
      </c>
      <c r="H1760" t="str">
        <f t="shared" si="882"/>
        <v>4.88449359554202+5.30163807559344i</v>
      </c>
      <c r="I1760" t="str">
        <f t="shared" si="883"/>
        <v>638.528706842126i</v>
      </c>
      <c r="J1760" t="str">
        <f t="shared" si="877"/>
        <v>-99.983819495419+136.158839801084i</v>
      </c>
      <c r="K1760" t="str">
        <f t="shared" si="884"/>
        <v>3.04672507504935-2.23726355483734i</v>
      </c>
      <c r="L1760" t="str">
        <f t="shared" si="885"/>
        <v>0.6058112790003-0.371261938173401i</v>
      </c>
      <c r="M1760" t="str">
        <f t="shared" si="886"/>
        <v>3.65253635404965-2.60852549301074i</v>
      </c>
      <c r="N1760" t="str">
        <f t="shared" si="887"/>
        <v>-2.07861542841499i</v>
      </c>
      <c r="O1760" t="str">
        <f t="shared" si="888"/>
        <v>-0.486272720346356-0.873807096244334i</v>
      </c>
      <c r="P1760" t="str">
        <f t="shared" si="889"/>
        <v>1.48627272034636+0.873807096244334i</v>
      </c>
      <c r="Q1760" t="str">
        <f t="shared" si="890"/>
        <v>-1.48627272034636+1.20480833217066i</v>
      </c>
      <c r="R1760" t="str">
        <f t="shared" si="891"/>
        <v>-0.315862452711859-0.843964094825832i</v>
      </c>
      <c r="S1760" t="str">
        <f t="shared" si="892"/>
        <v>0.228105945505075i</v>
      </c>
      <c r="T1760" t="str">
        <f t="shared" si="893"/>
        <v>0.192513227822581-0.0720501034253906i</v>
      </c>
      <c r="U1760" t="e">
        <f t="shared" si="894"/>
        <v>#DIV/0!</v>
      </c>
      <c r="V1760" t="str">
        <f t="shared" si="895"/>
        <v>0.0000833333333333333-0.00163135448023673i</v>
      </c>
      <c r="W1760" t="e">
        <f t="shared" si="896"/>
        <v>#DIV/0!</v>
      </c>
      <c r="X1760" t="e">
        <f t="shared" si="897"/>
        <v>#DIV/0!</v>
      </c>
      <c r="Y1760" t="str">
        <f t="shared" si="898"/>
        <v>0.00096+0.694719233044233i</v>
      </c>
      <c r="Z1760" t="e">
        <f t="shared" si="899"/>
        <v>#DIV/0!</v>
      </c>
      <c r="AA1760" t="e">
        <f t="shared" si="900"/>
        <v>#DIV/0!</v>
      </c>
      <c r="AB1760" t="str">
        <f t="shared" si="901"/>
        <v>0.109854805285376-0.0411143180762723i</v>
      </c>
      <c r="AC1760" t="str">
        <f t="shared" si="902"/>
        <v>1.29400092314217-0.43673060156218i</v>
      </c>
      <c r="AD1760" t="str">
        <f t="shared" si="903"/>
        <v>0.0858409303158301-0.00280135576099923i</v>
      </c>
      <c r="AE1760" t="e">
        <f t="shared" si="904"/>
        <v>#DIV/0!</v>
      </c>
      <c r="AF1760" t="str">
        <f t="shared" si="905"/>
        <v>-9.01012539994041-7.89310415633101i</v>
      </c>
      <c r="AG1760" t="e">
        <f t="shared" si="906"/>
        <v>#DIV/0!</v>
      </c>
      <c r="AH1760" t="e">
        <f t="shared" si="907"/>
        <v>#DIV/0!</v>
      </c>
      <c r="AI1760" t="e">
        <f t="shared" si="908"/>
        <v>#DIV/0!</v>
      </c>
      <c r="AJ1760" t="e">
        <f t="shared" si="909"/>
        <v>#DIV/0!</v>
      </c>
      <c r="AK1760"/>
      <c r="AL1760"/>
      <c r="AM1760"/>
      <c r="AN1760"/>
    </row>
    <row r="1761" spans="1:40" x14ac:dyDescent="0.3">
      <c r="A1761"/>
      <c r="B1761">
        <f t="shared" si="875"/>
        <v>162700</v>
      </c>
      <c r="C1761" s="186" t="str">
        <f t="shared" si="878"/>
        <v>-0.00675089817955857+0.0102966381546009i</v>
      </c>
      <c r="D1761" s="158" t="str">
        <f t="shared" si="879"/>
        <v>-4.1271815327191-2.5919570427993i</v>
      </c>
      <c r="E1761" t="str">
        <f t="shared" si="880"/>
        <v>3159.75630520787-8624.46713952516i</v>
      </c>
      <c r="F1761" t="str">
        <f t="shared" si="881"/>
        <v>0.531577127827281+0.348377991563205i</v>
      </c>
      <c r="G1761" t="str">
        <f t="shared" si="876"/>
        <v>0.531577127827281+0.348377991563205i</v>
      </c>
      <c r="H1761" t="str">
        <f t="shared" si="882"/>
        <v>4.88754756945841+5.30240446500427i</v>
      </c>
      <c r="I1761" t="str">
        <f t="shared" si="883"/>
        <v>638.921405923824i</v>
      </c>
      <c r="J1761" t="str">
        <f t="shared" si="877"/>
        <v>-100.10806903088+136.242578324947i</v>
      </c>
      <c r="K1761" t="str">
        <f t="shared" si="884"/>
        <v>3.04538615884763-2.23768319393132i</v>
      </c>
      <c r="L1761" t="str">
        <f t="shared" si="885"/>
        <v>0.605607837657233-0.371365514036811i</v>
      </c>
      <c r="M1761" t="str">
        <f t="shared" si="886"/>
        <v>3.65099399650486-2.60904870796813i</v>
      </c>
      <c r="N1761" t="str">
        <f t="shared" si="887"/>
        <v>-2.07989378968708i</v>
      </c>
      <c r="O1761" t="str">
        <f t="shared" si="888"/>
        <v>-0.487389363858007-0.873184750209306i</v>
      </c>
      <c r="P1761" t="str">
        <f t="shared" si="889"/>
        <v>1.48738936385801+0.873184750209306i</v>
      </c>
      <c r="Q1761" t="str">
        <f t="shared" si="890"/>
        <v>-1.48738936385801+1.20670903947777i</v>
      </c>
      <c r="R1761" t="str">
        <f t="shared" si="891"/>
        <v>-0.315839022864758-0.843296708043272i</v>
      </c>
      <c r="S1761" t="str">
        <f t="shared" si="892"/>
        <v>0.228246232064426i</v>
      </c>
      <c r="T1761" t="str">
        <f t="shared" si="893"/>
        <v>0.192479296123211-0.0720890669077911i</v>
      </c>
      <c r="U1761" t="e">
        <f t="shared" si="894"/>
        <v>#DIV/0!</v>
      </c>
      <c r="V1761" t="str">
        <f t="shared" si="895"/>
        <v>0.0000833333333333333-0.0016303518038506i</v>
      </c>
      <c r="W1761" t="e">
        <f t="shared" si="896"/>
        <v>#DIV/0!</v>
      </c>
      <c r="X1761" t="e">
        <f t="shared" si="897"/>
        <v>#DIV/0!</v>
      </c>
      <c r="Y1761" t="str">
        <f t="shared" si="898"/>
        <v>0.00096+0.695146489645121i</v>
      </c>
      <c r="Z1761" t="e">
        <f t="shared" si="899"/>
        <v>#DIV/0!</v>
      </c>
      <c r="AA1761" t="e">
        <f t="shared" si="900"/>
        <v>#DIV/0!</v>
      </c>
      <c r="AB1761" t="str">
        <f t="shared" si="901"/>
        <v>0.109835442666664-0.041136552007004i</v>
      </c>
      <c r="AC1761" t="str">
        <f t="shared" si="902"/>
        <v>1.29368127391531-0.436755324193049i</v>
      </c>
      <c r="AD1761" t="str">
        <f t="shared" si="903"/>
        <v>0.0858515037925973-0.00281402437293507i</v>
      </c>
      <c r="AE1761" t="e">
        <f t="shared" si="904"/>
        <v>#DIV/0!</v>
      </c>
      <c r="AF1761" t="str">
        <f t="shared" si="905"/>
        <v>-9.01472910217751-7.89436150780357i</v>
      </c>
      <c r="AG1761" t="e">
        <f t="shared" si="906"/>
        <v>#DIV/0!</v>
      </c>
      <c r="AH1761" t="e">
        <f t="shared" si="907"/>
        <v>#DIV/0!</v>
      </c>
      <c r="AI1761" t="e">
        <f t="shared" si="908"/>
        <v>#DIV/0!</v>
      </c>
      <c r="AJ1761" t="e">
        <f t="shared" si="909"/>
        <v>#DIV/0!</v>
      </c>
      <c r="AK1761"/>
      <c r="AL1761"/>
      <c r="AM1761"/>
      <c r="AN1761"/>
    </row>
    <row r="1762" spans="1:40" x14ac:dyDescent="0.3">
      <c r="A1762"/>
      <c r="B1762">
        <f t="shared" si="875"/>
        <v>162800</v>
      </c>
      <c r="C1762" s="186" t="str">
        <f t="shared" si="878"/>
        <v>-0.00674794232553694+0.0102942837159457i</v>
      </c>
      <c r="D1762" s="158" t="str">
        <f t="shared" si="879"/>
        <v>-4.12873085671976-2.59244685838227i</v>
      </c>
      <c r="E1762" t="str">
        <f t="shared" si="880"/>
        <v>3156.33447387362-8620.42244564979i</v>
      </c>
      <c r="F1762" t="str">
        <f t="shared" si="881"/>
        <v>0.531782169420518+0.348439526113633i</v>
      </c>
      <c r="G1762" t="str">
        <f t="shared" si="876"/>
        <v>0.531782169420518+0.348439526113633i</v>
      </c>
      <c r="H1762" t="str">
        <f t="shared" si="882"/>
        <v>4.89060063940746+5.30316883431691i</v>
      </c>
      <c r="I1762" t="str">
        <f t="shared" si="883"/>
        <v>639.314105005523i</v>
      </c>
      <c r="J1762" t="str">
        <f t="shared" si="877"/>
        <v>-100.23239495708+136.32631684881i</v>
      </c>
      <c r="K1762" t="str">
        <f t="shared" si="884"/>
        <v>3.04404759650564-2.23810184279739i</v>
      </c>
      <c r="L1762" t="str">
        <f t="shared" si="885"/>
        <v>0.605404407952913-0.371468943688806i</v>
      </c>
      <c r="M1762" t="str">
        <f t="shared" si="886"/>
        <v>3.64945200445855-2.6095707864862i</v>
      </c>
      <c r="N1762" t="str">
        <f t="shared" si="887"/>
        <v>-2.08117215095917i</v>
      </c>
      <c r="O1762" t="str">
        <f t="shared" si="888"/>
        <v>-0.488505210874392-0.872560977209367i</v>
      </c>
      <c r="P1762" t="str">
        <f t="shared" si="889"/>
        <v>1.48850521087439+0.872560977209367i</v>
      </c>
      <c r="Q1762" t="str">
        <f t="shared" si="890"/>
        <v>-1.48850521087439+1.2086111737498i</v>
      </c>
      <c r="R1762" t="str">
        <f t="shared" si="891"/>
        <v>-0.31581557353419-0.842630041913124i</v>
      </c>
      <c r="S1762" t="str">
        <f t="shared" si="892"/>
        <v>0.228386518623778i</v>
      </c>
      <c r="T1762" t="str">
        <f t="shared" si="893"/>
        <v>0.192445341760347-0.0721280193666454i</v>
      </c>
      <c r="U1762" t="e">
        <f t="shared" si="894"/>
        <v>#DIV/0!</v>
      </c>
      <c r="V1762" t="str">
        <f t="shared" si="895"/>
        <v>0.0000833333333333333-0.00162935035925364i</v>
      </c>
      <c r="W1762" t="e">
        <f t="shared" si="896"/>
        <v>#DIV/0!</v>
      </c>
      <c r="X1762" t="e">
        <f t="shared" si="897"/>
        <v>#DIV/0!</v>
      </c>
      <c r="Y1762" t="str">
        <f t="shared" si="898"/>
        <v>0.00096+0.695573746246009i</v>
      </c>
      <c r="Z1762" t="e">
        <f t="shared" si="899"/>
        <v>#DIV/0!</v>
      </c>
      <c r="AA1762" t="e">
        <f t="shared" si="900"/>
        <v>#DIV/0!</v>
      </c>
      <c r="AB1762" t="str">
        <f t="shared" si="901"/>
        <v>0.109816067115367-0.0411587796473133i</v>
      </c>
      <c r="AC1762" t="str">
        <f t="shared" si="902"/>
        <v>1.29336171728088-0.436779791516025i</v>
      </c>
      <c r="AD1762" t="str">
        <f t="shared" si="903"/>
        <v>0.0858620727792959-0.00282671224205154i</v>
      </c>
      <c r="AE1762" t="e">
        <f t="shared" si="904"/>
        <v>#DIV/0!</v>
      </c>
      <c r="AF1762" t="str">
        <f t="shared" si="905"/>
        <v>-9.01933149612722-7.89561569269918i</v>
      </c>
      <c r="AG1762" t="e">
        <f t="shared" si="906"/>
        <v>#DIV/0!</v>
      </c>
      <c r="AH1762" t="e">
        <f t="shared" si="907"/>
        <v>#DIV/0!</v>
      </c>
      <c r="AI1762" t="e">
        <f t="shared" si="908"/>
        <v>#DIV/0!</v>
      </c>
      <c r="AJ1762" t="e">
        <f t="shared" si="909"/>
        <v>#DIV/0!</v>
      </c>
      <c r="AK1762"/>
      <c r="AL1762"/>
      <c r="AM1762"/>
      <c r="AN1762"/>
    </row>
    <row r="1763" spans="1:40" x14ac:dyDescent="0.3">
      <c r="A1763"/>
      <c r="B1763">
        <f t="shared" si="875"/>
        <v>162900</v>
      </c>
      <c r="C1763" s="186" t="str">
        <f t="shared" si="878"/>
        <v>-0.00674498724625464+0.0102919311305963i</v>
      </c>
      <c r="D1763" s="158" t="str">
        <f t="shared" si="879"/>
        <v>-4.1302797756815-2.59293552863251i</v>
      </c>
      <c r="E1763" t="str">
        <f t="shared" si="880"/>
        <v>3152.91795012061-8616.38077547804i</v>
      </c>
      <c r="F1763" t="str">
        <f t="shared" si="881"/>
        <v>0.531987157407853+0.348500913126141i</v>
      </c>
      <c r="G1763" t="str">
        <f t="shared" si="876"/>
        <v>0.531987157407853+0.348500913126141i</v>
      </c>
      <c r="H1763" t="str">
        <f t="shared" si="882"/>
        <v>4.89365280428345+5.30393118547133i</v>
      </c>
      <c r="I1763" t="str">
        <f t="shared" si="883"/>
        <v>639.706804087222i</v>
      </c>
      <c r="J1763" t="str">
        <f t="shared" si="877"/>
        <v>-100.356797274018+136.410055372672i</v>
      </c>
      <c r="K1763" t="str">
        <f t="shared" si="884"/>
        <v>3.04270938864205-2.23851950243307i</v>
      </c>
      <c r="L1763" t="str">
        <f t="shared" si="885"/>
        <v>0.605200990001534-0.371572227212657i</v>
      </c>
      <c r="M1763" t="str">
        <f t="shared" si="886"/>
        <v>3.64791037864358-2.61009172964573i</v>
      </c>
      <c r="N1763" t="str">
        <f t="shared" si="887"/>
        <v>-2.08245051223126i</v>
      </c>
      <c r="O1763" t="str">
        <f t="shared" si="888"/>
        <v>-0.489620259571985-0.871935778263894i</v>
      </c>
      <c r="P1763" t="str">
        <f t="shared" si="889"/>
        <v>1.48962025957198+0.871935778263894i</v>
      </c>
      <c r="Q1763" t="str">
        <f t="shared" si="890"/>
        <v>-1.48962025957198+1.21051473396737i</v>
      </c>
      <c r="R1763" t="str">
        <f t="shared" si="891"/>
        <v>-0.31579210470956-0.841964095094787i</v>
      </c>
      <c r="S1763" t="str">
        <f t="shared" si="892"/>
        <v>0.228526805183128i</v>
      </c>
      <c r="T1763" t="str">
        <f t="shared" si="893"/>
        <v>0.192411364730915-0.0721669607913316i</v>
      </c>
      <c r="U1763" t="e">
        <f t="shared" si="894"/>
        <v>#DIV/0!</v>
      </c>
      <c r="V1763" t="str">
        <f t="shared" si="895"/>
        <v>0.0000833333333333333-0.00162835014417736i</v>
      </c>
      <c r="W1763" t="e">
        <f t="shared" si="896"/>
        <v>#DIV/0!</v>
      </c>
      <c r="X1763" t="e">
        <f t="shared" si="897"/>
        <v>#DIV/0!</v>
      </c>
      <c r="Y1763" t="str">
        <f t="shared" si="898"/>
        <v>0.00096+0.696001002846897i</v>
      </c>
      <c r="Z1763" t="e">
        <f t="shared" si="899"/>
        <v>#DIV/0!</v>
      </c>
      <c r="AA1763" t="e">
        <f t="shared" si="900"/>
        <v>#DIV/0!</v>
      </c>
      <c r="AB1763" t="str">
        <f t="shared" si="901"/>
        <v>0.109796678629731-0.041181000991139i</v>
      </c>
      <c r="AC1763" t="str">
        <f t="shared" si="902"/>
        <v>1.29304225340849-0.436804003752538i</v>
      </c>
      <c r="AD1763" t="str">
        <f t="shared" si="903"/>
        <v>0.085872637253729-0.00283941937414859i</v>
      </c>
      <c r="AE1763" t="e">
        <f t="shared" si="904"/>
        <v>#DIV/0!</v>
      </c>
      <c r="AF1763" t="str">
        <f t="shared" si="905"/>
        <v>-9.02393257996495-7.89686671410384i</v>
      </c>
      <c r="AG1763" t="e">
        <f t="shared" si="906"/>
        <v>#DIV/0!</v>
      </c>
      <c r="AH1763" t="e">
        <f t="shared" si="907"/>
        <v>#DIV/0!</v>
      </c>
      <c r="AI1763" t="e">
        <f t="shared" si="908"/>
        <v>#DIV/0!</v>
      </c>
      <c r="AJ1763" t="e">
        <f t="shared" si="909"/>
        <v>#DIV/0!</v>
      </c>
      <c r="AK1763"/>
      <c r="AL1763"/>
      <c r="AM1763"/>
      <c r="AN1763"/>
    </row>
    <row r="1764" spans="1:40" x14ac:dyDescent="0.3">
      <c r="A1764"/>
      <c r="B1764">
        <f t="shared" si="875"/>
        <v>163000</v>
      </c>
      <c r="C1764" s="186" t="str">
        <f t="shared" si="878"/>
        <v>-0.00674203294307336+0.0102895803933071i</v>
      </c>
      <c r="D1764" s="158" t="str">
        <f t="shared" si="879"/>
        <v>-4.13182828888734-2.59342305469581i</v>
      </c>
      <c r="E1764" t="str">
        <f t="shared" si="880"/>
        <v>3149.50672353751-8612.34212725224i</v>
      </c>
      <c r="F1764" t="str">
        <f t="shared" si="881"/>
        <v>0.532192091694406+0.348562152744934i</v>
      </c>
      <c r="G1764" t="str">
        <f t="shared" si="876"/>
        <v>0.532192091694406+0.348562152744934i</v>
      </c>
      <c r="H1764" t="str">
        <f t="shared" si="882"/>
        <v>4.89670406298356+5.30469152040746i</v>
      </c>
      <c r="I1764" t="str">
        <f t="shared" si="883"/>
        <v>640.09950316892i</v>
      </c>
      <c r="J1764" t="str">
        <f t="shared" si="877"/>
        <v>-100.481275981694+136.493793896535i</v>
      </c>
      <c r="K1764" t="str">
        <f t="shared" si="884"/>
        <v>3.04137153587383-2.23893617383556i</v>
      </c>
      <c r="L1764" t="str">
        <f t="shared" si="885"/>
        <v>0.604997583917123-0.371675364691706i</v>
      </c>
      <c r="M1764" t="str">
        <f t="shared" si="886"/>
        <v>3.64636911979095-2.61061153852727i</v>
      </c>
      <c r="N1764" t="str">
        <f t="shared" si="887"/>
        <v>-2.08372887350334i</v>
      </c>
      <c r="O1764" t="str">
        <f t="shared" si="888"/>
        <v>-0.490734508128558-0.871309154394594i</v>
      </c>
      <c r="P1764" t="str">
        <f t="shared" si="889"/>
        <v>1.49073450812856+0.871309154394594i</v>
      </c>
      <c r="Q1764" t="str">
        <f t="shared" si="890"/>
        <v>-1.49073450812856+1.21241971910875i</v>
      </c>
      <c r="R1764" t="str">
        <f t="shared" si="891"/>
        <v>-0.31576861638027-0.841298866250946i</v>
      </c>
      <c r="S1764" t="str">
        <f t="shared" si="892"/>
        <v>0.228667091742479i</v>
      </c>
      <c r="T1764" t="str">
        <f t="shared" si="893"/>
        <v>0.192377365031849-0.0722058911712229i</v>
      </c>
      <c r="U1764" t="e">
        <f t="shared" si="894"/>
        <v>#DIV/0!</v>
      </c>
      <c r="V1764" t="str">
        <f t="shared" si="895"/>
        <v>0.0000833333333333333-0.00162735115635885i</v>
      </c>
      <c r="W1764" t="e">
        <f t="shared" si="896"/>
        <v>#DIV/0!</v>
      </c>
      <c r="X1764" t="e">
        <f t="shared" si="897"/>
        <v>#DIV/0!</v>
      </c>
      <c r="Y1764" t="str">
        <f t="shared" si="898"/>
        <v>0.00096+0.696428259447785i</v>
      </c>
      <c r="Z1764" t="e">
        <f t="shared" si="899"/>
        <v>#DIV/0!</v>
      </c>
      <c r="AA1764" t="e">
        <f t="shared" si="900"/>
        <v>#DIV/0!</v>
      </c>
      <c r="AB1764" t="str">
        <f t="shared" si="901"/>
        <v>0.109777277208006-0.041203216032417i</v>
      </c>
      <c r="AC1764" t="str">
        <f t="shared" si="902"/>
        <v>1.29272288246734-0.436827961124008i</v>
      </c>
      <c r="AD1764" t="str">
        <f t="shared" si="903"/>
        <v>0.0858831971936855-0.00285214577501019i</v>
      </c>
      <c r="AE1764" t="e">
        <f t="shared" si="904"/>
        <v>#DIV/0!</v>
      </c>
      <c r="AF1764" t="str">
        <f t="shared" si="905"/>
        <v>-9.0285323518709-7.89811457510327i</v>
      </c>
      <c r="AG1764" t="e">
        <f t="shared" si="906"/>
        <v>#DIV/0!</v>
      </c>
      <c r="AH1764" t="e">
        <f t="shared" si="907"/>
        <v>#DIV/0!</v>
      </c>
      <c r="AI1764" t="e">
        <f t="shared" si="908"/>
        <v>#DIV/0!</v>
      </c>
      <c r="AJ1764" t="e">
        <f t="shared" si="909"/>
        <v>#DIV/0!</v>
      </c>
      <c r="AK1764"/>
      <c r="AL1764"/>
      <c r="AM1764"/>
      <c r="AN1764"/>
    </row>
    <row r="1765" spans="1:40" x14ac:dyDescent="0.3">
      <c r="A1765"/>
      <c r="B1765">
        <f t="shared" si="875"/>
        <v>163100</v>
      </c>
      <c r="C1765" s="186" t="str">
        <f t="shared" si="878"/>
        <v>-0.00673907941735102+0.0102872314988497i</v>
      </c>
      <c r="D1765" s="158" t="str">
        <f t="shared" si="879"/>
        <v>-4.13337639562224-2.59390943771772i</v>
      </c>
      <c r="E1765" t="str">
        <f t="shared" si="880"/>
        <v>3146.10078373693-8608.30649921028i</v>
      </c>
      <c r="F1765" t="str">
        <f t="shared" si="881"/>
        <v>0.53239697218555+0.348623245114205i</v>
      </c>
      <c r="G1765" t="str">
        <f t="shared" si="876"/>
        <v>0.53239697218555+0.348623245114205i</v>
      </c>
      <c r="H1765" t="str">
        <f t="shared" si="882"/>
        <v>4.89975441440799+5.30544984106526i</v>
      </c>
      <c r="I1765" t="str">
        <f t="shared" si="883"/>
        <v>640.492202250619i</v>
      </c>
      <c r="J1765" t="str">
        <f t="shared" si="877"/>
        <v>-100.605831080108+136.577532420399i</v>
      </c>
      <c r="K1765" t="str">
        <f t="shared" si="884"/>
        <v>3.04003403881633-2.23935185800189i</v>
      </c>
      <c r="L1765" t="str">
        <f t="shared" si="885"/>
        <v>0.604794189813539-0.37177835620936i</v>
      </c>
      <c r="M1765" t="str">
        <f t="shared" si="886"/>
        <v>3.64482822862987-2.61113021421125i</v>
      </c>
      <c r="N1765" t="str">
        <f t="shared" si="887"/>
        <v>-2.08500723477543i</v>
      </c>
      <c r="O1765" t="str">
        <f t="shared" si="888"/>
        <v>-0.491847954723214-0.870681106625492i</v>
      </c>
      <c r="P1765" t="str">
        <f t="shared" si="889"/>
        <v>1.49184795472321+0.870681106625492i</v>
      </c>
      <c r="Q1765" t="str">
        <f t="shared" si="890"/>
        <v>-1.49184795472321+1.21432612814994i</v>
      </c>
      <c r="R1765" t="str">
        <f t="shared" si="891"/>
        <v>-0.315745108535683-0.840634354047555i</v>
      </c>
      <c r="S1765" t="str">
        <f t="shared" si="892"/>
        <v>0.22880737830183i</v>
      </c>
      <c r="T1765" t="str">
        <f t="shared" si="893"/>
        <v>0.192343342660073-0.0722448104956764i</v>
      </c>
      <c r="U1765" t="e">
        <f t="shared" si="894"/>
        <v>#DIV/0!</v>
      </c>
      <c r="V1765" t="str">
        <f t="shared" si="895"/>
        <v>0.0000833333333333333-0.00162635339354073i</v>
      </c>
      <c r="W1765" t="e">
        <f t="shared" si="896"/>
        <v>#DIV/0!</v>
      </c>
      <c r="X1765" t="e">
        <f t="shared" si="897"/>
        <v>#DIV/0!</v>
      </c>
      <c r="Y1765" t="str">
        <f t="shared" si="898"/>
        <v>0.00096+0.696855516048674i</v>
      </c>
      <c r="Z1765" t="e">
        <f t="shared" si="899"/>
        <v>#DIV/0!</v>
      </c>
      <c r="AA1765" t="e">
        <f t="shared" si="900"/>
        <v>#DIV/0!</v>
      </c>
      <c r="AB1765" t="str">
        <f t="shared" si="901"/>
        <v>0.109757862848436-0.0412254247650742i</v>
      </c>
      <c r="AC1765" t="str">
        <f t="shared" si="902"/>
        <v>1.29240360462629-0.436851663851805i</v>
      </c>
      <c r="AD1765" t="str">
        <f t="shared" si="903"/>
        <v>0.0858937525769282-0.00286489145040607i</v>
      </c>
      <c r="AE1765" t="e">
        <f t="shared" si="904"/>
        <v>#DIV/0!</v>
      </c>
      <c r="AF1765" t="str">
        <f t="shared" si="905"/>
        <v>-9.03313081003023-7.89935927878298i</v>
      </c>
      <c r="AG1765" t="e">
        <f t="shared" si="906"/>
        <v>#DIV/0!</v>
      </c>
      <c r="AH1765" t="e">
        <f t="shared" si="907"/>
        <v>#DIV/0!</v>
      </c>
      <c r="AI1765" t="e">
        <f t="shared" si="908"/>
        <v>#DIV/0!</v>
      </c>
      <c r="AJ1765" t="e">
        <f t="shared" si="909"/>
        <v>#DIV/0!</v>
      </c>
      <c r="AK1765"/>
      <c r="AL1765"/>
      <c r="AM1765"/>
      <c r="AN1765"/>
    </row>
    <row r="1766" spans="1:40" x14ac:dyDescent="0.3">
      <c r="A1766"/>
      <c r="B1766">
        <f t="shared" si="875"/>
        <v>163200</v>
      </c>
      <c r="C1766" s="186" t="str">
        <f t="shared" si="878"/>
        <v>-0.00673612667044191+0.0102848844420139i</v>
      </c>
      <c r="D1766" s="158" t="str">
        <f t="shared" si="879"/>
        <v>-4.13492409517307-2.59439467884353i</v>
      </c>
      <c r="E1766" t="str">
        <f t="shared" si="880"/>
        <v>3142.70012035524-8604.27388958558i</v>
      </c>
      <c r="F1766" t="str">
        <f t="shared" si="881"/>
        <v>0.532601798786915+0.348684190378127i</v>
      </c>
      <c r="G1766" t="str">
        <f t="shared" si="876"/>
        <v>0.532601798786915+0.348684190378127i</v>
      </c>
      <c r="H1766" t="str">
        <f t="shared" si="882"/>
        <v>4.90280385745986+5.30620614938461i</v>
      </c>
      <c r="I1766" t="str">
        <f t="shared" si="883"/>
        <v>640.884901332318i</v>
      </c>
      <c r="J1766" t="str">
        <f t="shared" si="877"/>
        <v>-100.73046256926+136.661270944262i</v>
      </c>
      <c r="K1766" t="str">
        <f t="shared" si="884"/>
        <v>3.03869689808322-2.23976655592892i</v>
      </c>
      <c r="L1766" t="str">
        <f t="shared" si="885"/>
        <v>0.604590807804472-0.371881201849098i</v>
      </c>
      <c r="M1766" t="str">
        <f t="shared" si="886"/>
        <v>3.64328770588769-2.61164775777802i</v>
      </c>
      <c r="N1766" t="str">
        <f t="shared" si="887"/>
        <v>-2.08628559604752i</v>
      </c>
      <c r="O1766" t="str">
        <f t="shared" si="888"/>
        <v>-0.492960597536343-0.870051635982952i</v>
      </c>
      <c r="P1766" t="str">
        <f t="shared" si="889"/>
        <v>1.49296059753634+0.870051635982952i</v>
      </c>
      <c r="Q1766" t="str">
        <f t="shared" si="890"/>
        <v>-1.49296059753634+1.21623396006457i</v>
      </c>
      <c r="R1766" t="str">
        <f t="shared" si="891"/>
        <v>-0.31572158116518-0.839970557153838i</v>
      </c>
      <c r="S1766" t="str">
        <f t="shared" si="892"/>
        <v>0.228947664861182i</v>
      </c>
      <c r="T1766" t="str">
        <f t="shared" si="893"/>
        <v>0.192309297612517-0.0722837187540481i</v>
      </c>
      <c r="U1766" t="e">
        <f t="shared" si="894"/>
        <v>#DIV/0!</v>
      </c>
      <c r="V1766" t="str">
        <f t="shared" si="895"/>
        <v>0.0000833333333333333-0.00162535685347115i</v>
      </c>
      <c r="W1766" t="e">
        <f t="shared" si="896"/>
        <v>#DIV/0!</v>
      </c>
      <c r="X1766" t="e">
        <f t="shared" si="897"/>
        <v>#DIV/0!</v>
      </c>
      <c r="Y1766" t="str">
        <f t="shared" si="898"/>
        <v>0.00096+0.697282772649562i</v>
      </c>
      <c r="Z1766" t="e">
        <f t="shared" si="899"/>
        <v>#DIV/0!</v>
      </c>
      <c r="AA1766" t="e">
        <f t="shared" si="900"/>
        <v>#DIV/0!</v>
      </c>
      <c r="AB1766" t="str">
        <f t="shared" si="901"/>
        <v>0.109738435549271-0.0412476271830366i</v>
      </c>
      <c r="AC1766" t="str">
        <f t="shared" si="902"/>
        <v>1.29208442005377-0.436875112157318i</v>
      </c>
      <c r="AD1766" t="str">
        <f t="shared" si="903"/>
        <v>0.085904303381208-0.00287765640608867i</v>
      </c>
      <c r="AE1766" t="e">
        <f t="shared" si="904"/>
        <v>#DIV/0!</v>
      </c>
      <c r="AF1766" t="str">
        <f t="shared" si="905"/>
        <v>-9.03772795263293-7.90060082822814i</v>
      </c>
      <c r="AG1766" t="e">
        <f t="shared" si="906"/>
        <v>#DIV/0!</v>
      </c>
      <c r="AH1766" t="e">
        <f t="shared" si="907"/>
        <v>#DIV/0!</v>
      </c>
      <c r="AI1766" t="e">
        <f t="shared" si="908"/>
        <v>#DIV/0!</v>
      </c>
      <c r="AJ1766" t="e">
        <f t="shared" si="909"/>
        <v>#DIV/0!</v>
      </c>
      <c r="AK1766"/>
      <c r="AL1766"/>
      <c r="AM1766"/>
      <c r="AN1766"/>
    </row>
    <row r="1767" spans="1:40" x14ac:dyDescent="0.3">
      <c r="A1767"/>
      <c r="B1767">
        <f t="shared" si="875"/>
        <v>163300</v>
      </c>
      <c r="C1767" s="186" t="str">
        <f t="shared" si="878"/>
        <v>-0.0067331747036967+0.0102825392176066i</v>
      </c>
      <c r="D1767" s="158" t="str">
        <f t="shared" si="879"/>
        <v>-4.13647138682858-2.59487877921827i</v>
      </c>
      <c r="E1767" t="str">
        <f t="shared" si="880"/>
        <v>3139.30472305269-8600.24429660727i</v>
      </c>
      <c r="F1767" t="str">
        <f t="shared" si="881"/>
        <v>0.532806571404379+0.34874498868086i</v>
      </c>
      <c r="G1767" t="str">
        <f t="shared" si="876"/>
        <v>0.532806571404379+0.34874498868086i</v>
      </c>
      <c r="H1767" t="str">
        <f t="shared" si="882"/>
        <v>4.90585239104519+5.30696044730532i</v>
      </c>
      <c r="I1767" t="str">
        <f t="shared" si="883"/>
        <v>641.277600414016i</v>
      </c>
      <c r="J1767" t="str">
        <f t="shared" si="877"/>
        <v>-100.855170449151+136.745009468124i</v>
      </c>
      <c r="K1767" t="str">
        <f t="shared" si="884"/>
        <v>3.03736011428648-2.2401802686132i</v>
      </c>
      <c r="L1767" t="str">
        <f t="shared" si="885"/>
        <v>0.604387438003444-0.371983901694464i</v>
      </c>
      <c r="M1767" t="str">
        <f t="shared" si="886"/>
        <v>3.64174755228992-2.61216417030766i</v>
      </c>
      <c r="N1767" t="str">
        <f t="shared" si="887"/>
        <v>-2.08756395731961i</v>
      </c>
      <c r="O1767" t="str">
        <f t="shared" si="888"/>
        <v>-0.494072434749656-0.86942074349566i</v>
      </c>
      <c r="P1767" t="str">
        <f t="shared" si="889"/>
        <v>1.49407243474966+0.86942074349566i</v>
      </c>
      <c r="Q1767" t="str">
        <f t="shared" si="890"/>
        <v>-1.49407243474966+1.21814321382395i</v>
      </c>
      <c r="R1767" t="str">
        <f t="shared" si="891"/>
        <v>-0.315698034258119-0.839307474242278i</v>
      </c>
      <c r="S1767" t="str">
        <f t="shared" si="892"/>
        <v>0.229087951420533i</v>
      </c>
      <c r="T1767" t="str">
        <f t="shared" si="893"/>
        <v>0.192275229886105-0.0723226159356817i</v>
      </c>
      <c r="U1767" t="e">
        <f t="shared" si="894"/>
        <v>#DIV/0!</v>
      </c>
      <c r="V1767" t="str">
        <f t="shared" si="895"/>
        <v>0.0000833333333333333-0.00162436153390381i</v>
      </c>
      <c r="W1767" t="e">
        <f t="shared" si="896"/>
        <v>#DIV/0!</v>
      </c>
      <c r="X1767" t="e">
        <f t="shared" si="897"/>
        <v>#DIV/0!</v>
      </c>
      <c r="Y1767" t="str">
        <f t="shared" si="898"/>
        <v>0.00096+0.69771002925045i</v>
      </c>
      <c r="Z1767" t="e">
        <f t="shared" si="899"/>
        <v>#DIV/0!</v>
      </c>
      <c r="AA1767" t="e">
        <f t="shared" si="900"/>
        <v>#DIV/0!</v>
      </c>
      <c r="AB1767" t="str">
        <f t="shared" si="901"/>
        <v>0.109718995308754-0.0412698232802235i</v>
      </c>
      <c r="AC1767" t="str">
        <f t="shared" si="902"/>
        <v>1.29176532891784-0.436898306261873i</v>
      </c>
      <c r="AD1767" t="str">
        <f t="shared" si="903"/>
        <v>0.0859148495842516-0.00289044064779811i</v>
      </c>
      <c r="AE1767" t="e">
        <f t="shared" si="904"/>
        <v>#DIV/0!</v>
      </c>
      <c r="AF1767" t="str">
        <f t="shared" si="905"/>
        <v>-9.04232377787377-7.90183922652359i</v>
      </c>
      <c r="AG1767" t="e">
        <f t="shared" si="906"/>
        <v>#DIV/0!</v>
      </c>
      <c r="AH1767" t="e">
        <f t="shared" si="907"/>
        <v>#DIV/0!</v>
      </c>
      <c r="AI1767" t="e">
        <f t="shared" si="908"/>
        <v>#DIV/0!</v>
      </c>
      <c r="AJ1767" t="e">
        <f t="shared" si="909"/>
        <v>#DIV/0!</v>
      </c>
      <c r="AK1767"/>
      <c r="AL1767"/>
      <c r="AM1767"/>
      <c r="AN1767"/>
    </row>
    <row r="1768" spans="1:40" x14ac:dyDescent="0.3">
      <c r="A1768"/>
      <c r="B1768">
        <f t="shared" si="875"/>
        <v>163400</v>
      </c>
      <c r="C1768" s="186" t="str">
        <f t="shared" si="878"/>
        <v>-0.00673022351846254+0.0102801958204526i</v>
      </c>
      <c r="D1768" s="158" t="str">
        <f t="shared" si="879"/>
        <v>-4.13801826987944-2.59536173998676i</v>
      </c>
      <c r="E1768" t="str">
        <f t="shared" si="880"/>
        <v>3135.91458151324-8596.21771850016i</v>
      </c>
      <c r="F1768" t="str">
        <f t="shared" si="881"/>
        <v>0.533011289944072+0.348805640166552i</v>
      </c>
      <c r="G1768" t="str">
        <f t="shared" si="876"/>
        <v>0.533011289944072+0.348805640166552i</v>
      </c>
      <c r="H1768" t="str">
        <f t="shared" si="882"/>
        <v>4.90890001407299+5.30771273676724i</v>
      </c>
      <c r="I1768" t="str">
        <f t="shared" si="883"/>
        <v>641.670299495715i</v>
      </c>
      <c r="J1768" t="str">
        <f t="shared" si="877"/>
        <v>-100.979954719779+136.828747991987i</v>
      </c>
      <c r="K1768" t="str">
        <f t="shared" si="884"/>
        <v>3.03602368803651-2.24059299705101i</v>
      </c>
      <c r="L1768" t="str">
        <f t="shared" si="885"/>
        <v>0.604184080523811-0.372086455829071i</v>
      </c>
      <c r="M1768" t="str">
        <f t="shared" si="886"/>
        <v>3.64020776856032-2.61267945288008i</v>
      </c>
      <c r="N1768" t="str">
        <f t="shared" si="887"/>
        <v>-2.08884231859169i</v>
      </c>
      <c r="O1768" t="str">
        <f t="shared" si="888"/>
        <v>-0.49518346454617-0.868788430194631i</v>
      </c>
      <c r="P1768" t="str">
        <f t="shared" si="889"/>
        <v>1.49518346454617+0.868788430194631i</v>
      </c>
      <c r="Q1768" t="str">
        <f t="shared" si="890"/>
        <v>-1.49518346454617+1.22005388839706i</v>
      </c>
      <c r="R1768" t="str">
        <f t="shared" si="891"/>
        <v>-0.315674467803836-0.838645103988611i</v>
      </c>
      <c r="S1768" t="str">
        <f t="shared" si="892"/>
        <v>0.229228237979885i</v>
      </c>
      <c r="T1768" t="str">
        <f t="shared" si="893"/>
        <v>0.192241139477767-0.0723615020299113i</v>
      </c>
      <c r="U1768" t="e">
        <f t="shared" si="894"/>
        <v>#DIV/0!</v>
      </c>
      <c r="V1768" t="str">
        <f t="shared" si="895"/>
        <v>0.0000833333333333333-0.00162336743259787i</v>
      </c>
      <c r="W1768" t="e">
        <f t="shared" si="896"/>
        <v>#DIV/0!</v>
      </c>
      <c r="X1768" t="e">
        <f t="shared" si="897"/>
        <v>#DIV/0!</v>
      </c>
      <c r="Y1768" t="str">
        <f t="shared" si="898"/>
        <v>0.00096+0.698137285851338i</v>
      </c>
      <c r="Z1768" t="e">
        <f t="shared" si="899"/>
        <v>#DIV/0!</v>
      </c>
      <c r="AA1768" t="e">
        <f t="shared" si="900"/>
        <v>#DIV/0!</v>
      </c>
      <c r="AB1768" t="str">
        <f t="shared" si="901"/>
        <v>0.109699542125134-0.0412920130505484i</v>
      </c>
      <c r="AC1768" t="str">
        <f t="shared" si="902"/>
        <v>1.2914463313862-0.436921246386791i</v>
      </c>
      <c r="AD1768" t="str">
        <f t="shared" si="903"/>
        <v>0.085925391163769-0.00290324418125638i</v>
      </c>
      <c r="AE1768" t="e">
        <f t="shared" si="904"/>
        <v>#DIV/0!</v>
      </c>
      <c r="AF1768" t="str">
        <f t="shared" si="905"/>
        <v>-9.04691828395243-7.903074476754i</v>
      </c>
      <c r="AG1768" t="e">
        <f t="shared" si="906"/>
        <v>#DIV/0!</v>
      </c>
      <c r="AH1768" t="e">
        <f t="shared" si="907"/>
        <v>#DIV/0!</v>
      </c>
      <c r="AI1768" t="e">
        <f t="shared" si="908"/>
        <v>#DIV/0!</v>
      </c>
      <c r="AJ1768" t="e">
        <f t="shared" si="909"/>
        <v>#DIV/0!</v>
      </c>
      <c r="AK1768"/>
      <c r="AL1768"/>
      <c r="AM1768"/>
      <c r="AN1768"/>
    </row>
    <row r="1769" spans="1:40" x14ac:dyDescent="0.3">
      <c r="A1769"/>
      <c r="B1769">
        <f t="shared" si="875"/>
        <v>163500</v>
      </c>
      <c r="C1769" s="186" t="str">
        <f t="shared" si="878"/>
        <v>-0.00672727311608294+0.0102778542453943i</v>
      </c>
      <c r="D1769" s="158" t="str">
        <f t="shared" si="879"/>
        <v>-4.13956474361817-2.59584356229348i</v>
      </c>
      <c r="E1769" t="str">
        <f t="shared" si="880"/>
        <v>3132.52968544454-8592.19415348477i</v>
      </c>
      <c r="F1769" t="str">
        <f t="shared" si="881"/>
        <v>0.533215954312374+0.348866144979326i</v>
      </c>
      <c r="G1769" t="str">
        <f t="shared" si="876"/>
        <v>0.533215954312374+0.348866144979326i</v>
      </c>
      <c r="H1769" t="str">
        <f t="shared" si="882"/>
        <v>4.91194672545511+5.30846301971005i</v>
      </c>
      <c r="I1769" t="str">
        <f t="shared" si="883"/>
        <v>642.062998577414i</v>
      </c>
      <c r="J1769" t="str">
        <f t="shared" si="877"/>
        <v>-101.104815381145+136.91248651585i</v>
      </c>
      <c r="K1769" t="str">
        <f t="shared" si="884"/>
        <v>3.03468761994198-2.24100474223847i</v>
      </c>
      <c r="L1769" t="str">
        <f t="shared" si="885"/>
        <v>0.603980735478761-0.372188864336601i</v>
      </c>
      <c r="M1769" t="str">
        <f t="shared" si="886"/>
        <v>3.63866835542074-2.61319360657507i</v>
      </c>
      <c r="N1769" t="str">
        <f t="shared" si="887"/>
        <v>-2.09012067986378i</v>
      </c>
      <c r="O1769" t="str">
        <f t="shared" si="888"/>
        <v>-0.496293685110251-0.868154697113186i</v>
      </c>
      <c r="P1769" t="str">
        <f t="shared" si="889"/>
        <v>1.49629368511025+0.868154697113186i</v>
      </c>
      <c r="Q1769" t="str">
        <f t="shared" si="890"/>
        <v>-1.49629368511025+1.22196598275059i</v>
      </c>
      <c r="R1769" t="str">
        <f t="shared" si="891"/>
        <v>-0.315650881791682-0.837983445071789i</v>
      </c>
      <c r="S1769" t="str">
        <f t="shared" si="892"/>
        <v>0.229368524539236i</v>
      </c>
      <c r="T1769" t="str">
        <f t="shared" si="893"/>
        <v>0.192207026384422-0.0724003770260669i</v>
      </c>
      <c r="U1769" t="e">
        <f t="shared" si="894"/>
        <v>#DIV/0!</v>
      </c>
      <c r="V1769" t="str">
        <f t="shared" si="895"/>
        <v>0.0000833333333333333-0.001622374547318i</v>
      </c>
      <c r="W1769" t="e">
        <f t="shared" si="896"/>
        <v>#DIV/0!</v>
      </c>
      <c r="X1769" t="e">
        <f t="shared" si="897"/>
        <v>#DIV/0!</v>
      </c>
      <c r="Y1769" t="str">
        <f t="shared" si="898"/>
        <v>0.00096+0.698564542452226i</v>
      </c>
      <c r="Z1769" t="e">
        <f t="shared" si="899"/>
        <v>#DIV/0!</v>
      </c>
      <c r="AA1769" t="e">
        <f t="shared" si="900"/>
        <v>#DIV/0!</v>
      </c>
      <c r="AB1769" t="str">
        <f t="shared" si="901"/>
        <v>0.109680075996653-0.0413141964879228i</v>
      </c>
      <c r="AC1769" t="str">
        <f t="shared" si="902"/>
        <v>1.29112742762614-0.436943932753361i</v>
      </c>
      <c r="AD1769" t="str">
        <f t="shared" si="903"/>
        <v>0.0859359280974492-0.00291606701217371i</v>
      </c>
      <c r="AE1769" t="e">
        <f t="shared" si="904"/>
        <v>#DIV/0!</v>
      </c>
      <c r="AF1769" t="str">
        <f t="shared" si="905"/>
        <v>-9.05151146907328-7.90430658200353i</v>
      </c>
      <c r="AG1769" t="e">
        <f t="shared" si="906"/>
        <v>#DIV/0!</v>
      </c>
      <c r="AH1769" t="e">
        <f t="shared" si="907"/>
        <v>#DIV/0!</v>
      </c>
      <c r="AI1769" t="e">
        <f t="shared" si="908"/>
        <v>#DIV/0!</v>
      </c>
      <c r="AJ1769" t="e">
        <f t="shared" si="909"/>
        <v>#DIV/0!</v>
      </c>
      <c r="AK1769"/>
      <c r="AL1769"/>
      <c r="AM1769"/>
      <c r="AN1769"/>
    </row>
    <row r="1770" spans="1:40" x14ac:dyDescent="0.3">
      <c r="A1770"/>
      <c r="B1770">
        <f t="shared" si="875"/>
        <v>163600</v>
      </c>
      <c r="C1770" s="186" t="str">
        <f t="shared" si="878"/>
        <v>-0.00672432349789772+0.0102755144872912i</v>
      </c>
      <c r="D1770" s="158" t="str">
        <f t="shared" si="879"/>
        <v>-4.14111080733927-2.59632424728268i</v>
      </c>
      <c r="E1770" t="str">
        <f t="shared" si="880"/>
        <v>3129.15002457779-8588.1735997773i</v>
      </c>
      <c r="F1770" t="str">
        <f t="shared" si="881"/>
        <v>0.53342056441592+0.348926503263293i</v>
      </c>
      <c r="G1770" t="str">
        <f t="shared" si="876"/>
        <v>0.53342056441592+0.348926503263293i</v>
      </c>
      <c r="H1770" t="str">
        <f t="shared" si="882"/>
        <v>4.91499252410649+5.30921129807342i</v>
      </c>
      <c r="I1770" t="str">
        <f t="shared" si="883"/>
        <v>642.455697659113i</v>
      </c>
      <c r="J1770" t="str">
        <f t="shared" si="877"/>
        <v>-101.22975243325+136.996225039713i</v>
      </c>
      <c r="K1770" t="str">
        <f t="shared" si="884"/>
        <v>3.03335191060992-2.24141550517144i</v>
      </c>
      <c r="L1770" t="str">
        <f t="shared" si="885"/>
        <v>0.603777402981314-0.372291127300801i</v>
      </c>
      <c r="M1770" t="str">
        <f t="shared" si="886"/>
        <v>3.63712931359123-2.61370663247224i</v>
      </c>
      <c r="N1770" t="str">
        <f t="shared" si="887"/>
        <v>-2.09139904113587i</v>
      </c>
      <c r="O1770" t="str">
        <f t="shared" si="888"/>
        <v>-0.497403094627559-0.867519545286979i</v>
      </c>
      <c r="P1770" t="str">
        <f t="shared" si="889"/>
        <v>1.49740309462756+0.867519545286979i</v>
      </c>
      <c r="Q1770" t="str">
        <f t="shared" si="890"/>
        <v>-1.49740309462756+1.22387949584889i</v>
      </c>
      <c r="R1770" t="str">
        <f t="shared" si="891"/>
        <v>-0.315627276210977-0.837322496174005i</v>
      </c>
      <c r="S1770" t="str">
        <f t="shared" si="892"/>
        <v>0.229508811098586i</v>
      </c>
      <c r="T1770" t="str">
        <f t="shared" si="893"/>
        <v>0.192172890602996-0.0724392409134664i</v>
      </c>
      <c r="U1770" t="e">
        <f t="shared" si="894"/>
        <v>#DIV/0!</v>
      </c>
      <c r="V1770" t="str">
        <f t="shared" si="895"/>
        <v>0.0000833333333333333-0.00162138287583431i</v>
      </c>
      <c r="W1770" t="e">
        <f t="shared" si="896"/>
        <v>#DIV/0!</v>
      </c>
      <c r="X1770" t="e">
        <f t="shared" si="897"/>
        <v>#DIV/0!</v>
      </c>
      <c r="Y1770" t="str">
        <f t="shared" si="898"/>
        <v>0.00096+0.698991799053115i</v>
      </c>
      <c r="Z1770" t="e">
        <f t="shared" si="899"/>
        <v>#DIV/0!</v>
      </c>
      <c r="AA1770" t="e">
        <f t="shared" si="900"/>
        <v>#DIV/0!</v>
      </c>
      <c r="AB1770" t="str">
        <f t="shared" si="901"/>
        <v>0.109660596921557-0.0413363735862511i</v>
      </c>
      <c r="AC1770" t="str">
        <f t="shared" si="902"/>
        <v>1.29080861780457-0.436966365582851i</v>
      </c>
      <c r="AD1770" t="str">
        <f t="shared" si="903"/>
        <v>0.085946460362964-0.00292890914624227i</v>
      </c>
      <c r="AE1770" t="e">
        <f t="shared" si="904"/>
        <v>#DIV/0!</v>
      </c>
      <c r="AF1770" t="str">
        <f t="shared" si="905"/>
        <v>-9.05610333144576-7.9055355453561i</v>
      </c>
      <c r="AG1770" t="e">
        <f t="shared" si="906"/>
        <v>#DIV/0!</v>
      </c>
      <c r="AH1770" t="e">
        <f t="shared" si="907"/>
        <v>#DIV/0!</v>
      </c>
      <c r="AI1770" t="e">
        <f t="shared" si="908"/>
        <v>#DIV/0!</v>
      </c>
      <c r="AJ1770" t="e">
        <f t="shared" si="909"/>
        <v>#DIV/0!</v>
      </c>
      <c r="AK1770"/>
      <c r="AL1770"/>
      <c r="AM1770"/>
      <c r="AN1770"/>
    </row>
    <row r="1771" spans="1:40" x14ac:dyDescent="0.3">
      <c r="A1771"/>
      <c r="B1771">
        <f t="shared" si="875"/>
        <v>163700</v>
      </c>
      <c r="C1771" s="186" t="str">
        <f t="shared" si="878"/>
        <v>-0.00672137466524327+0.0102731765410206i</v>
      </c>
      <c r="D1771" s="158" t="str">
        <f t="shared" si="879"/>
        <v>-4.14265646033909-2.5968037960984i</v>
      </c>
      <c r="E1771" t="str">
        <f t="shared" si="880"/>
        <v>3125.77558866782-8584.15605558981i</v>
      </c>
      <c r="F1771" t="str">
        <f t="shared" si="881"/>
        <v>0.533625120161595+0.348986715162552i</v>
      </c>
      <c r="G1771" t="str">
        <f t="shared" si="876"/>
        <v>0.533625120161595+0.348986715162552i</v>
      </c>
      <c r="H1771" t="str">
        <f t="shared" si="882"/>
        <v>4.91803740894489+5.30995757379701i</v>
      </c>
      <c r="I1771" t="str">
        <f t="shared" si="883"/>
        <v>642.848396740811i</v>
      </c>
      <c r="J1771" t="str">
        <f t="shared" si="877"/>
        <v>-101.354765876092+137.079963563576i</v>
      </c>
      <c r="K1771" t="str">
        <f t="shared" si="884"/>
        <v>3.03201656064577-2.24182528684551i</v>
      </c>
      <c r="L1771" t="str">
        <f t="shared" si="885"/>
        <v>0.603574083144321-0.372393244805487i</v>
      </c>
      <c r="M1771" t="str">
        <f t="shared" si="886"/>
        <v>3.63559064379009-2.614218531651i</v>
      </c>
      <c r="N1771" t="str">
        <f t="shared" si="887"/>
        <v>-2.09267740240796i</v>
      </c>
      <c r="O1771" t="str">
        <f t="shared" si="888"/>
        <v>-0.498511691285089-0.866882975753983i</v>
      </c>
      <c r="P1771" t="str">
        <f t="shared" si="889"/>
        <v>1.49851169128509+0.866882975753983i</v>
      </c>
      <c r="Q1771" t="str">
        <f t="shared" si="890"/>
        <v>-1.49851169128509+1.22579442665398i</v>
      </c>
      <c r="R1771" t="str">
        <f t="shared" si="891"/>
        <v>-0.315603651051038-0.83666225598067i</v>
      </c>
      <c r="S1771" t="str">
        <f t="shared" si="892"/>
        <v>0.229649097657937i</v>
      </c>
      <c r="T1771" t="str">
        <f t="shared" si="893"/>
        <v>0.192138732130415-0.0724780936814213i</v>
      </c>
      <c r="U1771" t="e">
        <f t="shared" si="894"/>
        <v>#DIV/0!</v>
      </c>
      <c r="V1771" t="str">
        <f t="shared" si="895"/>
        <v>0.0000833333333333333-0.00162039241592237i</v>
      </c>
      <c r="W1771" t="e">
        <f t="shared" si="896"/>
        <v>#DIV/0!</v>
      </c>
      <c r="X1771" t="e">
        <f t="shared" si="897"/>
        <v>#DIV/0!</v>
      </c>
      <c r="Y1771" t="str">
        <f t="shared" si="898"/>
        <v>0.00096+0.699419055654003i</v>
      </c>
      <c r="Z1771" t="e">
        <f t="shared" si="899"/>
        <v>#DIV/0!</v>
      </c>
      <c r="AA1771" t="e">
        <f t="shared" si="900"/>
        <v>#DIV/0!</v>
      </c>
      <c r="AB1771" t="str">
        <f t="shared" si="901"/>
        <v>0.109641104898091-0.0413585443394339i</v>
      </c>
      <c r="AC1771" t="str">
        <f t="shared" si="902"/>
        <v>1.29048990208805-0.436988545096504i</v>
      </c>
      <c r="AD1771" t="str">
        <f t="shared" si="903"/>
        <v>0.0859569879379642-0.00294177058914031i</v>
      </c>
      <c r="AE1771" t="e">
        <f t="shared" si="904"/>
        <v>#DIV/0!</v>
      </c>
      <c r="AF1771" t="str">
        <f t="shared" si="905"/>
        <v>-9.06069386928398-7.90676136989541i</v>
      </c>
      <c r="AG1771" t="e">
        <f t="shared" si="906"/>
        <v>#DIV/0!</v>
      </c>
      <c r="AH1771" t="e">
        <f t="shared" si="907"/>
        <v>#DIV/0!</v>
      </c>
      <c r="AI1771" t="e">
        <f t="shared" si="908"/>
        <v>#DIV/0!</v>
      </c>
      <c r="AJ1771" t="e">
        <f t="shared" si="909"/>
        <v>#DIV/0!</v>
      </c>
      <c r="AK1771"/>
      <c r="AL1771"/>
      <c r="AM1771"/>
      <c r="AN1771"/>
    </row>
    <row r="1772" spans="1:40" x14ac:dyDescent="0.3">
      <c r="A1772"/>
      <c r="B1772">
        <f t="shared" si="875"/>
        <v>163800</v>
      </c>
      <c r="C1772" s="186" t="str">
        <f t="shared" si="878"/>
        <v>-0.00671842661945218+0.0102708404014767i</v>
      </c>
      <c r="D1772" s="158" t="str">
        <f t="shared" si="879"/>
        <v>-4.14420170191586-2.59728220988437i</v>
      </c>
      <c r="E1772" t="str">
        <f t="shared" si="880"/>
        <v>3122.40636749295-8580.14151913016i</v>
      </c>
      <c r="F1772" t="str">
        <f t="shared" si="881"/>
        <v>0.53382962145653+0.349046780821177i</v>
      </c>
      <c r="G1772" t="str">
        <f t="shared" si="876"/>
        <v>0.53382962145653+0.349046780821177i</v>
      </c>
      <c r="H1772" t="str">
        <f t="shared" si="882"/>
        <v>4.92108137889099+5.31070184882035i</v>
      </c>
      <c r="I1772" t="str">
        <f t="shared" si="883"/>
        <v>643.24109582251i</v>
      </c>
      <c r="J1772" t="str">
        <f t="shared" si="877"/>
        <v>-101.479855709672+137.163702087439i</v>
      </c>
      <c r="K1772" t="str">
        <f t="shared" si="884"/>
        <v>3.03068157065327-2.24223408825607i</v>
      </c>
      <c r="L1772" t="str">
        <f t="shared" si="885"/>
        <v>0.603370776080467-0.372495216934541i</v>
      </c>
      <c r="M1772" t="str">
        <f t="shared" si="886"/>
        <v>3.63405234673374-2.61472930519061i</v>
      </c>
      <c r="N1772" t="str">
        <f t="shared" si="887"/>
        <v>-2.09395576368005i</v>
      </c>
      <c r="O1772" t="str">
        <f t="shared" si="888"/>
        <v>-0.499619473271165-0.866244989554482i</v>
      </c>
      <c r="P1772" t="str">
        <f t="shared" si="889"/>
        <v>1.49961947327116+0.866244989554482i</v>
      </c>
      <c r="Q1772" t="str">
        <f t="shared" si="890"/>
        <v>-1.49961947327116+1.22771077412557i</v>
      </c>
      <c r="R1772" t="str">
        <f t="shared" si="891"/>
        <v>-0.31558000630117-0.836002723180398i</v>
      </c>
      <c r="S1772" t="str">
        <f t="shared" si="892"/>
        <v>0.229789384217289i</v>
      </c>
      <c r="T1772" t="str">
        <f t="shared" si="893"/>
        <v>0.1921045509636-0.072516935319234i</v>
      </c>
      <c r="U1772" t="e">
        <f t="shared" si="894"/>
        <v>#DIV/0!</v>
      </c>
      <c r="V1772" t="str">
        <f t="shared" si="895"/>
        <v>0.0000833333333333333-0.0016194031653632i</v>
      </c>
      <c r="W1772" t="e">
        <f t="shared" si="896"/>
        <v>#DIV/0!</v>
      </c>
      <c r="X1772" t="e">
        <f t="shared" si="897"/>
        <v>#DIV/0!</v>
      </c>
      <c r="Y1772" t="str">
        <f t="shared" si="898"/>
        <v>0.00096+0.699846312254891i</v>
      </c>
      <c r="Z1772" t="e">
        <f t="shared" si="899"/>
        <v>#DIV/0!</v>
      </c>
      <c r="AA1772" t="e">
        <f t="shared" si="900"/>
        <v>#DIV/0!</v>
      </c>
      <c r="AB1772" t="str">
        <f t="shared" si="901"/>
        <v>0.109621599924498-0.0413807087413669i</v>
      </c>
      <c r="AC1772" t="str">
        <f t="shared" si="902"/>
        <v>1.29017128064272-0.437010471515536i</v>
      </c>
      <c r="AD1772" t="str">
        <f t="shared" si="903"/>
        <v>0.0859675108000825-0.00295465134653044i</v>
      </c>
      <c r="AE1772" t="e">
        <f t="shared" si="904"/>
        <v>#DIV/0!</v>
      </c>
      <c r="AF1772" t="str">
        <f t="shared" si="905"/>
        <v>-9.06528308080685-7.90798405870472i</v>
      </c>
      <c r="AG1772" t="e">
        <f t="shared" si="906"/>
        <v>#DIV/0!</v>
      </c>
      <c r="AH1772" t="e">
        <f t="shared" si="907"/>
        <v>#DIV/0!</v>
      </c>
      <c r="AI1772" t="e">
        <f t="shared" si="908"/>
        <v>#DIV/0!</v>
      </c>
      <c r="AJ1772" t="e">
        <f t="shared" si="909"/>
        <v>#DIV/0!</v>
      </c>
      <c r="AK1772"/>
      <c r="AL1772"/>
      <c r="AM1772"/>
      <c r="AN1772"/>
    </row>
    <row r="1773" spans="1:40" x14ac:dyDescent="0.3">
      <c r="A1773"/>
      <c r="B1773">
        <f t="shared" si="875"/>
        <v>163900</v>
      </c>
      <c r="C1773" s="186" t="str">
        <f t="shared" si="878"/>
        <v>-0.00671547936185358+0.0102685060635714i</v>
      </c>
      <c r="D1773" s="158" t="str">
        <f t="shared" si="879"/>
        <v>-4.14574653136974-2.597759489784i</v>
      </c>
      <c r="E1773" t="str">
        <f t="shared" si="880"/>
        <v>3119.04235085486-8576.129988602i</v>
      </c>
      <c r="F1773" t="str">
        <f t="shared" si="881"/>
        <v>0.534034068208112+0.349106700383223i</v>
      </c>
      <c r="G1773" t="str">
        <f t="shared" si="876"/>
        <v>0.534034068208112+0.349106700383223i</v>
      </c>
      <c r="H1773" t="str">
        <f t="shared" si="882"/>
        <v>4.9241244328685+5.31144412508286i</v>
      </c>
      <c r="I1773" t="str">
        <f t="shared" si="883"/>
        <v>643.633794904209i</v>
      </c>
      <c r="J1773" t="str">
        <f t="shared" si="877"/>
        <v>-101.605021933991+137.247440611302i</v>
      </c>
      <c r="K1773" t="str">
        <f t="shared" si="884"/>
        <v>3.02934694123448-2.24264191039823i</v>
      </c>
      <c r="L1773" t="str">
        <f t="shared" si="885"/>
        <v>0.60316748190227-0.372597043771909i</v>
      </c>
      <c r="M1773" t="str">
        <f t="shared" si="886"/>
        <v>3.63251442313675-2.61523895417014i</v>
      </c>
      <c r="N1773" t="str">
        <f t="shared" si="887"/>
        <v>-2.09523412495213i</v>
      </c>
      <c r="O1773" t="str">
        <f t="shared" si="888"/>
        <v>-0.500726438775431-0.865605587731083i</v>
      </c>
      <c r="P1773" t="str">
        <f t="shared" si="889"/>
        <v>1.50072643877543+0.865605587731083i</v>
      </c>
      <c r="Q1773" t="str">
        <f t="shared" si="890"/>
        <v>-1.50072643877543+1.22962853722105i</v>
      </c>
      <c r="R1773" t="str">
        <f t="shared" si="891"/>
        <v>-0.315556341950674-0.835343896465003i</v>
      </c>
      <c r="S1773" t="str">
        <f t="shared" si="892"/>
        <v>0.22992967077664i</v>
      </c>
      <c r="T1773" t="str">
        <f t="shared" si="893"/>
        <v>0.192070347099474-0.0725557658161993i</v>
      </c>
      <c r="U1773" t="e">
        <f t="shared" si="894"/>
        <v>#DIV/0!</v>
      </c>
      <c r="V1773" t="str">
        <f t="shared" si="895"/>
        <v>0.0000833333333333333-0.00161841512194321i</v>
      </c>
      <c r="W1773" t="e">
        <f t="shared" si="896"/>
        <v>#DIV/0!</v>
      </c>
      <c r="X1773" t="e">
        <f t="shared" si="897"/>
        <v>#DIV/0!</v>
      </c>
      <c r="Y1773" t="str">
        <f t="shared" si="898"/>
        <v>0.00096+0.700273568855779i</v>
      </c>
      <c r="Z1773" t="e">
        <f t="shared" si="899"/>
        <v>#DIV/0!</v>
      </c>
      <c r="AA1773" t="e">
        <f t="shared" si="900"/>
        <v>#DIV/0!</v>
      </c>
      <c r="AB1773" t="str">
        <f t="shared" si="901"/>
        <v>0.109602081999024-0.0414028667859413i</v>
      </c>
      <c r="AC1773" t="str">
        <f t="shared" si="902"/>
        <v>1.28985275363436-0.437032145061139i</v>
      </c>
      <c r="AD1773" t="str">
        <f t="shared" si="903"/>
        <v>0.0859780289269336-0.00296755142405959i</v>
      </c>
      <c r="AE1773" t="e">
        <f t="shared" si="904"/>
        <v>#DIV/0!</v>
      </c>
      <c r="AF1773" t="str">
        <f t="shared" si="905"/>
        <v>-9.06987096423824-7.90920361486686i</v>
      </c>
      <c r="AG1773" t="e">
        <f t="shared" si="906"/>
        <v>#DIV/0!</v>
      </c>
      <c r="AH1773" t="e">
        <f t="shared" si="907"/>
        <v>#DIV/0!</v>
      </c>
      <c r="AI1773" t="e">
        <f t="shared" si="908"/>
        <v>#DIV/0!</v>
      </c>
      <c r="AJ1773" t="e">
        <f t="shared" si="909"/>
        <v>#DIV/0!</v>
      </c>
      <c r="AK1773"/>
      <c r="AL1773"/>
      <c r="AM1773"/>
      <c r="AN1773"/>
    </row>
    <row r="1774" spans="1:40" x14ac:dyDescent="0.3">
      <c r="A1774"/>
      <c r="B1774">
        <f t="shared" si="875"/>
        <v>164000</v>
      </c>
      <c r="C1774" s="186" t="str">
        <f t="shared" si="878"/>
        <v>-0.00671253289377314+0.0102661735222335i</v>
      </c>
      <c r="D1774" s="158" t="str">
        <f t="shared" si="879"/>
        <v>-4.14729094800274-2.59823563694055i</v>
      </c>
      <c r="E1774" t="str">
        <f t="shared" si="880"/>
        <v>3115.6835285787-8572.12146220495i</v>
      </c>
      <c r="F1774" t="str">
        <f t="shared" si="881"/>
        <v>0.534238460323975+0.34916647399274i</v>
      </c>
      <c r="G1774" t="str">
        <f t="shared" si="876"/>
        <v>0.534238460323975+0.34916647399274i</v>
      </c>
      <c r="H1774" t="str">
        <f t="shared" si="882"/>
        <v>4.92716656980393+5.312184404524i</v>
      </c>
      <c r="I1774" t="str">
        <f t="shared" si="883"/>
        <v>644.026493985908i</v>
      </c>
      <c r="J1774" t="str">
        <f t="shared" si="877"/>
        <v>-101.730264549048+137.331179135165i</v>
      </c>
      <c r="K1774" t="str">
        <f t="shared" si="884"/>
        <v>3.0280126729899-2.24304875426687i</v>
      </c>
      <c r="L1774" t="str">
        <f t="shared" si="885"/>
        <v>0.602964200722079-0.372698725401608i</v>
      </c>
      <c r="M1774" t="str">
        <f t="shared" si="886"/>
        <v>3.63097687371198-2.61574747966848i</v>
      </c>
      <c r="N1774" t="str">
        <f t="shared" si="887"/>
        <v>-2.09651248622422i</v>
      </c>
      <c r="O1774" t="str">
        <f t="shared" si="888"/>
        <v>-0.501832585988895-0.864964771328693i</v>
      </c>
      <c r="P1774" t="str">
        <f t="shared" si="889"/>
        <v>1.5018325859889+0.864964771328693i</v>
      </c>
      <c r="Q1774" t="str">
        <f t="shared" si="890"/>
        <v>-1.5018325859889+1.23154771489553i</v>
      </c>
      <c r="R1774" t="str">
        <f t="shared" si="891"/>
        <v>-0.315532657988831-0.834685774529476i</v>
      </c>
      <c r="S1774" t="str">
        <f t="shared" si="892"/>
        <v>0.230069957335992i</v>
      </c>
      <c r="T1774" t="str">
        <f t="shared" si="893"/>
        <v>0.192036120534956-0.0725945851616025i</v>
      </c>
      <c r="U1774" t="e">
        <f t="shared" si="894"/>
        <v>#DIV/0!</v>
      </c>
      <c r="V1774" t="str">
        <f t="shared" si="895"/>
        <v>0.0000833333333333333-0.00161742828345422i</v>
      </c>
      <c r="W1774" t="e">
        <f t="shared" si="896"/>
        <v>#DIV/0!</v>
      </c>
      <c r="X1774" t="e">
        <f t="shared" si="897"/>
        <v>#DIV/0!</v>
      </c>
      <c r="Y1774" t="str">
        <f t="shared" si="898"/>
        <v>0.00096+0.700700825456667i</v>
      </c>
      <c r="Z1774" t="e">
        <f t="shared" si="899"/>
        <v>#DIV/0!</v>
      </c>
      <c r="AA1774" t="e">
        <f t="shared" si="900"/>
        <v>#DIV/0!</v>
      </c>
      <c r="AB1774" t="str">
        <f t="shared" si="901"/>
        <v>0.109582551119908-0.0414250184670429i</v>
      </c>
      <c r="AC1774" t="str">
        <f t="shared" si="902"/>
        <v>1.28953432122836-0.437053565954466i</v>
      </c>
      <c r="AD1774" t="str">
        <f t="shared" si="903"/>
        <v>0.0859885422961093-0.00298047082736102i</v>
      </c>
      <c r="AE1774" t="e">
        <f t="shared" si="904"/>
        <v>#DIV/0!</v>
      </c>
      <c r="AF1774" t="str">
        <f t="shared" si="905"/>
        <v>-9.07445751780667-7.91042004146455i</v>
      </c>
      <c r="AG1774" t="e">
        <f t="shared" si="906"/>
        <v>#DIV/0!</v>
      </c>
      <c r="AH1774" t="e">
        <f t="shared" si="907"/>
        <v>#DIV/0!</v>
      </c>
      <c r="AI1774" t="e">
        <f t="shared" si="908"/>
        <v>#DIV/0!</v>
      </c>
      <c r="AJ1774" t="e">
        <f t="shared" si="909"/>
        <v>#DIV/0!</v>
      </c>
      <c r="AK1774"/>
      <c r="AL1774"/>
      <c r="AM1774"/>
      <c r="AN1774"/>
    </row>
    <row r="1775" spans="1:40" x14ac:dyDescent="0.3">
      <c r="A1775"/>
      <c r="B1775">
        <f t="shared" si="875"/>
        <v>164100</v>
      </c>
      <c r="C1775" s="186" t="str">
        <f t="shared" si="878"/>
        <v>-0.00670958721653264+0.0102638427724091i</v>
      </c>
      <c r="D1775" s="158" t="str">
        <f t="shared" si="879"/>
        <v>-4.14883495111878-2.5987106524969i</v>
      </c>
      <c r="E1775" t="str">
        <f t="shared" si="880"/>
        <v>3112.32989051292-8568.11593813452i</v>
      </c>
      <c r="F1775" t="str">
        <f t="shared" si="881"/>
        <v>0.534442797712003+0.349226101793744i</v>
      </c>
      <c r="G1775" t="str">
        <f t="shared" si="876"/>
        <v>0.534442797712003+0.349226101793744i</v>
      </c>
      <c r="H1775" t="str">
        <f t="shared" si="882"/>
        <v>4.9302077886268+5.31292268908302i</v>
      </c>
      <c r="I1775" t="str">
        <f t="shared" si="883"/>
        <v>644.419193067606i</v>
      </c>
      <c r="J1775" t="str">
        <f t="shared" si="877"/>
        <v>-101.855583554842+137.414917659027i</v>
      </c>
      <c r="K1775" t="str">
        <f t="shared" si="884"/>
        <v>3.02667876651837-2.24345462085663i</v>
      </c>
      <c r="L1775" t="str">
        <f t="shared" si="885"/>
        <v>0.602760932652077-0.372800261907717i</v>
      </c>
      <c r="M1775" t="str">
        <f t="shared" si="886"/>
        <v>3.62943969917045-2.61625488276435i</v>
      </c>
      <c r="N1775" t="str">
        <f t="shared" si="887"/>
        <v>-2.09779084749631i</v>
      </c>
      <c r="O1775" t="str">
        <f t="shared" si="888"/>
        <v>-0.502937913103874-0.864322541394542i</v>
      </c>
      <c r="P1775" t="str">
        <f t="shared" si="889"/>
        <v>1.50293791310387+0.864322541394542i</v>
      </c>
      <c r="Q1775" t="str">
        <f t="shared" si="890"/>
        <v>-1.50293791310387+1.23346830610177i</v>
      </c>
      <c r="R1775" t="str">
        <f t="shared" si="891"/>
        <v>-0.315508954404908-0.834028356072001i</v>
      </c>
      <c r="S1775" t="str">
        <f t="shared" si="892"/>
        <v>0.230210243895343i</v>
      </c>
      <c r="T1775" t="str">
        <f t="shared" si="893"/>
        <v>0.192001871266967-0.0726333933447185i</v>
      </c>
      <c r="U1775" t="e">
        <f t="shared" si="894"/>
        <v>#DIV/0!</v>
      </c>
      <c r="V1775" t="str">
        <f t="shared" si="895"/>
        <v>0.0000833333333333333-0.00161644264769343i</v>
      </c>
      <c r="W1775" t="e">
        <f t="shared" si="896"/>
        <v>#DIV/0!</v>
      </c>
      <c r="X1775" t="e">
        <f t="shared" si="897"/>
        <v>#DIV/0!</v>
      </c>
      <c r="Y1775" t="str">
        <f t="shared" si="898"/>
        <v>0.00096+0.701128082057556i</v>
      </c>
      <c r="Z1775" t="e">
        <f t="shared" si="899"/>
        <v>#DIV/0!</v>
      </c>
      <c r="AA1775" t="e">
        <f t="shared" si="900"/>
        <v>#DIV/0!</v>
      </c>
      <c r="AB1775" t="str">
        <f t="shared" si="901"/>
        <v>0.109563007285395-0.0414471637785517i</v>
      </c>
      <c r="AC1775" t="str">
        <f t="shared" si="902"/>
        <v>1.28921598358974-0.437074734416656i</v>
      </c>
      <c r="AD1775" t="str">
        <f t="shared" si="903"/>
        <v>0.0859990508851852-0.00299340956204973i</v>
      </c>
      <c r="AE1775" t="e">
        <f t="shared" si="904"/>
        <v>#DIV/0!</v>
      </c>
      <c r="AF1775" t="str">
        <f t="shared" si="905"/>
        <v>-9.07904273974558-7.91163334157992i</v>
      </c>
      <c r="AG1775" t="e">
        <f t="shared" si="906"/>
        <v>#DIV/0!</v>
      </c>
      <c r="AH1775" t="e">
        <f t="shared" si="907"/>
        <v>#DIV/0!</v>
      </c>
      <c r="AI1775" t="e">
        <f t="shared" si="908"/>
        <v>#DIV/0!</v>
      </c>
      <c r="AJ1775" t="e">
        <f t="shared" si="909"/>
        <v>#DIV/0!</v>
      </c>
      <c r="AK1775"/>
      <c r="AL1775"/>
      <c r="AM1775"/>
      <c r="AN1775"/>
    </row>
    <row r="1776" spans="1:40" x14ac:dyDescent="0.3">
      <c r="A1776"/>
      <c r="B1776">
        <f t="shared" si="875"/>
        <v>164200</v>
      </c>
      <c r="C1776" s="186" t="str">
        <f t="shared" si="878"/>
        <v>-0.00670664233145042+0.0102615138090611i</v>
      </c>
      <c r="D1776" s="158" t="str">
        <f t="shared" si="879"/>
        <v>-4.15037854002363-2.59918453759571i</v>
      </c>
      <c r="E1776" t="str">
        <f t="shared" si="880"/>
        <v>3108.98142652916-8564.11341458211i</v>
      </c>
      <c r="F1776" t="str">
        <f t="shared" si="881"/>
        <v>0.534647080280328+0.34928558393024i</v>
      </c>
      <c r="G1776" t="str">
        <f t="shared" si="876"/>
        <v>0.534647080280328+0.34928558393024i</v>
      </c>
      <c r="H1776" t="str">
        <f t="shared" si="882"/>
        <v>4.93324808826949+5.31365898069914i</v>
      </c>
      <c r="I1776" t="str">
        <f t="shared" si="883"/>
        <v>644.811892149305i</v>
      </c>
      <c r="J1776" t="str">
        <f t="shared" si="877"/>
        <v>-101.980978951375+137.49865618289i</v>
      </c>
      <c r="K1776" t="str">
        <f t="shared" si="884"/>
        <v>3.02534522241701-2.24385951116186i</v>
      </c>
      <c r="L1776" t="str">
        <f t="shared" si="885"/>
        <v>0.602557677804279-0.372901653374381i</v>
      </c>
      <c r="M1776" t="str">
        <f t="shared" si="886"/>
        <v>3.62790290022129-2.61676116453624i</v>
      </c>
      <c r="N1776" t="str">
        <f t="shared" si="887"/>
        <v>-2.0990692087684i</v>
      </c>
      <c r="O1776" t="str">
        <f t="shared" si="888"/>
        <v>-0.504042418314034-0.863678898978168i</v>
      </c>
      <c r="P1776" t="str">
        <f t="shared" si="889"/>
        <v>1.50404241831403+0.863678898978168i</v>
      </c>
      <c r="Q1776" t="str">
        <f t="shared" si="890"/>
        <v>-1.50404241831403+1.23539030979023i</v>
      </c>
      <c r="R1776" t="str">
        <f t="shared" si="891"/>
        <v>-0.315485231188178-0.833371639793919i</v>
      </c>
      <c r="S1776" t="str">
        <f t="shared" si="892"/>
        <v>0.230350530454695i</v>
      </c>
      <c r="T1776" t="str">
        <f t="shared" si="893"/>
        <v>0.191967599292428-0.0726721903548189i</v>
      </c>
      <c r="U1776" t="e">
        <f t="shared" si="894"/>
        <v>#DIV/0!</v>
      </c>
      <c r="V1776" t="str">
        <f t="shared" si="895"/>
        <v>0.0000833333333333333-0.00161545821246341i</v>
      </c>
      <c r="W1776" t="e">
        <f t="shared" si="896"/>
        <v>#DIV/0!</v>
      </c>
      <c r="X1776" t="e">
        <f t="shared" si="897"/>
        <v>#DIV/0!</v>
      </c>
      <c r="Y1776" t="str">
        <f t="shared" si="898"/>
        <v>0.00096+0.701555338658444i</v>
      </c>
      <c r="Z1776" t="e">
        <f t="shared" si="899"/>
        <v>#DIV/0!</v>
      </c>
      <c r="AA1776" t="e">
        <f t="shared" si="900"/>
        <v>#DIV/0!</v>
      </c>
      <c r="AB1776" t="str">
        <f t="shared" si="901"/>
        <v>0.109543450493728-0.0414693027143456i</v>
      </c>
      <c r="AC1776" t="str">
        <f t="shared" si="902"/>
        <v>1.28889774088315-0.437095650668815i</v>
      </c>
      <c r="AD1776" t="str">
        <f t="shared" si="903"/>
        <v>0.0860095546717172-0.00300636763372809i</v>
      </c>
      <c r="AE1776" t="e">
        <f t="shared" si="904"/>
        <v>#DIV/0!</v>
      </c>
      <c r="AF1776" t="str">
        <f t="shared" si="905"/>
        <v>-9.08362662829312-7.91284351829485i</v>
      </c>
      <c r="AG1776" t="e">
        <f t="shared" si="906"/>
        <v>#DIV/0!</v>
      </c>
      <c r="AH1776" t="e">
        <f t="shared" si="907"/>
        <v>#DIV/0!</v>
      </c>
      <c r="AI1776" t="e">
        <f t="shared" si="908"/>
        <v>#DIV/0!</v>
      </c>
      <c r="AJ1776" t="e">
        <f t="shared" si="909"/>
        <v>#DIV/0!</v>
      </c>
      <c r="AK1776"/>
      <c r="AL1776"/>
      <c r="AM1776"/>
      <c r="AN1776"/>
    </row>
    <row r="1777" spans="1:40" x14ac:dyDescent="0.3">
      <c r="A1777"/>
      <c r="B1777">
        <f t="shared" si="875"/>
        <v>164300</v>
      </c>
      <c r="C1777" s="186" t="str">
        <f t="shared" si="878"/>
        <v>-0.00670369823984151+0.0102591866271703i</v>
      </c>
      <c r="D1777" s="158" t="str">
        <f t="shared" si="879"/>
        <v>-4.15192171402504-2.59965729337938i</v>
      </c>
      <c r="E1777" t="str">
        <f t="shared" si="880"/>
        <v>3105.63812652234-8560.11388973518i</v>
      </c>
      <c r="F1777" t="str">
        <f t="shared" si="881"/>
        <v>0.534851307937337+0.349344920546219i</v>
      </c>
      <c r="G1777" t="str">
        <f t="shared" si="876"/>
        <v>0.534851307937337+0.349344920546219i</v>
      </c>
      <c r="H1777" t="str">
        <f t="shared" si="882"/>
        <v>4.9362874676674+5.31439328131156i</v>
      </c>
      <c r="I1777" t="str">
        <f t="shared" si="883"/>
        <v>645.204591231004i</v>
      </c>
      <c r="J1777" t="str">
        <f t="shared" si="877"/>
        <v>-102.106450738646+137.582394706754i</v>
      </c>
      <c r="K1777" t="str">
        <f t="shared" si="884"/>
        <v>3.02401204128138-2.24426342617666i</v>
      </c>
      <c r="L1777" t="str">
        <f t="shared" si="885"/>
        <v>0.602354436290533-0.373002899885812i</v>
      </c>
      <c r="M1777" t="str">
        <f t="shared" si="886"/>
        <v>3.62636647757191-2.61726632606247i</v>
      </c>
      <c r="N1777" t="str">
        <f t="shared" si="887"/>
        <v>-2.10034757004049i</v>
      </c>
      <c r="O1777" t="str">
        <f t="shared" si="888"/>
        <v>-0.505146099814385-0.863033845131415i</v>
      </c>
      <c r="P1777" t="str">
        <f t="shared" si="889"/>
        <v>1.50514609981439+0.863033845131415i</v>
      </c>
      <c r="Q1777" t="str">
        <f t="shared" si="890"/>
        <v>-1.50514609981439+1.23731372490908i</v>
      </c>
      <c r="R1777" t="str">
        <f t="shared" si="891"/>
        <v>-0.315461488327891-0.832715624399731i</v>
      </c>
      <c r="S1777" t="str">
        <f t="shared" si="892"/>
        <v>0.230490817014044i</v>
      </c>
      <c r="T1777" t="str">
        <f t="shared" si="893"/>
        <v>0.191933304608254-0.0727109761811619i</v>
      </c>
      <c r="U1777" t="e">
        <f t="shared" si="894"/>
        <v>#DIV/0!</v>
      </c>
      <c r="V1777" t="str">
        <f t="shared" si="895"/>
        <v>0.0000833333333333333-0.00161447497557208i</v>
      </c>
      <c r="W1777" t="e">
        <f t="shared" si="896"/>
        <v>#DIV/0!</v>
      </c>
      <c r="X1777" t="e">
        <f t="shared" si="897"/>
        <v>#DIV/0!</v>
      </c>
      <c r="Y1777" t="str">
        <f t="shared" si="898"/>
        <v>0.00096+0.701982595259332i</v>
      </c>
      <c r="Z1777" t="e">
        <f t="shared" si="899"/>
        <v>#DIV/0!</v>
      </c>
      <c r="AA1777" t="e">
        <f t="shared" si="900"/>
        <v>#DIV/0!</v>
      </c>
      <c r="AB1777" t="str">
        <f t="shared" si="901"/>
        <v>0.109523880743146-0.0414914352682949i</v>
      </c>
      <c r="AC1777" t="str">
        <f t="shared" si="902"/>
        <v>1.28857959327282-0.437116314932007i</v>
      </c>
      <c r="AD1777" t="str">
        <f t="shared" si="903"/>
        <v>0.0860200536332412-0.00301934504798198i</v>
      </c>
      <c r="AE1777" t="e">
        <f t="shared" si="904"/>
        <v>#DIV/0!</v>
      </c>
      <c r="AF1777" t="str">
        <f t="shared" si="905"/>
        <v>-9.08820918169244-7.91405057469094i</v>
      </c>
      <c r="AG1777" t="e">
        <f t="shared" si="906"/>
        <v>#DIV/0!</v>
      </c>
      <c r="AH1777" t="e">
        <f t="shared" si="907"/>
        <v>#DIV/0!</v>
      </c>
      <c r="AI1777" t="e">
        <f t="shared" si="908"/>
        <v>#DIV/0!</v>
      </c>
      <c r="AJ1777" t="e">
        <f t="shared" si="909"/>
        <v>#DIV/0!</v>
      </c>
      <c r="AK1777"/>
      <c r="AL1777"/>
      <c r="AM1777"/>
      <c r="AN1777"/>
    </row>
    <row r="1778" spans="1:40" x14ac:dyDescent="0.3">
      <c r="A1778"/>
      <c r="B1778">
        <f t="shared" ref="B1778:B1841" si="910">B1777+100</f>
        <v>164400</v>
      </c>
      <c r="C1778" s="186" t="str">
        <f t="shared" si="878"/>
        <v>-0.00670075494301691+0.0102568612217333i</v>
      </c>
      <c r="D1778" s="158" t="str">
        <f t="shared" si="879"/>
        <v>-4.15346447243248-2.60012892098993i</v>
      </c>
      <c r="E1778" t="str">
        <f t="shared" si="880"/>
        <v>3102.29998041051-8556.11736177722i</v>
      </c>
      <c r="F1778" t="str">
        <f t="shared" si="881"/>
        <v>0.535055480591654+0.349404111785637i</v>
      </c>
      <c r="G1778" t="str">
        <f t="shared" si="876"/>
        <v>0.535055480591654+0.349404111785637i</v>
      </c>
      <c r="H1778" t="str">
        <f t="shared" si="882"/>
        <v>4.9393259257587+5.31512559285914i</v>
      </c>
      <c r="I1778" t="str">
        <f t="shared" si="883"/>
        <v>645.597290312703i</v>
      </c>
      <c r="J1778" t="str">
        <f t="shared" si="877"/>
        <v>-102.231998916655+137.666133230617i</v>
      </c>
      <c r="K1778" t="str">
        <f t="shared" si="884"/>
        <v>3.0226792237054-2.24466636689496i</v>
      </c>
      <c r="L1778" t="str">
        <f t="shared" si="885"/>
        <v>0.602151208222518-0.373104001526286i</v>
      </c>
      <c r="M1778" t="str">
        <f t="shared" si="886"/>
        <v>3.62483043192792-2.61777036842125i</v>
      </c>
      <c r="N1778" t="str">
        <f t="shared" si="887"/>
        <v>-2.10162593131257i</v>
      </c>
      <c r="O1778" t="str">
        <f t="shared" si="888"/>
        <v>-0.506248955801273-0.862387380908441i</v>
      </c>
      <c r="P1778" t="str">
        <f t="shared" si="889"/>
        <v>1.50624895580127+0.862387380908441i</v>
      </c>
      <c r="Q1778" t="str">
        <f t="shared" si="890"/>
        <v>-1.50624895580127+1.23923855040413i</v>
      </c>
      <c r="R1778" t="str">
        <f t="shared" si="891"/>
        <v>-0.315437725813282-0.832060308597103i</v>
      </c>
      <c r="S1778" t="str">
        <f t="shared" si="892"/>
        <v>0.230631103573396i</v>
      </c>
      <c r="T1778" t="str">
        <f t="shared" si="893"/>
        <v>0.19189898721137-0.0727497508129995i</v>
      </c>
      <c r="U1778" t="e">
        <f t="shared" si="894"/>
        <v>#DIV/0!</v>
      </c>
      <c r="V1778" t="str">
        <f t="shared" si="895"/>
        <v>0.0000833333333333333-0.00161349293483268i</v>
      </c>
      <c r="W1778" t="e">
        <f t="shared" si="896"/>
        <v>#DIV/0!</v>
      </c>
      <c r="X1778" t="e">
        <f t="shared" si="897"/>
        <v>#DIV/0!</v>
      </c>
      <c r="Y1778" t="str">
        <f t="shared" si="898"/>
        <v>0.00096+0.70240985186022i</v>
      </c>
      <c r="Z1778" t="e">
        <f t="shared" si="899"/>
        <v>#DIV/0!</v>
      </c>
      <c r="AA1778" t="e">
        <f t="shared" si="900"/>
        <v>#DIV/0!</v>
      </c>
      <c r="AB1778" t="str">
        <f t="shared" si="901"/>
        <v>0.109504298031894-0.0415135614342665i</v>
      </c>
      <c r="AC1778" t="str">
        <f t="shared" si="902"/>
        <v>1.28826154092266-0.4371367274273i</v>
      </c>
      <c r="AD1778" t="str">
        <f t="shared" si="903"/>
        <v>0.0860305477472747-0.00303234181038031i</v>
      </c>
      <c r="AE1778" t="e">
        <f t="shared" si="904"/>
        <v>#DIV/0!</v>
      </c>
      <c r="AF1778" t="str">
        <f t="shared" si="905"/>
        <v>-9.09279039819118-7.91525451384907i</v>
      </c>
      <c r="AG1778" t="e">
        <f t="shared" si="906"/>
        <v>#DIV/0!</v>
      </c>
      <c r="AH1778" t="e">
        <f t="shared" si="907"/>
        <v>#DIV/0!</v>
      </c>
      <c r="AI1778" t="e">
        <f t="shared" si="908"/>
        <v>#DIV/0!</v>
      </c>
      <c r="AJ1778" t="e">
        <f t="shared" si="909"/>
        <v>#DIV/0!</v>
      </c>
      <c r="AK1778"/>
      <c r="AL1778"/>
      <c r="AM1778"/>
      <c r="AN1778"/>
    </row>
    <row r="1779" spans="1:40" x14ac:dyDescent="0.3">
      <c r="A1779"/>
      <c r="B1779">
        <f t="shared" si="910"/>
        <v>164500</v>
      </c>
      <c r="C1779" s="186" t="str">
        <f t="shared" si="878"/>
        <v>-0.00669781244228438+0.0102545375877645i</v>
      </c>
      <c r="D1779" s="158" t="str">
        <f t="shared" si="879"/>
        <v>-4.15500681455743-2.60059942156923i</v>
      </c>
      <c r="E1779" t="str">
        <f t="shared" si="880"/>
        <v>3098.96697813477-8552.12382888769i</v>
      </c>
      <c r="F1779" t="str">
        <f t="shared" si="881"/>
        <v>0.535259598152163+0.349463157792446i</v>
      </c>
      <c r="G1779" t="str">
        <f t="shared" si="876"/>
        <v>0.535259598152163+0.349463157792446i</v>
      </c>
      <c r="H1779" t="str">
        <f t="shared" si="882"/>
        <v>4.94236346148456+5.31585591728091i</v>
      </c>
      <c r="I1779" t="str">
        <f t="shared" si="883"/>
        <v>645.989989394401i</v>
      </c>
      <c r="J1779" t="str">
        <f t="shared" si="877"/>
        <v>-102.357623485402+137.749871754479i</v>
      </c>
      <c r="K1779" t="str">
        <f t="shared" si="884"/>
        <v>3.02134677028134-2.24506833431035i</v>
      </c>
      <c r="L1779" t="str">
        <f t="shared" si="885"/>
        <v>0.601947993711749-0.373204958380143i</v>
      </c>
      <c r="M1779" t="str">
        <f t="shared" si="886"/>
        <v>3.62329476399309-2.61827329269049i</v>
      </c>
      <c r="N1779" t="str">
        <f t="shared" si="887"/>
        <v>-2.10290429258466i</v>
      </c>
      <c r="O1779" t="str">
        <f t="shared" si="888"/>
        <v>-0.507350984472421-0.861739507365692i</v>
      </c>
      <c r="P1779" t="str">
        <f t="shared" si="889"/>
        <v>1.50735098447242+0.861739507365692i</v>
      </c>
      <c r="Q1779" t="str">
        <f t="shared" si="890"/>
        <v>-1.50735098447242+1.24116478521897i</v>
      </c>
      <c r="R1779" t="str">
        <f t="shared" si="891"/>
        <v>-0.315413943633591-0.831405691096808i</v>
      </c>
      <c r="S1779" t="str">
        <f t="shared" si="892"/>
        <v>0.230771390132747i</v>
      </c>
      <c r="T1779" t="str">
        <f t="shared" si="893"/>
        <v>0.191864647098688-0.0727885142395757i</v>
      </c>
      <c r="U1779" t="e">
        <f t="shared" si="894"/>
        <v>#DIV/0!</v>
      </c>
      <c r="V1779" t="str">
        <f t="shared" si="895"/>
        <v>0.0000833333333333333-0.00161251208806378i</v>
      </c>
      <c r="W1779" t="e">
        <f t="shared" si="896"/>
        <v>#DIV/0!</v>
      </c>
      <c r="X1779" t="e">
        <f t="shared" si="897"/>
        <v>#DIV/0!</v>
      </c>
      <c r="Y1779" t="str">
        <f t="shared" si="898"/>
        <v>0.00096+0.702837108461108i</v>
      </c>
      <c r="Z1779" t="e">
        <f t="shared" si="899"/>
        <v>#DIV/0!</v>
      </c>
      <c r="AA1779" t="e">
        <f t="shared" si="900"/>
        <v>#DIV/0!</v>
      </c>
      <c r="AB1779" t="str">
        <f t="shared" si="901"/>
        <v>0.109484702358211-0.0415356812061226i</v>
      </c>
      <c r="AC1779" t="str">
        <f t="shared" si="902"/>
        <v>1.28794358399615-0.437156888375702i</v>
      </c>
      <c r="AD1779" t="str">
        <f t="shared" si="903"/>
        <v>0.0860410369913159-0.00304535792647885i</v>
      </c>
      <c r="AE1779" t="e">
        <f t="shared" si="904"/>
        <v>#DIV/0!</v>
      </c>
      <c r="AF1779" t="str">
        <f t="shared" si="905"/>
        <v>-9.09737027604199-7.91645533885014i</v>
      </c>
      <c r="AG1779" t="e">
        <f t="shared" si="906"/>
        <v>#DIV/0!</v>
      </c>
      <c r="AH1779" t="e">
        <f t="shared" si="907"/>
        <v>#DIV/0!</v>
      </c>
      <c r="AI1779" t="e">
        <f t="shared" si="908"/>
        <v>#DIV/0!</v>
      </c>
      <c r="AJ1779" t="e">
        <f t="shared" si="909"/>
        <v>#DIV/0!</v>
      </c>
      <c r="AK1779"/>
      <c r="AL1779"/>
      <c r="AM1779"/>
      <c r="AN1779"/>
    </row>
    <row r="1780" spans="1:40" x14ac:dyDescent="0.3">
      <c r="A1780"/>
      <c r="B1780">
        <f t="shared" si="910"/>
        <v>164600</v>
      </c>
      <c r="C1780" s="186" t="str">
        <f t="shared" si="878"/>
        <v>-0.00669487073894797+0.0102522157202947i</v>
      </c>
      <c r="D1780" s="158" t="str">
        <f t="shared" si="879"/>
        <v>-4.1565487397132-2.60106879625879i</v>
      </c>
      <c r="E1780" t="str">
        <f t="shared" si="880"/>
        <v>3095.63910965927-8548.13328924219i</v>
      </c>
      <c r="F1780" t="str">
        <f t="shared" si="881"/>
        <v>0.535463660527991+0.349522058710572i</v>
      </c>
      <c r="G1780" t="str">
        <f t="shared" si="876"/>
        <v>0.535463660527991+0.349522058710572i</v>
      </c>
      <c r="H1780" t="str">
        <f t="shared" si="882"/>
        <v>4.94540007378911+5.31658425651566i</v>
      </c>
      <c r="I1780" t="str">
        <f t="shared" si="883"/>
        <v>646.3826884761i</v>
      </c>
      <c r="J1780" t="str">
        <f t="shared" si="877"/>
        <v>-102.483324444887+137.833610278342i</v>
      </c>
      <c r="K1780" t="str">
        <f t="shared" si="884"/>
        <v>3.02001468159982-2.24546932941616i</v>
      </c>
      <c r="L1780" t="str">
        <f t="shared" si="885"/>
        <v>0.601744792869572-0.373305770531789i</v>
      </c>
      <c r="M1780" t="str">
        <f t="shared" si="886"/>
        <v>3.62175947446939-2.61877509994795i</v>
      </c>
      <c r="N1780" t="str">
        <f t="shared" si="887"/>
        <v>-2.10418265385675i</v>
      </c>
      <c r="O1780" t="str">
        <f t="shared" si="888"/>
        <v>-0.508452184026876-0.861090225561932i</v>
      </c>
      <c r="P1780" t="str">
        <f t="shared" si="889"/>
        <v>1.50845218402688+0.861090225561932i</v>
      </c>
      <c r="Q1780" t="str">
        <f t="shared" si="890"/>
        <v>-1.50845218402688+1.24309242829482i</v>
      </c>
      <c r="R1780" t="str">
        <f t="shared" si="891"/>
        <v>-0.315390141778035-0.830751770612775i</v>
      </c>
      <c r="S1780" t="str">
        <f t="shared" si="892"/>
        <v>0.230911676692099i</v>
      </c>
      <c r="T1780" t="str">
        <f t="shared" si="893"/>
        <v>0.191830284267126-0.0728272664501249i</v>
      </c>
      <c r="U1780" t="e">
        <f t="shared" si="894"/>
        <v>#DIV/0!</v>
      </c>
      <c r="V1780" t="str">
        <f t="shared" si="895"/>
        <v>0.0000833333333333333-0.00161153243308926i</v>
      </c>
      <c r="W1780" t="e">
        <f t="shared" si="896"/>
        <v>#DIV/0!</v>
      </c>
      <c r="X1780" t="e">
        <f t="shared" si="897"/>
        <v>#DIV/0!</v>
      </c>
      <c r="Y1780" t="str">
        <f t="shared" si="898"/>
        <v>0.00096+0.703264365061997i</v>
      </c>
      <c r="Z1780" t="e">
        <f t="shared" si="899"/>
        <v>#DIV/0!</v>
      </c>
      <c r="AA1780" t="e">
        <f t="shared" si="900"/>
        <v>#DIV/0!</v>
      </c>
      <c r="AB1780" t="str">
        <f t="shared" si="901"/>
        <v>0.109465093720337-0.04155779457772i</v>
      </c>
      <c r="AC1780" t="str">
        <f t="shared" si="902"/>
        <v>1.28762572265642-0.437176797998197i</v>
      </c>
      <c r="AD1780" t="str">
        <f t="shared" si="903"/>
        <v>0.0860515213428428-0.0030583934018172i</v>
      </c>
      <c r="AE1780" t="e">
        <f t="shared" si="904"/>
        <v>#DIV/0!</v>
      </c>
      <c r="AF1780" t="str">
        <f t="shared" si="905"/>
        <v>-9.10194881350231-7.91765305277445i</v>
      </c>
      <c r="AG1780" t="e">
        <f t="shared" si="906"/>
        <v>#DIV/0!</v>
      </c>
      <c r="AH1780" t="e">
        <f t="shared" si="907"/>
        <v>#DIV/0!</v>
      </c>
      <c r="AI1780" t="e">
        <f t="shared" si="908"/>
        <v>#DIV/0!</v>
      </c>
      <c r="AJ1780" t="e">
        <f t="shared" si="909"/>
        <v>#DIV/0!</v>
      </c>
      <c r="AK1780"/>
      <c r="AL1780"/>
      <c r="AM1780"/>
      <c r="AN1780"/>
    </row>
    <row r="1781" spans="1:40" x14ac:dyDescent="0.3">
      <c r="A1781"/>
      <c r="B1781">
        <f t="shared" si="910"/>
        <v>164700</v>
      </c>
      <c r="C1781" s="186" t="str">
        <f t="shared" si="878"/>
        <v>-0.0066919298343084+0.010249895614372i</v>
      </c>
      <c r="D1781" s="158" t="str">
        <f t="shared" si="879"/>
        <v>-4.15809024721498-2.60153704619988i</v>
      </c>
      <c r="E1781" t="str">
        <f t="shared" si="880"/>
        <v>3092.31636497114-8544.14574101244i</v>
      </c>
      <c r="F1781" t="str">
        <f t="shared" si="881"/>
        <v>0.535667667628515+0.349580814683922i</v>
      </c>
      <c r="G1781" t="str">
        <f t="shared" si="876"/>
        <v>0.535667667628515+0.349580814683922i</v>
      </c>
      <c r="H1781" t="str">
        <f t="shared" si="882"/>
        <v>4.94843576161928+5.31731061250211i</v>
      </c>
      <c r="I1781" t="str">
        <f t="shared" si="883"/>
        <v>646.775387557799i</v>
      </c>
      <c r="J1781" t="str">
        <f t="shared" si="877"/>
        <v>-102.60910179511+137.917348802205i</v>
      </c>
      <c r="K1781" t="str">
        <f t="shared" si="884"/>
        <v>3.01868295824987-2.24586935320549i</v>
      </c>
      <c r="L1781" t="str">
        <f t="shared" si="885"/>
        <v>0.601541605807165-0.373406438065693i</v>
      </c>
      <c r="M1781" t="str">
        <f t="shared" si="886"/>
        <v>3.62022456405704-2.61927579127118i</v>
      </c>
      <c r="N1781" t="str">
        <f t="shared" si="887"/>
        <v>-2.10546101512884i</v>
      </c>
      <c r="O1781" t="str">
        <f t="shared" si="888"/>
        <v>-0.509552552665052-0.860439536558223i</v>
      </c>
      <c r="P1781" t="str">
        <f t="shared" si="889"/>
        <v>1.50955255266505+0.860439536558223i</v>
      </c>
      <c r="Q1781" t="str">
        <f t="shared" si="890"/>
        <v>-1.50955255266505+1.24502147857062i</v>
      </c>
      <c r="R1781" t="str">
        <f t="shared" si="891"/>
        <v>-0.315366320235819-0.830098545862046i</v>
      </c>
      <c r="S1781" t="str">
        <f t="shared" si="892"/>
        <v>0.23105196325145i</v>
      </c>
      <c r="T1781" t="str">
        <f t="shared" si="893"/>
        <v>0.1917958987136-0.0728660074338715i</v>
      </c>
      <c r="U1781" t="e">
        <f t="shared" si="894"/>
        <v>#DIV/0!</v>
      </c>
      <c r="V1781" t="str">
        <f t="shared" si="895"/>
        <v>0.0000833333333333333-0.00161055396773826i</v>
      </c>
      <c r="W1781" t="e">
        <f t="shared" si="896"/>
        <v>#DIV/0!</v>
      </c>
      <c r="X1781" t="e">
        <f t="shared" si="897"/>
        <v>#DIV/0!</v>
      </c>
      <c r="Y1781" t="str">
        <f t="shared" si="898"/>
        <v>0.00096+0.703691621662885i</v>
      </c>
      <c r="Z1781" t="e">
        <f t="shared" si="899"/>
        <v>#DIV/0!</v>
      </c>
      <c r="AA1781" t="e">
        <f t="shared" si="900"/>
        <v>#DIV/0!</v>
      </c>
      <c r="AB1781" t="str">
        <f t="shared" si="901"/>
        <v>0.109445472116513-0.0415799015429098i</v>
      </c>
      <c r="AC1781" t="str">
        <f t="shared" si="902"/>
        <v>1.28730795706624-0.437196456515743i</v>
      </c>
      <c r="AD1781" t="str">
        <f t="shared" si="903"/>
        <v>0.0860620007793135-0.00307144824191851i</v>
      </c>
      <c r="AE1781" t="e">
        <f t="shared" si="904"/>
        <v>#DIV/0!</v>
      </c>
      <c r="AF1781" t="str">
        <f t="shared" si="905"/>
        <v>-9.10652600883426-7.91884765870199i</v>
      </c>
      <c r="AG1781" t="e">
        <f t="shared" si="906"/>
        <v>#DIV/0!</v>
      </c>
      <c r="AH1781" t="e">
        <f t="shared" si="907"/>
        <v>#DIV/0!</v>
      </c>
      <c r="AI1781" t="e">
        <f t="shared" si="908"/>
        <v>#DIV/0!</v>
      </c>
      <c r="AJ1781" t="e">
        <f t="shared" si="909"/>
        <v>#DIV/0!</v>
      </c>
      <c r="AK1781"/>
      <c r="AL1781"/>
      <c r="AM1781"/>
      <c r="AN1781"/>
    </row>
    <row r="1782" spans="1:40" x14ac:dyDescent="0.3">
      <c r="A1782"/>
      <c r="B1782">
        <f t="shared" si="910"/>
        <v>164800</v>
      </c>
      <c r="C1782" s="186" t="str">
        <f t="shared" si="878"/>
        <v>-0.00668898972966249+0.0102475772650606i</v>
      </c>
      <c r="D1782" s="158" t="str">
        <f t="shared" si="879"/>
        <v>-4.15963133637979-2.60200417253341i</v>
      </c>
      <c r="E1782" t="str">
        <f t="shared" si="880"/>
        <v>3088.99873408042-8540.16118236633i</v>
      </c>
      <c r="F1782" t="str">
        <f t="shared" si="881"/>
        <v>0.535871619363353+0.349639425856375i</v>
      </c>
      <c r="G1782" t="str">
        <f t="shared" si="876"/>
        <v>0.535871619363353+0.349639425856375i</v>
      </c>
      <c r="H1782" t="str">
        <f t="shared" si="882"/>
        <v>4.95147052392496+5.31803498717877i</v>
      </c>
      <c r="I1782" t="str">
        <f t="shared" si="883"/>
        <v>647.168086639497i</v>
      </c>
      <c r="J1782" t="str">
        <f t="shared" si="877"/>
        <v>-102.734955536071+138.001087326067i</v>
      </c>
      <c r="K1782" t="str">
        <f t="shared" si="884"/>
        <v>3.01735160081885-2.2462684066712i</v>
      </c>
      <c r="L1782" t="str">
        <f t="shared" si="885"/>
        <v>0.601338432635542-0.373506961066387i</v>
      </c>
      <c r="M1782" t="str">
        <f t="shared" si="886"/>
        <v>3.61869003345439-2.61977536773759i</v>
      </c>
      <c r="N1782" t="str">
        <f t="shared" si="887"/>
        <v>-2.10673937640093i</v>
      </c>
      <c r="O1782" t="str">
        <f t="shared" si="888"/>
        <v>-0.510652088588715-0.859787441417926i</v>
      </c>
      <c r="P1782" t="str">
        <f t="shared" si="889"/>
        <v>1.51065208858871+0.859787441417926i</v>
      </c>
      <c r="Q1782" t="str">
        <f t="shared" si="890"/>
        <v>-1.51065208858871+1.246951934983i</v>
      </c>
      <c r="R1782" t="str">
        <f t="shared" si="891"/>
        <v>-0.315342478996149-0.829446015564775i</v>
      </c>
      <c r="S1782" t="str">
        <f t="shared" si="892"/>
        <v>0.231192249810802i</v>
      </c>
      <c r="T1782" t="str">
        <f t="shared" si="893"/>
        <v>0.191761490435026-0.0729047371800353i</v>
      </c>
      <c r="U1782" t="e">
        <f t="shared" si="894"/>
        <v>#DIV/0!</v>
      </c>
      <c r="V1782" t="str">
        <f t="shared" si="895"/>
        <v>0.0000833333333333333-0.00160957668984522i</v>
      </c>
      <c r="W1782" t="e">
        <f t="shared" si="896"/>
        <v>#DIV/0!</v>
      </c>
      <c r="X1782" t="e">
        <f t="shared" si="897"/>
        <v>#DIV/0!</v>
      </c>
      <c r="Y1782" t="str">
        <f t="shared" si="898"/>
        <v>0.00096+0.704118878263773i</v>
      </c>
      <c r="Z1782" t="e">
        <f t="shared" si="899"/>
        <v>#DIV/0!</v>
      </c>
      <c r="AA1782" t="e">
        <f t="shared" si="900"/>
        <v>#DIV/0!</v>
      </c>
      <c r="AB1782" t="str">
        <f t="shared" si="901"/>
        <v>0.109425837544979-0.0416020020955404i</v>
      </c>
      <c r="AC1782" t="str">
        <f t="shared" si="902"/>
        <v>1.28699028738795-0.437215864149272i</v>
      </c>
      <c r="AD1782" t="str">
        <f t="shared" si="903"/>
        <v>0.0860724752781707-0.00308452245229068i</v>
      </c>
      <c r="AE1782" t="e">
        <f t="shared" si="904"/>
        <v>#DIV/0!</v>
      </c>
      <c r="AF1782" t="str">
        <f t="shared" si="905"/>
        <v>-9.11110186030475-7.92003915971218i</v>
      </c>
      <c r="AG1782" t="e">
        <f t="shared" si="906"/>
        <v>#DIV/0!</v>
      </c>
      <c r="AH1782" t="e">
        <f t="shared" si="907"/>
        <v>#DIV/0!</v>
      </c>
      <c r="AI1782" t="e">
        <f t="shared" si="908"/>
        <v>#DIV/0!</v>
      </c>
      <c r="AJ1782" t="e">
        <f t="shared" si="909"/>
        <v>#DIV/0!</v>
      </c>
      <c r="AK1782"/>
      <c r="AL1782"/>
      <c r="AM1782"/>
      <c r="AN1782"/>
    </row>
    <row r="1783" spans="1:40" x14ac:dyDescent="0.3">
      <c r="A1783"/>
      <c r="B1783">
        <f t="shared" si="910"/>
        <v>164900</v>
      </c>
      <c r="C1783" s="186" t="str">
        <f t="shared" si="878"/>
        <v>-0.00668605042630382+0.0102452606674421i</v>
      </c>
      <c r="D1783" s="158" t="str">
        <f t="shared" si="879"/>
        <v>-4.16117200652657-2.60247017640008i</v>
      </c>
      <c r="E1783" t="str">
        <f t="shared" si="880"/>
        <v>3085.68620701995-8536.17961146785i</v>
      </c>
      <c r="F1783" t="str">
        <f t="shared" si="881"/>
        <v>0.536075515642379+0.3496978923718i</v>
      </c>
      <c r="G1783" t="str">
        <f t="shared" si="876"/>
        <v>0.536075515642379+0.3496978923718i</v>
      </c>
      <c r="H1783" t="str">
        <f t="shared" si="882"/>
        <v>4.95450435965893+5.31875738248413i</v>
      </c>
      <c r="I1783" t="str">
        <f t="shared" si="883"/>
        <v>647.560785721196i</v>
      </c>
      <c r="J1783" t="str">
        <f t="shared" si="877"/>
        <v>-102.86088566777+138.08482584993i</v>
      </c>
      <c r="K1783" t="str">
        <f t="shared" si="884"/>
        <v>3.01602060989253-2.24666649080581i</v>
      </c>
      <c r="L1783" t="str">
        <f t="shared" si="885"/>
        <v>0.601135273465547-0.37360733961847i</v>
      </c>
      <c r="M1783" t="str">
        <f t="shared" si="886"/>
        <v>3.61715588335808-2.62027383042428i</v>
      </c>
      <c r="N1783" t="str">
        <f t="shared" si="887"/>
        <v>-2.10801773767301i</v>
      </c>
      <c r="O1783" t="str">
        <f t="shared" si="888"/>
        <v>-0.51175079000099-0.859133941206703i</v>
      </c>
      <c r="P1783" t="str">
        <f t="shared" si="889"/>
        <v>1.51175079000099+0.859133941206703i</v>
      </c>
      <c r="Q1783" t="str">
        <f t="shared" si="890"/>
        <v>-1.51175079000099+1.24888379646631i</v>
      </c>
      <c r="R1783" t="str">
        <f t="shared" si="891"/>
        <v>-0.315318618048211-0.828794178444214i</v>
      </c>
      <c r="S1783" t="str">
        <f t="shared" si="892"/>
        <v>0.231332536370153i</v>
      </c>
      <c r="T1783" t="str">
        <f t="shared" si="893"/>
        <v>0.191727059428317-0.0729434556778241i</v>
      </c>
      <c r="U1783" t="e">
        <f t="shared" si="894"/>
        <v>#DIV/0!</v>
      </c>
      <c r="V1783" t="str">
        <f t="shared" si="895"/>
        <v>0.0000833333333333333-0.0016086005972498i</v>
      </c>
      <c r="W1783" t="e">
        <f t="shared" si="896"/>
        <v>#DIV/0!</v>
      </c>
      <c r="X1783" t="e">
        <f t="shared" si="897"/>
        <v>#DIV/0!</v>
      </c>
      <c r="Y1783" t="str">
        <f t="shared" si="898"/>
        <v>0.00096+0.704546134864661i</v>
      </c>
      <c r="Z1783" t="e">
        <f t="shared" si="899"/>
        <v>#DIV/0!</v>
      </c>
      <c r="AA1783" t="e">
        <f t="shared" si="900"/>
        <v>#DIV/0!</v>
      </c>
      <c r="AB1783" t="str">
        <f t="shared" si="901"/>
        <v>0.109406190003973-0.0416240962294534i</v>
      </c>
      <c r="AC1783" t="str">
        <f t="shared" si="902"/>
        <v>1.28667271378356-0.437235021119667i</v>
      </c>
      <c r="AD1783" t="str">
        <f t="shared" si="903"/>
        <v>0.0860829448168332-0.00309761603842689i</v>
      </c>
      <c r="AE1783" t="e">
        <f t="shared" si="904"/>
        <v>#DIV/0!</v>
      </c>
      <c r="AF1783" t="str">
        <f t="shared" si="905"/>
        <v>-9.1156763661855-7.92122755888421i</v>
      </c>
      <c r="AG1783" t="e">
        <f t="shared" si="906"/>
        <v>#DIV/0!</v>
      </c>
      <c r="AH1783" t="e">
        <f t="shared" si="907"/>
        <v>#DIV/0!</v>
      </c>
      <c r="AI1783" t="e">
        <f t="shared" si="908"/>
        <v>#DIV/0!</v>
      </c>
      <c r="AJ1783" t="e">
        <f t="shared" si="909"/>
        <v>#DIV/0!</v>
      </c>
      <c r="AK1783"/>
      <c r="AL1783"/>
      <c r="AM1783"/>
      <c r="AN1783"/>
    </row>
    <row r="1784" spans="1:40" x14ac:dyDescent="0.3">
      <c r="A1784"/>
      <c r="B1784">
        <f t="shared" si="910"/>
        <v>165000</v>
      </c>
      <c r="C1784" s="186" t="str">
        <f t="shared" si="878"/>
        <v>-0.00668311192552219+0.0102429458166139i</v>
      </c>
      <c r="D1784" s="158" t="str">
        <f t="shared" si="879"/>
        <v>-4.16271225697611-2.60293505894023i</v>
      </c>
      <c r="E1784" t="str">
        <f t="shared" si="880"/>
        <v>3082.37877384542-8532.20102647728i</v>
      </c>
      <c r="F1784" t="str">
        <f t="shared" si="881"/>
        <v>0.536279356375709+0.349756214374035i</v>
      </c>
      <c r="G1784" t="str">
        <f t="shared" si="876"/>
        <v>0.536279356375709+0.349756214374035i</v>
      </c>
      <c r="H1784" t="str">
        <f t="shared" si="882"/>
        <v>4.95753726777693+5.31947780035647i</v>
      </c>
      <c r="I1784" t="str">
        <f t="shared" si="883"/>
        <v>647.953484802895i</v>
      </c>
      <c r="J1784" t="str">
        <f t="shared" si="877"/>
        <v>-102.986892190208+138.168564373794i</v>
      </c>
      <c r="K1784" t="str">
        <f t="shared" si="884"/>
        <v>3.01468998605501-2.24706360660163i</v>
      </c>
      <c r="L1784" t="str">
        <f t="shared" si="885"/>
        <v>0.600932128407859-0.373707573806601i</v>
      </c>
      <c r="M1784" t="str">
        <f t="shared" si="886"/>
        <v>3.61562211446287-2.62077118040823i</v>
      </c>
      <c r="N1784" t="str">
        <f t="shared" si="887"/>
        <v>-2.1092960989451i</v>
      </c>
      <c r="O1784" t="str">
        <f t="shared" si="888"/>
        <v>-0.512848655106386-0.858479036992501i</v>
      </c>
      <c r="P1784" t="str">
        <f t="shared" si="889"/>
        <v>1.51284865510639+0.858479036992501i</v>
      </c>
      <c r="Q1784" t="str">
        <f t="shared" si="890"/>
        <v>-1.51284865510639+1.2508170619526i</v>
      </c>
      <c r="R1784" t="str">
        <f t="shared" si="891"/>
        <v>-0.315294737381184-0.828143033226707i</v>
      </c>
      <c r="S1784" t="str">
        <f t="shared" si="892"/>
        <v>0.231472822929503i</v>
      </c>
      <c r="T1784" t="str">
        <f t="shared" si="893"/>
        <v>0.191692605690387-0.072982162916439i</v>
      </c>
      <c r="U1784" t="e">
        <f t="shared" si="894"/>
        <v>#DIV/0!</v>
      </c>
      <c r="V1784" t="str">
        <f t="shared" si="895"/>
        <v>0.0000833333333333333-0.00160762568779692i</v>
      </c>
      <c r="W1784" t="e">
        <f t="shared" si="896"/>
        <v>#DIV/0!</v>
      </c>
      <c r="X1784" t="e">
        <f t="shared" si="897"/>
        <v>#DIV/0!</v>
      </c>
      <c r="Y1784" t="str">
        <f t="shared" si="898"/>
        <v>0.00096+0.70497339146555i</v>
      </c>
      <c r="Z1784" t="e">
        <f t="shared" si="899"/>
        <v>#DIV/0!</v>
      </c>
      <c r="AA1784" t="e">
        <f t="shared" si="900"/>
        <v>#DIV/0!</v>
      </c>
      <c r="AB1784" t="str">
        <f t="shared" si="901"/>
        <v>0.109386529491734-0.0416461839384865i</v>
      </c>
      <c r="AC1784" t="str">
        <f t="shared" si="902"/>
        <v>1.28635523641469-0.437253927647792i</v>
      </c>
      <c r="AD1784" t="str">
        <f t="shared" si="903"/>
        <v>0.0860934093727027-0.00311072900580398i</v>
      </c>
      <c r="AE1784" t="e">
        <f t="shared" si="904"/>
        <v>#DIV/0!</v>
      </c>
      <c r="AF1784" t="str">
        <f t="shared" si="905"/>
        <v>-9.12024952475304-7.9224128592967i</v>
      </c>
      <c r="AG1784" t="e">
        <f t="shared" si="906"/>
        <v>#DIV/0!</v>
      </c>
      <c r="AH1784" t="e">
        <f t="shared" si="907"/>
        <v>#DIV/0!</v>
      </c>
      <c r="AI1784" t="e">
        <f t="shared" si="908"/>
        <v>#DIV/0!</v>
      </c>
      <c r="AJ1784" t="e">
        <f t="shared" si="909"/>
        <v>#DIV/0!</v>
      </c>
      <c r="AK1784"/>
      <c r="AL1784"/>
      <c r="AM1784"/>
      <c r="AN1784"/>
    </row>
    <row r="1785" spans="1:40" x14ac:dyDescent="0.3">
      <c r="A1785"/>
      <c r="B1785">
        <f t="shared" si="910"/>
        <v>165100</v>
      </c>
      <c r="C1785" s="186" t="str">
        <f t="shared" si="878"/>
        <v>-0.00668017422860397+0.0102406327076907i</v>
      </c>
      <c r="D1785" s="158" t="str">
        <f t="shared" si="879"/>
        <v>-4.16425208705104-2.60339882129395i</v>
      </c>
      <c r="E1785" t="str">
        <f t="shared" si="880"/>
        <v>3079.07642463528-8528.22542555116i</v>
      </c>
      <c r="F1785" t="str">
        <f t="shared" si="881"/>
        <v>0.536483141473705+0.349814392006902i</v>
      </c>
      <c r="G1785" t="str">
        <f t="shared" si="876"/>
        <v>0.536483141473705+0.349814392006902i</v>
      </c>
      <c r="H1785" t="str">
        <f t="shared" si="882"/>
        <v>4.96056924723752+5.32019624273399i</v>
      </c>
      <c r="I1785" t="str">
        <f t="shared" si="883"/>
        <v>648.346183884594i</v>
      </c>
      <c r="J1785" t="str">
        <f t="shared" si="877"/>
        <v>-103.112975103383+138.252302897657i</v>
      </c>
      <c r="K1785" t="str">
        <f t="shared" si="884"/>
        <v>3.01335972988885-2.24745975505071i</v>
      </c>
      <c r="L1785" t="str">
        <f t="shared" si="885"/>
        <v>0.600728997572988-0.373807663715503i</v>
      </c>
      <c r="M1785" t="str">
        <f t="shared" si="886"/>
        <v>3.61408872746184-2.62126741876621i</v>
      </c>
      <c r="N1785" t="str">
        <f t="shared" si="887"/>
        <v>-2.11057446021719i</v>
      </c>
      <c r="O1785" t="str">
        <f t="shared" si="888"/>
        <v>-0.513945682110756-0.857822729845573i</v>
      </c>
      <c r="P1785" t="str">
        <f t="shared" si="889"/>
        <v>1.51394568211076+0.857822729845573i</v>
      </c>
      <c r="Q1785" t="str">
        <f t="shared" si="890"/>
        <v>-1.51394568211076+1.25275173037162i</v>
      </c>
      <c r="R1785" t="str">
        <f t="shared" si="891"/>
        <v>-0.315270836984228-0.827492578641683i</v>
      </c>
      <c r="S1785" t="str">
        <f t="shared" si="892"/>
        <v>0.231613109488854i</v>
      </c>
      <c r="T1785" t="str">
        <f t="shared" si="893"/>
        <v>0.19165812921815-0.0730208588850706i</v>
      </c>
      <c r="U1785" t="e">
        <f t="shared" si="894"/>
        <v>#DIV/0!</v>
      </c>
      <c r="V1785" t="str">
        <f t="shared" si="895"/>
        <v>0.0000833333333333333-0.00160665195933672i</v>
      </c>
      <c r="W1785" t="e">
        <f t="shared" si="896"/>
        <v>#DIV/0!</v>
      </c>
      <c r="X1785" t="e">
        <f t="shared" si="897"/>
        <v>#DIV/0!</v>
      </c>
      <c r="Y1785" t="str">
        <f t="shared" si="898"/>
        <v>0.00096+0.705400648066438i</v>
      </c>
      <c r="Z1785" t="e">
        <f t="shared" si="899"/>
        <v>#DIV/0!</v>
      </c>
      <c r="AA1785" t="e">
        <f t="shared" si="900"/>
        <v>#DIV/0!</v>
      </c>
      <c r="AB1785" t="str">
        <f t="shared" si="901"/>
        <v>0.109366856006503-0.0416682652164716i</v>
      </c>
      <c r="AC1785" t="str">
        <f t="shared" si="902"/>
        <v>1.2860378554426-0.437272583954482i</v>
      </c>
      <c r="AD1785" t="str">
        <f t="shared" si="903"/>
        <v>0.0861038689231621-0.00312386135988187i</v>
      </c>
      <c r="AE1785" t="e">
        <f t="shared" si="904"/>
        <v>#DIV/0!</v>
      </c>
      <c r="AF1785" t="str">
        <f t="shared" si="905"/>
        <v>-9.12482133428856-7.92359506402794i</v>
      </c>
      <c r="AG1785" t="e">
        <f t="shared" si="906"/>
        <v>#DIV/0!</v>
      </c>
      <c r="AH1785" t="e">
        <f t="shared" si="907"/>
        <v>#DIV/0!</v>
      </c>
      <c r="AI1785" t="e">
        <f t="shared" si="908"/>
        <v>#DIV/0!</v>
      </c>
      <c r="AJ1785" t="e">
        <f t="shared" si="909"/>
        <v>#DIV/0!</v>
      </c>
      <c r="AK1785"/>
      <c r="AL1785"/>
      <c r="AM1785"/>
      <c r="AN1785"/>
    </row>
    <row r="1786" spans="1:40" x14ac:dyDescent="0.3">
      <c r="A1786"/>
      <c r="B1786">
        <f t="shared" si="910"/>
        <v>165200</v>
      </c>
      <c r="C1786" s="186" t="str">
        <f t="shared" si="878"/>
        <v>-0.00667723733683217+0.0102383213358037i</v>
      </c>
      <c r="D1786" s="158" t="str">
        <f t="shared" si="879"/>
        <v>-4.16579149607589-2.60386146460105i</v>
      </c>
      <c r="E1786" t="str">
        <f t="shared" si="880"/>
        <v>3075.77914949058-8524.25280684222i</v>
      </c>
      <c r="F1786" t="str">
        <f t="shared" si="881"/>
        <v>0.53668687084698+0.349872425414202i</v>
      </c>
      <c r="G1786" t="str">
        <f t="shared" si="876"/>
        <v>0.53668687084698+0.349872425414202i</v>
      </c>
      <c r="H1786" t="str">
        <f t="shared" si="882"/>
        <v>4.96360029700218+5.32091271155476i</v>
      </c>
      <c r="I1786" t="str">
        <f t="shared" si="883"/>
        <v>648.738882966292i</v>
      </c>
      <c r="J1786" t="str">
        <f t="shared" si="877"/>
        <v>-103.239134407296+138.336041421519i</v>
      </c>
      <c r="K1786" t="str">
        <f t="shared" si="884"/>
        <v>3.01202984197491-2.24785493714484i</v>
      </c>
      <c r="L1786" t="str">
        <f t="shared" si="885"/>
        <v>0.60052588107128-0.373907609429963i</v>
      </c>
      <c r="M1786" t="str">
        <f t="shared" si="886"/>
        <v>3.61255572304619-2.6217625465748i</v>
      </c>
      <c r="N1786" t="str">
        <f t="shared" si="887"/>
        <v>-2.11185282148928i</v>
      </c>
      <c r="O1786" t="str">
        <f t="shared" si="888"/>
        <v>-0.515041869221331-0.85716502083846i</v>
      </c>
      <c r="P1786" t="str">
        <f t="shared" si="889"/>
        <v>1.51504186922133+0.85716502083846i</v>
      </c>
      <c r="Q1786" t="str">
        <f t="shared" si="890"/>
        <v>-1.51504186922133+1.25468780065082i</v>
      </c>
      <c r="R1786" t="str">
        <f t="shared" si="891"/>
        <v>-0.315246916846505-0.826842813421645i</v>
      </c>
      <c r="S1786" t="str">
        <f t="shared" si="892"/>
        <v>0.231753396048206i</v>
      </c>
      <c r="T1786" t="str">
        <f t="shared" si="893"/>
        <v>0.191623630008519-0.0730595435729039i</v>
      </c>
      <c r="U1786" t="e">
        <f t="shared" si="894"/>
        <v>#DIV/0!</v>
      </c>
      <c r="V1786" t="str">
        <f t="shared" si="895"/>
        <v>0.0000833333333333333-0.00160567940972453i</v>
      </c>
      <c r="W1786" t="e">
        <f t="shared" si="896"/>
        <v>#DIV/0!</v>
      </c>
      <c r="X1786" t="e">
        <f t="shared" si="897"/>
        <v>#DIV/0!</v>
      </c>
      <c r="Y1786" t="str">
        <f t="shared" si="898"/>
        <v>0.00096+0.705827904667326i</v>
      </c>
      <c r="Z1786" t="e">
        <f t="shared" si="899"/>
        <v>#DIV/0!</v>
      </c>
      <c r="AA1786" t="e">
        <f t="shared" si="900"/>
        <v>#DIV/0!</v>
      </c>
      <c r="AB1786" t="str">
        <f t="shared" si="901"/>
        <v>0.109347169546515-0.0416903400572372i</v>
      </c>
      <c r="AC1786" t="str">
        <f t="shared" si="902"/>
        <v>1.28572057102813-0.437290990260532i</v>
      </c>
      <c r="AD1786" t="str">
        <f t="shared" si="903"/>
        <v>0.0861143234455742-0.00313701310610677i</v>
      </c>
      <c r="AE1786" t="e">
        <f t="shared" si="904"/>
        <v>#DIV/0!</v>
      </c>
      <c r="AF1786" t="str">
        <f t="shared" si="905"/>
        <v>-9.12939179307807-7.92477417615581i</v>
      </c>
      <c r="AG1786" t="e">
        <f t="shared" si="906"/>
        <v>#DIV/0!</v>
      </c>
      <c r="AH1786" t="e">
        <f t="shared" si="907"/>
        <v>#DIV/0!</v>
      </c>
      <c r="AI1786" t="e">
        <f t="shared" si="908"/>
        <v>#DIV/0!</v>
      </c>
      <c r="AJ1786" t="e">
        <f t="shared" si="909"/>
        <v>#DIV/0!</v>
      </c>
      <c r="AK1786"/>
      <c r="AL1786"/>
      <c r="AM1786"/>
      <c r="AN1786"/>
    </row>
    <row r="1787" spans="1:40" x14ac:dyDescent="0.3">
      <c r="A1787"/>
      <c r="B1787">
        <f t="shared" si="910"/>
        <v>165300</v>
      </c>
      <c r="C1787" s="186" t="str">
        <f t="shared" si="878"/>
        <v>-0.00667430125148602+0.0102360116961001i</v>
      </c>
      <c r="D1787" s="158" t="str">
        <f t="shared" si="879"/>
        <v>-4.16733048337703-2.604322990001i</v>
      </c>
      <c r="E1787" t="str">
        <f t="shared" si="880"/>
        <v>3072.48693853506-8520.28316849959i</v>
      </c>
      <c r="F1787" t="str">
        <f t="shared" si="881"/>
        <v>0.536890544406387+0.349930314739709i</v>
      </c>
      <c r="G1787" t="str">
        <f t="shared" si="876"/>
        <v>0.536890544406387+0.349930314739709i</v>
      </c>
      <c r="H1787" t="str">
        <f t="shared" si="882"/>
        <v>4.96663041603534+5.32162720875669i</v>
      </c>
      <c r="I1787" t="str">
        <f t="shared" si="883"/>
        <v>649.131582047991i</v>
      </c>
      <c r="J1787" t="str">
        <f t="shared" si="877"/>
        <v>-103.365370101948+138.419779945382i</v>
      </c>
      <c r="K1787" t="str">
        <f t="shared" si="884"/>
        <v>3.01070032289245-2.24824915387546i</v>
      </c>
      <c r="L1787" t="str">
        <f t="shared" si="885"/>
        <v>0.600322779012912-0.374007411034827i</v>
      </c>
      <c r="M1787" t="str">
        <f t="shared" si="886"/>
        <v>3.61102310190536-2.62225656491029i</v>
      </c>
      <c r="N1787" t="str">
        <f t="shared" si="887"/>
        <v>-2.11313118276137i</v>
      </c>
      <c r="O1787" t="str">
        <f t="shared" si="888"/>
        <v>-0.516137214646713-0.856505911045997i</v>
      </c>
      <c r="P1787" t="str">
        <f t="shared" si="889"/>
        <v>1.51613721464671+0.856505911045997i</v>
      </c>
      <c r="Q1787" t="str">
        <f t="shared" si="890"/>
        <v>-1.51613721464671+1.25662527171537i</v>
      </c>
      <c r="R1787" t="str">
        <f t="shared" si="891"/>
        <v>-0.315222976957159-0.82619373630216i</v>
      </c>
      <c r="S1787" t="str">
        <f t="shared" si="892"/>
        <v>0.231893682607557i</v>
      </c>
      <c r="T1787" t="str">
        <f t="shared" si="893"/>
        <v>0.191589108058405-0.0730982169691127i</v>
      </c>
      <c r="U1787" t="e">
        <f t="shared" si="894"/>
        <v>#DIV/0!</v>
      </c>
      <c r="V1787" t="str">
        <f t="shared" si="895"/>
        <v>0.0000833333333333333-0.00160470803682089i</v>
      </c>
      <c r="W1787" t="e">
        <f t="shared" si="896"/>
        <v>#DIV/0!</v>
      </c>
      <c r="X1787" t="e">
        <f t="shared" si="897"/>
        <v>#DIV/0!</v>
      </c>
      <c r="Y1787" t="str">
        <f t="shared" si="898"/>
        <v>0.00096+0.706255161268214i</v>
      </c>
      <c r="Z1787" t="e">
        <f t="shared" si="899"/>
        <v>#DIV/0!</v>
      </c>
      <c r="AA1787" t="e">
        <f t="shared" si="900"/>
        <v>#DIV/0!</v>
      </c>
      <c r="AB1787" t="str">
        <f t="shared" si="901"/>
        <v>0.109327470110011-0.0417124084546055i</v>
      </c>
      <c r="AC1787" t="str">
        <f t="shared" si="902"/>
        <v>1.28540338333181-0.437309146786703i</v>
      </c>
      <c r="AD1787" t="str">
        <f t="shared" si="903"/>
        <v>0.0861247729172828-0.00315018424990778i</v>
      </c>
      <c r="AE1787" t="e">
        <f t="shared" si="904"/>
        <v>#DIV/0!</v>
      </c>
      <c r="AF1787" t="str">
        <f t="shared" si="905"/>
        <v>-9.13396089941237-7.92595019875769i</v>
      </c>
      <c r="AG1787" t="e">
        <f t="shared" si="906"/>
        <v>#DIV/0!</v>
      </c>
      <c r="AH1787" t="e">
        <f t="shared" si="907"/>
        <v>#DIV/0!</v>
      </c>
      <c r="AI1787" t="e">
        <f t="shared" si="908"/>
        <v>#DIV/0!</v>
      </c>
      <c r="AJ1787" t="e">
        <f t="shared" si="909"/>
        <v>#DIV/0!</v>
      </c>
      <c r="AK1787"/>
      <c r="AL1787"/>
      <c r="AM1787"/>
      <c r="AN1787"/>
    </row>
    <row r="1788" spans="1:40" x14ac:dyDescent="0.3">
      <c r="A1788"/>
      <c r="B1788">
        <f t="shared" si="910"/>
        <v>165400</v>
      </c>
      <c r="C1788" s="186" t="str">
        <f t="shared" si="878"/>
        <v>-0.00667136597384135+0.0102337037837439i</v>
      </c>
      <c r="D1788" s="158" t="str">
        <f t="shared" si="879"/>
        <v>-4.16886904828267-2.604783398633i</v>
      </c>
      <c r="E1788" t="str">
        <f t="shared" si="880"/>
        <v>3069.19978191501-8516.31650866874i</v>
      </c>
      <c r="F1788" t="str">
        <f t="shared" si="881"/>
        <v>0.537094162063029+0.349988060127179i</v>
      </c>
      <c r="G1788" t="str">
        <f t="shared" si="876"/>
        <v>0.537094162063029+0.349988060127179i</v>
      </c>
      <c r="H1788" t="str">
        <f t="shared" si="882"/>
        <v>4.96965960330423+5.32233973627752i</v>
      </c>
      <c r="I1788" t="str">
        <f t="shared" si="883"/>
        <v>649.52428112969i</v>
      </c>
      <c r="J1788" t="str">
        <f t="shared" si="877"/>
        <v>-103.491682187337+138.503518469245i</v>
      </c>
      <c r="K1788" t="str">
        <f t="shared" si="884"/>
        <v>3.00937117321916-2.2486424062338i</v>
      </c>
      <c r="L1788" t="str">
        <f t="shared" si="885"/>
        <v>0.600119691507896-0.374107068615008i</v>
      </c>
      <c r="M1788" t="str">
        <f t="shared" si="886"/>
        <v>3.60949086472706-2.62274947484881i</v>
      </c>
      <c r="N1788" t="str">
        <f t="shared" si="887"/>
        <v>-2.11440954403345i</v>
      </c>
      <c r="O1788" t="str">
        <f t="shared" si="888"/>
        <v>-0.517231716596873-0.85584540154531i</v>
      </c>
      <c r="P1788" t="str">
        <f t="shared" si="889"/>
        <v>1.51723171659687+0.85584540154531i</v>
      </c>
      <c r="Q1788" t="str">
        <f t="shared" si="890"/>
        <v>-1.51723171659687+1.25856414248814i</v>
      </c>
      <c r="R1788" t="str">
        <f t="shared" si="891"/>
        <v>-0.315199017305325-0.825545346021851i</v>
      </c>
      <c r="S1788" t="str">
        <f t="shared" si="892"/>
        <v>0.232033969166909i</v>
      </c>
      <c r="T1788" t="str">
        <f t="shared" si="893"/>
        <v>0.191554563364719-0.0731368790628638i</v>
      </c>
      <c r="U1788" t="e">
        <f t="shared" si="894"/>
        <v>#DIV/0!</v>
      </c>
      <c r="V1788" t="str">
        <f t="shared" si="895"/>
        <v>0.0000833333333333333-0.00160373783849149i</v>
      </c>
      <c r="W1788" t="e">
        <f t="shared" si="896"/>
        <v>#DIV/0!</v>
      </c>
      <c r="X1788" t="e">
        <f t="shared" si="897"/>
        <v>#DIV/0!</v>
      </c>
      <c r="Y1788" t="str">
        <f t="shared" si="898"/>
        <v>0.00096+0.706682417869102i</v>
      </c>
      <c r="Z1788" t="e">
        <f t="shared" si="899"/>
        <v>#DIV/0!</v>
      </c>
      <c r="AA1788" t="e">
        <f t="shared" si="900"/>
        <v>#DIV/0!</v>
      </c>
      <c r="AB1788" t="str">
        <f t="shared" si="901"/>
        <v>0.109307757695225-0.0417344704023947i</v>
      </c>
      <c r="AC1788" t="str">
        <f t="shared" si="902"/>
        <v>1.28508629251374-0.437327053753718i</v>
      </c>
      <c r="AD1788" t="str">
        <f t="shared" si="903"/>
        <v>0.0861352173156114-0.00316337479669961i</v>
      </c>
      <c r="AE1788" t="e">
        <f t="shared" si="904"/>
        <v>#DIV/0!</v>
      </c>
      <c r="AF1788" t="str">
        <f t="shared" si="905"/>
        <v>-9.1385286515869-7.92712313491052i</v>
      </c>
      <c r="AG1788" t="e">
        <f t="shared" si="906"/>
        <v>#DIV/0!</v>
      </c>
      <c r="AH1788" t="e">
        <f t="shared" si="907"/>
        <v>#DIV/0!</v>
      </c>
      <c r="AI1788" t="e">
        <f t="shared" si="908"/>
        <v>#DIV/0!</v>
      </c>
      <c r="AJ1788" t="e">
        <f t="shared" si="909"/>
        <v>#DIV/0!</v>
      </c>
      <c r="AK1788"/>
      <c r="AL1788"/>
      <c r="AM1788"/>
      <c r="AN1788"/>
    </row>
    <row r="1789" spans="1:40" x14ac:dyDescent="0.3">
      <c r="A1789"/>
      <c r="B1789">
        <f t="shared" si="910"/>
        <v>165500</v>
      </c>
      <c r="C1789" s="186" t="str">
        <f t="shared" si="878"/>
        <v>-0.00666843150517027+0.0102313975939152i</v>
      </c>
      <c r="D1789" s="158" t="str">
        <f t="shared" si="879"/>
        <v>-4.17040719012291-2.6052426916359i</v>
      </c>
      <c r="E1789" t="str">
        <f t="shared" si="880"/>
        <v>3065.91766979921-8512.35282549143i</v>
      </c>
      <c r="F1789" t="str">
        <f t="shared" si="881"/>
        <v>0.537297723728253+0.350045661720337i</v>
      </c>
      <c r="G1789" t="str">
        <f t="shared" si="876"/>
        <v>0.537297723728253+0.350045661720337i</v>
      </c>
      <c r="H1789" t="str">
        <f t="shared" si="882"/>
        <v>4.97268785777907+5.32305029605484i</v>
      </c>
      <c r="I1789" t="str">
        <f t="shared" si="883"/>
        <v>649.916980211388i</v>
      </c>
      <c r="J1789" t="str">
        <f t="shared" si="877"/>
        <v>-103.618070663465+138.587256993108i</v>
      </c>
      <c r="K1789" t="str">
        <f t="shared" si="884"/>
        <v>3.00804239353104-2.24903469521081i</v>
      </c>
      <c r="L1789" t="str">
        <f t="shared" si="885"/>
        <v>0.599916618666077-0.374206582255477i</v>
      </c>
      <c r="M1789" t="str">
        <f t="shared" si="886"/>
        <v>3.60795901219712-2.62324127746629i</v>
      </c>
      <c r="N1789" t="str">
        <f t="shared" si="887"/>
        <v>-2.11568790530554i</v>
      </c>
      <c r="O1789" t="str">
        <f t="shared" si="888"/>
        <v>-0.518325373283184-0.855183493415798i</v>
      </c>
      <c r="P1789" t="str">
        <f t="shared" si="889"/>
        <v>1.51832537328318+0.855183493415798i</v>
      </c>
      <c r="Q1789" t="str">
        <f t="shared" si="890"/>
        <v>-1.51832537328318+1.26050441188974i</v>
      </c>
      <c r="R1789" t="str">
        <f t="shared" si="891"/>
        <v>-0.315175037880126-0.824897641322377i</v>
      </c>
      <c r="S1789" t="str">
        <f t="shared" si="892"/>
        <v>0.23217425572626i</v>
      </c>
      <c r="T1789" t="str">
        <f t="shared" si="893"/>
        <v>0.19151999592437-0.0731755298433141i</v>
      </c>
      <c r="U1789" t="e">
        <f t="shared" si="894"/>
        <v>#DIV/0!</v>
      </c>
      <c r="V1789" t="str">
        <f t="shared" si="895"/>
        <v>0.0000833333333333333-0.0016027688126072i</v>
      </c>
      <c r="W1789" t="e">
        <f t="shared" si="896"/>
        <v>#DIV/0!</v>
      </c>
      <c r="X1789" t="e">
        <f t="shared" si="897"/>
        <v>#DIV/0!</v>
      </c>
      <c r="Y1789" t="str">
        <f t="shared" si="898"/>
        <v>0.00096+0.707109674469991i</v>
      </c>
      <c r="Z1789" t="e">
        <f t="shared" si="899"/>
        <v>#DIV/0!</v>
      </c>
      <c r="AA1789" t="e">
        <f t="shared" si="900"/>
        <v>#DIV/0!</v>
      </c>
      <c r="AB1789" t="str">
        <f t="shared" si="901"/>
        <v>0.109288032300395-0.0417565258944173i</v>
      </c>
      <c r="AC1789" t="str">
        <f t="shared" si="902"/>
        <v>1.28476929873367-0.437344711382271i</v>
      </c>
      <c r="AD1789" t="str">
        <f t="shared" si="903"/>
        <v>0.0861456566178659-0.00317658475187967i</v>
      </c>
      <c r="AE1789" t="e">
        <f t="shared" si="904"/>
        <v>#DIV/0!</v>
      </c>
      <c r="AF1789" t="str">
        <f t="shared" si="905"/>
        <v>-9.14309504790198-7.92829298769074i</v>
      </c>
      <c r="AG1789" t="e">
        <f t="shared" si="906"/>
        <v>#DIV/0!</v>
      </c>
      <c r="AH1789" t="e">
        <f t="shared" si="907"/>
        <v>#DIV/0!</v>
      </c>
      <c r="AI1789" t="e">
        <f t="shared" si="908"/>
        <v>#DIV/0!</v>
      </c>
      <c r="AJ1789" t="e">
        <f t="shared" si="909"/>
        <v>#DIV/0!</v>
      </c>
      <c r="AK1789"/>
      <c r="AL1789"/>
      <c r="AM1789"/>
      <c r="AN1789"/>
    </row>
    <row r="1790" spans="1:40" x14ac:dyDescent="0.3">
      <c r="A1790"/>
      <c r="B1790">
        <f t="shared" si="910"/>
        <v>165600</v>
      </c>
      <c r="C1790" s="186" t="str">
        <f t="shared" si="878"/>
        <v>-0.00666549784674173+0.0102290931218109i</v>
      </c>
      <c r="D1790" s="158" t="str">
        <f t="shared" si="879"/>
        <v>-4.17194490822968-2.6057008701483i</v>
      </c>
      <c r="E1790" t="str">
        <f t="shared" si="880"/>
        <v>3062.64059237891-8508.3921171059i</v>
      </c>
      <c r="F1790" t="str">
        <f t="shared" si="881"/>
        <v>0.537501229313651+0.350103119662893i</v>
      </c>
      <c r="G1790" t="str">
        <f t="shared" si="876"/>
        <v>0.537501229313651+0.350103119662893i</v>
      </c>
      <c r="H1790" t="str">
        <f t="shared" si="882"/>
        <v>4.97571517843291+5.32375889002611i</v>
      </c>
      <c r="I1790" t="str">
        <f t="shared" si="883"/>
        <v>650.309679293087i</v>
      </c>
      <c r="J1790" t="str">
        <f t="shared" si="877"/>
        <v>-103.744535530331+138.670995516971i</v>
      </c>
      <c r="K1790" t="str">
        <f t="shared" si="884"/>
        <v>3.00671398440255-2.24942602179717i</v>
      </c>
      <c r="L1790" t="str">
        <f t="shared" si="885"/>
        <v>0.599713560597132-0.374305952041268i</v>
      </c>
      <c r="M1790" t="str">
        <f t="shared" si="886"/>
        <v>3.60642754499968-2.62373197383844i</v>
      </c>
      <c r="N1790" t="str">
        <f t="shared" si="887"/>
        <v>-2.11696626657763i</v>
      </c>
      <c r="O1790" t="str">
        <f t="shared" si="888"/>
        <v>-0.519418182918376-0.854520187739162i</v>
      </c>
      <c r="P1790" t="str">
        <f t="shared" si="889"/>
        <v>1.51941818291838+0.854520187739162i</v>
      </c>
      <c r="Q1790" t="str">
        <f t="shared" si="890"/>
        <v>-1.51941818291838+1.26244607883847i</v>
      </c>
      <c r="R1790" t="str">
        <f t="shared" si="891"/>
        <v>-0.315151038670679-0.824250620948444i</v>
      </c>
      <c r="S1790" t="str">
        <f t="shared" si="892"/>
        <v>0.232314542285611i</v>
      </c>
      <c r="T1790" t="str">
        <f t="shared" si="893"/>
        <v>0.191485405734268-0.0732141692996137i</v>
      </c>
      <c r="U1790" t="e">
        <f t="shared" si="894"/>
        <v>#DIV/0!</v>
      </c>
      <c r="V1790" t="str">
        <f t="shared" si="895"/>
        <v>0.0000833333333333333-0.00160180095704403i</v>
      </c>
      <c r="W1790" t="e">
        <f t="shared" si="896"/>
        <v>#DIV/0!</v>
      </c>
      <c r="X1790" t="e">
        <f t="shared" si="897"/>
        <v>#DIV/0!</v>
      </c>
      <c r="Y1790" t="str">
        <f t="shared" si="898"/>
        <v>0.00096+0.707536931070879i</v>
      </c>
      <c r="Z1790" t="e">
        <f t="shared" si="899"/>
        <v>#DIV/0!</v>
      </c>
      <c r="AA1790" t="e">
        <f t="shared" si="900"/>
        <v>#DIV/0!</v>
      </c>
      <c r="AB1790" t="str">
        <f t="shared" si="901"/>
        <v>0.109268293923758-0.0417785749244821i</v>
      </c>
      <c r="AC1790" t="str">
        <f t="shared" si="902"/>
        <v>1.28445240215099-0.437362119893026i</v>
      </c>
      <c r="AD1790" t="str">
        <f t="shared" si="903"/>
        <v>0.0861560908013315-0.00318981412083037i</v>
      </c>
      <c r="AE1790" t="e">
        <f t="shared" si="904"/>
        <v>#DIV/0!</v>
      </c>
      <c r="AF1790" t="str">
        <f t="shared" si="905"/>
        <v>-9.14766008666259-7.92945976017441i</v>
      </c>
      <c r="AG1790" t="e">
        <f t="shared" si="906"/>
        <v>#DIV/0!</v>
      </c>
      <c r="AH1790" t="e">
        <f t="shared" si="907"/>
        <v>#DIV/0!</v>
      </c>
      <c r="AI1790" t="e">
        <f t="shared" si="908"/>
        <v>#DIV/0!</v>
      </c>
      <c r="AJ1790" t="e">
        <f t="shared" si="909"/>
        <v>#DIV/0!</v>
      </c>
      <c r="AK1790"/>
      <c r="AL1790"/>
      <c r="AM1790"/>
      <c r="AN1790"/>
    </row>
    <row r="1791" spans="1:40" x14ac:dyDescent="0.3">
      <c r="A1791"/>
      <c r="B1791">
        <f t="shared" si="910"/>
        <v>165700</v>
      </c>
      <c r="C1791" s="186" t="str">
        <f t="shared" si="878"/>
        <v>-0.00666256499982088+0.0102267903626434i</v>
      </c>
      <c r="D1791" s="158" t="str">
        <f t="shared" si="879"/>
        <v>-4.17348220193674-2.60615793530845i</v>
      </c>
      <c r="E1791" t="str">
        <f t="shared" si="880"/>
        <v>3059.36853986777-8504.43438164683i</v>
      </c>
      <c r="F1791" t="str">
        <f t="shared" si="881"/>
        <v>0.537704678731058+0.350160434098528i</v>
      </c>
      <c r="G1791" t="str">
        <f t="shared" si="876"/>
        <v>0.537704678731058+0.350160434098528i</v>
      </c>
      <c r="H1791" t="str">
        <f t="shared" si="882"/>
        <v>4.97874156424167+5.32446552012857i</v>
      </c>
      <c r="I1791" t="str">
        <f t="shared" si="883"/>
        <v>650.702378374786i</v>
      </c>
      <c r="J1791" t="str">
        <f t="shared" si="877"/>
        <v>-103.871076787934+138.754734040834i</v>
      </c>
      <c r="K1791" t="str">
        <f t="shared" si="884"/>
        <v>3.00538594640652-2.24981638698324i</v>
      </c>
      <c r="L1791" t="str">
        <f t="shared" si="885"/>
        <v>0.599510517410571-0.374405178057478i</v>
      </c>
      <c r="M1791" t="str">
        <f t="shared" si="886"/>
        <v>3.60489646381709-2.62422156504072i</v>
      </c>
      <c r="N1791" t="str">
        <f t="shared" si="887"/>
        <v>-2.11824462784972i</v>
      </c>
      <c r="O1791" t="str">
        <f t="shared" si="888"/>
        <v>-0.520510143716572-0.853855485599381i</v>
      </c>
      <c r="P1791" t="str">
        <f t="shared" si="889"/>
        <v>1.52051014371657+0.853855485599381i</v>
      </c>
      <c r="Q1791" t="str">
        <f t="shared" si="890"/>
        <v>-1.52051014371657+1.26438914225034i</v>
      </c>
      <c r="R1791" t="str">
        <f t="shared" si="891"/>
        <v>-0.315127019666077-0.823604283647786i</v>
      </c>
      <c r="S1791" t="str">
        <f t="shared" si="892"/>
        <v>0.232454828844963i</v>
      </c>
      <c r="T1791" t="str">
        <f t="shared" si="893"/>
        <v>0.191450792791324-0.0732527974209012i</v>
      </c>
      <c r="U1791" t="e">
        <f t="shared" si="894"/>
        <v>#DIV/0!</v>
      </c>
      <c r="V1791" t="str">
        <f t="shared" si="895"/>
        <v>0.0000833333333333333-0.00160083426968312i</v>
      </c>
      <c r="W1791" t="e">
        <f t="shared" si="896"/>
        <v>#DIV/0!</v>
      </c>
      <c r="X1791" t="e">
        <f t="shared" si="897"/>
        <v>#DIV/0!</v>
      </c>
      <c r="Y1791" t="str">
        <f t="shared" si="898"/>
        <v>0.00096+0.707964187671767i</v>
      </c>
      <c r="Z1791" t="e">
        <f t="shared" si="899"/>
        <v>#DIV/0!</v>
      </c>
      <c r="AA1791" t="e">
        <f t="shared" si="900"/>
        <v>#DIV/0!</v>
      </c>
      <c r="AB1791" t="str">
        <f t="shared" si="901"/>
        <v>0.10924854256355-0.0418006174863911i</v>
      </c>
      <c r="AC1791" t="str">
        <f t="shared" si="902"/>
        <v>1.28413560292471-0.437379279506599i</v>
      </c>
      <c r="AD1791" t="str">
        <f t="shared" si="903"/>
        <v>0.0861665198432741-0.00320306290891771i</v>
      </c>
      <c r="AE1791" t="e">
        <f t="shared" si="904"/>
        <v>#DIV/0!</v>
      </c>
      <c r="AF1791" t="str">
        <f t="shared" si="905"/>
        <v>-9.15222376617841-7.93062345543702i</v>
      </c>
      <c r="AG1791" t="e">
        <f t="shared" si="906"/>
        <v>#DIV/0!</v>
      </c>
      <c r="AH1791" t="e">
        <f t="shared" si="907"/>
        <v>#DIV/0!</v>
      </c>
      <c r="AI1791" t="e">
        <f t="shared" si="908"/>
        <v>#DIV/0!</v>
      </c>
      <c r="AJ1791" t="e">
        <f t="shared" si="909"/>
        <v>#DIV/0!</v>
      </c>
      <c r="AK1791"/>
      <c r="AL1791"/>
      <c r="AM1791"/>
      <c r="AN1791"/>
    </row>
    <row r="1792" spans="1:40" x14ac:dyDescent="0.3">
      <c r="A1792"/>
      <c r="B1792">
        <f t="shared" si="910"/>
        <v>165800</v>
      </c>
      <c r="C1792" s="186" t="str">
        <f t="shared" si="878"/>
        <v>-0.0066596329656695+0.0102244893116419i</v>
      </c>
      <c r="D1792" s="158" t="str">
        <f t="shared" si="879"/>
        <v>-4.17501907057973-2.60661388825434i</v>
      </c>
      <c r="E1792" t="str">
        <f t="shared" si="880"/>
        <v>3056.10150250178-8500.47961724536i</v>
      </c>
      <c r="F1792" t="str">
        <f t="shared" si="881"/>
        <v>0.537908071892556+0.350217605170904i</v>
      </c>
      <c r="G1792" t="str">
        <f t="shared" si="876"/>
        <v>0.537908071892556+0.350217605170904i</v>
      </c>
      <c r="H1792" t="str">
        <f t="shared" si="882"/>
        <v>4.98176701418416+5.32517018829939i</v>
      </c>
      <c r="I1792" t="str">
        <f t="shared" si="883"/>
        <v>651.095077456485i</v>
      </c>
      <c r="J1792" t="str">
        <f t="shared" si="877"/>
        <v>-103.997694436276+138.838472564697i</v>
      </c>
      <c r="K1792" t="str">
        <f t="shared" si="884"/>
        <v>3.00405828011414-2.25020579175915i</v>
      </c>
      <c r="L1792" t="str">
        <f t="shared" si="885"/>
        <v>0.599307489215743-0.374504260389262i</v>
      </c>
      <c r="M1792" t="str">
        <f t="shared" si="886"/>
        <v>3.60336576932988-2.62471005214841i</v>
      </c>
      <c r="N1792" t="str">
        <f t="shared" si="887"/>
        <v>-2.11952298912181i</v>
      </c>
      <c r="O1792" t="str">
        <f t="shared" si="888"/>
        <v>-0.521601253893281-0.853189388082715i</v>
      </c>
      <c r="P1792" t="str">
        <f t="shared" si="889"/>
        <v>1.52160125389328+0.853189388082715i</v>
      </c>
      <c r="Q1792" t="str">
        <f t="shared" si="890"/>
        <v>-1.52160125389328+1.2663336010391i</v>
      </c>
      <c r="R1792" t="str">
        <f t="shared" si="891"/>
        <v>-0.315102980855418-0.822958628171147i</v>
      </c>
      <c r="S1792" t="str">
        <f t="shared" si="892"/>
        <v>0.232595115404313i</v>
      </c>
      <c r="T1792" t="str">
        <f t="shared" si="893"/>
        <v>0.191416157092443-0.073291414196309i</v>
      </c>
      <c r="U1792" t="e">
        <f t="shared" si="894"/>
        <v>#DIV/0!</v>
      </c>
      <c r="V1792" t="str">
        <f t="shared" si="895"/>
        <v>0.0000833333333333333-0.00159986874841069i</v>
      </c>
      <c r="W1792" t="e">
        <f t="shared" si="896"/>
        <v>#DIV/0!</v>
      </c>
      <c r="X1792" t="e">
        <f t="shared" si="897"/>
        <v>#DIV/0!</v>
      </c>
      <c r="Y1792" t="str">
        <f t="shared" si="898"/>
        <v>0.00096+0.708391444272655i</v>
      </c>
      <c r="Z1792" t="e">
        <f t="shared" si="899"/>
        <v>#DIV/0!</v>
      </c>
      <c r="AA1792" t="e">
        <f t="shared" si="900"/>
        <v>#DIV/0!</v>
      </c>
      <c r="AB1792" t="str">
        <f t="shared" si="901"/>
        <v>0.109228778218006-0.0418226535739428i</v>
      </c>
      <c r="AC1792" t="str">
        <f t="shared" si="902"/>
        <v>1.28381890121344-0.437396190443577i</v>
      </c>
      <c r="AD1792" t="str">
        <f t="shared" si="903"/>
        <v>0.0861769437209416-0.00321633112149196i</v>
      </c>
      <c r="AE1792" t="e">
        <f t="shared" si="904"/>
        <v>#DIV/0!</v>
      </c>
      <c r="AF1792" t="str">
        <f t="shared" si="905"/>
        <v>-9.15678608476389-7.93178407655373i</v>
      </c>
      <c r="AG1792" t="e">
        <f t="shared" si="906"/>
        <v>#DIV/0!</v>
      </c>
      <c r="AH1792" t="e">
        <f t="shared" si="907"/>
        <v>#DIV/0!</v>
      </c>
      <c r="AI1792" t="e">
        <f t="shared" si="908"/>
        <v>#DIV/0!</v>
      </c>
      <c r="AJ1792" t="e">
        <f t="shared" si="909"/>
        <v>#DIV/0!</v>
      </c>
      <c r="AK1792"/>
      <c r="AL1792"/>
      <c r="AM1792"/>
      <c r="AN1792"/>
    </row>
    <row r="1793" spans="1:40" x14ac:dyDescent="0.3">
      <c r="A1793"/>
      <c r="B1793">
        <f t="shared" si="910"/>
        <v>165900</v>
      </c>
      <c r="C1793" s="186" t="str">
        <f t="shared" si="878"/>
        <v>-0.00665670174554576+0.0102221899640515i</v>
      </c>
      <c r="D1793" s="158" t="str">
        <f t="shared" si="879"/>
        <v>-4.17655551349614-2.60706873012362i</v>
      </c>
      <c r="E1793" t="str">
        <f t="shared" si="880"/>
        <v>3052.83947053919-8496.52782202908i</v>
      </c>
      <c r="F1793" t="str">
        <f t="shared" si="881"/>
        <v>0.538111408710472+0.350274633023654i</v>
      </c>
      <c r="G1793" t="str">
        <f t="shared" si="876"/>
        <v>0.538111408710472+0.350274633023654i</v>
      </c>
      <c r="H1793" t="str">
        <f t="shared" si="882"/>
        <v>4.98479152724215+5.3258728964755i</v>
      </c>
      <c r="I1793" t="str">
        <f t="shared" si="883"/>
        <v>651.487776538183i</v>
      </c>
      <c r="J1793" t="str">
        <f t="shared" si="877"/>
        <v>-104.124388475356+138.92221108856i</v>
      </c>
      <c r="K1793" t="str">
        <f t="shared" si="884"/>
        <v>3.00273098609502-2.25059423711471i</v>
      </c>
      <c r="L1793" t="str">
        <f t="shared" si="885"/>
        <v>0.599104476121823-0.374603199121837i</v>
      </c>
      <c r="M1793" t="str">
        <f t="shared" si="886"/>
        <v>3.60183546221684-2.62519743623655i</v>
      </c>
      <c r="N1793" t="str">
        <f t="shared" si="887"/>
        <v>-2.12080135039389i</v>
      </c>
      <c r="O1793" t="str">
        <f t="shared" si="888"/>
        <v>-0.522691511665395-0.852521896277711i</v>
      </c>
      <c r="P1793" t="str">
        <f t="shared" si="889"/>
        <v>1.52269151166539+0.852521896277711i</v>
      </c>
      <c r="Q1793" t="str">
        <f t="shared" si="890"/>
        <v>-1.52269151166539+1.26827945411618i</v>
      </c>
      <c r="R1793" t="str">
        <f t="shared" si="891"/>
        <v>-0.315078922227783-0.822313653272293i</v>
      </c>
      <c r="S1793" t="str">
        <f t="shared" si="892"/>
        <v>0.232735401963664i</v>
      </c>
      <c r="T1793" t="str">
        <f t="shared" si="893"/>
        <v>0.191381498634536-0.0733300196149611i</v>
      </c>
      <c r="U1793" t="e">
        <f t="shared" si="894"/>
        <v>#DIV/0!</v>
      </c>
      <c r="V1793" t="str">
        <f t="shared" si="895"/>
        <v>0.0000833333333333333-0.0015989043911181i</v>
      </c>
      <c r="W1793" t="e">
        <f t="shared" si="896"/>
        <v>#DIV/0!</v>
      </c>
      <c r="X1793" t="e">
        <f t="shared" si="897"/>
        <v>#DIV/0!</v>
      </c>
      <c r="Y1793" t="str">
        <f t="shared" si="898"/>
        <v>0.00096+0.708818700873543i</v>
      </c>
      <c r="Z1793" t="e">
        <f t="shared" si="899"/>
        <v>#DIV/0!</v>
      </c>
      <c r="AA1793" t="e">
        <f t="shared" si="900"/>
        <v>#DIV/0!</v>
      </c>
      <c r="AB1793" t="str">
        <f t="shared" si="901"/>
        <v>0.109209000885363-0.0418446831809312i</v>
      </c>
      <c r="AC1793" t="str">
        <f t="shared" si="902"/>
        <v>1.28350229717546-0.437412852924517i</v>
      </c>
      <c r="AD1793" t="str">
        <f t="shared" si="903"/>
        <v>0.0861873624115619-0.00322961876388754i</v>
      </c>
      <c r="AE1793" t="e">
        <f t="shared" si="904"/>
        <v>#DIV/0!</v>
      </c>
      <c r="AF1793" t="str">
        <f t="shared" si="905"/>
        <v>-9.16134704073829-7.93294162659912i</v>
      </c>
      <c r="AG1793" t="e">
        <f t="shared" si="906"/>
        <v>#DIV/0!</v>
      </c>
      <c r="AH1793" t="e">
        <f t="shared" si="907"/>
        <v>#DIV/0!</v>
      </c>
      <c r="AI1793" t="e">
        <f t="shared" si="908"/>
        <v>#DIV/0!</v>
      </c>
      <c r="AJ1793" t="e">
        <f t="shared" si="909"/>
        <v>#DIV/0!</v>
      </c>
      <c r="AK1793"/>
      <c r="AL1793"/>
      <c r="AM1793"/>
      <c r="AN1793"/>
    </row>
    <row r="1794" spans="1:40" x14ac:dyDescent="0.3">
      <c r="A1794"/>
      <c r="B1794">
        <f t="shared" si="910"/>
        <v>166000</v>
      </c>
      <c r="C1794" s="186" t="str">
        <f t="shared" si="878"/>
        <v>-0.0066537713407045+0.0102198923151337i</v>
      </c>
      <c r="D1794" s="158" t="str">
        <f t="shared" si="879"/>
        <v>-4.17809153002527-2.60752246205361i</v>
      </c>
      <c r="E1794" t="str">
        <f t="shared" si="880"/>
        <v>3049.5824342605-8492.57899412217i</v>
      </c>
      <c r="F1794" t="str">
        <f t="shared" si="881"/>
        <v>0.538314689097374+0.350331517800388i</v>
      </c>
      <c r="G1794" t="str">
        <f t="shared" si="876"/>
        <v>0.538314689097374+0.350331517800388i</v>
      </c>
      <c r="H1794" t="str">
        <f t="shared" si="882"/>
        <v>4.98781510240018+5.32657364659363i</v>
      </c>
      <c r="I1794" t="str">
        <f t="shared" si="883"/>
        <v>651.880475619882i</v>
      </c>
      <c r="J1794" t="str">
        <f t="shared" si="877"/>
        <v>-104.251158905174+139.005949612422i</v>
      </c>
      <c r="K1794" t="str">
        <f t="shared" si="884"/>
        <v>3.00140406491719-2.2509817240395i</v>
      </c>
      <c r="L1794" t="str">
        <f t="shared" si="885"/>
        <v>0.598901478237825-0.374701994340483i</v>
      </c>
      <c r="M1794" t="str">
        <f t="shared" si="886"/>
        <v>3.60030554315501-2.62568371837998i</v>
      </c>
      <c r="N1794" t="str">
        <f t="shared" si="887"/>
        <v>-2.12207971166598i</v>
      </c>
      <c r="O1794" t="str">
        <f t="shared" si="888"/>
        <v>-0.523780915251223-0.85185301127518i</v>
      </c>
      <c r="P1794" t="str">
        <f t="shared" si="889"/>
        <v>1.52378091525122+0.85185301127518i</v>
      </c>
      <c r="Q1794" t="str">
        <f t="shared" si="890"/>
        <v>-1.52378091525122+1.2702267003908i</v>
      </c>
      <c r="R1794" t="str">
        <f t="shared" si="891"/>
        <v>-0.315054843772242-0.821669357707971i</v>
      </c>
      <c r="S1794" t="str">
        <f t="shared" si="892"/>
        <v>0.232875688523016i</v>
      </c>
      <c r="T1794" t="str">
        <f t="shared" si="893"/>
        <v>0.191346817414508-0.0733686136659721i</v>
      </c>
      <c r="U1794" t="e">
        <f t="shared" si="894"/>
        <v>#DIV/0!</v>
      </c>
      <c r="V1794" t="str">
        <f t="shared" si="895"/>
        <v>0.0000833333333333333-0.00159794119570176i</v>
      </c>
      <c r="W1794" t="e">
        <f t="shared" si="896"/>
        <v>#DIV/0!</v>
      </c>
      <c r="X1794" t="e">
        <f t="shared" si="897"/>
        <v>#DIV/0!</v>
      </c>
      <c r="Y1794" t="str">
        <f t="shared" si="898"/>
        <v>0.00096+0.709245957474432i</v>
      </c>
      <c r="Z1794" t="e">
        <f t="shared" si="899"/>
        <v>#DIV/0!</v>
      </c>
      <c r="AA1794" t="e">
        <f t="shared" si="900"/>
        <v>#DIV/0!</v>
      </c>
      <c r="AB1794" t="str">
        <f t="shared" si="901"/>
        <v>0.109189210563855-0.0418667063011445i</v>
      </c>
      <c r="AC1794" t="str">
        <f t="shared" si="902"/>
        <v>1.28318579096866-0.437429267169931i</v>
      </c>
      <c r="AD1794" t="str">
        <f t="shared" si="903"/>
        <v>0.0861977758923427-0.00324292584142299i</v>
      </c>
      <c r="AE1794" t="e">
        <f t="shared" si="904"/>
        <v>#DIV/0!</v>
      </c>
      <c r="AF1794" t="str">
        <f t="shared" si="905"/>
        <v>-9.16590663242545-7.93409610864724i</v>
      </c>
      <c r="AG1794" t="e">
        <f t="shared" si="906"/>
        <v>#DIV/0!</v>
      </c>
      <c r="AH1794" t="e">
        <f t="shared" si="907"/>
        <v>#DIV/0!</v>
      </c>
      <c r="AI1794" t="e">
        <f t="shared" si="908"/>
        <v>#DIV/0!</v>
      </c>
      <c r="AJ1794" t="e">
        <f t="shared" si="909"/>
        <v>#DIV/0!</v>
      </c>
      <c r="AK1794"/>
      <c r="AL1794"/>
      <c r="AM1794"/>
      <c r="AN1794"/>
    </row>
    <row r="1795" spans="1:40" x14ac:dyDescent="0.3">
      <c r="A1795"/>
      <c r="B1795">
        <f t="shared" si="910"/>
        <v>166100</v>
      </c>
      <c r="C1795" s="186" t="str">
        <f t="shared" si="878"/>
        <v>-0.00665084175239691+0.0102175963601653i</v>
      </c>
      <c r="D1795" s="158" t="str">
        <f t="shared" si="879"/>
        <v>-4.17962711950827-2.60797508518136i</v>
      </c>
      <c r="E1795" t="str">
        <f t="shared" si="880"/>
        <v>3046.33038396841-8488.63313164536i</v>
      </c>
      <c r="F1795" t="str">
        <f t="shared" si="881"/>
        <v>0.538517912966073+0.35038825964469i</v>
      </c>
      <c r="G1795" t="str">
        <f t="shared" si="876"/>
        <v>0.538517912966073+0.35038825964469i</v>
      </c>
      <c r="H1795" t="str">
        <f t="shared" si="882"/>
        <v>4.99083773864571+5.32727244059041i</v>
      </c>
      <c r="I1795" t="str">
        <f t="shared" si="883"/>
        <v>652.273174701581i</v>
      </c>
      <c r="J1795" t="str">
        <f t="shared" si="877"/>
        <v>-104.37800572573+139.089688136285i</v>
      </c>
      <c r="K1795" t="str">
        <f t="shared" si="884"/>
        <v>3.00007751714703-2.25136825352271i</v>
      </c>
      <c r="L1795" t="str">
        <f t="shared" si="885"/>
        <v>0.598698495672595-0.374800646130536i</v>
      </c>
      <c r="M1795" t="str">
        <f t="shared" si="886"/>
        <v>3.59877601281963-2.62616889965325i</v>
      </c>
      <c r="N1795" t="str">
        <f t="shared" si="887"/>
        <v>-2.12335807293807i</v>
      </c>
      <c r="O1795" t="str">
        <f t="shared" si="888"/>
        <v>-0.524869462870445-0.851182734168222i</v>
      </c>
      <c r="P1795" t="str">
        <f t="shared" si="889"/>
        <v>1.52486946287044+0.851182734168222i</v>
      </c>
      <c r="Q1795" t="str">
        <f t="shared" si="890"/>
        <v>-1.52486946287044+1.27217533876985i</v>
      </c>
      <c r="R1795" t="str">
        <f t="shared" si="891"/>
        <v>-0.315030745477848-0.821025740237933i</v>
      </c>
      <c r="S1795" t="str">
        <f t="shared" si="892"/>
        <v>0.233015975082367i</v>
      </c>
      <c r="T1795" t="str">
        <f t="shared" si="893"/>
        <v>0.191312113429264-0.0734071963384457i</v>
      </c>
      <c r="U1795" t="e">
        <f t="shared" si="894"/>
        <v>#DIV/0!</v>
      </c>
      <c r="V1795" t="str">
        <f t="shared" si="895"/>
        <v>0.0000833333333333333-0.00159697916006317i</v>
      </c>
      <c r="W1795" t="e">
        <f t="shared" si="896"/>
        <v>#DIV/0!</v>
      </c>
      <c r="X1795" t="e">
        <f t="shared" si="897"/>
        <v>#DIV/0!</v>
      </c>
      <c r="Y1795" t="str">
        <f t="shared" si="898"/>
        <v>0.00096+0.70967321407532i</v>
      </c>
      <c r="Z1795" t="e">
        <f t="shared" si="899"/>
        <v>#DIV/0!</v>
      </c>
      <c r="AA1795" t="e">
        <f t="shared" si="900"/>
        <v>#DIV/0!</v>
      </c>
      <c r="AB1795" t="str">
        <f t="shared" si="901"/>
        <v>0.109169407251715-0.0418887229283649i</v>
      </c>
      <c r="AC1795" t="str">
        <f t="shared" si="902"/>
        <v>1.28286938275055-0.437445433400281i</v>
      </c>
      <c r="AD1795" t="str">
        <f t="shared" si="903"/>
        <v>0.0862081841404726-0.00325625235940089i</v>
      </c>
      <c r="AE1795" t="e">
        <f t="shared" si="904"/>
        <v>#DIV/0!</v>
      </c>
      <c r="AF1795" t="str">
        <f t="shared" si="905"/>
        <v>-9.17046485815398-7.93524752577177i</v>
      </c>
      <c r="AG1795" t="e">
        <f t="shared" si="906"/>
        <v>#DIV/0!</v>
      </c>
      <c r="AH1795" t="e">
        <f t="shared" si="907"/>
        <v>#DIV/0!</v>
      </c>
      <c r="AI1795" t="e">
        <f t="shared" si="908"/>
        <v>#DIV/0!</v>
      </c>
      <c r="AJ1795" t="e">
        <f t="shared" si="909"/>
        <v>#DIV/0!</v>
      </c>
      <c r="AK1795"/>
      <c r="AL1795"/>
      <c r="AM1795"/>
      <c r="AN1795"/>
    </row>
    <row r="1796" spans="1:40" x14ac:dyDescent="0.3">
      <c r="A1796"/>
      <c r="B1796">
        <f t="shared" si="910"/>
        <v>166200</v>
      </c>
      <c r="C1796" s="186" t="str">
        <f t="shared" si="878"/>
        <v>-0.00664791298187068+0.0102153020944399i</v>
      </c>
      <c r="D1796" s="158" t="str">
        <f t="shared" si="879"/>
        <v>-4.18116228128816-2.60842660064352i</v>
      </c>
      <c r="E1796" t="str">
        <f t="shared" si="880"/>
        <v>3043.08330998766-8484.69023271593i</v>
      </c>
      <c r="F1796" t="str">
        <f t="shared" si="881"/>
        <v>0.538721080229628+0.350444858700117i</v>
      </c>
      <c r="G1796" t="str">
        <f t="shared" si="876"/>
        <v>0.538721080229628+0.350444858700117i</v>
      </c>
      <c r="H1796" t="str">
        <f t="shared" si="882"/>
        <v>4.99385943496913+5.32796928040215i</v>
      </c>
      <c r="I1796" t="str">
        <f t="shared" si="883"/>
        <v>652.665873783279i</v>
      </c>
      <c r="J1796" t="str">
        <f t="shared" si="877"/>
        <v>-104.504928937024+139.173426660149i</v>
      </c>
      <c r="K1796" t="str">
        <f t="shared" si="884"/>
        <v>2.99875134334934-2.25175382655332i</v>
      </c>
      <c r="L1796" t="str">
        <f t="shared" si="885"/>
        <v>0.598495528534812-0.374899154577395i</v>
      </c>
      <c r="M1796" t="str">
        <f t="shared" si="886"/>
        <v>3.59724687188415-2.62665298113071i</v>
      </c>
      <c r="N1796" t="str">
        <f t="shared" si="887"/>
        <v>-2.12463643421016i</v>
      </c>
      <c r="O1796" t="str">
        <f t="shared" si="888"/>
        <v>-0.52595715274415-0.85051106605221i</v>
      </c>
      <c r="P1796" t="str">
        <f t="shared" si="889"/>
        <v>1.52595715274415+0.85051106605221i</v>
      </c>
      <c r="Q1796" t="str">
        <f t="shared" si="890"/>
        <v>-1.52595715274415+1.27412536815795i</v>
      </c>
      <c r="R1796" t="str">
        <f t="shared" si="891"/>
        <v>-0.31500662733366-0.820382799624911i</v>
      </c>
      <c r="S1796" t="str">
        <f t="shared" si="892"/>
        <v>0.233156261641719i</v>
      </c>
      <c r="T1796" t="str">
        <f t="shared" si="893"/>
        <v>0.191277386675712-0.0734457676214823i</v>
      </c>
      <c r="U1796" t="e">
        <f t="shared" si="894"/>
        <v>#DIV/0!</v>
      </c>
      <c r="V1796" t="str">
        <f t="shared" si="895"/>
        <v>0.0000833333333333333-0.00159601828210886i</v>
      </c>
      <c r="W1796" t="e">
        <f t="shared" si="896"/>
        <v>#DIV/0!</v>
      </c>
      <c r="X1796" t="e">
        <f t="shared" si="897"/>
        <v>#DIV/0!</v>
      </c>
      <c r="Y1796" t="str">
        <f t="shared" si="898"/>
        <v>0.00096+0.710100470676208i</v>
      </c>
      <c r="Z1796" t="e">
        <f t="shared" si="899"/>
        <v>#DIV/0!</v>
      </c>
      <c r="AA1796" t="e">
        <f t="shared" si="900"/>
        <v>#DIV/0!</v>
      </c>
      <c r="AB1796" t="str">
        <f t="shared" si="901"/>
        <v>0.109149590947179-0.0419107330563729i</v>
      </c>
      <c r="AC1796" t="str">
        <f t="shared" si="902"/>
        <v>1.28255307267828-0.437461351836014i</v>
      </c>
      <c r="AD1796" t="str">
        <f t="shared" si="903"/>
        <v>0.0862185871331227-0.00326959832310795i</v>
      </c>
      <c r="AE1796" t="e">
        <f t="shared" si="904"/>
        <v>#DIV/0!</v>
      </c>
      <c r="AF1796" t="str">
        <f t="shared" si="905"/>
        <v>-9.17502171625729-7.93639588104567i</v>
      </c>
      <c r="AG1796" t="e">
        <f t="shared" si="906"/>
        <v>#DIV/0!</v>
      </c>
      <c r="AH1796" t="e">
        <f t="shared" si="907"/>
        <v>#DIV/0!</v>
      </c>
      <c r="AI1796" t="e">
        <f t="shared" si="908"/>
        <v>#DIV/0!</v>
      </c>
      <c r="AJ1796" t="e">
        <f t="shared" si="909"/>
        <v>#DIV/0!</v>
      </c>
      <c r="AK1796"/>
      <c r="AL1796"/>
      <c r="AM1796"/>
      <c r="AN1796"/>
    </row>
    <row r="1797" spans="1:40" x14ac:dyDescent="0.3">
      <c r="A1797"/>
      <c r="B1797">
        <f t="shared" si="910"/>
        <v>166300</v>
      </c>
      <c r="C1797" s="186" t="str">
        <f t="shared" si="878"/>
        <v>-0.00664498503037023+0.0102130095132666i</v>
      </c>
      <c r="D1797" s="158" t="str">
        <f t="shared" si="879"/>
        <v>-4.18269701470976-2.60887700957656i</v>
      </c>
      <c r="E1797" t="str">
        <f t="shared" si="880"/>
        <v>3039.84120266512-8480.75029544782i</v>
      </c>
      <c r="F1797" t="str">
        <f t="shared" si="881"/>
        <v>0.538924190801338+0.35050131511021i</v>
      </c>
      <c r="G1797" t="str">
        <f t="shared" ref="G1797:G1860" si="911">IF($C$11=$C$7,$C$24,F1797)</f>
        <v>0.538924190801338+0.35050131511021i</v>
      </c>
      <c r="H1797" t="str">
        <f t="shared" si="882"/>
        <v>4.99688019036361+5.32866416796517i</v>
      </c>
      <c r="I1797" t="str">
        <f t="shared" si="883"/>
        <v>653.058572864978i</v>
      </c>
      <c r="J1797" t="str">
        <f t="shared" ref="J1797:J1860" si="912">IMSUM(COMPLEX(0,2*PI()*B1797*$C$113*$C$112),COMPLEX(0,2*PI()*B1797*$C$113*$C$111),COMPLEX(0,2*PI()*B1797*$C$28*10^-12*$C$111),COMPLEX(-1*2*PI()*B1797*2*PI()*B1797*$C$113*$C$112*$C$28*10^-12*$C$111,0),COMPLEX(1,0))</f>
        <v>-104.631928539056+139.257165184012i</v>
      </c>
      <c r="K1797" t="str">
        <f t="shared" si="884"/>
        <v>2.99742554408735-2.25213844412004i</v>
      </c>
      <c r="L1797" t="str">
        <f t="shared" si="885"/>
        <v>0.59829257693299-0.374997519766519i</v>
      </c>
      <c r="M1797" t="str">
        <f t="shared" si="886"/>
        <v>3.59571812102034-2.62713596388656i</v>
      </c>
      <c r="N1797" t="str">
        <f t="shared" si="887"/>
        <v>-2.12591479548225i</v>
      </c>
      <c r="O1797" t="str">
        <f t="shared" si="888"/>
        <v>-0.527043983094826-0.849838008024789i</v>
      </c>
      <c r="P1797" t="str">
        <f t="shared" si="889"/>
        <v>1.52704398309483+0.849838008024789i</v>
      </c>
      <c r="Q1797" t="str">
        <f t="shared" si="890"/>
        <v>-1.52704398309483+1.27607678745746i</v>
      </c>
      <c r="R1797" t="str">
        <f t="shared" si="891"/>
        <v>-0.314982489328708-0.81974053463461i</v>
      </c>
      <c r="S1797" t="str">
        <f t="shared" si="892"/>
        <v>0.23329654820107i</v>
      </c>
      <c r="T1797" t="str">
        <f t="shared" si="893"/>
        <v>0.191242637150754-0.0734843275041679i</v>
      </c>
      <c r="U1797" t="e">
        <f t="shared" si="894"/>
        <v>#DIV/0!</v>
      </c>
      <c r="V1797" t="str">
        <f t="shared" si="895"/>
        <v>0.0000833333333333333-0.0015950585597504i</v>
      </c>
      <c r="W1797" t="e">
        <f t="shared" si="896"/>
        <v>#DIV/0!</v>
      </c>
      <c r="X1797" t="e">
        <f t="shared" si="897"/>
        <v>#DIV/0!</v>
      </c>
      <c r="Y1797" t="str">
        <f t="shared" si="898"/>
        <v>0.00096+0.710527727277096i</v>
      </c>
      <c r="Z1797" t="e">
        <f t="shared" si="899"/>
        <v>#DIV/0!</v>
      </c>
      <c r="AA1797" t="e">
        <f t="shared" si="900"/>
        <v>#DIV/0!</v>
      </c>
      <c r="AB1797" t="str">
        <f t="shared" si="901"/>
        <v>0.10912976164848-0.0419327366789403i</v>
      </c>
      <c r="AC1797" t="str">
        <f t="shared" si="902"/>
        <v>1.28223686090864-0.43747702269753i</v>
      </c>
      <c r="AD1797" t="str">
        <f t="shared" si="903"/>
        <v>0.0862289848474419-0.00328296373781357i</v>
      </c>
      <c r="AE1797" t="e">
        <f t="shared" si="904"/>
        <v>#DIV/0!</v>
      </c>
      <c r="AF1797" t="str">
        <f t="shared" si="905"/>
        <v>-9.17957720507337-7.93754117754173i</v>
      </c>
      <c r="AG1797" t="e">
        <f t="shared" si="906"/>
        <v>#DIV/0!</v>
      </c>
      <c r="AH1797" t="e">
        <f t="shared" si="907"/>
        <v>#DIV/0!</v>
      </c>
      <c r="AI1797" t="e">
        <f t="shared" si="908"/>
        <v>#DIV/0!</v>
      </c>
      <c r="AJ1797" t="e">
        <f t="shared" si="909"/>
        <v>#DIV/0!</v>
      </c>
      <c r="AK1797"/>
      <c r="AL1797"/>
      <c r="AM1797"/>
      <c r="AN1797"/>
    </row>
    <row r="1798" spans="1:40" x14ac:dyDescent="0.3">
      <c r="A1798"/>
      <c r="B1798">
        <f t="shared" si="910"/>
        <v>166400</v>
      </c>
      <c r="C1798" s="186" t="str">
        <f t="shared" ref="C1798:C1861" si="913">IMPRODUCT(COMPLEX(-1,0),IMDIV(IMPRODUCT(G1798,COMPLEX($C$100+$C$101,0)),COMPLEX($C$100,2*PI()*B1798*$C$103*$C$102*(2*$C$100+$C$101))))</f>
        <v>-0.0066420578991361+0.0102107186119702i</v>
      </c>
      <c r="D1798" s="158" t="str">
        <f t="shared" ref="D1798:D1861" si="914">IMPRODUCT(COMPLEX($C$106,0),IMSUB(C1798,G1798))</f>
        <v>-4.18423131911972-2.60932631311649i</v>
      </c>
      <c r="E1798" t="str">
        <f t="shared" ref="E1798:E1861" si="915">IMDIV(COMPLEX($C$20*10^3,0),COMPLEX(1,2*PI()*B1798*$C$20*1000*$C$29*10^-12))</f>
        <v>3036.60405236967-8476.81331795164i</v>
      </c>
      <c r="F1798" t="str">
        <f t="shared" ref="F1798:F1861" si="916">IMDIV(COMPLEX($C$22*1000,0),IMSUM(COMPLEX($C$22*1000,0),E1798))</f>
        <v>0.53912724459474+0.350557629018468i</v>
      </c>
      <c r="G1798" t="str">
        <f t="shared" si="911"/>
        <v>0.53912724459474+0.350557629018468i</v>
      </c>
      <c r="H1798" t="str">
        <f t="shared" ref="H1798:H1861" si="917">IMPRODUCT(COMPLEX($C$108,0),IMPRODUCT(COMPLEX(-1,0),D1798),IMDIV(COMPLEX(0,2*PI()*B1798*$C$109*$C$110),COMPLEX(1,2*PI()*B1798*$C$109*$C$110)))</f>
        <v>4.9999000038252+5.32935710521539i</v>
      </c>
      <c r="I1798" t="str">
        <f t="shared" ref="I1798:I1861" si="918">COMPLEX(0,2*PI()*B1798*$C$113*$C$112*$C$114)</f>
        <v>653.451271946677i</v>
      </c>
      <c r="J1798" t="str">
        <f t="shared" si="912"/>
        <v>-104.759004531826+139.340903707874i</v>
      </c>
      <c r="K1798" t="str">
        <f t="shared" ref="K1798:K1861" si="919">IMDIV(I1798,J1798)</f>
        <v>2.99610011992266-2.25252210721127i</v>
      </c>
      <c r="L1798" t="str">
        <f t="shared" ref="L1798:L1861" si="920">IMDIV(COMPLEX($C$117,0),COMPLEX(1,2*PI()*B1798*$C$115*$C$116))</f>
        <v>0.598089640975477-0.375095741783422i</v>
      </c>
      <c r="M1798" t="str">
        <f t="shared" ref="M1798:M1861" si="921">IMSUM(K1798,L1798)</f>
        <v>3.59418976089814-2.62761784899469i</v>
      </c>
      <c r="N1798" t="str">
        <f t="shared" ref="N1798:N1861" si="922">COMPLEX(0,-2*PI()*B1798*$C$43)</f>
        <v>-2.12719315675433i</v>
      </c>
      <c r="O1798" t="str">
        <f t="shared" ref="O1798:O1861" si="923">IMEXP(N1798)</f>
        <v>-0.528129952146358-0.84916356118588i</v>
      </c>
      <c r="P1798" t="str">
        <f t="shared" ref="P1798:P1861" si="924">IMSUB(COMPLEX(1,0),O1798)</f>
        <v>1.52812995214636+0.84916356118588i</v>
      </c>
      <c r="Q1798" t="str">
        <f t="shared" ref="Q1798:Q1861" si="925">IMSUM(COMPLEX(0,2*PI()*B1798*$C$43),O1798,COMPLEX(-1,0))</f>
        <v>-1.52812995214636+1.27802959556845i</v>
      </c>
      <c r="R1798" t="str">
        <f t="shared" ref="R1798:R1861" si="926">IMDIV(P1798,Q1798)</f>
        <v>-0.314958331452016-0.819098944035703i</v>
      </c>
      <c r="S1798" t="str">
        <f t="shared" ref="S1798:S1861" si="927">IMDIV(COMPLEX(0,2*PI()*B1798*$C$123),COMPLEX($C$124,0))</f>
        <v>0.233436834760421i</v>
      </c>
      <c r="T1798" t="str">
        <f t="shared" ref="T1798:T1861" si="928">IMPRODUCT(R1798,S1798)</f>
        <v>0.191207864851298-0.0735228759755822i</v>
      </c>
      <c r="U1798" t="e">
        <f t="shared" ref="U1798:U1861" si="929">IMDIV(COMPLEX(1,2*PI()*B1798*$C$16*10^-3*$C$15*10^-6),COMPLEX(0,2*PI()*B1798*$C$15*10^-6))</f>
        <v>#DIV/0!</v>
      </c>
      <c r="V1798" t="str">
        <f t="shared" ref="V1798:V1861" si="930">IMSUM(COMPLEX($C$18*10^-3,0),IMDIV(COMPLEX(1,0),COMPLEX(0,2*PI()*B1798*($C$17*1*10^-6))))</f>
        <v>0.0000833333333333333-0.0015940999909044i</v>
      </c>
      <c r="W1798" t="e">
        <f t="shared" ref="W1798:W1861" si="931">IMDIV(IMPRODUCT(U1798,V1798),IMSUM(U1798,V1798))</f>
        <v>#DIV/0!</v>
      </c>
      <c r="X1798" t="e">
        <f t="shared" ref="X1798:X1861" si="932">IMDIV(IMPRODUCT(COMPLEX($C$19,0),W1798),IMSUM(COMPLEX($C$19,0),W1798))</f>
        <v>#DIV/0!</v>
      </c>
      <c r="Y1798" t="str">
        <f t="shared" ref="Y1798:Y1861" si="933">COMPLEX($C$13*10^-3,2*PI()*B1798*$C$12*0.000001)</f>
        <v>0.00096+0.710954983877985i</v>
      </c>
      <c r="Z1798" t="e">
        <f t="shared" ref="Z1798:Z1861" si="934">IMPRODUCT(COMPLEX($C$6,0),IMDIV(X1798,IMSUM(X1798,Y1798)))</f>
        <v>#DIV/0!</v>
      </c>
      <c r="AA1798" t="e">
        <f t="shared" ref="AA1798:AA1861" si="935">IMDIV(COMPLEX($C$6,0),IMSUM(X1798,Y1798))</f>
        <v>#DIV/0!</v>
      </c>
      <c r="AB1798" t="str">
        <f t="shared" ref="AB1798:AB1861" si="936">IMPRODUCT(COMPLEX($C$119,0),T1798)</f>
        <v>0.109109919353853-0.0419547337898358i</v>
      </c>
      <c r="AC1798" t="str">
        <f t="shared" ref="AC1798:AC1861" si="937">IMSUM(COMPLEX(1,0),IMPRODUCT(AB1798,M1798))</f>
        <v>1.28192074759805-0.43749244620519i</v>
      </c>
      <c r="AD1798" t="str">
        <f t="shared" ref="AD1798:AD1861" si="938">IMDIV(AB1798,AC1798)</f>
        <v>0.0862393772605618-0.00329634860877169i</v>
      </c>
      <c r="AE1798" t="e">
        <f t="shared" ref="AE1798:AE1861" si="939">IMPRODUCT(AD1798,AA1798,X1798)</f>
        <v>#DIV/0!</v>
      </c>
      <c r="AF1798" t="str">
        <f t="shared" ref="AF1798:AF1861" si="940">IMSUB(D1798,H1798)</f>
        <v>-9.18413132294492-7.93868341833188i</v>
      </c>
      <c r="AG1798" t="e">
        <f t="shared" ref="AG1798:AG1861" si="941">IMSUM(COMPLEX(1,0),IMPRODUCT(AD1798,AA1798,COMPLEX($C$127,0)))</f>
        <v>#DIV/0!</v>
      </c>
      <c r="AH1798" t="e">
        <f t="shared" ref="AH1798:AH1861" si="942">IMDIV(IMPRODUCT(AE1798,AF1798),AG1798)</f>
        <v>#DIV/0!</v>
      </c>
      <c r="AI1798" t="e">
        <f t="shared" ref="AI1798:AI1861" si="943">20*LOG10(IMABS(AH1798))</f>
        <v>#DIV/0!</v>
      </c>
      <c r="AJ1798" t="e">
        <f t="shared" ref="AJ1798:AJ1861" si="944">IMARGUMENT(AH1798)*180/PI()</f>
        <v>#DIV/0!</v>
      </c>
      <c r="AK1798"/>
      <c r="AL1798"/>
      <c r="AM1798"/>
      <c r="AN1798"/>
    </row>
    <row r="1799" spans="1:40" x14ac:dyDescent="0.3">
      <c r="A1799"/>
      <c r="B1799">
        <f t="shared" si="910"/>
        <v>166500</v>
      </c>
      <c r="C1799" s="186" t="str">
        <f t="shared" si="913"/>
        <v>-0.00663913158940585+0.010208429385892i</v>
      </c>
      <c r="D1799" s="158" t="str">
        <f t="shared" si="914"/>
        <v>-4.18576519386656-2.60977451239905i</v>
      </c>
      <c r="E1799" t="str">
        <f t="shared" si="915"/>
        <v>3033.37184949206-8472.87929833461i</v>
      </c>
      <c r="F1799" t="str">
        <f t="shared" si="916"/>
        <v>0.539330241523624+0.350613800568377i</v>
      </c>
      <c r="G1799" t="str">
        <f t="shared" si="911"/>
        <v>0.539330241523624+0.350613800568377i</v>
      </c>
      <c r="H1799" t="str">
        <f t="shared" si="917"/>
        <v>5.0029188743529+5.33004809408862i</v>
      </c>
      <c r="I1799" t="str">
        <f t="shared" si="918"/>
        <v>653.843971028376i</v>
      </c>
      <c r="J1799" t="str">
        <f t="shared" si="912"/>
        <v>-104.886156915334+139.424642231737i</v>
      </c>
      <c r="K1799" t="str">
        <f t="shared" si="919"/>
        <v>2.99477507141529-2.25290481681505i</v>
      </c>
      <c r="L1799" t="str">
        <f t="shared" si="920"/>
        <v>0.597886720770453-0.375193820713683i</v>
      </c>
      <c r="M1799" t="str">
        <f t="shared" si="921"/>
        <v>3.59266179218574-2.62809863752873i</v>
      </c>
      <c r="N1799" t="str">
        <f t="shared" si="922"/>
        <v>-2.12847151802642i</v>
      </c>
      <c r="O1799" t="str">
        <f t="shared" si="923"/>
        <v>-0.529215058124066-0.848487726637658i</v>
      </c>
      <c r="P1799" t="str">
        <f t="shared" si="924"/>
        <v>1.52921505812407+0.848487726637658i</v>
      </c>
      <c r="Q1799" t="str">
        <f t="shared" si="925"/>
        <v>-1.52921505812407+1.27998379138876i</v>
      </c>
      <c r="R1799" t="str">
        <f t="shared" si="926"/>
        <v>-0.314934153692605-0.818458026599803i</v>
      </c>
      <c r="S1799" t="str">
        <f t="shared" si="927"/>
        <v>0.233577121319771i</v>
      </c>
      <c r="T1799" t="str">
        <f t="shared" si="928"/>
        <v>0.191173069774243-0.073561413024797i</v>
      </c>
      <c r="U1799" t="e">
        <f t="shared" si="929"/>
        <v>#DIV/0!</v>
      </c>
      <c r="V1799" t="str">
        <f t="shared" si="930"/>
        <v>0.0000833333333333333-0.00159314257349245i</v>
      </c>
      <c r="W1799" t="e">
        <f t="shared" si="931"/>
        <v>#DIV/0!</v>
      </c>
      <c r="X1799" t="e">
        <f t="shared" si="932"/>
        <v>#DIV/0!</v>
      </c>
      <c r="Y1799" t="str">
        <f t="shared" si="933"/>
        <v>0.00096+0.711382240478873i</v>
      </c>
      <c r="Z1799" t="e">
        <f t="shared" si="934"/>
        <v>#DIV/0!</v>
      </c>
      <c r="AA1799" t="e">
        <f t="shared" si="935"/>
        <v>#DIV/0!</v>
      </c>
      <c r="AB1799" t="str">
        <f t="shared" si="936"/>
        <v>0.109090064061529-0.0419767243828234i</v>
      </c>
      <c r="AC1799" t="str">
        <f t="shared" si="937"/>
        <v>1.28160473290253-0.437507622579307i</v>
      </c>
      <c r="AD1799" t="str">
        <f t="shared" si="938"/>
        <v>0.086249764349594-0.00330975294122113i</v>
      </c>
      <c r="AE1799" t="e">
        <f t="shared" si="939"/>
        <v>#DIV/0!</v>
      </c>
      <c r="AF1799" t="str">
        <f t="shared" si="940"/>
        <v>-9.18868406821946-7.93982260648767i</v>
      </c>
      <c r="AG1799" t="e">
        <f t="shared" si="941"/>
        <v>#DIV/0!</v>
      </c>
      <c r="AH1799" t="e">
        <f t="shared" si="942"/>
        <v>#DIV/0!</v>
      </c>
      <c r="AI1799" t="e">
        <f t="shared" si="943"/>
        <v>#DIV/0!</v>
      </c>
      <c r="AJ1799" t="e">
        <f t="shared" si="944"/>
        <v>#DIV/0!</v>
      </c>
      <c r="AK1799"/>
      <c r="AL1799"/>
      <c r="AM1799"/>
      <c r="AN1799"/>
    </row>
    <row r="1800" spans="1:40" x14ac:dyDescent="0.3">
      <c r="A1800"/>
      <c r="B1800">
        <f t="shared" si="910"/>
        <v>166600</v>
      </c>
      <c r="C1800" s="186" t="str">
        <f t="shared" si="913"/>
        <v>-0.00663620610241325+0.0102061418303884i</v>
      </c>
      <c r="D1800" s="158" t="str">
        <f t="shared" si="914"/>
        <v>-4.18729863830062-2.61022160855971i</v>
      </c>
      <c r="E1800" t="str">
        <f t="shared" si="915"/>
        <v>3030.14458444501-8468.94823470072i</v>
      </c>
      <c r="F1800" t="str">
        <f t="shared" si="916"/>
        <v>0.539533181502015+0.350669829903393i</v>
      </c>
      <c r="G1800" t="str">
        <f t="shared" si="911"/>
        <v>0.539533181502015+0.350669829903393i</v>
      </c>
      <c r="H1800" t="str">
        <f t="shared" si="917"/>
        <v>5.00593680094852+5.33073713652055i</v>
      </c>
      <c r="I1800" t="str">
        <f t="shared" si="918"/>
        <v>654.236670110074i</v>
      </c>
      <c r="J1800" t="str">
        <f t="shared" si="912"/>
        <v>-105.013385689581+139.5083807556i</v>
      </c>
      <c r="K1800" t="str">
        <f t="shared" si="919"/>
        <v>2.99345039912364-2.2532865739192i</v>
      </c>
      <c r="L1800" t="str">
        <f t="shared" si="920"/>
        <v>0.597683816425936-0.375291756642937i</v>
      </c>
      <c r="M1800" t="str">
        <f t="shared" si="921"/>
        <v>3.59113421554958-2.62857833056214i</v>
      </c>
      <c r="N1800" t="str">
        <f t="shared" si="922"/>
        <v>-2.12974987929851i</v>
      </c>
      <c r="O1800" t="str">
        <f t="shared" si="923"/>
        <v>-0.530299299254652-0.847810505484583i</v>
      </c>
      <c r="P1800" t="str">
        <f t="shared" si="924"/>
        <v>1.53029929925465+0.847810505484583i</v>
      </c>
      <c r="Q1800" t="str">
        <f t="shared" si="925"/>
        <v>-1.53029929925465+1.28193937381393i</v>
      </c>
      <c r="R1800" t="str">
        <f t="shared" si="926"/>
        <v>-0.314909956039471-0.817817781101485i</v>
      </c>
      <c r="S1800" t="str">
        <f t="shared" si="927"/>
        <v>0.233717407879123i</v>
      </c>
      <c r="T1800" t="str">
        <f t="shared" si="928"/>
        <v>0.191138251916495-0.0735999386408737i</v>
      </c>
      <c r="U1800" t="e">
        <f t="shared" si="929"/>
        <v>#DIV/0!</v>
      </c>
      <c r="V1800" t="str">
        <f t="shared" si="930"/>
        <v>0.0000833333333333333-0.00159218630544113i</v>
      </c>
      <c r="W1800" t="e">
        <f t="shared" si="931"/>
        <v>#DIV/0!</v>
      </c>
      <c r="X1800" t="e">
        <f t="shared" si="932"/>
        <v>#DIV/0!</v>
      </c>
      <c r="Y1800" t="str">
        <f t="shared" si="933"/>
        <v>0.00096+0.711809497079761i</v>
      </c>
      <c r="Z1800" t="e">
        <f t="shared" si="934"/>
        <v>#DIV/0!</v>
      </c>
      <c r="AA1800" t="e">
        <f t="shared" si="935"/>
        <v>#DIV/0!</v>
      </c>
      <c r="AB1800" t="str">
        <f t="shared" si="936"/>
        <v>0.109070195769741-0.041998708451661i</v>
      </c>
      <c r="AC1800" t="str">
        <f t="shared" si="937"/>
        <v>1.28128881697777-0.437522552040163i</v>
      </c>
      <c r="AD1800" t="str">
        <f t="shared" si="938"/>
        <v>0.0862601460916299-0.00332317674038334i</v>
      </c>
      <c r="AE1800" t="e">
        <f t="shared" si="939"/>
        <v>#DIV/0!</v>
      </c>
      <c r="AF1800" t="str">
        <f t="shared" si="940"/>
        <v>-9.19323543924914-7.94095874508026i</v>
      </c>
      <c r="AG1800" t="e">
        <f t="shared" si="941"/>
        <v>#DIV/0!</v>
      </c>
      <c r="AH1800" t="e">
        <f t="shared" si="942"/>
        <v>#DIV/0!</v>
      </c>
      <c r="AI1800" t="e">
        <f t="shared" si="943"/>
        <v>#DIV/0!</v>
      </c>
      <c r="AJ1800" t="e">
        <f t="shared" si="944"/>
        <v>#DIV/0!</v>
      </c>
      <c r="AK1800"/>
      <c r="AL1800"/>
      <c r="AM1800"/>
      <c r="AN1800"/>
    </row>
    <row r="1801" spans="1:40" x14ac:dyDescent="0.3">
      <c r="A1801"/>
      <c r="B1801">
        <f t="shared" si="910"/>
        <v>166700</v>
      </c>
      <c r="C1801" s="186" t="str">
        <f t="shared" si="913"/>
        <v>-0.00663328143938858+0.0102038559408318i</v>
      </c>
      <c r="D1801" s="158" t="str">
        <f t="shared" si="914"/>
        <v>-4.188831651774-2.61066760273348i</v>
      </c>
      <c r="E1801" t="str">
        <f t="shared" si="915"/>
        <v>3026.92224766306-8465.02012515068i</v>
      </c>
      <c r="F1801" t="str">
        <f t="shared" si="916"/>
        <v>0.539736064444176+0.350725717166938i</v>
      </c>
      <c r="G1801" t="str">
        <f t="shared" si="911"/>
        <v>0.539736064444176+0.350725717166938i</v>
      </c>
      <c r="H1801" t="str">
        <f t="shared" si="917"/>
        <v>5.00895378261668+5.33142423444643i</v>
      </c>
      <c r="I1801" t="str">
        <f t="shared" si="918"/>
        <v>654.629369191773i</v>
      </c>
      <c r="J1801" t="str">
        <f t="shared" si="912"/>
        <v>-105.140690854565+139.592119279463i</v>
      </c>
      <c r="K1801" t="str">
        <f t="shared" si="919"/>
        <v>2.99212610360459-2.25366737951121i</v>
      </c>
      <c r="L1801" t="str">
        <f t="shared" si="920"/>
        <v>0.597480928049773-0.375389549656877i</v>
      </c>
      <c r="M1801" t="str">
        <f t="shared" si="921"/>
        <v>3.58960703165436-2.62905692916809i</v>
      </c>
      <c r="N1801" t="str">
        <f t="shared" si="922"/>
        <v>-2.1310282405706i</v>
      </c>
      <c r="O1801" t="str">
        <f t="shared" si="923"/>
        <v>-0.531382673766242-0.847131898833375i</v>
      </c>
      <c r="P1801" t="str">
        <f t="shared" si="924"/>
        <v>1.53138267376624+0.847131898833375i</v>
      </c>
      <c r="Q1801" t="str">
        <f t="shared" si="925"/>
        <v>-1.53138267376624+1.28389634173723i</v>
      </c>
      <c r="R1801" t="str">
        <f t="shared" si="926"/>
        <v>-0.314885738481619-0.817178206318257i</v>
      </c>
      <c r="S1801" t="str">
        <f t="shared" si="927"/>
        <v>0.233857694438474i</v>
      </c>
      <c r="T1801" t="str">
        <f t="shared" si="928"/>
        <v>0.191103411274955-0.0736384528128677i</v>
      </c>
      <c r="U1801" t="e">
        <f t="shared" si="929"/>
        <v>#DIV/0!</v>
      </c>
      <c r="V1801" t="str">
        <f t="shared" si="930"/>
        <v>0.0000833333333333333-0.00159123118468202i</v>
      </c>
      <c r="W1801" t="e">
        <f t="shared" si="931"/>
        <v>#DIV/0!</v>
      </c>
      <c r="X1801" t="e">
        <f t="shared" si="932"/>
        <v>#DIV/0!</v>
      </c>
      <c r="Y1801" t="str">
        <f t="shared" si="933"/>
        <v>0.00096+0.712236753680649i</v>
      </c>
      <c r="Z1801" t="e">
        <f t="shared" si="934"/>
        <v>#DIV/0!</v>
      </c>
      <c r="AA1801" t="e">
        <f t="shared" si="935"/>
        <v>#DIV/0!</v>
      </c>
      <c r="AB1801" t="str">
        <f t="shared" si="936"/>
        <v>0.109050314476722-0.0420206859901033i</v>
      </c>
      <c r="AC1801" t="str">
        <f t="shared" si="937"/>
        <v>1.28097299997908-0.437537234808i</v>
      </c>
      <c r="AD1801" t="str">
        <f t="shared" si="938"/>
        <v>0.0862705224637428-0.00333662001146444i</v>
      </c>
      <c r="AE1801" t="e">
        <f t="shared" si="939"/>
        <v>#DIV/0!</v>
      </c>
      <c r="AF1801" t="str">
        <f t="shared" si="940"/>
        <v>-9.19778543439068-7.94209183717991i</v>
      </c>
      <c r="AG1801" t="e">
        <f t="shared" si="941"/>
        <v>#DIV/0!</v>
      </c>
      <c r="AH1801" t="e">
        <f t="shared" si="942"/>
        <v>#DIV/0!</v>
      </c>
      <c r="AI1801" t="e">
        <f t="shared" si="943"/>
        <v>#DIV/0!</v>
      </c>
      <c r="AJ1801" t="e">
        <f t="shared" si="944"/>
        <v>#DIV/0!</v>
      </c>
      <c r="AK1801"/>
      <c r="AL1801"/>
      <c r="AM1801"/>
      <c r="AN1801"/>
    </row>
    <row r="1802" spans="1:40" x14ac:dyDescent="0.3">
      <c r="A1802"/>
      <c r="B1802">
        <f t="shared" si="910"/>
        <v>166800</v>
      </c>
      <c r="C1802" s="186" t="str">
        <f t="shared" si="913"/>
        <v>-0.00663035760155882+0.0102015717126099i</v>
      </c>
      <c r="D1802" s="158" t="str">
        <f t="shared" si="914"/>
        <v>-4.19036423364071-2.61111249605521i</v>
      </c>
      <c r="E1802" t="str">
        <f t="shared" si="915"/>
        <v>3023.70482960254-8461.09496778201i</v>
      </c>
      <c r="F1802" t="str">
        <f t="shared" si="916"/>
        <v>0.539938890264621+0.35078146250242i</v>
      </c>
      <c r="G1802" t="str">
        <f t="shared" si="911"/>
        <v>0.539938890264621+0.35078146250242i</v>
      </c>
      <c r="H1802" t="str">
        <f t="shared" si="917"/>
        <v>5.01196981836493+5.33210938980158i</v>
      </c>
      <c r="I1802" t="str">
        <f t="shared" si="918"/>
        <v>655.022068273472i</v>
      </c>
      <c r="J1802" t="str">
        <f t="shared" si="912"/>
        <v>-105.268072410288+139.675857803326i</v>
      </c>
      <c r="K1802" t="str">
        <f t="shared" si="919"/>
        <v>2.99080218541336-2.25404723457831i</v>
      </c>
      <c r="L1802" t="str">
        <f t="shared" si="920"/>
        <v>0.597278055749649-0.375487199841255i</v>
      </c>
      <c r="M1802" t="str">
        <f t="shared" si="921"/>
        <v>3.58808024116301-2.62953443441956i</v>
      </c>
      <c r="N1802" t="str">
        <f t="shared" si="922"/>
        <v>-2.13230660184269i</v>
      </c>
      <c r="O1802" t="str">
        <f t="shared" si="923"/>
        <v>-0.532465179888377-0.846451907793017i</v>
      </c>
      <c r="P1802" t="str">
        <f t="shared" si="924"/>
        <v>1.53246517988838+0.846451907793017i</v>
      </c>
      <c r="Q1802" t="str">
        <f t="shared" si="925"/>
        <v>-1.53246517988838+1.28585469404967i</v>
      </c>
      <c r="R1802" t="str">
        <f t="shared" si="926"/>
        <v>-0.314861501008035-0.816539301030556i</v>
      </c>
      <c r="S1802" t="str">
        <f t="shared" si="927"/>
        <v>0.233997980997825i</v>
      </c>
      <c r="T1802" t="str">
        <f t="shared" si="928"/>
        <v>0.191068547846525-0.0736769555298248i</v>
      </c>
      <c r="U1802" t="e">
        <f t="shared" si="929"/>
        <v>#DIV/0!</v>
      </c>
      <c r="V1802" t="str">
        <f t="shared" si="930"/>
        <v>0.0000833333333333333-0.00159027720915163i</v>
      </c>
      <c r="W1802" t="e">
        <f t="shared" si="931"/>
        <v>#DIV/0!</v>
      </c>
      <c r="X1802" t="e">
        <f t="shared" si="932"/>
        <v>#DIV/0!</v>
      </c>
      <c r="Y1802" t="str">
        <f t="shared" si="933"/>
        <v>0.00096+0.712664010281537i</v>
      </c>
      <c r="Z1802" t="e">
        <f t="shared" si="934"/>
        <v>#DIV/0!</v>
      </c>
      <c r="AA1802" t="e">
        <f t="shared" si="935"/>
        <v>#DIV/0!</v>
      </c>
      <c r="AB1802" t="str">
        <f t="shared" si="936"/>
        <v>0.109030420180703-0.0420426569918995i</v>
      </c>
      <c r="AC1802" t="str">
        <f t="shared" si="937"/>
        <v>1.28065728206139-0.43755167110302i</v>
      </c>
      <c r="AD1802" t="str">
        <f t="shared" si="938"/>
        <v>0.0862808934429861-0.00335008275965407i</v>
      </c>
      <c r="AE1802" t="e">
        <f t="shared" si="939"/>
        <v>#DIV/0!</v>
      </c>
      <c r="AF1802" t="str">
        <f t="shared" si="940"/>
        <v>-9.20233405200564-7.94322188585679i</v>
      </c>
      <c r="AG1802" t="e">
        <f t="shared" si="941"/>
        <v>#DIV/0!</v>
      </c>
      <c r="AH1802" t="e">
        <f t="shared" si="942"/>
        <v>#DIV/0!</v>
      </c>
      <c r="AI1802" t="e">
        <f t="shared" si="943"/>
        <v>#DIV/0!</v>
      </c>
      <c r="AJ1802" t="e">
        <f t="shared" si="944"/>
        <v>#DIV/0!</v>
      </c>
      <c r="AK1802"/>
      <c r="AL1802"/>
      <c r="AM1802"/>
      <c r="AN1802"/>
    </row>
    <row r="1803" spans="1:40" x14ac:dyDescent="0.3">
      <c r="A1803"/>
      <c r="B1803">
        <f t="shared" si="910"/>
        <v>166900</v>
      </c>
      <c r="C1803" s="186" t="str">
        <f t="shared" si="913"/>
        <v>-0.00662743459014735+0.0101992891411269i</v>
      </c>
      <c r="D1803" s="158" t="str">
        <f t="shared" si="914"/>
        <v>-4.19189638325654-2.61155628965924i</v>
      </c>
      <c r="E1803" t="str">
        <f t="shared" si="915"/>
        <v>3020.49232074147-8457.17276068894i</v>
      </c>
      <c r="F1803" t="str">
        <f t="shared" si="916"/>
        <v>0.540141658878097+0.350837066053201i</v>
      </c>
      <c r="G1803" t="str">
        <f t="shared" si="911"/>
        <v>0.540141658878097+0.350837066053201i</v>
      </c>
      <c r="H1803" t="str">
        <f t="shared" si="917"/>
        <v>5.01498490720367+5.33279260452082i</v>
      </c>
      <c r="I1803" t="str">
        <f t="shared" si="918"/>
        <v>655.414767355171i</v>
      </c>
      <c r="J1803" t="str">
        <f t="shared" si="912"/>
        <v>-105.395530356748+139.759596327189i</v>
      </c>
      <c r="K1803" t="str">
        <f t="shared" si="919"/>
        <v>2.98947864510364-2.25442614010738i</v>
      </c>
      <c r="L1803" t="str">
        <f t="shared" si="920"/>
        <v>0.597075199633082-0.375584707281882i</v>
      </c>
      <c r="M1803" t="str">
        <f t="shared" si="921"/>
        <v>3.58655384473672-2.63001084738926i</v>
      </c>
      <c r="N1803" t="str">
        <f t="shared" si="922"/>
        <v>-2.13358496311477i</v>
      </c>
      <c r="O1803" t="str">
        <f t="shared" si="923"/>
        <v>-0.533546815852009-0.845770533474761i</v>
      </c>
      <c r="P1803" t="str">
        <f t="shared" si="924"/>
        <v>1.53354681585201+0.845770533474761i</v>
      </c>
      <c r="Q1803" t="str">
        <f t="shared" si="925"/>
        <v>-1.53354681585201+1.28781442964001i</v>
      </c>
      <c r="R1803" t="str">
        <f t="shared" si="926"/>
        <v>-0.314837243607674-0.815901064021743i</v>
      </c>
      <c r="S1803" t="str">
        <f t="shared" si="927"/>
        <v>0.234138267557177i</v>
      </c>
      <c r="T1803" t="str">
        <f t="shared" si="928"/>
        <v>0.191033661628108-0.0737154467807777i</v>
      </c>
      <c r="U1803" t="e">
        <f t="shared" si="929"/>
        <v>#DIV/0!</v>
      </c>
      <c r="V1803" t="str">
        <f t="shared" si="930"/>
        <v>0.0000833333333333333-0.00158932437679144i</v>
      </c>
      <c r="W1803" t="e">
        <f t="shared" si="931"/>
        <v>#DIV/0!</v>
      </c>
      <c r="X1803" t="e">
        <f t="shared" si="932"/>
        <v>#DIV/0!</v>
      </c>
      <c r="Y1803" t="str">
        <f t="shared" si="933"/>
        <v>0.00096+0.713091266882426i</v>
      </c>
      <c r="Z1803" t="e">
        <f t="shared" si="934"/>
        <v>#DIV/0!</v>
      </c>
      <c r="AA1803" t="e">
        <f t="shared" si="935"/>
        <v>#DIV/0!</v>
      </c>
      <c r="AB1803" t="str">
        <f t="shared" si="936"/>
        <v>0.109010512879918-0.0420646214507913i</v>
      </c>
      <c r="AC1803" t="str">
        <f t="shared" si="937"/>
        <v>1.28034166337929-0.437565861145381i</v>
      </c>
      <c r="AD1803" t="str">
        <f t="shared" si="938"/>
        <v>0.0862912590063942-0.00336356499012368i</v>
      </c>
      <c r="AE1803" t="e">
        <f t="shared" si="939"/>
        <v>#DIV/0!</v>
      </c>
      <c r="AF1803" t="str">
        <f t="shared" si="940"/>
        <v>-9.20688129046021-7.94434889418006i</v>
      </c>
      <c r="AG1803" t="e">
        <f t="shared" si="941"/>
        <v>#DIV/0!</v>
      </c>
      <c r="AH1803" t="e">
        <f t="shared" si="942"/>
        <v>#DIV/0!</v>
      </c>
      <c r="AI1803" t="e">
        <f t="shared" si="943"/>
        <v>#DIV/0!</v>
      </c>
      <c r="AJ1803" t="e">
        <f t="shared" si="944"/>
        <v>#DIV/0!</v>
      </c>
      <c r="AK1803"/>
      <c r="AL1803"/>
      <c r="AM1803"/>
      <c r="AN1803"/>
    </row>
    <row r="1804" spans="1:40" x14ac:dyDescent="0.3">
      <c r="A1804"/>
      <c r="B1804">
        <f t="shared" si="910"/>
        <v>167000</v>
      </c>
      <c r="C1804" s="186" t="str">
        <f t="shared" si="913"/>
        <v>-0.00662451240637427+0.0101970082218016i</v>
      </c>
      <c r="D1804" s="158" t="str">
        <f t="shared" si="914"/>
        <v>-4.19342809997913-2.61199898467972i</v>
      </c>
      <c r="E1804" t="str">
        <f t="shared" si="915"/>
        <v>3017.28471157958-8453.2535019626i</v>
      </c>
      <c r="F1804" t="str">
        <f t="shared" si="916"/>
        <v>0.540344370199599+0.350892527962635i</v>
      </c>
      <c r="G1804" t="str">
        <f t="shared" si="911"/>
        <v>0.540344370199599+0.350892527962635i</v>
      </c>
      <c r="H1804" t="str">
        <f t="shared" si="917"/>
        <v>5.01799904814615+5.33347388053898i</v>
      </c>
      <c r="I1804" t="str">
        <f t="shared" si="918"/>
        <v>655.807466436869i</v>
      </c>
      <c r="J1804" t="str">
        <f t="shared" si="912"/>
        <v>-105.523064693947+139.843334851052i</v>
      </c>
      <c r="K1804" t="str">
        <f t="shared" si="919"/>
        <v>2.98815548322749-2.25480409708503i</v>
      </c>
      <c r="L1804" t="str">
        <f t="shared" si="920"/>
        <v>0.596872359807424-0.375682072064625i</v>
      </c>
      <c r="M1804" t="str">
        <f t="shared" si="921"/>
        <v>3.58502784303491-2.63048616914965i</v>
      </c>
      <c r="N1804" t="str">
        <f t="shared" si="922"/>
        <v>-2.13486332438686i</v>
      </c>
      <c r="O1804" t="str">
        <f t="shared" si="923"/>
        <v>-0.534627579889538-0.845087776992103i</v>
      </c>
      <c r="P1804" t="str">
        <f t="shared" si="924"/>
        <v>1.53462757988954+0.845087776992103i</v>
      </c>
      <c r="Q1804" t="str">
        <f t="shared" si="925"/>
        <v>-1.53462757988954+1.28977554739476i</v>
      </c>
      <c r="R1804" t="str">
        <f t="shared" si="926"/>
        <v>-0.31481296626951-0.815263494078076i</v>
      </c>
      <c r="S1804" t="str">
        <f t="shared" si="927"/>
        <v>0.234278554116528i</v>
      </c>
      <c r="T1804" t="str">
        <f t="shared" si="928"/>
        <v>0.1909987526166-0.0737539265547561i</v>
      </c>
      <c r="U1804" t="e">
        <f t="shared" si="929"/>
        <v>#DIV/0!</v>
      </c>
      <c r="V1804" t="str">
        <f t="shared" si="930"/>
        <v>0.0000833333333333333-0.00158837268554786i</v>
      </c>
      <c r="W1804" t="e">
        <f t="shared" si="931"/>
        <v>#DIV/0!</v>
      </c>
      <c r="X1804" t="e">
        <f t="shared" si="932"/>
        <v>#DIV/0!</v>
      </c>
      <c r="Y1804" t="str">
        <f t="shared" si="933"/>
        <v>0.00096+0.713518523483314i</v>
      </c>
      <c r="Z1804" t="e">
        <f t="shared" si="934"/>
        <v>#DIV/0!</v>
      </c>
      <c r="AA1804" t="e">
        <f t="shared" si="935"/>
        <v>#DIV/0!</v>
      </c>
      <c r="AB1804" t="str">
        <f t="shared" si="936"/>
        <v>0.108990592572596-0.0420865793605185i</v>
      </c>
      <c r="AC1804" t="str">
        <f t="shared" si="937"/>
        <v>1.28002614408697-0.437579805155196i</v>
      </c>
      <c r="AD1804" t="str">
        <f t="shared" si="938"/>
        <v>0.0863016191309814-0.00337706670803125i</v>
      </c>
      <c r="AE1804" t="e">
        <f t="shared" si="939"/>
        <v>#DIV/0!</v>
      </c>
      <c r="AF1804" t="str">
        <f t="shared" si="940"/>
        <v>-9.21142714812528-7.9454728652187i</v>
      </c>
      <c r="AG1804" t="e">
        <f t="shared" si="941"/>
        <v>#DIV/0!</v>
      </c>
      <c r="AH1804" t="e">
        <f t="shared" si="942"/>
        <v>#DIV/0!</v>
      </c>
      <c r="AI1804" t="e">
        <f t="shared" si="943"/>
        <v>#DIV/0!</v>
      </c>
      <c r="AJ1804" t="e">
        <f t="shared" si="944"/>
        <v>#DIV/0!</v>
      </c>
      <c r="AK1804"/>
      <c r="AL1804"/>
      <c r="AM1804"/>
      <c r="AN1804"/>
    </row>
    <row r="1805" spans="1:40" x14ac:dyDescent="0.3">
      <c r="A1805"/>
      <c r="B1805">
        <f t="shared" si="910"/>
        <v>167100</v>
      </c>
      <c r="C1805" s="186" t="str">
        <f t="shared" si="913"/>
        <v>-0.00662159105145603+0.0101947289500686i</v>
      </c>
      <c r="D1805" s="158" t="str">
        <f t="shared" si="914"/>
        <v>-4.19495938316787-2.6124405822504i</v>
      </c>
      <c r="E1805" t="str">
        <f t="shared" si="915"/>
        <v>3014.08199263825-8449.33718969099i</v>
      </c>
      <c r="F1805" t="str">
        <f t="shared" si="916"/>
        <v>0.540547024144353+0.350947848374034i</v>
      </c>
      <c r="G1805" t="str">
        <f t="shared" si="911"/>
        <v>0.540547024144353+0.350947848374034i</v>
      </c>
      <c r="H1805" t="str">
        <f t="shared" si="917"/>
        <v>5.02101224020839+5.33415321979052i</v>
      </c>
      <c r="I1805" t="str">
        <f t="shared" si="918"/>
        <v>656.200165518568i</v>
      </c>
      <c r="J1805" t="str">
        <f t="shared" si="912"/>
        <v>-105.650675421883+139.927073374915i</v>
      </c>
      <c r="K1805" t="str">
        <f t="shared" si="919"/>
        <v>2.98683270033543-2.25518110649755i</v>
      </c>
      <c r="L1805" t="str">
        <f t="shared" si="920"/>
        <v>0.596669536379861-0.375779294275411i</v>
      </c>
      <c r="M1805" t="str">
        <f t="shared" si="921"/>
        <v>3.58350223671529-2.63096040077296i</v>
      </c>
      <c r="N1805" t="str">
        <f t="shared" si="922"/>
        <v>-2.13614168565895i</v>
      </c>
      <c r="O1805" t="str">
        <f t="shared" si="923"/>
        <v>-0.535707470234763-0.844403639460815i</v>
      </c>
      <c r="P1805" t="str">
        <f t="shared" si="924"/>
        <v>1.53570747023476+0.844403639460815i</v>
      </c>
      <c r="Q1805" t="str">
        <f t="shared" si="925"/>
        <v>-1.53570747023476+1.29173804619813i</v>
      </c>
      <c r="R1805" t="str">
        <f t="shared" si="926"/>
        <v>-0.314788668982491-0.814626589988734i</v>
      </c>
      <c r="S1805" t="str">
        <f t="shared" si="927"/>
        <v>0.23441884067588i</v>
      </c>
      <c r="T1805" t="str">
        <f t="shared" si="928"/>
        <v>0.190963820808904-0.0737923948407789i</v>
      </c>
      <c r="U1805" t="e">
        <f t="shared" si="929"/>
        <v>#DIV/0!</v>
      </c>
      <c r="V1805" t="str">
        <f t="shared" si="930"/>
        <v>0.0000833333333333333-0.00158742213337219i</v>
      </c>
      <c r="W1805" t="e">
        <f t="shared" si="931"/>
        <v>#DIV/0!</v>
      </c>
      <c r="X1805" t="e">
        <f t="shared" si="932"/>
        <v>#DIV/0!</v>
      </c>
      <c r="Y1805" t="str">
        <f t="shared" si="933"/>
        <v>0.00096+0.713945780084202i</v>
      </c>
      <c r="Z1805" t="e">
        <f t="shared" si="934"/>
        <v>#DIV/0!</v>
      </c>
      <c r="AA1805" t="e">
        <f t="shared" si="935"/>
        <v>#DIV/0!</v>
      </c>
      <c r="AB1805" t="str">
        <f t="shared" si="936"/>
        <v>0.108970659256968-0.042108530714815i</v>
      </c>
      <c r="AC1805" t="str">
        <f t="shared" si="937"/>
        <v>1.27971072433827-0.43759350335254i</v>
      </c>
      <c r="AD1805" t="str">
        <f t="shared" si="938"/>
        <v>0.0863119737937431-0.00339058791851727i</v>
      </c>
      <c r="AE1805" t="e">
        <f t="shared" si="939"/>
        <v>#DIV/0!</v>
      </c>
      <c r="AF1805" t="str">
        <f t="shared" si="940"/>
        <v>-9.21597162337626-7.94659380204092i</v>
      </c>
      <c r="AG1805" t="e">
        <f t="shared" si="941"/>
        <v>#DIV/0!</v>
      </c>
      <c r="AH1805" t="e">
        <f t="shared" si="942"/>
        <v>#DIV/0!</v>
      </c>
      <c r="AI1805" t="e">
        <f t="shared" si="943"/>
        <v>#DIV/0!</v>
      </c>
      <c r="AJ1805" t="e">
        <f t="shared" si="944"/>
        <v>#DIV/0!</v>
      </c>
      <c r="AK1805"/>
      <c r="AL1805"/>
      <c r="AM1805"/>
      <c r="AN1805"/>
    </row>
    <row r="1806" spans="1:40" x14ac:dyDescent="0.3">
      <c r="A1806"/>
      <c r="B1806">
        <f t="shared" si="910"/>
        <v>167200</v>
      </c>
      <c r="C1806" s="186" t="str">
        <f t="shared" si="913"/>
        <v>-0.00661867052660577+0.0101924513213783i</v>
      </c>
      <c r="D1806" s="158" t="str">
        <f t="shared" si="914"/>
        <v>-4.19649023218406-2.61288108350473i</v>
      </c>
      <c r="E1806" t="str">
        <f t="shared" si="915"/>
        <v>3010.88415446035-8445.4238219589i</v>
      </c>
      <c r="F1806" t="str">
        <f t="shared" si="916"/>
        <v>0.540749620627837+0.351003027430691i</v>
      </c>
      <c r="G1806" t="str">
        <f t="shared" si="911"/>
        <v>0.540749620627837+0.351003027430691i</v>
      </c>
      <c r="H1806" t="str">
        <f t="shared" si="917"/>
        <v>5.02402448240941+5.33483062420977i</v>
      </c>
      <c r="I1806" t="str">
        <f t="shared" si="918"/>
        <v>656.592864600267i</v>
      </c>
      <c r="J1806" t="str">
        <f t="shared" si="912"/>
        <v>-105.778362540558+140.010811898777i</v>
      </c>
      <c r="K1806" t="str">
        <f t="shared" si="919"/>
        <v>2.98551029697638-2.25555716933097i</v>
      </c>
      <c r="L1806" t="str">
        <f t="shared" si="920"/>
        <v>0.596466729457415-0.375876374000221i</v>
      </c>
      <c r="M1806" t="str">
        <f t="shared" si="921"/>
        <v>3.58197702643379-2.63143354333119i</v>
      </c>
      <c r="N1806" t="str">
        <f t="shared" si="922"/>
        <v>-2.13742004693104i</v>
      </c>
      <c r="O1806" t="str">
        <f t="shared" si="923"/>
        <v>-0.536786485122919-0.843718121998919i</v>
      </c>
      <c r="P1806" t="str">
        <f t="shared" si="924"/>
        <v>1.53678648512292+0.843718121998919i</v>
      </c>
      <c r="Q1806" t="str">
        <f t="shared" si="925"/>
        <v>-1.53678648512292+1.29370192493212i</v>
      </c>
      <c r="R1806" t="str">
        <f t="shared" si="926"/>
        <v>-0.314764351735555-0.813990350545776i</v>
      </c>
      <c r="S1806" t="str">
        <f t="shared" si="927"/>
        <v>0.23455912723523i</v>
      </c>
      <c r="T1806" t="str">
        <f t="shared" si="928"/>
        <v>0.190928866201916-0.0738308516278547i</v>
      </c>
      <c r="U1806" t="e">
        <f t="shared" si="929"/>
        <v>#DIV/0!</v>
      </c>
      <c r="V1806" t="str">
        <f t="shared" si="930"/>
        <v>0.0000833333333333333-0.00158647271822065i</v>
      </c>
      <c r="W1806" t="e">
        <f t="shared" si="931"/>
        <v>#DIV/0!</v>
      </c>
      <c r="X1806" t="e">
        <f t="shared" si="932"/>
        <v>#DIV/0!</v>
      </c>
      <c r="Y1806" t="str">
        <f t="shared" si="933"/>
        <v>0.00096+0.71437303668509i</v>
      </c>
      <c r="Z1806" t="e">
        <f t="shared" si="934"/>
        <v>#DIV/0!</v>
      </c>
      <c r="AA1806" t="e">
        <f t="shared" si="935"/>
        <v>#DIV/0!</v>
      </c>
      <c r="AB1806" t="str">
        <f t="shared" si="936"/>
        <v>0.108950712931264-0.0421304755074087i</v>
      </c>
      <c r="AC1806" t="str">
        <f t="shared" si="937"/>
        <v>1.27939540428668-0.437606955957445i</v>
      </c>
      <c r="AD1806" t="str">
        <f t="shared" si="938"/>
        <v>0.0863223229716537-0.00340412862670562i</v>
      </c>
      <c r="AE1806" t="e">
        <f t="shared" si="939"/>
        <v>#DIV/0!</v>
      </c>
      <c r="AF1806" t="str">
        <f t="shared" si="940"/>
        <v>-9.22051471459347-7.9477117077145i</v>
      </c>
      <c r="AG1806" t="e">
        <f t="shared" si="941"/>
        <v>#DIV/0!</v>
      </c>
      <c r="AH1806" t="e">
        <f t="shared" si="942"/>
        <v>#DIV/0!</v>
      </c>
      <c r="AI1806" t="e">
        <f t="shared" si="943"/>
        <v>#DIV/0!</v>
      </c>
      <c r="AJ1806" t="e">
        <f t="shared" si="944"/>
        <v>#DIV/0!</v>
      </c>
      <c r="AK1806"/>
      <c r="AL1806"/>
      <c r="AM1806"/>
      <c r="AN1806"/>
    </row>
    <row r="1807" spans="1:40" x14ac:dyDescent="0.3">
      <c r="A1807"/>
      <c r="B1807">
        <f t="shared" si="910"/>
        <v>167300</v>
      </c>
      <c r="C1807" s="186" t="str">
        <f t="shared" si="913"/>
        <v>-0.00661575083303309+0.010190175331196i</v>
      </c>
      <c r="D1807" s="158" t="str">
        <f t="shared" si="914"/>
        <v>-4.19802064639073-2.61332048957573i</v>
      </c>
      <c r="E1807" t="str">
        <f t="shared" si="915"/>
        <v>3007.6911876103-8441.51339684813i</v>
      </c>
      <c r="F1807" t="str">
        <f t="shared" si="916"/>
        <v>0.540952159565758+0.351058065275856i</v>
      </c>
      <c r="G1807" t="str">
        <f t="shared" si="911"/>
        <v>0.540952159565758+0.351058065275856i</v>
      </c>
      <c r="H1807" t="str">
        <f t="shared" si="917"/>
        <v>5.02703577377096+5.33550609573066i</v>
      </c>
      <c r="I1807" t="str">
        <f t="shared" si="918"/>
        <v>656.985563681965i</v>
      </c>
      <c r="J1807" t="str">
        <f t="shared" si="912"/>
        <v>-105.906126049971+140.09455042264i</v>
      </c>
      <c r="K1807" t="str">
        <f t="shared" si="919"/>
        <v>2.98418827369766-2.25593228657091i</v>
      </c>
      <c r="L1807" t="str">
        <f t="shared" si="920"/>
        <v>0.596263939146941-0.375973311325095i</v>
      </c>
      <c r="M1807" t="str">
        <f t="shared" si="921"/>
        <v>3.5804522128446-2.63190559789601i</v>
      </c>
      <c r="N1807" t="str">
        <f t="shared" si="922"/>
        <v>-2.13869840820312i</v>
      </c>
      <c r="O1807" t="str">
        <f t="shared" si="923"/>
        <v>-0.537864622790663-0.843031225726697i</v>
      </c>
      <c r="P1807" t="str">
        <f t="shared" si="924"/>
        <v>1.53786462279066+0.843031225726697i</v>
      </c>
      <c r="Q1807" t="str">
        <f t="shared" si="925"/>
        <v>-1.53786462279066+1.29566718247642i</v>
      </c>
      <c r="R1807" t="str">
        <f t="shared" si="926"/>
        <v>-0.314740014517629-0.813354774544163i</v>
      </c>
      <c r="S1807" t="str">
        <f t="shared" si="927"/>
        <v>0.234699413794581i</v>
      </c>
      <c r="T1807" t="str">
        <f t="shared" si="928"/>
        <v>0.190893888792539-0.0738692969049854i</v>
      </c>
      <c r="U1807" t="e">
        <f t="shared" si="929"/>
        <v>#DIV/0!</v>
      </c>
      <c r="V1807" t="str">
        <f t="shared" si="930"/>
        <v>0.0000833333333333333-0.00158552443805435i</v>
      </c>
      <c r="W1807" t="e">
        <f t="shared" si="931"/>
        <v>#DIV/0!</v>
      </c>
      <c r="X1807" t="e">
        <f t="shared" si="932"/>
        <v>#DIV/0!</v>
      </c>
      <c r="Y1807" t="str">
        <f t="shared" si="933"/>
        <v>0.00096+0.714800293285978i</v>
      </c>
      <c r="Z1807" t="e">
        <f t="shared" si="934"/>
        <v>#DIV/0!</v>
      </c>
      <c r="AA1807" t="e">
        <f t="shared" si="935"/>
        <v>#DIV/0!</v>
      </c>
      <c r="AB1807" t="str">
        <f t="shared" si="936"/>
        <v>0.108930753593716-0.0421524137320237i</v>
      </c>
      <c r="AC1807" t="str">
        <f t="shared" si="937"/>
        <v>1.27908018408531-0.437620163189897i</v>
      </c>
      <c r="AD1807" t="str">
        <f t="shared" si="938"/>
        <v>0.086332666641671-0.00341768883770393i</v>
      </c>
      <c r="AE1807" t="e">
        <f t="shared" si="939"/>
        <v>#DIV/0!</v>
      </c>
      <c r="AF1807" t="str">
        <f t="shared" si="940"/>
        <v>-9.22505642016169-7.94882658530639i</v>
      </c>
      <c r="AG1807" t="e">
        <f t="shared" si="941"/>
        <v>#DIV/0!</v>
      </c>
      <c r="AH1807" t="e">
        <f t="shared" si="942"/>
        <v>#DIV/0!</v>
      </c>
      <c r="AI1807" t="e">
        <f t="shared" si="943"/>
        <v>#DIV/0!</v>
      </c>
      <c r="AJ1807" t="e">
        <f t="shared" si="944"/>
        <v>#DIV/0!</v>
      </c>
      <c r="AK1807"/>
      <c r="AL1807"/>
      <c r="AM1807"/>
      <c r="AN1807"/>
    </row>
    <row r="1808" spans="1:40" x14ac:dyDescent="0.3">
      <c r="A1808"/>
      <c r="B1808">
        <f t="shared" si="910"/>
        <v>167400</v>
      </c>
      <c r="C1808" s="186" t="str">
        <f t="shared" si="913"/>
        <v>-0.00661283197194429+0.0101879009750027i</v>
      </c>
      <c r="D1808" s="158" t="str">
        <f t="shared" si="914"/>
        <v>-4.19955062515277-2.61375880159618i</v>
      </c>
      <c r="E1808" t="str">
        <f t="shared" si="915"/>
        <v>3004.50308267403-8437.60591243741i</v>
      </c>
      <c r="F1808" t="str">
        <f t="shared" si="916"/>
        <v>0.541154640874069+0.351112962052766i</v>
      </c>
      <c r="G1808" t="str">
        <f t="shared" si="911"/>
        <v>0.541154640874069+0.351112962052766i</v>
      </c>
      <c r="H1808" t="str">
        <f t="shared" si="917"/>
        <v>5.03004611331768+5.33617963628705i</v>
      </c>
      <c r="I1808" t="str">
        <f t="shared" si="918"/>
        <v>657.378262763664i</v>
      </c>
      <c r="J1808" t="str">
        <f t="shared" si="912"/>
        <v>-106.033965950122+140.178288946503i</v>
      </c>
      <c r="K1808" t="str">
        <f t="shared" si="919"/>
        <v>2.98286663104506-2.25630645920277i</v>
      </c>
      <c r="L1808" t="str">
        <f t="shared" si="920"/>
        <v>0.596061165555128-0.376070106336131i</v>
      </c>
      <c r="M1808" t="str">
        <f t="shared" si="921"/>
        <v>3.57892779660019-2.6323765655389i</v>
      </c>
      <c r="N1808" t="str">
        <f t="shared" si="922"/>
        <v>-2.13997676947521i</v>
      </c>
      <c r="O1808" t="str">
        <f t="shared" si="923"/>
        <v>-0.538941881476113-0.842342951766671i</v>
      </c>
      <c r="P1808" t="str">
        <f t="shared" si="924"/>
        <v>1.53894188147611+0.842342951766671i</v>
      </c>
      <c r="Q1808" t="str">
        <f t="shared" si="925"/>
        <v>-1.53894188147611+1.29763381770854i</v>
      </c>
      <c r="R1808" t="str">
        <f t="shared" si="926"/>
        <v>-0.314715657317633-0.812719860781708i</v>
      </c>
      <c r="S1808" t="str">
        <f t="shared" si="927"/>
        <v>0.234839700353933i</v>
      </c>
      <c r="T1808" t="str">
        <f t="shared" si="928"/>
        <v>0.190858888577666-0.073907730661164i</v>
      </c>
      <c r="U1808" t="e">
        <f t="shared" si="929"/>
        <v>#DIV/0!</v>
      </c>
      <c r="V1808" t="str">
        <f t="shared" si="930"/>
        <v>0.0000833333333333333-0.00158457729083926i</v>
      </c>
      <c r="W1808" t="e">
        <f t="shared" si="931"/>
        <v>#DIV/0!</v>
      </c>
      <c r="X1808" t="e">
        <f t="shared" si="932"/>
        <v>#DIV/0!</v>
      </c>
      <c r="Y1808" t="str">
        <f t="shared" si="933"/>
        <v>0.00096+0.715227549886867i</v>
      </c>
      <c r="Z1808" t="e">
        <f t="shared" si="934"/>
        <v>#DIV/0!</v>
      </c>
      <c r="AA1808" t="e">
        <f t="shared" si="935"/>
        <v>#DIV/0!</v>
      </c>
      <c r="AB1808" t="str">
        <f t="shared" si="936"/>
        <v>0.108910781242552-0.0421743453823791i</v>
      </c>
      <c r="AC1808" t="str">
        <f t="shared" si="937"/>
        <v>1.27876506388689-0.437633125269841i</v>
      </c>
      <c r="AD1808" t="str">
        <f t="shared" si="938"/>
        <v>0.0863430047807319-0.00343126855660383i</v>
      </c>
      <c r="AE1808" t="e">
        <f t="shared" si="939"/>
        <v>#DIV/0!</v>
      </c>
      <c r="AF1808" t="str">
        <f t="shared" si="940"/>
        <v>-9.22959673847045-7.94993843788323i</v>
      </c>
      <c r="AG1808" t="e">
        <f t="shared" si="941"/>
        <v>#DIV/0!</v>
      </c>
      <c r="AH1808" t="e">
        <f t="shared" si="942"/>
        <v>#DIV/0!</v>
      </c>
      <c r="AI1808" t="e">
        <f t="shared" si="943"/>
        <v>#DIV/0!</v>
      </c>
      <c r="AJ1808" t="e">
        <f t="shared" si="944"/>
        <v>#DIV/0!</v>
      </c>
      <c r="AK1808"/>
      <c r="AL1808"/>
      <c r="AM1808"/>
      <c r="AN1808"/>
    </row>
    <row r="1809" spans="1:40" x14ac:dyDescent="0.3">
      <c r="A1809"/>
      <c r="B1809">
        <f t="shared" si="910"/>
        <v>167500</v>
      </c>
      <c r="C1809" s="186" t="str">
        <f t="shared" si="913"/>
        <v>-0.006609913944542+0.0101856282482945i</v>
      </c>
      <c r="D1809" s="158" t="str">
        <f t="shared" si="914"/>
        <v>-4.20108016783685-2.61419602069845i</v>
      </c>
      <c r="E1809" t="str">
        <f t="shared" si="915"/>
        <v>3001.31983025876-8433.70136680238i</v>
      </c>
      <c r="F1809" t="str">
        <f t="shared" si="916"/>
        <v>0.54135706446896+0.351167717904614i</v>
      </c>
      <c r="G1809" t="str">
        <f t="shared" si="911"/>
        <v>0.54135706446896+0.351167717904614i</v>
      </c>
      <c r="H1809" t="str">
        <f t="shared" si="917"/>
        <v>5.03305550007703+5.33685124781242i</v>
      </c>
      <c r="I1809" t="str">
        <f t="shared" si="918"/>
        <v>657.770961845363i</v>
      </c>
      <c r="J1809" t="str">
        <f t="shared" si="912"/>
        <v>-106.16188224101+140.262027470367i</v>
      </c>
      <c r="K1809" t="str">
        <f t="shared" si="919"/>
        <v>2.9815453695628-2.2566796882116i</v>
      </c>
      <c r="L1809" t="str">
        <f t="shared" si="920"/>
        <v>0.595858408788501-0.37616675911948i</v>
      </c>
      <c r="M1809" t="str">
        <f t="shared" si="921"/>
        <v>3.5774037783513-2.63284644733108i</v>
      </c>
      <c r="N1809" t="str">
        <f t="shared" si="922"/>
        <v>-2.1412551307473i</v>
      </c>
      <c r="O1809" t="str">
        <f t="shared" si="923"/>
        <v>-0.540018259418794-0.841653301243627i</v>
      </c>
      <c r="P1809" t="str">
        <f t="shared" si="924"/>
        <v>1.54001825941879+0.841653301243627i</v>
      </c>
      <c r="Q1809" t="str">
        <f t="shared" si="925"/>
        <v>-1.54001825941879+1.29960182950367i</v>
      </c>
      <c r="R1809" t="str">
        <f t="shared" si="926"/>
        <v>-0.314691280124475-0.812085608059114i</v>
      </c>
      <c r="S1809" t="str">
        <f t="shared" si="927"/>
        <v>0.234979986913284i</v>
      </c>
      <c r="T1809" t="str">
        <f t="shared" si="928"/>
        <v>0.190823865554197-0.0739461528853737i</v>
      </c>
      <c r="U1809" t="e">
        <f t="shared" si="929"/>
        <v>#DIV/0!</v>
      </c>
      <c r="V1809" t="str">
        <f t="shared" si="930"/>
        <v>0.0000833333333333333-0.00158363127454622i</v>
      </c>
      <c r="W1809" t="e">
        <f t="shared" si="931"/>
        <v>#DIV/0!</v>
      </c>
      <c r="X1809" t="e">
        <f t="shared" si="932"/>
        <v>#DIV/0!</v>
      </c>
      <c r="Y1809" t="str">
        <f t="shared" si="933"/>
        <v>0.00096+0.715654806487755i</v>
      </c>
      <c r="Z1809" t="e">
        <f t="shared" si="934"/>
        <v>#DIV/0!</v>
      </c>
      <c r="AA1809" t="e">
        <f t="shared" si="935"/>
        <v>#DIV/0!</v>
      </c>
      <c r="AB1809" t="str">
        <f t="shared" si="936"/>
        <v>0.108890795876002-0.0421962704521882i</v>
      </c>
      <c r="AC1809" t="str">
        <f t="shared" si="937"/>
        <v>1.27845004384382-0.437645842417177i</v>
      </c>
      <c r="AD1809" t="str">
        <f t="shared" si="938"/>
        <v>0.086353337365753-0.00344486778848007i</v>
      </c>
      <c r="AE1809" t="e">
        <f t="shared" si="939"/>
        <v>#DIV/0!</v>
      </c>
      <c r="AF1809" t="str">
        <f t="shared" si="940"/>
        <v>-9.23413566791388-7.95104726851087i</v>
      </c>
      <c r="AG1809" t="e">
        <f t="shared" si="941"/>
        <v>#DIV/0!</v>
      </c>
      <c r="AH1809" t="e">
        <f t="shared" si="942"/>
        <v>#DIV/0!</v>
      </c>
      <c r="AI1809" t="e">
        <f t="shared" si="943"/>
        <v>#DIV/0!</v>
      </c>
      <c r="AJ1809" t="e">
        <f t="shared" si="944"/>
        <v>#DIV/0!</v>
      </c>
      <c r="AK1809"/>
      <c r="AL1809"/>
      <c r="AM1809"/>
      <c r="AN1809"/>
    </row>
    <row r="1810" spans="1:40" x14ac:dyDescent="0.3">
      <c r="A1810"/>
      <c r="B1810">
        <f t="shared" si="910"/>
        <v>167600</v>
      </c>
      <c r="C1810" s="186" t="str">
        <f t="shared" si="913"/>
        <v>-0.00660699675202581+0.0101833571465828i</v>
      </c>
      <c r="D1810" s="158" t="str">
        <f t="shared" si="914"/>
        <v>-4.20260927381148-2.61463214801466i</v>
      </c>
      <c r="E1810" t="str">
        <f t="shared" si="915"/>
        <v>2998.14142099315-8429.79975801575i</v>
      </c>
      <c r="F1810" t="str">
        <f t="shared" si="916"/>
        <v>0.541559430266863+0.351222332974582i</v>
      </c>
      <c r="G1810" t="str">
        <f t="shared" si="911"/>
        <v>0.541559430266863+0.351222332974582i</v>
      </c>
      <c r="H1810" t="str">
        <f t="shared" si="917"/>
        <v>5.03606393307933+5.33752093224019i</v>
      </c>
      <c r="I1810" t="str">
        <f t="shared" si="918"/>
        <v>658.163660927062i</v>
      </c>
      <c r="J1810" t="str">
        <f t="shared" si="912"/>
        <v>-106.289874922637+140.345765994229i</v>
      </c>
      <c r="K1810" t="str">
        <f t="shared" si="919"/>
        <v>2.98022448979348-2.25705197458222i</v>
      </c>
      <c r="L1810" t="str">
        <f t="shared" si="920"/>
        <v>0.595655668953419-0.376263269761352i</v>
      </c>
      <c r="M1810" t="str">
        <f t="shared" si="921"/>
        <v>3.5758801587469-2.63331524434357i</v>
      </c>
      <c r="N1810" t="str">
        <f t="shared" si="922"/>
        <v>-2.14253349201939i</v>
      </c>
      <c r="O1810" t="str">
        <f t="shared" si="923"/>
        <v>-0.541093754859684-0.840962275284598i</v>
      </c>
      <c r="P1810" t="str">
        <f t="shared" si="924"/>
        <v>1.54109375485968+0.840962275284598i</v>
      </c>
      <c r="Q1810" t="str">
        <f t="shared" si="925"/>
        <v>-1.54109375485968+1.30157121673479i</v>
      </c>
      <c r="R1810" t="str">
        <f t="shared" si="926"/>
        <v>-0.314666882927048-0.811452015179935i</v>
      </c>
      <c r="S1810" t="str">
        <f t="shared" si="927"/>
        <v>0.235120273472635i</v>
      </c>
      <c r="T1810" t="str">
        <f t="shared" si="928"/>
        <v>0.190788819719027-0.0739845635665891i</v>
      </c>
      <c r="U1810" t="e">
        <f t="shared" si="929"/>
        <v>#DIV/0!</v>
      </c>
      <c r="V1810" t="str">
        <f t="shared" si="930"/>
        <v>0.0000833333333333333-0.00158268638715091i</v>
      </c>
      <c r="W1810" t="e">
        <f t="shared" si="931"/>
        <v>#DIV/0!</v>
      </c>
      <c r="X1810" t="e">
        <f t="shared" si="932"/>
        <v>#DIV/0!</v>
      </c>
      <c r="Y1810" t="str">
        <f t="shared" si="933"/>
        <v>0.00096+0.716082063088643i</v>
      </c>
      <c r="Z1810" t="e">
        <f t="shared" si="934"/>
        <v>#DIV/0!</v>
      </c>
      <c r="AA1810" t="e">
        <f t="shared" si="935"/>
        <v>#DIV/0!</v>
      </c>
      <c r="AB1810" t="str">
        <f t="shared" si="936"/>
        <v>0.108870797492295-0.0422181889351596i</v>
      </c>
      <c r="AC1810" t="str">
        <f t="shared" si="937"/>
        <v>1.27813512410812-0.437658314851767i</v>
      </c>
      <c r="AD1810" t="str">
        <f t="shared" si="938"/>
        <v>0.0863636643736323-0.00345848653839058i</v>
      </c>
      <c r="AE1810" t="e">
        <f t="shared" si="939"/>
        <v>#DIV/0!</v>
      </c>
      <c r="AF1810" t="str">
        <f t="shared" si="940"/>
        <v>-9.23867320689081-7.95215308025485i</v>
      </c>
      <c r="AG1810" t="e">
        <f t="shared" si="941"/>
        <v>#DIV/0!</v>
      </c>
      <c r="AH1810" t="e">
        <f t="shared" si="942"/>
        <v>#DIV/0!</v>
      </c>
      <c r="AI1810" t="e">
        <f t="shared" si="943"/>
        <v>#DIV/0!</v>
      </c>
      <c r="AJ1810" t="e">
        <f t="shared" si="944"/>
        <v>#DIV/0!</v>
      </c>
      <c r="AK1810"/>
      <c r="AL1810"/>
      <c r="AM1810"/>
      <c r="AN1810"/>
    </row>
    <row r="1811" spans="1:40" x14ac:dyDescent="0.3">
      <c r="A1811"/>
      <c r="B1811">
        <f t="shared" si="910"/>
        <v>167700</v>
      </c>
      <c r="C1811" s="186" t="str">
        <f t="shared" si="913"/>
        <v>-0.0066040803955913+0.0101810876653941i</v>
      </c>
      <c r="D1811" s="158" t="str">
        <f t="shared" si="914"/>
        <v>-4.20413794244691-2.61506718467642i</v>
      </c>
      <c r="E1811" t="str">
        <f t="shared" si="915"/>
        <v>2994.96784552716-8425.90108414723i</v>
      </c>
      <c r="F1811" t="str">
        <f t="shared" si="916"/>
        <v>0.541761738184441+0.351276807405796i</v>
      </c>
      <c r="G1811" t="str">
        <f t="shared" si="911"/>
        <v>0.541761738184441+0.351276807405796i</v>
      </c>
      <c r="H1811" t="str">
        <f t="shared" si="917"/>
        <v>5.0390714113577+5.33818869150323i</v>
      </c>
      <c r="I1811" t="str">
        <f t="shared" si="918"/>
        <v>658.55636000876i</v>
      </c>
      <c r="J1811" t="str">
        <f t="shared" si="912"/>
        <v>-106.417943995002+140.429504518092i</v>
      </c>
      <c r="K1811" t="str">
        <f t="shared" si="919"/>
        <v>2.97890399227816-2.257423319299i</v>
      </c>
      <c r="L1811" t="str">
        <f t="shared" si="920"/>
        <v>0.595452946156077-0.376359638348011i</v>
      </c>
      <c r="M1811" t="str">
        <f t="shared" si="921"/>
        <v>3.57435693843424-2.63378295764701i</v>
      </c>
      <c r="N1811" t="str">
        <f t="shared" si="922"/>
        <v>-2.14381185329148i</v>
      </c>
      <c r="O1811" t="str">
        <f t="shared" si="923"/>
        <v>-0.542168366041199-0.840269875018863i</v>
      </c>
      <c r="P1811" t="str">
        <f t="shared" si="924"/>
        <v>1.5421683660412+0.840269875018863i</v>
      </c>
      <c r="Q1811" t="str">
        <f t="shared" si="925"/>
        <v>-1.5421683660412+1.30354197827262i</v>
      </c>
      <c r="R1811" t="str">
        <f t="shared" si="926"/>
        <v>-0.314642465714238-0.810819080950575i</v>
      </c>
      <c r="S1811" t="str">
        <f t="shared" si="927"/>
        <v>0.235260560031987i</v>
      </c>
      <c r="T1811" t="str">
        <f t="shared" si="928"/>
        <v>0.190753751069053-0.0740229626937769i</v>
      </c>
      <c r="U1811" t="e">
        <f t="shared" si="929"/>
        <v>#DIV/0!</v>
      </c>
      <c r="V1811" t="str">
        <f t="shared" si="930"/>
        <v>0.0000833333333333333-0.00158174262663382i</v>
      </c>
      <c r="W1811" t="e">
        <f t="shared" si="931"/>
        <v>#DIV/0!</v>
      </c>
      <c r="X1811" t="e">
        <f t="shared" si="932"/>
        <v>#DIV/0!</v>
      </c>
      <c r="Y1811" t="str">
        <f t="shared" si="933"/>
        <v>0.00096+0.716509319689531i</v>
      </c>
      <c r="Z1811" t="e">
        <f t="shared" si="934"/>
        <v>#DIV/0!</v>
      </c>
      <c r="AA1811" t="e">
        <f t="shared" si="935"/>
        <v>#DIV/0!</v>
      </c>
      <c r="AB1811" t="str">
        <f t="shared" si="936"/>
        <v>0.10885078608966-0.0422401008249972i</v>
      </c>
      <c r="AC1811" t="str">
        <f t="shared" si="937"/>
        <v>1.27782030483143-0.437670542793417i</v>
      </c>
      <c r="AD1811" t="str">
        <f t="shared" si="938"/>
        <v>0.0863739857812496-0.00347212481137722i</v>
      </c>
      <c r="AE1811" t="e">
        <f t="shared" si="939"/>
        <v>#DIV/0!</v>
      </c>
      <c r="AF1811" t="str">
        <f t="shared" si="940"/>
        <v>-9.24320935380461-7.95325587617965i</v>
      </c>
      <c r="AG1811" t="e">
        <f t="shared" si="941"/>
        <v>#DIV/0!</v>
      </c>
      <c r="AH1811" t="e">
        <f t="shared" si="942"/>
        <v>#DIV/0!</v>
      </c>
      <c r="AI1811" t="e">
        <f t="shared" si="943"/>
        <v>#DIV/0!</v>
      </c>
      <c r="AJ1811" t="e">
        <f t="shared" si="944"/>
        <v>#DIV/0!</v>
      </c>
      <c r="AK1811"/>
      <c r="AL1811"/>
      <c r="AM1811"/>
      <c r="AN1811"/>
    </row>
    <row r="1812" spans="1:40" x14ac:dyDescent="0.3">
      <c r="A1812"/>
      <c r="B1812">
        <f t="shared" si="910"/>
        <v>167800</v>
      </c>
      <c r="C1812" s="186" t="str">
        <f t="shared" si="913"/>
        <v>-0.00660116487643132+0.0101788198002704i</v>
      </c>
      <c r="D1812" s="158" t="str">
        <f t="shared" si="914"/>
        <v>-4.20566617311529-2.61550113181515i</v>
      </c>
      <c r="E1812" t="str">
        <f t="shared" si="915"/>
        <v>2991.7990945319-8422.00534326356i</v>
      </c>
      <c r="F1812" t="str">
        <f t="shared" si="916"/>
        <v>0.541963988138606+0.351331141341377i</v>
      </c>
      <c r="G1812" t="str">
        <f t="shared" si="911"/>
        <v>0.541963988138606+0.351331141341377i</v>
      </c>
      <c r="H1812" t="str">
        <f t="shared" si="917"/>
        <v>5.04207793394818+5.33885452753442i</v>
      </c>
      <c r="I1812" t="str">
        <f t="shared" si="918"/>
        <v>658.949059090459i</v>
      </c>
      <c r="J1812" t="str">
        <f t="shared" si="912"/>
        <v>-106.546089458106+140.513243041955i</v>
      </c>
      <c r="K1812" t="str">
        <f t="shared" si="919"/>
        <v>2.97758387755631-2.25779372334608i</v>
      </c>
      <c r="L1812" t="str">
        <f t="shared" si="920"/>
        <v>0.595250240502503-0.376455864965777i</v>
      </c>
      <c r="M1812" t="str">
        <f t="shared" si="921"/>
        <v>3.57283411805881-2.63424958831186i</v>
      </c>
      <c r="N1812" t="str">
        <f t="shared" si="922"/>
        <v>-2.14509021456356i</v>
      </c>
      <c r="O1812" t="str">
        <f t="shared" si="923"/>
        <v>-0.543242091207194-0.839576101577954i</v>
      </c>
      <c r="P1812" t="str">
        <f t="shared" si="924"/>
        <v>1.54324209120719+0.839576101577954i</v>
      </c>
      <c r="Q1812" t="str">
        <f t="shared" si="925"/>
        <v>-1.54324209120719+1.30551411298561i</v>
      </c>
      <c r="R1812" t="str">
        <f t="shared" si="926"/>
        <v>-0.314618028474915-0.810186804180292i</v>
      </c>
      <c r="S1812" t="str">
        <f t="shared" si="927"/>
        <v>0.235400846591338i</v>
      </c>
      <c r="T1812" t="str">
        <f t="shared" si="928"/>
        <v>0.190718659601171-0.0740613502558927i</v>
      </c>
      <c r="U1812" t="e">
        <f t="shared" si="929"/>
        <v>#DIV/0!</v>
      </c>
      <c r="V1812" t="str">
        <f t="shared" si="930"/>
        <v>0.0000833333333333333-0.00158079999098029i</v>
      </c>
      <c r="W1812" t="e">
        <f t="shared" si="931"/>
        <v>#DIV/0!</v>
      </c>
      <c r="X1812" t="e">
        <f t="shared" si="932"/>
        <v>#DIV/0!</v>
      </c>
      <c r="Y1812" t="str">
        <f t="shared" si="933"/>
        <v>0.00096+0.716936576290419i</v>
      </c>
      <c r="Z1812" t="e">
        <f t="shared" si="934"/>
        <v>#DIV/0!</v>
      </c>
      <c r="AA1812" t="e">
        <f t="shared" si="935"/>
        <v>#DIV/0!</v>
      </c>
      <c r="AB1812" t="str">
        <f t="shared" si="936"/>
        <v>0.108830761666326-0.0422620061153989i</v>
      </c>
      <c r="AC1812" t="str">
        <f t="shared" si="937"/>
        <v>1.27750558616505-0.437682526461893i</v>
      </c>
      <c r="AD1812" t="str">
        <f t="shared" si="938"/>
        <v>0.086384301565464-0.00348578261246464i</v>
      </c>
      <c r="AE1812" t="e">
        <f t="shared" si="939"/>
        <v>#DIV/0!</v>
      </c>
      <c r="AF1812" t="str">
        <f t="shared" si="940"/>
        <v>-9.24774410706347-7.95435565934957i</v>
      </c>
      <c r="AG1812" t="e">
        <f t="shared" si="941"/>
        <v>#DIV/0!</v>
      </c>
      <c r="AH1812" t="e">
        <f t="shared" si="942"/>
        <v>#DIV/0!</v>
      </c>
      <c r="AI1812" t="e">
        <f t="shared" si="943"/>
        <v>#DIV/0!</v>
      </c>
      <c r="AJ1812" t="e">
        <f t="shared" si="944"/>
        <v>#DIV/0!</v>
      </c>
      <c r="AK1812"/>
      <c r="AL1812"/>
      <c r="AM1812"/>
      <c r="AN1812"/>
    </row>
    <row r="1813" spans="1:40" x14ac:dyDescent="0.3">
      <c r="A1813"/>
      <c r="B1813">
        <f t="shared" si="910"/>
        <v>167900</v>
      </c>
      <c r="C1813" s="186" t="str">
        <f t="shared" si="913"/>
        <v>-0.0065982501957348+0.0101765535467684i</v>
      </c>
      <c r="D1813" s="158" t="str">
        <f t="shared" si="914"/>
        <v>-4.20719396519046-2.61593399056183i</v>
      </c>
      <c r="E1813" t="str">
        <f t="shared" si="915"/>
        <v>2988.63515869977-8418.11253342859i</v>
      </c>
      <c r="F1813" t="str">
        <f t="shared" si="916"/>
        <v>0.542166180046499+0.351385334924398i</v>
      </c>
      <c r="G1813" t="str">
        <f t="shared" si="911"/>
        <v>0.542166180046499+0.351385334924398i</v>
      </c>
      <c r="H1813" t="str">
        <f t="shared" si="917"/>
        <v>5.04508349988952+5.33951844226623i</v>
      </c>
      <c r="I1813" t="str">
        <f t="shared" si="918"/>
        <v>659.341758172158i</v>
      </c>
      <c r="J1813" t="str">
        <f t="shared" si="912"/>
        <v>-106.674311311947+140.596981565818i</v>
      </c>
      <c r="K1813" t="str">
        <f t="shared" si="919"/>
        <v>2.97626414616591-2.25816318770727i</v>
      </c>
      <c r="L1813" t="str">
        <f t="shared" si="920"/>
        <v>0.595047552098559-0.376551949701027i</v>
      </c>
      <c r="M1813" t="str">
        <f t="shared" si="921"/>
        <v>3.57131169826447-2.6347151374083i</v>
      </c>
      <c r="N1813" t="str">
        <f t="shared" si="922"/>
        <v>-2.14636857583565i</v>
      </c>
      <c r="O1813" t="str">
        <f t="shared" si="923"/>
        <v>-0.544314928602995-0.838880956095629i</v>
      </c>
      <c r="P1813" t="str">
        <f t="shared" si="924"/>
        <v>1.54431492860299+0.838880956095629i</v>
      </c>
      <c r="Q1813" t="str">
        <f t="shared" si="925"/>
        <v>-1.54431492860299+1.30748761974002i</v>
      </c>
      <c r="R1813" t="str">
        <f t="shared" si="926"/>
        <v>-0.314593571197948-0.809555183681157i</v>
      </c>
      <c r="S1813" t="str">
        <f t="shared" si="927"/>
        <v>0.23554113315069i</v>
      </c>
      <c r="T1813" t="str">
        <f t="shared" si="928"/>
        <v>0.190683545312275-0.0740997262418869i</v>
      </c>
      <c r="U1813" t="e">
        <f t="shared" si="929"/>
        <v>#DIV/0!</v>
      </c>
      <c r="V1813" t="str">
        <f t="shared" si="930"/>
        <v>0.0000833333333333333-0.00157985847818042i</v>
      </c>
      <c r="W1813" t="e">
        <f t="shared" si="931"/>
        <v>#DIV/0!</v>
      </c>
      <c r="X1813" t="e">
        <f t="shared" si="932"/>
        <v>#DIV/0!</v>
      </c>
      <c r="Y1813" t="str">
        <f t="shared" si="933"/>
        <v>0.00096+0.717363832891308i</v>
      </c>
      <c r="Z1813" t="e">
        <f t="shared" si="934"/>
        <v>#DIV/0!</v>
      </c>
      <c r="AA1813" t="e">
        <f t="shared" si="935"/>
        <v>#DIV/0!</v>
      </c>
      <c r="AB1813" t="str">
        <f t="shared" si="936"/>
        <v>0.10881072422052-0.0422839048000592i</v>
      </c>
      <c r="AC1813" t="str">
        <f t="shared" si="937"/>
        <v>1.27719096825992-0.437694266076917i</v>
      </c>
      <c r="AD1813" t="str">
        <f t="shared" si="938"/>
        <v>0.086394611703114-0.00349945994666235i</v>
      </c>
      <c r="AE1813" t="e">
        <f t="shared" si="939"/>
        <v>#DIV/0!</v>
      </c>
      <c r="AF1813" t="str">
        <f t="shared" si="940"/>
        <v>-9.25227746507998-7.95545243282806i</v>
      </c>
      <c r="AG1813" t="e">
        <f t="shared" si="941"/>
        <v>#DIV/0!</v>
      </c>
      <c r="AH1813" t="e">
        <f t="shared" si="942"/>
        <v>#DIV/0!</v>
      </c>
      <c r="AI1813" t="e">
        <f t="shared" si="943"/>
        <v>#DIV/0!</v>
      </c>
      <c r="AJ1813" t="e">
        <f t="shared" si="944"/>
        <v>#DIV/0!</v>
      </c>
      <c r="AK1813"/>
      <c r="AL1813"/>
      <c r="AM1813"/>
      <c r="AN1813"/>
    </row>
    <row r="1814" spans="1:40" x14ac:dyDescent="0.3">
      <c r="A1814"/>
      <c r="B1814">
        <f t="shared" si="910"/>
        <v>168000</v>
      </c>
      <c r="C1814" s="186" t="str">
        <f t="shared" si="913"/>
        <v>-0.00659533635468742+0.01017428890046i</v>
      </c>
      <c r="D1814" s="158" t="str">
        <f t="shared" si="914"/>
        <v>-4.20872131804813-2.6163657620471i</v>
      </c>
      <c r="E1814" t="str">
        <f t="shared" si="915"/>
        <v>2985.47602874426-8414.22265270329i</v>
      </c>
      <c r="F1814" t="str">
        <f t="shared" si="916"/>
        <v>0.542368313825504+0.351439388297908i</v>
      </c>
      <c r="G1814" t="str">
        <f t="shared" si="911"/>
        <v>0.542368313825504+0.351439388297908i</v>
      </c>
      <c r="H1814" t="str">
        <f t="shared" si="917"/>
        <v>5.04808810822339+5.34018043763089i</v>
      </c>
      <c r="I1814" t="str">
        <f t="shared" si="918"/>
        <v>659.734457253857i</v>
      </c>
      <c r="J1814" t="str">
        <f t="shared" si="912"/>
        <v>-106.802609556526+140.68072008968i</v>
      </c>
      <c r="K1814" t="str">
        <f t="shared" si="919"/>
        <v>2.9749447986433-2.25853171336608i</v>
      </c>
      <c r="L1814" t="str">
        <f t="shared" si="920"/>
        <v>0.594844881049945-0.376647892640192i</v>
      </c>
      <c r="M1814" t="str">
        <f t="shared" si="921"/>
        <v>3.56978967969325-2.63517960600627i</v>
      </c>
      <c r="N1814" t="str">
        <f t="shared" si="922"/>
        <v>-2.14764693710774i</v>
      </c>
      <c r="O1814" t="str">
        <f t="shared" si="923"/>
        <v>-0.545386876475356-0.838184439707905i</v>
      </c>
      <c r="P1814" t="str">
        <f t="shared" si="924"/>
        <v>1.54538687647536+0.838184439707905i</v>
      </c>
      <c r="Q1814" t="str">
        <f t="shared" si="925"/>
        <v>-1.54538687647536+1.30946249739983i</v>
      </c>
      <c r="R1814" t="str">
        <f t="shared" si="926"/>
        <v>-0.314569093872191-0.808924218268084i</v>
      </c>
      <c r="S1814" t="str">
        <f t="shared" si="927"/>
        <v>0.23568141971004i</v>
      </c>
      <c r="T1814" t="str">
        <f t="shared" si="928"/>
        <v>0.190648408199256-0.0741380906406988i</v>
      </c>
      <c r="U1814" t="e">
        <f t="shared" si="929"/>
        <v>#DIV/0!</v>
      </c>
      <c r="V1814" t="str">
        <f t="shared" si="930"/>
        <v>0.0000833333333333333-0.00157891808622912i</v>
      </c>
      <c r="W1814" t="e">
        <f t="shared" si="931"/>
        <v>#DIV/0!</v>
      </c>
      <c r="X1814" t="e">
        <f t="shared" si="932"/>
        <v>#DIV/0!</v>
      </c>
      <c r="Y1814" t="str">
        <f t="shared" si="933"/>
        <v>0.00096+0.717791089492196i</v>
      </c>
      <c r="Z1814" t="e">
        <f t="shared" si="934"/>
        <v>#DIV/0!</v>
      </c>
      <c r="AA1814" t="e">
        <f t="shared" si="935"/>
        <v>#DIV/0!</v>
      </c>
      <c r="AB1814" t="str">
        <f t="shared" si="936"/>
        <v>0.108790673750469-0.0423057968726666i</v>
      </c>
      <c r="AC1814" t="str">
        <f t="shared" si="937"/>
        <v>1.27687645126661-0.437705761858162i</v>
      </c>
      <c r="AD1814" t="str">
        <f t="shared" si="938"/>
        <v>0.0864049161710194-0.0035131568189625i</v>
      </c>
      <c r="AE1814" t="e">
        <f t="shared" si="939"/>
        <v>#DIV/0!</v>
      </c>
      <c r="AF1814" t="str">
        <f t="shared" si="940"/>
        <v>-9.25680942627152-7.95654619967799i</v>
      </c>
      <c r="AG1814" t="e">
        <f t="shared" si="941"/>
        <v>#DIV/0!</v>
      </c>
      <c r="AH1814" t="e">
        <f t="shared" si="942"/>
        <v>#DIV/0!</v>
      </c>
      <c r="AI1814" t="e">
        <f t="shared" si="943"/>
        <v>#DIV/0!</v>
      </c>
      <c r="AJ1814" t="e">
        <f t="shared" si="944"/>
        <v>#DIV/0!</v>
      </c>
      <c r="AK1814"/>
      <c r="AL1814"/>
      <c r="AM1814"/>
      <c r="AN1814"/>
    </row>
    <row r="1815" spans="1:40" x14ac:dyDescent="0.3">
      <c r="A1815"/>
      <c r="B1815">
        <f t="shared" si="910"/>
        <v>168100</v>
      </c>
      <c r="C1815" s="186" t="str">
        <f t="shared" si="913"/>
        <v>-0.00659242335447143+0.0101720258569318i</v>
      </c>
      <c r="D1815" s="158" t="str">
        <f t="shared" si="914"/>
        <v>-4.21024823106579-2.61679644740128i</v>
      </c>
      <c r="E1815" t="str">
        <f t="shared" si="915"/>
        <v>2982.32169539997-8410.33569914578i</v>
      </c>
      <c r="F1815" t="str">
        <f t="shared" si="916"/>
        <v>0.54257038939324+0.351493301604925i</v>
      </c>
      <c r="G1815" t="str">
        <f t="shared" si="911"/>
        <v>0.54257038939324+0.351493301604925i</v>
      </c>
      <c r="H1815" t="str">
        <f t="shared" si="917"/>
        <v>5.05109175799426+5.34084051556039i</v>
      </c>
      <c r="I1815" t="str">
        <f t="shared" si="918"/>
        <v>660.127156335555i</v>
      </c>
      <c r="J1815" t="str">
        <f t="shared" si="912"/>
        <v>-106.930984191843+140.764458613544i</v>
      </c>
      <c r="K1815" t="str">
        <f t="shared" si="919"/>
        <v>2.97362583552327-2.2588993013056i</v>
      </c>
      <c r="L1815" t="str">
        <f t="shared" si="920"/>
        <v>0.594642227462195-0.376743693869756i</v>
      </c>
      <c r="M1815" t="str">
        <f t="shared" si="921"/>
        <v>3.56826806298546-2.63564299517536i</v>
      </c>
      <c r="N1815" t="str">
        <f t="shared" si="922"/>
        <v>-2.14892529837983i</v>
      </c>
      <c r="O1815" t="str">
        <f t="shared" si="923"/>
        <v>-0.546457933072491-0.837486553553035i</v>
      </c>
      <c r="P1815" t="str">
        <f t="shared" si="924"/>
        <v>1.54645793307249+0.837486553553035i</v>
      </c>
      <c r="Q1815" t="str">
        <f t="shared" si="925"/>
        <v>-1.54645793307249+1.31143874482679i</v>
      </c>
      <c r="R1815" t="str">
        <f t="shared" si="926"/>
        <v>-0.31454459648647-0.8082939067588i</v>
      </c>
      <c r="S1815" t="str">
        <f t="shared" si="927"/>
        <v>0.235821706269391i</v>
      </c>
      <c r="T1815" t="str">
        <f t="shared" si="928"/>
        <v>0.190613248259012-0.0741764434412564i</v>
      </c>
      <c r="U1815" t="e">
        <f t="shared" si="929"/>
        <v>#DIV/0!</v>
      </c>
      <c r="V1815" t="str">
        <f t="shared" si="930"/>
        <v>0.0000833333333333333-0.00157797881312607i</v>
      </c>
      <c r="W1815" t="e">
        <f t="shared" si="931"/>
        <v>#DIV/0!</v>
      </c>
      <c r="X1815" t="e">
        <f t="shared" si="932"/>
        <v>#DIV/0!</v>
      </c>
      <c r="Y1815" t="str">
        <f t="shared" si="933"/>
        <v>0.00096+0.718218346093084i</v>
      </c>
      <c r="Z1815" t="e">
        <f t="shared" si="934"/>
        <v>#DIV/0!</v>
      </c>
      <c r="AA1815" t="e">
        <f t="shared" si="935"/>
        <v>#DIV/0!</v>
      </c>
      <c r="AB1815" t="str">
        <f t="shared" si="936"/>
        <v>0.108770610254401-0.0423276823269029i</v>
      </c>
      <c r="AC1815" t="str">
        <f t="shared" si="937"/>
        <v>1.27656203533531-0.437717014025243i</v>
      </c>
      <c r="AD1815" t="str">
        <f t="shared" si="938"/>
        <v>0.0864152149459824-0.0035268732343394i</v>
      </c>
      <c r="AE1815" t="e">
        <f t="shared" si="939"/>
        <v>#DIV/0!</v>
      </c>
      <c r="AF1815" t="str">
        <f t="shared" si="940"/>
        <v>-9.26133998906005-7.95763696296167i</v>
      </c>
      <c r="AG1815" t="e">
        <f t="shared" si="941"/>
        <v>#DIV/0!</v>
      </c>
      <c r="AH1815" t="e">
        <f t="shared" si="942"/>
        <v>#DIV/0!</v>
      </c>
      <c r="AI1815" t="e">
        <f t="shared" si="943"/>
        <v>#DIV/0!</v>
      </c>
      <c r="AJ1815" t="e">
        <f t="shared" si="944"/>
        <v>#DIV/0!</v>
      </c>
      <c r="AK1815"/>
      <c r="AL1815"/>
      <c r="AM1815"/>
      <c r="AN1815"/>
    </row>
    <row r="1816" spans="1:40" x14ac:dyDescent="0.3">
      <c r="A1816"/>
      <c r="B1816">
        <f t="shared" si="910"/>
        <v>168200</v>
      </c>
      <c r="C1816" s="186" t="str">
        <f t="shared" si="913"/>
        <v>-0.00658951119626581+0.010169764411786i</v>
      </c>
      <c r="D1816" s="158" t="str">
        <f t="shared" si="914"/>
        <v>-4.21177470362271-2.61722604775429i</v>
      </c>
      <c r="E1816" t="str">
        <f t="shared" si="915"/>
        <v>2979.17214942247-8406.45167081126i</v>
      </c>
      <c r="F1816" t="str">
        <f t="shared" si="916"/>
        <v>0.542772406667565+0.351547074988432i</v>
      </c>
      <c r="G1816" t="str">
        <f t="shared" si="911"/>
        <v>0.542772406667565+0.351547074988432i</v>
      </c>
      <c r="H1816" t="str">
        <f t="shared" si="917"/>
        <v>5.05409444824942+5.34149867798642i</v>
      </c>
      <c r="I1816" t="str">
        <f t="shared" si="918"/>
        <v>660.519855417254i</v>
      </c>
      <c r="J1816" t="str">
        <f t="shared" si="912"/>
        <v>-107.059435217899+140.848197137407i</v>
      </c>
      <c r="K1816" t="str">
        <f t="shared" si="919"/>
        <v>2.97230725733907-2.25926595250875i</v>
      </c>
      <c r="L1816" t="str">
        <f t="shared" si="920"/>
        <v>0.594439591440674-0.37683935347626i</v>
      </c>
      <c r="M1816" t="str">
        <f t="shared" si="921"/>
        <v>3.56674684877974-2.63610530598501i</v>
      </c>
      <c r="N1816" t="str">
        <f t="shared" si="922"/>
        <v>-2.15020365965192i</v>
      </c>
      <c r="O1816" t="str">
        <f t="shared" si="923"/>
        <v>-0.547528096644073-0.836787298771509i</v>
      </c>
      <c r="P1816" t="str">
        <f t="shared" si="924"/>
        <v>1.54752809664407+0.836787298771509i</v>
      </c>
      <c r="Q1816" t="str">
        <f t="shared" si="925"/>
        <v>-1.54752809664407+1.31341636088041i</v>
      </c>
      <c r="R1816" t="str">
        <f t="shared" si="926"/>
        <v>-0.314520079029625-0.807664247973838i</v>
      </c>
      <c r="S1816" t="str">
        <f t="shared" si="927"/>
        <v>0.235961992828742i</v>
      </c>
      <c r="T1816" t="str">
        <f t="shared" si="928"/>
        <v>0.190578065488434-0.0742147846324837i</v>
      </c>
      <c r="U1816" t="e">
        <f t="shared" si="929"/>
        <v>#DIV/0!</v>
      </c>
      <c r="V1816" t="str">
        <f t="shared" si="930"/>
        <v>0.0000833333333333333-0.0015770406568757i</v>
      </c>
      <c r="W1816" t="e">
        <f t="shared" si="931"/>
        <v>#DIV/0!</v>
      </c>
      <c r="X1816" t="e">
        <f t="shared" si="932"/>
        <v>#DIV/0!</v>
      </c>
      <c r="Y1816" t="str">
        <f t="shared" si="933"/>
        <v>0.00096+0.718645602693972i</v>
      </c>
      <c r="Z1816" t="e">
        <f t="shared" si="934"/>
        <v>#DIV/0!</v>
      </c>
      <c r="AA1816" t="e">
        <f t="shared" si="935"/>
        <v>#DIV/0!</v>
      </c>
      <c r="AB1816" t="str">
        <f t="shared" si="936"/>
        <v>0.108750533730544-0.0423495611564479i</v>
      </c>
      <c r="AC1816" t="str">
        <f t="shared" si="937"/>
        <v>1.27624772061588-0.437728022797754i</v>
      </c>
      <c r="AD1816" t="str">
        <f t="shared" si="938"/>
        <v>0.0864255080047842-0.0035406091977517i</v>
      </c>
      <c r="AE1816" t="e">
        <f t="shared" si="939"/>
        <v>#DIV/0!</v>
      </c>
      <c r="AF1816" t="str">
        <f t="shared" si="940"/>
        <v>-9.26586915187213-7.95872472574071i</v>
      </c>
      <c r="AG1816" t="e">
        <f t="shared" si="941"/>
        <v>#DIV/0!</v>
      </c>
      <c r="AH1816" t="e">
        <f t="shared" si="942"/>
        <v>#DIV/0!</v>
      </c>
      <c r="AI1816" t="e">
        <f t="shared" si="943"/>
        <v>#DIV/0!</v>
      </c>
      <c r="AJ1816" t="e">
        <f t="shared" si="944"/>
        <v>#DIV/0!</v>
      </c>
      <c r="AK1816"/>
      <c r="AL1816"/>
      <c r="AM1816"/>
      <c r="AN1816"/>
    </row>
    <row r="1817" spans="1:40" x14ac:dyDescent="0.3">
      <c r="A1817"/>
      <c r="B1817">
        <f t="shared" si="910"/>
        <v>168300</v>
      </c>
      <c r="C1817" s="186" t="str">
        <f t="shared" si="913"/>
        <v>-0.00658659988124593+0.0101675045606392i</v>
      </c>
      <c r="D1817" s="158" t="str">
        <f t="shared" si="914"/>
        <v>-4.21330073509994-2.6176545642357i</v>
      </c>
      <c r="E1817" t="str">
        <f t="shared" si="915"/>
        <v>2976.02738158836-8402.57056575221i</v>
      </c>
      <c r="F1817" t="str">
        <f t="shared" si="916"/>
        <v>0.542974365566572+0.351600708591382i</v>
      </c>
      <c r="G1817" t="str">
        <f t="shared" si="911"/>
        <v>0.542974365566572+0.351600708591382i</v>
      </c>
      <c r="H1817" t="str">
        <f t="shared" si="917"/>
        <v>5.05709617803895+5.34215492684033i</v>
      </c>
      <c r="I1817" t="str">
        <f t="shared" si="918"/>
        <v>660.912554498953i</v>
      </c>
      <c r="J1817" t="str">
        <f t="shared" si="912"/>
        <v>-107.187962634692+140.93193566127i</v>
      </c>
      <c r="K1817" t="str">
        <f t="shared" si="919"/>
        <v>2.97098906462242-2.25963166795801i</v>
      </c>
      <c r="L1817" t="str">
        <f t="shared" si="920"/>
        <v>0.59423697309059-0.376934871546299i</v>
      </c>
      <c r="M1817" t="str">
        <f t="shared" si="921"/>
        <v>3.56522603771301-2.63656653950431i</v>
      </c>
      <c r="N1817" t="str">
        <f t="shared" si="922"/>
        <v>-2.151482020924i</v>
      </c>
      <c r="O1817" t="str">
        <f t="shared" si="923"/>
        <v>-0.548597365441223-0.83608667650606i</v>
      </c>
      <c r="P1817" t="str">
        <f t="shared" si="924"/>
        <v>1.54859736544122+0.83608667650606i</v>
      </c>
      <c r="Q1817" t="str">
        <f t="shared" si="925"/>
        <v>-1.54859736544122+1.31539534441794i</v>
      </c>
      <c r="R1817" t="str">
        <f t="shared" si="926"/>
        <v>-0.314495541490476-0.807035240736543i</v>
      </c>
      <c r="S1817" t="str">
        <f t="shared" si="927"/>
        <v>0.236102279388094i</v>
      </c>
      <c r="T1817" t="str">
        <f t="shared" si="928"/>
        <v>0.190542859884417-0.0742531142032943i</v>
      </c>
      <c r="U1817" t="e">
        <f t="shared" si="929"/>
        <v>#DIV/0!</v>
      </c>
      <c r="V1817" t="str">
        <f t="shared" si="930"/>
        <v>0.0000833333333333333-0.00157610361548718i</v>
      </c>
      <c r="W1817" t="e">
        <f t="shared" si="931"/>
        <v>#DIV/0!</v>
      </c>
      <c r="X1817" t="e">
        <f t="shared" si="932"/>
        <v>#DIV/0!</v>
      </c>
      <c r="Y1817" t="str">
        <f t="shared" si="933"/>
        <v>0.00096+0.71907285929486i</v>
      </c>
      <c r="Z1817" t="e">
        <f t="shared" si="934"/>
        <v>#DIV/0!</v>
      </c>
      <c r="AA1817" t="e">
        <f t="shared" si="935"/>
        <v>#DIV/0!</v>
      </c>
      <c r="AB1817" t="str">
        <f t="shared" si="936"/>
        <v>0.108730444177125-0.0423714333549752i</v>
      </c>
      <c r="AC1817" t="str">
        <f t="shared" si="937"/>
        <v>1.27593350725782-0.437738788395228i</v>
      </c>
      <c r="AD1817" t="str">
        <f t="shared" si="938"/>
        <v>0.0864357953241863-0.0035543647141415i</v>
      </c>
      <c r="AE1817" t="e">
        <f t="shared" si="939"/>
        <v>#DIV/0!</v>
      </c>
      <c r="AF1817" t="str">
        <f t="shared" si="940"/>
        <v>-9.27039691313889-7.95980949107603i</v>
      </c>
      <c r="AG1817" t="e">
        <f t="shared" si="941"/>
        <v>#DIV/0!</v>
      </c>
      <c r="AH1817" t="e">
        <f t="shared" si="942"/>
        <v>#DIV/0!</v>
      </c>
      <c r="AI1817" t="e">
        <f t="shared" si="943"/>
        <v>#DIV/0!</v>
      </c>
      <c r="AJ1817" t="e">
        <f t="shared" si="944"/>
        <v>#DIV/0!</v>
      </c>
      <c r="AK1817"/>
      <c r="AL1817"/>
      <c r="AM1817"/>
      <c r="AN1817"/>
    </row>
    <row r="1818" spans="1:40" x14ac:dyDescent="0.3">
      <c r="A1818"/>
      <c r="B1818">
        <f t="shared" si="910"/>
        <v>168400</v>
      </c>
      <c r="C1818" s="186" t="str">
        <f t="shared" si="913"/>
        <v>-0.00658368941058393+0.0101652462991227i</v>
      </c>
      <c r="D1818" s="158" t="str">
        <f t="shared" si="914"/>
        <v>-4.21482632488034-2.61808199797473i</v>
      </c>
      <c r="E1818" t="str">
        <f t="shared" si="915"/>
        <v>2972.88738269518-8398.69238201835i</v>
      </c>
      <c r="F1818" t="str">
        <f t="shared" si="916"/>
        <v>0.54317626600859+0.351654202556697i</v>
      </c>
      <c r="G1818" t="str">
        <f t="shared" si="911"/>
        <v>0.54317626600859+0.351654202556697i</v>
      </c>
      <c r="H1818" t="str">
        <f t="shared" si="917"/>
        <v>5.0600969464158+5.34280926405326i</v>
      </c>
      <c r="I1818" t="str">
        <f t="shared" si="918"/>
        <v>661.305253580651i</v>
      </c>
      <c r="J1818" t="str">
        <f t="shared" si="912"/>
        <v>-107.316566442223+141.015674185132i</v>
      </c>
      <c r="K1818" t="str">
        <f t="shared" si="919"/>
        <v>2.96967125790343-2.2599964486356i</v>
      </c>
      <c r="L1818" t="str">
        <f t="shared" si="920"/>
        <v>0.594034372516979-0.377030248166521i</v>
      </c>
      <c r="M1818" t="str">
        <f t="shared" si="921"/>
        <v>3.56370563042041-2.63702669680212i</v>
      </c>
      <c r="N1818" t="str">
        <f t="shared" si="922"/>
        <v>-2.15276038219609i</v>
      </c>
      <c r="O1818" t="str">
        <f t="shared" si="923"/>
        <v>-0.549665737716551-0.83538468790164i</v>
      </c>
      <c r="P1818" t="str">
        <f t="shared" si="924"/>
        <v>1.54966573771655+0.83538468790164i</v>
      </c>
      <c r="Q1818" t="str">
        <f t="shared" si="925"/>
        <v>-1.54966573771655+1.31737569429445i</v>
      </c>
      <c r="R1818" t="str">
        <f t="shared" si="926"/>
        <v>-0.314470983857829-0.806406883873031i</v>
      </c>
      <c r="S1818" t="str">
        <f t="shared" si="927"/>
        <v>0.236242565947445i</v>
      </c>
      <c r="T1818" t="str">
        <f t="shared" si="928"/>
        <v>0.190507631443848-0.0742914321425911i</v>
      </c>
      <c r="U1818" t="e">
        <f t="shared" si="929"/>
        <v>#DIV/0!</v>
      </c>
      <c r="V1818" t="str">
        <f t="shared" si="930"/>
        <v>0.0000833333333333333-0.00157516768697442i</v>
      </c>
      <c r="W1818" t="e">
        <f t="shared" si="931"/>
        <v>#DIV/0!</v>
      </c>
      <c r="X1818" t="e">
        <f t="shared" si="932"/>
        <v>#DIV/0!</v>
      </c>
      <c r="Y1818" t="str">
        <f t="shared" si="933"/>
        <v>0.00096+0.719500115895749i</v>
      </c>
      <c r="Z1818" t="e">
        <f t="shared" si="934"/>
        <v>#DIV/0!</v>
      </c>
      <c r="AA1818" t="e">
        <f t="shared" si="935"/>
        <v>#DIV/0!</v>
      </c>
      <c r="AB1818" t="str">
        <f t="shared" si="936"/>
        <v>0.108710341592367-0.0423932989161525i</v>
      </c>
      <c r="AC1818" t="str">
        <f t="shared" si="937"/>
        <v>1.27561939541024-0.437749311037138i</v>
      </c>
      <c r="AD1818" t="str">
        <f t="shared" si="938"/>
        <v>0.0864460768809295-0.00356813978843458i</v>
      </c>
      <c r="AE1818" t="e">
        <f t="shared" si="939"/>
        <v>#DIV/0!</v>
      </c>
      <c r="AF1818" t="str">
        <f t="shared" si="940"/>
        <v>-9.27492327129614-7.96089126202799i</v>
      </c>
      <c r="AG1818" t="e">
        <f t="shared" si="941"/>
        <v>#DIV/0!</v>
      </c>
      <c r="AH1818" t="e">
        <f t="shared" si="942"/>
        <v>#DIV/0!</v>
      </c>
      <c r="AI1818" t="e">
        <f t="shared" si="943"/>
        <v>#DIV/0!</v>
      </c>
      <c r="AJ1818" t="e">
        <f t="shared" si="944"/>
        <v>#DIV/0!</v>
      </c>
      <c r="AK1818"/>
      <c r="AL1818"/>
      <c r="AM1818"/>
      <c r="AN1818"/>
    </row>
    <row r="1819" spans="1:40" x14ac:dyDescent="0.3">
      <c r="A1819"/>
      <c r="B1819">
        <f t="shared" si="910"/>
        <v>168500</v>
      </c>
      <c r="C1819" s="186" t="str">
        <f t="shared" si="913"/>
        <v>-0.00658077978544837+0.010162989622883i</v>
      </c>
      <c r="D1819" s="158" t="str">
        <f t="shared" si="914"/>
        <v>-4.21635147234854-2.61850835010024i</v>
      </c>
      <c r="E1819" t="str">
        <f t="shared" si="915"/>
        <v>2969.75214356126-8394.81711765652i</v>
      </c>
      <c r="F1819" t="str">
        <f t="shared" si="916"/>
        <v>0.543378107912188+0.351707557027262i</v>
      </c>
      <c r="G1819" t="str">
        <f t="shared" si="911"/>
        <v>0.543378107912188+0.351707557027262i</v>
      </c>
      <c r="H1819" t="str">
        <f t="shared" si="917"/>
        <v>5.06309675243569+5.34346169155604i</v>
      </c>
      <c r="I1819" t="str">
        <f t="shared" si="918"/>
        <v>661.69795266235i</v>
      </c>
      <c r="J1819" t="str">
        <f t="shared" si="912"/>
        <v>-107.445246640493+141.099412708995i</v>
      </c>
      <c r="K1819" t="str">
        <f t="shared" si="919"/>
        <v>2.96835383771066-2.26036029552335i</v>
      </c>
      <c r="L1819" t="str">
        <f t="shared" si="920"/>
        <v>0.593831789824715-0.377125483423627i</v>
      </c>
      <c r="M1819" t="str">
        <f t="shared" si="921"/>
        <v>3.56218562753538-2.63748577894698i</v>
      </c>
      <c r="N1819" t="str">
        <f t="shared" si="922"/>
        <v>-2.15403874346818i</v>
      </c>
      <c r="O1819" t="str">
        <f t="shared" si="923"/>
        <v>-0.550733211724107-0.834681334105447i</v>
      </c>
      <c r="P1819" t="str">
        <f t="shared" si="924"/>
        <v>1.55073321172411+0.834681334105447i</v>
      </c>
      <c r="Q1819" t="str">
        <f t="shared" si="925"/>
        <v>-1.55073321172411+1.31935740936273i</v>
      </c>
      <c r="R1819" t="str">
        <f t="shared" si="926"/>
        <v>-0.314446406120482-0.805779176212222i</v>
      </c>
      <c r="S1819" t="str">
        <f t="shared" si="927"/>
        <v>0.236382852506797i</v>
      </c>
      <c r="T1819" t="str">
        <f t="shared" si="928"/>
        <v>0.190472380163622-0.0743297384392703i</v>
      </c>
      <c r="U1819" t="e">
        <f t="shared" si="929"/>
        <v>#DIV/0!</v>
      </c>
      <c r="V1819" t="str">
        <f t="shared" si="930"/>
        <v>0.0000833333333333333-0.00157423286935604i</v>
      </c>
      <c r="W1819" t="e">
        <f t="shared" si="931"/>
        <v>#DIV/0!</v>
      </c>
      <c r="X1819" t="e">
        <f t="shared" si="932"/>
        <v>#DIV/0!</v>
      </c>
      <c r="Y1819" t="str">
        <f t="shared" si="933"/>
        <v>0.00096+0.719927372496637i</v>
      </c>
      <c r="Z1819" t="e">
        <f t="shared" si="934"/>
        <v>#DIV/0!</v>
      </c>
      <c r="AA1819" t="e">
        <f t="shared" si="935"/>
        <v>#DIV/0!</v>
      </c>
      <c r="AB1819" t="str">
        <f t="shared" si="936"/>
        <v>0.1086902259745-0.0424151578336435i</v>
      </c>
      <c r="AC1819" t="str">
        <f t="shared" si="937"/>
        <v>1.27530538522191-0.437759590942927i</v>
      </c>
      <c r="AD1819" t="str">
        <f t="shared" si="938"/>
        <v>0.0864563526517395-0.00358193442553816i</v>
      </c>
      <c r="AE1819" t="e">
        <f t="shared" si="939"/>
        <v>#DIV/0!</v>
      </c>
      <c r="AF1819" t="str">
        <f t="shared" si="940"/>
        <v>-9.27944822478423-7.96197004165628i</v>
      </c>
      <c r="AG1819" t="e">
        <f t="shared" si="941"/>
        <v>#DIV/0!</v>
      </c>
      <c r="AH1819" t="e">
        <f t="shared" si="942"/>
        <v>#DIV/0!</v>
      </c>
      <c r="AI1819" t="e">
        <f t="shared" si="943"/>
        <v>#DIV/0!</v>
      </c>
      <c r="AJ1819" t="e">
        <f t="shared" si="944"/>
        <v>#DIV/0!</v>
      </c>
      <c r="AK1819"/>
      <c r="AL1819"/>
      <c r="AM1819"/>
      <c r="AN1819"/>
    </row>
    <row r="1820" spans="1:40" x14ac:dyDescent="0.3">
      <c r="A1820"/>
      <c r="B1820">
        <f t="shared" si="910"/>
        <v>168600</v>
      </c>
      <c r="C1820" s="186" t="str">
        <f t="shared" si="913"/>
        <v>-0.00657787100700479+0.0101607345275811i</v>
      </c>
      <c r="D1820" s="158" t="str">
        <f t="shared" si="914"/>
        <v>-4.21787617689099-2.61893362174074i</v>
      </c>
      <c r="E1820" t="str">
        <f t="shared" si="915"/>
        <v>2966.62165502583-8390.94477071095i</v>
      </c>
      <c r="F1820" t="str">
        <f t="shared" si="916"/>
        <v>0.543579891196168+0.351760772145938i</v>
      </c>
      <c r="G1820" t="str">
        <f t="shared" si="911"/>
        <v>0.543579891196168+0.351760772145938i</v>
      </c>
      <c r="H1820" t="str">
        <f t="shared" si="917"/>
        <v>5.06609559515723+5.34411221127924i</v>
      </c>
      <c r="I1820" t="str">
        <f t="shared" si="918"/>
        <v>662.090651744049i</v>
      </c>
      <c r="J1820" t="str">
        <f t="shared" si="912"/>
        <v>-107.574003229501+141.183151232858i</v>
      </c>
      <c r="K1820" t="str">
        <f t="shared" si="919"/>
        <v>2.96703680457117-2.26072320960282i</v>
      </c>
      <c r="L1820" t="str">
        <f t="shared" si="920"/>
        <v>0.593629225118509-0.377220577404374i</v>
      </c>
      <c r="M1820" t="str">
        <f t="shared" si="921"/>
        <v>3.56066602968968-2.63794378700719i</v>
      </c>
      <c r="N1820" t="str">
        <f t="shared" si="922"/>
        <v>-2.15531710474027i</v>
      </c>
      <c r="O1820" t="str">
        <f t="shared" si="923"/>
        <v>-0.551799785719418-0.83397661626691i</v>
      </c>
      <c r="P1820" t="str">
        <f t="shared" si="924"/>
        <v>1.55179978571942+0.83397661626691i</v>
      </c>
      <c r="Q1820" t="str">
        <f t="shared" si="925"/>
        <v>-1.55179978571942+1.32134048847336i</v>
      </c>
      <c r="R1820" t="str">
        <f t="shared" si="926"/>
        <v>-0.314421808267214-0.805152116585804i</v>
      </c>
      <c r="S1820" t="str">
        <f t="shared" si="927"/>
        <v>0.236523139066148i</v>
      </c>
      <c r="T1820" t="str">
        <f t="shared" si="928"/>
        <v>0.190437106040628-0.074368033082216i</v>
      </c>
      <c r="U1820" t="e">
        <f t="shared" si="929"/>
        <v>#DIV/0!</v>
      </c>
      <c r="V1820" t="str">
        <f t="shared" si="930"/>
        <v>0.0000833333333333333-0.00157329916065535i</v>
      </c>
      <c r="W1820" t="e">
        <f t="shared" si="931"/>
        <v>#DIV/0!</v>
      </c>
      <c r="X1820" t="e">
        <f t="shared" si="932"/>
        <v>#DIV/0!</v>
      </c>
      <c r="Y1820" t="str">
        <f t="shared" si="933"/>
        <v>0.00096+0.720354629097525i</v>
      </c>
      <c r="Z1820" t="e">
        <f t="shared" si="934"/>
        <v>#DIV/0!</v>
      </c>
      <c r="AA1820" t="e">
        <f t="shared" si="935"/>
        <v>#DIV/0!</v>
      </c>
      <c r="AB1820" t="str">
        <f t="shared" si="936"/>
        <v>0.108670097321747-0.0424370101011051i</v>
      </c>
      <c r="AC1820" t="str">
        <f t="shared" si="937"/>
        <v>1.27499147684124-0.437769628331972i</v>
      </c>
      <c r="AD1820" t="str">
        <f t="shared" si="938"/>
        <v>0.0864666226133175-0.00359574863034403i</v>
      </c>
      <c r="AE1820" t="e">
        <f t="shared" si="939"/>
        <v>#DIV/0!</v>
      </c>
      <c r="AF1820" t="str">
        <f t="shared" si="940"/>
        <v>-9.28397177204822-7.96304583301998i</v>
      </c>
      <c r="AG1820" t="e">
        <f t="shared" si="941"/>
        <v>#DIV/0!</v>
      </c>
      <c r="AH1820" t="e">
        <f t="shared" si="942"/>
        <v>#DIV/0!</v>
      </c>
      <c r="AI1820" t="e">
        <f t="shared" si="943"/>
        <v>#DIV/0!</v>
      </c>
      <c r="AJ1820" t="e">
        <f t="shared" si="944"/>
        <v>#DIV/0!</v>
      </c>
      <c r="AK1820"/>
      <c r="AL1820"/>
      <c r="AM1820"/>
      <c r="AN1820"/>
    </row>
    <row r="1821" spans="1:40" x14ac:dyDescent="0.3">
      <c r="A1821"/>
      <c r="B1821">
        <f t="shared" si="910"/>
        <v>168700</v>
      </c>
      <c r="C1821" s="186" t="str">
        <f t="shared" si="913"/>
        <v>-0.00657496307641485+0.0101584810088928i</v>
      </c>
      <c r="D1821" s="158" t="str">
        <f t="shared" si="914"/>
        <v>-4.21940043789584-2.61935781402426i</v>
      </c>
      <c r="E1821" t="str">
        <f t="shared" si="915"/>
        <v>2963.49590794887-8387.07533922315i</v>
      </c>
      <c r="F1821" t="str">
        <f t="shared" si="916"/>
        <v>0.543781615779564+0.351813848055536i</v>
      </c>
      <c r="G1821" t="str">
        <f t="shared" si="911"/>
        <v>0.543781615779564+0.351813848055536i</v>
      </c>
      <c r="H1821" t="str">
        <f t="shared" si="917"/>
        <v>5.06909347364175+5.34476082515292i</v>
      </c>
      <c r="I1821" t="str">
        <f t="shared" si="918"/>
        <v>662.483350825748i</v>
      </c>
      <c r="J1821" t="str">
        <f t="shared" si="912"/>
        <v>-107.702836209246+141.266889756722i</v>
      </c>
      <c r="K1821" t="str">
        <f t="shared" si="919"/>
        <v>2.96572015901046-2.26108519185518i</v>
      </c>
      <c r="L1821" t="str">
        <f t="shared" si="920"/>
        <v>0.593426678502903-0.377315530195571i</v>
      </c>
      <c r="M1821" t="str">
        <f t="shared" si="921"/>
        <v>3.55914683751336-2.63840072205075i</v>
      </c>
      <c r="N1821" t="str">
        <f t="shared" si="922"/>
        <v>-2.15659546601236i</v>
      </c>
      <c r="O1821" t="str">
        <f t="shared" si="923"/>
        <v>-0.55286545795948-0.833270535537681i</v>
      </c>
      <c r="P1821" t="str">
        <f t="shared" si="924"/>
        <v>1.55286545795948+0.833270535537681i</v>
      </c>
      <c r="Q1821" t="str">
        <f t="shared" si="925"/>
        <v>-1.55286545795948+1.32332493047468i</v>
      </c>
      <c r="R1821" t="str">
        <f t="shared" si="926"/>
        <v>-0.314397190286804-0.804525703828232i</v>
      </c>
      <c r="S1821" t="str">
        <f t="shared" si="927"/>
        <v>0.236663425625498i</v>
      </c>
      <c r="T1821" t="str">
        <f t="shared" si="928"/>
        <v>0.190401809071754-0.0744063160603066i</v>
      </c>
      <c r="U1821" t="e">
        <f t="shared" si="929"/>
        <v>#DIV/0!</v>
      </c>
      <c r="V1821" t="str">
        <f t="shared" si="930"/>
        <v>0.0000833333333333333-0.00157236655890037i</v>
      </c>
      <c r="W1821" t="e">
        <f t="shared" si="931"/>
        <v>#DIV/0!</v>
      </c>
      <c r="X1821" t="e">
        <f t="shared" si="932"/>
        <v>#DIV/0!</v>
      </c>
      <c r="Y1821" t="str">
        <f t="shared" si="933"/>
        <v>0.00096+0.720781885698413i</v>
      </c>
      <c r="Z1821" t="e">
        <f t="shared" si="934"/>
        <v>#DIV/0!</v>
      </c>
      <c r="AA1821" t="e">
        <f t="shared" si="935"/>
        <v>#DIV/0!</v>
      </c>
      <c r="AB1821" t="str">
        <f t="shared" si="936"/>
        <v>0.108649955632334-0.0424588557121909i</v>
      </c>
      <c r="AC1821" t="str">
        <f t="shared" si="937"/>
        <v>1.27467767041629-0.437779423423612i</v>
      </c>
      <c r="AD1821" t="str">
        <f t="shared" si="938"/>
        <v>0.0864768867423474-0.00360958240772699i</v>
      </c>
      <c r="AE1821" t="e">
        <f t="shared" si="939"/>
        <v>#DIV/0!</v>
      </c>
      <c r="AF1821" t="str">
        <f t="shared" si="940"/>
        <v>-9.28849391153759-7.96411863917718i</v>
      </c>
      <c r="AG1821" t="e">
        <f t="shared" si="941"/>
        <v>#DIV/0!</v>
      </c>
      <c r="AH1821" t="e">
        <f t="shared" si="942"/>
        <v>#DIV/0!</v>
      </c>
      <c r="AI1821" t="e">
        <f t="shared" si="943"/>
        <v>#DIV/0!</v>
      </c>
      <c r="AJ1821" t="e">
        <f t="shared" si="944"/>
        <v>#DIV/0!</v>
      </c>
      <c r="AK1821"/>
      <c r="AL1821"/>
      <c r="AM1821"/>
      <c r="AN1821"/>
    </row>
    <row r="1822" spans="1:40" x14ac:dyDescent="0.3">
      <c r="A1822"/>
      <c r="B1822">
        <f t="shared" si="910"/>
        <v>168800</v>
      </c>
      <c r="C1822" s="186" t="str">
        <f t="shared" si="913"/>
        <v>-0.0065720559948373+0.0101562290625085i</v>
      </c>
      <c r="D1822" s="158" t="str">
        <f t="shared" si="914"/>
        <v>-4.22092425475311-2.61978092807865i</v>
      </c>
      <c r="E1822" t="str">
        <f t="shared" si="915"/>
        <v>2960.37489321103-8383.20882123189i</v>
      </c>
      <c r="F1822" t="str">
        <f t="shared" si="916"/>
        <v>0.543983281581655+0.351866784898855i</v>
      </c>
      <c r="G1822" t="str">
        <f t="shared" si="911"/>
        <v>0.543983281581655+0.351866784898855i</v>
      </c>
      <c r="H1822" t="str">
        <f t="shared" si="917"/>
        <v>5.07209038695342+5.34540753510718i</v>
      </c>
      <c r="I1822" t="str">
        <f t="shared" si="918"/>
        <v>662.876049907446i</v>
      </c>
      <c r="J1822" t="str">
        <f t="shared" si="912"/>
        <v>-107.83174557973+141.350628280584i</v>
      </c>
      <c r="K1822" t="str">
        <f t="shared" si="919"/>
        <v>2.96440390155243-2.26144624326137i</v>
      </c>
      <c r="L1822" t="str">
        <f t="shared" si="920"/>
        <v>0.593224150082279-0.377410341884078i</v>
      </c>
      <c r="M1822" t="str">
        <f t="shared" si="921"/>
        <v>3.55762805163471-2.63885658514545i</v>
      </c>
      <c r="N1822" t="str">
        <f t="shared" si="922"/>
        <v>-2.15787382728444i</v>
      </c>
      <c r="O1822" t="str">
        <f t="shared" si="923"/>
        <v>-0.553930226702756-0.83256309307165i</v>
      </c>
      <c r="P1822" t="str">
        <f t="shared" si="924"/>
        <v>1.55393022670276+0.83256309307165i</v>
      </c>
      <c r="Q1822" t="str">
        <f t="shared" si="925"/>
        <v>-1.55393022670276+1.32531073421279i</v>
      </c>
      <c r="R1822" t="str">
        <f t="shared" si="926"/>
        <v>-0.31437255216802-0.803899936776729i</v>
      </c>
      <c r="S1822" t="str">
        <f t="shared" si="927"/>
        <v>0.236803712184849i</v>
      </c>
      <c r="T1822" t="str">
        <f t="shared" si="928"/>
        <v>0.190366489253895-0.0744445873624122i</v>
      </c>
      <c r="U1822" t="e">
        <f t="shared" si="929"/>
        <v>#DIV/0!</v>
      </c>
      <c r="V1822" t="str">
        <f t="shared" si="930"/>
        <v>0.0000833333333333333-0.00157143506212377i</v>
      </c>
      <c r="W1822" t="e">
        <f t="shared" si="931"/>
        <v>#DIV/0!</v>
      </c>
      <c r="X1822" t="e">
        <f t="shared" si="932"/>
        <v>#DIV/0!</v>
      </c>
      <c r="Y1822" t="str">
        <f t="shared" si="933"/>
        <v>0.00096+0.721209142299302i</v>
      </c>
      <c r="Z1822" t="e">
        <f t="shared" si="934"/>
        <v>#DIV/0!</v>
      </c>
      <c r="AA1822" t="e">
        <f t="shared" si="935"/>
        <v>#DIV/0!</v>
      </c>
      <c r="AB1822" t="str">
        <f t="shared" si="936"/>
        <v>0.108629800904487-0.0424806946605498i</v>
      </c>
      <c r="AC1822" t="str">
        <f t="shared" si="937"/>
        <v>1.27436396609475-0.437788976437146i</v>
      </c>
      <c r="AD1822" t="str">
        <f t="shared" si="938"/>
        <v>0.0864871450154943-0.00362343576254434i</v>
      </c>
      <c r="AE1822" t="e">
        <f t="shared" si="939"/>
        <v>#DIV/0!</v>
      </c>
      <c r="AF1822" t="str">
        <f t="shared" si="940"/>
        <v>-9.29301464170653-7.96518846318583i</v>
      </c>
      <c r="AG1822" t="e">
        <f t="shared" si="941"/>
        <v>#DIV/0!</v>
      </c>
      <c r="AH1822" t="e">
        <f t="shared" si="942"/>
        <v>#DIV/0!</v>
      </c>
      <c r="AI1822" t="e">
        <f t="shared" si="943"/>
        <v>#DIV/0!</v>
      </c>
      <c r="AJ1822" t="e">
        <f t="shared" si="944"/>
        <v>#DIV/0!</v>
      </c>
      <c r="AK1822"/>
      <c r="AL1822"/>
      <c r="AM1822"/>
      <c r="AN1822"/>
    </row>
    <row r="1823" spans="1:40" x14ac:dyDescent="0.3">
      <c r="A1823"/>
      <c r="B1823">
        <f t="shared" si="910"/>
        <v>168900</v>
      </c>
      <c r="C1823" s="186" t="str">
        <f t="shared" si="913"/>
        <v>-0.00656914976342715+0.0101539786841331i</v>
      </c>
      <c r="D1823" s="158" t="str">
        <f t="shared" si="914"/>
        <v>-4.22244762685451-2.62020296503123i</v>
      </c>
      <c r="E1823" t="str">
        <f t="shared" si="915"/>
        <v>2957.25860171367-8379.34521477338i</v>
      </c>
      <c r="F1823" t="str">
        <f t="shared" si="916"/>
        <v>0.544184888521944+0.351919582818641i</v>
      </c>
      <c r="G1823" t="str">
        <f t="shared" si="911"/>
        <v>0.544184888521944+0.351919582818641i</v>
      </c>
      <c r="H1823" t="str">
        <f t="shared" si="917"/>
        <v>5.07508633415921+5.3460523430715i</v>
      </c>
      <c r="I1823" t="str">
        <f t="shared" si="918"/>
        <v>663.268748989145i</v>
      </c>
      <c r="J1823" t="str">
        <f t="shared" si="912"/>
        <v>-107.960731340952+141.434366804447i</v>
      </c>
      <c r="K1823" t="str">
        <f t="shared" si="919"/>
        <v>2.96308803271949-2.26180636480186i</v>
      </c>
      <c r="L1823" t="str">
        <f t="shared" si="920"/>
        <v>0.593021639960853-0.377505012556811i</v>
      </c>
      <c r="M1823" t="str">
        <f t="shared" si="921"/>
        <v>3.55610967268034-2.63931137735867i</v>
      </c>
      <c r="N1823" t="str">
        <f t="shared" si="922"/>
        <v>-2.15915218855653i</v>
      </c>
      <c r="O1823" t="str">
        <f t="shared" si="923"/>
        <v>-0.55499409020921-0.831854290024913i</v>
      </c>
      <c r="P1823" t="str">
        <f t="shared" si="924"/>
        <v>1.55499409020921+0.831854290024913i</v>
      </c>
      <c r="Q1823" t="str">
        <f t="shared" si="925"/>
        <v>-1.55499409020921+1.32729789853162i</v>
      </c>
      <c r="R1823" t="str">
        <f t="shared" si="926"/>
        <v>-0.314347893899605-0.803274814271253i</v>
      </c>
      <c r="S1823" t="str">
        <f t="shared" si="927"/>
        <v>0.236943998744201i</v>
      </c>
      <c r="T1823" t="str">
        <f t="shared" si="928"/>
        <v>0.190331146583936-0.0744828469773902i</v>
      </c>
      <c r="U1823" t="e">
        <f t="shared" si="929"/>
        <v>#DIV/0!</v>
      </c>
      <c r="V1823" t="str">
        <f t="shared" si="930"/>
        <v>0.0000833333333333333-0.00157050466836289i</v>
      </c>
      <c r="W1823" t="e">
        <f t="shared" si="931"/>
        <v>#DIV/0!</v>
      </c>
      <c r="X1823" t="e">
        <f t="shared" si="932"/>
        <v>#DIV/0!</v>
      </c>
      <c r="Y1823" t="str">
        <f t="shared" si="933"/>
        <v>0.00096+0.72163639890019i</v>
      </c>
      <c r="Z1823" t="e">
        <f t="shared" si="934"/>
        <v>#DIV/0!</v>
      </c>
      <c r="AA1823" t="e">
        <f t="shared" si="935"/>
        <v>#DIV/0!</v>
      </c>
      <c r="AB1823" t="str">
        <f t="shared" si="936"/>
        <v>0.10860963313643-0.0425025269398235i</v>
      </c>
      <c r="AC1823" t="str">
        <f t="shared" si="937"/>
        <v>1.27405036402395-0.437798287591794i</v>
      </c>
      <c r="AD1823" t="str">
        <f t="shared" si="938"/>
        <v>0.0864973974094028-0.00363730869963708i</v>
      </c>
      <c r="AE1823" t="e">
        <f t="shared" si="939"/>
        <v>#DIV/0!</v>
      </c>
      <c r="AF1823" t="str">
        <f t="shared" si="940"/>
        <v>-9.29753396101372-7.96625530810273i</v>
      </c>
      <c r="AG1823" t="e">
        <f t="shared" si="941"/>
        <v>#DIV/0!</v>
      </c>
      <c r="AH1823" t="e">
        <f t="shared" si="942"/>
        <v>#DIV/0!</v>
      </c>
      <c r="AI1823" t="e">
        <f t="shared" si="943"/>
        <v>#DIV/0!</v>
      </c>
      <c r="AJ1823" t="e">
        <f t="shared" si="944"/>
        <v>#DIV/0!</v>
      </c>
      <c r="AK1823"/>
      <c r="AL1823"/>
      <c r="AM1823"/>
      <c r="AN1823"/>
    </row>
    <row r="1824" spans="1:40" x14ac:dyDescent="0.3">
      <c r="A1824"/>
      <c r="B1824">
        <f t="shared" si="910"/>
        <v>169000</v>
      </c>
      <c r="C1824" s="186" t="str">
        <f t="shared" si="913"/>
        <v>-0.00656624438333626+0.0101517298694861i</v>
      </c>
      <c r="D1824" s="158" t="str">
        <f t="shared" si="914"/>
        <v>-4.2239705535936-2.62062392600903i</v>
      </c>
      <c r="E1824" t="str">
        <f t="shared" si="915"/>
        <v>2954.14702437876-8375.48451788116i</v>
      </c>
      <c r="F1824" t="str">
        <f t="shared" si="916"/>
        <v>0.544386436520177+0.35197224195762i</v>
      </c>
      <c r="G1824" t="str">
        <f t="shared" si="911"/>
        <v>0.544386436520177+0.35197224195762i</v>
      </c>
      <c r="H1824" t="str">
        <f t="shared" si="917"/>
        <v>5.07808131432893+5.34669525097524i</v>
      </c>
      <c r="I1824" t="str">
        <f t="shared" si="918"/>
        <v>663.661448070844i</v>
      </c>
      <c r="J1824" t="str">
        <f t="shared" si="912"/>
        <v>-108.089793492912+141.51810532831i</v>
      </c>
      <c r="K1824" t="str">
        <f t="shared" si="919"/>
        <v>2.9617725530325-2.26216555745688i</v>
      </c>
      <c r="L1824" t="str">
        <f t="shared" si="920"/>
        <v>0.592819148242675-0.377599542300736i</v>
      </c>
      <c r="M1824" t="str">
        <f t="shared" si="921"/>
        <v>3.55459170127518-2.63976509975762i</v>
      </c>
      <c r="N1824" t="str">
        <f t="shared" si="922"/>
        <v>-2.16043054982862i</v>
      </c>
      <c r="O1824" t="str">
        <f t="shared" si="923"/>
        <v>-0.556057046740258-0.831144127555806i</v>
      </c>
      <c r="P1824" t="str">
        <f t="shared" si="924"/>
        <v>1.55605704674026+0.831144127555806i</v>
      </c>
      <c r="Q1824" t="str">
        <f t="shared" si="925"/>
        <v>-1.55605704674026+1.32928642227281i</v>
      </c>
      <c r="R1824" t="str">
        <f t="shared" si="926"/>
        <v>-0.314323215470312-0.80265033515452i</v>
      </c>
      <c r="S1824" t="str">
        <f t="shared" si="927"/>
        <v>0.237084285303552i</v>
      </c>
      <c r="T1824" t="str">
        <f t="shared" si="928"/>
        <v>0.190295781058766-0.0745210948940933i</v>
      </c>
      <c r="U1824" t="e">
        <f t="shared" si="929"/>
        <v>#DIV/0!</v>
      </c>
      <c r="V1824" t="str">
        <f t="shared" si="930"/>
        <v>0.0000833333333333333-0.00156957537565972i</v>
      </c>
      <c r="W1824" t="e">
        <f t="shared" si="931"/>
        <v>#DIV/0!</v>
      </c>
      <c r="X1824" t="e">
        <f t="shared" si="932"/>
        <v>#DIV/0!</v>
      </c>
      <c r="Y1824" t="str">
        <f t="shared" si="933"/>
        <v>0.00096+0.722063655501078i</v>
      </c>
      <c r="Z1824" t="e">
        <f t="shared" si="934"/>
        <v>#DIV/0!</v>
      </c>
      <c r="AA1824" t="e">
        <f t="shared" si="935"/>
        <v>#DIV/0!</v>
      </c>
      <c r="AB1824" t="str">
        <f t="shared" si="936"/>
        <v>0.108589452326388-0.0425243525436509i</v>
      </c>
      <c r="AC1824" t="str">
        <f t="shared" si="937"/>
        <v>1.27373686435088-0.437807357106755i</v>
      </c>
      <c r="AD1824" t="str">
        <f t="shared" si="938"/>
        <v>0.0865076439006979-0.003651201223829i</v>
      </c>
      <c r="AE1824" t="e">
        <f t="shared" si="939"/>
        <v>#DIV/0!</v>
      </c>
      <c r="AF1824" t="str">
        <f t="shared" si="940"/>
        <v>-9.30205186792253-7.96731917698427i</v>
      </c>
      <c r="AG1824" t="e">
        <f t="shared" si="941"/>
        <v>#DIV/0!</v>
      </c>
      <c r="AH1824" t="e">
        <f t="shared" si="942"/>
        <v>#DIV/0!</v>
      </c>
      <c r="AI1824" t="e">
        <f t="shared" si="943"/>
        <v>#DIV/0!</v>
      </c>
      <c r="AJ1824" t="e">
        <f t="shared" si="944"/>
        <v>#DIV/0!</v>
      </c>
      <c r="AK1824"/>
      <c r="AL1824"/>
      <c r="AM1824"/>
      <c r="AN1824"/>
    </row>
    <row r="1825" spans="1:40" x14ac:dyDescent="0.3">
      <c r="A1825"/>
      <c r="B1825">
        <f t="shared" si="910"/>
        <v>169100</v>
      </c>
      <c r="C1825" s="186" t="str">
        <f t="shared" si="913"/>
        <v>-0.00656333985571317+0.0101494826143016i</v>
      </c>
      <c r="D1825" s="158" t="str">
        <f t="shared" si="914"/>
        <v>-4.22549303436568-2.62104381213868i</v>
      </c>
      <c r="E1825" t="str">
        <f t="shared" si="915"/>
        <v>2951.04015214879-8371.62672858617i</v>
      </c>
      <c r="F1825" t="str">
        <f t="shared" si="916"/>
        <v>0.544587925496332+0.352024762458477i</v>
      </c>
      <c r="G1825" t="str">
        <f t="shared" si="911"/>
        <v>0.544587925496332+0.352024762458477i</v>
      </c>
      <c r="H1825" t="str">
        <f t="shared" si="917"/>
        <v>5.08107532653516+5.34733626074736i</v>
      </c>
      <c r="I1825" t="str">
        <f t="shared" si="918"/>
        <v>664.054147152543i</v>
      </c>
      <c r="J1825" t="str">
        <f t="shared" si="912"/>
        <v>-108.21893203561+141.601843852173i</v>
      </c>
      <c r="K1825" t="str">
        <f t="shared" si="919"/>
        <v>2.96045746301077-2.26252382220629i</v>
      </c>
      <c r="L1825" t="str">
        <f t="shared" si="920"/>
        <v>0.592616675031633-0.377693931202871i</v>
      </c>
      <c r="M1825" t="str">
        <f t="shared" si="921"/>
        <v>3.5530741380424-2.64021775340916i</v>
      </c>
      <c r="N1825" t="str">
        <f t="shared" si="922"/>
        <v>-2.16170891110071i</v>
      </c>
      <c r="O1825" t="str">
        <f t="shared" si="923"/>
        <v>-0.557119094558811-0.830432606824883i</v>
      </c>
      <c r="P1825" t="str">
        <f t="shared" si="924"/>
        <v>1.55711909455881+0.830432606824883i</v>
      </c>
      <c r="Q1825" t="str">
        <f t="shared" si="925"/>
        <v>-1.55711909455881+1.33127630427583i</v>
      </c>
      <c r="R1825" t="str">
        <f t="shared" si="926"/>
        <v>-0.314298516868857-0.802026498271974i</v>
      </c>
      <c r="S1825" t="str">
        <f t="shared" si="927"/>
        <v>0.237224571862904i</v>
      </c>
      <c r="T1825" t="str">
        <f t="shared" si="928"/>
        <v>0.190260392675273-0.0745593311013603i</v>
      </c>
      <c r="U1825" t="e">
        <f t="shared" si="929"/>
        <v>#DIV/0!</v>
      </c>
      <c r="V1825" t="str">
        <f t="shared" si="930"/>
        <v>0.0000833333333333333-0.00156864718206086i</v>
      </c>
      <c r="W1825" t="e">
        <f t="shared" si="931"/>
        <v>#DIV/0!</v>
      </c>
      <c r="X1825" t="e">
        <f t="shared" si="932"/>
        <v>#DIV/0!</v>
      </c>
      <c r="Y1825" t="str">
        <f t="shared" si="933"/>
        <v>0.00096+0.722490912101966i</v>
      </c>
      <c r="Z1825" t="e">
        <f t="shared" si="934"/>
        <v>#DIV/0!</v>
      </c>
      <c r="AA1825" t="e">
        <f t="shared" si="935"/>
        <v>#DIV/0!</v>
      </c>
      <c r="AB1825" t="str">
        <f t="shared" si="936"/>
        <v>0.108569258472584-0.0425461714656631i</v>
      </c>
      <c r="AC1825" t="str">
        <f t="shared" si="937"/>
        <v>1.27342346722214-0.437816185201149i</v>
      </c>
      <c r="AD1825" t="str">
        <f t="shared" si="938"/>
        <v>0.086517884465986-0.00366511333992651i</v>
      </c>
      <c r="AE1825" t="e">
        <f t="shared" si="939"/>
        <v>#DIV/0!</v>
      </c>
      <c r="AF1825" t="str">
        <f t="shared" si="940"/>
        <v>-9.30656836090084-7.96838007288604i</v>
      </c>
      <c r="AG1825" t="e">
        <f t="shared" si="941"/>
        <v>#DIV/0!</v>
      </c>
      <c r="AH1825" t="e">
        <f t="shared" si="942"/>
        <v>#DIV/0!</v>
      </c>
      <c r="AI1825" t="e">
        <f t="shared" si="943"/>
        <v>#DIV/0!</v>
      </c>
      <c r="AJ1825" t="e">
        <f t="shared" si="944"/>
        <v>#DIV/0!</v>
      </c>
      <c r="AK1825"/>
      <c r="AL1825"/>
      <c r="AM1825"/>
      <c r="AN1825"/>
    </row>
    <row r="1826" spans="1:40" x14ac:dyDescent="0.3">
      <c r="A1826"/>
      <c r="B1826">
        <f t="shared" si="910"/>
        <v>169200</v>
      </c>
      <c r="C1826" s="186" t="str">
        <f t="shared" si="913"/>
        <v>-0.00656043618170288+0.0101472369143282i</v>
      </c>
      <c r="D1826" s="158" t="str">
        <f t="shared" si="914"/>
        <v>-4.2270150685678-2.62146262454643i</v>
      </c>
      <c r="E1826" t="str">
        <f t="shared" si="915"/>
        <v>2947.93797598679-8367.77184491679i</v>
      </c>
      <c r="F1826" t="str">
        <f t="shared" si="916"/>
        <v>0.544789355370618+0.352077144463862i</v>
      </c>
      <c r="G1826" t="str">
        <f t="shared" si="911"/>
        <v>0.544789355370618+0.352077144463862i</v>
      </c>
      <c r="H1826" t="str">
        <f t="shared" si="917"/>
        <v>5.08406836985326+5.3479753743165i</v>
      </c>
      <c r="I1826" t="str">
        <f t="shared" si="918"/>
        <v>664.446846234241i</v>
      </c>
      <c r="J1826" t="str">
        <f t="shared" si="912"/>
        <v>-108.348146969046+141.685582376035i</v>
      </c>
      <c r="K1826" t="str">
        <f t="shared" si="919"/>
        <v>2.95914276317207-2.26288116002964i</v>
      </c>
      <c r="L1826" t="str">
        <f t="shared" si="920"/>
        <v>0.592414220431448-0.377788179350289i</v>
      </c>
      <c r="M1826" t="str">
        <f t="shared" si="921"/>
        <v>3.55155698360352-2.64066933937993i</v>
      </c>
      <c r="N1826" t="str">
        <f t="shared" si="922"/>
        <v>-2.1629872723728i</v>
      </c>
      <c r="O1826" t="str">
        <f t="shared" si="923"/>
        <v>-0.558180231929262-0.829719728994915i</v>
      </c>
      <c r="P1826" t="str">
        <f t="shared" si="924"/>
        <v>1.55818023192926+0.829719728994915i</v>
      </c>
      <c r="Q1826" t="str">
        <f t="shared" si="925"/>
        <v>-1.55818023192926+1.33326754337789i</v>
      </c>
      <c r="R1826" t="str">
        <f t="shared" si="926"/>
        <v>-0.314273798083969-0.80140330247179i</v>
      </c>
      <c r="S1826" t="str">
        <f t="shared" si="927"/>
        <v>0.237364858422255i</v>
      </c>
      <c r="T1826" t="str">
        <f t="shared" si="928"/>
        <v>0.190224981430344-0.0745975555880257i</v>
      </c>
      <c r="U1826" t="e">
        <f t="shared" si="929"/>
        <v>#DIV/0!</v>
      </c>
      <c r="V1826" t="str">
        <f t="shared" si="930"/>
        <v>0.0000833333333333333-0.00156772008561757i</v>
      </c>
      <c r="W1826" t="e">
        <f t="shared" si="931"/>
        <v>#DIV/0!</v>
      </c>
      <c r="X1826" t="e">
        <f t="shared" si="932"/>
        <v>#DIV/0!</v>
      </c>
      <c r="Y1826" t="str">
        <f t="shared" si="933"/>
        <v>0.00096+0.722918168702855i</v>
      </c>
      <c r="Z1826" t="e">
        <f t="shared" si="934"/>
        <v>#DIV/0!</v>
      </c>
      <c r="AA1826" t="e">
        <f t="shared" si="935"/>
        <v>#DIV/0!</v>
      </c>
      <c r="AB1826" t="str">
        <f t="shared" si="936"/>
        <v>0.108549051573242-0.0425679836994885i</v>
      </c>
      <c r="AC1826" t="str">
        <f t="shared" si="937"/>
        <v>1.27311017278402-0.43782477209407i</v>
      </c>
      <c r="AD1826" t="str">
        <f t="shared" si="938"/>
        <v>0.086528119081852-0.00367904505271966i</v>
      </c>
      <c r="AE1826" t="e">
        <f t="shared" si="939"/>
        <v>#DIV/0!</v>
      </c>
      <c r="AF1826" t="str">
        <f t="shared" si="940"/>
        <v>-9.31108343842106-7.96943799886293i</v>
      </c>
      <c r="AG1826" t="e">
        <f t="shared" si="941"/>
        <v>#DIV/0!</v>
      </c>
      <c r="AH1826" t="e">
        <f t="shared" si="942"/>
        <v>#DIV/0!</v>
      </c>
      <c r="AI1826" t="e">
        <f t="shared" si="943"/>
        <v>#DIV/0!</v>
      </c>
      <c r="AJ1826" t="e">
        <f t="shared" si="944"/>
        <v>#DIV/0!</v>
      </c>
      <c r="AK1826"/>
      <c r="AL1826"/>
      <c r="AM1826"/>
      <c r="AN1826"/>
    </row>
    <row r="1827" spans="1:40" x14ac:dyDescent="0.3">
      <c r="A1827"/>
      <c r="B1827">
        <f t="shared" si="910"/>
        <v>169300</v>
      </c>
      <c r="C1827" s="186" t="str">
        <f t="shared" si="913"/>
        <v>-0.00655753336244714+0.0101449927653285i</v>
      </c>
      <c r="D1827" s="158" t="str">
        <f t="shared" si="914"/>
        <v>-4.22853665559879-2.62188036435816i</v>
      </c>
      <c r="E1827" t="str">
        <f t="shared" si="915"/>
        <v>2944.84048687623-8363.91986489887i</v>
      </c>
      <c r="F1827" t="str">
        <f t="shared" si="916"/>
        <v>0.544990726063482+0.352129388116392i</v>
      </c>
      <c r="G1827" t="str">
        <f t="shared" si="911"/>
        <v>0.544990726063482+0.352129388116392i</v>
      </c>
      <c r="H1827" t="str">
        <f t="shared" si="917"/>
        <v>5.08706044336141+5.348612593611i</v>
      </c>
      <c r="I1827" t="str">
        <f t="shared" si="918"/>
        <v>664.83954531594i</v>
      </c>
      <c r="J1827" t="str">
        <f t="shared" si="912"/>
        <v>-108.47743829322+141.769320899899i</v>
      </c>
      <c r="K1827" t="str">
        <f t="shared" si="919"/>
        <v>2.95782845403264-2.26323757190604i</v>
      </c>
      <c r="L1827" t="str">
        <f t="shared" si="920"/>
        <v>0.592211784545679-0.377882286830111i</v>
      </c>
      <c r="M1827" t="str">
        <f t="shared" si="921"/>
        <v>3.55004023857832-2.64111985873615i</v>
      </c>
      <c r="N1827" t="str">
        <f t="shared" si="922"/>
        <v>-2.16426563364488i</v>
      </c>
      <c r="O1827" t="str">
        <f t="shared" si="923"/>
        <v>-0.559240457117484-0.829005495230899i</v>
      </c>
      <c r="P1827" t="str">
        <f t="shared" si="924"/>
        <v>1.55924045711748+0.829005495230899i</v>
      </c>
      <c r="Q1827" t="str">
        <f t="shared" si="925"/>
        <v>-1.55924045711748+1.33526013841398i</v>
      </c>
      <c r="R1827" t="str">
        <f t="shared" si="926"/>
        <v>-0.314249059104358-0.800780746604865i</v>
      </c>
      <c r="S1827" t="str">
        <f t="shared" si="927"/>
        <v>0.237505144981607i</v>
      </c>
      <c r="T1827" t="str">
        <f t="shared" si="928"/>
        <v>0.190189547320868-0.0746357683429141i</v>
      </c>
      <c r="U1827" t="e">
        <f t="shared" si="929"/>
        <v>#DIV/0!</v>
      </c>
      <c r="V1827" t="str">
        <f t="shared" si="930"/>
        <v>0.0000833333333333333-0.00156679408438566i</v>
      </c>
      <c r="W1827" t="e">
        <f t="shared" si="931"/>
        <v>#DIV/0!</v>
      </c>
      <c r="X1827" t="e">
        <f t="shared" si="932"/>
        <v>#DIV/0!</v>
      </c>
      <c r="Y1827" t="str">
        <f t="shared" si="933"/>
        <v>0.00096+0.723345425303743i</v>
      </c>
      <c r="Z1827" t="e">
        <f t="shared" si="934"/>
        <v>#DIV/0!</v>
      </c>
      <c r="AA1827" t="e">
        <f t="shared" si="935"/>
        <v>#DIV/0!</v>
      </c>
      <c r="AB1827" t="str">
        <f t="shared" si="936"/>
        <v>0.108528831626587-0.0425897892387502i</v>
      </c>
      <c r="AC1827" t="str">
        <f t="shared" si="937"/>
        <v>1.27279698118243-0.437833118004544i</v>
      </c>
      <c r="AD1827" t="str">
        <f t="shared" si="938"/>
        <v>0.0865383477248637-0.00369299636698146i</v>
      </c>
      <c r="AE1827" t="e">
        <f t="shared" si="939"/>
        <v>#DIV/0!</v>
      </c>
      <c r="AF1827" t="str">
        <f t="shared" si="940"/>
        <v>-9.3155970989602-7.97049295796916i</v>
      </c>
      <c r="AG1827" t="e">
        <f t="shared" si="941"/>
        <v>#DIV/0!</v>
      </c>
      <c r="AH1827" t="e">
        <f t="shared" si="942"/>
        <v>#DIV/0!</v>
      </c>
      <c r="AI1827" t="e">
        <f t="shared" si="943"/>
        <v>#DIV/0!</v>
      </c>
      <c r="AJ1827" t="e">
        <f t="shared" si="944"/>
        <v>#DIV/0!</v>
      </c>
      <c r="AK1827"/>
      <c r="AL1827"/>
      <c r="AM1827"/>
      <c r="AN1827"/>
    </row>
    <row r="1828" spans="1:40" x14ac:dyDescent="0.3">
      <c r="A1828"/>
      <c r="B1828">
        <f t="shared" si="910"/>
        <v>169400</v>
      </c>
      <c r="C1828" s="186" t="str">
        <f t="shared" si="913"/>
        <v>-0.00655463139908423+0.0101427501630797i</v>
      </c>
      <c r="D1828" s="158" t="str">
        <f t="shared" si="914"/>
        <v>-4.23005779485924-2.62229703269934i</v>
      </c>
      <c r="E1828" t="str">
        <f t="shared" si="915"/>
        <v>2941.74767582103-8360.07078655576i</v>
      </c>
      <c r="F1828" t="str">
        <f t="shared" si="916"/>
        <v>0.545192037495599+0.352181493558646i</v>
      </c>
      <c r="G1828" t="str">
        <f t="shared" si="911"/>
        <v>0.545192037495599+0.352181493558646i</v>
      </c>
      <c r="H1828" t="str">
        <f t="shared" si="917"/>
        <v>5.09005154614055+5.34924792055878i</v>
      </c>
      <c r="I1828" t="str">
        <f t="shared" si="918"/>
        <v>665.232244397639i</v>
      </c>
      <c r="J1828" t="str">
        <f t="shared" si="912"/>
        <v>-108.606806008132+141.853059423762i</v>
      </c>
      <c r="K1828" t="str">
        <f t="shared" si="919"/>
        <v>2.95651453610718-2.26359305881441i</v>
      </c>
      <c r="L1828" t="str">
        <f t="shared" si="920"/>
        <v>0.592009367477722-0.377976253729511i</v>
      </c>
      <c r="M1828" t="str">
        <f t="shared" si="921"/>
        <v>3.5485239035849-2.64156931254392i</v>
      </c>
      <c r="N1828" t="str">
        <f t="shared" si="922"/>
        <v>-2.16554399491697i</v>
      </c>
      <c r="O1828" t="str">
        <f t="shared" si="923"/>
        <v>-0.560299768390866-0.828289906700029i</v>
      </c>
      <c r="P1828" t="str">
        <f t="shared" si="924"/>
        <v>1.56029976839087+0.828289906700029i</v>
      </c>
      <c r="Q1828" t="str">
        <f t="shared" si="925"/>
        <v>-1.56029976839087+1.33725408821694i</v>
      </c>
      <c r="R1828" t="str">
        <f t="shared" si="926"/>
        <v>-0.314224299918719-0.800158829524792i</v>
      </c>
      <c r="S1828" t="str">
        <f t="shared" si="927"/>
        <v>0.237645431540956i</v>
      </c>
      <c r="T1828" t="str">
        <f t="shared" si="928"/>
        <v>0.190154090343725-0.0746739693548387i</v>
      </c>
      <c r="U1828" t="e">
        <f t="shared" si="929"/>
        <v>#DIV/0!</v>
      </c>
      <c r="V1828" t="str">
        <f t="shared" si="930"/>
        <v>0.0000833333333333333-0.00156586917642557i</v>
      </c>
      <c r="W1828" t="e">
        <f t="shared" si="931"/>
        <v>#DIV/0!</v>
      </c>
      <c r="X1828" t="e">
        <f t="shared" si="932"/>
        <v>#DIV/0!</v>
      </c>
      <c r="Y1828" t="str">
        <f t="shared" si="933"/>
        <v>0.00096+0.723772681904631i</v>
      </c>
      <c r="Z1828" t="e">
        <f t="shared" si="934"/>
        <v>#DIV/0!</v>
      </c>
      <c r="AA1828" t="e">
        <f t="shared" si="935"/>
        <v>#DIV/0!</v>
      </c>
      <c r="AB1828" t="str">
        <f t="shared" si="936"/>
        <v>0.108508598630839-0.0426115880770646i</v>
      </c>
      <c r="AC1828" t="str">
        <f t="shared" si="937"/>
        <v>1.2724838925629-0.437841223151547i</v>
      </c>
      <c r="AD1828" t="str">
        <f t="shared" si="938"/>
        <v>0.0865485703715676-0.00370696728746728i</v>
      </c>
      <c r="AE1828" t="e">
        <f t="shared" si="939"/>
        <v>#DIV/0!</v>
      </c>
      <c r="AF1828" t="str">
        <f t="shared" si="940"/>
        <v>-9.32010934099979-7.97154495325812i</v>
      </c>
      <c r="AG1828" t="e">
        <f t="shared" si="941"/>
        <v>#DIV/0!</v>
      </c>
      <c r="AH1828" t="e">
        <f t="shared" si="942"/>
        <v>#DIV/0!</v>
      </c>
      <c r="AI1828" t="e">
        <f t="shared" si="943"/>
        <v>#DIV/0!</v>
      </c>
      <c r="AJ1828" t="e">
        <f t="shared" si="944"/>
        <v>#DIV/0!</v>
      </c>
      <c r="AK1828"/>
      <c r="AL1828"/>
      <c r="AM1828"/>
      <c r="AN1828"/>
    </row>
    <row r="1829" spans="1:40" x14ac:dyDescent="0.3">
      <c r="A1829"/>
      <c r="B1829">
        <f t="shared" si="910"/>
        <v>169500</v>
      </c>
      <c r="C1829" s="186" t="str">
        <f t="shared" si="913"/>
        <v>-0.00655173029274927+0.0101405091033736i</v>
      </c>
      <c r="D1829" s="158" t="str">
        <f t="shared" si="914"/>
        <v>-4.23157848575152-2.62271263069509i</v>
      </c>
      <c r="E1829" t="str">
        <f t="shared" si="915"/>
        <v>2938.65953384537-8356.22460790823i</v>
      </c>
      <c r="F1829" t="str">
        <f t="shared" si="916"/>
        <v>0.545393289587884+0.352233460933168i</v>
      </c>
      <c r="G1829" t="str">
        <f t="shared" si="911"/>
        <v>0.545393289587884+0.352233460933168i</v>
      </c>
      <c r="H1829" t="str">
        <f t="shared" si="917"/>
        <v>5.09304167727447+5.34988135708754i</v>
      </c>
      <c r="I1829" t="str">
        <f t="shared" si="918"/>
        <v>665.624943479337i</v>
      </c>
      <c r="J1829" t="str">
        <f t="shared" si="912"/>
        <v>-108.736250113782+141.936797947624i</v>
      </c>
      <c r="K1829" t="str">
        <f t="shared" si="919"/>
        <v>2.95520100990888-2.26394762173323i</v>
      </c>
      <c r="L1829" t="str">
        <f t="shared" si="920"/>
        <v>0.591806969330806-0.378070080135713i</v>
      </c>
      <c r="M1829" t="str">
        <f t="shared" si="921"/>
        <v>3.54700797923969-2.64201770186894i</v>
      </c>
      <c r="N1829" t="str">
        <f t="shared" si="922"/>
        <v>-2.16682235618906i</v>
      </c>
      <c r="O1829" t="str">
        <f t="shared" si="923"/>
        <v>-0.561358164018265-0.827572964571731i</v>
      </c>
      <c r="P1829" t="str">
        <f t="shared" si="924"/>
        <v>1.56135816401826+0.827572964571731i</v>
      </c>
      <c r="Q1829" t="str">
        <f t="shared" si="925"/>
        <v>-1.56135816401826+1.33924939161733i</v>
      </c>
      <c r="R1829" t="str">
        <f t="shared" si="926"/>
        <v>-0.314199520515727-0.799537550087883i</v>
      </c>
      <c r="S1829" t="str">
        <f t="shared" si="927"/>
        <v>0.237785718100308i</v>
      </c>
      <c r="T1829" t="str">
        <f t="shared" si="928"/>
        <v>0.190118610495808-0.0747121586126046i</v>
      </c>
      <c r="U1829" t="e">
        <f t="shared" si="929"/>
        <v>#DIV/0!</v>
      </c>
      <c r="V1829" t="str">
        <f t="shared" si="930"/>
        <v>0.0000833333333333333-0.00156494535980231i</v>
      </c>
      <c r="W1829" t="e">
        <f t="shared" si="931"/>
        <v>#DIV/0!</v>
      </c>
      <c r="X1829" t="e">
        <f t="shared" si="932"/>
        <v>#DIV/0!</v>
      </c>
      <c r="Y1829" t="str">
        <f t="shared" si="933"/>
        <v>0.00096+0.724199938505519i</v>
      </c>
      <c r="Z1829" t="e">
        <f t="shared" si="934"/>
        <v>#DIV/0!</v>
      </c>
      <c r="AA1829" t="e">
        <f t="shared" si="935"/>
        <v>#DIV/0!</v>
      </c>
      <c r="AB1829" t="str">
        <f t="shared" si="936"/>
        <v>0.108488352584224-0.0426333802080434i</v>
      </c>
      <c r="AC1829" t="str">
        <f t="shared" si="937"/>
        <v>1.27217090707065-0.437849087754008i</v>
      </c>
      <c r="AD1829" t="str">
        <f t="shared" si="938"/>
        <v>0.0865587869984921-0.00372095781891454i</v>
      </c>
      <c r="AE1829" t="e">
        <f t="shared" si="939"/>
        <v>#DIV/0!</v>
      </c>
      <c r="AF1829" t="str">
        <f t="shared" si="940"/>
        <v>-9.32462016302599-7.97259398778263i</v>
      </c>
      <c r="AG1829" t="e">
        <f t="shared" si="941"/>
        <v>#DIV/0!</v>
      </c>
      <c r="AH1829" t="e">
        <f t="shared" si="942"/>
        <v>#DIV/0!</v>
      </c>
      <c r="AI1829" t="e">
        <f t="shared" si="943"/>
        <v>#DIV/0!</v>
      </c>
      <c r="AJ1829" t="e">
        <f t="shared" si="944"/>
        <v>#DIV/0!</v>
      </c>
      <c r="AK1829"/>
      <c r="AL1829"/>
      <c r="AM1829"/>
      <c r="AN1829"/>
    </row>
    <row r="1830" spans="1:40" x14ac:dyDescent="0.3">
      <c r="A1830"/>
      <c r="B1830">
        <f t="shared" si="910"/>
        <v>169600</v>
      </c>
      <c r="C1830" s="186" t="str">
        <f t="shared" si="913"/>
        <v>-0.00654883004457405+0.0101382695820157i</v>
      </c>
      <c r="D1830" s="158" t="str">
        <f t="shared" si="914"/>
        <v>-4.23309872767976-2.62312715947018i</v>
      </c>
      <c r="E1830" t="str">
        <f t="shared" si="915"/>
        <v>2935.57605199381-8352.38132697467i</v>
      </c>
      <c r="F1830" t="str">
        <f t="shared" si="916"/>
        <v>0.545594482261482+0.352285290382474i</v>
      </c>
      <c r="G1830" t="str">
        <f t="shared" si="911"/>
        <v>0.545594482261482+0.352285290382474i</v>
      </c>
      <c r="H1830" t="str">
        <f t="shared" si="917"/>
        <v>5.09603083584971+5.35051290512465i</v>
      </c>
      <c r="I1830" t="str">
        <f t="shared" si="918"/>
        <v>666.017642561036i</v>
      </c>
      <c r="J1830" t="str">
        <f t="shared" si="912"/>
        <v>-108.86577061017+142.020536471487i</v>
      </c>
      <c r="K1830" t="str">
        <f t="shared" si="919"/>
        <v>2.95388787594936-2.26430126164062i</v>
      </c>
      <c r="L1830" t="str">
        <f t="shared" si="920"/>
        <v>0.591604590207997-0.378163766135994i</v>
      </c>
      <c r="M1830" t="str">
        <f t="shared" si="921"/>
        <v>3.54549246615736-2.64246502777661i</v>
      </c>
      <c r="N1830" t="str">
        <f t="shared" si="922"/>
        <v>-2.16810071746115i</v>
      </c>
      <c r="O1830" t="str">
        <f t="shared" si="923"/>
        <v>-0.562415642270044-0.826854670017636i</v>
      </c>
      <c r="P1830" t="str">
        <f t="shared" si="924"/>
        <v>1.56241564227004+0.826854670017636i</v>
      </c>
      <c r="Q1830" t="str">
        <f t="shared" si="925"/>
        <v>-1.56241564227004+1.34124604744351i</v>
      </c>
      <c r="R1830" t="str">
        <f t="shared" si="926"/>
        <v>-0.314174720884072-0.798916907153139i</v>
      </c>
      <c r="S1830" t="str">
        <f t="shared" si="927"/>
        <v>0.237926004659659i</v>
      </c>
      <c r="T1830" t="str">
        <f t="shared" si="928"/>
        <v>0.190083107773998-0.0747503361050108i</v>
      </c>
      <c r="U1830" t="e">
        <f t="shared" si="929"/>
        <v>#DIV/0!</v>
      </c>
      <c r="V1830" t="str">
        <f t="shared" si="930"/>
        <v>0.0000833333333333333-0.00156402263258545i</v>
      </c>
      <c r="W1830" t="e">
        <f t="shared" si="931"/>
        <v>#DIV/0!</v>
      </c>
      <c r="X1830" t="e">
        <f t="shared" si="932"/>
        <v>#DIV/0!</v>
      </c>
      <c r="Y1830" t="str">
        <f t="shared" si="933"/>
        <v>0.00096+0.724627195106407i</v>
      </c>
      <c r="Z1830" t="e">
        <f t="shared" si="934"/>
        <v>#DIV/0!</v>
      </c>
      <c r="AA1830" t="e">
        <f t="shared" si="935"/>
        <v>#DIV/0!</v>
      </c>
      <c r="AB1830" t="str">
        <f t="shared" si="936"/>
        <v>0.108468093484963-0.042655165625295i</v>
      </c>
      <c r="AC1830" t="str">
        <f t="shared" si="937"/>
        <v>1.27185802485053-0.437856712030797i</v>
      </c>
      <c r="AD1830" t="str">
        <f t="shared" si="938"/>
        <v>0.0865689975821442-0.00373496796604603i</v>
      </c>
      <c r="AE1830" t="e">
        <f t="shared" si="939"/>
        <v>#DIV/0!</v>
      </c>
      <c r="AF1830" t="str">
        <f t="shared" si="940"/>
        <v>-9.32912956352947-7.97364006459483i</v>
      </c>
      <c r="AG1830" t="e">
        <f t="shared" si="941"/>
        <v>#DIV/0!</v>
      </c>
      <c r="AH1830" t="e">
        <f t="shared" si="942"/>
        <v>#DIV/0!</v>
      </c>
      <c r="AI1830" t="e">
        <f t="shared" si="943"/>
        <v>#DIV/0!</v>
      </c>
      <c r="AJ1830" t="e">
        <f t="shared" si="944"/>
        <v>#DIV/0!</v>
      </c>
      <c r="AK1830"/>
      <c r="AL1830"/>
      <c r="AM1830"/>
      <c r="AN1830"/>
    </row>
    <row r="1831" spans="1:40" x14ac:dyDescent="0.3">
      <c r="A1831"/>
      <c r="B1831">
        <f t="shared" si="910"/>
        <v>169700</v>
      </c>
      <c r="C1831" s="186" t="str">
        <f t="shared" si="913"/>
        <v>-0.00654593065568673+0.0101360315948261i</v>
      </c>
      <c r="D1831" s="158" t="str">
        <f t="shared" si="914"/>
        <v>-4.23461852004979-2.62354062014889i</v>
      </c>
      <c r="E1831" t="str">
        <f t="shared" si="915"/>
        <v>2932.49722133116-8348.54094177102i</v>
      </c>
      <c r="F1831" t="str">
        <f t="shared" si="916"/>
        <v>0.545795615437764+0.352336982049029i</v>
      </c>
      <c r="G1831" t="str">
        <f t="shared" si="911"/>
        <v>0.545795615437764+0.352336982049029i</v>
      </c>
      <c r="H1831" t="str">
        <f t="shared" si="917"/>
        <v>5.09901902095553+5.35114256659696i</v>
      </c>
      <c r="I1831" t="str">
        <f t="shared" si="918"/>
        <v>666.410341642735i</v>
      </c>
      <c r="J1831" t="str">
        <f t="shared" si="912"/>
        <v>-108.995367497296+142.10427499535i</v>
      </c>
      <c r="K1831" t="str">
        <f t="shared" si="919"/>
        <v>2.95257513473875-2.26465397951441i</v>
      </c>
      <c r="L1831" t="str">
        <f t="shared" si="920"/>
        <v>0.591402230212198-0.378257311817679i</v>
      </c>
      <c r="M1831" t="str">
        <f t="shared" si="921"/>
        <v>3.54397736495095-2.64291129133209i</v>
      </c>
      <c r="N1831" t="str">
        <f t="shared" si="922"/>
        <v>-2.16937907873324i</v>
      </c>
      <c r="O1831" t="str">
        <f t="shared" si="923"/>
        <v>-0.563472201418063-0.826135024211588i</v>
      </c>
      <c r="P1831" t="str">
        <f t="shared" si="924"/>
        <v>1.56347220141806+0.826135024211588i</v>
      </c>
      <c r="Q1831" t="str">
        <f t="shared" si="925"/>
        <v>-1.56347220141806+1.34324405452165i</v>
      </c>
      <c r="R1831" t="str">
        <f t="shared" si="926"/>
        <v>-0.314149901012409-0.798296899582249i</v>
      </c>
      <c r="S1831" t="str">
        <f t="shared" si="927"/>
        <v>0.238066291219011i</v>
      </c>
      <c r="T1831" t="str">
        <f t="shared" si="928"/>
        <v>0.190047582175181-0.0747885018208436i</v>
      </c>
      <c r="U1831" t="e">
        <f t="shared" si="929"/>
        <v>#DIV/0!</v>
      </c>
      <c r="V1831" t="str">
        <f t="shared" si="930"/>
        <v>0.0000833333333333333-0.0015631009928491i</v>
      </c>
      <c r="W1831" t="e">
        <f t="shared" si="931"/>
        <v>#DIV/0!</v>
      </c>
      <c r="X1831" t="e">
        <f t="shared" si="932"/>
        <v>#DIV/0!</v>
      </c>
      <c r="Y1831" t="str">
        <f t="shared" si="933"/>
        <v>0.00096+0.725054451707296i</v>
      </c>
      <c r="Z1831" t="e">
        <f t="shared" si="934"/>
        <v>#DIV/0!</v>
      </c>
      <c r="AA1831" t="e">
        <f t="shared" si="935"/>
        <v>#DIV/0!</v>
      </c>
      <c r="AB1831" t="str">
        <f t="shared" si="936"/>
        <v>0.108447821331278-0.0426769443224205i</v>
      </c>
      <c r="AC1831" t="str">
        <f t="shared" si="937"/>
        <v>1.27154524604702-0.43786409620073i</v>
      </c>
      <c r="AD1831" t="str">
        <f t="shared" si="938"/>
        <v>0.086579202099013-0.00374899773356517i</v>
      </c>
      <c r="AE1831" t="e">
        <f t="shared" si="939"/>
        <v>#DIV/0!</v>
      </c>
      <c r="AF1831" t="str">
        <f t="shared" si="940"/>
        <v>-9.33363754100532-7.97468318674585i</v>
      </c>
      <c r="AG1831" t="e">
        <f t="shared" si="941"/>
        <v>#DIV/0!</v>
      </c>
      <c r="AH1831" t="e">
        <f t="shared" si="942"/>
        <v>#DIV/0!</v>
      </c>
      <c r="AI1831" t="e">
        <f t="shared" si="943"/>
        <v>#DIV/0!</v>
      </c>
      <c r="AJ1831" t="e">
        <f t="shared" si="944"/>
        <v>#DIV/0!</v>
      </c>
      <c r="AK1831"/>
      <c r="AL1831"/>
      <c r="AM1831"/>
      <c r="AN1831"/>
    </row>
    <row r="1832" spans="1:40" x14ac:dyDescent="0.3">
      <c r="A1832"/>
      <c r="B1832">
        <f t="shared" si="910"/>
        <v>169800</v>
      </c>
      <c r="C1832" s="186" t="str">
        <f t="shared" si="913"/>
        <v>-0.00654303212721241+0.0101337951376389i</v>
      </c>
      <c r="D1832" s="158" t="str">
        <f t="shared" si="914"/>
        <v>-4.23613786226929-2.62395301385522i</v>
      </c>
      <c r="E1832" t="str">
        <f t="shared" si="915"/>
        <v>2929.42303294236-8344.70345031074i</v>
      </c>
      <c r="F1832" t="str">
        <f t="shared" si="916"/>
        <v>0.545996689038347+0.352388536075276i</v>
      </c>
      <c r="G1832" t="str">
        <f t="shared" si="911"/>
        <v>0.545996689038347+0.352388536075276i</v>
      </c>
      <c r="H1832" t="str">
        <f t="shared" si="917"/>
        <v>5.10200623168411+5.35177034343119i</v>
      </c>
      <c r="I1832" t="str">
        <f t="shared" si="918"/>
        <v>666.803040724433i</v>
      </c>
      <c r="J1832" t="str">
        <f t="shared" si="912"/>
        <v>-109.125040775161+142.188013519213i</v>
      </c>
      <c r="K1832" t="str">
        <f t="shared" si="919"/>
        <v>2.95126278678562-2.26500577633204i</v>
      </c>
      <c r="L1832" t="str">
        <f t="shared" si="920"/>
        <v>0.591199889446147-0.378350717268144i</v>
      </c>
      <c r="M1832" t="str">
        <f t="shared" si="921"/>
        <v>3.54246267623177-2.64335649360018i</v>
      </c>
      <c r="N1832" t="str">
        <f t="shared" si="922"/>
        <v>-2.17065744000532i</v>
      </c>
      <c r="O1832" t="str">
        <f t="shared" si="923"/>
        <v>-0.564527839735679-0.825414028329642i</v>
      </c>
      <c r="P1832" t="str">
        <f t="shared" si="924"/>
        <v>1.56452783973568+0.825414028329642i</v>
      </c>
      <c r="Q1832" t="str">
        <f t="shared" si="925"/>
        <v>-1.56452783973568+1.34524341167568i</v>
      </c>
      <c r="R1832" t="str">
        <f t="shared" si="926"/>
        <v>-0.314125060889394-0.797677526239586i</v>
      </c>
      <c r="S1832" t="str">
        <f t="shared" si="927"/>
        <v>0.238206577778362i</v>
      </c>
      <c r="T1832" t="str">
        <f t="shared" si="928"/>
        <v>0.190012033696241-0.0748266557488821i</v>
      </c>
      <c r="U1832" t="e">
        <f t="shared" si="929"/>
        <v>#DIV/0!</v>
      </c>
      <c r="V1832" t="str">
        <f t="shared" si="930"/>
        <v>0.0000833333333333333-0.00156218043867192i</v>
      </c>
      <c r="W1832" t="e">
        <f t="shared" si="931"/>
        <v>#DIV/0!</v>
      </c>
      <c r="X1832" t="e">
        <f t="shared" si="932"/>
        <v>#DIV/0!</v>
      </c>
      <c r="Y1832" t="str">
        <f t="shared" si="933"/>
        <v>0.00096+0.725481708308184i</v>
      </c>
      <c r="Z1832" t="e">
        <f t="shared" si="934"/>
        <v>#DIV/0!</v>
      </c>
      <c r="AA1832" t="e">
        <f t="shared" si="935"/>
        <v>#DIV/0!</v>
      </c>
      <c r="AB1832" t="str">
        <f t="shared" si="936"/>
        <v>0.108427536121393-0.0426987162930167i</v>
      </c>
      <c r="AC1832" t="str">
        <f t="shared" si="937"/>
        <v>1.27123257080427-0.437871240482573i</v>
      </c>
      <c r="AD1832" t="str">
        <f t="shared" si="938"/>
        <v>0.0865894005255679-0.00376304712615836i</v>
      </c>
      <c r="AE1832" t="e">
        <f t="shared" si="939"/>
        <v>#DIV/0!</v>
      </c>
      <c r="AF1832" t="str">
        <f t="shared" si="940"/>
        <v>-9.3381440939534-7.97572335728641i</v>
      </c>
      <c r="AG1832" t="e">
        <f t="shared" si="941"/>
        <v>#DIV/0!</v>
      </c>
      <c r="AH1832" t="e">
        <f t="shared" si="942"/>
        <v>#DIV/0!</v>
      </c>
      <c r="AI1832" t="e">
        <f t="shared" si="943"/>
        <v>#DIV/0!</v>
      </c>
      <c r="AJ1832" t="e">
        <f t="shared" si="944"/>
        <v>#DIV/0!</v>
      </c>
      <c r="AK1832"/>
      <c r="AL1832"/>
      <c r="AM1832"/>
      <c r="AN1832"/>
    </row>
    <row r="1833" spans="1:40" x14ac:dyDescent="0.3">
      <c r="A1833"/>
      <c r="B1833">
        <f t="shared" si="910"/>
        <v>169900</v>
      </c>
      <c r="C1833" s="186" t="str">
        <f t="shared" si="913"/>
        <v>-0.00654013446027287+0.0101315602063024i</v>
      </c>
      <c r="D1833" s="158" t="str">
        <f t="shared" si="914"/>
        <v>-4.23765675374762-2.62436434171273i</v>
      </c>
      <c r="E1833" t="str">
        <f t="shared" si="915"/>
        <v>2926.35347793258-8340.86885060494i</v>
      </c>
      <c r="F1833" t="str">
        <f t="shared" si="916"/>
        <v>0.546197702985068+0.352439952603614i</v>
      </c>
      <c r="G1833" t="str">
        <f t="shared" si="911"/>
        <v>0.546197702985068+0.352439952603614i</v>
      </c>
      <c r="H1833" t="str">
        <f t="shared" si="917"/>
        <v>5.1049924671303+5.35239623755358i</v>
      </c>
      <c r="I1833" t="str">
        <f t="shared" si="918"/>
        <v>667.195739806132i</v>
      </c>
      <c r="J1833" t="str">
        <f t="shared" si="912"/>
        <v>-109.254790443763+142.271752043076i</v>
      </c>
      <c r="K1833" t="str">
        <f t="shared" si="919"/>
        <v>2.94995083259707-2.26535665307063i</v>
      </c>
      <c r="L1833" t="str">
        <f t="shared" si="920"/>
        <v>0.590997568012419-0.378443982574817i</v>
      </c>
      <c r="M1833" t="str">
        <f t="shared" si="921"/>
        <v>3.54094840060949-2.64380063564545i</v>
      </c>
      <c r="N1833" t="str">
        <f t="shared" si="922"/>
        <v>-2.17193580127741i</v>
      </c>
      <c r="O1833" t="str">
        <f t="shared" si="923"/>
        <v>-0.565582555497775-0.824691683550044i</v>
      </c>
      <c r="P1833" t="str">
        <f t="shared" si="924"/>
        <v>1.56558255549777+0.824691683550044i</v>
      </c>
      <c r="Q1833" t="str">
        <f t="shared" si="925"/>
        <v>-1.56558255549777+1.34724411772737i</v>
      </c>
      <c r="R1833" t="str">
        <f t="shared" si="926"/>
        <v>-0.314100200503662-0.797058785992181i</v>
      </c>
      <c r="S1833" t="str">
        <f t="shared" si="927"/>
        <v>0.238346864337714i</v>
      </c>
      <c r="T1833" t="str">
        <f t="shared" si="928"/>
        <v>0.189976462334061-0.0748647978778951i</v>
      </c>
      <c r="U1833" t="e">
        <f t="shared" si="929"/>
        <v>#DIV/0!</v>
      </c>
      <c r="V1833" t="str">
        <f t="shared" si="930"/>
        <v>0.0000833333333333333-0.00156126096813709i</v>
      </c>
      <c r="W1833" t="e">
        <f t="shared" si="931"/>
        <v>#DIV/0!</v>
      </c>
      <c r="X1833" t="e">
        <f t="shared" si="932"/>
        <v>#DIV/0!</v>
      </c>
      <c r="Y1833" t="str">
        <f t="shared" si="933"/>
        <v>0.00096+0.725908964909072i</v>
      </c>
      <c r="Z1833" t="e">
        <f t="shared" si="934"/>
        <v>#DIV/0!</v>
      </c>
      <c r="AA1833" t="e">
        <f t="shared" si="935"/>
        <v>#DIV/0!</v>
      </c>
      <c r="AB1833" t="str">
        <f t="shared" si="936"/>
        <v>0.108407237853527-0.0427204815306748i</v>
      </c>
      <c r="AC1833" t="str">
        <f t="shared" si="937"/>
        <v>1.27091999926606-0.437878145095032i</v>
      </c>
      <c r="AD1833" t="str">
        <f t="shared" si="938"/>
        <v>0.086599592838257-0.00377711614849556i</v>
      </c>
      <c r="AE1833" t="e">
        <f t="shared" si="939"/>
        <v>#DIV/0!</v>
      </c>
      <c r="AF1833" t="str">
        <f t="shared" si="940"/>
        <v>-9.34264922087792-7.97676057926631i</v>
      </c>
      <c r="AG1833" t="e">
        <f t="shared" si="941"/>
        <v>#DIV/0!</v>
      </c>
      <c r="AH1833" t="e">
        <f t="shared" si="942"/>
        <v>#DIV/0!</v>
      </c>
      <c r="AI1833" t="e">
        <f t="shared" si="943"/>
        <v>#DIV/0!</v>
      </c>
      <c r="AJ1833" t="e">
        <f t="shared" si="944"/>
        <v>#DIV/0!</v>
      </c>
      <c r="AK1833"/>
      <c r="AL1833"/>
      <c r="AM1833"/>
      <c r="AN1833"/>
    </row>
    <row r="1834" spans="1:40" x14ac:dyDescent="0.3">
      <c r="A1834"/>
      <c r="B1834">
        <f t="shared" si="910"/>
        <v>170000</v>
      </c>
      <c r="C1834" s="186" t="str">
        <f t="shared" si="913"/>
        <v>-0.00653723765598639+0.0101293267966787i</v>
      </c>
      <c r="D1834" s="158" t="str">
        <f t="shared" si="914"/>
        <v>-4.23917519389589-2.62477460484455i</v>
      </c>
      <c r="E1834" t="str">
        <f t="shared" si="915"/>
        <v>2923.28854742707-8337.03714066241i</v>
      </c>
      <c r="F1834" t="str">
        <f t="shared" si="916"/>
        <v>0.546398657199999+0.352491231776403i</v>
      </c>
      <c r="G1834" t="str">
        <f t="shared" si="911"/>
        <v>0.546398657199999+0.352491231776403i</v>
      </c>
      <c r="H1834" t="str">
        <f t="shared" si="917"/>
        <v>5.10797772639173+5.35302025088997i</v>
      </c>
      <c r="I1834" t="str">
        <f t="shared" si="918"/>
        <v>667.588438887831i</v>
      </c>
      <c r="J1834" t="str">
        <f t="shared" si="912"/>
        <v>-109.384616503104+142.355490566939i</v>
      </c>
      <c r="K1834" t="str">
        <f t="shared" si="919"/>
        <v>2.94863927267861-2.26570661070693i</v>
      </c>
      <c r="L1834" t="str">
        <f t="shared" si="920"/>
        <v>0.590795266013426-0.378537107825173i</v>
      </c>
      <c r="M1834" t="str">
        <f t="shared" si="921"/>
        <v>3.53943453869204-2.6442437185321i</v>
      </c>
      <c r="N1834" t="str">
        <f t="shared" si="922"/>
        <v>-2.1732141625495i</v>
      </c>
      <c r="O1834" t="str">
        <f t="shared" si="923"/>
        <v>-0.566636346980719-0.823967991053261i</v>
      </c>
      <c r="P1834" t="str">
        <f t="shared" si="924"/>
        <v>1.56663634698072+0.823967991053261i</v>
      </c>
      <c r="Q1834" t="str">
        <f t="shared" si="925"/>
        <v>-1.56663634698072+1.34924617149624i</v>
      </c>
      <c r="R1834" t="str">
        <f t="shared" si="926"/>
        <v>-0.314075319843856-0.796440677709743i</v>
      </c>
      <c r="S1834" t="str">
        <f t="shared" si="927"/>
        <v>0.238487150897065i</v>
      </c>
      <c r="T1834" t="str">
        <f t="shared" si="928"/>
        <v>0.189940868085524-0.0749029281966456i</v>
      </c>
      <c r="U1834" t="e">
        <f t="shared" si="929"/>
        <v>#DIV/0!</v>
      </c>
      <c r="V1834" t="str">
        <f t="shared" si="930"/>
        <v>0.0000833333333333333-0.00156034257933231i</v>
      </c>
      <c r="W1834" t="e">
        <f t="shared" si="931"/>
        <v>#DIV/0!</v>
      </c>
      <c r="X1834" t="e">
        <f t="shared" si="932"/>
        <v>#DIV/0!</v>
      </c>
      <c r="Y1834" t="str">
        <f t="shared" si="933"/>
        <v>0.00096+0.72633622150996i</v>
      </c>
      <c r="Z1834" t="e">
        <f t="shared" si="934"/>
        <v>#DIV/0!</v>
      </c>
      <c r="AA1834" t="e">
        <f t="shared" si="935"/>
        <v>#DIV/0!</v>
      </c>
      <c r="AB1834" t="str">
        <f t="shared" si="936"/>
        <v>0.108386926525903-0.0427422400289826i</v>
      </c>
      <c r="AC1834" t="str">
        <f t="shared" si="937"/>
        <v>1.27060753157583-0.437884810256766i</v>
      </c>
      <c r="AD1834" t="str">
        <f t="shared" si="938"/>
        <v>0.086609779013511-0.00379120480522935i</v>
      </c>
      <c r="AE1834" t="e">
        <f t="shared" si="939"/>
        <v>#DIV/0!</v>
      </c>
      <c r="AF1834" t="str">
        <f t="shared" si="940"/>
        <v>-9.34715292028762-7.97779485573452i</v>
      </c>
      <c r="AG1834" t="e">
        <f t="shared" si="941"/>
        <v>#DIV/0!</v>
      </c>
      <c r="AH1834" t="e">
        <f t="shared" si="942"/>
        <v>#DIV/0!</v>
      </c>
      <c r="AI1834" t="e">
        <f t="shared" si="943"/>
        <v>#DIV/0!</v>
      </c>
      <c r="AJ1834" t="e">
        <f t="shared" si="944"/>
        <v>#DIV/0!</v>
      </c>
      <c r="AK1834"/>
      <c r="AL1834"/>
      <c r="AM1834"/>
      <c r="AN1834"/>
    </row>
    <row r="1835" spans="1:40" x14ac:dyDescent="0.3">
      <c r="A1835"/>
      <c r="B1835">
        <f t="shared" si="910"/>
        <v>170100</v>
      </c>
      <c r="C1835" s="186" t="str">
        <f t="shared" si="913"/>
        <v>-0.00653434171546806+0.0101270949046443i</v>
      </c>
      <c r="D1835" s="158" t="str">
        <f t="shared" si="914"/>
        <v>-4.24069318212701-2.62518380437351i</v>
      </c>
      <c r="E1835" t="str">
        <f t="shared" si="915"/>
        <v>2920.22823257107-8333.20831848948i</v>
      </c>
      <c r="F1835" t="str">
        <f t="shared" si="916"/>
        <v>0.546599551605446+0.352542373735971i</v>
      </c>
      <c r="G1835" t="str">
        <f t="shared" si="911"/>
        <v>0.546599551605446+0.352542373735971i</v>
      </c>
      <c r="H1835" t="str">
        <f t="shared" si="917"/>
        <v>5.11096200856886+5.353642385366i</v>
      </c>
      <c r="I1835" t="str">
        <f t="shared" si="918"/>
        <v>667.98113796953i</v>
      </c>
      <c r="J1835" t="str">
        <f t="shared" si="912"/>
        <v>-109.514518953182+142.439229090802i</v>
      </c>
      <c r="K1835" t="str">
        <f t="shared" si="919"/>
        <v>2.94732810753431-2.26605565021733i</v>
      </c>
      <c r="L1835" t="str">
        <f t="shared" si="920"/>
        <v>0.590592983551414-0.378630093106739i</v>
      </c>
      <c r="M1835" t="str">
        <f t="shared" si="921"/>
        <v>3.53792109108572-2.64468574332407i</v>
      </c>
      <c r="N1835" t="str">
        <f t="shared" si="922"/>
        <v>-2.17449252382159i</v>
      </c>
      <c r="O1835" t="str">
        <f t="shared" si="923"/>
        <v>-0.567689212462398-0.823242952021955i</v>
      </c>
      <c r="P1835" t="str">
        <f t="shared" si="924"/>
        <v>1.5676892124624+0.823242952021955i</v>
      </c>
      <c r="Q1835" t="str">
        <f t="shared" si="925"/>
        <v>-1.5676892124624+1.35124957179963i</v>
      </c>
      <c r="R1835" t="str">
        <f t="shared" si="926"/>
        <v>-0.314050418898585-0.795823200264629i</v>
      </c>
      <c r="S1835" t="str">
        <f t="shared" si="927"/>
        <v>0.238627437456415i</v>
      </c>
      <c r="T1835" t="str">
        <f t="shared" si="928"/>
        <v>0.189905250947512-0.074941046693883i</v>
      </c>
      <c r="U1835" t="e">
        <f t="shared" si="929"/>
        <v>#DIV/0!</v>
      </c>
      <c r="V1835" t="str">
        <f t="shared" si="930"/>
        <v>0.0000833333333333333-0.00155942527034975i</v>
      </c>
      <c r="W1835" t="e">
        <f t="shared" si="931"/>
        <v>#DIV/0!</v>
      </c>
      <c r="X1835" t="e">
        <f t="shared" si="932"/>
        <v>#DIV/0!</v>
      </c>
      <c r="Y1835" t="str">
        <f t="shared" si="933"/>
        <v>0.00096+0.726763478110848i</v>
      </c>
      <c r="Z1835" t="e">
        <f t="shared" si="934"/>
        <v>#DIV/0!</v>
      </c>
      <c r="AA1835" t="e">
        <f t="shared" si="935"/>
        <v>#DIV/0!</v>
      </c>
      <c r="AB1835" t="str">
        <f t="shared" si="936"/>
        <v>0.108366602136741-0.0427639917815201i</v>
      </c>
      <c r="AC1835" t="str">
        <f t="shared" si="937"/>
        <v>1.27029516787666-0.437891236186367i</v>
      </c>
      <c r="AD1835" t="str">
        <f t="shared" si="938"/>
        <v>0.0866199590277394-0.00380531310099433i</v>
      </c>
      <c r="AE1835" t="e">
        <f t="shared" si="939"/>
        <v>#DIV/0!</v>
      </c>
      <c r="AF1835" t="str">
        <f t="shared" si="940"/>
        <v>-9.35165519069587-7.97882618973951i</v>
      </c>
      <c r="AG1835" t="e">
        <f t="shared" si="941"/>
        <v>#DIV/0!</v>
      </c>
      <c r="AH1835" t="e">
        <f t="shared" si="942"/>
        <v>#DIV/0!</v>
      </c>
      <c r="AI1835" t="e">
        <f t="shared" si="943"/>
        <v>#DIV/0!</v>
      </c>
      <c r="AJ1835" t="e">
        <f t="shared" si="944"/>
        <v>#DIV/0!</v>
      </c>
      <c r="AK1835"/>
      <c r="AL1835"/>
      <c r="AM1835"/>
      <c r="AN1835"/>
    </row>
    <row r="1836" spans="1:40" x14ac:dyDescent="0.3">
      <c r="A1836"/>
      <c r="B1836">
        <f t="shared" si="910"/>
        <v>170200</v>
      </c>
      <c r="C1836" s="186" t="str">
        <f t="shared" si="913"/>
        <v>-0.00653144663982958+0.0101248645260895i</v>
      </c>
      <c r="D1836" s="158" t="str">
        <f t="shared" si="914"/>
        <v>-4.24221071785559-2.62559194142195i</v>
      </c>
      <c r="E1836" t="str">
        <f t="shared" si="915"/>
        <v>2917.17252452988-8329.38238209027i</v>
      </c>
      <c r="F1836" t="str">
        <f t="shared" si="916"/>
        <v>0.546800386123942+0.352593378624605i</v>
      </c>
      <c r="G1836" t="str">
        <f t="shared" si="911"/>
        <v>0.546800386123942+0.352593378624605i</v>
      </c>
      <c r="H1836" t="str">
        <f t="shared" si="917"/>
        <v>5.11394531276489+5.35426264290678i</v>
      </c>
      <c r="I1836" t="str">
        <f t="shared" si="918"/>
        <v>668.373837051229i</v>
      </c>
      <c r="J1836" t="str">
        <f t="shared" si="912"/>
        <v>-109.644497793999+142.522967614665i</v>
      </c>
      <c r="K1836" t="str">
        <f t="shared" si="919"/>
        <v>2.94601733766663-2.26640377257788i</v>
      </c>
      <c r="L1836" t="str">
        <f t="shared" si="920"/>
        <v>0.590390720728468-0.378722938507088i</v>
      </c>
      <c r="M1836" t="str">
        <f t="shared" si="921"/>
        <v>3.5364080583951-2.64512671108497i</v>
      </c>
      <c r="N1836" t="str">
        <f t="shared" si="922"/>
        <v>-2.17577088509367i</v>
      </c>
      <c r="O1836" t="str">
        <f t="shared" si="923"/>
        <v>-0.568741150222202-0.822516567640997i</v>
      </c>
      <c r="P1836" t="str">
        <f t="shared" si="924"/>
        <v>1.5687411502222+0.822516567640997i</v>
      </c>
      <c r="Q1836" t="str">
        <f t="shared" si="925"/>
        <v>-1.5687411502222+1.35325431745267i</v>
      </c>
      <c r="R1836" t="str">
        <f t="shared" si="926"/>
        <v>-0.314025497656453-0.795206352531851i</v>
      </c>
      <c r="S1836" t="str">
        <f t="shared" si="927"/>
        <v>0.238767724015766i</v>
      </c>
      <c r="T1836" t="str">
        <f t="shared" si="928"/>
        <v>0.189869610916909-0.0749791533583495i</v>
      </c>
      <c r="U1836" t="e">
        <f t="shared" si="929"/>
        <v>#DIV/0!</v>
      </c>
      <c r="V1836" t="str">
        <f t="shared" si="930"/>
        <v>0.0000833333333333333-0.00155850903928609i</v>
      </c>
      <c r="W1836" t="e">
        <f t="shared" si="931"/>
        <v>#DIV/0!</v>
      </c>
      <c r="X1836" t="e">
        <f t="shared" si="932"/>
        <v>#DIV/0!</v>
      </c>
      <c r="Y1836" t="str">
        <f t="shared" si="933"/>
        <v>0.00096+0.727190734711737i</v>
      </c>
      <c r="Z1836" t="e">
        <f t="shared" si="934"/>
        <v>#DIV/0!</v>
      </c>
      <c r="AA1836" t="e">
        <f t="shared" si="935"/>
        <v>#DIV/0!</v>
      </c>
      <c r="AB1836" t="str">
        <f t="shared" si="936"/>
        <v>0.108346264684262-0.0427857367818631i</v>
      </c>
      <c r="AC1836" t="str">
        <f t="shared" si="937"/>
        <v>1.26998290831128-0.437897423102376i</v>
      </c>
      <c r="AD1836" t="str">
        <f t="shared" si="938"/>
        <v>0.0866301328573328-0.00381944104040783i</v>
      </c>
      <c r="AE1836" t="e">
        <f t="shared" si="939"/>
        <v>#DIV/0!</v>
      </c>
      <c r="AF1836" t="str">
        <f t="shared" si="940"/>
        <v>-9.35615603062048-7.97985458432873i</v>
      </c>
      <c r="AG1836" t="e">
        <f t="shared" si="941"/>
        <v>#DIV/0!</v>
      </c>
      <c r="AH1836" t="e">
        <f t="shared" si="942"/>
        <v>#DIV/0!</v>
      </c>
      <c r="AI1836" t="e">
        <f t="shared" si="943"/>
        <v>#DIV/0!</v>
      </c>
      <c r="AJ1836" t="e">
        <f t="shared" si="944"/>
        <v>#DIV/0!</v>
      </c>
      <c r="AK1836"/>
      <c r="AL1836"/>
      <c r="AM1836"/>
      <c r="AN1836"/>
    </row>
    <row r="1837" spans="1:40" x14ac:dyDescent="0.3">
      <c r="A1837"/>
      <c r="B1837">
        <f t="shared" si="910"/>
        <v>170300</v>
      </c>
      <c r="C1837" s="186" t="str">
        <f t="shared" si="913"/>
        <v>-0.00652855243017935+0.0101226356569183i</v>
      </c>
      <c r="D1837" s="158" t="str">
        <f t="shared" si="914"/>
        <v>-4.24372780049798-2.62599901711188i</v>
      </c>
      <c r="E1837" t="str">
        <f t="shared" si="915"/>
        <v>2914.12141448876-8325.55932946657i</v>
      </c>
      <c r="F1837" t="str">
        <f t="shared" si="916"/>
        <v>0.547001160678253+0.352644246584555i</v>
      </c>
      <c r="G1837" t="str">
        <f t="shared" si="911"/>
        <v>0.547001160678253+0.352644246584555i</v>
      </c>
      <c r="H1837" t="str">
        <f t="shared" si="917"/>
        <v>5.11692763808573+5.35488102543715i</v>
      </c>
      <c r="I1837" t="str">
        <f t="shared" si="918"/>
        <v>668.766536132927i</v>
      </c>
      <c r="J1837" t="str">
        <f t="shared" si="912"/>
        <v>-109.774553025554+142.606706138527i</v>
      </c>
      <c r="K1837" t="str">
        <f t="shared" si="919"/>
        <v>2.94470696357659-2.26675097876428i</v>
      </c>
      <c r="L1837" t="str">
        <f t="shared" si="920"/>
        <v>0.590188477646508-0.378815644113845i</v>
      </c>
      <c r="M1837" t="str">
        <f t="shared" si="921"/>
        <v>3.5348954412231-2.64556662287812i</v>
      </c>
      <c r="N1837" t="str">
        <f t="shared" si="922"/>
        <v>-2.17704924636576i</v>
      </c>
      <c r="O1837" t="str">
        <f t="shared" si="923"/>
        <v>-0.569792158541064-0.821788839097438i</v>
      </c>
      <c r="P1837" t="str">
        <f t="shared" si="924"/>
        <v>1.56979215854106+0.821788839097438i</v>
      </c>
      <c r="Q1837" t="str">
        <f t="shared" si="925"/>
        <v>-1.56979215854106+1.35526040726832i</v>
      </c>
      <c r="R1837" t="str">
        <f t="shared" si="926"/>
        <v>-0.314000556106064-0.794590133389047i</v>
      </c>
      <c r="S1837" t="str">
        <f t="shared" si="927"/>
        <v>0.238908010575118i</v>
      </c>
      <c r="T1837" t="str">
        <f t="shared" si="928"/>
        <v>0.189833947990595-0.0750172481787805i</v>
      </c>
      <c r="U1837" t="e">
        <f t="shared" si="929"/>
        <v>#DIV/0!</v>
      </c>
      <c r="V1837" t="str">
        <f t="shared" si="930"/>
        <v>0.0000833333333333333-0.00155759388424247i</v>
      </c>
      <c r="W1837" t="e">
        <f t="shared" si="931"/>
        <v>#DIV/0!</v>
      </c>
      <c r="X1837" t="e">
        <f t="shared" si="932"/>
        <v>#DIV/0!</v>
      </c>
      <c r="Y1837" t="str">
        <f t="shared" si="933"/>
        <v>0.00096+0.727617991312625i</v>
      </c>
      <c r="Z1837" t="e">
        <f t="shared" si="934"/>
        <v>#DIV/0!</v>
      </c>
      <c r="AA1837" t="e">
        <f t="shared" si="935"/>
        <v>#DIV/0!</v>
      </c>
      <c r="AB1837" t="str">
        <f t="shared" si="936"/>
        <v>0.108325914166688-0.0428074750235838i</v>
      </c>
      <c r="AC1837" t="str">
        <f t="shared" si="937"/>
        <v>1.26967075302207-0.437903371223288i</v>
      </c>
      <c r="AD1837" t="str">
        <f t="shared" si="938"/>
        <v>0.0866403004786635-0.00383358862806994i</v>
      </c>
      <c r="AE1837" t="e">
        <f t="shared" si="939"/>
        <v>#DIV/0!</v>
      </c>
      <c r="AF1837" t="str">
        <f t="shared" si="940"/>
        <v>-9.36065543858371-7.98088004254903i</v>
      </c>
      <c r="AG1837" t="e">
        <f t="shared" si="941"/>
        <v>#DIV/0!</v>
      </c>
      <c r="AH1837" t="e">
        <f t="shared" si="942"/>
        <v>#DIV/0!</v>
      </c>
      <c r="AI1837" t="e">
        <f t="shared" si="943"/>
        <v>#DIV/0!</v>
      </c>
      <c r="AJ1837" t="e">
        <f t="shared" si="944"/>
        <v>#DIV/0!</v>
      </c>
      <c r="AK1837"/>
      <c r="AL1837"/>
      <c r="AM1837"/>
      <c r="AN1837"/>
    </row>
    <row r="1838" spans="1:40" x14ac:dyDescent="0.3">
      <c r="A1838"/>
      <c r="B1838">
        <f t="shared" si="910"/>
        <v>170400</v>
      </c>
      <c r="C1838" s="186" t="str">
        <f t="shared" si="913"/>
        <v>-0.00652565908762262+0.010120408293049i</v>
      </c>
      <c r="D1838" s="158" t="str">
        <f t="shared" si="914"/>
        <v>-4.24524442947233-2.62640503256489i</v>
      </c>
      <c r="E1838" t="str">
        <f t="shared" si="915"/>
        <v>2911.07489365279-8321.73915861787i</v>
      </c>
      <c r="F1838" t="str">
        <f t="shared" si="916"/>
        <v>0.547201875191376+0.352694977758035i</v>
      </c>
      <c r="G1838" t="str">
        <f t="shared" si="911"/>
        <v>0.547201875191376+0.352694977758035i</v>
      </c>
      <c r="H1838" t="str">
        <f t="shared" si="917"/>
        <v>5.1199089836402+5.35549753488154i</v>
      </c>
      <c r="I1838" t="str">
        <f t="shared" si="918"/>
        <v>669.159235214626i</v>
      </c>
      <c r="J1838" t="str">
        <f t="shared" si="912"/>
        <v>-109.904684647846+142.69044466239i</v>
      </c>
      <c r="K1838" t="str">
        <f t="shared" si="919"/>
        <v>2.94339698576369-2.26709726975183i</v>
      </c>
      <c r="L1838" t="str">
        <f t="shared" si="920"/>
        <v>0.589986254407291-0.378908210014683i</v>
      </c>
      <c r="M1838" t="str">
        <f t="shared" si="921"/>
        <v>3.53338324017098-2.64600547976651i</v>
      </c>
      <c r="N1838" t="str">
        <f t="shared" si="922"/>
        <v>-2.17832760763785i</v>
      </c>
      <c r="O1838" t="str">
        <f t="shared" si="923"/>
        <v>-0.57084223570141-0.821059767580544i</v>
      </c>
      <c r="P1838" t="str">
        <f t="shared" si="924"/>
        <v>1.57084223570141+0.821059767580544i</v>
      </c>
      <c r="Q1838" t="str">
        <f t="shared" si="925"/>
        <v>-1.57084223570141+1.35726784005731i</v>
      </c>
      <c r="R1838" t="str">
        <f t="shared" si="926"/>
        <v>-0.313975594236002-0.793974541716503i</v>
      </c>
      <c r="S1838" t="str">
        <f t="shared" si="927"/>
        <v>0.239048297134469i</v>
      </c>
      <c r="T1838" t="str">
        <f t="shared" si="928"/>
        <v>0.18979826216545-0.0750553311438993i</v>
      </c>
      <c r="U1838" t="e">
        <f t="shared" si="929"/>
        <v>#DIV/0!</v>
      </c>
      <c r="V1838" t="str">
        <f t="shared" si="930"/>
        <v>0.0000833333333333333-0.00155667980332448i</v>
      </c>
      <c r="W1838" t="e">
        <f t="shared" si="931"/>
        <v>#DIV/0!</v>
      </c>
      <c r="X1838" t="e">
        <f t="shared" si="932"/>
        <v>#DIV/0!</v>
      </c>
      <c r="Y1838" t="str">
        <f t="shared" si="933"/>
        <v>0.00096+0.728045247913513i</v>
      </c>
      <c r="Z1838" t="e">
        <f t="shared" si="934"/>
        <v>#DIV/0!</v>
      </c>
      <c r="AA1838" t="e">
        <f t="shared" si="935"/>
        <v>#DIV/0!</v>
      </c>
      <c r="AB1838" t="str">
        <f t="shared" si="936"/>
        <v>0.108305550582237-0.0428292065002472i</v>
      </c>
      <c r="AC1838" t="str">
        <f t="shared" si="937"/>
        <v>1.26935870215106-0.437909080767523i</v>
      </c>
      <c r="AD1838" t="str">
        <f t="shared" si="938"/>
        <v>0.0866504618680814-0.0038477558685639i</v>
      </c>
      <c r="AE1838" t="e">
        <f t="shared" si="939"/>
        <v>#DIV/0!</v>
      </c>
      <c r="AF1838" t="str">
        <f t="shared" si="940"/>
        <v>-9.36515341311253-7.98190256744643i</v>
      </c>
      <c r="AG1838" t="e">
        <f t="shared" si="941"/>
        <v>#DIV/0!</v>
      </c>
      <c r="AH1838" t="e">
        <f t="shared" si="942"/>
        <v>#DIV/0!</v>
      </c>
      <c r="AI1838" t="e">
        <f t="shared" si="943"/>
        <v>#DIV/0!</v>
      </c>
      <c r="AJ1838" t="e">
        <f t="shared" si="944"/>
        <v>#DIV/0!</v>
      </c>
      <c r="AK1838"/>
      <c r="AL1838"/>
      <c r="AM1838"/>
      <c r="AN1838"/>
    </row>
    <row r="1839" spans="1:40" x14ac:dyDescent="0.3">
      <c r="A1839"/>
      <c r="B1839">
        <f t="shared" si="910"/>
        <v>170500</v>
      </c>
      <c r="C1839" s="186" t="str">
        <f t="shared" si="913"/>
        <v>-0.00652276661326107+0.0101181824304135i</v>
      </c>
      <c r="D1839" s="158" t="str">
        <f t="shared" si="914"/>
        <v>-4.24676060419844-2.62680998890213i</v>
      </c>
      <c r="E1839" t="str">
        <f t="shared" si="915"/>
        <v>2908.03295324698-8317.92186754143i</v>
      </c>
      <c r="F1839" t="str">
        <f t="shared" si="916"/>
        <v>0.547402529586535+0.352745572287214i</v>
      </c>
      <c r="G1839" t="str">
        <f t="shared" si="911"/>
        <v>0.547402529586535+0.352745572287214i</v>
      </c>
      <c r="H1839" t="str">
        <f t="shared" si="917"/>
        <v>5.12288934853972+5.35611217316396i</v>
      </c>
      <c r="I1839" t="str">
        <f t="shared" si="918"/>
        <v>669.551934296325i</v>
      </c>
      <c r="J1839" t="str">
        <f t="shared" si="912"/>
        <v>-110.034892660877+142.774183186253i</v>
      </c>
      <c r="K1839" t="str">
        <f t="shared" si="919"/>
        <v>2.94208740472585-2.26744264651551i</v>
      </c>
      <c r="L1839" t="str">
        <f t="shared" si="920"/>
        <v>0.589784051112412-0.379000636297322i</v>
      </c>
      <c r="M1839" t="str">
        <f t="shared" si="921"/>
        <v>3.53187145583826-2.64644328281283i</v>
      </c>
      <c r="N1839" t="str">
        <f t="shared" si="922"/>
        <v>-2.17960596890994i</v>
      </c>
      <c r="O1839" t="str">
        <f t="shared" si="923"/>
        <v>-0.571891379987195-0.820329354281767i</v>
      </c>
      <c r="P1839" t="str">
        <f t="shared" si="924"/>
        <v>1.57189137998719+0.820329354281767i</v>
      </c>
      <c r="Q1839" t="str">
        <f t="shared" si="925"/>
        <v>-1.57189137998719+1.35927661462817i</v>
      </c>
      <c r="R1839" t="str">
        <f t="shared" si="926"/>
        <v>-0.313950612034841-0.793359576397124i</v>
      </c>
      <c r="S1839" t="str">
        <f t="shared" si="927"/>
        <v>0.239188583693821i</v>
      </c>
      <c r="T1839" t="str">
        <f t="shared" si="928"/>
        <v>0.189762553438358-0.0750934022424219i</v>
      </c>
      <c r="U1839" t="e">
        <f t="shared" si="929"/>
        <v>#DIV/0!</v>
      </c>
      <c r="V1839" t="str">
        <f t="shared" si="930"/>
        <v>0.0000833333333333333-0.00155576679464218i</v>
      </c>
      <c r="W1839" t="e">
        <f t="shared" si="931"/>
        <v>#DIV/0!</v>
      </c>
      <c r="X1839" t="e">
        <f t="shared" si="932"/>
        <v>#DIV/0!</v>
      </c>
      <c r="Y1839" t="str">
        <f t="shared" si="933"/>
        <v>0.00096+0.728472504514401i</v>
      </c>
      <c r="Z1839" t="e">
        <f t="shared" si="934"/>
        <v>#DIV/0!</v>
      </c>
      <c r="AA1839" t="e">
        <f t="shared" si="935"/>
        <v>#DIV/0!</v>
      </c>
      <c r="AB1839" t="str">
        <f t="shared" si="936"/>
        <v>0.10828517392913-0.0428509312054142i</v>
      </c>
      <c r="AC1839" t="str">
        <f t="shared" si="937"/>
        <v>1.26904675583993-0.437914551953456i</v>
      </c>
      <c r="AD1839" t="str">
        <f t="shared" si="938"/>
        <v>0.0866606170019189-0.0038619427664547i</v>
      </c>
      <c r="AE1839" t="e">
        <f t="shared" si="939"/>
        <v>#DIV/0!</v>
      </c>
      <c r="AF1839" t="str">
        <f t="shared" si="940"/>
        <v>-9.36964995273816-7.98292216206609i</v>
      </c>
      <c r="AG1839" t="e">
        <f t="shared" si="941"/>
        <v>#DIV/0!</v>
      </c>
      <c r="AH1839" t="e">
        <f t="shared" si="942"/>
        <v>#DIV/0!</v>
      </c>
      <c r="AI1839" t="e">
        <f t="shared" si="943"/>
        <v>#DIV/0!</v>
      </c>
      <c r="AJ1839" t="e">
        <f t="shared" si="944"/>
        <v>#DIV/0!</v>
      </c>
      <c r="AK1839"/>
      <c r="AL1839"/>
      <c r="AM1839"/>
      <c r="AN1839"/>
    </row>
    <row r="1840" spans="1:40" x14ac:dyDescent="0.3">
      <c r="A1840"/>
      <c r="B1840">
        <f t="shared" si="910"/>
        <v>170600</v>
      </c>
      <c r="C1840" s="186" t="str">
        <f t="shared" si="913"/>
        <v>-0.00651987500819332+0.0101159580649574i</v>
      </c>
      <c r="D1840" s="158" t="str">
        <f t="shared" si="914"/>
        <v>-4.24827632409791-2.62721388724444i</v>
      </c>
      <c r="E1840" t="str">
        <f t="shared" si="915"/>
        <v>2904.99558451609-8314.10745423233i</v>
      </c>
      <c r="F1840" t="str">
        <f t="shared" si="916"/>
        <v>0.547603123787187+0.352796030314231i</v>
      </c>
      <c r="G1840" t="str">
        <f t="shared" si="911"/>
        <v>0.547603123787187+0.352796030314231i</v>
      </c>
      <c r="H1840" t="str">
        <f t="shared" si="917"/>
        <v>5.12586873189853+5.35672494220817i</v>
      </c>
      <c r="I1840" t="str">
        <f t="shared" si="918"/>
        <v>669.944633378023i</v>
      </c>
      <c r="J1840" t="str">
        <f t="shared" si="912"/>
        <v>-110.165177064646+142.857921710117i</v>
      </c>
      <c r="K1840" t="str">
        <f t="shared" si="919"/>
        <v>2.94077822095955-2.2677871100299i</v>
      </c>
      <c r="L1840" t="str">
        <f t="shared" si="920"/>
        <v>0.589581867863299-0.379092923049533i</v>
      </c>
      <c r="M1840" t="str">
        <f t="shared" si="921"/>
        <v>3.53036008882285-2.64688003307943i</v>
      </c>
      <c r="N1840" t="str">
        <f t="shared" si="922"/>
        <v>-2.18088433018203i</v>
      </c>
      <c r="O1840" t="str">
        <f t="shared" si="923"/>
        <v>-0.572939589683902-0.819597600394756i</v>
      </c>
      <c r="P1840" t="str">
        <f t="shared" si="924"/>
        <v>1.5729395896839+0.819597600394756i</v>
      </c>
      <c r="Q1840" t="str">
        <f t="shared" si="925"/>
        <v>-1.5729395896839+1.36128672978727i</v>
      </c>
      <c r="R1840" t="str">
        <f t="shared" si="926"/>
        <v>-0.313925609491145-0.79274523631643i</v>
      </c>
      <c r="S1840" t="str">
        <f t="shared" si="927"/>
        <v>0.239328870253172i</v>
      </c>
      <c r="T1840" t="str">
        <f t="shared" si="928"/>
        <v>0.189726821806195-0.0751314614630542i</v>
      </c>
      <c r="U1840" t="e">
        <f t="shared" si="929"/>
        <v>#DIV/0!</v>
      </c>
      <c r="V1840" t="str">
        <f t="shared" si="930"/>
        <v>0.0000833333333333333-0.00155485485631004i</v>
      </c>
      <c r="W1840" t="e">
        <f t="shared" si="931"/>
        <v>#DIV/0!</v>
      </c>
      <c r="X1840" t="e">
        <f t="shared" si="932"/>
        <v>#DIV/0!</v>
      </c>
      <c r="Y1840" t="str">
        <f t="shared" si="933"/>
        <v>0.00096+0.72889976111529i</v>
      </c>
      <c r="Z1840" t="e">
        <f t="shared" si="934"/>
        <v>#DIV/0!</v>
      </c>
      <c r="AA1840" t="e">
        <f t="shared" si="935"/>
        <v>#DIV/0!</v>
      </c>
      <c r="AB1840" t="str">
        <f t="shared" si="936"/>
        <v>0.108264784205587-0.0428726491326401i</v>
      </c>
      <c r="AC1840" t="str">
        <f t="shared" si="937"/>
        <v>1.26873491423002-0.4379197849994i</v>
      </c>
      <c r="AD1840" t="str">
        <f t="shared" si="938"/>
        <v>0.0866707658564881-0.00387614932629017i</v>
      </c>
      <c r="AE1840" t="e">
        <f t="shared" si="939"/>
        <v>#DIV/0!</v>
      </c>
      <c r="AF1840" t="str">
        <f t="shared" si="940"/>
        <v>-9.37414505599644-7.98393882945261i</v>
      </c>
      <c r="AG1840" t="e">
        <f t="shared" si="941"/>
        <v>#DIV/0!</v>
      </c>
      <c r="AH1840" t="e">
        <f t="shared" si="942"/>
        <v>#DIV/0!</v>
      </c>
      <c r="AI1840" t="e">
        <f t="shared" si="943"/>
        <v>#DIV/0!</v>
      </c>
      <c r="AJ1840" t="e">
        <f t="shared" si="944"/>
        <v>#DIV/0!</v>
      </c>
      <c r="AK1840"/>
      <c r="AL1840"/>
      <c r="AM1840"/>
      <c r="AN1840"/>
    </row>
    <row r="1841" spans="1:40" x14ac:dyDescent="0.3">
      <c r="A1841"/>
      <c r="B1841">
        <f t="shared" si="910"/>
        <v>170700</v>
      </c>
      <c r="C1841" s="186" t="str">
        <f t="shared" si="913"/>
        <v>-0.00651698427351446+0.01011373519264i</v>
      </c>
      <c r="D1841" s="158" t="str">
        <f t="shared" si="914"/>
        <v>-4.24979158859406-2.62761672871213i</v>
      </c>
      <c r="E1841" t="str">
        <f t="shared" si="915"/>
        <v>2901.96277872466-8310.29591668342i</v>
      </c>
      <c r="F1841" t="str">
        <f t="shared" si="916"/>
        <v>0.547803657717015+0.352846351981178i</v>
      </c>
      <c r="G1841" t="str">
        <f t="shared" si="911"/>
        <v>0.547803657717015+0.352846351981178i</v>
      </c>
      <c r="H1841" t="str">
        <f t="shared" si="917"/>
        <v>5.1288471328337+5.35733584393735i</v>
      </c>
      <c r="I1841" t="str">
        <f t="shared" si="918"/>
        <v>670.337332459722i</v>
      </c>
      <c r="J1841" t="str">
        <f t="shared" si="912"/>
        <v>-110.295537859153+142.941660233979i</v>
      </c>
      <c r="K1841" t="str">
        <f t="shared" si="919"/>
        <v>2.93946943495977-2.26813066126932i</v>
      </c>
      <c r="L1841" t="str">
        <f t="shared" si="920"/>
        <v>0.589379704761222-0.379185070359132i</v>
      </c>
      <c r="M1841" t="str">
        <f t="shared" si="921"/>
        <v>3.52884913972099-2.64731573162845i</v>
      </c>
      <c r="N1841" t="str">
        <f t="shared" si="922"/>
        <v>-2.18216269145411i</v>
      </c>
      <c r="O1841" t="str">
        <f t="shared" si="923"/>
        <v>-0.57398686307853-0.818864507115353i</v>
      </c>
      <c r="P1841" t="str">
        <f t="shared" si="924"/>
        <v>1.57398686307853+0.818864507115353i</v>
      </c>
      <c r="Q1841" t="str">
        <f t="shared" si="925"/>
        <v>-1.57398686307853+1.36329818433876i</v>
      </c>
      <c r="R1841" t="str">
        <f t="shared" si="926"/>
        <v>-0.313900586593461-0.792131520362559i</v>
      </c>
      <c r="S1841" t="str">
        <f t="shared" si="927"/>
        <v>0.239469156812523i</v>
      </c>
      <c r="T1841" t="str">
        <f t="shared" si="928"/>
        <v>0.189691067265844-0.0751695087944925i</v>
      </c>
      <c r="U1841" t="e">
        <f t="shared" si="929"/>
        <v>#DIV/0!</v>
      </c>
      <c r="V1841" t="str">
        <f t="shared" si="930"/>
        <v>0.0000833333333333333-0.00155394398644694i</v>
      </c>
      <c r="W1841" t="e">
        <f t="shared" si="931"/>
        <v>#DIV/0!</v>
      </c>
      <c r="X1841" t="e">
        <f t="shared" si="932"/>
        <v>#DIV/0!</v>
      </c>
      <c r="Y1841" t="str">
        <f t="shared" si="933"/>
        <v>0.00096+0.729327017716178i</v>
      </c>
      <c r="Z1841" t="e">
        <f t="shared" si="934"/>
        <v>#DIV/0!</v>
      </c>
      <c r="AA1841" t="e">
        <f t="shared" si="935"/>
        <v>#DIV/0!</v>
      </c>
      <c r="AB1841" t="str">
        <f t="shared" si="936"/>
        <v>0.108244381409827-0.0428943602754746i</v>
      </c>
      <c r="AC1841" t="str">
        <f t="shared" si="937"/>
        <v>1.2684231774623-0.437924780123616i</v>
      </c>
      <c r="AD1841" t="str">
        <f t="shared" si="938"/>
        <v>0.0866809084080817-0.00389037555259969i</v>
      </c>
      <c r="AE1841" t="e">
        <f t="shared" si="939"/>
        <v>#DIV/0!</v>
      </c>
      <c r="AF1841" t="str">
        <f t="shared" si="940"/>
        <v>-9.37863872142776-7.98495257264948i</v>
      </c>
      <c r="AG1841" t="e">
        <f t="shared" si="941"/>
        <v>#DIV/0!</v>
      </c>
      <c r="AH1841" t="e">
        <f t="shared" si="942"/>
        <v>#DIV/0!</v>
      </c>
      <c r="AI1841" t="e">
        <f t="shared" si="943"/>
        <v>#DIV/0!</v>
      </c>
      <c r="AJ1841" t="e">
        <f t="shared" si="944"/>
        <v>#DIV/0!</v>
      </c>
      <c r="AK1841"/>
      <c r="AL1841"/>
      <c r="AM1841"/>
      <c r="AN1841"/>
    </row>
    <row r="1842" spans="1:40" x14ac:dyDescent="0.3">
      <c r="A1842"/>
      <c r="B1842">
        <f t="shared" ref="B1842:B1905" si="945">B1841+100</f>
        <v>170800</v>
      </c>
      <c r="C1842" s="186" t="str">
        <f t="shared" si="913"/>
        <v>-0.00651409441031663+0.0101115138094348i</v>
      </c>
      <c r="D1842" s="158" t="str">
        <f t="shared" si="914"/>
        <v>-4.25130639711195-2.62801851442521i</v>
      </c>
      <c r="E1842" t="str">
        <f t="shared" si="915"/>
        <v>2898.93452715689-8306.48725288534i</v>
      </c>
      <c r="F1842" t="str">
        <f t="shared" si="916"/>
        <v>0.548004131299937+0.352896537430115i</v>
      </c>
      <c r="G1842" t="str">
        <f t="shared" si="911"/>
        <v>0.548004131299937+0.352896537430115i</v>
      </c>
      <c r="H1842" t="str">
        <f t="shared" si="917"/>
        <v>5.13182455046496+5.35794488027446i</v>
      </c>
      <c r="I1842" t="str">
        <f t="shared" si="918"/>
        <v>670.730031541421i</v>
      </c>
      <c r="J1842" t="str">
        <f t="shared" si="912"/>
        <v>-110.425975044398+143.025398757842i</v>
      </c>
      <c r="K1842" t="str">
        <f t="shared" si="919"/>
        <v>2.93816104721994-2.26847330120757i</v>
      </c>
      <c r="L1842" t="str">
        <f t="shared" si="920"/>
        <v>0.589177561907284-0.379277078313984i</v>
      </c>
      <c r="M1842" t="str">
        <f t="shared" si="921"/>
        <v>3.52733860912722-2.64775037952155i</v>
      </c>
      <c r="N1842" t="str">
        <f t="shared" si="922"/>
        <v>-2.1834410527262i</v>
      </c>
      <c r="O1842" t="str">
        <f t="shared" si="923"/>
        <v>-0.575033198459633-0.818130075641572i</v>
      </c>
      <c r="P1842" t="str">
        <f t="shared" si="924"/>
        <v>1.57503319845963+0.818130075641572i</v>
      </c>
      <c r="Q1842" t="str">
        <f t="shared" si="925"/>
        <v>-1.57503319845963+1.36531097708463i</v>
      </c>
      <c r="R1842" t="str">
        <f t="shared" si="926"/>
        <v>-0.313875543330333-0.791518427426234i</v>
      </c>
      <c r="S1842" t="str">
        <f t="shared" si="927"/>
        <v>0.239609443371875i</v>
      </c>
      <c r="T1842" t="str">
        <f t="shared" si="928"/>
        <v>0.189655289814182-0.0752075442254259i</v>
      </c>
      <c r="U1842" t="e">
        <f t="shared" si="929"/>
        <v>#DIV/0!</v>
      </c>
      <c r="V1842" t="str">
        <f t="shared" si="930"/>
        <v>0.0000833333333333333-0.00155303418317618i</v>
      </c>
      <c r="W1842" t="e">
        <f t="shared" si="931"/>
        <v>#DIV/0!</v>
      </c>
      <c r="X1842" t="e">
        <f t="shared" si="932"/>
        <v>#DIV/0!</v>
      </c>
      <c r="Y1842" t="str">
        <f t="shared" si="933"/>
        <v>0.00096+0.729754274317066i</v>
      </c>
      <c r="Z1842" t="e">
        <f t="shared" si="934"/>
        <v>#DIV/0!</v>
      </c>
      <c r="AA1842" t="e">
        <f t="shared" si="935"/>
        <v>#DIV/0!</v>
      </c>
      <c r="AB1842" t="str">
        <f t="shared" si="936"/>
        <v>0.108223965540069-0.0429160646274632i</v>
      </c>
      <c r="AC1842" t="str">
        <f t="shared" si="937"/>
        <v>1.2681115456774-0.437929537544295i</v>
      </c>
      <c r="AD1842" t="str">
        <f t="shared" si="938"/>
        <v>0.0866910446329729-0.00390462144989662i</v>
      </c>
      <c r="AE1842" t="e">
        <f t="shared" si="939"/>
        <v>#DIV/0!</v>
      </c>
      <c r="AF1842" t="str">
        <f t="shared" si="940"/>
        <v>-9.38313094757691-7.98596339469967i</v>
      </c>
      <c r="AG1842" t="e">
        <f t="shared" si="941"/>
        <v>#DIV/0!</v>
      </c>
      <c r="AH1842" t="e">
        <f t="shared" si="942"/>
        <v>#DIV/0!</v>
      </c>
      <c r="AI1842" t="e">
        <f t="shared" si="943"/>
        <v>#DIV/0!</v>
      </c>
      <c r="AJ1842" t="e">
        <f t="shared" si="944"/>
        <v>#DIV/0!</v>
      </c>
      <c r="AK1842"/>
      <c r="AL1842"/>
      <c r="AM1842"/>
      <c r="AN1842"/>
    </row>
    <row r="1843" spans="1:40" x14ac:dyDescent="0.3">
      <c r="A1843"/>
      <c r="B1843">
        <f t="shared" si="945"/>
        <v>170900</v>
      </c>
      <c r="C1843" s="186" t="str">
        <f t="shared" si="913"/>
        <v>-0.00651120541968834+0.0101092939113283i</v>
      </c>
      <c r="D1843" s="158" t="str">
        <f t="shared" si="914"/>
        <v>-4.25282074907831-2.62841924550323i</v>
      </c>
      <c r="E1843" t="str">
        <f t="shared" si="915"/>
        <v>2895.91082111666-8302.68146082663i</v>
      </c>
      <c r="F1843" t="str">
        <f t="shared" si="916"/>
        <v>0.548204544460091+0.352946586803054i</v>
      </c>
      <c r="G1843" t="str">
        <f t="shared" si="911"/>
        <v>0.548204544460091+0.352946586803054i</v>
      </c>
      <c r="H1843" t="str">
        <f t="shared" si="917"/>
        <v>5.13480098391479+5.35855205314195i</v>
      </c>
      <c r="I1843" t="str">
        <f t="shared" si="918"/>
        <v>671.12273062312i</v>
      </c>
      <c r="J1843" t="str">
        <f t="shared" si="912"/>
        <v>-110.556488620381+143.109137281705i</v>
      </c>
      <c r="K1843" t="str">
        <f t="shared" si="919"/>
        <v>2.936853058232-2.2688150308182i</v>
      </c>
      <c r="L1843" t="str">
        <f t="shared" si="920"/>
        <v>0.588975439402427-0.379368947002001i</v>
      </c>
      <c r="M1843" t="str">
        <f t="shared" si="921"/>
        <v>3.52582849763443-2.6481839778202i</v>
      </c>
      <c r="N1843" t="str">
        <f t="shared" si="922"/>
        <v>-2.18471941399829i</v>
      </c>
      <c r="O1843" t="str">
        <f t="shared" si="923"/>
        <v>-0.576078594117274-0.817394307173634i</v>
      </c>
      <c r="P1843" t="str">
        <f t="shared" si="924"/>
        <v>1.57607859411727+0.817394307173634i</v>
      </c>
      <c r="Q1843" t="str">
        <f t="shared" si="925"/>
        <v>-1.57607859411727+1.36732510682466i</v>
      </c>
      <c r="R1843" t="str">
        <f t="shared" si="926"/>
        <v>-0.313850479690289-0.790905956400788i</v>
      </c>
      <c r="S1843" t="str">
        <f t="shared" si="927"/>
        <v>0.239749729931225i</v>
      </c>
      <c r="T1843" t="str">
        <f t="shared" si="928"/>
        <v>0.189619489448086-0.0752455677445322i</v>
      </c>
      <c r="U1843" t="e">
        <f t="shared" si="929"/>
        <v>#DIV/0!</v>
      </c>
      <c r="V1843" t="str">
        <f t="shared" si="930"/>
        <v>0.0000833333333333333-0.00155212544462547i</v>
      </c>
      <c r="W1843" t="e">
        <f t="shared" si="931"/>
        <v>#DIV/0!</v>
      </c>
      <c r="X1843" t="e">
        <f t="shared" si="932"/>
        <v>#DIV/0!</v>
      </c>
      <c r="Y1843" t="str">
        <f t="shared" si="933"/>
        <v>0.00096+0.730181530917954i</v>
      </c>
      <c r="Z1843" t="e">
        <f t="shared" si="934"/>
        <v>#DIV/0!</v>
      </c>
      <c r="AA1843" t="e">
        <f t="shared" si="935"/>
        <v>#DIV/0!</v>
      </c>
      <c r="AB1843" t="str">
        <f t="shared" si="936"/>
        <v>0.10820353659453-0.0429377621821452i</v>
      </c>
      <c r="AC1843" t="str">
        <f t="shared" si="937"/>
        <v>1.26780001901561-0.437934057479573i</v>
      </c>
      <c r="AD1843" t="str">
        <f t="shared" si="938"/>
        <v>0.0867011745074136-0.0039188870226763i</v>
      </c>
      <c r="AE1843" t="e">
        <f t="shared" si="939"/>
        <v>#DIV/0!</v>
      </c>
      <c r="AF1843" t="str">
        <f t="shared" si="940"/>
        <v>-9.3876217329931-7.98697129864518i</v>
      </c>
      <c r="AG1843" t="e">
        <f t="shared" si="941"/>
        <v>#DIV/0!</v>
      </c>
      <c r="AH1843" t="e">
        <f t="shared" si="942"/>
        <v>#DIV/0!</v>
      </c>
      <c r="AI1843" t="e">
        <f t="shared" si="943"/>
        <v>#DIV/0!</v>
      </c>
      <c r="AJ1843" t="e">
        <f t="shared" si="944"/>
        <v>#DIV/0!</v>
      </c>
      <c r="AK1843"/>
      <c r="AL1843"/>
      <c r="AM1843"/>
      <c r="AN1843"/>
    </row>
    <row r="1844" spans="1:40" x14ac:dyDescent="0.3">
      <c r="A1844"/>
      <c r="B1844">
        <f t="shared" si="945"/>
        <v>171000</v>
      </c>
      <c r="C1844" s="186" t="str">
        <f t="shared" si="913"/>
        <v>-0.00650831730271501+0.010107075494321i</v>
      </c>
      <c r="D1844" s="158" t="str">
        <f t="shared" si="914"/>
        <v>-4.25433464392167-2.62881892306535i</v>
      </c>
      <c r="E1844" t="str">
        <f t="shared" si="915"/>
        <v>2892.89165192746-8298.87853849372i</v>
      </c>
      <c r="F1844" t="str">
        <f t="shared" si="916"/>
        <v>0.548404897121851+0.352996500241975i</v>
      </c>
      <c r="G1844" t="str">
        <f t="shared" si="911"/>
        <v>0.548404897121851+0.352996500241975i</v>
      </c>
      <c r="H1844" t="str">
        <f t="shared" si="917"/>
        <v>5.13777643230845+5.35915736446195i</v>
      </c>
      <c r="I1844" t="str">
        <f t="shared" si="918"/>
        <v>671.515429704818i</v>
      </c>
      <c r="J1844" t="str">
        <f t="shared" si="912"/>
        <v>-110.687078587102+143.192875805568i</v>
      </c>
      <c r="K1844" t="str">
        <f t="shared" si="919"/>
        <v>2.9355454684864-2.26915585107433i</v>
      </c>
      <c r="L1844" t="str">
        <f t="shared" si="920"/>
        <v>0.588773337347428-0.379460676511144i</v>
      </c>
      <c r="M1844" t="str">
        <f t="shared" si="921"/>
        <v>3.52431880583383-2.64861652758547i</v>
      </c>
      <c r="N1844" t="str">
        <f t="shared" si="922"/>
        <v>-2.18599777527038i</v>
      </c>
      <c r="O1844" t="str">
        <f t="shared" si="923"/>
        <v>-0.57712304834306-0.816657202913937i</v>
      </c>
      <c r="P1844" t="str">
        <f t="shared" si="924"/>
        <v>1.57712304834306+0.816657202913937i</v>
      </c>
      <c r="Q1844" t="str">
        <f t="shared" si="925"/>
        <v>-1.57712304834306+1.36934057235644i</v>
      </c>
      <c r="R1844" t="str">
        <f t="shared" si="926"/>
        <v>-0.313825395661854-0.790294106182138i</v>
      </c>
      <c r="S1844" t="str">
        <f t="shared" si="927"/>
        <v>0.239890016490576i</v>
      </c>
      <c r="T1844" t="str">
        <f t="shared" si="928"/>
        <v>0.189583666164438-0.0752835793404837i</v>
      </c>
      <c r="U1844" t="e">
        <f t="shared" si="929"/>
        <v>#DIV/0!</v>
      </c>
      <c r="V1844" t="str">
        <f t="shared" si="930"/>
        <v>0.0000833333333333333-0.00155121776892686i</v>
      </c>
      <c r="W1844" t="e">
        <f t="shared" si="931"/>
        <v>#DIV/0!</v>
      </c>
      <c r="X1844" t="e">
        <f t="shared" si="932"/>
        <v>#DIV/0!</v>
      </c>
      <c r="Y1844" t="str">
        <f t="shared" si="933"/>
        <v>0.00096+0.730608787518842i</v>
      </c>
      <c r="Z1844" t="e">
        <f t="shared" si="934"/>
        <v>#DIV/0!</v>
      </c>
      <c r="AA1844" t="e">
        <f t="shared" si="935"/>
        <v>#DIV/0!</v>
      </c>
      <c r="AB1844" t="str">
        <f t="shared" si="936"/>
        <v>0.108183094571432-0.0429594529330566i</v>
      </c>
      <c r="AC1844" t="str">
        <f t="shared" si="937"/>
        <v>1.26748859761687-0.437938340147541i</v>
      </c>
      <c r="AD1844" t="str">
        <f t="shared" si="938"/>
        <v>0.0867112980076398-0.00393317227541558i</v>
      </c>
      <c r="AE1844" t="e">
        <f t="shared" si="939"/>
        <v>#DIV/0!</v>
      </c>
      <c r="AF1844" t="str">
        <f t="shared" si="940"/>
        <v>-9.39211107623012-7.9879762875273i</v>
      </c>
      <c r="AG1844" t="e">
        <f t="shared" si="941"/>
        <v>#DIV/0!</v>
      </c>
      <c r="AH1844" t="e">
        <f t="shared" si="942"/>
        <v>#DIV/0!</v>
      </c>
      <c r="AI1844" t="e">
        <f t="shared" si="943"/>
        <v>#DIV/0!</v>
      </c>
      <c r="AJ1844" t="e">
        <f t="shared" si="944"/>
        <v>#DIV/0!</v>
      </c>
      <c r="AK1844"/>
      <c r="AL1844"/>
      <c r="AM1844"/>
      <c r="AN1844"/>
    </row>
    <row r="1845" spans="1:40" x14ac:dyDescent="0.3">
      <c r="A1845"/>
      <c r="B1845">
        <f t="shared" si="945"/>
        <v>171100</v>
      </c>
      <c r="C1845" s="186" t="str">
        <f t="shared" si="913"/>
        <v>-0.00650543006047872+0.0101048585544266i</v>
      </c>
      <c r="D1845" s="158" t="str">
        <f t="shared" si="914"/>
        <v>-4.25584808107228-2.62921754823031i</v>
      </c>
      <c r="E1845" t="str">
        <f t="shared" si="915"/>
        <v>2889.87701093228-8295.07848387084i</v>
      </c>
      <c r="F1845" t="str">
        <f t="shared" si="916"/>
        <v>0.548605189209818+0.353046277888815i</v>
      </c>
      <c r="G1845" t="str">
        <f t="shared" si="911"/>
        <v>0.548605189209818+0.353046277888815i</v>
      </c>
      <c r="H1845" t="str">
        <f t="shared" si="917"/>
        <v>5.14075089477399+5.35976081615615i</v>
      </c>
      <c r="I1845" t="str">
        <f t="shared" si="918"/>
        <v>671.908128786517i</v>
      </c>
      <c r="J1845" t="str">
        <f t="shared" si="912"/>
        <v>-110.817744944561+143.27661432943i</v>
      </c>
      <c r="K1845" t="str">
        <f t="shared" si="919"/>
        <v>2.93423827847209-2.26949576294878i</v>
      </c>
      <c r="L1845" t="str">
        <f t="shared" si="920"/>
        <v>0.588571255842904-0.379552266929418i</v>
      </c>
      <c r="M1845" t="str">
        <f t="shared" si="921"/>
        <v>3.52280953431499-2.6490480298782i</v>
      </c>
      <c r="N1845" t="str">
        <f t="shared" si="922"/>
        <v>-2.18727613654247i</v>
      </c>
      <c r="O1845" t="str">
        <f t="shared" si="923"/>
        <v>-0.578166559430136-0.81591876406706i</v>
      </c>
      <c r="P1845" t="str">
        <f t="shared" si="924"/>
        <v>1.57816655943014+0.81591876406706i</v>
      </c>
      <c r="Q1845" t="str">
        <f t="shared" si="925"/>
        <v>-1.57816655943014+1.37135737247541i</v>
      </c>
      <c r="R1845" t="str">
        <f t="shared" si="926"/>
        <v>-0.313800291233524-0.789682875668772i</v>
      </c>
      <c r="S1845" t="str">
        <f t="shared" si="927"/>
        <v>0.240030303049928i</v>
      </c>
      <c r="T1845" t="str">
        <f t="shared" si="928"/>
        <v>0.189547819960114-0.0753215790019384i</v>
      </c>
      <c r="U1845" t="e">
        <f t="shared" si="929"/>
        <v>#DIV/0!</v>
      </c>
      <c r="V1845" t="str">
        <f t="shared" si="930"/>
        <v>0.0000833333333333333-0.00155031115421679i</v>
      </c>
      <c r="W1845" t="e">
        <f t="shared" si="931"/>
        <v>#DIV/0!</v>
      </c>
      <c r="X1845" t="e">
        <f t="shared" si="932"/>
        <v>#DIV/0!</v>
      </c>
      <c r="Y1845" t="str">
        <f t="shared" si="933"/>
        <v>0.00096+0.731036044119731i</v>
      </c>
      <c r="Z1845" t="e">
        <f t="shared" si="934"/>
        <v>#DIV/0!</v>
      </c>
      <c r="AA1845" t="e">
        <f t="shared" si="935"/>
        <v>#DIV/0!</v>
      </c>
      <c r="AB1845" t="str">
        <f t="shared" si="936"/>
        <v>0.108162639468992-0.0429811368737251i</v>
      </c>
      <c r="AC1845" t="str">
        <f t="shared" si="937"/>
        <v>1.26717728162077-0.437942385766216i</v>
      </c>
      <c r="AD1845" t="str">
        <f t="shared" si="938"/>
        <v>0.0867214151098643-0.00394747721257346i</v>
      </c>
      <c r="AE1845" t="e">
        <f t="shared" si="939"/>
        <v>#DIV/0!</v>
      </c>
      <c r="AF1845" t="str">
        <f t="shared" si="940"/>
        <v>-9.39659897584627-7.98897836438646i</v>
      </c>
      <c r="AG1845" t="e">
        <f t="shared" si="941"/>
        <v>#DIV/0!</v>
      </c>
      <c r="AH1845" t="e">
        <f t="shared" si="942"/>
        <v>#DIV/0!</v>
      </c>
      <c r="AI1845" t="e">
        <f t="shared" si="943"/>
        <v>#DIV/0!</v>
      </c>
      <c r="AJ1845" t="e">
        <f t="shared" si="944"/>
        <v>#DIV/0!</v>
      </c>
      <c r="AK1845"/>
      <c r="AL1845"/>
      <c r="AM1845"/>
      <c r="AN1845"/>
    </row>
    <row r="1846" spans="1:40" x14ac:dyDescent="0.3">
      <c r="A1846"/>
      <c r="B1846">
        <f t="shared" si="945"/>
        <v>171200</v>
      </c>
      <c r="C1846" s="186" t="str">
        <f t="shared" si="913"/>
        <v>-0.00650254369405835+0.0101026430876728i</v>
      </c>
      <c r="D1846" s="158" t="str">
        <f t="shared" si="914"/>
        <v>-4.25736105996204-2.62961512211642i</v>
      </c>
      <c r="E1846" t="str">
        <f t="shared" si="915"/>
        <v>2886.86688949366-8291.28129494024i</v>
      </c>
      <c r="F1846" t="str">
        <f t="shared" si="916"/>
        <v>0.548805420648817+0.353095919885467i</v>
      </c>
      <c r="G1846" t="str">
        <f t="shared" si="911"/>
        <v>0.548805420648817+0.353095919885467i</v>
      </c>
      <c r="H1846" t="str">
        <f t="shared" si="917"/>
        <v>5.14372437044209+5.36036241014578i</v>
      </c>
      <c r="I1846" t="str">
        <f t="shared" si="918"/>
        <v>672.300827868216i</v>
      </c>
      <c r="J1846" t="str">
        <f t="shared" si="912"/>
        <v>-110.948487692759+143.360352853294i</v>
      </c>
      <c r="K1846" t="str">
        <f t="shared" si="919"/>
        <v>2.9329314886765-2.26983476741389i</v>
      </c>
      <c r="L1846" t="str">
        <f t="shared" si="920"/>
        <v>0.588369194989307-0.379643718344876i</v>
      </c>
      <c r="M1846" t="str">
        <f t="shared" si="921"/>
        <v>3.52130068366581-2.64947848575877i</v>
      </c>
      <c r="N1846" t="str">
        <f t="shared" si="922"/>
        <v>-2.18855449781455i</v>
      </c>
      <c r="O1846" t="str">
        <f t="shared" si="923"/>
        <v>-0.579209125673181-0.815178991839774i</v>
      </c>
      <c r="P1846" t="str">
        <f t="shared" si="924"/>
        <v>1.57920912567318+0.815178991839774i</v>
      </c>
      <c r="Q1846" t="str">
        <f t="shared" si="925"/>
        <v>-1.57920912567318+1.37337550597478i</v>
      </c>
      <c r="R1846" t="str">
        <f t="shared" si="926"/>
        <v>-0.313775166393795-0.789072263761764i</v>
      </c>
      <c r="S1846" t="str">
        <f t="shared" si="927"/>
        <v>0.240170589609279i</v>
      </c>
      <c r="T1846" t="str">
        <f t="shared" si="928"/>
        <v>0.189511950831991-0.0753595667175474i</v>
      </c>
      <c r="U1846" t="e">
        <f t="shared" si="929"/>
        <v>#DIV/0!</v>
      </c>
      <c r="V1846" t="str">
        <f t="shared" si="930"/>
        <v>0.0000833333333333333-0.00154940559863605i</v>
      </c>
      <c r="W1846" t="e">
        <f t="shared" si="931"/>
        <v>#DIV/0!</v>
      </c>
      <c r="X1846" t="e">
        <f t="shared" si="932"/>
        <v>#DIV/0!</v>
      </c>
      <c r="Y1846" t="str">
        <f t="shared" si="933"/>
        <v>0.00096+0.731463300720619i</v>
      </c>
      <c r="Z1846" t="e">
        <f t="shared" si="934"/>
        <v>#DIV/0!</v>
      </c>
      <c r="AA1846" t="e">
        <f t="shared" si="935"/>
        <v>#DIV/0!</v>
      </c>
      <c r="AB1846" t="str">
        <f t="shared" si="936"/>
        <v>0.108142171285427-0.0430028139976748i</v>
      </c>
      <c r="AC1846" t="str">
        <f t="shared" si="937"/>
        <v>1.26686607116655-0.437946194553545i</v>
      </c>
      <c r="AD1846" t="str">
        <f t="shared" si="938"/>
        <v>0.0867315257902813-0.00396180183859279i</v>
      </c>
      <c r="AE1846" t="e">
        <f t="shared" si="939"/>
        <v>#DIV/0!</v>
      </c>
      <c r="AF1846" t="str">
        <f t="shared" si="940"/>
        <v>-9.40108543040413-7.9899775322622i</v>
      </c>
      <c r="AG1846" t="e">
        <f t="shared" si="941"/>
        <v>#DIV/0!</v>
      </c>
      <c r="AH1846" t="e">
        <f t="shared" si="942"/>
        <v>#DIV/0!</v>
      </c>
      <c r="AI1846" t="e">
        <f t="shared" si="943"/>
        <v>#DIV/0!</v>
      </c>
      <c r="AJ1846" t="e">
        <f t="shared" si="944"/>
        <v>#DIV/0!</v>
      </c>
      <c r="AK1846"/>
      <c r="AL1846"/>
      <c r="AM1846"/>
      <c r="AN1846"/>
    </row>
    <row r="1847" spans="1:40" x14ac:dyDescent="0.3">
      <c r="A1847"/>
      <c r="B1847">
        <f t="shared" si="945"/>
        <v>171300</v>
      </c>
      <c r="C1847" s="186" t="str">
        <f t="shared" si="913"/>
        <v>-0.00649965820452948+0.0101004290901005i</v>
      </c>
      <c r="D1847" s="158" t="str">
        <f t="shared" si="914"/>
        <v>-4.25887358002467-2.63001164584162i</v>
      </c>
      <c r="E1847" t="str">
        <f t="shared" si="915"/>
        <v>2883.86127899358-8287.48696968206i</v>
      </c>
      <c r="F1847" t="str">
        <f t="shared" si="916"/>
        <v>0.549005591363905+0.35314542637379i</v>
      </c>
      <c r="G1847" t="str">
        <f t="shared" si="911"/>
        <v>0.549005591363905+0.35314542637379i</v>
      </c>
      <c r="H1847" t="str">
        <f t="shared" si="917"/>
        <v>5.1466968584463+5.3609621483518i</v>
      </c>
      <c r="I1847" t="str">
        <f t="shared" si="918"/>
        <v>672.693526949914i</v>
      </c>
      <c r="J1847" t="str">
        <f t="shared" si="912"/>
        <v>-111.079306831694+143.444091377157i</v>
      </c>
      <c r="K1847" t="str">
        <f t="shared" si="919"/>
        <v>2.93162509958562-2.27017286544173i</v>
      </c>
      <c r="L1847" t="str">
        <f t="shared" si="920"/>
        <v>0.588167154886928-0.379735030845619i</v>
      </c>
      <c r="M1847" t="str">
        <f t="shared" si="921"/>
        <v>3.51979225447255-2.64990789628735i</v>
      </c>
      <c r="N1847" t="str">
        <f t="shared" si="922"/>
        <v>-2.18983285908664i</v>
      </c>
      <c r="O1847" t="str">
        <f t="shared" si="923"/>
        <v>-0.580250745368441-0.814437887441006i</v>
      </c>
      <c r="P1847" t="str">
        <f t="shared" si="924"/>
        <v>1.58025074536844+0.814437887441006i</v>
      </c>
      <c r="Q1847" t="str">
        <f t="shared" si="925"/>
        <v>-1.58025074536844+1.37539497164563i</v>
      </c>
      <c r="R1847" t="str">
        <f t="shared" si="926"/>
        <v>-0.313750021131161-0.788462269364735i</v>
      </c>
      <c r="S1847" t="str">
        <f t="shared" si="927"/>
        <v>0.24031087616863i</v>
      </c>
      <c r="T1847" t="str">
        <f t="shared" si="928"/>
        <v>0.189476058776946-0.0753975424759555i</v>
      </c>
      <c r="U1847" t="e">
        <f t="shared" si="929"/>
        <v>#DIV/0!</v>
      </c>
      <c r="V1847" t="str">
        <f t="shared" si="930"/>
        <v>0.0000833333333333333-0.00154850110032978i</v>
      </c>
      <c r="W1847" t="e">
        <f t="shared" si="931"/>
        <v>#DIV/0!</v>
      </c>
      <c r="X1847" t="e">
        <f t="shared" si="932"/>
        <v>#DIV/0!</v>
      </c>
      <c r="Y1847" t="str">
        <f t="shared" si="933"/>
        <v>0.00096+0.731890557321507i</v>
      </c>
      <c r="Z1847" t="e">
        <f t="shared" si="934"/>
        <v>#DIV/0!</v>
      </c>
      <c r="AA1847" t="e">
        <f t="shared" si="935"/>
        <v>#DIV/0!</v>
      </c>
      <c r="AB1847" t="str">
        <f t="shared" si="936"/>
        <v>0.108121690018956-0.0430244842984259i</v>
      </c>
      <c r="AC1847" t="str">
        <f t="shared" si="937"/>
        <v>1.26655496639311-0.43794976672744i</v>
      </c>
      <c r="AD1847" t="str">
        <f t="shared" si="938"/>
        <v>0.0867416300250664-0.00397614615789767i</v>
      </c>
      <c r="AE1847" t="e">
        <f t="shared" si="939"/>
        <v>#DIV/0!</v>
      </c>
      <c r="AF1847" t="str">
        <f t="shared" si="940"/>
        <v>-9.40557043847097-7.99097379419342i</v>
      </c>
      <c r="AG1847" t="e">
        <f t="shared" si="941"/>
        <v>#DIV/0!</v>
      </c>
      <c r="AH1847" t="e">
        <f t="shared" si="942"/>
        <v>#DIV/0!</v>
      </c>
      <c r="AI1847" t="e">
        <f t="shared" si="943"/>
        <v>#DIV/0!</v>
      </c>
      <c r="AJ1847" t="e">
        <f t="shared" si="944"/>
        <v>#DIV/0!</v>
      </c>
      <c r="AK1847"/>
      <c r="AL1847"/>
      <c r="AM1847"/>
      <c r="AN1847"/>
    </row>
    <row r="1848" spans="1:40" x14ac:dyDescent="0.3">
      <c r="A1848"/>
      <c r="B1848">
        <f t="shared" si="945"/>
        <v>171400</v>
      </c>
      <c r="C1848" s="186" t="str">
        <f t="shared" si="913"/>
        <v>-0.00649677359296438+0.0100982165577638i</v>
      </c>
      <c r="D1848" s="158" t="str">
        <f t="shared" si="914"/>
        <v>-4.2603856406955-2.63040712052339i</v>
      </c>
      <c r="E1848" t="str">
        <f t="shared" si="915"/>
        <v>2880.86017083343-8283.69550607446i</v>
      </c>
      <c r="F1848" t="str">
        <f t="shared" si="916"/>
        <v>0.549205701280362+0.353194797495597i</v>
      </c>
      <c r="G1848" t="str">
        <f t="shared" si="911"/>
        <v>0.549205701280362+0.353194797495597i</v>
      </c>
      <c r="H1848" t="str">
        <f t="shared" si="917"/>
        <v>5.14966835792275+5.3615600326946i</v>
      </c>
      <c r="I1848" t="str">
        <f t="shared" si="918"/>
        <v>673.086226031613i</v>
      </c>
      <c r="J1848" t="str">
        <f t="shared" si="912"/>
        <v>-111.210202361367+143.52782990102i</v>
      </c>
      <c r="K1848" t="str">
        <f t="shared" si="919"/>
        <v>2.93031911168389-2.27051005800396i</v>
      </c>
      <c r="L1848" t="str">
        <f t="shared" si="920"/>
        <v>0.587965135635892-0.379826204519791i</v>
      </c>
      <c r="M1848" t="str">
        <f t="shared" si="921"/>
        <v>3.51828424731978-2.65033626252375i</v>
      </c>
      <c r="N1848" t="str">
        <f t="shared" si="922"/>
        <v>-2.19111122035873i</v>
      </c>
      <c r="O1848" t="str">
        <f t="shared" si="923"/>
        <v>-0.581291416813686-0.813695452081881i</v>
      </c>
      <c r="P1848" t="str">
        <f t="shared" si="924"/>
        <v>1.58129141681369+0.813695452081881i</v>
      </c>
      <c r="Q1848" t="str">
        <f t="shared" si="925"/>
        <v>-1.58129141681369+1.37741576827685i</v>
      </c>
      <c r="R1848" t="str">
        <f t="shared" si="926"/>
        <v>-0.313724855434086-0.787852891383873i</v>
      </c>
      <c r="S1848" t="str">
        <f t="shared" si="927"/>
        <v>0.240451162727982i</v>
      </c>
      <c r="T1848" t="str">
        <f t="shared" si="928"/>
        <v>0.189440143791855-0.075435506265794i</v>
      </c>
      <c r="U1848" t="e">
        <f t="shared" si="929"/>
        <v>#DIV/0!</v>
      </c>
      <c r="V1848" t="str">
        <f t="shared" si="930"/>
        <v>0.0000833333333333333-0.00154759765744745i</v>
      </c>
      <c r="W1848" t="e">
        <f t="shared" si="931"/>
        <v>#DIV/0!</v>
      </c>
      <c r="X1848" t="e">
        <f t="shared" si="932"/>
        <v>#DIV/0!</v>
      </c>
      <c r="Y1848" t="str">
        <f t="shared" si="933"/>
        <v>0.00096+0.732317813922395i</v>
      </c>
      <c r="Z1848" t="e">
        <f t="shared" si="934"/>
        <v>#DIV/0!</v>
      </c>
      <c r="AA1848" t="e">
        <f t="shared" si="935"/>
        <v>#DIV/0!</v>
      </c>
      <c r="AB1848" t="str">
        <f t="shared" si="936"/>
        <v>0.108101195667796-0.0430461477694911i</v>
      </c>
      <c r="AC1848" t="str">
        <f t="shared" si="937"/>
        <v>1.266243967439-0.437953102505735i</v>
      </c>
      <c r="AD1848" t="str">
        <f t="shared" si="938"/>
        <v>0.0867517277903742-0.00399051017489419i</v>
      </c>
      <c r="AE1848" t="e">
        <f t="shared" si="939"/>
        <v>#DIV/0!</v>
      </c>
      <c r="AF1848" t="str">
        <f t="shared" si="940"/>
        <v>-9.41005399861825-7.99196715321799i</v>
      </c>
      <c r="AG1848" t="e">
        <f t="shared" si="941"/>
        <v>#DIV/0!</v>
      </c>
      <c r="AH1848" t="e">
        <f t="shared" si="942"/>
        <v>#DIV/0!</v>
      </c>
      <c r="AI1848" t="e">
        <f t="shared" si="943"/>
        <v>#DIV/0!</v>
      </c>
      <c r="AJ1848" t="e">
        <f t="shared" si="944"/>
        <v>#DIV/0!</v>
      </c>
      <c r="AK1848"/>
      <c r="AL1848"/>
      <c r="AM1848"/>
      <c r="AN1848"/>
    </row>
    <row r="1849" spans="1:40" x14ac:dyDescent="0.3">
      <c r="A1849"/>
      <c r="B1849">
        <f t="shared" si="945"/>
        <v>171500</v>
      </c>
      <c r="C1849" s="186" t="str">
        <f t="shared" si="913"/>
        <v>-0.00649388986043206+0.0100960054867305i</v>
      </c>
      <c r="D1849" s="158" t="str">
        <f t="shared" si="914"/>
        <v>-4.26189724141166-2.63080154727878i</v>
      </c>
      <c r="E1849" t="str">
        <f t="shared" si="915"/>
        <v>2877.86355643393-8279.90690209349i</v>
      </c>
      <c r="F1849" t="str">
        <f t="shared" si="916"/>
        <v>0.549405750323698+0.353244033392659i</v>
      </c>
      <c r="G1849" t="str">
        <f t="shared" si="911"/>
        <v>0.549405750323698+0.353244033392659i</v>
      </c>
      <c r="H1849" t="str">
        <f t="shared" si="917"/>
        <v>5.15263886801045+5.36215606509421i</v>
      </c>
      <c r="I1849" t="str">
        <f t="shared" si="918"/>
        <v>673.478925113312i</v>
      </c>
      <c r="J1849" t="str">
        <f t="shared" si="912"/>
        <v>-111.341174281779+143.611568424882i</v>
      </c>
      <c r="K1849" t="str">
        <f t="shared" si="919"/>
        <v>2.92901352545429-2.27084634607187i</v>
      </c>
      <c r="L1849" t="str">
        <f t="shared" si="920"/>
        <v>0.587763137336166-0.379917239455585i</v>
      </c>
      <c r="M1849" t="str">
        <f t="shared" si="921"/>
        <v>3.51677666279046-2.65076358552745i</v>
      </c>
      <c r="N1849" t="str">
        <f t="shared" si="922"/>
        <v>-2.19238958163082i</v>
      </c>
      <c r="O1849" t="str">
        <f t="shared" si="923"/>
        <v>-0.582331138308243-0.812951686975694i</v>
      </c>
      <c r="P1849" t="str">
        <f t="shared" si="924"/>
        <v>1.58233113830824+0.812951686975694i</v>
      </c>
      <c r="Q1849" t="str">
        <f t="shared" si="925"/>
        <v>-1.58233113830824+1.37943789465513i</v>
      </c>
      <c r="R1849" t="str">
        <f t="shared" si="926"/>
        <v>-0.313699669291029-0.787244128727915i</v>
      </c>
      <c r="S1849" t="str">
        <f t="shared" si="927"/>
        <v>0.240591449287333i</v>
      </c>
      <c r="T1849" t="str">
        <f t="shared" si="928"/>
        <v>0.189404205873593-0.0754734580756857i</v>
      </c>
      <c r="U1849" t="e">
        <f t="shared" si="929"/>
        <v>#DIV/0!</v>
      </c>
      <c r="V1849" t="str">
        <f t="shared" si="930"/>
        <v>0.0000833333333333333-0.00154669526814281i</v>
      </c>
      <c r="W1849" t="e">
        <f t="shared" si="931"/>
        <v>#DIV/0!</v>
      </c>
      <c r="X1849" t="e">
        <f t="shared" si="932"/>
        <v>#DIV/0!</v>
      </c>
      <c r="Y1849" t="str">
        <f t="shared" si="933"/>
        <v>0.00096+0.732745070523283i</v>
      </c>
      <c r="Z1849" t="e">
        <f t="shared" si="934"/>
        <v>#DIV/0!</v>
      </c>
      <c r="AA1849" t="e">
        <f t="shared" si="935"/>
        <v>#DIV/0!</v>
      </c>
      <c r="AB1849" t="str">
        <f t="shared" si="936"/>
        <v>0.108080688230163-0.0430678044043782i</v>
      </c>
      <c r="AC1849" t="str">
        <f t="shared" si="937"/>
        <v>1.26593307444242-0.437956202106203i</v>
      </c>
      <c r="AD1849" t="str">
        <f t="shared" si="938"/>
        <v>0.0867618190623398-0.00400489389397091i</v>
      </c>
      <c r="AE1849" t="e">
        <f t="shared" si="939"/>
        <v>#DIV/0!</v>
      </c>
      <c r="AF1849" t="str">
        <f t="shared" si="940"/>
        <v>-9.41453610942211-7.99295761237299i</v>
      </c>
      <c r="AG1849" t="e">
        <f t="shared" si="941"/>
        <v>#DIV/0!</v>
      </c>
      <c r="AH1849" t="e">
        <f t="shared" si="942"/>
        <v>#DIV/0!</v>
      </c>
      <c r="AI1849" t="e">
        <f t="shared" si="943"/>
        <v>#DIV/0!</v>
      </c>
      <c r="AJ1849" t="e">
        <f t="shared" si="944"/>
        <v>#DIV/0!</v>
      </c>
      <c r="AK1849"/>
      <c r="AL1849"/>
      <c r="AM1849"/>
      <c r="AN1849"/>
    </row>
    <row r="1850" spans="1:40" x14ac:dyDescent="0.3">
      <c r="A1850"/>
      <c r="B1850">
        <f t="shared" si="945"/>
        <v>171600</v>
      </c>
      <c r="C1850" s="186" t="str">
        <f t="shared" si="913"/>
        <v>-0.00649100700799829+0.0100937958730815i</v>
      </c>
      <c r="D1850" s="158" t="str">
        <f t="shared" si="914"/>
        <v>-4.26340838161197-2.63119492722447i</v>
      </c>
      <c r="E1850" t="str">
        <f t="shared" si="915"/>
        <v>2874.87142723514-8276.1211557133i</v>
      </c>
      <c r="F1850" t="str">
        <f t="shared" si="916"/>
        <v>0.54960573841965+0.353293134206709i</v>
      </c>
      <c r="G1850" t="str">
        <f t="shared" si="911"/>
        <v>0.54960573841965+0.353293134206709i</v>
      </c>
      <c r="H1850" t="str">
        <f t="shared" si="917"/>
        <v>5.15560838785108+5.36275024747025i</v>
      </c>
      <c r="I1850" t="str">
        <f t="shared" si="918"/>
        <v>673.871624195011i</v>
      </c>
      <c r="J1850" t="str">
        <f t="shared" si="912"/>
        <v>-111.472222592929+143.695306948745i</v>
      </c>
      <c r="K1850" t="str">
        <f t="shared" si="919"/>
        <v>2.92770834137829-2.27118173061633i</v>
      </c>
      <c r="L1850" t="str">
        <f t="shared" si="920"/>
        <v>0.587561160087552-0.380008135741236i</v>
      </c>
      <c r="M1850" t="str">
        <f t="shared" si="921"/>
        <v>3.51526950146584-2.65118986635757i</v>
      </c>
      <c r="N1850" t="str">
        <f t="shared" si="922"/>
        <v>-2.19366794290291i</v>
      </c>
      <c r="O1850" t="str">
        <f t="shared" si="923"/>
        <v>-0.583369908152991-0.812206593337908i</v>
      </c>
      <c r="P1850" t="str">
        <f t="shared" si="924"/>
        <v>1.58336990815299+0.812206593337908i</v>
      </c>
      <c r="Q1850" t="str">
        <f t="shared" si="925"/>
        <v>-1.58336990815299+1.381461349565i</v>
      </c>
      <c r="R1850" t="str">
        <f t="shared" si="926"/>
        <v>-0.313674462690452-0.78663598030814i</v>
      </c>
      <c r="S1850" t="str">
        <f t="shared" si="927"/>
        <v>0.240731735846683i</v>
      </c>
      <c r="T1850" t="str">
        <f t="shared" si="928"/>
        <v>0.189368245019036-0.0755113978942481i</v>
      </c>
      <c r="U1850" t="e">
        <f t="shared" si="929"/>
        <v>#DIV/0!</v>
      </c>
      <c r="V1850" t="str">
        <f t="shared" si="930"/>
        <v>0.0000833333333333333-0.00154579393057396i</v>
      </c>
      <c r="W1850" t="e">
        <f t="shared" si="931"/>
        <v>#DIV/0!</v>
      </c>
      <c r="X1850" t="e">
        <f t="shared" si="932"/>
        <v>#DIV/0!</v>
      </c>
      <c r="Y1850" t="str">
        <f t="shared" si="933"/>
        <v>0.00096+0.733172327124172i</v>
      </c>
      <c r="Z1850" t="e">
        <f t="shared" si="934"/>
        <v>#DIV/0!</v>
      </c>
      <c r="AA1850" t="e">
        <f t="shared" si="935"/>
        <v>#DIV/0!</v>
      </c>
      <c r="AB1850" t="str">
        <f t="shared" si="936"/>
        <v>0.108060167704276-0.0430894541965918i</v>
      </c>
      <c r="AC1850" t="str">
        <f t="shared" si="937"/>
        <v>1.26562228754124-0.437959065746565i</v>
      </c>
      <c r="AD1850" t="str">
        <f t="shared" si="938"/>
        <v>0.0867719038170801-0.00401929731949891i</v>
      </c>
      <c r="AE1850" t="e">
        <f t="shared" si="939"/>
        <v>#DIV/0!</v>
      </c>
      <c r="AF1850" t="str">
        <f t="shared" si="940"/>
        <v>-9.41901676946305-7.99394517469472i</v>
      </c>
      <c r="AG1850" t="e">
        <f t="shared" si="941"/>
        <v>#DIV/0!</v>
      </c>
      <c r="AH1850" t="e">
        <f t="shared" si="942"/>
        <v>#DIV/0!</v>
      </c>
      <c r="AI1850" t="e">
        <f t="shared" si="943"/>
        <v>#DIV/0!</v>
      </c>
      <c r="AJ1850" t="e">
        <f t="shared" si="944"/>
        <v>#DIV/0!</v>
      </c>
      <c r="AK1850"/>
      <c r="AL1850"/>
      <c r="AM1850"/>
      <c r="AN1850"/>
    </row>
    <row r="1851" spans="1:40" x14ac:dyDescent="0.3">
      <c r="A1851"/>
      <c r="B1851">
        <f t="shared" si="945"/>
        <v>171700</v>
      </c>
      <c r="C1851" s="186" t="str">
        <f t="shared" si="913"/>
        <v>-0.00648812503672567+0.0100915877129114i</v>
      </c>
      <c r="D1851" s="158" t="str">
        <f t="shared" si="914"/>
        <v>-4.26491906073692-2.63158726147667i</v>
      </c>
      <c r="E1851" t="str">
        <f t="shared" si="915"/>
        <v>2871.88377469638-8272.33826490606i</v>
      </c>
      <c r="F1851" t="str">
        <f t="shared" si="916"/>
        <v>0.549805665494176+0.353342100079433i</v>
      </c>
      <c r="G1851" t="str">
        <f t="shared" si="911"/>
        <v>0.549805665494176+0.353342100079433i</v>
      </c>
      <c r="H1851" t="str">
        <f t="shared" si="917"/>
        <v>5.15857691658903+5.36334258174188i</v>
      </c>
      <c r="I1851" t="str">
        <f t="shared" si="918"/>
        <v>674.264323276709i</v>
      </c>
      <c r="J1851" t="str">
        <f t="shared" si="912"/>
        <v>-111.603347294816+143.779045472608i</v>
      </c>
      <c r="K1851" t="str">
        <f t="shared" si="919"/>
        <v>2.92640355993591-2.27151621260787i</v>
      </c>
      <c r="L1851" t="str">
        <f t="shared" si="920"/>
        <v>0.587359203989689-0.380098893465029i</v>
      </c>
      <c r="M1851" t="str">
        <f t="shared" si="921"/>
        <v>3.5137627639256-2.6516151060729i</v>
      </c>
      <c r="N1851" t="str">
        <f t="shared" si="922"/>
        <v>-2.19494630417499i</v>
      </c>
      <c r="O1851" t="str">
        <f t="shared" si="923"/>
        <v>-0.584407724650358-0.811460172386169i</v>
      </c>
      <c r="P1851" t="str">
        <f t="shared" si="924"/>
        <v>1.58440772465036+0.811460172386169i</v>
      </c>
      <c r="Q1851" t="str">
        <f t="shared" si="925"/>
        <v>-1.58440772465036+1.38348613178882i</v>
      </c>
      <c r="R1851" t="str">
        <f t="shared" si="926"/>
        <v>-0.313649235620787-0.786028445038362i</v>
      </c>
      <c r="S1851" t="str">
        <f t="shared" si="927"/>
        <v>0.240872022406035i</v>
      </c>
      <c r="T1851" t="str">
        <f t="shared" si="928"/>
        <v>0.189332261225061-0.075549325710086i</v>
      </c>
      <c r="U1851" t="e">
        <f t="shared" si="929"/>
        <v>#DIV/0!</v>
      </c>
      <c r="V1851" t="str">
        <f t="shared" si="930"/>
        <v>0.0000833333333333333-0.00154489364290327i</v>
      </c>
      <c r="W1851" t="e">
        <f t="shared" si="931"/>
        <v>#DIV/0!</v>
      </c>
      <c r="X1851" t="e">
        <f t="shared" si="932"/>
        <v>#DIV/0!</v>
      </c>
      <c r="Y1851" t="str">
        <f t="shared" si="933"/>
        <v>0.00096+0.73359958372506i</v>
      </c>
      <c r="Z1851" t="e">
        <f t="shared" si="934"/>
        <v>#DIV/0!</v>
      </c>
      <c r="AA1851" t="e">
        <f t="shared" si="935"/>
        <v>#DIV/0!</v>
      </c>
      <c r="AB1851" t="str">
        <f t="shared" si="936"/>
        <v>0.108039634088351-0.0431110971396295i</v>
      </c>
      <c r="AC1851" t="str">
        <f t="shared" si="937"/>
        <v>1.26531160687298-0.43796169364447i</v>
      </c>
      <c r="AD1851" t="str">
        <f t="shared" si="938"/>
        <v>0.0867819820306906-0.00403372045583127i</v>
      </c>
      <c r="AE1851" t="e">
        <f t="shared" si="939"/>
        <v>#DIV/0!</v>
      </c>
      <c r="AF1851" t="str">
        <f t="shared" si="940"/>
        <v>-9.42349597732595-7.99492984321855i</v>
      </c>
      <c r="AG1851" t="e">
        <f t="shared" si="941"/>
        <v>#DIV/0!</v>
      </c>
      <c r="AH1851" t="e">
        <f t="shared" si="942"/>
        <v>#DIV/0!</v>
      </c>
      <c r="AI1851" t="e">
        <f t="shared" si="943"/>
        <v>#DIV/0!</v>
      </c>
      <c r="AJ1851" t="e">
        <f t="shared" si="944"/>
        <v>#DIV/0!</v>
      </c>
      <c r="AK1851"/>
      <c r="AL1851"/>
      <c r="AM1851"/>
      <c r="AN1851"/>
    </row>
    <row r="1852" spans="1:40" x14ac:dyDescent="0.3">
      <c r="A1852"/>
      <c r="B1852">
        <f t="shared" si="945"/>
        <v>171800</v>
      </c>
      <c r="C1852" s="186" t="str">
        <f t="shared" si="913"/>
        <v>-0.00648524394767358+0.0100893810023274i</v>
      </c>
      <c r="D1852" s="158" t="str">
        <f t="shared" si="914"/>
        <v>-4.26642927822877-2.63197855115123i</v>
      </c>
      <c r="E1852" t="str">
        <f t="shared" si="915"/>
        <v>2868.90059029612-8268.55822764193i</v>
      </c>
      <c r="F1852" t="str">
        <f t="shared" si="916"/>
        <v>0.55000553147347+0.353390931152487i</v>
      </c>
      <c r="G1852" t="str">
        <f t="shared" si="911"/>
        <v>0.55000553147347+0.353390931152487i</v>
      </c>
      <c r="H1852" t="str">
        <f t="shared" si="917"/>
        <v>5.16154445337142+5.36393306982791i</v>
      </c>
      <c r="I1852" t="str">
        <f t="shared" si="918"/>
        <v>674.657022358408i</v>
      </c>
      <c r="J1852" t="str">
        <f t="shared" si="912"/>
        <v>-111.734548387442+143.862783996472i</v>
      </c>
      <c r="K1852" t="str">
        <f t="shared" si="919"/>
        <v>2.92509918160564-2.27184979301664i</v>
      </c>
      <c r="L1852" t="str">
        <f t="shared" si="920"/>
        <v>0.587157269142056-0.38018951271529i</v>
      </c>
      <c r="M1852" t="str">
        <f t="shared" si="921"/>
        <v>3.5122564507477-2.65203930573193i</v>
      </c>
      <c r="N1852" t="str">
        <f t="shared" si="922"/>
        <v>-2.19622466544708i</v>
      </c>
      <c r="O1852" t="str">
        <f t="shared" si="923"/>
        <v>-0.585444586104351-0.810712425340271i</v>
      </c>
      <c r="P1852" t="str">
        <f t="shared" si="924"/>
        <v>1.58544458610435+0.810712425340271i</v>
      </c>
      <c r="Q1852" t="str">
        <f t="shared" si="925"/>
        <v>-1.58544458610435+1.38551224010681i</v>
      </c>
      <c r="R1852" t="str">
        <f t="shared" si="926"/>
        <v>-0.313623988070457-0.785421521834912i</v>
      </c>
      <c r="S1852" t="str">
        <f t="shared" si="927"/>
        <v>0.241012308965386i</v>
      </c>
      <c r="T1852" t="str">
        <f t="shared" si="928"/>
        <v>0.189296254488539-0.0755872415117935i</v>
      </c>
      <c r="U1852" t="e">
        <f t="shared" si="929"/>
        <v>#DIV/0!</v>
      </c>
      <c r="V1852" t="str">
        <f t="shared" si="930"/>
        <v>0.0000833333333333333-0.00154399440329739i</v>
      </c>
      <c r="W1852" t="e">
        <f t="shared" si="931"/>
        <v>#DIV/0!</v>
      </c>
      <c r="X1852" t="e">
        <f t="shared" si="932"/>
        <v>#DIV/0!</v>
      </c>
      <c r="Y1852" t="str">
        <f t="shared" si="933"/>
        <v>0.00096+0.734026840325948i</v>
      </c>
      <c r="Z1852" t="e">
        <f t="shared" si="934"/>
        <v>#DIV/0!</v>
      </c>
      <c r="AA1852" t="e">
        <f t="shared" si="935"/>
        <v>#DIV/0!</v>
      </c>
      <c r="AB1852" t="str">
        <f t="shared" si="936"/>
        <v>0.108019087380603-0.0431327332269827i</v>
      </c>
      <c r="AC1852" t="str">
        <f t="shared" si="937"/>
        <v>1.2650010325748-0.437964086017501i</v>
      </c>
      <c r="AD1852" t="str">
        <f t="shared" si="938"/>
        <v>0.0867920536792474-0.00404816330730264i</v>
      </c>
      <c r="AE1852" t="e">
        <f t="shared" si="939"/>
        <v>#DIV/0!</v>
      </c>
      <c r="AF1852" t="str">
        <f t="shared" si="940"/>
        <v>-9.42797373160019-7.99591162097914i</v>
      </c>
      <c r="AG1852" t="e">
        <f t="shared" si="941"/>
        <v>#DIV/0!</v>
      </c>
      <c r="AH1852" t="e">
        <f t="shared" si="942"/>
        <v>#DIV/0!</v>
      </c>
      <c r="AI1852" t="e">
        <f t="shared" si="943"/>
        <v>#DIV/0!</v>
      </c>
      <c r="AJ1852" t="e">
        <f t="shared" si="944"/>
        <v>#DIV/0!</v>
      </c>
      <c r="AK1852"/>
      <c r="AL1852"/>
      <c r="AM1852"/>
      <c r="AN1852"/>
    </row>
    <row r="1853" spans="1:40" x14ac:dyDescent="0.3">
      <c r="A1853"/>
      <c r="B1853">
        <f t="shared" si="945"/>
        <v>171900</v>
      </c>
      <c r="C1853" s="186" t="str">
        <f t="shared" si="913"/>
        <v>-0.00648236374189793+0.0100871757374505i</v>
      </c>
      <c r="D1853" s="158" t="str">
        <f t="shared" si="914"/>
        <v>-4.26793903353143-2.63236879736347i</v>
      </c>
      <c r="E1853" t="str">
        <f t="shared" si="915"/>
        <v>2865.92186553208-8264.78104188923i</v>
      </c>
      <c r="F1853" t="str">
        <f t="shared" si="916"/>
        <v>0.550205336283941+0.353439627567468i</v>
      </c>
      <c r="G1853" t="str">
        <f t="shared" si="911"/>
        <v>0.550205336283941+0.353439627567468i</v>
      </c>
      <c r="H1853" t="str">
        <f t="shared" si="917"/>
        <v>5.16451099734812+5.36452171364655i</v>
      </c>
      <c r="I1853" t="str">
        <f t="shared" si="918"/>
        <v>675.049721440107i</v>
      </c>
      <c r="J1853" t="str">
        <f t="shared" si="912"/>
        <v>-111.865825870805+143.946522520334i</v>
      </c>
      <c r="K1853" t="str">
        <f t="shared" si="919"/>
        <v>2.92379520686456-2.27218247281245i</v>
      </c>
      <c r="L1853" t="str">
        <f t="shared" si="920"/>
        <v>0.586955355643968-0.380279993580392i</v>
      </c>
      <c r="M1853" t="str">
        <f t="shared" si="921"/>
        <v>3.51075056250853-2.65246246639284i</v>
      </c>
      <c r="N1853" t="str">
        <f t="shared" si="922"/>
        <v>-2.19750302671917i</v>
      </c>
      <c r="O1853" t="str">
        <f t="shared" si="923"/>
        <v>-0.586480490820517-0.809963353422193i</v>
      </c>
      <c r="P1853" t="str">
        <f t="shared" si="924"/>
        <v>1.58648049082052+0.809963353422193i</v>
      </c>
      <c r="Q1853" t="str">
        <f t="shared" si="925"/>
        <v>-1.58648049082052+1.38753967329698i</v>
      </c>
      <c r="R1853" t="str">
        <f t="shared" si="926"/>
        <v>-0.313598720027886-0.784815209616653i</v>
      </c>
      <c r="S1853" t="str">
        <f t="shared" si="927"/>
        <v>0.241152595524737i</v>
      </c>
      <c r="T1853" t="str">
        <f t="shared" si="928"/>
        <v>0.189260224806346-0.07562514528796i</v>
      </c>
      <c r="U1853" t="e">
        <f t="shared" si="929"/>
        <v>#DIV/0!</v>
      </c>
      <c r="V1853" t="str">
        <f t="shared" si="930"/>
        <v>0.0000833333333333333-0.00154309620992724i</v>
      </c>
      <c r="W1853" t="e">
        <f t="shared" si="931"/>
        <v>#DIV/0!</v>
      </c>
      <c r="X1853" t="e">
        <f t="shared" si="932"/>
        <v>#DIV/0!</v>
      </c>
      <c r="Y1853" t="str">
        <f t="shared" si="933"/>
        <v>0.00096+0.734454096926836i</v>
      </c>
      <c r="Z1853" t="e">
        <f t="shared" si="934"/>
        <v>#DIV/0!</v>
      </c>
      <c r="AA1853" t="e">
        <f t="shared" si="935"/>
        <v>#DIV/0!</v>
      </c>
      <c r="AB1853" t="str">
        <f t="shared" si="936"/>
        <v>0.107998527579251-0.0431543624521401i</v>
      </c>
      <c r="AC1853" t="str">
        <f t="shared" si="937"/>
        <v>1.26469056478353-0.437966243083203i</v>
      </c>
      <c r="AD1853" t="str">
        <f t="shared" si="938"/>
        <v>0.0868021187388092-0.00406262587822911i</v>
      </c>
      <c r="AE1853" t="e">
        <f t="shared" si="939"/>
        <v>#DIV/0!</v>
      </c>
      <c r="AF1853" t="str">
        <f t="shared" si="940"/>
        <v>-9.43245003087955-7.99689051101002i</v>
      </c>
      <c r="AG1853" t="e">
        <f t="shared" si="941"/>
        <v>#DIV/0!</v>
      </c>
      <c r="AH1853" t="e">
        <f t="shared" si="942"/>
        <v>#DIV/0!</v>
      </c>
      <c r="AI1853" t="e">
        <f t="shared" si="943"/>
        <v>#DIV/0!</v>
      </c>
      <c r="AJ1853" t="e">
        <f t="shared" si="944"/>
        <v>#DIV/0!</v>
      </c>
      <c r="AK1853"/>
      <c r="AL1853"/>
      <c r="AM1853"/>
      <c r="AN1853"/>
    </row>
    <row r="1854" spans="1:40" x14ac:dyDescent="0.3">
      <c r="A1854"/>
      <c r="B1854">
        <f t="shared" si="945"/>
        <v>172000</v>
      </c>
      <c r="C1854" s="186" t="str">
        <f t="shared" si="913"/>
        <v>-0.00647948442045164+0.0100849719144145i</v>
      </c>
      <c r="D1854" s="158" t="str">
        <f t="shared" si="914"/>
        <v>-4.26944832609058-2.63275800122841i</v>
      </c>
      <c r="E1854" t="str">
        <f t="shared" si="915"/>
        <v>2862.94759192104-8261.00670561436i</v>
      </c>
      <c r="F1854" t="str">
        <f t="shared" si="916"/>
        <v>0.550405079852232+0.353488189465945i</v>
      </c>
      <c r="G1854" t="str">
        <f t="shared" si="911"/>
        <v>0.550405079852232+0.353488189465945i</v>
      </c>
      <c r="H1854" t="str">
        <f t="shared" si="917"/>
        <v>5.16747654767173+5.36510851511578i</v>
      </c>
      <c r="I1854" t="str">
        <f t="shared" si="918"/>
        <v>675.442420521806i</v>
      </c>
      <c r="J1854" t="str">
        <f t="shared" si="912"/>
        <v>-111.997179744907+144.030261044197i</v>
      </c>
      <c r="K1854" t="str">
        <f t="shared" si="919"/>
        <v>2.92249163618816-2.27251425296462i</v>
      </c>
      <c r="L1854" t="str">
        <f t="shared" si="920"/>
        <v>0.586753463594578-0.380370336148752i</v>
      </c>
      <c r="M1854" t="str">
        <f t="shared" si="921"/>
        <v>3.50924509978274-2.65288458911337i</v>
      </c>
      <c r="N1854" t="str">
        <f t="shared" si="922"/>
        <v>-2.19878138799126i</v>
      </c>
      <c r="O1854" t="str">
        <f t="shared" si="923"/>
        <v>-0.587515437105972-0.809212957856076i</v>
      </c>
      <c r="P1854" t="str">
        <f t="shared" si="924"/>
        <v>1.58751543710597+0.809212957856076i</v>
      </c>
      <c r="Q1854" t="str">
        <f t="shared" si="925"/>
        <v>-1.58751543710597+1.38956843013518i</v>
      </c>
      <c r="R1854" t="str">
        <f t="shared" si="926"/>
        <v>-0.313573431481475-0.78420950730496i</v>
      </c>
      <c r="S1854" t="str">
        <f t="shared" si="927"/>
        <v>0.241292882084089i</v>
      </c>
      <c r="T1854" t="str">
        <f t="shared" si="928"/>
        <v>0.189224172175357-0.0756630370271627i</v>
      </c>
      <c r="U1854" t="e">
        <f t="shared" si="929"/>
        <v>#DIV/0!</v>
      </c>
      <c r="V1854" t="str">
        <f t="shared" si="930"/>
        <v>0.0000833333333333333-0.00154219906096798i</v>
      </c>
      <c r="W1854" t="e">
        <f t="shared" si="931"/>
        <v>#DIV/0!</v>
      </c>
      <c r="X1854" t="e">
        <f t="shared" si="932"/>
        <v>#DIV/0!</v>
      </c>
      <c r="Y1854" t="str">
        <f t="shared" si="933"/>
        <v>0.00096+0.734881353527724i</v>
      </c>
      <c r="Z1854" t="e">
        <f t="shared" si="934"/>
        <v>#DIV/0!</v>
      </c>
      <c r="AA1854" t="e">
        <f t="shared" si="935"/>
        <v>#DIV/0!</v>
      </c>
      <c r="AB1854" t="str">
        <f t="shared" si="936"/>
        <v>0.107977954682509-0.0431759848085835i</v>
      </c>
      <c r="AC1854" t="str">
        <f t="shared" si="937"/>
        <v>1.26438020363567-0.437968165059026i</v>
      </c>
      <c r="AD1854" t="str">
        <f t="shared" si="938"/>
        <v>0.0868121771854111-0.00407710817291105i</v>
      </c>
      <c r="AE1854" t="e">
        <f t="shared" si="939"/>
        <v>#DIV/0!</v>
      </c>
      <c r="AF1854" t="str">
        <f t="shared" si="940"/>
        <v>-9.43692487376231-7.99786651634419i</v>
      </c>
      <c r="AG1854" t="e">
        <f t="shared" si="941"/>
        <v>#DIV/0!</v>
      </c>
      <c r="AH1854" t="e">
        <f t="shared" si="942"/>
        <v>#DIV/0!</v>
      </c>
      <c r="AI1854" t="e">
        <f t="shared" si="943"/>
        <v>#DIV/0!</v>
      </c>
      <c r="AJ1854" t="e">
        <f t="shared" si="944"/>
        <v>#DIV/0!</v>
      </c>
      <c r="AK1854"/>
      <c r="AL1854"/>
      <c r="AM1854"/>
      <c r="AN1854"/>
    </row>
    <row r="1855" spans="1:40" x14ac:dyDescent="0.3">
      <c r="A1855"/>
      <c r="B1855">
        <f t="shared" si="945"/>
        <v>172100</v>
      </c>
      <c r="C1855" s="186" t="str">
        <f t="shared" si="913"/>
        <v>-0.00647660598438421+0.0100827695293663i</v>
      </c>
      <c r="D1855" s="158" t="str">
        <f t="shared" si="914"/>
        <v>-4.2709571553535-2.63314616386048i</v>
      </c>
      <c r="E1855" t="str">
        <f t="shared" si="915"/>
        <v>2859.97776099885-8257.23521678178i</v>
      </c>
      <c r="F1855" t="str">
        <f t="shared" si="916"/>
        <v>0.550604762105203+0.353536616989428i</v>
      </c>
      <c r="G1855" t="str">
        <f t="shared" si="911"/>
        <v>0.550604762105203+0.353536616989428i</v>
      </c>
      <c r="H1855" t="str">
        <f t="shared" si="917"/>
        <v>5.1704411034975+5.36569347615289i</v>
      </c>
      <c r="I1855" t="str">
        <f t="shared" si="918"/>
        <v>675.835119603504i</v>
      </c>
      <c r="J1855" t="str">
        <f t="shared" si="912"/>
        <v>-112.128610009747+144.11399956806i</v>
      </c>
      <c r="K1855" t="str">
        <f t="shared" si="919"/>
        <v>2.92118847005055-2.27284513444218i</v>
      </c>
      <c r="L1855" t="str">
        <f t="shared" si="920"/>
        <v>0.586551593092877-0.380460540508831i</v>
      </c>
      <c r="M1855" t="str">
        <f t="shared" si="921"/>
        <v>3.50774006314343-2.65330567495101i</v>
      </c>
      <c r="N1855" t="str">
        <f t="shared" si="922"/>
        <v>-2.20005974926335i</v>
      </c>
      <c r="O1855" t="str">
        <f t="shared" si="923"/>
        <v>-0.588549423269399-0.808461239868219i</v>
      </c>
      <c r="P1855" t="str">
        <f t="shared" si="924"/>
        <v>1.5885494232694+0.808461239868219i</v>
      </c>
      <c r="Q1855" t="str">
        <f t="shared" si="925"/>
        <v>-1.5885494232694+1.39159850939513i</v>
      </c>
      <c r="R1855" t="str">
        <f t="shared" si="926"/>
        <v>-0.313548122419619-0.783604413823704i</v>
      </c>
      <c r="S1855" t="str">
        <f t="shared" si="927"/>
        <v>0.24143316864344i</v>
      </c>
      <c r="T1855" t="str">
        <f t="shared" si="928"/>
        <v>0.189188096592442-0.0757009167179698i</v>
      </c>
      <c r="U1855" t="e">
        <f t="shared" si="929"/>
        <v>#DIV/0!</v>
      </c>
      <c r="V1855" t="str">
        <f t="shared" si="930"/>
        <v>0.0000833333333333333-0.00154130295459903i</v>
      </c>
      <c r="W1855" t="e">
        <f t="shared" si="931"/>
        <v>#DIV/0!</v>
      </c>
      <c r="X1855" t="e">
        <f t="shared" si="932"/>
        <v>#DIV/0!</v>
      </c>
      <c r="Y1855" t="str">
        <f t="shared" si="933"/>
        <v>0.00096+0.735308610128613i</v>
      </c>
      <c r="Z1855" t="e">
        <f t="shared" si="934"/>
        <v>#DIV/0!</v>
      </c>
      <c r="AA1855" t="e">
        <f t="shared" si="935"/>
        <v>#DIV/0!</v>
      </c>
      <c r="AB1855" t="str">
        <f t="shared" si="936"/>
        <v>0.107957368688593-0.0431976002897894i</v>
      </c>
      <c r="AC1855" t="str">
        <f t="shared" si="937"/>
        <v>1.26406994926736-0.437969852162373i</v>
      </c>
      <c r="AD1855" t="str">
        <f t="shared" si="938"/>
        <v>0.0868222289950711-0.00409161019562888i</v>
      </c>
      <c r="AE1855" t="e">
        <f t="shared" si="939"/>
        <v>#DIV/0!</v>
      </c>
      <c r="AF1855" t="str">
        <f t="shared" si="940"/>
        <v>-9.441398258851-7.99883964001337i</v>
      </c>
      <c r="AG1855" t="e">
        <f t="shared" si="941"/>
        <v>#DIV/0!</v>
      </c>
      <c r="AH1855" t="e">
        <f t="shared" si="942"/>
        <v>#DIV/0!</v>
      </c>
      <c r="AI1855" t="e">
        <f t="shared" si="943"/>
        <v>#DIV/0!</v>
      </c>
      <c r="AJ1855" t="e">
        <f t="shared" si="944"/>
        <v>#DIV/0!</v>
      </c>
      <c r="AK1855"/>
      <c r="AL1855"/>
      <c r="AM1855"/>
      <c r="AN1855"/>
    </row>
    <row r="1856" spans="1:40" x14ac:dyDescent="0.3">
      <c r="A1856"/>
      <c r="B1856">
        <f t="shared" si="945"/>
        <v>172200</v>
      </c>
      <c r="C1856" s="186" t="str">
        <f t="shared" si="913"/>
        <v>-0.0064737284347422+0.0100805685784662i</v>
      </c>
      <c r="D1856" s="158" t="str">
        <f t="shared" si="914"/>
        <v>-4.27246552076928-2.63353328637387i</v>
      </c>
      <c r="E1856" t="str">
        <f t="shared" si="915"/>
        <v>2857.01236432039-8253.46657335419i</v>
      </c>
      <c r="F1856" t="str">
        <f t="shared" si="916"/>
        <v>0.550804382969947+0.353584910279406i</v>
      </c>
      <c r="G1856" t="str">
        <f t="shared" si="911"/>
        <v>0.550804382969947+0.353584910279406i</v>
      </c>
      <c r="H1856" t="str">
        <f t="shared" si="917"/>
        <v>5.17340466398345+5.36627659867497i</v>
      </c>
      <c r="I1856" t="str">
        <f t="shared" si="918"/>
        <v>676.227818685203i</v>
      </c>
      <c r="J1856" t="str">
        <f t="shared" si="912"/>
        <v>-112.260116665325+144.197738091923i</v>
      </c>
      <c r="K1856" t="str">
        <f t="shared" si="919"/>
        <v>2.91988570892431-2.27317511821372i</v>
      </c>
      <c r="L1856" t="str">
        <f t="shared" si="920"/>
        <v>0.586349744237695-0.380550606749136i</v>
      </c>
      <c r="M1856" t="str">
        <f t="shared" si="921"/>
        <v>3.50623545316201-2.65372572496286i</v>
      </c>
      <c r="N1856" t="str">
        <f t="shared" si="922"/>
        <v>-2.20133811053543i</v>
      </c>
      <c r="O1856" t="str">
        <f t="shared" si="923"/>
        <v>-0.589582447621043-0.807708200687092i</v>
      </c>
      <c r="P1856" t="str">
        <f t="shared" si="924"/>
        <v>1.58958244762104+0.807708200687092i</v>
      </c>
      <c r="Q1856" t="str">
        <f t="shared" si="925"/>
        <v>-1.58958244762104+1.39362990984834i</v>
      </c>
      <c r="R1856" t="str">
        <f t="shared" si="926"/>
        <v>-0.313522792830695-0.782999928099268i</v>
      </c>
      <c r="S1856" t="str">
        <f t="shared" si="927"/>
        <v>0.241573455202792i</v>
      </c>
      <c r="T1856" t="str">
        <f t="shared" si="928"/>
        <v>0.189151998054478-0.0757387843489401i</v>
      </c>
      <c r="U1856" t="e">
        <f t="shared" si="929"/>
        <v>#DIV/0!</v>
      </c>
      <c r="V1856" t="str">
        <f t="shared" si="930"/>
        <v>0.0000833333333333333-0.00154040788900402i</v>
      </c>
      <c r="W1856" t="e">
        <f t="shared" si="931"/>
        <v>#DIV/0!</v>
      </c>
      <c r="X1856" t="e">
        <f t="shared" si="932"/>
        <v>#DIV/0!</v>
      </c>
      <c r="Y1856" t="str">
        <f t="shared" si="933"/>
        <v>0.00096+0.735735866729501i</v>
      </c>
      <c r="Z1856" t="e">
        <f t="shared" si="934"/>
        <v>#DIV/0!</v>
      </c>
      <c r="AA1856" t="e">
        <f t="shared" si="935"/>
        <v>#DIV/0!</v>
      </c>
      <c r="AB1856" t="str">
        <f t="shared" si="936"/>
        <v>0.107936769595721-0.0432192088892291i</v>
      </c>
      <c r="AC1856" t="str">
        <f t="shared" si="937"/>
        <v>1.26375980181441-0.437971304610584i</v>
      </c>
      <c r="AD1856" t="str">
        <f t="shared" si="938"/>
        <v>0.086832274143788-0.00410613195064458i</v>
      </c>
      <c r="AE1856" t="e">
        <f t="shared" si="939"/>
        <v>#DIV/0!</v>
      </c>
      <c r="AF1856" t="str">
        <f t="shared" si="940"/>
        <v>-9.44587018475273-7.99980988504884i</v>
      </c>
      <c r="AG1856" t="e">
        <f t="shared" si="941"/>
        <v>#DIV/0!</v>
      </c>
      <c r="AH1856" t="e">
        <f t="shared" si="942"/>
        <v>#DIV/0!</v>
      </c>
      <c r="AI1856" t="e">
        <f t="shared" si="943"/>
        <v>#DIV/0!</v>
      </c>
      <c r="AJ1856" t="e">
        <f t="shared" si="944"/>
        <v>#DIV/0!</v>
      </c>
      <c r="AK1856"/>
      <c r="AL1856"/>
      <c r="AM1856"/>
      <c r="AN1856"/>
    </row>
    <row r="1857" spans="1:40" x14ac:dyDescent="0.3">
      <c r="A1857"/>
      <c r="B1857">
        <f t="shared" si="945"/>
        <v>172300</v>
      </c>
      <c r="C1857" s="186" t="str">
        <f t="shared" si="913"/>
        <v>-0.00647085177256861+0.0100783690578871i</v>
      </c>
      <c r="D1857" s="158" t="str">
        <f t="shared" si="914"/>
        <v>-4.27397342178865-2.6339193698822i</v>
      </c>
      <c r="E1857" t="str">
        <f t="shared" si="915"/>
        <v>2854.05139345954-8249.70077329241i</v>
      </c>
      <c r="F1857" t="str">
        <f t="shared" si="916"/>
        <v>0.551003942373776+0.353633069477304i</v>
      </c>
      <c r="G1857" t="str">
        <f t="shared" si="911"/>
        <v>0.551003942373776+0.353633069477304i</v>
      </c>
      <c r="H1857" t="str">
        <f t="shared" si="917"/>
        <v>5.17636722829032+5.36685788459853i</v>
      </c>
      <c r="I1857" t="str">
        <f t="shared" si="918"/>
        <v>676.620517766902i</v>
      </c>
      <c r="J1857" t="str">
        <f t="shared" si="912"/>
        <v>-112.391699711641+144.281476615785i</v>
      </c>
      <c r="K1857" t="str">
        <f t="shared" si="919"/>
        <v>2.91858335328059-2.2735042052475i</v>
      </c>
      <c r="L1857" t="str">
        <f t="shared" si="920"/>
        <v>0.586147917127698-0.380640534958215i</v>
      </c>
      <c r="M1857" t="str">
        <f t="shared" si="921"/>
        <v>3.50473127040829-2.65414474020572i</v>
      </c>
      <c r="N1857" t="str">
        <f t="shared" si="922"/>
        <v>-2.20261647180752i</v>
      </c>
      <c r="O1857" t="str">
        <f t="shared" si="923"/>
        <v>-0.590614508472744-0.806953841543306i</v>
      </c>
      <c r="P1857" t="str">
        <f t="shared" si="924"/>
        <v>1.59061450847274+0.806953841543306i</v>
      </c>
      <c r="Q1857" t="str">
        <f t="shared" si="925"/>
        <v>-1.59061450847274+1.39566263026421i</v>
      </c>
      <c r="R1857" t="str">
        <f t="shared" si="926"/>
        <v>-0.313497442703083-0.782396049060508i</v>
      </c>
      <c r="S1857" t="str">
        <f t="shared" si="927"/>
        <v>0.241713741762142i</v>
      </c>
      <c r="T1857" t="str">
        <f t="shared" si="928"/>
        <v>0.189115876558332-0.0757766399086249i</v>
      </c>
      <c r="U1857" t="e">
        <f t="shared" si="929"/>
        <v>#DIV/0!</v>
      </c>
      <c r="V1857" t="str">
        <f t="shared" si="930"/>
        <v>0.0000833333333333333-0.00153951386237082i</v>
      </c>
      <c r="W1857" t="e">
        <f t="shared" si="931"/>
        <v>#DIV/0!</v>
      </c>
      <c r="X1857" t="e">
        <f t="shared" si="932"/>
        <v>#DIV/0!</v>
      </c>
      <c r="Y1857" t="str">
        <f t="shared" si="933"/>
        <v>0.00096+0.736163123330389i</v>
      </c>
      <c r="Z1857" t="e">
        <f t="shared" si="934"/>
        <v>#DIV/0!</v>
      </c>
      <c r="AA1857" t="e">
        <f t="shared" si="935"/>
        <v>#DIV/0!</v>
      </c>
      <c r="AB1857" t="str">
        <f t="shared" si="936"/>
        <v>0.107916157402104-0.0432408106003695i</v>
      </c>
      <c r="AC1857" t="str">
        <f t="shared" si="937"/>
        <v>1.26344976141226-0.437972522620924i</v>
      </c>
      <c r="AD1857" t="str">
        <f t="shared" si="938"/>
        <v>0.0868423126075384-0.00412067344220443i</v>
      </c>
      <c r="AE1857" t="e">
        <f t="shared" si="939"/>
        <v>#DIV/0!</v>
      </c>
      <c r="AF1857" t="str">
        <f t="shared" si="940"/>
        <v>-9.45034065007897-8.00077725448073i</v>
      </c>
      <c r="AG1857" t="e">
        <f t="shared" si="941"/>
        <v>#DIV/0!</v>
      </c>
      <c r="AH1857" t="e">
        <f t="shared" si="942"/>
        <v>#DIV/0!</v>
      </c>
      <c r="AI1857" t="e">
        <f t="shared" si="943"/>
        <v>#DIV/0!</v>
      </c>
      <c r="AJ1857" t="e">
        <f t="shared" si="944"/>
        <v>#DIV/0!</v>
      </c>
      <c r="AK1857"/>
      <c r="AL1857"/>
      <c r="AM1857"/>
      <c r="AN1857"/>
    </row>
    <row r="1858" spans="1:40" x14ac:dyDescent="0.3">
      <c r="A1858"/>
      <c r="B1858">
        <f t="shared" si="945"/>
        <v>172400</v>
      </c>
      <c r="C1858" s="186" t="str">
        <f t="shared" si="913"/>
        <v>-0.00646797599890333+0.0100761709638151i</v>
      </c>
      <c r="D1858" s="158" t="str">
        <f t="shared" si="914"/>
        <v>-4.275480857864-2.63430441549868i</v>
      </c>
      <c r="E1858" t="str">
        <f t="shared" si="915"/>
        <v>2851.09484000903-8245.93781455541i</v>
      </c>
      <c r="F1858" t="str">
        <f t="shared" si="916"/>
        <v>0.551203440244227+0.353681094724512i</v>
      </c>
      <c r="G1858" t="str">
        <f t="shared" si="911"/>
        <v>0.551203440244227+0.353681094724512i</v>
      </c>
      <c r="H1858" t="str">
        <f t="shared" si="917"/>
        <v>5.17932879558149+5.36743733583956i</v>
      </c>
      <c r="I1858" t="str">
        <f t="shared" si="918"/>
        <v>677.0132168486i</v>
      </c>
      <c r="J1858" t="str">
        <f t="shared" si="912"/>
        <v>-112.523359148695+144.365215139649i</v>
      </c>
      <c r="K1858" t="str">
        <f t="shared" si="919"/>
        <v>2.917281403589-2.27383239651128i</v>
      </c>
      <c r="L1858" t="str">
        <f t="shared" si="920"/>
        <v>0.585946111861393-0.380730325224661i</v>
      </c>
      <c r="M1858" t="str">
        <f t="shared" si="921"/>
        <v>3.50322751545039-2.65456272173594i</v>
      </c>
      <c r="N1858" t="str">
        <f t="shared" si="922"/>
        <v>-2.20389483307961i</v>
      </c>
      <c r="O1858" t="str">
        <f t="shared" si="923"/>
        <v>-0.591645604137892-0.806198163669646i</v>
      </c>
      <c r="P1858" t="str">
        <f t="shared" si="924"/>
        <v>1.59164560413789+0.806198163669646i</v>
      </c>
      <c r="Q1858" t="str">
        <f t="shared" si="925"/>
        <v>-1.59164560413789+1.39769666940996i</v>
      </c>
      <c r="R1858" t="str">
        <f t="shared" si="926"/>
        <v>-0.313472072025136-0.781792775638777i</v>
      </c>
      <c r="S1858" t="str">
        <f t="shared" si="927"/>
        <v>0.241854028321493i</v>
      </c>
      <c r="T1858" t="str">
        <f t="shared" si="928"/>
        <v>0.189079732100879-0.0758144833855643i</v>
      </c>
      <c r="U1858" t="e">
        <f t="shared" si="929"/>
        <v>#DIV/0!</v>
      </c>
      <c r="V1858" t="str">
        <f t="shared" si="930"/>
        <v>0.0000833333333333333-0.00153862087289149i</v>
      </c>
      <c r="W1858" t="e">
        <f t="shared" si="931"/>
        <v>#DIV/0!</v>
      </c>
      <c r="X1858" t="e">
        <f t="shared" si="932"/>
        <v>#DIV/0!</v>
      </c>
      <c r="Y1858" t="str">
        <f t="shared" si="933"/>
        <v>0.00096+0.736590379931277i</v>
      </c>
      <c r="Z1858" t="e">
        <f t="shared" si="934"/>
        <v>#DIV/0!</v>
      </c>
      <c r="AA1858" t="e">
        <f t="shared" si="935"/>
        <v>#DIV/0!</v>
      </c>
      <c r="AB1858" t="str">
        <f t="shared" si="936"/>
        <v>0.107895532105959-0.0432624054166713i</v>
      </c>
      <c r="AC1858" t="str">
        <f t="shared" si="937"/>
        <v>1.26313982819603-0.437973506410595i</v>
      </c>
      <c r="AD1858" t="str">
        <f t="shared" si="938"/>
        <v>0.0868523443622823-0.00413523467453472i</v>
      </c>
      <c r="AE1858" t="e">
        <f t="shared" si="939"/>
        <v>#DIV/0!</v>
      </c>
      <c r="AF1858" t="str">
        <f t="shared" si="940"/>
        <v>-9.45480965344549-8.00174175133824i</v>
      </c>
      <c r="AG1858" t="e">
        <f t="shared" si="941"/>
        <v>#DIV/0!</v>
      </c>
      <c r="AH1858" t="e">
        <f t="shared" si="942"/>
        <v>#DIV/0!</v>
      </c>
      <c r="AI1858" t="e">
        <f t="shared" si="943"/>
        <v>#DIV/0!</v>
      </c>
      <c r="AJ1858" t="e">
        <f t="shared" si="944"/>
        <v>#DIV/0!</v>
      </c>
      <c r="AK1858"/>
      <c r="AL1858"/>
      <c r="AM1858"/>
      <c r="AN1858"/>
    </row>
    <row r="1859" spans="1:40" x14ac:dyDescent="0.3">
      <c r="A1859"/>
      <c r="B1859">
        <f t="shared" si="945"/>
        <v>172500</v>
      </c>
      <c r="C1859" s="186" t="str">
        <f t="shared" si="913"/>
        <v>-0.00646510111478319+0.0100739742924493i</v>
      </c>
      <c r="D1859" s="158" t="str">
        <f t="shared" si="914"/>
        <v>-4.27698782844948-2.6346884243361i</v>
      </c>
      <c r="E1859" t="str">
        <f t="shared" si="915"/>
        <v>2848.14269558052-8242.17769510044i</v>
      </c>
      <c r="F1859" t="str">
        <f t="shared" si="916"/>
        <v>0.551402876509062+0.353728986162375i</v>
      </c>
      <c r="G1859" t="str">
        <f t="shared" si="911"/>
        <v>0.551402876509062+0.353728986162375i</v>
      </c>
      <c r="H1859" t="str">
        <f t="shared" si="917"/>
        <v>5.1822893650231+5.36801495431371i</v>
      </c>
      <c r="I1859" t="str">
        <f t="shared" si="918"/>
        <v>677.405915930299i</v>
      </c>
      <c r="J1859" t="str">
        <f t="shared" si="912"/>
        <v>-112.655094976487+144.448953663512i</v>
      </c>
      <c r="K1859" t="str">
        <f t="shared" si="919"/>
        <v>2.91597986031777-2.27415969297257i</v>
      </c>
      <c r="L1859" t="str">
        <f t="shared" si="920"/>
        <v>0.585744328537124-0.380819977637112i</v>
      </c>
      <c r="M1859" t="str">
        <f t="shared" si="921"/>
        <v>3.50172418885489-2.65497967060968i</v>
      </c>
      <c r="N1859" t="str">
        <f t="shared" si="922"/>
        <v>-2.2051731943517i</v>
      </c>
      <c r="O1859" t="str">
        <f t="shared" si="923"/>
        <v>-0.592675732931463-0.805441168301046i</v>
      </c>
      <c r="P1859" t="str">
        <f t="shared" si="924"/>
        <v>1.59267573293146+0.805441168301046i</v>
      </c>
      <c r="Q1859" t="str">
        <f t="shared" si="925"/>
        <v>-1.59267573293146+1.39973202605065i</v>
      </c>
      <c r="R1859" t="str">
        <f t="shared" si="926"/>
        <v>-0.313446680785202-0.781190106767899i</v>
      </c>
      <c r="S1859" t="str">
        <f t="shared" si="927"/>
        <v>0.241994314880844i</v>
      </c>
      <c r="T1859" t="str">
        <f t="shared" si="928"/>
        <v>0.189043564678991-0.0758523147682896i</v>
      </c>
      <c r="U1859" t="e">
        <f t="shared" si="929"/>
        <v>#DIV/0!</v>
      </c>
      <c r="V1859" t="str">
        <f t="shared" si="930"/>
        <v>0.0000833333333333333-0.00153772891876227i</v>
      </c>
      <c r="W1859" t="e">
        <f t="shared" si="931"/>
        <v>#DIV/0!</v>
      </c>
      <c r="X1859" t="e">
        <f t="shared" si="932"/>
        <v>#DIV/0!</v>
      </c>
      <c r="Y1859" t="str">
        <f t="shared" si="933"/>
        <v>0.00096+0.737017636532165i</v>
      </c>
      <c r="Z1859" t="e">
        <f t="shared" si="934"/>
        <v>#DIV/0!</v>
      </c>
      <c r="AA1859" t="e">
        <f t="shared" si="935"/>
        <v>#DIV/0!</v>
      </c>
      <c r="AB1859" t="str">
        <f t="shared" si="936"/>
        <v>0.107874893705501-0.0432839933315901i</v>
      </c>
      <c r="AC1859" t="str">
        <f t="shared" si="937"/>
        <v>1.26283000230053-0.437974256196748i</v>
      </c>
      <c r="AD1859" t="str">
        <f t="shared" si="938"/>
        <v>0.0868623693839562-0.00414981565184381i</v>
      </c>
      <c r="AE1859" t="e">
        <f t="shared" si="939"/>
        <v>#DIV/0!</v>
      </c>
      <c r="AF1859" t="str">
        <f t="shared" si="940"/>
        <v>-9.45927719347258-8.00270337864981i</v>
      </c>
      <c r="AG1859" t="e">
        <f t="shared" si="941"/>
        <v>#DIV/0!</v>
      </c>
      <c r="AH1859" t="e">
        <f t="shared" si="942"/>
        <v>#DIV/0!</v>
      </c>
      <c r="AI1859" t="e">
        <f t="shared" si="943"/>
        <v>#DIV/0!</v>
      </c>
      <c r="AJ1859" t="e">
        <f t="shared" si="944"/>
        <v>#DIV/0!</v>
      </c>
      <c r="AK1859"/>
      <c r="AL1859"/>
      <c r="AM1859"/>
      <c r="AN1859"/>
    </row>
    <row r="1860" spans="1:40" x14ac:dyDescent="0.3">
      <c r="A1860"/>
      <c r="B1860">
        <f t="shared" si="945"/>
        <v>172600</v>
      </c>
      <c r="C1860" s="186" t="str">
        <f t="shared" si="913"/>
        <v>-0.00646222712124162+0.0100717790400014i</v>
      </c>
      <c r="D1860" s="158" t="str">
        <f t="shared" si="914"/>
        <v>-4.27849433300089-2.63507139750681i</v>
      </c>
      <c r="E1860" t="str">
        <f t="shared" si="915"/>
        <v>2845.19495180451-8238.42041288295i</v>
      </c>
      <c r="F1860" t="str">
        <f t="shared" si="916"/>
        <v>0.551602251096265+0.353776743932194i</v>
      </c>
      <c r="G1860" t="str">
        <f t="shared" si="911"/>
        <v>0.551602251096265+0.353776743932194i</v>
      </c>
      <c r="H1860" t="str">
        <f t="shared" si="917"/>
        <v>5.18524893578399+5.36859074193609i</v>
      </c>
      <c r="I1860" t="str">
        <f t="shared" si="918"/>
        <v>677.798615011998i</v>
      </c>
      <c r="J1860" t="str">
        <f t="shared" si="912"/>
        <v>-112.786907195017+144.532692187375i</v>
      </c>
      <c r="K1860" t="str">
        <f t="shared" si="919"/>
        <v>2.91467872393359-2.2744860955984i</v>
      </c>
      <c r="L1860" t="str">
        <f t="shared" si="920"/>
        <v>0.585542567253071-0.380909492284246i</v>
      </c>
      <c r="M1860" t="str">
        <f t="shared" si="921"/>
        <v>3.50022129118666-2.65539558788265i</v>
      </c>
      <c r="N1860" t="str">
        <f t="shared" si="922"/>
        <v>-2.20645155562379i</v>
      </c>
      <c r="O1860" t="str">
        <f t="shared" si="923"/>
        <v>-0.593704893170014-0.804682856674593i</v>
      </c>
      <c r="P1860" t="str">
        <f t="shared" si="924"/>
        <v>1.59370489317001+0.804682856674593i</v>
      </c>
      <c r="Q1860" t="str">
        <f t="shared" si="925"/>
        <v>-1.59370489317001+1.4017686989492i</v>
      </c>
      <c r="R1860" t="str">
        <f t="shared" si="926"/>
        <v>-0.313421268971617-0.780588041384169i</v>
      </c>
      <c r="S1860" t="str">
        <f t="shared" si="927"/>
        <v>0.242134601440196i</v>
      </c>
      <c r="T1860" t="str">
        <f t="shared" si="928"/>
        <v>0.189007374289539-0.075890134045323i</v>
      </c>
      <c r="U1860" t="e">
        <f t="shared" si="929"/>
        <v>#DIV/0!</v>
      </c>
      <c r="V1860" t="str">
        <f t="shared" si="930"/>
        <v>0.0000833333333333333-0.00153683799818362i</v>
      </c>
      <c r="W1860" t="e">
        <f t="shared" si="931"/>
        <v>#DIV/0!</v>
      </c>
      <c r="X1860" t="e">
        <f t="shared" si="932"/>
        <v>#DIV/0!</v>
      </c>
      <c r="Y1860" t="str">
        <f t="shared" si="933"/>
        <v>0.00096+0.737444893133054i</v>
      </c>
      <c r="Z1860" t="e">
        <f t="shared" si="934"/>
        <v>#DIV/0!</v>
      </c>
      <c r="AA1860" t="e">
        <f t="shared" si="935"/>
        <v>#DIV/0!</v>
      </c>
      <c r="AB1860" t="str">
        <f t="shared" si="936"/>
        <v>0.107854242198945-0.0433055743385761i</v>
      </c>
      <c r="AC1860" t="str">
        <f t="shared" si="937"/>
        <v>1.26252028386017-0.437974772196456i</v>
      </c>
      <c r="AD1860" t="str">
        <f t="shared" si="938"/>
        <v>0.0868723876484814-0.00416441637832136i</v>
      </c>
      <c r="AE1860" t="e">
        <f t="shared" si="939"/>
        <v>#DIV/0!</v>
      </c>
      <c r="AF1860" t="str">
        <f t="shared" si="940"/>
        <v>-9.46374326878488-8.0036621394429i</v>
      </c>
      <c r="AG1860" t="e">
        <f t="shared" si="941"/>
        <v>#DIV/0!</v>
      </c>
      <c r="AH1860" t="e">
        <f t="shared" si="942"/>
        <v>#DIV/0!</v>
      </c>
      <c r="AI1860" t="e">
        <f t="shared" si="943"/>
        <v>#DIV/0!</v>
      </c>
      <c r="AJ1860" t="e">
        <f t="shared" si="944"/>
        <v>#DIV/0!</v>
      </c>
      <c r="AK1860"/>
      <c r="AL1860"/>
      <c r="AM1860"/>
      <c r="AN1860"/>
    </row>
    <row r="1861" spans="1:40" x14ac:dyDescent="0.3">
      <c r="A1861"/>
      <c r="B1861">
        <f t="shared" si="945"/>
        <v>172700</v>
      </c>
      <c r="C1861" s="186" t="str">
        <f t="shared" si="913"/>
        <v>-0.00645935401930897+0.0100695852026963i</v>
      </c>
      <c r="D1861" s="158" t="str">
        <f t="shared" si="914"/>
        <v>-4.28000037097571-2.63545333612273i</v>
      </c>
      <c r="E1861" t="str">
        <f t="shared" si="915"/>
        <v>2842.25160033026-8234.66596585666i</v>
      </c>
      <c r="F1861" t="str">
        <f t="shared" si="916"/>
        <v>0.551801563934044+0.353824368175226i</v>
      </c>
      <c r="G1861" t="str">
        <f t="shared" ref="G1861:G1924" si="946">IF($C$11=$C$7,$C$24,F1861)</f>
        <v>0.551801563934044+0.353824368175226i</v>
      </c>
      <c r="H1861" t="str">
        <f t="shared" si="917"/>
        <v>5.18820750703565+5.36916470062141i</v>
      </c>
      <c r="I1861" t="str">
        <f t="shared" si="918"/>
        <v>678.191314093697i</v>
      </c>
      <c r="J1861" t="str">
        <f t="shared" ref="J1861:J1924" si="947">IMSUM(COMPLEX(0,2*PI()*B1861*$C$113*$C$112),COMPLEX(0,2*PI()*B1861*$C$113*$C$111),COMPLEX(0,2*PI()*B1861*$C$28*10^-12*$C$111),COMPLEX(-1*2*PI()*B1861*2*PI()*B1861*$C$113*$C$112*$C$28*10^-12*$C$111,0),COMPLEX(1,0))</f>
        <v>-112.918795804286+144.616430711237i</v>
      </c>
      <c r="K1861" t="str">
        <f t="shared" si="919"/>
        <v>2.9133779949017-2.27481160535546i</v>
      </c>
      <c r="L1861" t="str">
        <f t="shared" si="920"/>
        <v>0.585340828107257-0.380998869254785i</v>
      </c>
      <c r="M1861" t="str">
        <f t="shared" si="921"/>
        <v>3.49871882300896-2.65581047461025i</v>
      </c>
      <c r="N1861" t="str">
        <f t="shared" si="922"/>
        <v>-2.20772991689587i</v>
      </c>
      <c r="O1861" t="str">
        <f t="shared" si="923"/>
        <v>-0.594733083171674-0.803923230029531i</v>
      </c>
      <c r="P1861" t="str">
        <f t="shared" si="924"/>
        <v>1.59473308317167+0.803923230029531i</v>
      </c>
      <c r="Q1861" t="str">
        <f t="shared" si="925"/>
        <v>-1.59473308317167+1.40380668686634i</v>
      </c>
      <c r="R1861" t="str">
        <f t="shared" si="926"/>
        <v>-0.313395836572711-0.779986578426349i</v>
      </c>
      <c r="S1861" t="str">
        <f t="shared" si="927"/>
        <v>0.242274887999547i</v>
      </c>
      <c r="T1861" t="str">
        <f t="shared" si="928"/>
        <v>0.188971160929394-0.0759279412051779i</v>
      </c>
      <c r="U1861" t="e">
        <f t="shared" si="929"/>
        <v>#DIV/0!</v>
      </c>
      <c r="V1861" t="str">
        <f t="shared" si="930"/>
        <v>0.0000833333333333333-0.00153594810936012i</v>
      </c>
      <c r="W1861" t="e">
        <f t="shared" si="931"/>
        <v>#DIV/0!</v>
      </c>
      <c r="X1861" t="e">
        <f t="shared" si="932"/>
        <v>#DIV/0!</v>
      </c>
      <c r="Y1861" t="str">
        <f t="shared" si="933"/>
        <v>0.00096+0.737872149733942i</v>
      </c>
      <c r="Z1861" t="e">
        <f t="shared" si="934"/>
        <v>#DIV/0!</v>
      </c>
      <c r="AA1861" t="e">
        <f t="shared" si="935"/>
        <v>#DIV/0!</v>
      </c>
      <c r="AB1861" t="str">
        <f t="shared" si="936"/>
        <v>0.107833577584506-0.0433271484310747i</v>
      </c>
      <c r="AC1861" t="str">
        <f t="shared" si="937"/>
        <v>1.26221067300907-0.437975054626732i</v>
      </c>
      <c r="AD1861" t="str">
        <f t="shared" si="938"/>
        <v>0.0868823991317564-0.00417903685813966i</v>
      </c>
      <c r="AE1861" t="e">
        <f t="shared" si="939"/>
        <v>#DIV/0!</v>
      </c>
      <c r="AF1861" t="str">
        <f t="shared" si="940"/>
        <v>-9.46820787801136-8.00461803674414i</v>
      </c>
      <c r="AG1861" t="e">
        <f t="shared" si="941"/>
        <v>#DIV/0!</v>
      </c>
      <c r="AH1861" t="e">
        <f t="shared" si="942"/>
        <v>#DIV/0!</v>
      </c>
      <c r="AI1861" t="e">
        <f t="shared" si="943"/>
        <v>#DIV/0!</v>
      </c>
      <c r="AJ1861" t="e">
        <f t="shared" si="944"/>
        <v>#DIV/0!</v>
      </c>
      <c r="AK1861"/>
      <c r="AL1861"/>
      <c r="AM1861"/>
      <c r="AN1861"/>
    </row>
    <row r="1862" spans="1:40" x14ac:dyDescent="0.3">
      <c r="A1862"/>
      <c r="B1862">
        <f t="shared" si="945"/>
        <v>172800</v>
      </c>
      <c r="C1862" s="186" t="str">
        <f t="shared" ref="C1862:C1925" si="948">IMPRODUCT(COMPLEX(-1,0),IMDIV(IMPRODUCT(G1862,COMPLEX($C$100+$C$101,0)),COMPLEX($C$100,2*PI()*B1862*$C$103*$C$102*(2*$C$100+$C$101))))</f>
        <v>-0.00645648181001231+0.0100673927767713i</v>
      </c>
      <c r="D1862" s="158" t="str">
        <f t="shared" ref="D1862:D1925" si="949">IMPRODUCT(COMPLEX($C$106,0),IMSUB(C1862,G1862))</f>
        <v>-4.28150594183315-2.63583424129535i</v>
      </c>
      <c r="E1862" t="str">
        <f t="shared" ref="E1862:E1925" si="950">IMDIV(COMPLEX($C$20*10^3,0),COMPLEX(1,2*PI()*B1862*$C$20*1000*$C$29*10^-12))</f>
        <v>2839.31263282573-8230.9143519735i</v>
      </c>
      <c r="F1862" t="str">
        <f t="shared" ref="F1862:F1925" si="951">IMDIV(COMPLEX($C$22*1000,0),IMSUM(COMPLEX($C$22*1000,0),E1862))</f>
        <v>0.552000814950834+0.353871859032686i</v>
      </c>
      <c r="G1862" t="str">
        <f t="shared" si="946"/>
        <v>0.552000814950834+0.353871859032686i</v>
      </c>
      <c r="H1862" t="str">
        <f t="shared" ref="H1862:H1925" si="952">IMPRODUCT(COMPLEX($C$108,0),IMPRODUCT(COMPLEX(-1,0),D1862),IMDIV(COMPLEX(0,2*PI()*B1862*$C$109*$C$110),COMPLEX(1,2*PI()*B1862*$C$109*$C$110)))</f>
        <v>5.19116507795235+5.36973683228387i</v>
      </c>
      <c r="I1862" t="str">
        <f t="shared" ref="I1862:I1925" si="953">COMPLEX(0,2*PI()*B1862*$C$113*$C$112*$C$114)</f>
        <v>678.584013175395i</v>
      </c>
      <c r="J1862" t="str">
        <f t="shared" si="947"/>
        <v>-113.050760804292+144.7001692351i</v>
      </c>
      <c r="K1862" t="str">
        <f t="shared" ref="K1862:K1925" si="954">IMDIV(I1862,J1862)</f>
        <v>2.91207767368591-2.27513622320994i</v>
      </c>
      <c r="L1862" t="str">
        <f t="shared" ref="L1862:L1925" si="955">IMDIV(COMPLEX($C$117,0),COMPLEX(1,2*PI()*B1862*$C$115*$C$116))</f>
        <v>0.585139111197539-0.381088108637495i</v>
      </c>
      <c r="M1862" t="str">
        <f t="shared" ref="M1862:M1925" si="956">IMSUM(K1862,L1862)</f>
        <v>3.49721678488345-2.65622433184744i</v>
      </c>
      <c r="N1862" t="str">
        <f t="shared" ref="N1862:N1925" si="957">COMPLEX(0,-2*PI()*B1862*$C$43)</f>
        <v>-2.20900827816796i</v>
      </c>
      <c r="O1862" t="str">
        <f t="shared" ref="O1862:O1925" si="958">IMEXP(N1862)</f>
        <v>-0.595760301256185-0.803162289607238i</v>
      </c>
      <c r="P1862" t="str">
        <f t="shared" ref="P1862:P1925" si="959">IMSUB(COMPLEX(1,0),O1862)</f>
        <v>1.59576030125618+0.803162289607238i</v>
      </c>
      <c r="Q1862" t="str">
        <f t="shared" ref="Q1862:Q1925" si="960">IMSUM(COMPLEX(0,2*PI()*B1862*$C$43),O1862,COMPLEX(-1,0))</f>
        <v>-1.59576030125618+1.40584598856072i</v>
      </c>
      <c r="R1862" t="str">
        <f t="shared" ref="R1862:R1925" si="961">IMDIV(P1862,Q1862)</f>
        <v>-0.313370383576795-0.779385716835643i</v>
      </c>
      <c r="S1862" t="str">
        <f t="shared" ref="S1862:S1925" si="962">IMDIV(COMPLEX(0,2*PI()*B1862*$C$123),COMPLEX($C$124,0))</f>
        <v>0.242415174558899i</v>
      </c>
      <c r="T1862" t="str">
        <f t="shared" ref="T1862:T1925" si="963">IMPRODUCT(R1862,S1862)</f>
        <v>0.188934924595425-0.0759657362363579i</v>
      </c>
      <c r="U1862" t="e">
        <f t="shared" ref="U1862:U1925" si="964">IMDIV(COMPLEX(1,2*PI()*B1862*$C$16*10^-3*$C$15*10^-6),COMPLEX(0,2*PI()*B1862*$C$15*10^-6))</f>
        <v>#DIV/0!</v>
      </c>
      <c r="V1862" t="str">
        <f t="shared" ref="V1862:V1925" si="965">IMSUM(COMPLEX($C$18*10^-3,0),IMDIV(COMPLEX(1,0),COMPLEX(0,2*PI()*B1862*($C$17*1*10^-6))))</f>
        <v>0.0000833333333333333-0.00153505925050053i</v>
      </c>
      <c r="W1862" t="e">
        <f t="shared" ref="W1862:W1925" si="966">IMDIV(IMPRODUCT(U1862,V1862),IMSUM(U1862,V1862))</f>
        <v>#DIV/0!</v>
      </c>
      <c r="X1862" t="e">
        <f t="shared" ref="X1862:X1925" si="967">IMDIV(IMPRODUCT(COMPLEX($C$19,0),W1862),IMSUM(COMPLEX($C$19,0),W1862))</f>
        <v>#DIV/0!</v>
      </c>
      <c r="Y1862" t="str">
        <f t="shared" ref="Y1862:Y1925" si="968">COMPLEX($C$13*10^-3,2*PI()*B1862*$C$12*0.000001)</f>
        <v>0.00096+0.73829940633483i</v>
      </c>
      <c r="Z1862" t="e">
        <f t="shared" ref="Z1862:Z1925" si="969">IMPRODUCT(COMPLEX($C$6,0),IMDIV(X1862,IMSUM(X1862,Y1862)))</f>
        <v>#DIV/0!</v>
      </c>
      <c r="AA1862" t="e">
        <f t="shared" ref="AA1862:AA1925" si="970">IMDIV(COMPLEX($C$6,0),IMSUM(X1862,Y1862))</f>
        <v>#DIV/0!</v>
      </c>
      <c r="AB1862" t="str">
        <f t="shared" ref="AB1862:AB1925" si="971">IMPRODUCT(COMPLEX($C$119,0),T1862)</f>
        <v>0.107812899860396-0.0433487156025257i</v>
      </c>
      <c r="AC1862" t="str">
        <f t="shared" ref="AC1862:AC1925" si="972">IMSUM(COMPLEX(1,0),IMPRODUCT(AB1862,M1862))</f>
        <v>1.26190116988097-0.437975103704507i</v>
      </c>
      <c r="AD1862" t="str">
        <f t="shared" ref="AD1862:AD1925" si="973">IMDIV(AB1862,AC1862)</f>
        <v>0.0868924038096606-0.00419367709545341i</v>
      </c>
      <c r="AE1862" t="e">
        <f t="shared" ref="AE1862:AE1925" si="974">IMPRODUCT(AD1862,AA1862,X1862)</f>
        <v>#DIV/0!</v>
      </c>
      <c r="AF1862" t="str">
        <f t="shared" ref="AF1862:AF1925" si="975">IMSUB(D1862,H1862)</f>
        <v>-9.4726710197855-8.00557107357922i</v>
      </c>
      <c r="AG1862" t="e">
        <f t="shared" ref="AG1862:AG1925" si="976">IMSUM(COMPLEX(1,0),IMPRODUCT(AD1862,AA1862,COMPLEX($C$127,0)))</f>
        <v>#DIV/0!</v>
      </c>
      <c r="AH1862" t="e">
        <f t="shared" ref="AH1862:AH1925" si="977">IMDIV(IMPRODUCT(AE1862,AF1862),AG1862)</f>
        <v>#DIV/0!</v>
      </c>
      <c r="AI1862" t="e">
        <f t="shared" ref="AI1862:AI1925" si="978">20*LOG10(IMABS(AH1862))</f>
        <v>#DIV/0!</v>
      </c>
      <c r="AJ1862" t="e">
        <f t="shared" ref="AJ1862:AJ1925" si="979">IMARGUMENT(AH1862)*180/PI()</f>
        <v>#DIV/0!</v>
      </c>
      <c r="AK1862"/>
      <c r="AL1862"/>
      <c r="AM1862"/>
      <c r="AN1862"/>
    </row>
    <row r="1863" spans="1:40" x14ac:dyDescent="0.3">
      <c r="A1863"/>
      <c r="B1863">
        <f t="shared" si="945"/>
        <v>172900</v>
      </c>
      <c r="C1863" s="186" t="str">
        <f t="shared" si="948"/>
        <v>-0.0064536104943756+0.0100652017584771i</v>
      </c>
      <c r="D1863" s="158" t="str">
        <f t="shared" si="949"/>
        <v>-4.28301104503406-2.63621411413565i</v>
      </c>
      <c r="E1863" t="str">
        <f t="shared" si="950"/>
        <v>2836.37804097764-8227.16556918377i</v>
      </c>
      <c r="F1863" t="str">
        <f t="shared" si="951"/>
        <v>0.552200004075284+0.353919216645735i</v>
      </c>
      <c r="G1863" t="str">
        <f t="shared" si="946"/>
        <v>0.552200004075284+0.353919216645735i</v>
      </c>
      <c r="H1863" t="str">
        <f t="shared" si="952"/>
        <v>5.194121647711+5.37030713883715i</v>
      </c>
      <c r="I1863" t="str">
        <f t="shared" si="953"/>
        <v>678.976712257094i</v>
      </c>
      <c r="J1863" t="str">
        <f t="shared" si="947"/>
        <v>-113.182802195036+144.783907758963i</v>
      </c>
      <c r="K1863" t="str">
        <f t="shared" si="954"/>
        <v>2.91077776074854-2.27545995012776i</v>
      </c>
      <c r="L1863" t="str">
        <f t="shared" si="955"/>
        <v>0.584937416621615-0.381177210521183i</v>
      </c>
      <c r="M1863" t="str">
        <f t="shared" si="956"/>
        <v>3.49571517737016-2.65663716064894i</v>
      </c>
      <c r="N1863" t="str">
        <f t="shared" si="957"/>
        <v>-2.21028663944005i</v>
      </c>
      <c r="O1863" t="str">
        <f t="shared" si="958"/>
        <v>-0.596786545744851-0.802400036651251i</v>
      </c>
      <c r="P1863" t="str">
        <f t="shared" si="959"/>
        <v>1.59678654574485+0.802400036651251i</v>
      </c>
      <c r="Q1863" t="str">
        <f t="shared" si="960"/>
        <v>-1.59678654574485+1.4078866027888i</v>
      </c>
      <c r="R1863" t="str">
        <f t="shared" si="961"/>
        <v>-0.31334490997217-0.77878545555571i</v>
      </c>
      <c r="S1863" t="str">
        <f t="shared" si="962"/>
        <v>0.24255546111825i</v>
      </c>
      <c r="T1863" t="str">
        <f t="shared" si="963"/>
        <v>0.188898665284502-0.0760035191273562i</v>
      </c>
      <c r="U1863" t="e">
        <f t="shared" si="964"/>
        <v>#DIV/0!</v>
      </c>
      <c r="V1863" t="str">
        <f t="shared" si="965"/>
        <v>0.0000833333333333333-0.00153417141981777i</v>
      </c>
      <c r="W1863" t="e">
        <f t="shared" si="966"/>
        <v>#DIV/0!</v>
      </c>
      <c r="X1863" t="e">
        <f t="shared" si="967"/>
        <v>#DIV/0!</v>
      </c>
      <c r="Y1863" t="str">
        <f t="shared" si="968"/>
        <v>0.00096+0.738726662935718i</v>
      </c>
      <c r="Z1863" t="e">
        <f t="shared" si="969"/>
        <v>#DIV/0!</v>
      </c>
      <c r="AA1863" t="e">
        <f t="shared" si="970"/>
        <v>#DIV/0!</v>
      </c>
      <c r="AB1863" t="str">
        <f t="shared" si="971"/>
        <v>0.10779220902483-0.0433702758463629i</v>
      </c>
      <c r="AC1863" t="str">
        <f t="shared" si="972"/>
        <v>1.26159177460931-0.437974919646663i</v>
      </c>
      <c r="AD1863" t="str">
        <f t="shared" si="973"/>
        <v>0.0869024016580535-0.00420833709439731i</v>
      </c>
      <c r="AE1863" t="e">
        <f t="shared" si="974"/>
        <v>#DIV/0!</v>
      </c>
      <c r="AF1863" t="str">
        <f t="shared" si="975"/>
        <v>-9.47713269274506-8.0065212529728i</v>
      </c>
      <c r="AG1863" t="e">
        <f t="shared" si="976"/>
        <v>#DIV/0!</v>
      </c>
      <c r="AH1863" t="e">
        <f t="shared" si="977"/>
        <v>#DIV/0!</v>
      </c>
      <c r="AI1863" t="e">
        <f t="shared" si="978"/>
        <v>#DIV/0!</v>
      </c>
      <c r="AJ1863" t="e">
        <f t="shared" si="979"/>
        <v>#DIV/0!</v>
      </c>
      <c r="AK1863"/>
      <c r="AL1863"/>
      <c r="AM1863"/>
      <c r="AN1863"/>
    </row>
    <row r="1864" spans="1:40" x14ac:dyDescent="0.3">
      <c r="A1864"/>
      <c r="B1864">
        <f t="shared" si="945"/>
        <v>173000</v>
      </c>
      <c r="C1864" s="186" t="str">
        <f t="shared" si="948"/>
        <v>-0.00645074007341951+0.0100630121440766i</v>
      </c>
      <c r="D1864" s="158" t="str">
        <f t="shared" si="949"/>
        <v>-4.28451568004096-2.63659295575421i</v>
      </c>
      <c r="E1864" t="str">
        <f t="shared" si="950"/>
        <v>2833.44781649132-8223.41961543608i</v>
      </c>
      <c r="F1864" t="str">
        <f t="shared" si="951"/>
        <v>0.55239913123627+0.353966441155496i</v>
      </c>
      <c r="G1864" t="str">
        <f t="shared" si="946"/>
        <v>0.55239913123627+0.353966441155496i</v>
      </c>
      <c r="H1864" t="str">
        <f t="shared" si="952"/>
        <v>5.19707721549117+5.37087562219447i</v>
      </c>
      <c r="I1864" t="str">
        <f t="shared" si="953"/>
        <v>679.369411338793i</v>
      </c>
      <c r="J1864" t="str">
        <f t="shared" si="947"/>
        <v>-113.314919976519+144.867646282826i</v>
      </c>
      <c r="K1864" t="str">
        <f t="shared" si="954"/>
        <v>2.90947825655043-2.27578278707437i</v>
      </c>
      <c r="L1864" t="str">
        <f t="shared" si="955"/>
        <v>0.584735744477022-0.381266174994698i</v>
      </c>
      <c r="M1864" t="str">
        <f t="shared" si="956"/>
        <v>3.49421400102745-2.65704896206907i</v>
      </c>
      <c r="N1864" t="str">
        <f t="shared" si="957"/>
        <v>-2.21156500071214i</v>
      </c>
      <c r="O1864" t="str">
        <f t="shared" si="958"/>
        <v>-0.597811814960575-0.801636472407252i</v>
      </c>
      <c r="P1864" t="str">
        <f t="shared" si="959"/>
        <v>1.59781181496058+0.801636472407252i</v>
      </c>
      <c r="Q1864" t="str">
        <f t="shared" si="960"/>
        <v>-1.59781181496058+1.40992852830489i</v>
      </c>
      <c r="R1864" t="str">
        <f t="shared" si="961"/>
        <v>-0.31331941574713-0.778185793532655i</v>
      </c>
      <c r="S1864" t="str">
        <f t="shared" si="962"/>
        <v>0.2426957476776i</v>
      </c>
      <c r="T1864" t="str">
        <f t="shared" si="963"/>
        <v>0.188862382993494-0.0760412898666585i</v>
      </c>
      <c r="U1864" t="e">
        <f t="shared" si="964"/>
        <v>#DIV/0!</v>
      </c>
      <c r="V1864" t="str">
        <f t="shared" si="965"/>
        <v>0.0000833333333333333-0.00153328461552886i</v>
      </c>
      <c r="W1864" t="e">
        <f t="shared" si="966"/>
        <v>#DIV/0!</v>
      </c>
      <c r="X1864" t="e">
        <f t="shared" si="967"/>
        <v>#DIV/0!</v>
      </c>
      <c r="Y1864" t="str">
        <f t="shared" si="968"/>
        <v>0.00096+0.739153919536606i</v>
      </c>
      <c r="Z1864" t="e">
        <f t="shared" si="969"/>
        <v>#DIV/0!</v>
      </c>
      <c r="AA1864" t="e">
        <f t="shared" si="970"/>
        <v>#DIV/0!</v>
      </c>
      <c r="AB1864" t="str">
        <f t="shared" si="971"/>
        <v>0.10777150507602-0.0433918291560158i</v>
      </c>
      <c r="AC1864" t="str">
        <f t="shared" si="972"/>
        <v>1.26128248732716-0.437974502670002i</v>
      </c>
      <c r="AD1864" t="str">
        <f t="shared" si="973"/>
        <v>0.0869123926527749-0.00422301685908937i</v>
      </c>
      <c r="AE1864" t="e">
        <f t="shared" si="974"/>
        <v>#DIV/0!</v>
      </c>
      <c r="AF1864" t="str">
        <f t="shared" si="975"/>
        <v>-9.48159289553213-8.00746857794868i</v>
      </c>
      <c r="AG1864" t="e">
        <f t="shared" si="976"/>
        <v>#DIV/0!</v>
      </c>
      <c r="AH1864" t="e">
        <f t="shared" si="977"/>
        <v>#DIV/0!</v>
      </c>
      <c r="AI1864" t="e">
        <f t="shared" si="978"/>
        <v>#DIV/0!</v>
      </c>
      <c r="AJ1864" t="e">
        <f t="shared" si="979"/>
        <v>#DIV/0!</v>
      </c>
      <c r="AK1864"/>
      <c r="AL1864"/>
      <c r="AM1864"/>
      <c r="AN1864"/>
    </row>
    <row r="1865" spans="1:40" x14ac:dyDescent="0.3">
      <c r="A1865"/>
      <c r="B1865">
        <f t="shared" si="945"/>
        <v>173100</v>
      </c>
      <c r="C1865" s="186" t="str">
        <f t="shared" si="948"/>
        <v>-0.00644787054816154+0.0100608239298452i</v>
      </c>
      <c r="D1865" s="158" t="str">
        <f t="shared" si="949"/>
        <v>-4.28601984631808-2.63697076726118i</v>
      </c>
      <c r="E1865" t="str">
        <f t="shared" si="950"/>
        <v>2830.52195109066-8219.67648867731i</v>
      </c>
      <c r="F1865" t="str">
        <f t="shared" si="951"/>
        <v>0.552598196362892+0.354013532703042i</v>
      </c>
      <c r="G1865" t="str">
        <f t="shared" si="946"/>
        <v>0.552598196362892+0.354013532703042i</v>
      </c>
      <c r="H1865" t="str">
        <f t="shared" si="952"/>
        <v>5.20003178047516+5.37144228426862i</v>
      </c>
      <c r="I1865" t="str">
        <f t="shared" si="953"/>
        <v>679.762110420492i</v>
      </c>
      <c r="J1865" t="str">
        <f t="shared" si="947"/>
        <v>-113.447114148739+144.951384806689i</v>
      </c>
      <c r="K1865" t="str">
        <f t="shared" si="954"/>
        <v>2.90817916155103-2.27610473501485i</v>
      </c>
      <c r="L1865" t="str">
        <f t="shared" si="955"/>
        <v>0.584534094861135-0.381355002146931i</v>
      </c>
      <c r="M1865" t="str">
        <f t="shared" si="956"/>
        <v>3.49271325641217-2.65745973716178i</v>
      </c>
      <c r="N1865" t="str">
        <f t="shared" si="957"/>
        <v>-2.21284336198423i</v>
      </c>
      <c r="O1865" t="str">
        <f t="shared" si="958"/>
        <v>-0.598836107227856-0.800871598123062i</v>
      </c>
      <c r="P1865" t="str">
        <f t="shared" si="959"/>
        <v>1.59883610722786+0.800871598123062i</v>
      </c>
      <c r="Q1865" t="str">
        <f t="shared" si="960"/>
        <v>-1.59883610722786+1.41197176386117i</v>
      </c>
      <c r="R1865" t="str">
        <f t="shared" si="961"/>
        <v>-0.313293900889949-0.777586729715011i</v>
      </c>
      <c r="S1865" t="str">
        <f t="shared" si="962"/>
        <v>0.242836034236951i</v>
      </c>
      <c r="T1865" t="str">
        <f t="shared" si="963"/>
        <v>0.188826077719273-0.0760790484427396i</v>
      </c>
      <c r="U1865" t="e">
        <f t="shared" si="964"/>
        <v>#DIV/0!</v>
      </c>
      <c r="V1865" t="str">
        <f t="shared" si="965"/>
        <v>0.0000833333333333333-0.00153239883585495i</v>
      </c>
      <c r="W1865" t="e">
        <f t="shared" si="966"/>
        <v>#DIV/0!</v>
      </c>
      <c r="X1865" t="e">
        <f t="shared" si="967"/>
        <v>#DIV/0!</v>
      </c>
      <c r="Y1865" t="str">
        <f t="shared" si="968"/>
        <v>0.00096+0.739581176137495i</v>
      </c>
      <c r="Z1865" t="e">
        <f t="shared" si="969"/>
        <v>#DIV/0!</v>
      </c>
      <c r="AA1865" t="e">
        <f t="shared" si="970"/>
        <v>#DIV/0!</v>
      </c>
      <c r="AB1865" t="str">
        <f t="shared" si="971"/>
        <v>0.107750788012183-0.0434133755249077i</v>
      </c>
      <c r="AC1865" t="str">
        <f t="shared" si="972"/>
        <v>1.26097330816728-0.437973852991275i</v>
      </c>
      <c r="AD1865" t="str">
        <f t="shared" si="973"/>
        <v>0.0869223767696466-0.00423771639362678i</v>
      </c>
      <c r="AE1865" t="e">
        <f t="shared" si="974"/>
        <v>#DIV/0!</v>
      </c>
      <c r="AF1865" t="str">
        <f t="shared" si="975"/>
        <v>-9.48605162679324-8.0084130515298i</v>
      </c>
      <c r="AG1865" t="e">
        <f t="shared" si="976"/>
        <v>#DIV/0!</v>
      </c>
      <c r="AH1865" t="e">
        <f t="shared" si="977"/>
        <v>#DIV/0!</v>
      </c>
      <c r="AI1865" t="e">
        <f t="shared" si="978"/>
        <v>#DIV/0!</v>
      </c>
      <c r="AJ1865" t="e">
        <f t="shared" si="979"/>
        <v>#DIV/0!</v>
      </c>
      <c r="AK1865"/>
      <c r="AL1865"/>
      <c r="AM1865"/>
      <c r="AN1865"/>
    </row>
    <row r="1866" spans="1:40" x14ac:dyDescent="0.3">
      <c r="A1866"/>
      <c r="B1866">
        <f t="shared" si="945"/>
        <v>173200</v>
      </c>
      <c r="C1866" s="186" t="str">
        <f t="shared" si="948"/>
        <v>-0.00644500191961618+0.0100586371120717i</v>
      </c>
      <c r="D1866" s="158" t="str">
        <f t="shared" si="949"/>
        <v>-4.28752354333133-2.63734754976627i</v>
      </c>
      <c r="E1866" t="str">
        <f t="shared" si="950"/>
        <v>2827.60043651814-8215.93618685276i</v>
      </c>
      <c r="F1866" t="str">
        <f t="shared" si="951"/>
        <v>0.552797199384471+0.354060491429412i</v>
      </c>
      <c r="G1866" t="str">
        <f t="shared" si="946"/>
        <v>0.552797199384471+0.354060491429412i</v>
      </c>
      <c r="H1866" t="str">
        <f t="shared" si="952"/>
        <v>5.20298534184798+5.37200712697189i</v>
      </c>
      <c r="I1866" t="str">
        <f t="shared" si="953"/>
        <v>680.15480950219i</v>
      </c>
      <c r="J1866" t="str">
        <f t="shared" si="947"/>
        <v>-113.579384711698+145.035123330552i</v>
      </c>
      <c r="K1866" t="str">
        <f t="shared" si="954"/>
        <v>2.90688047620825-2.27642579491385i</v>
      </c>
      <c r="L1866" t="str">
        <f t="shared" si="955"/>
        <v>0.584332467871168-0.381443692066815i</v>
      </c>
      <c r="M1866" t="str">
        <f t="shared" si="956"/>
        <v>3.49121294407942-2.65786948698066i</v>
      </c>
      <c r="N1866" t="str">
        <f t="shared" si="957"/>
        <v>-2.21412172325631i</v>
      </c>
      <c r="O1866" t="str">
        <f t="shared" si="958"/>
        <v>-0.599859420872779-0.800105415048651i</v>
      </c>
      <c r="P1866" t="str">
        <f t="shared" si="959"/>
        <v>1.59985942087278+0.800105415048651i</v>
      </c>
      <c r="Q1866" t="str">
        <f t="shared" si="960"/>
        <v>-1.59985942087278+1.41401630820766i</v>
      </c>
      <c r="R1866" t="str">
        <f t="shared" si="961"/>
        <v>-0.313268365388898-0.776988263053743i</v>
      </c>
      <c r="S1866" t="str">
        <f t="shared" si="962"/>
        <v>0.242976320796303i</v>
      </c>
      <c r="T1866" t="str">
        <f t="shared" si="963"/>
        <v>0.188789749458709-0.0761167948440663i</v>
      </c>
      <c r="U1866" t="e">
        <f t="shared" si="964"/>
        <v>#DIV/0!</v>
      </c>
      <c r="V1866" t="str">
        <f t="shared" si="965"/>
        <v>0.0000833333333333333-0.00153151407902132i</v>
      </c>
      <c r="W1866" t="e">
        <f t="shared" si="966"/>
        <v>#DIV/0!</v>
      </c>
      <c r="X1866" t="e">
        <f t="shared" si="967"/>
        <v>#DIV/0!</v>
      </c>
      <c r="Y1866" t="str">
        <f t="shared" si="968"/>
        <v>0.00096+0.740008432738383i</v>
      </c>
      <c r="Z1866" t="e">
        <f t="shared" si="969"/>
        <v>#DIV/0!</v>
      </c>
      <c r="AA1866" t="e">
        <f t="shared" si="970"/>
        <v>#DIV/0!</v>
      </c>
      <c r="AB1866" t="str">
        <f t="shared" si="971"/>
        <v>0.107730057831531-0.0434349149464574i</v>
      </c>
      <c r="AC1866" t="str">
        <f t="shared" si="972"/>
        <v>1.26066423726208-0.437972970827149i</v>
      </c>
      <c r="AD1866" t="str">
        <f t="shared" si="973"/>
        <v>0.0869323539844685-0.00425243570209083i</v>
      </c>
      <c r="AE1866" t="e">
        <f t="shared" si="974"/>
        <v>#DIV/0!</v>
      </c>
      <c r="AF1866" t="str">
        <f t="shared" si="975"/>
        <v>-9.49050888517931-8.00935467673816i</v>
      </c>
      <c r="AG1866" t="e">
        <f t="shared" si="976"/>
        <v>#DIV/0!</v>
      </c>
      <c r="AH1866" t="e">
        <f t="shared" si="977"/>
        <v>#DIV/0!</v>
      </c>
      <c r="AI1866" t="e">
        <f t="shared" si="978"/>
        <v>#DIV/0!</v>
      </c>
      <c r="AJ1866" t="e">
        <f t="shared" si="979"/>
        <v>#DIV/0!</v>
      </c>
      <c r="AK1866"/>
      <c r="AL1866"/>
      <c r="AM1866"/>
      <c r="AN1866"/>
    </row>
    <row r="1867" spans="1:40" x14ac:dyDescent="0.3">
      <c r="A1867"/>
      <c r="B1867">
        <f t="shared" si="945"/>
        <v>173300</v>
      </c>
      <c r="C1867" s="186" t="str">
        <f t="shared" si="948"/>
        <v>-0.00644213418879441+0.0100564516870566i</v>
      </c>
      <c r="D1867" s="158" t="str">
        <f t="shared" si="949"/>
        <v>-4.28902677054826-2.63772330437868i</v>
      </c>
      <c r="E1867" t="str">
        <f t="shared" si="950"/>
        <v>2824.68326453475-8212.19870790613i</v>
      </c>
      <c r="F1867" t="str">
        <f t="shared" si="951"/>
        <v>0.552996140230544+0.35410731747558i</v>
      </c>
      <c r="G1867" t="str">
        <f t="shared" si="946"/>
        <v>0.552996140230544+0.35410731747558i</v>
      </c>
      <c r="H1867" t="str">
        <f t="shared" si="952"/>
        <v>5.20593789879726+5.37257015221602i</v>
      </c>
      <c r="I1867" t="str">
        <f t="shared" si="953"/>
        <v>680.547508583889i</v>
      </c>
      <c r="J1867" t="str">
        <f t="shared" si="947"/>
        <v>-113.711731665394+145.118861854415i</v>
      </c>
      <c r="K1867" t="str">
        <f t="shared" si="954"/>
        <v>2.90558220097863-2.27674596773565i</v>
      </c>
      <c r="L1867" t="str">
        <f t="shared" si="955"/>
        <v>0.584130863604173-0.381532244843325i</v>
      </c>
      <c r="M1867" t="str">
        <f t="shared" si="956"/>
        <v>3.4897130645828-2.65827821257898i</v>
      </c>
      <c r="N1867" t="str">
        <f t="shared" si="957"/>
        <v>-2.2154000845284i</v>
      </c>
      <c r="O1867" t="str">
        <f t="shared" si="958"/>
        <v>-0.600881754223055-0.799337924436108i</v>
      </c>
      <c r="P1867" t="str">
        <f t="shared" si="959"/>
        <v>1.60088175422305+0.799337924436108i</v>
      </c>
      <c r="Q1867" t="str">
        <f t="shared" si="960"/>
        <v>-1.60088175422305+1.41606216009229i</v>
      </c>
      <c r="R1867" t="str">
        <f t="shared" si="961"/>
        <v>-0.313242809232232-0.776390392502222i</v>
      </c>
      <c r="S1867" t="str">
        <f t="shared" si="962"/>
        <v>0.243116607355654i</v>
      </c>
      <c r="T1867" t="str">
        <f t="shared" si="963"/>
        <v>0.188753398208665-0.0761545290590946i</v>
      </c>
      <c r="U1867" t="e">
        <f t="shared" si="964"/>
        <v>#DIV/0!</v>
      </c>
      <c r="V1867" t="str">
        <f t="shared" si="965"/>
        <v>0.0000833333333333333-0.00153063034325731i</v>
      </c>
      <c r="W1867" t="e">
        <f t="shared" si="966"/>
        <v>#DIV/0!</v>
      </c>
      <c r="X1867" t="e">
        <f t="shared" si="967"/>
        <v>#DIV/0!</v>
      </c>
      <c r="Y1867" t="str">
        <f t="shared" si="968"/>
        <v>0.00096+0.740435689339271i</v>
      </c>
      <c r="Z1867" t="e">
        <f t="shared" si="969"/>
        <v>#DIV/0!</v>
      </c>
      <c r="AA1867" t="e">
        <f t="shared" si="970"/>
        <v>#DIV/0!</v>
      </c>
      <c r="AB1867" t="str">
        <f t="shared" si="971"/>
        <v>0.107709314532275-0.0434564474140775i</v>
      </c>
      <c r="AC1867" t="str">
        <f t="shared" si="972"/>
        <v>1.26035527474361-0.437971856394225i</v>
      </c>
      <c r="AD1867" t="str">
        <f t="shared" si="973"/>
        <v>0.0869423242730215-0.00426717478854339i</v>
      </c>
      <c r="AE1867" t="e">
        <f t="shared" si="974"/>
        <v>#DIV/0!</v>
      </c>
      <c r="AF1867" t="str">
        <f t="shared" si="975"/>
        <v>-9.49496466934552-8.0102934565947i</v>
      </c>
      <c r="AG1867" t="e">
        <f t="shared" si="976"/>
        <v>#DIV/0!</v>
      </c>
      <c r="AH1867" t="e">
        <f t="shared" si="977"/>
        <v>#DIV/0!</v>
      </c>
      <c r="AI1867" t="e">
        <f t="shared" si="978"/>
        <v>#DIV/0!</v>
      </c>
      <c r="AJ1867" t="e">
        <f t="shared" si="979"/>
        <v>#DIV/0!</v>
      </c>
      <c r="AK1867"/>
      <c r="AL1867"/>
      <c r="AM1867"/>
      <c r="AN1867"/>
    </row>
    <row r="1868" spans="1:40" x14ac:dyDescent="0.3">
      <c r="A1868"/>
      <c r="B1868">
        <f t="shared" si="945"/>
        <v>173400</v>
      </c>
      <c r="C1868" s="186" t="str">
        <f t="shared" si="948"/>
        <v>-0.00643926735670432+0.0100542676511136i</v>
      </c>
      <c r="D1868" s="158" t="str">
        <f t="shared" si="949"/>
        <v>-4.29052952743809-2.63809803220717i</v>
      </c>
      <c r="E1868" t="str">
        <f t="shared" si="950"/>
        <v>2821.77042691988-8208.46404977943i</v>
      </c>
      <c r="F1868" t="str">
        <f t="shared" si="951"/>
        <v>0.553195018830873+0.354154010982484i</v>
      </c>
      <c r="G1868" t="str">
        <f t="shared" si="946"/>
        <v>0.553195018830873+0.354154010982484i</v>
      </c>
      <c r="H1868" t="str">
        <f t="shared" si="952"/>
        <v>5.20888945051332+5.37313136191223i</v>
      </c>
      <c r="I1868" t="str">
        <f t="shared" si="953"/>
        <v>680.940207665588i</v>
      </c>
      <c r="J1868" t="str">
        <f t="shared" si="947"/>
        <v>-113.844155009829+145.202600378278i</v>
      </c>
      <c r="K1868" t="str">
        <f t="shared" si="954"/>
        <v>2.90428433631718-2.27706525444412i</v>
      </c>
      <c r="L1868" t="str">
        <f t="shared" si="955"/>
        <v>0.583929282157042-0.381620660565475i</v>
      </c>
      <c r="M1868" t="str">
        <f t="shared" si="956"/>
        <v>3.48821361847422-2.65868591500959i</v>
      </c>
      <c r="N1868" t="str">
        <f t="shared" si="957"/>
        <v>-2.21667844580049i</v>
      </c>
      <c r="O1868" t="str">
        <f t="shared" si="958"/>
        <v>-0.601903105607969-0.798569127539678i</v>
      </c>
      <c r="P1868" t="str">
        <f t="shared" si="959"/>
        <v>1.60190310560797+0.798569127539678i</v>
      </c>
      <c r="Q1868" t="str">
        <f t="shared" si="960"/>
        <v>-1.60190310560797+1.41810931826081i</v>
      </c>
      <c r="R1868" t="str">
        <f t="shared" si="961"/>
        <v>-0.313217232408202-0.775793117016246i</v>
      </c>
      <c r="S1868" t="str">
        <f t="shared" si="962"/>
        <v>0.243256893915006i</v>
      </c>
      <c r="T1868" t="str">
        <f t="shared" si="963"/>
        <v>0.188717023966013-0.0761922510762738i</v>
      </c>
      <c r="U1868" t="e">
        <f t="shared" si="964"/>
        <v>#DIV/0!</v>
      </c>
      <c r="V1868" t="str">
        <f t="shared" si="965"/>
        <v>0.0000833333333333333-0.00152974762679638i</v>
      </c>
      <c r="W1868" t="e">
        <f t="shared" si="966"/>
        <v>#DIV/0!</v>
      </c>
      <c r="X1868" t="e">
        <f t="shared" si="967"/>
        <v>#DIV/0!</v>
      </c>
      <c r="Y1868" t="str">
        <f t="shared" si="968"/>
        <v>0.00096+0.740862945940159i</v>
      </c>
      <c r="Z1868" t="e">
        <f t="shared" si="969"/>
        <v>#DIV/0!</v>
      </c>
      <c r="AA1868" t="e">
        <f t="shared" si="970"/>
        <v>#DIV/0!</v>
      </c>
      <c r="AB1868" t="str">
        <f t="shared" si="971"/>
        <v>0.10768855811263-0.0434779729211768i</v>
      </c>
      <c r="AC1868" t="str">
        <f t="shared" si="972"/>
        <v>1.26004642074363-0.437970509909043i</v>
      </c>
      <c r="AD1868" t="str">
        <f t="shared" si="973"/>
        <v>0.0869522876110668-0.00428193365702824i</v>
      </c>
      <c r="AE1868" t="e">
        <f t="shared" si="974"/>
        <v>#DIV/0!</v>
      </c>
      <c r="AF1868" t="str">
        <f t="shared" si="975"/>
        <v>-9.49941897795141-8.0112293941194i</v>
      </c>
      <c r="AG1868" t="e">
        <f t="shared" si="976"/>
        <v>#DIV/0!</v>
      </c>
      <c r="AH1868" t="e">
        <f t="shared" si="977"/>
        <v>#DIV/0!</v>
      </c>
      <c r="AI1868" t="e">
        <f t="shared" si="978"/>
        <v>#DIV/0!</v>
      </c>
      <c r="AJ1868" t="e">
        <f t="shared" si="979"/>
        <v>#DIV/0!</v>
      </c>
      <c r="AK1868"/>
      <c r="AL1868"/>
      <c r="AM1868"/>
      <c r="AN1868"/>
    </row>
    <row r="1869" spans="1:40" x14ac:dyDescent="0.3">
      <c r="A1869"/>
      <c r="B1869">
        <f t="shared" si="945"/>
        <v>173500</v>
      </c>
      <c r="C1869" s="186" t="str">
        <f t="shared" si="948"/>
        <v>-0.00643640142435079+0.0100520850005687i</v>
      </c>
      <c r="D1869" s="158" t="str">
        <f t="shared" si="949"/>
        <v>-4.29203181347177-2.63847173436013i</v>
      </c>
      <c r="E1869" t="str">
        <f t="shared" si="950"/>
        <v>2818.86191547139-8204.73221041315i</v>
      </c>
      <c r="F1869" t="str">
        <f t="shared" si="951"/>
        <v>0.553393835115445+0.35420057209102i</v>
      </c>
      <c r="G1869" t="str">
        <f t="shared" si="946"/>
        <v>0.553393835115445+0.35420057209102i</v>
      </c>
      <c r="H1869" t="str">
        <f t="shared" si="952"/>
        <v>5.21183999618923+5.37369075797141i</v>
      </c>
      <c r="I1869" t="str">
        <f t="shared" si="953"/>
        <v>681.332906747286i</v>
      </c>
      <c r="J1869" t="str">
        <f t="shared" si="947"/>
        <v>-113.976654745002+145.28633890214i</v>
      </c>
      <c r="K1869" t="str">
        <f t="shared" si="954"/>
        <v>2.90298688267752-2.27738365600272i</v>
      </c>
      <c r="L1869" t="str">
        <f t="shared" si="955"/>
        <v>0.583727723626506-0.381708939322322i</v>
      </c>
      <c r="M1869" t="str">
        <f t="shared" si="956"/>
        <v>3.48671460630403-2.65909259532504i</v>
      </c>
      <c r="N1869" t="str">
        <f t="shared" si="957"/>
        <v>-2.21795680707258i</v>
      </c>
      <c r="O1869" t="str">
        <f t="shared" si="958"/>
        <v>-0.602923473358423-0.797799025615735i</v>
      </c>
      <c r="P1869" t="str">
        <f t="shared" si="959"/>
        <v>1.60292347335842+0.797799025615735i</v>
      </c>
      <c r="Q1869" t="str">
        <f t="shared" si="960"/>
        <v>-1.60292347335842+1.42015778145684i</v>
      </c>
      <c r="R1869" t="str">
        <f t="shared" si="961"/>
        <v>-0.313191634905034-0.775196435554015i</v>
      </c>
      <c r="S1869" t="str">
        <f t="shared" si="962"/>
        <v>0.243397180474357i</v>
      </c>
      <c r="T1869" t="str">
        <f t="shared" si="963"/>
        <v>0.188680626727619-0.0762299608840395i</v>
      </c>
      <c r="U1869" t="e">
        <f t="shared" si="964"/>
        <v>#DIV/0!</v>
      </c>
      <c r="V1869" t="str">
        <f t="shared" si="965"/>
        <v>0.0000833333333333333-0.00152886592787604i</v>
      </c>
      <c r="W1869" t="e">
        <f t="shared" si="966"/>
        <v>#DIV/0!</v>
      </c>
      <c r="X1869" t="e">
        <f t="shared" si="967"/>
        <v>#DIV/0!</v>
      </c>
      <c r="Y1869" t="str">
        <f t="shared" si="968"/>
        <v>0.00096+0.741290202541048i</v>
      </c>
      <c r="Z1869" t="e">
        <f t="shared" si="969"/>
        <v>#DIV/0!</v>
      </c>
      <c r="AA1869" t="e">
        <f t="shared" si="970"/>
        <v>#DIV/0!</v>
      </c>
      <c r="AB1869" t="str">
        <f t="shared" si="971"/>
        <v>0.107667788570807-0.0434994914611561i</v>
      </c>
      <c r="AC1869" t="str">
        <f t="shared" si="972"/>
        <v>1.25973767539352-0.437968931588065i</v>
      </c>
      <c r="AD1869" t="str">
        <f t="shared" si="973"/>
        <v>0.0869622439743457-0.0042967123115695i</v>
      </c>
      <c r="AE1869" t="e">
        <f t="shared" si="974"/>
        <v>#DIV/0!</v>
      </c>
      <c r="AF1869" t="str">
        <f t="shared" si="975"/>
        <v>-9.503871809661-8.01216249233154i</v>
      </c>
      <c r="AG1869" t="e">
        <f t="shared" si="976"/>
        <v>#DIV/0!</v>
      </c>
      <c r="AH1869" t="e">
        <f t="shared" si="977"/>
        <v>#DIV/0!</v>
      </c>
      <c r="AI1869" t="e">
        <f t="shared" si="978"/>
        <v>#DIV/0!</v>
      </c>
      <c r="AJ1869" t="e">
        <f t="shared" si="979"/>
        <v>#DIV/0!</v>
      </c>
      <c r="AK1869"/>
      <c r="AL1869"/>
      <c r="AM1869"/>
      <c r="AN1869"/>
    </row>
    <row r="1870" spans="1:40" x14ac:dyDescent="0.3">
      <c r="A1870"/>
      <c r="B1870">
        <f t="shared" si="945"/>
        <v>173600</v>
      </c>
      <c r="C1870" s="186" t="str">
        <f t="shared" si="948"/>
        <v>-0.00643353639273545+0.0100499037317604i</v>
      </c>
      <c r="D1870" s="158" t="str">
        <f t="shared" si="949"/>
        <v>-4.29353362812182-2.6388444119454i</v>
      </c>
      <c r="E1870" t="str">
        <f t="shared" si="950"/>
        <v>2815.95772200549-8201.00318774626i</v>
      </c>
      <c r="F1870" t="str">
        <f t="shared" si="951"/>
        <v>0.553592589014459+0.354247000942029i</v>
      </c>
      <c r="G1870" t="str">
        <f t="shared" si="946"/>
        <v>0.553592589014459+0.354247000942029i</v>
      </c>
      <c r="H1870" t="str">
        <f t="shared" si="952"/>
        <v>5.21478953502061+5.37424834230375i</v>
      </c>
      <c r="I1870" t="str">
        <f t="shared" si="953"/>
        <v>681.725605828985i</v>
      </c>
      <c r="J1870" t="str">
        <f t="shared" si="947"/>
        <v>-114.109230870913+145.370077426003i</v>
      </c>
      <c r="K1870" t="str">
        <f t="shared" si="954"/>
        <v>2.90168984051181-2.27770117337447i</v>
      </c>
      <c r="L1870" t="str">
        <f t="shared" si="955"/>
        <v>0.583526188109135-0.381797081202962i</v>
      </c>
      <c r="M1870" t="str">
        <f t="shared" si="956"/>
        <v>3.48521602862095-2.65949825457743i</v>
      </c>
      <c r="N1870" t="str">
        <f t="shared" si="957"/>
        <v>-2.21923516834467i</v>
      </c>
      <c r="O1870" t="str">
        <f t="shared" si="958"/>
        <v>-0.603942855806923-0.797027619922784i</v>
      </c>
      <c r="P1870" t="str">
        <f t="shared" si="959"/>
        <v>1.60394285580692+0.797027619922784i</v>
      </c>
      <c r="Q1870" t="str">
        <f t="shared" si="960"/>
        <v>-1.60394285580692+1.42220754842189i</v>
      </c>
      <c r="R1870" t="str">
        <f t="shared" si="961"/>
        <v>-0.31316601671095-0.774600347076126i</v>
      </c>
      <c r="S1870" t="str">
        <f t="shared" si="962"/>
        <v>0.243537467033709i</v>
      </c>
      <c r="T1870" t="str">
        <f t="shared" si="963"/>
        <v>0.188644206490352-0.0762676584708209i</v>
      </c>
      <c r="U1870" t="e">
        <f t="shared" si="964"/>
        <v>#DIV/0!</v>
      </c>
      <c r="V1870" t="str">
        <f t="shared" si="965"/>
        <v>0.0000833333333333333-0.00152798524473786i</v>
      </c>
      <c r="W1870" t="e">
        <f t="shared" si="966"/>
        <v>#DIV/0!</v>
      </c>
      <c r="X1870" t="e">
        <f t="shared" si="967"/>
        <v>#DIV/0!</v>
      </c>
      <c r="Y1870" t="str">
        <f t="shared" si="968"/>
        <v>0.00096+0.741717459141936i</v>
      </c>
      <c r="Z1870" t="e">
        <f t="shared" si="969"/>
        <v>#DIV/0!</v>
      </c>
      <c r="AA1870" t="e">
        <f t="shared" si="970"/>
        <v>#DIV/0!</v>
      </c>
      <c r="AB1870" t="str">
        <f t="shared" si="971"/>
        <v>0.10764700590502-0.0435210030274128i</v>
      </c>
      <c r="AC1870" t="str">
        <f t="shared" si="972"/>
        <v>1.25942903882437-0.437967121647687i</v>
      </c>
      <c r="AD1870" t="str">
        <f t="shared" si="973"/>
        <v>0.0869721933385795-0.00431151075617387i</v>
      </c>
      <c r="AE1870" t="e">
        <f t="shared" si="974"/>
        <v>#DIV/0!</v>
      </c>
      <c r="AF1870" t="str">
        <f t="shared" si="975"/>
        <v>-9.50832316314243-8.01309275424915i</v>
      </c>
      <c r="AG1870" t="e">
        <f t="shared" si="976"/>
        <v>#DIV/0!</v>
      </c>
      <c r="AH1870" t="e">
        <f t="shared" si="977"/>
        <v>#DIV/0!</v>
      </c>
      <c r="AI1870" t="e">
        <f t="shared" si="978"/>
        <v>#DIV/0!</v>
      </c>
      <c r="AJ1870" t="e">
        <f t="shared" si="979"/>
        <v>#DIV/0!</v>
      </c>
      <c r="AK1870"/>
      <c r="AL1870"/>
      <c r="AM1870"/>
      <c r="AN1870"/>
    </row>
    <row r="1871" spans="1:40" x14ac:dyDescent="0.3">
      <c r="A1871"/>
      <c r="B1871">
        <f t="shared" si="945"/>
        <v>173700</v>
      </c>
      <c r="C1871" s="186" t="str">
        <f t="shared" si="948"/>
        <v>-0.00643067226285669+0.0100477238410393i</v>
      </c>
      <c r="D1871" s="158" t="str">
        <f t="shared" si="949"/>
        <v>-4.2950349708625-2.63921606607038i</v>
      </c>
      <c r="E1871" t="str">
        <f t="shared" si="950"/>
        <v>2813.05783835667-8197.27697971608i</v>
      </c>
      <c r="F1871" t="str">
        <f t="shared" si="951"/>
        <v>0.553791280458339+0.354293297676306i</v>
      </c>
      <c r="G1871" t="str">
        <f t="shared" si="946"/>
        <v>0.553791280458339+0.354293297676306i</v>
      </c>
      <c r="H1871" t="str">
        <f t="shared" si="952"/>
        <v>5.21773806620585+5.37480411681902i</v>
      </c>
      <c r="I1871" t="str">
        <f t="shared" si="953"/>
        <v>682.118304910684i</v>
      </c>
      <c r="J1871" t="str">
        <f t="shared" si="947"/>
        <v>-114.241883387562+145.453815949867i</v>
      </c>
      <c r="K1871" t="str">
        <f t="shared" si="954"/>
        <v>2.90039321027074-2.27801780752201i</v>
      </c>
      <c r="L1871" t="str">
        <f t="shared" si="955"/>
        <v>0.583324675701339-0.381885086296532i</v>
      </c>
      <c r="M1871" t="str">
        <f t="shared" si="956"/>
        <v>3.48371788597208-2.65990289381854i</v>
      </c>
      <c r="N1871" t="str">
        <f t="shared" si="957"/>
        <v>-2.22051352961675i</v>
      </c>
      <c r="O1871" t="str">
        <f t="shared" si="958"/>
        <v>-0.60496125128758-0.79625491172147i</v>
      </c>
      <c r="P1871" t="str">
        <f t="shared" si="959"/>
        <v>1.60496125128758+0.79625491172147i</v>
      </c>
      <c r="Q1871" t="str">
        <f t="shared" si="960"/>
        <v>-1.60496125128758+1.42425861789528i</v>
      </c>
      <c r="R1871" t="str">
        <f t="shared" si="961"/>
        <v>-0.313140377814169-0.774004850545576i</v>
      </c>
      <c r="S1871" t="str">
        <f t="shared" si="962"/>
        <v>0.24367775359306i</v>
      </c>
      <c r="T1871" t="str">
        <f t="shared" si="963"/>
        <v>0.188607763251078-0.0763053438250388i</v>
      </c>
      <c r="U1871" t="e">
        <f t="shared" si="964"/>
        <v>#DIV/0!</v>
      </c>
      <c r="V1871" t="str">
        <f t="shared" si="965"/>
        <v>0.0000833333333333333-0.00152710557562748i</v>
      </c>
      <c r="W1871" t="e">
        <f t="shared" si="966"/>
        <v>#DIV/0!</v>
      </c>
      <c r="X1871" t="e">
        <f t="shared" si="967"/>
        <v>#DIV/0!</v>
      </c>
      <c r="Y1871" t="str">
        <f t="shared" si="968"/>
        <v>0.00096+0.742144715742824i</v>
      </c>
      <c r="Z1871" t="e">
        <f t="shared" si="969"/>
        <v>#DIV/0!</v>
      </c>
      <c r="AA1871" t="e">
        <f t="shared" si="970"/>
        <v>#DIV/0!</v>
      </c>
      <c r="AB1871" t="str">
        <f t="shared" si="971"/>
        <v>0.10762621011348-0.0435425076133394i</v>
      </c>
      <c r="AC1871" t="str">
        <f t="shared" si="972"/>
        <v>1.25912051116688-0.437965080304234i</v>
      </c>
      <c r="AD1871" t="str">
        <f t="shared" si="973"/>
        <v>0.0869821356794715-0.00432632899482956i</v>
      </c>
      <c r="AE1871" t="e">
        <f t="shared" si="974"/>
        <v>#DIV/0!</v>
      </c>
      <c r="AF1871" t="str">
        <f t="shared" si="975"/>
        <v>-9.51277303706835-8.0140201828894i</v>
      </c>
      <c r="AG1871" t="e">
        <f t="shared" si="976"/>
        <v>#DIV/0!</v>
      </c>
      <c r="AH1871" t="e">
        <f t="shared" si="977"/>
        <v>#DIV/0!</v>
      </c>
      <c r="AI1871" t="e">
        <f t="shared" si="978"/>
        <v>#DIV/0!</v>
      </c>
      <c r="AJ1871" t="e">
        <f t="shared" si="979"/>
        <v>#DIV/0!</v>
      </c>
      <c r="AK1871"/>
      <c r="AL1871"/>
      <c r="AM1871"/>
      <c r="AN1871"/>
    </row>
    <row r="1872" spans="1:40" x14ac:dyDescent="0.3">
      <c r="A1872"/>
      <c r="B1872">
        <f t="shared" si="945"/>
        <v>173800</v>
      </c>
      <c r="C1872" s="186" t="str">
        <f t="shared" si="948"/>
        <v>-0.00642780903571009+0.0100455453247692i</v>
      </c>
      <c r="D1872" s="158" t="str">
        <f t="shared" si="949"/>
        <v>-4.29653584116972-2.63958669784208i</v>
      </c>
      <c r="E1872" t="str">
        <f t="shared" si="950"/>
        <v>2810.16225637772-8193.55358425849i</v>
      </c>
      <c r="F1872" t="str">
        <f t="shared" si="951"/>
        <v>0.553989909377731+0.354339462434605i</v>
      </c>
      <c r="G1872" t="str">
        <f t="shared" si="946"/>
        <v>0.553989909377731+0.354339462434605i</v>
      </c>
      <c r="H1872" t="str">
        <f t="shared" si="952"/>
        <v>5.22068558894598+5.37535808342653i</v>
      </c>
      <c r="I1872" t="str">
        <f t="shared" si="953"/>
        <v>682.511003992383i</v>
      </c>
      <c r="J1872" t="str">
        <f t="shared" si="947"/>
        <v>-114.374612294949+145.53755447373i</v>
      </c>
      <c r="K1872" t="str">
        <f t="shared" si="954"/>
        <v>2.8990969924036-2.27833355940762i</v>
      </c>
      <c r="L1872" t="str">
        <f t="shared" si="955"/>
        <v>0.583123186499366-0.38197295469221i</v>
      </c>
      <c r="M1872" t="str">
        <f t="shared" si="956"/>
        <v>3.48222017890297-2.66030651409983i</v>
      </c>
      <c r="N1872" t="str">
        <f t="shared" si="957"/>
        <v>-2.22179189088884i</v>
      </c>
      <c r="O1872" t="str">
        <f t="shared" si="958"/>
        <v>-0.60597865813614-0.795480902274544i</v>
      </c>
      <c r="P1872" t="str">
        <f t="shared" si="959"/>
        <v>1.60597865813614+0.795480902274544i</v>
      </c>
      <c r="Q1872" t="str">
        <f t="shared" si="960"/>
        <v>-1.60597865813614+1.4263109886143i</v>
      </c>
      <c r="R1872" t="str">
        <f t="shared" si="961"/>
        <v>-0.31311471820288-0.77340994492773i</v>
      </c>
      <c r="S1872" t="str">
        <f t="shared" si="962"/>
        <v>0.24381804015241i</v>
      </c>
      <c r="T1872" t="str">
        <f t="shared" si="963"/>
        <v>0.188571297006662-0.0763430169351003i</v>
      </c>
      <c r="U1872" t="e">
        <f t="shared" si="964"/>
        <v>#DIV/0!</v>
      </c>
      <c r="V1872" t="str">
        <f t="shared" si="965"/>
        <v>0.0000833333333333333-0.00152622691879455i</v>
      </c>
      <c r="W1872" t="e">
        <f t="shared" si="966"/>
        <v>#DIV/0!</v>
      </c>
      <c r="X1872" t="e">
        <f t="shared" si="967"/>
        <v>#DIV/0!</v>
      </c>
      <c r="Y1872" t="str">
        <f t="shared" si="968"/>
        <v>0.00096+0.742571972343712i</v>
      </c>
      <c r="Z1872" t="e">
        <f t="shared" si="969"/>
        <v>#DIV/0!</v>
      </c>
      <c r="AA1872" t="e">
        <f t="shared" si="970"/>
        <v>#DIV/0!</v>
      </c>
      <c r="AB1872" t="str">
        <f t="shared" si="971"/>
        <v>0.107605401194399-0.0435640052123206i</v>
      </c>
      <c r="AC1872" t="str">
        <f t="shared" si="972"/>
        <v>1.25881209255147-0.437962807773962i</v>
      </c>
      <c r="AD1872" t="str">
        <f t="shared" si="973"/>
        <v>0.0869920709727018-0.00434116703150507i</v>
      </c>
      <c r="AE1872" t="e">
        <f t="shared" si="974"/>
        <v>#DIV/0!</v>
      </c>
      <c r="AF1872" t="str">
        <f t="shared" si="975"/>
        <v>-9.5172214301157-8.01494478126861i</v>
      </c>
      <c r="AG1872" t="e">
        <f t="shared" si="976"/>
        <v>#DIV/0!</v>
      </c>
      <c r="AH1872" t="e">
        <f t="shared" si="977"/>
        <v>#DIV/0!</v>
      </c>
      <c r="AI1872" t="e">
        <f t="shared" si="978"/>
        <v>#DIV/0!</v>
      </c>
      <c r="AJ1872" t="e">
        <f t="shared" si="979"/>
        <v>#DIV/0!</v>
      </c>
      <c r="AK1872"/>
      <c r="AL1872"/>
      <c r="AM1872"/>
      <c r="AN1872"/>
    </row>
    <row r="1873" spans="1:40" x14ac:dyDescent="0.3">
      <c r="A1873"/>
      <c r="B1873">
        <f t="shared" si="945"/>
        <v>173900</v>
      </c>
      <c r="C1873" s="186" t="str">
        <f t="shared" si="948"/>
        <v>-0.00642494671228766+0.0100433681793252i</v>
      </c>
      <c r="D1873" s="158" t="str">
        <f t="shared" si="949"/>
        <v>-4.29803623852098-2.63995630836694i</v>
      </c>
      <c r="E1873" t="str">
        <f t="shared" si="950"/>
        <v>2807.27096793966-8189.83299930787i</v>
      </c>
      <c r="F1873" t="str">
        <f t="shared" si="951"/>
        <v>0.554188475703492+0.354385495357621i</v>
      </c>
      <c r="G1873" t="str">
        <f t="shared" si="946"/>
        <v>0.554188475703492+0.354385495357621i</v>
      </c>
      <c r="H1873" t="str">
        <f t="shared" si="952"/>
        <v>5.22363210244464+5.37591024403493i</v>
      </c>
      <c r="I1873" t="str">
        <f t="shared" si="953"/>
        <v>682.903703074081i</v>
      </c>
      <c r="J1873" t="str">
        <f t="shared" si="947"/>
        <v>-114.507417593074+145.621292997592i</v>
      </c>
      <c r="K1873" t="str">
        <f t="shared" si="954"/>
        <v>2.89780118735819-2.27864842999311i</v>
      </c>
      <c r="L1873" t="str">
        <f t="shared" si="955"/>
        <v>0.582921720599304-0.382060686479212i</v>
      </c>
      <c r="M1873" t="str">
        <f t="shared" si="956"/>
        <v>3.48072290795749-2.66070911647232i</v>
      </c>
      <c r="N1873" t="str">
        <f t="shared" si="957"/>
        <v>-2.22307025216093i</v>
      </c>
      <c r="O1873" t="str">
        <f t="shared" si="958"/>
        <v>-0.606995074689941-0.794705592846906i</v>
      </c>
      <c r="P1873" t="str">
        <f t="shared" si="959"/>
        <v>1.60699507468994+0.794705592846906i</v>
      </c>
      <c r="Q1873" t="str">
        <f t="shared" si="960"/>
        <v>-1.60699507468994+1.42836465931402i</v>
      </c>
      <c r="R1873" t="str">
        <f t="shared" si="961"/>
        <v>-0.313089037865279-0.77281562919035i</v>
      </c>
      <c r="S1873" t="str">
        <f t="shared" si="962"/>
        <v>0.243958326711761i</v>
      </c>
      <c r="T1873" t="str">
        <f t="shared" si="963"/>
        <v>0.188534807753975-0.0763806777894086i</v>
      </c>
      <c r="U1873" t="e">
        <f t="shared" si="964"/>
        <v>#DIV/0!</v>
      </c>
      <c r="V1873" t="str">
        <f t="shared" si="965"/>
        <v>0.0000833333333333333-0.00152534927249277i</v>
      </c>
      <c r="W1873" t="e">
        <f t="shared" si="966"/>
        <v>#DIV/0!</v>
      </c>
      <c r="X1873" t="e">
        <f t="shared" si="967"/>
        <v>#DIV/0!</v>
      </c>
      <c r="Y1873" t="str">
        <f t="shared" si="968"/>
        <v>0.00096+0.7429992289446i</v>
      </c>
      <c r="Z1873" t="e">
        <f t="shared" si="969"/>
        <v>#DIV/0!</v>
      </c>
      <c r="AA1873" t="e">
        <f t="shared" si="970"/>
        <v>#DIV/0!</v>
      </c>
      <c r="AB1873" t="str">
        <f t="shared" si="971"/>
        <v>0.107584579145991-0.0435854958177388i</v>
      </c>
      <c r="AC1873" t="str">
        <f t="shared" si="972"/>
        <v>1.25850378310819-0.437960304273065i</v>
      </c>
      <c r="AD1873" t="str">
        <f t="shared" si="973"/>
        <v>0.0870019991939353-0.00435602487015065i</v>
      </c>
      <c r="AE1873" t="e">
        <f t="shared" si="974"/>
        <v>#DIV/0!</v>
      </c>
      <c r="AF1873" t="str">
        <f t="shared" si="975"/>
        <v>-9.52166834096562-8.01586655240187i</v>
      </c>
      <c r="AG1873" t="e">
        <f t="shared" si="976"/>
        <v>#DIV/0!</v>
      </c>
      <c r="AH1873" t="e">
        <f t="shared" si="977"/>
        <v>#DIV/0!</v>
      </c>
      <c r="AI1873" t="e">
        <f t="shared" si="978"/>
        <v>#DIV/0!</v>
      </c>
      <c r="AJ1873" t="e">
        <f t="shared" si="979"/>
        <v>#DIV/0!</v>
      </c>
      <c r="AK1873"/>
      <c r="AL1873"/>
      <c r="AM1873"/>
      <c r="AN1873"/>
    </row>
    <row r="1874" spans="1:40" x14ac:dyDescent="0.3">
      <c r="A1874"/>
      <c r="B1874">
        <f t="shared" si="945"/>
        <v>174000</v>
      </c>
      <c r="C1874" s="186" t="str">
        <f t="shared" si="948"/>
        <v>-0.00642208529357856+0.0100411924010956i</v>
      </c>
      <c r="D1874" s="158" t="str">
        <f t="shared" si="949"/>
        <v>-4.29953616239553-2.64032489875104i</v>
      </c>
      <c r="E1874" t="str">
        <f t="shared" si="950"/>
        <v>2804.38396493171-8186.11522279711i</v>
      </c>
      <c r="F1874" t="str">
        <f t="shared" si="951"/>
        <v>0.554386979366707+0.354431396586014i</v>
      </c>
      <c r="G1874" t="str">
        <f t="shared" si="946"/>
        <v>0.554386979366707+0.354431396586014i</v>
      </c>
      <c r="H1874" t="str">
        <f t="shared" si="952"/>
        <v>5.2265776059082+5.37646060055251i</v>
      </c>
      <c r="I1874" t="str">
        <f t="shared" si="953"/>
        <v>683.29640215578i</v>
      </c>
      <c r="J1874" t="str">
        <f t="shared" si="947"/>
        <v>-114.640299281937+145.705031521455i</v>
      </c>
      <c r="K1874" t="str">
        <f t="shared" si="954"/>
        <v>2.89650579558091-2.27896242023987i</v>
      </c>
      <c r="L1874" t="str">
        <f t="shared" si="955"/>
        <v>0.58272027809708-0.382148281746795i</v>
      </c>
      <c r="M1874" t="str">
        <f t="shared" si="956"/>
        <v>3.47922607367799-2.66111070198667i</v>
      </c>
      <c r="N1874" t="str">
        <f t="shared" si="957"/>
        <v>-2.22434861343302i</v>
      </c>
      <c r="O1874" t="str">
        <f t="shared" si="958"/>
        <v>-0.608010499287949-0.793928984705571i</v>
      </c>
      <c r="P1874" t="str">
        <f t="shared" si="959"/>
        <v>1.60801049928795+0.793928984705571i</v>
      </c>
      <c r="Q1874" t="str">
        <f t="shared" si="960"/>
        <v>-1.60801049928795+1.43041962872745i</v>
      </c>
      <c r="R1874" t="str">
        <f t="shared" si="961"/>
        <v>-0.313063336789534-0.772221902303557i</v>
      </c>
      <c r="S1874" t="str">
        <f t="shared" si="962"/>
        <v>0.244098613271113i</v>
      </c>
      <c r="T1874" t="str">
        <f t="shared" si="963"/>
        <v>0.188498295489879-0.0764183263763527i</v>
      </c>
      <c r="U1874" t="e">
        <f t="shared" si="964"/>
        <v>#DIV/0!</v>
      </c>
      <c r="V1874" t="str">
        <f t="shared" si="965"/>
        <v>0.0000833333333333333-0.00152447263497984i</v>
      </c>
      <c r="W1874" t="e">
        <f t="shared" si="966"/>
        <v>#DIV/0!</v>
      </c>
      <c r="X1874" t="e">
        <f t="shared" si="967"/>
        <v>#DIV/0!</v>
      </c>
      <c r="Y1874" t="str">
        <f t="shared" si="968"/>
        <v>0.00096+0.743426485545489i</v>
      </c>
      <c r="Z1874" t="e">
        <f t="shared" si="969"/>
        <v>#DIV/0!</v>
      </c>
      <c r="AA1874" t="e">
        <f t="shared" si="970"/>
        <v>#DIV/0!</v>
      </c>
      <c r="AB1874" t="str">
        <f t="shared" si="971"/>
        <v>0.107563743966465-0.0436069794229684i</v>
      </c>
      <c r="AC1874" t="str">
        <f t="shared" si="972"/>
        <v>1.25819558296678-0.437957570017645i</v>
      </c>
      <c r="AD1874" t="str">
        <f t="shared" si="973"/>
        <v>0.0870119203188119-0.00437090251469893i</v>
      </c>
      <c r="AE1874" t="e">
        <f t="shared" si="974"/>
        <v>#DIV/0!</v>
      </c>
      <c r="AF1874" t="str">
        <f t="shared" si="975"/>
        <v>-9.52611376830373-8.01678549930355i</v>
      </c>
      <c r="AG1874" t="e">
        <f t="shared" si="976"/>
        <v>#DIV/0!</v>
      </c>
      <c r="AH1874" t="e">
        <f t="shared" si="977"/>
        <v>#DIV/0!</v>
      </c>
      <c r="AI1874" t="e">
        <f t="shared" si="978"/>
        <v>#DIV/0!</v>
      </c>
      <c r="AJ1874" t="e">
        <f t="shared" si="979"/>
        <v>#DIV/0!</v>
      </c>
      <c r="AK1874"/>
      <c r="AL1874"/>
      <c r="AM1874"/>
      <c r="AN1874"/>
    </row>
    <row r="1875" spans="1:40" x14ac:dyDescent="0.3">
      <c r="A1875"/>
      <c r="B1875">
        <f t="shared" si="945"/>
        <v>174100</v>
      </c>
      <c r="C1875" s="186" t="str">
        <f t="shared" si="948"/>
        <v>-0.00641922478056864+0.0100390179864802i</v>
      </c>
      <c r="D1875" s="158" t="str">
        <f t="shared" si="949"/>
        <v>-4.30103561227423-2.64069247009996i</v>
      </c>
      <c r="E1875" t="str">
        <f t="shared" si="950"/>
        <v>2801.50123926115-8182.40025265759i</v>
      </c>
      <c r="F1875" t="str">
        <f t="shared" si="951"/>
        <v>0.554585420298678+0.354477166260388i</v>
      </c>
      <c r="G1875" t="str">
        <f t="shared" si="946"/>
        <v>0.554585420298678+0.354477166260388i</v>
      </c>
      <c r="H1875" t="str">
        <f t="shared" si="952"/>
        <v>5.22952209854567+5.37700915488695i</v>
      </c>
      <c r="I1875" t="str">
        <f t="shared" si="953"/>
        <v>683.689101237479i</v>
      </c>
      <c r="J1875" t="str">
        <f t="shared" si="947"/>
        <v>-114.773257361538+145.788770045318i</v>
      </c>
      <c r="K1875" t="str">
        <f t="shared" si="954"/>
        <v>2.89521081751672-2.2792755311089i</v>
      </c>
      <c r="L1875" t="str">
        <f t="shared" si="955"/>
        <v>0.582518859088462-0.382235740584256i</v>
      </c>
      <c r="M1875" t="str">
        <f t="shared" si="956"/>
        <v>3.47772967660518-2.66151127169316i</v>
      </c>
      <c r="N1875" t="str">
        <f t="shared" si="957"/>
        <v>-2.2256269747051i</v>
      </c>
      <c r="O1875" t="str">
        <f t="shared" si="958"/>
        <v>-0.609024930270741-0.793151079119684i</v>
      </c>
      <c r="P1875" t="str">
        <f t="shared" si="959"/>
        <v>1.60902493027074+0.793151079119684i</v>
      </c>
      <c r="Q1875" t="str">
        <f t="shared" si="960"/>
        <v>-1.60902493027074+1.43247589558542i</v>
      </c>
      <c r="R1875" t="str">
        <f t="shared" si="961"/>
        <v>-0.313037614963813-0.771628763239849i</v>
      </c>
      <c r="S1875" t="str">
        <f t="shared" si="962"/>
        <v>0.244238899830464i</v>
      </c>
      <c r="T1875" t="str">
        <f t="shared" si="963"/>
        <v>0.188461760211242-0.0764559626843141i</v>
      </c>
      <c r="U1875" t="e">
        <f t="shared" si="964"/>
        <v>#DIV/0!</v>
      </c>
      <c r="V1875" t="str">
        <f t="shared" si="965"/>
        <v>0.0000833333333333333-0.00152359700451748i</v>
      </c>
      <c r="W1875" t="e">
        <f t="shared" si="966"/>
        <v>#DIV/0!</v>
      </c>
      <c r="X1875" t="e">
        <f t="shared" si="967"/>
        <v>#DIV/0!</v>
      </c>
      <c r="Y1875" t="str">
        <f t="shared" si="968"/>
        <v>0.00096+0.743853742146377i</v>
      </c>
      <c r="Z1875" t="e">
        <f t="shared" si="969"/>
        <v>#DIV/0!</v>
      </c>
      <c r="AA1875" t="e">
        <f t="shared" si="970"/>
        <v>#DIV/0!</v>
      </c>
      <c r="AB1875" t="str">
        <f t="shared" si="971"/>
        <v>0.107542895654034-0.0436284560213794i</v>
      </c>
      <c r="AC1875" t="str">
        <f t="shared" si="972"/>
        <v>1.25788749225662-0.437954605223748i</v>
      </c>
      <c r="AD1875" t="str">
        <f t="shared" si="973"/>
        <v>0.0870218343229565-0.00438579996906201i</v>
      </c>
      <c r="AE1875" t="e">
        <f t="shared" si="974"/>
        <v>#DIV/0!</v>
      </c>
      <c r="AF1875" t="str">
        <f t="shared" si="975"/>
        <v>-9.5305577108199-8.01770162498691i</v>
      </c>
      <c r="AG1875" t="e">
        <f t="shared" si="976"/>
        <v>#DIV/0!</v>
      </c>
      <c r="AH1875" t="e">
        <f t="shared" si="977"/>
        <v>#DIV/0!</v>
      </c>
      <c r="AI1875" t="e">
        <f t="shared" si="978"/>
        <v>#DIV/0!</v>
      </c>
      <c r="AJ1875" t="e">
        <f t="shared" si="979"/>
        <v>#DIV/0!</v>
      </c>
      <c r="AK1875"/>
      <c r="AL1875"/>
      <c r="AM1875"/>
      <c r="AN1875"/>
    </row>
    <row r="1876" spans="1:40" x14ac:dyDescent="0.3">
      <c r="A1876"/>
      <c r="B1876">
        <f t="shared" si="945"/>
        <v>174200</v>
      </c>
      <c r="C1876" s="186" t="str">
        <f t="shared" si="948"/>
        <v>-0.00641636517424067+0.0100368449318918i</v>
      </c>
      <c r="D1876" s="158" t="str">
        <f t="shared" si="949"/>
        <v>-4.30253458763956-2.64105902351876i</v>
      </c>
      <c r="E1876" t="str">
        <f t="shared" si="950"/>
        <v>2798.62278285343-8178.68808681932i</v>
      </c>
      <c r="F1876" t="str">
        <f t="shared" si="951"/>
        <v>0.554783798430919+0.354522804521295i</v>
      </c>
      <c r="G1876" t="str">
        <f t="shared" si="946"/>
        <v>0.554783798430919+0.354522804521295i</v>
      </c>
      <c r="H1876" t="str">
        <f t="shared" si="952"/>
        <v>5.23246557956867+5.37755590894536i</v>
      </c>
      <c r="I1876" t="str">
        <f t="shared" si="953"/>
        <v>684.081800319177i</v>
      </c>
      <c r="J1876" t="str">
        <f t="shared" si="947"/>
        <v>-114.906291831877+145.87250856918i</v>
      </c>
      <c r="K1876" t="str">
        <f t="shared" si="954"/>
        <v>2.89391625360911-2.2795877635608i</v>
      </c>
      <c r="L1876" t="str">
        <f t="shared" si="955"/>
        <v>0.582317463669058-0.382323063080928i</v>
      </c>
      <c r="M1876" t="str">
        <f t="shared" si="956"/>
        <v>3.47623371727817-2.66191082664173i</v>
      </c>
      <c r="N1876" t="str">
        <f t="shared" si="957"/>
        <v>-2.22690533597719i</v>
      </c>
      <c r="O1876" t="str">
        <f t="shared" si="958"/>
        <v>-0.610038365980541-0.792371877360492i</v>
      </c>
      <c r="P1876" t="str">
        <f t="shared" si="959"/>
        <v>1.61003836598054+0.792371877360492i</v>
      </c>
      <c r="Q1876" t="str">
        <f t="shared" si="960"/>
        <v>-1.61003836598054+1.4345334586167i</v>
      </c>
      <c r="R1876" t="str">
        <f t="shared" si="961"/>
        <v>-0.31301187237627-0.771036210974065i</v>
      </c>
      <c r="S1876" t="str">
        <f t="shared" si="962"/>
        <v>0.244379186389816i</v>
      </c>
      <c r="T1876" t="str">
        <f t="shared" si="963"/>
        <v>0.188425201914929-0.0764935867016658i</v>
      </c>
      <c r="U1876" t="e">
        <f t="shared" si="964"/>
        <v>#DIV/0!</v>
      </c>
      <c r="V1876" t="str">
        <f t="shared" si="965"/>
        <v>0.0000833333333333333-0.00152272237937137i</v>
      </c>
      <c r="W1876" t="e">
        <f t="shared" si="966"/>
        <v>#DIV/0!</v>
      </c>
      <c r="X1876" t="e">
        <f t="shared" si="967"/>
        <v>#DIV/0!</v>
      </c>
      <c r="Y1876" t="str">
        <f t="shared" si="968"/>
        <v>0.00096+0.744280998747265i</v>
      </c>
      <c r="Z1876" t="e">
        <f t="shared" si="969"/>
        <v>#DIV/0!</v>
      </c>
      <c r="AA1876" t="e">
        <f t="shared" si="970"/>
        <v>#DIV/0!</v>
      </c>
      <c r="AB1876" t="str">
        <f t="shared" si="971"/>
        <v>0.10752203420691-0.0436499256063371i</v>
      </c>
      <c r="AC1876" t="str">
        <f t="shared" si="972"/>
        <v>1.25757951110678-0.437951410107349i</v>
      </c>
      <c r="AD1876" t="str">
        <f t="shared" si="973"/>
        <v>0.0870317411819724-0.00440071723713423i</v>
      </c>
      <c r="AE1876" t="e">
        <f t="shared" si="974"/>
        <v>#DIV/0!</v>
      </c>
      <c r="AF1876" t="str">
        <f t="shared" si="975"/>
        <v>-9.53500016720823-8.01861493246412i</v>
      </c>
      <c r="AG1876" t="e">
        <f t="shared" si="976"/>
        <v>#DIV/0!</v>
      </c>
      <c r="AH1876" t="e">
        <f t="shared" si="977"/>
        <v>#DIV/0!</v>
      </c>
      <c r="AI1876" t="e">
        <f t="shared" si="978"/>
        <v>#DIV/0!</v>
      </c>
      <c r="AJ1876" t="e">
        <f t="shared" si="979"/>
        <v>#DIV/0!</v>
      </c>
      <c r="AK1876"/>
      <c r="AL1876"/>
      <c r="AM1876"/>
      <c r="AN1876"/>
    </row>
    <row r="1877" spans="1:40" x14ac:dyDescent="0.3">
      <c r="A1877"/>
      <c r="B1877">
        <f t="shared" si="945"/>
        <v>174300</v>
      </c>
      <c r="C1877" s="186" t="str">
        <f t="shared" si="948"/>
        <v>-0.00641350647557433+0.0100346732337546i</v>
      </c>
      <c r="D1877" s="158" t="str">
        <f t="shared" si="949"/>
        <v>-4.3040330879757-2.64142456011211i</v>
      </c>
      <c r="E1877" t="str">
        <f t="shared" si="950"/>
        <v>2795.74858765202-8174.97872321089i</v>
      </c>
      <c r="F1877" t="str">
        <f t="shared" si="951"/>
        <v>0.554982113695169+0.354568311509248i</v>
      </c>
      <c r="G1877" t="str">
        <f t="shared" si="946"/>
        <v>0.554982113695169+0.354568311509248i</v>
      </c>
      <c r="H1877" t="str">
        <f t="shared" si="952"/>
        <v>5.23540804819153+5.37810086463439i</v>
      </c>
      <c r="I1877" t="str">
        <f t="shared" si="953"/>
        <v>684.474499400876i</v>
      </c>
      <c r="J1877" t="str">
        <f t="shared" si="947"/>
        <v>-115.039402692954+145.956247093044i</v>
      </c>
      <c r="K1877" t="str">
        <f t="shared" si="954"/>
        <v>2.89262210430017-2.27989911855569i</v>
      </c>
      <c r="L1877" t="str">
        <f t="shared" si="955"/>
        <v>0.582116091934313-0.382410249326187i</v>
      </c>
      <c r="M1877" t="str">
        <f t="shared" si="956"/>
        <v>3.47473819623448-2.66230936788188i</v>
      </c>
      <c r="N1877" t="str">
        <f t="shared" si="957"/>
        <v>-2.22818369724928i</v>
      </c>
      <c r="O1877" t="str">
        <f t="shared" si="958"/>
        <v>-0.611050804761179-0.791591380701379i</v>
      </c>
      <c r="P1877" t="str">
        <f t="shared" si="959"/>
        <v>1.61105080476118+0.791591380701379i</v>
      </c>
      <c r="Q1877" t="str">
        <f t="shared" si="960"/>
        <v>-1.61105080476118+1.4365923165479i</v>
      </c>
      <c r="R1877" t="str">
        <f t="shared" si="961"/>
        <v>-0.312986109015046-0.770444244483411i</v>
      </c>
      <c r="S1877" t="str">
        <f t="shared" si="962"/>
        <v>0.244519472949167i</v>
      </c>
      <c r="T1877" t="str">
        <f t="shared" si="963"/>
        <v>0.188388620597803-0.0765311984167696i</v>
      </c>
      <c r="U1877" t="e">
        <f t="shared" si="964"/>
        <v>#DIV/0!</v>
      </c>
      <c r="V1877" t="str">
        <f t="shared" si="965"/>
        <v>0.0000833333333333333-0.0015218487578112i</v>
      </c>
      <c r="W1877" t="e">
        <f t="shared" si="966"/>
        <v>#DIV/0!</v>
      </c>
      <c r="X1877" t="e">
        <f t="shared" si="967"/>
        <v>#DIV/0!</v>
      </c>
      <c r="Y1877" t="str">
        <f t="shared" si="968"/>
        <v>0.00096+0.744708255348153i</v>
      </c>
      <c r="Z1877" t="e">
        <f t="shared" si="969"/>
        <v>#DIV/0!</v>
      </c>
      <c r="AA1877" t="e">
        <f t="shared" si="970"/>
        <v>#DIV/0!</v>
      </c>
      <c r="AB1877" t="str">
        <f t="shared" si="971"/>
        <v>0.107501159623301-0.0436713881712004i</v>
      </c>
      <c r="AC1877" t="str">
        <f t="shared" si="972"/>
        <v>1.25727163964599-0.437947984884332i</v>
      </c>
      <c r="AD1877" t="str">
        <f t="shared" si="973"/>
        <v>0.0870416408714408-0.00441565432279247i</v>
      </c>
      <c r="AE1877" t="e">
        <f t="shared" si="974"/>
        <v>#DIV/0!</v>
      </c>
      <c r="AF1877" t="str">
        <f t="shared" si="975"/>
        <v>-9.53944113616723-8.0195254247465i</v>
      </c>
      <c r="AG1877" t="e">
        <f t="shared" si="976"/>
        <v>#DIV/0!</v>
      </c>
      <c r="AH1877" t="e">
        <f t="shared" si="977"/>
        <v>#DIV/0!</v>
      </c>
      <c r="AI1877" t="e">
        <f t="shared" si="978"/>
        <v>#DIV/0!</v>
      </c>
      <c r="AJ1877" t="e">
        <f t="shared" si="979"/>
        <v>#DIV/0!</v>
      </c>
      <c r="AK1877"/>
      <c r="AL1877"/>
      <c r="AM1877"/>
      <c r="AN1877"/>
    </row>
    <row r="1878" spans="1:40" x14ac:dyDescent="0.3">
      <c r="A1878"/>
      <c r="B1878">
        <f t="shared" si="945"/>
        <v>174400</v>
      </c>
      <c r="C1878" s="186" t="str">
        <f t="shared" si="948"/>
        <v>-0.00641064868554607+0.0100325028885056i</v>
      </c>
      <c r="D1878" s="158" t="str">
        <f t="shared" si="949"/>
        <v>-4.30553111276847-2.64178908098419i</v>
      </c>
      <c r="E1878" t="str">
        <f t="shared" si="950"/>
        <v>2792.87864561836-8171.2721597594i</v>
      </c>
      <c r="F1878" t="str">
        <f t="shared" si="951"/>
        <v>0.555180366023385+0.354613687364704i</v>
      </c>
      <c r="G1878" t="str">
        <f t="shared" si="946"/>
        <v>0.555180366023385+0.354613687364704i</v>
      </c>
      <c r="H1878" t="str">
        <f t="shared" si="952"/>
        <v>5.2383495036312+5.37864402386019i</v>
      </c>
      <c r="I1878" t="str">
        <f t="shared" si="953"/>
        <v>684.867198482575i</v>
      </c>
      <c r="J1878" t="str">
        <f t="shared" si="947"/>
        <v>-115.17258994477+146.039985616907i</v>
      </c>
      <c r="K1878" t="str">
        <f t="shared" si="954"/>
        <v>2.89132837003055-2.28020959705338i</v>
      </c>
      <c r="L1878" t="str">
        <f t="shared" si="955"/>
        <v>0.581914743979514-0.382497299409445i</v>
      </c>
      <c r="M1878" t="str">
        <f t="shared" si="956"/>
        <v>3.47324311401006-2.66270689646283i</v>
      </c>
      <c r="N1878" t="str">
        <f t="shared" si="957"/>
        <v>-2.22946205852137i</v>
      </c>
      <c r="O1878" t="str">
        <f t="shared" si="958"/>
        <v>-0.612062244958119-0.790809590417837i</v>
      </c>
      <c r="P1878" t="str">
        <f t="shared" si="959"/>
        <v>1.61206224495812+0.790809590417837i</v>
      </c>
      <c r="Q1878" t="str">
        <f t="shared" si="960"/>
        <v>-1.61206224495812+1.43865246810353i</v>
      </c>
      <c r="R1878" t="str">
        <f t="shared" si="961"/>
        <v>-0.312960324868269-0.769852862747428i</v>
      </c>
      <c r="S1878" t="str">
        <f t="shared" si="962"/>
        <v>0.244659759508519i</v>
      </c>
      <c r="T1878" t="str">
        <f t="shared" si="963"/>
        <v>0.188352016256731-0.0765687978179787i</v>
      </c>
      <c r="U1878" t="e">
        <f t="shared" si="964"/>
        <v>#DIV/0!</v>
      </c>
      <c r="V1878" t="str">
        <f t="shared" si="965"/>
        <v>0.0000833333333333333-0.00152097613811062i</v>
      </c>
      <c r="W1878" t="e">
        <f t="shared" si="966"/>
        <v>#DIV/0!</v>
      </c>
      <c r="X1878" t="e">
        <f t="shared" si="967"/>
        <v>#DIV/0!</v>
      </c>
      <c r="Y1878" t="str">
        <f t="shared" si="968"/>
        <v>0.00096+0.745135511949041i</v>
      </c>
      <c r="Z1878" t="e">
        <f t="shared" si="969"/>
        <v>#DIV/0!</v>
      </c>
      <c r="AA1878" t="e">
        <f t="shared" si="970"/>
        <v>#DIV/0!</v>
      </c>
      <c r="AB1878" t="str">
        <f t="shared" si="971"/>
        <v>0.10748027190142-0.0436928437093231i</v>
      </c>
      <c r="AC1878" t="str">
        <f t="shared" si="972"/>
        <v>1.25696387800265-0.437944329770535i</v>
      </c>
      <c r="AD1878" t="str">
        <f t="shared" si="973"/>
        <v>0.0870515333669264-0.00443061122989202i</v>
      </c>
      <c r="AE1878" t="e">
        <f t="shared" si="974"/>
        <v>#DIV/0!</v>
      </c>
      <c r="AF1878" t="str">
        <f t="shared" si="975"/>
        <v>-9.54388061639967-8.02043310484438i</v>
      </c>
      <c r="AG1878" t="e">
        <f t="shared" si="976"/>
        <v>#DIV/0!</v>
      </c>
      <c r="AH1878" t="e">
        <f t="shared" si="977"/>
        <v>#DIV/0!</v>
      </c>
      <c r="AI1878" t="e">
        <f t="shared" si="978"/>
        <v>#DIV/0!</v>
      </c>
      <c r="AJ1878" t="e">
        <f t="shared" si="979"/>
        <v>#DIV/0!</v>
      </c>
      <c r="AK1878"/>
      <c r="AL1878"/>
      <c r="AM1878"/>
      <c r="AN1878"/>
    </row>
    <row r="1879" spans="1:40" x14ac:dyDescent="0.3">
      <c r="A1879"/>
      <c r="B1879">
        <f t="shared" si="945"/>
        <v>174500</v>
      </c>
      <c r="C1879" s="186" t="str">
        <f t="shared" si="948"/>
        <v>-0.00640779180512939+0.0100303338925935i</v>
      </c>
      <c r="D1879" s="158" t="str">
        <f t="shared" si="949"/>
        <v>-4.30702866150533-2.64215258723871i</v>
      </c>
      <c r="E1879" t="str">
        <f t="shared" si="950"/>
        <v>2790.01294873187-8167.56839439067i</v>
      </c>
      <c r="F1879" t="str">
        <f t="shared" si="951"/>
        <v>0.55537855534774+0.354658932228078i</v>
      </c>
      <c r="G1879" t="str">
        <f t="shared" si="946"/>
        <v>0.55537855534774+0.354658932228078i</v>
      </c>
      <c r="H1879" t="str">
        <f t="shared" si="952"/>
        <v>5.2412899451073+5.37918538852831i</v>
      </c>
      <c r="I1879" t="str">
        <f t="shared" si="953"/>
        <v>685.259897564274i</v>
      </c>
      <c r="J1879" t="str">
        <f t="shared" si="947"/>
        <v>-115.305853587323+146.12372414077i</v>
      </c>
      <c r="K1879" t="str">
        <f t="shared" si="954"/>
        <v>2.8900350512395-2.28051920001317i</v>
      </c>
      <c r="L1879" t="str">
        <f t="shared" si="955"/>
        <v>0.581713419899787-0.382584213420152i</v>
      </c>
      <c r="M1879" t="str">
        <f t="shared" si="956"/>
        <v>3.47174847113929-2.66310341343332i</v>
      </c>
      <c r="N1879" t="str">
        <f t="shared" si="957"/>
        <v>-2.23074041979346i</v>
      </c>
      <c r="O1879" t="str">
        <f t="shared" si="958"/>
        <v>-0.613072684918459-0.790026507787474i</v>
      </c>
      <c r="P1879" t="str">
        <f t="shared" si="959"/>
        <v>1.61307268491846+0.790026507787474i</v>
      </c>
      <c r="Q1879" t="str">
        <f t="shared" si="960"/>
        <v>-1.61307268491846+1.44071391200599i</v>
      </c>
      <c r="R1879" t="str">
        <f t="shared" si="961"/>
        <v>-0.312934519924054-0.769262064748i</v>
      </c>
      <c r="S1879" t="str">
        <f t="shared" si="962"/>
        <v>0.244800046067868i</v>
      </c>
      <c r="T1879" t="str">
        <f t="shared" si="963"/>
        <v>0.188315388888574-0.0766063848936346i</v>
      </c>
      <c r="U1879" t="e">
        <f t="shared" si="964"/>
        <v>#DIV/0!</v>
      </c>
      <c r="V1879" t="str">
        <f t="shared" si="965"/>
        <v>0.0000833333333333333-0.00152010451854723i</v>
      </c>
      <c r="W1879" t="e">
        <f t="shared" si="966"/>
        <v>#DIV/0!</v>
      </c>
      <c r="X1879" t="e">
        <f t="shared" si="967"/>
        <v>#DIV/0!</v>
      </c>
      <c r="Y1879" t="str">
        <f t="shared" si="968"/>
        <v>0.00096+0.74556276854993i</v>
      </c>
      <c r="Z1879" t="e">
        <f t="shared" si="969"/>
        <v>#DIV/0!</v>
      </c>
      <c r="AA1879" t="e">
        <f t="shared" si="970"/>
        <v>#DIV/0!</v>
      </c>
      <c r="AB1879" t="str">
        <f t="shared" si="971"/>
        <v>0.107459371039477-0.0437142922140525i</v>
      </c>
      <c r="AC1879" t="str">
        <f t="shared" si="972"/>
        <v>1.25665622630483-0.437940444981702i</v>
      </c>
      <c r="AD1879" t="str">
        <f t="shared" si="973"/>
        <v>0.0870614186439722-0.00444558796227054i</v>
      </c>
      <c r="AE1879" t="e">
        <f t="shared" si="974"/>
        <v>#DIV/0!</v>
      </c>
      <c r="AF1879" t="str">
        <f t="shared" si="975"/>
        <v>-9.54831860661263-8.02133797576702i</v>
      </c>
      <c r="AG1879" t="e">
        <f t="shared" si="976"/>
        <v>#DIV/0!</v>
      </c>
      <c r="AH1879" t="e">
        <f t="shared" si="977"/>
        <v>#DIV/0!</v>
      </c>
      <c r="AI1879" t="e">
        <f t="shared" si="978"/>
        <v>#DIV/0!</v>
      </c>
      <c r="AJ1879" t="e">
        <f t="shared" si="979"/>
        <v>#DIV/0!</v>
      </c>
      <c r="AK1879"/>
      <c r="AL1879"/>
      <c r="AM1879"/>
      <c r="AN1879"/>
    </row>
    <row r="1880" spans="1:40" x14ac:dyDescent="0.3">
      <c r="A1880"/>
      <c r="B1880">
        <f t="shared" si="945"/>
        <v>174600</v>
      </c>
      <c r="C1880" s="186" t="str">
        <f t="shared" si="948"/>
        <v>-0.00640493583529443+0.0100281662424792i</v>
      </c>
      <c r="D1880" s="158" t="str">
        <f t="shared" si="949"/>
        <v>-4.30852573367535-2.64251507997892i</v>
      </c>
      <c r="E1880" t="str">
        <f t="shared" si="950"/>
        <v>2787.1514889899-8163.86742502913i</v>
      </c>
      <c r="F1880" t="str">
        <f t="shared" si="951"/>
        <v>0.555576681600621+0.354704046239729i</v>
      </c>
      <c r="G1880" t="str">
        <f t="shared" si="946"/>
        <v>0.555576681600621+0.354704046239729i</v>
      </c>
      <c r="H1880" t="str">
        <f t="shared" si="952"/>
        <v>5.24422937184203+5.37972496054379i</v>
      </c>
      <c r="I1880" t="str">
        <f t="shared" si="953"/>
        <v>685.652596645972i</v>
      </c>
      <c r="J1880" t="str">
        <f t="shared" si="947"/>
        <v>-115.439193620614+146.207462664632i</v>
      </c>
      <c r="K1880" t="str">
        <f t="shared" si="954"/>
        <v>2.8887421483648-2.28082792839398i</v>
      </c>
      <c r="L1880" t="str">
        <f t="shared" si="955"/>
        <v>0.5815121197901-0.382670991447798i</v>
      </c>
      <c r="M1880" t="str">
        <f t="shared" si="956"/>
        <v>3.4702542681549-2.66349891984178i</v>
      </c>
      <c r="N1880" t="str">
        <f t="shared" si="957"/>
        <v>-2.23201878106554i</v>
      </c>
      <c r="O1880" t="str">
        <f t="shared" si="958"/>
        <v>-0.614082122990921-0.789242134090016i</v>
      </c>
      <c r="P1880" t="str">
        <f t="shared" si="959"/>
        <v>1.61408212299092+0.789242134090016i</v>
      </c>
      <c r="Q1880" t="str">
        <f t="shared" si="960"/>
        <v>-1.61408212299092+1.44277664697552i</v>
      </c>
      <c r="R1880" t="str">
        <f t="shared" si="961"/>
        <v>-0.312908694170516-0.768671849469348i</v>
      </c>
      <c r="S1880" t="str">
        <f t="shared" si="962"/>
        <v>0.24494033262722i</v>
      </c>
      <c r="T1880" t="str">
        <f t="shared" si="963"/>
        <v>0.188278738490202-0.0766439596320752i</v>
      </c>
      <c r="U1880" t="e">
        <f t="shared" si="964"/>
        <v>#DIV/0!</v>
      </c>
      <c r="V1880" t="str">
        <f t="shared" si="965"/>
        <v>0.0000833333333333333-0.00151923389740259i</v>
      </c>
      <c r="W1880" t="e">
        <f t="shared" si="966"/>
        <v>#DIV/0!</v>
      </c>
      <c r="X1880" t="e">
        <f t="shared" si="967"/>
        <v>#DIV/0!</v>
      </c>
      <c r="Y1880" t="str">
        <f t="shared" si="968"/>
        <v>0.00096+0.745990025150818i</v>
      </c>
      <c r="Z1880" t="e">
        <f t="shared" si="969"/>
        <v>#DIV/0!</v>
      </c>
      <c r="AA1880" t="e">
        <f t="shared" si="970"/>
        <v>#DIV/0!</v>
      </c>
      <c r="AB1880" t="str">
        <f t="shared" si="971"/>
        <v>0.107438457035684-0.0437357336787338i</v>
      </c>
      <c r="AC1880" t="str">
        <f t="shared" si="972"/>
        <v>1.25634868468026-0.437936330733524i</v>
      </c>
      <c r="AD1880" t="str">
        <f t="shared" si="973"/>
        <v>0.0870712966781039-0.00446058452374717i</v>
      </c>
      <c r="AE1880" t="e">
        <f t="shared" si="974"/>
        <v>#DIV/0!</v>
      </c>
      <c r="AF1880" t="str">
        <f t="shared" si="975"/>
        <v>-9.55275510551738-8.02224004052271i</v>
      </c>
      <c r="AG1880" t="e">
        <f t="shared" si="976"/>
        <v>#DIV/0!</v>
      </c>
      <c r="AH1880" t="e">
        <f t="shared" si="977"/>
        <v>#DIV/0!</v>
      </c>
      <c r="AI1880" t="e">
        <f t="shared" si="978"/>
        <v>#DIV/0!</v>
      </c>
      <c r="AJ1880" t="e">
        <f t="shared" si="979"/>
        <v>#DIV/0!</v>
      </c>
      <c r="AK1880"/>
      <c r="AL1880"/>
      <c r="AM1880"/>
      <c r="AN1880"/>
    </row>
    <row r="1881" spans="1:40" x14ac:dyDescent="0.3">
      <c r="A1881"/>
      <c r="B1881">
        <f t="shared" si="945"/>
        <v>174700</v>
      </c>
      <c r="C1881" s="186" t="str">
        <f t="shared" si="948"/>
        <v>-0.00640208077700845+0.0100259999346357i</v>
      </c>
      <c r="D1881" s="158" t="str">
        <f t="shared" si="949"/>
        <v>-4.31002232876929-2.64287656030754i</v>
      </c>
      <c r="E1881" t="str">
        <f t="shared" si="950"/>
        <v>2784.29425840762-8160.16924959781i</v>
      </c>
      <c r="F1881" t="str">
        <f t="shared" si="951"/>
        <v>0.555774744714638+0.354749029539967i</v>
      </c>
      <c r="G1881" t="str">
        <f t="shared" si="946"/>
        <v>0.555774744714638+0.354749029539967i</v>
      </c>
      <c r="H1881" t="str">
        <f t="shared" si="952"/>
        <v>5.24716778306033+5.38026274181104i</v>
      </c>
      <c r="I1881" t="str">
        <f t="shared" si="953"/>
        <v>686.045295727671i</v>
      </c>
      <c r="J1881" t="str">
        <f t="shared" si="947"/>
        <v>-115.572610044644+146.291201188495i</v>
      </c>
      <c r="K1881" t="str">
        <f t="shared" si="954"/>
        <v>2.88744966184281-2.28113578315428i</v>
      </c>
      <c r="L1881" t="str">
        <f t="shared" si="955"/>
        <v>0.581310843745258-0.382757633581911i</v>
      </c>
      <c r="M1881" t="str">
        <f t="shared" si="956"/>
        <v>3.46876050558807-2.66389341673619i</v>
      </c>
      <c r="N1881" t="str">
        <f t="shared" si="957"/>
        <v>-2.23329714233763i</v>
      </c>
      <c r="O1881" t="str">
        <f t="shared" si="958"/>
        <v>-0.615090557525892-0.78845647060728i</v>
      </c>
      <c r="P1881" t="str">
        <f t="shared" si="959"/>
        <v>1.61509055752589+0.78845647060728i</v>
      </c>
      <c r="Q1881" t="str">
        <f t="shared" si="960"/>
        <v>-1.61509055752589+1.44484067173035i</v>
      </c>
      <c r="R1881" t="str">
        <f t="shared" si="961"/>
        <v>-0.312882847595741-0.768082215897996i</v>
      </c>
      <c r="S1881" t="str">
        <f t="shared" si="962"/>
        <v>0.245080619186571i</v>
      </c>
      <c r="T1881" t="str">
        <f t="shared" si="963"/>
        <v>0.188242065058474-0.0766815220216217i</v>
      </c>
      <c r="U1881" t="e">
        <f t="shared" si="964"/>
        <v>#DIV/0!</v>
      </c>
      <c r="V1881" t="str">
        <f t="shared" si="965"/>
        <v>0.0000833333333333333-0.00151836427296218i</v>
      </c>
      <c r="W1881" t="e">
        <f t="shared" si="966"/>
        <v>#DIV/0!</v>
      </c>
      <c r="X1881" t="e">
        <f t="shared" si="967"/>
        <v>#DIV/0!</v>
      </c>
      <c r="Y1881" t="str">
        <f t="shared" si="968"/>
        <v>0.00096+0.746417281751706i</v>
      </c>
      <c r="Z1881" t="e">
        <f t="shared" si="969"/>
        <v>#DIV/0!</v>
      </c>
      <c r="AA1881" t="e">
        <f t="shared" si="970"/>
        <v>#DIV/0!</v>
      </c>
      <c r="AB1881" t="str">
        <f t="shared" si="971"/>
        <v>0.107417529888251-0.0437571680967027i</v>
      </c>
      <c r="AC1881" t="str">
        <f t="shared" si="972"/>
        <v>1.25604125325637-0.437931987241595i</v>
      </c>
      <c r="AD1881" t="str">
        <f t="shared" si="973"/>
        <v>0.0870811674448238-0.00447560091812168i</v>
      </c>
      <c r="AE1881" t="e">
        <f t="shared" si="974"/>
        <v>#DIV/0!</v>
      </c>
      <c r="AF1881" t="str">
        <f t="shared" si="975"/>
        <v>-9.55719011182962-8.02313930211858i</v>
      </c>
      <c r="AG1881" t="e">
        <f t="shared" si="976"/>
        <v>#DIV/0!</v>
      </c>
      <c r="AH1881" t="e">
        <f t="shared" si="977"/>
        <v>#DIV/0!</v>
      </c>
      <c r="AI1881" t="e">
        <f t="shared" si="978"/>
        <v>#DIV/0!</v>
      </c>
      <c r="AJ1881" t="e">
        <f t="shared" si="979"/>
        <v>#DIV/0!</v>
      </c>
      <c r="AK1881"/>
      <c r="AL1881"/>
      <c r="AM1881"/>
      <c r="AN1881"/>
    </row>
    <row r="1882" spans="1:40" x14ac:dyDescent="0.3">
      <c r="A1882"/>
      <c r="B1882">
        <f t="shared" si="945"/>
        <v>174800</v>
      </c>
      <c r="C1882" s="186" t="str">
        <f t="shared" si="948"/>
        <v>-0.00639922663123546+0.0100238349655477i</v>
      </c>
      <c r="D1882" s="158" t="str">
        <f t="shared" si="949"/>
        <v>-4.31151844627951-2.64323702932688i</v>
      </c>
      <c r="E1882" t="str">
        <f t="shared" si="950"/>
        <v>2781.44124901804-8156.47386601849i</v>
      </c>
      <c r="F1882" t="str">
        <f t="shared" si="951"/>
        <v>0.555972744622613+0.354793882269054i</v>
      </c>
      <c r="G1882" t="str">
        <f t="shared" si="946"/>
        <v>0.555972744622613+0.354793882269054i</v>
      </c>
      <c r="H1882" t="str">
        <f t="shared" si="952"/>
        <v>5.25010517798968+5.38079873423403i</v>
      </c>
      <c r="I1882" t="str">
        <f t="shared" si="953"/>
        <v>686.43799480937i</v>
      </c>
      <c r="J1882" t="str">
        <f t="shared" si="947"/>
        <v>-115.706102859412+146.374939712358i</v>
      </c>
      <c r="K1882" t="str">
        <f t="shared" si="954"/>
        <v>2.88615759210849-2.28144276525214i</v>
      </c>
      <c r="L1882" t="str">
        <f t="shared" si="955"/>
        <v>0.581109591859909-0.382844139912055i</v>
      </c>
      <c r="M1882" t="str">
        <f t="shared" si="956"/>
        <v>3.4672671839684-2.66428690516419i</v>
      </c>
      <c r="N1882" t="str">
        <f t="shared" si="957"/>
        <v>-2.23457550360972i</v>
      </c>
      <c r="O1882" t="str">
        <f t="shared" si="958"/>
        <v>-0.616097986875371-0.787669518623207i</v>
      </c>
      <c r="P1882" t="str">
        <f t="shared" si="959"/>
        <v>1.61609798687537+0.787669518623207i</v>
      </c>
      <c r="Q1882" t="str">
        <f t="shared" si="960"/>
        <v>-1.61609798687537+1.44690598498651i</v>
      </c>
      <c r="R1882" t="str">
        <f t="shared" si="961"/>
        <v>-0.31285698018782-0.767493163022807i</v>
      </c>
      <c r="S1882" t="str">
        <f t="shared" si="962"/>
        <v>0.245220905745923i</v>
      </c>
      <c r="T1882" t="str">
        <f t="shared" si="963"/>
        <v>0.188205368590256-0.0767190720505915i</v>
      </c>
      <c r="U1882" t="e">
        <f t="shared" si="964"/>
        <v>#DIV/0!</v>
      </c>
      <c r="V1882" t="str">
        <f t="shared" si="965"/>
        <v>0.0000833333333333333-0.0015174956435154i</v>
      </c>
      <c r="W1882" t="e">
        <f t="shared" si="966"/>
        <v>#DIV/0!</v>
      </c>
      <c r="X1882" t="e">
        <f t="shared" si="967"/>
        <v>#DIV/0!</v>
      </c>
      <c r="Y1882" t="str">
        <f t="shared" si="968"/>
        <v>0.00096+0.746844538352594i</v>
      </c>
      <c r="Z1882" t="e">
        <f t="shared" si="969"/>
        <v>#DIV/0!</v>
      </c>
      <c r="AA1882" t="e">
        <f t="shared" si="970"/>
        <v>#DIV/0!</v>
      </c>
      <c r="AB1882" t="str">
        <f t="shared" si="971"/>
        <v>0.107396589595387-0.0437785954612926i</v>
      </c>
      <c r="AC1882" t="str">
        <f t="shared" si="972"/>
        <v>1.25573393216021-0.43792741472145i</v>
      </c>
      <c r="AD1882" t="str">
        <f t="shared" si="973"/>
        <v>0.0870910309196173-0.00449063714917538i</v>
      </c>
      <c r="AE1882" t="e">
        <f t="shared" si="974"/>
        <v>#DIV/0!</v>
      </c>
      <c r="AF1882" t="str">
        <f t="shared" si="975"/>
        <v>-9.56162362426919-8.02403576356091i</v>
      </c>
      <c r="AG1882" t="e">
        <f t="shared" si="976"/>
        <v>#DIV/0!</v>
      </c>
      <c r="AH1882" t="e">
        <f t="shared" si="977"/>
        <v>#DIV/0!</v>
      </c>
      <c r="AI1882" t="e">
        <f t="shared" si="978"/>
        <v>#DIV/0!</v>
      </c>
      <c r="AJ1882" t="e">
        <f t="shared" si="979"/>
        <v>#DIV/0!</v>
      </c>
      <c r="AK1882"/>
      <c r="AL1882"/>
      <c r="AM1882"/>
      <c r="AN1882"/>
    </row>
    <row r="1883" spans="1:40" x14ac:dyDescent="0.3">
      <c r="A1883"/>
      <c r="B1883">
        <f t="shared" si="945"/>
        <v>174900</v>
      </c>
      <c r="C1883" s="186" t="str">
        <f t="shared" si="948"/>
        <v>-0.00639637339893629+0.010021671331712i</v>
      </c>
      <c r="D1883" s="158" t="str">
        <f t="shared" si="949"/>
        <v>-4.31301408569999-2.64359648813872i</v>
      </c>
      <c r="E1883" t="str">
        <f t="shared" si="950"/>
        <v>2778.59245287198-8152.78127221163i</v>
      </c>
      <c r="F1883" t="str">
        <f t="shared" si="951"/>
        <v>0.556170681257584+0.354838604567197i</v>
      </c>
      <c r="G1883" t="str">
        <f t="shared" si="946"/>
        <v>0.556170681257584+0.354838604567197i</v>
      </c>
      <c r="H1883" t="str">
        <f t="shared" si="952"/>
        <v>5.2530415558602+5.38133293971609i</v>
      </c>
      <c r="I1883" t="str">
        <f t="shared" si="953"/>
        <v>686.830693891068i</v>
      </c>
      <c r="J1883" t="str">
        <f t="shared" si="947"/>
        <v>-115.839672064917+146.458678236222i</v>
      </c>
      <c r="K1883" t="str">
        <f t="shared" si="954"/>
        <v>2.88486593959539-2.28174887564518i</v>
      </c>
      <c r="L1883" t="str">
        <f t="shared" si="955"/>
        <v>0.580908364228539-0.382930510527831i</v>
      </c>
      <c r="M1883" t="str">
        <f t="shared" si="956"/>
        <v>3.46577430382393-2.66467938617301i</v>
      </c>
      <c r="N1883" t="str">
        <f t="shared" si="957"/>
        <v>-2.23585386488181i</v>
      </c>
      <c r="O1883" t="str">
        <f t="shared" si="958"/>
        <v>-0.61710440939301-0.786881279423843i</v>
      </c>
      <c r="P1883" t="str">
        <f t="shared" si="959"/>
        <v>1.61710440939301+0.786881279423843i</v>
      </c>
      <c r="Q1883" t="str">
        <f t="shared" si="960"/>
        <v>-1.61710440939301+1.44897258545797i</v>
      </c>
      <c r="R1883" t="str">
        <f t="shared" si="961"/>
        <v>-0.312831091934817-0.766904689834949i</v>
      </c>
      <c r="S1883" t="str">
        <f t="shared" si="962"/>
        <v>0.245361192305274i</v>
      </c>
      <c r="T1883" t="str">
        <f t="shared" si="963"/>
        <v>0.188168649082409-0.0767566097072875i</v>
      </c>
      <c r="U1883" t="e">
        <f t="shared" si="964"/>
        <v>#DIV/0!</v>
      </c>
      <c r="V1883" t="str">
        <f t="shared" si="965"/>
        <v>0.0000833333333333333-0.00151662800735559i</v>
      </c>
      <c r="W1883" t="e">
        <f t="shared" si="966"/>
        <v>#DIV/0!</v>
      </c>
      <c r="X1883" t="e">
        <f t="shared" si="967"/>
        <v>#DIV/0!</v>
      </c>
      <c r="Y1883" t="str">
        <f t="shared" si="968"/>
        <v>0.00096+0.747271794953483i</v>
      </c>
      <c r="Z1883" t="e">
        <f t="shared" si="969"/>
        <v>#DIV/0!</v>
      </c>
      <c r="AA1883" t="e">
        <f t="shared" si="970"/>
        <v>#DIV/0!</v>
      </c>
      <c r="AB1883" t="str">
        <f t="shared" si="971"/>
        <v>0.107375636155302-0.0438000157658288i</v>
      </c>
      <c r="AC1883" t="str">
        <f t="shared" si="972"/>
        <v>1.25542672151854-0.437922613388539i</v>
      </c>
      <c r="AD1883" t="str">
        <f t="shared" si="973"/>
        <v>0.0871008870779479-0.00450569322066981i</v>
      </c>
      <c r="AE1883" t="e">
        <f t="shared" si="974"/>
        <v>#DIV/0!</v>
      </c>
      <c r="AF1883" t="str">
        <f t="shared" si="975"/>
        <v>-9.56605564156019-8.02492942785481i</v>
      </c>
      <c r="AG1883" t="e">
        <f t="shared" si="976"/>
        <v>#DIV/0!</v>
      </c>
      <c r="AH1883" t="e">
        <f t="shared" si="977"/>
        <v>#DIV/0!</v>
      </c>
      <c r="AI1883" t="e">
        <f t="shared" si="978"/>
        <v>#DIV/0!</v>
      </c>
      <c r="AJ1883" t="e">
        <f t="shared" si="979"/>
        <v>#DIV/0!</v>
      </c>
      <c r="AK1883"/>
      <c r="AL1883"/>
      <c r="AM1883"/>
      <c r="AN1883"/>
    </row>
    <row r="1884" spans="1:40" x14ac:dyDescent="0.3">
      <c r="A1884"/>
      <c r="B1884">
        <f t="shared" si="945"/>
        <v>175000</v>
      </c>
      <c r="C1884" s="186" t="str">
        <f t="shared" si="948"/>
        <v>-0.0063935210810689+0.0100195090296374i</v>
      </c>
      <c r="D1884" s="158" t="str">
        <f t="shared" si="949"/>
        <v>-4.31450924652643-2.64395493784446i</v>
      </c>
      <c r="E1884" t="str">
        <f t="shared" si="950"/>
        <v>2775.74786203791-8149.09146609634i</v>
      </c>
      <c r="F1884" t="str">
        <f t="shared" si="951"/>
        <v>0.556368554552813+0.354883196574566i</v>
      </c>
      <c r="G1884" t="str">
        <f t="shared" si="946"/>
        <v>0.556368554552813+0.354883196574566i</v>
      </c>
      <c r="H1884" t="str">
        <f t="shared" si="952"/>
        <v>5.25597691590475+5.38186536016013i</v>
      </c>
      <c r="I1884" t="str">
        <f t="shared" si="953"/>
        <v>687.223392972767i</v>
      </c>
      <c r="J1884" t="str">
        <f t="shared" si="947"/>
        <v>-115.973317661161+146.542416760084i</v>
      </c>
      <c r="K1884" t="str">
        <f t="shared" si="954"/>
        <v>2.88357470473561-2.28205411529068i</v>
      </c>
      <c r="L1884" t="str">
        <f t="shared" si="955"/>
        <v>0.580707160945477-0.38301674551888i</v>
      </c>
      <c r="M1884" t="str">
        <f t="shared" si="956"/>
        <v>3.46428186568109-2.66507086080956i</v>
      </c>
      <c r="N1884" t="str">
        <f t="shared" si="957"/>
        <v>-2.2371322261539i</v>
      </c>
      <c r="O1884" t="str">
        <f t="shared" si="958"/>
        <v>-0.618109823434107-0.786091754297332i</v>
      </c>
      <c r="P1884" t="str">
        <f t="shared" si="959"/>
        <v>1.61810982343411+0.786091754297332i</v>
      </c>
      <c r="Q1884" t="str">
        <f t="shared" si="960"/>
        <v>-1.61810982343411+1.45104047185657i</v>
      </c>
      <c r="R1884" t="str">
        <f t="shared" si="961"/>
        <v>-0.312805182824799-0.766316795327892i</v>
      </c>
      <c r="S1884" t="str">
        <f t="shared" si="962"/>
        <v>0.245501478864625i</v>
      </c>
      <c r="T1884" t="str">
        <f t="shared" si="963"/>
        <v>0.188131906531798-0.0767941349800076i</v>
      </c>
      <c r="U1884" t="e">
        <f t="shared" si="964"/>
        <v>#DIV/0!</v>
      </c>
      <c r="V1884" t="str">
        <f t="shared" si="965"/>
        <v>0.0000833333333333333-0.00151576136277996i</v>
      </c>
      <c r="W1884" t="e">
        <f t="shared" si="966"/>
        <v>#DIV/0!</v>
      </c>
      <c r="X1884" t="e">
        <f t="shared" si="967"/>
        <v>#DIV/0!</v>
      </c>
      <c r="Y1884" t="str">
        <f t="shared" si="968"/>
        <v>0.00096+0.747699051554371i</v>
      </c>
      <c r="Z1884" t="e">
        <f t="shared" si="969"/>
        <v>#DIV/0!</v>
      </c>
      <c r="AA1884" t="e">
        <f t="shared" si="970"/>
        <v>#DIV/0!</v>
      </c>
      <c r="AB1884" t="str">
        <f t="shared" si="971"/>
        <v>0.107354669566207-0.0438214290036337i</v>
      </c>
      <c r="AC1884" t="str">
        <f t="shared" si="972"/>
        <v>1.25511962145778-0.437917583458257i</v>
      </c>
      <c r="AD1884" t="str">
        <f t="shared" si="973"/>
        <v>0.0871107358952613-0.00452076913634746i</v>
      </c>
      <c r="AE1884" t="e">
        <f t="shared" si="974"/>
        <v>#DIV/0!</v>
      </c>
      <c r="AF1884" t="str">
        <f t="shared" si="975"/>
        <v>-9.57048616243118-8.02582029800459i</v>
      </c>
      <c r="AG1884" t="e">
        <f t="shared" si="976"/>
        <v>#DIV/0!</v>
      </c>
      <c r="AH1884" t="e">
        <f t="shared" si="977"/>
        <v>#DIV/0!</v>
      </c>
      <c r="AI1884" t="e">
        <f t="shared" si="978"/>
        <v>#DIV/0!</v>
      </c>
      <c r="AJ1884" t="e">
        <f t="shared" si="979"/>
        <v>#DIV/0!</v>
      </c>
      <c r="AK1884"/>
      <c r="AL1884"/>
      <c r="AM1884"/>
      <c r="AN1884"/>
    </row>
    <row r="1885" spans="1:40" x14ac:dyDescent="0.3">
      <c r="A1885"/>
      <c r="B1885">
        <f t="shared" si="945"/>
        <v>175100</v>
      </c>
      <c r="C1885" s="186" t="str">
        <f t="shared" si="948"/>
        <v>-0.00639066967858798+0.0100173480558446i</v>
      </c>
      <c r="D1885" s="158" t="str">
        <f t="shared" si="949"/>
        <v>-4.31600392825605-2.64431237954487i</v>
      </c>
      <c r="E1885" t="str">
        <f t="shared" si="950"/>
        <v>2772.90746860207-8145.40444559054i</v>
      </c>
      <c r="F1885" t="str">
        <f t="shared" si="951"/>
        <v>0.556566364441766+0.354927658431263i</v>
      </c>
      <c r="G1885" t="str">
        <f t="shared" si="946"/>
        <v>0.556566364441766+0.354927658431263i</v>
      </c>
      <c r="H1885" t="str">
        <f t="shared" si="952"/>
        <v>5.25891125735869+5.38239599746827i</v>
      </c>
      <c r="I1885" t="str">
        <f t="shared" si="953"/>
        <v>687.616092054466i</v>
      </c>
      <c r="J1885" t="str">
        <f t="shared" si="947"/>
        <v>-116.107039648143+146.626155283947i</v>
      </c>
      <c r="K1885" t="str">
        <f t="shared" si="954"/>
        <v>2.88228388795984-2.28235848514536i</v>
      </c>
      <c r="L1885" t="str">
        <f t="shared" si="955"/>
        <v>0.580505982104891-0.383102844974878i</v>
      </c>
      <c r="M1885" t="str">
        <f t="shared" si="956"/>
        <v>3.46278987006473-2.66546133012024i</v>
      </c>
      <c r="N1885" t="str">
        <f t="shared" si="957"/>
        <v>-2.23841058742598i</v>
      </c>
      <c r="O1885" t="str">
        <f t="shared" si="958"/>
        <v>-0.619114227355598-0.785300944533929i</v>
      </c>
      <c r="P1885" t="str">
        <f t="shared" si="959"/>
        <v>1.6191142273556+0.785300944533929i</v>
      </c>
      <c r="Q1885" t="str">
        <f t="shared" si="960"/>
        <v>-1.6191142273556+1.45310964289205i</v>
      </c>
      <c r="R1885" t="str">
        <f t="shared" si="961"/>
        <v>-0.312779252845811-0.765729478497414i</v>
      </c>
      <c r="S1885" t="str">
        <f t="shared" si="962"/>
        <v>0.245641765423977i</v>
      </c>
      <c r="T1885" t="str">
        <f t="shared" si="963"/>
        <v>0.188095140935286-0.0768316478570375i</v>
      </c>
      <c r="U1885" t="e">
        <f t="shared" si="964"/>
        <v>#DIV/0!</v>
      </c>
      <c r="V1885" t="str">
        <f t="shared" si="965"/>
        <v>0.0000833333333333333-0.00151489570808962i</v>
      </c>
      <c r="W1885" t="e">
        <f t="shared" si="966"/>
        <v>#DIV/0!</v>
      </c>
      <c r="X1885" t="e">
        <f t="shared" si="967"/>
        <v>#DIV/0!</v>
      </c>
      <c r="Y1885" t="str">
        <f t="shared" si="968"/>
        <v>0.00096+0.748126308155259i</v>
      </c>
      <c r="Z1885" t="e">
        <f t="shared" si="969"/>
        <v>#DIV/0!</v>
      </c>
      <c r="AA1885" t="e">
        <f t="shared" si="970"/>
        <v>#DIV/0!</v>
      </c>
      <c r="AB1885" t="str">
        <f t="shared" si="971"/>
        <v>0.107333689826312-0.0438428351680226i</v>
      </c>
      <c r="AC1885" t="str">
        <f t="shared" si="972"/>
        <v>1.25481263210402-0.437912325145901i</v>
      </c>
      <c r="AD1885" t="str">
        <f t="shared" si="973"/>
        <v>0.0871205773469825-0.00453586489993221i</v>
      </c>
      <c r="AE1885" t="e">
        <f t="shared" si="974"/>
        <v>#DIV/0!</v>
      </c>
      <c r="AF1885" t="str">
        <f t="shared" si="975"/>
        <v>-9.57491518561474-8.02670837701314i</v>
      </c>
      <c r="AG1885" t="e">
        <f t="shared" si="976"/>
        <v>#DIV/0!</v>
      </c>
      <c r="AH1885" t="e">
        <f t="shared" si="977"/>
        <v>#DIV/0!</v>
      </c>
      <c r="AI1885" t="e">
        <f t="shared" si="978"/>
        <v>#DIV/0!</v>
      </c>
      <c r="AJ1885" t="e">
        <f t="shared" si="979"/>
        <v>#DIV/0!</v>
      </c>
      <c r="AK1885"/>
      <c r="AL1885"/>
      <c r="AM1885"/>
      <c r="AN1885"/>
    </row>
    <row r="1886" spans="1:40" x14ac:dyDescent="0.3">
      <c r="A1886"/>
      <c r="B1886">
        <f t="shared" si="945"/>
        <v>175200</v>
      </c>
      <c r="C1886" s="186" t="str">
        <f t="shared" si="948"/>
        <v>-0.00638781919244521+0.0100151884068659i</v>
      </c>
      <c r="D1886" s="158" t="str">
        <f t="shared" si="949"/>
        <v>-4.31749813038778-2.64466881434039i</v>
      </c>
      <c r="E1886" t="str">
        <f t="shared" si="950"/>
        <v>2770.0712646683-8141.72020861086i</v>
      </c>
      <c r="F1886" t="str">
        <f t="shared" si="951"/>
        <v>0.556764110858135+0.354971990277352i</v>
      </c>
      <c r="G1886" t="str">
        <f t="shared" si="946"/>
        <v>0.556764110858135+0.354971990277352i</v>
      </c>
      <c r="H1886" t="str">
        <f t="shared" si="952"/>
        <v>5.26184457946007+5.38292485354232i</v>
      </c>
      <c r="I1886" t="str">
        <f t="shared" si="953"/>
        <v>688.008791136165i</v>
      </c>
      <c r="J1886" t="str">
        <f t="shared" si="947"/>
        <v>-116.240838025863+146.70989380781i</v>
      </c>
      <c r="K1886" t="str">
        <f t="shared" si="954"/>
        <v>2.88099348969738-2.2826619861656i</v>
      </c>
      <c r="L1886" t="str">
        <f t="shared" si="955"/>
        <v>0.580304827800789-0.383188808985537i</v>
      </c>
      <c r="M1886" t="str">
        <f t="shared" si="956"/>
        <v>3.46129831749817-2.66585079515114i</v>
      </c>
      <c r="N1886" t="str">
        <f t="shared" si="957"/>
        <v>-2.23968894869807i</v>
      </c>
      <c r="O1886" t="str">
        <f t="shared" si="958"/>
        <v>-0.620117619516096-0.784508851425968i</v>
      </c>
      <c r="P1886" t="str">
        <f t="shared" si="959"/>
        <v>1.6201176195161+0.784508851425968i</v>
      </c>
      <c r="Q1886" t="str">
        <f t="shared" si="960"/>
        <v>-1.6201176195161+1.4551800972721i</v>
      </c>
      <c r="R1886" t="str">
        <f t="shared" si="961"/>
        <v>-0.31275330198589-0.765142738341565i</v>
      </c>
      <c r="S1886" t="str">
        <f t="shared" si="962"/>
        <v>0.245782051983327i</v>
      </c>
      <c r="T1886" t="str">
        <f t="shared" si="963"/>
        <v>0.188058352289732-0.0768691483266532i</v>
      </c>
      <c r="U1886" t="e">
        <f t="shared" si="964"/>
        <v>#DIV/0!</v>
      </c>
      <c r="V1886" t="str">
        <f t="shared" si="965"/>
        <v>0.0000833333333333333-0.00151403104158957i</v>
      </c>
      <c r="W1886" t="e">
        <f t="shared" si="966"/>
        <v>#DIV/0!</v>
      </c>
      <c r="X1886" t="e">
        <f t="shared" si="967"/>
        <v>#DIV/0!</v>
      </c>
      <c r="Y1886" t="str">
        <f t="shared" si="968"/>
        <v>0.00096+0.748553564756147i</v>
      </c>
      <c r="Z1886" t="e">
        <f t="shared" si="969"/>
        <v>#DIV/0!</v>
      </c>
      <c r="AA1886" t="e">
        <f t="shared" si="970"/>
        <v>#DIV/0!</v>
      </c>
      <c r="AB1886" t="str">
        <f t="shared" si="971"/>
        <v>0.107312696933825-0.0438642342523055i</v>
      </c>
      <c r="AC1886" t="str">
        <f t="shared" si="972"/>
        <v>1.25450575358304-0.437906838666701i</v>
      </c>
      <c r="AD1886" t="str">
        <f t="shared" si="973"/>
        <v>0.0871304114085146-0.00455098051512913i</v>
      </c>
      <c r="AE1886" t="e">
        <f t="shared" si="974"/>
        <v>#DIV/0!</v>
      </c>
      <c r="AF1886" t="str">
        <f t="shared" si="975"/>
        <v>-9.57934270984785-8.02759366788271i</v>
      </c>
      <c r="AG1886" t="e">
        <f t="shared" si="976"/>
        <v>#DIV/0!</v>
      </c>
      <c r="AH1886" t="e">
        <f t="shared" si="977"/>
        <v>#DIV/0!</v>
      </c>
      <c r="AI1886" t="e">
        <f t="shared" si="978"/>
        <v>#DIV/0!</v>
      </c>
      <c r="AJ1886" t="e">
        <f t="shared" si="979"/>
        <v>#DIV/0!</v>
      </c>
      <c r="AK1886"/>
      <c r="AL1886"/>
      <c r="AM1886"/>
      <c r="AN1886"/>
    </row>
    <row r="1887" spans="1:40" x14ac:dyDescent="0.3">
      <c r="A1887"/>
      <c r="B1887">
        <f t="shared" si="945"/>
        <v>175300</v>
      </c>
      <c r="C1887" s="186" t="str">
        <f t="shared" si="948"/>
        <v>-0.00638496962358907+0.0100130300792453i</v>
      </c>
      <c r="D1887" s="158" t="str">
        <f t="shared" si="949"/>
        <v>-4.31899185242211-2.64502424333088i</v>
      </c>
      <c r="E1887" t="str">
        <f t="shared" si="950"/>
        <v>2767.23924235806-8138.03875307275i</v>
      </c>
      <c r="F1887" t="str">
        <f t="shared" si="951"/>
        <v>0.556961793735817+0.355016192252838i</v>
      </c>
      <c r="G1887" t="str">
        <f t="shared" si="946"/>
        <v>0.556961793735817+0.355016192252838i</v>
      </c>
      <c r="H1887" t="str">
        <f t="shared" si="952"/>
        <v>5.26477688144952+5.38345193028333i</v>
      </c>
      <c r="I1887" t="str">
        <f t="shared" si="953"/>
        <v>688.401490217864i</v>
      </c>
      <c r="J1887" t="str">
        <f t="shared" si="947"/>
        <v>-116.374712794321+146.793632331673i</v>
      </c>
      <c r="K1887" t="str">
        <f t="shared" si="954"/>
        <v>2.8797035103761-2.28296461930732i</v>
      </c>
      <c r="L1887" t="str">
        <f t="shared" si="955"/>
        <v>0.580103698127019-0.383274637640607i</v>
      </c>
      <c r="M1887" t="str">
        <f t="shared" si="956"/>
        <v>3.45980720850312-2.66623925694793i</v>
      </c>
      <c r="N1887" t="str">
        <f t="shared" si="957"/>
        <v>-2.24096730997016i</v>
      </c>
      <c r="O1887" t="str">
        <f t="shared" si="958"/>
        <v>-0.62111999827584-0.783715476267899i</v>
      </c>
      <c r="P1887" t="str">
        <f t="shared" si="959"/>
        <v>1.62111999827584+0.783715476267899i</v>
      </c>
      <c r="Q1887" t="str">
        <f t="shared" si="960"/>
        <v>-1.62111999827584+1.45725183370226i</v>
      </c>
      <c r="R1887" t="str">
        <f t="shared" si="961"/>
        <v>-0.312727330233058-0.764556573860697i</v>
      </c>
      <c r="S1887" t="str">
        <f t="shared" si="962"/>
        <v>0.245922338542678i</v>
      </c>
      <c r="T1887" t="str">
        <f t="shared" si="963"/>
        <v>0.188021540592-0.0769066363771219i</v>
      </c>
      <c r="U1887" t="e">
        <f t="shared" si="964"/>
        <v>#DIV/0!</v>
      </c>
      <c r="V1887" t="str">
        <f t="shared" si="965"/>
        <v>0.0000833333333333333-0.00151316736158866i</v>
      </c>
      <c r="W1887" t="e">
        <f t="shared" si="966"/>
        <v>#DIV/0!</v>
      </c>
      <c r="X1887" t="e">
        <f t="shared" si="967"/>
        <v>#DIV/0!</v>
      </c>
      <c r="Y1887" t="str">
        <f t="shared" si="968"/>
        <v>0.00096+0.748980821357035i</v>
      </c>
      <c r="Z1887" t="e">
        <f t="shared" si="969"/>
        <v>#DIV/0!</v>
      </c>
      <c r="AA1887" t="e">
        <f t="shared" si="970"/>
        <v>#DIV/0!</v>
      </c>
      <c r="AB1887" t="str">
        <f t="shared" si="971"/>
        <v>0.107291690886956-0.0438856262497871i</v>
      </c>
      <c r="AC1887" t="str">
        <f t="shared" si="972"/>
        <v>1.25419898602025-0.437901124235812i</v>
      </c>
      <c r="AD1887" t="str">
        <f t="shared" si="973"/>
        <v>0.0871402380552449-0.00456611598562287i</v>
      </c>
      <c r="AE1887" t="e">
        <f t="shared" si="974"/>
        <v>#DIV/0!</v>
      </c>
      <c r="AF1887" t="str">
        <f t="shared" si="975"/>
        <v>-9.58376873387163-8.02847617361421i</v>
      </c>
      <c r="AG1887" t="e">
        <f t="shared" si="976"/>
        <v>#DIV/0!</v>
      </c>
      <c r="AH1887" t="e">
        <f t="shared" si="977"/>
        <v>#DIV/0!</v>
      </c>
      <c r="AI1887" t="e">
        <f t="shared" si="978"/>
        <v>#DIV/0!</v>
      </c>
      <c r="AJ1887" t="e">
        <f t="shared" si="979"/>
        <v>#DIV/0!</v>
      </c>
      <c r="AK1887"/>
      <c r="AL1887"/>
      <c r="AM1887"/>
      <c r="AN1887"/>
    </row>
    <row r="1888" spans="1:40" x14ac:dyDescent="0.3">
      <c r="A1888"/>
      <c r="B1888">
        <f t="shared" si="945"/>
        <v>175400</v>
      </c>
      <c r="C1888" s="186" t="str">
        <f t="shared" si="948"/>
        <v>-0.0063821209729651+0.0100108730695389i</v>
      </c>
      <c r="D1888" s="158" t="str">
        <f t="shared" si="949"/>
        <v>-4.32048509386123-2.64537866761578i</v>
      </c>
      <c r="E1888" t="str">
        <f t="shared" si="950"/>
        <v>2764.41139381034-8134.36007689035i</v>
      </c>
      <c r="F1888" t="str">
        <f t="shared" si="951"/>
        <v>0.557159413008935+0.355060264497684i</v>
      </c>
      <c r="G1888" t="str">
        <f t="shared" si="946"/>
        <v>0.557159413008935+0.355060264497684i</v>
      </c>
      <c r="H1888" t="str">
        <f t="shared" si="952"/>
        <v>5.26770816257035+5.38397722959193i</v>
      </c>
      <c r="I1888" t="str">
        <f t="shared" si="953"/>
        <v>688.794189299562i</v>
      </c>
      <c r="J1888" t="str">
        <f t="shared" si="947"/>
        <v>-116.508663953516+146.877370855535i</v>
      </c>
      <c r="K1888" t="str">
        <f t="shared" si="954"/>
        <v>2.87841395042249-2.28326638552604i</v>
      </c>
      <c r="L1888" t="str">
        <f t="shared" si="955"/>
        <v>0.579902593177273-0.383360331029874i</v>
      </c>
      <c r="M1888" t="str">
        <f t="shared" si="956"/>
        <v>3.45831654359976-2.66662671655591i</v>
      </c>
      <c r="N1888" t="str">
        <f t="shared" si="957"/>
        <v>-2.24224567124225i</v>
      </c>
      <c r="O1888" t="str">
        <f t="shared" si="958"/>
        <v>-0.622121361996737-0.782920820356264i</v>
      </c>
      <c r="P1888" t="str">
        <f t="shared" si="959"/>
        <v>1.62212136199674+0.782920820356264i</v>
      </c>
      <c r="Q1888" t="str">
        <f t="shared" si="960"/>
        <v>-1.62212136199674+1.45932485088599i</v>
      </c>
      <c r="R1888" t="str">
        <f t="shared" si="961"/>
        <v>-0.312701337575333-0.763970984057435i</v>
      </c>
      <c r="S1888" t="str">
        <f t="shared" si="962"/>
        <v>0.24606262510203i</v>
      </c>
      <c r="T1888" t="str">
        <f t="shared" si="963"/>
        <v>0.187984705838954-0.0769441119967025i</v>
      </c>
      <c r="U1888" t="e">
        <f t="shared" si="964"/>
        <v>#DIV/0!</v>
      </c>
      <c r="V1888" t="str">
        <f t="shared" si="965"/>
        <v>0.0000833333333333333-0.00151230466639961i</v>
      </c>
      <c r="W1888" t="e">
        <f t="shared" si="966"/>
        <v>#DIV/0!</v>
      </c>
      <c r="X1888" t="e">
        <f t="shared" si="967"/>
        <v>#DIV/0!</v>
      </c>
      <c r="Y1888" t="str">
        <f t="shared" si="968"/>
        <v>0.00096+0.749408077957924i</v>
      </c>
      <c r="Z1888" t="e">
        <f t="shared" si="969"/>
        <v>#DIV/0!</v>
      </c>
      <c r="AA1888" t="e">
        <f t="shared" si="970"/>
        <v>#DIV/0!</v>
      </c>
      <c r="AB1888" t="str">
        <f t="shared" si="971"/>
        <v>0.107270671683915-0.0439070111537677i</v>
      </c>
      <c r="AC1888" t="str">
        <f t="shared" si="972"/>
        <v>1.25389232954079-0.437895182068319i</v>
      </c>
      <c r="AD1888" t="str">
        <f t="shared" si="973"/>
        <v>0.0871500572625376-0.00458127131508027i</v>
      </c>
      <c r="AE1888" t="e">
        <f t="shared" si="974"/>
        <v>#DIV/0!</v>
      </c>
      <c r="AF1888" t="str">
        <f t="shared" si="975"/>
        <v>-9.58819325643158-8.02935589720771i</v>
      </c>
      <c r="AG1888" t="e">
        <f t="shared" si="976"/>
        <v>#DIV/0!</v>
      </c>
      <c r="AH1888" t="e">
        <f t="shared" si="977"/>
        <v>#DIV/0!</v>
      </c>
      <c r="AI1888" t="e">
        <f t="shared" si="978"/>
        <v>#DIV/0!</v>
      </c>
      <c r="AJ1888" t="e">
        <f t="shared" si="979"/>
        <v>#DIV/0!</v>
      </c>
      <c r="AK1888"/>
      <c r="AL1888"/>
      <c r="AM1888"/>
      <c r="AN1888"/>
    </row>
    <row r="1889" spans="1:40" x14ac:dyDescent="0.3">
      <c r="A1889"/>
      <c r="B1889">
        <f t="shared" si="945"/>
        <v>175500</v>
      </c>
      <c r="C1889" s="186" t="str">
        <f t="shared" si="948"/>
        <v>-0.00637927324151569+0.0100087173743143i</v>
      </c>
      <c r="D1889" s="158" t="str">
        <f t="shared" si="949"/>
        <v>-4.32197785420889-2.64573208829398i</v>
      </c>
      <c r="E1889" t="str">
        <f t="shared" si="950"/>
        <v>2761.58771118165-8130.68417797669i</v>
      </c>
      <c r="F1889" t="str">
        <f t="shared" si="951"/>
        <v>0.557356968611817+0.355104207151789i</v>
      </c>
      <c r="G1889" t="str">
        <f t="shared" si="946"/>
        <v>0.557356968611817+0.355104207151789i</v>
      </c>
      <c r="H1889" t="str">
        <f t="shared" si="952"/>
        <v>5.27063842206843+5.38450075336804i</v>
      </c>
      <c r="I1889" t="str">
        <f t="shared" si="953"/>
        <v>689.186888381261i</v>
      </c>
      <c r="J1889" t="str">
        <f t="shared" si="947"/>
        <v>-116.642691503451+146.961109379398i</v>
      </c>
      <c r="K1889" t="str">
        <f t="shared" si="954"/>
        <v>2.87712481026153-2.28356728577681i</v>
      </c>
      <c r="L1889" t="str">
        <f t="shared" si="955"/>
        <v>0.579701513045082-0.383445889243159i</v>
      </c>
      <c r="M1889" t="str">
        <f t="shared" si="956"/>
        <v>3.45682632330661-2.66701317501997i</v>
      </c>
      <c r="N1889" t="str">
        <f t="shared" si="957"/>
        <v>-2.24352403251434i</v>
      </c>
      <c r="O1889" t="str">
        <f t="shared" si="958"/>
        <v>-0.623121709042351-0.782124884989693i</v>
      </c>
      <c r="P1889" t="str">
        <f t="shared" si="959"/>
        <v>1.62312170904235+0.782124884989693i</v>
      </c>
      <c r="Q1889" t="str">
        <f t="shared" si="960"/>
        <v>-1.62312170904235+1.46139914752465i</v>
      </c>
      <c r="R1889" t="str">
        <f t="shared" si="961"/>
        <v>-0.312675324000714-0.763385967936678i</v>
      </c>
      <c r="S1889" t="str">
        <f t="shared" si="962"/>
        <v>0.246202911661381i</v>
      </c>
      <c r="T1889" t="str">
        <f t="shared" si="963"/>
        <v>0.187947848027452-0.0769815751736415i</v>
      </c>
      <c r="U1889" t="e">
        <f t="shared" si="964"/>
        <v>#DIV/0!</v>
      </c>
      <c r="V1889" t="str">
        <f t="shared" si="965"/>
        <v>0.0000833333333333333-0.00151144295433899i</v>
      </c>
      <c r="W1889" t="e">
        <f t="shared" si="966"/>
        <v>#DIV/0!</v>
      </c>
      <c r="X1889" t="e">
        <f t="shared" si="967"/>
        <v>#DIV/0!</v>
      </c>
      <c r="Y1889" t="str">
        <f t="shared" si="968"/>
        <v>0.00096+0.749835334558812i</v>
      </c>
      <c r="Z1889" t="e">
        <f t="shared" si="969"/>
        <v>#DIV/0!</v>
      </c>
      <c r="AA1889" t="e">
        <f t="shared" si="970"/>
        <v>#DIV/0!</v>
      </c>
      <c r="AB1889" t="str">
        <f t="shared" si="971"/>
        <v>0.107249639322911-0.0439283889575402i</v>
      </c>
      <c r="AC1889" t="str">
        <f t="shared" si="972"/>
        <v>1.25358578426942-0.43788901237922i</v>
      </c>
      <c r="AD1889" t="str">
        <f t="shared" si="973"/>
        <v>0.0871598690057394-0.00459644650714739i</v>
      </c>
      <c r="AE1889" t="e">
        <f t="shared" si="974"/>
        <v>#DIV/0!</v>
      </c>
      <c r="AF1889" t="str">
        <f t="shared" si="975"/>
        <v>-9.59261627627732-8.03023284166202i</v>
      </c>
      <c r="AG1889" t="e">
        <f t="shared" si="976"/>
        <v>#DIV/0!</v>
      </c>
      <c r="AH1889" t="e">
        <f t="shared" si="977"/>
        <v>#DIV/0!</v>
      </c>
      <c r="AI1889" t="e">
        <f t="shared" si="978"/>
        <v>#DIV/0!</v>
      </c>
      <c r="AJ1889" t="e">
        <f t="shared" si="979"/>
        <v>#DIV/0!</v>
      </c>
      <c r="AK1889"/>
      <c r="AL1889"/>
      <c r="AM1889"/>
      <c r="AN1889"/>
    </row>
    <row r="1890" spans="1:40" x14ac:dyDescent="0.3">
      <c r="A1890"/>
      <c r="B1890">
        <f t="shared" si="945"/>
        <v>175600</v>
      </c>
      <c r="C1890" s="186" t="str">
        <f t="shared" si="948"/>
        <v>-0.00637642643018006+0.0100065629901508i</v>
      </c>
      <c r="D1890" s="158" t="str">
        <f t="shared" si="949"/>
        <v>-4.32347013297044-2.64608450646388i</v>
      </c>
      <c r="E1890" t="str">
        <f t="shared" si="950"/>
        <v>2758.768186646-8127.01105424363i</v>
      </c>
      <c r="F1890" t="str">
        <f t="shared" si="951"/>
        <v>0.557554460479008+0.355148020355005i</v>
      </c>
      <c r="G1890" t="str">
        <f t="shared" si="946"/>
        <v>0.557554460479008+0.355148020355005i</v>
      </c>
      <c r="H1890" t="str">
        <f t="shared" si="952"/>
        <v>5.27356765919224+5.38502250351099i</v>
      </c>
      <c r="I1890" t="str">
        <f t="shared" si="953"/>
        <v>689.57958746296i</v>
      </c>
      <c r="J1890" t="str">
        <f t="shared" si="947"/>
        <v>-116.776795444123+147.044847903262i</v>
      </c>
      <c r="K1890" t="str">
        <f t="shared" si="954"/>
        <v>2.87583609031693-2.28386732101422i</v>
      </c>
      <c r="L1890" t="str">
        <f t="shared" si="955"/>
        <v>0.579500457823817-0.383531312370321i</v>
      </c>
      <c r="M1890" t="str">
        <f t="shared" si="956"/>
        <v>3.45533654814075-2.66739863338454i</v>
      </c>
      <c r="N1890" t="str">
        <f t="shared" si="957"/>
        <v>-2.24480239378642i</v>
      </c>
      <c r="O1890" t="str">
        <f t="shared" si="958"/>
        <v>-0.624121037777899-0.781327671468916i</v>
      </c>
      <c r="P1890" t="str">
        <f t="shared" si="959"/>
        <v>1.6241210377779+0.781327671468916i</v>
      </c>
      <c r="Q1890" t="str">
        <f t="shared" si="960"/>
        <v>-1.6241210377779+1.4634747223175i</v>
      </c>
      <c r="R1890" t="str">
        <f t="shared" si="961"/>
        <v>-0.312649289497197-0.762801524505594i</v>
      </c>
      <c r="S1890" t="str">
        <f t="shared" si="962"/>
        <v>0.246343198220733i</v>
      </c>
      <c r="T1890" t="str">
        <f t="shared" si="963"/>
        <v>0.187910967154359-0.0770190258961793i</v>
      </c>
      <c r="U1890" t="e">
        <f t="shared" si="964"/>
        <v>#DIV/0!</v>
      </c>
      <c r="V1890" t="str">
        <f t="shared" si="965"/>
        <v>0.0000833333333333333-0.00151058222372718i</v>
      </c>
      <c r="W1890" t="e">
        <f t="shared" si="966"/>
        <v>#DIV/0!</v>
      </c>
      <c r="X1890" t="e">
        <f t="shared" si="967"/>
        <v>#DIV/0!</v>
      </c>
      <c r="Y1890" t="str">
        <f t="shared" si="968"/>
        <v>0.00096+0.7502625911597i</v>
      </c>
      <c r="Z1890" t="e">
        <f t="shared" si="969"/>
        <v>#DIV/0!</v>
      </c>
      <c r="AA1890" t="e">
        <f t="shared" si="970"/>
        <v>#DIV/0!</v>
      </c>
      <c r="AB1890" t="str">
        <f t="shared" si="971"/>
        <v>0.107228593802152-0.0439497596543943i</v>
      </c>
      <c r="AC1890" t="str">
        <f t="shared" si="972"/>
        <v>1.2532793503306-0.437882615383437i</v>
      </c>
      <c r="AD1890" t="str">
        <f t="shared" si="973"/>
        <v>0.0871696732601757-0.00461164156545331i</v>
      </c>
      <c r="AE1890" t="e">
        <f t="shared" si="974"/>
        <v>#DIV/0!</v>
      </c>
      <c r="AF1890" t="str">
        <f t="shared" si="975"/>
        <v>-9.59703779216268-8.03110700997487i</v>
      </c>
      <c r="AG1890" t="e">
        <f t="shared" si="976"/>
        <v>#DIV/0!</v>
      </c>
      <c r="AH1890" t="e">
        <f t="shared" si="977"/>
        <v>#DIV/0!</v>
      </c>
      <c r="AI1890" t="e">
        <f t="shared" si="978"/>
        <v>#DIV/0!</v>
      </c>
      <c r="AJ1890" t="e">
        <f t="shared" si="979"/>
        <v>#DIV/0!</v>
      </c>
      <c r="AK1890"/>
      <c r="AL1890"/>
      <c r="AM1890"/>
      <c r="AN1890"/>
    </row>
    <row r="1891" spans="1:40" x14ac:dyDescent="0.3">
      <c r="A1891"/>
      <c r="B1891">
        <f t="shared" si="945"/>
        <v>175700</v>
      </c>
      <c r="C1891" s="186" t="str">
        <f t="shared" si="948"/>
        <v>-0.00637358053989452+0.0100044099136392i</v>
      </c>
      <c r="D1891" s="158" t="str">
        <f t="shared" si="949"/>
        <v>-4.32496192965293-2.64643592322348i</v>
      </c>
      <c r="E1891" t="str">
        <f t="shared" si="950"/>
        <v>2755.95281239477-8123.34070360179i</v>
      </c>
      <c r="F1891" t="str">
        <f t="shared" si="951"/>
        <v>0.55775188854527+0.355191704247136i</v>
      </c>
      <c r="G1891" t="str">
        <f t="shared" si="946"/>
        <v>0.55775188854527+0.355191704247136i</v>
      </c>
      <c r="H1891" t="str">
        <f t="shared" si="952"/>
        <v>5.27649587319292+5.38554248191971i</v>
      </c>
      <c r="I1891" t="str">
        <f t="shared" si="953"/>
        <v>689.972286544658i</v>
      </c>
      <c r="J1891" t="str">
        <f t="shared" si="947"/>
        <v>-116.910975775533+147.128586427125i</v>
      </c>
      <c r="K1891" t="str">
        <f t="shared" si="954"/>
        <v>2.87454779101093-2.28416649219253i</v>
      </c>
      <c r="L1891" t="str">
        <f t="shared" si="955"/>
        <v>0.579299427606691-0.38361660050125i</v>
      </c>
      <c r="M1891" t="str">
        <f t="shared" si="956"/>
        <v>3.45384721861762-2.66778309269378i</v>
      </c>
      <c r="N1891" t="str">
        <f t="shared" si="957"/>
        <v>-2.24608075505851i</v>
      </c>
      <c r="O1891" t="str">
        <f t="shared" si="958"/>
        <v>-0.625119346570287-0.780529181096734i</v>
      </c>
      <c r="P1891" t="str">
        <f t="shared" si="959"/>
        <v>1.62511934657029+0.780529181096734i</v>
      </c>
      <c r="Q1891" t="str">
        <f t="shared" si="960"/>
        <v>-1.62511934657029+1.46555157396178i</v>
      </c>
      <c r="R1891" t="str">
        <f t="shared" si="961"/>
        <v>-0.31262323405275-0.762217652773594i</v>
      </c>
      <c r="S1891" t="str">
        <f t="shared" si="962"/>
        <v>0.246483484780084i</v>
      </c>
      <c r="T1891" t="str">
        <f t="shared" si="963"/>
        <v>0.187874063216531-0.0770564641525416i</v>
      </c>
      <c r="U1891" t="e">
        <f t="shared" si="964"/>
        <v>#DIV/0!</v>
      </c>
      <c r="V1891" t="str">
        <f t="shared" si="965"/>
        <v>0.0000833333333333333-0.0015097224728884i</v>
      </c>
      <c r="W1891" t="e">
        <f t="shared" si="966"/>
        <v>#DIV/0!</v>
      </c>
      <c r="X1891" t="e">
        <f t="shared" si="967"/>
        <v>#DIV/0!</v>
      </c>
      <c r="Y1891" t="str">
        <f t="shared" si="968"/>
        <v>0.00096+0.750689847760588i</v>
      </c>
      <c r="Z1891" t="e">
        <f t="shared" si="969"/>
        <v>#DIV/0!</v>
      </c>
      <c r="AA1891" t="e">
        <f t="shared" si="970"/>
        <v>#DIV/0!</v>
      </c>
      <c r="AB1891" t="str">
        <f t="shared" si="971"/>
        <v>0.107207535119847-0.043971123237611i</v>
      </c>
      <c r="AC1891" t="str">
        <f t="shared" si="972"/>
        <v>1.25297302784848-0.437875991295818i</v>
      </c>
      <c r="AD1891" t="str">
        <f t="shared" si="973"/>
        <v>0.087179470001151-0.00462685649360526i</v>
      </c>
      <c r="AE1891" t="e">
        <f t="shared" si="974"/>
        <v>#DIV/0!</v>
      </c>
      <c r="AF1891" t="str">
        <f t="shared" si="975"/>
        <v>-9.60145780284585-8.03197840514319i</v>
      </c>
      <c r="AG1891" t="e">
        <f t="shared" si="976"/>
        <v>#DIV/0!</v>
      </c>
      <c r="AH1891" t="e">
        <f t="shared" si="977"/>
        <v>#DIV/0!</v>
      </c>
      <c r="AI1891" t="e">
        <f t="shared" si="978"/>
        <v>#DIV/0!</v>
      </c>
      <c r="AJ1891" t="e">
        <f t="shared" si="979"/>
        <v>#DIV/0!</v>
      </c>
      <c r="AK1891"/>
      <c r="AL1891"/>
      <c r="AM1891"/>
      <c r="AN1891"/>
    </row>
    <row r="1892" spans="1:40" x14ac:dyDescent="0.3">
      <c r="A1892"/>
      <c r="B1892">
        <f t="shared" si="945"/>
        <v>175800</v>
      </c>
      <c r="C1892" s="186" t="str">
        <f t="shared" si="948"/>
        <v>-0.00637073557159234+0.0100022581413821i</v>
      </c>
      <c r="D1892" s="158" t="str">
        <f t="shared" si="949"/>
        <v>-4.32645324376497-2.64678633967026i</v>
      </c>
      <c r="E1892" t="str">
        <f t="shared" si="950"/>
        <v>2753.14158063675-8119.67312396073i</v>
      </c>
      <c r="F1892" t="str">
        <f t="shared" si="951"/>
        <v>0.557949252745578+0.355235258967937i</v>
      </c>
      <c r="G1892" t="str">
        <f t="shared" si="946"/>
        <v>0.557949252745578+0.355235258967937i</v>
      </c>
      <c r="H1892" t="str">
        <f t="shared" si="952"/>
        <v>5.27942306332417+5.38606069049242i</v>
      </c>
      <c r="I1892" t="str">
        <f t="shared" si="953"/>
        <v>690.364985626357i</v>
      </c>
      <c r="J1892" t="str">
        <f t="shared" si="947"/>
        <v>-117.045232497681+147.212324950987i</v>
      </c>
      <c r="K1892" t="str">
        <f t="shared" si="954"/>
        <v>2.87325991276438-2.28446480026548i</v>
      </c>
      <c r="L1892" t="str">
        <f t="shared" si="955"/>
        <v>0.579098422486759-0.383701753725876i</v>
      </c>
      <c r="M1892" t="str">
        <f t="shared" si="956"/>
        <v>3.45235833525114-2.66816655399136i</v>
      </c>
      <c r="N1892" t="str">
        <f t="shared" si="957"/>
        <v>-2.2473591163306i</v>
      </c>
      <c r="O1892" t="str">
        <f t="shared" si="958"/>
        <v>-0.626116633788063-0.77972941517805i</v>
      </c>
      <c r="P1892" t="str">
        <f t="shared" si="959"/>
        <v>1.62611663378806+0.77972941517805i</v>
      </c>
      <c r="Q1892" t="str">
        <f t="shared" si="960"/>
        <v>-1.62611663378806+1.46762970115255i</v>
      </c>
      <c r="R1892" t="str">
        <f t="shared" si="961"/>
        <v>-0.312597157655345-0.761634351752361i</v>
      </c>
      <c r="S1892" t="str">
        <f t="shared" si="962"/>
        <v>0.246623771339435i</v>
      </c>
      <c r="T1892" t="str">
        <f t="shared" si="963"/>
        <v>0.187837136210833-0.0770938899309491i</v>
      </c>
      <c r="U1892" t="e">
        <f t="shared" si="964"/>
        <v>#DIV/0!</v>
      </c>
      <c r="V1892" t="str">
        <f t="shared" si="965"/>
        <v>0.0000833333333333333-0.00150886370015069i</v>
      </c>
      <c r="W1892" t="e">
        <f t="shared" si="966"/>
        <v>#DIV/0!</v>
      </c>
      <c r="X1892" t="e">
        <f t="shared" si="967"/>
        <v>#DIV/0!</v>
      </c>
      <c r="Y1892" t="str">
        <f t="shared" si="968"/>
        <v>0.00096+0.751117104361477i</v>
      </c>
      <c r="Z1892" t="e">
        <f t="shared" si="969"/>
        <v>#DIV/0!</v>
      </c>
      <c r="AA1892" t="e">
        <f t="shared" si="970"/>
        <v>#DIV/0!</v>
      </c>
      <c r="AB1892" t="str">
        <f t="shared" si="971"/>
        <v>0.107186463274205-0.0439924797004687i</v>
      </c>
      <c r="AC1892" t="str">
        <f t="shared" si="972"/>
        <v>1.25266681694686-0.437869140331137i</v>
      </c>
      <c r="AD1892" t="str">
        <f t="shared" si="973"/>
        <v>0.0871892592039522-0.00464209129519245i</v>
      </c>
      <c r="AE1892" t="e">
        <f t="shared" si="974"/>
        <v>#DIV/0!</v>
      </c>
      <c r="AF1892" t="str">
        <f t="shared" si="975"/>
        <v>-9.60587630708914-8.03284703016268i</v>
      </c>
      <c r="AG1892" t="e">
        <f t="shared" si="976"/>
        <v>#DIV/0!</v>
      </c>
      <c r="AH1892" t="e">
        <f t="shared" si="977"/>
        <v>#DIV/0!</v>
      </c>
      <c r="AI1892" t="e">
        <f t="shared" si="978"/>
        <v>#DIV/0!</v>
      </c>
      <c r="AJ1892" t="e">
        <f t="shared" si="979"/>
        <v>#DIV/0!</v>
      </c>
      <c r="AK1892"/>
      <c r="AL1892"/>
      <c r="AM1892"/>
      <c r="AN1892"/>
    </row>
    <row r="1893" spans="1:40" x14ac:dyDescent="0.3">
      <c r="A1893"/>
      <c r="B1893">
        <f t="shared" si="945"/>
        <v>175900</v>
      </c>
      <c r="C1893" s="186" t="str">
        <f t="shared" si="948"/>
        <v>-0.00636789152620336+0.0100001076699934i</v>
      </c>
      <c r="D1893" s="158" t="str">
        <f t="shared" si="949"/>
        <v>-4.32794407481677-2.64713575690109i</v>
      </c>
      <c r="E1893" t="str">
        <f t="shared" si="950"/>
        <v>2750.33448359809-8116.00831322887i</v>
      </c>
      <c r="F1893" t="str">
        <f t="shared" si="951"/>
        <v>0.558146553015114+0.355278684657092i</v>
      </c>
      <c r="G1893" t="str">
        <f t="shared" si="946"/>
        <v>0.558146553015114+0.355278684657092i</v>
      </c>
      <c r="H1893" t="str">
        <f t="shared" si="952"/>
        <v>5.28234922884232+5.38657713112666i</v>
      </c>
      <c r="I1893" t="str">
        <f t="shared" si="953"/>
        <v>690.757684708056i</v>
      </c>
      <c r="J1893" t="str">
        <f t="shared" si="947"/>
        <v>-117.179565610567+147.29606347485i</v>
      </c>
      <c r="K1893" t="str">
        <f t="shared" si="954"/>
        <v>2.87197245599672-2.28476224618637i</v>
      </c>
      <c r="L1893" t="str">
        <f t="shared" si="955"/>
        <v>0.578897442556913-0.383786772134162i</v>
      </c>
      <c r="M1893" t="str">
        <f t="shared" si="956"/>
        <v>3.45086989855363-2.66854901832053i</v>
      </c>
      <c r="N1893" t="str">
        <f t="shared" si="957"/>
        <v>-2.24863747760269i</v>
      </c>
      <c r="O1893" t="str">
        <f t="shared" si="958"/>
        <v>-0.627112897801453-0.77892837501985i</v>
      </c>
      <c r="P1893" t="str">
        <f t="shared" si="959"/>
        <v>1.62711289780145+0.77892837501985i</v>
      </c>
      <c r="Q1893" t="str">
        <f t="shared" si="960"/>
        <v>-1.62711289780145+1.46970910258284i</v>
      </c>
      <c r="R1893" t="str">
        <f t="shared" si="961"/>
        <v>-0.312571060292939-0.761051620455816i</v>
      </c>
      <c r="S1893" t="str">
        <f t="shared" si="962"/>
        <v>0.246764057898787i</v>
      </c>
      <c r="T1893" t="str">
        <f t="shared" si="963"/>
        <v>0.187800186134125-0.077131303219612i</v>
      </c>
      <c r="U1893" t="e">
        <f t="shared" si="964"/>
        <v>#DIV/0!</v>
      </c>
      <c r="V1893" t="str">
        <f t="shared" si="965"/>
        <v>0.0000833333333333333-0.00150800590384589i</v>
      </c>
      <c r="W1893" t="e">
        <f t="shared" si="966"/>
        <v>#DIV/0!</v>
      </c>
      <c r="X1893" t="e">
        <f t="shared" si="967"/>
        <v>#DIV/0!</v>
      </c>
      <c r="Y1893" t="str">
        <f t="shared" si="968"/>
        <v>0.00096+0.751544360962365i</v>
      </c>
      <c r="Z1893" t="e">
        <f t="shared" si="969"/>
        <v>#DIV/0!</v>
      </c>
      <c r="AA1893" t="e">
        <f t="shared" si="970"/>
        <v>#DIV/0!</v>
      </c>
      <c r="AB1893" t="str">
        <f t="shared" si="971"/>
        <v>0.107165378263434-0.0440138290362397i</v>
      </c>
      <c r="AC1893" t="str">
        <f t="shared" si="972"/>
        <v>1.25236071774921-0.43786206270408i</v>
      </c>
      <c r="AD1893" t="str">
        <f t="shared" si="973"/>
        <v>0.0871990408438463-0.00465734597378504i</v>
      </c>
      <c r="AE1893" t="e">
        <f t="shared" si="974"/>
        <v>#DIV/0!</v>
      </c>
      <c r="AF1893" t="str">
        <f t="shared" si="975"/>
        <v>-9.61029330365909-8.03371288802775i</v>
      </c>
      <c r="AG1893" t="e">
        <f t="shared" si="976"/>
        <v>#DIV/0!</v>
      </c>
      <c r="AH1893" t="e">
        <f t="shared" si="977"/>
        <v>#DIV/0!</v>
      </c>
      <c r="AI1893" t="e">
        <f t="shared" si="978"/>
        <v>#DIV/0!</v>
      </c>
      <c r="AJ1893" t="e">
        <f t="shared" si="979"/>
        <v>#DIV/0!</v>
      </c>
      <c r="AK1893"/>
      <c r="AL1893"/>
      <c r="AM1893"/>
      <c r="AN1893"/>
    </row>
    <row r="1894" spans="1:40" x14ac:dyDescent="0.3">
      <c r="A1894"/>
      <c r="B1894">
        <f t="shared" si="945"/>
        <v>176000</v>
      </c>
      <c r="C1894" s="186" t="str">
        <f t="shared" si="948"/>
        <v>-0.00636504840465492+0.00999795849609884i</v>
      </c>
      <c r="D1894" s="158" t="str">
        <f t="shared" si="949"/>
        <v>-4.32943442232018-2.64748417601252i</v>
      </c>
      <c r="E1894" t="str">
        <f t="shared" si="950"/>
        <v>2747.53151352217-8112.34626931349i</v>
      </c>
      <c r="F1894" t="str">
        <f t="shared" si="951"/>
        <v>0.558343789289281+0.355321981454254i</v>
      </c>
      <c r="G1894" t="str">
        <f t="shared" si="946"/>
        <v>0.558343789289281+0.355321981454254i</v>
      </c>
      <c r="H1894" t="str">
        <f t="shared" si="952"/>
        <v>5.28527436900628+5.38709180571957i</v>
      </c>
      <c r="I1894" t="str">
        <f t="shared" si="953"/>
        <v>691.150383789754i</v>
      </c>
      <c r="J1894" t="str">
        <f t="shared" si="947"/>
        <v>-117.313975114192+147.379801998713i</v>
      </c>
      <c r="K1894" t="str">
        <f t="shared" si="954"/>
        <v>2.87068542112597-2.28505883090809i</v>
      </c>
      <c r="L1894" t="str">
        <f t="shared" si="955"/>
        <v>0.578696487909894-0.383871655816106i</v>
      </c>
      <c r="M1894" t="str">
        <f t="shared" si="956"/>
        <v>3.44938190903586-2.6689304867242i</v>
      </c>
      <c r="N1894" t="str">
        <f t="shared" si="957"/>
        <v>-2.24991583887478i</v>
      </c>
      <c r="O1894" t="str">
        <f t="shared" si="958"/>
        <v>-0.628108136982356-0.778126061931197i</v>
      </c>
      <c r="P1894" t="str">
        <f t="shared" si="959"/>
        <v>1.62810813698236+0.778126061931197i</v>
      </c>
      <c r="Q1894" t="str">
        <f t="shared" si="960"/>
        <v>-1.62810813698236+1.47178977694358i</v>
      </c>
      <c r="R1894" t="str">
        <f t="shared" si="961"/>
        <v>-0.312544941953478-0.76046945790012i</v>
      </c>
      <c r="S1894" t="str">
        <f t="shared" si="962"/>
        <v>0.246904344458137i</v>
      </c>
      <c r="T1894" t="str">
        <f t="shared" si="963"/>
        <v>0.187763212983264-0.07716870400673i</v>
      </c>
      <c r="U1894" t="e">
        <f t="shared" si="964"/>
        <v>#DIV/0!</v>
      </c>
      <c r="V1894" t="str">
        <f t="shared" si="965"/>
        <v>0.0000833333333333333-0.00150714908230962i</v>
      </c>
      <c r="W1894" t="e">
        <f t="shared" si="966"/>
        <v>#DIV/0!</v>
      </c>
      <c r="X1894" t="e">
        <f t="shared" si="967"/>
        <v>#DIV/0!</v>
      </c>
      <c r="Y1894" t="str">
        <f t="shared" si="968"/>
        <v>0.00096+0.751971617563253i</v>
      </c>
      <c r="Z1894" t="e">
        <f t="shared" si="969"/>
        <v>#DIV/0!</v>
      </c>
      <c r="AA1894" t="e">
        <f t="shared" si="970"/>
        <v>#DIV/0!</v>
      </c>
      <c r="AB1894" t="str">
        <f t="shared" si="971"/>
        <v>0.107144280085743-0.0440351712381904i</v>
      </c>
      <c r="AC1894" t="str">
        <f t="shared" si="972"/>
        <v>1.25205473037871-0.437854758629266i</v>
      </c>
      <c r="AD1894" t="str">
        <f t="shared" si="973"/>
        <v>0.0872088148960786-0.00467262053293308i</v>
      </c>
      <c r="AE1894" t="e">
        <f t="shared" si="974"/>
        <v>#DIV/0!</v>
      </c>
      <c r="AF1894" t="str">
        <f t="shared" si="975"/>
        <v>-9.61470879132646-8.03457598173209i</v>
      </c>
      <c r="AG1894" t="e">
        <f t="shared" si="976"/>
        <v>#DIV/0!</v>
      </c>
      <c r="AH1894" t="e">
        <f t="shared" si="977"/>
        <v>#DIV/0!</v>
      </c>
      <c r="AI1894" t="e">
        <f t="shared" si="978"/>
        <v>#DIV/0!</v>
      </c>
      <c r="AJ1894" t="e">
        <f t="shared" si="979"/>
        <v>#DIV/0!</v>
      </c>
      <c r="AK1894"/>
      <c r="AL1894"/>
      <c r="AM1894"/>
      <c r="AN1894"/>
    </row>
    <row r="1895" spans="1:40" x14ac:dyDescent="0.3">
      <c r="A1895"/>
      <c r="B1895">
        <f t="shared" si="945"/>
        <v>176100</v>
      </c>
      <c r="C1895" s="186" t="str">
        <f t="shared" si="948"/>
        <v>-0.00636220620787093+0.00999581061633527i</v>
      </c>
      <c r="D1895" s="158" t="str">
        <f t="shared" si="949"/>
        <v>-4.33092428578864-2.64783159810052i</v>
      </c>
      <c r="E1895" t="str">
        <f t="shared" si="950"/>
        <v>2744.73266266969-8108.68699012083i</v>
      </c>
      <c r="F1895" t="str">
        <f t="shared" si="951"/>
        <v>0.55854096150369+0.355365149499011i</v>
      </c>
      <c r="G1895" t="str">
        <f t="shared" si="946"/>
        <v>0.55854096150369+0.355365149499011i</v>
      </c>
      <c r="H1895" t="str">
        <f t="shared" si="952"/>
        <v>5.28819848307755+5.38760471616761i</v>
      </c>
      <c r="I1895" t="str">
        <f t="shared" si="953"/>
        <v>691.543082871453i</v>
      </c>
      <c r="J1895" t="str">
        <f t="shared" si="947"/>
        <v>-117.448461008554+147.463540522576i</v>
      </c>
      <c r="K1895" t="str">
        <f t="shared" si="954"/>
        <v>2.86939880856883-2.28535455538309i</v>
      </c>
      <c r="L1895" t="str">
        <f t="shared" si="955"/>
        <v>0.578495558638276-0.383956404861739i</v>
      </c>
      <c r="M1895" t="str">
        <f t="shared" si="956"/>
        <v>3.44789436720711-2.66931096024483i</v>
      </c>
      <c r="N1895" t="str">
        <f t="shared" si="957"/>
        <v>-2.25119420014686i</v>
      </c>
      <c r="O1895" t="str">
        <f t="shared" si="958"/>
        <v>-0.629102349704336-0.777322477223246i</v>
      </c>
      <c r="P1895" t="str">
        <f t="shared" si="959"/>
        <v>1.62910234970434+0.777322477223246i</v>
      </c>
      <c r="Q1895" t="str">
        <f t="shared" si="960"/>
        <v>-1.62910234970434+1.47387172292361i</v>
      </c>
      <c r="R1895" t="str">
        <f t="shared" si="961"/>
        <v>-0.312518802624884-0.759887863103675i</v>
      </c>
      <c r="S1895" t="str">
        <f t="shared" si="962"/>
        <v>0.247044631017488i</v>
      </c>
      <c r="T1895" t="str">
        <f t="shared" si="963"/>
        <v>0.187726216755115-0.0772060922804916i</v>
      </c>
      <c r="U1895" t="e">
        <f t="shared" si="964"/>
        <v>#DIV/0!</v>
      </c>
      <c r="V1895" t="str">
        <f t="shared" si="965"/>
        <v>0.0000833333333333333-0.00150629323388127i</v>
      </c>
      <c r="W1895" t="e">
        <f t="shared" si="966"/>
        <v>#DIV/0!</v>
      </c>
      <c r="X1895" t="e">
        <f t="shared" si="967"/>
        <v>#DIV/0!</v>
      </c>
      <c r="Y1895" t="str">
        <f t="shared" si="968"/>
        <v>0.00096+0.752398874164141i</v>
      </c>
      <c r="Z1895" t="e">
        <f t="shared" si="969"/>
        <v>#DIV/0!</v>
      </c>
      <c r="AA1895" t="e">
        <f t="shared" si="970"/>
        <v>#DIV/0!</v>
      </c>
      <c r="AB1895" t="str">
        <f t="shared" si="971"/>
        <v>0.10712316873934-0.0440565062995807i</v>
      </c>
      <c r="AC1895" t="str">
        <f t="shared" si="972"/>
        <v>1.25174885495818-0.437847228321225i</v>
      </c>
      <c r="AD1895" t="str">
        <f t="shared" si="973"/>
        <v>0.0872185813358764-0.00468791497616665i</v>
      </c>
      <c r="AE1895" t="e">
        <f t="shared" si="974"/>
        <v>#DIV/0!</v>
      </c>
      <c r="AF1895" t="str">
        <f t="shared" si="975"/>
        <v>-9.61912276886619-8.03543631426813i</v>
      </c>
      <c r="AG1895" t="e">
        <f t="shared" si="976"/>
        <v>#DIV/0!</v>
      </c>
      <c r="AH1895" t="e">
        <f t="shared" si="977"/>
        <v>#DIV/0!</v>
      </c>
      <c r="AI1895" t="e">
        <f t="shared" si="978"/>
        <v>#DIV/0!</v>
      </c>
      <c r="AJ1895" t="e">
        <f t="shared" si="979"/>
        <v>#DIV/0!</v>
      </c>
      <c r="AK1895"/>
      <c r="AL1895"/>
      <c r="AM1895"/>
      <c r="AN1895"/>
    </row>
    <row r="1896" spans="1:40" x14ac:dyDescent="0.3">
      <c r="A1896"/>
      <c r="B1896">
        <f t="shared" si="945"/>
        <v>176200</v>
      </c>
      <c r="C1896" s="186" t="str">
        <f t="shared" si="948"/>
        <v>-0.00635936493677238+0.00999366402735137i</v>
      </c>
      <c r="D1896" s="158" t="str">
        <f t="shared" si="949"/>
        <v>-4.33241366473719-2.64817802426056i</v>
      </c>
      <c r="E1896" t="str">
        <f t="shared" si="950"/>
        <v>2741.93792331853-8105.03047355606i</v>
      </c>
      <c r="F1896" t="str">
        <f t="shared" si="951"/>
        <v>0.558738069594166+0.355408188930902i</v>
      </c>
      <c r="G1896" t="str">
        <f t="shared" si="946"/>
        <v>0.558738069594166+0.355408188930902i</v>
      </c>
      <c r="H1896" t="str">
        <f t="shared" si="952"/>
        <v>5.29112157032024+5.38811586436659i</v>
      </c>
      <c r="I1896" t="str">
        <f t="shared" si="953"/>
        <v>691.935781953152i</v>
      </c>
      <c r="J1896" t="str">
        <f t="shared" si="947"/>
        <v>-117.583023293655+147.547279046439i</v>
      </c>
      <c r="K1896" t="str">
        <f t="shared" si="954"/>
        <v>2.86811261874053-2.28564942056336i</v>
      </c>
      <c r="L1896" t="str">
        <f t="shared" si="955"/>
        <v>0.578294654834481-0.38404101936113i</v>
      </c>
      <c r="M1896" t="str">
        <f t="shared" si="956"/>
        <v>3.44640727357501-2.66969043992449i</v>
      </c>
      <c r="N1896" t="str">
        <f t="shared" si="957"/>
        <v>-2.25247256141895i</v>
      </c>
      <c r="O1896" t="str">
        <f t="shared" si="958"/>
        <v>-0.630095534342659-0.776517622209206i</v>
      </c>
      <c r="P1896" t="str">
        <f t="shared" si="959"/>
        <v>1.63009553434266+0.776517622209206i</v>
      </c>
      <c r="Q1896" t="str">
        <f t="shared" si="960"/>
        <v>-1.63009553434266+1.47595493920974i</v>
      </c>
      <c r="R1896" t="str">
        <f t="shared" si="961"/>
        <v>-0.31249264229508-0.759306835087095i</v>
      </c>
      <c r="S1896" t="str">
        <f t="shared" si="962"/>
        <v>0.24718491757684i</v>
      </c>
      <c r="T1896" t="str">
        <f t="shared" si="963"/>
        <v>0.187689197446535-0.0772434680290783i</v>
      </c>
      <c r="U1896" t="e">
        <f t="shared" si="964"/>
        <v>#DIV/0!</v>
      </c>
      <c r="V1896" t="str">
        <f t="shared" si="965"/>
        <v>0.0000833333333333333-0.00150543835690404i</v>
      </c>
      <c r="W1896" t="e">
        <f t="shared" si="966"/>
        <v>#DIV/0!</v>
      </c>
      <c r="X1896" t="e">
        <f t="shared" si="967"/>
        <v>#DIV/0!</v>
      </c>
      <c r="Y1896" t="str">
        <f t="shared" si="968"/>
        <v>0.00096+0.752826130765029i</v>
      </c>
      <c r="Z1896" t="e">
        <f t="shared" si="969"/>
        <v>#DIV/0!</v>
      </c>
      <c r="AA1896" t="e">
        <f t="shared" si="970"/>
        <v>#DIV/0!</v>
      </c>
      <c r="AB1896" t="str">
        <f t="shared" si="971"/>
        <v>0.107102044222434-0.0440778342136665i</v>
      </c>
      <c r="AC1896" t="str">
        <f t="shared" si="972"/>
        <v>1.25144309161015-0.437839471994416i</v>
      </c>
      <c r="AD1896" t="str">
        <f t="shared" si="973"/>
        <v>0.0872283401384458-0.00470322930699723i</v>
      </c>
      <c r="AE1896" t="e">
        <f t="shared" si="974"/>
        <v>#DIV/0!</v>
      </c>
      <c r="AF1896" t="str">
        <f t="shared" si="975"/>
        <v>-9.62353523505743-8.03629388862715i</v>
      </c>
      <c r="AG1896" t="e">
        <f t="shared" si="976"/>
        <v>#DIV/0!</v>
      </c>
      <c r="AH1896" t="e">
        <f t="shared" si="977"/>
        <v>#DIV/0!</v>
      </c>
      <c r="AI1896" t="e">
        <f t="shared" si="978"/>
        <v>#DIV/0!</v>
      </c>
      <c r="AJ1896" t="e">
        <f t="shared" si="979"/>
        <v>#DIV/0!</v>
      </c>
      <c r="AK1896"/>
      <c r="AL1896"/>
      <c r="AM1896"/>
      <c r="AN1896"/>
    </row>
    <row r="1897" spans="1:40" x14ac:dyDescent="0.3">
      <c r="A1897"/>
      <c r="B1897">
        <f t="shared" si="945"/>
        <v>176300</v>
      </c>
      <c r="C1897" s="186" t="str">
        <f t="shared" si="948"/>
        <v>-0.006356524592277+0.00999151872580658i</v>
      </c>
      <c r="D1897" s="158" t="str">
        <f t="shared" si="949"/>
        <v>-4.3339025586825-2.64852345558759i</v>
      </c>
      <c r="E1897" t="str">
        <f t="shared" si="950"/>
        <v>2739.1472877637-8101.37671752324i</v>
      </c>
      <c r="F1897" t="str">
        <f t="shared" si="951"/>
        <v>0.558935113496744+0.355451099889405i</v>
      </c>
      <c r="G1897" t="str">
        <f t="shared" si="946"/>
        <v>0.558935113496744+0.355451099889405i</v>
      </c>
      <c r="H1897" t="str">
        <f t="shared" si="952"/>
        <v>5.29404363000108+5.38862525221172i</v>
      </c>
      <c r="I1897" t="str">
        <f t="shared" si="953"/>
        <v>692.328481034851i</v>
      </c>
      <c r="J1897" t="str">
        <f t="shared" si="947"/>
        <v>-117.717661969493+147.631017570302i</v>
      </c>
      <c r="K1897" t="str">
        <f t="shared" si="954"/>
        <v>2.86682685205497-2.28594342740045i</v>
      </c>
      <c r="L1897" t="str">
        <f t="shared" si="955"/>
        <v>0.578093776590769-0.384125499404378i</v>
      </c>
      <c r="M1897" t="str">
        <f t="shared" si="956"/>
        <v>3.44492062864574-2.67006892680483i</v>
      </c>
      <c r="N1897" t="str">
        <f t="shared" si="957"/>
        <v>-2.25375092269104i</v>
      </c>
      <c r="O1897" t="str">
        <f t="shared" si="958"/>
        <v>-0.631087689274249-0.775711498204384i</v>
      </c>
      <c r="P1897" t="str">
        <f t="shared" si="959"/>
        <v>1.63108768927425+0.775711498204384i</v>
      </c>
      <c r="Q1897" t="str">
        <f t="shared" si="960"/>
        <v>-1.63108768927425+1.47803942448666i</v>
      </c>
      <c r="R1897" t="str">
        <f t="shared" si="961"/>
        <v>-0.312466460951973-0.758726372873225i</v>
      </c>
      <c r="S1897" t="str">
        <f t="shared" si="962"/>
        <v>0.247325204136191i</v>
      </c>
      <c r="T1897" t="str">
        <f t="shared" si="963"/>
        <v>0.187652155054382-0.0772808312406599i</v>
      </c>
      <c r="U1897" t="e">
        <f t="shared" si="964"/>
        <v>#DIV/0!</v>
      </c>
      <c r="V1897" t="str">
        <f t="shared" si="965"/>
        <v>0.0000833333333333333-0.00150458444972486i</v>
      </c>
      <c r="W1897" t="e">
        <f t="shared" si="966"/>
        <v>#DIV/0!</v>
      </c>
      <c r="X1897" t="e">
        <f t="shared" si="967"/>
        <v>#DIV/0!</v>
      </c>
      <c r="Y1897" t="str">
        <f t="shared" si="968"/>
        <v>0.00096+0.753253387365918i</v>
      </c>
      <c r="Z1897" t="e">
        <f t="shared" si="969"/>
        <v>#DIV/0!</v>
      </c>
      <c r="AA1897" t="e">
        <f t="shared" si="970"/>
        <v>#DIV/0!</v>
      </c>
      <c r="AB1897" t="str">
        <f t="shared" si="971"/>
        <v>0.10708090653323-0.0440991549736972i</v>
      </c>
      <c r="AC1897" t="str">
        <f t="shared" si="972"/>
        <v>1.25113744045679-0.437831489863205i</v>
      </c>
      <c r="AD1897" t="str">
        <f t="shared" si="973"/>
        <v>0.0872380912789729-0.00471856352891719i</v>
      </c>
      <c r="AE1897" t="e">
        <f t="shared" si="974"/>
        <v>#DIV/0!</v>
      </c>
      <c r="AF1897" t="str">
        <f t="shared" si="975"/>
        <v>-9.62794618868358-8.03714870779931i</v>
      </c>
      <c r="AG1897" t="e">
        <f t="shared" si="976"/>
        <v>#DIV/0!</v>
      </c>
      <c r="AH1897" t="e">
        <f t="shared" si="977"/>
        <v>#DIV/0!</v>
      </c>
      <c r="AI1897" t="e">
        <f t="shared" si="978"/>
        <v>#DIV/0!</v>
      </c>
      <c r="AJ1897" t="e">
        <f t="shared" si="979"/>
        <v>#DIV/0!</v>
      </c>
      <c r="AK1897"/>
      <c r="AL1897"/>
      <c r="AM1897"/>
      <c r="AN1897"/>
    </row>
    <row r="1898" spans="1:40" x14ac:dyDescent="0.3">
      <c r="A1898"/>
      <c r="B1898">
        <f t="shared" si="945"/>
        <v>176400</v>
      </c>
      <c r="C1898" s="186" t="str">
        <f t="shared" si="948"/>
        <v>-0.00635368517529988+0.00998937470837256i</v>
      </c>
      <c r="D1898" s="158" t="str">
        <f t="shared" si="949"/>
        <v>-4.33539096714281-2.64886789317612i</v>
      </c>
      <c r="E1898" t="str">
        <f t="shared" si="950"/>
        <v>2736.3607483174-8097.72571992546i</v>
      </c>
      <c r="F1898" t="str">
        <f t="shared" si="951"/>
        <v>0.559132093147675+0.355493882513954i</v>
      </c>
      <c r="G1898" t="str">
        <f t="shared" si="946"/>
        <v>0.559132093147675+0.355493882513954i</v>
      </c>
      <c r="H1898" t="str">
        <f t="shared" si="952"/>
        <v>5.29696466138933+5.38913288159768i</v>
      </c>
      <c r="I1898" t="str">
        <f t="shared" si="953"/>
        <v>692.721180116549i</v>
      </c>
      <c r="J1898" t="str">
        <f t="shared" si="947"/>
        <v>-117.85237703607+147.714756094165i</v>
      </c>
      <c r="K1898" t="str">
        <f t="shared" si="954"/>
        <v>2.86554150892459-2.28623657684548i</v>
      </c>
      <c r="L1898" t="str">
        <f t="shared" si="955"/>
        <v>0.577892923999243-0.384209845081618i</v>
      </c>
      <c r="M1898" t="str">
        <f t="shared" si="956"/>
        <v>3.44343443292383-2.6704464219271i</v>
      </c>
      <c r="N1898" t="str">
        <f t="shared" si="957"/>
        <v>-2.25502928396313i</v>
      </c>
      <c r="O1898" t="str">
        <f t="shared" si="958"/>
        <v>-0.632078812877717-0.774904106526154i</v>
      </c>
      <c r="P1898" t="str">
        <f t="shared" si="959"/>
        <v>1.63207881287772+0.774904106526154i</v>
      </c>
      <c r="Q1898" t="str">
        <f t="shared" si="960"/>
        <v>-1.63207881287772+1.48012517743698i</v>
      </c>
      <c r="R1898" t="str">
        <f t="shared" si="961"/>
        <v>-0.312440258583466-0.75814647548713i</v>
      </c>
      <c r="S1898" t="str">
        <f t="shared" si="962"/>
        <v>0.247465490695542i</v>
      </c>
      <c r="T1898" t="str">
        <f t="shared" si="963"/>
        <v>0.187615089575518-0.0773181819033995i</v>
      </c>
      <c r="U1898" t="e">
        <f t="shared" si="964"/>
        <v>#DIV/0!</v>
      </c>
      <c r="V1898" t="str">
        <f t="shared" si="965"/>
        <v>0.0000833333333333333-0.0015037315106944i</v>
      </c>
      <c r="W1898" t="e">
        <f t="shared" si="966"/>
        <v>#DIV/0!</v>
      </c>
      <c r="X1898" t="e">
        <f t="shared" si="967"/>
        <v>#DIV/0!</v>
      </c>
      <c r="Y1898" t="str">
        <f t="shared" si="968"/>
        <v>0.00096+0.753680643966806i</v>
      </c>
      <c r="Z1898" t="e">
        <f t="shared" si="969"/>
        <v>#DIV/0!</v>
      </c>
      <c r="AA1898" t="e">
        <f t="shared" si="970"/>
        <v>#DIV/0!</v>
      </c>
      <c r="AB1898" t="str">
        <f t="shared" si="971"/>
        <v>0.107059755669939-0.0441204685729181i</v>
      </c>
      <c r="AC1898" t="str">
        <f t="shared" si="972"/>
        <v>1.25083190161998-0.437823282141898i</v>
      </c>
      <c r="AD1898" t="str">
        <f t="shared" si="973"/>
        <v>0.0872478347326263-0.00473391764539817i</v>
      </c>
      <c r="AE1898" t="e">
        <f t="shared" si="974"/>
        <v>#DIV/0!</v>
      </c>
      <c r="AF1898" t="str">
        <f t="shared" si="975"/>
        <v>-9.63235562853214-8.0380007747738i</v>
      </c>
      <c r="AG1898" t="e">
        <f t="shared" si="976"/>
        <v>#DIV/0!</v>
      </c>
      <c r="AH1898" t="e">
        <f t="shared" si="977"/>
        <v>#DIV/0!</v>
      </c>
      <c r="AI1898" t="e">
        <f t="shared" si="978"/>
        <v>#DIV/0!</v>
      </c>
      <c r="AJ1898" t="e">
        <f t="shared" si="979"/>
        <v>#DIV/0!</v>
      </c>
      <c r="AK1898"/>
      <c r="AL1898"/>
      <c r="AM1898"/>
      <c r="AN1898"/>
    </row>
    <row r="1899" spans="1:40" x14ac:dyDescent="0.3">
      <c r="A1899"/>
      <c r="B1899">
        <f t="shared" si="945"/>
        <v>176500</v>
      </c>
      <c r="C1899" s="186" t="str">
        <f t="shared" si="948"/>
        <v>-0.00635084668675283+0.00998723197173165i</v>
      </c>
      <c r="D1899" s="158" t="str">
        <f t="shared" si="949"/>
        <v>-4.33687888963797-2.64921133812017i</v>
      </c>
      <c r="E1899" t="str">
        <f t="shared" si="950"/>
        <v>2733.57829730885-8094.07747866478i</v>
      </c>
      <c r="F1899" t="str">
        <f t="shared" si="951"/>
        <v>0.559329008483417+0.355536536943928i</v>
      </c>
      <c r="G1899" t="str">
        <f t="shared" si="946"/>
        <v>0.559329008483417+0.355536536943928i</v>
      </c>
      <c r="H1899" t="str">
        <f t="shared" si="952"/>
        <v>5.29988466375687+5.38963875441855i</v>
      </c>
      <c r="I1899" t="str">
        <f t="shared" si="953"/>
        <v>693.113879198248i</v>
      </c>
      <c r="J1899" t="str">
        <f t="shared" si="947"/>
        <v>-117.987168493385+147.798494618028i</v>
      </c>
      <c r="K1899" t="str">
        <f t="shared" si="954"/>
        <v>2.86425658976051-2.28652886984913i</v>
      </c>
      <c r="L1899" t="str">
        <f t="shared" si="955"/>
        <v>0.577692097151846-0.384294056483019i</v>
      </c>
      <c r="M1899" t="str">
        <f t="shared" si="956"/>
        <v>3.44194868691236-2.67082292633215i</v>
      </c>
      <c r="N1899" t="str">
        <f t="shared" si="957"/>
        <v>-2.25630764523522i</v>
      </c>
      <c r="O1899" t="str">
        <f t="shared" si="958"/>
        <v>-0.633068903533362-0.774095448493961i</v>
      </c>
      <c r="P1899" t="str">
        <f t="shared" si="959"/>
        <v>1.63306890353336+0.774095448493961i</v>
      </c>
      <c r="Q1899" t="str">
        <f t="shared" si="960"/>
        <v>-1.63306890353336+1.48221219674126i</v>
      </c>
      <c r="R1899" t="str">
        <f t="shared" si="961"/>
        <v>-0.312414035177436-0.757567141956075i</v>
      </c>
      <c r="S1899" t="str">
        <f t="shared" si="962"/>
        <v>0.247605777254894i</v>
      </c>
      <c r="T1899" t="str">
        <f t="shared" si="963"/>
        <v>0.187578001006803-0.0773555200054468i</v>
      </c>
      <c r="U1899" t="e">
        <f t="shared" si="964"/>
        <v>#DIV/0!</v>
      </c>
      <c r="V1899" t="str">
        <f t="shared" si="965"/>
        <v>0.0000833333333333333-0.0015028795381671i</v>
      </c>
      <c r="W1899" t="e">
        <f t="shared" si="966"/>
        <v>#DIV/0!</v>
      </c>
      <c r="X1899" t="e">
        <f t="shared" si="967"/>
        <v>#DIV/0!</v>
      </c>
      <c r="Y1899" t="str">
        <f t="shared" si="968"/>
        <v>0.00096+0.754107900567694i</v>
      </c>
      <c r="Z1899" t="e">
        <f t="shared" si="969"/>
        <v>#DIV/0!</v>
      </c>
      <c r="AA1899" t="e">
        <f t="shared" si="970"/>
        <v>#DIV/0!</v>
      </c>
      <c r="AB1899" t="str">
        <f t="shared" si="971"/>
        <v>0.107038591630768-0.0441417750045671i</v>
      </c>
      <c r="AC1899" t="str">
        <f t="shared" si="972"/>
        <v>1.25052647522128-0.43781484904471i</v>
      </c>
      <c r="AD1899" t="str">
        <f t="shared" si="973"/>
        <v>0.0872575704745514-0.00474929165989255i</v>
      </c>
      <c r="AE1899" t="e">
        <f t="shared" si="974"/>
        <v>#DIV/0!</v>
      </c>
      <c r="AF1899" t="str">
        <f t="shared" si="975"/>
        <v>-9.63676355339484-8.03885009253872i</v>
      </c>
      <c r="AG1899" t="e">
        <f t="shared" si="976"/>
        <v>#DIV/0!</v>
      </c>
      <c r="AH1899" t="e">
        <f t="shared" si="977"/>
        <v>#DIV/0!</v>
      </c>
      <c r="AI1899" t="e">
        <f t="shared" si="978"/>
        <v>#DIV/0!</v>
      </c>
      <c r="AJ1899" t="e">
        <f t="shared" si="979"/>
        <v>#DIV/0!</v>
      </c>
      <c r="AK1899"/>
      <c r="AL1899"/>
      <c r="AM1899"/>
      <c r="AN1899"/>
    </row>
    <row r="1900" spans="1:40" x14ac:dyDescent="0.3">
      <c r="A1900"/>
      <c r="B1900">
        <f t="shared" si="945"/>
        <v>176600</v>
      </c>
      <c r="C1900" s="186" t="str">
        <f t="shared" si="948"/>
        <v>-0.00634800912754447+0.00998509051257763i</v>
      </c>
      <c r="D1900" s="158" t="str">
        <f t="shared" si="949"/>
        <v>-4.3383663256894-2.64955379151314i</v>
      </c>
      <c r="E1900" t="str">
        <f t="shared" si="950"/>
        <v>2730.79992708437-8090.43199164227i</v>
      </c>
      <c r="F1900" t="str">
        <f t="shared" si="951"/>
        <v>0.559525859440637+0.355579063318639i</v>
      </c>
      <c r="G1900" t="str">
        <f t="shared" si="946"/>
        <v>0.559525859440637+0.355579063318639i</v>
      </c>
      <c r="H1900" t="str">
        <f t="shared" si="952"/>
        <v>5.30280363637812+5.39014287256762i</v>
      </c>
      <c r="I1900" t="str">
        <f t="shared" si="953"/>
        <v>693.506578279947i</v>
      </c>
      <c r="J1900" t="str">
        <f t="shared" si="947"/>
        <v>-118.122036341437+147.88223314189i</v>
      </c>
      <c r="K1900" t="str">
        <f t="shared" si="954"/>
        <v>2.86297209497247-2.28682030736161i</v>
      </c>
      <c r="L1900" t="str">
        <f t="shared" si="955"/>
        <v>0.577491296140366-0.384378133698781i</v>
      </c>
      <c r="M1900" t="str">
        <f t="shared" si="956"/>
        <v>3.44046339111284-2.67119844106039i</v>
      </c>
      <c r="N1900" t="str">
        <f t="shared" si="957"/>
        <v>-2.2575860065073i</v>
      </c>
      <c r="O1900" t="str">
        <f t="shared" si="958"/>
        <v>-0.634057959623164-0.773285525429327i</v>
      </c>
      <c r="P1900" t="str">
        <f t="shared" si="959"/>
        <v>1.63405795962316+0.773285525429327i</v>
      </c>
      <c r="Q1900" t="str">
        <f t="shared" si="960"/>
        <v>-1.63405795962316+1.48430048107797i</v>
      </c>
      <c r="R1900" t="str">
        <f t="shared" si="961"/>
        <v>-0.31238779072176-0.756988371309536i</v>
      </c>
      <c r="S1900" t="str">
        <f t="shared" si="962"/>
        <v>0.247746063814245i</v>
      </c>
      <c r="T1900" t="str">
        <f t="shared" si="963"/>
        <v>0.187540889345094-0.0773928455349442i</v>
      </c>
      <c r="U1900" t="e">
        <f t="shared" si="964"/>
        <v>#DIV/0!</v>
      </c>
      <c r="V1900" t="str">
        <f t="shared" si="965"/>
        <v>0.0000833333333333333-0.00150202853050109i</v>
      </c>
      <c r="W1900" t="e">
        <f t="shared" si="966"/>
        <v>#DIV/0!</v>
      </c>
      <c r="X1900" t="e">
        <f t="shared" si="967"/>
        <v>#DIV/0!</v>
      </c>
      <c r="Y1900" t="str">
        <f t="shared" si="968"/>
        <v>0.00096+0.754535157168582i</v>
      </c>
      <c r="Z1900" t="e">
        <f t="shared" si="969"/>
        <v>#DIV/0!</v>
      </c>
      <c r="AA1900" t="e">
        <f t="shared" si="970"/>
        <v>#DIV/0!</v>
      </c>
      <c r="AB1900" t="str">
        <f t="shared" si="971"/>
        <v>0.107017414413925-0.0441630742618778i</v>
      </c>
      <c r="AC1900" t="str">
        <f t="shared" si="972"/>
        <v>1.2502211613819-0.437806190785778i</v>
      </c>
      <c r="AD1900" t="str">
        <f t="shared" si="973"/>
        <v>0.0872672984798767-0.00476468557583296i</v>
      </c>
      <c r="AE1900" t="e">
        <f t="shared" si="974"/>
        <v>#DIV/0!</v>
      </c>
      <c r="AF1900" t="str">
        <f t="shared" si="975"/>
        <v>-9.64116996206752-8.03969666408076i</v>
      </c>
      <c r="AG1900" t="e">
        <f t="shared" si="976"/>
        <v>#DIV/0!</v>
      </c>
      <c r="AH1900" t="e">
        <f t="shared" si="977"/>
        <v>#DIV/0!</v>
      </c>
      <c r="AI1900" t="e">
        <f t="shared" si="978"/>
        <v>#DIV/0!</v>
      </c>
      <c r="AJ1900" t="e">
        <f t="shared" si="979"/>
        <v>#DIV/0!</v>
      </c>
      <c r="AK1900"/>
      <c r="AL1900"/>
      <c r="AM1900"/>
      <c r="AN1900"/>
    </row>
    <row r="1901" spans="1:40" x14ac:dyDescent="0.3">
      <c r="A1901"/>
      <c r="B1901">
        <f t="shared" si="945"/>
        <v>176700</v>
      </c>
      <c r="C1901" s="186" t="str">
        <f t="shared" si="948"/>
        <v>-0.00634517249858072+0.00998295032761546i</v>
      </c>
      <c r="D1901" s="158" t="str">
        <f t="shared" si="949"/>
        <v>-4.33985327482017-2.64989525444807i</v>
      </c>
      <c r="E1901" t="str">
        <f t="shared" si="950"/>
        <v>2728.02563000719-8086.78925675796i</v>
      </c>
      <c r="F1901" t="str">
        <f t="shared" si="951"/>
        <v>0.559722645956223+0.355621461777364i</v>
      </c>
      <c r="G1901" t="str">
        <f t="shared" si="946"/>
        <v>0.559722645956223+0.355621461777364i</v>
      </c>
      <c r="H1901" t="str">
        <f t="shared" si="952"/>
        <v>5.30572157853016+5.39064523793778i</v>
      </c>
      <c r="I1901" t="str">
        <f t="shared" si="953"/>
        <v>693.899277361646i</v>
      </c>
      <c r="J1901" t="str">
        <f t="shared" si="947"/>
        <v>-118.256980580228+147.965971665753i</v>
      </c>
      <c r="K1901" t="str">
        <f t="shared" si="954"/>
        <v>2.86168802496873-2.28711089033267i</v>
      </c>
      <c r="L1901" t="str">
        <f t="shared" si="955"/>
        <v>0.577290521056431-0.384462076819141i</v>
      </c>
      <c r="M1901" t="str">
        <f t="shared" si="956"/>
        <v>3.43897854602516-2.67157296715181i</v>
      </c>
      <c r="N1901" t="str">
        <f t="shared" si="957"/>
        <v>-2.25886436777939i</v>
      </c>
      <c r="O1901" t="str">
        <f t="shared" si="958"/>
        <v>-0.635045979530816-0.77247433865582i</v>
      </c>
      <c r="P1901" t="str">
        <f t="shared" si="959"/>
        <v>1.63504597953082+0.77247433865582i</v>
      </c>
      <c r="Q1901" t="str">
        <f t="shared" si="960"/>
        <v>-1.63504597953082+1.48639002912357i</v>
      </c>
      <c r="R1901" t="str">
        <f t="shared" si="961"/>
        <v>-0.3123615252043-0.756410162579168i</v>
      </c>
      <c r="S1901" t="str">
        <f t="shared" si="962"/>
        <v>0.247886350373595i</v>
      </c>
      <c r="T1901" t="str">
        <f t="shared" si="963"/>
        <v>0.187503754587248-0.0774301584800236i</v>
      </c>
      <c r="U1901" t="e">
        <f t="shared" si="964"/>
        <v>#DIV/0!</v>
      </c>
      <c r="V1901" t="str">
        <f t="shared" si="965"/>
        <v>0.0000833333333333333-0.00150117848605825i</v>
      </c>
      <c r="W1901" t="e">
        <f t="shared" si="966"/>
        <v>#DIV/0!</v>
      </c>
      <c r="X1901" t="e">
        <f t="shared" si="967"/>
        <v>#DIV/0!</v>
      </c>
      <c r="Y1901" t="str">
        <f t="shared" si="968"/>
        <v>0.00096+0.75496241376947i</v>
      </c>
      <c r="Z1901" t="e">
        <f t="shared" si="969"/>
        <v>#DIV/0!</v>
      </c>
      <c r="AA1901" t="e">
        <f t="shared" si="970"/>
        <v>#DIV/0!</v>
      </c>
      <c r="AB1901" t="str">
        <f t="shared" si="971"/>
        <v>0.106996224017615-0.0441843663380779i</v>
      </c>
      <c r="AC1901" t="str">
        <f t="shared" si="972"/>
        <v>1.24991596022274-0.437797307579146i</v>
      </c>
      <c r="AD1901" t="str">
        <f t="shared" si="973"/>
        <v>0.0872770187237083-0.0047800993966338i</v>
      </c>
      <c r="AE1901" t="e">
        <f t="shared" si="974"/>
        <v>#DIV/0!</v>
      </c>
      <c r="AF1901" t="str">
        <f t="shared" si="975"/>
        <v>-9.64557485335033-8.04054049238585i</v>
      </c>
      <c r="AG1901" t="e">
        <f t="shared" si="976"/>
        <v>#DIV/0!</v>
      </c>
      <c r="AH1901" t="e">
        <f t="shared" si="977"/>
        <v>#DIV/0!</v>
      </c>
      <c r="AI1901" t="e">
        <f t="shared" si="978"/>
        <v>#DIV/0!</v>
      </c>
      <c r="AJ1901" t="e">
        <f t="shared" si="979"/>
        <v>#DIV/0!</v>
      </c>
      <c r="AK1901"/>
      <c r="AL1901"/>
      <c r="AM1901"/>
      <c r="AN1901"/>
    </row>
    <row r="1902" spans="1:40" x14ac:dyDescent="0.3">
      <c r="A1902"/>
      <c r="B1902">
        <f t="shared" si="945"/>
        <v>176800</v>
      </c>
      <c r="C1902" s="186" t="str">
        <f t="shared" si="948"/>
        <v>-0.00634233680076436+0.00998081141356161i</v>
      </c>
      <c r="D1902" s="158" t="str">
        <f t="shared" si="949"/>
        <v>-4.34133973655488-2.65023572801741i</v>
      </c>
      <c r="E1902" t="str">
        <f t="shared" si="950"/>
        <v>2725.25539845757-8083.14927191097i</v>
      </c>
      <c r="F1902" t="str">
        <f t="shared" si="951"/>
        <v>0.559919367967263+0.355663732459311i</v>
      </c>
      <c r="G1902" t="str">
        <f t="shared" si="946"/>
        <v>0.559919367967263+0.355663732459311i</v>
      </c>
      <c r="H1902" t="str">
        <f t="shared" si="952"/>
        <v>5.30863848949255+5.39114585242117i</v>
      </c>
      <c r="I1902" t="str">
        <f t="shared" si="953"/>
        <v>694.291976443344i</v>
      </c>
      <c r="J1902" t="str">
        <f t="shared" si="947"/>
        <v>-118.392001209757+148.049710189617i</v>
      </c>
      <c r="K1902" t="str">
        <f t="shared" si="954"/>
        <v>2.86040438015627-2.28740061971162i</v>
      </c>
      <c r="L1902" t="str">
        <f t="shared" si="955"/>
        <v>0.57708977199151-0.384545885934364i</v>
      </c>
      <c r="M1902" t="str">
        <f t="shared" si="956"/>
        <v>3.43749415214778-2.67194650564598i</v>
      </c>
      <c r="N1902" t="str">
        <f t="shared" si="957"/>
        <v>-2.26014272905148i</v>
      </c>
      <c r="O1902" t="str">
        <f t="shared" si="958"/>
        <v>-0.636032961641679-0.771661889499096i</v>
      </c>
      <c r="P1902" t="str">
        <f t="shared" si="959"/>
        <v>1.63603296164168+0.771661889499096i</v>
      </c>
      <c r="Q1902" t="str">
        <f t="shared" si="960"/>
        <v>-1.63603296164168+1.48848083955238i</v>
      </c>
      <c r="R1902" t="str">
        <f t="shared" si="961"/>
        <v>-0.312335238612899-0.755832514798835i</v>
      </c>
      <c r="S1902" t="str">
        <f t="shared" si="962"/>
        <v>0.248026636932946i</v>
      </c>
      <c r="T1902" t="str">
        <f t="shared" si="963"/>
        <v>0.187466596730126-0.0774674588288066i</v>
      </c>
      <c r="U1902" t="e">
        <f t="shared" si="964"/>
        <v>#DIV/0!</v>
      </c>
      <c r="V1902" t="str">
        <f t="shared" si="965"/>
        <v>0.0000833333333333333-0.00150032940320414i</v>
      </c>
      <c r="W1902" t="e">
        <f t="shared" si="966"/>
        <v>#DIV/0!</v>
      </c>
      <c r="X1902" t="e">
        <f t="shared" si="967"/>
        <v>#DIV/0!</v>
      </c>
      <c r="Y1902" t="str">
        <f t="shared" si="968"/>
        <v>0.00096+0.755389670370359i</v>
      </c>
      <c r="Z1902" t="e">
        <f t="shared" si="969"/>
        <v>#DIV/0!</v>
      </c>
      <c r="AA1902" t="e">
        <f t="shared" si="970"/>
        <v>#DIV/0!</v>
      </c>
      <c r="AB1902" t="str">
        <f t="shared" si="971"/>
        <v>0.106975020440047-0.0442056512263891i</v>
      </c>
      <c r="AC1902" t="str">
        <f t="shared" si="972"/>
        <v>1.2496108718644-0.437788199638788i</v>
      </c>
      <c r="AD1902" t="str">
        <f t="shared" si="973"/>
        <v>0.0872867311811338-0.00479553312568806i</v>
      </c>
      <c r="AE1902" t="e">
        <f t="shared" si="974"/>
        <v>#DIV/0!</v>
      </c>
      <c r="AF1902" t="str">
        <f t="shared" si="975"/>
        <v>-9.64997822604743-8.04138158043858i</v>
      </c>
      <c r="AG1902" t="e">
        <f t="shared" si="976"/>
        <v>#DIV/0!</v>
      </c>
      <c r="AH1902" t="e">
        <f t="shared" si="977"/>
        <v>#DIV/0!</v>
      </c>
      <c r="AI1902" t="e">
        <f t="shared" si="978"/>
        <v>#DIV/0!</v>
      </c>
      <c r="AJ1902" t="e">
        <f t="shared" si="979"/>
        <v>#DIV/0!</v>
      </c>
      <c r="AK1902"/>
      <c r="AL1902"/>
      <c r="AM1902"/>
      <c r="AN1902"/>
    </row>
    <row r="1903" spans="1:40" x14ac:dyDescent="0.3">
      <c r="A1903"/>
      <c r="B1903">
        <f t="shared" si="945"/>
        <v>176900</v>
      </c>
      <c r="C1903" s="186" t="str">
        <f t="shared" si="948"/>
        <v>-0.00633950203499511+0.00997867376714342i</v>
      </c>
      <c r="D1903" s="158" t="str">
        <f t="shared" si="949"/>
        <v>-4.34282571041974-2.65057521331314i</v>
      </c>
      <c r="E1903" t="str">
        <f t="shared" si="950"/>
        <v>2722.48922483265-8079.51203499951i</v>
      </c>
      <c r="F1903" t="str">
        <f t="shared" si="951"/>
        <v>0.560116025411058+0.35570587550364i</v>
      </c>
      <c r="G1903" t="str">
        <f t="shared" si="946"/>
        <v>0.560116025411058+0.35570587550364i</v>
      </c>
      <c r="H1903" t="str">
        <f t="shared" si="952"/>
        <v>5.31155436854746+5.39164471790936i</v>
      </c>
      <c r="I1903" t="str">
        <f t="shared" si="953"/>
        <v>694.684675525043i</v>
      </c>
      <c r="J1903" t="str">
        <f t="shared" si="947"/>
        <v>-118.527098230024+148.13344871348i</v>
      </c>
      <c r="K1903" t="str">
        <f t="shared" si="954"/>
        <v>2.85912116094067-2.28768949644738i</v>
      </c>
      <c r="L1903" t="str">
        <f t="shared" si="955"/>
        <v>0.576889049036917-0.384629561134752i</v>
      </c>
      <c r="M1903" t="str">
        <f t="shared" si="956"/>
        <v>3.43601020997759-2.67231905758213i</v>
      </c>
      <c r="N1903" t="str">
        <f t="shared" si="957"/>
        <v>-2.26142109032357i</v>
      </c>
      <c r="O1903" t="str">
        <f t="shared" si="958"/>
        <v>-0.637018904342821-0.770848179286863i</v>
      </c>
      <c r="P1903" t="str">
        <f t="shared" si="959"/>
        <v>1.63701890434282+0.770848179286863i</v>
      </c>
      <c r="Q1903" t="str">
        <f t="shared" si="960"/>
        <v>-1.63701890434282+1.49057291103671i</v>
      </c>
      <c r="R1903" t="str">
        <f t="shared" si="961"/>
        <v>-0.312308930935395-0.755255427004575i</v>
      </c>
      <c r="S1903" t="str">
        <f t="shared" si="962"/>
        <v>0.248166923492298i</v>
      </c>
      <c r="T1903" t="str">
        <f t="shared" si="963"/>
        <v>0.187429415770587-0.0775047465694055i</v>
      </c>
      <c r="U1903" t="e">
        <f t="shared" si="964"/>
        <v>#DIV/0!</v>
      </c>
      <c r="V1903" t="str">
        <f t="shared" si="965"/>
        <v>0.0000833333333333333-0.00149948128030804i</v>
      </c>
      <c r="W1903" t="e">
        <f t="shared" si="966"/>
        <v>#DIV/0!</v>
      </c>
      <c r="X1903" t="e">
        <f t="shared" si="967"/>
        <v>#DIV/0!</v>
      </c>
      <c r="Y1903" t="str">
        <f t="shared" si="968"/>
        <v>0.00096+0.755816926971247i</v>
      </c>
      <c r="Z1903" t="e">
        <f t="shared" si="969"/>
        <v>#DIV/0!</v>
      </c>
      <c r="AA1903" t="e">
        <f t="shared" si="970"/>
        <v>#DIV/0!</v>
      </c>
      <c r="AB1903" t="str">
        <f t="shared" si="971"/>
        <v>0.106953803679429-0.0442269289200279i</v>
      </c>
      <c r="AC1903" t="str">
        <f t="shared" si="972"/>
        <v>1.24930589642714-0.437778867178605i</v>
      </c>
      <c r="AD1903" t="str">
        <f t="shared" si="973"/>
        <v>0.0872964358272214-0.00481098676636853i</v>
      </c>
      <c r="AE1903" t="e">
        <f t="shared" si="974"/>
        <v>#DIV/0!</v>
      </c>
      <c r="AF1903" t="str">
        <f t="shared" si="975"/>
        <v>-9.6543800789672-8.0422199312225i</v>
      </c>
      <c r="AG1903" t="e">
        <f t="shared" si="976"/>
        <v>#DIV/0!</v>
      </c>
      <c r="AH1903" t="e">
        <f t="shared" si="977"/>
        <v>#DIV/0!</v>
      </c>
      <c r="AI1903" t="e">
        <f t="shared" si="978"/>
        <v>#DIV/0!</v>
      </c>
      <c r="AJ1903" t="e">
        <f t="shared" si="979"/>
        <v>#DIV/0!</v>
      </c>
      <c r="AK1903"/>
      <c r="AL1903"/>
      <c r="AM1903"/>
      <c r="AN1903"/>
    </row>
    <row r="1904" spans="1:40" x14ac:dyDescent="0.3">
      <c r="A1904"/>
      <c r="B1904">
        <f t="shared" si="945"/>
        <v>177000</v>
      </c>
      <c r="C1904" s="186" t="str">
        <f t="shared" si="948"/>
        <v>-0.00633666820216972+0.00997653738509942i</v>
      </c>
      <c r="D1904" s="158" t="str">
        <f t="shared" si="949"/>
        <v>-4.3443111959426-2.65091371142673i</v>
      </c>
      <c r="E1904" t="str">
        <f t="shared" si="950"/>
        <v>2719.72710154642-8075.87754392074i</v>
      </c>
      <c r="F1904" t="str">
        <f t="shared" si="951"/>
        <v>0.560312618225125+0.355747891049455i</v>
      </c>
      <c r="G1904" t="str">
        <f t="shared" si="946"/>
        <v>0.560312618225125+0.355747891049455i</v>
      </c>
      <c r="H1904" t="str">
        <f t="shared" si="952"/>
        <v>5.31446921497969+5.3921418362933i</v>
      </c>
      <c r="I1904" t="str">
        <f t="shared" si="953"/>
        <v>695.077374606742i</v>
      </c>
      <c r="J1904" t="str">
        <f t="shared" si="947"/>
        <v>-118.662271641029+148.217187237342i</v>
      </c>
      <c r="K1904" t="str">
        <f t="shared" si="954"/>
        <v>2.85783836772611-2.28797752148837i</v>
      </c>
      <c r="L1904" t="str">
        <f t="shared" si="955"/>
        <v>0.576688352283806-0.384713102510638i</v>
      </c>
      <c r="M1904" t="str">
        <f t="shared" si="956"/>
        <v>3.43452672000992-2.67269062399901i</v>
      </c>
      <c r="N1904" t="str">
        <f t="shared" si="957"/>
        <v>-2.26269945159566i</v>
      </c>
      <c r="O1904" t="str">
        <f t="shared" si="958"/>
        <v>-0.638003806023007-0.770033209348894i</v>
      </c>
      <c r="P1904" t="str">
        <f t="shared" si="959"/>
        <v>1.63800380602301+0.770033209348894i</v>
      </c>
      <c r="Q1904" t="str">
        <f t="shared" si="960"/>
        <v>-1.63800380602301+1.49266624224677i</v>
      </c>
      <c r="R1904" t="str">
        <f t="shared" si="961"/>
        <v>-0.31228260215962-0.754678898234607i</v>
      </c>
      <c r="S1904" t="str">
        <f t="shared" si="962"/>
        <v>0.248307210051649i</v>
      </c>
      <c r="T1904" t="str">
        <f t="shared" si="963"/>
        <v>0.187392211705488-0.0775420216899243i</v>
      </c>
      <c r="U1904" t="e">
        <f t="shared" si="964"/>
        <v>#DIV/0!</v>
      </c>
      <c r="V1904" t="str">
        <f t="shared" si="965"/>
        <v>0.0000833333333333333-0.00149863411574289i</v>
      </c>
      <c r="W1904" t="e">
        <f t="shared" si="966"/>
        <v>#DIV/0!</v>
      </c>
      <c r="X1904" t="e">
        <f t="shared" si="967"/>
        <v>#DIV/0!</v>
      </c>
      <c r="Y1904" t="str">
        <f t="shared" si="968"/>
        <v>0.00096+0.756244183572135i</v>
      </c>
      <c r="Z1904" t="e">
        <f t="shared" si="969"/>
        <v>#DIV/0!</v>
      </c>
      <c r="AA1904" t="e">
        <f t="shared" si="970"/>
        <v>#DIV/0!</v>
      </c>
      <c r="AB1904" t="str">
        <f t="shared" si="971"/>
        <v>0.106932573733968-0.044248199412206i</v>
      </c>
      <c r="AC1904" t="str">
        <f t="shared" si="972"/>
        <v>1.2490010340309-0.437769310412408i</v>
      </c>
      <c r="AD1904" t="str">
        <f t="shared" si="973"/>
        <v>0.087306132637019-0.00482646032202949i</v>
      </c>
      <c r="AE1904" t="e">
        <f t="shared" si="974"/>
        <v>#DIV/0!</v>
      </c>
      <c r="AF1904" t="str">
        <f t="shared" si="975"/>
        <v>-9.65878041092229-8.04305554772003i</v>
      </c>
      <c r="AG1904" t="e">
        <f t="shared" si="976"/>
        <v>#DIV/0!</v>
      </c>
      <c r="AH1904" t="e">
        <f t="shared" si="977"/>
        <v>#DIV/0!</v>
      </c>
      <c r="AI1904" t="e">
        <f t="shared" si="978"/>
        <v>#DIV/0!</v>
      </c>
      <c r="AJ1904" t="e">
        <f t="shared" si="979"/>
        <v>#DIV/0!</v>
      </c>
      <c r="AK1904"/>
      <c r="AL1904"/>
      <c r="AM1904"/>
      <c r="AN1904"/>
    </row>
    <row r="1905" spans="1:40" x14ac:dyDescent="0.3">
      <c r="A1905"/>
      <c r="B1905">
        <f t="shared" si="945"/>
        <v>177100</v>
      </c>
      <c r="C1905" s="186" t="str">
        <f t="shared" si="948"/>
        <v>-0.00633383530318182+0.00997440226417938i</v>
      </c>
      <c r="D1905" s="158" t="str">
        <f t="shared" si="949"/>
        <v>-4.34579619265278-2.65125122344908i</v>
      </c>
      <c r="E1905" t="str">
        <f t="shared" si="950"/>
        <v>2716.96902102972-8072.24579657101i</v>
      </c>
      <c r="F1905" t="str">
        <f t="shared" si="951"/>
        <v>0.560509146347181+0.355789779235798i</v>
      </c>
      <c r="G1905" t="str">
        <f t="shared" si="946"/>
        <v>0.560509146347181+0.355789779235798i</v>
      </c>
      <c r="H1905" t="str">
        <f t="shared" si="952"/>
        <v>5.3173830280765+5.39263720946319i</v>
      </c>
      <c r="I1905" t="str">
        <f t="shared" si="953"/>
        <v>695.47007368844i</v>
      </c>
      <c r="J1905" t="str">
        <f t="shared" si="947"/>
        <v>-118.797521442772+148.300925761205i</v>
      </c>
      <c r="K1905" t="str">
        <f t="shared" si="954"/>
        <v>2.85655600091541-2.2882646957825i</v>
      </c>
      <c r="L1905" t="str">
        <f t="shared" si="955"/>
        <v>0.576487681823173-0.384796510152385i</v>
      </c>
      <c r="M1905" t="str">
        <f t="shared" si="956"/>
        <v>3.43304368273858-2.67306120593488i</v>
      </c>
      <c r="N1905" t="str">
        <f t="shared" si="957"/>
        <v>-2.26397781286774i</v>
      </c>
      <c r="O1905" t="str">
        <f t="shared" si="958"/>
        <v>-0.638987665072695-0.769216981017024i</v>
      </c>
      <c r="P1905" t="str">
        <f t="shared" si="959"/>
        <v>1.63898766507269+0.769216981017024i</v>
      </c>
      <c r="Q1905" t="str">
        <f t="shared" si="960"/>
        <v>-1.63898766507269+1.49476083185072i</v>
      </c>
      <c r="R1905" t="str">
        <f t="shared" si="961"/>
        <v>-0.312256252273379-0.754102927529325i</v>
      </c>
      <c r="S1905" t="str">
        <f t="shared" si="962"/>
        <v>0.248447496611001i</v>
      </c>
      <c r="T1905" t="str">
        <f t="shared" si="963"/>
        <v>0.187354984531688-0.0775792841784542i</v>
      </c>
      <c r="U1905" t="e">
        <f t="shared" si="964"/>
        <v>#DIV/0!</v>
      </c>
      <c r="V1905" t="str">
        <f t="shared" si="965"/>
        <v>0.0000833333333333333-0.00149778790788533i</v>
      </c>
      <c r="W1905" t="e">
        <f t="shared" si="966"/>
        <v>#DIV/0!</v>
      </c>
      <c r="X1905" t="e">
        <f t="shared" si="967"/>
        <v>#DIV/0!</v>
      </c>
      <c r="Y1905" t="str">
        <f t="shared" si="968"/>
        <v>0.00096+0.756671440173023i</v>
      </c>
      <c r="Z1905" t="e">
        <f t="shared" si="969"/>
        <v>#DIV/0!</v>
      </c>
      <c r="AA1905" t="e">
        <f t="shared" si="970"/>
        <v>#DIV/0!</v>
      </c>
      <c r="AB1905" t="str">
        <f t="shared" si="971"/>
        <v>0.10691133060187-0.0442694626961278i</v>
      </c>
      <c r="AC1905" t="str">
        <f t="shared" si="972"/>
        <v>1.24869628479532-0.43775952955391i</v>
      </c>
      <c r="AD1905" t="str">
        <f t="shared" si="973"/>
        <v>0.0873158215855531-0.00484195379600569i</v>
      </c>
      <c r="AE1905" t="e">
        <f t="shared" si="974"/>
        <v>#DIV/0!</v>
      </c>
      <c r="AF1905" t="str">
        <f t="shared" si="975"/>
        <v>-9.66317922072928-8.04388843291227i</v>
      </c>
      <c r="AG1905" t="e">
        <f t="shared" si="976"/>
        <v>#DIV/0!</v>
      </c>
      <c r="AH1905" t="e">
        <f t="shared" si="977"/>
        <v>#DIV/0!</v>
      </c>
      <c r="AI1905" t="e">
        <f t="shared" si="978"/>
        <v>#DIV/0!</v>
      </c>
      <c r="AJ1905" t="e">
        <f t="shared" si="979"/>
        <v>#DIV/0!</v>
      </c>
      <c r="AK1905"/>
      <c r="AL1905"/>
      <c r="AM1905"/>
      <c r="AN1905"/>
    </row>
    <row r="1906" spans="1:40" x14ac:dyDescent="0.3">
      <c r="A1906"/>
      <c r="B1906">
        <f t="shared" ref="B1906:B1969" si="980">B1905+100</f>
        <v>177200</v>
      </c>
      <c r="C1906" s="186" t="str">
        <f t="shared" si="948"/>
        <v>-0.00633100333892208+0.00997226840114375i</v>
      </c>
      <c r="D1906" s="158" t="str">
        <f t="shared" si="949"/>
        <v>-4.34728070008127-2.65158775047064i</v>
      </c>
      <c r="E1906" t="str">
        <f t="shared" si="950"/>
        <v>2714.21497573019-8068.61679084575i</v>
      </c>
      <c r="F1906" t="str">
        <f t="shared" si="951"/>
        <v>0.560705609715156+0.355831540201662i</v>
      </c>
      <c r="G1906" t="str">
        <f t="shared" si="946"/>
        <v>0.560705609715156+0.355831540201662i</v>
      </c>
      <c r="H1906" t="str">
        <f t="shared" si="952"/>
        <v>5.32029580712779+5.39313083930873i</v>
      </c>
      <c r="I1906" t="str">
        <f t="shared" si="953"/>
        <v>695.862772770139i</v>
      </c>
      <c r="J1906" t="str">
        <f t="shared" si="947"/>
        <v>-118.932847635253+148.384664285068i</v>
      </c>
      <c r="K1906" t="str">
        <f t="shared" si="954"/>
        <v>2.85527406091001-2.28855102027732i</v>
      </c>
      <c r="L1906" t="str">
        <f t="shared" si="955"/>
        <v>0.576287037745859-0.384879784150391i</v>
      </c>
      <c r="M1906" t="str">
        <f t="shared" si="956"/>
        <v>3.43156109865587-2.67343080442771i</v>
      </c>
      <c r="N1906" t="str">
        <f t="shared" si="957"/>
        <v>-2.26525617413983i</v>
      </c>
      <c r="O1906" t="str">
        <f t="shared" si="958"/>
        <v>-0.639970479884073-0.768399495625127i</v>
      </c>
      <c r="P1906" t="str">
        <f t="shared" si="959"/>
        <v>1.63997047988407+0.768399495625127i</v>
      </c>
      <c r="Q1906" t="str">
        <f t="shared" si="960"/>
        <v>-1.63997047988407+1.4968566785147i</v>
      </c>
      <c r="R1906" t="str">
        <f t="shared" si="961"/>
        <v>-0.312229881264485-0.753527513931275i</v>
      </c>
      <c r="S1906" t="str">
        <f t="shared" si="962"/>
        <v>0.248587783170352i</v>
      </c>
      <c r="T1906" t="str">
        <f t="shared" si="963"/>
        <v>0.187317734246042-0.0776165340230805i</v>
      </c>
      <c r="U1906" t="e">
        <f t="shared" si="964"/>
        <v>#DIV/0!</v>
      </c>
      <c r="V1906" t="str">
        <f t="shared" si="965"/>
        <v>0.0000833333333333333-0.00149694265511565i</v>
      </c>
      <c r="W1906" t="e">
        <f t="shared" si="966"/>
        <v>#DIV/0!</v>
      </c>
      <c r="X1906" t="e">
        <f t="shared" si="967"/>
        <v>#DIV/0!</v>
      </c>
      <c r="Y1906" t="str">
        <f t="shared" si="968"/>
        <v>0.00096+0.757098696773911i</v>
      </c>
      <c r="Z1906" t="e">
        <f t="shared" si="969"/>
        <v>#DIV/0!</v>
      </c>
      <c r="AA1906" t="e">
        <f t="shared" si="970"/>
        <v>#DIV/0!</v>
      </c>
      <c r="AB1906" t="str">
        <f t="shared" si="971"/>
        <v>0.106890074281342-0.0442907187649945i</v>
      </c>
      <c r="AC1906" t="str">
        <f t="shared" si="972"/>
        <v>1.24839164883971-0.437749524816769i</v>
      </c>
      <c r="AD1906" t="str">
        <f t="shared" si="973"/>
        <v>0.0873255026478316-0.00485746719161152i</v>
      </c>
      <c r="AE1906" t="e">
        <f t="shared" si="974"/>
        <v>#DIV/0!</v>
      </c>
      <c r="AF1906" t="str">
        <f t="shared" si="975"/>
        <v>-9.66757650720906-8.04471858977937i</v>
      </c>
      <c r="AG1906" t="e">
        <f t="shared" si="976"/>
        <v>#DIV/0!</v>
      </c>
      <c r="AH1906" t="e">
        <f t="shared" si="977"/>
        <v>#DIV/0!</v>
      </c>
      <c r="AI1906" t="e">
        <f t="shared" si="978"/>
        <v>#DIV/0!</v>
      </c>
      <c r="AJ1906" t="e">
        <f t="shared" si="979"/>
        <v>#DIV/0!</v>
      </c>
      <c r="AK1906"/>
      <c r="AL1906"/>
      <c r="AM1906"/>
      <c r="AN1906"/>
    </row>
    <row r="1907" spans="1:40" x14ac:dyDescent="0.3">
      <c r="A1907"/>
      <c r="B1907">
        <f t="shared" si="980"/>
        <v>177300</v>
      </c>
      <c r="C1907" s="186" t="str">
        <f t="shared" si="948"/>
        <v>-0.00632817231027836+0.00997013579276452i</v>
      </c>
      <c r="D1907" s="158" t="str">
        <f t="shared" si="949"/>
        <v>-4.3487647177606-2.65192329358135i</v>
      </c>
      <c r="E1907" t="str">
        <f t="shared" si="950"/>
        <v>2711.46495811215-8064.99052463946i</v>
      </c>
      <c r="F1907" t="str">
        <f t="shared" si="951"/>
        <v>0.560902008267192+0.355873174085984i</v>
      </c>
      <c r="G1907" t="str">
        <f t="shared" si="946"/>
        <v>0.560902008267192+0.355873174085984i</v>
      </c>
      <c r="H1907" t="str">
        <f t="shared" si="952"/>
        <v>5.32320755142596+5.39362272771892i</v>
      </c>
      <c r="I1907" t="str">
        <f t="shared" si="953"/>
        <v>696.255471851838i</v>
      </c>
      <c r="J1907" t="str">
        <f t="shared" si="947"/>
        <v>-119.068250218472+148.468402808931i</v>
      </c>
      <c r="K1907" t="str">
        <f t="shared" si="954"/>
        <v>2.85399254810998-2.28883649591987i</v>
      </c>
      <c r="L1907" t="str">
        <f t="shared" si="955"/>
        <v>0.576086420142546-0.384962924595085i</v>
      </c>
      <c r="M1907" t="str">
        <f t="shared" si="956"/>
        <v>3.43007896825253-2.67379942051496i</v>
      </c>
      <c r="N1907" t="str">
        <f t="shared" si="957"/>
        <v>-2.26653453541192i</v>
      </c>
      <c r="O1907" t="str">
        <f t="shared" si="958"/>
        <v>-0.640952248851007-0.76758075450915i</v>
      </c>
      <c r="P1907" t="str">
        <f t="shared" si="959"/>
        <v>1.64095224885101+0.76758075450915i</v>
      </c>
      <c r="Q1907" t="str">
        <f t="shared" si="960"/>
        <v>-1.64095224885101+1.49895378090277i</v>
      </c>
      <c r="R1907" t="str">
        <f t="shared" si="961"/>
        <v>-0.312203489120718-0.752952656485174i</v>
      </c>
      <c r="S1907" t="str">
        <f t="shared" si="962"/>
        <v>0.248728069729704i</v>
      </c>
      <c r="T1907" t="str">
        <f t="shared" si="963"/>
        <v>0.18728046084541-0.0776537712118748i</v>
      </c>
      <c r="U1907" t="e">
        <f t="shared" si="964"/>
        <v>#DIV/0!</v>
      </c>
      <c r="V1907" t="str">
        <f t="shared" si="965"/>
        <v>0.0000833333333333333-0.00149609835581778i</v>
      </c>
      <c r="W1907" t="e">
        <f t="shared" si="966"/>
        <v>#DIV/0!</v>
      </c>
      <c r="X1907" t="e">
        <f t="shared" si="967"/>
        <v>#DIV/0!</v>
      </c>
      <c r="Y1907" t="str">
        <f t="shared" si="968"/>
        <v>0.00096+0.7575259533748i</v>
      </c>
      <c r="Z1907" t="e">
        <f t="shared" si="969"/>
        <v>#DIV/0!</v>
      </c>
      <c r="AA1907" t="e">
        <f t="shared" si="970"/>
        <v>#DIV/0!</v>
      </c>
      <c r="AB1907" t="str">
        <f t="shared" si="971"/>
        <v>0.106868804770592-0.0443119676119991i</v>
      </c>
      <c r="AC1907" t="str">
        <f t="shared" si="972"/>
        <v>1.24808712628305-0.437739296414541i</v>
      </c>
      <c r="AD1907" t="str">
        <f t="shared" si="973"/>
        <v>0.0873351757988438-0.00487300051214024i</v>
      </c>
      <c r="AE1907" t="e">
        <f t="shared" si="974"/>
        <v>#DIV/0!</v>
      </c>
      <c r="AF1907" t="str">
        <f t="shared" si="975"/>
        <v>-9.67197226918656-8.04554602130027i</v>
      </c>
      <c r="AG1907" t="e">
        <f t="shared" si="976"/>
        <v>#DIV/0!</v>
      </c>
      <c r="AH1907" t="e">
        <f t="shared" si="977"/>
        <v>#DIV/0!</v>
      </c>
      <c r="AI1907" t="e">
        <f t="shared" si="978"/>
        <v>#DIV/0!</v>
      </c>
      <c r="AJ1907" t="e">
        <f t="shared" si="979"/>
        <v>#DIV/0!</v>
      </c>
      <c r="AK1907"/>
      <c r="AL1907"/>
      <c r="AM1907"/>
      <c r="AN1907"/>
    </row>
    <row r="1908" spans="1:40" x14ac:dyDescent="0.3">
      <c r="A1908"/>
      <c r="B1908">
        <f t="shared" si="980"/>
        <v>177400</v>
      </c>
      <c r="C1908" s="186" t="str">
        <f t="shared" si="948"/>
        <v>-0.00632534221813536+0.00996800443582439i</v>
      </c>
      <c r="D1908" s="158" t="str">
        <f t="shared" si="949"/>
        <v>-4.35024824522493-2.65225785387064i</v>
      </c>
      <c r="E1908" t="str">
        <f t="shared" si="950"/>
        <v>2708.71896065669-8061.36699584584i</v>
      </c>
      <c r="F1908" t="str">
        <f t="shared" si="951"/>
        <v>0.561098341941638+0.355914681027647i</v>
      </c>
      <c r="G1908" t="str">
        <f t="shared" si="946"/>
        <v>0.561098341941638+0.355914681027647i</v>
      </c>
      <c r="H1908" t="str">
        <f t="shared" si="952"/>
        <v>5.32611826026605+5.39411287658221i</v>
      </c>
      <c r="I1908" t="str">
        <f t="shared" si="953"/>
        <v>696.648170933537i</v>
      </c>
      <c r="J1908" t="str">
        <f t="shared" si="947"/>
        <v>-119.20372919243+148.552141332794i</v>
      </c>
      <c r="K1908" t="str">
        <f t="shared" si="954"/>
        <v>2.85271146291402-2.28912112365676i</v>
      </c>
      <c r="L1908" t="str">
        <f t="shared" si="955"/>
        <v>0.575885829103757-0.385045931576926i</v>
      </c>
      <c r="M1908" t="str">
        <f t="shared" si="956"/>
        <v>3.42859729201778-2.67416705523369i</v>
      </c>
      <c r="N1908" t="str">
        <f t="shared" si="957"/>
        <v>-2.26781289668401i</v>
      </c>
      <c r="O1908" t="str">
        <f t="shared" si="958"/>
        <v>-0.641932970369085-0.766760759007087i</v>
      </c>
      <c r="P1908" t="str">
        <f t="shared" si="959"/>
        <v>1.64193297036909+0.766760759007087i</v>
      </c>
      <c r="Q1908" t="str">
        <f t="shared" si="960"/>
        <v>-1.64193297036909+1.50105213767692i</v>
      </c>
      <c r="R1908" t="str">
        <f t="shared" si="961"/>
        <v>-0.312177075829861-0.752378354237892i</v>
      </c>
      <c r="S1908" t="str">
        <f t="shared" si="962"/>
        <v>0.248868356289053i</v>
      </c>
      <c r="T1908" t="str">
        <f t="shared" si="963"/>
        <v>0.187243164326647-0.0776909957329006i</v>
      </c>
      <c r="U1908" t="e">
        <f t="shared" si="964"/>
        <v>#DIV/0!</v>
      </c>
      <c r="V1908" t="str">
        <f t="shared" si="965"/>
        <v>0.0000833333333333333-0.00149525500837933i</v>
      </c>
      <c r="W1908" t="e">
        <f t="shared" si="966"/>
        <v>#DIV/0!</v>
      </c>
      <c r="X1908" t="e">
        <f t="shared" si="967"/>
        <v>#DIV/0!</v>
      </c>
      <c r="Y1908" t="str">
        <f t="shared" si="968"/>
        <v>0.00096+0.757953209975688i</v>
      </c>
      <c r="Z1908" t="e">
        <f t="shared" si="969"/>
        <v>#DIV/0!</v>
      </c>
      <c r="AA1908" t="e">
        <f t="shared" si="970"/>
        <v>#DIV/0!</v>
      </c>
      <c r="AB1908" t="str">
        <f t="shared" si="971"/>
        <v>0.106847522067825-0.0443332092303304i</v>
      </c>
      <c r="AC1908" t="str">
        <f t="shared" si="972"/>
        <v>1.24778271724402-0.437728844560701i</v>
      </c>
      <c r="AD1908" t="str">
        <f t="shared" si="973"/>
        <v>0.0873448410135563-0.00488855376086713i</v>
      </c>
      <c r="AE1908" t="e">
        <f t="shared" si="974"/>
        <v>#DIV/0!</v>
      </c>
      <c r="AF1908" t="str">
        <f t="shared" si="975"/>
        <v>-9.67636650549098-8.04637073045285i</v>
      </c>
      <c r="AG1908" t="e">
        <f t="shared" si="976"/>
        <v>#DIV/0!</v>
      </c>
      <c r="AH1908" t="e">
        <f t="shared" si="977"/>
        <v>#DIV/0!</v>
      </c>
      <c r="AI1908" t="e">
        <f t="shared" si="978"/>
        <v>#DIV/0!</v>
      </c>
      <c r="AJ1908" t="e">
        <f t="shared" si="979"/>
        <v>#DIV/0!</v>
      </c>
      <c r="AK1908"/>
      <c r="AL1908"/>
      <c r="AM1908"/>
      <c r="AN1908"/>
    </row>
    <row r="1909" spans="1:40" x14ac:dyDescent="0.3">
      <c r="A1909"/>
      <c r="B1909">
        <f t="shared" si="980"/>
        <v>177500</v>
      </c>
      <c r="C1909" s="186" t="str">
        <f t="shared" si="948"/>
        <v>-0.00632251306337477+0.009965874327117i</v>
      </c>
      <c r="D1909" s="158" t="str">
        <f t="shared" si="949"/>
        <v>-4.35173128200991-2.65259143242739i</v>
      </c>
      <c r="E1909" t="str">
        <f t="shared" si="950"/>
        <v>2705.97697586153-8057.74620235771i</v>
      </c>
      <c r="F1909" t="str">
        <f t="shared" si="951"/>
        <v>0.561294610677048+0.355956061165472i</v>
      </c>
      <c r="G1909" t="str">
        <f t="shared" si="946"/>
        <v>0.561294610677048+0.355956061165472i</v>
      </c>
      <c r="H1909" t="str">
        <f t="shared" si="952"/>
        <v>5.32902793294556+5.39460128778626i</v>
      </c>
      <c r="I1909" t="str">
        <f t="shared" si="953"/>
        <v>697.040870015235i</v>
      </c>
      <c r="J1909" t="str">
        <f t="shared" si="947"/>
        <v>-119.339284557125+148.635879856657i</v>
      </c>
      <c r="K1909" t="str">
        <f t="shared" si="954"/>
        <v>2.8514308057195-2.28940490443412i</v>
      </c>
      <c r="L1909" t="str">
        <f t="shared" si="955"/>
        <v>0.57568526471986-0.385128805186405i</v>
      </c>
      <c r="M1909" t="str">
        <f t="shared" si="956"/>
        <v>3.42711607043936-2.67453370962052i</v>
      </c>
      <c r="N1909" t="str">
        <f t="shared" si="957"/>
        <v>-2.2690912579561i</v>
      </c>
      <c r="O1909" t="str">
        <f t="shared" si="958"/>
        <v>-0.642912642835604-0.765939510458978i</v>
      </c>
      <c r="P1909" t="str">
        <f t="shared" si="959"/>
        <v>1.6429126428356+0.765939510458978i</v>
      </c>
      <c r="Q1909" t="str">
        <f t="shared" si="960"/>
        <v>-1.6429126428356+1.50315174749712i</v>
      </c>
      <c r="R1909" t="str">
        <f t="shared" si="961"/>
        <v>-0.31215064137967-0.751804606238442i</v>
      </c>
      <c r="S1909" t="str">
        <f t="shared" si="962"/>
        <v>0.249008642848405i</v>
      </c>
      <c r="T1909" t="str">
        <f t="shared" si="963"/>
        <v>0.187205844686614-0.0777282075742108i</v>
      </c>
      <c r="U1909" t="e">
        <f t="shared" si="964"/>
        <v>#DIV/0!</v>
      </c>
      <c r="V1909" t="str">
        <f t="shared" si="965"/>
        <v>0.0000833333333333333-0.00149441261119151i</v>
      </c>
      <c r="W1909" t="e">
        <f t="shared" si="966"/>
        <v>#DIV/0!</v>
      </c>
      <c r="X1909" t="e">
        <f t="shared" si="967"/>
        <v>#DIV/0!</v>
      </c>
      <c r="Y1909" t="str">
        <f t="shared" si="968"/>
        <v>0.00096+0.758380466576576i</v>
      </c>
      <c r="Z1909" t="e">
        <f t="shared" si="969"/>
        <v>#DIV/0!</v>
      </c>
      <c r="AA1909" t="e">
        <f t="shared" si="970"/>
        <v>#DIV/0!</v>
      </c>
      <c r="AB1909" t="str">
        <f t="shared" si="971"/>
        <v>0.106826226171249-0.0443544436131709i</v>
      </c>
      <c r="AC1909" t="str">
        <f t="shared" si="972"/>
        <v>1.24747842184099-0.437718169468646i</v>
      </c>
      <c r="AD1909" t="str">
        <f t="shared" si="973"/>
        <v>0.0873544982669173-0.00490412694104592i</v>
      </c>
      <c r="AE1909" t="e">
        <f t="shared" si="974"/>
        <v>#DIV/0!</v>
      </c>
      <c r="AF1909" t="str">
        <f t="shared" si="975"/>
        <v>-9.68075921495547-8.04719272021365i</v>
      </c>
      <c r="AG1909" t="e">
        <f t="shared" si="976"/>
        <v>#DIV/0!</v>
      </c>
      <c r="AH1909" t="e">
        <f t="shared" si="977"/>
        <v>#DIV/0!</v>
      </c>
      <c r="AI1909" t="e">
        <f t="shared" si="978"/>
        <v>#DIV/0!</v>
      </c>
      <c r="AJ1909" t="e">
        <f t="shared" si="979"/>
        <v>#DIV/0!</v>
      </c>
      <c r="AK1909"/>
      <c r="AL1909"/>
      <c r="AM1909"/>
      <c r="AN1909"/>
    </row>
    <row r="1910" spans="1:40" x14ac:dyDescent="0.3">
      <c r="A1910"/>
      <c r="B1910">
        <f t="shared" si="980"/>
        <v>177600</v>
      </c>
      <c r="C1910" s="186" t="str">
        <f t="shared" si="948"/>
        <v>-0.00631968484687521+0.00996374546344672i</v>
      </c>
      <c r="D1910" s="158" t="str">
        <f t="shared" si="949"/>
        <v>-4.35321382765279-2.65292403033994i</v>
      </c>
      <c r="E1910" t="str">
        <f t="shared" si="950"/>
        <v>2703.23899624102-8054.12814206709i</v>
      </c>
      <c r="F1910" t="str">
        <f t="shared" si="951"/>
        <v>0.561490814412184+0.355997314638222i</v>
      </c>
      <c r="G1910" t="str">
        <f t="shared" si="946"/>
        <v>0.561490814412184+0.355997314638222i</v>
      </c>
      <c r="H1910" t="str">
        <f t="shared" si="952"/>
        <v>5.33193656876457+5.39508796321812i</v>
      </c>
      <c r="I1910" t="str">
        <f t="shared" si="953"/>
        <v>697.433569096934i</v>
      </c>
      <c r="J1910" t="str">
        <f t="shared" si="947"/>
        <v>-119.474916312558+148.71961838052i</v>
      </c>
      <c r="K1910" t="str">
        <f t="shared" si="954"/>
        <v>2.85015057692238-2.28968783919764i</v>
      </c>
      <c r="L1910" t="str">
        <f t="shared" si="955"/>
        <v>0.575484727081066-0.385211545514045i</v>
      </c>
      <c r="M1910" t="str">
        <f t="shared" si="956"/>
        <v>3.42563530400345-2.67489938471169i</v>
      </c>
      <c r="N1910" t="str">
        <f t="shared" si="957"/>
        <v>-2.27036961922818i</v>
      </c>
      <c r="O1910" t="str">
        <f t="shared" si="958"/>
        <v>-0.643891264649569-0.765117010206921i</v>
      </c>
      <c r="P1910" t="str">
        <f t="shared" si="959"/>
        <v>1.64389126464957+0.765117010206921i</v>
      </c>
      <c r="Q1910" t="str">
        <f t="shared" si="960"/>
        <v>-1.64389126464957+1.50525260902126i</v>
      </c>
      <c r="R1910" t="str">
        <f t="shared" si="961"/>
        <v>-0.312124185757915-0.751231411537984i</v>
      </c>
      <c r="S1910" t="str">
        <f t="shared" si="962"/>
        <v>0.249148929407756i</v>
      </c>
      <c r="T1910" t="str">
        <f t="shared" si="963"/>
        <v>0.187168501922166-0.0777654067238521i</v>
      </c>
      <c r="U1910" t="e">
        <f t="shared" si="964"/>
        <v>#DIV/0!</v>
      </c>
      <c r="V1910" t="str">
        <f t="shared" si="965"/>
        <v>0.0000833333333333333-0.00149357116264917i</v>
      </c>
      <c r="W1910" t="e">
        <f t="shared" si="966"/>
        <v>#DIV/0!</v>
      </c>
      <c r="X1910" t="e">
        <f t="shared" si="967"/>
        <v>#DIV/0!</v>
      </c>
      <c r="Y1910" t="str">
        <f t="shared" si="968"/>
        <v>0.00096+0.758807723177464i</v>
      </c>
      <c r="Z1910" t="e">
        <f t="shared" si="969"/>
        <v>#DIV/0!</v>
      </c>
      <c r="AA1910" t="e">
        <f t="shared" si="970"/>
        <v>#DIV/0!</v>
      </c>
      <c r="AB1910" t="str">
        <f t="shared" si="971"/>
        <v>0.106804917079071-0.0443756707536996i</v>
      </c>
      <c r="AC1910" t="str">
        <f t="shared" si="972"/>
        <v>1.24717424019199-0.437707271351697i</v>
      </c>
      <c r="AD1910" t="str">
        <f t="shared" si="973"/>
        <v>0.0873641475338562-0.00491972005591116i</v>
      </c>
      <c r="AE1910" t="e">
        <f t="shared" si="974"/>
        <v>#DIV/0!</v>
      </c>
      <c r="AF1910" t="str">
        <f t="shared" si="975"/>
        <v>-9.68515039641736-8.04801199355806i</v>
      </c>
      <c r="AG1910" t="e">
        <f t="shared" si="976"/>
        <v>#DIV/0!</v>
      </c>
      <c r="AH1910" t="e">
        <f t="shared" si="977"/>
        <v>#DIV/0!</v>
      </c>
      <c r="AI1910" t="e">
        <f t="shared" si="978"/>
        <v>#DIV/0!</v>
      </c>
      <c r="AJ1910" t="e">
        <f t="shared" si="979"/>
        <v>#DIV/0!</v>
      </c>
      <c r="AK1910"/>
      <c r="AL1910"/>
      <c r="AM1910"/>
      <c r="AN1910"/>
    </row>
    <row r="1911" spans="1:40" x14ac:dyDescent="0.3">
      <c r="A1911"/>
      <c r="B1911">
        <f t="shared" si="980"/>
        <v>177700</v>
      </c>
      <c r="C1911" s="186" t="str">
        <f t="shared" si="948"/>
        <v>-0.00631685756951266+0.00996161784162942i</v>
      </c>
      <c r="D1911" s="158" t="str">
        <f t="shared" si="949"/>
        <v>-4.35469588169245-2.65325564869622i</v>
      </c>
      <c r="E1911" t="str">
        <f t="shared" si="950"/>
        <v>2700.50501432604-8050.51281286511i</v>
      </c>
      <c r="F1911" t="str">
        <f t="shared" si="951"/>
        <v>0.561686953086024+0.356038441584614i</v>
      </c>
      <c r="G1911" t="str">
        <f t="shared" si="946"/>
        <v>0.561686953086024+0.356038441584614i</v>
      </c>
      <c r="H1911" t="str">
        <f t="shared" si="952"/>
        <v>5.33484416702574+5.39557290476431i</v>
      </c>
      <c r="I1911" t="str">
        <f t="shared" si="953"/>
        <v>697.826268178633i</v>
      </c>
      <c r="J1911" t="str">
        <f t="shared" si="947"/>
        <v>-119.61062445873+148.803356904383i</v>
      </c>
      <c r="K1911" t="str">
        <f t="shared" si="954"/>
        <v>2.84887077691725-2.28996992889253i</v>
      </c>
      <c r="L1911" t="str">
        <f t="shared" si="955"/>
        <v>0.575284216277426-0.385294152650399i</v>
      </c>
      <c r="M1911" t="str">
        <f t="shared" si="956"/>
        <v>3.42415499319468-2.67526408154293i</v>
      </c>
      <c r="N1911" t="str">
        <f t="shared" si="957"/>
        <v>-2.27164798050027i</v>
      </c>
      <c r="O1911" t="str">
        <f t="shared" si="958"/>
        <v>-0.644868834211725-0.76429325959504i</v>
      </c>
      <c r="P1911" t="str">
        <f t="shared" si="959"/>
        <v>1.64486883421173+0.76429325959504i</v>
      </c>
      <c r="Q1911" t="str">
        <f t="shared" si="960"/>
        <v>-1.64486883421173+1.50735472090523i</v>
      </c>
      <c r="R1911" t="str">
        <f t="shared" si="961"/>
        <v>-0.312097708952331-0.750658769189802i</v>
      </c>
      <c r="S1911" t="str">
        <f t="shared" si="962"/>
        <v>0.249289215967108i</v>
      </c>
      <c r="T1911" t="str">
        <f t="shared" si="963"/>
        <v>0.18713113603016-0.0778025931698573i</v>
      </c>
      <c r="U1911" t="e">
        <f t="shared" si="964"/>
        <v>#DIV/0!</v>
      </c>
      <c r="V1911" t="str">
        <f t="shared" si="965"/>
        <v>0.0000833333333333333-0.00149273066115077i</v>
      </c>
      <c r="W1911" t="e">
        <f t="shared" si="966"/>
        <v>#DIV/0!</v>
      </c>
      <c r="X1911" t="e">
        <f t="shared" si="967"/>
        <v>#DIV/0!</v>
      </c>
      <c r="Y1911" t="str">
        <f t="shared" si="968"/>
        <v>0.00096+0.759234979778352i</v>
      </c>
      <c r="Z1911" t="e">
        <f t="shared" si="969"/>
        <v>#DIV/0!</v>
      </c>
      <c r="AA1911" t="e">
        <f t="shared" si="970"/>
        <v>#DIV/0!</v>
      </c>
      <c r="AB1911" t="str">
        <f t="shared" si="971"/>
        <v>0.106783594789496-0.0443968906450876i</v>
      </c>
      <c r="AC1911" t="str">
        <f t="shared" si="972"/>
        <v>1.24687017241474-0.437696150423068i</v>
      </c>
      <c r="AD1911" t="str">
        <f t="shared" si="973"/>
        <v>0.0873737887892809-0.0049353331086777i</v>
      </c>
      <c r="AE1911" t="e">
        <f t="shared" si="974"/>
        <v>#DIV/0!</v>
      </c>
      <c r="AF1911" t="str">
        <f t="shared" si="975"/>
        <v>-9.68954004871819-8.04882855346053i</v>
      </c>
      <c r="AG1911" t="e">
        <f t="shared" si="976"/>
        <v>#DIV/0!</v>
      </c>
      <c r="AH1911" t="e">
        <f t="shared" si="977"/>
        <v>#DIV/0!</v>
      </c>
      <c r="AI1911" t="e">
        <f t="shared" si="978"/>
        <v>#DIV/0!</v>
      </c>
      <c r="AJ1911" t="e">
        <f t="shared" si="979"/>
        <v>#DIV/0!</v>
      </c>
      <c r="AK1911"/>
      <c r="AL1911"/>
      <c r="AM1911"/>
      <c r="AN1911"/>
    </row>
    <row r="1912" spans="1:40" x14ac:dyDescent="0.3">
      <c r="A1912"/>
      <c r="B1912">
        <f t="shared" si="980"/>
        <v>177800</v>
      </c>
      <c r="C1912" s="186" t="str">
        <f t="shared" si="948"/>
        <v>-0.00631403123215971+0.00995949145849113i</v>
      </c>
      <c r="D1912" s="158" t="str">
        <f t="shared" si="949"/>
        <v>-4.35617744366925-2.65358628858348i</v>
      </c>
      <c r="E1912" t="str">
        <f t="shared" si="950"/>
        <v>2697.77502266407-8046.90021264216i</v>
      </c>
      <c r="F1912" t="str">
        <f t="shared" si="951"/>
        <v>0.561883026637742+0.356079442143293i</v>
      </c>
      <c r="G1912" t="str">
        <f t="shared" si="946"/>
        <v>0.561883026637742+0.356079442143293i</v>
      </c>
      <c r="H1912" t="str">
        <f t="shared" si="952"/>
        <v>5.33775072703425+5.39605611431046i</v>
      </c>
      <c r="I1912" t="str">
        <f t="shared" si="953"/>
        <v>698.218967260332i</v>
      </c>
      <c r="J1912" t="str">
        <f t="shared" si="947"/>
        <v>-119.746408995639+148.887095428245i</v>
      </c>
      <c r="K1912" t="str">
        <f t="shared" si="954"/>
        <v>2.84759140609741-2.29025117446357i</v>
      </c>
      <c r="L1912" t="str">
        <f t="shared" si="955"/>
        <v>0.575083732398838-0.385376626686051i</v>
      </c>
      <c r="M1912" t="str">
        <f t="shared" si="956"/>
        <v>3.42267513849625-2.67562780114962i</v>
      </c>
      <c r="N1912" t="str">
        <f t="shared" si="957"/>
        <v>-2.27292634177236i</v>
      </c>
      <c r="O1912" t="str">
        <f t="shared" si="958"/>
        <v>-0.645845349924511-0.76346825996952i</v>
      </c>
      <c r="P1912" t="str">
        <f t="shared" si="959"/>
        <v>1.64584534992451+0.76346825996952i</v>
      </c>
      <c r="Q1912" t="str">
        <f t="shared" si="960"/>
        <v>-1.64584534992451+1.50945808180284i</v>
      </c>
      <c r="R1912" t="str">
        <f t="shared" si="961"/>
        <v>-0.312071210950643-0.750086678249321i</v>
      </c>
      <c r="S1912" t="str">
        <f t="shared" si="962"/>
        <v>0.249429502526459i</v>
      </c>
      <c r="T1912" t="str">
        <f t="shared" si="963"/>
        <v>0.187093747007452-0.0778397669002485i</v>
      </c>
      <c r="U1912" t="e">
        <f t="shared" si="964"/>
        <v>#DIV/0!</v>
      </c>
      <c r="V1912" t="str">
        <f t="shared" si="965"/>
        <v>0.0000833333333333333-0.00149189110509838i</v>
      </c>
      <c r="W1912" t="e">
        <f t="shared" si="966"/>
        <v>#DIV/0!</v>
      </c>
      <c r="X1912" t="e">
        <f t="shared" si="967"/>
        <v>#DIV/0!</v>
      </c>
      <c r="Y1912" t="str">
        <f t="shared" si="968"/>
        <v>0.00096+0.759662236379241i</v>
      </c>
      <c r="Z1912" t="e">
        <f t="shared" si="969"/>
        <v>#DIV/0!</v>
      </c>
      <c r="AA1912" t="e">
        <f t="shared" si="970"/>
        <v>#DIV/0!</v>
      </c>
      <c r="AB1912" t="str">
        <f t="shared" si="971"/>
        <v>0.10676225930073-0.0444181032805i</v>
      </c>
      <c r="AC1912" t="str">
        <f t="shared" si="972"/>
        <v>1.24656621862666-0.437684806895904i</v>
      </c>
      <c r="AD1912" t="str">
        <f t="shared" si="973"/>
        <v>0.0873834220080784-0.00495096610253908i</v>
      </c>
      <c r="AE1912" t="e">
        <f t="shared" si="974"/>
        <v>#DIV/0!</v>
      </c>
      <c r="AF1912" t="str">
        <f t="shared" si="975"/>
        <v>-9.6939281707035-8.04964240289394i</v>
      </c>
      <c r="AG1912" t="e">
        <f t="shared" si="976"/>
        <v>#DIV/0!</v>
      </c>
      <c r="AH1912" t="e">
        <f t="shared" si="977"/>
        <v>#DIV/0!</v>
      </c>
      <c r="AI1912" t="e">
        <f t="shared" si="978"/>
        <v>#DIV/0!</v>
      </c>
      <c r="AJ1912" t="e">
        <f t="shared" si="979"/>
        <v>#DIV/0!</v>
      </c>
      <c r="AK1912"/>
      <c r="AL1912"/>
      <c r="AM1912"/>
      <c r="AN1912"/>
    </row>
    <row r="1913" spans="1:40" x14ac:dyDescent="0.3">
      <c r="A1913"/>
      <c r="B1913">
        <f t="shared" si="980"/>
        <v>177900</v>
      </c>
      <c r="C1913" s="186" t="str">
        <f t="shared" si="948"/>
        <v>-0.00631120583568628+0.00995736631086904i</v>
      </c>
      <c r="D1913" s="158" t="str">
        <f t="shared" si="949"/>
        <v>-4.35765851312517-2.65391595108862i</v>
      </c>
      <c r="E1913" t="str">
        <f t="shared" si="950"/>
        <v>2695.04901381906-8043.29033928788i</v>
      </c>
      <c r="F1913" t="str">
        <f t="shared" si="951"/>
        <v>0.562079035006727+0.356120316452863i</v>
      </c>
      <c r="G1913" t="str">
        <f t="shared" si="946"/>
        <v>0.562079035006727+0.356120316452863i</v>
      </c>
      <c r="H1913" t="str">
        <f t="shared" si="952"/>
        <v>5.3406562480978+5.39653759374182i</v>
      </c>
      <c r="I1913" t="str">
        <f t="shared" si="953"/>
        <v>698.61166634203i</v>
      </c>
      <c r="J1913" t="str">
        <f t="shared" si="947"/>
        <v>-119.882269923287+148.970833952108i</v>
      </c>
      <c r="K1913" t="str">
        <f t="shared" si="954"/>
        <v>2.8463124648547-2.29053157685501i</v>
      </c>
      <c r="L1913" t="str">
        <f t="shared" si="955"/>
        <v>0.574883275535041-0.385458967711614i</v>
      </c>
      <c r="M1913" t="str">
        <f t="shared" si="956"/>
        <v>3.42119574038974-2.67599054456662i</v>
      </c>
      <c r="N1913" t="str">
        <f t="shared" si="957"/>
        <v>-2.27420470304445i</v>
      </c>
      <c r="O1913" t="str">
        <f t="shared" si="958"/>
        <v>-0.646820810192099-0.762642012678581i</v>
      </c>
      <c r="P1913" t="str">
        <f t="shared" si="959"/>
        <v>1.6468208101921+0.762642012678581i</v>
      </c>
      <c r="Q1913" t="str">
        <f t="shared" si="960"/>
        <v>-1.6468208101921+1.51156269036587i</v>
      </c>
      <c r="R1913" t="str">
        <f t="shared" si="961"/>
        <v>-0.312044691740578-0.749515137774082i</v>
      </c>
      <c r="S1913" t="str">
        <f t="shared" si="962"/>
        <v>0.249569789085811i</v>
      </c>
      <c r="T1913" t="str">
        <f t="shared" si="963"/>
        <v>0.1870563348509-0.077876927903043i</v>
      </c>
      <c r="U1913" t="e">
        <f t="shared" si="964"/>
        <v>#DIV/0!</v>
      </c>
      <c r="V1913" t="str">
        <f t="shared" si="965"/>
        <v>0.0000833333333333333-0.00149105249289765i</v>
      </c>
      <c r="W1913" t="e">
        <f t="shared" si="966"/>
        <v>#DIV/0!</v>
      </c>
      <c r="X1913" t="e">
        <f t="shared" si="967"/>
        <v>#DIV/0!</v>
      </c>
      <c r="Y1913" t="str">
        <f t="shared" si="968"/>
        <v>0.00096+0.760089492980129i</v>
      </c>
      <c r="Z1913" t="e">
        <f t="shared" si="969"/>
        <v>#DIV/0!</v>
      </c>
      <c r="AA1913" t="e">
        <f t="shared" si="970"/>
        <v>#DIV/0!</v>
      </c>
      <c r="AB1913" t="str">
        <f t="shared" si="971"/>
        <v>0.106740910610982-0.0444393086530989i</v>
      </c>
      <c r="AC1913" t="str">
        <f t="shared" si="972"/>
        <v>1.24626237894484-0.437673240983265i</v>
      </c>
      <c r="AD1913" t="str">
        <f t="shared" si="973"/>
        <v>0.08739304716512-0.0049666190406695i</v>
      </c>
      <c r="AE1913" t="e">
        <f t="shared" si="974"/>
        <v>#DIV/0!</v>
      </c>
      <c r="AF1913" t="str">
        <f t="shared" si="975"/>
        <v>-9.69831476122297-8.05045354483044i</v>
      </c>
      <c r="AG1913" t="e">
        <f t="shared" si="976"/>
        <v>#DIV/0!</v>
      </c>
      <c r="AH1913" t="e">
        <f t="shared" si="977"/>
        <v>#DIV/0!</v>
      </c>
      <c r="AI1913" t="e">
        <f t="shared" si="978"/>
        <v>#DIV/0!</v>
      </c>
      <c r="AJ1913" t="e">
        <f t="shared" si="979"/>
        <v>#DIV/0!</v>
      </c>
      <c r="AK1913"/>
      <c r="AL1913"/>
      <c r="AM1913"/>
      <c r="AN1913"/>
    </row>
    <row r="1914" spans="1:40" x14ac:dyDescent="0.3">
      <c r="A1914"/>
      <c r="B1914">
        <f t="shared" si="980"/>
        <v>178000</v>
      </c>
      <c r="C1914" s="186" t="str">
        <f t="shared" si="948"/>
        <v>-0.00630838138095916+0.00995524239561095i</v>
      </c>
      <c r="D1914" s="158" t="str">
        <f t="shared" si="949"/>
        <v>-4.35913908960375-2.65424463729793i</v>
      </c>
      <c r="E1914" t="str">
        <f t="shared" si="950"/>
        <v>2692.32698037138-8039.68319069104i</v>
      </c>
      <c r="F1914" t="str">
        <f t="shared" si="951"/>
        <v>0.562274978132574+0.356161064651862i</v>
      </c>
      <c r="G1914" t="str">
        <f t="shared" si="946"/>
        <v>0.562274978132574+0.356161064651862i</v>
      </c>
      <c r="H1914" t="str">
        <f t="shared" si="952"/>
        <v>5.3435607295267+5.39701734494282i</v>
      </c>
      <c r="I1914" t="str">
        <f t="shared" si="953"/>
        <v>699.004365423729i</v>
      </c>
      <c r="J1914" t="str">
        <f t="shared" si="947"/>
        <v>-120.018207241673+149.054572475971i</v>
      </c>
      <c r="K1914" t="str">
        <f t="shared" si="954"/>
        <v>2.8450339535797-2.29081113701072i</v>
      </c>
      <c r="L1914" t="str">
        <f t="shared" si="955"/>
        <v>0.574682845775616-0.385541175817732i</v>
      </c>
      <c r="M1914" t="str">
        <f t="shared" si="956"/>
        <v>3.41971679935532-2.67635231282845i</v>
      </c>
      <c r="N1914" t="str">
        <f t="shared" si="957"/>
        <v>-2.27548306431653i</v>
      </c>
      <c r="O1914" t="str">
        <f t="shared" si="958"/>
        <v>-0.647795213420377-0.76181451907249i</v>
      </c>
      <c r="P1914" t="str">
        <f t="shared" si="959"/>
        <v>1.64779521342038+0.76181451907249i</v>
      </c>
      <c r="Q1914" t="str">
        <f t="shared" si="960"/>
        <v>-1.64779521342038+1.51366854524404i</v>
      </c>
      <c r="R1914" t="str">
        <f t="shared" si="961"/>
        <v>-0.31201815130984-0.748944146823753i</v>
      </c>
      <c r="S1914" t="str">
        <f t="shared" si="962"/>
        <v>0.249710075645162i</v>
      </c>
      <c r="T1914" t="str">
        <f t="shared" si="963"/>
        <v>0.187018899557361-0.0779140761662438i</v>
      </c>
      <c r="U1914" t="e">
        <f t="shared" si="964"/>
        <v>#DIV/0!</v>
      </c>
      <c r="V1914" t="str">
        <f t="shared" si="965"/>
        <v>0.0000833333333333333-0.00149021482295782i</v>
      </c>
      <c r="W1914" t="e">
        <f t="shared" si="966"/>
        <v>#DIV/0!</v>
      </c>
      <c r="X1914" t="e">
        <f t="shared" si="967"/>
        <v>#DIV/0!</v>
      </c>
      <c r="Y1914" t="str">
        <f t="shared" si="968"/>
        <v>0.00096+0.760516749581017i</v>
      </c>
      <c r="Z1914" t="e">
        <f t="shared" si="969"/>
        <v>#DIV/0!</v>
      </c>
      <c r="AA1914" t="e">
        <f t="shared" si="970"/>
        <v>#DIV/0!</v>
      </c>
      <c r="AB1914" t="str">
        <f t="shared" si="971"/>
        <v>0.106719548718456-0.0444605067560385i</v>
      </c>
      <c r="AC1914" t="str">
        <f t="shared" si="972"/>
        <v>1.24595865348607-0.437661452898124i</v>
      </c>
      <c r="AD1914" t="str">
        <f t="shared" si="973"/>
        <v>0.0874026642352517-0.00498229192622299i</v>
      </c>
      <c r="AE1914" t="e">
        <f t="shared" si="974"/>
        <v>#DIV/0!</v>
      </c>
      <c r="AF1914" t="str">
        <f t="shared" si="975"/>
        <v>-9.70269981913045-8.05126198224075i</v>
      </c>
      <c r="AG1914" t="e">
        <f t="shared" si="976"/>
        <v>#DIV/0!</v>
      </c>
      <c r="AH1914" t="e">
        <f t="shared" si="977"/>
        <v>#DIV/0!</v>
      </c>
      <c r="AI1914" t="e">
        <f t="shared" si="978"/>
        <v>#DIV/0!</v>
      </c>
      <c r="AJ1914" t="e">
        <f t="shared" si="979"/>
        <v>#DIV/0!</v>
      </c>
      <c r="AK1914"/>
      <c r="AL1914"/>
      <c r="AM1914"/>
      <c r="AN1914"/>
    </row>
    <row r="1915" spans="1:40" x14ac:dyDescent="0.3">
      <c r="A1915"/>
      <c r="B1915">
        <f t="shared" si="980"/>
        <v>178100</v>
      </c>
      <c r="C1915" s="186" t="str">
        <f t="shared" si="948"/>
        <v>-0.00630555786884232+0.0099531197095756i</v>
      </c>
      <c r="D1915" s="158" t="str">
        <f t="shared" si="949"/>
        <v>-4.36061917265008-2.65457234829716i</v>
      </c>
      <c r="E1915" t="str">
        <f t="shared" si="950"/>
        <v>2689.60891491785-8036.07876473974i</v>
      </c>
      <c r="F1915" t="str">
        <f t="shared" si="951"/>
        <v>0.562470855955081+0.356201686878771i</v>
      </c>
      <c r="G1915" t="str">
        <f t="shared" si="946"/>
        <v>0.562470855955081+0.356201686878771i</v>
      </c>
      <c r="H1915" t="str">
        <f t="shared" si="952"/>
        <v>5.34646417063371+5.39749536979721i</v>
      </c>
      <c r="I1915" t="str">
        <f t="shared" si="953"/>
        <v>699.397064505428i</v>
      </c>
      <c r="J1915" t="str">
        <f t="shared" si="947"/>
        <v>-120.154220950796+149.138310999835i</v>
      </c>
      <c r="K1915" t="str">
        <f t="shared" si="954"/>
        <v>2.84375587266161-2.29108985587402i</v>
      </c>
      <c r="L1915" t="str">
        <f t="shared" si="955"/>
        <v>0.574482443209989-0.38562325109508i</v>
      </c>
      <c r="M1915" t="str">
        <f t="shared" si="956"/>
        <v>3.4182383158716-2.6767131069691i</v>
      </c>
      <c r="N1915" t="str">
        <f t="shared" si="957"/>
        <v>-2.27676142558862i</v>
      </c>
      <c r="O1915" t="str">
        <f t="shared" si="958"/>
        <v>-0.648768558016983-0.760985780503528i</v>
      </c>
      <c r="P1915" t="str">
        <f t="shared" si="959"/>
        <v>1.64876855801698+0.760985780503528i</v>
      </c>
      <c r="Q1915" t="str">
        <f t="shared" si="960"/>
        <v>-1.64876855801698+1.51577564508509i</v>
      </c>
      <c r="R1915" t="str">
        <f t="shared" si="961"/>
        <v>-0.31199158964612-0.748373704460096i</v>
      </c>
      <c r="S1915" t="str">
        <f t="shared" si="962"/>
        <v>0.249850362204514i</v>
      </c>
      <c r="T1915" t="str">
        <f t="shared" si="963"/>
        <v>0.186981441123689-0.0779512116778452i</v>
      </c>
      <c r="U1915" t="e">
        <f t="shared" si="964"/>
        <v>#DIV/0!</v>
      </c>
      <c r="V1915" t="str">
        <f t="shared" si="965"/>
        <v>0.0000833333333333333-0.0014893780936917i</v>
      </c>
      <c r="W1915" t="e">
        <f t="shared" si="966"/>
        <v>#DIV/0!</v>
      </c>
      <c r="X1915" t="e">
        <f t="shared" si="967"/>
        <v>#DIV/0!</v>
      </c>
      <c r="Y1915" t="str">
        <f t="shared" si="968"/>
        <v>0.00096+0.760944006181905i</v>
      </c>
      <c r="Z1915" t="e">
        <f t="shared" si="969"/>
        <v>#DIV/0!</v>
      </c>
      <c r="AA1915" t="e">
        <f t="shared" si="970"/>
        <v>#DIV/0!</v>
      </c>
      <c r="AB1915" t="str">
        <f t="shared" si="971"/>
        <v>0.106698173621358-0.0444816975824679i</v>
      </c>
      <c r="AC1915" t="str">
        <f t="shared" si="972"/>
        <v>1.24565504236682-0.437649442853359i</v>
      </c>
      <c r="AD1915" t="str">
        <f t="shared" si="973"/>
        <v>0.0874122731933022-0.00499798476233375i</v>
      </c>
      <c r="AE1915" t="e">
        <f t="shared" si="974"/>
        <v>#DIV/0!</v>
      </c>
      <c r="AF1915" t="str">
        <f t="shared" si="975"/>
        <v>-9.70708334328379-8.05206771809437i</v>
      </c>
      <c r="AG1915" t="e">
        <f t="shared" si="976"/>
        <v>#DIV/0!</v>
      </c>
      <c r="AH1915" t="e">
        <f t="shared" si="977"/>
        <v>#DIV/0!</v>
      </c>
      <c r="AI1915" t="e">
        <f t="shared" si="978"/>
        <v>#DIV/0!</v>
      </c>
      <c r="AJ1915" t="e">
        <f t="shared" si="979"/>
        <v>#DIV/0!</v>
      </c>
      <c r="AK1915"/>
      <c r="AL1915"/>
      <c r="AM1915"/>
      <c r="AN1915"/>
    </row>
    <row r="1916" spans="1:40" x14ac:dyDescent="0.3">
      <c r="A1916"/>
      <c r="B1916">
        <f t="shared" si="980"/>
        <v>178200</v>
      </c>
      <c r="C1916" s="186" t="str">
        <f t="shared" si="948"/>
        <v>-0.0063027353001965+0.00995099824963221i</v>
      </c>
      <c r="D1916" s="158" t="str">
        <f t="shared" si="949"/>
        <v>-4.36209876181074-2.65489908517154i</v>
      </c>
      <c r="E1916" t="str">
        <f t="shared" si="950"/>
        <v>2686.89481007168-8032.47705932135i</v>
      </c>
      <c r="F1916" t="str">
        <f t="shared" si="951"/>
        <v>0.562666668414248+0.356242183272006i</v>
      </c>
      <c r="G1916" t="str">
        <f t="shared" si="946"/>
        <v>0.562666668414248+0.356242183272006i</v>
      </c>
      <c r="H1916" t="str">
        <f t="shared" si="952"/>
        <v>5.34936657073411+5.39797167018806i</v>
      </c>
      <c r="I1916" t="str">
        <f t="shared" si="953"/>
        <v>699.789763587126i</v>
      </c>
      <c r="J1916" t="str">
        <f t="shared" si="947"/>
        <v>-120.290311050658+149.222049523697i</v>
      </c>
      <c r="K1916" t="str">
        <f t="shared" si="954"/>
        <v>2.84247822248822-2.29136773438788i</v>
      </c>
      <c r="L1916" t="str">
        <f t="shared" si="955"/>
        <v>0.57428206792743-0.38570519363436i</v>
      </c>
      <c r="M1916" t="str">
        <f t="shared" si="956"/>
        <v>3.41676029041565-2.67707292802224i</v>
      </c>
      <c r="N1916" t="str">
        <f t="shared" si="957"/>
        <v>-2.27803978686071i</v>
      </c>
      <c r="O1916" t="str">
        <f t="shared" si="958"/>
        <v>-0.649740842391264-0.760155798326035i</v>
      </c>
      <c r="P1916" t="str">
        <f t="shared" si="959"/>
        <v>1.64974084239126+0.760155798326035i</v>
      </c>
      <c r="Q1916" t="str">
        <f t="shared" si="960"/>
        <v>-1.64974084239126+1.51788398853468i</v>
      </c>
      <c r="R1916" t="str">
        <f t="shared" si="961"/>
        <v>-0.311965006737104-0.747803809746993i</v>
      </c>
      <c r="S1916" t="str">
        <f t="shared" si="962"/>
        <v>0.249990648763863i</v>
      </c>
      <c r="T1916" t="str">
        <f t="shared" si="963"/>
        <v>0.186943959546739-0.0779883344258315i</v>
      </c>
      <c r="U1916" t="e">
        <f t="shared" si="964"/>
        <v>#DIV/0!</v>
      </c>
      <c r="V1916" t="str">
        <f t="shared" si="965"/>
        <v>0.0000833333333333333-0.00148854230351567i</v>
      </c>
      <c r="W1916" t="e">
        <f t="shared" si="966"/>
        <v>#DIV/0!</v>
      </c>
      <c r="X1916" t="e">
        <f t="shared" si="967"/>
        <v>#DIV/0!</v>
      </c>
      <c r="Y1916" t="str">
        <f t="shared" si="968"/>
        <v>0.00096+0.761371262782793i</v>
      </c>
      <c r="Z1916" t="e">
        <f t="shared" si="969"/>
        <v>#DIV/0!</v>
      </c>
      <c r="AA1916" t="e">
        <f t="shared" si="970"/>
        <v>#DIV/0!</v>
      </c>
      <c r="AB1916" t="str">
        <f t="shared" si="971"/>
        <v>0.106676785317893-0.0445028811255304i</v>
      </c>
      <c r="AC1916" t="str">
        <f t="shared" si="972"/>
        <v>1.24535154570322-0.437637211061772i</v>
      </c>
      <c r="AD1916" t="str">
        <f t="shared" si="973"/>
        <v>0.0874218740140808-0.00501369755211468i</v>
      </c>
      <c r="AE1916" t="e">
        <f t="shared" si="974"/>
        <v>#DIV/0!</v>
      </c>
      <c r="AF1916" t="str">
        <f t="shared" si="975"/>
        <v>-9.71146533254485-8.0528707553596i</v>
      </c>
      <c r="AG1916" t="e">
        <f t="shared" si="976"/>
        <v>#DIV/0!</v>
      </c>
      <c r="AH1916" t="e">
        <f t="shared" si="977"/>
        <v>#DIV/0!</v>
      </c>
      <c r="AI1916" t="e">
        <f t="shared" si="978"/>
        <v>#DIV/0!</v>
      </c>
      <c r="AJ1916" t="e">
        <f t="shared" si="979"/>
        <v>#DIV/0!</v>
      </c>
      <c r="AK1916"/>
      <c r="AL1916"/>
      <c r="AM1916"/>
      <c r="AN1916"/>
    </row>
    <row r="1917" spans="1:40" x14ac:dyDescent="0.3">
      <c r="A1917"/>
      <c r="B1917">
        <f t="shared" si="980"/>
        <v>178300</v>
      </c>
      <c r="C1917" s="186" t="str">
        <f t="shared" si="948"/>
        <v>-0.00629991367587985+0.00994887801266085i</v>
      </c>
      <c r="D1917" s="158" t="str">
        <f t="shared" si="949"/>
        <v>-4.36357785663402-2.65522484900584i</v>
      </c>
      <c r="E1917" t="str">
        <f t="shared" si="950"/>
        <v>2684.18465846235-8028.87807232244i</v>
      </c>
      <c r="F1917" t="str">
        <f t="shared" si="951"/>
        <v>0.562862415450296+0.356282553969944i</v>
      </c>
      <c r="G1917" t="str">
        <f t="shared" si="946"/>
        <v>0.562862415450296+0.356282553969944i</v>
      </c>
      <c r="H1917" t="str">
        <f t="shared" si="952"/>
        <v>5.35226792914584+5.39844624799793i</v>
      </c>
      <c r="I1917" t="str">
        <f t="shared" si="953"/>
        <v>700.182462668825i</v>
      </c>
      <c r="J1917" t="str">
        <f t="shared" si="947"/>
        <v>-120.426477541258+149.30578804756i</v>
      </c>
      <c r="K1917" t="str">
        <f t="shared" si="954"/>
        <v>2.84120100344603-2.29164477349467i</v>
      </c>
      <c r="L1917" t="str">
        <f t="shared" si="955"/>
        <v>0.57408172001705-0.385787003526307i</v>
      </c>
      <c r="M1917" t="str">
        <f t="shared" si="956"/>
        <v>3.41528272346308-2.67743177702098i</v>
      </c>
      <c r="N1917" t="str">
        <f t="shared" si="957"/>
        <v>-2.2793181481328i</v>
      </c>
      <c r="O1917" t="str">
        <f t="shared" si="958"/>
        <v>-0.650712064954304-0.759324573896371i</v>
      </c>
      <c r="P1917" t="str">
        <f t="shared" si="959"/>
        <v>1.6507120649543+0.759324573896371i</v>
      </c>
      <c r="Q1917" t="str">
        <f t="shared" si="960"/>
        <v>-1.6507120649543+1.51999357423643i</v>
      </c>
      <c r="R1917" t="str">
        <f t="shared" si="961"/>
        <v>-0.311938402570466-0.747234461750423i</v>
      </c>
      <c r="S1917" t="str">
        <f t="shared" si="962"/>
        <v>0.250130935323215i</v>
      </c>
      <c r="T1917" t="str">
        <f t="shared" si="963"/>
        <v>0.186906454823372-0.0780254443981802i</v>
      </c>
      <c r="U1917" t="e">
        <f t="shared" si="964"/>
        <v>#DIV/0!</v>
      </c>
      <c r="V1917" t="str">
        <f t="shared" si="965"/>
        <v>0.0000833333333333333-0.00148770745084965i</v>
      </c>
      <c r="W1917" t="e">
        <f t="shared" si="966"/>
        <v>#DIV/0!</v>
      </c>
      <c r="X1917" t="e">
        <f t="shared" si="967"/>
        <v>#DIV/0!</v>
      </c>
      <c r="Y1917" t="str">
        <f t="shared" si="968"/>
        <v>0.00096+0.761798519383682i</v>
      </c>
      <c r="Z1917" t="e">
        <f t="shared" si="969"/>
        <v>#DIV/0!</v>
      </c>
      <c r="AA1917" t="e">
        <f t="shared" si="970"/>
        <v>#DIV/0!</v>
      </c>
      <c r="AB1917" t="str">
        <f t="shared" si="971"/>
        <v>0.106655383806271-0.0445240573783657i</v>
      </c>
      <c r="AC1917" t="str">
        <f t="shared" si="972"/>
        <v>1.24504816361114-0.43762475773609i</v>
      </c>
      <c r="AD1917" t="str">
        <f t="shared" si="973"/>
        <v>0.0874314666723775-0.00502943029865889i</v>
      </c>
      <c r="AE1917" t="e">
        <f t="shared" si="974"/>
        <v>#DIV/0!</v>
      </c>
      <c r="AF1917" t="str">
        <f t="shared" si="975"/>
        <v>-9.71584578577986-8.05367109700377i</v>
      </c>
      <c r="AG1917" t="e">
        <f t="shared" si="976"/>
        <v>#DIV/0!</v>
      </c>
      <c r="AH1917" t="e">
        <f t="shared" si="977"/>
        <v>#DIV/0!</v>
      </c>
      <c r="AI1917" t="e">
        <f t="shared" si="978"/>
        <v>#DIV/0!</v>
      </c>
      <c r="AJ1917" t="e">
        <f t="shared" si="979"/>
        <v>#DIV/0!</v>
      </c>
      <c r="AK1917"/>
      <c r="AL1917"/>
      <c r="AM1917"/>
      <c r="AN1917"/>
    </row>
    <row r="1918" spans="1:40" x14ac:dyDescent="0.3">
      <c r="A1918"/>
      <c r="B1918">
        <f t="shared" si="980"/>
        <v>178400</v>
      </c>
      <c r="C1918" s="186" t="str">
        <f t="shared" si="948"/>
        <v>-0.00629709299674717+0.00994675899555192i</v>
      </c>
      <c r="D1918" s="158" t="str">
        <f t="shared" si="949"/>
        <v>-4.3650564566696-2.65554964088418i</v>
      </c>
      <c r="E1918" t="str">
        <f t="shared" si="950"/>
        <v>2681.47845273567-8025.28180162895i</v>
      </c>
      <c r="F1918" t="str">
        <f t="shared" si="951"/>
        <v>0.563058097003635+0.35632279911088i</v>
      </c>
      <c r="G1918" t="str">
        <f t="shared" si="946"/>
        <v>0.563058097003635+0.35632279911088i</v>
      </c>
      <c r="H1918" t="str">
        <f t="shared" si="952"/>
        <v>5.35516824518922+5.39891910510843i</v>
      </c>
      <c r="I1918" t="str">
        <f t="shared" si="953"/>
        <v>700.575161750524i</v>
      </c>
      <c r="J1918" t="str">
        <f t="shared" si="947"/>
        <v>-120.562720422596+149.389526571423i</v>
      </c>
      <c r="K1918" t="str">
        <f t="shared" si="954"/>
        <v>2.83992421592019-2.29192097413637i</v>
      </c>
      <c r="L1918" t="str">
        <f t="shared" si="955"/>
        <v>0.573881399567807-0.385868680861681i</v>
      </c>
      <c r="M1918" t="str">
        <f t="shared" si="956"/>
        <v>3.413805615488-2.67778965499805i</v>
      </c>
      <c r="N1918" t="str">
        <f t="shared" si="957"/>
        <v>-2.28059650940489i</v>
      </c>
      <c r="O1918" t="str">
        <f t="shared" si="958"/>
        <v>-0.651682224118924-0.758492108572932i</v>
      </c>
      <c r="P1918" t="str">
        <f t="shared" si="959"/>
        <v>1.65168222411892+0.758492108572932i</v>
      </c>
      <c r="Q1918" t="str">
        <f t="shared" si="960"/>
        <v>-1.65168222411892+1.52210440083196i</v>
      </c>
      <c r="R1918" t="str">
        <f t="shared" si="961"/>
        <v>-0.31191177713386-0.746665659538456i</v>
      </c>
      <c r="S1918" t="str">
        <f t="shared" si="962"/>
        <v>0.250271221882566i</v>
      </c>
      <c r="T1918" t="str">
        <f t="shared" si="963"/>
        <v>0.186868926950441-0.0780625415828538i</v>
      </c>
      <c r="U1918" t="e">
        <f t="shared" si="964"/>
        <v>#DIV/0!</v>
      </c>
      <c r="V1918" t="str">
        <f t="shared" si="965"/>
        <v>0.0000833333333333333-0.00148687353411711i</v>
      </c>
      <c r="W1918" t="e">
        <f t="shared" si="966"/>
        <v>#DIV/0!</v>
      </c>
      <c r="X1918" t="e">
        <f t="shared" si="967"/>
        <v>#DIV/0!</v>
      </c>
      <c r="Y1918" t="str">
        <f t="shared" si="968"/>
        <v>0.00096+0.76222577598457i</v>
      </c>
      <c r="Z1918" t="e">
        <f t="shared" si="969"/>
        <v>#DIV/0!</v>
      </c>
      <c r="AA1918" t="e">
        <f t="shared" si="970"/>
        <v>#DIV/0!</v>
      </c>
      <c r="AB1918" t="str">
        <f t="shared" si="971"/>
        <v>0.106633969084694-0.0445452263341048i</v>
      </c>
      <c r="AC1918" t="str">
        <f t="shared" si="972"/>
        <v>1.24474489620609-0.437612083088926i</v>
      </c>
      <c r="AD1918" t="str">
        <f t="shared" si="973"/>
        <v>0.0874410511429593-0.00504518300503984i</v>
      </c>
      <c r="AE1918" t="e">
        <f t="shared" si="974"/>
        <v>#DIV/0!</v>
      </c>
      <c r="AF1918" t="str">
        <f t="shared" si="975"/>
        <v>-9.72022470185882-8.05446874599261i</v>
      </c>
      <c r="AG1918" t="e">
        <f t="shared" si="976"/>
        <v>#DIV/0!</v>
      </c>
      <c r="AH1918" t="e">
        <f t="shared" si="977"/>
        <v>#DIV/0!</v>
      </c>
      <c r="AI1918" t="e">
        <f t="shared" si="978"/>
        <v>#DIV/0!</v>
      </c>
      <c r="AJ1918" t="e">
        <f t="shared" si="979"/>
        <v>#DIV/0!</v>
      </c>
      <c r="AK1918"/>
      <c r="AL1918"/>
      <c r="AM1918"/>
      <c r="AN1918"/>
    </row>
    <row r="1919" spans="1:40" x14ac:dyDescent="0.3">
      <c r="A1919"/>
      <c r="B1919">
        <f t="shared" si="980"/>
        <v>178500</v>
      </c>
      <c r="C1919" s="186" t="str">
        <f t="shared" si="948"/>
        <v>-0.00629427326365067+0.00994464119520674i</v>
      </c>
      <c r="D1919" s="158" t="str">
        <f t="shared" si="949"/>
        <v>-4.36653456146882-2.65587346189031i</v>
      </c>
      <c r="E1919" t="str">
        <f t="shared" si="950"/>
        <v>2678.77618555371-8021.6882451261i</v>
      </c>
      <c r="F1919" t="str">
        <f t="shared" si="951"/>
        <v>0.563253713014891+0.356362918833074i</v>
      </c>
      <c r="G1919" t="str">
        <f t="shared" si="946"/>
        <v>0.563253713014891+0.356362918833074i</v>
      </c>
      <c r="H1919" t="str">
        <f t="shared" si="952"/>
        <v>5.35806751818714+5.39939024340081i</v>
      </c>
      <c r="I1919" t="str">
        <f t="shared" si="953"/>
        <v>700.967860832223i</v>
      </c>
      <c r="J1919" t="str">
        <f t="shared" si="947"/>
        <v>-120.699039694672+149.473265095286i</v>
      </c>
      <c r="K1919" t="str">
        <f t="shared" si="954"/>
        <v>2.83864786029449-2.29219633725446i</v>
      </c>
      <c r="L1919" t="str">
        <f t="shared" si="955"/>
        <v>0.573681106668499-0.385950225731275i</v>
      </c>
      <c r="M1919" t="str">
        <f t="shared" si="956"/>
        <v>3.41232896696299-2.67814656298574i</v>
      </c>
      <c r="N1919" t="str">
        <f t="shared" si="957"/>
        <v>-2.28187487067697i</v>
      </c>
      <c r="O1919" t="str">
        <f t="shared" si="958"/>
        <v>-0.652651318299676-0.757658403716143i</v>
      </c>
      <c r="P1919" t="str">
        <f t="shared" si="959"/>
        <v>1.65265131829968+0.757658403716143i</v>
      </c>
      <c r="Q1919" t="str">
        <f t="shared" si="960"/>
        <v>-1.65265131829968+1.52421646696083i</v>
      </c>
      <c r="R1919" t="str">
        <f t="shared" si="961"/>
        <v>-0.311885130414938-0.746097402181255i</v>
      </c>
      <c r="S1919" t="str">
        <f t="shared" si="962"/>
        <v>0.250411508441918i</v>
      </c>
      <c r="T1919" t="str">
        <f t="shared" si="963"/>
        <v>0.186831375924804-0.0780996259678089i</v>
      </c>
      <c r="U1919" t="e">
        <f t="shared" si="964"/>
        <v>#DIV/0!</v>
      </c>
      <c r="V1919" t="str">
        <f t="shared" si="965"/>
        <v>0.0000833333333333333-0.00148604055174505i</v>
      </c>
      <c r="W1919" t="e">
        <f t="shared" si="966"/>
        <v>#DIV/0!</v>
      </c>
      <c r="X1919" t="e">
        <f t="shared" si="967"/>
        <v>#DIV/0!</v>
      </c>
      <c r="Y1919" t="str">
        <f t="shared" si="968"/>
        <v>0.00096+0.762653032585458i</v>
      </c>
      <c r="Z1919" t="e">
        <f t="shared" si="969"/>
        <v>#DIV/0!</v>
      </c>
      <c r="AA1919" t="e">
        <f t="shared" si="970"/>
        <v>#DIV/0!</v>
      </c>
      <c r="AB1919" t="str">
        <f t="shared" si="971"/>
        <v>0.106612541151371-0.0445663879858751i</v>
      </c>
      <c r="AC1919" t="str">
        <f t="shared" si="972"/>
        <v>1.2444417436033-0.437599187332833i</v>
      </c>
      <c r="AD1919" t="str">
        <f t="shared" si="973"/>
        <v>0.0874506274005767-0.0050609556743092i</v>
      </c>
      <c r="AE1919" t="e">
        <f t="shared" si="974"/>
        <v>#DIV/0!</v>
      </c>
      <c r="AF1919" t="str">
        <f t="shared" si="975"/>
        <v>-9.72460207965596-8.05526370529112i</v>
      </c>
      <c r="AG1919" t="e">
        <f t="shared" si="976"/>
        <v>#DIV/0!</v>
      </c>
      <c r="AH1919" t="e">
        <f t="shared" si="977"/>
        <v>#DIV/0!</v>
      </c>
      <c r="AI1919" t="e">
        <f t="shared" si="978"/>
        <v>#DIV/0!</v>
      </c>
      <c r="AJ1919" t="e">
        <f t="shared" si="979"/>
        <v>#DIV/0!</v>
      </c>
      <c r="AK1919"/>
      <c r="AL1919"/>
      <c r="AM1919"/>
      <c r="AN1919"/>
    </row>
    <row r="1920" spans="1:40" x14ac:dyDescent="0.3">
      <c r="A1920"/>
      <c r="B1920">
        <f t="shared" si="980"/>
        <v>178600</v>
      </c>
      <c r="C1920" s="186" t="str">
        <f t="shared" si="948"/>
        <v>-0.00629145447743945+0.00994252460853712i</v>
      </c>
      <c r="D1920" s="158" t="str">
        <f t="shared" si="949"/>
        <v>-4.36801217058452-2.65619631310733i</v>
      </c>
      <c r="E1920" t="str">
        <f t="shared" si="950"/>
        <v>2676.07784959473-8018.09740069848i</v>
      </c>
      <c r="F1920" t="str">
        <f t="shared" si="951"/>
        <v>0.563449263424889+0.35640291327471i</v>
      </c>
      <c r="G1920" t="str">
        <f t="shared" si="946"/>
        <v>0.563449263424889+0.35640291327471i</v>
      </c>
      <c r="H1920" t="str">
        <f t="shared" si="952"/>
        <v>5.36096574746504+5.39985966475541i</v>
      </c>
      <c r="I1920" t="str">
        <f t="shared" si="953"/>
        <v>701.360559913921i</v>
      </c>
      <c r="J1920" t="str">
        <f t="shared" si="947"/>
        <v>-120.835435357486+149.557003619148i</v>
      </c>
      <c r="K1920" t="str">
        <f t="shared" si="954"/>
        <v>2.83737193695137-2.29247086379i</v>
      </c>
      <c r="L1920" t="str">
        <f t="shared" si="955"/>
        <v>0.57348084140777-0.386031638225907i</v>
      </c>
      <c r="M1920" t="str">
        <f t="shared" si="956"/>
        <v>3.41085277835914-2.67850250201591i</v>
      </c>
      <c r="N1920" t="str">
        <f t="shared" si="957"/>
        <v>-2.28315323194906i</v>
      </c>
      <c r="O1920" t="str">
        <f t="shared" si="958"/>
        <v>-0.653619345912875-0.756823460688439i</v>
      </c>
      <c r="P1920" t="str">
        <f t="shared" si="959"/>
        <v>1.65361934591287+0.756823460688439i</v>
      </c>
      <c r="Q1920" t="str">
        <f t="shared" si="960"/>
        <v>-1.65361934591287+1.52632977126062i</v>
      </c>
      <c r="R1920" t="str">
        <f t="shared" si="961"/>
        <v>-0.311858462401325-0.745529688751054i</v>
      </c>
      <c r="S1920" t="str">
        <f t="shared" si="962"/>
        <v>0.250551795001269i</v>
      </c>
      <c r="T1920" t="str">
        <f t="shared" si="963"/>
        <v>0.186793801743314-0.0781366975409877i</v>
      </c>
      <c r="U1920" t="e">
        <f t="shared" si="964"/>
        <v>#DIV/0!</v>
      </c>
      <c r="V1920" t="str">
        <f t="shared" si="965"/>
        <v>0.0000833333333333333-0.00148520850216401i</v>
      </c>
      <c r="W1920" t="e">
        <f t="shared" si="966"/>
        <v>#DIV/0!</v>
      </c>
      <c r="X1920" t="e">
        <f t="shared" si="967"/>
        <v>#DIV/0!</v>
      </c>
      <c r="Y1920" t="str">
        <f t="shared" si="968"/>
        <v>0.00096+0.763080289186346i</v>
      </c>
      <c r="Z1920" t="e">
        <f t="shared" si="969"/>
        <v>#DIV/0!</v>
      </c>
      <c r="AA1920" t="e">
        <f t="shared" si="970"/>
        <v>#DIV/0!</v>
      </c>
      <c r="AB1920" t="str">
        <f t="shared" si="971"/>
        <v>0.106591100004505-0.0445875423267962i</v>
      </c>
      <c r="AC1920" t="str">
        <f t="shared" si="972"/>
        <v>1.24413870591766-0.437586070680253i</v>
      </c>
      <c r="AD1920" t="str">
        <f t="shared" si="973"/>
        <v>0.0874601954199573-0.00507674830949921i</v>
      </c>
      <c r="AE1920" t="e">
        <f t="shared" si="974"/>
        <v>#DIV/0!</v>
      </c>
      <c r="AF1920" t="str">
        <f t="shared" si="975"/>
        <v>-9.72897791804956-8.05605597786274i</v>
      </c>
      <c r="AG1920" t="e">
        <f t="shared" si="976"/>
        <v>#DIV/0!</v>
      </c>
      <c r="AH1920" t="e">
        <f t="shared" si="977"/>
        <v>#DIV/0!</v>
      </c>
      <c r="AI1920" t="e">
        <f t="shared" si="978"/>
        <v>#DIV/0!</v>
      </c>
      <c r="AJ1920" t="e">
        <f t="shared" si="979"/>
        <v>#DIV/0!</v>
      </c>
      <c r="AK1920"/>
      <c r="AL1920"/>
      <c r="AM1920"/>
      <c r="AN1920"/>
    </row>
    <row r="1921" spans="1:40" x14ac:dyDescent="0.3">
      <c r="A1921"/>
      <c r="B1921">
        <f t="shared" si="980"/>
        <v>178700</v>
      </c>
      <c r="C1921" s="186" t="str">
        <f t="shared" si="948"/>
        <v>-0.00628863663895968+0.00994040923246521i</v>
      </c>
      <c r="D1921" s="158" t="str">
        <f t="shared" si="949"/>
        <v>-4.3694892835711-2.65651819561782i</v>
      </c>
      <c r="E1921" t="str">
        <f t="shared" si="950"/>
        <v>2673.38343755314-8014.50926622993i</v>
      </c>
      <c r="F1921" t="str">
        <f t="shared" si="951"/>
        <v>0.563644748174661+0.35644278257392i</v>
      </c>
      <c r="G1921" t="str">
        <f t="shared" si="946"/>
        <v>0.563644748174661+0.35644278257392i</v>
      </c>
      <c r="H1921" t="str">
        <f t="shared" si="952"/>
        <v>5.36386293235086+5.40032737105194i</v>
      </c>
      <c r="I1921" t="str">
        <f t="shared" si="953"/>
        <v>701.75325899562i</v>
      </c>
      <c r="J1921" t="str">
        <f t="shared" si="947"/>
        <v>-120.971907411038+149.640742143012i</v>
      </c>
      <c r="K1921" t="str">
        <f t="shared" si="954"/>
        <v>2.83609644627193-2.29274455468346i</v>
      </c>
      <c r="L1921" t="str">
        <f t="shared" si="955"/>
        <v>0.573280603874109-0.386112918436426i</v>
      </c>
      <c r="M1921" t="str">
        <f t="shared" si="956"/>
        <v>3.40937705014604-2.67885747311989i</v>
      </c>
      <c r="N1921" t="str">
        <f t="shared" si="957"/>
        <v>-2.28443159322115i</v>
      </c>
      <c r="O1921" t="str">
        <f t="shared" si="958"/>
        <v>-0.654586305376554-0.755987280854296i</v>
      </c>
      <c r="P1921" t="str">
        <f t="shared" si="959"/>
        <v>1.65458630537655+0.755987280854296i</v>
      </c>
      <c r="Q1921" t="str">
        <f t="shared" si="960"/>
        <v>-1.65458630537655+1.52844431236685i</v>
      </c>
      <c r="R1921" t="str">
        <f t="shared" si="961"/>
        <v>-0.311831773080655-0.744962518322172i</v>
      </c>
      <c r="S1921" t="str">
        <f t="shared" si="962"/>
        <v>0.250692081560621i</v>
      </c>
      <c r="T1921" t="str">
        <f t="shared" si="963"/>
        <v>0.186756204402828-0.0781737562903286i</v>
      </c>
      <c r="U1921" t="e">
        <f t="shared" si="964"/>
        <v>#DIV/0!</v>
      </c>
      <c r="V1921" t="str">
        <f t="shared" si="965"/>
        <v>0.0000833333333333333-0.00148437738380802i</v>
      </c>
      <c r="W1921" t="e">
        <f t="shared" si="966"/>
        <v>#DIV/0!</v>
      </c>
      <c r="X1921" t="e">
        <f t="shared" si="967"/>
        <v>#DIV/0!</v>
      </c>
      <c r="Y1921" t="str">
        <f t="shared" si="968"/>
        <v>0.00096+0.763507545787235i</v>
      </c>
      <c r="Z1921" t="e">
        <f t="shared" si="969"/>
        <v>#DIV/0!</v>
      </c>
      <c r="AA1921" t="e">
        <f t="shared" si="970"/>
        <v>#DIV/0!</v>
      </c>
      <c r="AB1921" t="str">
        <f t="shared" si="971"/>
        <v>0.106569645642303-0.0446086893499853i</v>
      </c>
      <c r="AC1921" t="str">
        <f t="shared" si="972"/>
        <v>1.24383578326377-0.437572733343556i</v>
      </c>
      <c r="AD1921" t="str">
        <f t="shared" si="973"/>
        <v>0.0874697551758112-0.00509256091362237i</v>
      </c>
      <c r="AE1921" t="e">
        <f t="shared" si="974"/>
        <v>#DIV/0!</v>
      </c>
      <c r="AF1921" t="str">
        <f t="shared" si="975"/>
        <v>-9.73335221592196-8.05684556666976i</v>
      </c>
      <c r="AG1921" t="e">
        <f t="shared" si="976"/>
        <v>#DIV/0!</v>
      </c>
      <c r="AH1921" t="e">
        <f t="shared" si="977"/>
        <v>#DIV/0!</v>
      </c>
      <c r="AI1921" t="e">
        <f t="shared" si="978"/>
        <v>#DIV/0!</v>
      </c>
      <c r="AJ1921" t="e">
        <f t="shared" si="979"/>
        <v>#DIV/0!</v>
      </c>
      <c r="AK1921"/>
      <c r="AL1921"/>
      <c r="AM1921"/>
      <c r="AN1921"/>
    </row>
    <row r="1922" spans="1:40" x14ac:dyDescent="0.3">
      <c r="A1922"/>
      <c r="B1922">
        <f t="shared" si="980"/>
        <v>178800</v>
      </c>
      <c r="C1922" s="186" t="str">
        <f t="shared" si="948"/>
        <v>-0.00628581974905458+0.00993829506392372i</v>
      </c>
      <c r="D1922" s="158" t="str">
        <f t="shared" si="949"/>
        <v>-4.37096589998449-2.65683911050385i</v>
      </c>
      <c r="E1922" t="str">
        <f t="shared" si="950"/>
        <v>2670.69294213952-8010.92383960372i</v>
      </c>
      <c r="F1922" t="str">
        <f t="shared" si="951"/>
        <v>0.563840167205443+0.356482526868774i</v>
      </c>
      <c r="G1922" t="str">
        <f t="shared" si="946"/>
        <v>0.563840167205443+0.356482526868774i</v>
      </c>
      <c r="H1922" t="str">
        <f t="shared" si="952"/>
        <v>5.36675907217501+5.40079336416942i</v>
      </c>
      <c r="I1922" t="str">
        <f t="shared" si="953"/>
        <v>702.145958077319i</v>
      </c>
      <c r="J1922" t="str">
        <f t="shared" si="947"/>
        <v>-121.108455855328+149.724480666875i</v>
      </c>
      <c r="K1922" t="str">
        <f t="shared" si="954"/>
        <v>2.83482138863596-2.29301741087497i</v>
      </c>
      <c r="L1922" t="str">
        <f t="shared" si="955"/>
        <v>0.573080394155845-0.386194066453709i</v>
      </c>
      <c r="M1922" t="str">
        <f t="shared" si="956"/>
        <v>3.40790178279181-2.67921147732868i</v>
      </c>
      <c r="N1922" t="str">
        <f t="shared" si="957"/>
        <v>-2.28570995449324i</v>
      </c>
      <c r="O1922" t="str">
        <f t="shared" si="958"/>
        <v>-0.655552195110503-0.755149865580205i</v>
      </c>
      <c r="P1922" t="str">
        <f t="shared" si="959"/>
        <v>1.6555521951105+0.755149865580205i</v>
      </c>
      <c r="Q1922" t="str">
        <f t="shared" si="960"/>
        <v>-1.6555521951105+1.53056008891304i</v>
      </c>
      <c r="R1922" t="str">
        <f t="shared" si="961"/>
        <v>-0.311805062440531-0.744395889970998i</v>
      </c>
      <c r="S1922" t="str">
        <f t="shared" si="962"/>
        <v>0.250832368119972i</v>
      </c>
      <c r="T1922" t="str">
        <f t="shared" si="963"/>
        <v>0.1867185839002-0.0782108022037541i</v>
      </c>
      <c r="U1922" t="e">
        <f t="shared" si="964"/>
        <v>#DIV/0!</v>
      </c>
      <c r="V1922" t="str">
        <f t="shared" si="965"/>
        <v>0.0000833333333333333-0.00148354719511461i</v>
      </c>
      <c r="W1922" t="e">
        <f t="shared" si="966"/>
        <v>#DIV/0!</v>
      </c>
      <c r="X1922" t="e">
        <f t="shared" si="967"/>
        <v>#DIV/0!</v>
      </c>
      <c r="Y1922" t="str">
        <f t="shared" si="968"/>
        <v>0.00096+0.763934802388123i</v>
      </c>
      <c r="Z1922" t="e">
        <f t="shared" si="969"/>
        <v>#DIV/0!</v>
      </c>
      <c r="AA1922" t="e">
        <f t="shared" si="970"/>
        <v>#DIV/0!</v>
      </c>
      <c r="AB1922" t="str">
        <f t="shared" si="971"/>
        <v>0.10654817806297-0.0446298290485504i</v>
      </c>
      <c r="AC1922" t="str">
        <f t="shared" si="972"/>
        <v>1.24353297575592-0.437559175535018i</v>
      </c>
      <c r="AD1922" t="str">
        <f t="shared" si="973"/>
        <v>0.087479306642826-0.00510839348966913i</v>
      </c>
      <c r="AE1922" t="e">
        <f t="shared" si="974"/>
        <v>#DIV/0!</v>
      </c>
      <c r="AF1922" t="str">
        <f t="shared" si="975"/>
        <v>-9.7377249721595-8.05763247467327i</v>
      </c>
      <c r="AG1922" t="e">
        <f t="shared" si="976"/>
        <v>#DIV/0!</v>
      </c>
      <c r="AH1922" t="e">
        <f t="shared" si="977"/>
        <v>#DIV/0!</v>
      </c>
      <c r="AI1922" t="e">
        <f t="shared" si="978"/>
        <v>#DIV/0!</v>
      </c>
      <c r="AJ1922" t="e">
        <f t="shared" si="979"/>
        <v>#DIV/0!</v>
      </c>
      <c r="AK1922"/>
      <c r="AL1922"/>
      <c r="AM1922"/>
      <c r="AN1922"/>
    </row>
    <row r="1923" spans="1:40" x14ac:dyDescent="0.3">
      <c r="A1923"/>
      <c r="B1923">
        <f t="shared" si="980"/>
        <v>178900</v>
      </c>
      <c r="C1923" s="186" t="str">
        <f t="shared" si="948"/>
        <v>-0.00628300380856444+0.00993618209985593i</v>
      </c>
      <c r="D1923" s="158" t="str">
        <f t="shared" si="949"/>
        <v>-4.37244201938216-2.65715905884698i</v>
      </c>
      <c r="E1923" t="str">
        <f t="shared" si="950"/>
        <v>2668.00635608053-8007.34111870251i</v>
      </c>
      <c r="F1923" t="str">
        <f t="shared" si="951"/>
        <v>0.564035520458674+0.356522146297288i</v>
      </c>
      <c r="G1923" t="str">
        <f t="shared" si="946"/>
        <v>0.564035520458674+0.356522146297288i</v>
      </c>
      <c r="H1923" t="str">
        <f t="shared" si="952"/>
        <v>5.36965416627045+5.40125764598622i</v>
      </c>
      <c r="I1923" t="str">
        <f t="shared" si="953"/>
        <v>702.538657159017i</v>
      </c>
      <c r="J1923" t="str">
        <f t="shared" si="947"/>
        <v>-121.245080690356+149.808219190738i</v>
      </c>
      <c r="K1923" t="str">
        <f t="shared" si="954"/>
        <v>2.83354676442187-2.29328943330412i</v>
      </c>
      <c r="L1923" t="str">
        <f t="shared" si="955"/>
        <v>0.572880212341154-0.386275082368661i</v>
      </c>
      <c r="M1923" t="str">
        <f t="shared" si="956"/>
        <v>3.40642697676302-2.67956451567278i</v>
      </c>
      <c r="N1923" t="str">
        <f t="shared" si="957"/>
        <v>-2.28698831576533i</v>
      </c>
      <c r="O1923" t="str">
        <f t="shared" si="958"/>
        <v>-0.656517013536255-0.754311216234677i</v>
      </c>
      <c r="P1923" t="str">
        <f t="shared" si="959"/>
        <v>1.65651701353626+0.754311216234677i</v>
      </c>
      <c r="Q1923" t="str">
        <f t="shared" si="960"/>
        <v>-1.65651701353626+1.53267709953065i</v>
      </c>
      <c r="R1923" t="str">
        <f t="shared" si="961"/>
        <v>-0.311778330468563-0.743829802775987i</v>
      </c>
      <c r="S1923" t="str">
        <f t="shared" si="962"/>
        <v>0.250972654679322i</v>
      </c>
      <c r="T1923" t="str">
        <f t="shared" si="963"/>
        <v>0.186680940232286-0.0782478352691822i</v>
      </c>
      <c r="U1923" t="e">
        <f t="shared" si="964"/>
        <v>#DIV/0!</v>
      </c>
      <c r="V1923" t="str">
        <f t="shared" si="965"/>
        <v>0.0000833333333333333-0.00148271793452483i</v>
      </c>
      <c r="W1923" t="e">
        <f t="shared" si="966"/>
        <v>#DIV/0!</v>
      </c>
      <c r="X1923" t="e">
        <f t="shared" si="967"/>
        <v>#DIV/0!</v>
      </c>
      <c r="Y1923" t="str">
        <f t="shared" si="968"/>
        <v>0.00096+0.764362058989011i</v>
      </c>
      <c r="Z1923" t="e">
        <f t="shared" si="969"/>
        <v>#DIV/0!</v>
      </c>
      <c r="AA1923" t="e">
        <f t="shared" si="970"/>
        <v>#DIV/0!</v>
      </c>
      <c r="AB1923" t="str">
        <f t="shared" si="971"/>
        <v>0.106526697264712-0.0446509614155973i</v>
      </c>
      <c r="AC1923" t="str">
        <f t="shared" si="972"/>
        <v>1.24323028350807-0.437545397466834i</v>
      </c>
      <c r="AD1923" t="str">
        <f t="shared" si="973"/>
        <v>0.0874888497956725-0.00512424604061077i</v>
      </c>
      <c r="AE1923" t="e">
        <f t="shared" si="974"/>
        <v>#DIV/0!</v>
      </c>
      <c r="AF1923" t="str">
        <f t="shared" si="975"/>
        <v>-9.74209618565261-8.0584167048332i</v>
      </c>
      <c r="AG1923" t="e">
        <f t="shared" si="976"/>
        <v>#DIV/0!</v>
      </c>
      <c r="AH1923" t="e">
        <f t="shared" si="977"/>
        <v>#DIV/0!</v>
      </c>
      <c r="AI1923" t="e">
        <f t="shared" si="978"/>
        <v>#DIV/0!</v>
      </c>
      <c r="AJ1923" t="e">
        <f t="shared" si="979"/>
        <v>#DIV/0!</v>
      </c>
      <c r="AK1923"/>
      <c r="AL1923"/>
      <c r="AM1923"/>
      <c r="AN1923"/>
    </row>
    <row r="1924" spans="1:40" x14ac:dyDescent="0.3">
      <c r="A1924"/>
      <c r="B1924">
        <f t="shared" si="980"/>
        <v>179000</v>
      </c>
      <c r="C1924" s="186" t="str">
        <f t="shared" si="948"/>
        <v>-0.00628018881832676+0.00993407033721557i</v>
      </c>
      <c r="D1924" s="158" t="str">
        <f t="shared" si="949"/>
        <v>-4.37391764132317-2.65747804172819i</v>
      </c>
      <c r="E1924" t="str">
        <f t="shared" si="950"/>
        <v>2665.32367211884-8003.76110140826i</v>
      </c>
      <c r="F1924" t="str">
        <f t="shared" si="951"/>
        <v>0.564230807875999+0.356561640997414i</v>
      </c>
      <c r="G1924" t="str">
        <f t="shared" si="946"/>
        <v>0.564230807875999+0.356561640997414i</v>
      </c>
      <c r="H1924" t="str">
        <f t="shared" si="952"/>
        <v>5.37254821397266+5.40172021837999i</v>
      </c>
      <c r="I1924" t="str">
        <f t="shared" si="953"/>
        <v>702.931356240716i</v>
      </c>
      <c r="J1924" t="str">
        <f t="shared" si="947"/>
        <v>-121.381781916123+149.8919577146i</v>
      </c>
      <c r="K1924" t="str">
        <f t="shared" si="954"/>
        <v>2.83227257400675-2.29356062291005i</v>
      </c>
      <c r="L1924" t="str">
        <f t="shared" si="955"/>
        <v>0.572680058518058-0.386355966272213i</v>
      </c>
      <c r="M1924" t="str">
        <f t="shared" si="956"/>
        <v>3.40495263252481-2.67991658918226i</v>
      </c>
      <c r="N1924" t="str">
        <f t="shared" si="957"/>
        <v>-2.28826667703741i</v>
      </c>
      <c r="O1924" t="str">
        <f t="shared" si="958"/>
        <v>-0.657480759077091-0.753471334188244i</v>
      </c>
      <c r="P1924" t="str">
        <f t="shared" si="959"/>
        <v>1.65748075907709+0.753471334188244i</v>
      </c>
      <c r="Q1924" t="str">
        <f t="shared" si="960"/>
        <v>-1.65748075907709+1.53479534284917i</v>
      </c>
      <c r="R1924" t="str">
        <f t="shared" si="961"/>
        <v>-0.311751577152319-0.74326425581765i</v>
      </c>
      <c r="S1924" t="str">
        <f t="shared" si="962"/>
        <v>0.251112941238673i</v>
      </c>
      <c r="T1924" t="str">
        <f t="shared" si="963"/>
        <v>0.186643273395944-0.0782848554745139i</v>
      </c>
      <c r="U1924" t="e">
        <f t="shared" si="964"/>
        <v>#DIV/0!</v>
      </c>
      <c r="V1924" t="str">
        <f t="shared" si="965"/>
        <v>0.0000833333333333333-0.0014818896004832i</v>
      </c>
      <c r="W1924" t="e">
        <f t="shared" si="966"/>
        <v>#DIV/0!</v>
      </c>
      <c r="X1924" t="e">
        <f t="shared" si="967"/>
        <v>#DIV/0!</v>
      </c>
      <c r="Y1924" t="str">
        <f t="shared" si="968"/>
        <v>0.00096+0.764789315589899i</v>
      </c>
      <c r="Z1924" t="e">
        <f t="shared" si="969"/>
        <v>#DIV/0!</v>
      </c>
      <c r="AA1924" t="e">
        <f t="shared" si="970"/>
        <v>#DIV/0!</v>
      </c>
      <c r="AB1924" t="str">
        <f t="shared" si="971"/>
        <v>0.106505203245735-0.0446720864442218i</v>
      </c>
      <c r="AC1924" t="str">
        <f t="shared" si="972"/>
        <v>1.2429277066339-0.437531399351102i</v>
      </c>
      <c r="AD1924" t="str">
        <f t="shared" si="973"/>
        <v>0.0874983846089985-0.00514011856939605i</v>
      </c>
      <c r="AE1924" t="e">
        <f t="shared" si="974"/>
        <v>#DIV/0!</v>
      </c>
      <c r="AF1924" t="str">
        <f t="shared" si="975"/>
        <v>-9.74646585529583-8.05919826010818i</v>
      </c>
      <c r="AG1924" t="e">
        <f t="shared" si="976"/>
        <v>#DIV/0!</v>
      </c>
      <c r="AH1924" t="e">
        <f t="shared" si="977"/>
        <v>#DIV/0!</v>
      </c>
      <c r="AI1924" t="e">
        <f t="shared" si="978"/>
        <v>#DIV/0!</v>
      </c>
      <c r="AJ1924" t="e">
        <f t="shared" si="979"/>
        <v>#DIV/0!</v>
      </c>
      <c r="AK1924"/>
      <c r="AL1924"/>
      <c r="AM1924"/>
      <c r="AN1924"/>
    </row>
    <row r="1925" spans="1:40" x14ac:dyDescent="0.3">
      <c r="A1925"/>
      <c r="B1925">
        <f t="shared" si="980"/>
        <v>179100</v>
      </c>
      <c r="C1925" s="186" t="str">
        <f t="shared" si="948"/>
        <v>-0.00627737477917592+0.00993195977296646i</v>
      </c>
      <c r="D1925" s="158" t="str">
        <f t="shared" si="949"/>
        <v>-4.37539276536803-2.65779606022792i</v>
      </c>
      <c r="E1925" t="str">
        <f t="shared" si="950"/>
        <v>2662.64488301318-8000.1837856024i</v>
      </c>
      <c r="F1925" t="str">
        <f t="shared" si="951"/>
        <v>0.564426029399262+0.356601011107042i</v>
      </c>
      <c r="G1925" t="str">
        <f t="shared" ref="G1925:G1988" si="981">IF($C$11=$C$7,$C$24,F1925)</f>
        <v>0.564426029399262+0.356601011107042i</v>
      </c>
      <c r="H1925" t="str">
        <f t="shared" si="952"/>
        <v>5.37544121461957+5.40218108322764i</v>
      </c>
      <c r="I1925" t="str">
        <f t="shared" si="953"/>
        <v>703.324055322415i</v>
      </c>
      <c r="J1925" t="str">
        <f t="shared" ref="J1925:J1988" si="982">IMSUM(COMPLEX(0,2*PI()*B1925*$C$113*$C$112),COMPLEX(0,2*PI()*B1925*$C$113*$C$111),COMPLEX(0,2*PI()*B1925*$C$28*10^-12*$C$111),COMPLEX(-1*2*PI()*B1925*2*PI()*B1925*$C$113*$C$112*$C$28*10^-12*$C$111,0),COMPLEX(1,0))</f>
        <v>-121.518559532627+149.975696238463i</v>
      </c>
      <c r="K1925" t="str">
        <f t="shared" si="954"/>
        <v>2.83099881776639-2.29383098063134i</v>
      </c>
      <c r="L1925" t="str">
        <f t="shared" si="955"/>
        <v>0.572479932774419-0.386436718255325i</v>
      </c>
      <c r="M1925" t="str">
        <f t="shared" si="956"/>
        <v>3.40347875054081-2.68026769888666i</v>
      </c>
      <c r="N1925" t="str">
        <f t="shared" si="957"/>
        <v>-2.2895450383095i</v>
      </c>
      <c r="O1925" t="str">
        <f t="shared" si="958"/>
        <v>-0.658443430158066-0.752630220813436i</v>
      </c>
      <c r="P1925" t="str">
        <f t="shared" si="959"/>
        <v>1.65844343015807+0.752630220813436i</v>
      </c>
      <c r="Q1925" t="str">
        <f t="shared" si="960"/>
        <v>-1.65844343015807+1.53691481749606i</v>
      </c>
      <c r="R1925" t="str">
        <f t="shared" si="961"/>
        <v>-0.311724802479395-0.742699248178548i</v>
      </c>
      <c r="S1925" t="str">
        <f t="shared" si="962"/>
        <v>0.251253227798025i</v>
      </c>
      <c r="T1925" t="str">
        <f t="shared" si="963"/>
        <v>0.186605583388027-0.0783218628076498i</v>
      </c>
      <c r="U1925" t="e">
        <f t="shared" si="964"/>
        <v>#DIV/0!</v>
      </c>
      <c r="V1925" t="str">
        <f t="shared" si="965"/>
        <v>0.0000833333333333333-0.0014810621914377i</v>
      </c>
      <c r="W1925" t="e">
        <f t="shared" si="966"/>
        <v>#DIV/0!</v>
      </c>
      <c r="X1925" t="e">
        <f t="shared" si="967"/>
        <v>#DIV/0!</v>
      </c>
      <c r="Y1925" t="str">
        <f t="shared" si="968"/>
        <v>0.00096+0.765216572190788i</v>
      </c>
      <c r="Z1925" t="e">
        <f t="shared" si="969"/>
        <v>#DIV/0!</v>
      </c>
      <c r="AA1925" t="e">
        <f t="shared" si="970"/>
        <v>#DIV/0!</v>
      </c>
      <c r="AB1925" t="str">
        <f t="shared" si="971"/>
        <v>0.106483696004245-0.0446932041275195i</v>
      </c>
      <c r="AC1925" t="str">
        <f t="shared" si="972"/>
        <v>1.24262524524676-0.43751718139984i</v>
      </c>
      <c r="AD1925" t="str">
        <f t="shared" si="973"/>
        <v>0.0875079110574345-0.00515601107895612i</v>
      </c>
      <c r="AE1925" t="e">
        <f t="shared" si="974"/>
        <v>#DIV/0!</v>
      </c>
      <c r="AF1925" t="str">
        <f t="shared" si="975"/>
        <v>-9.7508339799876-8.05997714345556i</v>
      </c>
      <c r="AG1925" t="e">
        <f t="shared" si="976"/>
        <v>#DIV/0!</v>
      </c>
      <c r="AH1925" t="e">
        <f t="shared" si="977"/>
        <v>#DIV/0!</v>
      </c>
      <c r="AI1925" t="e">
        <f t="shared" si="978"/>
        <v>#DIV/0!</v>
      </c>
      <c r="AJ1925" t="e">
        <f t="shared" si="979"/>
        <v>#DIV/0!</v>
      </c>
      <c r="AK1925"/>
      <c r="AL1925"/>
      <c r="AM1925"/>
      <c r="AN1925"/>
    </row>
    <row r="1926" spans="1:40" x14ac:dyDescent="0.3">
      <c r="A1926"/>
      <c r="B1926">
        <f t="shared" si="980"/>
        <v>179200</v>
      </c>
      <c r="C1926" s="186" t="str">
        <f t="shared" ref="C1926:C1989" si="983">IMPRODUCT(COMPLEX(-1,0),IMDIV(IMPRODUCT(G1926,COMPLEX($C$100+$C$101,0)),COMPLEX($C$100,2*PI()*B1926*$C$103*$C$102*(2*$C$100+$C$101))))</f>
        <v>-0.00627456169194359+0.00992985040408303i</v>
      </c>
      <c r="D1926" s="158" t="str">
        <f t="shared" ref="D1926:D1989" si="984">IMPRODUCT(COMPLEX($C$106,0),IMSUB(C1926,G1926))</f>
        <v>-4.37686739107886-2.65811311542613i</v>
      </c>
      <c r="E1926" t="str">
        <f t="shared" ref="E1926:E1989" si="985">IMDIV(COMPLEX($C$20*10^3,0),COMPLEX(1,2*PI()*B1926*$C$20*1000*$C$29*10^-12))</f>
        <v>2659.96998153824-7996.60916916579i</v>
      </c>
      <c r="F1926" t="str">
        <f t="shared" ref="F1926:F1989" si="986">IMDIV(COMPLEX($C$22*1000,0),IMSUM(COMPLEX($C$22*1000,0),E1926))</f>
        <v>0.564621184970516+0.356640256764013i</v>
      </c>
      <c r="G1926" t="str">
        <f t="shared" si="981"/>
        <v>0.564621184970516+0.356640256764013i</v>
      </c>
      <c r="H1926" t="str">
        <f t="shared" ref="H1926:H1989" si="987">IMPRODUCT(COMPLEX($C$108,0),IMPRODUCT(COMPLEX(-1,0),D1926),IMDIV(COMPLEX(0,2*PI()*B1926*$C$109*$C$110),COMPLEX(1,2*PI()*B1926*$C$109*$C$110)))</f>
        <v>5.37833316755165+5.40264024240546i</v>
      </c>
      <c r="I1926" t="str">
        <f t="shared" ref="I1926:I1989" si="988">COMPLEX(0,2*PI()*B1926*$C$113*$C$112*$C$114)</f>
        <v>703.716754404114i</v>
      </c>
      <c r="J1926" t="str">
        <f t="shared" si="982"/>
        <v>-121.655413539869+150.059434762326i</v>
      </c>
      <c r="K1926" t="str">
        <f t="shared" ref="K1926:K1989" si="989">IMDIV(I1926,J1926)</f>
        <v>2.82972549607521-2.29410050740621i</v>
      </c>
      <c r="L1926" t="str">
        <f t="shared" ref="L1926:L1989" si="990">IMDIV(COMPLEX($C$117,0),COMPLEX(1,2*PI()*B1926*$C$115*$C$116))</f>
        <v>0.572279835197946-0.386517338408986i</v>
      </c>
      <c r="M1926" t="str">
        <f t="shared" ref="M1926:M1989" si="991">IMSUM(K1926,L1926)</f>
        <v>3.40200533127316-2.6806178458152i</v>
      </c>
      <c r="N1926" t="str">
        <f t="shared" ref="N1926:N1989" si="992">COMPLEX(0,-2*PI()*B1926*$C$43)</f>
        <v>-2.29082339958159i</v>
      </c>
      <c r="O1926" t="str">
        <f t="shared" ref="O1926:O1989" si="993">IMEXP(N1926)</f>
        <v>-0.659405025205967-0.751787877484811i</v>
      </c>
      <c r="P1926" t="str">
        <f t="shared" ref="P1926:P1989" si="994">IMSUB(COMPLEX(1,0),O1926)</f>
        <v>1.65940502520597+0.751787877484811i</v>
      </c>
      <c r="Q1926" t="str">
        <f t="shared" ref="Q1926:Q1989" si="995">IMSUM(COMPLEX(0,2*PI()*B1926*$C$43),O1926,COMPLEX(-1,0))</f>
        <v>-1.65940502520597+1.53903552209678i</v>
      </c>
      <c r="R1926" t="str">
        <f t="shared" ref="R1926:R1989" si="996">IMDIV(P1926,Q1926)</f>
        <v>-0.311698006437337-0.742134778943294i</v>
      </c>
      <c r="S1926" t="str">
        <f t="shared" ref="S1926:S1989" si="997">IMDIV(COMPLEX(0,2*PI()*B1926*$C$123),COMPLEX($C$124,0))</f>
        <v>0.251393514357376i</v>
      </c>
      <c r="T1926" t="str">
        <f t="shared" ref="T1926:T1989" si="998">IMPRODUCT(R1926,S1926)</f>
        <v>0.186567870205389-0.0783588572564702i</v>
      </c>
      <c r="U1926" t="e">
        <f t="shared" ref="U1926:U1989" si="999">IMDIV(COMPLEX(1,2*PI()*B1926*$C$16*10^-3*$C$15*10^-6),COMPLEX(0,2*PI()*B1926*$C$15*10^-6))</f>
        <v>#DIV/0!</v>
      </c>
      <c r="V1926" t="str">
        <f t="shared" ref="V1926:V1989" si="1000">IMSUM(COMPLEX($C$18*10^-3,0),IMDIV(COMPLEX(1,0),COMPLEX(0,2*PI()*B1926*($C$17*1*10^-6))))</f>
        <v>0.0000833333333333333-0.0014802357058398i</v>
      </c>
      <c r="W1926" t="e">
        <f t="shared" ref="W1926:W1989" si="1001">IMDIV(IMPRODUCT(U1926,V1926),IMSUM(U1926,V1926))</f>
        <v>#DIV/0!</v>
      </c>
      <c r="X1926" t="e">
        <f t="shared" ref="X1926:X1989" si="1002">IMDIV(IMPRODUCT(COMPLEX($C$19,0),W1926),IMSUM(COMPLEX($C$19,0),W1926))</f>
        <v>#DIV/0!</v>
      </c>
      <c r="Y1926" t="str">
        <f t="shared" ref="Y1926:Y1989" si="1003">COMPLEX($C$13*10^-3,2*PI()*B1926*$C$12*0.000001)</f>
        <v>0.00096+0.765643828791676i</v>
      </c>
      <c r="Z1926" t="e">
        <f t="shared" ref="Z1926:Z1989" si="1004">IMPRODUCT(COMPLEX($C$6,0),IMDIV(X1926,IMSUM(X1926,Y1926)))</f>
        <v>#DIV/0!</v>
      </c>
      <c r="AA1926" t="e">
        <f t="shared" ref="AA1926:AA1989" si="1005">IMDIV(COMPLEX($C$6,0),IMSUM(X1926,Y1926))</f>
        <v>#DIV/0!</v>
      </c>
      <c r="AB1926" t="str">
        <f t="shared" ref="AB1926:AB1989" si="1006">IMPRODUCT(COMPLEX($C$119,0),T1926)</f>
        <v>0.106462175538445-0.0447143144585745i</v>
      </c>
      <c r="AC1926" t="str">
        <f t="shared" ref="AC1926:AC1989" si="1007">IMSUM(COMPLEX(1,0),IMPRODUCT(AB1926,M1926))</f>
        <v>1.24232289945968-0.437502743824961i</v>
      </c>
      <c r="AD1926" t="str">
        <f t="shared" ref="AD1926:AD1989" si="1008">IMDIV(AB1926,AC1926)</f>
        <v>0.0875174291155886-0.00517192357219887i</v>
      </c>
      <c r="AE1926" t="e">
        <f t="shared" ref="AE1926:AE1989" si="1009">IMPRODUCT(AD1926,AA1926,X1926)</f>
        <v>#DIV/0!</v>
      </c>
      <c r="AF1926" t="str">
        <f t="shared" ref="AF1926:AF1989" si="1010">IMSUB(D1926,H1926)</f>
        <v>-9.75520055863051-8.06075335783159i</v>
      </c>
      <c r="AG1926" t="e">
        <f t="shared" ref="AG1926:AG1989" si="1011">IMSUM(COMPLEX(1,0),IMPRODUCT(AD1926,AA1926,COMPLEX($C$127,0)))</f>
        <v>#DIV/0!</v>
      </c>
      <c r="AH1926" t="e">
        <f t="shared" ref="AH1926:AH1989" si="1012">IMDIV(IMPRODUCT(AE1926,AF1926),AG1926)</f>
        <v>#DIV/0!</v>
      </c>
      <c r="AI1926" t="e">
        <f t="shared" ref="AI1926:AI1989" si="1013">20*LOG10(IMABS(AH1926))</f>
        <v>#DIV/0!</v>
      </c>
      <c r="AJ1926" t="e">
        <f t="shared" ref="AJ1926:AJ1989" si="1014">IMARGUMENT(AH1926)*180/PI()</f>
        <v>#DIV/0!</v>
      </c>
      <c r="AK1926"/>
      <c r="AL1926"/>
      <c r="AM1926"/>
      <c r="AN1926"/>
    </row>
    <row r="1927" spans="1:40" x14ac:dyDescent="0.3">
      <c r="A1927"/>
      <c r="B1927">
        <f t="shared" si="980"/>
        <v>179300</v>
      </c>
      <c r="C1927" s="186" t="str">
        <f t="shared" si="983"/>
        <v>-0.00627174955745822+0.00992774222754986i</v>
      </c>
      <c r="D1927" s="158" t="str">
        <f t="shared" si="984"/>
        <v>-4.37834151801926-2.65842920840215i</v>
      </c>
      <c r="E1927" t="str">
        <f t="shared" si="985"/>
        <v>2657.2989604846-7993.03724997865i</v>
      </c>
      <c r="F1927" t="str">
        <f t="shared" si="986"/>
        <v>0.56481627453201+0.356679378106091i</v>
      </c>
      <c r="G1927" t="str">
        <f t="shared" si="981"/>
        <v>0.56481627453201+0.356679378106091i</v>
      </c>
      <c r="H1927" t="str">
        <f t="shared" si="987"/>
        <v>5.38122407211184+5.40309769778893i</v>
      </c>
      <c r="I1927" t="str">
        <f t="shared" si="988"/>
        <v>704.109453485812i</v>
      </c>
      <c r="J1927" t="str">
        <f t="shared" si="982"/>
        <v>-121.79234393785+150.143173286189i</v>
      </c>
      <c r="K1927" t="str">
        <f t="shared" si="989"/>
        <v>2.82845260930628-2.29436920417232i</v>
      </c>
      <c r="L1927" t="str">
        <f t="shared" si="990"/>
        <v>0.572079765876192-0.386597826824209i</v>
      </c>
      <c r="M1927" t="str">
        <f t="shared" si="991"/>
        <v>3.40053237518247-2.68096703099653i</v>
      </c>
      <c r="N1927" t="str">
        <f t="shared" si="992"/>
        <v>-2.29210176085368i</v>
      </c>
      <c r="O1927" t="str">
        <f t="shared" si="993"/>
        <v>-0.66036554264935-0.750944305578935i</v>
      </c>
      <c r="P1927" t="str">
        <f t="shared" si="994"/>
        <v>1.66036554264935+0.750944305578935i</v>
      </c>
      <c r="Q1927" t="str">
        <f t="shared" si="995"/>
        <v>-1.66036554264935+1.54115745527474i</v>
      </c>
      <c r="R1927" t="str">
        <f t="shared" si="996"/>
        <v>-0.311671189013705-0.741570847198544i</v>
      </c>
      <c r="S1927" t="str">
        <f t="shared" si="997"/>
        <v>0.251533800916728i</v>
      </c>
      <c r="T1927" t="str">
        <f t="shared" si="998"/>
        <v>0.186530133844888-0.0783958388088532i</v>
      </c>
      <c r="U1927" t="e">
        <f t="shared" si="999"/>
        <v>#DIV/0!</v>
      </c>
      <c r="V1927" t="str">
        <f t="shared" si="1000"/>
        <v>0.0000833333333333333-0.00147941014214441i</v>
      </c>
      <c r="W1927" t="e">
        <f t="shared" si="1001"/>
        <v>#DIV/0!</v>
      </c>
      <c r="X1927" t="e">
        <f t="shared" si="1002"/>
        <v>#DIV/0!</v>
      </c>
      <c r="Y1927" t="str">
        <f t="shared" si="1003"/>
        <v>0.00096+0.766071085392564i</v>
      </c>
      <c r="Z1927" t="e">
        <f t="shared" si="1004"/>
        <v>#DIV/0!</v>
      </c>
      <c r="AA1927" t="e">
        <f t="shared" si="1005"/>
        <v>#DIV/0!</v>
      </c>
      <c r="AB1927" t="str">
        <f t="shared" si="1006"/>
        <v>0.106440641846543-0.0447354174304696i</v>
      </c>
      <c r="AC1927" t="str">
        <f t="shared" si="1007"/>
        <v>1.24202066938541-0.437488086838305i</v>
      </c>
      <c r="AD1927" t="str">
        <f t="shared" si="1008"/>
        <v>0.0875269387580513-0.00518785605201293i</v>
      </c>
      <c r="AE1927" t="e">
        <f t="shared" si="1009"/>
        <v>#DIV/0!</v>
      </c>
      <c r="AF1927" t="str">
        <f t="shared" si="1010"/>
        <v>-9.7595655901311-8.06152690619108i</v>
      </c>
      <c r="AG1927" t="e">
        <f t="shared" si="1011"/>
        <v>#DIV/0!</v>
      </c>
      <c r="AH1927" t="e">
        <f t="shared" si="1012"/>
        <v>#DIV/0!</v>
      </c>
      <c r="AI1927" t="e">
        <f t="shared" si="1013"/>
        <v>#DIV/0!</v>
      </c>
      <c r="AJ1927" t="e">
        <f t="shared" si="1014"/>
        <v>#DIV/0!</v>
      </c>
      <c r="AK1927"/>
      <c r="AL1927"/>
      <c r="AM1927"/>
      <c r="AN1927"/>
    </row>
    <row r="1928" spans="1:40" x14ac:dyDescent="0.3">
      <c r="A1928"/>
      <c r="B1928">
        <f t="shared" si="980"/>
        <v>179400</v>
      </c>
      <c r="C1928" s="186" t="str">
        <f t="shared" si="983"/>
        <v>-0.00626893837654573+0.00992563524036208i</v>
      </c>
      <c r="D1928" s="158" t="str">
        <f t="shared" si="984"/>
        <v>-4.3798151457544-2.65874434023485i</v>
      </c>
      <c r="E1928" t="str">
        <f t="shared" si="985"/>
        <v>2654.63181265877-7989.4680259207i</v>
      </c>
      <c r="F1928" t="str">
        <f t="shared" si="986"/>
        <v>0.565011298026201+0.356718375270994i</v>
      </c>
      <c r="G1928" t="str">
        <f t="shared" si="981"/>
        <v>0.565011298026201+0.356718375270994i</v>
      </c>
      <c r="H1928" t="str">
        <f t="shared" si="987"/>
        <v>5.38411392764562+5.40355345125295i</v>
      </c>
      <c r="I1928" t="str">
        <f t="shared" si="988"/>
        <v>704.502152567511i</v>
      </c>
      <c r="J1928" t="str">
        <f t="shared" si="982"/>
        <v>-121.929350726569+150.226911810052i</v>
      </c>
      <c r="K1928" t="str">
        <f t="shared" si="989"/>
        <v>2.8271801578314-2.29463707186688i</v>
      </c>
      <c r="L1928" t="str">
        <f t="shared" si="990"/>
        <v>0.571879724896554-0.386678183592036i</v>
      </c>
      <c r="M1928" t="str">
        <f t="shared" si="991"/>
        <v>3.39905988272795-2.68131525545892i</v>
      </c>
      <c r="N1928" t="str">
        <f t="shared" si="992"/>
        <v>-2.29338012212577i</v>
      </c>
      <c r="O1928" t="str">
        <f t="shared" si="993"/>
        <v>-0.66132498091853-0.750099506474378i</v>
      </c>
      <c r="P1928" t="str">
        <f t="shared" si="994"/>
        <v>1.66132498091853+0.750099506474378i</v>
      </c>
      <c r="Q1928" t="str">
        <f t="shared" si="995"/>
        <v>-1.66132498091853+1.54328061565139i</v>
      </c>
      <c r="R1928" t="str">
        <f t="shared" si="996"/>
        <v>-0.311644350196034-0.741007452032987i</v>
      </c>
      <c r="S1928" t="str">
        <f t="shared" si="997"/>
        <v>0.251674087476079i</v>
      </c>
      <c r="T1928" t="str">
        <f t="shared" si="998"/>
        <v>0.186492374303376-0.0784328074526625i</v>
      </c>
      <c r="U1928" t="e">
        <f t="shared" si="999"/>
        <v>#DIV/0!</v>
      </c>
      <c r="V1928" t="str">
        <f t="shared" si="1000"/>
        <v>0.0000833333333333333-0.00147858549880988i</v>
      </c>
      <c r="W1928" t="e">
        <f t="shared" si="1001"/>
        <v>#DIV/0!</v>
      </c>
      <c r="X1928" t="e">
        <f t="shared" si="1002"/>
        <v>#DIV/0!</v>
      </c>
      <c r="Y1928" t="str">
        <f t="shared" si="1003"/>
        <v>0.00096+0.766498341993452i</v>
      </c>
      <c r="Z1928" t="e">
        <f t="shared" si="1004"/>
        <v>#DIV/0!</v>
      </c>
      <c r="AA1928" t="e">
        <f t="shared" si="1005"/>
        <v>#DIV/0!</v>
      </c>
      <c r="AB1928" t="str">
        <f t="shared" si="1006"/>
        <v>0.106419094926742-0.0447565130362795i</v>
      </c>
      <c r="AC1928" t="str">
        <f t="shared" si="1007"/>
        <v>1.24171855513638-0.437473210651612i</v>
      </c>
      <c r="AD1928" t="str">
        <f t="shared" si="1008"/>
        <v>0.0875364399593902-0.00520380852126616i</v>
      </c>
      <c r="AE1928" t="e">
        <f t="shared" si="1009"/>
        <v>#DIV/0!</v>
      </c>
      <c r="AF1928" t="str">
        <f t="shared" si="1010"/>
        <v>-9.76392907340002-8.0622977914878i</v>
      </c>
      <c r="AG1928" t="e">
        <f t="shared" si="1011"/>
        <v>#DIV/0!</v>
      </c>
      <c r="AH1928" t="e">
        <f t="shared" si="1012"/>
        <v>#DIV/0!</v>
      </c>
      <c r="AI1928" t="e">
        <f t="shared" si="1013"/>
        <v>#DIV/0!</v>
      </c>
      <c r="AJ1928" t="e">
        <f t="shared" si="1014"/>
        <v>#DIV/0!</v>
      </c>
      <c r="AK1928"/>
      <c r="AL1928"/>
      <c r="AM1928"/>
      <c r="AN1928"/>
    </row>
    <row r="1929" spans="1:40" x14ac:dyDescent="0.3">
      <c r="A1929"/>
      <c r="B1929">
        <f t="shared" si="980"/>
        <v>179500</v>
      </c>
      <c r="C1929" s="186" t="str">
        <f t="shared" si="983"/>
        <v>-0.00626612815002898+0.00992352943952473i</v>
      </c>
      <c r="D1929" s="158" t="str">
        <f t="shared" si="984"/>
        <v>-4.38128827385095-2.65905851200253i</v>
      </c>
      <c r="E1929" t="str">
        <f t="shared" si="985"/>
        <v>2651.96853088312-7985.90149487113i</v>
      </c>
      <c r="F1929" t="str">
        <f t="shared" si="986"/>
        <v>0.565206255395747+0.356757248396377i</v>
      </c>
      <c r="G1929" t="str">
        <f t="shared" si="981"/>
        <v>0.565206255395747+0.356757248396377i</v>
      </c>
      <c r="H1929" t="str">
        <f t="shared" si="987"/>
        <v>5.38700273350089+5.40400750467162i</v>
      </c>
      <c r="I1929" t="str">
        <f t="shared" si="988"/>
        <v>704.89485164921i</v>
      </c>
      <c r="J1929" t="str">
        <f t="shared" si="982"/>
        <v>-122.066433906025+150.310650333915i</v>
      </c>
      <c r="K1929" t="str">
        <f t="shared" si="989"/>
        <v>2.82590814202104-2.29490411142661i</v>
      </c>
      <c r="L1929" t="str">
        <f t="shared" si="990"/>
        <v>0.571679712346274-0.386758408803536i</v>
      </c>
      <c r="M1929" t="str">
        <f t="shared" si="991"/>
        <v>3.39758785436731-2.68166252023015i</v>
      </c>
      <c r="N1929" t="str">
        <f t="shared" si="992"/>
        <v>-2.29465848339785i</v>
      </c>
      <c r="O1929" t="str">
        <f t="shared" si="993"/>
        <v>-0.662283338445578-0.749253481551724i</v>
      </c>
      <c r="P1929" t="str">
        <f t="shared" si="994"/>
        <v>1.66228333844558+0.749253481551724i</v>
      </c>
      <c r="Q1929" t="str">
        <f t="shared" si="995"/>
        <v>-1.66228333844558+1.54540500184613i</v>
      </c>
      <c r="R1929" t="str">
        <f t="shared" si="996"/>
        <v>-0.311617489971852-0.740444592537348i</v>
      </c>
      <c r="S1929" t="str">
        <f t="shared" si="997"/>
        <v>0.25181437403543i</v>
      </c>
      <c r="T1929" t="str">
        <f t="shared" si="998"/>
        <v>0.186454591577711-0.0784697631757538i</v>
      </c>
      <c r="U1929" t="e">
        <f t="shared" si="999"/>
        <v>#DIV/0!</v>
      </c>
      <c r="V1929" t="str">
        <f t="shared" si="1000"/>
        <v>0.0000833333333333333-0.00147776177429801i</v>
      </c>
      <c r="W1929" t="e">
        <f t="shared" si="1001"/>
        <v>#DIV/0!</v>
      </c>
      <c r="X1929" t="e">
        <f t="shared" si="1002"/>
        <v>#DIV/0!</v>
      </c>
      <c r="Y1929" t="str">
        <f t="shared" si="1003"/>
        <v>0.00096+0.76692559859434i</v>
      </c>
      <c r="Z1929" t="e">
        <f t="shared" si="1004"/>
        <v>#DIV/0!</v>
      </c>
      <c r="AA1929" t="e">
        <f t="shared" si="1005"/>
        <v>#DIV/0!</v>
      </c>
      <c r="AB1929" t="str">
        <f t="shared" si="1006"/>
        <v>0.10639753477725-0.0447776012690742i</v>
      </c>
      <c r="AC1929" t="str">
        <f t="shared" si="1007"/>
        <v>1.24141655682472-0.437458115476544i</v>
      </c>
      <c r="AD1929" t="str">
        <f t="shared" si="1008"/>
        <v>0.0875459326941561-0.00521978098280449i</v>
      </c>
      <c r="AE1929" t="e">
        <f t="shared" si="1009"/>
        <v>#DIV/0!</v>
      </c>
      <c r="AF1929" t="str">
        <f t="shared" si="1010"/>
        <v>-9.76829100735184-8.06306601667415i</v>
      </c>
      <c r="AG1929" t="e">
        <f t="shared" si="1011"/>
        <v>#DIV/0!</v>
      </c>
      <c r="AH1929" t="e">
        <f t="shared" si="1012"/>
        <v>#DIV/0!</v>
      </c>
      <c r="AI1929" t="e">
        <f t="shared" si="1013"/>
        <v>#DIV/0!</v>
      </c>
      <c r="AJ1929" t="e">
        <f t="shared" si="1014"/>
        <v>#DIV/0!</v>
      </c>
      <c r="AK1929"/>
      <c r="AL1929"/>
      <c r="AM1929"/>
      <c r="AN1929"/>
    </row>
    <row r="1930" spans="1:40" x14ac:dyDescent="0.3">
      <c r="A1930"/>
      <c r="B1930">
        <f t="shared" si="980"/>
        <v>179600</v>
      </c>
      <c r="C1930" s="186" t="str">
        <f t="shared" si="983"/>
        <v>-0.00626331887872774+0.00992142482205327i</v>
      </c>
      <c r="D1930" s="158" t="str">
        <f t="shared" si="984"/>
        <v>-4.38276090187711-2.65937172478291i</v>
      </c>
      <c r="E1930" t="str">
        <f t="shared" si="985"/>
        <v>2649.30910799578-7982.33765470855i</v>
      </c>
      <c r="F1930" t="str">
        <f t="shared" si="986"/>
        <v>0.565401146583503+0.356795997619824i</v>
      </c>
      <c r="G1930" t="str">
        <f t="shared" si="981"/>
        <v>0.565401146583503+0.356795997619824i</v>
      </c>
      <c r="H1930" t="str">
        <f t="shared" si="987"/>
        <v>5.3898904890281+5.40445985991832i</v>
      </c>
      <c r="I1930" t="str">
        <f t="shared" si="988"/>
        <v>705.287550730909i</v>
      </c>
      <c r="J1930" t="str">
        <f t="shared" si="982"/>
        <v>-122.20359347622+150.394388857778i</v>
      </c>
      <c r="K1930" t="str">
        <f t="shared" si="989"/>
        <v>2.82463656224429-2.29517032378776i</v>
      </c>
      <c r="L1930" t="str">
        <f t="shared" si="990"/>
        <v>0.571479728312439-0.386838502549802i</v>
      </c>
      <c r="M1930" t="str">
        <f t="shared" si="991"/>
        <v>3.39611629055673-2.68200882633756i</v>
      </c>
      <c r="N1930" t="str">
        <f t="shared" si="992"/>
        <v>-2.29593684466994i</v>
      </c>
      <c r="O1930" t="str">
        <f t="shared" si="993"/>
        <v>-0.663240613664354-0.74840623219354i</v>
      </c>
      <c r="P1930" t="str">
        <f t="shared" si="994"/>
        <v>1.66324061366435+0.74840623219354i</v>
      </c>
      <c r="Q1930" t="str">
        <f t="shared" si="995"/>
        <v>-1.66324061366435+1.5475306124764i</v>
      </c>
      <c r="R1930" t="str">
        <f t="shared" si="996"/>
        <v>-0.311590608328673-0.739882267804367i</v>
      </c>
      <c r="S1930" t="str">
        <f t="shared" si="997"/>
        <v>0.25195466059478i</v>
      </c>
      <c r="T1930" t="str">
        <f t="shared" si="998"/>
        <v>0.186416785664745-0.0785067059659718i</v>
      </c>
      <c r="U1930" t="e">
        <f t="shared" si="999"/>
        <v>#DIV/0!</v>
      </c>
      <c r="V1930" t="str">
        <f t="shared" si="1000"/>
        <v>0.0000833333333333333-0.00147693896707401i</v>
      </c>
      <c r="W1930" t="e">
        <f t="shared" si="1001"/>
        <v>#DIV/0!</v>
      </c>
      <c r="X1930" t="e">
        <f t="shared" si="1002"/>
        <v>#DIV/0!</v>
      </c>
      <c r="Y1930" t="str">
        <f t="shared" si="1003"/>
        <v>0.00096+0.767352855195229i</v>
      </c>
      <c r="Z1930" t="e">
        <f t="shared" si="1004"/>
        <v>#DIV/0!</v>
      </c>
      <c r="AA1930" t="e">
        <f t="shared" si="1005"/>
        <v>#DIV/0!</v>
      </c>
      <c r="AB1930" t="str">
        <f t="shared" si="1006"/>
        <v>0.10637596139627-0.0447986821219174i</v>
      </c>
      <c r="AC1930" t="str">
        <f t="shared" si="1007"/>
        <v>1.24111467456223-0.437442801524656i</v>
      </c>
      <c r="AD1930" t="str">
        <f t="shared" si="1008"/>
        <v>0.0875554169368778-0.00523577343945461i</v>
      </c>
      <c r="AE1930" t="e">
        <f t="shared" si="1009"/>
        <v>#DIV/0!</v>
      </c>
      <c r="AF1930" t="str">
        <f t="shared" si="1010"/>
        <v>-9.77265139090521-8.06383158470123i</v>
      </c>
      <c r="AG1930" t="e">
        <f t="shared" si="1011"/>
        <v>#DIV/0!</v>
      </c>
      <c r="AH1930" t="e">
        <f t="shared" si="1012"/>
        <v>#DIV/0!</v>
      </c>
      <c r="AI1930" t="e">
        <f t="shared" si="1013"/>
        <v>#DIV/0!</v>
      </c>
      <c r="AJ1930" t="e">
        <f t="shared" si="1014"/>
        <v>#DIV/0!</v>
      </c>
      <c r="AK1930"/>
      <c r="AL1930"/>
      <c r="AM1930"/>
      <c r="AN1930"/>
    </row>
    <row r="1931" spans="1:40" x14ac:dyDescent="0.3">
      <c r="A1931"/>
      <c r="B1931">
        <f t="shared" si="980"/>
        <v>179700</v>
      </c>
      <c r="C1931" s="186" t="str">
        <f t="shared" si="983"/>
        <v>-0.00626051056345917+0.00991932138497316i</v>
      </c>
      <c r="D1931" s="158" t="str">
        <f t="shared" si="984"/>
        <v>-4.38423302940261-2.65968397965323i</v>
      </c>
      <c r="E1931" t="str">
        <f t="shared" si="985"/>
        <v>2646.6535368507-7978.77650331111i</v>
      </c>
      <c r="F1931" t="str">
        <f t="shared" si="986"/>
        <v>0.565595971532533+0.356834623078872i</v>
      </c>
      <c r="G1931" t="str">
        <f t="shared" si="981"/>
        <v>0.565595971532533+0.356834623078872i</v>
      </c>
      <c r="H1931" t="str">
        <f t="shared" si="987"/>
        <v>5.39277719358014+5.40491051886579i</v>
      </c>
      <c r="I1931" t="str">
        <f t="shared" si="988"/>
        <v>705.680249812607i</v>
      </c>
      <c r="J1931" t="str">
        <f t="shared" si="982"/>
        <v>-122.340829437153+150.47812738164i</v>
      </c>
      <c r="K1931" t="str">
        <f t="shared" si="989"/>
        <v>2.82336541886897-2.29543570988609i</v>
      </c>
      <c r="L1931" t="str">
        <f t="shared" si="990"/>
        <v>0.571279772881983-0.386918464921955i</v>
      </c>
      <c r="M1931" t="str">
        <f t="shared" si="991"/>
        <v>3.39464519175095-2.68235417480804i</v>
      </c>
      <c r="N1931" t="str">
        <f t="shared" si="992"/>
        <v>-2.29721520594203i</v>
      </c>
      <c r="O1931" t="str">
        <f t="shared" si="993"/>
        <v>-0.664196805010465-0.747557759784413i</v>
      </c>
      <c r="P1931" t="str">
        <f t="shared" si="994"/>
        <v>1.66419680501046+0.747557759784413i</v>
      </c>
      <c r="Q1931" t="str">
        <f t="shared" si="995"/>
        <v>-1.66419680501046+1.54965744615762i</v>
      </c>
      <c r="R1931" t="str">
        <f t="shared" si="996"/>
        <v>-0.311563705254001-0.739320476928809i</v>
      </c>
      <c r="S1931" t="str">
        <f t="shared" si="997"/>
        <v>0.252094947154132i</v>
      </c>
      <c r="T1931" t="str">
        <f t="shared" si="998"/>
        <v>0.186378956561336-0.0785436358111529i</v>
      </c>
      <c r="U1931" t="e">
        <f t="shared" si="999"/>
        <v>#DIV/0!</v>
      </c>
      <c r="V1931" t="str">
        <f t="shared" si="1000"/>
        <v>0.0000833333333333333-0.00147611707560652i</v>
      </c>
      <c r="W1931" t="e">
        <f t="shared" si="1001"/>
        <v>#DIV/0!</v>
      </c>
      <c r="X1931" t="e">
        <f t="shared" si="1002"/>
        <v>#DIV/0!</v>
      </c>
      <c r="Y1931" t="str">
        <f t="shared" si="1003"/>
        <v>0.00096+0.767780111796117i</v>
      </c>
      <c r="Z1931" t="e">
        <f t="shared" si="1004"/>
        <v>#DIV/0!</v>
      </c>
      <c r="AA1931" t="e">
        <f t="shared" si="1005"/>
        <v>#DIV/0!</v>
      </c>
      <c r="AB1931" t="str">
        <f t="shared" si="1006"/>
        <v>0.106354374782009-0.0448197555878681i</v>
      </c>
      <c r="AC1931" t="str">
        <f t="shared" si="1007"/>
        <v>1.24081290846043-0.43742726900743i</v>
      </c>
      <c r="AD1931" t="str">
        <f t="shared" si="1008"/>
        <v>0.0875648926620652-0.0052517858940214i</v>
      </c>
      <c r="AE1931" t="e">
        <f t="shared" si="1009"/>
        <v>#DIV/0!</v>
      </c>
      <c r="AF1931" t="str">
        <f t="shared" si="1010"/>
        <v>-9.77701022298275-8.06459449851902i</v>
      </c>
      <c r="AG1931" t="e">
        <f t="shared" si="1011"/>
        <v>#DIV/0!</v>
      </c>
      <c r="AH1931" t="e">
        <f t="shared" si="1012"/>
        <v>#DIV/0!</v>
      </c>
      <c r="AI1931" t="e">
        <f t="shared" si="1013"/>
        <v>#DIV/0!</v>
      </c>
      <c r="AJ1931" t="e">
        <f t="shared" si="1014"/>
        <v>#DIV/0!</v>
      </c>
      <c r="AK1931"/>
      <c r="AL1931"/>
      <c r="AM1931"/>
      <c r="AN1931"/>
    </row>
    <row r="1932" spans="1:40" x14ac:dyDescent="0.3">
      <c r="A1932"/>
      <c r="B1932">
        <f t="shared" si="980"/>
        <v>179800</v>
      </c>
      <c r="C1932" s="186" t="str">
        <f t="shared" si="983"/>
        <v>-0.00625770320503747+0.00991721912532033i</v>
      </c>
      <c r="D1932" s="158" t="str">
        <f t="shared" si="984"/>
        <v>-4.38570465599871-2.65999527769012i</v>
      </c>
      <c r="E1932" t="str">
        <f t="shared" si="985"/>
        <v>2644.00181031755-7975.21803855645i</v>
      </c>
      <c r="F1932" t="str">
        <f t="shared" si="986"/>
        <v>0.565790730186098+0.356873124910988i</v>
      </c>
      <c r="G1932" t="str">
        <f t="shared" si="981"/>
        <v>0.565790730186098+0.356873124910988i</v>
      </c>
      <c r="H1932" t="str">
        <f t="shared" si="987"/>
        <v>5.39566284651241+5.40535948338596i</v>
      </c>
      <c r="I1932" t="str">
        <f t="shared" si="988"/>
        <v>706.072948894306i</v>
      </c>
      <c r="J1932" t="str">
        <f t="shared" si="982"/>
        <v>-122.478141788823+150.561865905503i</v>
      </c>
      <c r="K1932" t="str">
        <f t="shared" si="989"/>
        <v>2.82209471226159-2.29570027065684i</v>
      </c>
      <c r="L1932" t="str">
        <f t="shared" si="990"/>
        <v>0.57107984614168-0.386998296011143i</v>
      </c>
      <c r="M1932" t="str">
        <f t="shared" si="991"/>
        <v>3.39317455840327-2.68269856666798i</v>
      </c>
      <c r="N1932" t="str">
        <f t="shared" si="992"/>
        <v>-2.29849356721412i</v>
      </c>
      <c r="O1932" t="str">
        <f t="shared" si="993"/>
        <v>-0.665151910921295-0.746708065710924i</v>
      </c>
      <c r="P1932" t="str">
        <f t="shared" si="994"/>
        <v>1.6651519109213+0.746708065710924i</v>
      </c>
      <c r="Q1932" t="str">
        <f t="shared" si="995"/>
        <v>-1.6651519109213+1.5517855015032i</v>
      </c>
      <c r="R1932" t="str">
        <f t="shared" si="996"/>
        <v>-0.31153678073533-0.738759219007455i</v>
      </c>
      <c r="S1932" t="str">
        <f t="shared" si="997"/>
        <v>0.252235233713483i</v>
      </c>
      <c r="T1932" t="str">
        <f t="shared" si="998"/>
        <v>0.186341104264336-0.0785805526991221i</v>
      </c>
      <c r="U1932" t="e">
        <f t="shared" si="999"/>
        <v>#DIV/0!</v>
      </c>
      <c r="V1932" t="str">
        <f t="shared" si="1000"/>
        <v>0.0000833333333333333-0.00147529609836759i</v>
      </c>
      <c r="W1932" t="e">
        <f t="shared" si="1001"/>
        <v>#DIV/0!</v>
      </c>
      <c r="X1932" t="e">
        <f t="shared" si="1002"/>
        <v>#DIV/0!</v>
      </c>
      <c r="Y1932" t="str">
        <f t="shared" si="1003"/>
        <v>0.00096+0.768207368397005i</v>
      </c>
      <c r="Z1932" t="e">
        <f t="shared" si="1004"/>
        <v>#DIV/0!</v>
      </c>
      <c r="AA1932" t="e">
        <f t="shared" si="1005"/>
        <v>#DIV/0!</v>
      </c>
      <c r="AB1932" t="str">
        <f t="shared" si="1006"/>
        <v>0.106332774932671-0.044840821659979i</v>
      </c>
      <c r="AC1932" t="str">
        <f t="shared" si="1007"/>
        <v>1.24051125863052-0.437411518136244i</v>
      </c>
      <c r="AD1932" t="str">
        <f t="shared" si="1008"/>
        <v>0.0875743598442074-0.00526781834928985i</v>
      </c>
      <c r="AE1932" t="e">
        <f t="shared" si="1009"/>
        <v>#DIV/0!</v>
      </c>
      <c r="AF1932" t="str">
        <f t="shared" si="1010"/>
        <v>-9.78136750251112-8.06535476107608i</v>
      </c>
      <c r="AG1932" t="e">
        <f t="shared" si="1011"/>
        <v>#DIV/0!</v>
      </c>
      <c r="AH1932" t="e">
        <f t="shared" si="1012"/>
        <v>#DIV/0!</v>
      </c>
      <c r="AI1932" t="e">
        <f t="shared" si="1013"/>
        <v>#DIV/0!</v>
      </c>
      <c r="AJ1932" t="e">
        <f t="shared" si="1014"/>
        <v>#DIV/0!</v>
      </c>
      <c r="AK1932"/>
      <c r="AL1932"/>
      <c r="AM1932"/>
      <c r="AN1932"/>
    </row>
    <row r="1933" spans="1:40" x14ac:dyDescent="0.3">
      <c r="A1933"/>
      <c r="B1933">
        <f t="shared" si="980"/>
        <v>179900</v>
      </c>
      <c r="C1933" s="186" t="str">
        <f t="shared" si="983"/>
        <v>-0.00625489680427378+0.0099151180401404i</v>
      </c>
      <c r="D1933" s="158" t="str">
        <f t="shared" si="984"/>
        <v>-4.38717578123812-2.66030561996967i</v>
      </c>
      <c r="E1933" t="str">
        <f t="shared" si="985"/>
        <v>2641.35392128171-7971.66225832175i</v>
      </c>
      <c r="F1933" t="str">
        <f t="shared" si="986"/>
        <v>0.565985422487655+0.356911503253575i</v>
      </c>
      <c r="G1933" t="str">
        <f t="shared" si="981"/>
        <v>0.565985422487655+0.356911503253575i</v>
      </c>
      <c r="H1933" t="str">
        <f t="shared" si="987"/>
        <v>5.39854744718274+5.40580675535004i</v>
      </c>
      <c r="I1933" t="str">
        <f t="shared" si="988"/>
        <v>706.465647976005i</v>
      </c>
      <c r="J1933" t="str">
        <f t="shared" si="982"/>
        <v>-122.615530531232+150.645604429367i</v>
      </c>
      <c r="K1933" t="str">
        <f t="shared" si="989"/>
        <v>2.82082444278727-2.29596400703479i</v>
      </c>
      <c r="L1933" t="str">
        <f t="shared" si="990"/>
        <v>0.570879948178153-0.387077995908538i</v>
      </c>
      <c r="M1933" t="str">
        <f t="shared" si="991"/>
        <v>3.39170439096542-2.68304200294333i</v>
      </c>
      <c r="N1933" t="str">
        <f t="shared" si="992"/>
        <v>-2.29977192848621i</v>
      </c>
      <c r="O1933" t="str">
        <f t="shared" si="993"/>
        <v>-0.666105929836005-0.745857151361648i</v>
      </c>
      <c r="P1933" t="str">
        <f t="shared" si="994"/>
        <v>1.66610592983601+0.745857151361648i</v>
      </c>
      <c r="Q1933" t="str">
        <f t="shared" si="995"/>
        <v>-1.66610592983601+1.55391477712456i</v>
      </c>
      <c r="R1933" t="str">
        <f t="shared" si="996"/>
        <v>-0.311509834760132-0.738198493139092i</v>
      </c>
      <c r="S1933" t="str">
        <f t="shared" si="997"/>
        <v>0.252375520272835i</v>
      </c>
      <c r="T1933" t="str">
        <f t="shared" si="998"/>
        <v>0.186303228770601-0.0786174566176932i</v>
      </c>
      <c r="U1933" t="e">
        <f t="shared" si="999"/>
        <v>#DIV/0!</v>
      </c>
      <c r="V1933" t="str">
        <f t="shared" si="1000"/>
        <v>0.0000833333333333333-0.00147447603383264i</v>
      </c>
      <c r="W1933" t="e">
        <f t="shared" si="1001"/>
        <v>#DIV/0!</v>
      </c>
      <c r="X1933" t="e">
        <f t="shared" si="1002"/>
        <v>#DIV/0!</v>
      </c>
      <c r="Y1933" t="str">
        <f t="shared" si="1003"/>
        <v>0.00096+0.768634624997893i</v>
      </c>
      <c r="Z1933" t="e">
        <f t="shared" si="1004"/>
        <v>#DIV/0!</v>
      </c>
      <c r="AA1933" t="e">
        <f t="shared" si="1005"/>
        <v>#DIV/0!</v>
      </c>
      <c r="AB1933" t="str">
        <f t="shared" si="1006"/>
        <v>0.106311161846462-0.044861880331296i</v>
      </c>
      <c r="AC1933" t="str">
        <f t="shared" si="1007"/>
        <v>1.2402097251834-0.437395549122386i</v>
      </c>
      <c r="AD1933" t="str">
        <f t="shared" si="1008"/>
        <v>0.0875838184577741-0.00528387080802277i</v>
      </c>
      <c r="AE1933" t="e">
        <f t="shared" si="1009"/>
        <v>#DIV/0!</v>
      </c>
      <c r="AF1933" t="str">
        <f t="shared" si="1010"/>
        <v>-9.78572322842086-8.06611237531971i</v>
      </c>
      <c r="AG1933" t="e">
        <f t="shared" si="1011"/>
        <v>#DIV/0!</v>
      </c>
      <c r="AH1933" t="e">
        <f t="shared" si="1012"/>
        <v>#DIV/0!</v>
      </c>
      <c r="AI1933" t="e">
        <f t="shared" si="1013"/>
        <v>#DIV/0!</v>
      </c>
      <c r="AJ1933" t="e">
        <f t="shared" si="1014"/>
        <v>#DIV/0!</v>
      </c>
      <c r="AK1933"/>
      <c r="AL1933"/>
      <c r="AM1933"/>
      <c r="AN1933"/>
    </row>
    <row r="1934" spans="1:40" x14ac:dyDescent="0.3">
      <c r="A1934"/>
      <c r="B1934">
        <f t="shared" si="980"/>
        <v>180000</v>
      </c>
      <c r="C1934" s="186" t="str">
        <f t="shared" si="983"/>
        <v>-0.00625209136197658+0.00991301812648947i</v>
      </c>
      <c r="D1934" s="158" t="str">
        <f t="shared" si="984"/>
        <v>-4.38864640469517-2.66061500756746i</v>
      </c>
      <c r="E1934" t="str">
        <f t="shared" si="985"/>
        <v>2638.70986264417-7968.10916048366i</v>
      </c>
      <c r="F1934" t="str">
        <f t="shared" si="986"/>
        <v>0.566180048380871+0.356949758243984i</v>
      </c>
      <c r="G1934" t="str">
        <f t="shared" si="981"/>
        <v>0.566180048380871+0.356949758243984i</v>
      </c>
      <c r="H1934" t="str">
        <f t="shared" si="987"/>
        <v>5.40143099495148+5.40625233662859i</v>
      </c>
      <c r="I1934" t="str">
        <f t="shared" si="988"/>
        <v>706.858347057703i</v>
      </c>
      <c r="J1934" t="str">
        <f t="shared" si="982"/>
        <v>-122.752995664379+150.72934295323i</v>
      </c>
      <c r="K1934" t="str">
        <f t="shared" si="989"/>
        <v>2.81955461080989-2.29622691995427i</v>
      </c>
      <c r="L1934" t="str">
        <f t="shared" si="990"/>
        <v>0.57068007907787-0.387157564705338i</v>
      </c>
      <c r="M1934" t="str">
        <f t="shared" si="991"/>
        <v>3.39023468988776-2.68338448465961i</v>
      </c>
      <c r="N1934" t="str">
        <f t="shared" si="992"/>
        <v>-2.30105028975829i</v>
      </c>
      <c r="O1934" t="str">
        <f t="shared" si="993"/>
        <v>-0.66705886019552-0.745005018127162i</v>
      </c>
      <c r="P1934" t="str">
        <f t="shared" si="994"/>
        <v>1.66705886019552+0.745005018127162i</v>
      </c>
      <c r="Q1934" t="str">
        <f t="shared" si="995"/>
        <v>-1.66705886019552+1.55604527163113i</v>
      </c>
      <c r="R1934" t="str">
        <f t="shared" si="996"/>
        <v>-0.31148286731587-0.737638298424511i</v>
      </c>
      <c r="S1934" t="str">
        <f t="shared" si="997"/>
        <v>0.252515806832186i</v>
      </c>
      <c r="T1934" t="str">
        <f t="shared" si="998"/>
        <v>0.186265330076986-0.0786543475546696i</v>
      </c>
      <c r="U1934" t="e">
        <f t="shared" si="999"/>
        <v>#DIV/0!</v>
      </c>
      <c r="V1934" t="str">
        <f t="shared" si="1000"/>
        <v>0.0000833333333333333-0.00147365688048051i</v>
      </c>
      <c r="W1934" t="e">
        <f t="shared" si="1001"/>
        <v>#DIV/0!</v>
      </c>
      <c r="X1934" t="e">
        <f t="shared" si="1002"/>
        <v>#DIV/0!</v>
      </c>
      <c r="Y1934" t="str">
        <f t="shared" si="1003"/>
        <v>0.00096+0.769061881598781i</v>
      </c>
      <c r="Z1934" t="e">
        <f t="shared" si="1004"/>
        <v>#DIV/0!</v>
      </c>
      <c r="AA1934" t="e">
        <f t="shared" si="1005"/>
        <v>#DIV/0!</v>
      </c>
      <c r="AB1934" t="str">
        <f t="shared" si="1006"/>
        <v>0.106289535521587-0.0448829315948594i</v>
      </c>
      <c r="AC1934" t="str">
        <f t="shared" si="1007"/>
        <v>1.23990830822966-0.437379362177055i</v>
      </c>
      <c r="AD1934" t="str">
        <f t="shared" si="1008"/>
        <v>0.0875932684772148-0.00529994327296215i</v>
      </c>
      <c r="AE1934" t="e">
        <f t="shared" si="1009"/>
        <v>#DIV/0!</v>
      </c>
      <c r="AF1934" t="str">
        <f t="shared" si="1010"/>
        <v>-9.79007739964665-8.06686734419605i</v>
      </c>
      <c r="AG1934" t="e">
        <f t="shared" si="1011"/>
        <v>#DIV/0!</v>
      </c>
      <c r="AH1934" t="e">
        <f t="shared" si="1012"/>
        <v>#DIV/0!</v>
      </c>
      <c r="AI1934" t="e">
        <f t="shared" si="1013"/>
        <v>#DIV/0!</v>
      </c>
      <c r="AJ1934" t="e">
        <f t="shared" si="1014"/>
        <v>#DIV/0!</v>
      </c>
      <c r="AK1934"/>
      <c r="AL1934"/>
      <c r="AM1934"/>
      <c r="AN1934"/>
    </row>
    <row r="1935" spans="1:40" x14ac:dyDescent="0.3">
      <c r="A1935"/>
      <c r="B1935">
        <f t="shared" si="980"/>
        <v>180100</v>
      </c>
      <c r="C1935" s="186" t="str">
        <f t="shared" si="983"/>
        <v>-0.00624928687895139+0.00991091938143337i</v>
      </c>
      <c r="D1935" s="158" t="str">
        <f t="shared" si="984"/>
        <v>-4.39011652594563-2.66092344155851i</v>
      </c>
      <c r="E1935" t="str">
        <f t="shared" si="985"/>
        <v>2636.06962732157-7964.55874291844i</v>
      </c>
      <c r="F1935" t="str">
        <f t="shared" si="986"/>
        <v>0.566374607809609+0.3569878900195i</v>
      </c>
      <c r="G1935" t="str">
        <f t="shared" si="981"/>
        <v>0.566374607809609+0.3569878900195i</v>
      </c>
      <c r="H1935" t="str">
        <f t="shared" si="987"/>
        <v>5.40431348918144+5.40669622909141i</v>
      </c>
      <c r="I1935" t="str">
        <f t="shared" si="988"/>
        <v>707.251046139402i</v>
      </c>
      <c r="J1935" t="str">
        <f t="shared" si="982"/>
        <v>-122.890537188264+150.813081477092i</v>
      </c>
      <c r="K1935" t="str">
        <f t="shared" si="989"/>
        <v>2.81828521669201-2.2964890103491i</v>
      </c>
      <c r="L1935" t="str">
        <f t="shared" si="990"/>
        <v>0.570480238927142-0.387237002492766i</v>
      </c>
      <c r="M1935" t="str">
        <f t="shared" si="991"/>
        <v>3.38876545561915-2.68372601284187i</v>
      </c>
      <c r="N1935" t="str">
        <f t="shared" si="992"/>
        <v>-2.30232865103038i</v>
      </c>
      <c r="O1935" t="str">
        <f t="shared" si="993"/>
        <v>-0.668010700442572-0.744151667400016i</v>
      </c>
      <c r="P1935" t="str">
        <f t="shared" si="994"/>
        <v>1.66801070044257+0.744151667400016i</v>
      </c>
      <c r="Q1935" t="str">
        <f t="shared" si="995"/>
        <v>-1.66801070044257+1.55817698363036i</v>
      </c>
      <c r="R1935" t="str">
        <f t="shared" si="996"/>
        <v>-0.311455878390008-0.737078633966493i</v>
      </c>
      <c r="S1935" t="str">
        <f t="shared" si="997"/>
        <v>0.252656093391537i</v>
      </c>
      <c r="T1935" t="str">
        <f t="shared" si="998"/>
        <v>0.186227408180345-0.078691225497849i</v>
      </c>
      <c r="U1935" t="e">
        <f t="shared" si="999"/>
        <v>#DIV/0!</v>
      </c>
      <c r="V1935" t="str">
        <f t="shared" si="1000"/>
        <v>0.0000833333333333333-0.00147283863679341i</v>
      </c>
      <c r="W1935" t="e">
        <f t="shared" si="1001"/>
        <v>#DIV/0!</v>
      </c>
      <c r="X1935" t="e">
        <f t="shared" si="1002"/>
        <v>#DIV/0!</v>
      </c>
      <c r="Y1935" t="str">
        <f t="shared" si="1003"/>
        <v>0.00096+0.76948913819967i</v>
      </c>
      <c r="Z1935" t="e">
        <f t="shared" si="1004"/>
        <v>#DIV/0!</v>
      </c>
      <c r="AA1935" t="e">
        <f t="shared" si="1005"/>
        <v>#DIV/0!</v>
      </c>
      <c r="AB1935" t="str">
        <f t="shared" si="1006"/>
        <v>0.10626789595625-0.0449039754437062i</v>
      </c>
      <c r="AC1935" t="str">
        <f t="shared" si="1007"/>
        <v>1.23960700787958-0.437362957511364i</v>
      </c>
      <c r="AD1935" t="str">
        <f t="shared" si="1008"/>
        <v>0.0876027098769589-0.00531603574683053i</v>
      </c>
      <c r="AE1935" t="e">
        <f t="shared" si="1009"/>
        <v>#DIV/0!</v>
      </c>
      <c r="AF1935" t="str">
        <f t="shared" si="1010"/>
        <v>-9.79443001512707-8.06761967064992i</v>
      </c>
      <c r="AG1935" t="e">
        <f t="shared" si="1011"/>
        <v>#DIV/0!</v>
      </c>
      <c r="AH1935" t="e">
        <f t="shared" si="1012"/>
        <v>#DIV/0!</v>
      </c>
      <c r="AI1935" t="e">
        <f t="shared" si="1013"/>
        <v>#DIV/0!</v>
      </c>
      <c r="AJ1935" t="e">
        <f t="shared" si="1014"/>
        <v>#DIV/0!</v>
      </c>
      <c r="AK1935"/>
      <c r="AL1935"/>
      <c r="AM1935"/>
      <c r="AN1935"/>
    </row>
    <row r="1936" spans="1:40" x14ac:dyDescent="0.3">
      <c r="A1936"/>
      <c r="B1936">
        <f t="shared" si="980"/>
        <v>180200</v>
      </c>
      <c r="C1936" s="186" t="str">
        <f t="shared" si="983"/>
        <v>-0.00624648335600085+0.00990882180204802i</v>
      </c>
      <c r="D1936" s="158" t="str">
        <f t="shared" si="984"/>
        <v>-4.39158614456682-2.66123092301729i</v>
      </c>
      <c r="E1936" t="str">
        <f t="shared" si="985"/>
        <v>2633.43320824614-7961.01100350191i</v>
      </c>
      <c r="F1936" t="str">
        <f t="shared" si="986"/>
        <v>0.566569100717932+0.357025898717347i</v>
      </c>
      <c r="G1936" t="str">
        <f t="shared" si="981"/>
        <v>0.566569100717932+0.357025898717347i</v>
      </c>
      <c r="H1936" t="str">
        <f t="shared" si="987"/>
        <v>5.40719492923791+5.40713843460758i</v>
      </c>
      <c r="I1936" t="str">
        <f t="shared" si="988"/>
        <v>707.643745221101i</v>
      </c>
      <c r="J1936" t="str">
        <f t="shared" si="982"/>
        <v>-123.028155102887+150.896820000955i</v>
      </c>
      <c r="K1936" t="str">
        <f t="shared" si="989"/>
        <v>2.81701626079485-2.29675027915254i</v>
      </c>
      <c r="L1936" t="str">
        <f t="shared" si="990"/>
        <v>0.570280427812128-0.387316309362072i</v>
      </c>
      <c r="M1936" t="str">
        <f t="shared" si="991"/>
        <v>3.38729668860698-2.68406658851461i</v>
      </c>
      <c r="N1936" t="str">
        <f t="shared" si="992"/>
        <v>-2.30360701230247i</v>
      </c>
      <c r="O1936" t="str">
        <f t="shared" si="993"/>
        <v>-0.668961449021647-0.743297100574769i</v>
      </c>
      <c r="P1936" t="str">
        <f t="shared" si="994"/>
        <v>1.66896144902165+0.743297100574769i</v>
      </c>
      <c r="Q1936" t="str">
        <f t="shared" si="995"/>
        <v>-1.66896144902165+1.5603099117277i</v>
      </c>
      <c r="R1936" t="str">
        <f t="shared" si="996"/>
        <v>-0.311428867969983-0.736519498869818i</v>
      </c>
      <c r="S1936" t="str">
        <f t="shared" si="997"/>
        <v>0.252796379950889i</v>
      </c>
      <c r="T1936" t="str">
        <f t="shared" si="998"/>
        <v>0.186189463077533-0.0787280904350151i</v>
      </c>
      <c r="U1936" t="e">
        <f t="shared" si="999"/>
        <v>#DIV/0!</v>
      </c>
      <c r="V1936" t="str">
        <f t="shared" si="1000"/>
        <v>0.0000833333333333333-0.00147202130125689i</v>
      </c>
      <c r="W1936" t="e">
        <f t="shared" si="1001"/>
        <v>#DIV/0!</v>
      </c>
      <c r="X1936" t="e">
        <f t="shared" si="1002"/>
        <v>#DIV/0!</v>
      </c>
      <c r="Y1936" t="str">
        <f t="shared" si="1003"/>
        <v>0.00096+0.769916394800558i</v>
      </c>
      <c r="Z1936" t="e">
        <f t="shared" si="1004"/>
        <v>#DIV/0!</v>
      </c>
      <c r="AA1936" t="e">
        <f t="shared" si="1005"/>
        <v>#DIV/0!</v>
      </c>
      <c r="AB1936" t="str">
        <f t="shared" si="1006"/>
        <v>0.106246243148658-0.0449250118708652i</v>
      </c>
      <c r="AC1936" t="str">
        <f t="shared" si="1007"/>
        <v>1.23930582424317-0.437346335336323i</v>
      </c>
      <c r="AD1936" t="str">
        <f t="shared" si="1008"/>
        <v>0.0876121426314157-0.00533214823232824i</v>
      </c>
      <c r="AE1936" t="e">
        <f t="shared" si="1009"/>
        <v>#DIV/0!</v>
      </c>
      <c r="AF1936" t="str">
        <f t="shared" si="1010"/>
        <v>-9.79878107380473-8.06836935762487i</v>
      </c>
      <c r="AG1936" t="e">
        <f t="shared" si="1011"/>
        <v>#DIV/0!</v>
      </c>
      <c r="AH1936" t="e">
        <f t="shared" si="1012"/>
        <v>#DIV/0!</v>
      </c>
      <c r="AI1936" t="e">
        <f t="shared" si="1013"/>
        <v>#DIV/0!</v>
      </c>
      <c r="AJ1936" t="e">
        <f t="shared" si="1014"/>
        <v>#DIV/0!</v>
      </c>
      <c r="AK1936"/>
      <c r="AL1936"/>
      <c r="AM1936"/>
      <c r="AN1936"/>
    </row>
    <row r="1937" spans="1:40" x14ac:dyDescent="0.3">
      <c r="A1937"/>
      <c r="B1937">
        <f t="shared" si="980"/>
        <v>180300</v>
      </c>
      <c r="C1937" s="186" t="str">
        <f t="shared" si="983"/>
        <v>-0.00624368079392471+0.00990672538541952i</v>
      </c>
      <c r="D1937" s="158" t="str">
        <f t="shared" si="984"/>
        <v>-4.39305526013753-2.66153745301764i</v>
      </c>
      <c r="E1937" t="str">
        <f t="shared" si="985"/>
        <v>2630.80059836562-7957.46594010939i</v>
      </c>
      <c r="F1937" t="str">
        <f t="shared" si="986"/>
        <v>0.5667635270501+0.357063784474677i</v>
      </c>
      <c r="G1937" t="str">
        <f t="shared" si="981"/>
        <v>0.5667635270501+0.357063784474677i</v>
      </c>
      <c r="H1937" t="str">
        <f t="shared" si="987"/>
        <v>5.41007531448859+5.40757895504532i</v>
      </c>
      <c r="I1937" t="str">
        <f t="shared" si="988"/>
        <v>708.0364443028i</v>
      </c>
      <c r="J1937" t="str">
        <f t="shared" si="982"/>
        <v>-123.165849408248+150.980558524818i</v>
      </c>
      <c r="K1937" t="str">
        <f t="shared" si="989"/>
        <v>2.81574774347833-2.29701072729744i</v>
      </c>
      <c r="L1937" t="str">
        <f t="shared" si="990"/>
        <v>0.570080645818831-0.387395485404529i</v>
      </c>
      <c r="M1937" t="str">
        <f t="shared" si="991"/>
        <v>3.38582838929716-2.68440621270197i</v>
      </c>
      <c r="N1937" t="str">
        <f t="shared" si="992"/>
        <v>-2.30488537357456i</v>
      </c>
      <c r="O1937" t="str">
        <f t="shared" si="993"/>
        <v>-0.669911104379025-0.74244131904796i</v>
      </c>
      <c r="P1937" t="str">
        <f t="shared" si="994"/>
        <v>1.66991110437902+0.74244131904796i</v>
      </c>
      <c r="Q1937" t="str">
        <f t="shared" si="995"/>
        <v>-1.66991110437902+1.5624440545266i</v>
      </c>
      <c r="R1937" t="str">
        <f t="shared" si="996"/>
        <v>-0.311401836043219-0.73596089224125i</v>
      </c>
      <c r="S1937" t="str">
        <f t="shared" si="997"/>
        <v>0.252936666510239i</v>
      </c>
      <c r="T1937" t="str">
        <f t="shared" si="998"/>
        <v>0.186151494765403-0.0787649423539398i</v>
      </c>
      <c r="U1937" t="e">
        <f t="shared" si="999"/>
        <v>#DIV/0!</v>
      </c>
      <c r="V1937" t="str">
        <f t="shared" si="1000"/>
        <v>0.0000833333333333333-0.00147120487235991i</v>
      </c>
      <c r="W1937" t="e">
        <f t="shared" si="1001"/>
        <v>#DIV/0!</v>
      </c>
      <c r="X1937" t="e">
        <f t="shared" si="1002"/>
        <v>#DIV/0!</v>
      </c>
      <c r="Y1937" t="str">
        <f t="shared" si="1003"/>
        <v>0.00096+0.770343651401446i</v>
      </c>
      <c r="Z1937" t="e">
        <f t="shared" si="1004"/>
        <v>#DIV/0!</v>
      </c>
      <c r="AA1937" t="e">
        <f t="shared" si="1005"/>
        <v>#DIV/0!</v>
      </c>
      <c r="AB1937" t="str">
        <f t="shared" si="1006"/>
        <v>0.106224577097015-0.0449460408693587i</v>
      </c>
      <c r="AC1937" t="str">
        <f t="shared" si="1007"/>
        <v>1.2390047574301-0.437329495862852i</v>
      </c>
      <c r="AD1937" t="str">
        <f t="shared" si="1008"/>
        <v>0.0876215667149744-0.00534828073213395i</v>
      </c>
      <c r="AE1937" t="e">
        <f t="shared" si="1009"/>
        <v>#DIV/0!</v>
      </c>
      <c r="AF1937" t="str">
        <f t="shared" si="1010"/>
        <v>-9.80313057462612-8.06911640806296i</v>
      </c>
      <c r="AG1937" t="e">
        <f t="shared" si="1011"/>
        <v>#DIV/0!</v>
      </c>
      <c r="AH1937" t="e">
        <f t="shared" si="1012"/>
        <v>#DIV/0!</v>
      </c>
      <c r="AI1937" t="e">
        <f t="shared" si="1013"/>
        <v>#DIV/0!</v>
      </c>
      <c r="AJ1937" t="e">
        <f t="shared" si="1014"/>
        <v>#DIV/0!</v>
      </c>
      <c r="AK1937"/>
      <c r="AL1937"/>
      <c r="AM1937"/>
      <c r="AN1937"/>
    </row>
    <row r="1938" spans="1:40" x14ac:dyDescent="0.3">
      <c r="A1938"/>
      <c r="B1938">
        <f t="shared" si="980"/>
        <v>180400</v>
      </c>
      <c r="C1938" s="186" t="str">
        <f t="shared" si="983"/>
        <v>-0.00624087919351989+0.00990463012864365i</v>
      </c>
      <c r="D1938" s="158" t="str">
        <f t="shared" si="984"/>
        <v>-4.39452387223806-2.66184303263294i</v>
      </c>
      <c r="E1938" t="str">
        <f t="shared" si="985"/>
        <v>2628.17179064326-7953.92355061588i</v>
      </c>
      <c r="F1938" t="str">
        <f t="shared" si="986"/>
        <v>0.566957886750575+0.357101547428592i</v>
      </c>
      <c r="G1938" t="str">
        <f t="shared" si="981"/>
        <v>0.566957886750575+0.357101547428592i</v>
      </c>
      <c r="H1938" t="str">
        <f t="shared" si="987"/>
        <v>5.41295464430368+5.40801779227227i</v>
      </c>
      <c r="I1938" t="str">
        <f t="shared" si="988"/>
        <v>708.429143384498i</v>
      </c>
      <c r="J1938" t="str">
        <f t="shared" si="982"/>
        <v>-123.303620104348+151.064297048681i</v>
      </c>
      <c r="K1938" t="str">
        <f t="shared" si="989"/>
        <v>2.81447966510104-2.29727035571613i</v>
      </c>
      <c r="L1938" t="str">
        <f t="shared" si="990"/>
        <v>0.5698808930331-0.387474530711434i</v>
      </c>
      <c r="M1938" t="str">
        <f t="shared" si="991"/>
        <v>3.38436055813414-2.68474488642756i</v>
      </c>
      <c r="N1938" t="str">
        <f t="shared" si="992"/>
        <v>-2.30616373484665i</v>
      </c>
      <c r="O1938" t="str">
        <f t="shared" si="993"/>
        <v>-0.670859664962774-0.741584324218112i</v>
      </c>
      <c r="P1938" t="str">
        <f t="shared" si="994"/>
        <v>1.67085966496277+0.741584324218112i</v>
      </c>
      <c r="Q1938" t="str">
        <f t="shared" si="995"/>
        <v>-1.67085966496277+1.56457941062854i</v>
      </c>
      <c r="R1938" t="str">
        <f t="shared" si="996"/>
        <v>-0.311374782597144-0.735402813189533i</v>
      </c>
      <c r="S1938" t="str">
        <f t="shared" si="997"/>
        <v>0.25307695306959i</v>
      </c>
      <c r="T1938" t="str">
        <f t="shared" si="998"/>
        <v>0.186113503240812-0.0788017812423912i</v>
      </c>
      <c r="U1938" t="e">
        <f t="shared" si="999"/>
        <v>#DIV/0!</v>
      </c>
      <c r="V1938" t="str">
        <f t="shared" si="1000"/>
        <v>0.0000833333333333333-0.00147038934859475i</v>
      </c>
      <c r="W1938" t="e">
        <f t="shared" si="1001"/>
        <v>#DIV/0!</v>
      </c>
      <c r="X1938" t="e">
        <f t="shared" si="1002"/>
        <v>#DIV/0!</v>
      </c>
      <c r="Y1938" t="str">
        <f t="shared" si="1003"/>
        <v>0.00096+0.770770908002334i</v>
      </c>
      <c r="Z1938" t="e">
        <f t="shared" si="1004"/>
        <v>#DIV/0!</v>
      </c>
      <c r="AA1938" t="e">
        <f t="shared" si="1005"/>
        <v>#DIV/0!</v>
      </c>
      <c r="AB1938" t="str">
        <f t="shared" si="1006"/>
        <v>0.106202897799526-0.0449670624322068i</v>
      </c>
      <c r="AC1938" t="str">
        <f t="shared" si="1007"/>
        <v>1.23870380754973-0.437312439301782i</v>
      </c>
      <c r="AD1938" t="str">
        <f t="shared" si="1008"/>
        <v>0.0876309821020061-0.0053644332489072i</v>
      </c>
      <c r="AE1938" t="e">
        <f t="shared" si="1009"/>
        <v>#DIV/0!</v>
      </c>
      <c r="AF1938" t="str">
        <f t="shared" si="1010"/>
        <v>-9.80747851654174-8.06986082490521i</v>
      </c>
      <c r="AG1938" t="e">
        <f t="shared" si="1011"/>
        <v>#DIV/0!</v>
      </c>
      <c r="AH1938" t="e">
        <f t="shared" si="1012"/>
        <v>#DIV/0!</v>
      </c>
      <c r="AI1938" t="e">
        <f t="shared" si="1013"/>
        <v>#DIV/0!</v>
      </c>
      <c r="AJ1938" t="e">
        <f t="shared" si="1014"/>
        <v>#DIV/0!</v>
      </c>
      <c r="AK1938"/>
      <c r="AL1938"/>
      <c r="AM1938"/>
      <c r="AN1938"/>
    </row>
    <row r="1939" spans="1:40" x14ac:dyDescent="0.3">
      <c r="A1939"/>
      <c r="B1939">
        <f t="shared" si="980"/>
        <v>180500</v>
      </c>
      <c r="C1939" s="186" t="str">
        <f t="shared" si="983"/>
        <v>-0.00623807855558051+0.00990253602882624i</v>
      </c>
      <c r="D1939" s="158" t="str">
        <f t="shared" si="984"/>
        <v>-4.39599198045028-2.662147662936i</v>
      </c>
      <c r="E1939" t="str">
        <f t="shared" si="985"/>
        <v>2625.54677805779-7950.38383289596i</v>
      </c>
      <c r="F1939" t="str">
        <f t="shared" si="986"/>
        <v>0.56715217976402+0.35713918771613i</v>
      </c>
      <c r="G1939" t="str">
        <f t="shared" si="981"/>
        <v>0.56715217976402+0.35713918771613i</v>
      </c>
      <c r="H1939" t="str">
        <f t="shared" si="987"/>
        <v>5.41583291805586+5.40845494815528i</v>
      </c>
      <c r="I1939" t="str">
        <f t="shared" si="988"/>
        <v>708.821842466197i</v>
      </c>
      <c r="J1939" t="str">
        <f t="shared" si="982"/>
        <v>-123.441467191185+151.148035572544i</v>
      </c>
      <c r="K1939" t="str">
        <f t="shared" si="989"/>
        <v>2.81321202602035-2.29752916534046i</v>
      </c>
      <c r="L1939" t="str">
        <f t="shared" si="990"/>
        <v>0.569681169540629-0.387553445374112i</v>
      </c>
      <c r="M1939" t="str">
        <f t="shared" si="991"/>
        <v>3.38289319556098-2.68508261071457i</v>
      </c>
      <c r="N1939" t="str">
        <f t="shared" si="992"/>
        <v>-2.30744209611873i</v>
      </c>
      <c r="O1939" t="str">
        <f t="shared" si="993"/>
        <v>-0.671807129222741-0.740726117485741i</v>
      </c>
      <c r="P1939" t="str">
        <f t="shared" si="994"/>
        <v>1.67180712922274+0.740726117485741i</v>
      </c>
      <c r="Q1939" t="str">
        <f t="shared" si="995"/>
        <v>-1.67180712922274+1.56671597863299i</v>
      </c>
      <c r="R1939" t="str">
        <f t="shared" si="996"/>
        <v>-0.311347707619162-0.734845260825392i</v>
      </c>
      <c r="S1939" t="str">
        <f t="shared" si="997"/>
        <v>0.253217239628942i</v>
      </c>
      <c r="T1939" t="str">
        <f t="shared" si="998"/>
        <v>0.186075488500616-0.0788386070881231i</v>
      </c>
      <c r="U1939" t="e">
        <f t="shared" si="999"/>
        <v>#DIV/0!</v>
      </c>
      <c r="V1939" t="str">
        <f t="shared" si="1000"/>
        <v>0.0000833333333333333-0.00146957472845702i</v>
      </c>
      <c r="W1939" t="e">
        <f t="shared" si="1001"/>
        <v>#DIV/0!</v>
      </c>
      <c r="X1939" t="e">
        <f t="shared" si="1002"/>
        <v>#DIV/0!</v>
      </c>
      <c r="Y1939" t="str">
        <f t="shared" si="1003"/>
        <v>0.00096+0.771198164603222i</v>
      </c>
      <c r="Z1939" t="e">
        <f t="shared" si="1004"/>
        <v>#DIV/0!</v>
      </c>
      <c r="AA1939" t="e">
        <f t="shared" si="1005"/>
        <v>#DIV/0!</v>
      </c>
      <c r="AB1939" t="str">
        <f t="shared" si="1006"/>
        <v>0.106181205254399-0.0449880765524213i</v>
      </c>
      <c r="AC1939" t="str">
        <f t="shared" si="1007"/>
        <v>1.23840297471117-0.437295165863864i</v>
      </c>
      <c r="AD1939" t="str">
        <f t="shared" si="1008"/>
        <v>0.08764038876686-0.00538060578528392i</v>
      </c>
      <c r="AE1939" t="e">
        <f t="shared" si="1009"/>
        <v>#DIV/0!</v>
      </c>
      <c r="AF1939" t="str">
        <f t="shared" si="1010"/>
        <v>-9.81182489850614-8.07060261109128i</v>
      </c>
      <c r="AG1939" t="e">
        <f t="shared" si="1011"/>
        <v>#DIV/0!</v>
      </c>
      <c r="AH1939" t="e">
        <f t="shared" si="1012"/>
        <v>#DIV/0!</v>
      </c>
      <c r="AI1939" t="e">
        <f t="shared" si="1013"/>
        <v>#DIV/0!</v>
      </c>
      <c r="AJ1939" t="e">
        <f t="shared" si="1014"/>
        <v>#DIV/0!</v>
      </c>
      <c r="AK1939"/>
      <c r="AL1939"/>
      <c r="AM1939"/>
      <c r="AN1939"/>
    </row>
    <row r="1940" spans="1:40" x14ac:dyDescent="0.3">
      <c r="A1940"/>
      <c r="B1940">
        <f t="shared" si="980"/>
        <v>180600</v>
      </c>
      <c r="C1940" s="186" t="str">
        <f t="shared" si="983"/>
        <v>-0.0062352788808977+0.00990044308308292i</v>
      </c>
      <c r="D1940" s="158" t="str">
        <f t="shared" si="984"/>
        <v>-4.39745958435748-2.66245134499904i</v>
      </c>
      <c r="E1940" t="str">
        <f t="shared" si="985"/>
        <v>2622.92555360334-7946.84678482376i</v>
      </c>
      <c r="F1940" t="str">
        <f t="shared" si="986"/>
        <v>0.567346406035295+0.357176705474262i</v>
      </c>
      <c r="G1940" t="str">
        <f t="shared" si="981"/>
        <v>0.567346406035295+0.357176705474262i</v>
      </c>
      <c r="H1940" t="str">
        <f t="shared" si="987"/>
        <v>5.41871013512022+5.40889042456043i</v>
      </c>
      <c r="I1940" t="str">
        <f t="shared" si="988"/>
        <v>709.214541547896i</v>
      </c>
      <c r="J1940" t="str">
        <f t="shared" si="982"/>
        <v>-123.57939066876+151.231774096407i</v>
      </c>
      <c r="K1940" t="str">
        <f t="shared" si="989"/>
        <v>2.81194482659223-2.29778715710177i</v>
      </c>
      <c r="L1940" t="str">
        <f t="shared" si="990"/>
        <v>0.56948147542696-0.387632229483909i</v>
      </c>
      <c r="M1940" t="str">
        <f t="shared" si="991"/>
        <v>3.38142630201919-2.68541938658568i</v>
      </c>
      <c r="N1940" t="str">
        <f t="shared" si="992"/>
        <v>-2.30872045739082i</v>
      </c>
      <c r="O1940" t="str">
        <f t="shared" si="993"/>
        <v>-0.672753495610587-0.73986670025332i</v>
      </c>
      <c r="P1940" t="str">
        <f t="shared" si="994"/>
        <v>1.67275349561059+0.73986670025332i</v>
      </c>
      <c r="Q1940" t="str">
        <f t="shared" si="995"/>
        <v>-1.67275349561059+1.5688537571375i</v>
      </c>
      <c r="R1940" t="str">
        <f t="shared" si="996"/>
        <v>-0.311320611096662-0.734288234261505i</v>
      </c>
      <c r="S1940" t="str">
        <f t="shared" si="997"/>
        <v>0.253357526188293i</v>
      </c>
      <c r="T1940" t="str">
        <f t="shared" si="998"/>
        <v>0.186037450541665-0.0788754198788779i</v>
      </c>
      <c r="U1940" t="e">
        <f t="shared" si="999"/>
        <v>#DIV/0!</v>
      </c>
      <c r="V1940" t="str">
        <f t="shared" si="1000"/>
        <v>0.0000833333333333333-0.00146876101044569i</v>
      </c>
      <c r="W1940" t="e">
        <f t="shared" si="1001"/>
        <v>#DIV/0!</v>
      </c>
      <c r="X1940" t="e">
        <f t="shared" si="1002"/>
        <v>#DIV/0!</v>
      </c>
      <c r="Y1940" t="str">
        <f t="shared" si="1003"/>
        <v>0.00096+0.771625421204111i</v>
      </c>
      <c r="Z1940" t="e">
        <f t="shared" si="1004"/>
        <v>#DIV/0!</v>
      </c>
      <c r="AA1940" t="e">
        <f t="shared" si="1005"/>
        <v>#DIV/0!</v>
      </c>
      <c r="AB1940" t="str">
        <f t="shared" si="1006"/>
        <v>0.106159499459835-0.0450090832230076i</v>
      </c>
      <c r="AC1940" t="str">
        <f t="shared" si="1007"/>
        <v>1.23810225902316-0.437277675759721i</v>
      </c>
      <c r="AD1940" t="str">
        <f t="shared" si="1008"/>
        <v>0.0876497866838649-0.00539679834388122i</v>
      </c>
      <c r="AE1940" t="e">
        <f t="shared" si="1009"/>
        <v>#DIV/0!</v>
      </c>
      <c r="AF1940" t="str">
        <f t="shared" si="1010"/>
        <v>-9.8161697194777-8.07134176955947i</v>
      </c>
      <c r="AG1940" t="e">
        <f t="shared" si="1011"/>
        <v>#DIV/0!</v>
      </c>
      <c r="AH1940" t="e">
        <f t="shared" si="1012"/>
        <v>#DIV/0!</v>
      </c>
      <c r="AI1940" t="e">
        <f t="shared" si="1013"/>
        <v>#DIV/0!</v>
      </c>
      <c r="AJ1940" t="e">
        <f t="shared" si="1014"/>
        <v>#DIV/0!</v>
      </c>
      <c r="AK1940"/>
      <c r="AL1940"/>
      <c r="AM1940"/>
      <c r="AN1940"/>
    </row>
    <row r="1941" spans="1:40" x14ac:dyDescent="0.3">
      <c r="A1941"/>
      <c r="B1941">
        <f t="shared" si="980"/>
        <v>180700</v>
      </c>
      <c r="C1941" s="186" t="str">
        <f t="shared" si="983"/>
        <v>-0.00623248017025988+0.00989835128853925i</v>
      </c>
      <c r="D1941" s="158" t="str">
        <f t="shared" si="984"/>
        <v>-4.39892668354448-2.66275407989372i</v>
      </c>
      <c r="E1941" t="str">
        <f t="shared" si="985"/>
        <v>2620.30811028944-7943.31240427313i</v>
      </c>
      <c r="F1941" t="str">
        <f t="shared" si="986"/>
        <v>0.567540565509455+0.357214100839893i</v>
      </c>
      <c r="G1941" t="str">
        <f t="shared" si="981"/>
        <v>0.567540565509455+0.357214100839893i</v>
      </c>
      <c r="H1941" t="str">
        <f t="shared" si="987"/>
        <v>5.42158629487431+5.40932422335305i</v>
      </c>
      <c r="I1941" t="str">
        <f t="shared" si="988"/>
        <v>709.607240629594i</v>
      </c>
      <c r="J1941" t="str">
        <f t="shared" si="982"/>
        <v>-123.717390537074+151.31551262027i</v>
      </c>
      <c r="K1941" t="str">
        <f t="shared" si="989"/>
        <v>2.81067806717139-2.29804433193091i</v>
      </c>
      <c r="L1941" t="str">
        <f t="shared" si="990"/>
        <v>0.569281810777478-0.387710883132196i</v>
      </c>
      <c r="M1941" t="str">
        <f t="shared" si="991"/>
        <v>3.37995987794887-2.68575521506311i</v>
      </c>
      <c r="N1941" t="str">
        <f t="shared" si="992"/>
        <v>-2.30999881866291i</v>
      </c>
      <c r="O1941" t="str">
        <f t="shared" si="993"/>
        <v>-0.673698762579746-0.739006073925322i</v>
      </c>
      <c r="P1941" t="str">
        <f t="shared" si="994"/>
        <v>1.67369876257975+0.739006073925322i</v>
      </c>
      <c r="Q1941" t="str">
        <f t="shared" si="995"/>
        <v>-1.67369876257975+1.57099274473759i</v>
      </c>
      <c r="R1941" t="str">
        <f t="shared" si="996"/>
        <v>-0.311293493017025-0.733731732612531i</v>
      </c>
      <c r="S1941" t="str">
        <f t="shared" si="997"/>
        <v>0.253497812747644i</v>
      </c>
      <c r="T1941" t="str">
        <f t="shared" si="998"/>
        <v>0.185999389360816-0.0789122196023898i</v>
      </c>
      <c r="U1941" t="e">
        <f t="shared" si="999"/>
        <v>#DIV/0!</v>
      </c>
      <c r="V1941" t="str">
        <f t="shared" si="1000"/>
        <v>0.0000833333333333333-0.00146794819306304i</v>
      </c>
      <c r="W1941" t="e">
        <f t="shared" si="1001"/>
        <v>#DIV/0!</v>
      </c>
      <c r="X1941" t="e">
        <f t="shared" si="1002"/>
        <v>#DIV/0!</v>
      </c>
      <c r="Y1941" t="str">
        <f t="shared" si="1003"/>
        <v>0.00096+0.772052677804999i</v>
      </c>
      <c r="Z1941" t="e">
        <f t="shared" si="1004"/>
        <v>#DIV/0!</v>
      </c>
      <c r="AA1941" t="e">
        <f t="shared" si="1005"/>
        <v>#DIV/0!</v>
      </c>
      <c r="AB1941" t="str">
        <f t="shared" si="1006"/>
        <v>0.10613778041404-0.0450300824369665i</v>
      </c>
      <c r="AC1941" t="str">
        <f t="shared" si="1007"/>
        <v>1.2378016605942-0.437259969199908i</v>
      </c>
      <c r="AD1941" t="str">
        <f t="shared" si="1008"/>
        <v>0.0876591758273294-0.00541301092729403i</v>
      </c>
      <c r="AE1941" t="e">
        <f t="shared" si="1009"/>
        <v>#DIV/0!</v>
      </c>
      <c r="AF1941" t="str">
        <f t="shared" si="1010"/>
        <v>-9.82051297841879-8.07207830324677i</v>
      </c>
      <c r="AG1941" t="e">
        <f t="shared" si="1011"/>
        <v>#DIV/0!</v>
      </c>
      <c r="AH1941" t="e">
        <f t="shared" si="1012"/>
        <v>#DIV/0!</v>
      </c>
      <c r="AI1941" t="e">
        <f t="shared" si="1013"/>
        <v>#DIV/0!</v>
      </c>
      <c r="AJ1941" t="e">
        <f t="shared" si="1014"/>
        <v>#DIV/0!</v>
      </c>
      <c r="AK1941"/>
      <c r="AL1941"/>
      <c r="AM1941"/>
      <c r="AN1941"/>
    </row>
    <row r="1942" spans="1:40" x14ac:dyDescent="0.3">
      <c r="A1942"/>
      <c r="B1942">
        <f t="shared" si="980"/>
        <v>180800</v>
      </c>
      <c r="C1942" s="186" t="str">
        <f t="shared" si="983"/>
        <v>-0.00622968242445246+0.00989626064233048i</v>
      </c>
      <c r="D1942" s="158" t="str">
        <f t="shared" si="984"/>
        <v>-4.40039327759758-2.66305586869113i</v>
      </c>
      <c r="E1942" t="str">
        <f t="shared" si="985"/>
        <v>2617.69444114098-7939.78068911755i</v>
      </c>
      <c r="F1942" t="str">
        <f t="shared" si="986"/>
        <v>0.567734658131754+0.357251373949869i</v>
      </c>
      <c r="G1942" t="str">
        <f t="shared" si="981"/>
        <v>0.567734658131754+0.357251373949869i</v>
      </c>
      <c r="H1942" t="str">
        <f t="shared" si="987"/>
        <v>5.42446139669813+5.40975634639767i</v>
      </c>
      <c r="I1942" t="str">
        <f t="shared" si="988"/>
        <v>709.999939711293i</v>
      </c>
      <c r="J1942" t="str">
        <f t="shared" si="982"/>
        <v>-123.855466796125+151.399251144133i</v>
      </c>
      <c r="K1942" t="str">
        <f t="shared" si="989"/>
        <v>2.80941174811127-2.29830069075823i</v>
      </c>
      <c r="L1942" t="str">
        <f t="shared" si="990"/>
        <v>0.569082175677417-0.387789406410367i</v>
      </c>
      <c r="M1942" t="str">
        <f t="shared" si="991"/>
        <v>3.37849392378869-2.6860900971686i</v>
      </c>
      <c r="N1942" t="str">
        <f t="shared" si="992"/>
        <v>-2.311277179935i</v>
      </c>
      <c r="O1942" t="str">
        <f t="shared" si="993"/>
        <v>-0.674642928585456-0.738144239908189i</v>
      </c>
      <c r="P1942" t="str">
        <f t="shared" si="994"/>
        <v>1.67464292858546+0.738144239908189i</v>
      </c>
      <c r="Q1942" t="str">
        <f t="shared" si="995"/>
        <v>-1.67464292858546+1.57313294002681i</v>
      </c>
      <c r="R1942" t="str">
        <f t="shared" si="996"/>
        <v>-0.311266353367622-0.733175754995082i</v>
      </c>
      <c r="S1942" t="str">
        <f t="shared" si="997"/>
        <v>0.253638099306996i</v>
      </c>
      <c r="T1942" t="str">
        <f t="shared" si="998"/>
        <v>0.185961304954924-0.0789490062463834i</v>
      </c>
      <c r="U1942" t="e">
        <f t="shared" si="999"/>
        <v>#DIV/0!</v>
      </c>
      <c r="V1942" t="str">
        <f t="shared" si="1000"/>
        <v>0.0000833333333333333-0.00146713627481467i</v>
      </c>
      <c r="W1942" t="e">
        <f t="shared" si="1001"/>
        <v>#DIV/0!</v>
      </c>
      <c r="X1942" t="e">
        <f t="shared" si="1002"/>
        <v>#DIV/0!</v>
      </c>
      <c r="Y1942" t="str">
        <f t="shared" si="1003"/>
        <v>0.00096+0.772479934405887i</v>
      </c>
      <c r="Z1942" t="e">
        <f t="shared" si="1004"/>
        <v>#DIV/0!</v>
      </c>
      <c r="AA1942" t="e">
        <f t="shared" si="1005"/>
        <v>#DIV/0!</v>
      </c>
      <c r="AB1942" t="str">
        <f t="shared" si="1006"/>
        <v>0.106116048115221-0.0450510741872931i</v>
      </c>
      <c r="AC1942" t="str">
        <f t="shared" si="1007"/>
        <v>1.23750117953245-0.437242046394885i</v>
      </c>
      <c r="AD1942" t="str">
        <f t="shared" si="1008"/>
        <v>0.0876685561715451-0.00542924353809523i</v>
      </c>
      <c r="AE1942" t="e">
        <f t="shared" si="1009"/>
        <v>#DIV/0!</v>
      </c>
      <c r="AF1942" t="str">
        <f t="shared" si="1010"/>
        <v>-9.82485467429571-8.0728122150888i</v>
      </c>
      <c r="AG1942" t="e">
        <f t="shared" si="1011"/>
        <v>#DIV/0!</v>
      </c>
      <c r="AH1942" t="e">
        <f t="shared" si="1012"/>
        <v>#DIV/0!</v>
      </c>
      <c r="AI1942" t="e">
        <f t="shared" si="1013"/>
        <v>#DIV/0!</v>
      </c>
      <c r="AJ1942" t="e">
        <f t="shared" si="1014"/>
        <v>#DIV/0!</v>
      </c>
      <c r="AK1942"/>
      <c r="AL1942"/>
      <c r="AM1942"/>
      <c r="AN1942"/>
    </row>
    <row r="1943" spans="1:40" x14ac:dyDescent="0.3">
      <c r="A1943"/>
      <c r="B1943">
        <f t="shared" si="980"/>
        <v>180900</v>
      </c>
      <c r="C1943" s="186" t="str">
        <f t="shared" si="983"/>
        <v>-0.00622688564425828+0.00989417114160194i</v>
      </c>
      <c r="D1943" s="158" t="str">
        <f t="shared" si="984"/>
        <v>-4.40185936610465-2.66335671246189i</v>
      </c>
      <c r="E1943" t="str">
        <f t="shared" si="985"/>
        <v>2615.08453919813-7936.25163723007i</v>
      </c>
      <c r="F1943" t="str">
        <f t="shared" si="986"/>
        <v>0.567928683847652+0.357288524940979i</v>
      </c>
      <c r="G1943" t="str">
        <f t="shared" si="981"/>
        <v>0.567928683847652+0.357288524940979i</v>
      </c>
      <c r="H1943" t="str">
        <f t="shared" si="987"/>
        <v>5.42733543997417+5.41018679555826i</v>
      </c>
      <c r="I1943" t="str">
        <f t="shared" si="988"/>
        <v>710.392638792992i</v>
      </c>
      <c r="J1943" t="str">
        <f t="shared" si="982"/>
        <v>-123.993619445915+151.482989667995i</v>
      </c>
      <c r="K1943" t="str">
        <f t="shared" si="989"/>
        <v>2.80814586976396-2.29855623451361i</v>
      </c>
      <c r="L1943" t="str">
        <f t="shared" si="990"/>
        <v>0.568882570211855-0.387867799409842i</v>
      </c>
      <c r="M1943" t="str">
        <f t="shared" si="991"/>
        <v>3.37702843997582-2.68642403392345i</v>
      </c>
      <c r="N1943" t="str">
        <f t="shared" si="992"/>
        <v>-2.31255554120708i</v>
      </c>
      <c r="O1943" t="str">
        <f t="shared" si="993"/>
        <v>-0.675585992084748-0.737281199610343i</v>
      </c>
      <c r="P1943" t="str">
        <f t="shared" si="994"/>
        <v>1.67558599208475+0.737281199610343i</v>
      </c>
      <c r="Q1943" t="str">
        <f t="shared" si="995"/>
        <v>-1.67558599208475+1.57527434159674i</v>
      </c>
      <c r="R1943" t="str">
        <f t="shared" si="996"/>
        <v>-0.311239192135806-0.732620300527726i</v>
      </c>
      <c r="S1943" t="str">
        <f t="shared" si="997"/>
        <v>0.253778385866347i</v>
      </c>
      <c r="T1943" t="str">
        <f t="shared" si="998"/>
        <v>0.185923197320844-0.0789857797985707i</v>
      </c>
      <c r="U1943" t="e">
        <f t="shared" si="999"/>
        <v>#DIV/0!</v>
      </c>
      <c r="V1943" t="str">
        <f t="shared" si="1000"/>
        <v>0.0000833333333333333-0.00146632525420947i</v>
      </c>
      <c r="W1943" t="e">
        <f t="shared" si="1001"/>
        <v>#DIV/0!</v>
      </c>
      <c r="X1943" t="e">
        <f t="shared" si="1002"/>
        <v>#DIV/0!</v>
      </c>
      <c r="Y1943" t="str">
        <f t="shared" si="1003"/>
        <v>0.00096+0.772907191006775i</v>
      </c>
      <c r="Z1943" t="e">
        <f t="shared" si="1004"/>
        <v>#DIV/0!</v>
      </c>
      <c r="AA1943" t="e">
        <f t="shared" si="1005"/>
        <v>#DIV/0!</v>
      </c>
      <c r="AB1943" t="str">
        <f t="shared" si="1006"/>
        <v>0.106094302561583-0.0450720584669755i</v>
      </c>
      <c r="AC1943" t="str">
        <f t="shared" si="1007"/>
        <v>1.23720081594578-0.437223907555012i</v>
      </c>
      <c r="AD1943" t="str">
        <f t="shared" si="1008"/>
        <v>0.0876779276907814-0.0054454961788366i</v>
      </c>
      <c r="AE1943" t="e">
        <f t="shared" si="1009"/>
        <v>#DIV/0!</v>
      </c>
      <c r="AF1943" t="str">
        <f t="shared" si="1010"/>
        <v>-9.82919480607882-8.07354350802015i</v>
      </c>
      <c r="AG1943" t="e">
        <f t="shared" si="1011"/>
        <v>#DIV/0!</v>
      </c>
      <c r="AH1943" t="e">
        <f t="shared" si="1012"/>
        <v>#DIV/0!</v>
      </c>
      <c r="AI1943" t="e">
        <f t="shared" si="1013"/>
        <v>#DIV/0!</v>
      </c>
      <c r="AJ1943" t="e">
        <f t="shared" si="1014"/>
        <v>#DIV/0!</v>
      </c>
      <c r="AK1943"/>
      <c r="AL1943"/>
      <c r="AM1943"/>
      <c r="AN1943"/>
    </row>
    <row r="1944" spans="1:40" x14ac:dyDescent="0.3">
      <c r="A1944"/>
      <c r="B1944">
        <f t="shared" si="980"/>
        <v>181000</v>
      </c>
      <c r="C1944" s="186" t="str">
        <f t="shared" si="983"/>
        <v>-0.00622408983045699+0.00989208278350818i</v>
      </c>
      <c r="D1944" s="158" t="str">
        <f t="shared" si="984"/>
        <v>-4.40332494865493-2.66365661227596i</v>
      </c>
      <c r="E1944" t="str">
        <f t="shared" si="985"/>
        <v>2612.47839751634-7932.72524648351i</v>
      </c>
      <c r="F1944" t="str">
        <f t="shared" si="986"/>
        <v>0.568122642602795+0.357325553949937i</v>
      </c>
      <c r="G1944" t="str">
        <f t="shared" si="981"/>
        <v>0.568122642602795+0.357325553949937i</v>
      </c>
      <c r="H1944" t="str">
        <f t="shared" si="987"/>
        <v>5.43020842408726+5.41061557269781i</v>
      </c>
      <c r="I1944" t="str">
        <f t="shared" si="988"/>
        <v>710.785337874691i</v>
      </c>
      <c r="J1944" t="str">
        <f t="shared" si="982"/>
        <v>-124.131848486442+151.566728191858i</v>
      </c>
      <c r="K1944" t="str">
        <f t="shared" si="989"/>
        <v>2.8068804324803-2.29881096412636i</v>
      </c>
      <c r="L1944" t="str">
        <f t="shared" si="990"/>
        <v>0.568682994465716-0.387946062222061i</v>
      </c>
      <c r="M1944" t="str">
        <f t="shared" si="991"/>
        <v>3.37556342694602-2.68675702634842i</v>
      </c>
      <c r="N1944" t="str">
        <f t="shared" si="992"/>
        <v>-2.31383390247917i</v>
      </c>
      <c r="O1944" t="str">
        <f t="shared" si="993"/>
        <v>-0.676527951536473-0.736416954442158i</v>
      </c>
      <c r="P1944" t="str">
        <f t="shared" si="994"/>
        <v>1.67652795153647+0.736416954442158i</v>
      </c>
      <c r="Q1944" t="str">
        <f t="shared" si="995"/>
        <v>-1.67652795153647+1.57741694803701i</v>
      </c>
      <c r="R1944" t="str">
        <f t="shared" si="996"/>
        <v>-0.311212009308927-0.732065368330969i</v>
      </c>
      <c r="S1944" t="str">
        <f t="shared" si="997"/>
        <v>0.253918672425699i</v>
      </c>
      <c r="T1944" t="str">
        <f t="shared" si="998"/>
        <v>0.18588506645543-0.079022540246657i</v>
      </c>
      <c r="U1944" t="e">
        <f t="shared" si="999"/>
        <v>#DIV/0!</v>
      </c>
      <c r="V1944" t="str">
        <f t="shared" si="1000"/>
        <v>0.0000833333333333333-0.00146551512975963i</v>
      </c>
      <c r="W1944" t="e">
        <f t="shared" si="1001"/>
        <v>#DIV/0!</v>
      </c>
      <c r="X1944" t="e">
        <f t="shared" si="1002"/>
        <v>#DIV/0!</v>
      </c>
      <c r="Y1944" t="str">
        <f t="shared" si="1003"/>
        <v>0.00096+0.773334447607664i</v>
      </c>
      <c r="Z1944" t="e">
        <f t="shared" si="1004"/>
        <v>#DIV/0!</v>
      </c>
      <c r="AA1944" t="e">
        <f t="shared" si="1005"/>
        <v>#DIV/0!</v>
      </c>
      <c r="AB1944" t="str">
        <f t="shared" si="1006"/>
        <v>0.106072543751329-0.0450930352689979i</v>
      </c>
      <c r="AC1944" t="str">
        <f t="shared" si="1007"/>
        <v>1.23690056994176-0.43720555289055i</v>
      </c>
      <c r="AD1944" t="str">
        <f t="shared" si="1008"/>
        <v>0.0876872903592867-0.00546176885205079i</v>
      </c>
      <c r="AE1944" t="e">
        <f t="shared" si="1009"/>
        <v>#DIV/0!</v>
      </c>
      <c r="AF1944" t="str">
        <f t="shared" si="1010"/>
        <v>-9.83353337274219-8.07427218497377i</v>
      </c>
      <c r="AG1944" t="e">
        <f t="shared" si="1011"/>
        <v>#DIV/0!</v>
      </c>
      <c r="AH1944" t="e">
        <f t="shared" si="1012"/>
        <v>#DIV/0!</v>
      </c>
      <c r="AI1944" t="e">
        <f t="shared" si="1013"/>
        <v>#DIV/0!</v>
      </c>
      <c r="AJ1944" t="e">
        <f t="shared" si="1014"/>
        <v>#DIV/0!</v>
      </c>
      <c r="AK1944"/>
      <c r="AL1944"/>
      <c r="AM1944"/>
      <c r="AN1944"/>
    </row>
    <row r="1945" spans="1:40" x14ac:dyDescent="0.3">
      <c r="A1945"/>
      <c r="B1945">
        <f t="shared" si="980"/>
        <v>181100</v>
      </c>
      <c r="C1945" s="186" t="str">
        <f t="shared" si="983"/>
        <v>-0.0062212949838257+0.009889995565214i</v>
      </c>
      <c r="D1945" s="158" t="str">
        <f t="shared" si="984"/>
        <v>-4.40479002483926-2.66395556920273i</v>
      </c>
      <c r="E1945" t="str">
        <f t="shared" si="985"/>
        <v>2609.87600916633-7929.20151475033i</v>
      </c>
      <c r="F1945" t="str">
        <f t="shared" si="986"/>
        <v>0.568316534343034+0.357362461113396i</v>
      </c>
      <c r="G1945" t="str">
        <f t="shared" si="981"/>
        <v>0.568316534343034+0.357362461113396i</v>
      </c>
      <c r="H1945" t="str">
        <f t="shared" si="987"/>
        <v>5.4330803484248+5.41104267967862i</v>
      </c>
      <c r="I1945" t="str">
        <f t="shared" si="988"/>
        <v>711.178036956389i</v>
      </c>
      <c r="J1945" t="str">
        <f t="shared" si="982"/>
        <v>-124.270153917708+151.650466715721i</v>
      </c>
      <c r="K1945" t="str">
        <f t="shared" si="989"/>
        <v>2.80561543660978-2.29906488052537i</v>
      </c>
      <c r="L1945" t="str">
        <f t="shared" si="990"/>
        <v>0.568483448523772-0.38802419493849i</v>
      </c>
      <c r="M1945" t="str">
        <f t="shared" si="991"/>
        <v>3.37409888513355-2.68708907546386i</v>
      </c>
      <c r="N1945" t="str">
        <f t="shared" si="992"/>
        <v>-2.31511226375126i</v>
      </c>
      <c r="O1945" t="str">
        <f t="shared" si="993"/>
        <v>-0.677468805401268-0.735551505815995i</v>
      </c>
      <c r="P1945" t="str">
        <f t="shared" si="994"/>
        <v>1.67746880540127+0.735551505815995i</v>
      </c>
      <c r="Q1945" t="str">
        <f t="shared" si="995"/>
        <v>-1.67746880540127+1.57956075793527i</v>
      </c>
      <c r="R1945" t="str">
        <f t="shared" si="996"/>
        <v>-0.311184804874314-0.731510957527268i</v>
      </c>
      <c r="S1945" t="str">
        <f t="shared" si="997"/>
        <v>0.254058958985049i</v>
      </c>
      <c r="T1945" t="str">
        <f t="shared" si="998"/>
        <v>0.185846912355534-0.0790592875783338i</v>
      </c>
      <c r="U1945" t="e">
        <f t="shared" si="999"/>
        <v>#DIV/0!</v>
      </c>
      <c r="V1945" t="str">
        <f t="shared" si="1000"/>
        <v>0.0000833333333333333-0.00146470589998063i</v>
      </c>
      <c r="W1945" t="e">
        <f t="shared" si="1001"/>
        <v>#DIV/0!</v>
      </c>
      <c r="X1945" t="e">
        <f t="shared" si="1002"/>
        <v>#DIV/0!</v>
      </c>
      <c r="Y1945" t="str">
        <f t="shared" si="1003"/>
        <v>0.00096+0.773761704208552i</v>
      </c>
      <c r="Z1945" t="e">
        <f t="shared" si="1004"/>
        <v>#DIV/0!</v>
      </c>
      <c r="AA1945" t="e">
        <f t="shared" si="1005"/>
        <v>#DIV/0!</v>
      </c>
      <c r="AB1945" t="str">
        <f t="shared" si="1006"/>
        <v>0.106050771682665-0.0451140045863366i</v>
      </c>
      <c r="AC1945" t="str">
        <f t="shared" si="1007"/>
        <v>1.23660044162766-0.437186982611669i</v>
      </c>
      <c r="AD1945" t="str">
        <f t="shared" si="1008"/>
        <v>0.087696644151291-0.00547806156024658i</v>
      </c>
      <c r="AE1945" t="e">
        <f t="shared" si="1009"/>
        <v>#DIV/0!</v>
      </c>
      <c r="AF1945" t="str">
        <f t="shared" si="1010"/>
        <v>-9.83787037326406-8.07499824888135i</v>
      </c>
      <c r="AG1945" t="e">
        <f t="shared" si="1011"/>
        <v>#DIV/0!</v>
      </c>
      <c r="AH1945" t="e">
        <f t="shared" si="1012"/>
        <v>#DIV/0!</v>
      </c>
      <c r="AI1945" t="e">
        <f t="shared" si="1013"/>
        <v>#DIV/0!</v>
      </c>
      <c r="AJ1945" t="e">
        <f t="shared" si="1014"/>
        <v>#DIV/0!</v>
      </c>
      <c r="AK1945"/>
      <c r="AL1945"/>
      <c r="AM1945"/>
      <c r="AN1945"/>
    </row>
    <row r="1946" spans="1:40" x14ac:dyDescent="0.3">
      <c r="A1946"/>
      <c r="B1946">
        <f t="shared" si="980"/>
        <v>181200</v>
      </c>
      <c r="C1946" s="186" t="str">
        <f t="shared" si="983"/>
        <v>-0.00621850110513853+0.00988790948389359i</v>
      </c>
      <c r="D1946" s="158" t="str">
        <f t="shared" si="984"/>
        <v>-4.40625459424987-2.66425358431108i</v>
      </c>
      <c r="E1946" t="str">
        <f t="shared" si="985"/>
        <v>2607.27736723398-7925.68043990273i</v>
      </c>
      <c r="F1946" t="str">
        <f t="shared" si="986"/>
        <v>0.568510359014409+0.357399246567948i</v>
      </c>
      <c r="G1946" t="str">
        <f t="shared" si="981"/>
        <v>0.568510359014409+0.357399246567948i</v>
      </c>
      <c r="H1946" t="str">
        <f t="shared" si="987"/>
        <v>5.43595121237648+5.41146811836224i</v>
      </c>
      <c r="I1946" t="str">
        <f t="shared" si="988"/>
        <v>711.570736038088i</v>
      </c>
      <c r="J1946" t="str">
        <f t="shared" si="982"/>
        <v>-124.408535739712+151.734205239585i</v>
      </c>
      <c r="K1946" t="str">
        <f t="shared" si="989"/>
        <v>2.80435088250067-2.29931798463897i</v>
      </c>
      <c r="L1946" t="str">
        <f t="shared" si="990"/>
        <v>0.56828393247064-0.388102197650617i</v>
      </c>
      <c r="M1946" t="str">
        <f t="shared" si="991"/>
        <v>3.37263481497131-2.68742018228959i</v>
      </c>
      <c r="N1946" t="str">
        <f t="shared" si="992"/>
        <v>-2.31639062502335i</v>
      </c>
      <c r="O1946" t="str">
        <f t="shared" si="993"/>
        <v>-0.678408552141583-0.734684855146178i</v>
      </c>
      <c r="P1946" t="str">
        <f t="shared" si="994"/>
        <v>1.67840855214158+0.734684855146178i</v>
      </c>
      <c r="Q1946" t="str">
        <f t="shared" si="995"/>
        <v>-1.67840855214158+1.58170576987717i</v>
      </c>
      <c r="R1946" t="str">
        <f t="shared" si="996"/>
        <v>-0.311157578819289-0.730957067241021i</v>
      </c>
      <c r="S1946" t="str">
        <f t="shared" si="997"/>
        <v>0.2541992455444i</v>
      </c>
      <c r="T1946" t="str">
        <f t="shared" si="998"/>
        <v>0.185808735018015-0.0790960217812854i</v>
      </c>
      <c r="U1946" t="e">
        <f t="shared" si="999"/>
        <v>#DIV/0!</v>
      </c>
      <c r="V1946" t="str">
        <f t="shared" si="1000"/>
        <v>0.0000833333333333333-0.00146389756339124i</v>
      </c>
      <c r="W1946" t="e">
        <f t="shared" si="1001"/>
        <v>#DIV/0!</v>
      </c>
      <c r="X1946" t="e">
        <f t="shared" si="1002"/>
        <v>#DIV/0!</v>
      </c>
      <c r="Y1946" t="str">
        <f t="shared" si="1003"/>
        <v>0.00096+0.77418896080944i</v>
      </c>
      <c r="Z1946" t="e">
        <f t="shared" si="1004"/>
        <v>#DIV/0!</v>
      </c>
      <c r="AA1946" t="e">
        <f t="shared" si="1005"/>
        <v>#DIV/0!</v>
      </c>
      <c r="AB1946" t="str">
        <f t="shared" si="1006"/>
        <v>0.106028986353798-0.0451349664119639i</v>
      </c>
      <c r="AC1946" t="str">
        <f t="shared" si="1007"/>
        <v>1.23630043111046-0.437168196928454i</v>
      </c>
      <c r="AD1946" t="str">
        <f t="shared" si="1008"/>
        <v>0.0877059890410048-0.00549437430591188i</v>
      </c>
      <c r="AE1946" t="e">
        <f t="shared" si="1009"/>
        <v>#DIV/0!</v>
      </c>
      <c r="AF1946" t="str">
        <f t="shared" si="1010"/>
        <v>-9.84220580662635-8.07572170267332i</v>
      </c>
      <c r="AG1946" t="e">
        <f t="shared" si="1011"/>
        <v>#DIV/0!</v>
      </c>
      <c r="AH1946" t="e">
        <f t="shared" si="1012"/>
        <v>#DIV/0!</v>
      </c>
      <c r="AI1946" t="e">
        <f t="shared" si="1013"/>
        <v>#DIV/0!</v>
      </c>
      <c r="AJ1946" t="e">
        <f t="shared" si="1014"/>
        <v>#DIV/0!</v>
      </c>
      <c r="AK1946"/>
      <c r="AL1946"/>
      <c r="AM1946"/>
      <c r="AN1946"/>
    </row>
    <row r="1947" spans="1:40" x14ac:dyDescent="0.3">
      <c r="A1947"/>
      <c r="B1947">
        <f t="shared" si="980"/>
        <v>181300</v>
      </c>
      <c r="C1947" s="186" t="str">
        <f t="shared" si="983"/>
        <v>-0.00621570819516696+0.00988582453673085i</v>
      </c>
      <c r="D1947" s="158" t="str">
        <f t="shared" si="984"/>
        <v>-4.40771865648058-2.66455065866936i</v>
      </c>
      <c r="E1947" t="str">
        <f t="shared" si="985"/>
        <v>2604.68246482032-7922.16201981253i</v>
      </c>
      <c r="F1947" t="str">
        <f t="shared" si="986"/>
        <v>0.568704116563169+0.357435910450126i</v>
      </c>
      <c r="G1947" t="str">
        <f t="shared" si="981"/>
        <v>0.568704116563169+0.357435910450126i</v>
      </c>
      <c r="H1947" t="str">
        <f t="shared" si="987"/>
        <v>5.43882101533454+5.41189189060957i</v>
      </c>
      <c r="I1947" t="str">
        <f t="shared" si="988"/>
        <v>711.963435119787i</v>
      </c>
      <c r="J1947" t="str">
        <f t="shared" si="982"/>
        <v>-124.546993952453+151.817943763447i</v>
      </c>
      <c r="K1947" t="str">
        <f t="shared" si="989"/>
        <v>2.80308677049995-2.29957027739506i</v>
      </c>
      <c r="L1947" t="str">
        <f t="shared" si="990"/>
        <v>0.568084446390785-0.388180070449952i</v>
      </c>
      <c r="M1947" t="str">
        <f t="shared" si="991"/>
        <v>3.37117121689074-2.68775034784501i</v>
      </c>
      <c r="N1947" t="str">
        <f t="shared" si="992"/>
        <v>-2.31766898629544i</v>
      </c>
      <c r="O1947" t="str">
        <f t="shared" si="993"/>
        <v>-0.679347190221676-0.733817003848994i</v>
      </c>
      <c r="P1947" t="str">
        <f t="shared" si="994"/>
        <v>1.67934719022168+0.733817003848994i</v>
      </c>
      <c r="Q1947" t="str">
        <f t="shared" si="995"/>
        <v>-1.67934719022168+1.58385198244645i</v>
      </c>
      <c r="R1947" t="str">
        <f t="shared" si="996"/>
        <v>-0.311130331131159-0.730403696598549i</v>
      </c>
      <c r="S1947" t="str">
        <f t="shared" si="997"/>
        <v>0.254339532103751i</v>
      </c>
      <c r="T1947" t="str">
        <f t="shared" si="998"/>
        <v>0.185770534439725-0.0791327428431841i</v>
      </c>
      <c r="U1947" t="e">
        <f t="shared" si="999"/>
        <v>#DIV/0!</v>
      </c>
      <c r="V1947" t="str">
        <f t="shared" si="1000"/>
        <v>0.0000833333333333333-0.00146309011851347i</v>
      </c>
      <c r="W1947" t="e">
        <f t="shared" si="1001"/>
        <v>#DIV/0!</v>
      </c>
      <c r="X1947" t="e">
        <f t="shared" si="1002"/>
        <v>#DIV/0!</v>
      </c>
      <c r="Y1947" t="str">
        <f t="shared" si="1003"/>
        <v>0.00096+0.774616217410328i</v>
      </c>
      <c r="Z1947" t="e">
        <f t="shared" si="1004"/>
        <v>#DIV/0!</v>
      </c>
      <c r="AA1947" t="e">
        <f t="shared" si="1005"/>
        <v>#DIV/0!</v>
      </c>
      <c r="AB1947" t="str">
        <f t="shared" si="1006"/>
        <v>0.10600718776293-0.0451559207388451i</v>
      </c>
      <c r="AC1947" t="str">
        <f t="shared" si="1007"/>
        <v>1.23600053849683-0.437149196050881i</v>
      </c>
      <c r="AD1947" t="str">
        <f t="shared" si="1008"/>
        <v>0.0877153250026156-0.00551070709151428i</v>
      </c>
      <c r="AE1947" t="e">
        <f t="shared" si="1009"/>
        <v>#DIV/0!</v>
      </c>
      <c r="AF1947" t="str">
        <f t="shared" si="1010"/>
        <v>-9.84653967181512-8.07644254927893i</v>
      </c>
      <c r="AG1947" t="e">
        <f t="shared" si="1011"/>
        <v>#DIV/0!</v>
      </c>
      <c r="AH1947" t="e">
        <f t="shared" si="1012"/>
        <v>#DIV/0!</v>
      </c>
      <c r="AI1947" t="e">
        <f t="shared" si="1013"/>
        <v>#DIV/0!</v>
      </c>
      <c r="AJ1947" t="e">
        <f t="shared" si="1014"/>
        <v>#DIV/0!</v>
      </c>
      <c r="AK1947"/>
      <c r="AL1947"/>
      <c r="AM1947"/>
      <c r="AN1947"/>
    </row>
    <row r="1948" spans="1:40" x14ac:dyDescent="0.3">
      <c r="A1948"/>
      <c r="B1948">
        <f t="shared" si="980"/>
        <v>181400</v>
      </c>
      <c r="C1948" s="186" t="str">
        <f t="shared" si="983"/>
        <v>-0.00621291625467938+0.00988374072091937i</v>
      </c>
      <c r="D1948" s="158" t="str">
        <f t="shared" si="984"/>
        <v>-4.40918221112662-2.66484679334524i</v>
      </c>
      <c r="E1948" t="str">
        <f t="shared" si="985"/>
        <v>2602.09129504154-7918.64625235135i</v>
      </c>
      <c r="F1948" t="str">
        <f t="shared" si="986"/>
        <v>0.568897806935749+0.357472452896385i</v>
      </c>
      <c r="G1948" t="str">
        <f t="shared" si="981"/>
        <v>0.568897806935749+0.357472452896385i</v>
      </c>
      <c r="H1948" t="str">
        <f t="shared" si="987"/>
        <v>5.44168975669359+5.41231399828052i</v>
      </c>
      <c r="I1948" t="str">
        <f t="shared" si="988"/>
        <v>712.356134201485i</v>
      </c>
      <c r="J1948" t="str">
        <f t="shared" si="982"/>
        <v>-124.685528555933+151.90168228731i</v>
      </c>
      <c r="K1948" t="str">
        <f t="shared" si="989"/>
        <v>2.80182310095322-2.29982175972096i</v>
      </c>
      <c r="L1948" t="str">
        <f t="shared" si="990"/>
        <v>0.567884990368517-0.388257813428028i</v>
      </c>
      <c r="M1948" t="str">
        <f t="shared" si="991"/>
        <v>3.36970809132174-2.68807957314899i</v>
      </c>
      <c r="N1948" t="str">
        <f t="shared" si="992"/>
        <v>-2.31894734756752i</v>
      </c>
      <c r="O1948" t="str">
        <f t="shared" si="993"/>
        <v>-0.680284718107612-0.732947953342696i</v>
      </c>
      <c r="P1948" t="str">
        <f t="shared" si="994"/>
        <v>1.68028471810761+0.732947953342696i</v>
      </c>
      <c r="Q1948" t="str">
        <f t="shared" si="995"/>
        <v>-1.68028471810761+1.58599939422482i</v>
      </c>
      <c r="R1948" t="str">
        <f t="shared" si="996"/>
        <v>-0.311103061797219-0.72985084472811i</v>
      </c>
      <c r="S1948" t="str">
        <f t="shared" si="997"/>
        <v>0.254479818663103i</v>
      </c>
      <c r="T1948" t="str">
        <f t="shared" si="998"/>
        <v>0.185732310617522-0.0791694507516924i</v>
      </c>
      <c r="U1948" t="e">
        <f t="shared" si="999"/>
        <v>#DIV/0!</v>
      </c>
      <c r="V1948" t="str">
        <f t="shared" si="1000"/>
        <v>0.0000833333333333333-0.00146228356387261i</v>
      </c>
      <c r="W1948" t="e">
        <f t="shared" si="1001"/>
        <v>#DIV/0!</v>
      </c>
      <c r="X1948" t="e">
        <f t="shared" si="1002"/>
        <v>#DIV/0!</v>
      </c>
      <c r="Y1948" t="str">
        <f t="shared" si="1003"/>
        <v>0.00096+0.775043474011216i</v>
      </c>
      <c r="Z1948" t="e">
        <f t="shared" si="1004"/>
        <v>#DIV/0!</v>
      </c>
      <c r="AA1948" t="e">
        <f t="shared" si="1005"/>
        <v>#DIV/0!</v>
      </c>
      <c r="AB1948" t="str">
        <f t="shared" si="1006"/>
        <v>0.105985375908271-0.04517686755994i</v>
      </c>
      <c r="AC1948" t="str">
        <f t="shared" si="1007"/>
        <v>1.23570076389314-0.437129980188841i</v>
      </c>
      <c r="AD1948" t="str">
        <f t="shared" si="1008"/>
        <v>0.0877246520102966-0.00552705991949737i</v>
      </c>
      <c r="AE1948" t="e">
        <f t="shared" si="1009"/>
        <v>#DIV/0!</v>
      </c>
      <c r="AF1948" t="str">
        <f t="shared" si="1010"/>
        <v>-9.85087196782021-8.07716079162576i</v>
      </c>
      <c r="AG1948" t="e">
        <f t="shared" si="1011"/>
        <v>#DIV/0!</v>
      </c>
      <c r="AH1948" t="e">
        <f t="shared" si="1012"/>
        <v>#DIV/0!</v>
      </c>
      <c r="AI1948" t="e">
        <f t="shared" si="1013"/>
        <v>#DIV/0!</v>
      </c>
      <c r="AJ1948" t="e">
        <f t="shared" si="1014"/>
        <v>#DIV/0!</v>
      </c>
      <c r="AK1948"/>
      <c r="AL1948"/>
      <c r="AM1948"/>
      <c r="AN1948"/>
    </row>
    <row r="1949" spans="1:40" x14ac:dyDescent="0.3">
      <c r="A1949"/>
      <c r="B1949">
        <f t="shared" si="980"/>
        <v>181500</v>
      </c>
      <c r="C1949" s="186" t="str">
        <f t="shared" si="983"/>
        <v>-0.00621012528444147+0.0098816580336621i</v>
      </c>
      <c r="D1949" s="158" t="str">
        <f t="shared" si="984"/>
        <v>-4.41064525778468-2.66514198940587i</v>
      </c>
      <c r="E1949" t="str">
        <f t="shared" si="985"/>
        <v>2599.5038510289-7915.13313539056i</v>
      </c>
      <c r="F1949" t="str">
        <f t="shared" si="986"/>
        <v>0.569091430078778+0.357508874043123i</v>
      </c>
      <c r="G1949" t="str">
        <f t="shared" si="981"/>
        <v>0.569091430078778+0.357508874043123i</v>
      </c>
      <c r="H1949" t="str">
        <f t="shared" si="987"/>
        <v>5.44455743585064+5.41273444323433i</v>
      </c>
      <c r="I1949" t="str">
        <f t="shared" si="988"/>
        <v>712.748833283184i</v>
      </c>
      <c r="J1949" t="str">
        <f t="shared" si="982"/>
        <v>-124.824139550151+151.985420811173i</v>
      </c>
      <c r="K1949" t="str">
        <f t="shared" si="989"/>
        <v>2.80055987420489-2.30007243254352i</v>
      </c>
      <c r="L1949" t="str">
        <f t="shared" si="990"/>
        <v>0.567685564487995-0.388335426676401i</v>
      </c>
      <c r="M1949" t="str">
        <f t="shared" si="991"/>
        <v>3.36824543869289-2.68840785921992i</v>
      </c>
      <c r="N1949" t="str">
        <f t="shared" si="992"/>
        <v>-2.32022570883961i</v>
      </c>
      <c r="O1949" t="str">
        <f t="shared" si="993"/>
        <v>-0.681221134267288-0.732077705047483i</v>
      </c>
      <c r="P1949" t="str">
        <f t="shared" si="994"/>
        <v>1.68122113426729+0.732077705047483i</v>
      </c>
      <c r="Q1949" t="str">
        <f t="shared" si="995"/>
        <v>-1.68122113426729+1.58814800379213i</v>
      </c>
      <c r="R1949" t="str">
        <f t="shared" si="996"/>
        <v>-0.311075770804751-0.729298510759866i</v>
      </c>
      <c r="S1949" t="str">
        <f t="shared" si="997"/>
        <v>0.254620105222454i</v>
      </c>
      <c r="T1949" t="str">
        <f t="shared" si="998"/>
        <v>0.185694063548256-0.0792061454944617i</v>
      </c>
      <c r="U1949" t="e">
        <f t="shared" si="999"/>
        <v>#DIV/0!</v>
      </c>
      <c r="V1949" t="str">
        <f t="shared" si="1000"/>
        <v>0.0000833333333333333-0.0014614778979972i</v>
      </c>
      <c r="W1949" t="e">
        <f t="shared" si="1001"/>
        <v>#DIV/0!</v>
      </c>
      <c r="X1949" t="e">
        <f t="shared" si="1002"/>
        <v>#DIV/0!</v>
      </c>
      <c r="Y1949" t="str">
        <f t="shared" si="1003"/>
        <v>0.00096+0.775470730612105i</v>
      </c>
      <c r="Z1949" t="e">
        <f t="shared" si="1004"/>
        <v>#DIV/0!</v>
      </c>
      <c r="AA1949" t="e">
        <f t="shared" si="1005"/>
        <v>#DIV/0!</v>
      </c>
      <c r="AB1949" t="str">
        <f t="shared" si="1006"/>
        <v>0.105963550788021-0.0451978068682022i</v>
      </c>
      <c r="AC1949" t="str">
        <f t="shared" si="1007"/>
        <v>1.23540110740547-0.437110549552109i</v>
      </c>
      <c r="AD1949" t="str">
        <f t="shared" si="1008"/>
        <v>0.0877339700381936-0.00554343279228697i</v>
      </c>
      <c r="AE1949" t="e">
        <f t="shared" si="1009"/>
        <v>#DIV/0!</v>
      </c>
      <c r="AF1949" t="str">
        <f t="shared" si="1010"/>
        <v>-9.85520269363532-8.0778764326402i</v>
      </c>
      <c r="AG1949" t="e">
        <f t="shared" si="1011"/>
        <v>#DIV/0!</v>
      </c>
      <c r="AH1949" t="e">
        <f t="shared" si="1012"/>
        <v>#DIV/0!</v>
      </c>
      <c r="AI1949" t="e">
        <f t="shared" si="1013"/>
        <v>#DIV/0!</v>
      </c>
      <c r="AJ1949" t="e">
        <f t="shared" si="1014"/>
        <v>#DIV/0!</v>
      </c>
      <c r="AK1949"/>
      <c r="AL1949"/>
      <c r="AM1949"/>
      <c r="AN1949"/>
    </row>
    <row r="1950" spans="1:40" x14ac:dyDescent="0.3">
      <c r="A1950"/>
      <c r="B1950">
        <f t="shared" si="980"/>
        <v>181600</v>
      </c>
      <c r="C1950" s="186" t="str">
        <f t="shared" si="983"/>
        <v>-0.00620733528521631+0.00987957647217192i</v>
      </c>
      <c r="D1950" s="158" t="str">
        <f t="shared" si="984"/>
        <v>-4.41210779605302-2.66543624791787i</v>
      </c>
      <c r="E1950" t="str">
        <f t="shared" si="985"/>
        <v>2596.92012592869-7911.62266680119i</v>
      </c>
      <c r="F1950" t="str">
        <f t="shared" si="986"/>
        <v>0.569284985939091+0.357545174026676i</v>
      </c>
      <c r="G1950" t="str">
        <f t="shared" si="981"/>
        <v>0.569284985939091+0.357545174026676i</v>
      </c>
      <c r="H1950" t="str">
        <f t="shared" si="987"/>
        <v>5.4474240522052+5.41315322732951i</v>
      </c>
      <c r="I1950" t="str">
        <f t="shared" si="988"/>
        <v>713.141532364883i</v>
      </c>
      <c r="J1950" t="str">
        <f t="shared" si="982"/>
        <v>-124.962826935107+152.069159335036i</v>
      </c>
      <c r="K1950" t="str">
        <f t="shared" si="989"/>
        <v>2.79929709059807-2.30032229678908i</v>
      </c>
      <c r="L1950" t="str">
        <f t="shared" si="990"/>
        <v>0.567486168833222-0.388412910286648i</v>
      </c>
      <c r="M1950" t="str">
        <f t="shared" si="991"/>
        <v>3.36678325943129-2.68873520707573i</v>
      </c>
      <c r="N1950" t="str">
        <f t="shared" si="992"/>
        <v>-2.3215040701117i</v>
      </c>
      <c r="O1950" t="str">
        <f t="shared" si="993"/>
        <v>-0.682156437170402-0.731206260385525i</v>
      </c>
      <c r="P1950" t="str">
        <f t="shared" si="994"/>
        <v>1.6821564371704+0.731206260385525i</v>
      </c>
      <c r="Q1950" t="str">
        <f t="shared" si="995"/>
        <v>-1.6821564371704+1.59029780972618i</v>
      </c>
      <c r="R1950" t="str">
        <f t="shared" si="996"/>
        <v>-0.311048458141027-0.728746693825913i</v>
      </c>
      <c r="S1950" t="str">
        <f t="shared" si="997"/>
        <v>0.254760391781806i</v>
      </c>
      <c r="T1950" t="str">
        <f t="shared" si="998"/>
        <v>0.185655793228785-0.0792428270591347i</v>
      </c>
      <c r="U1950" t="e">
        <f t="shared" si="999"/>
        <v>#DIV/0!</v>
      </c>
      <c r="V1950" t="str">
        <f t="shared" si="1000"/>
        <v>0.0000833333333333333-0.00146067311941901i</v>
      </c>
      <c r="W1950" t="e">
        <f t="shared" si="1001"/>
        <v>#DIV/0!</v>
      </c>
      <c r="X1950" t="e">
        <f t="shared" si="1002"/>
        <v>#DIV/0!</v>
      </c>
      <c r="Y1950" t="str">
        <f t="shared" si="1003"/>
        <v>0.00096+0.775897987212993i</v>
      </c>
      <c r="Z1950" t="e">
        <f t="shared" si="1004"/>
        <v>#DIV/0!</v>
      </c>
      <c r="AA1950" t="e">
        <f t="shared" si="1005"/>
        <v>#DIV/0!</v>
      </c>
      <c r="AB1950" t="str">
        <f t="shared" si="1006"/>
        <v>0.105941712400387-0.04521873865658i</v>
      </c>
      <c r="AC1950" t="str">
        <f t="shared" si="1007"/>
        <v>1.2351015691396-0.437090904350384i</v>
      </c>
      <c r="AD1950" t="str">
        <f t="shared" si="1008"/>
        <v>0.0877432790604373-0.00555982571228454i</v>
      </c>
      <c r="AE1950" t="e">
        <f t="shared" si="1009"/>
        <v>#DIV/0!</v>
      </c>
      <c r="AF1950" t="str">
        <f t="shared" si="1010"/>
        <v>-9.85953184825822-8.07858947524738i</v>
      </c>
      <c r="AG1950" t="e">
        <f t="shared" si="1011"/>
        <v>#DIV/0!</v>
      </c>
      <c r="AH1950" t="e">
        <f t="shared" si="1012"/>
        <v>#DIV/0!</v>
      </c>
      <c r="AI1950" t="e">
        <f t="shared" si="1013"/>
        <v>#DIV/0!</v>
      </c>
      <c r="AJ1950" t="e">
        <f t="shared" si="1014"/>
        <v>#DIV/0!</v>
      </c>
      <c r="AK1950"/>
      <c r="AL1950"/>
      <c r="AM1950"/>
      <c r="AN1950"/>
    </row>
    <row r="1951" spans="1:40" x14ac:dyDescent="0.3">
      <c r="A1951"/>
      <c r="B1951">
        <f t="shared" si="980"/>
        <v>181700</v>
      </c>
      <c r="C1951" s="186" t="str">
        <f t="shared" si="983"/>
        <v>-0.00620454625776394+0.00987749603367103i</v>
      </c>
      <c r="D1951" s="158" t="str">
        <f t="shared" si="984"/>
        <v>-4.41356982553132-2.66572956994725i</v>
      </c>
      <c r="E1951" t="str">
        <f t="shared" si="985"/>
        <v>2594.34011290221-7908.11484445412i</v>
      </c>
      <c r="F1951" t="str">
        <f t="shared" si="986"/>
        <v>0.569478474463712+0.357581352983312i</v>
      </c>
      <c r="G1951" t="str">
        <f t="shared" si="981"/>
        <v>0.569478474463712+0.357581352983312i</v>
      </c>
      <c r="H1951" t="str">
        <f t="shared" si="987"/>
        <v>5.45028960515918+5.41357035242375i</v>
      </c>
      <c r="I1951" t="str">
        <f t="shared" si="988"/>
        <v>713.534231446582i</v>
      </c>
      <c r="J1951" t="str">
        <f t="shared" si="982"/>
        <v>-125.101590710801+152.152897858898i</v>
      </c>
      <c r="K1951" t="str">
        <f t="shared" si="989"/>
        <v>2.79803475047457-2.30057135338351i</v>
      </c>
      <c r="L1951" t="str">
        <f t="shared" si="990"/>
        <v>0.56728680348805-0.388490264350368i</v>
      </c>
      <c r="M1951" t="str">
        <f t="shared" si="991"/>
        <v>3.36532155396262-2.68906161773388i</v>
      </c>
      <c r="N1951" t="str">
        <f t="shared" si="992"/>
        <v>-2.32278243138379i</v>
      </c>
      <c r="O1951" t="str">
        <f t="shared" si="993"/>
        <v>-0.683090625288472-0.730333620780944i</v>
      </c>
      <c r="P1951" t="str">
        <f t="shared" si="994"/>
        <v>1.68309062528847+0.730333620780944i</v>
      </c>
      <c r="Q1951" t="str">
        <f t="shared" si="995"/>
        <v>-1.68309062528847+1.59244881060285i</v>
      </c>
      <c r="R1951" t="str">
        <f t="shared" si="996"/>
        <v>-0.311021123793308-0.72819539306025i</v>
      </c>
      <c r="S1951" t="str">
        <f t="shared" si="997"/>
        <v>0.254900678341157i</v>
      </c>
      <c r="T1951" t="str">
        <f t="shared" si="998"/>
        <v>0.185617499655963-0.0792794954333432i</v>
      </c>
      <c r="U1951" t="e">
        <f t="shared" si="999"/>
        <v>#DIV/0!</v>
      </c>
      <c r="V1951" t="str">
        <f t="shared" si="1000"/>
        <v>0.0000833333333333333-0.00145986922667305i</v>
      </c>
      <c r="W1951" t="e">
        <f t="shared" si="1001"/>
        <v>#DIV/0!</v>
      </c>
      <c r="X1951" t="e">
        <f t="shared" si="1002"/>
        <v>#DIV/0!</v>
      </c>
      <c r="Y1951" t="str">
        <f t="shared" si="1003"/>
        <v>0.00096+0.776325243813881i</v>
      </c>
      <c r="Z1951" t="e">
        <f t="shared" si="1004"/>
        <v>#DIV/0!</v>
      </c>
      <c r="AA1951" t="e">
        <f t="shared" si="1005"/>
        <v>#DIV/0!</v>
      </c>
      <c r="AB1951" t="str">
        <f t="shared" si="1006"/>
        <v>0.105919860743576-0.0452396629180158i</v>
      </c>
      <c r="AC1951" t="str">
        <f t="shared" si="1007"/>
        <v>1.23480214920102-0.43707104479327i</v>
      </c>
      <c r="AD1951" t="str">
        <f t="shared" si="1008"/>
        <v>0.087752579051138-0.00557623868186998i</v>
      </c>
      <c r="AE1951" t="e">
        <f t="shared" si="1009"/>
        <v>#DIV/0!</v>
      </c>
      <c r="AF1951" t="str">
        <f t="shared" si="1010"/>
        <v>-9.8638594306905-8.079299922371i</v>
      </c>
      <c r="AG1951" t="e">
        <f t="shared" si="1011"/>
        <v>#DIV/0!</v>
      </c>
      <c r="AH1951" t="e">
        <f t="shared" si="1012"/>
        <v>#DIV/0!</v>
      </c>
      <c r="AI1951" t="e">
        <f t="shared" si="1013"/>
        <v>#DIV/0!</v>
      </c>
      <c r="AJ1951" t="e">
        <f t="shared" si="1014"/>
        <v>#DIV/0!</v>
      </c>
      <c r="AK1951"/>
      <c r="AL1951"/>
      <c r="AM1951"/>
      <c r="AN1951"/>
    </row>
    <row r="1952" spans="1:40" x14ac:dyDescent="0.3">
      <c r="A1952"/>
      <c r="B1952">
        <f t="shared" si="980"/>
        <v>181800</v>
      </c>
      <c r="C1952" s="186" t="str">
        <f t="shared" si="983"/>
        <v>-0.00620175820284164+0.00987541671539093i</v>
      </c>
      <c r="D1952" s="158" t="str">
        <f t="shared" si="984"/>
        <v>-4.41503134582069-2.66602195655944i</v>
      </c>
      <c r="E1952" t="str">
        <f t="shared" si="985"/>
        <v>2591.76380512579-7904.60966621999i</v>
      </c>
      <c r="F1952" t="str">
        <f t="shared" si="986"/>
        <v>0.569671895599857+0.357617411049231i</v>
      </c>
      <c r="G1952" t="str">
        <f t="shared" si="981"/>
        <v>0.569671895599857+0.357617411049231i</v>
      </c>
      <c r="H1952" t="str">
        <f t="shared" si="987"/>
        <v>5.4531540941168+5.41398582037392i</v>
      </c>
      <c r="I1952" t="str">
        <f t="shared" si="988"/>
        <v>713.926930528281i</v>
      </c>
      <c r="J1952" t="str">
        <f t="shared" si="982"/>
        <v>-125.240430877233+152.236636382762i</v>
      </c>
      <c r="K1952" t="str">
        <f t="shared" si="989"/>
        <v>2.79677285417492-2.30081960325207i</v>
      </c>
      <c r="L1952" t="str">
        <f t="shared" si="990"/>
        <v>0.567087468536178-0.388567488959182i</v>
      </c>
      <c r="M1952" t="str">
        <f t="shared" si="991"/>
        <v>3.3638603227111-2.68938709221125i</v>
      </c>
      <c r="N1952" t="str">
        <f t="shared" si="992"/>
        <v>-2.32406079265588i</v>
      </c>
      <c r="O1952" t="str">
        <f t="shared" si="993"/>
        <v>-0.684023697094843-0.729459787659815i</v>
      </c>
      <c r="P1952" t="str">
        <f t="shared" si="994"/>
        <v>1.68402369709484+0.729459787659815i</v>
      </c>
      <c r="Q1952" t="str">
        <f t="shared" si="995"/>
        <v>-1.68402369709484+1.59460100499606i</v>
      </c>
      <c r="R1952" t="str">
        <f t="shared" si="996"/>
        <v>-0.31099376774884-0.727644607598783i</v>
      </c>
      <c r="S1952" t="str">
        <f t="shared" si="997"/>
        <v>0.255040964900507i</v>
      </c>
      <c r="T1952" t="str">
        <f t="shared" si="998"/>
        <v>0.185579182826644-0.0793161506047083i</v>
      </c>
      <c r="U1952" t="e">
        <f t="shared" si="999"/>
        <v>#DIV/0!</v>
      </c>
      <c r="V1952" t="str">
        <f t="shared" si="1000"/>
        <v>0.0000833333333333333-0.00145906621829754i</v>
      </c>
      <c r="W1952" t="e">
        <f t="shared" si="1001"/>
        <v>#DIV/0!</v>
      </c>
      <c r="X1952" t="e">
        <f t="shared" si="1002"/>
        <v>#DIV/0!</v>
      </c>
      <c r="Y1952" t="str">
        <f t="shared" si="1003"/>
        <v>0.00096+0.776752500414769i</v>
      </c>
      <c r="Z1952" t="e">
        <f t="shared" si="1004"/>
        <v>#DIV/0!</v>
      </c>
      <c r="AA1952" t="e">
        <f t="shared" si="1005"/>
        <v>#DIV/0!</v>
      </c>
      <c r="AB1952" t="str">
        <f t="shared" si="1006"/>
        <v>0.105897995815791-0.0452605796454457i</v>
      </c>
      <c r="AC1952" t="str">
        <f t="shared" si="1007"/>
        <v>1.2345028476949-0.43705097109025i</v>
      </c>
      <c r="AD1952" t="str">
        <f t="shared" si="1008"/>
        <v>0.0877618699843846-0.00559267170340336i</v>
      </c>
      <c r="AE1952" t="e">
        <f t="shared" si="1009"/>
        <v>#DIV/0!</v>
      </c>
      <c r="AF1952" t="str">
        <f t="shared" si="1010"/>
        <v>-9.86818543993749-8.08000777693336i</v>
      </c>
      <c r="AG1952" t="e">
        <f t="shared" si="1011"/>
        <v>#DIV/0!</v>
      </c>
      <c r="AH1952" t="e">
        <f t="shared" si="1012"/>
        <v>#DIV/0!</v>
      </c>
      <c r="AI1952" t="e">
        <f t="shared" si="1013"/>
        <v>#DIV/0!</v>
      </c>
      <c r="AJ1952" t="e">
        <f t="shared" si="1014"/>
        <v>#DIV/0!</v>
      </c>
      <c r="AK1952"/>
      <c r="AL1952"/>
      <c r="AM1952"/>
      <c r="AN1952"/>
    </row>
    <row r="1953" spans="1:40" x14ac:dyDescent="0.3">
      <c r="A1953"/>
      <c r="B1953">
        <f t="shared" si="980"/>
        <v>181900</v>
      </c>
      <c r="C1953" s="186" t="str">
        <f t="shared" si="983"/>
        <v>-0.00619897112120386+0.00987333851457288i</v>
      </c>
      <c r="D1953" s="158" t="str">
        <f t="shared" si="984"/>
        <v>-4.41649235652381-2.66631340881933i</v>
      </c>
      <c r="E1953" t="str">
        <f t="shared" si="985"/>
        <v>2589.19119579061-7901.10712996917i</v>
      </c>
      <c r="F1953" t="str">
        <f t="shared" si="986"/>
        <v>0.569865249294945+0.357653348360572i</v>
      </c>
      <c r="G1953" t="str">
        <f t="shared" si="981"/>
        <v>0.569865249294945+0.357653348360572i</v>
      </c>
      <c r="H1953" t="str">
        <f t="shared" si="987"/>
        <v>5.45601751848485+5.41439963303619i</v>
      </c>
      <c r="I1953" t="str">
        <f t="shared" si="988"/>
        <v>714.319629609979i</v>
      </c>
      <c r="J1953" t="str">
        <f t="shared" si="982"/>
        <v>-125.379347434403+152.320374906625i</v>
      </c>
      <c r="K1953" t="str">
        <f t="shared" si="989"/>
        <v>2.7955114020384-2.30106704731964i</v>
      </c>
      <c r="L1953" t="str">
        <f t="shared" si="990"/>
        <v>0.566888164061151-0.388644584204733i</v>
      </c>
      <c r="M1953" t="str">
        <f t="shared" si="991"/>
        <v>3.36239956609955-2.68971163152437i</v>
      </c>
      <c r="N1953" t="str">
        <f t="shared" si="992"/>
        <v>-2.32533915392796i</v>
      </c>
      <c r="O1953" t="str">
        <f t="shared" si="993"/>
        <v>-0.684955651064674-0.728584762450168i</v>
      </c>
      <c r="P1953" t="str">
        <f t="shared" si="994"/>
        <v>1.68495565106467+0.728584762450168i</v>
      </c>
      <c r="Q1953" t="str">
        <f t="shared" si="995"/>
        <v>-1.68495565106467+1.59675439147779i</v>
      </c>
      <c r="R1953" t="str">
        <f t="shared" si="996"/>
        <v>-0.310966389994853-0.727094336579322i</v>
      </c>
      <c r="S1953" t="str">
        <f t="shared" si="997"/>
        <v>0.255181251459858i</v>
      </c>
      <c r="T1953" t="str">
        <f t="shared" si="998"/>
        <v>0.185540842737687-0.0793527925608409i</v>
      </c>
      <c r="U1953" t="e">
        <f t="shared" si="999"/>
        <v>#DIV/0!</v>
      </c>
      <c r="V1953" t="str">
        <f t="shared" si="1000"/>
        <v>0.0000833333333333333-0.00145826409283393i</v>
      </c>
      <c r="W1953" t="e">
        <f t="shared" si="1001"/>
        <v>#DIV/0!</v>
      </c>
      <c r="X1953" t="e">
        <f t="shared" si="1002"/>
        <v>#DIV/0!</v>
      </c>
      <c r="Y1953" t="str">
        <f t="shared" si="1003"/>
        <v>0.00096+0.777179757015657i</v>
      </c>
      <c r="Z1953" t="e">
        <f t="shared" si="1004"/>
        <v>#DIV/0!</v>
      </c>
      <c r="AA1953" t="e">
        <f t="shared" si="1005"/>
        <v>#DIV/0!</v>
      </c>
      <c r="AB1953" t="str">
        <f t="shared" si="1006"/>
        <v>0.10587611761524-0.0452814888318001i</v>
      </c>
      <c r="AC1953" t="str">
        <f t="shared" si="1007"/>
        <v>1.23420366472615-0.43703068345074i</v>
      </c>
      <c r="AD1953" t="str">
        <f t="shared" si="1008"/>
        <v>0.0877711518342472-0.00560912477922063i</v>
      </c>
      <c r="AE1953" t="e">
        <f t="shared" si="1009"/>
        <v>#DIV/0!</v>
      </c>
      <c r="AF1953" t="str">
        <f t="shared" si="1010"/>
        <v>-9.87250987500866-8.08071304185552i</v>
      </c>
      <c r="AG1953" t="e">
        <f t="shared" si="1011"/>
        <v>#DIV/0!</v>
      </c>
      <c r="AH1953" t="e">
        <f t="shared" si="1012"/>
        <v>#DIV/0!</v>
      </c>
      <c r="AI1953" t="e">
        <f t="shared" si="1013"/>
        <v>#DIV/0!</v>
      </c>
      <c r="AJ1953" t="e">
        <f t="shared" si="1014"/>
        <v>#DIV/0!</v>
      </c>
      <c r="AK1953"/>
      <c r="AL1953"/>
      <c r="AM1953"/>
      <c r="AN1953"/>
    </row>
    <row r="1954" spans="1:40" x14ac:dyDescent="0.3">
      <c r="A1954"/>
      <c r="B1954">
        <f t="shared" si="980"/>
        <v>182000</v>
      </c>
      <c r="C1954" s="186" t="str">
        <f t="shared" si="983"/>
        <v>-0.00619618501360246+0.00987126142846746i</v>
      </c>
      <c r="D1954" s="158" t="str">
        <f t="shared" si="984"/>
        <v>-4.41795285724474-2.66660392779121i</v>
      </c>
      <c r="E1954" t="str">
        <f t="shared" si="985"/>
        <v>2586.6222781028-7897.60723357189i</v>
      </c>
      <c r="F1954" t="str">
        <f t="shared" si="986"/>
        <v>0.570058535496581+0.357689165053407i</v>
      </c>
      <c r="G1954" t="str">
        <f t="shared" si="981"/>
        <v>0.570058535496581+0.357689165053407i</v>
      </c>
      <c r="H1954" t="str">
        <f t="shared" si="987"/>
        <v>5.45887987767239+5.41481179226587i</v>
      </c>
      <c r="I1954" t="str">
        <f t="shared" si="988"/>
        <v>714.712328691678i</v>
      </c>
      <c r="J1954" t="str">
        <f t="shared" si="982"/>
        <v>-125.518340382312+152.404113430488i</v>
      </c>
      <c r="K1954" t="str">
        <f t="shared" si="989"/>
        <v>2.79425039440298-2.30131368651052i</v>
      </c>
      <c r="L1954" t="str">
        <f t="shared" si="990"/>
        <v>0.566688890146362-0.388721550178684i</v>
      </c>
      <c r="M1954" t="str">
        <f t="shared" si="991"/>
        <v>3.36093928454934-2.6900352366892i</v>
      </c>
      <c r="N1954" t="str">
        <f t="shared" si="992"/>
        <v>-2.32661751520005i</v>
      </c>
      <c r="O1954" t="str">
        <f t="shared" si="993"/>
        <v>-0.685886485674974-0.727708546581963i</v>
      </c>
      <c r="P1954" t="str">
        <f t="shared" si="994"/>
        <v>1.68588648567497+0.727708546581963i</v>
      </c>
      <c r="Q1954" t="str">
        <f t="shared" si="995"/>
        <v>-1.68588648567497+1.59890896861809i</v>
      </c>
      <c r="R1954" t="str">
        <f t="shared" si="996"/>
        <v>-0.310938990518571-0.726544579141558i</v>
      </c>
      <c r="S1954" t="str">
        <f t="shared" si="997"/>
        <v>0.25532153801921i</v>
      </c>
      <c r="T1954" t="str">
        <f t="shared" si="998"/>
        <v>0.185502479385942-0.0793894212893421i</v>
      </c>
      <c r="U1954" t="e">
        <f t="shared" si="999"/>
        <v>#DIV/0!</v>
      </c>
      <c r="V1954" t="str">
        <f t="shared" si="1000"/>
        <v>0.0000833333333333333-0.00145746284882688i</v>
      </c>
      <c r="W1954" t="e">
        <f t="shared" si="1001"/>
        <v>#DIV/0!</v>
      </c>
      <c r="X1954" t="e">
        <f t="shared" si="1002"/>
        <v>#DIV/0!</v>
      </c>
      <c r="Y1954" t="str">
        <f t="shared" si="1003"/>
        <v>0.00096+0.777607013616546i</v>
      </c>
      <c r="Z1954" t="e">
        <f t="shared" si="1004"/>
        <v>#DIV/0!</v>
      </c>
      <c r="AA1954" t="e">
        <f t="shared" si="1005"/>
        <v>#DIV/0!</v>
      </c>
      <c r="AB1954" t="str">
        <f t="shared" si="1006"/>
        <v>0.105854226140126-0.0453023904700036i</v>
      </c>
      <c r="AC1954" t="str">
        <f t="shared" si="1007"/>
        <v>1.23390460039936-0.437010182084035i</v>
      </c>
      <c r="AD1954" t="str">
        <f t="shared" si="1008"/>
        <v>0.087780424574774-0.00562559791163844i</v>
      </c>
      <c r="AE1954" t="e">
        <f t="shared" si="1009"/>
        <v>#DIV/0!</v>
      </c>
      <c r="AF1954" t="str">
        <f t="shared" si="1010"/>
        <v>-9.87683273491713-8.08141572005708i</v>
      </c>
      <c r="AG1954" t="e">
        <f t="shared" si="1011"/>
        <v>#DIV/0!</v>
      </c>
      <c r="AH1954" t="e">
        <f t="shared" si="1012"/>
        <v>#DIV/0!</v>
      </c>
      <c r="AI1954" t="e">
        <f t="shared" si="1013"/>
        <v>#DIV/0!</v>
      </c>
      <c r="AJ1954" t="e">
        <f t="shared" si="1014"/>
        <v>#DIV/0!</v>
      </c>
      <c r="AK1954"/>
      <c r="AL1954"/>
      <c r="AM1954"/>
      <c r="AN1954"/>
    </row>
    <row r="1955" spans="1:40" x14ac:dyDescent="0.3">
      <c r="A1955"/>
      <c r="B1955">
        <f t="shared" si="980"/>
        <v>182100</v>
      </c>
      <c r="C1955" s="186" t="str">
        <f t="shared" si="983"/>
        <v>-0.00619339988078625+0.00986918545433473i</v>
      </c>
      <c r="D1955" s="158" t="str">
        <f t="shared" si="984"/>
        <v>-4.41941284758905-2.66689351453877i</v>
      </c>
      <c r="E1955" t="str">
        <f t="shared" si="985"/>
        <v>2584.05704528336-7894.1099748982i</v>
      </c>
      <c r="F1955" t="str">
        <f t="shared" si="986"/>
        <v>0.570251754152568+0.357724861263739i</v>
      </c>
      <c r="G1955" t="str">
        <f t="shared" si="981"/>
        <v>0.570251754152568+0.357724861263739i</v>
      </c>
      <c r="H1955" t="str">
        <f t="shared" si="987"/>
        <v>5.46174117109097+5.41522229991747i</v>
      </c>
      <c r="I1955" t="str">
        <f t="shared" si="988"/>
        <v>715.105027773377i</v>
      </c>
      <c r="J1955" t="str">
        <f t="shared" si="982"/>
        <v>-125.657409720958+152.48785195435i</v>
      </c>
      <c r="K1955" t="str">
        <f t="shared" si="989"/>
        <v>2.79298983160542-2.30155952174851i</v>
      </c>
      <c r="L1955" t="str">
        <f t="shared" si="990"/>
        <v>0.566489646875053-0.388798386972719i</v>
      </c>
      <c r="M1955" t="str">
        <f t="shared" si="991"/>
        <v>3.35947947848047-2.69035790872123i</v>
      </c>
      <c r="N1955" t="str">
        <f t="shared" si="992"/>
        <v>-2.32789587647214i</v>
      </c>
      <c r="O1955" t="str">
        <f t="shared" si="993"/>
        <v>-0.686816199404559-0.726831141487125i</v>
      </c>
      <c r="P1955" t="str">
        <f t="shared" si="994"/>
        <v>1.68681619940456+0.726831141487125i</v>
      </c>
      <c r="Q1955" t="str">
        <f t="shared" si="995"/>
        <v>-1.68681619940456+1.60106473498502i</v>
      </c>
      <c r="R1955" t="str">
        <f t="shared" si="996"/>
        <v>-0.310911569307207-0.72599533442709i</v>
      </c>
      <c r="S1955" t="str">
        <f t="shared" si="997"/>
        <v>0.255461824578561i</v>
      </c>
      <c r="T1955" t="str">
        <f t="shared" si="998"/>
        <v>0.185464092768267-0.0794260367778028i</v>
      </c>
      <c r="U1955" t="e">
        <f t="shared" si="999"/>
        <v>#DIV/0!</v>
      </c>
      <c r="V1955" t="str">
        <f t="shared" si="1000"/>
        <v>0.0000833333333333333-0.00145666248482423i</v>
      </c>
      <c r="W1955" t="e">
        <f t="shared" si="1001"/>
        <v>#DIV/0!</v>
      </c>
      <c r="X1955" t="e">
        <f t="shared" si="1002"/>
        <v>#DIV/0!</v>
      </c>
      <c r="Y1955" t="str">
        <f t="shared" si="1003"/>
        <v>0.00096+0.778034270217434i</v>
      </c>
      <c r="Z1955" t="e">
        <f t="shared" si="1004"/>
        <v>#DIV/0!</v>
      </c>
      <c r="AA1955" t="e">
        <f t="shared" si="1005"/>
        <v>#DIV/0!</v>
      </c>
      <c r="AB1955" t="str">
        <f t="shared" si="1006"/>
        <v>0.105832321388655-0.0453232845529754i</v>
      </c>
      <c r="AC1955" t="str">
        <f t="shared" si="1007"/>
        <v>1.23360565481882-0.436989467199347i</v>
      </c>
      <c r="AD1955" t="str">
        <f t="shared" si="1008"/>
        <v>0.0877896881799955-0.00564209110295022i</v>
      </c>
      <c r="AE1955" t="e">
        <f t="shared" si="1009"/>
        <v>#DIV/0!</v>
      </c>
      <c r="AF1955" t="str">
        <f t="shared" si="1010"/>
        <v>-9.88115401868002-8.08211581445624i</v>
      </c>
      <c r="AG1955" t="e">
        <f t="shared" si="1011"/>
        <v>#DIV/0!</v>
      </c>
      <c r="AH1955" t="e">
        <f t="shared" si="1012"/>
        <v>#DIV/0!</v>
      </c>
      <c r="AI1955" t="e">
        <f t="shared" si="1013"/>
        <v>#DIV/0!</v>
      </c>
      <c r="AJ1955" t="e">
        <f t="shared" si="1014"/>
        <v>#DIV/0!</v>
      </c>
      <c r="AK1955"/>
      <c r="AL1955"/>
      <c r="AM1955"/>
      <c r="AN1955"/>
    </row>
    <row r="1956" spans="1:40" x14ac:dyDescent="0.3">
      <c r="A1956"/>
      <c r="B1956">
        <f t="shared" si="980"/>
        <v>182200</v>
      </c>
      <c r="C1956" s="186" t="str">
        <f t="shared" si="983"/>
        <v>-0.00619061572350144+0.00986711058944393i</v>
      </c>
      <c r="D1956" s="158" t="str">
        <f t="shared" si="984"/>
        <v>-4.42087232716379-2.6671821701252i</v>
      </c>
      <c r="E1956" t="str">
        <f t="shared" si="985"/>
        <v>2581.49549056808-7890.6153518179i</v>
      </c>
      <c r="F1956" t="str">
        <f t="shared" si="986"/>
        <v>0.570444905210906+0.357760437127513i</v>
      </c>
      <c r="G1956" t="str">
        <f t="shared" si="981"/>
        <v>0.570444905210906+0.357760437127513i</v>
      </c>
      <c r="H1956" t="str">
        <f t="shared" si="987"/>
        <v>5.46460139815454+5.41563115784481i</v>
      </c>
      <c r="I1956" t="str">
        <f t="shared" si="988"/>
        <v>715.497726855075i</v>
      </c>
      <c r="J1956" t="str">
        <f t="shared" si="982"/>
        <v>-125.796555450342+152.571590478213i</v>
      </c>
      <c r="K1956" t="str">
        <f t="shared" si="989"/>
        <v>2.79172971398113-2.30180455395688i</v>
      </c>
      <c r="L1956" t="str">
        <f t="shared" si="990"/>
        <v>0.56629043433031-0.388875094678545i</v>
      </c>
      <c r="M1956" t="str">
        <f t="shared" si="991"/>
        <v>3.35802014831144-2.69067964863543i</v>
      </c>
      <c r="N1956" t="str">
        <f t="shared" si="992"/>
        <v>-2.32917423774423i</v>
      </c>
      <c r="O1956" t="str">
        <f t="shared" si="993"/>
        <v>-0.687744790734084-0.725952548599515i</v>
      </c>
      <c r="P1956" t="str">
        <f t="shared" si="994"/>
        <v>1.68774479073408+0.725952548599515i</v>
      </c>
      <c r="Q1956" t="str">
        <f t="shared" si="995"/>
        <v>-1.68774479073408+1.60322168914472i</v>
      </c>
      <c r="R1956" t="str">
        <f t="shared" si="996"/>
        <v>-0.310884126347952-0.725446601579391i</v>
      </c>
      <c r="S1956" t="str">
        <f t="shared" si="997"/>
        <v>0.255602111137913i</v>
      </c>
      <c r="T1956" t="str">
        <f t="shared" si="998"/>
        <v>0.185425682881517-0.0794626390138022i</v>
      </c>
      <c r="U1956" t="e">
        <f t="shared" si="999"/>
        <v>#DIV/0!</v>
      </c>
      <c r="V1956" t="str">
        <f t="shared" si="1000"/>
        <v>0.0000833333333333333-0.00145586299937702i</v>
      </c>
      <c r="W1956" t="e">
        <f t="shared" si="1001"/>
        <v>#DIV/0!</v>
      </c>
      <c r="X1956" t="e">
        <f t="shared" si="1002"/>
        <v>#DIV/0!</v>
      </c>
      <c r="Y1956" t="str">
        <f t="shared" si="1003"/>
        <v>0.00096+0.778461526818322i</v>
      </c>
      <c r="Z1956" t="e">
        <f t="shared" si="1004"/>
        <v>#DIV/0!</v>
      </c>
      <c r="AA1956" t="e">
        <f t="shared" si="1005"/>
        <v>#DIV/0!</v>
      </c>
      <c r="AB1956" t="str">
        <f t="shared" si="1006"/>
        <v>0.105810403359034-0.0453441710736275i</v>
      </c>
      <c r="AC1956" t="str">
        <f t="shared" si="1007"/>
        <v>1.23330682808854-0.436968539005781i</v>
      </c>
      <c r="AD1956" t="str">
        <f t="shared" si="1008"/>
        <v>0.0877989426239219-0.00565860435542725i</v>
      </c>
      <c r="AE1956" t="e">
        <f t="shared" si="1009"/>
        <v>#DIV/0!</v>
      </c>
      <c r="AF1956" t="str">
        <f t="shared" si="1010"/>
        <v>-9.88547372531833-8.08281332797001i</v>
      </c>
      <c r="AG1956" t="e">
        <f t="shared" si="1011"/>
        <v>#DIV/0!</v>
      </c>
      <c r="AH1956" t="e">
        <f t="shared" si="1012"/>
        <v>#DIV/0!</v>
      </c>
      <c r="AI1956" t="e">
        <f t="shared" si="1013"/>
        <v>#DIV/0!</v>
      </c>
      <c r="AJ1956" t="e">
        <f t="shared" si="1014"/>
        <v>#DIV/0!</v>
      </c>
      <c r="AK1956"/>
      <c r="AL1956"/>
      <c r="AM1956"/>
      <c r="AN1956"/>
    </row>
    <row r="1957" spans="1:40" x14ac:dyDescent="0.3">
      <c r="A1957"/>
      <c r="B1957">
        <f t="shared" si="980"/>
        <v>182300</v>
      </c>
      <c r="C1957" s="186" t="str">
        <f t="shared" si="983"/>
        <v>-0.00618783254249133+0.00986503683107371i</v>
      </c>
      <c r="D1957" s="158" t="str">
        <f t="shared" si="984"/>
        <v>-4.42233129557743-2.66746989561303i</v>
      </c>
      <c r="E1957" t="str">
        <f t="shared" si="985"/>
        <v>2578.93760720755-7887.12336220071i</v>
      </c>
      <c r="F1957" t="str">
        <f t="shared" si="986"/>
        <v>0.570637988619782+0.3577958927806i</v>
      </c>
      <c r="G1957" t="str">
        <f t="shared" si="981"/>
        <v>0.570637988619782+0.3577958927806i</v>
      </c>
      <c r="H1957" t="str">
        <f t="shared" si="987"/>
        <v>5.46746055827939+5.41603836790081i</v>
      </c>
      <c r="I1957" t="str">
        <f t="shared" si="988"/>
        <v>715.890425936774i</v>
      </c>
      <c r="J1957" t="str">
        <f t="shared" si="982"/>
        <v>-125.935777570465+152.655329002076i</v>
      </c>
      <c r="K1957" t="str">
        <f t="shared" si="989"/>
        <v>2.7904700418643-2.30204878405843i</v>
      </c>
      <c r="L1957" t="str">
        <f t="shared" si="990"/>
        <v>0.566091252595069-0.388951673387886i</v>
      </c>
      <c r="M1957" t="str">
        <f t="shared" si="991"/>
        <v>3.35656129445937-2.69100045744632i</v>
      </c>
      <c r="N1957" t="str">
        <f t="shared" si="992"/>
        <v>-2.33045259901632i</v>
      </c>
      <c r="O1957" t="str">
        <f t="shared" si="993"/>
        <v>-0.688672258146037-0.725072769354937i</v>
      </c>
      <c r="P1957" t="str">
        <f t="shared" si="994"/>
        <v>1.68867225814604+0.725072769354937i</v>
      </c>
      <c r="Q1957" t="str">
        <f t="shared" si="995"/>
        <v>-1.68867225814604+1.60537982966138i</v>
      </c>
      <c r="R1957" t="str">
        <f t="shared" si="996"/>
        <v>-0.310856661628001-0.72489837974382i</v>
      </c>
      <c r="S1957" t="str">
        <f t="shared" si="997"/>
        <v>0.255742397697264i</v>
      </c>
      <c r="T1957" t="str">
        <f t="shared" si="998"/>
        <v>0.185387249722546-0.0794992279849121i</v>
      </c>
      <c r="U1957" t="e">
        <f t="shared" si="999"/>
        <v>#DIV/0!</v>
      </c>
      <c r="V1957" t="str">
        <f t="shared" si="1000"/>
        <v>0.0000833333333333333-0.00145506439103945i</v>
      </c>
      <c r="W1957" t="e">
        <f t="shared" si="1001"/>
        <v>#DIV/0!</v>
      </c>
      <c r="X1957" t="e">
        <f t="shared" si="1002"/>
        <v>#DIV/0!</v>
      </c>
      <c r="Y1957" t="str">
        <f t="shared" si="1003"/>
        <v>0.00096+0.77888878341921i</v>
      </c>
      <c r="Z1957" t="e">
        <f t="shared" si="1004"/>
        <v>#DIV/0!</v>
      </c>
      <c r="AA1957" t="e">
        <f t="shared" si="1005"/>
        <v>#DIV/0!</v>
      </c>
      <c r="AB1957" t="str">
        <f t="shared" si="1006"/>
        <v>0.105788472049466-0.045365050024868i</v>
      </c>
      <c r="AC1957" t="str">
        <f t="shared" si="1007"/>
        <v>1.23300812031224-0.436947397712345i</v>
      </c>
      <c r="AD1957" t="str">
        <f t="shared" si="1008"/>
        <v>0.0878081878805404-0.0056751376713214i</v>
      </c>
      <c r="AE1957" t="e">
        <f t="shared" si="1009"/>
        <v>#DIV/0!</v>
      </c>
      <c r="AF1957" t="str">
        <f t="shared" si="1010"/>
        <v>-9.88979185385682-8.08350826351384i</v>
      </c>
      <c r="AG1957" t="e">
        <f t="shared" si="1011"/>
        <v>#DIV/0!</v>
      </c>
      <c r="AH1957" t="e">
        <f t="shared" si="1012"/>
        <v>#DIV/0!</v>
      </c>
      <c r="AI1957" t="e">
        <f t="shared" si="1013"/>
        <v>#DIV/0!</v>
      </c>
      <c r="AJ1957" t="e">
        <f t="shared" si="1014"/>
        <v>#DIV/0!</v>
      </c>
      <c r="AK1957"/>
      <c r="AL1957"/>
      <c r="AM1957"/>
      <c r="AN1957"/>
    </row>
    <row r="1958" spans="1:40" x14ac:dyDescent="0.3">
      <c r="A1958"/>
      <c r="B1958">
        <f t="shared" si="980"/>
        <v>182400</v>
      </c>
      <c r="C1958" s="186" t="str">
        <f t="shared" si="983"/>
        <v>-0.00618505033849667+0.00986296417651221i</v>
      </c>
      <c r="D1958" s="158" t="str">
        <f t="shared" si="984"/>
        <v>-4.42378975243993-2.6677566920643i</v>
      </c>
      <c r="E1958" t="str">
        <f t="shared" si="985"/>
        <v>2576.38338846715-7883.63400391617i</v>
      </c>
      <c r="F1958" t="str">
        <f t="shared" si="986"/>
        <v>0.570831004327581+0.357831228358812i</v>
      </c>
      <c r="G1958" t="str">
        <f t="shared" si="981"/>
        <v>0.570831004327581+0.357831228358812i</v>
      </c>
      <c r="H1958" t="str">
        <f t="shared" si="987"/>
        <v>5.47031865088426+5.4164439319377i</v>
      </c>
      <c r="I1958" t="str">
        <f t="shared" si="988"/>
        <v>716.283125018473i</v>
      </c>
      <c r="J1958" t="str">
        <f t="shared" si="982"/>
        <v>-126.075076081325+152.73906752594i</v>
      </c>
      <c r="K1958" t="str">
        <f t="shared" si="989"/>
        <v>2.78921081558787-2.3022922129754i</v>
      </c>
      <c r="L1958" t="str">
        <f t="shared" si="990"/>
        <v>0.565892101752114-0.389028123192488i</v>
      </c>
      <c r="M1958" t="str">
        <f t="shared" si="991"/>
        <v>3.35510291733998-2.69132033616789i</v>
      </c>
      <c r="N1958" t="str">
        <f t="shared" si="992"/>
        <v>-2.3317309602884i</v>
      </c>
      <c r="O1958" t="str">
        <f t="shared" si="993"/>
        <v>-0.689598600124739-0.724191805191139i</v>
      </c>
      <c r="P1958" t="str">
        <f t="shared" si="994"/>
        <v>1.68959860012474+0.724191805191139i</v>
      </c>
      <c r="Q1958" t="str">
        <f t="shared" si="995"/>
        <v>-1.68959860012474+1.60753915509726i</v>
      </c>
      <c r="R1958" t="str">
        <f t="shared" si="996"/>
        <v>-0.310829175134513-0.724350668067609i</v>
      </c>
      <c r="S1958" t="str">
        <f t="shared" si="997"/>
        <v>0.255882684256616i</v>
      </c>
      <c r="T1958" t="str">
        <f t="shared" si="998"/>
        <v>0.185348793288213-0.079535803678689i</v>
      </c>
      <c r="U1958" t="e">
        <f t="shared" si="999"/>
        <v>#DIV/0!</v>
      </c>
      <c r="V1958" t="str">
        <f t="shared" si="1000"/>
        <v>0.0000833333333333333-0.00145426665836893i</v>
      </c>
      <c r="W1958" t="e">
        <f t="shared" si="1001"/>
        <v>#DIV/0!</v>
      </c>
      <c r="X1958" t="e">
        <f t="shared" si="1002"/>
        <v>#DIV/0!</v>
      </c>
      <c r="Y1958" t="str">
        <f t="shared" si="1003"/>
        <v>0.00096+0.779316040020098i</v>
      </c>
      <c r="Z1958" t="e">
        <f t="shared" si="1004"/>
        <v>#DIV/0!</v>
      </c>
      <c r="AA1958" t="e">
        <f t="shared" si="1005"/>
        <v>#DIV/0!</v>
      </c>
      <c r="AB1958" t="str">
        <f t="shared" si="1006"/>
        <v>0.10576652745816-0.0453859213995963i</v>
      </c>
      <c r="AC1958" t="str">
        <f t="shared" si="1007"/>
        <v>1.23270953159334-0.436926043527954i</v>
      </c>
      <c r="AD1958" t="str">
        <f t="shared" si="1008"/>
        <v>0.0878174239238225-0.0056916910528587i</v>
      </c>
      <c r="AE1958" t="e">
        <f t="shared" si="1009"/>
        <v>#DIV/0!</v>
      </c>
      <c r="AF1958" t="str">
        <f t="shared" si="1010"/>
        <v>-9.89410840332419-8.084200624002i</v>
      </c>
      <c r="AG1958" t="e">
        <f t="shared" si="1011"/>
        <v>#DIV/0!</v>
      </c>
      <c r="AH1958" t="e">
        <f t="shared" si="1012"/>
        <v>#DIV/0!</v>
      </c>
      <c r="AI1958" t="e">
        <f t="shared" si="1013"/>
        <v>#DIV/0!</v>
      </c>
      <c r="AJ1958" t="e">
        <f t="shared" si="1014"/>
        <v>#DIV/0!</v>
      </c>
      <c r="AK1958"/>
      <c r="AL1958"/>
      <c r="AM1958"/>
      <c r="AN1958"/>
    </row>
    <row r="1959" spans="1:40" x14ac:dyDescent="0.3">
      <c r="A1959"/>
      <c r="B1959">
        <f t="shared" si="980"/>
        <v>182500</v>
      </c>
      <c r="C1959" s="186" t="str">
        <f t="shared" si="983"/>
        <v>-0.00618226911225508+0.00986089262305666i</v>
      </c>
      <c r="D1959" s="158" t="str">
        <f t="shared" si="984"/>
        <v>-4.42524769736267-2.66804256054032i</v>
      </c>
      <c r="E1959" t="str">
        <f t="shared" si="985"/>
        <v>2573.83282762693-7880.1472748337i</v>
      </c>
      <c r="F1959" t="str">
        <f t="shared" si="986"/>
        <v>0.571023952282875+0.357866443997881i</v>
      </c>
      <c r="G1959" t="str">
        <f t="shared" si="981"/>
        <v>0.571023952282875+0.357866443997881i</v>
      </c>
      <c r="H1959" t="str">
        <f t="shared" si="987"/>
        <v>5.47317567539026+5.41684785180669i</v>
      </c>
      <c r="I1959" t="str">
        <f t="shared" si="988"/>
        <v>716.675824100172i</v>
      </c>
      <c r="J1959" t="str">
        <f t="shared" si="982"/>
        <v>-126.214450982924+152.822806049802i</v>
      </c>
      <c r="K1959" t="str">
        <f t="shared" si="989"/>
        <v>2.78795203548346-2.30253484162959i</v>
      </c>
      <c r="L1959" t="str">
        <f t="shared" si="990"/>
        <v>0.565692981884075-0.38910444418412i</v>
      </c>
      <c r="M1959" t="str">
        <f t="shared" si="991"/>
        <v>3.35364501736754-2.69163928581371i</v>
      </c>
      <c r="N1959" t="str">
        <f t="shared" si="992"/>
        <v>-2.33300932156049i</v>
      </c>
      <c r="O1959" t="str">
        <f t="shared" si="993"/>
        <v>-0.690523815156368-0.723309657547785i</v>
      </c>
      <c r="P1959" t="str">
        <f t="shared" si="994"/>
        <v>1.69052381515637+0.723309657547785i</v>
      </c>
      <c r="Q1959" t="str">
        <f t="shared" si="995"/>
        <v>-1.69052381515637+1.6096996640127i</v>
      </c>
      <c r="R1959" t="str">
        <f t="shared" si="996"/>
        <v>-0.310801666854657-0.72380346569985i</v>
      </c>
      <c r="S1959" t="str">
        <f t="shared" si="997"/>
        <v>0.256022970815965i</v>
      </c>
      <c r="T1959" t="str">
        <f t="shared" si="998"/>
        <v>0.185310313575367-0.0795723660826831i</v>
      </c>
      <c r="U1959" t="e">
        <f t="shared" si="999"/>
        <v>#DIV/0!</v>
      </c>
      <c r="V1959" t="str">
        <f t="shared" si="1000"/>
        <v>0.0000833333333333333-0.00145346979992598i</v>
      </c>
      <c r="W1959" t="e">
        <f t="shared" si="1001"/>
        <v>#DIV/0!</v>
      </c>
      <c r="X1959" t="e">
        <f t="shared" si="1002"/>
        <v>#DIV/0!</v>
      </c>
      <c r="Y1959" t="str">
        <f t="shared" si="1003"/>
        <v>0.00096+0.779743296620987i</v>
      </c>
      <c r="Z1959" t="e">
        <f t="shared" si="1004"/>
        <v>#DIV/0!</v>
      </c>
      <c r="AA1959" t="e">
        <f t="shared" si="1005"/>
        <v>#DIV/0!</v>
      </c>
      <c r="AB1959" t="str">
        <f t="shared" si="1006"/>
        <v>0.105744569583317-0.0454067851907081i</v>
      </c>
      <c r="AC1959" t="str">
        <f t="shared" si="1007"/>
        <v>1.23241106203495-0.436904476661414i</v>
      </c>
      <c r="AD1959" t="str">
        <f t="shared" si="1008"/>
        <v>0.0878266507277153-0.00570826450224717i</v>
      </c>
      <c r="AE1959" t="e">
        <f t="shared" si="1009"/>
        <v>#DIV/0!</v>
      </c>
      <c r="AF1959" t="str">
        <f t="shared" si="1010"/>
        <v>-9.89842337275293-8.08489041234701i</v>
      </c>
      <c r="AG1959" t="e">
        <f t="shared" si="1011"/>
        <v>#DIV/0!</v>
      </c>
      <c r="AH1959" t="e">
        <f t="shared" si="1012"/>
        <v>#DIV/0!</v>
      </c>
      <c r="AI1959" t="e">
        <f t="shared" si="1013"/>
        <v>#DIV/0!</v>
      </c>
      <c r="AJ1959" t="e">
        <f t="shared" si="1014"/>
        <v>#DIV/0!</v>
      </c>
      <c r="AK1959"/>
      <c r="AL1959"/>
      <c r="AM1959"/>
      <c r="AN1959"/>
    </row>
    <row r="1960" spans="1:40" x14ac:dyDescent="0.3">
      <c r="A1960"/>
      <c r="B1960">
        <f t="shared" si="980"/>
        <v>182600</v>
      </c>
      <c r="C1960" s="186" t="str">
        <f t="shared" si="983"/>
        <v>-0.00617948886450173+0.00985882216801346i</v>
      </c>
      <c r="D1960" s="158" t="str">
        <f t="shared" si="984"/>
        <v>-4.42670512995853-2.66832750210198i</v>
      </c>
      <c r="E1960" t="str">
        <f t="shared" si="985"/>
        <v>2571.28591798163-7876.66317282254i</v>
      </c>
      <c r="F1960" t="str">
        <f t="shared" si="986"/>
        <v>0.571216832434436+0.357901539833489i</v>
      </c>
      <c r="G1960" t="str">
        <f t="shared" si="981"/>
        <v>0.571216832434436+0.357901539833489i</v>
      </c>
      <c r="H1960" t="str">
        <f t="shared" si="987"/>
        <v>5.47603163122086+5.41725012935844i</v>
      </c>
      <c r="I1960" t="str">
        <f t="shared" si="988"/>
        <v>717.06852318187i</v>
      </c>
      <c r="J1960" t="str">
        <f t="shared" si="982"/>
        <v>-126.35390227526+152.906544573665i</v>
      </c>
      <c r="K1960" t="str">
        <f t="shared" si="989"/>
        <v>2.78669370188149-2.30277667094218i</v>
      </c>
      <c r="L1960" t="str">
        <f t="shared" si="990"/>
        <v>0.565493893073432-0.389180636454565i</v>
      </c>
      <c r="M1960" t="str">
        <f t="shared" si="991"/>
        <v>3.35218759495492-2.69195730739675i</v>
      </c>
      <c r="N1960" t="str">
        <f t="shared" si="992"/>
        <v>-2.33428768283258i</v>
      </c>
      <c r="O1960" t="str">
        <f t="shared" si="993"/>
        <v>-0.691447901728924-0.722426327866495i</v>
      </c>
      <c r="P1960" t="str">
        <f t="shared" si="994"/>
        <v>1.69144790172892+0.722426327866495i</v>
      </c>
      <c r="Q1960" t="str">
        <f t="shared" si="995"/>
        <v>-1.69144790172892+1.61186135496609i</v>
      </c>
      <c r="R1960" t="str">
        <f t="shared" si="996"/>
        <v>-0.310774136775571-0.723256771791511i</v>
      </c>
      <c r="S1960" t="str">
        <f t="shared" si="997"/>
        <v>0.256163257375317i</v>
      </c>
      <c r="T1960" t="str">
        <f t="shared" si="998"/>
        <v>0.18527181058087-0.0796089151844326i</v>
      </c>
      <c r="U1960" t="e">
        <f t="shared" si="999"/>
        <v>#DIV/0!</v>
      </c>
      <c r="V1960" t="str">
        <f t="shared" si="1000"/>
        <v>0.0000833333333333333-0.00145267381427433i</v>
      </c>
      <c r="W1960" t="e">
        <f t="shared" si="1001"/>
        <v>#DIV/0!</v>
      </c>
      <c r="X1960" t="e">
        <f t="shared" si="1002"/>
        <v>#DIV/0!</v>
      </c>
      <c r="Y1960" t="str">
        <f t="shared" si="1003"/>
        <v>0.00096+0.780170553221875i</v>
      </c>
      <c r="Z1960" t="e">
        <f t="shared" si="1004"/>
        <v>#DIV/0!</v>
      </c>
      <c r="AA1960" t="e">
        <f t="shared" si="1005"/>
        <v>#DIV/0!</v>
      </c>
      <c r="AB1960" t="str">
        <f t="shared" si="1006"/>
        <v>0.105722598423147-0.0454276413910921i</v>
      </c>
      <c r="AC1960" t="str">
        <f t="shared" si="1007"/>
        <v>1.23211271173993-0.436882697321442i</v>
      </c>
      <c r="AD1960" t="str">
        <f t="shared" si="1008"/>
        <v>0.0878358682661493-0.00572485802167001i</v>
      </c>
      <c r="AE1960" t="e">
        <f t="shared" si="1009"/>
        <v>#DIV/0!</v>
      </c>
      <c r="AF1960" t="str">
        <f t="shared" si="1010"/>
        <v>-9.90273676117939-8.08557763146042i</v>
      </c>
      <c r="AG1960" t="e">
        <f t="shared" si="1011"/>
        <v>#DIV/0!</v>
      </c>
      <c r="AH1960" t="e">
        <f t="shared" si="1012"/>
        <v>#DIV/0!</v>
      </c>
      <c r="AI1960" t="e">
        <f t="shared" si="1013"/>
        <v>#DIV/0!</v>
      </c>
      <c r="AJ1960" t="e">
        <f t="shared" si="1014"/>
        <v>#DIV/0!</v>
      </c>
      <c r="AK1960"/>
      <c r="AL1960"/>
      <c r="AM1960"/>
      <c r="AN1960"/>
    </row>
    <row r="1961" spans="1:40" x14ac:dyDescent="0.3">
      <c r="A1961"/>
      <c r="B1961">
        <f t="shared" si="980"/>
        <v>182700</v>
      </c>
      <c r="C1961" s="186" t="str">
        <f t="shared" si="983"/>
        <v>-0.00617670959596889+0.00985675280869844i</v>
      </c>
      <c r="D1961" s="158" t="str">
        <f t="shared" si="984"/>
        <v>-4.42816204984181-2.6686115178095i</v>
      </c>
      <c r="E1961" t="str">
        <f t="shared" si="985"/>
        <v>2568.74265284064-7873.18169575187i</v>
      </c>
      <c r="F1961" t="str">
        <f t="shared" si="986"/>
        <v>0.571409644731224+0.357936516001241i</v>
      </c>
      <c r="G1961" t="str">
        <f t="shared" si="981"/>
        <v>0.571409644731224+0.357936516001241i</v>
      </c>
      <c r="H1961" t="str">
        <f t="shared" si="987"/>
        <v>5.47888651780197+5.41765076644267i</v>
      </c>
      <c r="I1961" t="str">
        <f t="shared" si="988"/>
        <v>717.461222263569i</v>
      </c>
      <c r="J1961" t="str">
        <f t="shared" si="982"/>
        <v>-126.493429958335+152.990283097528i</v>
      </c>
      <c r="K1961" t="str">
        <f t="shared" si="989"/>
        <v>2.78543581511106-2.30301770183391i</v>
      </c>
      <c r="L1961" t="str">
        <f t="shared" si="990"/>
        <v>0.565294835402512-0.389256700095631i</v>
      </c>
      <c r="M1961" t="str">
        <f t="shared" si="991"/>
        <v>3.35073065051357-2.69227440192954i</v>
      </c>
      <c r="N1961" t="str">
        <f t="shared" si="992"/>
        <v>-2.33556604410467i</v>
      </c>
      <c r="O1961" t="str">
        <f t="shared" si="993"/>
        <v>-0.692370858332258-0.721541817590812i</v>
      </c>
      <c r="P1961" t="str">
        <f t="shared" si="994"/>
        <v>1.69237085833226+0.721541817590812i</v>
      </c>
      <c r="Q1961" t="str">
        <f t="shared" si="995"/>
        <v>-1.69237085833226+1.61402422651386i</v>
      </c>
      <c r="R1961" t="str">
        <f t="shared" si="996"/>
        <v>-0.310746584884406-0.722710585495417i</v>
      </c>
      <c r="S1961" t="str">
        <f t="shared" si="997"/>
        <v>0.256303543934668i</v>
      </c>
      <c r="T1961" t="str">
        <f t="shared" si="998"/>
        <v>0.185233284301574-0.0796454509714684i</v>
      </c>
      <c r="U1961" t="e">
        <f t="shared" si="999"/>
        <v>#DIV/0!</v>
      </c>
      <c r="V1961" t="str">
        <f t="shared" si="1000"/>
        <v>0.0000833333333333333-0.0014518786999808i</v>
      </c>
      <c r="W1961" t="e">
        <f t="shared" si="1001"/>
        <v>#DIV/0!</v>
      </c>
      <c r="X1961" t="e">
        <f t="shared" si="1002"/>
        <v>#DIV/0!</v>
      </c>
      <c r="Y1961" t="str">
        <f t="shared" si="1003"/>
        <v>0.00096+0.780597809822763i</v>
      </c>
      <c r="Z1961" t="e">
        <f t="shared" si="1004"/>
        <v>#DIV/0!</v>
      </c>
      <c r="AA1961" t="e">
        <f t="shared" si="1005"/>
        <v>#DIV/0!</v>
      </c>
      <c r="AB1961" t="str">
        <f t="shared" si="1006"/>
        <v>0.105700613975853-0.0454484899936332i</v>
      </c>
      <c r="AC1961" t="str">
        <f t="shared" si="1007"/>
        <v>1.23181448081078-0.436860705716651i</v>
      </c>
      <c r="AD1961" t="str">
        <f t="shared" si="1008"/>
        <v>0.0878450765130349-0.00574147161329075i</v>
      </c>
      <c r="AE1961" t="e">
        <f t="shared" si="1009"/>
        <v>#DIV/0!</v>
      </c>
      <c r="AF1961" t="str">
        <f t="shared" si="1010"/>
        <v>-9.90704856764378-8.08626228425217i</v>
      </c>
      <c r="AG1961" t="e">
        <f t="shared" si="1011"/>
        <v>#DIV/0!</v>
      </c>
      <c r="AH1961" t="e">
        <f t="shared" si="1012"/>
        <v>#DIV/0!</v>
      </c>
      <c r="AI1961" t="e">
        <f t="shared" si="1013"/>
        <v>#DIV/0!</v>
      </c>
      <c r="AJ1961" t="e">
        <f t="shared" si="1014"/>
        <v>#DIV/0!</v>
      </c>
      <c r="AK1961"/>
      <c r="AL1961"/>
      <c r="AM1961"/>
      <c r="AN1961"/>
    </row>
    <row r="1962" spans="1:40" x14ac:dyDescent="0.3">
      <c r="A1962"/>
      <c r="B1962">
        <f t="shared" si="980"/>
        <v>182800</v>
      </c>
      <c r="C1962" s="186" t="str">
        <f t="shared" si="983"/>
        <v>-0.00617393130738599+0.00985468454243641i</v>
      </c>
      <c r="D1962" s="158" t="str">
        <f t="shared" si="984"/>
        <v>-4.42961845662828-2.6688946087225i</v>
      </c>
      <c r="E1962" t="str">
        <f t="shared" si="985"/>
        <v>2566.20302552798-7869.70284149078i</v>
      </c>
      <c r="F1962" t="str">
        <f t="shared" si="986"/>
        <v>0.57160238912239+0.357971372636675i</v>
      </c>
      <c r="G1962" t="str">
        <f t="shared" si="981"/>
        <v>0.57160238912239+0.357971372636675i</v>
      </c>
      <c r="H1962" t="str">
        <f t="shared" si="987"/>
        <v>5.48174033456186+5.41804976490825i</v>
      </c>
      <c r="I1962" t="str">
        <f t="shared" si="988"/>
        <v>717.853921345268i</v>
      </c>
      <c r="J1962" t="str">
        <f t="shared" si="982"/>
        <v>-126.633034032148+153.074021621391i</v>
      </c>
      <c r="K1962" t="str">
        <f t="shared" si="989"/>
        <v>2.78417837550007-2.30325793522499i</v>
      </c>
      <c r="L1962" t="str">
        <f t="shared" si="990"/>
        <v>0.56509580895349-0.389332635199143i</v>
      </c>
      <c r="M1962" t="str">
        <f t="shared" si="991"/>
        <v>3.34927418445356-2.69259057042413i</v>
      </c>
      <c r="N1962" t="str">
        <f t="shared" si="992"/>
        <v>-2.33684440537676i</v>
      </c>
      <c r="O1962" t="str">
        <f t="shared" si="993"/>
        <v>-0.693292683458067-0.720656128166209i</v>
      </c>
      <c r="P1962" t="str">
        <f t="shared" si="994"/>
        <v>1.69329268345807+0.720656128166209i</v>
      </c>
      <c r="Q1962" t="str">
        <f t="shared" si="995"/>
        <v>-1.69329268345807+1.61618827721055i</v>
      </c>
      <c r="R1962" t="str">
        <f t="shared" si="996"/>
        <v>-0.310719011168274-0.722164905966245i</v>
      </c>
      <c r="S1962" t="str">
        <f t="shared" si="997"/>
        <v>0.25644383049402i</v>
      </c>
      <c r="T1962" t="str">
        <f t="shared" si="998"/>
        <v>0.185194734734338-0.0796819734313064i</v>
      </c>
      <c r="U1962" t="e">
        <f t="shared" si="999"/>
        <v>#DIV/0!</v>
      </c>
      <c r="V1962" t="str">
        <f t="shared" si="1000"/>
        <v>0.0000833333333333333-0.00145108445561538i</v>
      </c>
      <c r="W1962" t="e">
        <f t="shared" si="1001"/>
        <v>#DIV/0!</v>
      </c>
      <c r="X1962" t="e">
        <f t="shared" si="1002"/>
        <v>#DIV/0!</v>
      </c>
      <c r="Y1962" t="str">
        <f t="shared" si="1003"/>
        <v>0.00096+0.781025066423651i</v>
      </c>
      <c r="Z1962" t="e">
        <f t="shared" si="1004"/>
        <v>#DIV/0!</v>
      </c>
      <c r="AA1962" t="e">
        <f t="shared" si="1005"/>
        <v>#DIV/0!</v>
      </c>
      <c r="AB1962" t="str">
        <f t="shared" si="1006"/>
        <v>0.105678616239643-0.0454693309912073i</v>
      </c>
      <c r="AC1962" t="str">
        <f t="shared" si="1007"/>
        <v>1.23151636934979-0.436838502055558i</v>
      </c>
      <c r="AD1962" t="str">
        <f t="shared" si="1008"/>
        <v>0.0878542754422598-0.00575810527924863i</v>
      </c>
      <c r="AE1962" t="e">
        <f t="shared" si="1009"/>
        <v>#DIV/0!</v>
      </c>
      <c r="AF1962" t="str">
        <f t="shared" si="1010"/>
        <v>-9.91135879119014-8.08694437363075i</v>
      </c>
      <c r="AG1962" t="e">
        <f t="shared" si="1011"/>
        <v>#DIV/0!</v>
      </c>
      <c r="AH1962" t="e">
        <f t="shared" si="1012"/>
        <v>#DIV/0!</v>
      </c>
      <c r="AI1962" t="e">
        <f t="shared" si="1013"/>
        <v>#DIV/0!</v>
      </c>
      <c r="AJ1962" t="e">
        <f t="shared" si="1014"/>
        <v>#DIV/0!</v>
      </c>
      <c r="AK1962"/>
      <c r="AL1962"/>
      <c r="AM1962"/>
      <c r="AN1962"/>
    </row>
    <row r="1963" spans="1:40" x14ac:dyDescent="0.3">
      <c r="A1963"/>
      <c r="B1963">
        <f t="shared" si="980"/>
        <v>182900</v>
      </c>
      <c r="C1963" s="186" t="str">
        <f t="shared" si="983"/>
        <v>-0.00617115399948+0.00985261736656158i</v>
      </c>
      <c r="D1963" s="158" t="str">
        <f t="shared" si="984"/>
        <v>-4.43107434993517-2.66917677590009i</v>
      </c>
      <c r="E1963" t="str">
        <f t="shared" si="985"/>
        <v>2563.66702938218-7866.22660790821i</v>
      </c>
      <c r="F1963" t="str">
        <f t="shared" si="986"/>
        <v>0.571795065557281+0.358006109875269i</v>
      </c>
      <c r="G1963" t="str">
        <f t="shared" si="981"/>
        <v>0.571795065557281+0.358006109875269i</v>
      </c>
      <c r="H1963" t="str">
        <f t="shared" si="987"/>
        <v>5.48459308093119+5.41844712660339i</v>
      </c>
      <c r="I1963" t="str">
        <f t="shared" si="988"/>
        <v>718.246620426967i</v>
      </c>
      <c r="J1963" t="str">
        <f t="shared" si="982"/>
        <v>-126.772714496699+153.157760145253i</v>
      </c>
      <c r="K1963" t="str">
        <f t="shared" si="989"/>
        <v>2.78292138337513-2.30349737203511i</v>
      </c>
      <c r="L1963" t="str">
        <f t="shared" si="990"/>
        <v>0.56489681380839-0.389408441856946i</v>
      </c>
      <c r="M1963" t="str">
        <f t="shared" si="991"/>
        <v>3.34781819718352-2.69290581389206i</v>
      </c>
      <c r="N1963" t="str">
        <f t="shared" si="992"/>
        <v>-2.33812276664884i</v>
      </c>
      <c r="O1963" t="str">
        <f t="shared" si="993"/>
        <v>-0.694213375599892-0.719769261040094i</v>
      </c>
      <c r="P1963" t="str">
        <f t="shared" si="994"/>
        <v>1.69421337559989+0.719769261040094i</v>
      </c>
      <c r="Q1963" t="str">
        <f t="shared" si="995"/>
        <v>-1.69421337559989+1.61835350560875i</v>
      </c>
      <c r="R1963" t="str">
        <f t="shared" si="996"/>
        <v>-0.310691415614284-0.721619732360526i</v>
      </c>
      <c r="S1963" t="str">
        <f t="shared" si="997"/>
        <v>0.256584117053371i</v>
      </c>
      <c r="T1963" t="str">
        <f t="shared" si="998"/>
        <v>0.185156161876015-0.079718482551453i</v>
      </c>
      <c r="U1963" t="e">
        <f t="shared" si="999"/>
        <v>#DIV/0!</v>
      </c>
      <c r="V1963" t="str">
        <f t="shared" si="1000"/>
        <v>0.0000833333333333333-0.00145029107975119i</v>
      </c>
      <c r="W1963" t="e">
        <f t="shared" si="1001"/>
        <v>#DIV/0!</v>
      </c>
      <c r="X1963" t="e">
        <f t="shared" si="1002"/>
        <v>#DIV/0!</v>
      </c>
      <c r="Y1963" t="str">
        <f t="shared" si="1003"/>
        <v>0.00096+0.781452323024539i</v>
      </c>
      <c r="Z1963" t="e">
        <f t="shared" si="1004"/>
        <v>#DIV/0!</v>
      </c>
      <c r="AA1963" t="e">
        <f t="shared" si="1005"/>
        <v>#DIV/0!</v>
      </c>
      <c r="AB1963" t="str">
        <f t="shared" si="1006"/>
        <v>0.105656605212721-0.0454901643766853i</v>
      </c>
      <c r="AC1963" t="str">
        <f t="shared" si="1007"/>
        <v>1.2312183774589-0.436816086546571i</v>
      </c>
      <c r="AD1963" t="str">
        <f t="shared" si="1008"/>
        <v>0.087863465027693-0.0057747590216621i</v>
      </c>
      <c r="AE1963" t="e">
        <f t="shared" si="1009"/>
        <v>#DIV/0!</v>
      </c>
      <c r="AF1963" t="str">
        <f t="shared" si="1010"/>
        <v>-9.91566743086636-8.08762390250348i</v>
      </c>
      <c r="AG1963" t="e">
        <f t="shared" si="1011"/>
        <v>#DIV/0!</v>
      </c>
      <c r="AH1963" t="e">
        <f t="shared" si="1012"/>
        <v>#DIV/0!</v>
      </c>
      <c r="AI1963" t="e">
        <f t="shared" si="1013"/>
        <v>#DIV/0!</v>
      </c>
      <c r="AJ1963" t="e">
        <f t="shared" si="1014"/>
        <v>#DIV/0!</v>
      </c>
      <c r="AK1963"/>
      <c r="AL1963"/>
      <c r="AM1963"/>
      <c r="AN1963"/>
    </row>
    <row r="1964" spans="1:40" x14ac:dyDescent="0.3">
      <c r="A1964"/>
      <c r="B1964">
        <f t="shared" si="980"/>
        <v>183000</v>
      </c>
      <c r="C1964" s="186" t="str">
        <f t="shared" si="983"/>
        <v>-0.00616837767297491+0.00985055127841701i</v>
      </c>
      <c r="D1964" s="158" t="str">
        <f t="shared" si="984"/>
        <v>-4.43252972938112-2.66945802040075i</v>
      </c>
      <c r="E1964" t="str">
        <f t="shared" si="985"/>
        <v>2561.13465775637-7862.75299287306i</v>
      </c>
      <c r="F1964" t="str">
        <f t="shared" si="986"/>
        <v>0.571987673985432+0.358040727852428i</v>
      </c>
      <c r="G1964" t="str">
        <f t="shared" si="981"/>
        <v>0.571987673985432+0.358040727852428i</v>
      </c>
      <c r="H1964" t="str">
        <f t="shared" si="987"/>
        <v>5.48744475634296+5.41884285337538i</v>
      </c>
      <c r="I1964" t="str">
        <f t="shared" si="988"/>
        <v>718.639319508665i</v>
      </c>
      <c r="J1964" t="str">
        <f t="shared" si="982"/>
        <v>-126.912471351988+153.241498669117i</v>
      </c>
      <c r="K1964" t="str">
        <f t="shared" si="989"/>
        <v>2.7816648390616-2.30373601318337i</v>
      </c>
      <c r="L1964" t="str">
        <f t="shared" si="990"/>
        <v>0.564697850049083-0.389484120160903i</v>
      </c>
      <c r="M1964" t="str">
        <f t="shared" si="991"/>
        <v>3.34636268911068-2.69322013334427i</v>
      </c>
      <c r="N1964" t="str">
        <f t="shared" si="992"/>
        <v>-2.33940112792093i</v>
      </c>
      <c r="O1964" t="str">
        <f t="shared" si="993"/>
        <v>-0.695132933253144-0.718881217661777i</v>
      </c>
      <c r="P1964" t="str">
        <f t="shared" si="994"/>
        <v>1.69513293325314+0.718881217661777i</v>
      </c>
      <c r="Q1964" t="str">
        <f t="shared" si="995"/>
        <v>-1.69513293325314+1.62051991025915i</v>
      </c>
      <c r="R1964" t="str">
        <f t="shared" si="996"/>
        <v>-0.310663798209542-0.721075063836624i</v>
      </c>
      <c r="S1964" t="str">
        <f t="shared" si="997"/>
        <v>0.256724403612723i</v>
      </c>
      <c r="T1964" t="str">
        <f t="shared" si="998"/>
        <v>0.185117565723463-0.079754978319408i</v>
      </c>
      <c r="U1964" t="e">
        <f t="shared" si="999"/>
        <v>#DIV/0!</v>
      </c>
      <c r="V1964" t="str">
        <f t="shared" si="1000"/>
        <v>0.0000833333333333333-0.00144949857096444i</v>
      </c>
      <c r="W1964" t="e">
        <f t="shared" si="1001"/>
        <v>#DIV/0!</v>
      </c>
      <c r="X1964" t="e">
        <f t="shared" si="1002"/>
        <v>#DIV/0!</v>
      </c>
      <c r="Y1964" t="str">
        <f t="shared" si="1003"/>
        <v>0.00096+0.781879579625428i</v>
      </c>
      <c r="Z1964" t="e">
        <f t="shared" si="1004"/>
        <v>#DIV/0!</v>
      </c>
      <c r="AA1964" t="e">
        <f t="shared" si="1005"/>
        <v>#DIV/0!</v>
      </c>
      <c r="AB1964" t="str">
        <f t="shared" si="1006"/>
        <v>0.105634580893295-0.0455109901429342i</v>
      </c>
      <c r="AC1964" t="str">
        <f t="shared" si="1007"/>
        <v>1.23092050523978-0.436793459398005i</v>
      </c>
      <c r="AD1964" t="str">
        <f t="shared" si="1008"/>
        <v>0.0878726452431853-0.00579143284262778i</v>
      </c>
      <c r="AE1964" t="e">
        <f t="shared" si="1009"/>
        <v>#DIV/0!</v>
      </c>
      <c r="AF1964" t="str">
        <f t="shared" si="1010"/>
        <v>-9.91997448572408-8.08830087377613i</v>
      </c>
      <c r="AG1964" t="e">
        <f t="shared" si="1011"/>
        <v>#DIV/0!</v>
      </c>
      <c r="AH1964" t="e">
        <f t="shared" si="1012"/>
        <v>#DIV/0!</v>
      </c>
      <c r="AI1964" t="e">
        <f t="shared" si="1013"/>
        <v>#DIV/0!</v>
      </c>
      <c r="AJ1964" t="e">
        <f t="shared" si="1014"/>
        <v>#DIV/0!</v>
      </c>
      <c r="AK1964"/>
      <c r="AL1964"/>
      <c r="AM1964"/>
      <c r="AN1964"/>
    </row>
    <row r="1965" spans="1:40" x14ac:dyDescent="0.3">
      <c r="A1965"/>
      <c r="B1965">
        <f t="shared" si="980"/>
        <v>183100</v>
      </c>
      <c r="C1965" s="186" t="str">
        <f t="shared" si="983"/>
        <v>-0.00616560232859194+0.00984848627535511i</v>
      </c>
      <c r="D1965" s="158" t="str">
        <f t="shared" si="984"/>
        <v>-4.43398459458622-2.66973834328235i</v>
      </c>
      <c r="E1965" t="str">
        <f t="shared" si="985"/>
        <v>2558.60590401816-7859.28199425421i</v>
      </c>
      <c r="F1965" t="str">
        <f t="shared" si="986"/>
        <v>0.572180214356567+0.358075226703488i</v>
      </c>
      <c r="G1965" t="str">
        <f t="shared" si="981"/>
        <v>0.572180214356567+0.358075226703488i</v>
      </c>
      <c r="H1965" t="str">
        <f t="shared" si="987"/>
        <v>5.49029536023255+5.41923694707065i</v>
      </c>
      <c r="I1965" t="str">
        <f t="shared" si="988"/>
        <v>719.032018590364i</v>
      </c>
      <c r="J1965" t="str">
        <f t="shared" si="982"/>
        <v>-127.052304598015+153.32523719298i</v>
      </c>
      <c r="K1965" t="str">
        <f t="shared" si="989"/>
        <v>2.7804087428836-2.30397385958849i</v>
      </c>
      <c r="L1965" t="str">
        <f t="shared" si="990"/>
        <v>0.564498917757289-0.389559670202897i</v>
      </c>
      <c r="M1965" t="str">
        <f t="shared" si="991"/>
        <v>3.34490766064089-2.69353352979139i</v>
      </c>
      <c r="N1965" t="str">
        <f t="shared" si="992"/>
        <v>-2.34067948919302i</v>
      </c>
      <c r="O1965" t="str">
        <f t="shared" si="993"/>
        <v>-0.696051354915069-0.717991999482513i</v>
      </c>
      <c r="P1965" t="str">
        <f t="shared" si="994"/>
        <v>1.69605135491507+0.717991999482513i</v>
      </c>
      <c r="Q1965" t="str">
        <f t="shared" si="995"/>
        <v>-1.69605135491507+1.62268748971051i</v>
      </c>
      <c r="R1965" t="str">
        <f t="shared" si="996"/>
        <v>-0.31063615894113-0.720530899554751i</v>
      </c>
      <c r="S1965" t="str">
        <f t="shared" si="997"/>
        <v>0.256864690172074i</v>
      </c>
      <c r="T1965" t="str">
        <f t="shared" si="998"/>
        <v>0.185078946273537-0.0797914607226565i</v>
      </c>
      <c r="U1965" t="e">
        <f t="shared" si="999"/>
        <v>#DIV/0!</v>
      </c>
      <c r="V1965" t="str">
        <f t="shared" si="1000"/>
        <v>0.0000833333333333333-0.00144870692783448i</v>
      </c>
      <c r="W1965" t="e">
        <f t="shared" si="1001"/>
        <v>#DIV/0!</v>
      </c>
      <c r="X1965" t="e">
        <f t="shared" si="1002"/>
        <v>#DIV/0!</v>
      </c>
      <c r="Y1965" t="str">
        <f t="shared" si="1003"/>
        <v>0.00096+0.782306836226316i</v>
      </c>
      <c r="Z1965" t="e">
        <f t="shared" si="1004"/>
        <v>#DIV/0!</v>
      </c>
      <c r="AA1965" t="e">
        <f t="shared" si="1005"/>
        <v>#DIV/0!</v>
      </c>
      <c r="AB1965" t="str">
        <f t="shared" si="1006"/>
        <v>0.105612543279569-0.0455318082828123i</v>
      </c>
      <c r="AC1965" t="str">
        <f t="shared" si="1007"/>
        <v>1.23062275279381-0.436770620818075i</v>
      </c>
      <c r="AD1965" t="str">
        <f t="shared" si="1008"/>
        <v>0.0878818160625639-0.0058081267442192i</v>
      </c>
      <c r="AE1965" t="e">
        <f t="shared" si="1009"/>
        <v>#DIV/0!</v>
      </c>
      <c r="AF1965" t="str">
        <f t="shared" si="1010"/>
        <v>-9.92427995481877-8.088975290353i</v>
      </c>
      <c r="AG1965" t="e">
        <f t="shared" si="1011"/>
        <v>#DIV/0!</v>
      </c>
      <c r="AH1965" t="e">
        <f t="shared" si="1012"/>
        <v>#DIV/0!</v>
      </c>
      <c r="AI1965" t="e">
        <f t="shared" si="1013"/>
        <v>#DIV/0!</v>
      </c>
      <c r="AJ1965" t="e">
        <f t="shared" si="1014"/>
        <v>#DIV/0!</v>
      </c>
      <c r="AK1965"/>
      <c r="AL1965"/>
      <c r="AM1965"/>
      <c r="AN1965"/>
    </row>
    <row r="1966" spans="1:40" x14ac:dyDescent="0.3">
      <c r="A1966"/>
      <c r="B1966">
        <f t="shared" si="980"/>
        <v>183200</v>
      </c>
      <c r="C1966" s="186" t="str">
        <f t="shared" si="983"/>
        <v>-0.00616282796704968+0.009846422354737i</v>
      </c>
      <c r="D1966" s="158" t="str">
        <f t="shared" si="984"/>
        <v>-4.43543894517205-2.67001774560223i</v>
      </c>
      <c r="E1966" t="str">
        <f t="shared" si="985"/>
        <v>2556.0807615496-7855.81360992038i</v>
      </c>
      <c r="F1966" t="str">
        <f t="shared" si="986"/>
        <v>0.572372686620608+0.358109606563723i</v>
      </c>
      <c r="G1966" t="str">
        <f t="shared" si="981"/>
        <v>0.572372686620608+0.358109606563723i</v>
      </c>
      <c r="H1966" t="str">
        <f t="shared" si="987"/>
        <v>5.49314489203778+5.41962940953496i</v>
      </c>
      <c r="I1966" t="str">
        <f t="shared" si="988"/>
        <v>719.424717672063i</v>
      </c>
      <c r="J1966" t="str">
        <f t="shared" si="982"/>
        <v>-127.192214234779+153.408975716843i</v>
      </c>
      <c r="K1966" t="str">
        <f t="shared" si="989"/>
        <v>2.77915309516401-2.30421091216855i</v>
      </c>
      <c r="L1966" t="str">
        <f t="shared" si="990"/>
        <v>0.564300017014579-0.38963509207483i</v>
      </c>
      <c r="M1966" t="str">
        <f t="shared" si="991"/>
        <v>3.34345311217859-2.69384600424338i</v>
      </c>
      <c r="N1966" t="str">
        <f t="shared" si="992"/>
        <v>-2.34195785046511i</v>
      </c>
      <c r="O1966" t="str">
        <f t="shared" si="993"/>
        <v>-0.696968639084775-0.717101607955468i</v>
      </c>
      <c r="P1966" t="str">
        <f t="shared" si="994"/>
        <v>1.69696863908477+0.717101607955468i</v>
      </c>
      <c r="Q1966" t="str">
        <f t="shared" si="995"/>
        <v>-1.69696863908477+1.62485624250964i</v>
      </c>
      <c r="R1966" t="str">
        <f t="shared" si="996"/>
        <v>-0.310608497796118-0.719987238676954i</v>
      </c>
      <c r="S1966" t="str">
        <f t="shared" si="997"/>
        <v>0.257004976731425i</v>
      </c>
      <c r="T1966" t="str">
        <f t="shared" si="998"/>
        <v>0.185040303523093-0.0798279297486742i</v>
      </c>
      <c r="U1966" t="e">
        <f t="shared" si="999"/>
        <v>#DIV/0!</v>
      </c>
      <c r="V1966" t="str">
        <f t="shared" si="1000"/>
        <v>0.0000833333333333333-0.00144791614894374i</v>
      </c>
      <c r="W1966" t="e">
        <f t="shared" si="1001"/>
        <v>#DIV/0!</v>
      </c>
      <c r="X1966" t="e">
        <f t="shared" si="1002"/>
        <v>#DIV/0!</v>
      </c>
      <c r="Y1966" t="str">
        <f t="shared" si="1003"/>
        <v>0.00096+0.782734092827204i</v>
      </c>
      <c r="Z1966" t="e">
        <f t="shared" si="1004"/>
        <v>#DIV/0!</v>
      </c>
      <c r="AA1966" t="e">
        <f t="shared" si="1005"/>
        <v>#DIV/0!</v>
      </c>
      <c r="AB1966" t="str">
        <f t="shared" si="1006"/>
        <v>0.10559049236975-0.045552618789173i</v>
      </c>
      <c r="AC1966" t="str">
        <f t="shared" si="1007"/>
        <v>1.23032512022208-0.436747571014888i</v>
      </c>
      <c r="AD1966" t="str">
        <f t="shared" si="1008"/>
        <v>0.0878909774596384-0.00582484072848814i</v>
      </c>
      <c r="AE1966" t="e">
        <f t="shared" si="1009"/>
        <v>#DIV/0!</v>
      </c>
      <c r="AF1966" t="str">
        <f t="shared" si="1010"/>
        <v>-9.92858383720983-8.08964715513719i</v>
      </c>
      <c r="AG1966" t="e">
        <f t="shared" si="1011"/>
        <v>#DIV/0!</v>
      </c>
      <c r="AH1966" t="e">
        <f t="shared" si="1012"/>
        <v>#DIV/0!</v>
      </c>
      <c r="AI1966" t="e">
        <f t="shared" si="1013"/>
        <v>#DIV/0!</v>
      </c>
      <c r="AJ1966" t="e">
        <f t="shared" si="1014"/>
        <v>#DIV/0!</v>
      </c>
      <c r="AK1966"/>
      <c r="AL1966"/>
      <c r="AM1966"/>
      <c r="AN1966"/>
    </row>
    <row r="1967" spans="1:40" x14ac:dyDescent="0.3">
      <c r="A1967"/>
      <c r="B1967">
        <f t="shared" si="980"/>
        <v>183300</v>
      </c>
      <c r="C1967" s="186" t="str">
        <f t="shared" si="983"/>
        <v>-0.00616005458906398+0.00984435951393325i</v>
      </c>
      <c r="D1967" s="158" t="str">
        <f t="shared" si="984"/>
        <v>-4.43689278076154-2.67029622841706i</v>
      </c>
      <c r="E1967" t="str">
        <f t="shared" si="985"/>
        <v>2553.55922374718-7852.34783774034i</v>
      </c>
      <c r="F1967" t="str">
        <f t="shared" si="986"/>
        <v>0.572565090727658+0.358143867568332i</v>
      </c>
      <c r="G1967" t="str">
        <f t="shared" si="981"/>
        <v>0.572565090727658+0.358143867568332i</v>
      </c>
      <c r="H1967" t="str">
        <f t="shared" si="987"/>
        <v>5.49599335119872+5.42002024261304i</v>
      </c>
      <c r="I1967" t="str">
        <f t="shared" si="988"/>
        <v>719.817416753761i</v>
      </c>
      <c r="J1967" t="str">
        <f t="shared" si="982"/>
        <v>-127.332200262283+153.492714240705i</v>
      </c>
      <c r="K1967" t="str">
        <f t="shared" si="989"/>
        <v>2.7778978962244-2.30444717184119i</v>
      </c>
      <c r="L1967" t="str">
        <f t="shared" si="990"/>
        <v>0.56410114790237-0.389710385868622i</v>
      </c>
      <c r="M1967" t="str">
        <f t="shared" si="991"/>
        <v>3.34199904412677-2.69415755770981i</v>
      </c>
      <c r="N1967" t="str">
        <f t="shared" si="992"/>
        <v>-2.3432362117372i</v>
      </c>
      <c r="O1967" t="str">
        <f t="shared" si="993"/>
        <v>-0.697884784263229-0.716210044535726i</v>
      </c>
      <c r="P1967" t="str">
        <f t="shared" si="994"/>
        <v>1.69788478426323+0.716210044535726i</v>
      </c>
      <c r="Q1967" t="str">
        <f t="shared" si="995"/>
        <v>-1.69788478426323+1.62702616720147i</v>
      </c>
      <c r="R1967" t="str">
        <f t="shared" si="996"/>
        <v>-0.310580814761574-0.719444080367105i</v>
      </c>
      <c r="S1967" t="str">
        <f t="shared" si="997"/>
        <v>0.257145263290775i</v>
      </c>
      <c r="T1967" t="str">
        <f t="shared" si="998"/>
        <v>0.185001637468989-0.0798643853849284i</v>
      </c>
      <c r="U1967" t="e">
        <f t="shared" si="999"/>
        <v>#DIV/0!</v>
      </c>
      <c r="V1967" t="str">
        <f t="shared" si="1000"/>
        <v>0.0000833333333333333-0.00144712623287775i</v>
      </c>
      <c r="W1967" t="e">
        <f t="shared" si="1001"/>
        <v>#DIV/0!</v>
      </c>
      <c r="X1967" t="e">
        <f t="shared" si="1002"/>
        <v>#DIV/0!</v>
      </c>
      <c r="Y1967" t="str">
        <f t="shared" si="1003"/>
        <v>0.00096+0.783161349428092i</v>
      </c>
      <c r="Z1967" t="e">
        <f t="shared" si="1004"/>
        <v>#DIV/0!</v>
      </c>
      <c r="AA1967" t="e">
        <f t="shared" si="1005"/>
        <v>#DIV/0!</v>
      </c>
      <c r="AB1967" t="str">
        <f t="shared" si="1006"/>
        <v>0.105568428162044-0.0455734216548647i</v>
      </c>
      <c r="AC1967" t="str">
        <f t="shared" si="1007"/>
        <v>1.23002760762537-0.43672431019646i</v>
      </c>
      <c r="AD1967" t="str">
        <f t="shared" si="1008"/>
        <v>0.0879001294081991-0.00584157479746407i</v>
      </c>
      <c r="AE1967" t="e">
        <f t="shared" si="1009"/>
        <v>#DIV/0!</v>
      </c>
      <c r="AF1967" t="str">
        <f t="shared" si="1010"/>
        <v>-9.93288613196026-8.0903164710301i</v>
      </c>
      <c r="AG1967" t="e">
        <f t="shared" si="1011"/>
        <v>#DIV/0!</v>
      </c>
      <c r="AH1967" t="e">
        <f t="shared" si="1012"/>
        <v>#DIV/0!</v>
      </c>
      <c r="AI1967" t="e">
        <f t="shared" si="1013"/>
        <v>#DIV/0!</v>
      </c>
      <c r="AJ1967" t="e">
        <f t="shared" si="1014"/>
        <v>#DIV/0!</v>
      </c>
      <c r="AK1967"/>
      <c r="AL1967"/>
      <c r="AM1967"/>
      <c r="AN1967"/>
    </row>
    <row r="1968" spans="1:40" x14ac:dyDescent="0.3">
      <c r="A1968"/>
      <c r="B1968">
        <f t="shared" si="980"/>
        <v>183400</v>
      </c>
      <c r="C1968" s="186" t="str">
        <f t="shared" si="983"/>
        <v>-0.00615728219534791+0.00984229775032324i</v>
      </c>
      <c r="D1968" s="158" t="str">
        <f t="shared" si="984"/>
        <v>-4.43834610097914-2.67057379278299i</v>
      </c>
      <c r="E1968" t="str">
        <f t="shared" si="985"/>
        <v>2551.0412840218-7848.8846755828i</v>
      </c>
      <c r="F1968" t="str">
        <f t="shared" si="986"/>
        <v>0.572757426628018+0.358178009852452i</v>
      </c>
      <c r="G1968" t="str">
        <f t="shared" si="981"/>
        <v>0.572757426628018+0.358178009852452i</v>
      </c>
      <c r="H1968" t="str">
        <f t="shared" si="987"/>
        <v>5.49884073715788+5.42040944814898i</v>
      </c>
      <c r="I1968" t="str">
        <f t="shared" si="988"/>
        <v>720.21011583546i</v>
      </c>
      <c r="J1968" t="str">
        <f t="shared" si="982"/>
        <v>-127.472262680524+153.576452764568i</v>
      </c>
      <c r="K1968" t="str">
        <f t="shared" si="989"/>
        <v>2.77664314638519-2.30468263952343i</v>
      </c>
      <c r="L1968" t="str">
        <f t="shared" si="990"/>
        <v>0.563902310501928-0.38978555167621i</v>
      </c>
      <c r="M1968" t="str">
        <f t="shared" si="991"/>
        <v>3.34054545688712-2.69446819119964i</v>
      </c>
      <c r="N1968" t="str">
        <f t="shared" si="992"/>
        <v>-2.34451457300928i</v>
      </c>
      <c r="O1968" t="str">
        <f t="shared" si="993"/>
        <v>-0.698799788953253-0.715317310680294i</v>
      </c>
      <c r="P1968" t="str">
        <f t="shared" si="994"/>
        <v>1.69879978895325+0.715317310680294i</v>
      </c>
      <c r="Q1968" t="str">
        <f t="shared" si="995"/>
        <v>-1.69879978895325+1.62919726232899i</v>
      </c>
      <c r="R1968" t="str">
        <f t="shared" si="996"/>
        <v>-0.310553109824535-0.718901423790905i</v>
      </c>
      <c r="S1968" t="str">
        <f t="shared" si="997"/>
        <v>0.257285549850127i</v>
      </c>
      <c r="T1968" t="str">
        <f t="shared" si="998"/>
        <v>0.184962948108082-0.0799008276188724i</v>
      </c>
      <c r="U1968" t="e">
        <f t="shared" si="999"/>
        <v>#DIV/0!</v>
      </c>
      <c r="V1968" t="str">
        <f t="shared" si="1000"/>
        <v>0.0000833333333333333-0.00144633717822515i</v>
      </c>
      <c r="W1968" t="e">
        <f t="shared" si="1001"/>
        <v>#DIV/0!</v>
      </c>
      <c r="X1968" t="e">
        <f t="shared" si="1002"/>
        <v>#DIV/0!</v>
      </c>
      <c r="Y1968" t="str">
        <f t="shared" si="1003"/>
        <v>0.00096+0.783588606028981i</v>
      </c>
      <c r="Z1968" t="e">
        <f t="shared" si="1004"/>
        <v>#DIV/0!</v>
      </c>
      <c r="AA1968" t="e">
        <f t="shared" si="1005"/>
        <v>#DIV/0!</v>
      </c>
      <c r="AB1968" t="str">
        <f t="shared" si="1006"/>
        <v>0.105546350654659-0.0455942168727277i</v>
      </c>
      <c r="AC1968" t="str">
        <f t="shared" si="1007"/>
        <v>1.22973021510421-0.436700838570699i</v>
      </c>
      <c r="AD1968" t="str">
        <f t="shared" si="1008"/>
        <v>0.0879092718820144-0.00585832895315331i</v>
      </c>
      <c r="AE1968" t="e">
        <f t="shared" si="1009"/>
        <v>#DIV/0!</v>
      </c>
      <c r="AF1968" t="str">
        <f t="shared" si="1010"/>
        <v>-9.93718683813702-8.09098324093197i</v>
      </c>
      <c r="AG1968" t="e">
        <f t="shared" si="1011"/>
        <v>#DIV/0!</v>
      </c>
      <c r="AH1968" t="e">
        <f t="shared" si="1012"/>
        <v>#DIV/0!</v>
      </c>
      <c r="AI1968" t="e">
        <f t="shared" si="1013"/>
        <v>#DIV/0!</v>
      </c>
      <c r="AJ1968" t="e">
        <f t="shared" si="1014"/>
        <v>#DIV/0!</v>
      </c>
      <c r="AK1968"/>
      <c r="AL1968"/>
      <c r="AM1968"/>
      <c r="AN1968"/>
    </row>
    <row r="1969" spans="1:40" x14ac:dyDescent="0.3">
      <c r="A1969"/>
      <c r="B1969">
        <f t="shared" si="980"/>
        <v>183500</v>
      </c>
      <c r="C1969" s="186" t="str">
        <f t="shared" si="983"/>
        <v>-0.00615451078661184+0.00984023706129517i</v>
      </c>
      <c r="D1969" s="158" t="str">
        <f t="shared" si="984"/>
        <v>-4.43979890545069-2.67085043975554i</v>
      </c>
      <c r="E1969" t="str">
        <f t="shared" si="985"/>
        <v>2548.52693579873-7845.42412131647i</v>
      </c>
      <c r="F1969" t="str">
        <f t="shared" si="986"/>
        <v>0.572949694272174+0.358212033551148i</v>
      </c>
      <c r="G1969" t="str">
        <f t="shared" si="981"/>
        <v>0.572949694272174+0.358212033551148i</v>
      </c>
      <c r="H1969" t="str">
        <f t="shared" si="987"/>
        <v>5.50168704936011+5.42079702798592i</v>
      </c>
      <c r="I1969" t="str">
        <f t="shared" si="988"/>
        <v>720.602814917159i</v>
      </c>
      <c r="J1969" t="str">
        <f t="shared" si="982"/>
        <v>-127.612401489503+153.660191288431i</v>
      </c>
      <c r="K1969" t="str">
        <f t="shared" si="989"/>
        <v>2.77538884596549-2.30491731613184i</v>
      </c>
      <c r="L1969" t="str">
        <f t="shared" si="990"/>
        <v>0.563703504894368-0.38986058958955i</v>
      </c>
      <c r="M1969" t="str">
        <f t="shared" si="991"/>
        <v>3.33909235085986-2.69477790572139i</v>
      </c>
      <c r="N1969" t="str">
        <f t="shared" si="992"/>
        <v>-2.34579293428137i</v>
      </c>
      <c r="O1969" t="str">
        <f t="shared" si="993"/>
        <v>-0.699713651659555-0.714423407848071i</v>
      </c>
      <c r="P1969" t="str">
        <f t="shared" si="994"/>
        <v>1.69971365165956+0.714423407848071i</v>
      </c>
      <c r="Q1969" t="str">
        <f t="shared" si="995"/>
        <v>-1.69971365165956+1.6313695264333i</v>
      </c>
      <c r="R1969" t="str">
        <f t="shared" si="996"/>
        <v>-0.310525382972052-0.718359268115865i</v>
      </c>
      <c r="S1969" t="str">
        <f t="shared" si="997"/>
        <v>0.257425836409478i</v>
      </c>
      <c r="T1969" t="str">
        <f t="shared" si="998"/>
        <v>0.184924235437227-0.079937256437954i</v>
      </c>
      <c r="U1969" t="e">
        <f t="shared" si="999"/>
        <v>#DIV/0!</v>
      </c>
      <c r="V1969" t="str">
        <f t="shared" si="1000"/>
        <v>0.0000833333333333333-0.00144554898357762i</v>
      </c>
      <c r="W1969" t="e">
        <f t="shared" si="1001"/>
        <v>#DIV/0!</v>
      </c>
      <c r="X1969" t="e">
        <f t="shared" si="1002"/>
        <v>#DIV/0!</v>
      </c>
      <c r="Y1969" t="str">
        <f t="shared" si="1003"/>
        <v>0.00096+0.784015862629869i</v>
      </c>
      <c r="Z1969" t="e">
        <f t="shared" si="1004"/>
        <v>#DIV/0!</v>
      </c>
      <c r="AA1969" t="e">
        <f t="shared" si="1005"/>
        <v>#DIV/0!</v>
      </c>
      <c r="AB1969" t="str">
        <f t="shared" si="1006"/>
        <v>0.105524259845799-0.0456150044355993i</v>
      </c>
      <c r="AC1969" t="str">
        <f t="shared" si="1007"/>
        <v>1.22943294275882-0.43667715634541i</v>
      </c>
      <c r="AD1969" t="str">
        <f t="shared" si="1008"/>
        <v>0.0879184048548323-0.00587510319754268i</v>
      </c>
      <c r="AE1969" t="e">
        <f t="shared" si="1009"/>
        <v>#DIV/0!</v>
      </c>
      <c r="AF1969" t="str">
        <f t="shared" si="1010"/>
        <v>-9.9414859548108-8.09164746774146i</v>
      </c>
      <c r="AG1969" t="e">
        <f t="shared" si="1011"/>
        <v>#DIV/0!</v>
      </c>
      <c r="AH1969" t="e">
        <f t="shared" si="1012"/>
        <v>#DIV/0!</v>
      </c>
      <c r="AI1969" t="e">
        <f t="shared" si="1013"/>
        <v>#DIV/0!</v>
      </c>
      <c r="AJ1969" t="e">
        <f t="shared" si="1014"/>
        <v>#DIV/0!</v>
      </c>
      <c r="AK1969"/>
      <c r="AL1969"/>
      <c r="AM1969"/>
      <c r="AN1969"/>
    </row>
    <row r="1970" spans="1:40" x14ac:dyDescent="0.3">
      <c r="A1970"/>
      <c r="B1970">
        <f t="shared" ref="B1970:B2033" si="1015">B1969+100</f>
        <v>183600</v>
      </c>
      <c r="C1970" s="186" t="str">
        <f t="shared" si="983"/>
        <v>-0.00615174036356329+0.00983817744424637i</v>
      </c>
      <c r="D1970" s="158" t="str">
        <f t="shared" si="984"/>
        <v>-4.44125119380346-2.67112617038963i</v>
      </c>
      <c r="E1970" t="str">
        <f t="shared" si="985"/>
        <v>2546.01617251749-7841.96617281001i</v>
      </c>
      <c r="F1970" t="str">
        <f t="shared" si="986"/>
        <v>0.573141893610801+0.358245938799415i</v>
      </c>
      <c r="G1970" t="str">
        <f t="shared" si="981"/>
        <v>0.573141893610801+0.358245938799415i</v>
      </c>
      <c r="H1970" t="str">
        <f t="shared" si="987"/>
        <v>5.5045322872526+5.4211829839662i</v>
      </c>
      <c r="I1970" t="str">
        <f t="shared" si="988"/>
        <v>720.995513998858i</v>
      </c>
      <c r="J1970" t="str">
        <f t="shared" si="982"/>
        <v>-127.75261668922+153.743929812294i</v>
      </c>
      <c r="K1970" t="str">
        <f t="shared" si="989"/>
        <v>2.77413499528318-2.30515120258246i</v>
      </c>
      <c r="L1970" t="str">
        <f t="shared" si="990"/>
        <v>0.563504731160655-0.389935499700617i</v>
      </c>
      <c r="M1970" t="str">
        <f t="shared" si="991"/>
        <v>3.33763972644384-2.69508670228308i</v>
      </c>
      <c r="N1970" t="str">
        <f t="shared" si="992"/>
        <v>-2.34707129555346i</v>
      </c>
      <c r="O1970" t="str">
        <f t="shared" si="993"/>
        <v>-0.700626370888686-0.713528337499885i</v>
      </c>
      <c r="P1970" t="str">
        <f t="shared" si="994"/>
        <v>1.70062637088869+0.713528337499885i</v>
      </c>
      <c r="Q1970" t="str">
        <f t="shared" si="995"/>
        <v>-1.70062637088869+1.63354295805357i</v>
      </c>
      <c r="R1970" t="str">
        <f t="shared" si="996"/>
        <v>-0.310497634191137-0.71781761251132i</v>
      </c>
      <c r="S1970" t="str">
        <f t="shared" si="997"/>
        <v>0.25756612296883i</v>
      </c>
      <c r="T1970" t="str">
        <f t="shared" si="998"/>
        <v>0.184885499453283-0.0799736718296052i</v>
      </c>
      <c r="U1970" t="e">
        <f t="shared" si="999"/>
        <v>#DIV/0!</v>
      </c>
      <c r="V1970" t="str">
        <f t="shared" si="1000"/>
        <v>0.0000833333333333333-0.00144476164752991i</v>
      </c>
      <c r="W1970" t="e">
        <f t="shared" si="1001"/>
        <v>#DIV/0!</v>
      </c>
      <c r="X1970" t="e">
        <f t="shared" si="1002"/>
        <v>#DIV/0!</v>
      </c>
      <c r="Y1970" t="str">
        <f t="shared" si="1003"/>
        <v>0.00096+0.784443119230757i</v>
      </c>
      <c r="Z1970" t="e">
        <f t="shared" si="1004"/>
        <v>#DIV/0!</v>
      </c>
      <c r="AA1970" t="e">
        <f t="shared" si="1005"/>
        <v>#DIV/0!</v>
      </c>
      <c r="AB1970" t="str">
        <f t="shared" si="1006"/>
        <v>0.105502155733672-0.0456357843363079i</v>
      </c>
      <c r="AC1970" t="str">
        <f t="shared" si="1007"/>
        <v>1.22913579068913-0.436653263728303i</v>
      </c>
      <c r="AD1970" t="str">
        <f t="shared" si="1008"/>
        <v>0.0879275283003825-0.0058918975325931i</v>
      </c>
      <c r="AE1970" t="e">
        <f t="shared" si="1009"/>
        <v>#DIV/0!</v>
      </c>
      <c r="AF1970" t="str">
        <f t="shared" si="1010"/>
        <v>-9.94578348105606-8.09230915435583i</v>
      </c>
      <c r="AG1970" t="e">
        <f t="shared" si="1011"/>
        <v>#DIV/0!</v>
      </c>
      <c r="AH1970" t="e">
        <f t="shared" si="1012"/>
        <v>#DIV/0!</v>
      </c>
      <c r="AI1970" t="e">
        <f t="shared" si="1013"/>
        <v>#DIV/0!</v>
      </c>
      <c r="AJ1970" t="e">
        <f t="shared" si="1014"/>
        <v>#DIV/0!</v>
      </c>
      <c r="AK1970"/>
      <c r="AL1970"/>
      <c r="AM1970"/>
      <c r="AN1970"/>
    </row>
    <row r="1971" spans="1:40" x14ac:dyDescent="0.3">
      <c r="A1971"/>
      <c r="B1971">
        <f t="shared" si="1015"/>
        <v>183700</v>
      </c>
      <c r="C1971" s="186" t="str">
        <f t="shared" si="983"/>
        <v>-0.00614897092690735+0.00983611889658311i</v>
      </c>
      <c r="D1971" s="158" t="str">
        <f t="shared" si="984"/>
        <v>-4.44270296566618-2.67140098573962i</v>
      </c>
      <c r="E1971" t="str">
        <f t="shared" si="985"/>
        <v>2543.50898763196-7838.51082793211i</v>
      </c>
      <c r="F1971" t="str">
        <f t="shared" si="986"/>
        <v>0.573334024594769+0.358279725732185i</v>
      </c>
      <c r="G1971" t="str">
        <f t="shared" si="981"/>
        <v>0.573334024594769+0.358279725732185i</v>
      </c>
      <c r="H1971" t="str">
        <f t="shared" si="987"/>
        <v>5.50737645028492+5.42156731793137i</v>
      </c>
      <c r="I1971" t="str">
        <f t="shared" si="988"/>
        <v>721.388213080556i</v>
      </c>
      <c r="J1971" t="str">
        <f t="shared" si="982"/>
        <v>-127.892908279676+153.827668336157i</v>
      </c>
      <c r="K1971" t="str">
        <f t="shared" si="989"/>
        <v>2.7728815946549-2.30538429979079i</v>
      </c>
      <c r="L1971" t="str">
        <f t="shared" si="990"/>
        <v>0.563305989381602-0.390010282101403i</v>
      </c>
      <c r="M1971" t="str">
        <f t="shared" si="991"/>
        <v>3.3361875840365-2.69539458189219i</v>
      </c>
      <c r="N1971" t="str">
        <f t="shared" si="992"/>
        <v>-2.34834965682555i</v>
      </c>
      <c r="O1971" t="str">
        <f t="shared" si="993"/>
        <v>-0.701537945149074-0.712632101098467i</v>
      </c>
      <c r="P1971" t="str">
        <f t="shared" si="994"/>
        <v>1.70153794514907+0.712632101098467i</v>
      </c>
      <c r="Q1971" t="str">
        <f t="shared" si="995"/>
        <v>-1.70153794514907+1.63571755572708i</v>
      </c>
      <c r="R1971" t="str">
        <f t="shared" si="996"/>
        <v>-0.310469863468799-0.717276456148409i</v>
      </c>
      <c r="S1971" t="str">
        <f t="shared" si="997"/>
        <v>0.257706409528181i</v>
      </c>
      <c r="T1971" t="str">
        <f t="shared" si="998"/>
        <v>0.184846740153104-0.0800100737812488i</v>
      </c>
      <c r="U1971" t="e">
        <f t="shared" si="999"/>
        <v>#DIV/0!</v>
      </c>
      <c r="V1971" t="str">
        <f t="shared" si="1000"/>
        <v>0.0000833333333333333-0.00144397516867987i</v>
      </c>
      <c r="W1971" t="e">
        <f t="shared" si="1001"/>
        <v>#DIV/0!</v>
      </c>
      <c r="X1971" t="e">
        <f t="shared" si="1002"/>
        <v>#DIV/0!</v>
      </c>
      <c r="Y1971" t="str">
        <f t="shared" si="1003"/>
        <v>0.00096+0.784870375831645i</v>
      </c>
      <c r="Z1971" t="e">
        <f t="shared" si="1004"/>
        <v>#DIV/0!</v>
      </c>
      <c r="AA1971" t="e">
        <f t="shared" si="1005"/>
        <v>#DIV/0!</v>
      </c>
      <c r="AB1971" t="str">
        <f t="shared" si="1006"/>
        <v>0.105480038316483-0.0456565565676763i</v>
      </c>
      <c r="AC1971" t="str">
        <f t="shared" si="1007"/>
        <v>1.22883875899478-0.436629160926971i</v>
      </c>
      <c r="AD1971" t="str">
        <f t="shared" si="1008"/>
        <v>0.0879366421923732-0.00590871196024502i</v>
      </c>
      <c r="AE1971" t="e">
        <f t="shared" si="1009"/>
        <v>#DIV/0!</v>
      </c>
      <c r="AF1971" t="str">
        <f t="shared" si="1010"/>
        <v>-9.9500794159511-8.09296830367099i</v>
      </c>
      <c r="AG1971" t="e">
        <f t="shared" si="1011"/>
        <v>#DIV/0!</v>
      </c>
      <c r="AH1971" t="e">
        <f t="shared" si="1012"/>
        <v>#DIV/0!</v>
      </c>
      <c r="AI1971" t="e">
        <f t="shared" si="1013"/>
        <v>#DIV/0!</v>
      </c>
      <c r="AJ1971" t="e">
        <f t="shared" si="1014"/>
        <v>#DIV/0!</v>
      </c>
      <c r="AK1971"/>
      <c r="AL1971"/>
      <c r="AM1971"/>
      <c r="AN1971"/>
    </row>
    <row r="1972" spans="1:40" x14ac:dyDescent="0.3">
      <c r="A1972"/>
      <c r="B1972">
        <f t="shared" si="1015"/>
        <v>183800</v>
      </c>
      <c r="C1972" s="186" t="str">
        <f t="shared" si="983"/>
        <v>-0.00614620247734618+0.00983406141572057i</v>
      </c>
      <c r="D1972" s="158" t="str">
        <f t="shared" si="984"/>
        <v>-4.444154220669-2.67167488685925i</v>
      </c>
      <c r="E1972" t="str">
        <f t="shared" si="985"/>
        <v>2541.00537461027-7835.0580845515i</v>
      </c>
      <c r="F1972" t="str">
        <f t="shared" si="986"/>
        <v>0.573526087175132+0.358313394484319i</v>
      </c>
      <c r="G1972" t="str">
        <f t="shared" si="981"/>
        <v>0.573526087175132+0.358313394484319i</v>
      </c>
      <c r="H1972" t="str">
        <f t="shared" si="987"/>
        <v>5.51021953790901+5.42195003172207i</v>
      </c>
      <c r="I1972" t="str">
        <f t="shared" si="988"/>
        <v>721.780912162255i</v>
      </c>
      <c r="J1972" t="str">
        <f t="shared" si="982"/>
        <v>-128.033276260869+153.91140686002i</v>
      </c>
      <c r="K1972" t="str">
        <f t="shared" si="989"/>
        <v>2.77162864439609-2.30561660867178i</v>
      </c>
      <c r="L1972" t="str">
        <f t="shared" si="990"/>
        <v>0.563107279637874-0.390084936883915i</v>
      </c>
      <c r="M1972" t="str">
        <f t="shared" si="991"/>
        <v>3.33473592403396-2.6957015455557i</v>
      </c>
      <c r="N1972" t="str">
        <f t="shared" si="992"/>
        <v>-2.34962801809763i</v>
      </c>
      <c r="O1972" t="str">
        <f t="shared" si="993"/>
        <v>-0.702448372951009-0.711734700108461i</v>
      </c>
      <c r="P1972" t="str">
        <f t="shared" si="994"/>
        <v>1.70244837295101+0.711734700108461i</v>
      </c>
      <c r="Q1972" t="str">
        <f t="shared" si="995"/>
        <v>-1.70244837295101+1.63789331798917i</v>
      </c>
      <c r="R1972" t="str">
        <f t="shared" si="996"/>
        <v>-0.310442070792046-0.716735798200082i</v>
      </c>
      <c r="S1972" t="str">
        <f t="shared" si="997"/>
        <v>0.257846696087533i</v>
      </c>
      <c r="T1972" t="str">
        <f t="shared" si="998"/>
        <v>0.184807957533552-0.0800464622803011i</v>
      </c>
      <c r="U1972" t="e">
        <f t="shared" si="999"/>
        <v>#DIV/0!</v>
      </c>
      <c r="V1972" t="str">
        <f t="shared" si="1000"/>
        <v>0.0000833333333333333-0.00144318954562836i</v>
      </c>
      <c r="W1972" t="e">
        <f t="shared" si="1001"/>
        <v>#DIV/0!</v>
      </c>
      <c r="X1972" t="e">
        <f t="shared" si="1002"/>
        <v>#DIV/0!</v>
      </c>
      <c r="Y1972" t="str">
        <f t="shared" si="1003"/>
        <v>0.00096+0.785297632432533i</v>
      </c>
      <c r="Z1972" t="e">
        <f t="shared" si="1004"/>
        <v>#DIV/0!</v>
      </c>
      <c r="AA1972" t="e">
        <f t="shared" si="1005"/>
        <v>#DIV/0!</v>
      </c>
      <c r="AB1972" t="str">
        <f t="shared" si="1006"/>
        <v>0.105457907592441-0.0456773211225239i</v>
      </c>
      <c r="AC1972" t="str">
        <f t="shared" si="1007"/>
        <v>1.22854184777514-0.436604848148929i</v>
      </c>
      <c r="AD1972" t="str">
        <f t="shared" si="1008"/>
        <v>0.0879457465044945-0.00592554648241605i</v>
      </c>
      <c r="AE1972" t="e">
        <f t="shared" si="1009"/>
        <v>#DIV/0!</v>
      </c>
      <c r="AF1972" t="str">
        <f t="shared" si="1010"/>
        <v>-9.95437375857801-8.09362491858132i</v>
      </c>
      <c r="AG1972" t="e">
        <f t="shared" si="1011"/>
        <v>#DIV/0!</v>
      </c>
      <c r="AH1972" t="e">
        <f t="shared" si="1012"/>
        <v>#DIV/0!</v>
      </c>
      <c r="AI1972" t="e">
        <f t="shared" si="1013"/>
        <v>#DIV/0!</v>
      </c>
      <c r="AJ1972" t="e">
        <f t="shared" si="1014"/>
        <v>#DIV/0!</v>
      </c>
      <c r="AK1972"/>
      <c r="AL1972"/>
      <c r="AM1972"/>
      <c r="AN1972"/>
    </row>
    <row r="1973" spans="1:40" x14ac:dyDescent="0.3">
      <c r="A1973"/>
      <c r="B1973">
        <f t="shared" si="1015"/>
        <v>183900</v>
      </c>
      <c r="C1973" s="186" t="str">
        <f t="shared" si="983"/>
        <v>-0.00614343501557929+0.00983200499908249i</v>
      </c>
      <c r="D1973" s="158" t="str">
        <f t="shared" si="984"/>
        <v>-4.44560495844347-2.6719478748017i</v>
      </c>
      <c r="E1973" t="str">
        <f t="shared" si="985"/>
        <v>2538.50532693469-7831.60794053689i</v>
      </c>
      <c r="F1973" t="str">
        <f t="shared" si="986"/>
        <v>0.573718081303134+0.358346945190608i</v>
      </c>
      <c r="G1973" t="str">
        <f t="shared" si="981"/>
        <v>0.573718081303134+0.358346945190608i</v>
      </c>
      <c r="H1973" t="str">
        <f t="shared" si="987"/>
        <v>5.51306154957908+5.42233112717822i</v>
      </c>
      <c r="I1973" t="str">
        <f t="shared" si="988"/>
        <v>722.173611243954i</v>
      </c>
      <c r="J1973" t="str">
        <f t="shared" si="982"/>
        <v>-128.1737206328+153.995145383883i</v>
      </c>
      <c r="K1973" t="str">
        <f t="shared" si="989"/>
        <v>2.77037614482091-2.3058481301399i</v>
      </c>
      <c r="L1973" t="str">
        <f t="shared" si="990"/>
        <v>0.562908602009981-0.390159464140181i</v>
      </c>
      <c r="M1973" t="str">
        <f t="shared" si="991"/>
        <v>3.33328474683089-2.69600759428008i</v>
      </c>
      <c r="N1973" t="str">
        <f t="shared" si="992"/>
        <v>-2.35090637936972i</v>
      </c>
      <c r="O1973" t="str">
        <f t="shared" si="993"/>
        <v>-0.703357652806679-0.710836135996391i</v>
      </c>
      <c r="P1973" t="str">
        <f t="shared" si="994"/>
        <v>1.70335765280668+0.710836135996391i</v>
      </c>
      <c r="Q1973" t="str">
        <f t="shared" si="995"/>
        <v>-1.70335765280668+1.64007024337333i</v>
      </c>
      <c r="R1973" t="str">
        <f t="shared" si="996"/>
        <v>-0.310414256147858-0.716195637841077i</v>
      </c>
      <c r="S1973" t="str">
        <f t="shared" si="997"/>
        <v>0.257986982646884i</v>
      </c>
      <c r="T1973" t="str">
        <f t="shared" si="998"/>
        <v>0.18476915159148-0.0800828373141629i</v>
      </c>
      <c r="U1973" t="e">
        <f t="shared" si="999"/>
        <v>#DIV/0!</v>
      </c>
      <c r="V1973" t="str">
        <f t="shared" si="1000"/>
        <v>0.0000833333333333333-0.0014424047769793i</v>
      </c>
      <c r="W1973" t="e">
        <f t="shared" si="1001"/>
        <v>#DIV/0!</v>
      </c>
      <c r="X1973" t="e">
        <f t="shared" si="1002"/>
        <v>#DIV/0!</v>
      </c>
      <c r="Y1973" t="str">
        <f t="shared" si="1003"/>
        <v>0.00096+0.785724889033422i</v>
      </c>
      <c r="Z1973" t="e">
        <f t="shared" si="1004"/>
        <v>#DIV/0!</v>
      </c>
      <c r="AA1973" t="e">
        <f t="shared" si="1005"/>
        <v>#DIV/0!</v>
      </c>
      <c r="AB1973" t="str">
        <f t="shared" si="1006"/>
        <v>0.105435763559751-0.0456980779936612i</v>
      </c>
      <c r="AC1973" t="str">
        <f t="shared" si="1007"/>
        <v>1.22824505712927-0.436580325601567i</v>
      </c>
      <c r="AD1973" t="str">
        <f t="shared" si="1008"/>
        <v>0.0879548412104144-0.0059424011010013i</v>
      </c>
      <c r="AE1973" t="e">
        <f t="shared" si="1009"/>
        <v>#DIV/0!</v>
      </c>
      <c r="AF1973" t="str">
        <f t="shared" si="1010"/>
        <v>-9.95866650802255-8.09427900197992i</v>
      </c>
      <c r="AG1973" t="e">
        <f t="shared" si="1011"/>
        <v>#DIV/0!</v>
      </c>
      <c r="AH1973" t="e">
        <f t="shared" si="1012"/>
        <v>#DIV/0!</v>
      </c>
      <c r="AI1973" t="e">
        <f t="shared" si="1013"/>
        <v>#DIV/0!</v>
      </c>
      <c r="AJ1973" t="e">
        <f t="shared" si="1014"/>
        <v>#DIV/0!</v>
      </c>
      <c r="AK1973"/>
      <c r="AL1973"/>
      <c r="AM1973"/>
      <c r="AN1973"/>
    </row>
    <row r="1974" spans="1:40" x14ac:dyDescent="0.3">
      <c r="A1974"/>
      <c r="B1974">
        <f t="shared" si="1015"/>
        <v>184000</v>
      </c>
      <c r="C1974" s="186" t="str">
        <f t="shared" si="983"/>
        <v>-0.00614066854230341+0.00982994964410172i</v>
      </c>
      <c r="D1974" s="158" t="str">
        <f t="shared" si="984"/>
        <v>-4.44705517862256-2.67221995061946i</v>
      </c>
      <c r="E1974" t="str">
        <f t="shared" si="985"/>
        <v>2536.00883810176-7828.16039375707i</v>
      </c>
      <c r="F1974" t="str">
        <f t="shared" si="986"/>
        <v>0.573910006930205+0.35838037798577i</v>
      </c>
      <c r="G1974" t="str">
        <f t="shared" si="981"/>
        <v>0.573910006930205+0.35838037798577i</v>
      </c>
      <c r="H1974" t="str">
        <f t="shared" si="987"/>
        <v>5.5159024847517+5.42271060613869i</v>
      </c>
      <c r="I1974" t="str">
        <f t="shared" si="988"/>
        <v>722.566310325652i</v>
      </c>
      <c r="J1974" t="str">
        <f t="shared" si="982"/>
        <v>-128.31424139547+154.078883907746i</v>
      </c>
      <c r="K1974" t="str">
        <f t="shared" si="989"/>
        <v>2.76912409624228-2.30607886510906i</v>
      </c>
      <c r="L1974" t="str">
        <f t="shared" si="990"/>
        <v>0.562709956578285-0.390233863962242i</v>
      </c>
      <c r="M1974" t="str">
        <f t="shared" si="991"/>
        <v>3.33183405282056-2.6963127290713i</v>
      </c>
      <c r="N1974" t="str">
        <f t="shared" si="992"/>
        <v>-2.35218474064181i</v>
      </c>
      <c r="O1974" t="str">
        <f t="shared" si="993"/>
        <v>-0.704265783230124-0.709936410230705i</v>
      </c>
      <c r="P1974" t="str">
        <f t="shared" si="994"/>
        <v>1.70426578323012+0.709936410230705i</v>
      </c>
      <c r="Q1974" t="str">
        <f t="shared" si="995"/>
        <v>-1.70426578323012+1.64224833041111i</v>
      </c>
      <c r="R1974" t="str">
        <f t="shared" si="996"/>
        <v>-0.310386419523207-0.715655974247936i</v>
      </c>
      <c r="S1974" t="str">
        <f t="shared" si="997"/>
        <v>0.258127269206234i</v>
      </c>
      <c r="T1974" t="str">
        <f t="shared" si="998"/>
        <v>0.184730322323747-0.0801191988702259i</v>
      </c>
      <c r="U1974" t="e">
        <f t="shared" si="999"/>
        <v>#DIV/0!</v>
      </c>
      <c r="V1974" t="str">
        <f t="shared" si="1000"/>
        <v>0.0000833333333333333-0.00144162086133963i</v>
      </c>
      <c r="W1974" t="e">
        <f t="shared" si="1001"/>
        <v>#DIV/0!</v>
      </c>
      <c r="X1974" t="e">
        <f t="shared" si="1002"/>
        <v>#DIV/0!</v>
      </c>
      <c r="Y1974" t="str">
        <f t="shared" si="1003"/>
        <v>0.00096+0.78615214563431i</v>
      </c>
      <c r="Z1974" t="e">
        <f t="shared" si="1004"/>
        <v>#DIV/0!</v>
      </c>
      <c r="AA1974" t="e">
        <f t="shared" si="1005"/>
        <v>#DIV/0!</v>
      </c>
      <c r="AB1974" t="str">
        <f t="shared" si="1006"/>
        <v>0.105413606216619-0.0457188271738934i</v>
      </c>
      <c r="AC1974" t="str">
        <f t="shared" si="1007"/>
        <v>1.22794838715597-0.436555593492175i</v>
      </c>
      <c r="AD1974" t="str">
        <f t="shared" si="1008"/>
        <v>0.0879639262837802-0.00595927581787389i</v>
      </c>
      <c r="AE1974" t="e">
        <f t="shared" si="1009"/>
        <v>#DIV/0!</v>
      </c>
      <c r="AF1974" t="str">
        <f t="shared" si="1010"/>
        <v>-9.96295766337426-8.09493055675815i</v>
      </c>
      <c r="AG1974" t="e">
        <f t="shared" si="1011"/>
        <v>#DIV/0!</v>
      </c>
      <c r="AH1974" t="e">
        <f t="shared" si="1012"/>
        <v>#DIV/0!</v>
      </c>
      <c r="AI1974" t="e">
        <f t="shared" si="1013"/>
        <v>#DIV/0!</v>
      </c>
      <c r="AJ1974" t="e">
        <f t="shared" si="1014"/>
        <v>#DIV/0!</v>
      </c>
      <c r="AK1974"/>
      <c r="AL1974"/>
      <c r="AM1974"/>
      <c r="AN1974"/>
    </row>
    <row r="1975" spans="1:40" x14ac:dyDescent="0.3">
      <c r="A1975"/>
      <c r="B1975">
        <f t="shared" si="1015"/>
        <v>184100</v>
      </c>
      <c r="C1975" s="186" t="str">
        <f t="shared" si="983"/>
        <v>-0.00613790305821269+0.00982789534821981i</v>
      </c>
      <c r="D1975" s="158" t="str">
        <f t="shared" si="984"/>
        <v>-4.44850488084071-2.67249111536454i</v>
      </c>
      <c r="E1975" t="str">
        <f t="shared" si="985"/>
        <v>2533.51590162214-7824.71544208087i</v>
      </c>
      <c r="F1975" t="str">
        <f t="shared" si="986"/>
        <v>0.574101864007967+0.358413693004464i</v>
      </c>
      <c r="G1975" t="str">
        <f t="shared" si="981"/>
        <v>0.574101864007967+0.358413693004464i</v>
      </c>
      <c r="H1975" t="str">
        <f t="shared" si="987"/>
        <v>5.51874234288587+5.42308847044173i</v>
      </c>
      <c r="I1975" t="str">
        <f t="shared" si="988"/>
        <v>722.959009407351i</v>
      </c>
      <c r="J1975" t="str">
        <f t="shared" si="982"/>
        <v>-128.454838548877+154.162622431608i</v>
      </c>
      <c r="K1975" t="str">
        <f t="shared" si="989"/>
        <v>2.76787249897196-2.30630881449265i</v>
      </c>
      <c r="L1975" t="str">
        <f t="shared" si="990"/>
        <v>0.562511343422998-0.39030813644216i</v>
      </c>
      <c r="M1975" t="str">
        <f t="shared" si="991"/>
        <v>3.33038384239496-2.69661695093481i</v>
      </c>
      <c r="N1975" t="str">
        <f t="shared" si="992"/>
        <v>-2.3534631019139i</v>
      </c>
      <c r="O1975" t="str">
        <f t="shared" si="993"/>
        <v>-0.705172762737272-0.709035524281741i</v>
      </c>
      <c r="P1975" t="str">
        <f t="shared" si="994"/>
        <v>1.70517276273727+0.709035524281741i</v>
      </c>
      <c r="Q1975" t="str">
        <f t="shared" si="995"/>
        <v>-1.70517276273727+1.64442757763216i</v>
      </c>
      <c r="R1975" t="str">
        <f t="shared" si="996"/>
        <v>-0.310358560905061-0.71511680659899i</v>
      </c>
      <c r="S1975" t="str">
        <f t="shared" si="997"/>
        <v>0.258267555765585i</v>
      </c>
      <c r="T1975" t="str">
        <f t="shared" si="998"/>
        <v>0.184691469727212-0.0801555469358746i</v>
      </c>
      <c r="U1975" t="e">
        <f t="shared" si="999"/>
        <v>#DIV/0!</v>
      </c>
      <c r="V1975" t="str">
        <f t="shared" si="1000"/>
        <v>0.0000833333333333333-0.00144083779731935i</v>
      </c>
      <c r="W1975" t="e">
        <f t="shared" si="1001"/>
        <v>#DIV/0!</v>
      </c>
      <c r="X1975" t="e">
        <f t="shared" si="1002"/>
        <v>#DIV/0!</v>
      </c>
      <c r="Y1975" t="str">
        <f t="shared" si="1003"/>
        <v>0.00096+0.786579402235198i</v>
      </c>
      <c r="Z1975" t="e">
        <f t="shared" si="1004"/>
        <v>#DIV/0!</v>
      </c>
      <c r="AA1975" t="e">
        <f t="shared" si="1005"/>
        <v>#DIV/0!</v>
      </c>
      <c r="AB1975" t="str">
        <f t="shared" si="1006"/>
        <v>0.105391435561255-0.0457395686560217i</v>
      </c>
      <c r="AC1975" t="str">
        <f t="shared" si="1007"/>
        <v>1.22765183795374-0.436530652027964i</v>
      </c>
      <c r="AD1975" t="str">
        <f t="shared" si="1008"/>
        <v>0.0879730016982229-0.00597617063488299i</v>
      </c>
      <c r="AE1975" t="e">
        <f t="shared" si="1009"/>
        <v>#DIV/0!</v>
      </c>
      <c r="AF1975" t="str">
        <f t="shared" si="1010"/>
        <v>-9.96724722372658-8.09557958580627i</v>
      </c>
      <c r="AG1975" t="e">
        <f t="shared" si="1011"/>
        <v>#DIV/0!</v>
      </c>
      <c r="AH1975" t="e">
        <f t="shared" si="1012"/>
        <v>#DIV/0!</v>
      </c>
      <c r="AI1975" t="e">
        <f t="shared" si="1013"/>
        <v>#DIV/0!</v>
      </c>
      <c r="AJ1975" t="e">
        <f t="shared" si="1014"/>
        <v>#DIV/0!</v>
      </c>
      <c r="AK1975"/>
      <c r="AL1975"/>
      <c r="AM1975"/>
      <c r="AN1975"/>
    </row>
    <row r="1976" spans="1:40" x14ac:dyDescent="0.3">
      <c r="A1976"/>
      <c r="B1976">
        <f t="shared" si="1015"/>
        <v>184200</v>
      </c>
      <c r="C1976" s="186" t="str">
        <f t="shared" si="983"/>
        <v>-0.00613513856399847+0.00982584210888715i</v>
      </c>
      <c r="D1976" s="158" t="str">
        <f t="shared" si="984"/>
        <v>-4.4499540647337-2.67276137008822i</v>
      </c>
      <c r="E1976" t="str">
        <f t="shared" si="985"/>
        <v>2531.02651102056-7821.27308337715i</v>
      </c>
      <c r="F1976" t="str">
        <f t="shared" si="986"/>
        <v>0.574293652488224+0.358446890381263i</v>
      </c>
      <c r="G1976" t="str">
        <f t="shared" si="981"/>
        <v>0.574293652488224+0.358446890381263i</v>
      </c>
      <c r="H1976" t="str">
        <f t="shared" si="987"/>
        <v>5.52158112344279+5.42346472192453i</v>
      </c>
      <c r="I1976" t="str">
        <f t="shared" si="988"/>
        <v>723.35170848905i</v>
      </c>
      <c r="J1976" t="str">
        <f t="shared" si="982"/>
        <v>-128.595512093023+154.246360955471i</v>
      </c>
      <c r="K1976" t="str">
        <f t="shared" si="989"/>
        <v>2.76662135332038-2.30653797920351i</v>
      </c>
      <c r="L1976" t="str">
        <f t="shared" si="990"/>
        <v>0.562312762624181-0.390382281672011i</v>
      </c>
      <c r="M1976" t="str">
        <f t="shared" si="991"/>
        <v>3.32893411594456-2.69692026087552i</v>
      </c>
      <c r="N1976" t="str">
        <f t="shared" si="992"/>
        <v>-2.35474146318599i</v>
      </c>
      <c r="O1976" t="str">
        <f t="shared" si="993"/>
        <v>-0.706078589845929-0.708133479621733i</v>
      </c>
      <c r="P1976" t="str">
        <f t="shared" si="994"/>
        <v>1.70607858984593+0.708133479621733i</v>
      </c>
      <c r="Q1976" t="str">
        <f t="shared" si="995"/>
        <v>-1.70607858984593+1.64660798356426i</v>
      </c>
      <c r="R1976" t="str">
        <f t="shared" si="996"/>
        <v>-0.310330680280363-0.714578134074352i</v>
      </c>
      <c r="S1976" t="str">
        <f t="shared" si="997"/>
        <v>0.258407842324937i</v>
      </c>
      <c r="T1976" t="str">
        <f t="shared" si="998"/>
        <v>0.184652593798733-0.0801918814984785i</v>
      </c>
      <c r="U1976" t="e">
        <f t="shared" si="999"/>
        <v>#DIV/0!</v>
      </c>
      <c r="V1976" t="str">
        <f t="shared" si="1000"/>
        <v>0.0000833333333333333-0.00144005558353145i</v>
      </c>
      <c r="W1976" t="e">
        <f t="shared" si="1001"/>
        <v>#DIV/0!</v>
      </c>
      <c r="X1976" t="e">
        <f t="shared" si="1002"/>
        <v>#DIV/0!</v>
      </c>
      <c r="Y1976" t="str">
        <f t="shared" si="1003"/>
        <v>0.00096+0.787006658836086i</v>
      </c>
      <c r="Z1976" t="e">
        <f t="shared" si="1004"/>
        <v>#DIV/0!</v>
      </c>
      <c r="AA1976" t="e">
        <f t="shared" si="1005"/>
        <v>#DIV/0!</v>
      </c>
      <c r="AB1976" t="str">
        <f t="shared" si="1006"/>
        <v>0.105369251591864-0.0457603024328386i</v>
      </c>
      <c r="AC1976" t="str">
        <f t="shared" si="1007"/>
        <v>1.22735540962079-0.436505501416005i</v>
      </c>
      <c r="AD1976" t="str">
        <f t="shared" si="1008"/>
        <v>0.0879820674273501-0.00599308555385682i</v>
      </c>
      <c r="AE1976" t="e">
        <f t="shared" si="1009"/>
        <v>#DIV/0!</v>
      </c>
      <c r="AF1976" t="str">
        <f t="shared" si="1010"/>
        <v>-9.97153518817649-8.09622609201275i</v>
      </c>
      <c r="AG1976" t="e">
        <f t="shared" si="1011"/>
        <v>#DIV/0!</v>
      </c>
      <c r="AH1976" t="e">
        <f t="shared" si="1012"/>
        <v>#DIV/0!</v>
      </c>
      <c r="AI1976" t="e">
        <f t="shared" si="1013"/>
        <v>#DIV/0!</v>
      </c>
      <c r="AJ1976" t="e">
        <f t="shared" si="1014"/>
        <v>#DIV/0!</v>
      </c>
      <c r="AK1976"/>
      <c r="AL1976"/>
      <c r="AM1976"/>
      <c r="AN1976"/>
    </row>
    <row r="1977" spans="1:40" x14ac:dyDescent="0.3">
      <c r="A1977"/>
      <c r="B1977">
        <f t="shared" si="1015"/>
        <v>184300</v>
      </c>
      <c r="C1977" s="186" t="str">
        <f t="shared" si="983"/>
        <v>-0.00613237506034956+0.00982378992356282i</v>
      </c>
      <c r="D1977" s="158" t="str">
        <f t="shared" si="984"/>
        <v>-4.45140272993883-2.67303071584131i</v>
      </c>
      <c r="E1977" t="str">
        <f t="shared" si="985"/>
        <v>2528.54065983587-7817.83331551489i</v>
      </c>
      <c r="F1977" t="str">
        <f t="shared" si="986"/>
        <v>0.574485372322976+0.35847997025069i</v>
      </c>
      <c r="G1977" t="str">
        <f t="shared" si="981"/>
        <v>0.574485372322976+0.35847997025069i</v>
      </c>
      <c r="H1977" t="str">
        <f t="shared" si="987"/>
        <v>5.52441882588612+5.42383936242363i</v>
      </c>
      <c r="I1977" t="str">
        <f t="shared" si="988"/>
        <v>723.744407570749i</v>
      </c>
      <c r="J1977" t="str">
        <f t="shared" si="982"/>
        <v>-128.736262027907+154.330099479335i</v>
      </c>
      <c r="K1977" t="str">
        <f t="shared" si="989"/>
        <v>2.76537065959681-2.30676636015394i</v>
      </c>
      <c r="L1977" t="str">
        <f t="shared" si="990"/>
        <v>0.562114214261744-0.390456299743888i</v>
      </c>
      <c r="M1977" t="str">
        <f t="shared" si="991"/>
        <v>3.32748487385855-2.69722265989783i</v>
      </c>
      <c r="N1977" t="str">
        <f t="shared" si="992"/>
        <v>-2.35601982445807i</v>
      </c>
      <c r="O1977" t="str">
        <f t="shared" si="993"/>
        <v>-0.70698326307578-0.707230277724817i</v>
      </c>
      <c r="P1977" t="str">
        <f t="shared" si="994"/>
        <v>1.70698326307578+0.707230277724817i</v>
      </c>
      <c r="Q1977" t="str">
        <f t="shared" si="995"/>
        <v>-1.70698326307578+1.64878954673325i</v>
      </c>
      <c r="R1977" t="str">
        <f t="shared" si="996"/>
        <v>-0.31030277763605-0.714039955855923i</v>
      </c>
      <c r="S1977" t="str">
        <f t="shared" si="997"/>
        <v>0.258548128884288i</v>
      </c>
      <c r="T1977" t="str">
        <f t="shared" si="998"/>
        <v>0.184613694535168-0.080228202545398i</v>
      </c>
      <c r="U1977" t="e">
        <f t="shared" si="999"/>
        <v>#DIV/0!</v>
      </c>
      <c r="V1977" t="str">
        <f t="shared" si="1000"/>
        <v>0.0000833333333333333-0.00143927421859193i</v>
      </c>
      <c r="W1977" t="e">
        <f t="shared" si="1001"/>
        <v>#DIV/0!</v>
      </c>
      <c r="X1977" t="e">
        <f t="shared" si="1002"/>
        <v>#DIV/0!</v>
      </c>
      <c r="Y1977" t="str">
        <f t="shared" si="1003"/>
        <v>0.00096+0.787433915436974i</v>
      </c>
      <c r="Z1977" t="e">
        <f t="shared" si="1004"/>
        <v>#DIV/0!</v>
      </c>
      <c r="AA1977" t="e">
        <f t="shared" si="1005"/>
        <v>#DIV/0!</v>
      </c>
      <c r="AB1977" t="str">
        <f t="shared" si="1006"/>
        <v>0.105347054306654-0.0457810284971316i</v>
      </c>
      <c r="AC1977" t="str">
        <f t="shared" si="1007"/>
        <v>1.22705910225505-0.436480141863287i</v>
      </c>
      <c r="AD1977" t="str">
        <f t="shared" si="1008"/>
        <v>0.087991123444751-0.0060100205765996i</v>
      </c>
      <c r="AE1977" t="e">
        <f t="shared" si="1009"/>
        <v>#DIV/0!</v>
      </c>
      <c r="AF1977" t="str">
        <f t="shared" si="1010"/>
        <v>-9.97582155582495-8.09687007826494i</v>
      </c>
      <c r="AG1977" t="e">
        <f t="shared" si="1011"/>
        <v>#DIV/0!</v>
      </c>
      <c r="AH1977" t="e">
        <f t="shared" si="1012"/>
        <v>#DIV/0!</v>
      </c>
      <c r="AI1977" t="e">
        <f t="shared" si="1013"/>
        <v>#DIV/0!</v>
      </c>
      <c r="AJ1977" t="e">
        <f t="shared" si="1014"/>
        <v>#DIV/0!</v>
      </c>
      <c r="AK1977"/>
      <c r="AL1977"/>
      <c r="AM1977"/>
      <c r="AN1977"/>
    </row>
    <row r="1978" spans="1:40" x14ac:dyDescent="0.3">
      <c r="A1978"/>
      <c r="B1978">
        <f t="shared" si="1015"/>
        <v>184400</v>
      </c>
      <c r="C1978" s="186" t="str">
        <f t="shared" si="983"/>
        <v>-0.00612961254795192+0.00982173878971454i</v>
      </c>
      <c r="D1978" s="158" t="str">
        <f t="shared" si="984"/>
        <v>-4.45285087609471-2.67329915367393i</v>
      </c>
      <c r="E1978" t="str">
        <f t="shared" si="985"/>
        <v>2526.05834162096-7814.39613636312i</v>
      </c>
      <c r="F1978" t="str">
        <f t="shared" si="986"/>
        <v>0.574677023464401+0.358512932747184i</v>
      </c>
      <c r="G1978" t="str">
        <f t="shared" si="981"/>
        <v>0.574677023464401+0.358512932747184i</v>
      </c>
      <c r="H1978" t="str">
        <f t="shared" si="987"/>
        <v>5.52725544968176+5.42421239377457i</v>
      </c>
      <c r="I1978" t="str">
        <f t="shared" si="988"/>
        <v>724.137106652447i</v>
      </c>
      <c r="J1978" t="str">
        <f t="shared" si="982"/>
        <v>-128.877088353529+154.413838003197i</v>
      </c>
      <c r="K1978" t="str">
        <f t="shared" si="989"/>
        <v>2.76412041810929-2.3069939582558i</v>
      </c>
      <c r="L1978" t="str">
        <f t="shared" si="990"/>
        <v>0.561915698415449-0.390530190749899i</v>
      </c>
      <c r="M1978" t="str">
        <f t="shared" si="991"/>
        <v>3.32603611652474-2.6975241490057i</v>
      </c>
      <c r="N1978" t="str">
        <f t="shared" si="992"/>
        <v>-2.35729818573016i</v>
      </c>
      <c r="O1978" t="str">
        <f t="shared" si="993"/>
        <v>-0.707886780948414-0.706325920066998i</v>
      </c>
      <c r="P1978" t="str">
        <f t="shared" si="994"/>
        <v>1.70788678094841+0.706325920066998i</v>
      </c>
      <c r="Q1978" t="str">
        <f t="shared" si="995"/>
        <v>-1.70788678094841+1.65097226566316i</v>
      </c>
      <c r="R1978" t="str">
        <f t="shared" si="996"/>
        <v>-0.310274852959041-0.713502271127362i</v>
      </c>
      <c r="S1978" t="str">
        <f t="shared" si="997"/>
        <v>0.25868841544364i</v>
      </c>
      <c r="T1978" t="str">
        <f t="shared" si="998"/>
        <v>0.184574771933376-0.0802645100639827i</v>
      </c>
      <c r="U1978" t="e">
        <f t="shared" si="999"/>
        <v>#DIV/0!</v>
      </c>
      <c r="V1978" t="str">
        <f t="shared" si="1000"/>
        <v>0.0000833333333333333-0.00143849370111981i</v>
      </c>
      <c r="W1978" t="e">
        <f t="shared" si="1001"/>
        <v>#DIV/0!</v>
      </c>
      <c r="X1978" t="e">
        <f t="shared" si="1002"/>
        <v>#DIV/0!</v>
      </c>
      <c r="Y1978" t="str">
        <f t="shared" si="1003"/>
        <v>0.00096+0.787861172037863i</v>
      </c>
      <c r="Z1978" t="e">
        <f t="shared" si="1004"/>
        <v>#DIV/0!</v>
      </c>
      <c r="AA1978" t="e">
        <f t="shared" si="1005"/>
        <v>#DIV/0!</v>
      </c>
      <c r="AB1978" t="str">
        <f t="shared" si="1006"/>
        <v>0.105324843703832-0.0458017468416819i</v>
      </c>
      <c r="AC1978" t="str">
        <f t="shared" si="1007"/>
        <v>1.22676291595419-0.436454573576695i</v>
      </c>
      <c r="AD1978" t="str">
        <f t="shared" si="1008"/>
        <v>0.0880001697239922-0.0060269757048934i</v>
      </c>
      <c r="AE1978" t="e">
        <f t="shared" si="1009"/>
        <v>#DIV/0!</v>
      </c>
      <c r="AF1978" t="str">
        <f t="shared" si="1010"/>
        <v>-9.98010632577647-8.0975115474485i</v>
      </c>
      <c r="AG1978" t="e">
        <f t="shared" si="1011"/>
        <v>#DIV/0!</v>
      </c>
      <c r="AH1978" t="e">
        <f t="shared" si="1012"/>
        <v>#DIV/0!</v>
      </c>
      <c r="AI1978" t="e">
        <f t="shared" si="1013"/>
        <v>#DIV/0!</v>
      </c>
      <c r="AJ1978" t="e">
        <f t="shared" si="1014"/>
        <v>#DIV/0!</v>
      </c>
      <c r="AK1978"/>
      <c r="AL1978"/>
      <c r="AM1978"/>
      <c r="AN1978"/>
    </row>
    <row r="1979" spans="1:40" x14ac:dyDescent="0.3">
      <c r="A1979"/>
      <c r="B1979">
        <f t="shared" si="1015"/>
        <v>184500</v>
      </c>
      <c r="C1979" s="186" t="str">
        <f t="shared" si="983"/>
        <v>-0.00612685102748891+0.00981968870481873i</v>
      </c>
      <c r="D1979" s="158" t="str">
        <f t="shared" si="984"/>
        <v>-4.45429850284143-2.67356668463567i</v>
      </c>
      <c r="E1979" t="str">
        <f t="shared" si="985"/>
        <v>2523.57954994273-7810.961543791i</v>
      </c>
      <c r="F1979" t="str">
        <f t="shared" si="986"/>
        <v>0.574868605864871+0.358545778005123i</v>
      </c>
      <c r="G1979" t="str">
        <f t="shared" si="981"/>
        <v>0.574868605864871+0.358545778005123i</v>
      </c>
      <c r="H1979" t="str">
        <f t="shared" si="987"/>
        <v>5.53009099429796+5.42458381781216i</v>
      </c>
      <c r="I1979" t="str">
        <f t="shared" si="988"/>
        <v>724.529805734146i</v>
      </c>
      <c r="J1979" t="str">
        <f t="shared" si="982"/>
        <v>-129.017991069888+154.49757652706i</v>
      </c>
      <c r="K1979" t="str">
        <f t="shared" si="989"/>
        <v>2.76287062916464-2.30722077442028i</v>
      </c>
      <c r="L1979" t="str">
        <f t="shared" si="990"/>
        <v>0.561717215164906-0.390603954782169i</v>
      </c>
      <c r="M1979" t="str">
        <f t="shared" si="991"/>
        <v>3.32458784432955-2.69782472920245i</v>
      </c>
      <c r="N1979" t="str">
        <f t="shared" si="992"/>
        <v>-2.35857654700225i</v>
      </c>
      <c r="O1979" t="str">
        <f t="shared" si="993"/>
        <v>-0.70878914198729-0.70542040812619i</v>
      </c>
      <c r="P1979" t="str">
        <f t="shared" si="994"/>
        <v>1.70878914198729+0.70542040812619i</v>
      </c>
      <c r="Q1979" t="str">
        <f t="shared" si="995"/>
        <v>-1.70878914198729+1.65315613887606i</v>
      </c>
      <c r="R1979" t="str">
        <f t="shared" si="996"/>
        <v>-0.310246906236254-0.712965079074116i</v>
      </c>
      <c r="S1979" t="str">
        <f t="shared" si="997"/>
        <v>0.258828702002991i</v>
      </c>
      <c r="T1979" t="str">
        <f t="shared" si="998"/>
        <v>0.184535825990213-0.0803008040415733i</v>
      </c>
      <c r="U1979" t="e">
        <f t="shared" si="999"/>
        <v>#DIV/0!</v>
      </c>
      <c r="V1979" t="str">
        <f t="shared" si="1000"/>
        <v>0.0000833333333333333-0.00143771402973709i</v>
      </c>
      <c r="W1979" t="e">
        <f t="shared" si="1001"/>
        <v>#DIV/0!</v>
      </c>
      <c r="X1979" t="e">
        <f t="shared" si="1002"/>
        <v>#DIV/0!</v>
      </c>
      <c r="Y1979" t="str">
        <f t="shared" si="1003"/>
        <v>0.00096+0.788288428638751i</v>
      </c>
      <c r="Z1979" t="e">
        <f t="shared" si="1004"/>
        <v>#DIV/0!</v>
      </c>
      <c r="AA1979" t="e">
        <f t="shared" si="1005"/>
        <v>#DIV/0!</v>
      </c>
      <c r="AB1979" t="str">
        <f t="shared" si="1006"/>
        <v>0.105302619781605-0.0458224574592657i</v>
      </c>
      <c r="AC1979" t="str">
        <f t="shared" si="1007"/>
        <v>1.22646685081555-0.436428796763i</v>
      </c>
      <c r="AD1979" t="str">
        <f t="shared" si="1008"/>
        <v>0.0880092062386238-0.00604395094049811i</v>
      </c>
      <c r="AE1979" t="e">
        <f t="shared" si="1009"/>
        <v>#DIV/0!</v>
      </c>
      <c r="AF1979" t="str">
        <f t="shared" si="1010"/>
        <v>-9.98438949713939-8.09815050244783i</v>
      </c>
      <c r="AG1979" t="e">
        <f t="shared" si="1011"/>
        <v>#DIV/0!</v>
      </c>
      <c r="AH1979" t="e">
        <f t="shared" si="1012"/>
        <v>#DIV/0!</v>
      </c>
      <c r="AI1979" t="e">
        <f t="shared" si="1013"/>
        <v>#DIV/0!</v>
      </c>
      <c r="AJ1979" t="e">
        <f t="shared" si="1014"/>
        <v>#DIV/0!</v>
      </c>
      <c r="AK1979"/>
      <c r="AL1979"/>
      <c r="AM1979"/>
      <c r="AN1979"/>
    </row>
    <row r="1980" spans="1:40" x14ac:dyDescent="0.3">
      <c r="A1980"/>
      <c r="B1980">
        <f t="shared" si="1015"/>
        <v>184600</v>
      </c>
      <c r="C1980" s="186" t="str">
        <f t="shared" si="983"/>
        <v>-0.00612409049964116+0.00981763966636057i</v>
      </c>
      <c r="D1980" s="158" t="str">
        <f t="shared" si="984"/>
        <v>-4.45574560982044-2.67383330977538i</v>
      </c>
      <c r="E1980" t="str">
        <f t="shared" si="985"/>
        <v>2521.10427838202-7807.52953566772i</v>
      </c>
      <c r="F1980" t="str">
        <f t="shared" si="986"/>
        <v>0.575060119476938+0.358578506158802i</v>
      </c>
      <c r="G1980" t="str">
        <f t="shared" si="981"/>
        <v>0.575060119476938+0.358578506158802i</v>
      </c>
      <c r="H1980" t="str">
        <f t="shared" si="987"/>
        <v>5.5329254592053+5.42495363637015i</v>
      </c>
      <c r="I1980" t="str">
        <f t="shared" si="988"/>
        <v>724.922504815845i</v>
      </c>
      <c r="J1980" t="str">
        <f t="shared" si="982"/>
        <v>-129.158970176986+154.581315050923i</v>
      </c>
      <c r="K1980" t="str">
        <f t="shared" si="989"/>
        <v>2.76162129306841-2.30744680955813i</v>
      </c>
      <c r="L1980" t="str">
        <f t="shared" si="990"/>
        <v>0.561518764589576-0.39067759193284i</v>
      </c>
      <c r="M1980" t="str">
        <f t="shared" si="991"/>
        <v>3.32314005765799-2.69812440149097i</v>
      </c>
      <c r="N1980" t="str">
        <f t="shared" si="992"/>
        <v>-2.35985490827434i</v>
      </c>
      <c r="O1980" t="str">
        <f t="shared" si="993"/>
        <v>-0.709690344717762-0.704513743382188i</v>
      </c>
      <c r="P1980" t="str">
        <f t="shared" si="994"/>
        <v>1.70969034471776+0.704513743382188i</v>
      </c>
      <c r="Q1980" t="str">
        <f t="shared" si="995"/>
        <v>-1.70969034471776+1.65534116489215i</v>
      </c>
      <c r="R1980" t="str">
        <f t="shared" si="996"/>
        <v>-0.310218937454582-0.712428378883391i</v>
      </c>
      <c r="S1980" t="str">
        <f t="shared" si="997"/>
        <v>0.258968988562342i</v>
      </c>
      <c r="T1980" t="str">
        <f t="shared" si="998"/>
        <v>0.184496856702541-0.0803370844654975i</v>
      </c>
      <c r="U1980" t="e">
        <f t="shared" si="999"/>
        <v>#DIV/0!</v>
      </c>
      <c r="V1980" t="str">
        <f t="shared" si="1000"/>
        <v>0.0000833333333333333-0.00143693520306876i</v>
      </c>
      <c r="W1980" t="e">
        <f t="shared" si="1001"/>
        <v>#DIV/0!</v>
      </c>
      <c r="X1980" t="e">
        <f t="shared" si="1002"/>
        <v>#DIV/0!</v>
      </c>
      <c r="Y1980" t="str">
        <f t="shared" si="1003"/>
        <v>0.00096+0.788715685239639i</v>
      </c>
      <c r="Z1980" t="e">
        <f t="shared" si="1004"/>
        <v>#DIV/0!</v>
      </c>
      <c r="AA1980" t="e">
        <f t="shared" si="1005"/>
        <v>#DIV/0!</v>
      </c>
      <c r="AB1980" t="str">
        <f t="shared" si="1006"/>
        <v>0.105280382538182-0.0458431603426516i</v>
      </c>
      <c r="AC1980" t="str">
        <f t="shared" si="1007"/>
        <v>1.22617090693622-0.436402811628876i</v>
      </c>
      <c r="AD1980" t="str">
        <f t="shared" si="1008"/>
        <v>0.0880182329621743-0.00606094628514937i</v>
      </c>
      <c r="AE1980" t="e">
        <f t="shared" si="1009"/>
        <v>#DIV/0!</v>
      </c>
      <c r="AF1980" t="str">
        <f t="shared" si="1010"/>
        <v>-9.98867106902574-8.09878694614553i</v>
      </c>
      <c r="AG1980" t="e">
        <f t="shared" si="1011"/>
        <v>#DIV/0!</v>
      </c>
      <c r="AH1980" t="e">
        <f t="shared" si="1012"/>
        <v>#DIV/0!</v>
      </c>
      <c r="AI1980" t="e">
        <f t="shared" si="1013"/>
        <v>#DIV/0!</v>
      </c>
      <c r="AJ1980" t="e">
        <f t="shared" si="1014"/>
        <v>#DIV/0!</v>
      </c>
      <c r="AK1980"/>
      <c r="AL1980"/>
      <c r="AM1980"/>
      <c r="AN1980"/>
    </row>
    <row r="1981" spans="1:40" x14ac:dyDescent="0.3">
      <c r="A1981"/>
      <c r="B1981">
        <f t="shared" si="1015"/>
        <v>184700</v>
      </c>
      <c r="C1981" s="186" t="str">
        <f t="shared" si="983"/>
        <v>-0.00612133096508663+0.00981559167183383i</v>
      </c>
      <c r="D1981" s="158" t="str">
        <f t="shared" si="984"/>
        <v>-4.45719219667462-2.67409903014143i</v>
      </c>
      <c r="E1981" t="str">
        <f t="shared" si="985"/>
        <v>2518.63252053365-7804.10010986268i</v>
      </c>
      <c r="F1981" t="str">
        <f t="shared" si="986"/>
        <v>0.575251564253342+0.358611117342455i</v>
      </c>
      <c r="G1981" t="str">
        <f t="shared" si="981"/>
        <v>0.575251564253342+0.358611117342455i</v>
      </c>
      <c r="H1981" t="str">
        <f t="shared" si="987"/>
        <v>5.53575884387668+5.42532185128159i</v>
      </c>
      <c r="I1981" t="str">
        <f t="shared" si="988"/>
        <v>725.315203897544i</v>
      </c>
      <c r="J1981" t="str">
        <f t="shared" si="982"/>
        <v>-129.300025674822+154.665053574786i</v>
      </c>
      <c r="K1981" t="str">
        <f t="shared" si="989"/>
        <v>2.76037241012498-2.30767206457953i</v>
      </c>
      <c r="L1981" t="str">
        <f t="shared" si="990"/>
        <v>0.56132034676877-0.390751102294068i</v>
      </c>
      <c r="M1981" t="str">
        <f t="shared" si="991"/>
        <v>3.32169275689375-2.6984231668736i</v>
      </c>
      <c r="N1981" t="str">
        <f t="shared" si="992"/>
        <v>-2.36113326954643i</v>
      </c>
      <c r="O1981" t="str">
        <f t="shared" si="993"/>
        <v>-0.710590387667079-0.70360592731667i</v>
      </c>
      <c r="P1981" t="str">
        <f t="shared" si="994"/>
        <v>1.71059038766708+0.70360592731667i</v>
      </c>
      <c r="Q1981" t="str">
        <f t="shared" si="995"/>
        <v>-1.71059038766708+1.65752734222976i</v>
      </c>
      <c r="R1981" t="str">
        <f t="shared" si="996"/>
        <v>-0.310190946600912-0.711892169744155i</v>
      </c>
      <c r="S1981" t="str">
        <f t="shared" si="997"/>
        <v>0.259109275121692i</v>
      </c>
      <c r="T1981" t="str">
        <f t="shared" si="998"/>
        <v>0.184457864067217-0.0803733513230738i</v>
      </c>
      <c r="U1981" t="e">
        <f t="shared" si="999"/>
        <v>#DIV/0!</v>
      </c>
      <c r="V1981" t="str">
        <f t="shared" si="1000"/>
        <v>0.0000833333333333333-0.00143615721974278i</v>
      </c>
      <c r="W1981" t="e">
        <f t="shared" si="1001"/>
        <v>#DIV/0!</v>
      </c>
      <c r="X1981" t="e">
        <f t="shared" si="1002"/>
        <v>#DIV/0!</v>
      </c>
      <c r="Y1981" t="str">
        <f t="shared" si="1003"/>
        <v>0.00096+0.789142941840527i</v>
      </c>
      <c r="Z1981" t="e">
        <f t="shared" si="1004"/>
        <v>#DIV/0!</v>
      </c>
      <c r="AA1981" t="e">
        <f t="shared" si="1005"/>
        <v>#DIV/0!</v>
      </c>
      <c r="AB1981" t="str">
        <f t="shared" si="1006"/>
        <v>0.105258131971769-0.0458638554846033i</v>
      </c>
      <c r="AC1981" t="str">
        <f t="shared" si="1007"/>
        <v>1.225875084413-0.436376618380889i</v>
      </c>
      <c r="AD1981" t="str">
        <f t="shared" si="1008"/>
        <v>0.0880272498681509-0.00607796174056169i</v>
      </c>
      <c r="AE1981" t="e">
        <f t="shared" si="1009"/>
        <v>#DIV/0!</v>
      </c>
      <c r="AF1981" t="str">
        <f t="shared" si="1010"/>
        <v>-9.9929510405513-8.09942088142302i</v>
      </c>
      <c r="AG1981" t="e">
        <f t="shared" si="1011"/>
        <v>#DIV/0!</v>
      </c>
      <c r="AH1981" t="e">
        <f t="shared" si="1012"/>
        <v>#DIV/0!</v>
      </c>
      <c r="AI1981" t="e">
        <f t="shared" si="1013"/>
        <v>#DIV/0!</v>
      </c>
      <c r="AJ1981" t="e">
        <f t="shared" si="1014"/>
        <v>#DIV/0!</v>
      </c>
      <c r="AK1981"/>
      <c r="AL1981"/>
      <c r="AM1981"/>
      <c r="AN1981"/>
    </row>
    <row r="1982" spans="1:40" x14ac:dyDescent="0.3">
      <c r="A1982"/>
      <c r="B1982">
        <f t="shared" si="1015"/>
        <v>184800</v>
      </c>
      <c r="C1982" s="186" t="str">
        <f t="shared" si="983"/>
        <v>-0.00611857242450079+0.00981354471874081i</v>
      </c>
      <c r="D1982" s="158" t="str">
        <f t="shared" si="984"/>
        <v>-4.45863826304829-2.6743638467816i</v>
      </c>
      <c r="E1982" t="str">
        <f t="shared" si="985"/>
        <v>2516.16427000633-7800.67326424537i</v>
      </c>
      <c r="F1982" t="str">
        <f t="shared" si="986"/>
        <v>0.575442940147015+0.358643611690254i</v>
      </c>
      <c r="G1982" t="str">
        <f t="shared" si="981"/>
        <v>0.575442940147015+0.358643611690254i</v>
      </c>
      <c r="H1982" t="str">
        <f t="shared" si="987"/>
        <v>5.53859114778733+5.42568846437873i</v>
      </c>
      <c r="I1982" t="str">
        <f t="shared" si="988"/>
        <v>725.707902979242i</v>
      </c>
      <c r="J1982" t="str">
        <f t="shared" si="982"/>
        <v>-129.441157563396+154.748792098648i</v>
      </c>
      <c r="K1982" t="str">
        <f t="shared" si="989"/>
        <v>2.7591239806375-2.30789654039415i</v>
      </c>
      <c r="L1982" t="str">
        <f t="shared" si="990"/>
        <v>0.561121961781649-0.390824485958025i</v>
      </c>
      <c r="M1982" t="str">
        <f t="shared" si="991"/>
        <v>3.32024594241915-2.69872102635217i</v>
      </c>
      <c r="N1982" t="str">
        <f t="shared" si="992"/>
        <v>-2.36241163081851i</v>
      </c>
      <c r="O1982" t="str">
        <f t="shared" si="993"/>
        <v>-0.711489269364375-0.702696961413202i</v>
      </c>
      <c r="P1982" t="str">
        <f t="shared" si="994"/>
        <v>1.71148926936438+0.702696961413202i</v>
      </c>
      <c r="Q1982" t="str">
        <f t="shared" si="995"/>
        <v>-1.71148926936438+1.65971466940531i</v>
      </c>
      <c r="R1982" t="str">
        <f t="shared" si="996"/>
        <v>-0.310162933662117-0.711356450847137i</v>
      </c>
      <c r="S1982" t="str">
        <f t="shared" si="997"/>
        <v>0.259249561681044i</v>
      </c>
      <c r="T1982" t="str">
        <f t="shared" si="998"/>
        <v>0.184418848081103-0.0804096046016106i</v>
      </c>
      <c r="U1982" t="e">
        <f t="shared" si="999"/>
        <v>#DIV/0!</v>
      </c>
      <c r="V1982" t="str">
        <f t="shared" si="1000"/>
        <v>0.0000833333333333333-0.00143538007839011i</v>
      </c>
      <c r="W1982" t="e">
        <f t="shared" si="1001"/>
        <v>#DIV/0!</v>
      </c>
      <c r="X1982" t="e">
        <f t="shared" si="1002"/>
        <v>#DIV/0!</v>
      </c>
      <c r="Y1982" t="str">
        <f t="shared" si="1003"/>
        <v>0.00096+0.789570198441416i</v>
      </c>
      <c r="Z1982" t="e">
        <f t="shared" si="1004"/>
        <v>#DIV/0!</v>
      </c>
      <c r="AA1982" t="e">
        <f t="shared" si="1005"/>
        <v>#DIV/0!</v>
      </c>
      <c r="AB1982" t="str">
        <f t="shared" si="1006"/>
        <v>0.105235868080575-0.0458845428778783i</v>
      </c>
      <c r="AC1982" t="str">
        <f t="shared" si="1007"/>
        <v>1.2255793833424-0.436350217225504i</v>
      </c>
      <c r="AD1982" t="str">
        <f t="shared" si="1008"/>
        <v>0.0880362569300431-0.0060949973084255i</v>
      </c>
      <c r="AE1982" t="e">
        <f t="shared" si="1009"/>
        <v>#DIV/0!</v>
      </c>
      <c r="AF1982" t="str">
        <f t="shared" si="1010"/>
        <v>-9.99722941083562-8.10005231116033i</v>
      </c>
      <c r="AG1982" t="e">
        <f t="shared" si="1011"/>
        <v>#DIV/0!</v>
      </c>
      <c r="AH1982" t="e">
        <f t="shared" si="1012"/>
        <v>#DIV/0!</v>
      </c>
      <c r="AI1982" t="e">
        <f t="shared" si="1013"/>
        <v>#DIV/0!</v>
      </c>
      <c r="AJ1982" t="e">
        <f t="shared" si="1014"/>
        <v>#DIV/0!</v>
      </c>
      <c r="AK1982"/>
      <c r="AL1982"/>
      <c r="AM1982"/>
      <c r="AN1982"/>
    </row>
    <row r="1983" spans="1:40" x14ac:dyDescent="0.3">
      <c r="A1983"/>
      <c r="B1983">
        <f t="shared" si="1015"/>
        <v>184900</v>
      </c>
      <c r="C1983" s="186" t="str">
        <f t="shared" si="983"/>
        <v>-0.00611581487855607+0.00981149880459227i</v>
      </c>
      <c r="D1983" s="158" t="str">
        <f t="shared" si="984"/>
        <v>-4.4600838085871-2.67462776074293i</v>
      </c>
      <c r="E1983" t="str">
        <f t="shared" si="985"/>
        <v>2513.69952042261-7797.24899668536i</v>
      </c>
      <c r="F1983" t="str">
        <f t="shared" si="986"/>
        <v>0.575634247111066+0.358675989336279i</v>
      </c>
      <c r="G1983" t="str">
        <f t="shared" si="981"/>
        <v>0.575634247111066+0.358675989336279i</v>
      </c>
      <c r="H1983" t="str">
        <f t="shared" si="987"/>
        <v>5.54142237041474+5.42605347749272i</v>
      </c>
      <c r="I1983" t="str">
        <f t="shared" si="988"/>
        <v>726.100602060941i</v>
      </c>
      <c r="J1983" t="str">
        <f t="shared" si="982"/>
        <v>-129.582365842708+154.832530622512i</v>
      </c>
      <c r="K1983" t="str">
        <f t="shared" si="989"/>
        <v>2.7578760049079-2.30812023791105i</v>
      </c>
      <c r="L1983" t="str">
        <f t="shared" si="990"/>
        <v>0.560923609707226-0.390897743016897i</v>
      </c>
      <c r="M1983" t="str">
        <f t="shared" si="991"/>
        <v>3.31879961461513-2.69901798092795i</v>
      </c>
      <c r="N1983" t="str">
        <f t="shared" si="992"/>
        <v>-2.3636899920906i</v>
      </c>
      <c r="O1983" t="str">
        <f t="shared" si="993"/>
        <v>-0.712386988340707-0.70178684715721i</v>
      </c>
      <c r="P1983" t="str">
        <f t="shared" si="994"/>
        <v>1.71238698834071+0.70178684715721i</v>
      </c>
      <c r="Q1983" t="str">
        <f t="shared" si="995"/>
        <v>-1.71238698834071+1.66190314493339i</v>
      </c>
      <c r="R1983" t="str">
        <f t="shared" si="996"/>
        <v>-0.310134898625056-0.710821221384804i</v>
      </c>
      <c r="S1983" t="str">
        <f t="shared" si="997"/>
        <v>0.259389848240395i</v>
      </c>
      <c r="T1983" t="str">
        <f t="shared" si="998"/>
        <v>0.184379808741057-0.0804458442884036i</v>
      </c>
      <c r="U1983" t="e">
        <f t="shared" si="999"/>
        <v>#DIV/0!</v>
      </c>
      <c r="V1983" t="str">
        <f t="shared" si="1000"/>
        <v>0.0000833333333333333-0.00143460377764463i</v>
      </c>
      <c r="W1983" t="e">
        <f t="shared" si="1001"/>
        <v>#DIV/0!</v>
      </c>
      <c r="X1983" t="e">
        <f t="shared" si="1002"/>
        <v>#DIV/0!</v>
      </c>
      <c r="Y1983" t="str">
        <f t="shared" si="1003"/>
        <v>0.00096+0.789997455042304i</v>
      </c>
      <c r="Z1983" t="e">
        <f t="shared" si="1004"/>
        <v>#DIV/0!</v>
      </c>
      <c r="AA1983" t="e">
        <f t="shared" si="1005"/>
        <v>#DIV/0!</v>
      </c>
      <c r="AB1983" t="str">
        <f t="shared" si="1006"/>
        <v>0.105213590862808-0.0459052225152273i</v>
      </c>
      <c r="AC1983" t="str">
        <f t="shared" si="1007"/>
        <v>1.22528380382066-0.436323608369074i</v>
      </c>
      <c r="AD1983" t="str">
        <f t="shared" si="1008"/>
        <v>0.0880452541213188-0.0061120529904087i</v>
      </c>
      <c r="AE1983" t="e">
        <f t="shared" si="1009"/>
        <v>#DIV/0!</v>
      </c>
      <c r="AF1983" t="str">
        <f t="shared" si="1010"/>
        <v>-10.0015061790018-8.10068123823565i</v>
      </c>
      <c r="AG1983" t="e">
        <f t="shared" si="1011"/>
        <v>#DIV/0!</v>
      </c>
      <c r="AH1983" t="e">
        <f t="shared" si="1012"/>
        <v>#DIV/0!</v>
      </c>
      <c r="AI1983" t="e">
        <f t="shared" si="1013"/>
        <v>#DIV/0!</v>
      </c>
      <c r="AJ1983" t="e">
        <f t="shared" si="1014"/>
        <v>#DIV/0!</v>
      </c>
      <c r="AK1983"/>
      <c r="AL1983"/>
      <c r="AM1983"/>
      <c r="AN1983"/>
    </row>
    <row r="1984" spans="1:40" x14ac:dyDescent="0.3">
      <c r="A1984"/>
      <c r="B1984">
        <f t="shared" si="1015"/>
        <v>185000</v>
      </c>
      <c r="C1984" s="186" t="str">
        <f t="shared" si="983"/>
        <v>-0.00611305832792264+0.00980945392690787i</v>
      </c>
      <c r="D1984" s="158" t="str">
        <f t="shared" si="984"/>
        <v>-4.46152883293817-2.67489077307197i</v>
      </c>
      <c r="E1984" t="str">
        <f t="shared" si="985"/>
        <v>2511.23826541893-7793.82730505246i</v>
      </c>
      <c r="F1984" t="str">
        <f t="shared" si="986"/>
        <v>0.575825485098794+0.358708250414556i</v>
      </c>
      <c r="G1984" t="str">
        <f t="shared" si="981"/>
        <v>0.575825485098794+0.358708250414556i</v>
      </c>
      <c r="H1984" t="str">
        <f t="shared" si="987"/>
        <v>5.54425251123877+5.42641689245405i</v>
      </c>
      <c r="I1984" t="str">
        <f t="shared" si="988"/>
        <v>726.49330114264i</v>
      </c>
      <c r="J1984" t="str">
        <f t="shared" si="982"/>
        <v>-129.723650512759+154.916269146375i</v>
      </c>
      <c r="K1984" t="str">
        <f t="shared" si="989"/>
        <v>2.75662848323689-2.30834315803885i</v>
      </c>
      <c r="L1984" t="str">
        <f t="shared" si="990"/>
        <v>0.560725290624364-0.390970873562885i</v>
      </c>
      <c r="M1984" t="str">
        <f t="shared" si="991"/>
        <v>3.31735377386125-2.69931403160173i</v>
      </c>
      <c r="N1984" t="str">
        <f t="shared" si="992"/>
        <v>-2.36496835336269i</v>
      </c>
      <c r="O1984" t="str">
        <f t="shared" si="993"/>
        <v>-0.713283543129008-0.700875586036016i</v>
      </c>
      <c r="P1984" t="str">
        <f t="shared" si="994"/>
        <v>1.71328354312901+0.700875586036016i</v>
      </c>
      <c r="Q1984" t="str">
        <f t="shared" si="995"/>
        <v>-1.71328354312901+1.66409276732667i</v>
      </c>
      <c r="R1984" t="str">
        <f t="shared" si="996"/>
        <v>-0.310106841476578-0.710286480551383i</v>
      </c>
      <c r="S1984" t="str">
        <f t="shared" si="997"/>
        <v>0.259530134799747i</v>
      </c>
      <c r="T1984" t="str">
        <f t="shared" si="998"/>
        <v>0.184340746043938-0.0804820703707401i</v>
      </c>
      <c r="U1984" t="e">
        <f t="shared" si="999"/>
        <v>#DIV/0!</v>
      </c>
      <c r="V1984" t="str">
        <f t="shared" si="1000"/>
        <v>0.0000833333333333333-0.0014338283161432i</v>
      </c>
      <c r="W1984" t="e">
        <f t="shared" si="1001"/>
        <v>#DIV/0!</v>
      </c>
      <c r="X1984" t="e">
        <f t="shared" si="1002"/>
        <v>#DIV/0!</v>
      </c>
      <c r="Y1984" t="str">
        <f t="shared" si="1003"/>
        <v>0.00096+0.790424711643192i</v>
      </c>
      <c r="Z1984" t="e">
        <f t="shared" si="1004"/>
        <v>#DIV/0!</v>
      </c>
      <c r="AA1984" t="e">
        <f t="shared" si="1005"/>
        <v>#DIV/0!</v>
      </c>
      <c r="AB1984" t="str">
        <f t="shared" si="1006"/>
        <v>0.105191300316676-0.0459258943893958i</v>
      </c>
      <c r="AC1984" t="str">
        <f t="shared" si="1007"/>
        <v>1.22498834594374-0.43629679201785i</v>
      </c>
      <c r="AD1984" t="str">
        <f t="shared" si="1008"/>
        <v>0.0880542414154257-0.00612912878815674i</v>
      </c>
      <c r="AE1984" t="e">
        <f t="shared" si="1009"/>
        <v>#DIV/0!</v>
      </c>
      <c r="AF1984" t="str">
        <f t="shared" si="1010"/>
        <v>-10.0057813441769-8.10130766552602i</v>
      </c>
      <c r="AG1984" t="e">
        <f t="shared" si="1011"/>
        <v>#DIV/0!</v>
      </c>
      <c r="AH1984" t="e">
        <f t="shared" si="1012"/>
        <v>#DIV/0!</v>
      </c>
      <c r="AI1984" t="e">
        <f t="shared" si="1013"/>
        <v>#DIV/0!</v>
      </c>
      <c r="AJ1984" t="e">
        <f t="shared" si="1014"/>
        <v>#DIV/0!</v>
      </c>
      <c r="AK1984"/>
      <c r="AL1984"/>
      <c r="AM1984"/>
      <c r="AN1984"/>
    </row>
    <row r="1985" spans="1:40" x14ac:dyDescent="0.3">
      <c r="A1985"/>
      <c r="B1985">
        <f t="shared" si="1015"/>
        <v>185100</v>
      </c>
      <c r="C1985" s="186" t="str">
        <f t="shared" si="983"/>
        <v>-0.00611030277326775+0.00980741008321544i</v>
      </c>
      <c r="D1985" s="158" t="str">
        <f t="shared" si="984"/>
        <v>-4.46297333574994-2.6751528848146i</v>
      </c>
      <c r="E1985" t="str">
        <f t="shared" si="985"/>
        <v>2508.78049864552-7790.4081872166i</v>
      </c>
      <c r="F1985" t="str">
        <f t="shared" si="986"/>
        <v>0.57601665406368+0.358740395059032i</v>
      </c>
      <c r="G1985" t="str">
        <f t="shared" si="981"/>
        <v>0.57601665406368+0.358740395059032i</v>
      </c>
      <c r="H1985" t="str">
        <f t="shared" si="987"/>
        <v>5.54708156974155+5.4267787110922i</v>
      </c>
      <c r="I1985" t="str">
        <f t="shared" si="988"/>
        <v>726.886000224338i</v>
      </c>
      <c r="J1985" t="str">
        <f t="shared" si="982"/>
        <v>-129.865011573547+155.000007670238i</v>
      </c>
      <c r="K1985" t="str">
        <f t="shared" si="989"/>
        <v>2.75538141592401-2.30856530168557i</v>
      </c>
      <c r="L1985" t="str">
        <f t="shared" si="990"/>
        <v>0.560527004611776-0.391043877688208i</v>
      </c>
      <c r="M1985" t="str">
        <f t="shared" si="991"/>
        <v>3.31590842053579-2.69960917937378i</v>
      </c>
      <c r="N1985" t="str">
        <f t="shared" si="992"/>
        <v>-2.36624671463478i</v>
      </c>
      <c r="O1985" t="str">
        <f t="shared" si="993"/>
        <v>-0.714178932264123-0.699963179538808i</v>
      </c>
      <c r="P1985" t="str">
        <f t="shared" si="994"/>
        <v>1.71417893226412+0.699963179538808i</v>
      </c>
      <c r="Q1985" t="str">
        <f t="shared" si="995"/>
        <v>-1.71417893226412+1.66628353509597i</v>
      </c>
      <c r="R1985" t="str">
        <f t="shared" si="996"/>
        <v>-0.310078762203515-0.709752227542838i</v>
      </c>
      <c r="S1985" t="str">
        <f t="shared" si="997"/>
        <v>0.259670421359098i</v>
      </c>
      <c r="T1985" t="str">
        <f t="shared" si="998"/>
        <v>0.184301659986607-0.0805182828358943i</v>
      </c>
      <c r="U1985" t="e">
        <f t="shared" si="999"/>
        <v>#DIV/0!</v>
      </c>
      <c r="V1985" t="str">
        <f t="shared" si="1000"/>
        <v>0.0000833333333333333-0.00143305369252562i</v>
      </c>
      <c r="W1985" t="e">
        <f t="shared" si="1001"/>
        <v>#DIV/0!</v>
      </c>
      <c r="X1985" t="e">
        <f t="shared" si="1002"/>
        <v>#DIV/0!</v>
      </c>
      <c r="Y1985" t="str">
        <f t="shared" si="1003"/>
        <v>0.00096+0.79085196824408i</v>
      </c>
      <c r="Z1985" t="e">
        <f t="shared" si="1004"/>
        <v>#DIV/0!</v>
      </c>
      <c r="AA1985" t="e">
        <f t="shared" si="1005"/>
        <v>#DIV/0!</v>
      </c>
      <c r="AB1985" t="str">
        <f t="shared" si="1006"/>
        <v>0.105168996440386-0.0459465584931222i</v>
      </c>
      <c r="AC1985" t="str">
        <f t="shared" si="1007"/>
        <v>1.22469300980731-0.436269768377979i</v>
      </c>
      <c r="AD1985" t="str">
        <f t="shared" si="1008"/>
        <v>0.0880632187857909-0.00614622470329134i</v>
      </c>
      <c r="AE1985" t="e">
        <f t="shared" si="1009"/>
        <v>#DIV/0!</v>
      </c>
      <c r="AF1985" t="str">
        <f t="shared" si="1010"/>
        <v>-10.0100549054915-8.1019315959068i</v>
      </c>
      <c r="AG1985" t="e">
        <f t="shared" si="1011"/>
        <v>#DIV/0!</v>
      </c>
      <c r="AH1985" t="e">
        <f t="shared" si="1012"/>
        <v>#DIV/0!</v>
      </c>
      <c r="AI1985" t="e">
        <f t="shared" si="1013"/>
        <v>#DIV/0!</v>
      </c>
      <c r="AJ1985" t="e">
        <f t="shared" si="1014"/>
        <v>#DIV/0!</v>
      </c>
      <c r="AK1985"/>
      <c r="AL1985"/>
      <c r="AM1985"/>
      <c r="AN1985"/>
    </row>
    <row r="1986" spans="1:40" x14ac:dyDescent="0.3">
      <c r="A1986"/>
      <c r="B1986">
        <f t="shared" si="1015"/>
        <v>185200</v>
      </c>
      <c r="C1986" s="186" t="str">
        <f t="shared" si="983"/>
        <v>-0.00610754821525613+0.00980536727105149i</v>
      </c>
      <c r="D1986" s="158" t="str">
        <f t="shared" si="984"/>
        <v>-4.46441731667233-2.67541409701612i</v>
      </c>
      <c r="E1986" t="str">
        <f t="shared" si="985"/>
        <v>2506.32621376634-7786.99164104784i</v>
      </c>
      <c r="F1986" t="str">
        <f t="shared" si="986"/>
        <v>0.576207753959395+0.358772423403588i</v>
      </c>
      <c r="G1986" t="str">
        <f t="shared" si="981"/>
        <v>0.576207753959395+0.358772423403588i</v>
      </c>
      <c r="H1986" t="str">
        <f t="shared" si="987"/>
        <v>5.54990954540752+5.42713893523587i</v>
      </c>
      <c r="I1986" t="str">
        <f t="shared" si="988"/>
        <v>727.278699306037i</v>
      </c>
      <c r="J1986" t="str">
        <f t="shared" si="982"/>
        <v>-130.006449025073+155.0837461941i</v>
      </c>
      <c r="K1986" t="str">
        <f t="shared" si="989"/>
        <v>2.75413480326755-2.30878666975872i</v>
      </c>
      <c r="L1986" t="str">
        <f t="shared" si="990"/>
        <v>0.560328751748025-0.391116755485095i</v>
      </c>
      <c r="M1986" t="str">
        <f t="shared" si="991"/>
        <v>3.31446355501557-2.69990342524382i</v>
      </c>
      <c r="N1986" t="str">
        <f t="shared" si="992"/>
        <v>-2.36752507590687i</v>
      </c>
      <c r="O1986" t="str">
        <f t="shared" si="993"/>
        <v>-0.715073154282798-0.69904962915665i</v>
      </c>
      <c r="P1986" t="str">
        <f t="shared" si="994"/>
        <v>1.7150731542828+0.69904962915665i</v>
      </c>
      <c r="Q1986" t="str">
        <f t="shared" si="995"/>
        <v>-1.7150731542828+1.66847544675022i</v>
      </c>
      <c r="R1986" t="str">
        <f t="shared" si="996"/>
        <v>-0.310050660792694-0.709218461556873i</v>
      </c>
      <c r="S1986" t="str">
        <f t="shared" si="997"/>
        <v>0.259810707918449i</v>
      </c>
      <c r="T1986" t="str">
        <f t="shared" si="998"/>
        <v>0.184262550565924-0.0805544816711327i</v>
      </c>
      <c r="U1986" t="e">
        <f t="shared" si="999"/>
        <v>#DIV/0!</v>
      </c>
      <c r="V1986" t="str">
        <f t="shared" si="1000"/>
        <v>0.0000833333333333333-0.00143227990543462i</v>
      </c>
      <c r="W1986" t="e">
        <f t="shared" si="1001"/>
        <v>#DIV/0!</v>
      </c>
      <c r="X1986" t="e">
        <f t="shared" si="1002"/>
        <v>#DIV/0!</v>
      </c>
      <c r="Y1986" t="str">
        <f t="shared" si="1003"/>
        <v>0.00096+0.791279224844968i</v>
      </c>
      <c r="Z1986" t="e">
        <f t="shared" si="1004"/>
        <v>#DIV/0!</v>
      </c>
      <c r="AA1986" t="e">
        <f t="shared" si="1005"/>
        <v>#DIV/0!</v>
      </c>
      <c r="AB1986" t="str">
        <f t="shared" si="1006"/>
        <v>0.105146679232148-0.0459672148191401i</v>
      </c>
      <c r="AC1986" t="str">
        <f t="shared" si="1007"/>
        <v>1.22439779550675-0.436242537655501i</v>
      </c>
      <c r="AD1986" t="str">
        <f t="shared" si="1008"/>
        <v>0.0880721862058247-0.00616334073741127i</v>
      </c>
      <c r="AE1986" t="e">
        <f t="shared" si="1009"/>
        <v>#DIV/0!</v>
      </c>
      <c r="AF1986" t="str">
        <f t="shared" si="1010"/>
        <v>-10.0143268620798-8.10255303225199i</v>
      </c>
      <c r="AG1986" t="e">
        <f t="shared" si="1011"/>
        <v>#DIV/0!</v>
      </c>
      <c r="AH1986" t="e">
        <f t="shared" si="1012"/>
        <v>#DIV/0!</v>
      </c>
      <c r="AI1986" t="e">
        <f t="shared" si="1013"/>
        <v>#DIV/0!</v>
      </c>
      <c r="AJ1986" t="e">
        <f t="shared" si="1014"/>
        <v>#DIV/0!</v>
      </c>
      <c r="AK1986"/>
      <c r="AL1986"/>
      <c r="AM1986"/>
      <c r="AN1986"/>
    </row>
    <row r="1987" spans="1:40" x14ac:dyDescent="0.3">
      <c r="A1987"/>
      <c r="B1987">
        <f t="shared" si="1015"/>
        <v>185300</v>
      </c>
      <c r="C1987" s="186" t="str">
        <f t="shared" si="983"/>
        <v>-0.00610479465454976+0.00980332548796075i</v>
      </c>
      <c r="D1987" s="158" t="str">
        <f t="shared" si="984"/>
        <v>-4.46586077535659-2.67567441072118i</v>
      </c>
      <c r="E1987" t="str">
        <f t="shared" si="985"/>
        <v>2503.87540445911-7783.57766441648i</v>
      </c>
      <c r="F1987" t="str">
        <f t="shared" si="986"/>
        <v>0.576398784739787+0.358804335582028i</v>
      </c>
      <c r="G1987" t="str">
        <f t="shared" si="981"/>
        <v>0.576398784739787+0.358804335582028i</v>
      </c>
      <c r="H1987" t="str">
        <f t="shared" si="987"/>
        <v>5.55273643772344+5.42749756671282i</v>
      </c>
      <c r="I1987" t="str">
        <f t="shared" si="988"/>
        <v>727.671398387736i</v>
      </c>
      <c r="J1987" t="str">
        <f t="shared" si="982"/>
        <v>-130.147962867338+155.167484717963i</v>
      </c>
      <c r="K1987" t="str">
        <f t="shared" si="989"/>
        <v>2.75288864556458-2.30900726316522i</v>
      </c>
      <c r="L1987" t="str">
        <f t="shared" si="990"/>
        <v>0.560130532111528-0.391189507045792i</v>
      </c>
      <c r="M1987" t="str">
        <f t="shared" si="991"/>
        <v>3.31301917767611-2.70019677021101i</v>
      </c>
      <c r="N1987" t="str">
        <f t="shared" si="992"/>
        <v>-2.36880343717895i</v>
      </c>
      <c r="O1987" t="str">
        <f t="shared" si="993"/>
        <v>-0.715966207723685-0.698134936382477i</v>
      </c>
      <c r="P1987" t="str">
        <f t="shared" si="994"/>
        <v>1.71596620772369+0.698134936382477i</v>
      </c>
      <c r="Q1987" t="str">
        <f t="shared" si="995"/>
        <v>-1.71596620772369+1.67066850079647i</v>
      </c>
      <c r="R1987" t="str">
        <f t="shared" si="996"/>
        <v>-0.310022537230925-0.708685181792927i</v>
      </c>
      <c r="S1987" t="str">
        <f t="shared" si="997"/>
        <v>0.259950994477801i</v>
      </c>
      <c r="T1987" t="str">
        <f t="shared" si="998"/>
        <v>0.184223417778753-0.08059066686371i</v>
      </c>
      <c r="U1987" t="e">
        <f t="shared" si="999"/>
        <v>#DIV/0!</v>
      </c>
      <c r="V1987" t="str">
        <f t="shared" si="1000"/>
        <v>0.0000833333333333333-0.00143150695351588i</v>
      </c>
      <c r="W1987" t="e">
        <f t="shared" si="1001"/>
        <v>#DIV/0!</v>
      </c>
      <c r="X1987" t="e">
        <f t="shared" si="1002"/>
        <v>#DIV/0!</v>
      </c>
      <c r="Y1987" t="str">
        <f t="shared" si="1003"/>
        <v>0.00096+0.791706481445857i</v>
      </c>
      <c r="Z1987" t="e">
        <f t="shared" si="1004"/>
        <v>#DIV/0!</v>
      </c>
      <c r="AA1987" t="e">
        <f t="shared" si="1005"/>
        <v>#DIV/0!</v>
      </c>
      <c r="AB1987" t="str">
        <f t="shared" si="1006"/>
        <v>0.105124348690171-0.0459878633601768i</v>
      </c>
      <c r="AC1987" t="str">
        <f t="shared" si="1007"/>
        <v>1.22410270313719-0.43621510005635i</v>
      </c>
      <c r="AD1987" t="str">
        <f t="shared" si="1008"/>
        <v>0.0880811436489144-0.00618047689209291i</v>
      </c>
      <c r="AE1987" t="e">
        <f t="shared" si="1009"/>
        <v>#DIV/0!</v>
      </c>
      <c r="AF1987" t="str">
        <f t="shared" si="1010"/>
        <v>-10.01859721308-8.103171977434i</v>
      </c>
      <c r="AG1987" t="e">
        <f t="shared" si="1011"/>
        <v>#DIV/0!</v>
      </c>
      <c r="AH1987" t="e">
        <f t="shared" si="1012"/>
        <v>#DIV/0!</v>
      </c>
      <c r="AI1987" t="e">
        <f t="shared" si="1013"/>
        <v>#DIV/0!</v>
      </c>
      <c r="AJ1987" t="e">
        <f t="shared" si="1014"/>
        <v>#DIV/0!</v>
      </c>
      <c r="AK1987"/>
      <c r="AL1987"/>
      <c r="AM1987"/>
      <c r="AN1987"/>
    </row>
    <row r="1988" spans="1:40" x14ac:dyDescent="0.3">
      <c r="A1988"/>
      <c r="B1988">
        <f t="shared" si="1015"/>
        <v>185400</v>
      </c>
      <c r="C1988" s="186" t="str">
        <f t="shared" si="983"/>
        <v>-0.00610204209180797+0.0098012847314965i</v>
      </c>
      <c r="D1988" s="158" t="str">
        <f t="shared" si="984"/>
        <v>-4.46730371145537-2.67593382697386i</v>
      </c>
      <c r="E1988" t="str">
        <f t="shared" si="985"/>
        <v>2501.42806441529-7780.16625519299i</v>
      </c>
      <c r="F1988" t="str">
        <f t="shared" si="986"/>
        <v>0.576589746358892+0.358836131728087i</v>
      </c>
      <c r="G1988" t="str">
        <f t="shared" si="981"/>
        <v>0.576589746358892+0.358836131728087i</v>
      </c>
      <c r="H1988" t="str">
        <f t="shared" si="987"/>
        <v>5.5555622461783+5.42785460734995i</v>
      </c>
      <c r="I1988" t="str">
        <f t="shared" si="988"/>
        <v>728.064097469435i</v>
      </c>
      <c r="J1988" t="str">
        <f t="shared" si="982"/>
        <v>-130.28955310034+155.251223241826i</v>
      </c>
      <c r="K1988" t="str">
        <f t="shared" si="989"/>
        <v>2.75164294311101-2.3092270828115i</v>
      </c>
      <c r="L1988" t="str">
        <f t="shared" si="990"/>
        <v>0.55993234578055-0.391262132462559i</v>
      </c>
      <c r="M1988" t="str">
        <f t="shared" si="991"/>
        <v>3.31157528889156-2.70048921527406i</v>
      </c>
      <c r="N1988" t="str">
        <f t="shared" si="992"/>
        <v>-2.37008179845104i</v>
      </c>
      <c r="O1988" t="str">
        <f t="shared" si="993"/>
        <v>-0.71685809112736-0.697219102711075i</v>
      </c>
      <c r="P1988" t="str">
        <f t="shared" si="994"/>
        <v>1.71685809112736+0.697219102711075i</v>
      </c>
      <c r="Q1988" t="str">
        <f t="shared" si="995"/>
        <v>-1.71685809112736+1.67286269573996i</v>
      </c>
      <c r="R1988" t="str">
        <f t="shared" si="996"/>
        <v>-0.309994391504997-0.708152387452157i</v>
      </c>
      <c r="S1988" t="str">
        <f t="shared" si="997"/>
        <v>0.260091281037151i</v>
      </c>
      <c r="T1988" t="str">
        <f t="shared" si="998"/>
        <v>0.184184261621948-0.0806268384008668i</v>
      </c>
      <c r="U1988" t="e">
        <f t="shared" si="999"/>
        <v>#DIV/0!</v>
      </c>
      <c r="V1988" t="str">
        <f t="shared" si="1000"/>
        <v>0.0000833333333333333-0.00143073483541797i</v>
      </c>
      <c r="W1988" t="e">
        <f t="shared" si="1001"/>
        <v>#DIV/0!</v>
      </c>
      <c r="X1988" t="e">
        <f t="shared" si="1002"/>
        <v>#DIV/0!</v>
      </c>
      <c r="Y1988" t="str">
        <f t="shared" si="1003"/>
        <v>0.00096+0.792133738046745i</v>
      </c>
      <c r="Z1988" t="e">
        <f t="shared" si="1004"/>
        <v>#DIV/0!</v>
      </c>
      <c r="AA1988" t="e">
        <f t="shared" si="1005"/>
        <v>#DIV/0!</v>
      </c>
      <c r="AB1988" t="str">
        <f t="shared" si="1006"/>
        <v>0.105102004812661-0.0460085041089512i</v>
      </c>
      <c r="AC1988" t="str">
        <f t="shared" si="1007"/>
        <v>1.22380773279346-0.436187455786342i</v>
      </c>
      <c r="AD1988" t="str">
        <f t="shared" si="1008"/>
        <v>0.0880900910884258-0.00619763316888903i</v>
      </c>
      <c r="AE1988" t="e">
        <f t="shared" si="1009"/>
        <v>#DIV/0!</v>
      </c>
      <c r="AF1988" t="str">
        <f t="shared" si="1010"/>
        <v>-10.0228659576337-8.10378843432381i</v>
      </c>
      <c r="AG1988" t="e">
        <f t="shared" si="1011"/>
        <v>#DIV/0!</v>
      </c>
      <c r="AH1988" t="e">
        <f t="shared" si="1012"/>
        <v>#DIV/0!</v>
      </c>
      <c r="AI1988" t="e">
        <f t="shared" si="1013"/>
        <v>#DIV/0!</v>
      </c>
      <c r="AJ1988" t="e">
        <f t="shared" si="1014"/>
        <v>#DIV/0!</v>
      </c>
      <c r="AK1988"/>
      <c r="AL1988"/>
      <c r="AM1988"/>
      <c r="AN1988"/>
    </row>
    <row r="1989" spans="1:40" x14ac:dyDescent="0.3">
      <c r="A1989"/>
      <c r="B1989">
        <f t="shared" si="1015"/>
        <v>185500</v>
      </c>
      <c r="C1989" s="186" t="str">
        <f t="shared" si="983"/>
        <v>-0.00609929052768773+0.00979924499922066i</v>
      </c>
      <c r="D1989" s="158" t="str">
        <f t="shared" si="984"/>
        <v>-4.46874612462276-2.67619234681763i</v>
      </c>
      <c r="E1989" t="str">
        <f t="shared" si="985"/>
        <v>2498.98418733992-7776.75741124802i</v>
      </c>
      <c r="F1989" t="str">
        <f t="shared" si="986"/>
        <v>0.576780638770932+0.358867811975434i</v>
      </c>
      <c r="G1989" t="str">
        <f t="shared" ref="G1989:G2052" si="1016">IF($C$11=$C$7,$C$24,F1989)</f>
        <v>0.576780638770932+0.358867811975434i</v>
      </c>
      <c r="H1989" t="str">
        <f t="shared" si="987"/>
        <v>5.55838697026349+5.42821005897333i</v>
      </c>
      <c r="I1989" t="str">
        <f t="shared" si="988"/>
        <v>728.456796551133i</v>
      </c>
      <c r="J1989" t="str">
        <f t="shared" ref="J1989:J2052" si="1017">IMSUM(COMPLEX(0,2*PI()*B1989*$C$113*$C$112),COMPLEX(0,2*PI()*B1989*$C$113*$C$111),COMPLEX(0,2*PI()*B1989*$C$28*10^-12*$C$111),COMPLEX(-1*2*PI()*B1989*2*PI()*B1989*$C$113*$C$112*$C$28*10^-12*$C$111,0),COMPLEX(1,0))</f>
        <v>-130.43121972408+155.33496176569i</v>
      </c>
      <c r="K1989" t="str">
        <f t="shared" si="989"/>
        <v>2.75039769620153-2.3094461296034i</v>
      </c>
      <c r="L1989" t="str">
        <f t="shared" si="990"/>
        <v>0.559734192833208-0.391334631827669i</v>
      </c>
      <c r="M1989" t="str">
        <f t="shared" si="991"/>
        <v>3.31013188903474-2.70078076143107i</v>
      </c>
      <c r="N1989" t="str">
        <f t="shared" si="992"/>
        <v>-2.37136015972313i</v>
      </c>
      <c r="O1989" t="str">
        <f t="shared" si="993"/>
        <v>-0.717748803036297-0.696302129639112i</v>
      </c>
      <c r="P1989" t="str">
        <f t="shared" si="994"/>
        <v>1.7177488030363+0.696302129639112i</v>
      </c>
      <c r="Q1989" t="str">
        <f t="shared" si="995"/>
        <v>-1.7177488030363+1.67505803008402i</v>
      </c>
      <c r="R1989" t="str">
        <f t="shared" si="996"/>
        <v>-0.309966223601701-0.707620077737451i</v>
      </c>
      <c r="S1989" t="str">
        <f t="shared" si="997"/>
        <v>0.260231567596502i</v>
      </c>
      <c r="T1989" t="str">
        <f t="shared" si="998"/>
        <v>0.184145082092375-0.0806629962698385i</v>
      </c>
      <c r="U1989" t="e">
        <f t="shared" si="999"/>
        <v>#DIV/0!</v>
      </c>
      <c r="V1989" t="str">
        <f t="shared" si="1000"/>
        <v>0.0000833333333333333-0.00142996354979241i</v>
      </c>
      <c r="W1989" t="e">
        <f t="shared" si="1001"/>
        <v>#DIV/0!</v>
      </c>
      <c r="X1989" t="e">
        <f t="shared" si="1002"/>
        <v>#DIV/0!</v>
      </c>
      <c r="Y1989" t="str">
        <f t="shared" si="1003"/>
        <v>0.00096+0.792560994647633i</v>
      </c>
      <c r="Z1989" t="e">
        <f t="shared" si="1004"/>
        <v>#DIV/0!</v>
      </c>
      <c r="AA1989" t="e">
        <f t="shared" si="1005"/>
        <v>#DIV/0!</v>
      </c>
      <c r="AB1989" t="str">
        <f t="shared" si="1006"/>
        <v>0.105079647597829-0.0460291370581794i</v>
      </c>
      <c r="AC1989" t="str">
        <f t="shared" si="1007"/>
        <v>1.2235128845701-0.436159605051203i</v>
      </c>
      <c r="AD1989" t="str">
        <f t="shared" si="1008"/>
        <v>0.0880990284977095-0.00621480956932912i</v>
      </c>
      <c r="AE1989" t="e">
        <f t="shared" si="1009"/>
        <v>#DIV/0!</v>
      </c>
      <c r="AF1989" t="str">
        <f t="shared" si="1010"/>
        <v>-10.0271330948862-8.10440240579096i</v>
      </c>
      <c r="AG1989" t="e">
        <f t="shared" si="1011"/>
        <v>#DIV/0!</v>
      </c>
      <c r="AH1989" t="e">
        <f t="shared" si="1012"/>
        <v>#DIV/0!</v>
      </c>
      <c r="AI1989" t="e">
        <f t="shared" si="1013"/>
        <v>#DIV/0!</v>
      </c>
      <c r="AJ1989" t="e">
        <f t="shared" si="1014"/>
        <v>#DIV/0!</v>
      </c>
      <c r="AK1989"/>
      <c r="AL1989"/>
      <c r="AM1989"/>
      <c r="AN1989"/>
    </row>
    <row r="1990" spans="1:40" x14ac:dyDescent="0.3">
      <c r="A1990"/>
      <c r="B1990">
        <f t="shared" si="1015"/>
        <v>185600</v>
      </c>
      <c r="C1990" s="186" t="str">
        <f t="shared" ref="C1990:C2053" si="1018">IMPRODUCT(COMPLEX(-1,0),IMDIV(IMPRODUCT(G1990,COMPLEX($C$100+$C$101,0)),COMPLEX($C$100,2*PI()*B1990*$C$103*$C$102*(2*$C$100+$C$101))))</f>
        <v>-0.00609653996284292+0.0097972062887032i</v>
      </c>
      <c r="D1990" s="158" t="str">
        <f t="shared" ref="D1990:D2053" si="1019">IMPRODUCT(COMPLEX($C$106,0),IMSUB(C1990,G1990))</f>
        <v>-4.47018801451414-2.67644997129527i</v>
      </c>
      <c r="E1990" t="str">
        <f t="shared" ref="E1990:E2053" si="1020">IMDIV(COMPLEX($C$20*10^3,0),COMPLEX(1,2*PI()*B1990*$C$20*1000*$C$29*10^-12))</f>
        <v>2496.54376695176-7773.35113045245i</v>
      </c>
      <c r="F1990" t="str">
        <f t="shared" ref="F1990:F2053" si="1021">IMDIV(COMPLEX($C$22*1000,0),IMSUM(COMPLEX($C$22*1000,0),E1990))</f>
        <v>0.576971461930306+0.358899376457651i</v>
      </c>
      <c r="G1990" t="str">
        <f t="shared" si="1016"/>
        <v>0.576971461930306+0.358899376457651i</v>
      </c>
      <c r="H1990" t="str">
        <f t="shared" ref="H1990:H2053" si="1022">IMPRODUCT(COMPLEX($C$108,0),IMPRODUCT(COMPLEX(-1,0),D1990),IMDIV(COMPLEX(0,2*PI()*B1990*$C$109*$C$110),COMPLEX(1,2*PI()*B1990*$C$109*$C$110)))</f>
        <v>5.56121060947255+5.42856392340802i</v>
      </c>
      <c r="I1990" t="str">
        <f t="shared" ref="I1990:I2053" si="1023">COMPLEX(0,2*PI()*B1990*$C$113*$C$112*$C$114)</f>
        <v>728.849495632832i</v>
      </c>
      <c r="J1990" t="str">
        <f t="shared" si="1017"/>
        <v>-130.572962738559+155.418700289552i</v>
      </c>
      <c r="K1990" t="str">
        <f t="shared" ref="K1990:K2053" si="1024">IMDIV(I1990,J1990)</f>
        <v>2.7491529051296-2.30966440444631i</v>
      </c>
      <c r="L1990" t="str">
        <f t="shared" ref="L1990:L2053" si="1025">IMDIV(COMPLEX($C$117,0),COMPLEX(1,2*PI()*B1990*$C$115*$C$116))</f>
        <v>0.559536073347471-0.391407005233409i</v>
      </c>
      <c r="M1990" t="str">
        <f t="shared" ref="M1990:M2053" si="1026">IMSUM(K1990,L1990)</f>
        <v>3.30868897847707-2.70107140967972i</v>
      </c>
      <c r="N1990" t="str">
        <f t="shared" ref="N1990:N2053" si="1027">COMPLEX(0,-2*PI()*B1990*$C$43)</f>
        <v>-2.37263852099522i</v>
      </c>
      <c r="O1990" t="str">
        <f t="shared" ref="O1990:O2053" si="1028">IMEXP(N1990)</f>
        <v>-0.718638341994886-0.695384018665112i</v>
      </c>
      <c r="P1990" t="str">
        <f t="shared" ref="P1990:P2053" si="1029">IMSUB(COMPLEX(1,0),O1990)</f>
        <v>1.71863834199489+0.695384018665112i</v>
      </c>
      <c r="Q1990" t="str">
        <f t="shared" ref="Q1990:Q2053" si="1030">IMSUM(COMPLEX(0,2*PI()*B1990*$C$43),O1990,COMPLEX(-1,0))</f>
        <v>-1.71863834199489+1.67725450233011i</v>
      </c>
      <c r="R1990" t="str">
        <f t="shared" ref="R1990:R2053" si="1031">IMDIV(P1990,Q1990)</f>
        <v>-0.309938033507809-0.707088251853419i</v>
      </c>
      <c r="S1990" t="str">
        <f t="shared" ref="S1990:S2053" si="1032">IMDIV(COMPLEX(0,2*PI()*B1990*$C$123),COMPLEX($C$124,0))</f>
        <v>0.260371854155854i</v>
      </c>
      <c r="T1990" t="str">
        <f t="shared" ref="T1990:T2053" si="1033">IMPRODUCT(R1990,S1990)</f>
        <v>0.184105879186896-0.0806991404578474i</v>
      </c>
      <c r="U1990" t="e">
        <f t="shared" ref="U1990:U2053" si="1034">IMDIV(COMPLEX(1,2*PI()*B1990*$C$16*10^-3*$C$15*10^-6),COMPLEX(0,2*PI()*B1990*$C$15*10^-6))</f>
        <v>#DIV/0!</v>
      </c>
      <c r="V1990" t="str">
        <f t="shared" ref="V1990:V2053" si="1035">IMSUM(COMPLEX($C$18*10^-3,0),IMDIV(COMPLEX(1,0),COMPLEX(0,2*PI()*B1990*($C$17*1*10^-6))))</f>
        <v>0.0000833333333333333-0.0014291930952936i</v>
      </c>
      <c r="W1990" t="e">
        <f t="shared" ref="W1990:W2053" si="1036">IMDIV(IMPRODUCT(U1990,V1990),IMSUM(U1990,V1990))</f>
        <v>#DIV/0!</v>
      </c>
      <c r="X1990" t="e">
        <f t="shared" ref="X1990:X2053" si="1037">IMDIV(IMPRODUCT(COMPLEX($C$19,0),W1990),IMSUM(COMPLEX($C$19,0),W1990))</f>
        <v>#DIV/0!</v>
      </c>
      <c r="Y1990" t="str">
        <f t="shared" ref="Y1990:Y2053" si="1038">COMPLEX($C$13*10^-3,2*PI()*B1990*$C$12*0.000001)</f>
        <v>0.00096+0.792988251248521i</v>
      </c>
      <c r="Z1990" t="e">
        <f t="shared" ref="Z1990:Z2053" si="1039">IMPRODUCT(COMPLEX($C$6,0),IMDIV(X1990,IMSUM(X1990,Y1990)))</f>
        <v>#DIV/0!</v>
      </c>
      <c r="AA1990" t="e">
        <f t="shared" ref="AA1990:AA2053" si="1040">IMDIV(COMPLEX($C$6,0),IMSUM(X1990,Y1990))</f>
        <v>#DIV/0!</v>
      </c>
      <c r="AB1990" t="str">
        <f t="shared" ref="AB1990:AB2053" si="1041">IMPRODUCT(COMPLEX($C$119,0),T1990)</f>
        <v>0.105057277043885-0.04604976220057i</v>
      </c>
      <c r="AC1990" t="str">
        <f t="shared" ref="AC1990:AC2053" si="1042">IMSUM(COMPLEX(1,0),IMPRODUCT(AB1990,M1990))</f>
        <v>1.22321815856141-0.436131548056555i</v>
      </c>
      <c r="AD1990" t="str">
        <f t="shared" ref="AD1990:AD2053" si="1043">IMDIV(AB1990,AC1990)</f>
        <v>0.0881079558500924-0.00623200609491925i</v>
      </c>
      <c r="AE1990" t="e">
        <f t="shared" ref="AE1990:AE2053" si="1044">IMPRODUCT(AD1990,AA1990,X1990)</f>
        <v>#DIV/0!</v>
      </c>
      <c r="AF1990" t="str">
        <f t="shared" ref="AF1990:AF2053" si="1045">IMSUB(D1990,H1990)</f>
        <v>-10.0313986239867-8.10501389470329i</v>
      </c>
      <c r="AG1990" t="e">
        <f t="shared" ref="AG1990:AG2053" si="1046">IMSUM(COMPLEX(1,0),IMPRODUCT(AD1990,AA1990,COMPLEX($C$127,0)))</f>
        <v>#DIV/0!</v>
      </c>
      <c r="AH1990" t="e">
        <f t="shared" ref="AH1990:AH2053" si="1047">IMDIV(IMPRODUCT(AE1990,AF1990),AG1990)</f>
        <v>#DIV/0!</v>
      </c>
      <c r="AI1990" t="e">
        <f t="shared" ref="AI1990:AI2053" si="1048">20*LOG10(IMABS(AH1990))</f>
        <v>#DIV/0!</v>
      </c>
      <c r="AJ1990" t="e">
        <f t="shared" ref="AJ1990:AJ2053" si="1049">IMARGUMENT(AH1990)*180/PI()</f>
        <v>#DIV/0!</v>
      </c>
      <c r="AK1990"/>
      <c r="AL1990"/>
      <c r="AM1990"/>
      <c r="AN1990"/>
    </row>
    <row r="1991" spans="1:40" x14ac:dyDescent="0.3">
      <c r="A1991"/>
      <c r="B1991">
        <f t="shared" si="1015"/>
        <v>185700</v>
      </c>
      <c r="C1991" s="186" t="str">
        <f t="shared" si="1018"/>
        <v>-0.00609379039792524+0.0097951685975225i</v>
      </c>
      <c r="D1991" s="158" t="str">
        <f t="shared" si="1019"/>
        <v>-4.4716293807864-2.67670670144905i</v>
      </c>
      <c r="E1991" t="str">
        <f t="shared" si="1020"/>
        <v>2494.10679698312-7769.94741067737i</v>
      </c>
      <c r="F1991" t="str">
        <f t="shared" si="1021"/>
        <v>0.577162215791605+0.358930825308269i</v>
      </c>
      <c r="G1991" t="str">
        <f t="shared" si="1016"/>
        <v>0.577162215791605+0.358930825308269i</v>
      </c>
      <c r="H1991" t="str">
        <f t="shared" si="1022"/>
        <v>5.56403316330149+5.42891620247836i</v>
      </c>
      <c r="I1991" t="str">
        <f t="shared" si="1023"/>
        <v>729.242194714531i</v>
      </c>
      <c r="J1991" t="str">
        <f t="shared" si="1017"/>
        <v>-130.714782143776+155.502438813415i</v>
      </c>
      <c r="K1991" t="str">
        <f t="shared" si="1024"/>
        <v>2.74790857018751-2.30988190824496i</v>
      </c>
      <c r="L1991" t="str">
        <f t="shared" si="1025"/>
        <v>0.55933798740116-0.39147925277208i</v>
      </c>
      <c r="M1991" t="str">
        <f t="shared" si="1026"/>
        <v>3.30724655758867-2.70136116101704i</v>
      </c>
      <c r="N1991" t="str">
        <f t="shared" si="1027"/>
        <v>-2.37391688226731i</v>
      </c>
      <c r="O1991" t="str">
        <f t="shared" si="1028"/>
        <v>-0.719526706549436-0.694464771289459i</v>
      </c>
      <c r="P1991" t="str">
        <f t="shared" si="1029"/>
        <v>1.71952670654944+0.694464771289459i</v>
      </c>
      <c r="Q1991" t="str">
        <f t="shared" si="1030"/>
        <v>-1.71952670654944+1.67945211097785i</v>
      </c>
      <c r="R1991" t="str">
        <f t="shared" si="1031"/>
        <v>-0.309909821210078-0.70655690900638i</v>
      </c>
      <c r="S1991" t="str">
        <f t="shared" si="1032"/>
        <v>0.260512140715205i</v>
      </c>
      <c r="T1991" t="str">
        <f t="shared" si="1033"/>
        <v>0.18406665290237-0.0807352709521039i</v>
      </c>
      <c r="U1991" t="e">
        <f t="shared" si="1034"/>
        <v>#DIV/0!</v>
      </c>
      <c r="V1991" t="str">
        <f t="shared" si="1035"/>
        <v>0.0000833333333333333-0.00142842347057885i</v>
      </c>
      <c r="W1991" t="e">
        <f t="shared" si="1036"/>
        <v>#DIV/0!</v>
      </c>
      <c r="X1991" t="e">
        <f t="shared" si="1037"/>
        <v>#DIV/0!</v>
      </c>
      <c r="Y1991" t="str">
        <f t="shared" si="1038"/>
        <v>0.00096+0.79341550784941i</v>
      </c>
      <c r="Z1991" t="e">
        <f t="shared" si="1039"/>
        <v>#DIV/0!</v>
      </c>
      <c r="AA1991" t="e">
        <f t="shared" si="1040"/>
        <v>#DIV/0!</v>
      </c>
      <c r="AB1991" t="str">
        <f t="shared" si="1041"/>
        <v>0.105034893149035-0.0460703795288248i</v>
      </c>
      <c r="AC1991" t="str">
        <f t="shared" si="1042"/>
        <v>1.22292355486136-0.436103285007887i</v>
      </c>
      <c r="AD1991" t="str">
        <f t="shared" si="1043"/>
        <v>0.0881168731188818-0.00624922274714356i</v>
      </c>
      <c r="AE1991" t="e">
        <f t="shared" si="1044"/>
        <v>#DIV/0!</v>
      </c>
      <c r="AF1991" t="str">
        <f t="shared" si="1045"/>
        <v>-10.0356625440879-8.10562290392741i</v>
      </c>
      <c r="AG1991" t="e">
        <f t="shared" si="1046"/>
        <v>#DIV/0!</v>
      </c>
      <c r="AH1991" t="e">
        <f t="shared" si="1047"/>
        <v>#DIV/0!</v>
      </c>
      <c r="AI1991" t="e">
        <f t="shared" si="1048"/>
        <v>#DIV/0!</v>
      </c>
      <c r="AJ1991" t="e">
        <f t="shared" si="1049"/>
        <v>#DIV/0!</v>
      </c>
      <c r="AK1991"/>
      <c r="AL1991"/>
      <c r="AM1991"/>
      <c r="AN1991"/>
    </row>
    <row r="1992" spans="1:40" x14ac:dyDescent="0.3">
      <c r="A1992"/>
      <c r="B1992">
        <f t="shared" si="1015"/>
        <v>185800</v>
      </c>
      <c r="C1992" s="186" t="str">
        <f t="shared" si="1018"/>
        <v>-0.00609104183358333+0.00979313192326528i</v>
      </c>
      <c r="D1992" s="158" t="str">
        <f t="shared" si="1019"/>
        <v>-4.47307022309768-2.67696253832054i</v>
      </c>
      <c r="E1992" t="str">
        <f t="shared" si="1020"/>
        <v>2491.67327117992-7766.54624979413i</v>
      </c>
      <c r="F1992" t="str">
        <f t="shared" si="1021"/>
        <v>0.577352900309593+0.358962158660726i</v>
      </c>
      <c r="G1992" t="str">
        <f t="shared" si="1016"/>
        <v>0.577352900309593+0.358962158660726i</v>
      </c>
      <c r="H1992" t="str">
        <f t="shared" si="1022"/>
        <v>5.56685463124839+5.42926689800763i</v>
      </c>
      <c r="I1992" t="str">
        <f t="shared" si="1023"/>
        <v>729.634893796229i</v>
      </c>
      <c r="J1992" t="str">
        <f t="shared" si="1017"/>
        <v>-130.85667793973+155.586177337278i</v>
      </c>
      <c r="K1992" t="str">
        <f t="shared" si="1024"/>
        <v>2.74666469166638-2.31009864190358i</v>
      </c>
      <c r="L1992" t="str">
        <f t="shared" si="1025"/>
        <v>0.559139935071945-0.391551374535997i</v>
      </c>
      <c r="M1992" t="str">
        <f t="shared" si="1026"/>
        <v>3.30580462673833-2.70165001643958i</v>
      </c>
      <c r="N1992" t="str">
        <f t="shared" si="1027"/>
        <v>-2.37519524353939i</v>
      </c>
      <c r="O1992" t="str">
        <f t="shared" si="1028"/>
        <v>-0.72041389524817-0.693544389014401i</v>
      </c>
      <c r="P1992" t="str">
        <f t="shared" si="1029"/>
        <v>1.72041389524817+0.693544389014401i</v>
      </c>
      <c r="Q1992" t="str">
        <f t="shared" si="1030"/>
        <v>-1.72041389524817+1.68165085452499i</v>
      </c>
      <c r="R1992" t="str">
        <f t="shared" si="1031"/>
        <v>-0.309881586695252-0.706026048404368i</v>
      </c>
      <c r="S1992" t="str">
        <f t="shared" si="1032"/>
        <v>0.260652427274556i</v>
      </c>
      <c r="T1992" t="str">
        <f t="shared" si="1033"/>
        <v>0.184027403235662-0.0807713877398082i</v>
      </c>
      <c r="U1992" t="e">
        <f t="shared" si="1034"/>
        <v>#DIV/0!</v>
      </c>
      <c r="V1992" t="str">
        <f t="shared" si="1035"/>
        <v>0.0000833333333333333-0.00142765467430836i</v>
      </c>
      <c r="W1992" t="e">
        <f t="shared" si="1036"/>
        <v>#DIV/0!</v>
      </c>
      <c r="X1992" t="e">
        <f t="shared" si="1037"/>
        <v>#DIV/0!</v>
      </c>
      <c r="Y1992" t="str">
        <f t="shared" si="1038"/>
        <v>0.00096+0.793842764450298i</v>
      </c>
      <c r="Z1992" t="e">
        <f t="shared" si="1039"/>
        <v>#DIV/0!</v>
      </c>
      <c r="AA1992" t="e">
        <f t="shared" si="1040"/>
        <v>#DIV/0!</v>
      </c>
      <c r="AB1992" t="str">
        <f t="shared" si="1041"/>
        <v>0.105012495911492-0.0460909890356398i</v>
      </c>
      <c r="AC1992" t="str">
        <f t="shared" si="1042"/>
        <v>1.2226290735637-0.436074816110607i</v>
      </c>
      <c r="AD1992" t="str">
        <f t="shared" si="1043"/>
        <v>0.0881257802773659-0.00626645952746073i</v>
      </c>
      <c r="AE1992" t="e">
        <f t="shared" si="1044"/>
        <v>#DIV/0!</v>
      </c>
      <c r="AF1992" t="str">
        <f t="shared" si="1045"/>
        <v>-10.0399248543461-8.10622943632817i</v>
      </c>
      <c r="AG1992" t="e">
        <f t="shared" si="1046"/>
        <v>#DIV/0!</v>
      </c>
      <c r="AH1992" t="e">
        <f t="shared" si="1047"/>
        <v>#DIV/0!</v>
      </c>
      <c r="AI1992" t="e">
        <f t="shared" si="1048"/>
        <v>#DIV/0!</v>
      </c>
      <c r="AJ1992" t="e">
        <f t="shared" si="1049"/>
        <v>#DIV/0!</v>
      </c>
      <c r="AK1992"/>
      <c r="AL1992"/>
      <c r="AM1992"/>
      <c r="AN1992"/>
    </row>
    <row r="1993" spans="1:40" x14ac:dyDescent="0.3">
      <c r="A1993"/>
      <c r="B1993">
        <f t="shared" si="1015"/>
        <v>185900</v>
      </c>
      <c r="C1993" s="186" t="str">
        <f t="shared" si="1018"/>
        <v>-0.00608829427046361+0.00979109626352661i</v>
      </c>
      <c r="D1993" s="158" t="str">
        <f t="shared" si="1019"/>
        <v>-4.4745105411076-2.67721748295071i</v>
      </c>
      <c r="E1993" t="str">
        <f t="shared" si="1020"/>
        <v>2489.24318330154-7763.14764567427i</v>
      </c>
      <c r="F1993" t="str">
        <f t="shared" si="1021"/>
        <v>0.577543515439223+0.358993376648402i</v>
      </c>
      <c r="G1993" t="str">
        <f t="shared" si="1016"/>
        <v>0.577543515439223+0.358993376648402i</v>
      </c>
      <c r="H1993" t="str">
        <f t="shared" si="1022"/>
        <v>5.5696750128138+5.42961601181831i</v>
      </c>
      <c r="I1993" t="str">
        <f t="shared" si="1023"/>
        <v>730.027592877928i</v>
      </c>
      <c r="J1993" t="str">
        <f t="shared" si="1017"/>
        <v>-130.998650126423+155.669915861141i</v>
      </c>
      <c r="K1993" t="str">
        <f t="shared" si="1024"/>
        <v>2.74542126985606-2.31031460632588i</v>
      </c>
      <c r="L1993" t="str">
        <f t="shared" si="1025"/>
        <v>0.55894191643735-0.391623370617486i</v>
      </c>
      <c r="M1993" t="str">
        <f t="shared" si="1026"/>
        <v>3.30436318629341-2.70193797694337i</v>
      </c>
      <c r="N1993" t="str">
        <f t="shared" si="1027"/>
        <v>-2.37647360481148i</v>
      </c>
      <c r="O1993" t="str">
        <f t="shared" si="1028"/>
        <v>-0.721299906641249-0.692622873344019i</v>
      </c>
      <c r="P1993" t="str">
        <f t="shared" si="1029"/>
        <v>1.72129990664125+0.692622873344019i</v>
      </c>
      <c r="Q1993" t="str">
        <f t="shared" si="1030"/>
        <v>-1.72129990664125+1.68385073146746i</v>
      </c>
      <c r="R1993" t="str">
        <f t="shared" si="1031"/>
        <v>-0.30985332995007-0.705495669257112i</v>
      </c>
      <c r="S1993" t="str">
        <f t="shared" si="1032"/>
        <v>0.260792713833908i</v>
      </c>
      <c r="T1993" t="str">
        <f t="shared" si="1033"/>
        <v>0.183988130183631-0.0808074908081521i</v>
      </c>
      <c r="U1993" t="e">
        <f t="shared" si="1034"/>
        <v>#DIV/0!</v>
      </c>
      <c r="V1993" t="str">
        <f t="shared" si="1035"/>
        <v>0.0000833333333333333-0.0014268867051452i</v>
      </c>
      <c r="W1993" t="e">
        <f t="shared" si="1036"/>
        <v>#DIV/0!</v>
      </c>
      <c r="X1993" t="e">
        <f t="shared" si="1037"/>
        <v>#DIV/0!</v>
      </c>
      <c r="Y1993" t="str">
        <f t="shared" si="1038"/>
        <v>0.00096+0.794270021051186i</v>
      </c>
      <c r="Z1993" t="e">
        <f t="shared" si="1039"/>
        <v>#DIV/0!</v>
      </c>
      <c r="AA1993" t="e">
        <f t="shared" si="1040"/>
        <v>#DIV/0!</v>
      </c>
      <c r="AB1993" t="str">
        <f t="shared" si="1041"/>
        <v>0.104990085329463-0.0461115907137062i</v>
      </c>
      <c r="AC1993" t="str">
        <f t="shared" si="1042"/>
        <v>1.22233471476185-0.436046141570001i</v>
      </c>
      <c r="AD1993" t="str">
        <f t="shared" si="1043"/>
        <v>0.0881346772988123-0.00628371643730859i</v>
      </c>
      <c r="AE1993" t="e">
        <f t="shared" si="1044"/>
        <v>#DIV/0!</v>
      </c>
      <c r="AF1993" t="str">
        <f t="shared" si="1045"/>
        <v>-10.0441855539214-8.10683349476902i</v>
      </c>
      <c r="AG1993" t="e">
        <f t="shared" si="1046"/>
        <v>#DIV/0!</v>
      </c>
      <c r="AH1993" t="e">
        <f t="shared" si="1047"/>
        <v>#DIV/0!</v>
      </c>
      <c r="AI1993" t="e">
        <f t="shared" si="1048"/>
        <v>#DIV/0!</v>
      </c>
      <c r="AJ1993" t="e">
        <f t="shared" si="1049"/>
        <v>#DIV/0!</v>
      </c>
      <c r="AK1993"/>
      <c r="AL1993"/>
      <c r="AM1993"/>
      <c r="AN1993"/>
    </row>
    <row r="1994" spans="1:40" x14ac:dyDescent="0.3">
      <c r="A1994"/>
      <c r="B1994">
        <f t="shared" si="1015"/>
        <v>186000</v>
      </c>
      <c r="C1994" s="186" t="str">
        <f t="shared" si="1018"/>
        <v>-0.00608554770920962+0.00978906161590978i</v>
      </c>
      <c r="D1994" s="158" t="str">
        <f t="shared" si="1019"/>
        <v>-4.47595033447709-2.67747153637993i</v>
      </c>
      <c r="E1994" t="str">
        <f t="shared" si="1020"/>
        <v>2486.81652712094-7759.75159618961i</v>
      </c>
      <c r="F1994" t="str">
        <f t="shared" si="1021"/>
        <v>0.577734061135628+0.359024479404597i</v>
      </c>
      <c r="G1994" t="str">
        <f t="shared" si="1016"/>
        <v>0.577734061135628+0.359024479404597i</v>
      </c>
      <c r="H1994" t="str">
        <f t="shared" si="1022"/>
        <v>5.5724943075004+5.42996354573198i</v>
      </c>
      <c r="I1994" t="str">
        <f t="shared" si="1023"/>
        <v>730.420291959627i</v>
      </c>
      <c r="J1994" t="str">
        <f t="shared" si="1017"/>
        <v>-131.140698703854+155.753654385003i</v>
      </c>
      <c r="K1994" t="str">
        <f t="shared" si="1024"/>
        <v>2.74417830504528-2.310529802415i</v>
      </c>
      <c r="L1994" t="str">
        <f t="shared" si="1025"/>
        <v>0.55874393157475-0.391695241108887i</v>
      </c>
      <c r="M1994" t="str">
        <f t="shared" si="1026"/>
        <v>3.30292223662003-2.70222504352389i</v>
      </c>
      <c r="N1994" t="str">
        <f t="shared" si="1027"/>
        <v>-2.37775196608357i</v>
      </c>
      <c r="O1994" t="str">
        <f t="shared" si="1028"/>
        <v>-0.722184739280742-0.691700225784268i</v>
      </c>
      <c r="P1994" t="str">
        <f t="shared" si="1029"/>
        <v>1.72218473928074+0.691700225784268i</v>
      </c>
      <c r="Q1994" t="str">
        <f t="shared" si="1030"/>
        <v>-1.72218473928074+1.6860517402993i</v>
      </c>
      <c r="R1994" t="str">
        <f t="shared" si="1031"/>
        <v>-0.309825050961249-0.704965770776052i</v>
      </c>
      <c r="S1994" t="str">
        <f t="shared" si="1032"/>
        <v>0.260933000393259i</v>
      </c>
      <c r="T1994" t="str">
        <f t="shared" si="1033"/>
        <v>0.183948833743142-0.0808435801443131i</v>
      </c>
      <c r="U1994" t="e">
        <f t="shared" si="1034"/>
        <v>#DIV/0!</v>
      </c>
      <c r="V1994" t="str">
        <f t="shared" si="1035"/>
        <v>0.0000833333333333333-0.00142611956175533i</v>
      </c>
      <c r="W1994" t="e">
        <f t="shared" si="1036"/>
        <v>#DIV/0!</v>
      </c>
      <c r="X1994" t="e">
        <f t="shared" si="1037"/>
        <v>#DIV/0!</v>
      </c>
      <c r="Y1994" t="str">
        <f t="shared" si="1038"/>
        <v>0.00096+0.794697277652074i</v>
      </c>
      <c r="Z1994" t="e">
        <f t="shared" si="1039"/>
        <v>#DIV/0!</v>
      </c>
      <c r="AA1994" t="e">
        <f t="shared" si="1040"/>
        <v>#DIV/0!</v>
      </c>
      <c r="AB1994" t="str">
        <f t="shared" si="1041"/>
        <v>0.104967661401159-0.046132184555707i</v>
      </c>
      <c r="AC1994" t="str">
        <f t="shared" si="1042"/>
        <v>1.22204047854899-0.436017261591252i</v>
      </c>
      <c r="AD1994" t="str">
        <f t="shared" si="1043"/>
        <v>0.0881435641564684-0.00630099347809952i</v>
      </c>
      <c r="AE1994" t="e">
        <f t="shared" si="1044"/>
        <v>#DIV/0!</v>
      </c>
      <c r="AF1994" t="str">
        <f t="shared" si="1045"/>
        <v>-10.0484446419775-8.10743508211191i</v>
      </c>
      <c r="AG1994" t="e">
        <f t="shared" si="1046"/>
        <v>#DIV/0!</v>
      </c>
      <c r="AH1994" t="e">
        <f t="shared" si="1047"/>
        <v>#DIV/0!</v>
      </c>
      <c r="AI1994" t="e">
        <f t="shared" si="1048"/>
        <v>#DIV/0!</v>
      </c>
      <c r="AJ1994" t="e">
        <f t="shared" si="1049"/>
        <v>#DIV/0!</v>
      </c>
      <c r="AK1994"/>
      <c r="AL1994"/>
      <c r="AM1994"/>
      <c r="AN1994"/>
    </row>
    <row r="1995" spans="1:40" x14ac:dyDescent="0.3">
      <c r="A1995"/>
      <c r="B1995">
        <f t="shared" si="1015"/>
        <v>186100</v>
      </c>
      <c r="C1995" s="186" t="str">
        <f t="shared" si="1018"/>
        <v>-0.00608280215046235+0.00978702797802625i</v>
      </c>
      <c r="D1995" s="158" t="str">
        <f t="shared" si="1019"/>
        <v>-4.47738960286848-2.67772469964794i</v>
      </c>
      <c r="E1995" t="str">
        <f t="shared" si="1020"/>
        <v>2484.39329642452-7756.35809921225i</v>
      </c>
      <c r="F1995" t="str">
        <f t="shared" si="1021"/>
        <v>0.577924537354122+0.35905546706254i</v>
      </c>
      <c r="G1995" t="str">
        <f t="shared" si="1016"/>
        <v>0.577924537354122+0.35905546706254i</v>
      </c>
      <c r="H1995" t="str">
        <f t="shared" si="1022"/>
        <v>5.57531251481322+5.43030950156929i</v>
      </c>
      <c r="I1995" t="str">
        <f t="shared" si="1023"/>
        <v>730.812991041326i</v>
      </c>
      <c r="J1995" t="str">
        <f t="shared" si="1017"/>
        <v>-131.282823672023+155.837392908866i</v>
      </c>
      <c r="K1995" t="str">
        <f t="shared" si="1024"/>
        <v>2.74293579752153-2.31074423107352i</v>
      </c>
      <c r="L1995" t="str">
        <f t="shared" si="1025"/>
        <v>0.558545980561371-0.391766986102554i</v>
      </c>
      <c r="M1995" t="str">
        <f t="shared" si="1026"/>
        <v>3.3014817780829-2.70251121717607i</v>
      </c>
      <c r="N1995" t="str">
        <f t="shared" si="1027"/>
        <v>-2.37903032735566i</v>
      </c>
      <c r="O1995" t="str">
        <f t="shared" si="1028"/>
        <v>-0.723068391720648-0.690776447842944i</v>
      </c>
      <c r="P1995" t="str">
        <f t="shared" si="1029"/>
        <v>1.72306839172065+0.690776447842944i</v>
      </c>
      <c r="Q1995" t="str">
        <f t="shared" si="1030"/>
        <v>-1.72306839172065+1.68825387951272i</v>
      </c>
      <c r="R1995" t="str">
        <f t="shared" si="1031"/>
        <v>-0.309796749715498-0.704436352174319i</v>
      </c>
      <c r="S1995" t="str">
        <f t="shared" si="1032"/>
        <v>0.261073286952611i</v>
      </c>
      <c r="T1995" t="str">
        <f t="shared" si="1033"/>
        <v>0.183909513911057-0.0808796557354604i</v>
      </c>
      <c r="U1995" t="e">
        <f t="shared" si="1034"/>
        <v>#DIV/0!</v>
      </c>
      <c r="V1995" t="str">
        <f t="shared" si="1035"/>
        <v>0.0000833333333333333-0.00142535324280759i</v>
      </c>
      <c r="W1995" t="e">
        <f t="shared" si="1036"/>
        <v>#DIV/0!</v>
      </c>
      <c r="X1995" t="e">
        <f t="shared" si="1037"/>
        <v>#DIV/0!</v>
      </c>
      <c r="Y1995" t="str">
        <f t="shared" si="1038"/>
        <v>0.00096+0.795124534252962i</v>
      </c>
      <c r="Z1995" t="e">
        <f t="shared" si="1039"/>
        <v>#DIV/0!</v>
      </c>
      <c r="AA1995" t="e">
        <f t="shared" si="1040"/>
        <v>#DIV/0!</v>
      </c>
      <c r="AB1995" t="str">
        <f t="shared" si="1041"/>
        <v>0.104945224124789-0.0461527705543205i</v>
      </c>
      <c r="AC1995" t="str">
        <f t="shared" si="1042"/>
        <v>1.22174636501801-0.435988176379429i</v>
      </c>
      <c r="AD1995" t="str">
        <f t="shared" si="1043"/>
        <v>0.0881524408235614-0.00631829065122418i</v>
      </c>
      <c r="AE1995" t="e">
        <f t="shared" si="1044"/>
        <v>#DIV/0!</v>
      </c>
      <c r="AF1995" t="str">
        <f t="shared" si="1045"/>
        <v>-10.0527021176817-8.10803420121723i</v>
      </c>
      <c r="AG1995" t="e">
        <f t="shared" si="1046"/>
        <v>#DIV/0!</v>
      </c>
      <c r="AH1995" t="e">
        <f t="shared" si="1047"/>
        <v>#DIV/0!</v>
      </c>
      <c r="AI1995" t="e">
        <f t="shared" si="1048"/>
        <v>#DIV/0!</v>
      </c>
      <c r="AJ1995" t="e">
        <f t="shared" si="1049"/>
        <v>#DIV/0!</v>
      </c>
      <c r="AK1995"/>
      <c r="AL1995"/>
      <c r="AM1995"/>
      <c r="AN1995"/>
    </row>
    <row r="1996" spans="1:40" x14ac:dyDescent="0.3">
      <c r="A1996"/>
      <c r="B1996">
        <f t="shared" si="1015"/>
        <v>186200</v>
      </c>
      <c r="C1996" s="186" t="str">
        <f t="shared" si="1018"/>
        <v>-0.00608005759486016+0.00978499534749561i</v>
      </c>
      <c r="D1996" s="158" t="str">
        <f t="shared" si="1019"/>
        <v>-4.47882834594549-2.67797697379385i</v>
      </c>
      <c r="E1996" t="str">
        <f t="shared" si="1020"/>
        <v>2481.97348501208-7752.96715261451i</v>
      </c>
      <c r="F1996" t="str">
        <f t="shared" si="1021"/>
        <v>0.578114944050204+0.359086339755389i</v>
      </c>
      <c r="G1996" t="str">
        <f t="shared" si="1016"/>
        <v>0.578114944050204+0.359086339755389i</v>
      </c>
      <c r="H1996" t="str">
        <f t="shared" si="1022"/>
        <v>5.57812963425954+5.43065388115001i</v>
      </c>
      <c r="I1996" t="str">
        <f t="shared" si="1023"/>
        <v>731.205690123024i</v>
      </c>
      <c r="J1996" t="str">
        <f t="shared" si="1017"/>
        <v>-131.42502503093+155.92113143273i</v>
      </c>
      <c r="K1996" t="str">
        <f t="shared" si="1024"/>
        <v>2.74169374757114-2.31095789320346i</v>
      </c>
      <c r="L1996" t="str">
        <f t="shared" si="1025"/>
        <v>0.558348063474293-0.391838605690852i</v>
      </c>
      <c r="M1996" t="str">
        <f t="shared" si="1026"/>
        <v>3.30004181104543-2.70279649889431i</v>
      </c>
      <c r="N1996" t="str">
        <f t="shared" si="1027"/>
        <v>-2.38030868862775i</v>
      </c>
      <c r="O1996" t="str">
        <f t="shared" si="1028"/>
        <v>-0.723950862516895-0.689851541029694i</v>
      </c>
      <c r="P1996" t="str">
        <f t="shared" si="1029"/>
        <v>1.7239508625169+0.689851541029694i</v>
      </c>
      <c r="Q1996" t="str">
        <f t="shared" si="1030"/>
        <v>-1.7239508625169+1.69045714759806i</v>
      </c>
      <c r="R1996" t="str">
        <f t="shared" si="1031"/>
        <v>-0.309768426199513-0.703907412666739i</v>
      </c>
      <c r="S1996" t="str">
        <f t="shared" si="1032"/>
        <v>0.26121357351196i</v>
      </c>
      <c r="T1996" t="str">
        <f t="shared" si="1033"/>
        <v>0.183870170684237-0.0809157175687506i</v>
      </c>
      <c r="U1996" t="e">
        <f t="shared" si="1034"/>
        <v>#DIV/0!</v>
      </c>
      <c r="V1996" t="str">
        <f t="shared" si="1035"/>
        <v>0.0000833333333333333-0.00142458774697364i</v>
      </c>
      <c r="W1996" t="e">
        <f t="shared" si="1036"/>
        <v>#DIV/0!</v>
      </c>
      <c r="X1996" t="e">
        <f t="shared" si="1037"/>
        <v>#DIV/0!</v>
      </c>
      <c r="Y1996" t="str">
        <f t="shared" si="1038"/>
        <v>0.00096+0.795551790853851i</v>
      </c>
      <c r="Z1996" t="e">
        <f t="shared" si="1039"/>
        <v>#DIV/0!</v>
      </c>
      <c r="AA1996" t="e">
        <f t="shared" si="1040"/>
        <v>#DIV/0!</v>
      </c>
      <c r="AB1996" t="str">
        <f t="shared" si="1041"/>
        <v>0.104922773498562-0.0461733487022179i</v>
      </c>
      <c r="AC1996" t="str">
        <f t="shared" si="1042"/>
        <v>1.22145237426152-0.435958886139493i</v>
      </c>
      <c r="AD1996" t="str">
        <f t="shared" si="1043"/>
        <v>0.0881613072732983-0.00633560795804906i</v>
      </c>
      <c r="AE1996" t="e">
        <f t="shared" si="1044"/>
        <v>#DIV/0!</v>
      </c>
      <c r="AF1996" t="str">
        <f t="shared" si="1045"/>
        <v>-10.056957980205-8.10863085494386i</v>
      </c>
      <c r="AG1996" t="e">
        <f t="shared" si="1046"/>
        <v>#DIV/0!</v>
      </c>
      <c r="AH1996" t="e">
        <f t="shared" si="1047"/>
        <v>#DIV/0!</v>
      </c>
      <c r="AI1996" t="e">
        <f t="shared" si="1048"/>
        <v>#DIV/0!</v>
      </c>
      <c r="AJ1996" t="e">
        <f t="shared" si="1049"/>
        <v>#DIV/0!</v>
      </c>
      <c r="AK1996"/>
      <c r="AL1996"/>
      <c r="AM1996"/>
      <c r="AN1996"/>
    </row>
    <row r="1997" spans="1:40" x14ac:dyDescent="0.3">
      <c r="A1997"/>
      <c r="B1997">
        <f t="shared" si="1015"/>
        <v>186300</v>
      </c>
      <c r="C1997" s="186" t="str">
        <f t="shared" si="1018"/>
        <v>-0.00607731404303898+0.00978296372194609i</v>
      </c>
      <c r="D1997" s="158" t="str">
        <f t="shared" si="1019"/>
        <v>-4.4802665633732-2.67822835985617i</v>
      </c>
      <c r="E1997" t="str">
        <f t="shared" si="1020"/>
        <v>2479.55708669688-7749.57875426903i</v>
      </c>
      <c r="F1997" t="str">
        <f t="shared" si="1021"/>
        <v>0.578305281179552+0.359117097616229i</v>
      </c>
      <c r="G1997" t="str">
        <f t="shared" si="1016"/>
        <v>0.578305281179552+0.359117097616229i</v>
      </c>
      <c r="H1997" t="str">
        <f t="shared" si="1022"/>
        <v>5.58094566534894+5.43099668629304i</v>
      </c>
      <c r="I1997" t="str">
        <f t="shared" si="1023"/>
        <v>731.598389204723i</v>
      </c>
      <c r="J1997" t="str">
        <f t="shared" si="1017"/>
        <v>-131.567302780575+156.004869956593i</v>
      </c>
      <c r="K1997" t="str">
        <f t="shared" si="1024"/>
        <v>2.74045215547925-2.31117078970636i</v>
      </c>
      <c r="L1997" t="str">
        <f t="shared" si="1025"/>
        <v>0.558150180390445-0.391910099966158i</v>
      </c>
      <c r="M1997" t="str">
        <f t="shared" si="1026"/>
        <v>3.29860233586969-2.70308088967252i</v>
      </c>
      <c r="N1997" t="str">
        <f t="shared" si="1027"/>
        <v>-2.38158704989983i</v>
      </c>
      <c r="O1997" t="str">
        <f t="shared" si="1028"/>
        <v>-0.724832150227337-0.688925506856013i</v>
      </c>
      <c r="P1997" t="str">
        <f t="shared" si="1029"/>
        <v>1.72483215022734+0.688925506856013i</v>
      </c>
      <c r="Q1997" t="str">
        <f t="shared" si="1030"/>
        <v>-1.72483215022734+1.69266154304382i</v>
      </c>
      <c r="R1997" t="str">
        <f t="shared" si="1031"/>
        <v>-0.309740080399976-0.703378951469827i</v>
      </c>
      <c r="S1997" t="str">
        <f t="shared" si="1032"/>
        <v>0.261353860071312i</v>
      </c>
      <c r="T1997" t="str">
        <f t="shared" si="1033"/>
        <v>0.183830804059551-0.0809517656313323i</v>
      </c>
      <c r="U1997" t="e">
        <f t="shared" si="1034"/>
        <v>#DIV/0!</v>
      </c>
      <c r="V1997" t="str">
        <f t="shared" si="1035"/>
        <v>0.0000833333333333333-0.00142382307292803i</v>
      </c>
      <c r="W1997" t="e">
        <f t="shared" si="1036"/>
        <v>#DIV/0!</v>
      </c>
      <c r="X1997" t="e">
        <f t="shared" si="1037"/>
        <v>#DIV/0!</v>
      </c>
      <c r="Y1997" t="str">
        <f t="shared" si="1038"/>
        <v>0.00096+0.795979047454739i</v>
      </c>
      <c r="Z1997" t="e">
        <f t="shared" si="1039"/>
        <v>#DIV/0!</v>
      </c>
      <c r="AA1997" t="e">
        <f t="shared" si="1040"/>
        <v>#DIV/0!</v>
      </c>
      <c r="AB1997" t="str">
        <f t="shared" si="1041"/>
        <v>0.104900309520691-0.0461939189920656i</v>
      </c>
      <c r="AC1997" t="str">
        <f t="shared" si="1042"/>
        <v>1.22115850637187-0.435929391076315i</v>
      </c>
      <c r="AD1997" t="str">
        <f t="shared" si="1043"/>
        <v>0.0881701634788676-0.00635294539991619i</v>
      </c>
      <c r="AE1997" t="e">
        <f t="shared" si="1044"/>
        <v>#DIV/0!</v>
      </c>
      <c r="AF1997" t="str">
        <f t="shared" si="1045"/>
        <v>-10.0612122287221-8.10922504614921i</v>
      </c>
      <c r="AG1997" t="e">
        <f t="shared" si="1046"/>
        <v>#DIV/0!</v>
      </c>
      <c r="AH1997" t="e">
        <f t="shared" si="1047"/>
        <v>#DIV/0!</v>
      </c>
      <c r="AI1997" t="e">
        <f t="shared" si="1048"/>
        <v>#DIV/0!</v>
      </c>
      <c r="AJ1997" t="e">
        <f t="shared" si="1049"/>
        <v>#DIV/0!</v>
      </c>
      <c r="AK1997"/>
      <c r="AL1997"/>
      <c r="AM1997"/>
      <c r="AN1997"/>
    </row>
    <row r="1998" spans="1:40" x14ac:dyDescent="0.3">
      <c r="A1998"/>
      <c r="B1998">
        <f t="shared" si="1015"/>
        <v>186400</v>
      </c>
      <c r="C1998" s="186" t="str">
        <f t="shared" si="1018"/>
        <v>-0.00607457149563193+0.00978093309901345i</v>
      </c>
      <c r="D1998" s="158" t="str">
        <f t="shared" si="1019"/>
        <v>-4.48170425481802-2.67847885887278i</v>
      </c>
      <c r="E1998" t="str">
        <f t="shared" si="1020"/>
        <v>2477.14409530552-7746.19290204875i</v>
      </c>
      <c r="F1998" t="str">
        <f t="shared" si="1021"/>
        <v>0.578495548698023+0.359147740778071i</v>
      </c>
      <c r="G1998" t="str">
        <f t="shared" si="1016"/>
        <v>0.578495548698023+0.359147740778071i</v>
      </c>
      <c r="H1998" t="str">
        <f t="shared" si="1022"/>
        <v>5.58376060759316+5.43133791881632i</v>
      </c>
      <c r="I1998" t="str">
        <f t="shared" si="1023"/>
        <v>731.991088286422i</v>
      </c>
      <c r="J1998" t="str">
        <f t="shared" si="1017"/>
        <v>-131.709656920958+156.088608480455i</v>
      </c>
      <c r="K1998" t="str">
        <f t="shared" si="1024"/>
        <v>2.7392110215298-2.31138292148317i</v>
      </c>
      <c r="L1998" t="str">
        <f t="shared" si="1025"/>
        <v>0.557952331386612-0.391981469020864i</v>
      </c>
      <c r="M1998" t="str">
        <f t="shared" si="1026"/>
        <v>3.29716335291641-2.70336439050403i</v>
      </c>
      <c r="N1998" t="str">
        <f t="shared" si="1027"/>
        <v>-2.38286541117192i</v>
      </c>
      <c r="O1998" t="str">
        <f t="shared" si="1028"/>
        <v>-0.725712253411781-0.687998346835219i</v>
      </c>
      <c r="P1998" t="str">
        <f t="shared" si="1029"/>
        <v>1.72571225341178+0.687998346835219i</v>
      </c>
      <c r="Q1998" t="str">
        <f t="shared" si="1030"/>
        <v>-1.72571225341178+1.6948670643367i</v>
      </c>
      <c r="R1998" t="str">
        <f t="shared" si="1031"/>
        <v>-0.309711712303555-0.702850967801768i</v>
      </c>
      <c r="S1998" t="str">
        <f t="shared" si="1032"/>
        <v>0.261494146630663i</v>
      </c>
      <c r="T1998" t="str">
        <f t="shared" si="1033"/>
        <v>0.183791414033859-0.0809877999103395i</v>
      </c>
      <c r="U1998" t="e">
        <f t="shared" si="1034"/>
        <v>#DIV/0!</v>
      </c>
      <c r="V1998" t="str">
        <f t="shared" si="1035"/>
        <v>0.0000833333333333333-0.00142305921934813i</v>
      </c>
      <c r="W1998" t="e">
        <f t="shared" si="1036"/>
        <v>#DIV/0!</v>
      </c>
      <c r="X1998" t="e">
        <f t="shared" si="1037"/>
        <v>#DIV/0!</v>
      </c>
      <c r="Y1998" t="str">
        <f t="shared" si="1038"/>
        <v>0.00096+0.796406304055627i</v>
      </c>
      <c r="Z1998" t="e">
        <f t="shared" si="1039"/>
        <v>#DIV/0!</v>
      </c>
      <c r="AA1998" t="e">
        <f t="shared" si="1040"/>
        <v>#DIV/0!</v>
      </c>
      <c r="AB1998" t="str">
        <f t="shared" si="1041"/>
        <v>0.104877832189385-0.0462144814165219i</v>
      </c>
      <c r="AC1998" t="str">
        <f t="shared" si="1042"/>
        <v>1.22086476144112-0.435899691394633i</v>
      </c>
      <c r="AD1998" t="str">
        <f t="shared" si="1043"/>
        <v>0.0881790094134359-0.00637030297814507i</v>
      </c>
      <c r="AE1998" t="e">
        <f t="shared" si="1044"/>
        <v>#DIV/0!</v>
      </c>
      <c r="AF1998" t="str">
        <f t="shared" si="1045"/>
        <v>-10.0654648624112-8.1098167776891i</v>
      </c>
      <c r="AG1998" t="e">
        <f t="shared" si="1046"/>
        <v>#DIV/0!</v>
      </c>
      <c r="AH1998" t="e">
        <f t="shared" si="1047"/>
        <v>#DIV/0!</v>
      </c>
      <c r="AI1998" t="e">
        <f t="shared" si="1048"/>
        <v>#DIV/0!</v>
      </c>
      <c r="AJ1998" t="e">
        <f t="shared" si="1049"/>
        <v>#DIV/0!</v>
      </c>
      <c r="AK1998"/>
      <c r="AL1998"/>
      <c r="AM1998"/>
      <c r="AN1998"/>
    </row>
    <row r="1999" spans="1:40" x14ac:dyDescent="0.3">
      <c r="A1999"/>
      <c r="B1999">
        <f t="shared" si="1015"/>
        <v>186500</v>
      </c>
      <c r="C1999" s="186" t="str">
        <f t="shared" si="1018"/>
        <v>-0.00607182995326962+0.00977890347634193i</v>
      </c>
      <c r="D1999" s="158" t="str">
        <f t="shared" si="1019"/>
        <v>-4.4831414199478-2.6787284718809i</v>
      </c>
      <c r="E1999" t="str">
        <f t="shared" si="1020"/>
        <v>2474.73450467792-7742.80959382684i</v>
      </c>
      <c r="F1999" t="str">
        <f t="shared" si="1021"/>
        <v>0.57868574656166+0.359178269373851i</v>
      </c>
      <c r="G1999" t="str">
        <f t="shared" si="1016"/>
        <v>0.57868574656166+0.359178269373851i</v>
      </c>
      <c r="H1999" t="str">
        <f t="shared" si="1022"/>
        <v>5.58657446050637+5.43167758053689i</v>
      </c>
      <c r="I1999" t="str">
        <f t="shared" si="1023"/>
        <v>732.38378736812i</v>
      </c>
      <c r="J1999" t="str">
        <f t="shared" si="1017"/>
        <v>-131.852087452079+156.172347004318i</v>
      </c>
      <c r="K1999" t="str">
        <f t="shared" si="1024"/>
        <v>2.73797034600555-2.31159428943423i</v>
      </c>
      <c r="L1999" t="str">
        <f t="shared" si="1025"/>
        <v>0.557754516539428-0.392052712947369i</v>
      </c>
      <c r="M1999" t="str">
        <f t="shared" si="1026"/>
        <v>3.29572486254498-2.7036470023816i</v>
      </c>
      <c r="N1999" t="str">
        <f t="shared" si="1027"/>
        <v>-2.38414377244401i</v>
      </c>
      <c r="O1999" t="str">
        <f t="shared" si="1028"/>
        <v>-0.726591170631949-0.687070062482491i</v>
      </c>
      <c r="P1999" t="str">
        <f t="shared" si="1029"/>
        <v>1.72659117063195+0.687070062482491i</v>
      </c>
      <c r="Q1999" t="str">
        <f t="shared" si="1030"/>
        <v>-1.72659117063195+1.69707370996152i</v>
      </c>
      <c r="R1999" t="str">
        <f t="shared" si="1031"/>
        <v>-0.309683321896911-0.702323460882437i</v>
      </c>
      <c r="S1999" t="str">
        <f t="shared" si="1032"/>
        <v>0.261634433190015i</v>
      </c>
      <c r="T1999" t="str">
        <f t="shared" si="1033"/>
        <v>0.183752000604026-0.0810238203928993i</v>
      </c>
      <c r="U1999" t="e">
        <f t="shared" si="1034"/>
        <v>#DIV/0!</v>
      </c>
      <c r="V1999" t="str">
        <f t="shared" si="1035"/>
        <v>0.0000833333333333333-0.00142229618491417i</v>
      </c>
      <c r="W1999" t="e">
        <f t="shared" si="1036"/>
        <v>#DIV/0!</v>
      </c>
      <c r="X1999" t="e">
        <f t="shared" si="1037"/>
        <v>#DIV/0!</v>
      </c>
      <c r="Y1999" t="str">
        <f t="shared" si="1038"/>
        <v>0.00096+0.796833560656515i</v>
      </c>
      <c r="Z1999" t="e">
        <f t="shared" si="1039"/>
        <v>#DIV/0!</v>
      </c>
      <c r="AA1999" t="e">
        <f t="shared" si="1040"/>
        <v>#DIV/0!</v>
      </c>
      <c r="AB1999" t="str">
        <f t="shared" si="1041"/>
        <v>0.104855341502854-0.046235035968241i</v>
      </c>
      <c r="AC1999" t="str">
        <f t="shared" si="1042"/>
        <v>1.22057113956106-0.435869787299083i</v>
      </c>
      <c r="AD1999" t="str">
        <f t="shared" si="1043"/>
        <v>0.0881878450501505-0.00638768069403248i</v>
      </c>
      <c r="AE1999" t="e">
        <f t="shared" si="1044"/>
        <v>#DIV/0!</v>
      </c>
      <c r="AF1999" t="str">
        <f t="shared" si="1045"/>
        <v>-10.0697158804542-8.11040605241779i</v>
      </c>
      <c r="AG1999" t="e">
        <f t="shared" si="1046"/>
        <v>#DIV/0!</v>
      </c>
      <c r="AH1999" t="e">
        <f t="shared" si="1047"/>
        <v>#DIV/0!</v>
      </c>
      <c r="AI1999" t="e">
        <f t="shared" si="1048"/>
        <v>#DIV/0!</v>
      </c>
      <c r="AJ1999" t="e">
        <f t="shared" si="1049"/>
        <v>#DIV/0!</v>
      </c>
      <c r="AK1999"/>
      <c r="AL1999"/>
      <c r="AM1999"/>
      <c r="AN1999"/>
    </row>
    <row r="2000" spans="1:40" x14ac:dyDescent="0.3">
      <c r="A2000"/>
      <c r="B2000">
        <f t="shared" si="1015"/>
        <v>186600</v>
      </c>
      <c r="C2000" s="186" t="str">
        <f t="shared" si="1018"/>
        <v>-0.00606908941657998+0.00977687485158384i</v>
      </c>
      <c r="D2000" s="158" t="str">
        <f t="shared" si="1019"/>
        <v>-4.48457805843167-2.67897719991717i</v>
      </c>
      <c r="E2000" t="str">
        <f t="shared" si="1020"/>
        <v>2472.32830866733-7739.42882747685i</v>
      </c>
      <c r="F2000" t="str">
        <f t="shared" si="1021"/>
        <v>0.578875874726681+0.359208683536432i</v>
      </c>
      <c r="G2000" t="str">
        <f t="shared" si="1016"/>
        <v>0.578875874726681+0.359208683536432i</v>
      </c>
      <c r="H2000" t="str">
        <f t="shared" si="1022"/>
        <v>5.58938722360481+5.43201567327091i</v>
      </c>
      <c r="I2000" t="str">
        <f t="shared" si="1023"/>
        <v>732.776486449819i</v>
      </c>
      <c r="J2000" t="str">
        <f t="shared" si="1017"/>
        <v>-131.994594373938+156.256085528181i</v>
      </c>
      <c r="K2000" t="str">
        <f t="shared" si="1024"/>
        <v>2.73673012918809-2.31180489445941i</v>
      </c>
      <c r="L2000" t="str">
        <f t="shared" si="1025"/>
        <v>0.55755673592538-0.392123831838089i</v>
      </c>
      <c r="M2000" t="str">
        <f t="shared" si="1026"/>
        <v>3.29428686511347-2.7039287262975i</v>
      </c>
      <c r="N2000" t="str">
        <f t="shared" si="1027"/>
        <v>-2.3854221337161i</v>
      </c>
      <c r="O2000" t="str">
        <f t="shared" si="1028"/>
        <v>-0.727468900451507-0.686140655314838i</v>
      </c>
      <c r="P2000" t="str">
        <f t="shared" si="1029"/>
        <v>1.72746890045151+0.686140655314838i</v>
      </c>
      <c r="Q2000" t="str">
        <f t="shared" si="1030"/>
        <v>-1.72746890045151+1.69928147840126i</v>
      </c>
      <c r="R2000" t="str">
        <f t="shared" si="1031"/>
        <v>-0.309654909166686-0.701796429933381i</v>
      </c>
      <c r="S2000" t="str">
        <f t="shared" si="1032"/>
        <v>0.261774719749366i</v>
      </c>
      <c r="T2000" t="str">
        <f t="shared" si="1033"/>
        <v>0.183712563766916-0.0810598270661246i</v>
      </c>
      <c r="U2000" t="e">
        <f t="shared" si="1034"/>
        <v>#DIV/0!</v>
      </c>
      <c r="V2000" t="str">
        <f t="shared" si="1035"/>
        <v>0.0000833333333333333-0.00142153396830918i</v>
      </c>
      <c r="W2000" t="e">
        <f t="shared" si="1036"/>
        <v>#DIV/0!</v>
      </c>
      <c r="X2000" t="e">
        <f t="shared" si="1037"/>
        <v>#DIV/0!</v>
      </c>
      <c r="Y2000" t="str">
        <f t="shared" si="1038"/>
        <v>0.00096+0.797260817257403i</v>
      </c>
      <c r="Z2000" t="e">
        <f t="shared" si="1039"/>
        <v>#DIV/0!</v>
      </c>
      <c r="AA2000" t="e">
        <f t="shared" si="1040"/>
        <v>#DIV/0!</v>
      </c>
      <c r="AB2000" t="str">
        <f t="shared" si="1041"/>
        <v>0.10483283745931-0.0462555826398691i</v>
      </c>
      <c r="AC2000" t="str">
        <f t="shared" si="1042"/>
        <v>1.22027764082321-0.435839678994196i</v>
      </c>
      <c r="AD2000" t="str">
        <f t="shared" si="1043"/>
        <v>0.0881966703621389-0.00640507854884961i</v>
      </c>
      <c r="AE2000" t="e">
        <f t="shared" si="1044"/>
        <v>#DIV/0!</v>
      </c>
      <c r="AF2000" t="str">
        <f t="shared" si="1045"/>
        <v>-10.0739652820365-8.11099287318808i</v>
      </c>
      <c r="AG2000" t="e">
        <f t="shared" si="1046"/>
        <v>#DIV/0!</v>
      </c>
      <c r="AH2000" t="e">
        <f t="shared" si="1047"/>
        <v>#DIV/0!</v>
      </c>
      <c r="AI2000" t="e">
        <f t="shared" si="1048"/>
        <v>#DIV/0!</v>
      </c>
      <c r="AJ2000" t="e">
        <f t="shared" si="1049"/>
        <v>#DIV/0!</v>
      </c>
      <c r="AK2000"/>
      <c r="AL2000"/>
      <c r="AM2000"/>
      <c r="AN2000"/>
    </row>
    <row r="2001" spans="1:40" x14ac:dyDescent="0.3">
      <c r="A2001"/>
      <c r="B2001">
        <f t="shared" si="1015"/>
        <v>186700</v>
      </c>
      <c r="C2001" s="186" t="str">
        <f t="shared" si="1018"/>
        <v>-0.00606634988618849+0.00977484722239945i</v>
      </c>
      <c r="D2001" s="158" t="str">
        <f t="shared" si="1019"/>
        <v>-4.48601416994015-2.67922504401756i</v>
      </c>
      <c r="E2001" t="str">
        <f t="shared" si="1020"/>
        <v>2469.92550114027-7736.05060087266i</v>
      </c>
      <c r="F2001" t="str">
        <f t="shared" si="1021"/>
        <v>0.579065933149484+0.359238983398603i</v>
      </c>
      <c r="G2001" t="str">
        <f t="shared" si="1016"/>
        <v>0.579065933149484+0.359238983398603i</v>
      </c>
      <c r="H2001" t="str">
        <f t="shared" si="1022"/>
        <v>5.59219889640704+5.43235219883355i</v>
      </c>
      <c r="I2001" t="str">
        <f t="shared" si="1023"/>
        <v>733.169185531518i</v>
      </c>
      <c r="J2001" t="str">
        <f t="shared" si="1017"/>
        <v>-132.137177686535+156.339824052044i</v>
      </c>
      <c r="K2001" t="str">
        <f t="shared" si="1024"/>
        <v>2.73549037135783-2.31201473745799i</v>
      </c>
      <c r="L2001" t="str">
        <f t="shared" si="1025"/>
        <v>0.55735898962081-0.392194825785448i</v>
      </c>
      <c r="M2001" t="str">
        <f t="shared" si="1026"/>
        <v>3.29284936097864-2.70420956324344i</v>
      </c>
      <c r="N2001" t="str">
        <f t="shared" si="1027"/>
        <v>-2.38670049498819i</v>
      </c>
      <c r="O2001" t="str">
        <f t="shared" si="1028"/>
        <v>-0.728345441436063-0.685210126851104i</v>
      </c>
      <c r="P2001" t="str">
        <f t="shared" si="1029"/>
        <v>1.72834544143606+0.685210126851104i</v>
      </c>
      <c r="Q2001" t="str">
        <f t="shared" si="1030"/>
        <v>-1.72834544143606+1.70149036813709i</v>
      </c>
      <c r="R2001" t="str">
        <f t="shared" si="1031"/>
        <v>-0.309626474099506-0.701269874177813i</v>
      </c>
      <c r="S2001" t="str">
        <f t="shared" si="1032"/>
        <v>0.261915006308718i</v>
      </c>
      <c r="T2001" t="str">
        <f t="shared" si="1033"/>
        <v>0.183673103519396-0.0810958199171182i</v>
      </c>
      <c r="U2001" t="e">
        <f t="shared" si="1034"/>
        <v>#DIV/0!</v>
      </c>
      <c r="V2001" t="str">
        <f t="shared" si="1035"/>
        <v>0.0000833333333333333-0.00142077256821903i</v>
      </c>
      <c r="W2001" t="e">
        <f t="shared" si="1036"/>
        <v>#DIV/0!</v>
      </c>
      <c r="X2001" t="e">
        <f t="shared" si="1037"/>
        <v>#DIV/0!</v>
      </c>
      <c r="Y2001" t="str">
        <f t="shared" si="1038"/>
        <v>0.00096+0.797688073858292i</v>
      </c>
      <c r="Z2001" t="e">
        <f t="shared" si="1039"/>
        <v>#DIV/0!</v>
      </c>
      <c r="AA2001" t="e">
        <f t="shared" si="1040"/>
        <v>#DIV/0!</v>
      </c>
      <c r="AB2001" t="str">
        <f t="shared" si="1041"/>
        <v>0.104810320056964-0.0462761214240466i</v>
      </c>
      <c r="AC2001" t="str">
        <f t="shared" si="1042"/>
        <v>1.21998426531882-0.43580936668439i</v>
      </c>
      <c r="AD2001" t="str">
        <f t="shared" si="1043"/>
        <v>0.0882054853225079-0.00642249654384483i</v>
      </c>
      <c r="AE2001" t="e">
        <f t="shared" si="1044"/>
        <v>#DIV/0!</v>
      </c>
      <c r="AF2001" t="str">
        <f t="shared" si="1045"/>
        <v>-10.0782130663472-8.11157724285111i</v>
      </c>
      <c r="AG2001" t="e">
        <f t="shared" si="1046"/>
        <v>#DIV/0!</v>
      </c>
      <c r="AH2001" t="e">
        <f t="shared" si="1047"/>
        <v>#DIV/0!</v>
      </c>
      <c r="AI2001" t="e">
        <f t="shared" si="1048"/>
        <v>#DIV/0!</v>
      </c>
      <c r="AJ2001" t="e">
        <f t="shared" si="1049"/>
        <v>#DIV/0!</v>
      </c>
      <c r="AK2001"/>
      <c r="AL2001"/>
      <c r="AM2001"/>
      <c r="AN2001"/>
    </row>
    <row r="2002" spans="1:40" x14ac:dyDescent="0.3">
      <c r="A2002"/>
      <c r="B2002">
        <f t="shared" si="1015"/>
        <v>186800</v>
      </c>
      <c r="C2002" s="186" t="str">
        <f t="shared" si="1018"/>
        <v>-0.00606361136271803+0.00977282058645721i</v>
      </c>
      <c r="D2002" s="158" t="str">
        <f t="shared" si="1019"/>
        <v>-4.48744975414519-2.67947200521748i</v>
      </c>
      <c r="E2002" t="str">
        <f t="shared" si="1020"/>
        <v>2467.52607597648-7732.67491188839i</v>
      </c>
      <c r="F2002" t="str">
        <f t="shared" si="1021"/>
        <v>0.579255921786654+0.359269169093085i</v>
      </c>
      <c r="G2002" t="str">
        <f t="shared" si="1016"/>
        <v>0.579255921786654+0.359269169093085i</v>
      </c>
      <c r="H2002" t="str">
        <f t="shared" si="1022"/>
        <v>5.59500947843398+5.43268715903923i</v>
      </c>
      <c r="I2002" t="str">
        <f t="shared" si="1023"/>
        <v>733.561884613217i</v>
      </c>
      <c r="J2002" t="str">
        <f t="shared" si="1017"/>
        <v>-132.279837389871+156.423562575907i</v>
      </c>
      <c r="K2002" t="str">
        <f t="shared" si="1024"/>
        <v>2.73425107279397-2.31222381932871i</v>
      </c>
      <c r="L2002" t="str">
        <f t="shared" si="1025"/>
        <v>0.55716127770191-0.392265694881883i</v>
      </c>
      <c r="M2002" t="str">
        <f t="shared" si="1026"/>
        <v>3.29141235049588-2.70448951421059i</v>
      </c>
      <c r="N2002" t="str">
        <f t="shared" si="1027"/>
        <v>-2.38797885626027i</v>
      </c>
      <c r="O2002" t="str">
        <f t="shared" si="1028"/>
        <v>-0.729220792153162-0.684278478611972i</v>
      </c>
      <c r="P2002" t="str">
        <f t="shared" si="1029"/>
        <v>1.72922079215316+0.684278478611972i</v>
      </c>
      <c r="Q2002" t="str">
        <f t="shared" si="1030"/>
        <v>-1.72922079215316+1.7037003776483i</v>
      </c>
      <c r="R2002" t="str">
        <f t="shared" si="1031"/>
        <v>-0.309598016682001-0.700743792840618i</v>
      </c>
      <c r="S2002" t="str">
        <f t="shared" si="1032"/>
        <v>0.262055292868069i</v>
      </c>
      <c r="T2002" t="str">
        <f t="shared" si="1033"/>
        <v>0.18363361985833-0.0811317989329751i</v>
      </c>
      <c r="U2002" t="e">
        <f t="shared" si="1034"/>
        <v>#DIV/0!</v>
      </c>
      <c r="V2002" t="str">
        <f t="shared" si="1035"/>
        <v>0.0000833333333333333-0.0014200119833324i</v>
      </c>
      <c r="W2002" t="e">
        <f t="shared" si="1036"/>
        <v>#DIV/0!</v>
      </c>
      <c r="X2002" t="e">
        <f t="shared" si="1037"/>
        <v>#DIV/0!</v>
      </c>
      <c r="Y2002" t="str">
        <f t="shared" si="1038"/>
        <v>0.00096+0.79811533045918i</v>
      </c>
      <c r="Z2002" t="e">
        <f t="shared" si="1039"/>
        <v>#DIV/0!</v>
      </c>
      <c r="AA2002" t="e">
        <f t="shared" si="1040"/>
        <v>#DIV/0!</v>
      </c>
      <c r="AB2002" t="str">
        <f t="shared" si="1041"/>
        <v>0.104787789294026-0.0462966523134095i</v>
      </c>
      <c r="AC2002" t="str">
        <f t="shared" si="1042"/>
        <v>1.21969101313885-0.435778850573972i</v>
      </c>
      <c r="AD2002" t="str">
        <f t="shared" si="1043"/>
        <v>0.0882142899043446-0.00643993468024421i</v>
      </c>
      <c r="AE2002" t="e">
        <f t="shared" si="1044"/>
        <v>#DIV/0!</v>
      </c>
      <c r="AF2002" t="str">
        <f t="shared" si="1045"/>
        <v>-10.0824592325792-8.11215916425671i</v>
      </c>
      <c r="AG2002" t="e">
        <f t="shared" si="1046"/>
        <v>#DIV/0!</v>
      </c>
      <c r="AH2002" t="e">
        <f t="shared" si="1047"/>
        <v>#DIV/0!</v>
      </c>
      <c r="AI2002" t="e">
        <f t="shared" si="1048"/>
        <v>#DIV/0!</v>
      </c>
      <c r="AJ2002" t="e">
        <f t="shared" si="1049"/>
        <v>#DIV/0!</v>
      </c>
      <c r="AK2002"/>
      <c r="AL2002"/>
      <c r="AM2002"/>
      <c r="AN2002"/>
    </row>
    <row r="2003" spans="1:40" x14ac:dyDescent="0.3">
      <c r="A2003"/>
      <c r="B2003">
        <f t="shared" si="1015"/>
        <v>186900</v>
      </c>
      <c r="C2003" s="186" t="str">
        <f t="shared" si="1018"/>
        <v>-0.00606087384678882+0.00977079494143355i</v>
      </c>
      <c r="D2003" s="158" t="str">
        <f t="shared" si="1019"/>
        <v>-4.48888481072-2.67971808455165i</v>
      </c>
      <c r="E2003" t="str">
        <f t="shared" si="1020"/>
        <v>2465.13002706891-7729.30175839857i</v>
      </c>
      <c r="F2003" t="str">
        <f t="shared" si="1021"/>
        <v>0.57944584059495+0.359299240752519i</v>
      </c>
      <c r="G2003" t="str">
        <f t="shared" si="1016"/>
        <v>0.57944584059495+0.359299240752519i</v>
      </c>
      <c r="H2003" t="str">
        <f t="shared" si="1022"/>
        <v>5.59781896920865+5.43302055570128i</v>
      </c>
      <c r="I2003" t="str">
        <f t="shared" si="1023"/>
        <v>733.954583694915i</v>
      </c>
      <c r="J2003" t="str">
        <f t="shared" si="1017"/>
        <v>-132.422573483944+156.50730109977i</v>
      </c>
      <c r="K2003" t="str">
        <f t="shared" si="1024"/>
        <v>2.7330122337746-2.31243214096973i</v>
      </c>
      <c r="L2003" t="str">
        <f t="shared" si="1025"/>
        <v>0.556963600244726-0.392336439219842i</v>
      </c>
      <c r="M2003" t="str">
        <f t="shared" si="1026"/>
        <v>3.28997583401933-2.70476858018957i</v>
      </c>
      <c r="N2003" t="str">
        <f t="shared" si="1027"/>
        <v>-2.38925721753236i</v>
      </c>
      <c r="O2003" t="str">
        <f t="shared" si="1028"/>
        <v>-0.73009495117231-0.683345712119935i</v>
      </c>
      <c r="P2003" t="str">
        <f t="shared" si="1029"/>
        <v>1.73009495117231+0.683345712119935i</v>
      </c>
      <c r="Q2003" t="str">
        <f t="shared" si="1030"/>
        <v>-1.73009495117231+1.70591150541242i</v>
      </c>
      <c r="R2003" t="str">
        <f t="shared" si="1031"/>
        <v>-0.309569536900772-0.700218185148326i</v>
      </c>
      <c r="S2003" t="str">
        <f t="shared" si="1032"/>
        <v>0.262195579427419i</v>
      </c>
      <c r="T2003" t="str">
        <f t="shared" si="1033"/>
        <v>0.183594112780581-0.0811677641007757i</v>
      </c>
      <c r="U2003" t="e">
        <f t="shared" si="1034"/>
        <v>#DIV/0!</v>
      </c>
      <c r="V2003" t="str">
        <f t="shared" si="1035"/>
        <v>0.0000833333333333333-0.00141925221234078i</v>
      </c>
      <c r="W2003" t="e">
        <f t="shared" si="1036"/>
        <v>#DIV/0!</v>
      </c>
      <c r="X2003" t="e">
        <f t="shared" si="1037"/>
        <v>#DIV/0!</v>
      </c>
      <c r="Y2003" t="str">
        <f t="shared" si="1038"/>
        <v>0.00096+0.798542587060068i</v>
      </c>
      <c r="Z2003" t="e">
        <f t="shared" si="1039"/>
        <v>#DIV/0!</v>
      </c>
      <c r="AA2003" t="e">
        <f t="shared" si="1040"/>
        <v>#DIV/0!</v>
      </c>
      <c r="AB2003" t="str">
        <f t="shared" si="1041"/>
        <v>0.104765245168708-0.0463171753005854i</v>
      </c>
      <c r="AC2003" t="str">
        <f t="shared" si="1042"/>
        <v>1.219397884374-0.435748130867141i</v>
      </c>
      <c r="AD2003" t="str">
        <f t="shared" si="1043"/>
        <v>0.0882230840807163-0.00645739295924806i</v>
      </c>
      <c r="AE2003" t="e">
        <f t="shared" si="1044"/>
        <v>#DIV/0!</v>
      </c>
      <c r="AF2003" t="str">
        <f t="shared" si="1045"/>
        <v>-10.0867037799287-8.11273864025293i</v>
      </c>
      <c r="AG2003" t="e">
        <f t="shared" si="1046"/>
        <v>#DIV/0!</v>
      </c>
      <c r="AH2003" t="e">
        <f t="shared" si="1047"/>
        <v>#DIV/0!</v>
      </c>
      <c r="AI2003" t="e">
        <f t="shared" si="1048"/>
        <v>#DIV/0!</v>
      </c>
      <c r="AJ2003" t="e">
        <f t="shared" si="1049"/>
        <v>#DIV/0!</v>
      </c>
      <c r="AK2003"/>
      <c r="AL2003"/>
      <c r="AM2003"/>
      <c r="AN2003"/>
    </row>
    <row r="2004" spans="1:40" x14ac:dyDescent="0.3">
      <c r="A2004"/>
      <c r="B2004">
        <f t="shared" si="1015"/>
        <v>187000</v>
      </c>
      <c r="C2004" s="186" t="str">
        <f t="shared" si="1018"/>
        <v>-0.00605813733901852+0.00976877028501274i</v>
      </c>
      <c r="D2004" s="158" t="str">
        <f t="shared" si="1019"/>
        <v>-4.49031933933916-2.67996328305418i</v>
      </c>
      <c r="E2004" t="str">
        <f t="shared" si="1020"/>
        <v>2462.73734832371-7725.93113827806i</v>
      </c>
      <c r="F2004" t="str">
        <f t="shared" si="1021"/>
        <v>0.579635689531307+0.359329198509471i</v>
      </c>
      <c r="G2004" t="str">
        <f t="shared" si="1016"/>
        <v>0.579635689531307+0.359329198509471i</v>
      </c>
      <c r="H2004" t="str">
        <f t="shared" si="1022"/>
        <v>5.60062736825634+5.43335239063219i</v>
      </c>
      <c r="I2004" t="str">
        <f t="shared" si="1023"/>
        <v>734.347282776614i</v>
      </c>
      <c r="J2004" t="str">
        <f t="shared" si="1017"/>
        <v>-132.565385968755+156.591039623633i</v>
      </c>
      <c r="K2004" t="str">
        <f t="shared" si="1024"/>
        <v>2.73177385457659-2.31263970327869i</v>
      </c>
      <c r="L2004" t="str">
        <f t="shared" si="1025"/>
        <v>0.556765957325157-0.392407058891782i</v>
      </c>
      <c r="M2004" t="str">
        <f t="shared" si="1026"/>
        <v>3.28853981190175-2.70504676217047i</v>
      </c>
      <c r="N2004" t="str">
        <f t="shared" si="1027"/>
        <v>-2.39053557880445i</v>
      </c>
      <c r="O2004" t="str">
        <f t="shared" si="1028"/>
        <v>-0.730967917064946-0.682411828899334i</v>
      </c>
      <c r="P2004" t="str">
        <f t="shared" si="1029"/>
        <v>1.73096791706495+0.682411828899334i</v>
      </c>
      <c r="Q2004" t="str">
        <f t="shared" si="1030"/>
        <v>-1.73096791706495+1.70812374990512i</v>
      </c>
      <c r="R2004" t="str">
        <f t="shared" si="1031"/>
        <v>-0.309541034742407-0.699693050329136i</v>
      </c>
      <c r="S2004" t="str">
        <f t="shared" si="1032"/>
        <v>0.26233586598677i</v>
      </c>
      <c r="T2004" t="str">
        <f t="shared" si="1033"/>
        <v>0.183554582283019-0.0812037154075902i</v>
      </c>
      <c r="U2004" t="e">
        <f t="shared" si="1034"/>
        <v>#DIV/0!</v>
      </c>
      <c r="V2004" t="str">
        <f t="shared" si="1035"/>
        <v>0.0000833333333333333-0.00141849325393846i</v>
      </c>
      <c r="W2004" t="e">
        <f t="shared" si="1036"/>
        <v>#DIV/0!</v>
      </c>
      <c r="X2004" t="e">
        <f t="shared" si="1037"/>
        <v>#DIV/0!</v>
      </c>
      <c r="Y2004" t="str">
        <f t="shared" si="1038"/>
        <v>0.00096+0.798969843660956i</v>
      </c>
      <c r="Z2004" t="e">
        <f t="shared" si="1039"/>
        <v>#DIV/0!</v>
      </c>
      <c r="AA2004" t="e">
        <f t="shared" si="1040"/>
        <v>#DIV/0!</v>
      </c>
      <c r="AB2004" t="str">
        <f t="shared" si="1041"/>
        <v>0.104742687679222-0.0463376903781961i</v>
      </c>
      <c r="AC2004" t="str">
        <f t="shared" si="1042"/>
        <v>1.21910487911471-0.435717207767987i</v>
      </c>
      <c r="AD2004" t="str">
        <f t="shared" si="1043"/>
        <v>0.0882318678246692-0.00647487138203341i</v>
      </c>
      <c r="AE2004" t="e">
        <f t="shared" si="1044"/>
        <v>#DIV/0!</v>
      </c>
      <c r="AF2004" t="str">
        <f t="shared" si="1045"/>
        <v>-10.0909467075955-8.11331567368637i</v>
      </c>
      <c r="AG2004" t="e">
        <f t="shared" si="1046"/>
        <v>#DIV/0!</v>
      </c>
      <c r="AH2004" t="e">
        <f t="shared" si="1047"/>
        <v>#DIV/0!</v>
      </c>
      <c r="AI2004" t="e">
        <f t="shared" si="1048"/>
        <v>#DIV/0!</v>
      </c>
      <c r="AJ2004" t="e">
        <f t="shared" si="1049"/>
        <v>#DIV/0!</v>
      </c>
      <c r="AK2004"/>
      <c r="AL2004"/>
      <c r="AM2004"/>
      <c r="AN2004"/>
    </row>
    <row r="2005" spans="1:40" x14ac:dyDescent="0.3">
      <c r="A2005"/>
      <c r="B2005">
        <f t="shared" si="1015"/>
        <v>187100</v>
      </c>
      <c r="C2005" s="186" t="str">
        <f t="shared" si="1018"/>
        <v>-0.00605540184002216+0.00976674661488707i</v>
      </c>
      <c r="D2005" s="158" t="str">
        <f t="shared" si="1019"/>
        <v>-4.49175333967863-2.68020760175853i</v>
      </c>
      <c r="E2005" t="str">
        <f t="shared" si="1020"/>
        <v>2460.34803366016-7722.56304940211i</v>
      </c>
      <c r="F2005" t="str">
        <f t="shared" si="1021"/>
        <v>0.579825468552843+0.359359042496434i</v>
      </c>
      <c r="G2005" t="str">
        <f t="shared" si="1016"/>
        <v>0.579825468552843+0.359359042496434i</v>
      </c>
      <c r="H2005" t="str">
        <f t="shared" si="1022"/>
        <v>5.60343467510461+5.43368266564348i</v>
      </c>
      <c r="I2005" t="str">
        <f t="shared" si="1023"/>
        <v>734.739981858313i</v>
      </c>
      <c r="J2005" t="str">
        <f t="shared" si="1017"/>
        <v>-132.708274844305+156.674778147496i</v>
      </c>
      <c r="K2005" t="str">
        <f t="shared" si="1024"/>
        <v>2.73053593547563-2.31284650715264i</v>
      </c>
      <c r="L2005" t="str">
        <f t="shared" si="1025"/>
        <v>0.556568349018954-0.392477553990175i</v>
      </c>
      <c r="M2005" t="str">
        <f t="shared" si="1026"/>
        <v>3.28710428449458-2.70532406114281i</v>
      </c>
      <c r="N2005" t="str">
        <f t="shared" si="1027"/>
        <v>-2.39181394007654i</v>
      </c>
      <c r="O2005" t="str">
        <f t="shared" si="1028"/>
        <v>-0.731839688404462-0.681476830476326i</v>
      </c>
      <c r="P2005" t="str">
        <f t="shared" si="1029"/>
        <v>1.73183968840446+0.681476830476326i</v>
      </c>
      <c r="Q2005" t="str">
        <f t="shared" si="1030"/>
        <v>-1.73183968840446+1.71033710960021i</v>
      </c>
      <c r="R2005" t="str">
        <f t="shared" si="1031"/>
        <v>-0.309512510193492-0.699168387612897i</v>
      </c>
      <c r="S2005" t="str">
        <f t="shared" si="1032"/>
        <v>0.262476152546122i</v>
      </c>
      <c r="T2005" t="str">
        <f t="shared" si="1033"/>
        <v>0.183515028362509-0.0812396528404802i</v>
      </c>
      <c r="U2005" t="e">
        <f t="shared" si="1034"/>
        <v>#DIV/0!</v>
      </c>
      <c r="V2005" t="str">
        <f t="shared" si="1035"/>
        <v>0.0000833333333333333-0.00141773510682251i</v>
      </c>
      <c r="W2005" t="e">
        <f t="shared" si="1036"/>
        <v>#DIV/0!</v>
      </c>
      <c r="X2005" t="e">
        <f t="shared" si="1037"/>
        <v>#DIV/0!</v>
      </c>
      <c r="Y2005" t="str">
        <f t="shared" si="1038"/>
        <v>0.00096+0.799397100261844i</v>
      </c>
      <c r="Z2005" t="e">
        <f t="shared" si="1039"/>
        <v>#DIV/0!</v>
      </c>
      <c r="AA2005" t="e">
        <f t="shared" si="1040"/>
        <v>#DIV/0!</v>
      </c>
      <c r="AB2005" t="str">
        <f t="shared" si="1041"/>
        <v>0.10472011682378-0.0463581975388584i</v>
      </c>
      <c r="AC2005" t="str">
        <f t="shared" si="1042"/>
        <v>1.21881199745114-0.435686081480486i</v>
      </c>
      <c r="AD2005" t="str">
        <f t="shared" si="1043"/>
        <v>0.0882406411092303-0.00649236994975443i</v>
      </c>
      <c r="AE2005" t="e">
        <f t="shared" si="1044"/>
        <v>#DIV/0!</v>
      </c>
      <c r="AF2005" t="str">
        <f t="shared" si="1045"/>
        <v>-10.0951880147832-8.11389026740201i</v>
      </c>
      <c r="AG2005" t="e">
        <f t="shared" si="1046"/>
        <v>#DIV/0!</v>
      </c>
      <c r="AH2005" t="e">
        <f t="shared" si="1047"/>
        <v>#DIV/0!</v>
      </c>
      <c r="AI2005" t="e">
        <f t="shared" si="1048"/>
        <v>#DIV/0!</v>
      </c>
      <c r="AJ2005" t="e">
        <f t="shared" si="1049"/>
        <v>#DIV/0!</v>
      </c>
      <c r="AK2005"/>
      <c r="AL2005"/>
      <c r="AM2005"/>
      <c r="AN2005"/>
    </row>
    <row r="2006" spans="1:40" x14ac:dyDescent="0.3">
      <c r="A2006"/>
      <c r="B2006">
        <f t="shared" si="1015"/>
        <v>187200</v>
      </c>
      <c r="C2006" s="186" t="str">
        <f t="shared" si="1018"/>
        <v>-0.00605266735041249+0.00976472392875717i</v>
      </c>
      <c r="D2006" s="158" t="str">
        <f t="shared" si="1019"/>
        <v>-4.49318681141575-2.68045104169759i</v>
      </c>
      <c r="E2006" t="str">
        <f t="shared" si="1020"/>
        <v>2457.96207701061-7719.19748964625i</v>
      </c>
      <c r="F2006" t="str">
        <f t="shared" si="1021"/>
        <v>0.580015177616859+0.359388772845834i</v>
      </c>
      <c r="G2006" t="str">
        <f t="shared" si="1016"/>
        <v>0.580015177616859+0.359388772845834i</v>
      </c>
      <c r="H2006" t="str">
        <f t="shared" si="1022"/>
        <v>5.60624088928329+5.43401138254584i</v>
      </c>
      <c r="I2006" t="str">
        <f t="shared" si="1023"/>
        <v>735.132680940012i</v>
      </c>
      <c r="J2006" t="str">
        <f t="shared" si="1017"/>
        <v>-132.851240110593+156.758516671358i</v>
      </c>
      <c r="K2006" t="str">
        <f t="shared" si="1024"/>
        <v>2.72929847674627-2.31305255348812i</v>
      </c>
      <c r="L2006" t="str">
        <f t="shared" si="1025"/>
        <v>0.556370775401722-0.392547924607499i</v>
      </c>
      <c r="M2006" t="str">
        <f t="shared" si="1026"/>
        <v>3.28566925214799-2.70560047809562i</v>
      </c>
      <c r="N2006" t="str">
        <f t="shared" si="1027"/>
        <v>-2.39309230134862i</v>
      </c>
      <c r="O2006" t="str">
        <f t="shared" si="1028"/>
        <v>-0.732710263766195-0.680540718378902i</v>
      </c>
      <c r="P2006" t="str">
        <f t="shared" si="1029"/>
        <v>1.7327102637662+0.680540718378902i</v>
      </c>
      <c r="Q2006" t="str">
        <f t="shared" si="1030"/>
        <v>-1.7327102637662+1.71255158296972i</v>
      </c>
      <c r="R2006" t="str">
        <f t="shared" si="1031"/>
        <v>-0.309483963240592-0.698644196231104i</v>
      </c>
      <c r="S2006" t="str">
        <f t="shared" si="1032"/>
        <v>0.262616439105473i</v>
      </c>
      <c r="T2006" t="str">
        <f t="shared" si="1033"/>
        <v>0.183475451015918-0.0812755763864934i</v>
      </c>
      <c r="U2006" t="e">
        <f t="shared" si="1034"/>
        <v>#DIV/0!</v>
      </c>
      <c r="V2006" t="str">
        <f t="shared" si="1035"/>
        <v>0.0000833333333333333-0.0014169777696928i</v>
      </c>
      <c r="W2006" t="e">
        <f t="shared" si="1036"/>
        <v>#DIV/0!</v>
      </c>
      <c r="X2006" t="e">
        <f t="shared" si="1037"/>
        <v>#DIV/0!</v>
      </c>
      <c r="Y2006" t="str">
        <f t="shared" si="1038"/>
        <v>0.00096+0.799824356862733i</v>
      </c>
      <c r="Z2006" t="e">
        <f t="shared" si="1039"/>
        <v>#DIV/0!</v>
      </c>
      <c r="AA2006" t="e">
        <f t="shared" si="1040"/>
        <v>#DIV/0!</v>
      </c>
      <c r="AB2006" t="str">
        <f t="shared" si="1041"/>
        <v>0.104697532600593-0.0463786967751814i</v>
      </c>
      <c r="AC2006" t="str">
        <f t="shared" si="1042"/>
        <v>1.21851923947315-0.435654752208505i</v>
      </c>
      <c r="AD2006" t="str">
        <f t="shared" si="1043"/>
        <v>0.0882494039074071-0.00650988866354005i</v>
      </c>
      <c r="AE2006" t="e">
        <f t="shared" si="1044"/>
        <v>#DIV/0!</v>
      </c>
      <c r="AF2006" t="str">
        <f t="shared" si="1045"/>
        <v>-10.099427700699-8.11446242424343i</v>
      </c>
      <c r="AG2006" t="e">
        <f t="shared" si="1046"/>
        <v>#DIV/0!</v>
      </c>
      <c r="AH2006" t="e">
        <f t="shared" si="1047"/>
        <v>#DIV/0!</v>
      </c>
      <c r="AI2006" t="e">
        <f t="shared" si="1048"/>
        <v>#DIV/0!</v>
      </c>
      <c r="AJ2006" t="e">
        <f t="shared" si="1049"/>
        <v>#DIV/0!</v>
      </c>
      <c r="AK2006"/>
      <c r="AL2006"/>
      <c r="AM2006"/>
      <c r="AN2006"/>
    </row>
    <row r="2007" spans="1:40" x14ac:dyDescent="0.3">
      <c r="A2007"/>
      <c r="B2007">
        <f t="shared" si="1015"/>
        <v>187300</v>
      </c>
      <c r="C2007" s="186" t="str">
        <f t="shared" si="1018"/>
        <v>-0.00604993387079937+0.00976270222433092i</v>
      </c>
      <c r="D2007" s="158" t="str">
        <f t="shared" si="1019"/>
        <v>-4.49461975422912-2.68069360390356i</v>
      </c>
      <c r="E2007" t="str">
        <f t="shared" si="1020"/>
        <v>2455.57947232053-7715.83445688645i</v>
      </c>
      <c r="F2007" t="str">
        <f t="shared" si="1021"/>
        <v>0.580204816680825+0.359418389690012i</v>
      </c>
      <c r="G2007" t="str">
        <f t="shared" si="1016"/>
        <v>0.580204816680825+0.359418389690012i</v>
      </c>
      <c r="H2007" t="str">
        <f t="shared" si="1022"/>
        <v>5.60904601032434+5.43433854314893i</v>
      </c>
      <c r="I2007" t="str">
        <f t="shared" si="1023"/>
        <v>735.52538002171i</v>
      </c>
      <c r="J2007" t="str">
        <f t="shared" si="1017"/>
        <v>-132.994281767618+156.842255195221i</v>
      </c>
      <c r="K2007" t="str">
        <f t="shared" si="1024"/>
        <v>2.72806147866189-2.31325784318102i</v>
      </c>
      <c r="L2007" t="str">
        <f t="shared" si="1025"/>
        <v>0.556173236548919-0.392618170836245i</v>
      </c>
      <c r="M2007" t="str">
        <f t="shared" si="1026"/>
        <v>3.28423471521081-2.70587601401726i</v>
      </c>
      <c r="N2007" t="str">
        <f t="shared" si="1027"/>
        <v>-2.39437066262071i</v>
      </c>
      <c r="O2007" t="str">
        <f t="shared" si="1028"/>
        <v>-0.73357964172746-0.679603494136848i</v>
      </c>
      <c r="P2007" t="str">
        <f t="shared" si="1029"/>
        <v>1.73357964172746+0.679603494136848i</v>
      </c>
      <c r="Q2007" t="str">
        <f t="shared" si="1030"/>
        <v>-1.73357964172746+1.71476716848386i</v>
      </c>
      <c r="R2007" t="str">
        <f t="shared" si="1031"/>
        <v>-0.309455393870261-0.698120475416888i</v>
      </c>
      <c r="S2007" t="str">
        <f t="shared" si="1032"/>
        <v>0.262756725664825i</v>
      </c>
      <c r="T2007" t="str">
        <f t="shared" si="1033"/>
        <v>0.183435850240112-0.0813114860326685i</v>
      </c>
      <c r="U2007" t="e">
        <f t="shared" si="1034"/>
        <v>#DIV/0!</v>
      </c>
      <c r="V2007" t="str">
        <f t="shared" si="1035"/>
        <v>0.0000833333333333333-0.00141622124125196i</v>
      </c>
      <c r="W2007" t="e">
        <f t="shared" si="1036"/>
        <v>#DIV/0!</v>
      </c>
      <c r="X2007" t="e">
        <f t="shared" si="1037"/>
        <v>#DIV/0!</v>
      </c>
      <c r="Y2007" t="str">
        <f t="shared" si="1038"/>
        <v>0.00096+0.800251613463621i</v>
      </c>
      <c r="Z2007" t="e">
        <f t="shared" si="1039"/>
        <v>#DIV/0!</v>
      </c>
      <c r="AA2007" t="e">
        <f t="shared" si="1040"/>
        <v>#DIV/0!</v>
      </c>
      <c r="AB2007" t="str">
        <f t="shared" si="1041"/>
        <v>0.104674935007875-0.0463991880797689i</v>
      </c>
      <c r="AC2007" t="str">
        <f t="shared" si="1042"/>
        <v>1.21822660527038-0.435623220155797i</v>
      </c>
      <c r="AD2007" t="str">
        <f t="shared" si="1043"/>
        <v>0.088258156192186-0.00652742752449629i</v>
      </c>
      <c r="AE2007" t="e">
        <f t="shared" si="1044"/>
        <v>#DIV/0!</v>
      </c>
      <c r="AF2007" t="str">
        <f t="shared" si="1045"/>
        <v>-10.1036657645535-8.11503214705249i</v>
      </c>
      <c r="AG2007" t="e">
        <f t="shared" si="1046"/>
        <v>#DIV/0!</v>
      </c>
      <c r="AH2007" t="e">
        <f t="shared" si="1047"/>
        <v>#DIV/0!</v>
      </c>
      <c r="AI2007" t="e">
        <f t="shared" si="1048"/>
        <v>#DIV/0!</v>
      </c>
      <c r="AJ2007" t="e">
        <f t="shared" si="1049"/>
        <v>#DIV/0!</v>
      </c>
      <c r="AK2007"/>
      <c r="AL2007"/>
      <c r="AM2007"/>
      <c r="AN2007"/>
    </row>
    <row r="2008" spans="1:40" x14ac:dyDescent="0.3">
      <c r="A2008"/>
      <c r="B2008">
        <f t="shared" si="1015"/>
        <v>187400</v>
      </c>
      <c r="C2008" s="186" t="str">
        <f t="shared" si="1018"/>
        <v>-0.00604720140179016+0.00976068149932444i</v>
      </c>
      <c r="D2008" s="158" t="str">
        <f t="shared" si="1019"/>
        <v>-4.49605216779873-2.68093528940797i</v>
      </c>
      <c r="E2008" t="str">
        <f t="shared" si="1020"/>
        <v>2453.20021354845-7712.47394899908i</v>
      </c>
      <c r="F2008" t="str">
        <f t="shared" si="1021"/>
        <v>0.580394385702392+0.359447893161233i</v>
      </c>
      <c r="G2008" t="str">
        <f t="shared" si="1016"/>
        <v>0.580394385702392+0.359447893161233i</v>
      </c>
      <c r="H2008" t="str">
        <f t="shared" si="1022"/>
        <v>5.61185003776204+5.43466414926147i</v>
      </c>
      <c r="I2008" t="str">
        <f t="shared" si="1023"/>
        <v>735.918079103409i</v>
      </c>
      <c r="J2008" t="str">
        <f t="shared" si="1017"/>
        <v>-133.137399815382+156.925993719085i</v>
      </c>
      <c r="K2008" t="str">
        <f t="shared" si="1024"/>
        <v>2.72682494149469-2.31346237712676i</v>
      </c>
      <c r="L2008" t="str">
        <f t="shared" si="1025"/>
        <v>0.555975732535856-0.392688292768914i</v>
      </c>
      <c r="M2008" t="str">
        <f t="shared" si="1026"/>
        <v>3.28280067403055-2.70615066989567i</v>
      </c>
      <c r="N2008" t="str">
        <f t="shared" si="1027"/>
        <v>-2.3956490238928i</v>
      </c>
      <c r="O2008" t="str">
        <f t="shared" si="1028"/>
        <v>-0.734447820867504-0.678665159281788i</v>
      </c>
      <c r="P2008" t="str">
        <f t="shared" si="1029"/>
        <v>1.7344478208675+0.678665159281788i</v>
      </c>
      <c r="Q2008" t="str">
        <f t="shared" si="1030"/>
        <v>-1.7344478208675+1.71698386461101i</v>
      </c>
      <c r="R2008" t="str">
        <f t="shared" si="1031"/>
        <v>-0.309426802069039-0.697597224405026i</v>
      </c>
      <c r="S2008" t="str">
        <f t="shared" si="1032"/>
        <v>0.262897012224176i</v>
      </c>
      <c r="T2008" t="str">
        <f t="shared" si="1033"/>
        <v>0.183396226031959-0.0813473817660318i</v>
      </c>
      <c r="U2008" t="e">
        <f t="shared" si="1034"/>
        <v>#DIV/0!</v>
      </c>
      <c r="V2008" t="str">
        <f t="shared" si="1035"/>
        <v>0.0000833333333333333-0.0014154655202054i</v>
      </c>
      <c r="W2008" t="e">
        <f t="shared" si="1036"/>
        <v>#DIV/0!</v>
      </c>
      <c r="X2008" t="e">
        <f t="shared" si="1037"/>
        <v>#DIV/0!</v>
      </c>
      <c r="Y2008" t="str">
        <f t="shared" si="1038"/>
        <v>0.00096+0.800678870064509i</v>
      </c>
      <c r="Z2008" t="e">
        <f t="shared" si="1039"/>
        <v>#DIV/0!</v>
      </c>
      <c r="AA2008" t="e">
        <f t="shared" si="1040"/>
        <v>#DIV/0!</v>
      </c>
      <c r="AB2008" t="str">
        <f t="shared" si="1041"/>
        <v>0.104652324043836-0.0464196714452176i</v>
      </c>
      <c r="AC2008" t="str">
        <f t="shared" si="1042"/>
        <v>1.21793409493216-0.435591485526003i</v>
      </c>
      <c r="AD2008" t="str">
        <f t="shared" si="1043"/>
        <v>0.0882668979365327-0.00654498653370506i</v>
      </c>
      <c r="AE2008" t="e">
        <f t="shared" si="1044"/>
        <v>#DIV/0!</v>
      </c>
      <c r="AF2008" t="str">
        <f t="shared" si="1045"/>
        <v>-10.1079022055608-8.11559943866944i</v>
      </c>
      <c r="AG2008" t="e">
        <f t="shared" si="1046"/>
        <v>#DIV/0!</v>
      </c>
      <c r="AH2008" t="e">
        <f t="shared" si="1047"/>
        <v>#DIV/0!</v>
      </c>
      <c r="AI2008" t="e">
        <f t="shared" si="1048"/>
        <v>#DIV/0!</v>
      </c>
      <c r="AJ2008" t="e">
        <f t="shared" si="1049"/>
        <v>#DIV/0!</v>
      </c>
      <c r="AK2008"/>
      <c r="AL2008"/>
      <c r="AM2008"/>
      <c r="AN2008"/>
    </row>
    <row r="2009" spans="1:40" x14ac:dyDescent="0.3">
      <c r="A2009"/>
      <c r="B2009">
        <f t="shared" si="1015"/>
        <v>187500</v>
      </c>
      <c r="C2009" s="186" t="str">
        <f t="shared" si="1018"/>
        <v>-0.00604446994398982+0.00975866175146178i</v>
      </c>
      <c r="D2009" s="158" t="str">
        <f t="shared" si="1019"/>
        <v>-4.49748405180597-2.68117609924184i</v>
      </c>
      <c r="E2009" t="str">
        <f t="shared" si="1020"/>
        <v>2450.82429466585-7709.11596386083i</v>
      </c>
      <c r="F2009" t="str">
        <f t="shared" si="1021"/>
        <v>0.580583884639397+0.359477283391702i</v>
      </c>
      <c r="G2009" t="str">
        <f t="shared" si="1016"/>
        <v>0.580583884639397+0.359477283391702i</v>
      </c>
      <c r="H2009" t="str">
        <f t="shared" si="1022"/>
        <v>5.61465297113288+5.43498820269139i</v>
      </c>
      <c r="I2009" t="str">
        <f t="shared" si="1023"/>
        <v>736.310778185108i</v>
      </c>
      <c r="J2009" t="str">
        <f t="shared" si="1017"/>
        <v>-133.280594253884+157.009732242948i</v>
      </c>
      <c r="K2009" t="str">
        <f t="shared" si="1024"/>
        <v>2.72558886551571-2.31366615622019i</v>
      </c>
      <c r="L2009" t="str">
        <f t="shared" si="1025"/>
        <v>0.555778263437699-0.392758290498017i</v>
      </c>
      <c r="M2009" t="str">
        <f t="shared" si="1026"/>
        <v>3.28136712895341-2.70642444671821i</v>
      </c>
      <c r="N2009" t="str">
        <f t="shared" si="1027"/>
        <v>-2.39692738516489i</v>
      </c>
      <c r="O2009" t="str">
        <f t="shared" si="1028"/>
        <v>-0.735314799767543-0.677725715347159i</v>
      </c>
      <c r="P2009" t="str">
        <f t="shared" si="1029"/>
        <v>1.73531479976754+0.677725715347159i</v>
      </c>
      <c r="Q2009" t="str">
        <f t="shared" si="1030"/>
        <v>-1.73531479976754+1.71920166981773i</v>
      </c>
      <c r="R2009" t="str">
        <f t="shared" si="1031"/>
        <v>-0.30939818782346-0.697074442431928i</v>
      </c>
      <c r="S2009" t="str">
        <f t="shared" si="1032"/>
        <v>0.263037298783528i</v>
      </c>
      <c r="T2009" t="str">
        <f t="shared" si="1033"/>
        <v>0.183356578388328-0.0813832635736016i</v>
      </c>
      <c r="U2009" t="e">
        <f t="shared" si="1034"/>
        <v>#DIV/0!</v>
      </c>
      <c r="V2009" t="str">
        <f t="shared" si="1035"/>
        <v>0.0000833333333333333-0.00141471060526129i</v>
      </c>
      <c r="W2009" t="e">
        <f t="shared" si="1036"/>
        <v>#DIV/0!</v>
      </c>
      <c r="X2009" t="e">
        <f t="shared" si="1037"/>
        <v>#DIV/0!</v>
      </c>
      <c r="Y2009" t="str">
        <f t="shared" si="1038"/>
        <v>0.00096+0.801106126665397i</v>
      </c>
      <c r="Z2009" t="e">
        <f t="shared" si="1039"/>
        <v>#DIV/0!</v>
      </c>
      <c r="AA2009" t="e">
        <f t="shared" si="1040"/>
        <v>#DIV/0!</v>
      </c>
      <c r="AB2009" t="str">
        <f t="shared" si="1041"/>
        <v>0.104629699706691-0.0464401468641198i</v>
      </c>
      <c r="AC2009" t="str">
        <f t="shared" si="1042"/>
        <v>1.21764170854756-0.435559548522665i</v>
      </c>
      <c r="AD2009" t="str">
        <f t="shared" si="1043"/>
        <v>0.088275629113396-0.00656256569222365i</v>
      </c>
      <c r="AE2009" t="e">
        <f t="shared" si="1044"/>
        <v>#DIV/0!</v>
      </c>
      <c r="AF2009" t="str">
        <f t="shared" si="1045"/>
        <v>-10.1121370229388-8.11616430193323i</v>
      </c>
      <c r="AG2009" t="e">
        <f t="shared" si="1046"/>
        <v>#DIV/0!</v>
      </c>
      <c r="AH2009" t="e">
        <f t="shared" si="1047"/>
        <v>#DIV/0!</v>
      </c>
      <c r="AI2009" t="e">
        <f t="shared" si="1048"/>
        <v>#DIV/0!</v>
      </c>
      <c r="AJ2009" t="e">
        <f t="shared" si="1049"/>
        <v>#DIV/0!</v>
      </c>
      <c r="AK2009"/>
      <c r="AL2009"/>
      <c r="AM2009"/>
      <c r="AN2009"/>
    </row>
    <row r="2010" spans="1:40" x14ac:dyDescent="0.3">
      <c r="A2010"/>
      <c r="B2010">
        <f t="shared" si="1015"/>
        <v>187600</v>
      </c>
      <c r="C2010" s="186" t="str">
        <f t="shared" si="1018"/>
        <v>-0.00604173949800082+0.00975664297847476i</v>
      </c>
      <c r="D2010" s="158" t="str">
        <f t="shared" si="1019"/>
        <v>-4.49891540593348-2.68141603443551i</v>
      </c>
      <c r="E2010" t="str">
        <f t="shared" si="1020"/>
        <v>2448.45170965725-7705.76049934886i</v>
      </c>
      <c r="F2010" t="str">
        <f t="shared" si="1021"/>
        <v>0.580773313449844+0.359506560513541i</v>
      </c>
      <c r="G2010" t="str">
        <f t="shared" si="1016"/>
        <v>0.580773313449844+0.359506560513541i</v>
      </c>
      <c r="H2010" t="str">
        <f t="shared" si="1022"/>
        <v>5.61745480997553+5.43531070524565i</v>
      </c>
      <c r="I2010" t="str">
        <f t="shared" si="1023"/>
        <v>736.703477266806i</v>
      </c>
      <c r="J2010" t="str">
        <f t="shared" si="1017"/>
        <v>-133.423865083124+157.09347076681i</v>
      </c>
      <c r="K2010" t="str">
        <f t="shared" si="1024"/>
        <v>2.72435325099483-2.31386918135558i</v>
      </c>
      <c r="L2010" t="str">
        <f t="shared" si="1025"/>
        <v>0.555580829329466-0.392828164116073i</v>
      </c>
      <c r="M2010" t="str">
        <f t="shared" si="1026"/>
        <v>3.2799340803243-2.70669734547165i</v>
      </c>
      <c r="N2010" t="str">
        <f t="shared" si="1027"/>
        <v>-2.39820574643698i</v>
      </c>
      <c r="O2010" t="str">
        <f t="shared" si="1028"/>
        <v>-0.736180577010755-0.676785163868204i</v>
      </c>
      <c r="P2010" t="str">
        <f t="shared" si="1029"/>
        <v>1.73618057701076+0.676785163868204i</v>
      </c>
      <c r="Q2010" t="str">
        <f t="shared" si="1030"/>
        <v>-1.73618057701076+1.72142058256878i</v>
      </c>
      <c r="R2010" t="str">
        <f t="shared" si="1031"/>
        <v>-0.309369551120037-0.696552128735631i</v>
      </c>
      <c r="S2010" t="str">
        <f t="shared" si="1032"/>
        <v>0.263177585342877i</v>
      </c>
      <c r="T2010" t="str">
        <f t="shared" si="1033"/>
        <v>0.183316907306084-0.0814191314423811i</v>
      </c>
      <c r="U2010" t="e">
        <f t="shared" si="1034"/>
        <v>#DIV/0!</v>
      </c>
      <c r="V2010" t="str">
        <f t="shared" si="1035"/>
        <v>0.0000833333333333333-0.00141395649513056i</v>
      </c>
      <c r="W2010" t="e">
        <f t="shared" si="1036"/>
        <v>#DIV/0!</v>
      </c>
      <c r="X2010" t="e">
        <f t="shared" si="1037"/>
        <v>#DIV/0!</v>
      </c>
      <c r="Y2010" t="str">
        <f t="shared" si="1038"/>
        <v>0.00096+0.801533383266285i</v>
      </c>
      <c r="Z2010" t="e">
        <f t="shared" si="1039"/>
        <v>#DIV/0!</v>
      </c>
      <c r="AA2010" t="e">
        <f t="shared" si="1040"/>
        <v>#DIV/0!</v>
      </c>
      <c r="AB2010" t="str">
        <f t="shared" si="1041"/>
        <v>0.104607061994651-0.0464606143290589i</v>
      </c>
      <c r="AC2010" t="str">
        <f t="shared" si="1042"/>
        <v>1.21734944620541-0.435527409349194i</v>
      </c>
      <c r="AD2010" t="str">
        <f t="shared" si="1043"/>
        <v>0.0882843496956994-0.00658016500108632i</v>
      </c>
      <c r="AE2010" t="e">
        <f t="shared" si="1044"/>
        <v>#DIV/0!</v>
      </c>
      <c r="AF2010" t="str">
        <f t="shared" si="1045"/>
        <v>-10.116370215909-8.11672673968116i</v>
      </c>
      <c r="AG2010" t="e">
        <f t="shared" si="1046"/>
        <v>#DIV/0!</v>
      </c>
      <c r="AH2010" t="e">
        <f t="shared" si="1047"/>
        <v>#DIV/0!</v>
      </c>
      <c r="AI2010" t="e">
        <f t="shared" si="1048"/>
        <v>#DIV/0!</v>
      </c>
      <c r="AJ2010" t="e">
        <f t="shared" si="1049"/>
        <v>#DIV/0!</v>
      </c>
      <c r="AK2010"/>
      <c r="AL2010"/>
      <c r="AM2010"/>
      <c r="AN2010"/>
    </row>
    <row r="2011" spans="1:40" x14ac:dyDescent="0.3">
      <c r="A2011"/>
      <c r="B2011">
        <f t="shared" si="1015"/>
        <v>187700</v>
      </c>
      <c r="C2011" s="186" t="str">
        <f t="shared" si="1018"/>
        <v>-0.00603901006442266+0.00975462517810294i</v>
      </c>
      <c r="D2011" s="158" t="str">
        <f t="shared" si="1019"/>
        <v>-4.50034622986525-2.68165509601855i</v>
      </c>
      <c r="E2011" t="str">
        <f t="shared" si="1020"/>
        <v>2446.08245252012-7702.40755334073i</v>
      </c>
      <c r="F2011" t="str">
        <f t="shared" si="1021"/>
        <v>0.580962672091914+0.359535724658783i</v>
      </c>
      <c r="G2011" t="str">
        <f t="shared" si="1016"/>
        <v>0.580962672091914+0.359535724658783i</v>
      </c>
      <c r="H2011" t="str">
        <f t="shared" si="1022"/>
        <v>5.62025555383089+5.43563165873004i</v>
      </c>
      <c r="I2011" t="str">
        <f t="shared" si="1023"/>
        <v>737.096176348505i</v>
      </c>
      <c r="J2011" t="str">
        <f t="shared" si="1017"/>
        <v>-133.567212303101+157.177209290673i</v>
      </c>
      <c r="K2011" t="str">
        <f t="shared" si="1024"/>
        <v>2.72311809820081-2.3140714534266i</v>
      </c>
      <c r="L2011" t="str">
        <f t="shared" si="1025"/>
        <v>0.555383430286028-0.392897913715613i</v>
      </c>
      <c r="M2011" t="str">
        <f t="shared" si="1026"/>
        <v>3.27850152848684-2.70696936714221i</v>
      </c>
      <c r="N2011" t="str">
        <f t="shared" si="1027"/>
        <v>-2.39948410770906i</v>
      </c>
      <c r="O2011" t="str">
        <f t="shared" si="1028"/>
        <v>-0.737045151182273-0.675843506381989i</v>
      </c>
      <c r="P2011" t="str">
        <f t="shared" si="1029"/>
        <v>1.73704515118227+0.675843506381989i</v>
      </c>
      <c r="Q2011" t="str">
        <f t="shared" si="1030"/>
        <v>-1.73704515118227+1.72364060132707i</v>
      </c>
      <c r="R2011" t="str">
        <f t="shared" si="1031"/>
        <v>-0.309340891945271-0.696030282555805i</v>
      </c>
      <c r="S2011" t="str">
        <f t="shared" si="1032"/>
        <v>0.263317871902229i</v>
      </c>
      <c r="T2011" t="str">
        <f t="shared" si="1033"/>
        <v>0.183277212782102-0.0814549853593661i</v>
      </c>
      <c r="U2011" t="e">
        <f t="shared" si="1034"/>
        <v>#DIV/0!</v>
      </c>
      <c r="V2011" t="str">
        <f t="shared" si="1035"/>
        <v>0.0000833333333333333-0.00141320318852686i</v>
      </c>
      <c r="W2011" t="e">
        <f t="shared" si="1036"/>
        <v>#DIV/0!</v>
      </c>
      <c r="X2011" t="e">
        <f t="shared" si="1037"/>
        <v>#DIV/0!</v>
      </c>
      <c r="Y2011" t="str">
        <f t="shared" si="1038"/>
        <v>0.00096+0.801960639867174i</v>
      </c>
      <c r="Z2011" t="e">
        <f t="shared" si="1039"/>
        <v>#DIV/0!</v>
      </c>
      <c r="AA2011" t="e">
        <f t="shared" si="1040"/>
        <v>#DIV/0!</v>
      </c>
      <c r="AB2011" t="str">
        <f t="shared" si="1041"/>
        <v>0.104584410905932-0.0464810738326143i</v>
      </c>
      <c r="AC2011" t="str">
        <f t="shared" si="1042"/>
        <v>1.21705730799423-0.435495068208907i</v>
      </c>
      <c r="AD2011" t="str">
        <f t="shared" si="1043"/>
        <v>0.0882930596563524-0.00659778446130169i</v>
      </c>
      <c r="AE2011" t="e">
        <f t="shared" si="1044"/>
        <v>#DIV/0!</v>
      </c>
      <c r="AF2011" t="str">
        <f t="shared" si="1045"/>
        <v>-10.1206017836961-8.11728675474859i</v>
      </c>
      <c r="AG2011" t="e">
        <f t="shared" si="1046"/>
        <v>#DIV/0!</v>
      </c>
      <c r="AH2011" t="e">
        <f t="shared" si="1047"/>
        <v>#DIV/0!</v>
      </c>
      <c r="AI2011" t="e">
        <f t="shared" si="1048"/>
        <v>#DIV/0!</v>
      </c>
      <c r="AJ2011" t="e">
        <f t="shared" si="1049"/>
        <v>#DIV/0!</v>
      </c>
      <c r="AK2011"/>
      <c r="AL2011"/>
      <c r="AM2011"/>
      <c r="AN2011"/>
    </row>
    <row r="2012" spans="1:40" x14ac:dyDescent="0.3">
      <c r="A2012"/>
      <c r="B2012">
        <f t="shared" si="1015"/>
        <v>187800</v>
      </c>
      <c r="C2012" s="186" t="str">
        <f t="shared" si="1018"/>
        <v>-0.0060362816438527+0.00975260834809354i</v>
      </c>
      <c r="D2012" s="158" t="str">
        <f t="shared" si="1019"/>
        <v>-4.50177652328666-2.68189328502005i</v>
      </c>
      <c r="E2012" t="str">
        <f t="shared" si="1020"/>
        <v>2443.71651726479-7699.05712371438i</v>
      </c>
      <c r="F2012" t="str">
        <f t="shared" si="1021"/>
        <v>0.581151960523972+0.359564775959405i</v>
      </c>
      <c r="G2012" t="str">
        <f t="shared" si="1016"/>
        <v>0.581151960523972+0.359564775959405i</v>
      </c>
      <c r="H2012" t="str">
        <f t="shared" si="1022"/>
        <v>5.62305520224212+5.43595106494967i</v>
      </c>
      <c r="I2012" t="str">
        <f t="shared" si="1023"/>
        <v>737.488875430204i</v>
      </c>
      <c r="J2012" t="str">
        <f t="shared" si="1017"/>
        <v>-133.710635913817+157.260947814536i</v>
      </c>
      <c r="K2012" t="str">
        <f t="shared" si="1024"/>
        <v>2.72188340740118-2.31427297332643i</v>
      </c>
      <c r="L2012" t="str">
        <f t="shared" si="1025"/>
        <v>0.555186066382113-0.392967539389176i</v>
      </c>
      <c r="M2012" t="str">
        <f t="shared" si="1026"/>
        <v>3.27706947378329-2.70724051271561i</v>
      </c>
      <c r="N2012" t="str">
        <f t="shared" si="1027"/>
        <v>-2.40076246898115i</v>
      </c>
      <c r="O2012" t="str">
        <f t="shared" si="1028"/>
        <v>-0.737908520869216-0.674900744427361i</v>
      </c>
      <c r="P2012" t="str">
        <f t="shared" si="1029"/>
        <v>1.73790852086922+0.674900744427361i</v>
      </c>
      <c r="Q2012" t="str">
        <f t="shared" si="1030"/>
        <v>-1.73790852086922+1.72586172455379i</v>
      </c>
      <c r="R2012" t="str">
        <f t="shared" si="1031"/>
        <v>-0.309312210285656-0.695508903133726i</v>
      </c>
      <c r="S2012" t="str">
        <f t="shared" si="1032"/>
        <v>0.26345815846158i</v>
      </c>
      <c r="T2012" t="str">
        <f t="shared" si="1033"/>
        <v>0.183237494813245-0.0814908253115399i</v>
      </c>
      <c r="U2012" t="e">
        <f t="shared" si="1034"/>
        <v>#DIV/0!</v>
      </c>
      <c r="V2012" t="str">
        <f t="shared" si="1035"/>
        <v>0.0000833333333333333-0.00141245068416662i</v>
      </c>
      <c r="W2012" t="e">
        <f t="shared" si="1036"/>
        <v>#DIV/0!</v>
      </c>
      <c r="X2012" t="e">
        <f t="shared" si="1037"/>
        <v>#DIV/0!</v>
      </c>
      <c r="Y2012" t="str">
        <f t="shared" si="1038"/>
        <v>0.00096+0.802387896468062i</v>
      </c>
      <c r="Z2012" t="e">
        <f t="shared" si="1039"/>
        <v>#DIV/0!</v>
      </c>
      <c r="AA2012" t="e">
        <f t="shared" si="1040"/>
        <v>#DIV/0!</v>
      </c>
      <c r="AB2012" t="str">
        <f t="shared" si="1041"/>
        <v>0.104561746438745-0.0465015253673583i</v>
      </c>
      <c r="AC2012" t="str">
        <f t="shared" si="1042"/>
        <v>1.2167652940023-0.435462525304997i</v>
      </c>
      <c r="AD2012" t="str">
        <f t="shared" si="1043"/>
        <v>0.0883017589682393-0.00661542407385629i</v>
      </c>
      <c r="AE2012" t="e">
        <f t="shared" si="1044"/>
        <v>#DIV/0!</v>
      </c>
      <c r="AF2012" t="str">
        <f t="shared" si="1045"/>
        <v>-10.1248317255288-8.11784434996972i</v>
      </c>
      <c r="AG2012" t="e">
        <f t="shared" si="1046"/>
        <v>#DIV/0!</v>
      </c>
      <c r="AH2012" t="e">
        <f t="shared" si="1047"/>
        <v>#DIV/0!</v>
      </c>
      <c r="AI2012" t="e">
        <f t="shared" si="1048"/>
        <v>#DIV/0!</v>
      </c>
      <c r="AJ2012" t="e">
        <f t="shared" si="1049"/>
        <v>#DIV/0!</v>
      </c>
      <c r="AK2012"/>
      <c r="AL2012"/>
      <c r="AM2012"/>
      <c r="AN2012"/>
    </row>
    <row r="2013" spans="1:40" x14ac:dyDescent="0.3">
      <c r="A2013"/>
      <c r="B2013">
        <f t="shared" si="1015"/>
        <v>187900</v>
      </c>
      <c r="C2013" s="186" t="str">
        <f t="shared" si="1018"/>
        <v>-0.00603355423688567+0.00975059248620188i</v>
      </c>
      <c r="D2013" s="158" t="str">
        <f t="shared" si="1019"/>
        <v>-4.50320628588441-2.68213060246846i</v>
      </c>
      <c r="E2013" t="str">
        <f t="shared" si="1020"/>
        <v>2441.35389791453-7695.70920834821i</v>
      </c>
      <c r="F2013" t="str">
        <f t="shared" si="1021"/>
        <v>0.581341178704558+0.359593714547305i</v>
      </c>
      <c r="G2013" t="str">
        <f t="shared" si="1016"/>
        <v>0.581341178704558+0.359593714547305i</v>
      </c>
      <c r="H2013" t="str">
        <f t="shared" si="1022"/>
        <v>5.62585375475457+5.43626892570869i</v>
      </c>
      <c r="I2013" t="str">
        <f t="shared" si="1023"/>
        <v>737.881574511903i</v>
      </c>
      <c r="J2013" t="str">
        <f t="shared" si="1017"/>
        <v>-133.854135915271+157.344686338399i</v>
      </c>
      <c r="K2013" t="str">
        <f t="shared" si="1024"/>
        <v>2.72064917886235-2.31447374194763i</v>
      </c>
      <c r="L2013" t="str">
        <f t="shared" si="1025"/>
        <v>0.554988737692298-0.393037041229311i</v>
      </c>
      <c r="M2013" t="str">
        <f t="shared" si="1026"/>
        <v>3.27563791655465-2.70751078317694i</v>
      </c>
      <c r="N2013" t="str">
        <f t="shared" si="1027"/>
        <v>-2.40204083025324i</v>
      </c>
      <c r="O2013" t="str">
        <f t="shared" si="1028"/>
        <v>-0.738770684660654-0.673956879544997i</v>
      </c>
      <c r="P2013" t="str">
        <f t="shared" si="1029"/>
        <v>1.73877068466065+0.673956879544997i</v>
      </c>
      <c r="Q2013" t="str">
        <f t="shared" si="1030"/>
        <v>-1.73877068466065+1.72808395070824i</v>
      </c>
      <c r="R2013" t="str">
        <f t="shared" si="1031"/>
        <v>-0.309283506127662-0.694987989712299i</v>
      </c>
      <c r="S2013" t="str">
        <f t="shared" si="1032"/>
        <v>0.263598445020932i</v>
      </c>
      <c r="T2013" t="str">
        <f t="shared" si="1033"/>
        <v>0.183197753396385-0.0815266512858736i</v>
      </c>
      <c r="U2013" t="e">
        <f t="shared" si="1034"/>
        <v>#DIV/0!</v>
      </c>
      <c r="V2013" t="str">
        <f t="shared" si="1035"/>
        <v>0.0000833333333333333-0.00141169898076898i</v>
      </c>
      <c r="W2013" t="e">
        <f t="shared" si="1036"/>
        <v>#DIV/0!</v>
      </c>
      <c r="X2013" t="e">
        <f t="shared" si="1037"/>
        <v>#DIV/0!</v>
      </c>
      <c r="Y2013" t="str">
        <f t="shared" si="1038"/>
        <v>0.00096+0.80281515306895i</v>
      </c>
      <c r="Z2013" t="e">
        <f t="shared" si="1039"/>
        <v>#DIV/0!</v>
      </c>
      <c r="AA2013" t="e">
        <f t="shared" si="1040"/>
        <v>#DIV/0!</v>
      </c>
      <c r="AB2013" t="str">
        <f t="shared" si="1041"/>
        <v>0.104539068591304-0.0465219689258561i</v>
      </c>
      <c r="AC2013" t="str">
        <f t="shared" si="1042"/>
        <v>1.21647340431761-0.435429780840541i</v>
      </c>
      <c r="AD2013" t="str">
        <f t="shared" si="1043"/>
        <v>0.0883104476042273-0.00663308383971097i</v>
      </c>
      <c r="AE2013" t="e">
        <f t="shared" si="1044"/>
        <v>#DIV/0!</v>
      </c>
      <c r="AF2013" t="str">
        <f t="shared" si="1045"/>
        <v>-10.129060040639-8.11839952817715i</v>
      </c>
      <c r="AG2013" t="e">
        <f t="shared" si="1046"/>
        <v>#DIV/0!</v>
      </c>
      <c r="AH2013" t="e">
        <f t="shared" si="1047"/>
        <v>#DIV/0!</v>
      </c>
      <c r="AI2013" t="e">
        <f t="shared" si="1048"/>
        <v>#DIV/0!</v>
      </c>
      <c r="AJ2013" t="e">
        <f t="shared" si="1049"/>
        <v>#DIV/0!</v>
      </c>
      <c r="AK2013"/>
      <c r="AL2013"/>
      <c r="AM2013"/>
      <c r="AN2013"/>
    </row>
    <row r="2014" spans="1:40" x14ac:dyDescent="0.3">
      <c r="A2014"/>
      <c r="B2014">
        <f t="shared" si="1015"/>
        <v>188000</v>
      </c>
      <c r="C2014" s="186" t="str">
        <f t="shared" si="1018"/>
        <v>-0.00603082784411371+0.00974857759019071i</v>
      </c>
      <c r="D2014" s="158" t="str">
        <f t="shared" si="1019"/>
        <v>-4.50463551734646-2.68236704939146i</v>
      </c>
      <c r="E2014" t="str">
        <f t="shared" si="1020"/>
        <v>2438.99458850547-7692.36380512109i</v>
      </c>
      <c r="F2014" t="str">
        <f t="shared" si="1021"/>
        <v>0.58153032659238+0.359622540554295i</v>
      </c>
      <c r="G2014" t="str">
        <f t="shared" si="1016"/>
        <v>0.58153032659238+0.359622540554295i</v>
      </c>
      <c r="H2014" t="str">
        <f t="shared" si="1022"/>
        <v>5.62865121091573+5.43658524281014i</v>
      </c>
      <c r="I2014" t="str">
        <f t="shared" si="1023"/>
        <v>738.274273593601i</v>
      </c>
      <c r="J2014" t="str">
        <f t="shared" si="1017"/>
        <v>-133.997712307464+157.428424862262i</v>
      </c>
      <c r="K2014" t="str">
        <f t="shared" si="1024"/>
        <v>2.71941541284957-2.31467376018224i</v>
      </c>
      <c r="L2014" t="str">
        <f t="shared" si="1025"/>
        <v>0.554791444291021-0.393106419328575i</v>
      </c>
      <c r="M2014" t="str">
        <f t="shared" si="1026"/>
        <v>3.27420685714059-2.70778017951081i</v>
      </c>
      <c r="N2014" t="str">
        <f t="shared" si="1027"/>
        <v>-2.40331919152533i</v>
      </c>
      <c r="O2014" t="str">
        <f t="shared" si="1028"/>
        <v>-0.739631641147631-0.673011913277367i</v>
      </c>
      <c r="P2014" t="str">
        <f t="shared" si="1029"/>
        <v>1.73963164114763+0.673011913277367i</v>
      </c>
      <c r="Q2014" t="str">
        <f t="shared" si="1030"/>
        <v>-1.73963164114763+1.73030727824796i</v>
      </c>
      <c r="R2014" t="str">
        <f t="shared" si="1031"/>
        <v>-0.309254779457762-0.694467541536039i</v>
      </c>
      <c r="S2014" t="str">
        <f t="shared" si="1032"/>
        <v>0.263738731580283i</v>
      </c>
      <c r="T2014" t="str">
        <f t="shared" si="1033"/>
        <v>0.183157988528392-0.0815624632693303i</v>
      </c>
      <c r="U2014" t="e">
        <f t="shared" si="1034"/>
        <v>#DIV/0!</v>
      </c>
      <c r="V2014" t="str">
        <f t="shared" si="1035"/>
        <v>0.0000833333333333333-0.00141094807705581i</v>
      </c>
      <c r="W2014" t="e">
        <f t="shared" si="1036"/>
        <v>#DIV/0!</v>
      </c>
      <c r="X2014" t="e">
        <f t="shared" si="1037"/>
        <v>#DIV/0!</v>
      </c>
      <c r="Y2014" t="str">
        <f t="shared" si="1038"/>
        <v>0.00096+0.803242409669838i</v>
      </c>
      <c r="Z2014" t="e">
        <f t="shared" si="1039"/>
        <v>#DIV/0!</v>
      </c>
      <c r="AA2014" t="e">
        <f t="shared" si="1040"/>
        <v>#DIV/0!</v>
      </c>
      <c r="AB2014" t="str">
        <f t="shared" si="1041"/>
        <v>0.104516377361823-0.0465424045006683i</v>
      </c>
      <c r="AC2014" t="str">
        <f t="shared" si="1042"/>
        <v>1.21618163902789-0.435396835018516i</v>
      </c>
      <c r="AD2014" t="str">
        <f t="shared" si="1043"/>
        <v>0.0883191255371632-0.00665076375980297i</v>
      </c>
      <c r="AE2014" t="e">
        <f t="shared" si="1044"/>
        <v>#DIV/0!</v>
      </c>
      <c r="AF2014" t="str">
        <f t="shared" si="1045"/>
        <v>-10.1332867282622-8.1189522922016i</v>
      </c>
      <c r="AG2014" t="e">
        <f t="shared" si="1046"/>
        <v>#DIV/0!</v>
      </c>
      <c r="AH2014" t="e">
        <f t="shared" si="1047"/>
        <v>#DIV/0!</v>
      </c>
      <c r="AI2014" t="e">
        <f t="shared" si="1048"/>
        <v>#DIV/0!</v>
      </c>
      <c r="AJ2014" t="e">
        <f t="shared" si="1049"/>
        <v>#DIV/0!</v>
      </c>
      <c r="AK2014"/>
      <c r="AL2014"/>
      <c r="AM2014"/>
      <c r="AN2014"/>
    </row>
    <row r="2015" spans="1:40" x14ac:dyDescent="0.3">
      <c r="A2015"/>
      <c r="B2015">
        <f t="shared" si="1015"/>
        <v>188100</v>
      </c>
      <c r="C2015" s="186" t="str">
        <f t="shared" si="1018"/>
        <v>-0.00602810246612656+0.00974656365783069i</v>
      </c>
      <c r="D2015" s="158" t="str">
        <f t="shared" si="1019"/>
        <v>-4.50606421736221-2.68260262681626i</v>
      </c>
      <c r="E2015" t="str">
        <f t="shared" si="1020"/>
        <v>2436.63858308651-7689.02091191226i</v>
      </c>
      <c r="F2015" t="str">
        <f t="shared" si="1021"/>
        <v>0.581719404146335+0.359651254112126i</v>
      </c>
      <c r="G2015" t="str">
        <f t="shared" si="1016"/>
        <v>0.581719404146335+0.359651254112126i</v>
      </c>
      <c r="H2015" t="str">
        <f t="shared" si="1022"/>
        <v>5.63144757027542+5.43690001805631i</v>
      </c>
      <c r="I2015" t="str">
        <f t="shared" si="1023"/>
        <v>738.6669726753i</v>
      </c>
      <c r="J2015" t="str">
        <f t="shared" si="1017"/>
        <v>-134.141365090394+157.512163386125i</v>
      </c>
      <c r="K2015" t="str">
        <f t="shared" si="1024"/>
        <v>2.71818210962698-2.31487302892171i</v>
      </c>
      <c r="L2015" t="str">
        <f t="shared" si="1025"/>
        <v>0.554594186252567-0.393175673779536i</v>
      </c>
      <c r="M2015" t="str">
        <f t="shared" si="1026"/>
        <v>3.27277629587955-2.70804870270125i</v>
      </c>
      <c r="N2015" t="str">
        <f t="shared" si="1027"/>
        <v>-2.40459755279742i</v>
      </c>
      <c r="O2015" t="str">
        <f t="shared" si="1028"/>
        <v>-0.740491388923167-0.672065847168742i</v>
      </c>
      <c r="P2015" t="str">
        <f t="shared" si="1029"/>
        <v>1.74049138892317+0.672065847168742i</v>
      </c>
      <c r="Q2015" t="str">
        <f t="shared" si="1030"/>
        <v>-1.74049138892317+1.73253170562868i</v>
      </c>
      <c r="R2015" t="str">
        <f t="shared" si="1031"/>
        <v>-0.309226030262401-0.693947557851067i</v>
      </c>
      <c r="S2015" t="str">
        <f t="shared" si="1032"/>
        <v>0.263879018139635i</v>
      </c>
      <c r="T2015" t="str">
        <f t="shared" si="1033"/>
        <v>0.183118200206137-0.0815982612488594i</v>
      </c>
      <c r="U2015" t="e">
        <f t="shared" si="1034"/>
        <v>#DIV/0!</v>
      </c>
      <c r="V2015" t="str">
        <f t="shared" si="1035"/>
        <v>0.0000833333333333333-0.00141019797175169i</v>
      </c>
      <c r="W2015" t="e">
        <f t="shared" si="1036"/>
        <v>#DIV/0!</v>
      </c>
      <c r="X2015" t="e">
        <f t="shared" si="1037"/>
        <v>#DIV/0!</v>
      </c>
      <c r="Y2015" t="str">
        <f t="shared" si="1038"/>
        <v>0.00096+0.803669666270726i</v>
      </c>
      <c r="Z2015" t="e">
        <f t="shared" si="1039"/>
        <v>#DIV/0!</v>
      </c>
      <c r="AA2015" t="e">
        <f t="shared" si="1040"/>
        <v>#DIV/0!</v>
      </c>
      <c r="AB2015" t="str">
        <f t="shared" si="1041"/>
        <v>0.104493672748518-0.046562832084348i</v>
      </c>
      <c r="AC2015" t="str">
        <f t="shared" si="1042"/>
        <v>1.21588999822063-0.435363688041787i</v>
      </c>
      <c r="AD2015" t="str">
        <f t="shared" si="1043"/>
        <v>0.0883277927398728-0.00666846383504432i</v>
      </c>
      <c r="AE2015" t="e">
        <f t="shared" si="1044"/>
        <v>#DIV/0!</v>
      </c>
      <c r="AF2015" t="str">
        <f t="shared" si="1045"/>
        <v>-10.1375117876376-8.11950264487257i</v>
      </c>
      <c r="AG2015" t="e">
        <f t="shared" si="1046"/>
        <v>#DIV/0!</v>
      </c>
      <c r="AH2015" t="e">
        <f t="shared" si="1047"/>
        <v>#DIV/0!</v>
      </c>
      <c r="AI2015" t="e">
        <f t="shared" si="1048"/>
        <v>#DIV/0!</v>
      </c>
      <c r="AJ2015" t="e">
        <f t="shared" si="1049"/>
        <v>#DIV/0!</v>
      </c>
      <c r="AK2015"/>
      <c r="AL2015"/>
      <c r="AM2015"/>
      <c r="AN2015"/>
    </row>
    <row r="2016" spans="1:40" x14ac:dyDescent="0.3">
      <c r="A2016"/>
      <c r="B2016">
        <f t="shared" si="1015"/>
        <v>188200</v>
      </c>
      <c r="C2016" s="186" t="str">
        <f t="shared" si="1018"/>
        <v>-0.0060253781035112+0.00974455068689997i</v>
      </c>
      <c r="D2016" s="158" t="str">
        <f t="shared" si="1019"/>
        <v>-4.5074923856223-2.68283733576928i</v>
      </c>
      <c r="E2016" t="str">
        <f t="shared" si="1020"/>
        <v>2434.2858757194-7685.68052660147i</v>
      </c>
      <c r="F2016" t="str">
        <f t="shared" si="1021"/>
        <v>0.581908411325484+0.359679855352458i</v>
      </c>
      <c r="G2016" t="str">
        <f t="shared" si="1016"/>
        <v>0.581908411325484+0.359679855352458i</v>
      </c>
      <c r="H2016" t="str">
        <f t="shared" si="1022"/>
        <v>5.63424283238556+5.4372132532484i</v>
      </c>
      <c r="I2016" t="str">
        <f t="shared" si="1023"/>
        <v>739.059671756999i</v>
      </c>
      <c r="J2016" t="str">
        <f t="shared" si="1017"/>
        <v>-134.285094264062+157.595901909988i</v>
      </c>
      <c r="K2016" t="str">
        <f t="shared" si="1024"/>
        <v>2.71694926945753-2.31507154905692i</v>
      </c>
      <c r="L2016" t="str">
        <f t="shared" si="1025"/>
        <v>0.554396963651081-0.393244804674768i</v>
      </c>
      <c r="M2016" t="str">
        <f t="shared" si="1026"/>
        <v>3.27134623310861-2.70831635373169i</v>
      </c>
      <c r="N2016" t="str">
        <f t="shared" si="1027"/>
        <v>-2.4058759140695i</v>
      </c>
      <c r="O2016" t="str">
        <f t="shared" si="1028"/>
        <v>-0.741349926582248-0.671118682765198i</v>
      </c>
      <c r="P2016" t="str">
        <f t="shared" si="1029"/>
        <v>1.74134992658225+0.671118682765198i</v>
      </c>
      <c r="Q2016" t="str">
        <f t="shared" si="1030"/>
        <v>-1.74134992658225+1.7347572313043i</v>
      </c>
      <c r="R2016" t="str">
        <f t="shared" si="1031"/>
        <v>-0.30919725852802-0.693428037905115i</v>
      </c>
      <c r="S2016" t="str">
        <f t="shared" si="1032"/>
        <v>0.264019304698986i</v>
      </c>
      <c r="T2016" t="str">
        <f t="shared" si="1033"/>
        <v>0.183078388426491-0.0816340452114005i</v>
      </c>
      <c r="U2016" t="e">
        <f t="shared" si="1034"/>
        <v>#DIV/0!</v>
      </c>
      <c r="V2016" t="str">
        <f t="shared" si="1035"/>
        <v>0.0000833333333333333-0.00140944866358391i</v>
      </c>
      <c r="W2016" t="e">
        <f t="shared" si="1036"/>
        <v>#DIV/0!</v>
      </c>
      <c r="X2016" t="e">
        <f t="shared" si="1037"/>
        <v>#DIV/0!</v>
      </c>
      <c r="Y2016" t="str">
        <f t="shared" si="1038"/>
        <v>0.00096+0.804096922871615i</v>
      </c>
      <c r="Z2016" t="e">
        <f t="shared" si="1039"/>
        <v>#DIV/0!</v>
      </c>
      <c r="AA2016" t="e">
        <f t="shared" si="1040"/>
        <v>#DIV/0!</v>
      </c>
      <c r="AB2016" t="str">
        <f t="shared" si="1041"/>
        <v>0.104470954749601-0.0465832516694422i</v>
      </c>
      <c r="AC2016" t="str">
        <f t="shared" si="1042"/>
        <v>1.21559848198302-0.435330340113088i</v>
      </c>
      <c r="AD2016" t="str">
        <f t="shared" si="1043"/>
        <v>0.0883364491851617-0.00668618406632459i</v>
      </c>
      <c r="AE2016" t="e">
        <f t="shared" si="1044"/>
        <v>#DIV/0!</v>
      </c>
      <c r="AF2016" t="str">
        <f t="shared" si="1045"/>
        <v>-10.1417352180079-8.12005058901768i</v>
      </c>
      <c r="AG2016" t="e">
        <f t="shared" si="1046"/>
        <v>#DIV/0!</v>
      </c>
      <c r="AH2016" t="e">
        <f t="shared" si="1047"/>
        <v>#DIV/0!</v>
      </c>
      <c r="AI2016" t="e">
        <f t="shared" si="1048"/>
        <v>#DIV/0!</v>
      </c>
      <c r="AJ2016" t="e">
        <f t="shared" si="1049"/>
        <v>#DIV/0!</v>
      </c>
      <c r="AK2016"/>
      <c r="AL2016"/>
      <c r="AM2016"/>
      <c r="AN2016"/>
    </row>
    <row r="2017" spans="1:40" x14ac:dyDescent="0.3">
      <c r="A2017"/>
      <c r="B2017">
        <f t="shared" si="1015"/>
        <v>188300</v>
      </c>
      <c r="C2017" s="186" t="str">
        <f t="shared" si="1018"/>
        <v>-0.00602265475685235+0.00974253867518447i</v>
      </c>
      <c r="D2017" s="158" t="str">
        <f t="shared" si="1019"/>
        <v>-4.50892002181873-2.68307117727639i</v>
      </c>
      <c r="E2017" t="str">
        <f t="shared" si="1020"/>
        <v>2431.93646047862-7682.34264706893i</v>
      </c>
      <c r="F2017" t="str">
        <f t="shared" si="1021"/>
        <v>0.582097348089069+0.359708344406888i</v>
      </c>
      <c r="G2017" t="str">
        <f t="shared" si="1016"/>
        <v>0.582097348089069+0.359708344406888i</v>
      </c>
      <c r="H2017" t="str">
        <f t="shared" si="1022"/>
        <v>5.63703699680032+5.43752495018672i</v>
      </c>
      <c r="I2017" t="str">
        <f t="shared" si="1023"/>
        <v>739.452370838698i</v>
      </c>
      <c r="J2017" t="str">
        <f t="shared" si="1017"/>
        <v>-134.428899828468+157.679640433851i</v>
      </c>
      <c r="K2017" t="str">
        <f t="shared" si="1024"/>
        <v>2.71571689260302-2.31526932147821i</v>
      </c>
      <c r="L2017" t="str">
        <f t="shared" si="1025"/>
        <v>0.554199776560558-0.393313812106854i</v>
      </c>
      <c r="M2017" t="str">
        <f t="shared" si="1026"/>
        <v>3.26991666916358-2.70858313358506i</v>
      </c>
      <c r="N2017" t="str">
        <f t="shared" si="1027"/>
        <v>-2.40715427534159i</v>
      </c>
      <c r="O2017" t="str">
        <f t="shared" si="1028"/>
        <v>-0.74220725272186-0.670170421614584i</v>
      </c>
      <c r="P2017" t="str">
        <f t="shared" si="1029"/>
        <v>1.74220725272186+0.670170421614584i</v>
      </c>
      <c r="Q2017" t="str">
        <f t="shared" si="1030"/>
        <v>-1.74220725272186+1.73698385372701i</v>
      </c>
      <c r="R2017" t="str">
        <f t="shared" si="1031"/>
        <v>-0.309168464241039-0.692908980947499i</v>
      </c>
      <c r="S2017" t="str">
        <f t="shared" si="1032"/>
        <v>0.264159591258336i</v>
      </c>
      <c r="T2017" t="str">
        <f t="shared" si="1033"/>
        <v>0.183038553186321-0.0816698151438803i</v>
      </c>
      <c r="U2017" t="e">
        <f t="shared" si="1034"/>
        <v>#DIV/0!</v>
      </c>
      <c r="V2017" t="str">
        <f t="shared" si="1035"/>
        <v>0.0000833333333333333-0.00140870015128249i</v>
      </c>
      <c r="W2017" t="e">
        <f t="shared" si="1036"/>
        <v>#DIV/0!</v>
      </c>
      <c r="X2017" t="e">
        <f t="shared" si="1037"/>
        <v>#DIV/0!</v>
      </c>
      <c r="Y2017" t="str">
        <f t="shared" si="1038"/>
        <v>0.00096+0.804524179472503i</v>
      </c>
      <c r="Z2017" t="e">
        <f t="shared" si="1039"/>
        <v>#DIV/0!</v>
      </c>
      <c r="AA2017" t="e">
        <f t="shared" si="1040"/>
        <v>#DIV/0!</v>
      </c>
      <c r="AB2017" t="str">
        <f t="shared" si="1041"/>
        <v>0.104448223363286-0.046603663248491i</v>
      </c>
      <c r="AC2017" t="str">
        <f t="shared" si="1042"/>
        <v>1.21530709040199-0.435296791435048i</v>
      </c>
      <c r="AD2017" t="str">
        <f t="shared" si="1043"/>
        <v>0.0883450948458157-0.00670392445450764i</v>
      </c>
      <c r="AE2017" t="e">
        <f t="shared" si="1044"/>
        <v>#DIV/0!</v>
      </c>
      <c r="AF2017" t="str">
        <f t="shared" si="1045"/>
        <v>-10.1459570186191-8.12059612746311i</v>
      </c>
      <c r="AG2017" t="e">
        <f t="shared" si="1046"/>
        <v>#DIV/0!</v>
      </c>
      <c r="AH2017" t="e">
        <f t="shared" si="1047"/>
        <v>#DIV/0!</v>
      </c>
      <c r="AI2017" t="e">
        <f t="shared" si="1048"/>
        <v>#DIV/0!</v>
      </c>
      <c r="AJ2017" t="e">
        <f t="shared" si="1049"/>
        <v>#DIV/0!</v>
      </c>
      <c r="AK2017"/>
      <c r="AL2017"/>
      <c r="AM2017"/>
      <c r="AN2017"/>
    </row>
    <row r="2018" spans="1:40" x14ac:dyDescent="0.3">
      <c r="A2018"/>
      <c r="B2018">
        <f t="shared" si="1015"/>
        <v>188400</v>
      </c>
      <c r="C2018" s="186" t="str">
        <f t="shared" si="1018"/>
        <v>-0.00601993242673196+0.00974052762047765i</v>
      </c>
      <c r="D2018" s="158" t="str">
        <f t="shared" si="1019"/>
        <v>-4.51034712564483-2.68330415236278i</v>
      </c>
      <c r="E2018" t="str">
        <f t="shared" si="1020"/>
        <v>2429.59033145142-7679.00727119532i</v>
      </c>
      <c r="F2018" t="str">
        <f t="shared" si="1021"/>
        <v>0.582286214396506+0.359736721406927i</v>
      </c>
      <c r="G2018" t="str">
        <f t="shared" si="1016"/>
        <v>0.582286214396506+0.359736721406927i</v>
      </c>
      <c r="H2018" t="str">
        <f t="shared" si="1022"/>
        <v>5.63983006307605+5.43783511067061i</v>
      </c>
      <c r="I2018" t="str">
        <f t="shared" si="1023"/>
        <v>739.845069920396i</v>
      </c>
      <c r="J2018" t="str">
        <f t="shared" si="1017"/>
        <v>-134.572781783613+157.763378957713i</v>
      </c>
      <c r="K2018" t="str">
        <f t="shared" si="1024"/>
        <v>2.7144849793241-2.31546634707533i</v>
      </c>
      <c r="L2018" t="str">
        <f t="shared" si="1025"/>
        <v>0.554002625054849-0.393382696168388i</v>
      </c>
      <c r="M2018" t="str">
        <f t="shared" si="1026"/>
        <v>3.26848760437895-2.70884904324372i</v>
      </c>
      <c r="N2018" t="str">
        <f t="shared" si="1027"/>
        <v>-2.40843263661368i</v>
      </c>
      <c r="O2018" t="str">
        <f t="shared" si="1028"/>
        <v>-0.743063365940947-0.669221065266561i</v>
      </c>
      <c r="P2018" t="str">
        <f t="shared" si="1029"/>
        <v>1.74306336594095+0.669221065266561i</v>
      </c>
      <c r="Q2018" t="str">
        <f t="shared" si="1030"/>
        <v>-1.74306336594095+1.73921157134712i</v>
      </c>
      <c r="R2018" t="str">
        <f t="shared" si="1031"/>
        <v>-0.30913964738788-0.692390386229147i</v>
      </c>
      <c r="S2018" t="str">
        <f t="shared" si="1032"/>
        <v>0.264299877817687i</v>
      </c>
      <c r="T2018" t="str">
        <f t="shared" si="1033"/>
        <v>0.182998694482505-0.0817055710332195i</v>
      </c>
      <c r="U2018" t="e">
        <f t="shared" si="1034"/>
        <v>#DIV/0!</v>
      </c>
      <c r="V2018" t="str">
        <f t="shared" si="1035"/>
        <v>0.0000833333333333333-0.00140795243358011i</v>
      </c>
      <c r="W2018" t="e">
        <f t="shared" si="1036"/>
        <v>#DIV/0!</v>
      </c>
      <c r="X2018" t="e">
        <f t="shared" si="1037"/>
        <v>#DIV/0!</v>
      </c>
      <c r="Y2018" t="str">
        <f t="shared" si="1038"/>
        <v>0.00096+0.804951436073391i</v>
      </c>
      <c r="Z2018" t="e">
        <f t="shared" si="1039"/>
        <v>#DIV/0!</v>
      </c>
      <c r="AA2018" t="e">
        <f t="shared" si="1040"/>
        <v>#DIV/0!</v>
      </c>
      <c r="AB2018" t="str">
        <f t="shared" si="1041"/>
        <v>0.104425478587791-0.0466240668140308i</v>
      </c>
      <c r="AC2018" t="str">
        <f t="shared" si="1042"/>
        <v>1.21501582356422-0.435263042210201i</v>
      </c>
      <c r="AD2018" t="str">
        <f t="shared" si="1043"/>
        <v>0.0883537296946026-0.00672168500043293i</v>
      </c>
      <c r="AE2018" t="e">
        <f t="shared" si="1044"/>
        <v>#DIV/0!</v>
      </c>
      <c r="AF2018" t="str">
        <f t="shared" si="1045"/>
        <v>-10.1501771887209-8.12113926303339i</v>
      </c>
      <c r="AG2018" t="e">
        <f t="shared" si="1046"/>
        <v>#DIV/0!</v>
      </c>
      <c r="AH2018" t="e">
        <f t="shared" si="1047"/>
        <v>#DIV/0!</v>
      </c>
      <c r="AI2018" t="e">
        <f t="shared" si="1048"/>
        <v>#DIV/0!</v>
      </c>
      <c r="AJ2018" t="e">
        <f t="shared" si="1049"/>
        <v>#DIV/0!</v>
      </c>
      <c r="AK2018"/>
      <c r="AL2018"/>
      <c r="AM2018"/>
      <c r="AN2018"/>
    </row>
    <row r="2019" spans="1:40" x14ac:dyDescent="0.3">
      <c r="A2019"/>
      <c r="B2019">
        <f t="shared" si="1015"/>
        <v>188500</v>
      </c>
      <c r="C2019" s="186" t="str">
        <f t="shared" si="1018"/>
        <v>-0.00601721111372973+0.00973851752058084i</v>
      </c>
      <c r="D2019" s="158" t="str">
        <f t="shared" si="1019"/>
        <v>-4.51177369679522-2.68353626205299i</v>
      </c>
      <c r="E2019" t="str">
        <f t="shared" si="1020"/>
        <v>2427.24748273767-7675.67439686177i</v>
      </c>
      <c r="F2019" t="str">
        <f t="shared" si="1021"/>
        <v>0.582475010207385+0.359764986484014i</v>
      </c>
      <c r="G2019" t="str">
        <f t="shared" si="1016"/>
        <v>0.582475010207385+0.359764986484014i</v>
      </c>
      <c r="H2019" t="str">
        <f t="shared" si="1022"/>
        <v>5.64262203077128+5.43814373649845i</v>
      </c>
      <c r="I2019" t="str">
        <f t="shared" si="1023"/>
        <v>740.237769002095i</v>
      </c>
      <c r="J2019" t="str">
        <f t="shared" si="1017"/>
        <v>-134.716740129495+157.847117481576i</v>
      </c>
      <c r="K2019" t="str">
        <f t="shared" si="1024"/>
        <v>2.71325352988033-2.31566262673746i</v>
      </c>
      <c r="L2019" t="str">
        <f t="shared" si="1025"/>
        <v>0.553805509207663-0.393451456951968i</v>
      </c>
      <c r="M2019" t="str">
        <f t="shared" si="1026"/>
        <v>3.26705903908799-2.70911408368943i</v>
      </c>
      <c r="N2019" t="str">
        <f t="shared" si="1027"/>
        <v>-2.40971099788577i</v>
      </c>
      <c r="O2019" t="str">
        <f t="shared" si="1028"/>
        <v>-0.743918264840442-0.668270615272575i</v>
      </c>
      <c r="P2019" t="str">
        <f t="shared" si="1029"/>
        <v>1.74391826484044+0.668270615272575i</v>
      </c>
      <c r="Q2019" t="str">
        <f t="shared" si="1030"/>
        <v>-1.74391826484044+1.7414403826132i</v>
      </c>
      <c r="R2019" t="str">
        <f t="shared" si="1031"/>
        <v>-0.309110807954931-0.691872253002569i</v>
      </c>
      <c r="S2019" t="str">
        <f t="shared" si="1032"/>
        <v>0.264440164377039i</v>
      </c>
      <c r="T2019" t="str">
        <f t="shared" si="1033"/>
        <v>0.182958812311912-0.0817413128663213i</v>
      </c>
      <c r="U2019" t="e">
        <f t="shared" si="1034"/>
        <v>#DIV/0!</v>
      </c>
      <c r="V2019" t="str">
        <f t="shared" si="1035"/>
        <v>0.0000833333333333333-0.00140720550921216i</v>
      </c>
      <c r="W2019" t="e">
        <f t="shared" si="1036"/>
        <v>#DIV/0!</v>
      </c>
      <c r="X2019" t="e">
        <f t="shared" si="1037"/>
        <v>#DIV/0!</v>
      </c>
      <c r="Y2019" t="str">
        <f t="shared" si="1038"/>
        <v>0.00096+0.805378692674279i</v>
      </c>
      <c r="Z2019" t="e">
        <f t="shared" si="1039"/>
        <v>#DIV/0!</v>
      </c>
      <c r="AA2019" t="e">
        <f t="shared" si="1040"/>
        <v>#DIV/0!</v>
      </c>
      <c r="AB2019" t="str">
        <f t="shared" si="1041"/>
        <v>0.10440272042133-0.0466444623585882i</v>
      </c>
      <c r="AC2019" t="str">
        <f t="shared" si="1042"/>
        <v>1.21472468155611-0.43522909264094i</v>
      </c>
      <c r="AD2019" t="str">
        <f t="shared" si="1043"/>
        <v>0.0883623537042679-0.00673946570491557i</v>
      </c>
      <c r="AE2019" t="e">
        <f t="shared" si="1044"/>
        <v>#DIV/0!</v>
      </c>
      <c r="AF2019" t="str">
        <f t="shared" si="1045"/>
        <v>-10.1543957275665-8.12167999855144i</v>
      </c>
      <c r="AG2019" t="e">
        <f t="shared" si="1046"/>
        <v>#DIV/0!</v>
      </c>
      <c r="AH2019" t="e">
        <f t="shared" si="1047"/>
        <v>#DIV/0!</v>
      </c>
      <c r="AI2019" t="e">
        <f t="shared" si="1048"/>
        <v>#DIV/0!</v>
      </c>
      <c r="AJ2019" t="e">
        <f t="shared" si="1049"/>
        <v>#DIV/0!</v>
      </c>
      <c r="AK2019"/>
      <c r="AL2019"/>
      <c r="AM2019"/>
      <c r="AN2019"/>
    </row>
    <row r="2020" spans="1:40" x14ac:dyDescent="0.3">
      <c r="A2020"/>
      <c r="B2020">
        <f t="shared" si="1015"/>
        <v>188600</v>
      </c>
      <c r="C2020" s="186" t="str">
        <f t="shared" si="1018"/>
        <v>-0.00601449081842274+0.00973650837330256i</v>
      </c>
      <c r="D2020" s="158" t="str">
        <f t="shared" si="1019"/>
        <v>-4.51319973496586-2.68376750737096i</v>
      </c>
      <c r="E2020" t="str">
        <f t="shared" si="1020"/>
        <v>2424.90790844997-7672.34402194995i</v>
      </c>
      <c r="F2020" t="str">
        <f t="shared" si="1021"/>
        <v>0.582663735481472+0.359793139769515i</v>
      </c>
      <c r="G2020" t="str">
        <f t="shared" si="1016"/>
        <v>0.582663735481472+0.359793139769515i</v>
      </c>
      <c r="H2020" t="str">
        <f t="shared" si="1022"/>
        <v>5.64541289944675+5.43845082946771i</v>
      </c>
      <c r="I2020" t="str">
        <f t="shared" si="1023"/>
        <v>740.630468083794i</v>
      </c>
      <c r="J2020" t="str">
        <f t="shared" si="1017"/>
        <v>-134.860774866116+157.930856005439i</v>
      </c>
      <c r="K2020" t="str">
        <f t="shared" si="1024"/>
        <v>2.71202254453005-2.31585816135323i</v>
      </c>
      <c r="L2020" t="str">
        <f t="shared" si="1025"/>
        <v>0.553608429092559-0.393520094550204i</v>
      </c>
      <c r="M2020" t="str">
        <f t="shared" si="1026"/>
        <v>3.26563097362261-2.70937825590343i</v>
      </c>
      <c r="N2020" t="str">
        <f t="shared" si="1027"/>
        <v>-2.41098935915786i</v>
      </c>
      <c r="O2020" t="str">
        <f t="shared" si="1028"/>
        <v>-0.744771948023264-0.667319073185858i</v>
      </c>
      <c r="P2020" t="str">
        <f t="shared" si="1029"/>
        <v>1.74477194802326+0.667319073185858i</v>
      </c>
      <c r="Q2020" t="str">
        <f t="shared" si="1030"/>
        <v>-1.74477194802326+1.743670285972i</v>
      </c>
      <c r="R2020" t="str">
        <f t="shared" si="1031"/>
        <v>-0.309081945928589-0.691354580521867i</v>
      </c>
      <c r="S2020" t="str">
        <f t="shared" si="1032"/>
        <v>0.26458045093639i</v>
      </c>
      <c r="T2020" t="str">
        <f t="shared" si="1033"/>
        <v>0.182918906671414-0.081777040630083i</v>
      </c>
      <c r="U2020" t="e">
        <f t="shared" si="1034"/>
        <v>#DIV/0!</v>
      </c>
      <c r="V2020" t="str">
        <f t="shared" si="1035"/>
        <v>0.0000833333333333333-0.00140645937691671i</v>
      </c>
      <c r="W2020" t="e">
        <f t="shared" si="1036"/>
        <v>#DIV/0!</v>
      </c>
      <c r="X2020" t="e">
        <f t="shared" si="1037"/>
        <v>#DIV/0!</v>
      </c>
      <c r="Y2020" t="str">
        <f t="shared" si="1038"/>
        <v>0.00096+0.805805949275167i</v>
      </c>
      <c r="Z2020" t="e">
        <f t="shared" si="1039"/>
        <v>#DIV/0!</v>
      </c>
      <c r="AA2020" t="e">
        <f t="shared" si="1040"/>
        <v>#DIV/0!</v>
      </c>
      <c r="AB2020" t="str">
        <f t="shared" si="1041"/>
        <v>0.104379948862116-0.0466648498746863i</v>
      </c>
      <c r="AC2020" t="str">
        <f t="shared" si="1042"/>
        <v>1.2144336644638-0.435194942929554i</v>
      </c>
      <c r="AD2020" t="str">
        <f t="shared" si="1043"/>
        <v>0.088370966847536-0.00675726656874802i</v>
      </c>
      <c r="AE2020" t="e">
        <f t="shared" si="1044"/>
        <v>#DIV/0!</v>
      </c>
      <c r="AF2020" t="str">
        <f t="shared" si="1045"/>
        <v>-10.1586126344126-8.12221833683867i</v>
      </c>
      <c r="AG2020" t="e">
        <f t="shared" si="1046"/>
        <v>#DIV/0!</v>
      </c>
      <c r="AH2020" t="e">
        <f t="shared" si="1047"/>
        <v>#DIV/0!</v>
      </c>
      <c r="AI2020" t="e">
        <f t="shared" si="1048"/>
        <v>#DIV/0!</v>
      </c>
      <c r="AJ2020" t="e">
        <f t="shared" si="1049"/>
        <v>#DIV/0!</v>
      </c>
      <c r="AK2020"/>
      <c r="AL2020"/>
      <c r="AM2020"/>
      <c r="AN2020"/>
    </row>
    <row r="2021" spans="1:40" x14ac:dyDescent="0.3">
      <c r="A2021"/>
      <c r="B2021">
        <f t="shared" si="1015"/>
        <v>188700</v>
      </c>
      <c r="C2021" s="186" t="str">
        <f t="shared" si="1018"/>
        <v>-0.00601177154138551+0.00973450017645917i</v>
      </c>
      <c r="D2021" s="158" t="str">
        <f t="shared" si="1019"/>
        <v>-4.51462523985403-2.68399788933995i</v>
      </c>
      <c r="E2021" t="str">
        <f t="shared" si="1020"/>
        <v>2422.57160271358-7669.01614434201i</v>
      </c>
      <c r="F2021" t="str">
        <f t="shared" si="1021"/>
        <v>0.582852390178705+0.359821181394713i</v>
      </c>
      <c r="G2021" t="str">
        <f t="shared" si="1016"/>
        <v>0.582852390178705+0.359821181394713i</v>
      </c>
      <c r="H2021" t="str">
        <f t="shared" si="1022"/>
        <v>5.64820266866537+5.43875639137484i</v>
      </c>
      <c r="I2021" t="str">
        <f t="shared" si="1023"/>
        <v>741.023167165493i</v>
      </c>
      <c r="J2021" t="str">
        <f t="shared" si="1017"/>
        <v>-135.004885993474+158.014594529303i</v>
      </c>
      <c r="K2021" t="str">
        <f t="shared" si="1024"/>
        <v>2.71079202353053-2.31605295181067i</v>
      </c>
      <c r="L2021" t="str">
        <f t="shared" si="1025"/>
        <v>0.553411384782953-0.39358860905571i</v>
      </c>
      <c r="M2021" t="str">
        <f t="shared" si="1026"/>
        <v>3.26420340831348-2.70964156086638i</v>
      </c>
      <c r="N2021" t="str">
        <f t="shared" si="1027"/>
        <v>-2.41226772042994i</v>
      </c>
      <c r="O2021" t="str">
        <f t="shared" si="1028"/>
        <v>-0.745624414094311-0.666366440561434i</v>
      </c>
      <c r="P2021" t="str">
        <f t="shared" si="1029"/>
        <v>1.74562441409431+0.666366440561434i</v>
      </c>
      <c r="Q2021" t="str">
        <f t="shared" si="1030"/>
        <v>-1.74562441409431+1.74590127986851i</v>
      </c>
      <c r="R2021" t="str">
        <f t="shared" si="1031"/>
        <v>-0.30905306129522-0.690837368042726i</v>
      </c>
      <c r="S2021" t="str">
        <f t="shared" si="1032"/>
        <v>0.264720737495742i</v>
      </c>
      <c r="T2021" t="str">
        <f t="shared" si="1033"/>
        <v>0.182878977557888-0.0818127543113874i</v>
      </c>
      <c r="U2021" t="e">
        <f t="shared" si="1034"/>
        <v>#DIV/0!</v>
      </c>
      <c r="V2021" t="str">
        <f t="shared" si="1035"/>
        <v>0.0000833333333333333-0.00140571403543451i</v>
      </c>
      <c r="W2021" t="e">
        <f t="shared" si="1036"/>
        <v>#DIV/0!</v>
      </c>
      <c r="X2021" t="e">
        <f t="shared" si="1037"/>
        <v>#DIV/0!</v>
      </c>
      <c r="Y2021" t="str">
        <f t="shared" si="1038"/>
        <v>0.00096+0.806233205876056i</v>
      </c>
      <c r="Z2021" t="e">
        <f t="shared" si="1039"/>
        <v>#DIV/0!</v>
      </c>
      <c r="AA2021" t="e">
        <f t="shared" si="1040"/>
        <v>#DIV/0!</v>
      </c>
      <c r="AB2021" t="str">
        <f t="shared" si="1041"/>
        <v>0.10435716390837-0.0466852293548399i</v>
      </c>
      <c r="AC2021" t="str">
        <f t="shared" si="1042"/>
        <v>1.21414277237318-0.435160593278229i</v>
      </c>
      <c r="AD2021" t="str">
        <f t="shared" si="1043"/>
        <v>0.0883795690971155-0.00677508759269423i</v>
      </c>
      <c r="AE2021" t="e">
        <f t="shared" si="1044"/>
        <v>#DIV/0!</v>
      </c>
      <c r="AF2021" t="str">
        <f t="shared" si="1045"/>
        <v>-10.1628279085194-8.12275428071479i</v>
      </c>
      <c r="AG2021" t="e">
        <f t="shared" si="1046"/>
        <v>#DIV/0!</v>
      </c>
      <c r="AH2021" t="e">
        <f t="shared" si="1047"/>
        <v>#DIV/0!</v>
      </c>
      <c r="AI2021" t="e">
        <f t="shared" si="1048"/>
        <v>#DIV/0!</v>
      </c>
      <c r="AJ2021" t="e">
        <f t="shared" si="1049"/>
        <v>#DIV/0!</v>
      </c>
      <c r="AK2021"/>
      <c r="AL2021"/>
      <c r="AM2021"/>
      <c r="AN2021"/>
    </row>
    <row r="2022" spans="1:40" x14ac:dyDescent="0.3">
      <c r="A2022"/>
      <c r="B2022">
        <f t="shared" si="1015"/>
        <v>188800</v>
      </c>
      <c r="C2022" s="186" t="str">
        <f t="shared" si="1018"/>
        <v>-0.00600905328319007+0.0097324929278744i</v>
      </c>
      <c r="D2022" s="158" t="str">
        <f t="shared" si="1019"/>
        <v>-4.51605021115833-2.68422740898256i</v>
      </c>
      <c r="E2022" t="str">
        <f t="shared" si="1020"/>
        <v>2420.23855966628-7665.69076192056i</v>
      </c>
      <c r="F2022" t="str">
        <f t="shared" si="1021"/>
        <v>0.5830409742592+0.359849111490817i</v>
      </c>
      <c r="G2022" t="str">
        <f t="shared" si="1016"/>
        <v>0.5830409742592+0.359849111490817i</v>
      </c>
      <c r="H2022" t="str">
        <f t="shared" si="1022"/>
        <v>5.65099133799227+5.43906042401535i</v>
      </c>
      <c r="I2022" t="str">
        <f t="shared" si="1023"/>
        <v>741.415866247191i</v>
      </c>
      <c r="J2022" t="str">
        <f t="shared" si="1017"/>
        <v>-135.149073511571+158.098333053165i</v>
      </c>
      <c r="K2022" t="str">
        <f t="shared" si="1024"/>
        <v>2.70956196713785-2.31624699899731i</v>
      </c>
      <c r="L2022" t="str">
        <f t="shared" si="1025"/>
        <v>0.553214376352117-0.393657000561109i</v>
      </c>
      <c r="M2022" t="str">
        <f t="shared" si="1026"/>
        <v>3.26277634348997-2.70990399955842i</v>
      </c>
      <c r="N2022" t="str">
        <f t="shared" si="1027"/>
        <v>-2.41354608170203i</v>
      </c>
      <c r="O2022" t="str">
        <f t="shared" si="1028"/>
        <v>-0.746475661660489-0.665412718956089i</v>
      </c>
      <c r="P2022" t="str">
        <f t="shared" si="1029"/>
        <v>1.74647566166049+0.665412718956089i</v>
      </c>
      <c r="Q2022" t="str">
        <f t="shared" si="1030"/>
        <v>-1.74647566166049+1.74813336274594i</v>
      </c>
      <c r="R2022" t="str">
        <f t="shared" si="1031"/>
        <v>-0.309024154041189-0.690320614822402i</v>
      </c>
      <c r="S2022" t="str">
        <f t="shared" si="1032"/>
        <v>0.264861024055093i</v>
      </c>
      <c r="T2022" t="str">
        <f t="shared" si="1033"/>
        <v>0.182839024968203-0.0818484538971081i</v>
      </c>
      <c r="U2022" t="e">
        <f t="shared" si="1034"/>
        <v>#DIV/0!</v>
      </c>
      <c r="V2022" t="str">
        <f t="shared" si="1035"/>
        <v>0.0000833333333333333-0.00140496948350896i</v>
      </c>
      <c r="W2022" t="e">
        <f t="shared" si="1036"/>
        <v>#DIV/0!</v>
      </c>
      <c r="X2022" t="e">
        <f t="shared" si="1037"/>
        <v>#DIV/0!</v>
      </c>
      <c r="Y2022" t="str">
        <f t="shared" si="1038"/>
        <v>0.00096+0.806660462476944i</v>
      </c>
      <c r="Z2022" t="e">
        <f t="shared" si="1039"/>
        <v>#DIV/0!</v>
      </c>
      <c r="AA2022" t="e">
        <f t="shared" si="1040"/>
        <v>#DIV/0!</v>
      </c>
      <c r="AB2022" t="str">
        <f t="shared" si="1041"/>
        <v>0.104334365558302-0.0467056007915587i</v>
      </c>
      <c r="AC2022" t="str">
        <f t="shared" si="1042"/>
        <v>1.21385200536984-0.435126043889017i</v>
      </c>
      <c r="AD2022" t="str">
        <f t="shared" si="1043"/>
        <v>0.0883881604256897-0.0067929287774981i</v>
      </c>
      <c r="AE2022" t="e">
        <f t="shared" si="1044"/>
        <v>#DIV/0!</v>
      </c>
      <c r="AF2022" t="str">
        <f t="shared" si="1045"/>
        <v>-10.1670415491506-8.12328783299791i</v>
      </c>
      <c r="AG2022" t="e">
        <f t="shared" si="1046"/>
        <v>#DIV/0!</v>
      </c>
      <c r="AH2022" t="e">
        <f t="shared" si="1047"/>
        <v>#DIV/0!</v>
      </c>
      <c r="AI2022" t="e">
        <f t="shared" si="1048"/>
        <v>#DIV/0!</v>
      </c>
      <c r="AJ2022" t="e">
        <f t="shared" si="1049"/>
        <v>#DIV/0!</v>
      </c>
      <c r="AK2022"/>
      <c r="AL2022"/>
      <c r="AM2022"/>
      <c r="AN2022"/>
    </row>
    <row r="2023" spans="1:40" x14ac:dyDescent="0.3">
      <c r="A2023"/>
      <c r="B2023">
        <f t="shared" si="1015"/>
        <v>188900</v>
      </c>
      <c r="C2023" s="186" t="str">
        <f t="shared" si="1018"/>
        <v>-0.00600633604440615+0.00973048662537963i</v>
      </c>
      <c r="D2023" s="158" t="str">
        <f t="shared" si="1019"/>
        <v>-4.51747464857862-2.6844560673208i</v>
      </c>
      <c r="E2023" t="str">
        <f t="shared" si="1020"/>
        <v>2417.90877345851-7662.3678725688i</v>
      </c>
      <c r="F2023" t="str">
        <f t="shared" si="1021"/>
        <v>0.58322948768324+0.359876930188962i</v>
      </c>
      <c r="G2023" t="str">
        <f t="shared" si="1016"/>
        <v>0.58322948768324+0.359876930188962i</v>
      </c>
      <c r="H2023" t="str">
        <f t="shared" si="1022"/>
        <v>5.65377890699468+5.43936292918383i</v>
      </c>
      <c r="I2023" t="str">
        <f t="shared" si="1023"/>
        <v>741.80856532889i</v>
      </c>
      <c r="J2023" t="str">
        <f t="shared" si="1017"/>
        <v>-135.293337420405+158.182071577028i</v>
      </c>
      <c r="K2023" t="str">
        <f t="shared" si="1024"/>
        <v>2.70833237560701-2.31644030380001i</v>
      </c>
      <c r="L2023" t="str">
        <f t="shared" si="1025"/>
        <v>0.553017403873176-0.393725269159032i</v>
      </c>
      <c r="M2023" t="str">
        <f t="shared" si="1026"/>
        <v>3.26134977948019-2.71016557295904i</v>
      </c>
      <c r="N2023" t="str">
        <f t="shared" si="1027"/>
        <v>-2.41482444297412i</v>
      </c>
      <c r="O2023" t="str">
        <f t="shared" si="1028"/>
        <v>-0.747325689330677-0.664457909928408i</v>
      </c>
      <c r="P2023" t="str">
        <f t="shared" si="1029"/>
        <v>1.74732568933068+0.664457909928408i</v>
      </c>
      <c r="Q2023" t="str">
        <f t="shared" si="1030"/>
        <v>-1.74732568933068+1.75036653304571i</v>
      </c>
      <c r="R2023" t="str">
        <f t="shared" si="1031"/>
        <v>-0.308995224152839-0.689804320119734i</v>
      </c>
      <c r="S2023" t="str">
        <f t="shared" si="1032"/>
        <v>0.265001310614444i</v>
      </c>
      <c r="T2023" t="str">
        <f t="shared" si="1033"/>
        <v>0.182799048899235-0.0818841393741062i</v>
      </c>
      <c r="U2023" t="e">
        <f t="shared" si="1034"/>
        <v>#DIV/0!</v>
      </c>
      <c r="V2023" t="str">
        <f t="shared" si="1035"/>
        <v>0.0000833333333333333-0.00140422571988614i</v>
      </c>
      <c r="W2023" t="e">
        <f t="shared" si="1036"/>
        <v>#DIV/0!</v>
      </c>
      <c r="X2023" t="e">
        <f t="shared" si="1037"/>
        <v>#DIV/0!</v>
      </c>
      <c r="Y2023" t="str">
        <f t="shared" si="1038"/>
        <v>0.00096+0.807087719077832i</v>
      </c>
      <c r="Z2023" t="e">
        <f t="shared" si="1039"/>
        <v>#DIV/0!</v>
      </c>
      <c r="AA2023" t="e">
        <f t="shared" si="1040"/>
        <v>#DIV/0!</v>
      </c>
      <c r="AB2023" t="str">
        <f t="shared" si="1041"/>
        <v>0.104311553810132-0.0467259641773451i</v>
      </c>
      <c r="AC2023" t="str">
        <f t="shared" si="1042"/>
        <v>1.21356136353915-0.435091294963868i</v>
      </c>
      <c r="AD2023" t="str">
        <f t="shared" si="1043"/>
        <v>0.0883967408059258-0.00681079012387559i</v>
      </c>
      <c r="AE2023" t="e">
        <f t="shared" si="1044"/>
        <v>#DIV/0!</v>
      </c>
      <c r="AF2023" t="str">
        <f t="shared" si="1045"/>
        <v>-10.1712535555733-8.12381899650463i</v>
      </c>
      <c r="AG2023" t="e">
        <f t="shared" si="1046"/>
        <v>#DIV/0!</v>
      </c>
      <c r="AH2023" t="e">
        <f t="shared" si="1047"/>
        <v>#DIV/0!</v>
      </c>
      <c r="AI2023" t="e">
        <f t="shared" si="1048"/>
        <v>#DIV/0!</v>
      </c>
      <c r="AJ2023" t="e">
        <f t="shared" si="1049"/>
        <v>#DIV/0!</v>
      </c>
      <c r="AK2023"/>
      <c r="AL2023"/>
      <c r="AM2023"/>
      <c r="AN2023"/>
    </row>
    <row r="2024" spans="1:40" x14ac:dyDescent="0.3">
      <c r="A2024"/>
      <c r="B2024">
        <f t="shared" si="1015"/>
        <v>189000</v>
      </c>
      <c r="C2024" s="186" t="str">
        <f t="shared" si="1018"/>
        <v>-0.00600361982560073+0.00972848126681367i</v>
      </c>
      <c r="D2024" s="158" t="str">
        <f t="shared" si="1019"/>
        <v>-4.51889855181613-2.68468386537595i</v>
      </c>
      <c r="E2024" t="str">
        <f t="shared" si="1020"/>
        <v>2415.58223825322-7659.04747417044i</v>
      </c>
      <c r="F2024" t="str">
        <f t="shared" si="1021"/>
        <v>0.583417930411285+0.359904637620199i</v>
      </c>
      <c r="G2024" t="str">
        <f t="shared" si="1016"/>
        <v>0.583417930411285+0.359904637620199i</v>
      </c>
      <c r="H2024" t="str">
        <f t="shared" si="1022"/>
        <v>5.65656537524207+5.4396639086738i</v>
      </c>
      <c r="I2024" t="str">
        <f t="shared" si="1023"/>
        <v>742.201264410589i</v>
      </c>
      <c r="J2024" t="str">
        <f t="shared" si="1017"/>
        <v>-135.437677719978+158.265810100891i</v>
      </c>
      <c r="K2024" t="str">
        <f t="shared" si="1024"/>
        <v>2.7071032491918-2.31663286710514i</v>
      </c>
      <c r="L2024" t="str">
        <f t="shared" si="1025"/>
        <v>0.552820467419111-0.393793414942118i</v>
      </c>
      <c r="M2024" t="str">
        <f t="shared" si="1026"/>
        <v>3.25992371661091-2.71042628204726i</v>
      </c>
      <c r="N2024" t="str">
        <f t="shared" si="1027"/>
        <v>-2.41610280424621i</v>
      </c>
      <c r="O2024" t="str">
        <f t="shared" si="1028"/>
        <v>-0.748174495715754-0.663502015038747i</v>
      </c>
      <c r="P2024" t="str">
        <f t="shared" si="1029"/>
        <v>1.74817449571575+0.663502015038747i</v>
      </c>
      <c r="Q2024" t="str">
        <f t="shared" si="1030"/>
        <v>-1.74817449571575+1.75260078920746i</v>
      </c>
      <c r="R2024" t="str">
        <f t="shared" si="1031"/>
        <v>-0.308966271616503-0.689288483195128i</v>
      </c>
      <c r="S2024" t="str">
        <f t="shared" si="1032"/>
        <v>0.265141597173796i</v>
      </c>
      <c r="T2024" t="str">
        <f t="shared" si="1033"/>
        <v>0.182759049347859-0.0819198107292325i</v>
      </c>
      <c r="U2024" t="e">
        <f t="shared" si="1034"/>
        <v>#DIV/0!</v>
      </c>
      <c r="V2024" t="str">
        <f t="shared" si="1035"/>
        <v>0.0000833333333333333-0.00140348274331477i</v>
      </c>
      <c r="W2024" t="e">
        <f t="shared" si="1036"/>
        <v>#DIV/0!</v>
      </c>
      <c r="X2024" t="e">
        <f t="shared" si="1037"/>
        <v>#DIV/0!</v>
      </c>
      <c r="Y2024" t="str">
        <f t="shared" si="1038"/>
        <v>0.00096+0.80751497567872i</v>
      </c>
      <c r="Z2024" t="e">
        <f t="shared" si="1039"/>
        <v>#DIV/0!</v>
      </c>
      <c r="AA2024" t="e">
        <f t="shared" si="1040"/>
        <v>#DIV/0!</v>
      </c>
      <c r="AB2024" t="str">
        <f t="shared" si="1041"/>
        <v>0.104288728662075-0.0467463195046958i</v>
      </c>
      <c r="AC2024" t="str">
        <f t="shared" si="1042"/>
        <v>1.21327084696619-0.435056346704612i</v>
      </c>
      <c r="AD2024" t="str">
        <f t="shared" si="1043"/>
        <v>0.088405310210469-0.00682867163251975i</v>
      </c>
      <c r="AE2024" t="e">
        <f t="shared" si="1044"/>
        <v>#DIV/0!</v>
      </c>
      <c r="AF2024" t="str">
        <f t="shared" si="1045"/>
        <v>-10.1754639270582-8.12434777404975i</v>
      </c>
      <c r="AG2024" t="e">
        <f t="shared" si="1046"/>
        <v>#DIV/0!</v>
      </c>
      <c r="AH2024" t="e">
        <f t="shared" si="1047"/>
        <v>#DIV/0!</v>
      </c>
      <c r="AI2024" t="e">
        <f t="shared" si="1048"/>
        <v>#DIV/0!</v>
      </c>
      <c r="AJ2024" t="e">
        <f t="shared" si="1049"/>
        <v>#DIV/0!</v>
      </c>
      <c r="AK2024"/>
      <c r="AL2024"/>
      <c r="AM2024"/>
      <c r="AN2024"/>
    </row>
    <row r="2025" spans="1:40" x14ac:dyDescent="0.3">
      <c r="A2025"/>
      <c r="B2025">
        <f t="shared" si="1015"/>
        <v>189100</v>
      </c>
      <c r="C2025" s="186" t="str">
        <f t="shared" si="1018"/>
        <v>-0.00600090462733844+0.00972647685002257i</v>
      </c>
      <c r="D2025" s="158" t="str">
        <f t="shared" si="1019"/>
        <v>-4.52032192057337-2.68491080416872i</v>
      </c>
      <c r="E2025" t="str">
        <f t="shared" si="1020"/>
        <v>2413.25894822585-7655.72956460964i</v>
      </c>
      <c r="F2025" t="str">
        <f t="shared" si="1021"/>
        <v>0.58360630240397+0.359932233915508i</v>
      </c>
      <c r="G2025" t="str">
        <f t="shared" si="1016"/>
        <v>0.58360630240397+0.359932233915508i</v>
      </c>
      <c r="H2025" t="str">
        <f t="shared" si="1022"/>
        <v>5.65935074230608+5.43996336427792i</v>
      </c>
      <c r="I2025" t="str">
        <f t="shared" si="1023"/>
        <v>742.593963492287i</v>
      </c>
      <c r="J2025" t="str">
        <f t="shared" si="1017"/>
        <v>-135.582094410289+158.349548624753i</v>
      </c>
      <c r="K2025" t="str">
        <f t="shared" si="1024"/>
        <v>2.70587458814495-2.31682468979847i</v>
      </c>
      <c r="L2025" t="str">
        <f t="shared" si="1025"/>
        <v>0.552623567062759-0.393861438003009i</v>
      </c>
      <c r="M2025" t="str">
        <f t="shared" si="1026"/>
        <v>3.25849815520771-2.71068612780148i</v>
      </c>
      <c r="N2025" t="str">
        <f t="shared" si="1027"/>
        <v>-2.4173811655183i</v>
      </c>
      <c r="O2025" t="str">
        <f t="shared" si="1028"/>
        <v>-0.749022079428593-0.662545035849237i</v>
      </c>
      <c r="P2025" t="str">
        <f t="shared" si="1029"/>
        <v>1.74902207942859+0.662545035849237i</v>
      </c>
      <c r="Q2025" t="str">
        <f t="shared" si="1030"/>
        <v>-1.74902207942859+1.75483612966906i</v>
      </c>
      <c r="R2025" t="str">
        <f t="shared" si="1031"/>
        <v>-0.308937296418507-0.688773103310557i</v>
      </c>
      <c r="S2025" t="str">
        <f t="shared" si="1032"/>
        <v>0.265281883733146i</v>
      </c>
      <c r="T2025" t="str">
        <f t="shared" si="1033"/>
        <v>0.182719026310949-0.0819554679493268i</v>
      </c>
      <c r="U2025" t="e">
        <f t="shared" si="1034"/>
        <v>#DIV/0!</v>
      </c>
      <c r="V2025" t="str">
        <f t="shared" si="1035"/>
        <v>0.0000833333333333333-0.00140274055254623i</v>
      </c>
      <c r="W2025" t="e">
        <f t="shared" si="1036"/>
        <v>#DIV/0!</v>
      </c>
      <c r="X2025" t="e">
        <f t="shared" si="1037"/>
        <v>#DIV/0!</v>
      </c>
      <c r="Y2025" t="str">
        <f t="shared" si="1038"/>
        <v>0.00096+0.807942232279609i</v>
      </c>
      <c r="Z2025" t="e">
        <f t="shared" si="1039"/>
        <v>#DIV/0!</v>
      </c>
      <c r="AA2025" t="e">
        <f t="shared" si="1040"/>
        <v>#DIV/0!</v>
      </c>
      <c r="AB2025" t="str">
        <f t="shared" si="1041"/>
        <v>0.104265890112348-0.0467666667661011i</v>
      </c>
      <c r="AC2025" t="str">
        <f t="shared" si="1042"/>
        <v>1.21298045573579-0.435021199312969i</v>
      </c>
      <c r="AD2025" t="str">
        <f t="shared" si="1043"/>
        <v>0.0884138686119448-0.00684657330409828i</v>
      </c>
      <c r="AE2025" t="e">
        <f t="shared" si="1044"/>
        <v>#DIV/0!</v>
      </c>
      <c r="AF2025" t="str">
        <f t="shared" si="1045"/>
        <v>-10.1796726628794-8.12487416844664i</v>
      </c>
      <c r="AG2025" t="e">
        <f t="shared" si="1046"/>
        <v>#DIV/0!</v>
      </c>
      <c r="AH2025" t="e">
        <f t="shared" si="1047"/>
        <v>#DIV/0!</v>
      </c>
      <c r="AI2025" t="e">
        <f t="shared" si="1048"/>
        <v>#DIV/0!</v>
      </c>
      <c r="AJ2025" t="e">
        <f t="shared" si="1049"/>
        <v>#DIV/0!</v>
      </c>
      <c r="AK2025"/>
      <c r="AL2025"/>
      <c r="AM2025"/>
      <c r="AN2025"/>
    </row>
    <row r="2026" spans="1:40" x14ac:dyDescent="0.3">
      <c r="A2026"/>
      <c r="B2026">
        <f t="shared" si="1015"/>
        <v>189200</v>
      </c>
      <c r="C2026" s="186" t="str">
        <f t="shared" si="1018"/>
        <v>-0.0059981904501813+0.00972447337285997i</v>
      </c>
      <c r="D2026" s="158" t="str">
        <f t="shared" si="1019"/>
        <v>-4.52174475455413-2.68513688471909i</v>
      </c>
      <c r="E2026" t="str">
        <f t="shared" si="1020"/>
        <v>2410.93889756438-7652.4141417712i</v>
      </c>
      <c r="F2026" t="str">
        <f t="shared" si="1021"/>
        <v>0.583794603622096+0.359959719205785i</v>
      </c>
      <c r="G2026" t="str">
        <f t="shared" si="1016"/>
        <v>0.583794603622096+0.359959719205785i</v>
      </c>
      <c r="H2026" t="str">
        <f t="shared" si="1022"/>
        <v>5.66213500776045+5.44026129778776i</v>
      </c>
      <c r="I2026" t="str">
        <f t="shared" si="1023"/>
        <v>742.986662573986i</v>
      </c>
      <c r="J2026" t="str">
        <f t="shared" si="1017"/>
        <v>-135.726587491338+158.433287148616i</v>
      </c>
      <c r="K2026" t="str">
        <f t="shared" si="1024"/>
        <v>2.70464639271803-2.31701577276517i</v>
      </c>
      <c r="L2026" t="str">
        <f t="shared" si="1025"/>
        <v>0.552426702876813-0.393929338434358i</v>
      </c>
      <c r="M2026" t="str">
        <f t="shared" si="1026"/>
        <v>3.25707309559484-2.71094511119953i</v>
      </c>
      <c r="N2026" t="str">
        <f t="shared" si="1027"/>
        <v>-2.41865952679038i</v>
      </c>
      <c r="O2026" t="str">
        <f t="shared" si="1028"/>
        <v>-0.749868439084062-0.661586973923787i</v>
      </c>
      <c r="P2026" t="str">
        <f t="shared" si="1029"/>
        <v>1.74986843908406+0.661586973923787i</v>
      </c>
      <c r="Q2026" t="str">
        <f t="shared" si="1030"/>
        <v>-1.74986843908406+1.75707255286659i</v>
      </c>
      <c r="R2026" t="str">
        <f t="shared" si="1031"/>
        <v>-0.308908298545158-0.68825817972956i</v>
      </c>
      <c r="S2026" t="str">
        <f t="shared" si="1032"/>
        <v>0.265422170292497i</v>
      </c>
      <c r="T2026" t="str">
        <f t="shared" si="1033"/>
        <v>0.182678979785383-0.0819911110212184i</v>
      </c>
      <c r="U2026" t="e">
        <f t="shared" si="1034"/>
        <v>#DIV/0!</v>
      </c>
      <c r="V2026" t="str">
        <f t="shared" si="1035"/>
        <v>0.0000833333333333333-0.00140199914633452i</v>
      </c>
      <c r="W2026" t="e">
        <f t="shared" si="1036"/>
        <v>#DIV/0!</v>
      </c>
      <c r="X2026" t="e">
        <f t="shared" si="1037"/>
        <v>#DIV/0!</v>
      </c>
      <c r="Y2026" t="str">
        <f t="shared" si="1038"/>
        <v>0.00096+0.808369488880497i</v>
      </c>
      <c r="Z2026" t="e">
        <f t="shared" si="1039"/>
        <v>#DIV/0!</v>
      </c>
      <c r="AA2026" t="e">
        <f t="shared" si="1040"/>
        <v>#DIV/0!</v>
      </c>
      <c r="AB2026" t="str">
        <f t="shared" si="1041"/>
        <v>0.10424303815917-0.0467870059540452i</v>
      </c>
      <c r="AC2026" t="str">
        <f t="shared" si="1042"/>
        <v>1.21269018993252-0.434985852990544i</v>
      </c>
      <c r="AD2026" t="str">
        <f t="shared" si="1043"/>
        <v>0.0884224159829598-0.00686449513925393i</v>
      </c>
      <c r="AE2026" t="e">
        <f t="shared" si="1044"/>
        <v>#DIV/0!</v>
      </c>
      <c r="AF2026" t="str">
        <f t="shared" si="1045"/>
        <v>-10.1838797623146-8.12539818250685i</v>
      </c>
      <c r="AG2026" t="e">
        <f t="shared" si="1046"/>
        <v>#DIV/0!</v>
      </c>
      <c r="AH2026" t="e">
        <f t="shared" si="1047"/>
        <v>#DIV/0!</v>
      </c>
      <c r="AI2026" t="e">
        <f t="shared" si="1048"/>
        <v>#DIV/0!</v>
      </c>
      <c r="AJ2026" t="e">
        <f t="shared" si="1049"/>
        <v>#DIV/0!</v>
      </c>
      <c r="AK2026"/>
      <c r="AL2026"/>
      <c r="AM2026"/>
      <c r="AN2026"/>
    </row>
    <row r="2027" spans="1:40" x14ac:dyDescent="0.3">
      <c r="A2027"/>
      <c r="B2027">
        <f t="shared" si="1015"/>
        <v>189300</v>
      </c>
      <c r="C2027" s="186" t="str">
        <f t="shared" si="1018"/>
        <v>-0.00599547729468917+0.00972247083318719i</v>
      </c>
      <c r="D2027" s="158" t="str">
        <f t="shared" si="1019"/>
        <v>-4.52316705346356-2.6853621080465i</v>
      </c>
      <c r="E2027" t="str">
        <f t="shared" si="1020"/>
        <v>2408.62208046919-7649.10120354043i</v>
      </c>
      <c r="F2027" t="str">
        <f t="shared" si="1021"/>
        <v>0.583982834026645+0.359987093621861i</v>
      </c>
      <c r="G2027" t="str">
        <f t="shared" si="1016"/>
        <v>0.583982834026645+0.359987093621861i</v>
      </c>
      <c r="H2027" t="str">
        <f t="shared" si="1022"/>
        <v>5.66491817118118+5.44055771099409i</v>
      </c>
      <c r="I2027" t="str">
        <f t="shared" si="1023"/>
        <v>743.379361655685i</v>
      </c>
      <c r="J2027" t="str">
        <f t="shared" si="1017"/>
        <v>-135.871156963125+158.51702567248i</v>
      </c>
      <c r="K2027" t="str">
        <f t="shared" si="1024"/>
        <v>2.70341866316149-2.31720611688985i</v>
      </c>
      <c r="L2027" t="str">
        <f t="shared" si="1025"/>
        <v>0.55222987493382-0.393997116328822i</v>
      </c>
      <c r="M2027" t="str">
        <f t="shared" si="1026"/>
        <v>3.25564853809531-2.71120323321867i</v>
      </c>
      <c r="N2027" t="str">
        <f t="shared" si="1027"/>
        <v>-2.41993788806247i</v>
      </c>
      <c r="O2027" t="str">
        <f t="shared" si="1028"/>
        <v>-0.750713573299044-0.660627830828054i</v>
      </c>
      <c r="P2027" t="str">
        <f t="shared" si="1029"/>
        <v>1.75071357329904+0.660627830828054i</v>
      </c>
      <c r="Q2027" t="str">
        <f t="shared" si="1030"/>
        <v>-1.75071357329904+1.75931005723442i</v>
      </c>
      <c r="R2027" t="str">
        <f t="shared" si="1031"/>
        <v>-0.308879277982746-0.687743711717223i</v>
      </c>
      <c r="S2027" t="str">
        <f t="shared" si="1032"/>
        <v>0.265562456851849i</v>
      </c>
      <c r="T2027" t="str">
        <f t="shared" si="1033"/>
        <v>0.182638909768036-0.0820267399317233i</v>
      </c>
      <c r="U2027" t="e">
        <f t="shared" si="1034"/>
        <v>#DIV/0!</v>
      </c>
      <c r="V2027" t="str">
        <f t="shared" si="1035"/>
        <v>0.0000833333333333333-0.0014012585234363i</v>
      </c>
      <c r="W2027" t="e">
        <f t="shared" si="1036"/>
        <v>#DIV/0!</v>
      </c>
      <c r="X2027" t="e">
        <f t="shared" si="1037"/>
        <v>#DIV/0!</v>
      </c>
      <c r="Y2027" t="str">
        <f t="shared" si="1038"/>
        <v>0.00096+0.808796745481385i</v>
      </c>
      <c r="Z2027" t="e">
        <f t="shared" si="1039"/>
        <v>#DIV/0!</v>
      </c>
      <c r="AA2027" t="e">
        <f t="shared" si="1040"/>
        <v>#DIV/0!</v>
      </c>
      <c r="AB2027" t="str">
        <f t="shared" si="1041"/>
        <v>0.104220172800757-0.0468073370610051i</v>
      </c>
      <c r="AC2027" t="str">
        <f t="shared" si="1042"/>
        <v>1.21240004964067-0.434950307938817i</v>
      </c>
      <c r="AD2027" t="str">
        <f t="shared" si="1043"/>
        <v>0.0884309522960996-0.0068824371386052i</v>
      </c>
      <c r="AE2027" t="e">
        <f t="shared" si="1044"/>
        <v>#DIV/0!</v>
      </c>
      <c r="AF2027" t="str">
        <f t="shared" si="1045"/>
        <v>-10.1880852246447-8.12591981904059i</v>
      </c>
      <c r="AG2027" t="e">
        <f t="shared" si="1046"/>
        <v>#DIV/0!</v>
      </c>
      <c r="AH2027" t="e">
        <f t="shared" si="1047"/>
        <v>#DIV/0!</v>
      </c>
      <c r="AI2027" t="e">
        <f t="shared" si="1048"/>
        <v>#DIV/0!</v>
      </c>
      <c r="AJ2027" t="e">
        <f t="shared" si="1049"/>
        <v>#DIV/0!</v>
      </c>
      <c r="AK2027"/>
      <c r="AL2027"/>
      <c r="AM2027"/>
      <c r="AN2027"/>
    </row>
    <row r="2028" spans="1:40" x14ac:dyDescent="0.3">
      <c r="A2028"/>
      <c r="B2028">
        <f t="shared" si="1015"/>
        <v>189400</v>
      </c>
      <c r="C2028" s="186" t="str">
        <f t="shared" si="1018"/>
        <v>-0.00599276516141916+0.00972046922887252i</v>
      </c>
      <c r="D2028" s="158" t="str">
        <f t="shared" si="1019"/>
        <v>-4.52458881700806-2.68558647516965i</v>
      </c>
      <c r="E2028" t="str">
        <f t="shared" si="1020"/>
        <v>2406.30849115314-7645.79074780321i</v>
      </c>
      <c r="F2028" t="str">
        <f t="shared" si="1021"/>
        <v>0.584170993578763+0.360014357294479i</v>
      </c>
      <c r="G2028" t="str">
        <f t="shared" si="1016"/>
        <v>0.584170993578763+0.360014357294479i</v>
      </c>
      <c r="H2028" t="str">
        <f t="shared" si="1022"/>
        <v>5.66770023214636+5.44085260568658i</v>
      </c>
      <c r="I2028" t="str">
        <f t="shared" si="1023"/>
        <v>743.772060737384i</v>
      </c>
      <c r="J2028" t="str">
        <f t="shared" si="1017"/>
        <v>-136.01580282565+158.600764196343i</v>
      </c>
      <c r="K2028" t="str">
        <f t="shared" si="1024"/>
        <v>2.70219139972464-2.3173957230566i</v>
      </c>
      <c r="L2028" t="str">
        <f t="shared" si="1025"/>
        <v>0.552033083306184-0.394064771779066i</v>
      </c>
      <c r="M2028" t="str">
        <f t="shared" si="1026"/>
        <v>3.25422448303082-2.71146049483567i</v>
      </c>
      <c r="N2028" t="str">
        <f t="shared" si="1027"/>
        <v>-2.42121624933456i</v>
      </c>
      <c r="O2028" t="str">
        <f t="shared" si="1028"/>
        <v>-0.751557480692411-0.659667608129485i</v>
      </c>
      <c r="P2028" t="str">
        <f t="shared" si="1029"/>
        <v>1.75155748069241+0.659667608129485i</v>
      </c>
      <c r="Q2028" t="str">
        <f t="shared" si="1030"/>
        <v>-1.75155748069241+1.76154864120507i</v>
      </c>
      <c r="R2028" t="str">
        <f t="shared" si="1031"/>
        <v>-0.308850234717563-0.687229698540198i</v>
      </c>
      <c r="S2028" t="str">
        <f t="shared" si="1032"/>
        <v>0.2657027434112i</v>
      </c>
      <c r="T2028" t="str">
        <f t="shared" si="1033"/>
        <v>0.182598816255783-0.0820623546676495i</v>
      </c>
      <c r="U2028" t="e">
        <f t="shared" si="1034"/>
        <v>#DIV/0!</v>
      </c>
      <c r="V2028" t="str">
        <f t="shared" si="1035"/>
        <v>0.0000833333333333333-0.00140051868261084i</v>
      </c>
      <c r="W2028" t="e">
        <f t="shared" si="1036"/>
        <v>#DIV/0!</v>
      </c>
      <c r="X2028" t="e">
        <f t="shared" si="1037"/>
        <v>#DIV/0!</v>
      </c>
      <c r="Y2028" t="str">
        <f t="shared" si="1038"/>
        <v>0.00096+0.809224002082273i</v>
      </c>
      <c r="Z2028" t="e">
        <f t="shared" si="1039"/>
        <v>#DIV/0!</v>
      </c>
      <c r="AA2028" t="e">
        <f t="shared" si="1040"/>
        <v>#DIV/0!</v>
      </c>
      <c r="AB2028" t="str">
        <f t="shared" si="1041"/>
        <v>0.104197294035326-0.0468276600794528i</v>
      </c>
      <c r="AC2028" t="str">
        <f t="shared" si="1042"/>
        <v>1.21211003494429-0.434914564359163i</v>
      </c>
      <c r="AD2028" t="str">
        <f t="shared" si="1043"/>
        <v>0.0884394775239289-0.00690039930274623i</v>
      </c>
      <c r="AE2028" t="e">
        <f t="shared" si="1044"/>
        <v>#DIV/0!</v>
      </c>
      <c r="AF2028" t="str">
        <f t="shared" si="1045"/>
        <v>-10.1922890491544-8.12643908085623i</v>
      </c>
      <c r="AG2028" t="e">
        <f t="shared" si="1046"/>
        <v>#DIV/0!</v>
      </c>
      <c r="AH2028" t="e">
        <f t="shared" si="1047"/>
        <v>#DIV/0!</v>
      </c>
      <c r="AI2028" t="e">
        <f t="shared" si="1048"/>
        <v>#DIV/0!</v>
      </c>
      <c r="AJ2028" t="e">
        <f t="shared" si="1049"/>
        <v>#DIV/0!</v>
      </c>
      <c r="AK2028"/>
      <c r="AL2028"/>
      <c r="AM2028"/>
      <c r="AN2028"/>
    </row>
    <row r="2029" spans="1:40" x14ac:dyDescent="0.3">
      <c r="A2029"/>
      <c r="B2029">
        <f t="shared" si="1015"/>
        <v>189500</v>
      </c>
      <c r="C2029" s="186" t="str">
        <f t="shared" si="1018"/>
        <v>-0.00599005405092589+0.00971846855779176i</v>
      </c>
      <c r="D2029" s="158" t="str">
        <f t="shared" si="1019"/>
        <v>-4.52601004489537-2.68580998710658i</v>
      </c>
      <c r="E2029" t="str">
        <f t="shared" si="1020"/>
        <v>2403.99812384141-7642.48277244592i</v>
      </c>
      <c r="F2029" t="str">
        <f t="shared" si="1021"/>
        <v>0.584359082239774+0.360041510354302i</v>
      </c>
      <c r="G2029" t="str">
        <f t="shared" si="1016"/>
        <v>0.584359082239774+0.360041510354302i</v>
      </c>
      <c r="H2029" t="str">
        <f t="shared" si="1022"/>
        <v>5.67048119023632+5.44114598365389i</v>
      </c>
      <c r="I2029" t="str">
        <f t="shared" si="1023"/>
        <v>744.164759819082i</v>
      </c>
      <c r="J2029" t="str">
        <f t="shared" si="1017"/>
        <v>-136.160525078913+158.684502720205i</v>
      </c>
      <c r="K2029" t="str">
        <f t="shared" si="1024"/>
        <v>2.70096460265568-2.31758459214888i</v>
      </c>
      <c r="L2029" t="str">
        <f t="shared" si="1025"/>
        <v>0.551836328066164-0.394132304877761i</v>
      </c>
      <c r="M2029" t="str">
        <f t="shared" si="1026"/>
        <v>3.25280093072184-2.71171689702664i</v>
      </c>
      <c r="N2029" t="str">
        <f t="shared" si="1027"/>
        <v>-2.42249461060665i</v>
      </c>
      <c r="O2029" t="str">
        <f t="shared" si="1028"/>
        <v>-0.752400159885042-0.658706307397282i</v>
      </c>
      <c r="P2029" t="str">
        <f t="shared" si="1029"/>
        <v>1.75240015988504+0.658706307397282i</v>
      </c>
      <c r="Q2029" t="str">
        <f t="shared" si="1030"/>
        <v>-1.75240015988504+1.76378830320937i</v>
      </c>
      <c r="R2029" t="str">
        <f t="shared" si="1031"/>
        <v>-0.308821168735865-0.68671613946668i</v>
      </c>
      <c r="S2029" t="str">
        <f t="shared" si="1032"/>
        <v>0.265843029970551i</v>
      </c>
      <c r="T2029" t="str">
        <f t="shared" si="1033"/>
        <v>0.182558699245502-0.0820979552157892i</v>
      </c>
      <c r="U2029" t="e">
        <f t="shared" si="1034"/>
        <v>#DIV/0!</v>
      </c>
      <c r="V2029" t="str">
        <f t="shared" si="1035"/>
        <v>0.0000833333333333333-0.00139977962262001i</v>
      </c>
      <c r="W2029" t="e">
        <f t="shared" si="1036"/>
        <v>#DIV/0!</v>
      </c>
      <c r="X2029" t="e">
        <f t="shared" si="1037"/>
        <v>#DIV/0!</v>
      </c>
      <c r="Y2029" t="str">
        <f t="shared" si="1038"/>
        <v>0.00096+0.809651258683162i</v>
      </c>
      <c r="Z2029" t="e">
        <f t="shared" si="1039"/>
        <v>#DIV/0!</v>
      </c>
      <c r="AA2029" t="e">
        <f t="shared" si="1040"/>
        <v>#DIV/0!</v>
      </c>
      <c r="AB2029" t="str">
        <f t="shared" si="1041"/>
        <v>0.104174401861095-0.0468479750018515i</v>
      </c>
      <c r="AC2029" t="str">
        <f t="shared" si="1042"/>
        <v>1.21182014592716-0.434878622452831i</v>
      </c>
      <c r="AD2029" t="str">
        <f t="shared" si="1043"/>
        <v>0.0884479916389929-0.00691838163224486i</v>
      </c>
      <c r="AE2029" t="e">
        <f t="shared" si="1044"/>
        <v>#DIV/0!</v>
      </c>
      <c r="AF2029" t="str">
        <f t="shared" si="1045"/>
        <v>-10.1964912351317-8.12695597076047i</v>
      </c>
      <c r="AG2029" t="e">
        <f t="shared" si="1046"/>
        <v>#DIV/0!</v>
      </c>
      <c r="AH2029" t="e">
        <f t="shared" si="1047"/>
        <v>#DIV/0!</v>
      </c>
      <c r="AI2029" t="e">
        <f t="shared" si="1048"/>
        <v>#DIV/0!</v>
      </c>
      <c r="AJ2029" t="e">
        <f t="shared" si="1049"/>
        <v>#DIV/0!</v>
      </c>
      <c r="AK2029"/>
      <c r="AL2029"/>
      <c r="AM2029"/>
      <c r="AN2029"/>
    </row>
    <row r="2030" spans="1:40" x14ac:dyDescent="0.3">
      <c r="A2030"/>
      <c r="B2030">
        <f t="shared" si="1015"/>
        <v>189600</v>
      </c>
      <c r="C2030" s="186" t="str">
        <f t="shared" si="1018"/>
        <v>-0.00598734396376168+0.00971646881782807i</v>
      </c>
      <c r="D2030" s="158" t="str">
        <f t="shared" si="1019"/>
        <v>-4.52743073683447-2.68603264487474i</v>
      </c>
      <c r="E2030" t="str">
        <f t="shared" si="1020"/>
        <v>2401.69097277161-7639.1772753556i</v>
      </c>
      <c r="F2030" t="str">
        <f t="shared" si="1021"/>
        <v>0.584547099971169+0.360068552931924i</v>
      </c>
      <c r="G2030" t="str">
        <f t="shared" si="1016"/>
        <v>0.584547099971169+0.360068552931924i</v>
      </c>
      <c r="H2030" t="str">
        <f t="shared" si="1022"/>
        <v>5.67326104503341+5.4414378466838i</v>
      </c>
      <c r="I2030" t="str">
        <f t="shared" si="1023"/>
        <v>744.557458900781i</v>
      </c>
      <c r="J2030" t="str">
        <f t="shared" si="1017"/>
        <v>-136.305323722914+158.768241244068i</v>
      </c>
      <c r="K2030" t="str">
        <f t="shared" si="1024"/>
        <v>2.69973827220168-2.31777272504956i</v>
      </c>
      <c r="L2030" t="str">
        <f t="shared" si="1025"/>
        <v>0.551639609285876-0.394199715717582i</v>
      </c>
      <c r="M2030" t="str">
        <f t="shared" si="1026"/>
        <v>3.25137788148756-2.71197244076714i</v>
      </c>
      <c r="N2030" t="str">
        <f t="shared" si="1027"/>
        <v>-2.42377297187874i</v>
      </c>
      <c r="O2030" t="str">
        <f t="shared" si="1028"/>
        <v>-0.753241609499825-0.65774393020241i</v>
      </c>
      <c r="P2030" t="str">
        <f t="shared" si="1029"/>
        <v>1.75324160949982+0.65774393020241i</v>
      </c>
      <c r="Q2030" t="str">
        <f t="shared" si="1030"/>
        <v>-1.75324160949982+1.76602904167633i</v>
      </c>
      <c r="R2030" t="str">
        <f t="shared" si="1031"/>
        <v>-0.308792080023917-0.686203033766415i</v>
      </c>
      <c r="S2030" t="str">
        <f t="shared" si="1032"/>
        <v>0.265983316529903i</v>
      </c>
      <c r="T2030" t="str">
        <f t="shared" si="1033"/>
        <v>0.182518558734072-0.0821335415629287i</v>
      </c>
      <c r="U2030" t="e">
        <f t="shared" si="1034"/>
        <v>#DIV/0!</v>
      </c>
      <c r="V2030" t="str">
        <f t="shared" si="1035"/>
        <v>0.0000833333333333333-0.00139904134222833i</v>
      </c>
      <c r="W2030" t="e">
        <f t="shared" si="1036"/>
        <v>#DIV/0!</v>
      </c>
      <c r="X2030" t="e">
        <f t="shared" si="1037"/>
        <v>#DIV/0!</v>
      </c>
      <c r="Y2030" t="str">
        <f t="shared" si="1038"/>
        <v>0.00096+0.81007851528405i</v>
      </c>
      <c r="Z2030" t="e">
        <f t="shared" si="1039"/>
        <v>#DIV/0!</v>
      </c>
      <c r="AA2030" t="e">
        <f t="shared" si="1040"/>
        <v>#DIV/0!</v>
      </c>
      <c r="AB2030" t="str">
        <f t="shared" si="1041"/>
        <v>0.104151496276284-0.046868281820661i</v>
      </c>
      <c r="AC2030" t="str">
        <f t="shared" si="1042"/>
        <v>1.2115303826728-0.434842482420966i</v>
      </c>
      <c r="AD2030" t="str">
        <f t="shared" si="1043"/>
        <v>0.0884564946138189-0.00693638412764491i</v>
      </c>
      <c r="AE2030" t="e">
        <f t="shared" si="1044"/>
        <v>#DIV/0!</v>
      </c>
      <c r="AF2030" t="str">
        <f t="shared" si="1045"/>
        <v>-10.2006917818679-8.12747049155854i</v>
      </c>
      <c r="AG2030" t="e">
        <f t="shared" si="1046"/>
        <v>#DIV/0!</v>
      </c>
      <c r="AH2030" t="e">
        <f t="shared" si="1047"/>
        <v>#DIV/0!</v>
      </c>
      <c r="AI2030" t="e">
        <f t="shared" si="1048"/>
        <v>#DIV/0!</v>
      </c>
      <c r="AJ2030" t="e">
        <f t="shared" si="1049"/>
        <v>#DIV/0!</v>
      </c>
      <c r="AK2030"/>
      <c r="AL2030"/>
      <c r="AM2030"/>
      <c r="AN2030"/>
    </row>
    <row r="2031" spans="1:40" x14ac:dyDescent="0.3">
      <c r="A2031"/>
      <c r="B2031">
        <f t="shared" si="1015"/>
        <v>189700</v>
      </c>
      <c r="C2031" s="186" t="str">
        <f t="shared" si="1018"/>
        <v>-0.00598463490047622+0.00971447000687173i</v>
      </c>
      <c r="D2031" s="158" t="str">
        <f t="shared" si="1019"/>
        <v>-4.52885089253567-2.68625444949087i</v>
      </c>
      <c r="E2031" t="str">
        <f t="shared" si="1020"/>
        <v>2399.38703219367-7635.87425441984i</v>
      </c>
      <c r="F2031" t="str">
        <f t="shared" si="1021"/>
        <v>0.584735046734611+0.360095485157855i</v>
      </c>
      <c r="G2031" t="str">
        <f t="shared" si="1016"/>
        <v>0.584735046734611+0.360095485157855i</v>
      </c>
      <c r="H2031" t="str">
        <f t="shared" si="1022"/>
        <v>5.67603979612225+5.44172819656304i</v>
      </c>
      <c r="I2031" t="str">
        <f t="shared" si="1023"/>
        <v>744.95015798248i</v>
      </c>
      <c r="J2031" t="str">
        <f t="shared" si="1017"/>
        <v>-136.450198757653+158.851979767931i</v>
      </c>
      <c r="K2031" t="str">
        <f t="shared" si="1024"/>
        <v>2.6985124086086-2.31796012264098i</v>
      </c>
      <c r="L2031" t="str">
        <f t="shared" si="1025"/>
        <v>0.55144292703729-0.394267004391213i</v>
      </c>
      <c r="M2031" t="str">
        <f t="shared" si="1026"/>
        <v>3.24995533564589-2.71222712703219i</v>
      </c>
      <c r="N2031" t="str">
        <f t="shared" si="1027"/>
        <v>-2.42505133315082i</v>
      </c>
      <c r="O2031" t="str">
        <f t="shared" si="1028"/>
        <v>-0.754081828161649-0.656780478117601i</v>
      </c>
      <c r="P2031" t="str">
        <f t="shared" si="1029"/>
        <v>1.75408182816165+0.656780478117601i</v>
      </c>
      <c r="Q2031" t="str">
        <f t="shared" si="1030"/>
        <v>-1.75408182816165+1.76827085503322i</v>
      </c>
      <c r="R2031" t="str">
        <f t="shared" si="1031"/>
        <v>-0.30876296856796-0.685690380710689i</v>
      </c>
      <c r="S2031" t="str">
        <f t="shared" si="1032"/>
        <v>0.266123603089254i</v>
      </c>
      <c r="T2031" t="str">
        <f t="shared" si="1033"/>
        <v>0.182478394718371-0.0821691136958396i</v>
      </c>
      <c r="U2031" t="e">
        <f t="shared" si="1034"/>
        <v>#DIV/0!</v>
      </c>
      <c r="V2031" t="str">
        <f t="shared" si="1035"/>
        <v>0.0000833333333333333-0.00139830384020291i</v>
      </c>
      <c r="W2031" t="e">
        <f t="shared" si="1036"/>
        <v>#DIV/0!</v>
      </c>
      <c r="X2031" t="e">
        <f t="shared" si="1037"/>
        <v>#DIV/0!</v>
      </c>
      <c r="Y2031" t="str">
        <f t="shared" si="1038"/>
        <v>0.00096+0.810505771884938i</v>
      </c>
      <c r="Z2031" t="e">
        <f t="shared" si="1039"/>
        <v>#DIV/0!</v>
      </c>
      <c r="AA2031" t="e">
        <f t="shared" si="1040"/>
        <v>#DIV/0!</v>
      </c>
      <c r="AB2031" t="str">
        <f t="shared" si="1041"/>
        <v>0.10412857727911-0.0468885805283327i</v>
      </c>
      <c r="AC2031" t="str">
        <f t="shared" si="1042"/>
        <v>1.21124074526448-0.434806144464587i</v>
      </c>
      <c r="AD2031" t="str">
        <f t="shared" si="1043"/>
        <v>0.0884649864209106-0.00695440678946548i</v>
      </c>
      <c r="AE2031" t="e">
        <f t="shared" si="1044"/>
        <v>#DIV/0!</v>
      </c>
      <c r="AF2031" t="str">
        <f t="shared" si="1045"/>
        <v>-10.2048906886579-8.12798264605391i</v>
      </c>
      <c r="AG2031" t="e">
        <f t="shared" si="1046"/>
        <v>#DIV/0!</v>
      </c>
      <c r="AH2031" t="e">
        <f t="shared" si="1047"/>
        <v>#DIV/0!</v>
      </c>
      <c r="AI2031" t="e">
        <f t="shared" si="1048"/>
        <v>#DIV/0!</v>
      </c>
      <c r="AJ2031" t="e">
        <f t="shared" si="1049"/>
        <v>#DIV/0!</v>
      </c>
      <c r="AK2031"/>
      <c r="AL2031"/>
      <c r="AM2031"/>
      <c r="AN2031"/>
    </row>
    <row r="2032" spans="1:40" x14ac:dyDescent="0.3">
      <c r="A2032"/>
      <c r="B2032">
        <f t="shared" si="1015"/>
        <v>189800</v>
      </c>
      <c r="C2032" s="186" t="str">
        <f t="shared" si="1018"/>
        <v>-0.00598192686161701+0.00971247212282073i</v>
      </c>
      <c r="D2032" s="158" t="str">
        <f t="shared" si="1019"/>
        <v>-4.53027051171059-2.68647540197111i</v>
      </c>
      <c r="E2032" t="str">
        <f t="shared" si="1020"/>
        <v>2397.08629636977-7632.57370752678i</v>
      </c>
      <c r="F2032" t="str">
        <f t="shared" si="1021"/>
        <v>0.584922922491938+0.360122307162531i</v>
      </c>
      <c r="G2032" t="str">
        <f t="shared" si="1016"/>
        <v>0.584922922491938+0.360122307162531i</v>
      </c>
      <c r="H2032" t="str">
        <f t="shared" si="1022"/>
        <v>5.67881744308959+5.44201703507743i</v>
      </c>
      <c r="I2032" t="str">
        <f t="shared" si="1023"/>
        <v>745.342857064178i</v>
      </c>
      <c r="J2032" t="str">
        <f t="shared" si="1017"/>
        <v>-136.59515018313+158.935718291794i</v>
      </c>
      <c r="K2032" t="str">
        <f t="shared" si="1024"/>
        <v>2.69728701212127-2.31814678580487i</v>
      </c>
      <c r="L2032" t="str">
        <f t="shared" si="1025"/>
        <v>0.551246281392236-0.394334170991341i</v>
      </c>
      <c r="M2032" t="str">
        <f t="shared" si="1026"/>
        <v>3.24853329351351-2.71248095679621i</v>
      </c>
      <c r="N2032" t="str">
        <f t="shared" si="1027"/>
        <v>-2.42632969442291i</v>
      </c>
      <c r="O2032" t="str">
        <f t="shared" si="1028"/>
        <v>-0.754920814497437-0.65581595271732i</v>
      </c>
      <c r="P2032" t="str">
        <f t="shared" si="1029"/>
        <v>1.75492081449744+0.65581595271732i</v>
      </c>
      <c r="Q2032" t="str">
        <f t="shared" si="1030"/>
        <v>-1.75492081449744+1.77051374170559i</v>
      </c>
      <c r="R2032" t="str">
        <f t="shared" si="1031"/>
        <v>-0.308733834354222-0.685178179572319i</v>
      </c>
      <c r="S2032" t="str">
        <f t="shared" si="1032"/>
        <v>0.266263889648604i</v>
      </c>
      <c r="T2032" t="str">
        <f t="shared" si="1033"/>
        <v>0.182438207195275-0.0822046716012829i</v>
      </c>
      <c r="U2032" t="e">
        <f t="shared" si="1034"/>
        <v>#DIV/0!</v>
      </c>
      <c r="V2032" t="str">
        <f t="shared" si="1035"/>
        <v>0.0000833333333333333-0.00139756711531345i</v>
      </c>
      <c r="W2032" t="e">
        <f t="shared" si="1036"/>
        <v>#DIV/0!</v>
      </c>
      <c r="X2032" t="e">
        <f t="shared" si="1037"/>
        <v>#DIV/0!</v>
      </c>
      <c r="Y2032" t="str">
        <f t="shared" si="1038"/>
        <v>0.00096+0.810933028485826i</v>
      </c>
      <c r="Z2032" t="e">
        <f t="shared" si="1039"/>
        <v>#DIV/0!</v>
      </c>
      <c r="AA2032" t="e">
        <f t="shared" si="1040"/>
        <v>#DIV/0!</v>
      </c>
      <c r="AB2032" t="str">
        <f t="shared" si="1041"/>
        <v>0.104105644867792-0.046908871117312i</v>
      </c>
      <c r="AC2032" t="str">
        <f t="shared" si="1042"/>
        <v>1.2109512337852-0.434769608784597i</v>
      </c>
      <c r="AD2032" t="str">
        <f t="shared" si="1043"/>
        <v>0.0884734670327536-0.00697244961820026i</v>
      </c>
      <c r="AE2032" t="e">
        <f t="shared" si="1044"/>
        <v>#DIV/0!</v>
      </c>
      <c r="AF2032" t="str">
        <f t="shared" si="1045"/>
        <v>-10.2090879548002-8.12849243704854i</v>
      </c>
      <c r="AG2032" t="e">
        <f t="shared" si="1046"/>
        <v>#DIV/0!</v>
      </c>
      <c r="AH2032" t="e">
        <f t="shared" si="1047"/>
        <v>#DIV/0!</v>
      </c>
      <c r="AI2032" t="e">
        <f t="shared" si="1048"/>
        <v>#DIV/0!</v>
      </c>
      <c r="AJ2032" t="e">
        <f t="shared" si="1049"/>
        <v>#DIV/0!</v>
      </c>
      <c r="AK2032"/>
      <c r="AL2032"/>
      <c r="AM2032"/>
      <c r="AN2032"/>
    </row>
    <row r="2033" spans="1:40" x14ac:dyDescent="0.3">
      <c r="A2033"/>
      <c r="B2033">
        <f t="shared" si="1015"/>
        <v>189900</v>
      </c>
      <c r="C2033" s="186" t="str">
        <f t="shared" si="1018"/>
        <v>-0.00597921984772888+0.00971047516357998i</v>
      </c>
      <c r="D2033" s="158" t="str">
        <f t="shared" si="1019"/>
        <v>-4.53168959407211-2.68669550333092i</v>
      </c>
      <c r="E2033" t="str">
        <f t="shared" si="1020"/>
        <v>2394.78875957442-7629.27563256519i</v>
      </c>
      <c r="F2033" t="str">
        <f t="shared" si="1021"/>
        <v>0.585110727205155+0.360149019076309i</v>
      </c>
      <c r="G2033" t="str">
        <f t="shared" si="1016"/>
        <v>0.585110727205155+0.360149019076309i</v>
      </c>
      <c r="H2033" t="str">
        <f t="shared" si="1022"/>
        <v>5.68159398552429+5.44230436401176i</v>
      </c>
      <c r="I2033" t="str">
        <f t="shared" si="1023"/>
        <v>745.735556145877i</v>
      </c>
      <c r="J2033" t="str">
        <f t="shared" si="1017"/>
        <v>-136.740177999346+159.019456815657i</v>
      </c>
      <c r="K2033" t="str">
        <f t="shared" si="1024"/>
        <v>2.6960620829834-2.31833271542241i</v>
      </c>
      <c r="L2033" t="str">
        <f t="shared" si="1025"/>
        <v>0.551049672422397-0.39440121561066i</v>
      </c>
      <c r="M2033" t="str">
        <f t="shared" si="1026"/>
        <v>3.2471117554058-2.71273393103307i</v>
      </c>
      <c r="N2033" t="str">
        <f t="shared" si="1027"/>
        <v>-2.427608055695i</v>
      </c>
      <c r="O2033" t="str">
        <f t="shared" si="1028"/>
        <v>-0.755758567136104-0.654850355577808i</v>
      </c>
      <c r="P2033" t="str">
        <f t="shared" si="1029"/>
        <v>1.7557585671361+0.654850355577808i</v>
      </c>
      <c r="Q2033" t="str">
        <f t="shared" si="1030"/>
        <v>-1.7557585671361+1.77275770011719i</v>
      </c>
      <c r="R2033" t="str">
        <f t="shared" si="1031"/>
        <v>-0.308704677368916-0.684666429625664i</v>
      </c>
      <c r="S2033" t="str">
        <f t="shared" si="1032"/>
        <v>0.266404176207956i</v>
      </c>
      <c r="T2033" t="str">
        <f t="shared" si="1033"/>
        <v>0.182397996161667-0.0822402152660089i</v>
      </c>
      <c r="U2033" t="e">
        <f t="shared" si="1034"/>
        <v>#DIV/0!</v>
      </c>
      <c r="V2033" t="str">
        <f t="shared" si="1035"/>
        <v>0.0000833333333333333-0.00139683116633224i</v>
      </c>
      <c r="W2033" t="e">
        <f t="shared" si="1036"/>
        <v>#DIV/0!</v>
      </c>
      <c r="X2033" t="e">
        <f t="shared" si="1037"/>
        <v>#DIV/0!</v>
      </c>
      <c r="Y2033" t="str">
        <f t="shared" si="1038"/>
        <v>0.00096+0.811360285086714i</v>
      </c>
      <c r="Z2033" t="e">
        <f t="shared" si="1039"/>
        <v>#DIV/0!</v>
      </c>
      <c r="AA2033" t="e">
        <f t="shared" si="1040"/>
        <v>#DIV/0!</v>
      </c>
      <c r="AB2033" t="str">
        <f t="shared" si="1041"/>
        <v>0.10408269904055-0.0469291535800382i</v>
      </c>
      <c r="AC2033" t="str">
        <f t="shared" si="1042"/>
        <v>1.2106618483177-0.434732875581789i</v>
      </c>
      <c r="AD2033" t="str">
        <f t="shared" si="1043"/>
        <v>0.0884819364218144-0.00699051261431748i</v>
      </c>
      <c r="AE2033" t="e">
        <f t="shared" si="1044"/>
        <v>#DIV/0!</v>
      </c>
      <c r="AF2033" t="str">
        <f t="shared" si="1045"/>
        <v>-10.2132835795964-8.12899986734268i</v>
      </c>
      <c r="AG2033" t="e">
        <f t="shared" si="1046"/>
        <v>#DIV/0!</v>
      </c>
      <c r="AH2033" t="e">
        <f t="shared" si="1047"/>
        <v>#DIV/0!</v>
      </c>
      <c r="AI2033" t="e">
        <f t="shared" si="1048"/>
        <v>#DIV/0!</v>
      </c>
      <c r="AJ2033" t="e">
        <f t="shared" si="1049"/>
        <v>#DIV/0!</v>
      </c>
      <c r="AK2033"/>
      <c r="AL2033"/>
      <c r="AM2033"/>
      <c r="AN2033"/>
    </row>
    <row r="2034" spans="1:40" x14ac:dyDescent="0.3">
      <c r="A2034"/>
      <c r="B2034">
        <f t="shared" ref="B2034:B2097" si="1050">B2033+100</f>
        <v>190000</v>
      </c>
      <c r="C2034" s="186" t="str">
        <f t="shared" si="1018"/>
        <v>-0.00597651385935418+0.00970847912706157i</v>
      </c>
      <c r="D2034" s="158" t="str">
        <f t="shared" si="1019"/>
        <v>-4.53310813933436-2.68691475458505i</v>
      </c>
      <c r="E2034" t="str">
        <f t="shared" si="1020"/>
        <v>2392.49441609437-7625.98002742447i</v>
      </c>
      <c r="F2034" t="str">
        <f t="shared" si="1021"/>
        <v>0.585298460836432+0.36017562102946i</v>
      </c>
      <c r="G2034" t="str">
        <f t="shared" si="1016"/>
        <v>0.585298460836432+0.36017562102946i</v>
      </c>
      <c r="H2034" t="str">
        <f t="shared" si="1022"/>
        <v>5.68436942301733+5.44259018514975i</v>
      </c>
      <c r="I2034" t="str">
        <f t="shared" si="1023"/>
        <v>746.128255227576i</v>
      </c>
      <c r="J2034" t="str">
        <f t="shared" si="1017"/>
        <v>-136.885282206299+159.10319533952i</v>
      </c>
      <c r="K2034" t="str">
        <f t="shared" si="1024"/>
        <v>2.69483762143764-2.31851791237416i</v>
      </c>
      <c r="L2034" t="str">
        <f t="shared" si="1025"/>
        <v>0.550853100199313-0.394468138341869i</v>
      </c>
      <c r="M2034" t="str">
        <f t="shared" si="1026"/>
        <v>3.24569072163695-2.71298605071603i</v>
      </c>
      <c r="N2034" t="str">
        <f t="shared" si="1027"/>
        <v>-2.42888641696709i</v>
      </c>
      <c r="O2034" t="str">
        <f t="shared" si="1028"/>
        <v>-0.75659508470859-0.653883688277053i</v>
      </c>
      <c r="P2034" t="str">
        <f t="shared" si="1029"/>
        <v>1.75659508470859+0.653883688277053i</v>
      </c>
      <c r="Q2034" t="str">
        <f t="shared" si="1030"/>
        <v>-1.75659508470859+1.77500272869004i</v>
      </c>
      <c r="R2034" t="str">
        <f t="shared" si="1031"/>
        <v>-0.308675497598251-0.684155130146611i</v>
      </c>
      <c r="S2034" t="str">
        <f t="shared" si="1032"/>
        <v>0.266544462767307i</v>
      </c>
      <c r="T2034" t="str">
        <f t="shared" si="1033"/>
        <v>0.182357761614425-0.082275744676757i</v>
      </c>
      <c r="U2034" t="e">
        <f t="shared" si="1034"/>
        <v>#DIV/0!</v>
      </c>
      <c r="V2034" t="str">
        <f t="shared" si="1035"/>
        <v>0.0000833333333333333-0.00139609599203417i</v>
      </c>
      <c r="W2034" t="e">
        <f t="shared" si="1036"/>
        <v>#DIV/0!</v>
      </c>
      <c r="X2034" t="e">
        <f t="shared" si="1037"/>
        <v>#DIV/0!</v>
      </c>
      <c r="Y2034" t="str">
        <f t="shared" si="1038"/>
        <v>0.00096+0.811787541687603i</v>
      </c>
      <c r="Z2034" t="e">
        <f t="shared" si="1039"/>
        <v>#DIV/0!</v>
      </c>
      <c r="AA2034" t="e">
        <f t="shared" si="1040"/>
        <v>#DIV/0!</v>
      </c>
      <c r="AB2034" t="str">
        <f t="shared" si="1041"/>
        <v>0.104059739795604-0.0469494279089442i</v>
      </c>
      <c r="AC2034" t="str">
        <f t="shared" si="1042"/>
        <v>1.21037258894448-0.434695945056836i</v>
      </c>
      <c r="AD2034" t="str">
        <f t="shared" si="1043"/>
        <v>0.0884903945605376-0.0070085957782609i</v>
      </c>
      <c r="AE2034" t="e">
        <f t="shared" si="1044"/>
        <v>#DIV/0!</v>
      </c>
      <c r="AF2034" t="str">
        <f t="shared" si="1045"/>
        <v>-10.2174775623517-8.1295049397348i</v>
      </c>
      <c r="AG2034" t="e">
        <f t="shared" si="1046"/>
        <v>#DIV/0!</v>
      </c>
      <c r="AH2034" t="e">
        <f t="shared" si="1047"/>
        <v>#DIV/0!</v>
      </c>
      <c r="AI2034" t="e">
        <f t="shared" si="1048"/>
        <v>#DIV/0!</v>
      </c>
      <c r="AJ2034" t="e">
        <f t="shared" si="1049"/>
        <v>#DIV/0!</v>
      </c>
      <c r="AK2034"/>
      <c r="AL2034"/>
      <c r="AM2034"/>
      <c r="AN2034"/>
    </row>
    <row r="2035" spans="1:40" x14ac:dyDescent="0.3">
      <c r="A2035"/>
      <c r="B2035">
        <f t="shared" si="1050"/>
        <v>190100</v>
      </c>
      <c r="C2035" s="186" t="str">
        <f t="shared" si="1018"/>
        <v>-0.005973808897033+0.00970648401118502i</v>
      </c>
      <c r="D2035" s="158" t="str">
        <f t="shared" si="1019"/>
        <v>-4.53452614721286-2.68713315674771i</v>
      </c>
      <c r="E2035" t="str">
        <f t="shared" si="1020"/>
        <v>2390.20326022854-7622.68688999456i</v>
      </c>
      <c r="F2035" t="str">
        <f t="shared" si="1021"/>
        <v>0.585486123348123+0.360202113152191i</v>
      </c>
      <c r="G2035" t="str">
        <f t="shared" si="1016"/>
        <v>0.585486123348123+0.360202113152191i</v>
      </c>
      <c r="H2035" t="str">
        <f t="shared" si="1022"/>
        <v>5.68714375516191+5.44287450027433i</v>
      </c>
      <c r="I2035" t="str">
        <f t="shared" si="1023"/>
        <v>746.520954309275i</v>
      </c>
      <c r="J2035" t="str">
        <f t="shared" si="1017"/>
        <v>-137.030462803991+159.186933863383i</v>
      </c>
      <c r="K2035" t="str">
        <f t="shared" si="1024"/>
        <v>2.69361362772543-2.31870237754015i</v>
      </c>
      <c r="L2035" t="str">
        <f t="shared" si="1025"/>
        <v>0.550656564794382-0.394534939277671i</v>
      </c>
      <c r="M2035" t="str">
        <f t="shared" si="1026"/>
        <v>3.24427019251981-2.71323731681782i</v>
      </c>
      <c r="N2035" t="str">
        <f t="shared" si="1027"/>
        <v>-2.43016477823917i</v>
      </c>
      <c r="O2035" t="str">
        <f t="shared" si="1028"/>
        <v>-0.757430365847843-0.652915952394795i</v>
      </c>
      <c r="P2035" t="str">
        <f t="shared" si="1029"/>
        <v>1.75743036584784+0.652915952394795i</v>
      </c>
      <c r="Q2035" t="str">
        <f t="shared" si="1030"/>
        <v>-1.75743036584784+1.77724882584437i</v>
      </c>
      <c r="R2035" t="str">
        <f t="shared" si="1031"/>
        <v>-0.308646295028415-0.683644280412578i</v>
      </c>
      <c r="S2035" t="str">
        <f t="shared" si="1032"/>
        <v>0.266684749326658i</v>
      </c>
      <c r="T2035" t="str">
        <f t="shared" si="1033"/>
        <v>0.182317503550432-0.0823112598202546i</v>
      </c>
      <c r="U2035" t="e">
        <f t="shared" si="1034"/>
        <v>#DIV/0!</v>
      </c>
      <c r="V2035" t="str">
        <f t="shared" si="1035"/>
        <v>0.0000833333333333333-0.0013953615911967i</v>
      </c>
      <c r="W2035" t="e">
        <f t="shared" si="1036"/>
        <v>#DIV/0!</v>
      </c>
      <c r="X2035" t="e">
        <f t="shared" si="1037"/>
        <v>#DIV/0!</v>
      </c>
      <c r="Y2035" t="str">
        <f t="shared" si="1038"/>
        <v>0.00096+0.812214798288491i</v>
      </c>
      <c r="Z2035" t="e">
        <f t="shared" si="1039"/>
        <v>#DIV/0!</v>
      </c>
      <c r="AA2035" t="e">
        <f t="shared" si="1040"/>
        <v>#DIV/0!</v>
      </c>
      <c r="AB2035" t="str">
        <f t="shared" si="1041"/>
        <v>0.104036767131174-0.0469696940964563i</v>
      </c>
      <c r="AC2035" t="str">
        <f t="shared" si="1042"/>
        <v>1.21008345574777-0.434658817410294i</v>
      </c>
      <c r="AD2035" t="str">
        <f t="shared" si="1043"/>
        <v>0.0884988414213488-0.00702669911044882i</v>
      </c>
      <c r="AE2035" t="e">
        <f t="shared" si="1044"/>
        <v>#DIV/0!</v>
      </c>
      <c r="AF2035" t="str">
        <f t="shared" si="1045"/>
        <v>-10.2216699023748-8.13000765702204i</v>
      </c>
      <c r="AG2035" t="e">
        <f t="shared" si="1046"/>
        <v>#DIV/0!</v>
      </c>
      <c r="AH2035" t="e">
        <f t="shared" si="1047"/>
        <v>#DIV/0!</v>
      </c>
      <c r="AI2035" t="e">
        <f t="shared" si="1048"/>
        <v>#DIV/0!</v>
      </c>
      <c r="AJ2035" t="e">
        <f t="shared" si="1049"/>
        <v>#DIV/0!</v>
      </c>
      <c r="AK2035"/>
      <c r="AL2035"/>
      <c r="AM2035"/>
      <c r="AN2035"/>
    </row>
    <row r="2036" spans="1:40" x14ac:dyDescent="0.3">
      <c r="A2036"/>
      <c r="B2036">
        <f t="shared" si="1050"/>
        <v>190200</v>
      </c>
      <c r="C2036" s="186" t="str">
        <f t="shared" si="1018"/>
        <v>-0.00597110496130281+0.00970448981387687i</v>
      </c>
      <c r="D2036" s="158" t="str">
        <f t="shared" si="1019"/>
        <v>-4.53594361742429-2.6873507108323i</v>
      </c>
      <c r="E2036" t="str">
        <f t="shared" si="1020"/>
        <v>2387.91528628809-7619.39621816608i</v>
      </c>
      <c r="F2036" t="str">
        <f t="shared" si="1021"/>
        <v>0.585673714702735+0.360228495574612i</v>
      </c>
      <c r="G2036" t="str">
        <f t="shared" si="1016"/>
        <v>0.585673714702735+0.360228495574612i</v>
      </c>
      <c r="H2036" t="str">
        <f t="shared" si="1022"/>
        <v>5.6899169815533+5.44315731116718i</v>
      </c>
      <c r="I2036" t="str">
        <f t="shared" si="1023"/>
        <v>746.913653390973i</v>
      </c>
      <c r="J2036" t="str">
        <f t="shared" si="1017"/>
        <v>-137.17571979242+159.270672387246i</v>
      </c>
      <c r="K2036" t="str">
        <f t="shared" si="1024"/>
        <v>2.69239010208719-2.31888611179978i</v>
      </c>
      <c r="L2036" t="str">
        <f t="shared" si="1025"/>
        <v>0.550460066278857-0.394601618510776i</v>
      </c>
      <c r="M2036" t="str">
        <f t="shared" si="1026"/>
        <v>3.24285016836605-2.71348773031056i</v>
      </c>
      <c r="N2036" t="str">
        <f t="shared" si="1027"/>
        <v>-2.43144313951126i</v>
      </c>
      <c r="O2036" t="str">
        <f t="shared" si="1028"/>
        <v>-0.758264409188855-0.651947149512502i</v>
      </c>
      <c r="P2036" t="str">
        <f t="shared" si="1029"/>
        <v>1.75826440918885+0.651947149512502i</v>
      </c>
      <c r="Q2036" t="str">
        <f t="shared" si="1030"/>
        <v>-1.75826440918885+1.77949598999876i</v>
      </c>
      <c r="R2036" t="str">
        <f t="shared" si="1031"/>
        <v>-0.30861706964558-0.683133879702487i</v>
      </c>
      <c r="S2036" t="str">
        <f t="shared" si="1032"/>
        <v>0.26682503588601i</v>
      </c>
      <c r="T2036" t="str">
        <f t="shared" si="1033"/>
        <v>0.182277221966565-0.0823467606832171i</v>
      </c>
      <c r="U2036" t="e">
        <f t="shared" si="1034"/>
        <v>#DIV/0!</v>
      </c>
      <c r="V2036" t="str">
        <f t="shared" si="1035"/>
        <v>0.0000833333333333333-0.00139462796259985i</v>
      </c>
      <c r="W2036" t="e">
        <f t="shared" si="1036"/>
        <v>#DIV/0!</v>
      </c>
      <c r="X2036" t="e">
        <f t="shared" si="1037"/>
        <v>#DIV/0!</v>
      </c>
      <c r="Y2036" t="str">
        <f t="shared" si="1038"/>
        <v>0.00096+0.812642054889379i</v>
      </c>
      <c r="Z2036" t="e">
        <f t="shared" si="1039"/>
        <v>#DIV/0!</v>
      </c>
      <c r="AA2036" t="e">
        <f t="shared" si="1040"/>
        <v>#DIV/0!</v>
      </c>
      <c r="AB2036" t="str">
        <f t="shared" si="1041"/>
        <v>0.104013781045478-0.0469899521349938i</v>
      </c>
      <c r="AC2036" t="str">
        <f t="shared" si="1042"/>
        <v>1.20979444880953-0.434621492842591i</v>
      </c>
      <c r="AD2036" t="str">
        <f t="shared" si="1043"/>
        <v>0.0885072769766524-0.00704482261127508i</v>
      </c>
      <c r="AE2036" t="e">
        <f t="shared" si="1044"/>
        <v>#DIV/0!</v>
      </c>
      <c r="AF2036" t="str">
        <f t="shared" si="1045"/>
        <v>-10.2258605989776-8.13050802199948i</v>
      </c>
      <c r="AG2036" t="e">
        <f t="shared" si="1046"/>
        <v>#DIV/0!</v>
      </c>
      <c r="AH2036" t="e">
        <f t="shared" si="1047"/>
        <v>#DIV/0!</v>
      </c>
      <c r="AI2036" t="e">
        <f t="shared" si="1048"/>
        <v>#DIV/0!</v>
      </c>
      <c r="AJ2036" t="e">
        <f t="shared" si="1049"/>
        <v>#DIV/0!</v>
      </c>
      <c r="AK2036"/>
      <c r="AL2036"/>
      <c r="AM2036"/>
      <c r="AN2036"/>
    </row>
    <row r="2037" spans="1:40" x14ac:dyDescent="0.3">
      <c r="A2037"/>
      <c r="B2037">
        <f t="shared" si="1050"/>
        <v>190300</v>
      </c>
      <c r="C2037" s="186" t="str">
        <f t="shared" si="1018"/>
        <v>-0.00596840205269884+0.00970249653307104i</v>
      </c>
      <c r="D2037" s="158" t="str">
        <f t="shared" si="1019"/>
        <v>-4.53736054968669-2.68756741785171i</v>
      </c>
      <c r="E2037" t="str">
        <f t="shared" si="1020"/>
        <v>2385.6304885963-7616.10800983028i</v>
      </c>
      <c r="F2037" t="str">
        <f t="shared" si="1021"/>
        <v>0.585861234862956+0.360254768426772i</v>
      </c>
      <c r="G2037" t="str">
        <f t="shared" si="1016"/>
        <v>0.585861234862956+0.360254768426772i</v>
      </c>
      <c r="H2037" t="str">
        <f t="shared" si="1022"/>
        <v>5.6926891017889+5.44343861960923i</v>
      </c>
      <c r="I2037" t="str">
        <f t="shared" si="1023"/>
        <v>747.306352472672i</v>
      </c>
      <c r="J2037" t="str">
        <f t="shared" si="1017"/>
        <v>-137.321053171588+159.354410911108i</v>
      </c>
      <c r="K2037" t="str">
        <f t="shared" si="1024"/>
        <v>2.69116704476217-2.31906911603193i</v>
      </c>
      <c r="L2037" t="str">
        <f t="shared" si="1025"/>
        <v>0.55026360472385-0.394668176133896i</v>
      </c>
      <c r="M2037" t="str">
        <f t="shared" si="1026"/>
        <v>3.24143064948602-2.71373729216583i</v>
      </c>
      <c r="N2037" t="str">
        <f t="shared" si="1027"/>
        <v>-2.43272150078335i</v>
      </c>
      <c r="O2037" t="str">
        <f t="shared" si="1028"/>
        <v>-0.75909721336862-0.650977281213405i</v>
      </c>
      <c r="P2037" t="str">
        <f t="shared" si="1029"/>
        <v>1.75909721336862+0.650977281213405i</v>
      </c>
      <c r="Q2037" t="str">
        <f t="shared" si="1030"/>
        <v>-1.75909721336862+1.78174421956994i</v>
      </c>
      <c r="R2037" t="str">
        <f t="shared" si="1031"/>
        <v>-0.308587821435921-0.682623927296796i</v>
      </c>
      <c r="S2037" t="str">
        <f t="shared" si="1032"/>
        <v>0.266965322445361i</v>
      </c>
      <c r="T2037" t="str">
        <f t="shared" si="1033"/>
        <v>0.182236916859708-0.0823822472523521i</v>
      </c>
      <c r="U2037" t="e">
        <f t="shared" si="1034"/>
        <v>#DIV/0!</v>
      </c>
      <c r="V2037" t="str">
        <f t="shared" si="1035"/>
        <v>0.0000833333333333333-0.00139389510502623i</v>
      </c>
      <c r="W2037" t="e">
        <f t="shared" si="1036"/>
        <v>#DIV/0!</v>
      </c>
      <c r="X2037" t="e">
        <f t="shared" si="1037"/>
        <v>#DIV/0!</v>
      </c>
      <c r="Y2037" t="str">
        <f t="shared" si="1038"/>
        <v>0.00096+0.813069311490267i</v>
      </c>
      <c r="Z2037" t="e">
        <f t="shared" si="1039"/>
        <v>#DIV/0!</v>
      </c>
      <c r="AA2037" t="e">
        <f t="shared" si="1040"/>
        <v>#DIV/0!</v>
      </c>
      <c r="AB2037" t="str">
        <f t="shared" si="1041"/>
        <v>0.103990781536739-0.0470102020169716i</v>
      </c>
      <c r="AC2037" t="str">
        <f t="shared" si="1042"/>
        <v>1.20950556821149-0.43458397155406i</v>
      </c>
      <c r="AD2037" t="str">
        <f t="shared" si="1043"/>
        <v>0.0885157011988348-0.0070629662811075i</v>
      </c>
      <c r="AE2037" t="e">
        <f t="shared" si="1044"/>
        <v>#DIV/0!</v>
      </c>
      <c r="AF2037" t="str">
        <f t="shared" si="1045"/>
        <v>-10.2300496514756-8.13100603746094i</v>
      </c>
      <c r="AG2037" t="e">
        <f t="shared" si="1046"/>
        <v>#DIV/0!</v>
      </c>
      <c r="AH2037" t="e">
        <f t="shared" si="1047"/>
        <v>#DIV/0!</v>
      </c>
      <c r="AI2037" t="e">
        <f t="shared" si="1048"/>
        <v>#DIV/0!</v>
      </c>
      <c r="AJ2037" t="e">
        <f t="shared" si="1049"/>
        <v>#DIV/0!</v>
      </c>
      <c r="AK2037"/>
      <c r="AL2037"/>
      <c r="AM2037"/>
      <c r="AN2037"/>
    </row>
    <row r="2038" spans="1:40" x14ac:dyDescent="0.3">
      <c r="A2038"/>
      <c r="B2038">
        <f t="shared" si="1050"/>
        <v>190400</v>
      </c>
      <c r="C2038" s="186" t="str">
        <f t="shared" si="1018"/>
        <v>-0.00596570017175368+0.00970050416670834i</v>
      </c>
      <c r="D2038" s="158" t="str">
        <f t="shared" si="1019"/>
        <v>-4.53877694371936-2.68778327881805i</v>
      </c>
      <c r="E2038" t="str">
        <f t="shared" si="1020"/>
        <v>2383.34886148856-7612.82226287898i</v>
      </c>
      <c r="F2038" t="str">
        <f t="shared" si="1021"/>
        <v>0.586048683791641+0.360280931838628i</v>
      </c>
      <c r="G2038" t="str">
        <f t="shared" si="1016"/>
        <v>0.586048683791641+0.360280931838628i</v>
      </c>
      <c r="H2038" t="str">
        <f t="shared" si="1022"/>
        <v>5.69546011546829+5.44371842738024i</v>
      </c>
      <c r="I2038" t="str">
        <f t="shared" si="1023"/>
        <v>747.699051554371i</v>
      </c>
      <c r="J2038" t="str">
        <f t="shared" si="1017"/>
        <v>-137.466462941493+159.438149434971i</v>
      </c>
      <c r="K2038" t="str">
        <f t="shared" si="1024"/>
        <v>2.68994445598858-2.31925139111482i</v>
      </c>
      <c r="L2038" t="str">
        <f t="shared" si="1025"/>
        <v>0.550067180200328-0.394734612239751i</v>
      </c>
      <c r="M2038" t="str">
        <f t="shared" si="1026"/>
        <v>3.24001163618891-2.71398600335457i</v>
      </c>
      <c r="N2038" t="str">
        <f t="shared" si="1027"/>
        <v>-2.43399986205544i</v>
      </c>
      <c r="O2038" t="str">
        <f t="shared" si="1028"/>
        <v>-0.759928777026162-0.65000634908247i</v>
      </c>
      <c r="P2038" t="str">
        <f t="shared" si="1029"/>
        <v>1.75992877702616+0.65000634908247i</v>
      </c>
      <c r="Q2038" t="str">
        <f t="shared" si="1030"/>
        <v>-1.75992877702616+1.78399351297297i</v>
      </c>
      <c r="R2038" t="str">
        <f t="shared" si="1031"/>
        <v>-0.308558550385575-0.68211442247747i</v>
      </c>
      <c r="S2038" t="str">
        <f t="shared" si="1032"/>
        <v>0.267105609004713i</v>
      </c>
      <c r="T2038" t="str">
        <f t="shared" si="1033"/>
        <v>0.182196588226743-0.0824177195143504i</v>
      </c>
      <c r="U2038" t="e">
        <f t="shared" si="1034"/>
        <v>#DIV/0!</v>
      </c>
      <c r="V2038" t="str">
        <f t="shared" si="1035"/>
        <v>0.0000833333333333333-0.00139316301726099i</v>
      </c>
      <c r="W2038" t="e">
        <f t="shared" si="1036"/>
        <v>#DIV/0!</v>
      </c>
      <c r="X2038" t="e">
        <f t="shared" si="1037"/>
        <v>#DIV/0!</v>
      </c>
      <c r="Y2038" t="str">
        <f t="shared" si="1038"/>
        <v>0.00096+0.813496568091155i</v>
      </c>
      <c r="Z2038" t="e">
        <f t="shared" si="1039"/>
        <v>#DIV/0!</v>
      </c>
      <c r="AA2038" t="e">
        <f t="shared" si="1040"/>
        <v>#DIV/0!</v>
      </c>
      <c r="AB2038" t="str">
        <f t="shared" si="1041"/>
        <v>0.103967768603176-0.047030443734795i</v>
      </c>
      <c r="AC2038" t="str">
        <f t="shared" si="1042"/>
        <v>1.2092168140351-0.43454625374489i</v>
      </c>
      <c r="AD2038" t="str">
        <f t="shared" si="1043"/>
        <v>0.0885241140602602-0.0070811301202888i</v>
      </c>
      <c r="AE2038" t="e">
        <f t="shared" si="1044"/>
        <v>#DIV/0!</v>
      </c>
      <c r="AF2038" t="str">
        <f t="shared" si="1045"/>
        <v>-10.2342370591876-8.13150170619829i</v>
      </c>
      <c r="AG2038" t="e">
        <f t="shared" si="1046"/>
        <v>#DIV/0!</v>
      </c>
      <c r="AH2038" t="e">
        <f t="shared" si="1047"/>
        <v>#DIV/0!</v>
      </c>
      <c r="AI2038" t="e">
        <f t="shared" si="1048"/>
        <v>#DIV/0!</v>
      </c>
      <c r="AJ2038" t="e">
        <f t="shared" si="1049"/>
        <v>#DIV/0!</v>
      </c>
      <c r="AK2038"/>
      <c r="AL2038"/>
      <c r="AM2038"/>
      <c r="AN2038"/>
    </row>
    <row r="2039" spans="1:40" x14ac:dyDescent="0.3">
      <c r="A2039"/>
      <c r="B2039">
        <f t="shared" si="1050"/>
        <v>190500</v>
      </c>
      <c r="C2039" s="186" t="str">
        <f t="shared" si="1018"/>
        <v>-0.00596299931899763+0.00969851271273683i</v>
      </c>
      <c r="D2039" s="158" t="str">
        <f t="shared" si="1019"/>
        <v>-4.54019279924288-2.68799829474288i</v>
      </c>
      <c r="E2039" t="str">
        <f t="shared" si="1020"/>
        <v>2381.0703993124-7609.5389752047i</v>
      </c>
      <c r="F2039" t="str">
        <f t="shared" si="1021"/>
        <v>0.586236061451812+0.360306985940069i</v>
      </c>
      <c r="G2039" t="str">
        <f t="shared" si="1016"/>
        <v>0.586236061451812+0.360306985940069i</v>
      </c>
      <c r="H2039" t="str">
        <f t="shared" si="1022"/>
        <v>5.69823002219313+5.4439967362591i</v>
      </c>
      <c r="I2039" t="str">
        <f t="shared" si="1023"/>
        <v>748.091750636069i</v>
      </c>
      <c r="J2039" t="str">
        <f t="shared" si="1017"/>
        <v>-137.611949102137+159.521887958835i</v>
      </c>
      <c r="K2039" t="str">
        <f t="shared" si="1024"/>
        <v>2.68872233600344-2.31943293792613i</v>
      </c>
      <c r="L2039" t="str">
        <f t="shared" si="1025"/>
        <v>0.549870792779115-0.394800926921062i</v>
      </c>
      <c r="M2039" t="str">
        <f t="shared" si="1026"/>
        <v>3.23859312878256-2.71423386484719i</v>
      </c>
      <c r="N2039" t="str">
        <f t="shared" si="1027"/>
        <v>-2.43527822332753i</v>
      </c>
      <c r="O2039" t="str">
        <f t="shared" si="1028"/>
        <v>-0.760759098802535-0.649034354706402i</v>
      </c>
      <c r="P2039" t="str">
        <f t="shared" si="1029"/>
        <v>1.76075909880254+0.649034354706402i</v>
      </c>
      <c r="Q2039" t="str">
        <f t="shared" si="1030"/>
        <v>-1.76075909880254+1.78624386862113i</v>
      </c>
      <c r="R2039" t="str">
        <f t="shared" si="1031"/>
        <v>-0.30852925648069-0.681605364527984i</v>
      </c>
      <c r="S2039" t="str">
        <f t="shared" si="1032"/>
        <v>0.267245895564063i</v>
      </c>
      <c r="T2039" t="str">
        <f t="shared" si="1033"/>
        <v>0.182156236064551-0.0824531774558965i</v>
      </c>
      <c r="U2039" t="e">
        <f t="shared" si="1034"/>
        <v>#DIV/0!</v>
      </c>
      <c r="V2039" t="str">
        <f t="shared" si="1035"/>
        <v>0.0000833333333333333-0.00139243169809182i</v>
      </c>
      <c r="W2039" t="e">
        <f t="shared" si="1036"/>
        <v>#DIV/0!</v>
      </c>
      <c r="X2039" t="e">
        <f t="shared" si="1037"/>
        <v>#DIV/0!</v>
      </c>
      <c r="Y2039" t="str">
        <f t="shared" si="1038"/>
        <v>0.00096+0.813923824692044i</v>
      </c>
      <c r="Z2039" t="e">
        <f t="shared" si="1039"/>
        <v>#DIV/0!</v>
      </c>
      <c r="AA2039" t="e">
        <f t="shared" si="1040"/>
        <v>#DIV/0!</v>
      </c>
      <c r="AB2039" t="str">
        <f t="shared" si="1041"/>
        <v>0.103944742243011-0.0470506772808657i</v>
      </c>
      <c r="AC2039" t="str">
        <f t="shared" si="1042"/>
        <v>1.20892818636157-0.43450833961517i</v>
      </c>
      <c r="AD2039" t="str">
        <f t="shared" si="1043"/>
        <v>0.0885325155332743-0.00709931412913683i</v>
      </c>
      <c r="AE2039" t="e">
        <f t="shared" si="1044"/>
        <v>#DIV/0!</v>
      </c>
      <c r="AF2039" t="str">
        <f t="shared" si="1045"/>
        <v>-10.238422821436-8.13199503100198i</v>
      </c>
      <c r="AG2039" t="e">
        <f t="shared" si="1046"/>
        <v>#DIV/0!</v>
      </c>
      <c r="AH2039" t="e">
        <f t="shared" si="1047"/>
        <v>#DIV/0!</v>
      </c>
      <c r="AI2039" t="e">
        <f t="shared" si="1048"/>
        <v>#DIV/0!</v>
      </c>
      <c r="AJ2039" t="e">
        <f t="shared" si="1049"/>
        <v>#DIV/0!</v>
      </c>
      <c r="AK2039"/>
      <c r="AL2039"/>
      <c r="AM2039"/>
      <c r="AN2039"/>
    </row>
    <row r="2040" spans="1:40" x14ac:dyDescent="0.3">
      <c r="A2040"/>
      <c r="B2040">
        <f t="shared" si="1050"/>
        <v>190600</v>
      </c>
      <c r="C2040" s="186" t="str">
        <f t="shared" si="1018"/>
        <v>-0.00596029949495858+0.00969652216911169i</v>
      </c>
      <c r="D2040" s="158" t="str">
        <f t="shared" si="1019"/>
        <v>-4.54160811597906-2.68821246663699i</v>
      </c>
      <c r="E2040" t="str">
        <f t="shared" si="1020"/>
        <v>2378.79509642738-7606.25814470059i</v>
      </c>
      <c r="F2040" t="str">
        <f t="shared" si="1021"/>
        <v>0.586423367806658+0.360332930860893i</v>
      </c>
      <c r="G2040" t="str">
        <f t="shared" si="1016"/>
        <v>0.586423367806658+0.360332930860893i</v>
      </c>
      <c r="H2040" t="str">
        <f t="shared" si="1022"/>
        <v>5.70099882156719+5.44427354802358i</v>
      </c>
      <c r="I2040" t="str">
        <f t="shared" si="1023"/>
        <v>748.484449717768i</v>
      </c>
      <c r="J2040" t="str">
        <f t="shared" si="1017"/>
        <v>-137.757511653519+159.605626482698i</v>
      </c>
      <c r="K2040" t="str">
        <f t="shared" si="1024"/>
        <v>2.68750068504274-2.319613757343i</v>
      </c>
      <c r="L2040" t="str">
        <f t="shared" si="1025"/>
        <v>0.549674442530894-0.394867120270557i</v>
      </c>
      <c r="M2040" t="str">
        <f t="shared" si="1026"/>
        <v>3.23717512757363-2.71448087761356i</v>
      </c>
      <c r="N2040" t="str">
        <f t="shared" si="1027"/>
        <v>-2.43655658459961i</v>
      </c>
      <c r="O2040" t="str">
        <f t="shared" si="1028"/>
        <v>-0.761588177340813-0.648061299673648i</v>
      </c>
      <c r="P2040" t="str">
        <f t="shared" si="1029"/>
        <v>1.76158817734081+0.648061299673648i</v>
      </c>
      <c r="Q2040" t="str">
        <f t="shared" si="1030"/>
        <v>-1.76158817734081+1.78849528492596i</v>
      </c>
      <c r="R2040" t="str">
        <f t="shared" si="1031"/>
        <v>-0.308499939707381-0.681096752733325i</v>
      </c>
      <c r="S2040" t="str">
        <f t="shared" si="1032"/>
        <v>0.267386182123414i</v>
      </c>
      <c r="T2040" t="str">
        <f t="shared" si="1033"/>
        <v>0.182115860370019-0.08248862106366i</v>
      </c>
      <c r="U2040" t="e">
        <f t="shared" si="1034"/>
        <v>#DIV/0!</v>
      </c>
      <c r="V2040" t="str">
        <f t="shared" si="1035"/>
        <v>0.0000833333333333333-0.00139170114630898i</v>
      </c>
      <c r="W2040" t="e">
        <f t="shared" si="1036"/>
        <v>#DIV/0!</v>
      </c>
      <c r="X2040" t="e">
        <f t="shared" si="1037"/>
        <v>#DIV/0!</v>
      </c>
      <c r="Y2040" t="str">
        <f t="shared" si="1038"/>
        <v>0.00096+0.814351081292932i</v>
      </c>
      <c r="Z2040" t="e">
        <f t="shared" si="1039"/>
        <v>#DIV/0!</v>
      </c>
      <c r="AA2040" t="e">
        <f t="shared" si="1040"/>
        <v>#DIV/0!</v>
      </c>
      <c r="AB2040" t="str">
        <f t="shared" si="1041"/>
        <v>0.103921702454466-0.0470709026475769i</v>
      </c>
      <c r="AC2040" t="str">
        <f t="shared" si="1042"/>
        <v>1.20863968527185-0.43447022936487i</v>
      </c>
      <c r="AD2040" t="str">
        <f t="shared" si="1043"/>
        <v>0.0885409055902022-0.00711751830794268i</v>
      </c>
      <c r="AE2040" t="e">
        <f t="shared" si="1044"/>
        <v>#DIV/0!</v>
      </c>
      <c r="AF2040" t="str">
        <f t="shared" si="1045"/>
        <v>-10.2426069375462-8.13248601466057i</v>
      </c>
      <c r="AG2040" t="e">
        <f t="shared" si="1046"/>
        <v>#DIV/0!</v>
      </c>
      <c r="AH2040" t="e">
        <f t="shared" si="1047"/>
        <v>#DIV/0!</v>
      </c>
      <c r="AI2040" t="e">
        <f t="shared" si="1048"/>
        <v>#DIV/0!</v>
      </c>
      <c r="AJ2040" t="e">
        <f t="shared" si="1049"/>
        <v>#DIV/0!</v>
      </c>
      <c r="AK2040"/>
      <c r="AL2040"/>
      <c r="AM2040"/>
      <c r="AN2040"/>
    </row>
    <row r="2041" spans="1:40" x14ac:dyDescent="0.3">
      <c r="A2041"/>
      <c r="B2041">
        <f t="shared" si="1050"/>
        <v>190700</v>
      </c>
      <c r="C2041" s="186" t="str">
        <f t="shared" si="1018"/>
        <v>-0.00595760070016196+0.00969453253379507i</v>
      </c>
      <c r="D2041" s="158" t="str">
        <f t="shared" si="1019"/>
        <v>-4.54302289365104-2.6884257955106i</v>
      </c>
      <c r="E2041" t="str">
        <f t="shared" si="1020"/>
        <v>2376.52294720512-7602.97976926049i</v>
      </c>
      <c r="F2041" t="str">
        <f t="shared" si="1021"/>
        <v>0.586610602819539+0.36035876673083i</v>
      </c>
      <c r="G2041" t="str">
        <f t="shared" si="1016"/>
        <v>0.586610602819539+0.36035876673083i</v>
      </c>
      <c r="H2041" t="str">
        <f t="shared" si="1022"/>
        <v>5.70376651319641+5.44454886445055i</v>
      </c>
      <c r="I2041" t="str">
        <f t="shared" si="1023"/>
        <v>748.877148799467i</v>
      </c>
      <c r="J2041" t="str">
        <f t="shared" si="1017"/>
        <v>-137.903150595639+159.68936500656i</v>
      </c>
      <c r="K2041" t="str">
        <f t="shared" si="1024"/>
        <v>2.68627950334134-2.31979385024194i</v>
      </c>
      <c r="L2041" t="str">
        <f t="shared" si="1025"/>
        <v>0.549478129526204-0.394933192380965i</v>
      </c>
      <c r="M2041" t="str">
        <f t="shared" si="1026"/>
        <v>3.23575763286754-2.71472704262291i</v>
      </c>
      <c r="N2041" t="str">
        <f t="shared" si="1027"/>
        <v>-2.4378349458717i</v>
      </c>
      <c r="O2041" t="str">
        <f t="shared" si="1028"/>
        <v>-0.762416011286124-0.647087185574368i</v>
      </c>
      <c r="P2041" t="str">
        <f t="shared" si="1029"/>
        <v>1.76241601128612+0.647087185574368i</v>
      </c>
      <c r="Q2041" t="str">
        <f t="shared" si="1030"/>
        <v>-1.76241601128612+1.79074776029733i</v>
      </c>
      <c r="R2041" t="str">
        <f t="shared" si="1031"/>
        <v>-0.308470600051765-0.680588586379967i</v>
      </c>
      <c r="S2041" t="str">
        <f t="shared" si="1032"/>
        <v>0.267526468682765i</v>
      </c>
      <c r="T2041" t="str">
        <f t="shared" si="1033"/>
        <v>0.182075461140028-0.0825240503243022i</v>
      </c>
      <c r="U2041" t="e">
        <f t="shared" si="1034"/>
        <v>#DIV/0!</v>
      </c>
      <c r="V2041" t="str">
        <f t="shared" si="1035"/>
        <v>0.0000833333333333333-0.00139097136070526i</v>
      </c>
      <c r="W2041" t="e">
        <f t="shared" si="1036"/>
        <v>#DIV/0!</v>
      </c>
      <c r="X2041" t="e">
        <f t="shared" si="1037"/>
        <v>#DIV/0!</v>
      </c>
      <c r="Y2041" t="str">
        <f t="shared" si="1038"/>
        <v>0.00096+0.81477833789382i</v>
      </c>
      <c r="Z2041" t="e">
        <f t="shared" si="1039"/>
        <v>#DIV/0!</v>
      </c>
      <c r="AA2041" t="e">
        <f t="shared" si="1040"/>
        <v>#DIV/0!</v>
      </c>
      <c r="AB2041" t="str">
        <f t="shared" si="1041"/>
        <v>0.103898649235762-0.0470911198273171i</v>
      </c>
      <c r="AC2041" t="str">
        <f t="shared" si="1042"/>
        <v>1.20835131084663-0.434431923193837i</v>
      </c>
      <c r="AD2041" t="str">
        <f t="shared" si="1043"/>
        <v>0.0885492842033489-0.00713574265697386i</v>
      </c>
      <c r="AE2041" t="e">
        <f t="shared" si="1044"/>
        <v>#DIV/0!</v>
      </c>
      <c r="AF2041" t="str">
        <f t="shared" si="1045"/>
        <v>-10.2467894068474-8.13297465996115i</v>
      </c>
      <c r="AG2041" t="e">
        <f t="shared" si="1046"/>
        <v>#DIV/0!</v>
      </c>
      <c r="AH2041" t="e">
        <f t="shared" si="1047"/>
        <v>#DIV/0!</v>
      </c>
      <c r="AI2041" t="e">
        <f t="shared" si="1048"/>
        <v>#DIV/0!</v>
      </c>
      <c r="AJ2041" t="e">
        <f t="shared" si="1049"/>
        <v>#DIV/0!</v>
      </c>
      <c r="AK2041"/>
      <c r="AL2041"/>
      <c r="AM2041"/>
      <c r="AN2041"/>
    </row>
    <row r="2042" spans="1:40" x14ac:dyDescent="0.3">
      <c r="A2042"/>
      <c r="B2042">
        <f t="shared" si="1050"/>
        <v>190800</v>
      </c>
      <c r="C2042" s="186" t="str">
        <f t="shared" si="1018"/>
        <v>-0.00595490293513072+0.00969254380475618i</v>
      </c>
      <c r="D2042" s="158" t="str">
        <f t="shared" si="1019"/>
        <v>-4.5444371319832-2.6886382823732i</v>
      </c>
      <c r="E2042" t="str">
        <f t="shared" si="1020"/>
        <v>2374.25394602922-7599.70384677882i</v>
      </c>
      <c r="F2042" t="str">
        <f t="shared" si="1021"/>
        <v>0.586797766453982+0.360384493679521i</v>
      </c>
      <c r="G2042" t="str">
        <f t="shared" si="1016"/>
        <v>0.586797766453982+0.360384493679521i</v>
      </c>
      <c r="H2042" t="str">
        <f t="shared" si="1022"/>
        <v>5.70653309668879+5.44482268731582i</v>
      </c>
      <c r="I2042" t="str">
        <f t="shared" si="1023"/>
        <v>749.269847881166i</v>
      </c>
      <c r="J2042" t="str">
        <f t="shared" si="1017"/>
        <v>-138.048865928496+159.773103530423i</v>
      </c>
      <c r="K2042" t="str">
        <f t="shared" si="1024"/>
        <v>2.68505879113301-2.31997321749884i</v>
      </c>
      <c r="L2042" t="str">
        <f t="shared" si="1025"/>
        <v>0.549281853835441-0.394999143345023i</v>
      </c>
      <c r="M2042" t="str">
        <f t="shared" si="1026"/>
        <v>3.23434064496845-2.71497236084386i</v>
      </c>
      <c r="N2042" t="str">
        <f t="shared" si="1027"/>
        <v>-2.43911330714379i</v>
      </c>
      <c r="O2042" t="str">
        <f t="shared" si="1028"/>
        <v>-0.763242599285609-0.646112014000472i</v>
      </c>
      <c r="P2042" t="str">
        <f t="shared" si="1029"/>
        <v>1.76324259928561+0.646112014000472i</v>
      </c>
      <c r="Q2042" t="str">
        <f t="shared" si="1030"/>
        <v>-1.76324259928561+1.79300129314332i</v>
      </c>
      <c r="R2042" t="str">
        <f t="shared" si="1031"/>
        <v>-0.308441237499939-0.680080864755895i</v>
      </c>
      <c r="S2042" t="str">
        <f t="shared" si="1032"/>
        <v>0.267666755242117i</v>
      </c>
      <c r="T2042" t="str">
        <f t="shared" si="1033"/>
        <v>0.182035038371463-0.0825594652244719i</v>
      </c>
      <c r="U2042" t="e">
        <f t="shared" si="1034"/>
        <v>#DIV/0!</v>
      </c>
      <c r="V2042" t="str">
        <f t="shared" si="1035"/>
        <v>0.0000833333333333333-0.00139024234007596i</v>
      </c>
      <c r="W2042" t="e">
        <f t="shared" si="1036"/>
        <v>#DIV/0!</v>
      </c>
      <c r="X2042" t="e">
        <f t="shared" si="1037"/>
        <v>#DIV/0!</v>
      </c>
      <c r="Y2042" t="str">
        <f t="shared" si="1038"/>
        <v>0.00096+0.815205594494708i</v>
      </c>
      <c r="Z2042" t="e">
        <f t="shared" si="1039"/>
        <v>#DIV/0!</v>
      </c>
      <c r="AA2042" t="e">
        <f t="shared" si="1040"/>
        <v>#DIV/0!</v>
      </c>
      <c r="AB2042" t="str">
        <f t="shared" si="1041"/>
        <v>0.103875582585122-0.0471113288124676i</v>
      </c>
      <c r="AC2042" t="str">
        <f t="shared" si="1042"/>
        <v>1.20806306316636-0.434393421301797i</v>
      </c>
      <c r="AD2042" t="str">
        <f t="shared" si="1043"/>
        <v>0.0885576513449997-0.00715398717647191i</v>
      </c>
      <c r="AE2042" t="e">
        <f t="shared" si="1044"/>
        <v>#DIV/0!</v>
      </c>
      <c r="AF2042" t="str">
        <f t="shared" si="1045"/>
        <v>-10.250970228672-8.13346096968902i</v>
      </c>
      <c r="AG2042" t="e">
        <f t="shared" si="1046"/>
        <v>#DIV/0!</v>
      </c>
      <c r="AH2042" t="e">
        <f t="shared" si="1047"/>
        <v>#DIV/0!</v>
      </c>
      <c r="AI2042" t="e">
        <f t="shared" si="1048"/>
        <v>#DIV/0!</v>
      </c>
      <c r="AJ2042" t="e">
        <f t="shared" si="1049"/>
        <v>#DIV/0!</v>
      </c>
      <c r="AK2042"/>
      <c r="AL2042"/>
      <c r="AM2042"/>
      <c r="AN2042"/>
    </row>
    <row r="2043" spans="1:40" x14ac:dyDescent="0.3">
      <c r="A2043"/>
      <c r="B2043">
        <f t="shared" si="1050"/>
        <v>190900</v>
      </c>
      <c r="C2043" s="186" t="str">
        <f t="shared" si="1018"/>
        <v>-0.00595220620038549+0.00969055597997143i</v>
      </c>
      <c r="D2043" s="158" t="str">
        <f t="shared" si="1019"/>
        <v>-4.54585083070118-2.68884992823363i</v>
      </c>
      <c r="E2043" t="str">
        <f t="shared" si="1020"/>
        <v>2371.98808729527-7596.43037515076i</v>
      </c>
      <c r="F2043" t="str">
        <f t="shared" si="1021"/>
        <v>0.586984858673681+0.360410111836531i</v>
      </c>
      <c r="G2043" t="str">
        <f t="shared" si="1016"/>
        <v>0.586984858673681+0.360410111836531i</v>
      </c>
      <c r="H2043" t="str">
        <f t="shared" si="1022"/>
        <v>5.70929857165448+5.44509501839416i</v>
      </c>
      <c r="I2043" t="str">
        <f t="shared" si="1023"/>
        <v>749.662546962864i</v>
      </c>
      <c r="J2043" t="str">
        <f t="shared" si="1017"/>
        <v>-138.194657652093+159.856842054286i</v>
      </c>
      <c r="K2043" t="str">
        <f t="shared" si="1024"/>
        <v>2.68383854865038-2.32015185998906i</v>
      </c>
      <c r="L2043" t="str">
        <f t="shared" si="1025"/>
        <v>0.54908561552886-0.395064973255467i</v>
      </c>
      <c r="M2043" t="str">
        <f t="shared" si="1026"/>
        <v>3.23292416417924-2.71521683324453i</v>
      </c>
      <c r="N2043" t="str">
        <f t="shared" si="1027"/>
        <v>-2.44039166841588i</v>
      </c>
      <c r="O2043" t="str">
        <f t="shared" si="1028"/>
        <v>-0.764067939988452-0.645135786545594i</v>
      </c>
      <c r="P2043" t="str">
        <f t="shared" si="1029"/>
        <v>1.76406793998845+0.645135786545594i</v>
      </c>
      <c r="Q2043" t="str">
        <f t="shared" si="1030"/>
        <v>-1.76406793998845+1.79525588187029i</v>
      </c>
      <c r="R2043" t="str">
        <f t="shared" si="1031"/>
        <v>-0.308411852037984-0.679573587150586i</v>
      </c>
      <c r="S2043" t="str">
        <f t="shared" si="1032"/>
        <v>0.267807041801468i</v>
      </c>
      <c r="T2043" t="str">
        <f t="shared" si="1033"/>
        <v>0.181994592061211-0.0825948657508045i</v>
      </c>
      <c r="U2043" t="e">
        <f t="shared" si="1034"/>
        <v>#DIV/0!</v>
      </c>
      <c r="V2043" t="str">
        <f t="shared" si="1035"/>
        <v>0.0000833333333333333-0.00138951408321892i</v>
      </c>
      <c r="W2043" t="e">
        <f t="shared" si="1036"/>
        <v>#DIV/0!</v>
      </c>
      <c r="X2043" t="e">
        <f t="shared" si="1037"/>
        <v>#DIV/0!</v>
      </c>
      <c r="Y2043" t="str">
        <f t="shared" si="1038"/>
        <v>0.00096+0.815632851095597i</v>
      </c>
      <c r="Z2043" t="e">
        <f t="shared" si="1039"/>
        <v>#DIV/0!</v>
      </c>
      <c r="AA2043" t="e">
        <f t="shared" si="1040"/>
        <v>#DIV/0!</v>
      </c>
      <c r="AB2043" t="str">
        <f t="shared" si="1041"/>
        <v>0.103852502500769-0.0471315295954021i</v>
      </c>
      <c r="AC2043" t="str">
        <f t="shared" si="1042"/>
        <v>1.20777494231122-0.434354723888362i</v>
      </c>
      <c r="AD2043" t="str">
        <f t="shared" si="1043"/>
        <v>0.0885660069874199-0.00717225186665152i</v>
      </c>
      <c r="AE2043" t="e">
        <f t="shared" si="1044"/>
        <v>#DIV/0!</v>
      </c>
      <c r="AF2043" t="str">
        <f t="shared" si="1045"/>
        <v>-10.2551494023557-8.13394494662779i</v>
      </c>
      <c r="AG2043" t="e">
        <f t="shared" si="1046"/>
        <v>#DIV/0!</v>
      </c>
      <c r="AH2043" t="e">
        <f t="shared" si="1047"/>
        <v>#DIV/0!</v>
      </c>
      <c r="AI2043" t="e">
        <f t="shared" si="1048"/>
        <v>#DIV/0!</v>
      </c>
      <c r="AJ2043" t="e">
        <f t="shared" si="1049"/>
        <v>#DIV/0!</v>
      </c>
      <c r="AK2043"/>
      <c r="AL2043"/>
      <c r="AM2043"/>
      <c r="AN2043"/>
    </row>
    <row r="2044" spans="1:40" x14ac:dyDescent="0.3">
      <c r="A2044"/>
      <c r="B2044">
        <f t="shared" si="1050"/>
        <v>191000</v>
      </c>
      <c r="C2044" s="186" t="str">
        <f t="shared" si="1018"/>
        <v>-0.00594951049644448+0.00968856905742383i</v>
      </c>
      <c r="D2044" s="158" t="str">
        <f t="shared" si="1019"/>
        <v>-4.5472639895319-2.68906073410012i</v>
      </c>
      <c r="E2044" t="str">
        <f t="shared" si="1020"/>
        <v>2369.72536541084-7593.15935227215i</v>
      </c>
      <c r="F2044" t="str">
        <f t="shared" si="1021"/>
        <v>0.587171879442499+0.360435621331352i</v>
      </c>
      <c r="G2044" t="str">
        <f t="shared" si="1016"/>
        <v>0.587171879442499+0.360435621331352i</v>
      </c>
      <c r="H2044" t="str">
        <f t="shared" si="1022"/>
        <v>5.71206293770571+5.44536585945944i</v>
      </c>
      <c r="I2044" t="str">
        <f t="shared" si="1023"/>
        <v>750.055246044563i</v>
      </c>
      <c r="J2044" t="str">
        <f t="shared" si="1017"/>
        <v>-138.340525766427+159.940580578149i</v>
      </c>
      <c r="K2044" t="str">
        <f t="shared" si="1024"/>
        <v>2.68261877612508-2.32032977858737i</v>
      </c>
      <c r="L2044" t="str">
        <f t="shared" si="1025"/>
        <v>0.548889414676573-0.395130682205039i</v>
      </c>
      <c r="M2044" t="str">
        <f t="shared" si="1026"/>
        <v>3.23150819080165-2.71546046079241i</v>
      </c>
      <c r="N2044" t="str">
        <f t="shared" si="1027"/>
        <v>-2.44167002968797i</v>
      </c>
      <c r="O2044" t="str">
        <f t="shared" si="1028"/>
        <v>-0.764892032045875-0.644158504805092i</v>
      </c>
      <c r="P2044" t="str">
        <f t="shared" si="1029"/>
        <v>1.76489203204587+0.644158504805092i</v>
      </c>
      <c r="Q2044" t="str">
        <f t="shared" si="1030"/>
        <v>-1.76489203204587+1.79751152488288i</v>
      </c>
      <c r="R2044" t="str">
        <f t="shared" si="1031"/>
        <v>-0.308382443651974-0.679066752855005i</v>
      </c>
      <c r="S2044" t="str">
        <f t="shared" si="1032"/>
        <v>0.26794732836082i</v>
      </c>
      <c r="T2044" t="str">
        <f t="shared" si="1033"/>
        <v>0.181954122206156-0.0826302518899276i</v>
      </c>
      <c r="U2044" t="e">
        <f t="shared" si="1034"/>
        <v>#DIV/0!</v>
      </c>
      <c r="V2044" t="str">
        <f t="shared" si="1035"/>
        <v>0.0000833333333333333-0.00138878658893451i</v>
      </c>
      <c r="W2044" t="e">
        <f t="shared" si="1036"/>
        <v>#DIV/0!</v>
      </c>
      <c r="X2044" t="e">
        <f t="shared" si="1037"/>
        <v>#DIV/0!</v>
      </c>
      <c r="Y2044" t="str">
        <f t="shared" si="1038"/>
        <v>0.00096+0.816060107696485i</v>
      </c>
      <c r="Z2044" t="e">
        <f t="shared" si="1039"/>
        <v>#DIV/0!</v>
      </c>
      <c r="AA2044" t="e">
        <f t="shared" si="1040"/>
        <v>#DIV/0!</v>
      </c>
      <c r="AB2044" t="str">
        <f t="shared" si="1041"/>
        <v>0.103829408980925-0.0471517221684899i</v>
      </c>
      <c r="AC2044" t="str">
        <f t="shared" si="1042"/>
        <v>1.20748694836115-0.434315831153025i</v>
      </c>
      <c r="AD2044" t="str">
        <f t="shared" si="1043"/>
        <v>0.0885743511028539-0.00719053672770398i</v>
      </c>
      <c r="AE2044" t="e">
        <f t="shared" si="1044"/>
        <v>#DIV/0!</v>
      </c>
      <c r="AF2044" t="str">
        <f t="shared" si="1045"/>
        <v>-10.2593269272376-8.13442659355956i</v>
      </c>
      <c r="AG2044" t="e">
        <f t="shared" si="1046"/>
        <v>#DIV/0!</v>
      </c>
      <c r="AH2044" t="e">
        <f t="shared" si="1047"/>
        <v>#DIV/0!</v>
      </c>
      <c r="AI2044" t="e">
        <f t="shared" si="1048"/>
        <v>#DIV/0!</v>
      </c>
      <c r="AJ2044" t="e">
        <f t="shared" si="1049"/>
        <v>#DIV/0!</v>
      </c>
      <c r="AK2044"/>
      <c r="AL2044"/>
      <c r="AM2044"/>
      <c r="AN2044"/>
    </row>
    <row r="2045" spans="1:40" x14ac:dyDescent="0.3">
      <c r="A2045"/>
      <c r="B2045">
        <f t="shared" si="1050"/>
        <v>191100</v>
      </c>
      <c r="C2045" s="186" t="str">
        <f t="shared" si="1018"/>
        <v>-0.00594681582382346+0.00968658303510389i</v>
      </c>
      <c r="D2045" s="158" t="str">
        <f t="shared" si="1019"/>
        <v>-4.54867660820354-2.68927070098012i</v>
      </c>
      <c r="E2045" t="str">
        <f t="shared" si="1020"/>
        <v>2367.46577479536-7589.89077603945i</v>
      </c>
      <c r="F2045" t="str">
        <f t="shared" si="1021"/>
        <v>0.587358828724464+0.36046102229338i</v>
      </c>
      <c r="G2045" t="str">
        <f t="shared" si="1016"/>
        <v>0.587358828724464+0.36046102229338i</v>
      </c>
      <c r="H2045" t="str">
        <f t="shared" si="1022"/>
        <v>5.71482619445685+5.44563521228436i</v>
      </c>
      <c r="I2045" t="str">
        <f t="shared" si="1023"/>
        <v>750.447945126262i</v>
      </c>
      <c r="J2045" t="str">
        <f t="shared" si="1017"/>
        <v>-138.486470271499+160.024319102012i</v>
      </c>
      <c r="K2045" t="str">
        <f t="shared" si="1024"/>
        <v>2.68139947378756-2.32050697416794i</v>
      </c>
      <c r="L2045" t="str">
        <f t="shared" si="1025"/>
        <v>0.54869325134855-0.395196270286485i</v>
      </c>
      <c r="M2045" t="str">
        <f t="shared" si="1026"/>
        <v>3.23009272513611-2.71570324445443i</v>
      </c>
      <c r="N2045" t="str">
        <f t="shared" si="1027"/>
        <v>-2.44294839096005i</v>
      </c>
      <c r="O2045" t="str">
        <f t="shared" si="1028"/>
        <v>-0.765714874111134-0.643180170376054i</v>
      </c>
      <c r="P2045" t="str">
        <f t="shared" si="1029"/>
        <v>1.76571487411113+0.643180170376054i</v>
      </c>
      <c r="Q2045" t="str">
        <f t="shared" si="1030"/>
        <v>-1.76571487411113+1.799768220584i</v>
      </c>
      <c r="R2045" t="str">
        <f t="shared" si="1031"/>
        <v>-0.308353012327967-0.67856036116161i</v>
      </c>
      <c r="S2045" t="str">
        <f t="shared" si="1032"/>
        <v>0.268087614920171i</v>
      </c>
      <c r="T2045" t="str">
        <f t="shared" si="1033"/>
        <v>0.181913628803186-0.0826656236284548i</v>
      </c>
      <c r="U2045" t="e">
        <f t="shared" si="1034"/>
        <v>#DIV/0!</v>
      </c>
      <c r="V2045" t="str">
        <f t="shared" si="1035"/>
        <v>0.0000833333333333333-0.0013880598560256i</v>
      </c>
      <c r="W2045" t="e">
        <f t="shared" si="1036"/>
        <v>#DIV/0!</v>
      </c>
      <c r="X2045" t="e">
        <f t="shared" si="1037"/>
        <v>#DIV/0!</v>
      </c>
      <c r="Y2045" t="str">
        <f t="shared" si="1038"/>
        <v>0.00096+0.816487364297373i</v>
      </c>
      <c r="Z2045" t="e">
        <f t="shared" si="1039"/>
        <v>#DIV/0!</v>
      </c>
      <c r="AA2045" t="e">
        <f t="shared" si="1040"/>
        <v>#DIV/0!</v>
      </c>
      <c r="AB2045" t="str">
        <f t="shared" si="1041"/>
        <v>0.103806302023814-0.0471719065240922i</v>
      </c>
      <c r="AC2045" t="str">
        <f t="shared" si="1042"/>
        <v>1.20719908139582-0.434276743295159i</v>
      </c>
      <c r="AD2045" t="str">
        <f t="shared" si="1043"/>
        <v>0.0885826836635277-0.00720884175979315i</v>
      </c>
      <c r="AE2045" t="e">
        <f t="shared" si="1044"/>
        <v>#DIV/0!</v>
      </c>
      <c r="AF2045" t="str">
        <f t="shared" si="1045"/>
        <v>-10.2635028026604-8.13490591326448i</v>
      </c>
      <c r="AG2045" t="e">
        <f t="shared" si="1046"/>
        <v>#DIV/0!</v>
      </c>
      <c r="AH2045" t="e">
        <f t="shared" si="1047"/>
        <v>#DIV/0!</v>
      </c>
      <c r="AI2045" t="e">
        <f t="shared" si="1048"/>
        <v>#DIV/0!</v>
      </c>
      <c r="AJ2045" t="e">
        <f t="shared" si="1049"/>
        <v>#DIV/0!</v>
      </c>
      <c r="AK2045"/>
      <c r="AL2045"/>
      <c r="AM2045"/>
      <c r="AN2045"/>
    </row>
    <row r="2046" spans="1:40" x14ac:dyDescent="0.3">
      <c r="A2046"/>
      <c r="B2046">
        <f t="shared" si="1050"/>
        <v>191200</v>
      </c>
      <c r="C2046" s="186" t="str">
        <f t="shared" si="1018"/>
        <v>-0.00594412218303597+0.00968459791100867i</v>
      </c>
      <c r="D2046" s="158" t="str">
        <f t="shared" si="1019"/>
        <v>-4.55008868644555-2.68947982988057i</v>
      </c>
      <c r="E2046" t="str">
        <f t="shared" si="1020"/>
        <v>2365.20930988019-7586.6246443499i</v>
      </c>
      <c r="F2046" t="str">
        <f t="shared" si="1021"/>
        <v>0.587545706483774+0.360486314851953i</v>
      </c>
      <c r="G2046" t="str">
        <f t="shared" si="1016"/>
        <v>0.587545706483774+0.360486314851953i</v>
      </c>
      <c r="H2046" t="str">
        <f t="shared" si="1022"/>
        <v>5.71758834152435+5.44590307864083i</v>
      </c>
      <c r="I2046" t="str">
        <f t="shared" si="1023"/>
        <v>750.840644207961i</v>
      </c>
      <c r="J2046" t="str">
        <f t="shared" si="1017"/>
        <v>-138.632491167309+160.108057625875i</v>
      </c>
      <c r="K2046" t="str">
        <f t="shared" si="1024"/>
        <v>2.68018064186722-2.32068344760434i</v>
      </c>
      <c r="L2046" t="str">
        <f t="shared" si="1025"/>
        <v>0.548497125614618-0.395261737592552i</v>
      </c>
      <c r="M2046" t="str">
        <f t="shared" si="1026"/>
        <v>3.22867776748184-2.71594518519689i</v>
      </c>
      <c r="N2046" t="str">
        <f t="shared" si="1027"/>
        <v>-2.44422675223214i</v>
      </c>
      <c r="O2046" t="str">
        <f t="shared" si="1028"/>
        <v>-0.766536464839548-0.642200784857266i</v>
      </c>
      <c r="P2046" t="str">
        <f t="shared" si="1029"/>
        <v>1.76653646483955+0.642200784857266i</v>
      </c>
      <c r="Q2046" t="str">
        <f t="shared" si="1030"/>
        <v>-1.76653646483955+1.80202596737487i</v>
      </c>
      <c r="R2046" t="str">
        <f t="shared" si="1031"/>
        <v>-0.30832355805201-0.678054411364327i</v>
      </c>
      <c r="S2046" t="str">
        <f t="shared" si="1032"/>
        <v>0.268227901479523i</v>
      </c>
      <c r="T2046" t="str">
        <f t="shared" si="1033"/>
        <v>0.181873111849187-0.0827009809529905i</v>
      </c>
      <c r="U2046" t="e">
        <f t="shared" si="1034"/>
        <v>#DIV/0!</v>
      </c>
      <c r="V2046" t="str">
        <f t="shared" si="1035"/>
        <v>0.0000833333333333333-0.00138733388329755i</v>
      </c>
      <c r="W2046" t="e">
        <f t="shared" si="1036"/>
        <v>#DIV/0!</v>
      </c>
      <c r="X2046" t="e">
        <f t="shared" si="1037"/>
        <v>#DIV/0!</v>
      </c>
      <c r="Y2046" t="str">
        <f t="shared" si="1038"/>
        <v>0.00096+0.816914620898261i</v>
      </c>
      <c r="Z2046" t="e">
        <f t="shared" si="1039"/>
        <v>#DIV/0!</v>
      </c>
      <c r="AA2046" t="e">
        <f t="shared" si="1040"/>
        <v>#DIV/0!</v>
      </c>
      <c r="AB2046" t="str">
        <f t="shared" si="1041"/>
        <v>0.103783181627659-0.0471920826545649i</v>
      </c>
      <c r="AC2046" t="str">
        <f t="shared" si="1042"/>
        <v>1.20691134149467-0.434237460514014i</v>
      </c>
      <c r="AD2046" t="str">
        <f t="shared" si="1043"/>
        <v>0.0885910046416452-0.00722716696305913i</v>
      </c>
      <c r="AE2046" t="e">
        <f t="shared" si="1044"/>
        <v>#DIV/0!</v>
      </c>
      <c r="AF2046" t="str">
        <f t="shared" si="1045"/>
        <v>-10.2676770279699-8.1353829085214i</v>
      </c>
      <c r="AG2046" t="e">
        <f t="shared" si="1046"/>
        <v>#DIV/0!</v>
      </c>
      <c r="AH2046" t="e">
        <f t="shared" si="1047"/>
        <v>#DIV/0!</v>
      </c>
      <c r="AI2046" t="e">
        <f t="shared" si="1048"/>
        <v>#DIV/0!</v>
      </c>
      <c r="AJ2046" t="e">
        <f t="shared" si="1049"/>
        <v>#DIV/0!</v>
      </c>
      <c r="AK2046"/>
      <c r="AL2046"/>
      <c r="AM2046"/>
      <c r="AN2046"/>
    </row>
    <row r="2047" spans="1:40" x14ac:dyDescent="0.3">
      <c r="A2047"/>
      <c r="B2047">
        <f t="shared" si="1050"/>
        <v>191300</v>
      </c>
      <c r="C2047" s="186" t="str">
        <f t="shared" si="1018"/>
        <v>-0.00594142957459288+0.00968261368314238i</v>
      </c>
      <c r="D2047" s="158" t="str">
        <f t="shared" si="1019"/>
        <v>-4.55150022398858-2.68968812180761i</v>
      </c>
      <c r="E2047" t="str">
        <f t="shared" si="1020"/>
        <v>2362.95596510857-7583.36095510141i</v>
      </c>
      <c r="F2047" t="str">
        <f t="shared" si="1021"/>
        <v>0.587732512684787+0.360511499136308i</v>
      </c>
      <c r="G2047" t="str">
        <f t="shared" si="1016"/>
        <v>0.587732512684787+0.360511499136308i</v>
      </c>
      <c r="H2047" t="str">
        <f t="shared" si="1022"/>
        <v>5.7203493785267+5.44616946029953i</v>
      </c>
      <c r="I2047" t="str">
        <f t="shared" si="1023"/>
        <v>751.233343289659i</v>
      </c>
      <c r="J2047" t="str">
        <f t="shared" si="1017"/>
        <v>-138.778588453857+160.191796149738i</v>
      </c>
      <c r="K2047" t="str">
        <f t="shared" si="1024"/>
        <v>2.67896228059236-2.32085919976958i</v>
      </c>
      <c r="L2047" t="str">
        <f t="shared" si="1025"/>
        <v>0.548301037544463-0.395327084215992i</v>
      </c>
      <c r="M2047" t="str">
        <f t="shared" si="1026"/>
        <v>3.22726331813682-2.71618628398557i</v>
      </c>
      <c r="N2047" t="str">
        <f t="shared" si="1027"/>
        <v>-2.44550511350423i</v>
      </c>
      <c r="O2047" t="str">
        <f t="shared" si="1028"/>
        <v>-0.76735680288846-0.641220349849255i</v>
      </c>
      <c r="P2047" t="str">
        <f t="shared" si="1029"/>
        <v>1.76735680288846+0.641220349849255i</v>
      </c>
      <c r="Q2047" t="str">
        <f t="shared" si="1030"/>
        <v>-1.76735680288846+1.80428476365497i</v>
      </c>
      <c r="R2047" t="str">
        <f t="shared" si="1031"/>
        <v>-0.308294080810126-0.677548902758575i</v>
      </c>
      <c r="S2047" t="str">
        <f t="shared" si="1032"/>
        <v>0.268368188038872i</v>
      </c>
      <c r="T2047" t="str">
        <f t="shared" si="1033"/>
        <v>0.181832571341045-0.0827363238501231i</v>
      </c>
      <c r="U2047" t="e">
        <f t="shared" si="1034"/>
        <v>#DIV/0!</v>
      </c>
      <c r="V2047" t="str">
        <f t="shared" si="1035"/>
        <v>0.0000833333333333333-0.00138660866955824i</v>
      </c>
      <c r="W2047" t="e">
        <f t="shared" si="1036"/>
        <v>#DIV/0!</v>
      </c>
      <c r="X2047" t="e">
        <f t="shared" si="1037"/>
        <v>#DIV/0!</v>
      </c>
      <c r="Y2047" t="str">
        <f t="shared" si="1038"/>
        <v>0.00096+0.817341877499149i</v>
      </c>
      <c r="Z2047" t="e">
        <f t="shared" si="1039"/>
        <v>#DIV/0!</v>
      </c>
      <c r="AA2047" t="e">
        <f t="shared" si="1040"/>
        <v>#DIV/0!</v>
      </c>
      <c r="AB2047" t="str">
        <f t="shared" si="1041"/>
        <v>0.103760047790683-0.0472122505522551i</v>
      </c>
      <c r="AC2047" t="str">
        <f t="shared" si="1042"/>
        <v>1.20662372873687-0.434197983008718i</v>
      </c>
      <c r="AD2047" t="str">
        <f t="shared" si="1043"/>
        <v>0.0885993140093909-0.0072455123376146i</v>
      </c>
      <c r="AE2047" t="e">
        <f t="shared" si="1044"/>
        <v>#DIV/0!</v>
      </c>
      <c r="AF2047" t="str">
        <f t="shared" si="1045"/>
        <v>-10.2718496025153-8.13585758210714i</v>
      </c>
      <c r="AG2047" t="e">
        <f t="shared" si="1046"/>
        <v>#DIV/0!</v>
      </c>
      <c r="AH2047" t="e">
        <f t="shared" si="1047"/>
        <v>#DIV/0!</v>
      </c>
      <c r="AI2047" t="e">
        <f t="shared" si="1048"/>
        <v>#DIV/0!</v>
      </c>
      <c r="AJ2047" t="e">
        <f t="shared" si="1049"/>
        <v>#DIV/0!</v>
      </c>
      <c r="AK2047"/>
      <c r="AL2047"/>
      <c r="AM2047"/>
      <c r="AN2047"/>
    </row>
    <row r="2048" spans="1:40" x14ac:dyDescent="0.3">
      <c r="A2048"/>
      <c r="B2048">
        <f t="shared" si="1050"/>
        <v>191400</v>
      </c>
      <c r="C2048" s="186" t="str">
        <f t="shared" si="1018"/>
        <v>-0.00593873799900285+0.00968063034951592i</v>
      </c>
      <c r="D2048" s="158" t="str">
        <f t="shared" si="1019"/>
        <v>-4.55291122056463-2.68989557776677i</v>
      </c>
      <c r="E2048" t="str">
        <f t="shared" si="1020"/>
        <v>2360.70573493551-7580.09970619256i</v>
      </c>
      <c r="F2048" t="str">
        <f t="shared" si="1021"/>
        <v>0.587919247292036+0.360536575275616i</v>
      </c>
      <c r="G2048" t="str">
        <f t="shared" si="1016"/>
        <v>0.587919247292036+0.360536575275616i</v>
      </c>
      <c r="H2048" t="str">
        <f t="shared" si="1022"/>
        <v>5.7231093050846+5.44643435903025i</v>
      </c>
      <c r="I2048" t="str">
        <f t="shared" si="1023"/>
        <v>751.626042371358i</v>
      </c>
      <c r="J2048" t="str">
        <f t="shared" si="1017"/>
        <v>-138.924762131143+160.275534673601i</v>
      </c>
      <c r="K2048" t="str">
        <f t="shared" si="1024"/>
        <v>2.67774439019019-2.32103423153607i</v>
      </c>
      <c r="L2048" t="str">
        <f t="shared" si="1025"/>
        <v>0.548104987207628-0.395392310249557i</v>
      </c>
      <c r="M2048" t="str">
        <f t="shared" si="1026"/>
        <v>3.22584937739782-2.71642654178563i</v>
      </c>
      <c r="N2048" t="str">
        <f t="shared" si="1027"/>
        <v>-2.44678347477632i</v>
      </c>
      <c r="O2048" t="str">
        <f t="shared" si="1028"/>
        <v>-0.768175886917269-0.640238866954255i</v>
      </c>
      <c r="P2048" t="str">
        <f t="shared" si="1029"/>
        <v>1.76817588691727+0.640238866954255i</v>
      </c>
      <c r="Q2048" t="str">
        <f t="shared" si="1030"/>
        <v>-1.76817588691727+1.80654460782206i</v>
      </c>
      <c r="R2048" t="str">
        <f t="shared" si="1031"/>
        <v>-0.308264580588338-0.677043834641241i</v>
      </c>
      <c r="S2048" t="str">
        <f t="shared" si="1032"/>
        <v>0.268508474598224i</v>
      </c>
      <c r="T2048" t="str">
        <f t="shared" si="1033"/>
        <v>0.181792007275652-0.0827716523064359i</v>
      </c>
      <c r="U2048" t="e">
        <f t="shared" si="1034"/>
        <v>#DIV/0!</v>
      </c>
      <c r="V2048" t="str">
        <f t="shared" si="1035"/>
        <v>0.0000833333333333333-0.00138588421361804i</v>
      </c>
      <c r="W2048" t="e">
        <f t="shared" si="1036"/>
        <v>#DIV/0!</v>
      </c>
      <c r="X2048" t="e">
        <f t="shared" si="1037"/>
        <v>#DIV/0!</v>
      </c>
      <c r="Y2048" t="str">
        <f t="shared" si="1038"/>
        <v>0.00096+0.817769134100038i</v>
      </c>
      <c r="Z2048" t="e">
        <f t="shared" si="1039"/>
        <v>#DIV/0!</v>
      </c>
      <c r="AA2048" t="e">
        <f t="shared" si="1040"/>
        <v>#DIV/0!</v>
      </c>
      <c r="AB2048" t="str">
        <f t="shared" si="1041"/>
        <v>0.103736900511113-0.0472324102095065i</v>
      </c>
      <c r="AC2048" t="str">
        <f t="shared" si="1042"/>
        <v>1.20633624320134-0.434158310978298i</v>
      </c>
      <c r="AD2048" t="str">
        <f t="shared" si="1043"/>
        <v>0.088607611738932-0.00726387788354664i</v>
      </c>
      <c r="AE2048" t="e">
        <f t="shared" si="1044"/>
        <v>#DIV/0!</v>
      </c>
      <c r="AF2048" t="str">
        <f t="shared" si="1045"/>
        <v>-10.2760205256492-8.13632993679702i</v>
      </c>
      <c r="AG2048" t="e">
        <f t="shared" si="1046"/>
        <v>#DIV/0!</v>
      </c>
      <c r="AH2048" t="e">
        <f t="shared" si="1047"/>
        <v>#DIV/0!</v>
      </c>
      <c r="AI2048" t="e">
        <f t="shared" si="1048"/>
        <v>#DIV/0!</v>
      </c>
      <c r="AJ2048" t="e">
        <f t="shared" si="1049"/>
        <v>#DIV/0!</v>
      </c>
      <c r="AK2048"/>
      <c r="AL2048"/>
      <c r="AM2048"/>
      <c r="AN2048"/>
    </row>
    <row r="2049" spans="1:40" x14ac:dyDescent="0.3">
      <c r="A2049"/>
      <c r="B2049">
        <f t="shared" si="1050"/>
        <v>191500</v>
      </c>
      <c r="C2049" s="186" t="str">
        <f t="shared" si="1018"/>
        <v>-0.00593604745677216+0.00967864790814743i</v>
      </c>
      <c r="D2049" s="158" t="str">
        <f t="shared" si="1019"/>
        <v>-4.55432167590687-2.69010219876289i</v>
      </c>
      <c r="E2049" t="str">
        <f t="shared" si="1020"/>
        <v>2358.45861382787-7576.84089552271i</v>
      </c>
      <c r="F2049" t="str">
        <f t="shared" si="1021"/>
        <v>0.588105910270211+0.360561543398959i</v>
      </c>
      <c r="G2049" t="str">
        <f t="shared" si="1016"/>
        <v>0.588105910270211+0.360561543398959i</v>
      </c>
      <c r="H2049" t="str">
        <f t="shared" si="1022"/>
        <v>5.72586812082076+5.44669777660168i</v>
      </c>
      <c r="I2049" t="str">
        <f t="shared" si="1023"/>
        <v>752.018741453057i</v>
      </c>
      <c r="J2049" t="str">
        <f t="shared" si="1017"/>
        <v>-139.071012199168+160.359273197463i</v>
      </c>
      <c r="K2049" t="str">
        <f t="shared" si="1024"/>
        <v>2.67652697088684-2.32120854377565i</v>
      </c>
      <c r="L2049" t="str">
        <f t="shared" si="1025"/>
        <v>0.547908974673518-0.395457415786006i</v>
      </c>
      <c r="M2049" t="str">
        <f t="shared" si="1026"/>
        <v>3.22443594556036-2.71666595956166i</v>
      </c>
      <c r="N2049" t="str">
        <f t="shared" si="1027"/>
        <v>-2.44806183604841i</v>
      </c>
      <c r="O2049" t="str">
        <f t="shared" si="1028"/>
        <v>-0.76899371558742-0.639256337776212i</v>
      </c>
      <c r="P2049" t="str">
        <f t="shared" si="1029"/>
        <v>1.76899371558742+0.639256337776212i</v>
      </c>
      <c r="Q2049" t="str">
        <f t="shared" si="1030"/>
        <v>-1.76899371558742+1.8088054982722i</v>
      </c>
      <c r="R2049" t="str">
        <f t="shared" si="1031"/>
        <v>-0.308235057372648-0.676539206310686i</v>
      </c>
      <c r="S2049" t="str">
        <f t="shared" si="1032"/>
        <v>0.268648761157575i</v>
      </c>
      <c r="T2049" t="str">
        <f t="shared" si="1033"/>
        <v>0.181751419649895-0.0828069663084959i</v>
      </c>
      <c r="U2049" t="e">
        <f t="shared" si="1034"/>
        <v>#DIV/0!</v>
      </c>
      <c r="V2049" t="str">
        <f t="shared" si="1035"/>
        <v>0.0000833333333333333-0.00138516051428978i</v>
      </c>
      <c r="W2049" t="e">
        <f t="shared" si="1036"/>
        <v>#DIV/0!</v>
      </c>
      <c r="X2049" t="e">
        <f t="shared" si="1037"/>
        <v>#DIV/0!</v>
      </c>
      <c r="Y2049" t="str">
        <f t="shared" si="1038"/>
        <v>0.00096+0.818196390700926i</v>
      </c>
      <c r="Z2049" t="e">
        <f t="shared" si="1039"/>
        <v>#DIV/0!</v>
      </c>
      <c r="AA2049" t="e">
        <f t="shared" si="1040"/>
        <v>#DIV/0!</v>
      </c>
      <c r="AB2049" t="str">
        <f t="shared" si="1041"/>
        <v>0.103713739787172-0.047252561618654i</v>
      </c>
      <c r="AC2049" t="str">
        <f t="shared" si="1042"/>
        <v>1.20604888496676-0.43411844462164i</v>
      </c>
      <c r="AD2049" t="str">
        <f t="shared" si="1043"/>
        <v>0.0886158978024118-0.00728226360091766i</v>
      </c>
      <c r="AE2049" t="e">
        <f t="shared" si="1044"/>
        <v>#DIV/0!</v>
      </c>
      <c r="AF2049" t="str">
        <f t="shared" si="1045"/>
        <v>-10.2801897967276-8.13679997536457i</v>
      </c>
      <c r="AG2049" t="e">
        <f t="shared" si="1046"/>
        <v>#DIV/0!</v>
      </c>
      <c r="AH2049" t="e">
        <f t="shared" si="1047"/>
        <v>#DIV/0!</v>
      </c>
      <c r="AI2049" t="e">
        <f t="shared" si="1048"/>
        <v>#DIV/0!</v>
      </c>
      <c r="AJ2049" t="e">
        <f t="shared" si="1049"/>
        <v>#DIV/0!</v>
      </c>
      <c r="AK2049"/>
      <c r="AL2049"/>
      <c r="AM2049"/>
      <c r="AN2049"/>
    </row>
    <row r="2050" spans="1:40" x14ac:dyDescent="0.3">
      <c r="A2050"/>
      <c r="B2050">
        <f t="shared" si="1050"/>
        <v>191600</v>
      </c>
      <c r="C2050" s="186" t="str">
        <f t="shared" si="1018"/>
        <v>-0.00593335794840469+0.00967666635706147i</v>
      </c>
      <c r="D2050" s="158" t="str">
        <f t="shared" si="1019"/>
        <v>-4.55573158974978-2.69030798580018i</v>
      </c>
      <c r="E2050" t="str">
        <f t="shared" si="1020"/>
        <v>2356.2145962643-7573.58452099189i</v>
      </c>
      <c r="F2050" t="str">
        <f t="shared" si="1021"/>
        <v>0.588292501584175+0.360586403635345i</v>
      </c>
      <c r="G2050" t="str">
        <f t="shared" si="1016"/>
        <v>0.588292501584175+0.360586403635345i</v>
      </c>
      <c r="H2050" t="str">
        <f t="shared" si="1022"/>
        <v>5.72862582536001+5.44695971478158i</v>
      </c>
      <c r="I2050" t="str">
        <f t="shared" si="1023"/>
        <v>752.411440534755i</v>
      </c>
      <c r="J2050" t="str">
        <f t="shared" si="1017"/>
        <v>-139.21733865793+160.443011721326i</v>
      </c>
      <c r="K2050" t="str">
        <f t="shared" si="1024"/>
        <v>2.67531002290736-2.32138213735951i</v>
      </c>
      <c r="L2050" t="str">
        <f t="shared" si="1025"/>
        <v>0.547713000011391-0.395522400918095i</v>
      </c>
      <c r="M2050" t="str">
        <f t="shared" si="1026"/>
        <v>3.22302302291875-2.7169045382776i</v>
      </c>
      <c r="N2050" t="str">
        <f t="shared" si="1027"/>
        <v>-2.44934019732049i</v>
      </c>
      <c r="O2050" t="str">
        <f t="shared" si="1028"/>
        <v>-0.769810287562406-0.638272763920791i</v>
      </c>
      <c r="P2050" t="str">
        <f t="shared" si="1029"/>
        <v>1.76981028756241+0.638272763920791i</v>
      </c>
      <c r="Q2050" t="str">
        <f t="shared" si="1030"/>
        <v>-1.76981028756241+1.8110674333997i</v>
      </c>
      <c r="R2050" t="str">
        <f t="shared" si="1031"/>
        <v>-0.308205511149053-0.676035017066741i</v>
      </c>
      <c r="S2050" t="str">
        <f t="shared" si="1032"/>
        <v>0.268789047716927i</v>
      </c>
      <c r="T2050" t="str">
        <f t="shared" si="1033"/>
        <v>0.181710808460666-0.0828422658428627i</v>
      </c>
      <c r="U2050" t="e">
        <f t="shared" si="1034"/>
        <v>#DIV/0!</v>
      </c>
      <c r="V2050" t="str">
        <f t="shared" si="1035"/>
        <v>0.0000833333333333333-0.00138443757038879i</v>
      </c>
      <c r="W2050" t="e">
        <f t="shared" si="1036"/>
        <v>#DIV/0!</v>
      </c>
      <c r="X2050" t="e">
        <f t="shared" si="1037"/>
        <v>#DIV/0!</v>
      </c>
      <c r="Y2050" t="str">
        <f t="shared" si="1038"/>
        <v>0.00096+0.818623647301814i</v>
      </c>
      <c r="Z2050" t="e">
        <f t="shared" si="1039"/>
        <v>#DIV/0!</v>
      </c>
      <c r="AA2050" t="e">
        <f t="shared" si="1040"/>
        <v>#DIV/0!</v>
      </c>
      <c r="AB2050" t="str">
        <f t="shared" si="1041"/>
        <v>0.103690565617088-0.0472727047720278i</v>
      </c>
      <c r="AC2050" t="str">
        <f t="shared" si="1042"/>
        <v>1.20576165411156-0.434078384137524i</v>
      </c>
      <c r="AD2050" t="str">
        <f t="shared" si="1043"/>
        <v>0.0886241721719571-0.00730066948976343i</v>
      </c>
      <c r="AE2050" t="e">
        <f t="shared" si="1044"/>
        <v>#DIV/0!</v>
      </c>
      <c r="AF2050" t="str">
        <f t="shared" si="1045"/>
        <v>-10.2843574151098-8.13726770058176i</v>
      </c>
      <c r="AG2050" t="e">
        <f t="shared" si="1046"/>
        <v>#DIV/0!</v>
      </c>
      <c r="AH2050" t="e">
        <f t="shared" si="1047"/>
        <v>#DIV/0!</v>
      </c>
      <c r="AI2050" t="e">
        <f t="shared" si="1048"/>
        <v>#DIV/0!</v>
      </c>
      <c r="AJ2050" t="e">
        <f t="shared" si="1049"/>
        <v>#DIV/0!</v>
      </c>
      <c r="AK2050"/>
      <c r="AL2050"/>
      <c r="AM2050"/>
      <c r="AN2050"/>
    </row>
    <row r="2051" spans="1:40" x14ac:dyDescent="0.3">
      <c r="A2051"/>
      <c r="B2051">
        <f t="shared" si="1050"/>
        <v>191700</v>
      </c>
      <c r="C2051" s="186" t="str">
        <f t="shared" si="1018"/>
        <v>-0.00593066947440187+0.00967468569428984i</v>
      </c>
      <c r="D2051" s="158" t="str">
        <f t="shared" si="1019"/>
        <v>-4.55714096182903-2.69051293988211i</v>
      </c>
      <c r="E2051" t="str">
        <f t="shared" si="1020"/>
        <v>2353.97367673518-7570.3305805009i</v>
      </c>
      <c r="F2051" t="str">
        <f t="shared" si="1021"/>
        <v>0.588479021198949+0.360611156113695i</v>
      </c>
      <c r="G2051" t="str">
        <f t="shared" si="1016"/>
        <v>0.588479021198949+0.360611156113695i</v>
      </c>
      <c r="H2051" t="str">
        <f t="shared" si="1022"/>
        <v>5.73138241832923+5.44722017533658i</v>
      </c>
      <c r="I2051" t="str">
        <f t="shared" si="1023"/>
        <v>752.804139616454i</v>
      </c>
      <c r="J2051" t="str">
        <f t="shared" si="1017"/>
        <v>-139.363741507431+160.526750245189i</v>
      </c>
      <c r="K2051" t="str">
        <f t="shared" si="1024"/>
        <v>2.67409354647571-2.32155501315831i</v>
      </c>
      <c r="L2051" t="str">
        <f t="shared" si="1025"/>
        <v>0.547517063290368-0.395587265738586i</v>
      </c>
      <c r="M2051" t="str">
        <f t="shared" si="1026"/>
        <v>3.22161060976608-2.7171422788969i</v>
      </c>
      <c r="N2051" t="str">
        <f t="shared" si="1027"/>
        <v>-2.45061855859258i</v>
      </c>
      <c r="O2051" t="str">
        <f t="shared" si="1028"/>
        <v>-0.770625601507792-0.637288146995339i</v>
      </c>
      <c r="P2051" t="str">
        <f t="shared" si="1029"/>
        <v>1.77062560150779+0.637288146995339i</v>
      </c>
      <c r="Q2051" t="str">
        <f t="shared" si="1030"/>
        <v>-1.77062560150779+1.81333041159724i</v>
      </c>
      <c r="R2051" t="str">
        <f t="shared" si="1031"/>
        <v>-0.308175941903523-0.67553126621069i</v>
      </c>
      <c r="S2051" t="str">
        <f t="shared" si="1032"/>
        <v>0.268929334276278i</v>
      </c>
      <c r="T2051" t="str">
        <f t="shared" si="1033"/>
        <v>0.181670173704852-0.0828775508960794i</v>
      </c>
      <c r="U2051" t="e">
        <f t="shared" si="1034"/>
        <v>#DIV/0!</v>
      </c>
      <c r="V2051" t="str">
        <f t="shared" si="1035"/>
        <v>0.0000833333333333333-0.00138371538073288i</v>
      </c>
      <c r="W2051" t="e">
        <f t="shared" si="1036"/>
        <v>#DIV/0!</v>
      </c>
      <c r="X2051" t="e">
        <f t="shared" si="1037"/>
        <v>#DIV/0!</v>
      </c>
      <c r="Y2051" t="str">
        <f t="shared" si="1038"/>
        <v>0.00096+0.819050903902702i</v>
      </c>
      <c r="Z2051" t="e">
        <f t="shared" si="1039"/>
        <v>#DIV/0!</v>
      </c>
      <c r="AA2051" t="e">
        <f t="shared" si="1040"/>
        <v>#DIV/0!</v>
      </c>
      <c r="AB2051" t="str">
        <f t="shared" si="1041"/>
        <v>0.103667377999082-0.0472928396619492i</v>
      </c>
      <c r="AC2051" t="str">
        <f t="shared" si="1042"/>
        <v>1.2054745507139-0.434038129724594i</v>
      </c>
      <c r="AD2051" t="str">
        <f t="shared" si="1043"/>
        <v>0.08863243481967-0.00731909555009481i</v>
      </c>
      <c r="AE2051" t="e">
        <f t="shared" si="1044"/>
        <v>#DIV/0!</v>
      </c>
      <c r="AF2051" t="str">
        <f t="shared" si="1045"/>
        <v>-10.2885233801583-8.13773311521869i</v>
      </c>
      <c r="AG2051" t="e">
        <f t="shared" si="1046"/>
        <v>#DIV/0!</v>
      </c>
      <c r="AH2051" t="e">
        <f t="shared" si="1047"/>
        <v>#DIV/0!</v>
      </c>
      <c r="AI2051" t="e">
        <f t="shared" si="1048"/>
        <v>#DIV/0!</v>
      </c>
      <c r="AJ2051" t="e">
        <f t="shared" si="1049"/>
        <v>#DIV/0!</v>
      </c>
      <c r="AK2051"/>
      <c r="AL2051"/>
      <c r="AM2051"/>
      <c r="AN2051"/>
    </row>
    <row r="2052" spans="1:40" x14ac:dyDescent="0.3">
      <c r="A2052"/>
      <c r="B2052">
        <f t="shared" si="1050"/>
        <v>191800</v>
      </c>
      <c r="C2052" s="186" t="str">
        <f t="shared" si="1018"/>
        <v>-0.00592798203526282+0.00967270591787078i</v>
      </c>
      <c r="D2052" s="158" t="str">
        <f t="shared" si="1019"/>
        <v>-4.55854979188158-2.69071706201156i</v>
      </c>
      <c r="E2052" t="str">
        <f t="shared" si="1020"/>
        <v>2351.73584974257-7567.07907195123i</v>
      </c>
      <c r="F2052" t="str">
        <f t="shared" si="1021"/>
        <v>0.588665469079726+0.360635800962857i</v>
      </c>
      <c r="G2052" t="str">
        <f t="shared" si="1016"/>
        <v>0.588665469079726+0.360635800962857i</v>
      </c>
      <c r="H2052" t="str">
        <f t="shared" si="1022"/>
        <v>5.73413789935738+5.4474791600324i</v>
      </c>
      <c r="I2052" t="str">
        <f t="shared" si="1023"/>
        <v>753.196838698153i</v>
      </c>
      <c r="J2052" t="str">
        <f t="shared" si="1017"/>
        <v>-139.510220747669+160.610488769053i</v>
      </c>
      <c r="K2052" t="str">
        <f t="shared" si="1024"/>
        <v>2.6728775418148-2.32172717204208i</v>
      </c>
      <c r="L2052" t="str">
        <f t="shared" si="1025"/>
        <v>0.547321164579426-0.395652010340243i</v>
      </c>
      <c r="M2052" t="str">
        <f t="shared" si="1026"/>
        <v>3.22019870639423-2.71737918238232i</v>
      </c>
      <c r="N2052" t="str">
        <f t="shared" si="1027"/>
        <v>-2.45189691986467i</v>
      </c>
      <c r="O2052" t="str">
        <f t="shared" si="1028"/>
        <v>-0.77143965609118-0.636302488608934i</v>
      </c>
      <c r="P2052" t="str">
        <f t="shared" si="1029"/>
        <v>1.77143965609118+0.636302488608934i</v>
      </c>
      <c r="Q2052" t="str">
        <f t="shared" si="1030"/>
        <v>-1.77143965609118+1.81559443125574i</v>
      </c>
      <c r="R2052" t="str">
        <f t="shared" si="1031"/>
        <v>-0.308146349622029-0.675027953045285i</v>
      </c>
      <c r="S2052" t="str">
        <f t="shared" si="1032"/>
        <v>0.26906962083563i</v>
      </c>
      <c r="T2052" t="str">
        <f t="shared" si="1033"/>
        <v>0.181629515379346-0.0829128214546828i</v>
      </c>
      <c r="U2052" t="e">
        <f t="shared" si="1034"/>
        <v>#DIV/0!</v>
      </c>
      <c r="V2052" t="str">
        <f t="shared" si="1035"/>
        <v>0.0000833333333333333-0.00138299394414229i</v>
      </c>
      <c r="W2052" t="e">
        <f t="shared" si="1036"/>
        <v>#DIV/0!</v>
      </c>
      <c r="X2052" t="e">
        <f t="shared" si="1037"/>
        <v>#DIV/0!</v>
      </c>
      <c r="Y2052" t="str">
        <f t="shared" si="1038"/>
        <v>0.00096+0.81947816050359i</v>
      </c>
      <c r="Z2052" t="e">
        <f t="shared" si="1039"/>
        <v>#DIV/0!</v>
      </c>
      <c r="AA2052" t="e">
        <f t="shared" si="1040"/>
        <v>#DIV/0!</v>
      </c>
      <c r="AB2052" t="str">
        <f t="shared" si="1041"/>
        <v>0.103644176931383-0.0473129662807353i</v>
      </c>
      <c r="AC2052" t="str">
        <f t="shared" si="1042"/>
        <v>1.20518757485171-0.433997681581388i</v>
      </c>
      <c r="AD2052" t="str">
        <f t="shared" si="1043"/>
        <v>0.0886406857176377-0.0073375417818958i</v>
      </c>
      <c r="AE2052" t="e">
        <f t="shared" si="1044"/>
        <v>#DIV/0!</v>
      </c>
      <c r="AF2052" t="str">
        <f t="shared" si="1045"/>
        <v>-10.292687691239-8.13819622204396i</v>
      </c>
      <c r="AG2052" t="e">
        <f t="shared" si="1046"/>
        <v>#DIV/0!</v>
      </c>
      <c r="AH2052" t="e">
        <f t="shared" si="1047"/>
        <v>#DIV/0!</v>
      </c>
      <c r="AI2052" t="e">
        <f t="shared" si="1048"/>
        <v>#DIV/0!</v>
      </c>
      <c r="AJ2052" t="e">
        <f t="shared" si="1049"/>
        <v>#DIV/0!</v>
      </c>
      <c r="AK2052"/>
      <c r="AL2052"/>
      <c r="AM2052"/>
      <c r="AN2052"/>
    </row>
    <row r="2053" spans="1:40" x14ac:dyDescent="0.3">
      <c r="A2053"/>
      <c r="B2053">
        <f t="shared" si="1050"/>
        <v>191900</v>
      </c>
      <c r="C2053" s="186" t="str">
        <f t="shared" si="1018"/>
        <v>-0.00592529563148436+0.0096707270258497i</v>
      </c>
      <c r="D2053" s="158" t="str">
        <f t="shared" si="1019"/>
        <v>-4.55995807964565-2.69092035319068i</v>
      </c>
      <c r="E2053" t="str">
        <f t="shared" si="1020"/>
        <v>2349.50110980028-7563.82999324514i</v>
      </c>
      <c r="F2053" t="str">
        <f t="shared" si="1021"/>
        <v>0.588851845191862+0.360660338311591i</v>
      </c>
      <c r="G2053" t="str">
        <f t="shared" ref="G2053:G2116" si="1051">IF($C$11=$C$7,$C$24,F2053)</f>
        <v>0.588851845191862+0.360660338311591i</v>
      </c>
      <c r="H2053" t="str">
        <f t="shared" si="1022"/>
        <v>5.7368922680756+5.44773667063364i</v>
      </c>
      <c r="I2053" t="str">
        <f t="shared" si="1023"/>
        <v>753.589537779852i</v>
      </c>
      <c r="J2053" t="str">
        <f t="shared" ref="J2053:J2116" si="1052">IMSUM(COMPLEX(0,2*PI()*B2053*$C$113*$C$112),COMPLEX(0,2*PI()*B2053*$C$113*$C$111),COMPLEX(0,2*PI()*B2053*$C$28*10^-12*$C$111),COMPLEX(-1*2*PI()*B2053*2*PI()*B2053*$C$113*$C$112*$C$28*10^-12*$C$111,0),COMPLEX(1,0))</f>
        <v>-139.656776378646+160.694227292915i</v>
      </c>
      <c r="K2053" t="str">
        <f t="shared" si="1024"/>
        <v>2.67166200914642-2.32189861488034i</v>
      </c>
      <c r="L2053" t="str">
        <f t="shared" si="1025"/>
        <v>0.547125303947402-0.395716634815829i</v>
      </c>
      <c r="M2053" t="str">
        <f t="shared" si="1026"/>
        <v>3.21878731309382-2.71761524969617i</v>
      </c>
      <c r="N2053" t="str">
        <f t="shared" si="1027"/>
        <v>-2.45317528113676i</v>
      </c>
      <c r="O2053" t="str">
        <f t="shared" si="1028"/>
        <v>-0.772252449982235-0.635315790372343i</v>
      </c>
      <c r="P2053" t="str">
        <f t="shared" si="1029"/>
        <v>1.77225244998223+0.635315790372343i</v>
      </c>
      <c r="Q2053" t="str">
        <f t="shared" si="1030"/>
        <v>-1.77225244998223+1.81785949076442i</v>
      </c>
      <c r="R2053" t="str">
        <f t="shared" si="1031"/>
        <v>-0.308116734290518-0.674525076874734i</v>
      </c>
      <c r="S2053" t="str">
        <f t="shared" si="1032"/>
        <v>0.269209907394981i</v>
      </c>
      <c r="T2053" t="str">
        <f t="shared" si="1033"/>
        <v>0.18158883348104-0.0829480775051943i</v>
      </c>
      <c r="U2053" t="e">
        <f t="shared" si="1034"/>
        <v>#DIV/0!</v>
      </c>
      <c r="V2053" t="str">
        <f t="shared" si="1035"/>
        <v>0.0000833333333333333-0.00138227325943977i</v>
      </c>
      <c r="W2053" t="e">
        <f t="shared" si="1036"/>
        <v>#DIV/0!</v>
      </c>
      <c r="X2053" t="e">
        <f t="shared" si="1037"/>
        <v>#DIV/0!</v>
      </c>
      <c r="Y2053" t="str">
        <f t="shared" si="1038"/>
        <v>0.00096+0.819905417104479i</v>
      </c>
      <c r="Z2053" t="e">
        <f t="shared" si="1039"/>
        <v>#DIV/0!</v>
      </c>
      <c r="AA2053" t="e">
        <f t="shared" si="1040"/>
        <v>#DIV/0!</v>
      </c>
      <c r="AB2053" t="str">
        <f t="shared" si="1041"/>
        <v>0.103620962412217-0.047333084620695i</v>
      </c>
      <c r="AC2053" t="str">
        <f t="shared" si="1042"/>
        <v>1.20490072660266-0.433957039906324i</v>
      </c>
      <c r="AD2053" t="str">
        <f t="shared" si="1043"/>
        <v>0.0886489248379247-0.00735600818512397i</v>
      </c>
      <c r="AE2053" t="e">
        <f t="shared" si="1044"/>
        <v>#DIV/0!</v>
      </c>
      <c r="AF2053" t="str">
        <f t="shared" si="1045"/>
        <v>-10.2968503477213-8.13865702382432i</v>
      </c>
      <c r="AG2053" t="e">
        <f t="shared" si="1046"/>
        <v>#DIV/0!</v>
      </c>
      <c r="AH2053" t="e">
        <f t="shared" si="1047"/>
        <v>#DIV/0!</v>
      </c>
      <c r="AI2053" t="e">
        <f t="shared" si="1048"/>
        <v>#DIV/0!</v>
      </c>
      <c r="AJ2053" t="e">
        <f t="shared" si="1049"/>
        <v>#DIV/0!</v>
      </c>
      <c r="AK2053"/>
      <c r="AL2053"/>
      <c r="AM2053"/>
      <c r="AN2053"/>
    </row>
    <row r="2054" spans="1:40" x14ac:dyDescent="0.3">
      <c r="A2054"/>
      <c r="B2054">
        <f t="shared" si="1050"/>
        <v>192000</v>
      </c>
      <c r="C2054" s="186" t="str">
        <f t="shared" ref="C2054:C2117" si="1053">IMPRODUCT(COMPLEX(-1,0),IMDIV(IMPRODUCT(G2054,COMPLEX($C$100+$C$101,0)),COMPLEX($C$100,2*PI()*B2054*$C$103*$C$102*(2*$C$100+$C$101))))</f>
        <v>-0.00592261026356083+0.00966874901627856i</v>
      </c>
      <c r="D2054" s="158" t="str">
        <f t="shared" ref="D2054:D2117" si="1054">IMPRODUCT(COMPLEX($C$106,0),IMSUB(C2054,G2054))</f>
        <v>-4.56136582486065-2.69112281442097i</v>
      </c>
      <c r="E2054" t="str">
        <f t="shared" ref="E2054:E2117" si="1055">IMDIV(COMPLEX($C$20*10^3,0),COMPLEX(1,2*PI()*B2054*$C$20*1000*$C$29*10^-12))</f>
        <v>2347.26945143377-7560.58334228566i</v>
      </c>
      <c r="F2054" t="str">
        <f t="shared" ref="F2054:F2117" si="1056">IMDIV(COMPLEX($C$22*1000,0),IMSUM(COMPLEX($C$22*1000,0),E2054))</f>
        <v>0.589038149500871+0.360684768288579i</v>
      </c>
      <c r="G2054" t="str">
        <f t="shared" si="1051"/>
        <v>0.589038149500871+0.360684768288579i</v>
      </c>
      <c r="H2054" t="str">
        <f t="shared" ref="H2054:H2117" si="1057">IMPRODUCT(COMPLEX($C$108,0),IMPRODUCT(COMPLEX(-1,0),D2054),IMDIV(COMPLEX(0,2*PI()*B2054*$C$109*$C$110),COMPLEX(1,2*PI()*B2054*$C$109*$C$110)))</f>
        <v>5.73964552411695+5.44799270890393i</v>
      </c>
      <c r="I2054" t="str">
        <f t="shared" ref="I2054:I2117" si="1058">COMPLEX(0,2*PI()*B2054*$C$113*$C$112*$C$114)</f>
        <v>753.98223686155i</v>
      </c>
      <c r="J2054" t="str">
        <f t="shared" si="1052"/>
        <v>-139.80340840036+160.777965816778i</v>
      </c>
      <c r="K2054" t="str">
        <f t="shared" ref="K2054:K2117" si="1059">IMDIV(I2054,J2054)</f>
        <v>2.67044694869132-2.32206934254188i</v>
      </c>
      <c r="L2054" t="str">
        <f t="shared" ref="L2054:L2117" si="1060">IMDIV(COMPLEX($C$117,0),COMPLEX(1,2*PI()*B2054*$C$115*$C$116))</f>
        <v>0.546929481462991-0.395781139258113i</v>
      </c>
      <c r="M2054" t="str">
        <f t="shared" ref="M2054:M2117" si="1061">IMSUM(K2054,L2054)</f>
        <v>3.21737643015431-2.71785048179999i</v>
      </c>
      <c r="N2054" t="str">
        <f t="shared" ref="N2054:N2117" si="1062">COMPLEX(0,-2*PI()*B2054*$C$43)</f>
        <v>-2.45445364240885i</v>
      </c>
      <c r="O2054" t="str">
        <f t="shared" ref="O2054:O2117" si="1063">IMEXP(N2054)</f>
        <v>-0.773063981852684-0.634328053898038i</v>
      </c>
      <c r="P2054" t="str">
        <f t="shared" ref="P2054:P2117" si="1064">IMSUB(COMPLEX(1,0),O2054)</f>
        <v>1.77306398185268+0.634328053898038i</v>
      </c>
      <c r="Q2054" t="str">
        <f t="shared" ref="Q2054:Q2117" si="1065">IMSUM(COMPLEX(0,2*PI()*B2054*$C$43),O2054,COMPLEX(-1,0))</f>
        <v>-1.77306398185268+1.82012558851081i</v>
      </c>
      <c r="R2054" t="str">
        <f t="shared" ref="R2054:R2117" si="1066">IMDIV(P2054,Q2054)</f>
        <v>-0.308087095894933-0.674022637004696i</v>
      </c>
      <c r="S2054" t="str">
        <f t="shared" ref="S2054:S2117" si="1067">IMDIV(COMPLEX(0,2*PI()*B2054*$C$123),COMPLEX($C$124,0))</f>
        <v>0.269350193954331i</v>
      </c>
      <c r="T2054" t="str">
        <f t="shared" ref="T2054:T2117" si="1068">IMPRODUCT(R2054,S2054)</f>
        <v>0.181548128006825-0.0829833190341268i</v>
      </c>
      <c r="U2054" t="e">
        <f t="shared" ref="U2054:U2117" si="1069">IMDIV(COMPLEX(1,2*PI()*B2054*$C$16*10^-3*$C$15*10^-6),COMPLEX(0,2*PI()*B2054*$C$15*10^-6))</f>
        <v>#DIV/0!</v>
      </c>
      <c r="V2054" t="str">
        <f t="shared" ref="V2054:V2117" si="1070">IMSUM(COMPLEX($C$18*10^-3,0),IMDIV(COMPLEX(1,0),COMPLEX(0,2*PI()*B2054*($C$17*1*10^-6))))</f>
        <v>0.0000833333333333333-0.00138155332545048i</v>
      </c>
      <c r="W2054" t="e">
        <f t="shared" ref="W2054:W2117" si="1071">IMDIV(IMPRODUCT(U2054,V2054),IMSUM(U2054,V2054))</f>
        <v>#DIV/0!</v>
      </c>
      <c r="X2054" t="e">
        <f t="shared" ref="X2054:X2117" si="1072">IMDIV(IMPRODUCT(COMPLEX($C$19,0),W2054),IMSUM(COMPLEX($C$19,0),W2054))</f>
        <v>#DIV/0!</v>
      </c>
      <c r="Y2054" t="str">
        <f t="shared" ref="Y2054:Y2117" si="1073">COMPLEX($C$13*10^-3,2*PI()*B2054*$C$12*0.000001)</f>
        <v>0.00096+0.820332673705367i</v>
      </c>
      <c r="Z2054" t="e">
        <f t="shared" ref="Z2054:Z2117" si="1074">IMPRODUCT(COMPLEX($C$6,0),IMDIV(X2054,IMSUM(X2054,Y2054)))</f>
        <v>#DIV/0!</v>
      </c>
      <c r="AA2054" t="e">
        <f t="shared" ref="AA2054:AA2117" si="1075">IMDIV(COMPLEX($C$6,0),IMSUM(X2054,Y2054))</f>
        <v>#DIV/0!</v>
      </c>
      <c r="AB2054" t="str">
        <f t="shared" ref="AB2054:AB2117" si="1076">IMPRODUCT(COMPLEX($C$119,0),T2054)</f>
        <v>0.103597734439809-0.047353194674132i</v>
      </c>
      <c r="AC2054" t="str">
        <f t="shared" ref="AC2054:AC2117" si="1077">IMSUM(COMPLEX(1,0),IMPRODUCT(AB2054,M2054))</f>
        <v>1.20461400604417-0.433916204897683i</v>
      </c>
      <c r="AD2054" t="str">
        <f t="shared" ref="AD2054:AD2117" si="1078">IMDIV(AB2054,AC2054)</f>
        <v>0.0886571521525756-0.00737449475971326i</v>
      </c>
      <c r="AE2054" t="e">
        <f t="shared" ref="AE2054:AE2117" si="1079">IMPRODUCT(AD2054,AA2054,X2054)</f>
        <v>#DIV/0!</v>
      </c>
      <c r="AF2054" t="str">
        <f t="shared" ref="AF2054:AF2117" si="1080">IMSUB(D2054,H2054)</f>
        <v>-10.3010113489776-8.1391155233249i</v>
      </c>
      <c r="AG2054" t="e">
        <f t="shared" ref="AG2054:AG2117" si="1081">IMSUM(COMPLEX(1,0),IMPRODUCT(AD2054,AA2054,COMPLEX($C$127,0)))</f>
        <v>#DIV/0!</v>
      </c>
      <c r="AH2054" t="e">
        <f t="shared" ref="AH2054:AH2117" si="1082">IMDIV(IMPRODUCT(AE2054,AF2054),AG2054)</f>
        <v>#DIV/0!</v>
      </c>
      <c r="AI2054" t="e">
        <f t="shared" ref="AI2054:AI2117" si="1083">20*LOG10(IMABS(AH2054))</f>
        <v>#DIV/0!</v>
      </c>
      <c r="AJ2054" t="e">
        <f t="shared" ref="AJ2054:AJ2117" si="1084">IMARGUMENT(AH2054)*180/PI()</f>
        <v>#DIV/0!</v>
      </c>
      <c r="AK2054"/>
      <c r="AL2054"/>
      <c r="AM2054"/>
      <c r="AN2054"/>
    </row>
    <row r="2055" spans="1:40" x14ac:dyDescent="0.3">
      <c r="A2055"/>
      <c r="B2055">
        <f t="shared" si="1050"/>
        <v>192100</v>
      </c>
      <c r="C2055" s="186" t="str">
        <f t="shared" si="1053"/>
        <v>-0.00591992593198432+0.0096667718872161i</v>
      </c>
      <c r="D2055" s="158" t="str">
        <f t="shared" si="1054"/>
        <v>-4.56277302726726-2.69132444670328i</v>
      </c>
      <c r="E2055" t="str">
        <f t="shared" si="1055"/>
        <v>2345.04086918009-7557.33911697653i</v>
      </c>
      <c r="F2055" t="str">
        <f t="shared" si="1056"/>
        <v>0.589224381972441+0.360709091022426i</v>
      </c>
      <c r="G2055" t="str">
        <f t="shared" si="1051"/>
        <v>0.589224381972441+0.360709091022426i</v>
      </c>
      <c r="H2055" t="str">
        <f t="shared" si="1057"/>
        <v>5.74239766711665+5.44824727660588i</v>
      </c>
      <c r="I2055" t="str">
        <f t="shared" si="1058"/>
        <v>754.374935943249i</v>
      </c>
      <c r="J2055" t="str">
        <f t="shared" si="1052"/>
        <v>-139.950116812813+160.861704340641i</v>
      </c>
      <c r="K2055" t="str">
        <f t="shared" si="1059"/>
        <v>2.66923236066913-2.32223935589502i</v>
      </c>
      <c r="L2055" t="str">
        <f t="shared" si="1060"/>
        <v>0.546733697194748-0.39584552375986i</v>
      </c>
      <c r="M2055" t="str">
        <f t="shared" si="1061"/>
        <v>3.21596605786388-2.71808487965488i</v>
      </c>
      <c r="N2055" t="str">
        <f t="shared" si="1062"/>
        <v>-2.45573200368093i</v>
      </c>
      <c r="O2055" t="str">
        <f t="shared" si="1063"/>
        <v>-0.773874250376309-0.633339280800193i</v>
      </c>
      <c r="P2055" t="str">
        <f t="shared" si="1064"/>
        <v>1.77387425037631+0.633339280800193i</v>
      </c>
      <c r="Q2055" t="str">
        <f t="shared" si="1065"/>
        <v>-1.77387425037631+1.82239272288074i</v>
      </c>
      <c r="R2055" t="str">
        <f t="shared" si="1066"/>
        <v>-0.308057434421195-0.67352063274228i</v>
      </c>
      <c r="S2055" t="str">
        <f t="shared" si="1067"/>
        <v>0.269490480513682i</v>
      </c>
      <c r="T2055" t="str">
        <f t="shared" si="1068"/>
        <v>0.181507398953596-0.0830185460279799i</v>
      </c>
      <c r="U2055" t="e">
        <f t="shared" si="1069"/>
        <v>#DIV/0!</v>
      </c>
      <c r="V2055" t="str">
        <f t="shared" si="1070"/>
        <v>0.0000833333333333333-0.00138083414100204i</v>
      </c>
      <c r="W2055" t="e">
        <f t="shared" si="1071"/>
        <v>#DIV/0!</v>
      </c>
      <c r="X2055" t="e">
        <f t="shared" si="1072"/>
        <v>#DIV/0!</v>
      </c>
      <c r="Y2055" t="str">
        <f t="shared" si="1073"/>
        <v>0.00096+0.820759930306255i</v>
      </c>
      <c r="Z2055" t="e">
        <f t="shared" si="1074"/>
        <v>#DIV/0!</v>
      </c>
      <c r="AA2055" t="e">
        <f t="shared" si="1075"/>
        <v>#DIV/0!</v>
      </c>
      <c r="AB2055" t="str">
        <f t="shared" si="1076"/>
        <v>0.103574493012389-0.0473732964333425i</v>
      </c>
      <c r="AC2055" t="str">
        <f t="shared" si="1077"/>
        <v>1.20432741325343-0.433875176753648i</v>
      </c>
      <c r="AD2055" t="str">
        <f t="shared" si="1078"/>
        <v>0.0886653676336163-0.00739300150556852i</v>
      </c>
      <c r="AE2055" t="e">
        <f t="shared" si="1079"/>
        <v>#DIV/0!</v>
      </c>
      <c r="AF2055" t="str">
        <f t="shared" si="1080"/>
        <v>-10.3051706943839-8.13957172330916i</v>
      </c>
      <c r="AG2055" t="e">
        <f t="shared" si="1081"/>
        <v>#DIV/0!</v>
      </c>
      <c r="AH2055" t="e">
        <f t="shared" si="1082"/>
        <v>#DIV/0!</v>
      </c>
      <c r="AI2055" t="e">
        <f t="shared" si="1083"/>
        <v>#DIV/0!</v>
      </c>
      <c r="AJ2055" t="e">
        <f t="shared" si="1084"/>
        <v>#DIV/0!</v>
      </c>
      <c r="AK2055"/>
      <c r="AL2055"/>
      <c r="AM2055"/>
      <c r="AN2055"/>
    </row>
    <row r="2056" spans="1:40" x14ac:dyDescent="0.3">
      <c r="A2056"/>
      <c r="B2056">
        <f t="shared" si="1050"/>
        <v>192200</v>
      </c>
      <c r="C2056" s="186" t="str">
        <f t="shared" si="1053"/>
        <v>-0.00591724263724447+0.00966479563672788i</v>
      </c>
      <c r="D2056" s="158" t="str">
        <f t="shared" si="1054"/>
        <v>-4.56417968660742-2.69152525103773i</v>
      </c>
      <c r="E2056" t="str">
        <f t="shared" si="1055"/>
        <v>2342.81535758795-7554.09731522227i</v>
      </c>
      <c r="F2056" t="str">
        <f t="shared" si="1056"/>
        <v>0.589410542572419+0.360733306641649i</v>
      </c>
      <c r="G2056" t="str">
        <f t="shared" si="1051"/>
        <v>0.589410542572419+0.360733306641649i</v>
      </c>
      <c r="H2056" t="str">
        <f t="shared" si="1057"/>
        <v>5.74514869671202+5.44850037550099i</v>
      </c>
      <c r="I2056" t="str">
        <f t="shared" si="1058"/>
        <v>754.767635024948i</v>
      </c>
      <c r="J2056" t="str">
        <f t="shared" si="1052"/>
        <v>-140.096901616004+160.945442864504i</v>
      </c>
      <c r="K2056" t="str">
        <f t="shared" si="1059"/>
        <v>2.66801824529847-2.32240865580743i</v>
      </c>
      <c r="L2056" t="str">
        <f t="shared" si="1060"/>
        <v>0.546537951211088-0.395909788413842i</v>
      </c>
      <c r="M2056" t="str">
        <f t="shared" si="1061"/>
        <v>3.21455619650956-2.71831844422127i</v>
      </c>
      <c r="N2056" t="str">
        <f t="shared" si="1062"/>
        <v>-2.45701036495302i</v>
      </c>
      <c r="O2056" t="str">
        <f t="shared" si="1063"/>
        <v>-0.774683254228977-0.632349472694651i</v>
      </c>
      <c r="P2056" t="str">
        <f t="shared" si="1064"/>
        <v>1.77468325422898+0.632349472694651i</v>
      </c>
      <c r="Q2056" t="str">
        <f t="shared" si="1065"/>
        <v>-1.77468325422898+1.82466089225837i</v>
      </c>
      <c r="R2056" t="str">
        <f t="shared" si="1066"/>
        <v>-0.308027749855217-0.673019063396031i</v>
      </c>
      <c r="S2056" t="str">
        <f t="shared" si="1067"/>
        <v>0.269630767073034i</v>
      </c>
      <c r="T2056" t="str">
        <f t="shared" si="1068"/>
        <v>0.181466646318247-0.0830537584732428i</v>
      </c>
      <c r="U2056" t="e">
        <f t="shared" si="1069"/>
        <v>#DIV/0!</v>
      </c>
      <c r="V2056" t="str">
        <f t="shared" si="1070"/>
        <v>0.0000833333333333333-0.00138011570492452i</v>
      </c>
      <c r="W2056" t="e">
        <f t="shared" si="1071"/>
        <v>#DIV/0!</v>
      </c>
      <c r="X2056" t="e">
        <f t="shared" si="1072"/>
        <v>#DIV/0!</v>
      </c>
      <c r="Y2056" t="str">
        <f t="shared" si="1073"/>
        <v>0.00096+0.821187186907143i</v>
      </c>
      <c r="Z2056" t="e">
        <f t="shared" si="1074"/>
        <v>#DIV/0!</v>
      </c>
      <c r="AA2056" t="e">
        <f t="shared" si="1075"/>
        <v>#DIV/0!</v>
      </c>
      <c r="AB2056" t="str">
        <f t="shared" si="1076"/>
        <v>0.103551238128183-0.0473933898906167i</v>
      </c>
      <c r="AC2056" t="str">
        <f t="shared" si="1077"/>
        <v>1.20404094830735-0.433833955672264i</v>
      </c>
      <c r="AD2056" t="str">
        <f t="shared" si="1078"/>
        <v>0.0886735712530521-0.00741152842257058i</v>
      </c>
      <c r="AE2056" t="e">
        <f t="shared" si="1079"/>
        <v>#DIV/0!</v>
      </c>
      <c r="AF2056" t="str">
        <f t="shared" si="1080"/>
        <v>-10.3093283833194-8.14002562653872i</v>
      </c>
      <c r="AG2056" t="e">
        <f t="shared" si="1081"/>
        <v>#DIV/0!</v>
      </c>
      <c r="AH2056" t="e">
        <f t="shared" si="1082"/>
        <v>#DIV/0!</v>
      </c>
      <c r="AI2056" t="e">
        <f t="shared" si="1083"/>
        <v>#DIV/0!</v>
      </c>
      <c r="AJ2056" t="e">
        <f t="shared" si="1084"/>
        <v>#DIV/0!</v>
      </c>
      <c r="AK2056"/>
      <c r="AL2056"/>
      <c r="AM2056"/>
      <c r="AN2056"/>
    </row>
    <row r="2057" spans="1:40" x14ac:dyDescent="0.3">
      <c r="A2057"/>
      <c r="B2057">
        <f t="shared" si="1050"/>
        <v>192300</v>
      </c>
      <c r="C2057" s="186" t="str">
        <f t="shared" si="1053"/>
        <v>-0.0059145603798285+0.00966282026288583i</v>
      </c>
      <c r="D2057" s="158" t="str">
        <f t="shared" si="1054"/>
        <v>-4.56558580262423-2.69172522842378i</v>
      </c>
      <c r="E2057" t="str">
        <f t="shared" si="1055"/>
        <v>2340.59291121762-7550.85793492821i</v>
      </c>
      <c r="F2057" t="str">
        <f t="shared" si="1056"/>
        <v>0.58959663126681+0.360757415274683i</v>
      </c>
      <c r="G2057" t="str">
        <f t="shared" si="1051"/>
        <v>0.58959663126681+0.360757415274683i</v>
      </c>
      <c r="H2057" t="str">
        <f t="shared" si="1057"/>
        <v>5.74789861254232+5.44875200734974i</v>
      </c>
      <c r="I2057" t="str">
        <f t="shared" si="1058"/>
        <v>755.160334106646i</v>
      </c>
      <c r="J2057" t="str">
        <f t="shared" si="1052"/>
        <v>-140.243762809933+161.029181388366i</v>
      </c>
      <c r="K2057" t="str">
        <f t="shared" si="1059"/>
        <v>2.66680460279685-2.32257724314619i</v>
      </c>
      <c r="L2057" t="str">
        <f t="shared" si="1060"/>
        <v>0.546342243580283-0.395973933312828i</v>
      </c>
      <c r="M2057" t="str">
        <f t="shared" si="1061"/>
        <v>3.21314684637713-2.71855117645902i</v>
      </c>
      <c r="N2057" t="str">
        <f t="shared" si="1062"/>
        <v>-2.45828872622511i</v>
      </c>
      <c r="O2057" t="str">
        <f t="shared" si="1063"/>
        <v>-0.775490992088599-0.631358631198972i</v>
      </c>
      <c r="P2057" t="str">
        <f t="shared" si="1064"/>
        <v>1.7754909920886+0.631358631198972i</v>
      </c>
      <c r="Q2057" t="str">
        <f t="shared" si="1065"/>
        <v>-1.7754909920886+1.82693009502614i</v>
      </c>
      <c r="R2057" t="str">
        <f t="shared" si="1066"/>
        <v>-0.307998042182891-0.672517928275944i</v>
      </c>
      <c r="S2057" t="str">
        <f t="shared" si="1067"/>
        <v>0.269771053632385i</v>
      </c>
      <c r="T2057" t="str">
        <f t="shared" si="1068"/>
        <v>0.18142587009767-0.0830889563563903i</v>
      </c>
      <c r="U2057" t="e">
        <f t="shared" si="1069"/>
        <v>#DIV/0!</v>
      </c>
      <c r="V2057" t="str">
        <f t="shared" si="1070"/>
        <v>0.0000833333333333333-0.0013793980160504i</v>
      </c>
      <c r="W2057" t="e">
        <f t="shared" si="1071"/>
        <v>#DIV/0!</v>
      </c>
      <c r="X2057" t="e">
        <f t="shared" si="1072"/>
        <v>#DIV/0!</v>
      </c>
      <c r="Y2057" t="str">
        <f t="shared" si="1073"/>
        <v>0.00096+0.821614443508031i</v>
      </c>
      <c r="Z2057" t="e">
        <f t="shared" si="1074"/>
        <v>#DIV/0!</v>
      </c>
      <c r="AA2057" t="e">
        <f t="shared" si="1075"/>
        <v>#DIV/0!</v>
      </c>
      <c r="AB2057" t="str">
        <f t="shared" si="1076"/>
        <v>0.103527969785418-0.0474134750382368i</v>
      </c>
      <c r="AC2057" t="str">
        <f t="shared" si="1077"/>
        <v>1.20375461128263-0.433792541851453i</v>
      </c>
      <c r="AD2057" t="str">
        <f t="shared" si="1078"/>
        <v>0.0886817629828659-0.00743007551057377i</v>
      </c>
      <c r="AE2057" t="e">
        <f t="shared" si="1079"/>
        <v>#DIV/0!</v>
      </c>
      <c r="AF2057" t="str">
        <f t="shared" si="1080"/>
        <v>-10.3134844151665-8.14047723577352i</v>
      </c>
      <c r="AG2057" t="e">
        <f t="shared" si="1081"/>
        <v>#DIV/0!</v>
      </c>
      <c r="AH2057" t="e">
        <f t="shared" si="1082"/>
        <v>#DIV/0!</v>
      </c>
      <c r="AI2057" t="e">
        <f t="shared" si="1083"/>
        <v>#DIV/0!</v>
      </c>
      <c r="AJ2057" t="e">
        <f t="shared" si="1084"/>
        <v>#DIV/0!</v>
      </c>
      <c r="AK2057"/>
      <c r="AL2057"/>
      <c r="AM2057"/>
      <c r="AN2057"/>
    </row>
    <row r="2058" spans="1:40" x14ac:dyDescent="0.3">
      <c r="A2058"/>
      <c r="B2058">
        <f t="shared" si="1050"/>
        <v>192400</v>
      </c>
      <c r="C2058" s="186" t="str">
        <f t="shared" si="1053"/>
        <v>-0.00591187916022152+0.00966084576376905i</v>
      </c>
      <c r="D2058" s="158" t="str">
        <f t="shared" si="1054"/>
        <v>-4.56699137506212-2.69192437986025i</v>
      </c>
      <c r="E2058" t="str">
        <f t="shared" si="1055"/>
        <v>2338.3735246409-7547.62097400038i</v>
      </c>
      <c r="F2058" t="str">
        <f t="shared" si="1056"/>
        <v>0.589782648021793+0.360781417049888i</v>
      </c>
      <c r="G2058" t="str">
        <f t="shared" si="1051"/>
        <v>0.589782648021793+0.360781417049888i</v>
      </c>
      <c r="H2058" t="str">
        <f t="shared" si="1057"/>
        <v>5.75064741424902+5.44900217391165i</v>
      </c>
      <c r="I2058" t="str">
        <f t="shared" si="1058"/>
        <v>755.553033188345i</v>
      </c>
      <c r="J2058" t="str">
        <f t="shared" si="1052"/>
        <v>-140.3907003946+161.11291991223i</v>
      </c>
      <c r="K2058" t="str">
        <f t="shared" si="1059"/>
        <v>2.66559143338073-2.32274511877777i</v>
      </c>
      <c r="L2058" t="str">
        <f t="shared" si="1060"/>
        <v>0.546146574370467-0.39603795854959i</v>
      </c>
      <c r="M2058" t="str">
        <f t="shared" si="1061"/>
        <v>3.2117380077512-2.71878307732736i</v>
      </c>
      <c r="N2058" t="str">
        <f t="shared" si="1062"/>
        <v>-2.4595670874972i</v>
      </c>
      <c r="O2058" t="str">
        <f t="shared" si="1063"/>
        <v>-0.776297462635167-0.630366757932397i</v>
      </c>
      <c r="P2058" t="str">
        <f t="shared" si="1064"/>
        <v>1.77629746263517+0.630366757932397i</v>
      </c>
      <c r="Q2058" t="str">
        <f t="shared" si="1065"/>
        <v>-1.77629746263517+1.8292003295648i</v>
      </c>
      <c r="R2058" t="str">
        <f t="shared" si="1066"/>
        <v>-0.307968311390109-0.67201722669345i</v>
      </c>
      <c r="S2058" t="str">
        <f t="shared" si="1067"/>
        <v>0.269911340191737i</v>
      </c>
      <c r="T2058" t="str">
        <f t="shared" si="1068"/>
        <v>0.181385070288763-0.0831241396638905i</v>
      </c>
      <c r="U2058" t="e">
        <f t="shared" si="1069"/>
        <v>#DIV/0!</v>
      </c>
      <c r="V2058" t="str">
        <f t="shared" si="1070"/>
        <v>0.0000833333333333333-0.00137868107321462i</v>
      </c>
      <c r="W2058" t="e">
        <f t="shared" si="1071"/>
        <v>#DIV/0!</v>
      </c>
      <c r="X2058" t="e">
        <f t="shared" si="1072"/>
        <v>#DIV/0!</v>
      </c>
      <c r="Y2058" t="str">
        <f t="shared" si="1073"/>
        <v>0.00096+0.82204170010892i</v>
      </c>
      <c r="Z2058" t="e">
        <f t="shared" si="1074"/>
        <v>#DIV/0!</v>
      </c>
      <c r="AA2058" t="e">
        <f t="shared" si="1075"/>
        <v>#DIV/0!</v>
      </c>
      <c r="AB2058" t="str">
        <f t="shared" si="1076"/>
        <v>0.103504687982324-0.0474335518684808i</v>
      </c>
      <c r="AC2058" t="str">
        <f t="shared" si="1077"/>
        <v>1.2034684022557-0.433750935489029i</v>
      </c>
      <c r="AD2058" t="str">
        <f t="shared" si="1078"/>
        <v>0.0886899427950244-0.00744864276940599i</v>
      </c>
      <c r="AE2058" t="e">
        <f t="shared" si="1079"/>
        <v>#DIV/0!</v>
      </c>
      <c r="AF2058" t="str">
        <f t="shared" si="1080"/>
        <v>-10.3176387893111-8.1409265537719i</v>
      </c>
      <c r="AG2058" t="e">
        <f t="shared" si="1081"/>
        <v>#DIV/0!</v>
      </c>
      <c r="AH2058" t="e">
        <f t="shared" si="1082"/>
        <v>#DIV/0!</v>
      </c>
      <c r="AI2058" t="e">
        <f t="shared" si="1083"/>
        <v>#DIV/0!</v>
      </c>
      <c r="AJ2058" t="e">
        <f t="shared" si="1084"/>
        <v>#DIV/0!</v>
      </c>
      <c r="AK2058"/>
      <c r="AL2058"/>
      <c r="AM2058"/>
      <c r="AN2058"/>
    </row>
    <row r="2059" spans="1:40" x14ac:dyDescent="0.3">
      <c r="A2059"/>
      <c r="B2059">
        <f t="shared" si="1050"/>
        <v>192500</v>
      </c>
      <c r="C2059" s="186" t="str">
        <f t="shared" si="1053"/>
        <v>-0.00590919897890621+0.00965887213746308i</v>
      </c>
      <c r="D2059" s="158" t="str">
        <f t="shared" si="1054"/>
        <v>-4.56839640366667-2.69212270634528i</v>
      </c>
      <c r="E2059" t="str">
        <f t="shared" si="1055"/>
        <v>2336.15719244113-7544.38643034566i</v>
      </c>
      <c r="F2059" t="str">
        <f t="shared" si="1056"/>
        <v>0.589968592803703+0.360805312095543i</v>
      </c>
      <c r="G2059" t="str">
        <f t="shared" si="1051"/>
        <v>0.589968592803703+0.360805312095543i</v>
      </c>
      <c r="H2059" t="str">
        <f t="shared" si="1057"/>
        <v>5.7533951014755+5.44925087694518i</v>
      </c>
      <c r="I2059" t="str">
        <f t="shared" si="1058"/>
        <v>755.945732270044i</v>
      </c>
      <c r="J2059" t="str">
        <f t="shared" si="1052"/>
        <v>-140.537714370005+161.196658436093i</v>
      </c>
      <c r="K2059" t="str">
        <f t="shared" si="1059"/>
        <v>2.66437873726549-2.3229122835681i</v>
      </c>
      <c r="L2059" t="str">
        <f t="shared" si="1060"/>
        <v>0.54595094364963-0.3961018642169i</v>
      </c>
      <c r="M2059" t="str">
        <f t="shared" si="1061"/>
        <v>3.21032968091512-2.719014147785i</v>
      </c>
      <c r="N2059" t="str">
        <f t="shared" si="1062"/>
        <v>-2.46084544876929i</v>
      </c>
      <c r="O2059" t="str">
        <f t="shared" si="1063"/>
        <v>-0.777102664550739-0.629373854515853i</v>
      </c>
      <c r="P2059" t="str">
        <f t="shared" si="1064"/>
        <v>1.77710266455074+0.629373854515853i</v>
      </c>
      <c r="Q2059" t="str">
        <f t="shared" si="1065"/>
        <v>-1.77710266455074+1.83147159425344i</v>
      </c>
      <c r="R2059" t="str">
        <f t="shared" si="1066"/>
        <v>-0.307938557462734-0.671516957961411i</v>
      </c>
      <c r="S2059" t="str">
        <f t="shared" si="1067"/>
        <v>0.270051626751088i</v>
      </c>
      <c r="T2059" t="str">
        <f t="shared" si="1068"/>
        <v>0.181344246888421-0.0831593083821947i</v>
      </c>
      <c r="U2059" t="e">
        <f t="shared" si="1069"/>
        <v>#DIV/0!</v>
      </c>
      <c r="V2059" t="str">
        <f t="shared" si="1070"/>
        <v>0.0000833333333333333-0.00137796487525451i</v>
      </c>
      <c r="W2059" t="e">
        <f t="shared" si="1071"/>
        <v>#DIV/0!</v>
      </c>
      <c r="X2059" t="e">
        <f t="shared" si="1072"/>
        <v>#DIV/0!</v>
      </c>
      <c r="Y2059" t="str">
        <f t="shared" si="1073"/>
        <v>0.00096+0.822468956709808i</v>
      </c>
      <c r="Z2059" t="e">
        <f t="shared" si="1074"/>
        <v>#DIV/0!</v>
      </c>
      <c r="AA2059" t="e">
        <f t="shared" si="1075"/>
        <v>#DIV/0!</v>
      </c>
      <c r="AB2059" t="str">
        <f t="shared" si="1076"/>
        <v>0.103481392717129-0.0474536203736175i</v>
      </c>
      <c r="AC2059" t="str">
        <f t="shared" si="1077"/>
        <v>1.20318232130275-0.433709136782672i</v>
      </c>
      <c r="AD2059" t="str">
        <f t="shared" si="1078"/>
        <v>0.0886981106614718-0.00746723019886856i</v>
      </c>
      <c r="AE2059" t="e">
        <f t="shared" si="1079"/>
        <v>#DIV/0!</v>
      </c>
      <c r="AF2059" t="str">
        <f t="shared" si="1080"/>
        <v>-10.3217915051422-8.14137358329046i</v>
      </c>
      <c r="AG2059" t="e">
        <f t="shared" si="1081"/>
        <v>#DIV/0!</v>
      </c>
      <c r="AH2059" t="e">
        <f t="shared" si="1082"/>
        <v>#DIV/0!</v>
      </c>
      <c r="AI2059" t="e">
        <f t="shared" si="1083"/>
        <v>#DIV/0!</v>
      </c>
      <c r="AJ2059" t="e">
        <f t="shared" si="1084"/>
        <v>#DIV/0!</v>
      </c>
      <c r="AK2059"/>
      <c r="AL2059"/>
      <c r="AM2059"/>
      <c r="AN2059"/>
    </row>
    <row r="2060" spans="1:40" x14ac:dyDescent="0.3">
      <c r="A2060"/>
      <c r="B2060">
        <f t="shared" si="1050"/>
        <v>192600</v>
      </c>
      <c r="C2060" s="186" t="str">
        <f t="shared" si="1053"/>
        <v>-0.0059065198363627+0.00965689938205992i</v>
      </c>
      <c r="D2060" s="158" t="str">
        <f t="shared" si="1054"/>
        <v>-4.56980088818473-2.69232020887626i</v>
      </c>
      <c r="E2060" t="str">
        <f t="shared" si="1055"/>
        <v>2333.94390921316-7541.15430187171i</v>
      </c>
      <c r="F2060" t="str">
        <f t="shared" si="1056"/>
        <v>0.590154465579037+0.360829100539833i</v>
      </c>
      <c r="G2060" t="str">
        <f t="shared" si="1051"/>
        <v>0.590154465579037+0.360829100539833i</v>
      </c>
      <c r="H2060" t="str">
        <f t="shared" si="1057"/>
        <v>5.7561416738673+5.44949811820764i</v>
      </c>
      <c r="I2060" t="str">
        <f t="shared" si="1058"/>
        <v>756.338431351743i</v>
      </c>
      <c r="J2060" t="str">
        <f t="shared" si="1052"/>
        <v>-140.684804736148+161.280396959956i</v>
      </c>
      <c r="K2060" t="str">
        <f t="shared" si="1059"/>
        <v>2.66316651466546-2.32307873838247i</v>
      </c>
      <c r="L2060" t="str">
        <f t="shared" si="1060"/>
        <v>0.545755351485625-0.396165650407532i</v>
      </c>
      <c r="M2060" t="str">
        <f t="shared" si="1061"/>
        <v>3.20892186615109-2.71924438879i</v>
      </c>
      <c r="N2060" t="str">
        <f t="shared" si="1062"/>
        <v>-2.46212381004137i</v>
      </c>
      <c r="O2060" t="str">
        <f t="shared" si="1063"/>
        <v>-0.777906596519442-0.628379922571956i</v>
      </c>
      <c r="P2060" t="str">
        <f t="shared" si="1064"/>
        <v>1.77790659651944+0.628379922571956i</v>
      </c>
      <c r="Q2060" t="str">
        <f t="shared" si="1065"/>
        <v>-1.77790659651944+1.83374388746941i</v>
      </c>
      <c r="R2060" t="str">
        <f t="shared" si="1066"/>
        <v>-0.30790878038663-0.671017121394125i</v>
      </c>
      <c r="S2060" t="str">
        <f t="shared" si="1067"/>
        <v>0.27019191331044i</v>
      </c>
      <c r="T2060" t="str">
        <f t="shared" si="1068"/>
        <v>0.181303399893542-0.0831944624977476i</v>
      </c>
      <c r="U2060" t="e">
        <f t="shared" si="1069"/>
        <v>#DIV/0!</v>
      </c>
      <c r="V2060" t="str">
        <f t="shared" si="1070"/>
        <v>0.0000833333333333333-0.00137724942100982i</v>
      </c>
      <c r="W2060" t="e">
        <f t="shared" si="1071"/>
        <v>#DIV/0!</v>
      </c>
      <c r="X2060" t="e">
        <f t="shared" si="1072"/>
        <v>#DIV/0!</v>
      </c>
      <c r="Y2060" t="str">
        <f t="shared" si="1073"/>
        <v>0.00096+0.822896213310696i</v>
      </c>
      <c r="Z2060" t="e">
        <f t="shared" si="1074"/>
        <v>#DIV/0!</v>
      </c>
      <c r="AA2060" t="e">
        <f t="shared" si="1075"/>
        <v>#DIV/0!</v>
      </c>
      <c r="AB2060" t="str">
        <f t="shared" si="1076"/>
        <v>0.103458083988063-0.0474736805459118i</v>
      </c>
      <c r="AC2060" t="str">
        <f t="shared" si="1077"/>
        <v>1.20289636849971-0.433667145929953i</v>
      </c>
      <c r="AD2060" t="str">
        <f t="shared" si="1078"/>
        <v>0.0887062665541346-0.00748583779873699i</v>
      </c>
      <c r="AE2060" t="e">
        <f t="shared" si="1079"/>
        <v>#DIV/0!</v>
      </c>
      <c r="AF2060" t="str">
        <f t="shared" si="1080"/>
        <v>-10.325942562052-8.1418183270839i</v>
      </c>
      <c r="AG2060" t="e">
        <f t="shared" si="1081"/>
        <v>#DIV/0!</v>
      </c>
      <c r="AH2060" t="e">
        <f t="shared" si="1082"/>
        <v>#DIV/0!</v>
      </c>
      <c r="AI2060" t="e">
        <f t="shared" si="1083"/>
        <v>#DIV/0!</v>
      </c>
      <c r="AJ2060" t="e">
        <f t="shared" si="1084"/>
        <v>#DIV/0!</v>
      </c>
      <c r="AK2060"/>
      <c r="AL2060"/>
      <c r="AM2060"/>
      <c r="AN2060"/>
    </row>
    <row r="2061" spans="1:40" x14ac:dyDescent="0.3">
      <c r="A2061"/>
      <c r="B2061">
        <f t="shared" si="1050"/>
        <v>192700</v>
      </c>
      <c r="C2061" s="186" t="str">
        <f t="shared" si="1053"/>
        <v>-0.00590384173306908+0.00965492749565848i</v>
      </c>
      <c r="D2061" s="158" t="str">
        <f t="shared" si="1054"/>
        <v>-4.5712048283644-2.69251688845003i</v>
      </c>
      <c r="E2061" t="str">
        <f t="shared" si="1055"/>
        <v>2331.73366956327-7537.92458648694i</v>
      </c>
      <c r="F2061" t="str">
        <f t="shared" si="1056"/>
        <v>0.590340266314461+0.36085278251088i</v>
      </c>
      <c r="G2061" t="str">
        <f t="shared" si="1051"/>
        <v>0.590340266314461+0.36085278251088i</v>
      </c>
      <c r="H2061" t="str">
        <f t="shared" si="1057"/>
        <v>5.75888713107201+5.44974389945548i</v>
      </c>
      <c r="I2061" t="str">
        <f t="shared" si="1058"/>
        <v>756.731130433441i</v>
      </c>
      <c r="J2061" t="str">
        <f t="shared" si="1052"/>
        <v>-140.831971493029+161.364135483818i</v>
      </c>
      <c r="K2061" t="str">
        <f t="shared" si="1059"/>
        <v>2.6619547657939-2.32324448408559i</v>
      </c>
      <c r="L2061" t="str">
        <f t="shared" si="1060"/>
        <v>0.545559797946164-0.396229317214258i</v>
      </c>
      <c r="M2061" t="str">
        <f t="shared" si="1061"/>
        <v>3.20751456374006-2.71947380129985i</v>
      </c>
      <c r="N2061" t="str">
        <f t="shared" si="1062"/>
        <v>-2.46340217131346i</v>
      </c>
      <c r="O2061" t="str">
        <f t="shared" si="1063"/>
        <v>-0.778709257227498-0.627384963724983i</v>
      </c>
      <c r="P2061" t="str">
        <f t="shared" si="1064"/>
        <v>1.7787092572275+0.627384963724983i</v>
      </c>
      <c r="Q2061" t="str">
        <f t="shared" si="1065"/>
        <v>-1.7787092572275+1.83601720758848i</v>
      </c>
      <c r="R2061" t="str">
        <f t="shared" si="1066"/>
        <v>-0.307878980147638-0.670517716307301i</v>
      </c>
      <c r="S2061" t="str">
        <f t="shared" si="1067"/>
        <v>0.270332199869789i</v>
      </c>
      <c r="T2061" t="str">
        <f t="shared" si="1068"/>
        <v>0.18126252930102-0.0832296019969781i</v>
      </c>
      <c r="U2061" t="e">
        <f t="shared" si="1069"/>
        <v>#DIV/0!</v>
      </c>
      <c r="V2061" t="str">
        <f t="shared" si="1070"/>
        <v>0.0000833333333333333-0.00137653470932274i</v>
      </c>
      <c r="W2061" t="e">
        <f t="shared" si="1071"/>
        <v>#DIV/0!</v>
      </c>
      <c r="X2061" t="e">
        <f t="shared" si="1072"/>
        <v>#DIV/0!</v>
      </c>
      <c r="Y2061" t="str">
        <f t="shared" si="1073"/>
        <v>0.00096+0.823323469911584i</v>
      </c>
      <c r="Z2061" t="e">
        <f t="shared" si="1074"/>
        <v>#DIV/0!</v>
      </c>
      <c r="AA2061" t="e">
        <f t="shared" si="1075"/>
        <v>#DIV/0!</v>
      </c>
      <c r="AB2061" t="str">
        <f t="shared" si="1076"/>
        <v>0.103434761793353-0.0474937323776194i</v>
      </c>
      <c r="AC2061" t="str">
        <f t="shared" si="1077"/>
        <v>1.20261054392228-0.433624963128301i</v>
      </c>
      <c r="AD2061" t="str">
        <f t="shared" si="1078"/>
        <v>0.0887144104449158-0.0075044655687611i</v>
      </c>
      <c r="AE2061" t="e">
        <f t="shared" si="1079"/>
        <v>#DIV/0!</v>
      </c>
      <c r="AF2061" t="str">
        <f t="shared" si="1080"/>
        <v>-10.3300919594364-8.14226078790551i</v>
      </c>
      <c r="AG2061" t="e">
        <f t="shared" si="1081"/>
        <v>#DIV/0!</v>
      </c>
      <c r="AH2061" t="e">
        <f t="shared" si="1082"/>
        <v>#DIV/0!</v>
      </c>
      <c r="AI2061" t="e">
        <f t="shared" si="1083"/>
        <v>#DIV/0!</v>
      </c>
      <c r="AJ2061" t="e">
        <f t="shared" si="1084"/>
        <v>#DIV/0!</v>
      </c>
      <c r="AK2061"/>
      <c r="AL2061"/>
      <c r="AM2061"/>
      <c r="AN2061"/>
    </row>
    <row r="2062" spans="1:40" x14ac:dyDescent="0.3">
      <c r="A2062"/>
      <c r="B2062">
        <f t="shared" si="1050"/>
        <v>192800</v>
      </c>
      <c r="C2062" s="186" t="str">
        <f t="shared" si="1053"/>
        <v>-0.00590116466950106+0.00965295647636416i</v>
      </c>
      <c r="D2062" s="158" t="str">
        <f t="shared" si="1054"/>
        <v>-4.57260822395496-2.69271274606267i</v>
      </c>
      <c r="E2062" t="str">
        <f t="shared" si="1055"/>
        <v>2329.5264681092-7534.69728210061i</v>
      </c>
      <c r="F2062" t="str">
        <f t="shared" si="1056"/>
        <v>0.590525994976798+0.360876358136712i</v>
      </c>
      <c r="G2062" t="str">
        <f t="shared" si="1051"/>
        <v>0.590525994976798+0.360876358136712i</v>
      </c>
      <c r="H2062" t="str">
        <f t="shared" si="1057"/>
        <v>5.7616314727392+5.44998822244402i</v>
      </c>
      <c r="I2062" t="str">
        <f t="shared" si="1058"/>
        <v>757.12382951514i</v>
      </c>
      <c r="J2062" t="str">
        <f t="shared" si="1052"/>
        <v>-140.979214640648+161.447874007681i</v>
      </c>
      <c r="K2062" t="str">
        <f t="shared" si="1059"/>
        <v>2.66074349086302-2.32340952154154i</v>
      </c>
      <c r="L2062" t="str">
        <f t="shared" si="1060"/>
        <v>0.545364283098818-0.396292864729853i</v>
      </c>
      <c r="M2062" t="str">
        <f t="shared" si="1061"/>
        <v>3.20610777396184-2.71970238627139i</v>
      </c>
      <c r="N2062" t="str">
        <f t="shared" si="1062"/>
        <v>-2.46468053258555i</v>
      </c>
      <c r="O2062" t="str">
        <f t="shared" si="1063"/>
        <v>-0.779510645363186-0.62638897960091i</v>
      </c>
      <c r="P2062" t="str">
        <f t="shared" si="1064"/>
        <v>1.77951064536319+0.62638897960091i</v>
      </c>
      <c r="Q2062" t="str">
        <f t="shared" si="1065"/>
        <v>-1.77951064536319+1.83829155298464i</v>
      </c>
      <c r="R2062" t="str">
        <f t="shared" si="1066"/>
        <v>-0.307849156731591-0.670018742018086i</v>
      </c>
      <c r="S2062" t="str">
        <f t="shared" si="1067"/>
        <v>0.270472486429141i</v>
      </c>
      <c r="T2062" t="str">
        <f t="shared" si="1068"/>
        <v>0.181221635107757-0.0832647268663078i</v>
      </c>
      <c r="U2062" t="e">
        <f t="shared" si="1069"/>
        <v>#DIV/0!</v>
      </c>
      <c r="V2062" t="str">
        <f t="shared" si="1070"/>
        <v>0.0000833333333333333-0.00137582073903782i</v>
      </c>
      <c r="W2062" t="e">
        <f t="shared" si="1071"/>
        <v>#DIV/0!</v>
      </c>
      <c r="X2062" t="e">
        <f t="shared" si="1072"/>
        <v>#DIV/0!</v>
      </c>
      <c r="Y2062" t="str">
        <f t="shared" si="1073"/>
        <v>0.00096+0.823750726512472i</v>
      </c>
      <c r="Z2062" t="e">
        <f t="shared" si="1074"/>
        <v>#DIV/0!</v>
      </c>
      <c r="AA2062" t="e">
        <f t="shared" si="1075"/>
        <v>#DIV/0!</v>
      </c>
      <c r="AB2062" t="str">
        <f t="shared" si="1076"/>
        <v>0.103411426131233-0.0475137758609921i</v>
      </c>
      <c r="AC2062" t="str">
        <f t="shared" si="1077"/>
        <v>1.20232484764592-0.433582588575049i</v>
      </c>
      <c r="AD2062" t="str">
        <f t="shared" si="1078"/>
        <v>0.0887225423057029-0.00752311350866293i</v>
      </c>
      <c r="AE2062" t="e">
        <f t="shared" si="1079"/>
        <v>#DIV/0!</v>
      </c>
      <c r="AF2062" t="str">
        <f t="shared" si="1080"/>
        <v>-10.3342396966942-8.14270096850669i</v>
      </c>
      <c r="AG2062" t="e">
        <f t="shared" si="1081"/>
        <v>#DIV/0!</v>
      </c>
      <c r="AH2062" t="e">
        <f t="shared" si="1082"/>
        <v>#DIV/0!</v>
      </c>
      <c r="AI2062" t="e">
        <f t="shared" si="1083"/>
        <v>#DIV/0!</v>
      </c>
      <c r="AJ2062" t="e">
        <f t="shared" si="1084"/>
        <v>#DIV/0!</v>
      </c>
      <c r="AK2062"/>
      <c r="AL2062"/>
      <c r="AM2062"/>
      <c r="AN2062"/>
    </row>
    <row r="2063" spans="1:40" x14ac:dyDescent="0.3">
      <c r="A2063"/>
      <c r="B2063">
        <f t="shared" si="1050"/>
        <v>192900</v>
      </c>
      <c r="C2063" s="186" t="str">
        <f t="shared" si="1053"/>
        <v>-0.00589848864613181+0.00965098632228885i</v>
      </c>
      <c r="D2063" s="158" t="str">
        <f t="shared" si="1054"/>
        <v>-4.57401107470693-2.69290778270954i</v>
      </c>
      <c r="E2063" t="str">
        <f t="shared" si="1055"/>
        <v>2327.32229948009-7531.47238662276i</v>
      </c>
      <c r="F2063" t="str">
        <f t="shared" si="1056"/>
        <v>0.590711651533032+0.360899827545272i</v>
      </c>
      <c r="G2063" t="str">
        <f t="shared" si="1051"/>
        <v>0.590711651533032+0.360899827545272i</v>
      </c>
      <c r="H2063" t="str">
        <f t="shared" si="1057"/>
        <v>5.76437469852054+5.45023108892744i</v>
      </c>
      <c r="I2063" t="str">
        <f t="shared" si="1058"/>
        <v>757.516528596839i</v>
      </c>
      <c r="J2063" t="str">
        <f t="shared" si="1052"/>
        <v>-141.126534179005+161.531612531544i</v>
      </c>
      <c r="K2063" t="str">
        <f t="shared" si="1059"/>
        <v>2.65953269008395-2.32357385161384i</v>
      </c>
      <c r="L2063" t="str">
        <f t="shared" si="1060"/>
        <v>0.545168807011018-0.396356293047091i</v>
      </c>
      <c r="M2063" t="str">
        <f t="shared" si="1061"/>
        <v>3.20470149709497-2.71993014466093i</v>
      </c>
      <c r="N2063" t="str">
        <f t="shared" si="1062"/>
        <v>-2.46595889385764i</v>
      </c>
      <c r="O2063" t="str">
        <f t="shared" si="1063"/>
        <v>-0.780310759616872-0.625391971827382i</v>
      </c>
      <c r="P2063" t="str">
        <f t="shared" si="1064"/>
        <v>1.78031075961687+0.625391971827382i</v>
      </c>
      <c r="Q2063" t="str">
        <f t="shared" si="1065"/>
        <v>-1.78031075961687+1.84056692203026i</v>
      </c>
      <c r="R2063" t="str">
        <f t="shared" si="1066"/>
        <v>-0.307819310124299-0.669520197845041i</v>
      </c>
      <c r="S2063" t="str">
        <f t="shared" si="1067"/>
        <v>0.270612772988492i</v>
      </c>
      <c r="T2063" t="str">
        <f t="shared" si="1068"/>
        <v>0.18118071731065-0.0832998370921411i</v>
      </c>
      <c r="U2063" t="e">
        <f t="shared" si="1069"/>
        <v>#DIV/0!</v>
      </c>
      <c r="V2063" t="str">
        <f t="shared" si="1070"/>
        <v>0.0000833333333333333-0.00137510750900203i</v>
      </c>
      <c r="W2063" t="e">
        <f t="shared" si="1071"/>
        <v>#DIV/0!</v>
      </c>
      <c r="X2063" t="e">
        <f t="shared" si="1072"/>
        <v>#DIV/0!</v>
      </c>
      <c r="Y2063" t="str">
        <f t="shared" si="1073"/>
        <v>0.00096+0.824177983113361i</v>
      </c>
      <c r="Z2063" t="e">
        <f t="shared" si="1074"/>
        <v>#DIV/0!</v>
      </c>
      <c r="AA2063" t="e">
        <f t="shared" si="1075"/>
        <v>#DIV/0!</v>
      </c>
      <c r="AB2063" t="str">
        <f t="shared" si="1076"/>
        <v>0.10338807699993-0.0475338109882718i</v>
      </c>
      <c r="AC2063" t="str">
        <f t="shared" si="1077"/>
        <v>1.20203927974583-0.433540022467379i</v>
      </c>
      <c r="AD2063" t="str">
        <f t="shared" si="1078"/>
        <v>0.0887306621083588-0.00754178161813932i</v>
      </c>
      <c r="AE2063" t="e">
        <f t="shared" si="1079"/>
        <v>#DIV/0!</v>
      </c>
      <c r="AF2063" t="str">
        <f t="shared" si="1080"/>
        <v>-10.3383857732275-8.14313887163698i</v>
      </c>
      <c r="AG2063" t="e">
        <f t="shared" si="1081"/>
        <v>#DIV/0!</v>
      </c>
      <c r="AH2063" t="e">
        <f t="shared" si="1082"/>
        <v>#DIV/0!</v>
      </c>
      <c r="AI2063" t="e">
        <f t="shared" si="1083"/>
        <v>#DIV/0!</v>
      </c>
      <c r="AJ2063" t="e">
        <f t="shared" si="1084"/>
        <v>#DIV/0!</v>
      </c>
      <c r="AK2063"/>
      <c r="AL2063"/>
      <c r="AM2063"/>
      <c r="AN2063"/>
    </row>
    <row r="2064" spans="1:40" x14ac:dyDescent="0.3">
      <c r="A2064"/>
      <c r="B2064">
        <f t="shared" si="1050"/>
        <v>193000</v>
      </c>
      <c r="C2064" s="186" t="str">
        <f t="shared" si="1053"/>
        <v>-0.00589581366343241+0.00964901703155114i</v>
      </c>
      <c r="D2064" s="158" t="str">
        <f t="shared" si="1054"/>
        <v>-4.57541338037202-2.69310199938541i</v>
      </c>
      <c r="E2064" t="str">
        <f t="shared" si="1055"/>
        <v>2325.1211583165-7528.2498979643i</v>
      </c>
      <c r="F2064" t="str">
        <f t="shared" si="1056"/>
        <v>0.59089723595031+0.360923190864431i</v>
      </c>
      <c r="G2064" t="str">
        <f t="shared" si="1051"/>
        <v>0.59089723595031+0.360923190864431i</v>
      </c>
      <c r="H2064" t="str">
        <f t="shared" si="1057"/>
        <v>5.76711680806966+5.450472500659i</v>
      </c>
      <c r="I2064" t="str">
        <f t="shared" si="1058"/>
        <v>757.909227678538i</v>
      </c>
      <c r="J2064" t="str">
        <f t="shared" si="1052"/>
        <v>-141.273930108101+161.615351055408i</v>
      </c>
      <c r="K2064" t="str">
        <f t="shared" si="1059"/>
        <v>2.65832236366677-2.32373747516539i</v>
      </c>
      <c r="L2064" t="str">
        <f t="shared" si="1060"/>
        <v>0.544973369750057-0.396419602258745i</v>
      </c>
      <c r="M2064" t="str">
        <f t="shared" si="1061"/>
        <v>3.20329573341683-2.72015707742414i</v>
      </c>
      <c r="N2064" t="str">
        <f t="shared" si="1062"/>
        <v>-2.46723725512973i</v>
      </c>
      <c r="O2064" t="str">
        <f t="shared" si="1063"/>
        <v>-0.781109598681003-0.624393942033716i</v>
      </c>
      <c r="P2064" t="str">
        <f t="shared" si="1064"/>
        <v>1.781109598681+0.624393942033716i</v>
      </c>
      <c r="Q2064" t="str">
        <f t="shared" si="1065"/>
        <v>-1.781109598681+1.84284331309601i</v>
      </c>
      <c r="R2064" t="str">
        <f t="shared" si="1066"/>
        <v>-0.307789440311576-0.66902208310814i</v>
      </c>
      <c r="S2064" t="str">
        <f t="shared" si="1067"/>
        <v>0.270753059547844i</v>
      </c>
      <c r="T2064" t="str">
        <f t="shared" si="1068"/>
        <v>0.181139775906601-0.0833349326608777i</v>
      </c>
      <c r="U2064" t="e">
        <f t="shared" si="1069"/>
        <v>#DIV/0!</v>
      </c>
      <c r="V2064" t="str">
        <f t="shared" si="1070"/>
        <v>0.0000833333333333333-0.00137439501806473i</v>
      </c>
      <c r="W2064" t="e">
        <f t="shared" si="1071"/>
        <v>#DIV/0!</v>
      </c>
      <c r="X2064" t="e">
        <f t="shared" si="1072"/>
        <v>#DIV/0!</v>
      </c>
      <c r="Y2064" t="str">
        <f t="shared" si="1073"/>
        <v>0.00096+0.824605239714249i</v>
      </c>
      <c r="Z2064" t="e">
        <f t="shared" si="1074"/>
        <v>#DIV/0!</v>
      </c>
      <c r="AA2064" t="e">
        <f t="shared" si="1075"/>
        <v>#DIV/0!</v>
      </c>
      <c r="AB2064" t="str">
        <f t="shared" si="1076"/>
        <v>0.103364714397678-0.0475538377516976i</v>
      </c>
      <c r="AC2064" t="str">
        <f t="shared" si="1077"/>
        <v>1.20175384029697-0.433497265002378i</v>
      </c>
      <c r="AD2064" t="str">
        <f t="shared" si="1078"/>
        <v>0.0887387698247312-0.00756046989685995i</v>
      </c>
      <c r="AE2064" t="e">
        <f t="shared" si="1079"/>
        <v>#DIV/0!</v>
      </c>
      <c r="AF2064" t="str">
        <f t="shared" si="1080"/>
        <v>-10.3425301884417-8.14357450004441i</v>
      </c>
      <c r="AG2064" t="e">
        <f t="shared" si="1081"/>
        <v>#DIV/0!</v>
      </c>
      <c r="AH2064" t="e">
        <f t="shared" si="1082"/>
        <v>#DIV/0!</v>
      </c>
      <c r="AI2064" t="e">
        <f t="shared" si="1083"/>
        <v>#DIV/0!</v>
      </c>
      <c r="AJ2064" t="e">
        <f t="shared" si="1084"/>
        <v>#DIV/0!</v>
      </c>
      <c r="AK2064"/>
      <c r="AL2064"/>
      <c r="AM2064"/>
      <c r="AN2064"/>
    </row>
    <row r="2065" spans="1:40" x14ac:dyDescent="0.3">
      <c r="A2065"/>
      <c r="B2065">
        <f t="shared" si="1050"/>
        <v>193100</v>
      </c>
      <c r="C2065" s="186" t="str">
        <f t="shared" si="1053"/>
        <v>-0.00589313972187143+0.0096470486022758i</v>
      </c>
      <c r="D2065" s="158" t="str">
        <f t="shared" si="1054"/>
        <v>-4.57681514070322-2.69329539708432i</v>
      </c>
      <c r="E2065" t="str">
        <f t="shared" si="1055"/>
        <v>2322.92303927028-7525.02981403688i</v>
      </c>
      <c r="F2065" t="str">
        <f t="shared" si="1056"/>
        <v>0.59108274819594+0.36094644822197i</v>
      </c>
      <c r="G2065" t="str">
        <f t="shared" si="1051"/>
        <v>0.59108274819594+0.36094644822197i</v>
      </c>
      <c r="H2065" t="str">
        <f t="shared" si="1057"/>
        <v>5.76985780104235+5.45071245939087i</v>
      </c>
      <c r="I2065" t="str">
        <f t="shared" si="1058"/>
        <v>758.301926760236i</v>
      </c>
      <c r="J2065" t="str">
        <f t="shared" si="1052"/>
        <v>-141.421402427934+161.69908957927i</v>
      </c>
      <c r="K2065" t="str">
        <f t="shared" si="1059"/>
        <v>2.65711251182055-2.32390039305854i</v>
      </c>
      <c r="L2065" t="str">
        <f t="shared" si="1060"/>
        <v>0.544777971383087-0.396482792457589i</v>
      </c>
      <c r="M2065" t="str">
        <f t="shared" si="1061"/>
        <v>3.20189048320364-2.72038318551613i</v>
      </c>
      <c r="N2065" t="str">
        <f t="shared" si="1062"/>
        <v>-2.46851561640181i</v>
      </c>
      <c r="O2065" t="str">
        <f t="shared" si="1063"/>
        <v>-0.781907161250104-0.623394891850907i</v>
      </c>
      <c r="P2065" t="str">
        <f t="shared" si="1064"/>
        <v>1.7819071612501+0.623394891850907i</v>
      </c>
      <c r="Q2065" t="str">
        <f t="shared" si="1065"/>
        <v>-1.7819071612501+1.8451207245509i</v>
      </c>
      <c r="R2065" t="str">
        <f t="shared" si="1066"/>
        <v>-0.307759547279204-0.668524397128774i</v>
      </c>
      <c r="S2065" t="str">
        <f t="shared" si="1067"/>
        <v>0.270893346107195i</v>
      </c>
      <c r="T2065" t="str">
        <f t="shared" si="1068"/>
        <v>0.181098810892509-0.0833700135588991i</v>
      </c>
      <c r="U2065" t="e">
        <f t="shared" si="1069"/>
        <v>#DIV/0!</v>
      </c>
      <c r="V2065" t="str">
        <f t="shared" si="1070"/>
        <v>0.0000833333333333333-0.00137368326507764i</v>
      </c>
      <c r="W2065" t="e">
        <f t="shared" si="1071"/>
        <v>#DIV/0!</v>
      </c>
      <c r="X2065" t="e">
        <f t="shared" si="1072"/>
        <v>#DIV/0!</v>
      </c>
      <c r="Y2065" t="str">
        <f t="shared" si="1073"/>
        <v>0.00096+0.825032496315137i</v>
      </c>
      <c r="Z2065" t="e">
        <f t="shared" si="1074"/>
        <v>#DIV/0!</v>
      </c>
      <c r="AA2065" t="e">
        <f t="shared" si="1075"/>
        <v>#DIV/0!</v>
      </c>
      <c r="AB2065" t="str">
        <f t="shared" si="1076"/>
        <v>0.103341338322707-0.0475738561434983i</v>
      </c>
      <c r="AC2065" t="str">
        <f t="shared" si="1077"/>
        <v>1.20146852937407-0.433454316376992i</v>
      </c>
      <c r="AD2065" t="str">
        <f t="shared" si="1078"/>
        <v>0.0887468654266433-0.00757917834446795i</v>
      </c>
      <c r="AE2065" t="e">
        <f t="shared" si="1079"/>
        <v>#DIV/0!</v>
      </c>
      <c r="AF2065" t="str">
        <f t="shared" si="1080"/>
        <v>-10.3466729417456-8.14400785647519i</v>
      </c>
      <c r="AG2065" t="e">
        <f t="shared" si="1081"/>
        <v>#DIV/0!</v>
      </c>
      <c r="AH2065" t="e">
        <f t="shared" si="1082"/>
        <v>#DIV/0!</v>
      </c>
      <c r="AI2065" t="e">
        <f t="shared" si="1083"/>
        <v>#DIV/0!</v>
      </c>
      <c r="AJ2065" t="e">
        <f t="shared" si="1084"/>
        <v>#DIV/0!</v>
      </c>
      <c r="AK2065"/>
      <c r="AL2065"/>
      <c r="AM2065"/>
      <c r="AN2065"/>
    </row>
    <row r="2066" spans="1:40" x14ac:dyDescent="0.3">
      <c r="A2066"/>
      <c r="B2066">
        <f t="shared" si="1050"/>
        <v>193200</v>
      </c>
      <c r="C2066" s="186" t="str">
        <f t="shared" si="1053"/>
        <v>-0.00589046682191538+0.00964508103259462i</v>
      </c>
      <c r="D2066" s="158" t="str">
        <f t="shared" si="1054"/>
        <v>-4.5782163554547-2.69348797679964i</v>
      </c>
      <c r="E2066" t="str">
        <f t="shared" si="1055"/>
        <v>2320.72793700467-7521.81213275303i</v>
      </c>
      <c r="F2066" t="str">
        <f t="shared" si="1056"/>
        <v>0.591268188237393+0.360969599745592i</v>
      </c>
      <c r="G2066" t="str">
        <f t="shared" si="1051"/>
        <v>0.591268188237393+0.360969599745592i</v>
      </c>
      <c r="H2066" t="str">
        <f t="shared" si="1057"/>
        <v>5.77259767709636+5.45095096687417i</v>
      </c>
      <c r="I2066" t="str">
        <f t="shared" si="1058"/>
        <v>758.694625841935i</v>
      </c>
      <c r="J2066" t="str">
        <f t="shared" si="1052"/>
        <v>-141.568951138506+161.782828103133i</v>
      </c>
      <c r="K2066" t="str">
        <f t="shared" si="1059"/>
        <v>2.65590313475324-2.32406260615495i</v>
      </c>
      <c r="L2066" t="str">
        <f t="shared" si="1060"/>
        <v>0.544582611977119-0.396545863736396i</v>
      </c>
      <c r="M2066" t="str">
        <f t="shared" si="1061"/>
        <v>3.20048574673036-2.72060846989135i</v>
      </c>
      <c r="N2066" t="str">
        <f t="shared" si="1062"/>
        <v>-2.4697939776739i</v>
      </c>
      <c r="O2066" t="str">
        <f t="shared" si="1063"/>
        <v>-0.782703446020805-0.622394822911596i</v>
      </c>
      <c r="P2066" t="str">
        <f t="shared" si="1064"/>
        <v>1.7827034460208+0.622394822911596i</v>
      </c>
      <c r="Q2066" t="str">
        <f t="shared" si="1065"/>
        <v>-1.7827034460208+1.8473991547623i</v>
      </c>
      <c r="R2066" t="str">
        <f t="shared" si="1066"/>
        <v>-0.307729631012963-0.668027139229731i</v>
      </c>
      <c r="S2066" t="str">
        <f t="shared" si="1067"/>
        <v>0.271033632666547i</v>
      </c>
      <c r="T2066" t="str">
        <f t="shared" si="1068"/>
        <v>0.181057822265275-0.0834050797725795i</v>
      </c>
      <c r="U2066" t="e">
        <f t="shared" si="1069"/>
        <v>#DIV/0!</v>
      </c>
      <c r="V2066" t="str">
        <f t="shared" si="1070"/>
        <v>0.0000833333333333333-0.00137297224889489i</v>
      </c>
      <c r="W2066" t="e">
        <f t="shared" si="1071"/>
        <v>#DIV/0!</v>
      </c>
      <c r="X2066" t="e">
        <f t="shared" si="1072"/>
        <v>#DIV/0!</v>
      </c>
      <c r="Y2066" t="str">
        <f t="shared" si="1073"/>
        <v>0.00096+0.825459752916025i</v>
      </c>
      <c r="Z2066" t="e">
        <f t="shared" si="1074"/>
        <v>#DIV/0!</v>
      </c>
      <c r="AA2066" t="e">
        <f t="shared" si="1075"/>
        <v>#DIV/0!</v>
      </c>
      <c r="AB2066" t="str">
        <f t="shared" si="1076"/>
        <v>0.103317948773247-0.0475938661558986i</v>
      </c>
      <c r="AC2066" t="str">
        <f t="shared" si="1077"/>
        <v>1.20118334705158-0.433411176788042i</v>
      </c>
      <c r="AD2066" t="str">
        <f t="shared" si="1078"/>
        <v>0.0887549488859011-0.0075979069605814i</v>
      </c>
      <c r="AE2066" t="e">
        <f t="shared" si="1079"/>
        <v>#DIV/0!</v>
      </c>
      <c r="AF2066" t="str">
        <f t="shared" si="1080"/>
        <v>-10.3508140325511-8.14443894367381i</v>
      </c>
      <c r="AG2066" t="e">
        <f t="shared" si="1081"/>
        <v>#DIV/0!</v>
      </c>
      <c r="AH2066" t="e">
        <f t="shared" si="1082"/>
        <v>#DIV/0!</v>
      </c>
      <c r="AI2066" t="e">
        <f t="shared" si="1083"/>
        <v>#DIV/0!</v>
      </c>
      <c r="AJ2066" t="e">
        <f t="shared" si="1084"/>
        <v>#DIV/0!</v>
      </c>
      <c r="AK2066"/>
      <c r="AL2066"/>
      <c r="AM2066"/>
      <c r="AN2066"/>
    </row>
    <row r="2067" spans="1:40" x14ac:dyDescent="0.3">
      <c r="A2067"/>
      <c r="B2067">
        <f t="shared" si="1050"/>
        <v>193300</v>
      </c>
      <c r="C2067" s="186" t="str">
        <f t="shared" si="1053"/>
        <v>-0.00588779496402825+0.00964311432064562i</v>
      </c>
      <c r="D2067" s="158" t="str">
        <f t="shared" si="1054"/>
        <v>-4.57961702438183-2.69367973952408i</v>
      </c>
      <c r="E2067" t="str">
        <f t="shared" si="1055"/>
        <v>2318.53584619418-7518.59685202613i</v>
      </c>
      <c r="F2067" t="str">
        <f t="shared" si="1056"/>
        <v>0.591453556042297+0.360992645562917i</v>
      </c>
      <c r="G2067" t="str">
        <f t="shared" si="1051"/>
        <v>0.591453556042297+0.360992645562917i</v>
      </c>
      <c r="H2067" t="str">
        <f t="shared" si="1057"/>
        <v>5.77533643589145+5.45118802485899i</v>
      </c>
      <c r="I2067" t="str">
        <f t="shared" si="1058"/>
        <v>759.087324923634i</v>
      </c>
      <c r="J2067" t="str">
        <f t="shared" si="1052"/>
        <v>-141.716576239815+161.866566626996i</v>
      </c>
      <c r="K2067" t="str">
        <f t="shared" si="1059"/>
        <v>2.6546942326718-2.32422411531576i</v>
      </c>
      <c r="L2067" t="str">
        <f t="shared" si="1060"/>
        <v>0.544387291599028-0.396608816187939i</v>
      </c>
      <c r="M2067" t="str">
        <f t="shared" si="1061"/>
        <v>3.19908152427083-2.7208329315037i</v>
      </c>
      <c r="N2067" t="str">
        <f t="shared" si="1062"/>
        <v>-2.47107233894599i</v>
      </c>
      <c r="O2067" t="str">
        <f t="shared" si="1063"/>
        <v>-0.783498451691806-0.621393736850109i</v>
      </c>
      <c r="P2067" t="str">
        <f t="shared" si="1064"/>
        <v>1.78349845169181+0.621393736850109i</v>
      </c>
      <c r="Q2067" t="str">
        <f t="shared" si="1065"/>
        <v>-1.78349845169181+1.84967860209588i</v>
      </c>
      <c r="R2067" t="str">
        <f t="shared" si="1066"/>
        <v>-0.307699691498618-0.667530308735212i</v>
      </c>
      <c r="S2067" t="str">
        <f t="shared" si="1067"/>
        <v>0.271173919225898i</v>
      </c>
      <c r="T2067" t="str">
        <f t="shared" si="1068"/>
        <v>0.181016810021801-0.08344013128828i</v>
      </c>
      <c r="U2067" t="e">
        <f t="shared" si="1069"/>
        <v>#DIV/0!</v>
      </c>
      <c r="V2067" t="str">
        <f t="shared" si="1070"/>
        <v>0.0000833333333333333-0.00137226196837296i</v>
      </c>
      <c r="W2067" t="e">
        <f t="shared" si="1071"/>
        <v>#DIV/0!</v>
      </c>
      <c r="X2067" t="e">
        <f t="shared" si="1072"/>
        <v>#DIV/0!</v>
      </c>
      <c r="Y2067" t="str">
        <f t="shared" si="1073"/>
        <v>0.00096+0.825887009516914i</v>
      </c>
      <c r="Z2067" t="e">
        <f t="shared" si="1074"/>
        <v>#DIV/0!</v>
      </c>
      <c r="AA2067" t="e">
        <f t="shared" si="1075"/>
        <v>#DIV/0!</v>
      </c>
      <c r="AB2067" t="str">
        <f t="shared" si="1076"/>
        <v>0.103294545747533-0.0476138677811157i</v>
      </c>
      <c r="AC2067" t="str">
        <f t="shared" si="1077"/>
        <v>1.20089829340376-0.433367846432245i</v>
      </c>
      <c r="AD2067" t="str">
        <f t="shared" si="1078"/>
        <v>0.0887630201742899-0.0076166557447896i</v>
      </c>
      <c r="AE2067" t="e">
        <f t="shared" si="1079"/>
        <v>#DIV/0!</v>
      </c>
      <c r="AF2067" t="str">
        <f t="shared" si="1080"/>
        <v>-10.3549534602733-8.14486776438307i</v>
      </c>
      <c r="AG2067" t="e">
        <f t="shared" si="1081"/>
        <v>#DIV/0!</v>
      </c>
      <c r="AH2067" t="e">
        <f t="shared" si="1082"/>
        <v>#DIV/0!</v>
      </c>
      <c r="AI2067" t="e">
        <f t="shared" si="1083"/>
        <v>#DIV/0!</v>
      </c>
      <c r="AJ2067" t="e">
        <f t="shared" si="1084"/>
        <v>#DIV/0!</v>
      </c>
      <c r="AK2067"/>
      <c r="AL2067"/>
      <c r="AM2067"/>
      <c r="AN2067"/>
    </row>
    <row r="2068" spans="1:40" x14ac:dyDescent="0.3">
      <c r="A2068"/>
      <c r="B2068">
        <f t="shared" si="1050"/>
        <v>193400</v>
      </c>
      <c r="C2068" s="186" t="str">
        <f t="shared" si="1053"/>
        <v>-0.00588512414867179+0.00964114846457322i</v>
      </c>
      <c r="D2068" s="158" t="str">
        <f t="shared" si="1054"/>
        <v>-4.58101714724123-2.69387068624962i</v>
      </c>
      <c r="E2068" t="str">
        <f t="shared" si="1055"/>
        <v>2316.34676152458-7515.38396977033i</v>
      </c>
      <c r="F2068" t="str">
        <f t="shared" si="1056"/>
        <v>0.591638851578445+0.36101558580148i</v>
      </c>
      <c r="G2068" t="str">
        <f t="shared" si="1051"/>
        <v>0.591638851578445+0.36101558580148i</v>
      </c>
      <c r="H2068" t="str">
        <f t="shared" si="1057"/>
        <v>5.77807407708947+5.4514236350943i</v>
      </c>
      <c r="I2068" t="str">
        <f t="shared" si="1058"/>
        <v>759.480024005333i</v>
      </c>
      <c r="J2068" t="str">
        <f t="shared" si="1052"/>
        <v>-141.864277731863+161.950305150859i</v>
      </c>
      <c r="K2068" t="str">
        <f t="shared" si="1059"/>
        <v>2.65348580578207-2.32438492140147i</v>
      </c>
      <c r="L2068" t="str">
        <f t="shared" si="1060"/>
        <v>0.544192010315546-0.396671649904989i</v>
      </c>
      <c r="M2068" t="str">
        <f t="shared" si="1061"/>
        <v>3.19767781609762-2.72105657130646i</v>
      </c>
      <c r="N2068" t="str">
        <f t="shared" si="1062"/>
        <v>-2.47235070021808i</v>
      </c>
      <c r="O2068" t="str">
        <f t="shared" si="1063"/>
        <v>-0.784292176963903-0.620391635302429i</v>
      </c>
      <c r="P2068" t="str">
        <f t="shared" si="1064"/>
        <v>1.7842921769639+0.620391635302429i</v>
      </c>
      <c r="Q2068" t="str">
        <f t="shared" si="1065"/>
        <v>-1.7842921769639+1.85195906491565i</v>
      </c>
      <c r="R2068" t="str">
        <f t="shared" si="1066"/>
        <v>-0.307669728721911-0.667033904970817i</v>
      </c>
      <c r="S2068" t="str">
        <f t="shared" si="1067"/>
        <v>0.271314205785249i</v>
      </c>
      <c r="T2068" t="str">
        <f t="shared" si="1068"/>
        <v>0.18097577415899-0.0834751680923483i</v>
      </c>
      <c r="U2068" t="e">
        <f t="shared" si="1069"/>
        <v>#DIV/0!</v>
      </c>
      <c r="V2068" t="str">
        <f t="shared" si="1070"/>
        <v>0.0000833333333333333-0.00137155242237069i</v>
      </c>
      <c r="W2068" t="e">
        <f t="shared" si="1071"/>
        <v>#DIV/0!</v>
      </c>
      <c r="X2068" t="e">
        <f t="shared" si="1072"/>
        <v>#DIV/0!</v>
      </c>
      <c r="Y2068" t="str">
        <f t="shared" si="1073"/>
        <v>0.00096+0.826314266117802i</v>
      </c>
      <c r="Z2068" t="e">
        <f t="shared" si="1074"/>
        <v>#DIV/0!</v>
      </c>
      <c r="AA2068" t="e">
        <f t="shared" si="1075"/>
        <v>#DIV/0!</v>
      </c>
      <c r="AB2068" t="str">
        <f t="shared" si="1076"/>
        <v>0.103271129243795-0.0476338610113591i</v>
      </c>
      <c r="AC2068" t="str">
        <f t="shared" si="1077"/>
        <v>1.20061336850458-0.433324325506167i</v>
      </c>
      <c r="AD2068" t="str">
        <f t="shared" si="1078"/>
        <v>0.0887710792635743-0.00763542469665689i</v>
      </c>
      <c r="AE2068" t="e">
        <f t="shared" si="1079"/>
        <v>#DIV/0!</v>
      </c>
      <c r="AF2068" t="str">
        <f t="shared" si="1080"/>
        <v>-10.3590912243307-8.14529432134392i</v>
      </c>
      <c r="AG2068" t="e">
        <f t="shared" si="1081"/>
        <v>#DIV/0!</v>
      </c>
      <c r="AH2068" t="e">
        <f t="shared" si="1082"/>
        <v>#DIV/0!</v>
      </c>
      <c r="AI2068" t="e">
        <f t="shared" si="1083"/>
        <v>#DIV/0!</v>
      </c>
      <c r="AJ2068" t="e">
        <f t="shared" si="1084"/>
        <v>#DIV/0!</v>
      </c>
      <c r="AK2068"/>
      <c r="AL2068"/>
      <c r="AM2068"/>
      <c r="AN2068"/>
    </row>
    <row r="2069" spans="1:40" x14ac:dyDescent="0.3">
      <c r="A2069"/>
      <c r="B2069">
        <f t="shared" si="1050"/>
        <v>193500</v>
      </c>
      <c r="C2069" s="186" t="str">
        <f t="shared" si="1053"/>
        <v>-0.00588245437630545+0.0096391834625283i</v>
      </c>
      <c r="D2069" s="158" t="str">
        <f t="shared" si="1054"/>
        <v>-4.58241672379069-2.69406081796761i</v>
      </c>
      <c r="E2069" t="str">
        <f t="shared" si="1055"/>
        <v>2314.16067769293-7512.17348390071i</v>
      </c>
      <c r="F2069" t="str">
        <f t="shared" si="1056"/>
        <v>0.591824074813785+0.361038420588738i</v>
      </c>
      <c r="G2069" t="str">
        <f t="shared" si="1051"/>
        <v>0.591824074813785+0.361038420588738i</v>
      </c>
      <c r="H2069" t="str">
        <f t="shared" si="1057"/>
        <v>5.78081060035422+5.45165779932811i</v>
      </c>
      <c r="I2069" t="str">
        <f t="shared" si="1058"/>
        <v>759.872723087031i</v>
      </c>
      <c r="J2069" t="str">
        <f t="shared" si="1052"/>
        <v>-142.012055614648+162.034043674721i</v>
      </c>
      <c r="K2069" t="str">
        <f t="shared" si="1059"/>
        <v>2.65227785428894-2.32454502527201i</v>
      </c>
      <c r="L2069" t="str">
        <f t="shared" si="1060"/>
        <v>0.543996768193269-0.396734364980318i</v>
      </c>
      <c r="M2069" t="str">
        <f t="shared" si="1061"/>
        <v>3.19627462248221-2.72127939025233i</v>
      </c>
      <c r="N2069" t="str">
        <f t="shared" si="1062"/>
        <v>-2.47362906149017i</v>
      </c>
      <c r="O2069" t="str">
        <f t="shared" si="1063"/>
        <v>-0.785084620539983-0.619388519906198i</v>
      </c>
      <c r="P2069" t="str">
        <f t="shared" si="1064"/>
        <v>1.78508462053998+0.619388519906198i</v>
      </c>
      <c r="Q2069" t="str">
        <f t="shared" si="1065"/>
        <v>-1.78508462053998+1.85424054158397i</v>
      </c>
      <c r="R2069" t="str">
        <f t="shared" si="1066"/>
        <v>-0.307639742668585-0.666537927263544i</v>
      </c>
      <c r="S2069" t="str">
        <f t="shared" si="1067"/>
        <v>0.271454492344599i</v>
      </c>
      <c r="T2069" t="str">
        <f t="shared" si="1068"/>
        <v>0.180934714673747-0.0835101901711238i</v>
      </c>
      <c r="U2069" t="e">
        <f t="shared" si="1069"/>
        <v>#DIV/0!</v>
      </c>
      <c r="V2069" t="str">
        <f t="shared" si="1070"/>
        <v>0.0000833333333333333-0.00137084360974931i</v>
      </c>
      <c r="W2069" t="e">
        <f t="shared" si="1071"/>
        <v>#DIV/0!</v>
      </c>
      <c r="X2069" t="e">
        <f t="shared" si="1072"/>
        <v>#DIV/0!</v>
      </c>
      <c r="Y2069" t="str">
        <f t="shared" si="1073"/>
        <v>0.00096+0.82674152271869i</v>
      </c>
      <c r="Z2069" t="e">
        <f t="shared" si="1074"/>
        <v>#DIV/0!</v>
      </c>
      <c r="AA2069" t="e">
        <f t="shared" si="1075"/>
        <v>#DIV/0!</v>
      </c>
      <c r="AB2069" t="str">
        <f t="shared" si="1076"/>
        <v>0.103247699260269-0.0476538458388334i</v>
      </c>
      <c r="AC2069" t="str">
        <f t="shared" si="1077"/>
        <v>1.20032857242779-0.433280614206283i</v>
      </c>
      <c r="AD2069" t="str">
        <f t="shared" si="1078"/>
        <v>0.0887791261255015-0.00765421381571899i</v>
      </c>
      <c r="AE2069" t="e">
        <f t="shared" si="1079"/>
        <v>#DIV/0!</v>
      </c>
      <c r="AF2069" t="str">
        <f t="shared" si="1080"/>
        <v>-10.3632273241449-8.14571861729572i</v>
      </c>
      <c r="AG2069" t="e">
        <f t="shared" si="1081"/>
        <v>#DIV/0!</v>
      </c>
      <c r="AH2069" t="e">
        <f t="shared" si="1082"/>
        <v>#DIV/0!</v>
      </c>
      <c r="AI2069" t="e">
        <f t="shared" si="1083"/>
        <v>#DIV/0!</v>
      </c>
      <c r="AJ2069" t="e">
        <f t="shared" si="1084"/>
        <v>#DIV/0!</v>
      </c>
      <c r="AK2069"/>
      <c r="AL2069"/>
      <c r="AM2069"/>
      <c r="AN2069"/>
    </row>
    <row r="2070" spans="1:40" x14ac:dyDescent="0.3">
      <c r="A2070"/>
      <c r="B2070">
        <f t="shared" si="1050"/>
        <v>193600</v>
      </c>
      <c r="C2070" s="186" t="str">
        <f t="shared" si="1053"/>
        <v>-0.00587978564738634+0.00963721931266825i</v>
      </c>
      <c r="D2070" s="158" t="str">
        <f t="shared" si="1054"/>
        <v>-4.58381575378922-2.69425013566863i</v>
      </c>
      <c r="E2070" t="str">
        <f t="shared" si="1055"/>
        <v>2311.97758940748-7508.96539233317i</v>
      </c>
      <c r="F2070" t="str">
        <f t="shared" si="1056"/>
        <v>0.592009225716425+0.361061150052054i</v>
      </c>
      <c r="G2070" t="str">
        <f t="shared" si="1051"/>
        <v>0.592009225716425+0.361061150052054i</v>
      </c>
      <c r="H2070" t="str">
        <f t="shared" si="1057"/>
        <v>5.78354600535159+5.45189051930721i</v>
      </c>
      <c r="I2070" t="str">
        <f t="shared" si="1058"/>
        <v>760.26542216873i</v>
      </c>
      <c r="J2070" t="str">
        <f t="shared" si="1052"/>
        <v>-142.159909888172+162.117782198585i</v>
      </c>
      <c r="K2070" t="str">
        <f t="shared" si="1059"/>
        <v>2.65107037839615-2.32470442778663i</v>
      </c>
      <c r="L2070" t="str">
        <f t="shared" si="1060"/>
        <v>0.543801565298652-0.396796961506695i</v>
      </c>
      <c r="M2070" t="str">
        <f t="shared" si="1061"/>
        <v>3.1948719436948-2.72150138929332i</v>
      </c>
      <c r="N2070" t="str">
        <f t="shared" si="1062"/>
        <v>-2.47490742276225i</v>
      </c>
      <c r="O2070" t="str">
        <f t="shared" si="1063"/>
        <v>-0.785875781125024-0.618384392300722i</v>
      </c>
      <c r="P2070" t="str">
        <f t="shared" si="1064"/>
        <v>1.78587578112502+0.618384392300722i</v>
      </c>
      <c r="Q2070" t="str">
        <f t="shared" si="1065"/>
        <v>-1.78587578112502+1.85652303046153i</v>
      </c>
      <c r="R2070" t="str">
        <f t="shared" si="1066"/>
        <v>-0.30760973332436-0.666042374941786i</v>
      </c>
      <c r="S2070" t="str">
        <f t="shared" si="1067"/>
        <v>0.271594778903951i</v>
      </c>
      <c r="T2070" t="str">
        <f t="shared" si="1068"/>
        <v>0.180893631562977-0.0835451975109329i</v>
      </c>
      <c r="U2070" t="e">
        <f t="shared" si="1069"/>
        <v>#DIV/0!</v>
      </c>
      <c r="V2070" t="str">
        <f t="shared" si="1070"/>
        <v>0.0000833333333333333-0.00137013552937238i</v>
      </c>
      <c r="W2070" t="e">
        <f t="shared" si="1071"/>
        <v>#DIV/0!</v>
      </c>
      <c r="X2070" t="e">
        <f t="shared" si="1072"/>
        <v>#DIV/0!</v>
      </c>
      <c r="Y2070" t="str">
        <f t="shared" si="1073"/>
        <v>0.00096+0.827168779319578i</v>
      </c>
      <c r="Z2070" t="e">
        <f t="shared" si="1074"/>
        <v>#DIV/0!</v>
      </c>
      <c r="AA2070" t="e">
        <f t="shared" si="1075"/>
        <v>#DIV/0!</v>
      </c>
      <c r="AB2070" t="str">
        <f t="shared" si="1076"/>
        <v>0.103224255795188-0.0476738222557362i</v>
      </c>
      <c r="AC2070" t="str">
        <f t="shared" si="1077"/>
        <v>1.20004390524691-0.433236712728918i</v>
      </c>
      <c r="AD2070" t="str">
        <f t="shared" si="1078"/>
        <v>0.0887871607317959-0.00767302310148753i</v>
      </c>
      <c r="AE2070" t="e">
        <f t="shared" si="1079"/>
        <v>#DIV/0!</v>
      </c>
      <c r="AF2070" t="str">
        <f t="shared" si="1080"/>
        <v>-10.3673617591408-8.14614065497584i</v>
      </c>
      <c r="AG2070" t="e">
        <f t="shared" si="1081"/>
        <v>#DIV/0!</v>
      </c>
      <c r="AH2070" t="e">
        <f t="shared" si="1082"/>
        <v>#DIV/0!</v>
      </c>
      <c r="AI2070" t="e">
        <f t="shared" si="1083"/>
        <v>#DIV/0!</v>
      </c>
      <c r="AJ2070" t="e">
        <f t="shared" si="1084"/>
        <v>#DIV/0!</v>
      </c>
      <c r="AK2070"/>
      <c r="AL2070"/>
      <c r="AM2070"/>
      <c r="AN2070"/>
    </row>
    <row r="2071" spans="1:40" x14ac:dyDescent="0.3">
      <c r="A2071"/>
      <c r="B2071">
        <f t="shared" si="1050"/>
        <v>193700</v>
      </c>
      <c r="C2071" s="186" t="str">
        <f t="shared" si="1053"/>
        <v>-0.00587711796236943+0.00963525601315689i</v>
      </c>
      <c r="D2071" s="158" t="str">
        <f t="shared" si="1054"/>
        <v>-4.58521423699706-2.69443864034268i</v>
      </c>
      <c r="E2071" t="str">
        <f t="shared" si="1055"/>
        <v>2309.79749138767-7505.75969298444i</v>
      </c>
      <c r="F2071" t="str">
        <f t="shared" si="1056"/>
        <v>0.592194304254638+0.361083774318724i</v>
      </c>
      <c r="G2071" t="str">
        <f t="shared" si="1051"/>
        <v>0.592194304254638+0.361083774318724i</v>
      </c>
      <c r="H2071" t="str">
        <f t="shared" si="1057"/>
        <v>5.78628029174945+5.45212179677752i</v>
      </c>
      <c r="I2071" t="str">
        <f t="shared" si="1058"/>
        <v>760.658121250429i</v>
      </c>
      <c r="J2071" t="str">
        <f t="shared" si="1052"/>
        <v>-142.307840552434+162.201520722448i</v>
      </c>
      <c r="K2071" t="str">
        <f t="shared" si="1059"/>
        <v>2.64986337830649-2.32486312980409i</v>
      </c>
      <c r="L2071" t="str">
        <f t="shared" si="1060"/>
        <v>0.54360640169801-0.39685943957689i</v>
      </c>
      <c r="M2071" t="str">
        <f t="shared" si="1061"/>
        <v>3.1934697800045-2.72172256938098i</v>
      </c>
      <c r="N2071" t="str">
        <f t="shared" si="1062"/>
        <v>-2.47618578403434i</v>
      </c>
      <c r="O2071" t="str">
        <f t="shared" si="1063"/>
        <v>-0.786665657426117-0.617379254126938i</v>
      </c>
      <c r="P2071" t="str">
        <f t="shared" si="1064"/>
        <v>1.78666565742612+0.617379254126938i</v>
      </c>
      <c r="Q2071" t="str">
        <f t="shared" si="1065"/>
        <v>-1.78666565742612+1.8588065299074i</v>
      </c>
      <c r="R2071" t="str">
        <f t="shared" si="1066"/>
        <v>-0.30757970067495-0.665547247335317i</v>
      </c>
      <c r="S2071" t="str">
        <f t="shared" si="1067"/>
        <v>0.271735065463302i</v>
      </c>
      <c r="T2071" t="str">
        <f t="shared" si="1068"/>
        <v>0.180852524823583-0.0835801900980904i</v>
      </c>
      <c r="U2071" t="e">
        <f t="shared" si="1069"/>
        <v>#DIV/0!</v>
      </c>
      <c r="V2071" t="str">
        <f t="shared" si="1070"/>
        <v>0.0000833333333333333-0.00136942818010579i</v>
      </c>
      <c r="W2071" t="e">
        <f t="shared" si="1071"/>
        <v>#DIV/0!</v>
      </c>
      <c r="X2071" t="e">
        <f t="shared" si="1072"/>
        <v>#DIV/0!</v>
      </c>
      <c r="Y2071" t="str">
        <f t="shared" si="1073"/>
        <v>0.00096+0.827596035920466i</v>
      </c>
      <c r="Z2071" t="e">
        <f t="shared" si="1074"/>
        <v>#DIV/0!</v>
      </c>
      <c r="AA2071" t="e">
        <f t="shared" si="1075"/>
        <v>#DIV/0!</v>
      </c>
      <c r="AB2071" t="str">
        <f t="shared" si="1076"/>
        <v>0.103200798846784-0.0476937902542582i</v>
      </c>
      <c r="AC2071" t="str">
        <f t="shared" si="1077"/>
        <v>1.19975936703519-0.433192621270285i</v>
      </c>
      <c r="AD2071" t="str">
        <f t="shared" si="1078"/>
        <v>0.0887951830541626-0.00769185255344628i</v>
      </c>
      <c r="AE2071" t="e">
        <f t="shared" si="1079"/>
        <v>#DIV/0!</v>
      </c>
      <c r="AF2071" t="str">
        <f t="shared" si="1080"/>
        <v>-10.3714945287465-8.1465604371202i</v>
      </c>
      <c r="AG2071" t="e">
        <f t="shared" si="1081"/>
        <v>#DIV/0!</v>
      </c>
      <c r="AH2071" t="e">
        <f t="shared" si="1082"/>
        <v>#DIV/0!</v>
      </c>
      <c r="AI2071" t="e">
        <f t="shared" si="1083"/>
        <v>#DIV/0!</v>
      </c>
      <c r="AJ2071" t="e">
        <f t="shared" si="1084"/>
        <v>#DIV/0!</v>
      </c>
      <c r="AK2071"/>
      <c r="AL2071"/>
      <c r="AM2071"/>
      <c r="AN2071"/>
    </row>
    <row r="2072" spans="1:40" x14ac:dyDescent="0.3">
      <c r="A2072"/>
      <c r="B2072">
        <f t="shared" si="1050"/>
        <v>193800</v>
      </c>
      <c r="C2072" s="186" t="str">
        <f t="shared" si="1053"/>
        <v>-0.00587445132170724+0.00963329356216438i</v>
      </c>
      <c r="D2072" s="158" t="str">
        <f t="shared" si="1054"/>
        <v>-4.58661217317564-2.69462633297904i</v>
      </c>
      <c r="E2072" t="str">
        <f t="shared" si="1055"/>
        <v>2307.62037836411-7502.55638377215i</v>
      </c>
      <c r="F2072" t="str">
        <f t="shared" si="1056"/>
        <v>0.592379310396854+0.361106293515952i</v>
      </c>
      <c r="G2072" t="str">
        <f t="shared" si="1051"/>
        <v>0.592379310396854+0.361106293515952i</v>
      </c>
      <c r="H2072" t="str">
        <f t="shared" si="1057"/>
        <v>5.78901345921771+5.45235163348382i</v>
      </c>
      <c r="I2072" t="str">
        <f t="shared" si="1058"/>
        <v>761.050820332127i</v>
      </c>
      <c r="J2072" t="str">
        <f t="shared" si="1052"/>
        <v>-142.455847607434+162.28525924631i</v>
      </c>
      <c r="K2072" t="str">
        <f t="shared" si="1059"/>
        <v>2.64865685422164-2.32502113218249i</v>
      </c>
      <c r="L2072" t="str">
        <f t="shared" si="1060"/>
        <v>0.543411277457523-0.396921799283669i</v>
      </c>
      <c r="M2072" t="str">
        <f t="shared" si="1061"/>
        <v>3.19206813167916-2.72194293146616i</v>
      </c>
      <c r="N2072" t="str">
        <f t="shared" si="1062"/>
        <v>-2.47746414530643i</v>
      </c>
      <c r="O2072" t="str">
        <f t="shared" si="1063"/>
        <v>-0.787454248152435-0.616373107027459i</v>
      </c>
      <c r="P2072" t="str">
        <f t="shared" si="1064"/>
        <v>1.78745424815243+0.616373107027459i</v>
      </c>
      <c r="Q2072" t="str">
        <f t="shared" si="1065"/>
        <v>-1.78745424815243+1.86109103827897i</v>
      </c>
      <c r="R2072" t="str">
        <f t="shared" si="1066"/>
        <v>-0.307549644706038-0.665052543775305i</v>
      </c>
      <c r="S2072" t="str">
        <f t="shared" si="1067"/>
        <v>0.271875352022654i</v>
      </c>
      <c r="T2072" t="str">
        <f t="shared" si="1068"/>
        <v>0.180811394452473-0.0836151679188963i</v>
      </c>
      <c r="U2072" t="e">
        <f t="shared" si="1069"/>
        <v>#DIV/0!</v>
      </c>
      <c r="V2072" t="str">
        <f t="shared" si="1070"/>
        <v>0.0000833333333333333-0.00136872156081781i</v>
      </c>
      <c r="W2072" t="e">
        <f t="shared" si="1071"/>
        <v>#DIV/0!</v>
      </c>
      <c r="X2072" t="e">
        <f t="shared" si="1072"/>
        <v>#DIV/0!</v>
      </c>
      <c r="Y2072" t="str">
        <f t="shared" si="1073"/>
        <v>0.00096+0.828023292521355i</v>
      </c>
      <c r="Z2072" t="e">
        <f t="shared" si="1074"/>
        <v>#DIV/0!</v>
      </c>
      <c r="AA2072" t="e">
        <f t="shared" si="1075"/>
        <v>#DIV/0!</v>
      </c>
      <c r="AB2072" t="str">
        <f t="shared" si="1076"/>
        <v>0.103177328413294-0.0477137498265816i</v>
      </c>
      <c r="AC2072" t="str">
        <f t="shared" si="1077"/>
        <v>1.19947495786566-0.433148340026471i</v>
      </c>
      <c r="AD2072" t="str">
        <f t="shared" si="1078"/>
        <v>0.088803193064288-0.00771070217105016i</v>
      </c>
      <c r="AE2072" t="e">
        <f t="shared" si="1079"/>
        <v>#DIV/0!</v>
      </c>
      <c r="AF2072" t="str">
        <f t="shared" si="1080"/>
        <v>-10.3756256323933-8.14697796646286i</v>
      </c>
      <c r="AG2072" t="e">
        <f t="shared" si="1081"/>
        <v>#DIV/0!</v>
      </c>
      <c r="AH2072" t="e">
        <f t="shared" si="1082"/>
        <v>#DIV/0!</v>
      </c>
      <c r="AI2072" t="e">
        <f t="shared" si="1083"/>
        <v>#DIV/0!</v>
      </c>
      <c r="AJ2072" t="e">
        <f t="shared" si="1084"/>
        <v>#DIV/0!</v>
      </c>
      <c r="AK2072"/>
      <c r="AL2072"/>
      <c r="AM2072"/>
      <c r="AN2072"/>
    </row>
    <row r="2073" spans="1:40" x14ac:dyDescent="0.3">
      <c r="A2073"/>
      <c r="B2073">
        <f t="shared" si="1050"/>
        <v>193900</v>
      </c>
      <c r="C2073" s="186" t="str">
        <f t="shared" si="1053"/>
        <v>-0.00587178572585+0.00963133195786699i</v>
      </c>
      <c r="D2073" s="158" t="str">
        <f t="shared" si="1054"/>
        <v>-4.58800956208754-2.69481321456624i</v>
      </c>
      <c r="E2073" t="str">
        <f t="shared" si="1055"/>
        <v>2305.44624507855-7499.35546261481i</v>
      </c>
      <c r="F2073" t="str">
        <f t="shared" si="1056"/>
        <v>0.592564244111655+0.361128707770855i</v>
      </c>
      <c r="G2073" t="str">
        <f t="shared" si="1051"/>
        <v>0.592564244111655+0.361128707770855i</v>
      </c>
      <c r="H2073" t="str">
        <f t="shared" si="1057"/>
        <v>5.79174550742823+5.45258003116974i</v>
      </c>
      <c r="I2073" t="str">
        <f t="shared" si="1058"/>
        <v>761.443519413826i</v>
      </c>
      <c r="J2073" t="str">
        <f t="shared" si="1052"/>
        <v>-142.603931053172+162.368997770173i</v>
      </c>
      <c r="K2073" t="str">
        <f t="shared" si="1059"/>
        <v>2.64745080634229-2.32517843577928i</v>
      </c>
      <c r="L2073" t="str">
        <f t="shared" si="1060"/>
        <v>0.543216192643228-0.396984040719798i</v>
      </c>
      <c r="M2073" t="str">
        <f t="shared" si="1061"/>
        <v>3.19066699898552-2.72216247649908i</v>
      </c>
      <c r="N2073" t="str">
        <f t="shared" si="1062"/>
        <v>-2.47874250657852i</v>
      </c>
      <c r="O2073" t="str">
        <f t="shared" si="1063"/>
        <v>-0.788241552015257-0.615365952646535i</v>
      </c>
      <c r="P2073" t="str">
        <f t="shared" si="1064"/>
        <v>1.78824155201526+0.615365952646535i</v>
      </c>
      <c r="Q2073" t="str">
        <f t="shared" si="1065"/>
        <v>-1.78824155201526+1.86337655393198i</v>
      </c>
      <c r="R2073" t="str">
        <f t="shared" si="1066"/>
        <v>-0.307519565403321-0.664558263594299i</v>
      </c>
      <c r="S2073" t="str">
        <f t="shared" si="1067"/>
        <v>0.272015638582005i</v>
      </c>
      <c r="T2073" t="str">
        <f t="shared" si="1068"/>
        <v>0.180770240446552-0.083650130959645i</v>
      </c>
      <c r="U2073" t="e">
        <f t="shared" si="1069"/>
        <v>#DIV/0!</v>
      </c>
      <c r="V2073" t="str">
        <f t="shared" si="1070"/>
        <v>0.0000833333333333333-0.00136801567037902i</v>
      </c>
      <c r="W2073" t="e">
        <f t="shared" si="1071"/>
        <v>#DIV/0!</v>
      </c>
      <c r="X2073" t="e">
        <f t="shared" si="1072"/>
        <v>#DIV/0!</v>
      </c>
      <c r="Y2073" t="str">
        <f t="shared" si="1073"/>
        <v>0.00096+0.828450549122243i</v>
      </c>
      <c r="Z2073" t="e">
        <f t="shared" si="1074"/>
        <v>#DIV/0!</v>
      </c>
      <c r="AA2073" t="e">
        <f t="shared" si="1075"/>
        <v>#DIV/0!</v>
      </c>
      <c r="AB2073" t="str">
        <f t="shared" si="1076"/>
        <v>0.103153844492951-0.0477337009648856i</v>
      </c>
      <c r="AC2073" t="str">
        <f t="shared" si="1077"/>
        <v>1.1991906778111-0.433103869193436i</v>
      </c>
      <c r="AD2073" t="str">
        <f t="shared" si="1078"/>
        <v>0.0888111907338371-0.00772957195373114i</v>
      </c>
      <c r="AE2073" t="e">
        <f t="shared" si="1079"/>
        <v>#DIV/0!</v>
      </c>
      <c r="AF2073" t="str">
        <f t="shared" si="1080"/>
        <v>-10.3797550695158-8.14739324573598i</v>
      </c>
      <c r="AG2073" t="e">
        <f t="shared" si="1081"/>
        <v>#DIV/0!</v>
      </c>
      <c r="AH2073" t="e">
        <f t="shared" si="1082"/>
        <v>#DIV/0!</v>
      </c>
      <c r="AI2073" t="e">
        <f t="shared" si="1083"/>
        <v>#DIV/0!</v>
      </c>
      <c r="AJ2073" t="e">
        <f t="shared" si="1084"/>
        <v>#DIV/0!</v>
      </c>
      <c r="AK2073"/>
      <c r="AL2073"/>
      <c r="AM2073"/>
      <c r="AN2073"/>
    </row>
    <row r="2074" spans="1:40" x14ac:dyDescent="0.3">
      <c r="A2074"/>
      <c r="B2074">
        <f t="shared" si="1050"/>
        <v>194000</v>
      </c>
      <c r="C2074" s="186" t="str">
        <f t="shared" si="1053"/>
        <v>-0.0058691211752458+0.00962937119844774i</v>
      </c>
      <c r="D2074" s="158" t="str">
        <f t="shared" si="1054"/>
        <v>-4.58940640349663-2.69499928609224i</v>
      </c>
      <c r="E2074" t="str">
        <f t="shared" si="1055"/>
        <v>2303.27508628388-7496.15692743179i</v>
      </c>
      <c r="F2074" t="str">
        <f t="shared" si="1056"/>
        <v>0.592749105367792+0.361151017210479i</v>
      </c>
      <c r="G2074" t="str">
        <f t="shared" si="1051"/>
        <v>0.592749105367792+0.361151017210479i</v>
      </c>
      <c r="H2074" t="str">
        <f t="shared" si="1057"/>
        <v>5.79447643605494+5.45280699157804i</v>
      </c>
      <c r="I2074" t="str">
        <f t="shared" si="1058"/>
        <v>761.836218495525i</v>
      </c>
      <c r="J2074" t="str">
        <f t="shared" si="1052"/>
        <v>-142.752090889647+162.452736294036i</v>
      </c>
      <c r="K2074" t="str">
        <f t="shared" si="1059"/>
        <v>2.64624523486809-2.32533504145139i</v>
      </c>
      <c r="L2074" t="str">
        <f t="shared" si="1060"/>
        <v>0.543021147321027-0.397046163978041i</v>
      </c>
      <c r="M2074" t="str">
        <f t="shared" si="1061"/>
        <v>3.18926638218912-2.72238120542943i</v>
      </c>
      <c r="N2074" t="str">
        <f t="shared" si="1062"/>
        <v>-2.4800208678506i</v>
      </c>
      <c r="O2074" t="str">
        <f t="shared" si="1063"/>
        <v>-0.78902756772796-0.614357792630077i</v>
      </c>
      <c r="P2074" t="str">
        <f t="shared" si="1064"/>
        <v>1.78902756772796+0.614357792630077i</v>
      </c>
      <c r="Q2074" t="str">
        <f t="shared" si="1065"/>
        <v>-1.78902756772796+1.86566307522052i</v>
      </c>
      <c r="R2074" t="str">
        <f t="shared" si="1066"/>
        <v>-0.307489462752455-0.664064406126234i</v>
      </c>
      <c r="S2074" t="str">
        <f t="shared" si="1067"/>
        <v>0.272155925141356i</v>
      </c>
      <c r="T2074" t="str">
        <f t="shared" si="1068"/>
        <v>0.18072906280273-0.0836850792066129i</v>
      </c>
      <c r="U2074" t="e">
        <f t="shared" si="1069"/>
        <v>#DIV/0!</v>
      </c>
      <c r="V2074" t="str">
        <f t="shared" si="1070"/>
        <v>0.0000833333333333333-0.00136731050766233i</v>
      </c>
      <c r="W2074" t="e">
        <f t="shared" si="1071"/>
        <v>#DIV/0!</v>
      </c>
      <c r="X2074" t="e">
        <f t="shared" si="1072"/>
        <v>#DIV/0!</v>
      </c>
      <c r="Y2074" t="str">
        <f t="shared" si="1073"/>
        <v>0.00096+0.828877805723131i</v>
      </c>
      <c r="Z2074" t="e">
        <f t="shared" si="1074"/>
        <v>#DIV/0!</v>
      </c>
      <c r="AA2074" t="e">
        <f t="shared" si="1075"/>
        <v>#DIV/0!</v>
      </c>
      <c r="AB2074" t="str">
        <f t="shared" si="1076"/>
        <v>0.103130347083992-0.047753643661339i</v>
      </c>
      <c r="AC2074" t="str">
        <f t="shared" si="1077"/>
        <v>1.19890652694407-0.433059208967021i</v>
      </c>
      <c r="AD2074" t="str">
        <f t="shared" si="1078"/>
        <v>0.0888191760344553-0.0077484619008906i</v>
      </c>
      <c r="AE2074" t="e">
        <f t="shared" si="1079"/>
        <v>#DIV/0!</v>
      </c>
      <c r="AF2074" t="str">
        <f t="shared" si="1080"/>
        <v>-10.3838828395516-8.14780627767028i</v>
      </c>
      <c r="AG2074" t="e">
        <f t="shared" si="1081"/>
        <v>#DIV/0!</v>
      </c>
      <c r="AH2074" t="e">
        <f t="shared" si="1082"/>
        <v>#DIV/0!</v>
      </c>
      <c r="AI2074" t="e">
        <f t="shared" si="1083"/>
        <v>#DIV/0!</v>
      </c>
      <c r="AJ2074" t="e">
        <f t="shared" si="1084"/>
        <v>#DIV/0!</v>
      </c>
      <c r="AK2074"/>
      <c r="AL2074"/>
      <c r="AM2074"/>
      <c r="AN2074"/>
    </row>
    <row r="2075" spans="1:40" x14ac:dyDescent="0.3">
      <c r="A2075"/>
      <c r="B2075">
        <f t="shared" si="1050"/>
        <v>194100</v>
      </c>
      <c r="C2075" s="186" t="str">
        <f t="shared" si="1053"/>
        <v>-0.00586645767034037+0.00962741128209579i</v>
      </c>
      <c r="D2075" s="158" t="str">
        <f t="shared" si="1054"/>
        <v>-4.59080269716791-2.69518454854421i</v>
      </c>
      <c r="E2075" t="str">
        <f t="shared" si="1055"/>
        <v>2301.10689674401-7492.96077614331i</v>
      </c>
      <c r="F2075" t="str">
        <f t="shared" si="1056"/>
        <v>0.59293389413417+0.361173221961775i</v>
      </c>
      <c r="G2075" t="str">
        <f t="shared" si="1051"/>
        <v>0.59293389413417+0.361173221961775i</v>
      </c>
      <c r="H2075" t="str">
        <f t="shared" si="1057"/>
        <v>5.79720624477375+5.45303251645023i</v>
      </c>
      <c r="I2075" t="str">
        <f t="shared" si="1058"/>
        <v>762.228917577224i</v>
      </c>
      <c r="J2075" t="str">
        <f t="shared" si="1052"/>
        <v>-142.900327116862+162.536474817899i</v>
      </c>
      <c r="K2075" t="str">
        <f t="shared" si="1059"/>
        <v>2.64504013999757-2.3254909500551i</v>
      </c>
      <c r="L2075" t="str">
        <f t="shared" si="1060"/>
        <v>0.542826141556682-0.397108169151161i</v>
      </c>
      <c r="M2075" t="str">
        <f t="shared" si="1061"/>
        <v>3.18786628155425-2.72259911920626i</v>
      </c>
      <c r="N2075" t="str">
        <f t="shared" si="1062"/>
        <v>-2.48129922912269i</v>
      </c>
      <c r="O2075" t="str">
        <f t="shared" si="1063"/>
        <v>-0.789812294006041-0.613348628625608i</v>
      </c>
      <c r="P2075" t="str">
        <f t="shared" si="1064"/>
        <v>1.78981229400604+0.613348628625608i</v>
      </c>
      <c r="Q2075" t="str">
        <f t="shared" si="1065"/>
        <v>-1.78981229400604+1.86795060049708i</v>
      </c>
      <c r="R2075" t="str">
        <f t="shared" si="1066"/>
        <v>-0.307459336739099-0.663570970706404i</v>
      </c>
      <c r="S2075" t="str">
        <f t="shared" si="1067"/>
        <v>0.272296211700708i</v>
      </c>
      <c r="T2075" t="str">
        <f t="shared" si="1068"/>
        <v>0.180687861517915-0.083720012646069i</v>
      </c>
      <c r="U2075" t="e">
        <f t="shared" si="1069"/>
        <v>#DIV/0!</v>
      </c>
      <c r="V2075" t="str">
        <f t="shared" si="1070"/>
        <v>0.0000833333333333333-0.00136660607154298i</v>
      </c>
      <c r="W2075" t="e">
        <f t="shared" si="1071"/>
        <v>#DIV/0!</v>
      </c>
      <c r="X2075" t="e">
        <f t="shared" si="1072"/>
        <v>#DIV/0!</v>
      </c>
      <c r="Y2075" t="str">
        <f t="shared" si="1073"/>
        <v>0.00096+0.829305062324019i</v>
      </c>
      <c r="Z2075" t="e">
        <f t="shared" si="1074"/>
        <v>#DIV/0!</v>
      </c>
      <c r="AA2075" t="e">
        <f t="shared" si="1075"/>
        <v>#DIV/0!</v>
      </c>
      <c r="AB2075" t="str">
        <f t="shared" si="1076"/>
        <v>0.103106836184652-0.0477735779081063i</v>
      </c>
      <c r="AC2075" t="str">
        <f t="shared" si="1077"/>
        <v>1.19862250533685-0.433014359542935i</v>
      </c>
      <c r="AD2075" t="str">
        <f t="shared" si="1078"/>
        <v>0.0888271489377695-0.00776737201190519i</v>
      </c>
      <c r="AE2075" t="e">
        <f t="shared" si="1079"/>
        <v>#DIV/0!</v>
      </c>
      <c r="AF2075" t="str">
        <f t="shared" si="1080"/>
        <v>-10.3880089419417-8.14821706499444i</v>
      </c>
      <c r="AG2075" t="e">
        <f t="shared" si="1081"/>
        <v>#DIV/0!</v>
      </c>
      <c r="AH2075" t="e">
        <f t="shared" si="1082"/>
        <v>#DIV/0!</v>
      </c>
      <c r="AI2075" t="e">
        <f t="shared" si="1083"/>
        <v>#DIV/0!</v>
      </c>
      <c r="AJ2075" t="e">
        <f t="shared" si="1084"/>
        <v>#DIV/0!</v>
      </c>
      <c r="AK2075"/>
      <c r="AL2075"/>
      <c r="AM2075"/>
      <c r="AN2075"/>
    </row>
    <row r="2076" spans="1:40" x14ac:dyDescent="0.3">
      <c r="A2076"/>
      <c r="B2076">
        <f t="shared" si="1050"/>
        <v>194200</v>
      </c>
      <c r="C2076" s="186" t="str">
        <f t="shared" si="1053"/>
        <v>-0.00586379521157713+0.00962545220700653i</v>
      </c>
      <c r="D2076" s="158" t="str">
        <f t="shared" si="1054"/>
        <v>-4.59219844286759-2.69536900290865i</v>
      </c>
      <c r="E2076" t="str">
        <f t="shared" si="1055"/>
        <v>2298.94167123396-7489.76700667055i</v>
      </c>
      <c r="F2076" t="str">
        <f t="shared" si="1056"/>
        <v>0.593118610379847+0.361195322151613i</v>
      </c>
      <c r="G2076" t="str">
        <f t="shared" si="1051"/>
        <v>0.593118610379847+0.361195322151613i</v>
      </c>
      <c r="H2076" t="str">
        <f t="shared" si="1057"/>
        <v>5.79993493326258+5.45325660752678i</v>
      </c>
      <c r="I2076" t="str">
        <f t="shared" si="1058"/>
        <v>762.621616658922i</v>
      </c>
      <c r="J2076" t="str">
        <f t="shared" si="1052"/>
        <v>-143.048639734814+162.620213341761i</v>
      </c>
      <c r="K2076" t="str">
        <f t="shared" si="1059"/>
        <v>2.64383552192836-2.32564616244611i</v>
      </c>
      <c r="L2076" t="str">
        <f t="shared" si="1060"/>
        <v>0.542631175415815-0.397170056331915i</v>
      </c>
      <c r="M2076" t="str">
        <f t="shared" si="1061"/>
        <v>3.18646669734417-2.72281621877803i</v>
      </c>
      <c r="N2076" t="str">
        <f t="shared" si="1062"/>
        <v>-2.48257759039478i</v>
      </c>
      <c r="O2076" t="str">
        <f t="shared" si="1063"/>
        <v>-0.790595729567092-0.612338462282322i</v>
      </c>
      <c r="P2076" t="str">
        <f t="shared" si="1064"/>
        <v>1.79059572956709+0.612338462282322i</v>
      </c>
      <c r="Q2076" t="str">
        <f t="shared" si="1065"/>
        <v>-1.79059572956709+1.87023912811246i</v>
      </c>
      <c r="R2076" t="str">
        <f t="shared" si="1066"/>
        <v>-0.307429187348895-0.663077956671489i</v>
      </c>
      <c r="S2076" t="str">
        <f t="shared" si="1067"/>
        <v>0.272436498260058i</v>
      </c>
      <c r="T2076" t="str">
        <f t="shared" si="1068"/>
        <v>0.180646636589015-0.0837549312642683i</v>
      </c>
      <c r="U2076" t="e">
        <f t="shared" si="1069"/>
        <v>#DIV/0!</v>
      </c>
      <c r="V2076" t="str">
        <f t="shared" si="1070"/>
        <v>0.0000833333333333333-0.00136590236089852i</v>
      </c>
      <c r="W2076" t="e">
        <f t="shared" si="1071"/>
        <v>#DIV/0!</v>
      </c>
      <c r="X2076" t="e">
        <f t="shared" si="1072"/>
        <v>#DIV/0!</v>
      </c>
      <c r="Y2076" t="str">
        <f t="shared" si="1073"/>
        <v>0.00096+0.829732318924907i</v>
      </c>
      <c r="Z2076" t="e">
        <f t="shared" si="1074"/>
        <v>#DIV/0!</v>
      </c>
      <c r="AA2076" t="e">
        <f t="shared" si="1075"/>
        <v>#DIV/0!</v>
      </c>
      <c r="AB2076" t="str">
        <f t="shared" si="1076"/>
        <v>0.103083311793168-0.0477935036973443i</v>
      </c>
      <c r="AC2076" t="str">
        <f t="shared" si="1077"/>
        <v>1.19833861306152-0.432969321116773i</v>
      </c>
      <c r="AD2076" t="str">
        <f t="shared" si="1078"/>
        <v>0.088835109415385-0.00778630228612336i</v>
      </c>
      <c r="AE2076" t="e">
        <f t="shared" si="1079"/>
        <v>#DIV/0!</v>
      </c>
      <c r="AF2076" t="str">
        <f t="shared" si="1080"/>
        <v>-10.3921333761302-8.14862561043543i</v>
      </c>
      <c r="AG2076" t="e">
        <f t="shared" si="1081"/>
        <v>#DIV/0!</v>
      </c>
      <c r="AH2076" t="e">
        <f t="shared" si="1082"/>
        <v>#DIV/0!</v>
      </c>
      <c r="AI2076" t="e">
        <f t="shared" si="1083"/>
        <v>#DIV/0!</v>
      </c>
      <c r="AJ2076" t="e">
        <f t="shared" si="1084"/>
        <v>#DIV/0!</v>
      </c>
      <c r="AK2076"/>
      <c r="AL2076"/>
      <c r="AM2076"/>
      <c r="AN2076"/>
    </row>
    <row r="2077" spans="1:40" x14ac:dyDescent="0.3">
      <c r="A2077"/>
      <c r="B2077">
        <f t="shared" si="1050"/>
        <v>194300</v>
      </c>
      <c r="C2077" s="186" t="str">
        <f t="shared" si="1053"/>
        <v>-0.00586113379939735+0.00962349397138172i</v>
      </c>
      <c r="D2077" s="158" t="str">
        <f t="shared" si="1054"/>
        <v>-4.59359364036308-2.69555265017144i</v>
      </c>
      <c r="E2077" t="str">
        <f t="shared" si="1055"/>
        <v>2296.77940453978-7486.57561693555i</v>
      </c>
      <c r="F2077" t="str">
        <f t="shared" si="1056"/>
        <v>0.593303254074048+0.361217317906787i</v>
      </c>
      <c r="G2077" t="str">
        <f t="shared" si="1051"/>
        <v>0.593303254074048+0.361217317906787i</v>
      </c>
      <c r="H2077" t="str">
        <f t="shared" si="1057"/>
        <v>5.80266250120132+5.4534792665472i</v>
      </c>
      <c r="I2077" t="str">
        <f t="shared" si="1058"/>
        <v>763.014315740621i</v>
      </c>
      <c r="J2077" t="str">
        <f t="shared" si="1052"/>
        <v>-143.197028743504+162.703951865625i</v>
      </c>
      <c r="K2077" t="str">
        <f t="shared" si="1059"/>
        <v>2.64263138085697-2.32580067947944i</v>
      </c>
      <c r="L2077" t="str">
        <f t="shared" si="1060"/>
        <v>0.542436248963912-0.397231825613064i</v>
      </c>
      <c r="M2077" t="str">
        <f t="shared" si="1061"/>
        <v>3.18506762982088-2.7230325050925i</v>
      </c>
      <c r="N2077" t="str">
        <f t="shared" si="1062"/>
        <v>-2.48385595166687i</v>
      </c>
      <c r="O2077" t="str">
        <f t="shared" si="1063"/>
        <v>-0.791377873130813-0.611327295251038i</v>
      </c>
      <c r="P2077" t="str">
        <f t="shared" si="1064"/>
        <v>1.79137787313081+0.611327295251038i</v>
      </c>
      <c r="Q2077" t="str">
        <f t="shared" si="1065"/>
        <v>-1.79137787313081+1.87252865641583i</v>
      </c>
      <c r="R2077" t="str">
        <f t="shared" si="1066"/>
        <v>-0.30739901456747-0.662585363359537i</v>
      </c>
      <c r="S2077" t="str">
        <f t="shared" si="1067"/>
        <v>0.272576784819409i</v>
      </c>
      <c r="T2077" t="str">
        <f t="shared" si="1068"/>
        <v>0.180605388012942-0.0837898350474556i</v>
      </c>
      <c r="U2077" t="e">
        <f t="shared" si="1069"/>
        <v>#DIV/0!</v>
      </c>
      <c r="V2077" t="str">
        <f t="shared" si="1070"/>
        <v>0.0000833333333333333-0.00136519937460881i</v>
      </c>
      <c r="W2077" t="e">
        <f t="shared" si="1071"/>
        <v>#DIV/0!</v>
      </c>
      <c r="X2077" t="e">
        <f t="shared" si="1072"/>
        <v>#DIV/0!</v>
      </c>
      <c r="Y2077" t="str">
        <f t="shared" si="1073"/>
        <v>0.00096+0.830159575525796i</v>
      </c>
      <c r="Z2077" t="e">
        <f t="shared" si="1074"/>
        <v>#DIV/0!</v>
      </c>
      <c r="AA2077" t="e">
        <f t="shared" si="1075"/>
        <v>#DIV/0!</v>
      </c>
      <c r="AB2077" t="str">
        <f t="shared" si="1076"/>
        <v>0.103059773907776-0.0478134210212037i</v>
      </c>
      <c r="AC2077" t="str">
        <f t="shared" si="1077"/>
        <v>1.19805485018991-0.432924093883991i</v>
      </c>
      <c r="AD2077" t="str">
        <f t="shared" si="1078"/>
        <v>0.0888430574388869-0.00780525272286817i</v>
      </c>
      <c r="AE2077" t="e">
        <f t="shared" si="1079"/>
        <v>#DIV/0!</v>
      </c>
      <c r="AF2077" t="str">
        <f t="shared" si="1080"/>
        <v>-10.3962561415644-8.14903191671864i</v>
      </c>
      <c r="AG2077" t="e">
        <f t="shared" si="1081"/>
        <v>#DIV/0!</v>
      </c>
      <c r="AH2077" t="e">
        <f t="shared" si="1082"/>
        <v>#DIV/0!</v>
      </c>
      <c r="AI2077" t="e">
        <f t="shared" si="1083"/>
        <v>#DIV/0!</v>
      </c>
      <c r="AJ2077" t="e">
        <f t="shared" si="1084"/>
        <v>#DIV/0!</v>
      </c>
      <c r="AK2077"/>
      <c r="AL2077"/>
      <c r="AM2077"/>
      <c r="AN2077"/>
    </row>
    <row r="2078" spans="1:40" x14ac:dyDescent="0.3">
      <c r="A2078"/>
      <c r="B2078">
        <f t="shared" si="1050"/>
        <v>194400</v>
      </c>
      <c r="C2078" s="186" t="str">
        <f t="shared" si="1053"/>
        <v>-0.00585847343423985+0.00962153657342914i</v>
      </c>
      <c r="D2078" s="158" t="str">
        <f t="shared" si="1054"/>
        <v>-4.59498828942298-2.6957354913177i</v>
      </c>
      <c r="E2078" t="str">
        <f t="shared" si="1055"/>
        <v>2294.62009145848-7483.38660486123i</v>
      </c>
      <c r="F2078" t="str">
        <f t="shared" si="1056"/>
        <v>0.593487825186148+0.361239209353998i</v>
      </c>
      <c r="G2078" t="str">
        <f t="shared" si="1051"/>
        <v>0.593487825186148+0.361239209353998i</v>
      </c>
      <c r="H2078" t="str">
        <f t="shared" si="1057"/>
        <v>5.80538894827187+5.45370049524984i</v>
      </c>
      <c r="I2078" t="str">
        <f t="shared" si="1058"/>
        <v>763.40701482232i</v>
      </c>
      <c r="J2078" t="str">
        <f t="shared" si="1052"/>
        <v>-143.345494142932+162.787690389488i</v>
      </c>
      <c r="K2078" t="str">
        <f t="shared" si="1059"/>
        <v>2.6414277169789-2.32595450200962i</v>
      </c>
      <c r="L2078" t="str">
        <f t="shared" si="1060"/>
        <v>0.542241362266321-0.39729347708736i</v>
      </c>
      <c r="M2078" t="str">
        <f t="shared" si="1061"/>
        <v>3.18366907924522-2.72324797909698i</v>
      </c>
      <c r="N2078" t="str">
        <f t="shared" si="1062"/>
        <v>-2.48513431293896i</v>
      </c>
      <c r="O2078" t="str">
        <f t="shared" si="1063"/>
        <v>-0.792158723419023-0.610315129184214i</v>
      </c>
      <c r="P2078" t="str">
        <f t="shared" si="1064"/>
        <v>1.79215872341902+0.610315129184214i</v>
      </c>
      <c r="Q2078" t="str">
        <f t="shared" si="1065"/>
        <v>-1.79215872341902+1.87481918375475i</v>
      </c>
      <c r="R2078" t="str">
        <f t="shared" si="1066"/>
        <v>-0.307368818380436-0.662093190109956i</v>
      </c>
      <c r="S2078" t="str">
        <f t="shared" si="1067"/>
        <v>0.272717071378761i</v>
      </c>
      <c r="T2078" t="str">
        <f t="shared" si="1068"/>
        <v>0.180564115786608-0.0838247239818628i</v>
      </c>
      <c r="U2078" t="e">
        <f t="shared" si="1069"/>
        <v>#DIV/0!</v>
      </c>
      <c r="V2078" t="str">
        <f t="shared" si="1070"/>
        <v>0.0000833333333333333-0.00136449711155603i</v>
      </c>
      <c r="W2078" t="e">
        <f t="shared" si="1071"/>
        <v>#DIV/0!</v>
      </c>
      <c r="X2078" t="e">
        <f t="shared" si="1072"/>
        <v>#DIV/0!</v>
      </c>
      <c r="Y2078" t="str">
        <f t="shared" si="1073"/>
        <v>0.00096+0.830586832126684i</v>
      </c>
      <c r="Z2078" t="e">
        <f t="shared" si="1074"/>
        <v>#DIV/0!</v>
      </c>
      <c r="AA2078" t="e">
        <f t="shared" si="1075"/>
        <v>#DIV/0!</v>
      </c>
      <c r="AB2078" t="str">
        <f t="shared" si="1076"/>
        <v>0.103036222526716-0.047833329871828i</v>
      </c>
      <c r="AC2078" t="str">
        <f t="shared" si="1077"/>
        <v>1.1977712167936-0.432878678039942i</v>
      </c>
      <c r="AD2078" t="str">
        <f t="shared" si="1078"/>
        <v>0.0888509929798437-0.00782422332143252i</v>
      </c>
      <c r="AE2078" t="e">
        <f t="shared" si="1079"/>
        <v>#DIV/0!</v>
      </c>
      <c r="AF2078" t="str">
        <f t="shared" si="1080"/>
        <v>-10.4003772376948-8.14943598656754i</v>
      </c>
      <c r="AG2078" t="e">
        <f t="shared" si="1081"/>
        <v>#DIV/0!</v>
      </c>
      <c r="AH2078" t="e">
        <f t="shared" si="1082"/>
        <v>#DIV/0!</v>
      </c>
      <c r="AI2078" t="e">
        <f t="shared" si="1083"/>
        <v>#DIV/0!</v>
      </c>
      <c r="AJ2078" t="e">
        <f t="shared" si="1084"/>
        <v>#DIV/0!</v>
      </c>
      <c r="AK2078"/>
      <c r="AL2078"/>
      <c r="AM2078"/>
      <c r="AN2078"/>
    </row>
    <row r="2079" spans="1:40" x14ac:dyDescent="0.3">
      <c r="A2079"/>
      <c r="B2079">
        <f t="shared" si="1050"/>
        <v>194500</v>
      </c>
      <c r="C2079" s="186" t="str">
        <f t="shared" si="1053"/>
        <v>-0.00585581411654143+0.00961958001136323i</v>
      </c>
      <c r="D2079" s="158" t="str">
        <f t="shared" si="1054"/>
        <v>-4.59638238981707-2.69591752733187i</v>
      </c>
      <c r="E2079" t="str">
        <f t="shared" si="1055"/>
        <v>2292.4637267981-7480.19996837144i</v>
      </c>
      <c r="F2079" t="str">
        <f t="shared" si="1056"/>
        <v>0.593672323685685+0.361260996619868i</v>
      </c>
      <c r="G2079" t="str">
        <f t="shared" si="1051"/>
        <v>0.593672323685685+0.361260996619868i</v>
      </c>
      <c r="H2079" t="str">
        <f t="shared" si="1057"/>
        <v>5.80811427415814+5.45392029537196i</v>
      </c>
      <c r="I2079" t="str">
        <f t="shared" si="1058"/>
        <v>763.799713904019i</v>
      </c>
      <c r="J2079" t="str">
        <f t="shared" si="1052"/>
        <v>-143.494035933098+162.871428913351i</v>
      </c>
      <c r="K2079" t="str">
        <f t="shared" si="1059"/>
        <v>2.64022453048864-2.32610763089049i</v>
      </c>
      <c r="L2079" t="str">
        <f t="shared" si="1060"/>
        <v>0.542046515388252-0.397355010847558i</v>
      </c>
      <c r="M2079" t="str">
        <f t="shared" si="1061"/>
        <v>3.18227104587689-2.72346264173805i</v>
      </c>
      <c r="N2079" t="str">
        <f t="shared" si="1062"/>
        <v>-2.48641267421104i</v>
      </c>
      <c r="O2079" t="str">
        <f t="shared" si="1063"/>
        <v>-0.792938279155642-0.609301965735947i</v>
      </c>
      <c r="P2079" t="str">
        <f t="shared" si="1064"/>
        <v>1.79293827915564+0.609301965735947i</v>
      </c>
      <c r="Q2079" t="str">
        <f t="shared" si="1065"/>
        <v>-1.79293827915564+1.87711070847509i</v>
      </c>
      <c r="R2079" t="str">
        <f t="shared" si="1066"/>
        <v>-0.307338598773398-0.661601436263523i</v>
      </c>
      <c r="S2079" t="str">
        <f t="shared" si="1067"/>
        <v>0.272857357938112i</v>
      </c>
      <c r="T2079" t="str">
        <f t="shared" si="1068"/>
        <v>0.180522819906925-0.0838595980537108i</v>
      </c>
      <c r="U2079" t="e">
        <f t="shared" si="1069"/>
        <v>#DIV/0!</v>
      </c>
      <c r="V2079" t="str">
        <f t="shared" si="1070"/>
        <v>0.0000833333333333333-0.00136379557062464i</v>
      </c>
      <c r="W2079" t="e">
        <f t="shared" si="1071"/>
        <v>#DIV/0!</v>
      </c>
      <c r="X2079" t="e">
        <f t="shared" si="1072"/>
        <v>#DIV/0!</v>
      </c>
      <c r="Y2079" t="str">
        <f t="shared" si="1073"/>
        <v>0.00096+0.831014088727572i</v>
      </c>
      <c r="Z2079" t="e">
        <f t="shared" si="1074"/>
        <v>#DIV/0!</v>
      </c>
      <c r="AA2079" t="e">
        <f t="shared" si="1075"/>
        <v>#DIV/0!</v>
      </c>
      <c r="AB2079" t="str">
        <f t="shared" si="1076"/>
        <v>0.103012657648224-0.0478532302413543i</v>
      </c>
      <c r="AC2079" t="str">
        <f t="shared" si="1077"/>
        <v>1.19748771294395-0.432833073779832i</v>
      </c>
      <c r="AD2079" t="str">
        <f t="shared" si="1078"/>
        <v>0.0888589160097996-0.00784321408108546i</v>
      </c>
      <c r="AE2079" t="e">
        <f t="shared" si="1079"/>
        <v>#DIV/0!</v>
      </c>
      <c r="AF2079" t="str">
        <f t="shared" si="1080"/>
        <v>-10.4044966639752-8.14983782270383i</v>
      </c>
      <c r="AG2079" t="e">
        <f t="shared" si="1081"/>
        <v>#DIV/0!</v>
      </c>
      <c r="AH2079" t="e">
        <f t="shared" si="1082"/>
        <v>#DIV/0!</v>
      </c>
      <c r="AI2079" t="e">
        <f t="shared" si="1083"/>
        <v>#DIV/0!</v>
      </c>
      <c r="AJ2079" t="e">
        <f t="shared" si="1084"/>
        <v>#DIV/0!</v>
      </c>
      <c r="AK2079"/>
      <c r="AL2079"/>
      <c r="AM2079"/>
      <c r="AN2079"/>
    </row>
    <row r="2080" spans="1:40" x14ac:dyDescent="0.3">
      <c r="A2080"/>
      <c r="B2080">
        <f t="shared" si="1050"/>
        <v>194600</v>
      </c>
      <c r="C2080" s="186" t="str">
        <f t="shared" si="1053"/>
        <v>-0.00585315584673647+0.00961762428340434i</v>
      </c>
      <c r="D2080" s="158" t="str">
        <f t="shared" si="1054"/>
        <v>-4.59777594131632-2.69609875919774i</v>
      </c>
      <c r="E2080" t="str">
        <f t="shared" si="1055"/>
        <v>2290.31030537761-7477.01570539098i</v>
      </c>
      <c r="F2080" t="str">
        <f t="shared" si="1056"/>
        <v>0.593856749542348+0.361282679830935i</v>
      </c>
      <c r="G2080" t="str">
        <f t="shared" si="1051"/>
        <v>0.593856749542348+0.361282679830935i</v>
      </c>
      <c r="H2080" t="str">
        <f t="shared" si="1057"/>
        <v>5.810838478546+5.45413866864982i</v>
      </c>
      <c r="I2080" t="str">
        <f t="shared" si="1058"/>
        <v>764.192412985717i</v>
      </c>
      <c r="J2080" t="str">
        <f t="shared" si="1052"/>
        <v>-143.642654114003+162.955167437213i</v>
      </c>
      <c r="K2080" t="str">
        <f t="shared" si="1059"/>
        <v>2.63902182157961-2.32626006697532i</v>
      </c>
      <c r="L2080" t="str">
        <f t="shared" si="1060"/>
        <v>0.541851708394776-0.397416426986407i</v>
      </c>
      <c r="M2080" t="str">
        <f t="shared" si="1061"/>
        <v>3.18087352997439-2.72367649396173i</v>
      </c>
      <c r="N2080" t="str">
        <f t="shared" si="1062"/>
        <v>-2.48769103548313i</v>
      </c>
      <c r="O2080" t="str">
        <f t="shared" si="1063"/>
        <v>-0.793716539066728-0.608287806561939i</v>
      </c>
      <c r="P2080" t="str">
        <f t="shared" si="1064"/>
        <v>1.79371653906673+0.608287806561939i</v>
      </c>
      <c r="Q2080" t="str">
        <f t="shared" si="1065"/>
        <v>-1.79371653906673+1.87940322892119i</v>
      </c>
      <c r="R2080" t="str">
        <f t="shared" si="1066"/>
        <v>-0.307308355731937-0.661110101162359i</v>
      </c>
      <c r="S2080" t="str">
        <f t="shared" si="1067"/>
        <v>0.272997644497463i</v>
      </c>
      <c r="T2080" t="str">
        <f t="shared" si="1068"/>
        <v>0.180481500370803-0.0838944572492072i</v>
      </c>
      <c r="U2080" t="e">
        <f t="shared" si="1069"/>
        <v>#DIV/0!</v>
      </c>
      <c r="V2080" t="str">
        <f t="shared" si="1070"/>
        <v>0.0000833333333333333-0.0013630947507014i</v>
      </c>
      <c r="W2080" t="e">
        <f t="shared" si="1071"/>
        <v>#DIV/0!</v>
      </c>
      <c r="X2080" t="e">
        <f t="shared" si="1072"/>
        <v>#DIV/0!</v>
      </c>
      <c r="Y2080" t="str">
        <f t="shared" si="1073"/>
        <v>0.00096+0.83144134532846i</v>
      </c>
      <c r="Z2080" t="e">
        <f t="shared" si="1074"/>
        <v>#DIV/0!</v>
      </c>
      <c r="AA2080" t="e">
        <f t="shared" si="1075"/>
        <v>#DIV/0!</v>
      </c>
      <c r="AB2080" t="str">
        <f t="shared" si="1076"/>
        <v>0.102989079270538-0.0478731221219122i</v>
      </c>
      <c r="AC2080" t="str">
        <f t="shared" si="1077"/>
        <v>1.19720433871208-0.432787281298748i</v>
      </c>
      <c r="AD2080" t="str">
        <f t="shared" si="1078"/>
        <v>0.0888668265002801-0.00786222500106737i</v>
      </c>
      <c r="AE2080" t="e">
        <f t="shared" si="1079"/>
        <v>#DIV/0!</v>
      </c>
      <c r="AF2080" t="str">
        <f t="shared" si="1080"/>
        <v>-10.4086144198623-8.15023742784756i</v>
      </c>
      <c r="AG2080" t="e">
        <f t="shared" si="1081"/>
        <v>#DIV/0!</v>
      </c>
      <c r="AH2080" t="e">
        <f t="shared" si="1082"/>
        <v>#DIV/0!</v>
      </c>
      <c r="AI2080" t="e">
        <f t="shared" si="1083"/>
        <v>#DIV/0!</v>
      </c>
      <c r="AJ2080" t="e">
        <f t="shared" si="1084"/>
        <v>#DIV/0!</v>
      </c>
      <c r="AK2080"/>
      <c r="AL2080"/>
      <c r="AM2080"/>
      <c r="AN2080"/>
    </row>
    <row r="2081" spans="1:40" x14ac:dyDescent="0.3">
      <c r="A2081"/>
      <c r="B2081">
        <f t="shared" si="1050"/>
        <v>194700</v>
      </c>
      <c r="C2081" s="186" t="str">
        <f t="shared" si="1053"/>
        <v>-0.00585049862525709+0.00961566938777904i</v>
      </c>
      <c r="D2081" s="158" t="str">
        <f t="shared" si="1054"/>
        <v>-4.59916894369287-2.69627918789834i</v>
      </c>
      <c r="E2081" t="str">
        <f t="shared" si="1055"/>
        <v>2288.1598220269-7473.83381384547i</v>
      </c>
      <c r="F2081" t="str">
        <f t="shared" si="1056"/>
        <v>0.594041102725987+0.361304259113649i</v>
      </c>
      <c r="G2081" t="str">
        <f t="shared" si="1051"/>
        <v>0.594041102725987+0.361304259113649i</v>
      </c>
      <c r="H2081" t="str">
        <f t="shared" si="1057"/>
        <v>5.81356156112329+5.45435561681849i</v>
      </c>
      <c r="I2081" t="str">
        <f t="shared" si="1058"/>
        <v>764.585112067416i</v>
      </c>
      <c r="J2081" t="str">
        <f t="shared" si="1052"/>
        <v>-143.791348685645+163.038905961076i</v>
      </c>
      <c r="K2081" t="str">
        <f t="shared" si="1059"/>
        <v>2.63781959044427-2.32641181111673i</v>
      </c>
      <c r="L2081" t="str">
        <f t="shared" si="1060"/>
        <v>0.541656941350827-0.397477725596654i</v>
      </c>
      <c r="M2081" t="str">
        <f t="shared" si="1061"/>
        <v>3.1794765317951-2.72388953671338i</v>
      </c>
      <c r="N2081" t="str">
        <f t="shared" si="1062"/>
        <v>-2.48896939675522i</v>
      </c>
      <c r="O2081" t="str">
        <f t="shared" si="1063"/>
        <v>-0.794493501880436-0.607272653319546i</v>
      </c>
      <c r="P2081" t="str">
        <f t="shared" si="1064"/>
        <v>1.79449350188044+0.607272653319546i</v>
      </c>
      <c r="Q2081" t="str">
        <f t="shared" si="1065"/>
        <v>-1.79449350188044+1.88169674343567i</v>
      </c>
      <c r="R2081" t="str">
        <f t="shared" si="1066"/>
        <v>-0.307278089241628-0.660619184149955i</v>
      </c>
      <c r="S2081" t="str">
        <f t="shared" si="1067"/>
        <v>0.273137931056815i</v>
      </c>
      <c r="T2081" t="str">
        <f t="shared" si="1068"/>
        <v>0.18044015717516-0.0839293015545496i</v>
      </c>
      <c r="U2081" t="e">
        <f t="shared" si="1069"/>
        <v>#DIV/0!</v>
      </c>
      <c r="V2081" t="str">
        <f t="shared" si="1070"/>
        <v>0.0000833333333333333-0.00136239465067536i</v>
      </c>
      <c r="W2081" t="e">
        <f t="shared" si="1071"/>
        <v>#DIV/0!</v>
      </c>
      <c r="X2081" t="e">
        <f t="shared" si="1072"/>
        <v>#DIV/0!</v>
      </c>
      <c r="Y2081" t="str">
        <f t="shared" si="1073"/>
        <v>0.00096+0.831868601929349i</v>
      </c>
      <c r="Z2081" t="e">
        <f t="shared" si="1074"/>
        <v>#DIV/0!</v>
      </c>
      <c r="AA2081" t="e">
        <f t="shared" si="1075"/>
        <v>#DIV/0!</v>
      </c>
      <c r="AB2081" t="str">
        <f t="shared" si="1076"/>
        <v>0.102965487391899-0.0478930055056256i</v>
      </c>
      <c r="AC2081" t="str">
        <f t="shared" si="1077"/>
        <v>1.19692109416886-0.432741300791657i</v>
      </c>
      <c r="AD2081" t="str">
        <f t="shared" si="1078"/>
        <v>0.0888747244227936-0.00788125608059089i</v>
      </c>
      <c r="AE2081" t="e">
        <f t="shared" si="1079"/>
        <v>#DIV/0!</v>
      </c>
      <c r="AF2081" t="str">
        <f t="shared" si="1080"/>
        <v>-10.4127305048162-8.15063480471683i</v>
      </c>
      <c r="AG2081" t="e">
        <f t="shared" si="1081"/>
        <v>#DIV/0!</v>
      </c>
      <c r="AH2081" t="e">
        <f t="shared" si="1082"/>
        <v>#DIV/0!</v>
      </c>
      <c r="AI2081" t="e">
        <f t="shared" si="1083"/>
        <v>#DIV/0!</v>
      </c>
      <c r="AJ2081" t="e">
        <f t="shared" si="1084"/>
        <v>#DIV/0!</v>
      </c>
      <c r="AK2081"/>
      <c r="AL2081"/>
      <c r="AM2081"/>
      <c r="AN2081"/>
    </row>
    <row r="2082" spans="1:40" x14ac:dyDescent="0.3">
      <c r="A2082"/>
      <c r="B2082">
        <f t="shared" si="1050"/>
        <v>194800</v>
      </c>
      <c r="C2082" s="186" t="str">
        <f t="shared" si="1053"/>
        <v>-0.00584784245253317+0.00961371532272004i</v>
      </c>
      <c r="D2082" s="158" t="str">
        <f t="shared" si="1054"/>
        <v>-4.60056139672007-2.69645881441606i</v>
      </c>
      <c r="E2082" t="str">
        <f t="shared" si="1055"/>
        <v>2286.01227158676-7470.65429166155i</v>
      </c>
      <c r="F2082" t="str">
        <f t="shared" si="1056"/>
        <v>0.594225383206606+0.36132573459438i</v>
      </c>
      <c r="G2082" t="str">
        <f t="shared" si="1051"/>
        <v>0.594225383206606+0.36132573459438i</v>
      </c>
      <c r="H2082" t="str">
        <f t="shared" si="1057"/>
        <v>5.81628352157987+5.45457114161205i</v>
      </c>
      <c r="I2082" t="str">
        <f t="shared" si="1058"/>
        <v>764.977811149115i</v>
      </c>
      <c r="J2082" t="str">
        <f t="shared" si="1052"/>
        <v>-143.940119648025+163.122644484939i</v>
      </c>
      <c r="K2082" t="str">
        <f t="shared" si="1059"/>
        <v>2.63661783727401-2.32656286416678i</v>
      </c>
      <c r="L2082" t="str">
        <f t="shared" si="1060"/>
        <v>0.541462214321202-0.397538906771043i</v>
      </c>
      <c r="M2082" t="str">
        <f t="shared" si="1061"/>
        <v>3.17808005159521-2.72410177093782i</v>
      </c>
      <c r="N2082" t="str">
        <f t="shared" si="1062"/>
        <v>-2.49024775802731i</v>
      </c>
      <c r="O2082" t="str">
        <f t="shared" si="1063"/>
        <v>-0.795269166327048-0.606256507667738i</v>
      </c>
      <c r="P2082" t="str">
        <f t="shared" si="1064"/>
        <v>1.79526916632705+0.606256507667738i</v>
      </c>
      <c r="Q2082" t="str">
        <f t="shared" si="1065"/>
        <v>-1.79526916632705+1.88399125035957i</v>
      </c>
      <c r="R2082" t="str">
        <f t="shared" si="1066"/>
        <v>-0.307247799288027-0.660128684571147i</v>
      </c>
      <c r="S2082" t="str">
        <f t="shared" si="1067"/>
        <v>0.273278217616166i</v>
      </c>
      <c r="T2082" t="str">
        <f t="shared" si="1068"/>
        <v>0.180398790316907-0.0839641309559215i</v>
      </c>
      <c r="U2082" t="e">
        <f t="shared" si="1069"/>
        <v>#DIV/0!</v>
      </c>
      <c r="V2082" t="str">
        <f t="shared" si="1070"/>
        <v>0.0000833333333333333-0.00136169526943785i</v>
      </c>
      <c r="W2082" t="e">
        <f t="shared" si="1071"/>
        <v>#DIV/0!</v>
      </c>
      <c r="X2082" t="e">
        <f t="shared" si="1072"/>
        <v>#DIV/0!</v>
      </c>
      <c r="Y2082" t="str">
        <f t="shared" si="1073"/>
        <v>0.00096+0.832295858530237i</v>
      </c>
      <c r="Z2082" t="e">
        <f t="shared" si="1074"/>
        <v>#DIV/0!</v>
      </c>
      <c r="AA2082" t="e">
        <f t="shared" si="1075"/>
        <v>#DIV/0!</v>
      </c>
      <c r="AB2082" t="str">
        <f t="shared" si="1076"/>
        <v>0.102941882010544-0.0479128803846102i</v>
      </c>
      <c r="AC2082" t="str">
        <f t="shared" si="1077"/>
        <v>1.19663797938493-0.432695132453392i</v>
      </c>
      <c r="AD2082" t="str">
        <f t="shared" si="1078"/>
        <v>0.0888826097488248-0.00790030731884222i</v>
      </c>
      <c r="AE2082" t="e">
        <f t="shared" si="1079"/>
        <v>#DIV/0!</v>
      </c>
      <c r="AF2082" t="str">
        <f t="shared" si="1080"/>
        <v>-10.4168449182999-8.15102995602811i</v>
      </c>
      <c r="AG2082" t="e">
        <f t="shared" si="1081"/>
        <v>#DIV/0!</v>
      </c>
      <c r="AH2082" t="e">
        <f t="shared" si="1082"/>
        <v>#DIV/0!</v>
      </c>
      <c r="AI2082" t="e">
        <f t="shared" si="1083"/>
        <v>#DIV/0!</v>
      </c>
      <c r="AJ2082" t="e">
        <f t="shared" si="1084"/>
        <v>#DIV/0!</v>
      </c>
      <c r="AK2082"/>
      <c r="AL2082"/>
      <c r="AM2082"/>
      <c r="AN2082"/>
    </row>
    <row r="2083" spans="1:40" x14ac:dyDescent="0.3">
      <c r="A2083"/>
      <c r="B2083">
        <f t="shared" si="1050"/>
        <v>194900</v>
      </c>
      <c r="C2083" s="186" t="str">
        <f t="shared" si="1053"/>
        <v>-0.00584518732899254+0.00961176208646645i</v>
      </c>
      <c r="D2083" s="158" t="str">
        <f t="shared" si="1054"/>
        <v>-4.60195330017243-2.69663763973262i</v>
      </c>
      <c r="E2083" t="str">
        <f t="shared" si="1055"/>
        <v>2283.86764890887-7467.47713676676i</v>
      </c>
      <c r="F2083" t="str">
        <f t="shared" si="1056"/>
        <v>0.594409590954368+0.361347106399416i</v>
      </c>
      <c r="G2083" t="str">
        <f t="shared" si="1051"/>
        <v>0.594409590954368+0.361347106399416i</v>
      </c>
      <c r="H2083" t="str">
        <f t="shared" si="1057"/>
        <v>5.81900435960756+5.45478524476353i</v>
      </c>
      <c r="I2083" t="str">
        <f t="shared" si="1058"/>
        <v>765.370510230813i</v>
      </c>
      <c r="J2083" t="str">
        <f t="shared" si="1052"/>
        <v>-144.088967001144+163.206383008803i</v>
      </c>
      <c r="K2083" t="str">
        <f t="shared" si="1059"/>
        <v>2.6354165622592-2.32671322697687i</v>
      </c>
      <c r="L2083" t="str">
        <f t="shared" si="1060"/>
        <v>0.541267527370558-0.397599970602313i</v>
      </c>
      <c r="M2083" t="str">
        <f t="shared" si="1061"/>
        <v>3.17668408962976-2.72431319757918i</v>
      </c>
      <c r="N2083" t="str">
        <f t="shared" si="1062"/>
        <v>-2.4915261192994i</v>
      </c>
      <c r="O2083" t="str">
        <f t="shared" si="1063"/>
        <v>-0.796043531138968-0.605239371267107i</v>
      </c>
      <c r="P2083" t="str">
        <f t="shared" si="1064"/>
        <v>1.79604353113897+0.605239371267107i</v>
      </c>
      <c r="Q2083" t="str">
        <f t="shared" si="1065"/>
        <v>-1.79604353113897+1.88628674803229i</v>
      </c>
      <c r="R2083" t="str">
        <f t="shared" si="1066"/>
        <v>-0.307217485856684-0.659638601772118i</v>
      </c>
      <c r="S2083" t="str">
        <f t="shared" si="1067"/>
        <v>0.273418504175516i</v>
      </c>
      <c r="T2083" t="str">
        <f t="shared" si="1068"/>
        <v>0.180357399792961-0.0839989454394973i</v>
      </c>
      <c r="U2083" t="e">
        <f t="shared" si="1069"/>
        <v>#DIV/0!</v>
      </c>
      <c r="V2083" t="str">
        <f t="shared" si="1070"/>
        <v>0.0000833333333333333-0.00136099660588246i</v>
      </c>
      <c r="W2083" t="e">
        <f t="shared" si="1071"/>
        <v>#DIV/0!</v>
      </c>
      <c r="X2083" t="e">
        <f t="shared" si="1072"/>
        <v>#DIV/0!</v>
      </c>
      <c r="Y2083" t="str">
        <f t="shared" si="1073"/>
        <v>0.00096+0.832723115131125i</v>
      </c>
      <c r="Z2083" t="e">
        <f t="shared" si="1074"/>
        <v>#DIV/0!</v>
      </c>
      <c r="AA2083" t="e">
        <f t="shared" si="1075"/>
        <v>#DIV/0!</v>
      </c>
      <c r="AB2083" t="str">
        <f t="shared" si="1076"/>
        <v>0.102918263124714-0.0479327467509768i</v>
      </c>
      <c r="AC2083" t="str">
        <f t="shared" si="1077"/>
        <v>1.1963549944307-0.432648776478666i</v>
      </c>
      <c r="AD2083" t="str">
        <f t="shared" si="1078"/>
        <v>0.0888904824498407-0.00791937871498032i</v>
      </c>
      <c r="AE2083" t="e">
        <f t="shared" si="1079"/>
        <v>#DIV/0!</v>
      </c>
      <c r="AF2083" t="str">
        <f t="shared" si="1080"/>
        <v>-10.42095765978-8.15142288449615i</v>
      </c>
      <c r="AG2083" t="e">
        <f t="shared" si="1081"/>
        <v>#DIV/0!</v>
      </c>
      <c r="AH2083" t="e">
        <f t="shared" si="1082"/>
        <v>#DIV/0!</v>
      </c>
      <c r="AI2083" t="e">
        <f t="shared" si="1083"/>
        <v>#DIV/0!</v>
      </c>
      <c r="AJ2083" t="e">
        <f t="shared" si="1084"/>
        <v>#DIV/0!</v>
      </c>
      <c r="AK2083"/>
      <c r="AL2083"/>
      <c r="AM2083"/>
      <c r="AN2083"/>
    </row>
    <row r="2084" spans="1:40" x14ac:dyDescent="0.3">
      <c r="A2084"/>
      <c r="B2084">
        <f t="shared" si="1050"/>
        <v>195000</v>
      </c>
      <c r="C2084" s="186" t="str">
        <f t="shared" si="1053"/>
        <v>-0.00584253325506062+0.00960980967726327i</v>
      </c>
      <c r="D2084" s="158" t="str">
        <f t="shared" si="1054"/>
        <v>-4.60334465382566-2.696815664829i</v>
      </c>
      <c r="E2084" t="str">
        <f t="shared" si="1055"/>
        <v>2281.72594885573-7464.30234708955i</v>
      </c>
      <c r="F2084" t="str">
        <f t="shared" si="1056"/>
        <v>0.59459372593959+0.361368374654958i</v>
      </c>
      <c r="G2084" t="str">
        <f t="shared" si="1051"/>
        <v>0.59459372593959+0.361368374654958i</v>
      </c>
      <c r="H2084" t="str">
        <f t="shared" si="1057"/>
        <v>5.82172407490017+5.45499792800482i</v>
      </c>
      <c r="I2084" t="str">
        <f t="shared" si="1058"/>
        <v>765.763209312512i</v>
      </c>
      <c r="J2084" t="str">
        <f t="shared" si="1052"/>
        <v>-144.237890745001+163.290121532665i</v>
      </c>
      <c r="K2084" t="str">
        <f t="shared" si="1059"/>
        <v>2.63421576558923-2.32686290039787i</v>
      </c>
      <c r="L2084" t="str">
        <f t="shared" si="1060"/>
        <v>0.541072880563419-0.397660917183203i</v>
      </c>
      <c r="M2084" t="str">
        <f t="shared" si="1061"/>
        <v>3.17528864615265-2.72452381758107i</v>
      </c>
      <c r="N2084" t="str">
        <f t="shared" si="1062"/>
        <v>-2.49280448057148i</v>
      </c>
      <c r="O2084" t="str">
        <f t="shared" si="1063"/>
        <v>-0.796816595050716-0.604221245779874i</v>
      </c>
      <c r="P2084" t="str">
        <f t="shared" si="1064"/>
        <v>1.79681659505072+0.604221245779874i</v>
      </c>
      <c r="Q2084" t="str">
        <f t="shared" si="1065"/>
        <v>-1.79681659505072+1.88858323479161i</v>
      </c>
      <c r="R2084" t="str">
        <f t="shared" si="1066"/>
        <v>-0.307187148933127-0.659148935100401i</v>
      </c>
      <c r="S2084" t="str">
        <f t="shared" si="1067"/>
        <v>0.273558790734867i</v>
      </c>
      <c r="T2084" t="str">
        <f t="shared" si="1068"/>
        <v>0.180315985600241-0.0840337449914377i</v>
      </c>
      <c r="U2084" t="e">
        <f t="shared" si="1069"/>
        <v>#DIV/0!</v>
      </c>
      <c r="V2084" t="str">
        <f t="shared" si="1070"/>
        <v>0.0000833333333333333-0.00136029865890509i</v>
      </c>
      <c r="W2084" t="e">
        <f t="shared" si="1071"/>
        <v>#DIV/0!</v>
      </c>
      <c r="X2084" t="e">
        <f t="shared" si="1072"/>
        <v>#DIV/0!</v>
      </c>
      <c r="Y2084" t="str">
        <f t="shared" si="1073"/>
        <v>0.00096+0.833150371732013i</v>
      </c>
      <c r="Z2084" t="e">
        <f t="shared" si="1074"/>
        <v>#DIV/0!</v>
      </c>
      <c r="AA2084" t="e">
        <f t="shared" si="1075"/>
        <v>#DIV/0!</v>
      </c>
      <c r="AB2084" t="str">
        <f t="shared" si="1076"/>
        <v>0.10289463073265-0.047952604596828i</v>
      </c>
      <c r="AC2084" t="str">
        <f t="shared" si="1077"/>
        <v>1.19607213937635-0.432602233062069i</v>
      </c>
      <c r="AD2084" t="str">
        <f t="shared" si="1078"/>
        <v>0.0888983424972877-0.00793847026813579i</v>
      </c>
      <c r="AE2084" t="e">
        <f t="shared" si="1079"/>
        <v>#DIV/0!</v>
      </c>
      <c r="AF2084" t="str">
        <f t="shared" si="1080"/>
        <v>-10.4250687287258-8.15181359283382i</v>
      </c>
      <c r="AG2084" t="e">
        <f t="shared" si="1081"/>
        <v>#DIV/0!</v>
      </c>
      <c r="AH2084" t="e">
        <f t="shared" si="1082"/>
        <v>#DIV/0!</v>
      </c>
      <c r="AI2084" t="e">
        <f t="shared" si="1083"/>
        <v>#DIV/0!</v>
      </c>
      <c r="AJ2084" t="e">
        <f t="shared" si="1084"/>
        <v>#DIV/0!</v>
      </c>
      <c r="AK2084"/>
      <c r="AL2084"/>
      <c r="AM2084"/>
      <c r="AN2084"/>
    </row>
    <row r="2085" spans="1:40" x14ac:dyDescent="0.3">
      <c r="A2085"/>
      <c r="B2085">
        <f t="shared" si="1050"/>
        <v>195100</v>
      </c>
      <c r="C2085" s="186" t="str">
        <f t="shared" si="1053"/>
        <v>-0.00583988023116046+0.00960785809336163i</v>
      </c>
      <c r="D2085" s="158" t="str">
        <f t="shared" si="1054"/>
        <v>-4.60473545745658-2.69699289068544i</v>
      </c>
      <c r="E2085" t="str">
        <f t="shared" si="1055"/>
        <v>2279.58716630069-7461.12992055933i</v>
      </c>
      <c r="F2085" t="str">
        <f t="shared" si="1056"/>
        <v>0.594777788132742+0.361389539487115i</v>
      </c>
      <c r="G2085" t="str">
        <f t="shared" si="1051"/>
        <v>0.594777788132742+0.361389539487115i</v>
      </c>
      <c r="H2085" t="str">
        <f t="shared" si="1057"/>
        <v>5.82444266715341+5.45520919306662i</v>
      </c>
      <c r="I2085" t="str">
        <f t="shared" si="1058"/>
        <v>766.155908394211i</v>
      </c>
      <c r="J2085" t="str">
        <f t="shared" si="1052"/>
        <v>-144.386890879595+163.373860056528i</v>
      </c>
      <c r="K2085" t="str">
        <f t="shared" si="1059"/>
        <v>2.63301544745245-2.32701188527996i</v>
      </c>
      <c r="L2085" t="str">
        <f t="shared" si="1060"/>
        <v>0.540878273964169-0.397721746606446i</v>
      </c>
      <c r="M2085" t="str">
        <f t="shared" si="1061"/>
        <v>3.17389372141662-2.72473363188641i</v>
      </c>
      <c r="N2085" t="str">
        <f t="shared" si="1062"/>
        <v>-2.49408284184357i</v>
      </c>
      <c r="O2085" t="str">
        <f t="shared" si="1063"/>
        <v>-0.797588356798959-0.603202132869851i</v>
      </c>
      <c r="P2085" t="str">
        <f t="shared" si="1064"/>
        <v>1.79758835679896+0.603202132869851i</v>
      </c>
      <c r="Q2085" t="str">
        <f t="shared" si="1065"/>
        <v>-1.79758835679896+1.89088070897372i</v>
      </c>
      <c r="R2085" t="str">
        <f t="shared" si="1066"/>
        <v>-0.307156788502876-0.658659683904861i</v>
      </c>
      <c r="S2085" t="str">
        <f t="shared" si="1067"/>
        <v>0.273699077294219i</v>
      </c>
      <c r="T2085" t="str">
        <f t="shared" si="1068"/>
        <v>0.180274547735662-0.0840685295978927i</v>
      </c>
      <c r="U2085" t="e">
        <f t="shared" si="1069"/>
        <v>#DIV/0!</v>
      </c>
      <c r="V2085" t="str">
        <f t="shared" si="1070"/>
        <v>0.0000833333333333333-0.00135960142740386i</v>
      </c>
      <c r="W2085" t="e">
        <f t="shared" si="1071"/>
        <v>#DIV/0!</v>
      </c>
      <c r="X2085" t="e">
        <f t="shared" si="1072"/>
        <v>#DIV/0!</v>
      </c>
      <c r="Y2085" t="str">
        <f t="shared" si="1073"/>
        <v>0.00096+0.833577628332901i</v>
      </c>
      <c r="Z2085" t="e">
        <f t="shared" si="1074"/>
        <v>#DIV/0!</v>
      </c>
      <c r="AA2085" t="e">
        <f t="shared" si="1075"/>
        <v>#DIV/0!</v>
      </c>
      <c r="AB2085" t="str">
        <f t="shared" si="1076"/>
        <v>0.102870984832593-0.0479724539142607i</v>
      </c>
      <c r="AC2085" t="str">
        <f t="shared" si="1077"/>
        <v>1.1957894142918-0.432555502398063i</v>
      </c>
      <c r="AD2085" t="str">
        <f t="shared" si="1078"/>
        <v>0.0889061898625936-0.00795758197741239i</v>
      </c>
      <c r="AE2085" t="e">
        <f t="shared" si="1079"/>
        <v>#DIV/0!</v>
      </c>
      <c r="AF2085" t="str">
        <f t="shared" si="1080"/>
        <v>-10.42917812461-8.15220208375206i</v>
      </c>
      <c r="AG2085" t="e">
        <f t="shared" si="1081"/>
        <v>#DIV/0!</v>
      </c>
      <c r="AH2085" t="e">
        <f t="shared" si="1082"/>
        <v>#DIV/0!</v>
      </c>
      <c r="AI2085" t="e">
        <f t="shared" si="1083"/>
        <v>#DIV/0!</v>
      </c>
      <c r="AJ2085" t="e">
        <f t="shared" si="1084"/>
        <v>#DIV/0!</v>
      </c>
      <c r="AK2085"/>
      <c r="AL2085"/>
      <c r="AM2085"/>
      <c r="AN2085"/>
    </row>
    <row r="2086" spans="1:40" x14ac:dyDescent="0.3">
      <c r="A2086"/>
      <c r="B2086">
        <f t="shared" si="1050"/>
        <v>195200</v>
      </c>
      <c r="C2086" s="186" t="str">
        <f t="shared" si="1053"/>
        <v>-0.00583722825771316+0.00960590733301873i</v>
      </c>
      <c r="D2086" s="158" t="str">
        <f t="shared" si="1054"/>
        <v>-4.60612571084327-2.69716931828161i</v>
      </c>
      <c r="E2086" t="str">
        <f t="shared" si="1055"/>
        <v>2277.45129612787-7457.95985510646i</v>
      </c>
      <c r="F2086" t="str">
        <f t="shared" si="1056"/>
        <v>0.594961777504452+0.361410601021924i</v>
      </c>
      <c r="G2086" t="str">
        <f t="shared" si="1051"/>
        <v>0.594961777504452+0.361410601021924i</v>
      </c>
      <c r="H2086" t="str">
        <f t="shared" si="1057"/>
        <v>5.82716013606505+5.45541904167876i</v>
      </c>
      <c r="I2086" t="str">
        <f t="shared" si="1058"/>
        <v>766.54860747591i</v>
      </c>
      <c r="J2086" t="str">
        <f t="shared" si="1052"/>
        <v>-144.535967404928+163.457598580391i</v>
      </c>
      <c r="K2086" t="str">
        <f t="shared" si="1059"/>
        <v>2.63181560803618-2.32716018247273i</v>
      </c>
      <c r="L2086" t="str">
        <f t="shared" si="1060"/>
        <v>0.540683707637056-0.397782458964771i</v>
      </c>
      <c r="M2086" t="str">
        <f t="shared" si="1061"/>
        <v>3.17249931567324-2.7249426414375i</v>
      </c>
      <c r="N2086" t="str">
        <f t="shared" si="1062"/>
        <v>-2.49536120311566i</v>
      </c>
      <c r="O2086" t="str">
        <f t="shared" si="1063"/>
        <v>-0.79835881512247-0.602182034202487i</v>
      </c>
      <c r="P2086" t="str">
        <f t="shared" si="1064"/>
        <v>1.79835881512247+0.602182034202487i</v>
      </c>
      <c r="Q2086" t="str">
        <f t="shared" si="1065"/>
        <v>-1.79835881512247+1.89317916891317i</v>
      </c>
      <c r="R2086" t="str">
        <f t="shared" si="1066"/>
        <v>-0.307126404551436-0.658170847535706i</v>
      </c>
      <c r="S2086" t="str">
        <f t="shared" si="1067"/>
        <v>0.27383936385357i</v>
      </c>
      <c r="T2086" t="str">
        <f t="shared" si="1068"/>
        <v>0.180233086196143-0.0841032992449994i</v>
      </c>
      <c r="U2086" t="e">
        <f t="shared" si="1069"/>
        <v>#DIV/0!</v>
      </c>
      <c r="V2086" t="str">
        <f t="shared" si="1070"/>
        <v>0.0000833333333333333-0.00135890491027916i</v>
      </c>
      <c r="W2086" t="e">
        <f t="shared" si="1071"/>
        <v>#DIV/0!</v>
      </c>
      <c r="X2086" t="e">
        <f t="shared" si="1072"/>
        <v>#DIV/0!</v>
      </c>
      <c r="Y2086" t="str">
        <f t="shared" si="1073"/>
        <v>0.00096+0.83400488493379i</v>
      </c>
      <c r="Z2086" t="e">
        <f t="shared" si="1074"/>
        <v>#DIV/0!</v>
      </c>
      <c r="AA2086" t="e">
        <f t="shared" si="1075"/>
        <v>#DIV/0!</v>
      </c>
      <c r="AB2086" t="str">
        <f t="shared" si="1076"/>
        <v>0.102847325422784-0.0479922946953642i</v>
      </c>
      <c r="AC2086" t="str">
        <f t="shared" si="1077"/>
        <v>1.19550681924677-0.432508584680975i</v>
      </c>
      <c r="AD2086" t="str">
        <f t="shared" si="1078"/>
        <v>0.0889140245171638-0.00797671384188716i</v>
      </c>
      <c r="AE2086" t="e">
        <f t="shared" si="1079"/>
        <v>#DIV/0!</v>
      </c>
      <c r="AF2086" t="str">
        <f t="shared" si="1080"/>
        <v>-10.4332858469083-8.15258835996037i</v>
      </c>
      <c r="AG2086" t="e">
        <f t="shared" si="1081"/>
        <v>#DIV/0!</v>
      </c>
      <c r="AH2086" t="e">
        <f t="shared" si="1082"/>
        <v>#DIV/0!</v>
      </c>
      <c r="AI2086" t="e">
        <f t="shared" si="1083"/>
        <v>#DIV/0!</v>
      </c>
      <c r="AJ2086" t="e">
        <f t="shared" si="1084"/>
        <v>#DIV/0!</v>
      </c>
      <c r="AK2086"/>
      <c r="AL2086"/>
      <c r="AM2086"/>
      <c r="AN2086"/>
    </row>
    <row r="2087" spans="1:40" x14ac:dyDescent="0.3">
      <c r="A2087"/>
      <c r="B2087">
        <f t="shared" si="1050"/>
        <v>195300</v>
      </c>
      <c r="C2087" s="186" t="str">
        <f t="shared" si="1053"/>
        <v>-0.00583457733513742+0.00960395739449799i</v>
      </c>
      <c r="D2087" s="158" t="str">
        <f t="shared" si="1054"/>
        <v>-4.60751541376491-2.6973449485964i</v>
      </c>
      <c r="E2087" t="str">
        <f t="shared" si="1055"/>
        <v>2275.31833323218-7454.79214866228i</v>
      </c>
      <c r="F2087" t="str">
        <f t="shared" si="1056"/>
        <v>0.595145694025503+0.361431559385333i</v>
      </c>
      <c r="G2087" t="str">
        <f t="shared" si="1051"/>
        <v>0.595145694025503+0.361431559385333i</v>
      </c>
      <c r="H2087" t="str">
        <f t="shared" si="1057"/>
        <v>5.82987648133474+5.45562747556984i</v>
      </c>
      <c r="I2087" t="str">
        <f t="shared" si="1058"/>
        <v>766.941306557608i</v>
      </c>
      <c r="J2087" t="str">
        <f t="shared" si="1052"/>
        <v>-144.685120320999+163.541337104254i</v>
      </c>
      <c r="K2087" t="str">
        <f t="shared" si="1059"/>
        <v>2.63061624752674-2.32730779282518i</v>
      </c>
      <c r="L2087" t="str">
        <f t="shared" si="1060"/>
        <v>0.540489181646189-0.397843054350905i</v>
      </c>
      <c r="M2087" t="str">
        <f t="shared" si="1061"/>
        <v>3.17110542917293-2.72515084717609i</v>
      </c>
      <c r="N2087" t="str">
        <f t="shared" si="1062"/>
        <v>-2.49663956438775i</v>
      </c>
      <c r="O2087" t="str">
        <f t="shared" si="1063"/>
        <v>-0.799127968762163-0.601160951444835i</v>
      </c>
      <c r="P2087" t="str">
        <f t="shared" si="1064"/>
        <v>1.79912796876216+0.601160951444835i</v>
      </c>
      <c r="Q2087" t="str">
        <f t="shared" si="1065"/>
        <v>-1.79912796876216+1.89547861294291i</v>
      </c>
      <c r="R2087" t="str">
        <f t="shared" si="1066"/>
        <v>-0.307095997064295-0.65768242534448i</v>
      </c>
      <c r="S2087" t="str">
        <f t="shared" si="1067"/>
        <v>0.273979650412922i</v>
      </c>
      <c r="T2087" t="str">
        <f t="shared" si="1068"/>
        <v>0.180191600978603-0.0841380539188833i</v>
      </c>
      <c r="U2087" t="e">
        <f t="shared" si="1069"/>
        <v>#DIV/0!</v>
      </c>
      <c r="V2087" t="str">
        <f t="shared" si="1070"/>
        <v>0.0000833333333333333-0.00135820910643365i</v>
      </c>
      <c r="W2087" t="e">
        <f t="shared" si="1071"/>
        <v>#DIV/0!</v>
      </c>
      <c r="X2087" t="e">
        <f t="shared" si="1072"/>
        <v>#DIV/0!</v>
      </c>
      <c r="Y2087" t="str">
        <f t="shared" si="1073"/>
        <v>0.00096+0.834432141534678i</v>
      </c>
      <c r="Z2087" t="e">
        <f t="shared" si="1074"/>
        <v>#DIV/0!</v>
      </c>
      <c r="AA2087" t="e">
        <f t="shared" si="1075"/>
        <v>#DIV/0!</v>
      </c>
      <c r="AB2087" t="str">
        <f t="shared" si="1076"/>
        <v>0.102823652501466-0.0480121269322211i</v>
      </c>
      <c r="AC2087" t="str">
        <f t="shared" si="1077"/>
        <v>1.19522435431072-0.432461480105016i</v>
      </c>
      <c r="AD2087" t="str">
        <f t="shared" si="1078"/>
        <v>0.0889218464323862-0.0079958658606081i</v>
      </c>
      <c r="AE2087" t="e">
        <f t="shared" si="1079"/>
        <v>#DIV/0!</v>
      </c>
      <c r="AF2087" t="str">
        <f t="shared" si="1080"/>
        <v>-10.4373918950996-8.15297242416624i</v>
      </c>
      <c r="AG2087" t="e">
        <f t="shared" si="1081"/>
        <v>#DIV/0!</v>
      </c>
      <c r="AH2087" t="e">
        <f t="shared" si="1082"/>
        <v>#DIV/0!</v>
      </c>
      <c r="AI2087" t="e">
        <f t="shared" si="1083"/>
        <v>#DIV/0!</v>
      </c>
      <c r="AJ2087" t="e">
        <f t="shared" si="1084"/>
        <v>#DIV/0!</v>
      </c>
      <c r="AK2087"/>
      <c r="AL2087"/>
      <c r="AM2087"/>
      <c r="AN2087"/>
    </row>
    <row r="2088" spans="1:40" x14ac:dyDescent="0.3">
      <c r="A2088"/>
      <c r="B2088">
        <f t="shared" si="1050"/>
        <v>195400</v>
      </c>
      <c r="C2088" s="186" t="str">
        <f t="shared" si="1053"/>
        <v>-0.00583192746384985+0.00960200827606875i</v>
      </c>
      <c r="D2088" s="158" t="str">
        <f t="shared" si="1054"/>
        <v>-4.60890456600191-2.69751978260804i</v>
      </c>
      <c r="E2088" t="str">
        <f t="shared" si="1055"/>
        <v>2273.18827251924-7451.62679915901i</v>
      </c>
      <c r="F2088" t="str">
        <f t="shared" si="1056"/>
        <v>0.595329537666834+0.361452414703205i</v>
      </c>
      <c r="G2088" t="str">
        <f t="shared" si="1051"/>
        <v>0.595329537666834+0.361452414703205i</v>
      </c>
      <c r="H2088" t="str">
        <f t="shared" si="1057"/>
        <v>5.83259170266419+5.45583449646746i</v>
      </c>
      <c r="I2088" t="str">
        <f t="shared" si="1058"/>
        <v>767.334005639307i</v>
      </c>
      <c r="J2088" t="str">
        <f t="shared" si="1052"/>
        <v>-144.834349627808+163.625075628116i</v>
      </c>
      <c r="K2088" t="str">
        <f t="shared" si="1059"/>
        <v>2.62941736610945-2.32745471718571i</v>
      </c>
      <c r="L2088" t="str">
        <f t="shared" si="1060"/>
        <v>0.540294696055543-0.397903532857569i</v>
      </c>
      <c r="M2088" t="str">
        <f t="shared" si="1061"/>
        <v>3.16971206216499-2.72535825004328i</v>
      </c>
      <c r="N2088" t="str">
        <f t="shared" si="1062"/>
        <v>-2.49791792565984i</v>
      </c>
      <c r="O2088" t="str">
        <f t="shared" si="1063"/>
        <v>-0.79989581646108-0.600138886265556i</v>
      </c>
      <c r="P2088" t="str">
        <f t="shared" si="1064"/>
        <v>1.79989581646108+0.600138886265556i</v>
      </c>
      <c r="Q2088" t="str">
        <f t="shared" si="1065"/>
        <v>-1.79989581646108+1.89777903939428i</v>
      </c>
      <c r="R2088" t="str">
        <f t="shared" si="1066"/>
        <v>-0.307065566026933-0.657194416684055i</v>
      </c>
      <c r="S2088" t="str">
        <f t="shared" si="1067"/>
        <v>0.274119936972273i</v>
      </c>
      <c r="T2088" t="str">
        <f t="shared" si="1068"/>
        <v>0.180150092079963-0.0841727936056582i</v>
      </c>
      <c r="U2088" t="e">
        <f t="shared" si="1069"/>
        <v>#DIV/0!</v>
      </c>
      <c r="V2088" t="str">
        <f t="shared" si="1070"/>
        <v>0.0000833333333333333-0.00135751401477222i</v>
      </c>
      <c r="W2088" t="e">
        <f t="shared" si="1071"/>
        <v>#DIV/0!</v>
      </c>
      <c r="X2088" t="e">
        <f t="shared" si="1072"/>
        <v>#DIV/0!</v>
      </c>
      <c r="Y2088" t="str">
        <f t="shared" si="1073"/>
        <v>0.00096+0.834859398135566i</v>
      </c>
      <c r="Z2088" t="e">
        <f t="shared" si="1074"/>
        <v>#DIV/0!</v>
      </c>
      <c r="AA2088" t="e">
        <f t="shared" si="1075"/>
        <v>#DIV/0!</v>
      </c>
      <c r="AB2088" t="str">
        <f t="shared" si="1076"/>
        <v>0.10279996606688-0.0480319506169076i</v>
      </c>
      <c r="AC2088" t="str">
        <f t="shared" si="1077"/>
        <v>1.19494201955288-0.432414188864266i</v>
      </c>
      <c r="AD2088" t="str">
        <f t="shared" si="1078"/>
        <v>0.0889296555796271-0.00801503803259699i</v>
      </c>
      <c r="AE2088" t="e">
        <f t="shared" si="1079"/>
        <v>#DIV/0!</v>
      </c>
      <c r="AF2088" t="str">
        <f t="shared" si="1080"/>
        <v>-10.4414962686661-8.1533542790755i</v>
      </c>
      <c r="AG2088" t="e">
        <f t="shared" si="1081"/>
        <v>#DIV/0!</v>
      </c>
      <c r="AH2088" t="e">
        <f t="shared" si="1082"/>
        <v>#DIV/0!</v>
      </c>
      <c r="AI2088" t="e">
        <f t="shared" si="1083"/>
        <v>#DIV/0!</v>
      </c>
      <c r="AJ2088" t="e">
        <f t="shared" si="1084"/>
        <v>#DIV/0!</v>
      </c>
      <c r="AK2088"/>
      <c r="AL2088"/>
      <c r="AM2088"/>
      <c r="AN2088"/>
    </row>
    <row r="2089" spans="1:40" x14ac:dyDescent="0.3">
      <c r="A2089"/>
      <c r="B2089">
        <f t="shared" si="1050"/>
        <v>195500</v>
      </c>
      <c r="C2089" s="186" t="str">
        <f t="shared" si="1053"/>
        <v>-0.00582927864426465+0.00960005997600655i</v>
      </c>
      <c r="D2089" s="158" t="str">
        <f t="shared" si="1054"/>
        <v>-4.61029316733579-2.69769382129401i</v>
      </c>
      <c r="E2089" t="str">
        <f t="shared" si="1055"/>
        <v>2271.06110890542-7448.4638045299i</v>
      </c>
      <c r="F2089" t="str">
        <f t="shared" si="1056"/>
        <v>0.595513308399533+0.361473167101312i</v>
      </c>
      <c r="G2089" t="str">
        <f t="shared" si="1051"/>
        <v>0.595513308399533+0.361473167101312i</v>
      </c>
      <c r="H2089" t="str">
        <f t="shared" si="1057"/>
        <v>5.83530579975697+5.45604010609799i</v>
      </c>
      <c r="I2089" t="str">
        <f t="shared" si="1058"/>
        <v>767.726704721006i</v>
      </c>
      <c r="J2089" t="str">
        <f t="shared" si="1052"/>
        <v>-144.983655325355+163.70881415198i</v>
      </c>
      <c r="K2089" t="str">
        <f t="shared" si="1059"/>
        <v>2.62821896396863-2.32760095640202i</v>
      </c>
      <c r="L2089" t="str">
        <f t="shared" si="1060"/>
        <v>0.540100250928955-0.39796389457748i</v>
      </c>
      <c r="M2089" t="str">
        <f t="shared" si="1061"/>
        <v>3.16831921489759-2.7255648509795i</v>
      </c>
      <c r="N2089" t="str">
        <f t="shared" si="1062"/>
        <v>-2.49919628693192i</v>
      </c>
      <c r="O2089" t="str">
        <f t="shared" si="1063"/>
        <v>-0.800662356964393-0.599115840334924i</v>
      </c>
      <c r="P2089" t="str">
        <f t="shared" si="1064"/>
        <v>1.80066235696439+0.599115840334924i</v>
      </c>
      <c r="Q2089" t="str">
        <f t="shared" si="1065"/>
        <v>-1.80066235696439+1.900080446597i</v>
      </c>
      <c r="R2089" t="str">
        <f t="shared" si="1066"/>
        <v>-0.307035111424807-0.656706820908634i</v>
      </c>
      <c r="S2089" t="str">
        <f t="shared" si="1067"/>
        <v>0.274260223531625i</v>
      </c>
      <c r="T2089" t="str">
        <f t="shared" si="1068"/>
        <v>0.180108559497145-0.0842075182914249i</v>
      </c>
      <c r="U2089" t="e">
        <f t="shared" si="1069"/>
        <v>#DIV/0!</v>
      </c>
      <c r="V2089" t="str">
        <f t="shared" si="1070"/>
        <v>0.0000833333333333333-0.00135681963420201i</v>
      </c>
      <c r="W2089" t="e">
        <f t="shared" si="1071"/>
        <v>#DIV/0!</v>
      </c>
      <c r="X2089" t="e">
        <f t="shared" si="1072"/>
        <v>#DIV/0!</v>
      </c>
      <c r="Y2089" t="str">
        <f t="shared" si="1073"/>
        <v>0.00096+0.835286654736454i</v>
      </c>
      <c r="Z2089" t="e">
        <f t="shared" si="1074"/>
        <v>#DIV/0!</v>
      </c>
      <c r="AA2089" t="e">
        <f t="shared" si="1075"/>
        <v>#DIV/0!</v>
      </c>
      <c r="AB2089" t="str">
        <f t="shared" si="1076"/>
        <v>0.102776266117271-0.0480517657414922i</v>
      </c>
      <c r="AC2089" t="str">
        <f t="shared" si="1077"/>
        <v>1.19465981504227-0.432366711152677i</v>
      </c>
      <c r="AD2089" t="str">
        <f t="shared" si="1078"/>
        <v>0.0889374519302338-0.00803423035684689i</v>
      </c>
      <c r="AE2089" t="e">
        <f t="shared" si="1079"/>
        <v>#DIV/0!</v>
      </c>
      <c r="AF2089" t="str">
        <f t="shared" si="1080"/>
        <v>-10.4455989670928-8.153733927392i</v>
      </c>
      <c r="AG2089" t="e">
        <f t="shared" si="1081"/>
        <v>#DIV/0!</v>
      </c>
      <c r="AH2089" t="e">
        <f t="shared" si="1082"/>
        <v>#DIV/0!</v>
      </c>
      <c r="AI2089" t="e">
        <f t="shared" si="1083"/>
        <v>#DIV/0!</v>
      </c>
      <c r="AJ2089" t="e">
        <f t="shared" si="1084"/>
        <v>#DIV/0!</v>
      </c>
      <c r="AK2089"/>
      <c r="AL2089"/>
      <c r="AM2089"/>
      <c r="AN2089"/>
    </row>
    <row r="2090" spans="1:40" x14ac:dyDescent="0.3">
      <c r="A2090"/>
      <c r="B2090">
        <f t="shared" si="1050"/>
        <v>195600</v>
      </c>
      <c r="C2090" s="186" t="str">
        <f t="shared" si="1053"/>
        <v>-0.00582663087679394+0.00959811249259254i</v>
      </c>
      <c r="D2090" s="158" t="str">
        <f t="shared" si="1054"/>
        <v>-4.61168121754923-2.69786706563114i</v>
      </c>
      <c r="E2090" t="str">
        <f t="shared" si="1055"/>
        <v>2268.93683731779-7445.30316270918i</v>
      </c>
      <c r="F2090" t="str">
        <f t="shared" si="1056"/>
        <v>0.595697006194844+0.361493816705349i</v>
      </c>
      <c r="G2090" t="str">
        <f t="shared" si="1051"/>
        <v>0.595697006194844+0.361493816705349i</v>
      </c>
      <c r="H2090" t="str">
        <f t="shared" si="1057"/>
        <v>5.8380187723186+5.45624430618681i</v>
      </c>
      <c r="I2090" t="str">
        <f t="shared" si="1058"/>
        <v>768.119403802704i</v>
      </c>
      <c r="J2090" t="str">
        <f t="shared" si="1052"/>
        <v>-145.13303741364+163.792552675843i</v>
      </c>
      <c r="K2090" t="str">
        <f t="shared" si="1059"/>
        <v>2.62702104128755-2.32774651132131i</v>
      </c>
      <c r="L2090" t="str">
        <f t="shared" si="1060"/>
        <v>0.539905846330125-0.398024139603352i</v>
      </c>
      <c r="M2090" t="str">
        <f t="shared" si="1061"/>
        <v>3.16692688761767-2.72577065092466i</v>
      </c>
      <c r="N2090" t="str">
        <f t="shared" si="1062"/>
        <v>-2.50047464820401i</v>
      </c>
      <c r="O2090" t="str">
        <f t="shared" si="1063"/>
        <v>-0.801427589019428-0.598091815324793i</v>
      </c>
      <c r="P2090" t="str">
        <f t="shared" si="1064"/>
        <v>1.80142758901943+0.598091815324793i</v>
      </c>
      <c r="Q2090" t="str">
        <f t="shared" si="1065"/>
        <v>-1.80142758901943+1.90238283287922i</v>
      </c>
      <c r="R2090" t="str">
        <f t="shared" si="1066"/>
        <v>-0.307004633243376-0.656219637373735i</v>
      </c>
      <c r="S2090" t="str">
        <f t="shared" si="1067"/>
        <v>0.274400510090976i</v>
      </c>
      <c r="T2090" t="str">
        <f t="shared" si="1068"/>
        <v>0.180067003227068-0.0842422279622754i</v>
      </c>
      <c r="U2090" t="e">
        <f t="shared" si="1069"/>
        <v>#DIV/0!</v>
      </c>
      <c r="V2090" t="str">
        <f t="shared" si="1070"/>
        <v>0.0000833333333333333-0.00135612596363237i</v>
      </c>
      <c r="W2090" t="e">
        <f t="shared" si="1071"/>
        <v>#DIV/0!</v>
      </c>
      <c r="X2090" t="e">
        <f t="shared" si="1072"/>
        <v>#DIV/0!</v>
      </c>
      <c r="Y2090" t="str">
        <f t="shared" si="1073"/>
        <v>0.00096+0.835713911337343i</v>
      </c>
      <c r="Z2090" t="e">
        <f t="shared" si="1074"/>
        <v>#DIV/0!</v>
      </c>
      <c r="AA2090" t="e">
        <f t="shared" si="1075"/>
        <v>#DIV/0!</v>
      </c>
      <c r="AB2090" t="str">
        <f t="shared" si="1076"/>
        <v>0.10275255265088-0.0480715722980387i</v>
      </c>
      <c r="AC2090" t="str">
        <f t="shared" si="1077"/>
        <v>1.19437774084763-0.432319047164075i</v>
      </c>
      <c r="AD2090" t="str">
        <f t="shared" si="1078"/>
        <v>0.0889452354555339-0.00805344283232508i</v>
      </c>
      <c r="AE2090" t="e">
        <f t="shared" si="1079"/>
        <v>#DIV/0!</v>
      </c>
      <c r="AF2090" t="str">
        <f t="shared" si="1080"/>
        <v>-10.4496999898678-8.15411137181795i</v>
      </c>
      <c r="AG2090" t="e">
        <f t="shared" si="1081"/>
        <v>#DIV/0!</v>
      </c>
      <c r="AH2090" t="e">
        <f t="shared" si="1082"/>
        <v>#DIV/0!</v>
      </c>
      <c r="AI2090" t="e">
        <f t="shared" si="1083"/>
        <v>#DIV/0!</v>
      </c>
      <c r="AJ2090" t="e">
        <f t="shared" si="1084"/>
        <v>#DIV/0!</v>
      </c>
      <c r="AK2090"/>
      <c r="AL2090"/>
      <c r="AM2090"/>
      <c r="AN2090"/>
    </row>
    <row r="2091" spans="1:40" x14ac:dyDescent="0.3">
      <c r="A2091"/>
      <c r="B2091">
        <f t="shared" si="1050"/>
        <v>195700</v>
      </c>
      <c r="C2091" s="186" t="str">
        <f t="shared" si="1053"/>
        <v>-0.00582398416184763+0.00959616582411437i</v>
      </c>
      <c r="D2091" s="158" t="str">
        <f t="shared" si="1054"/>
        <v>-4.61306871642616-2.69803951659557i</v>
      </c>
      <c r="E2091" t="str">
        <f t="shared" si="1055"/>
        <v>2266.81545269402-7442.14487163196i</v>
      </c>
      <c r="F2091" t="str">
        <f t="shared" si="1056"/>
        <v>0.595880631024173+0.361514363640928i</v>
      </c>
      <c r="G2091" t="str">
        <f t="shared" si="1051"/>
        <v>0.595880631024173+0.361514363640928i</v>
      </c>
      <c r="H2091" t="str">
        <f t="shared" si="1057"/>
        <v>5.84073062005666+5.45644709845824i</v>
      </c>
      <c r="I2091" t="str">
        <f t="shared" si="1058"/>
        <v>768.512102884403i</v>
      </c>
      <c r="J2091" t="str">
        <f t="shared" si="1052"/>
        <v>-145.282495892663+163.876291199706i</v>
      </c>
      <c r="K2091" t="str">
        <f t="shared" si="1059"/>
        <v>2.62582359824852-2.32789138279011i</v>
      </c>
      <c r="L2091" t="str">
        <f t="shared" si="1060"/>
        <v>0.539711482322618-0.398084268027894i</v>
      </c>
      <c r="M2091" t="str">
        <f t="shared" si="1061"/>
        <v>3.16553508057114-2.725975650818i</v>
      </c>
      <c r="N2091" t="str">
        <f t="shared" si="1062"/>
        <v>-2.5017530094761i</v>
      </c>
      <c r="O2091" t="str">
        <f t="shared" si="1063"/>
        <v>-0.802191511375631-0.59706681290864i</v>
      </c>
      <c r="P2091" t="str">
        <f t="shared" si="1064"/>
        <v>1.80219151137563+0.59706681290864i</v>
      </c>
      <c r="Q2091" t="str">
        <f t="shared" si="1065"/>
        <v>-1.80219151137563+1.90468619656746i</v>
      </c>
      <c r="R2091" t="str">
        <f t="shared" si="1066"/>
        <v>-0.306974131468067-0.655732865436208i</v>
      </c>
      <c r="S2091" t="str">
        <f t="shared" si="1067"/>
        <v>0.274540796650326i</v>
      </c>
      <c r="T2091" t="str">
        <f t="shared" si="1068"/>
        <v>0.180025423266658-0.084276922604285i</v>
      </c>
      <c r="U2091" t="e">
        <f t="shared" si="1069"/>
        <v>#DIV/0!</v>
      </c>
      <c r="V2091" t="str">
        <f t="shared" si="1070"/>
        <v>0.0000833333333333333-0.00135543300197492i</v>
      </c>
      <c r="W2091" t="e">
        <f t="shared" si="1071"/>
        <v>#DIV/0!</v>
      </c>
      <c r="X2091" t="e">
        <f t="shared" si="1072"/>
        <v>#DIV/0!</v>
      </c>
      <c r="Y2091" t="str">
        <f t="shared" si="1073"/>
        <v>0.00096+0.836141167938231i</v>
      </c>
      <c r="Z2091" t="e">
        <f t="shared" si="1074"/>
        <v>#DIV/0!</v>
      </c>
      <c r="AA2091" t="e">
        <f t="shared" si="1075"/>
        <v>#DIV/0!</v>
      </c>
      <c r="AB2091" t="str">
        <f t="shared" si="1076"/>
        <v>0.102728825665954-0.0480913702786009i</v>
      </c>
      <c r="AC2091" t="str">
        <f t="shared" si="1077"/>
        <v>1.19409579703752-0.432271197092165i</v>
      </c>
      <c r="AD2091" t="str">
        <f t="shared" si="1078"/>
        <v>0.0889530061268349-0.00807267545796781i</v>
      </c>
      <c r="AE2091" t="e">
        <f t="shared" si="1079"/>
        <v>#DIV/0!</v>
      </c>
      <c r="AF2091" t="str">
        <f t="shared" si="1080"/>
        <v>-10.4537993364828-8.15448661505381i</v>
      </c>
      <c r="AG2091" t="e">
        <f t="shared" si="1081"/>
        <v>#DIV/0!</v>
      </c>
      <c r="AH2091" t="e">
        <f t="shared" si="1082"/>
        <v>#DIV/0!</v>
      </c>
      <c r="AI2091" t="e">
        <f t="shared" si="1083"/>
        <v>#DIV/0!</v>
      </c>
      <c r="AJ2091" t="e">
        <f t="shared" si="1084"/>
        <v>#DIV/0!</v>
      </c>
      <c r="AK2091"/>
      <c r="AL2091"/>
      <c r="AM2091"/>
      <c r="AN2091"/>
    </row>
    <row r="2092" spans="1:40" x14ac:dyDescent="0.3">
      <c r="A2092"/>
      <c r="B2092">
        <f t="shared" si="1050"/>
        <v>195800</v>
      </c>
      <c r="C2092" s="186" t="str">
        <f t="shared" si="1053"/>
        <v>-0.00582133849983336+0.0095942199688654i</v>
      </c>
      <c r="D2092" s="158" t="str">
        <f t="shared" si="1054"/>
        <v>-4.61445566375158-2.6982111751627i</v>
      </c>
      <c r="E2092" t="str">
        <f t="shared" si="1055"/>
        <v>2264.69694998249-7438.98892923443i</v>
      </c>
      <c r="F2092" t="str">
        <f t="shared" si="1056"/>
        <v>0.596064182859068+0.361534808033565i</v>
      </c>
      <c r="G2092" t="str">
        <f t="shared" si="1051"/>
        <v>0.596064182859068+0.361534808033565i</v>
      </c>
      <c r="H2092" t="str">
        <f t="shared" si="1057"/>
        <v>5.84344134268059+5.4566484846354i</v>
      </c>
      <c r="I2092" t="str">
        <f t="shared" si="1058"/>
        <v>768.904801966102i</v>
      </c>
      <c r="J2092" t="str">
        <f t="shared" si="1052"/>
        <v>-145.432030762424+163.960029723568i</v>
      </c>
      <c r="K2092" t="str">
        <f t="shared" si="1059"/>
        <v>2.62462663503282-2.32803557165435i</v>
      </c>
      <c r="L2092" t="str">
        <f t="shared" si="1060"/>
        <v>0.539517158969862-0.398144279943808i</v>
      </c>
      <c r="M2092" t="str">
        <f t="shared" si="1061"/>
        <v>3.16414379400268-2.72617985159816i</v>
      </c>
      <c r="N2092" t="str">
        <f t="shared" si="1062"/>
        <v>-2.50303137074819i</v>
      </c>
      <c r="O2092" t="str">
        <f t="shared" si="1063"/>
        <v>-0.802954122784594-0.596040834761531i</v>
      </c>
      <c r="P2092" t="str">
        <f t="shared" si="1064"/>
        <v>1.80295412278459+0.596040834761531i</v>
      </c>
      <c r="Q2092" t="str">
        <f t="shared" si="1065"/>
        <v>-1.80295412278459+1.90699053598666i</v>
      </c>
      <c r="R2092" t="str">
        <f t="shared" si="1066"/>
        <v>-0.306943606084303-0.655246504454213i</v>
      </c>
      <c r="S2092" t="str">
        <f t="shared" si="1067"/>
        <v>0.274681083209677i</v>
      </c>
      <c r="T2092" t="str">
        <f t="shared" si="1068"/>
        <v>0.179983819612838-0.0843116022035207i</v>
      </c>
      <c r="U2092" t="e">
        <f t="shared" si="1069"/>
        <v>#DIV/0!</v>
      </c>
      <c r="V2092" t="str">
        <f t="shared" si="1070"/>
        <v>0.0000833333333333333-0.00135474074814347i</v>
      </c>
      <c r="W2092" t="e">
        <f t="shared" si="1071"/>
        <v>#DIV/0!</v>
      </c>
      <c r="X2092" t="e">
        <f t="shared" si="1072"/>
        <v>#DIV/0!</v>
      </c>
      <c r="Y2092" t="str">
        <f t="shared" si="1073"/>
        <v>0.00096+0.836568424539119i</v>
      </c>
      <c r="Z2092" t="e">
        <f t="shared" si="1074"/>
        <v>#DIV/0!</v>
      </c>
      <c r="AA2092" t="e">
        <f t="shared" si="1075"/>
        <v>#DIV/0!</v>
      </c>
      <c r="AB2092" t="str">
        <f t="shared" si="1076"/>
        <v>0.102705085160737-0.0481111596752284i</v>
      </c>
      <c r="AC2092" t="str">
        <f t="shared" si="1077"/>
        <v>1.19381398368023-0.43222316113052i</v>
      </c>
      <c r="AD2092" t="str">
        <f t="shared" si="1078"/>
        <v>0.0889607639154249-0.00809192823268612i</v>
      </c>
      <c r="AE2092" t="e">
        <f t="shared" si="1079"/>
        <v>#DIV/0!</v>
      </c>
      <c r="AF2092" t="str">
        <f t="shared" si="1080"/>
        <v>-10.4578970064322-8.1548596597981i</v>
      </c>
      <c r="AG2092" t="e">
        <f t="shared" si="1081"/>
        <v>#DIV/0!</v>
      </c>
      <c r="AH2092" t="e">
        <f t="shared" si="1082"/>
        <v>#DIV/0!</v>
      </c>
      <c r="AI2092" t="e">
        <f t="shared" si="1083"/>
        <v>#DIV/0!</v>
      </c>
      <c r="AJ2092" t="e">
        <f t="shared" si="1084"/>
        <v>#DIV/0!</v>
      </c>
      <c r="AK2092"/>
      <c r="AL2092"/>
      <c r="AM2092"/>
      <c r="AN2092"/>
    </row>
    <row r="2093" spans="1:40" x14ac:dyDescent="0.3">
      <c r="A2093"/>
      <c r="B2093">
        <f t="shared" si="1050"/>
        <v>195900</v>
      </c>
      <c r="C2093" s="186" t="str">
        <f t="shared" si="1053"/>
        <v>-0.00581869389115665+0.0095922749251448i</v>
      </c>
      <c r="D2093" s="158" t="str">
        <f t="shared" si="1054"/>
        <v>-4.61584205931167-2.69838204230726i</v>
      </c>
      <c r="E2093" t="str">
        <f t="shared" si="1055"/>
        <v>2262.58132414217-7435.83533345374i</v>
      </c>
      <c r="F2093" t="str">
        <f t="shared" si="1056"/>
        <v>0.596247661671234+0.361555150008701i</v>
      </c>
      <c r="G2093" t="str">
        <f t="shared" si="1051"/>
        <v>0.596247661671234+0.361555150008701i</v>
      </c>
      <c r="H2093" t="str">
        <f t="shared" si="1057"/>
        <v>5.84615093990176+5.45684846644037i</v>
      </c>
      <c r="I2093" t="str">
        <f t="shared" si="1058"/>
        <v>769.297501047801i</v>
      </c>
      <c r="J2093" t="str">
        <f t="shared" si="1052"/>
        <v>-145.581642022923+164.043768247431i</v>
      </c>
      <c r="K2093" t="str">
        <f t="shared" si="1059"/>
        <v>2.62343015182074-2.32817907875931i</v>
      </c>
      <c r="L2093" t="str">
        <f t="shared" si="1060"/>
        <v>0.539322876335149-0.398204175443795i</v>
      </c>
      <c r="M2093" t="str">
        <f t="shared" si="1061"/>
        <v>3.16275302815589-2.72638325420311i</v>
      </c>
      <c r="N2093" t="str">
        <f t="shared" si="1062"/>
        <v>-2.50430973202028i</v>
      </c>
      <c r="O2093" t="str">
        <f t="shared" si="1063"/>
        <v>-0.803715422000053-0.595013882560127i</v>
      </c>
      <c r="P2093" t="str">
        <f t="shared" si="1064"/>
        <v>1.80371542200005+0.595013882560127i</v>
      </c>
      <c r="Q2093" t="str">
        <f t="shared" si="1065"/>
        <v>-1.80371542200005+1.90929584946015i</v>
      </c>
      <c r="R2093" t="str">
        <f t="shared" si="1066"/>
        <v>-0.306913057077497-0.654760553787229i</v>
      </c>
      <c r="S2093" t="str">
        <f t="shared" si="1067"/>
        <v>0.274821369769029i</v>
      </c>
      <c r="T2093" t="str">
        <f t="shared" si="1068"/>
        <v>0.179942192262534-0.0843462667460379i</v>
      </c>
      <c r="U2093" t="e">
        <f t="shared" si="1069"/>
        <v>#DIV/0!</v>
      </c>
      <c r="V2093" t="str">
        <f t="shared" si="1070"/>
        <v>0.0000833333333333333-0.00135404920105407i</v>
      </c>
      <c r="W2093" t="e">
        <f t="shared" si="1071"/>
        <v>#DIV/0!</v>
      </c>
      <c r="X2093" t="e">
        <f t="shared" si="1072"/>
        <v>#DIV/0!</v>
      </c>
      <c r="Y2093" t="str">
        <f t="shared" si="1073"/>
        <v>0.00096+0.836995681140007i</v>
      </c>
      <c r="Z2093" t="e">
        <f t="shared" si="1074"/>
        <v>#DIV/0!</v>
      </c>
      <c r="AA2093" t="e">
        <f t="shared" si="1075"/>
        <v>#DIV/0!</v>
      </c>
      <c r="AB2093" t="str">
        <f t="shared" si="1076"/>
        <v>0.102681331133474-0.0481309404799638i</v>
      </c>
      <c r="AC2093" t="str">
        <f t="shared" si="1077"/>
        <v>1.19353230084385-0.432174939472584i</v>
      </c>
      <c r="AD2093" t="str">
        <f t="shared" si="1078"/>
        <v>0.0889685087925707-0.00811120115536367i</v>
      </c>
      <c r="AE2093" t="e">
        <f t="shared" si="1079"/>
        <v>#DIV/0!</v>
      </c>
      <c r="AF2093" t="str">
        <f t="shared" si="1080"/>
        <v>-10.4619929992134-8.15523050874763i</v>
      </c>
      <c r="AG2093" t="e">
        <f t="shared" si="1081"/>
        <v>#DIV/0!</v>
      </c>
      <c r="AH2093" t="e">
        <f t="shared" si="1082"/>
        <v>#DIV/0!</v>
      </c>
      <c r="AI2093" t="e">
        <f t="shared" si="1083"/>
        <v>#DIV/0!</v>
      </c>
      <c r="AJ2093" t="e">
        <f t="shared" si="1084"/>
        <v>#DIV/0!</v>
      </c>
      <c r="AK2093"/>
      <c r="AL2093"/>
      <c r="AM2093"/>
      <c r="AN2093"/>
    </row>
    <row r="2094" spans="1:40" x14ac:dyDescent="0.3">
      <c r="A2094"/>
      <c r="B2094">
        <f t="shared" si="1050"/>
        <v>196000</v>
      </c>
      <c r="C2094" s="186" t="str">
        <f t="shared" si="1053"/>
        <v>-0.00581605033622081+0.00959033069125805i</v>
      </c>
      <c r="D2094" s="158" t="str">
        <f t="shared" si="1054"/>
        <v>-4.6172279028938-2.69855211900332i</v>
      </c>
      <c r="E2094" t="str">
        <f t="shared" si="1055"/>
        <v>2260.46857014261-7432.68408222797i</v>
      </c>
      <c r="F2094" t="str">
        <f t="shared" si="1056"/>
        <v>0.596431067432535+0.361575389691691i</v>
      </c>
      <c r="G2094" t="str">
        <f t="shared" si="1051"/>
        <v>0.596431067432535+0.361575389691691i</v>
      </c>
      <c r="H2094" t="str">
        <f t="shared" si="1057"/>
        <v>5.84885941143355+5.4570470455942i</v>
      </c>
      <c r="I2094" t="str">
        <f t="shared" si="1058"/>
        <v>769.690200129499i</v>
      </c>
      <c r="J2094" t="str">
        <f t="shared" si="1052"/>
        <v>-145.73132967416+164.127506771294i</v>
      </c>
      <c r="K2094" t="str">
        <f t="shared" si="1059"/>
        <v>2.62223414879157-2.3283219049497i</v>
      </c>
      <c r="L2094" t="str">
        <f t="shared" si="1060"/>
        <v>0.539128634481634-0.398263954620547i</v>
      </c>
      <c r="M2094" t="str">
        <f t="shared" si="1061"/>
        <v>3.1613627832732-2.72658585957025i</v>
      </c>
      <c r="N2094" t="str">
        <f t="shared" si="1062"/>
        <v>-2.50558809329236i</v>
      </c>
      <c r="O2094" t="str">
        <f t="shared" si="1063"/>
        <v>-0.804475407777881-0.593985957982689i</v>
      </c>
      <c r="P2094" t="str">
        <f t="shared" si="1064"/>
        <v>1.80447540777788+0.593985957982689i</v>
      </c>
      <c r="Q2094" t="str">
        <f t="shared" si="1065"/>
        <v>-1.80447540777788+1.91160213530967i</v>
      </c>
      <c r="R2094" t="str">
        <f t="shared" si="1066"/>
        <v>-0.306882484433039-0.654275012796046i</v>
      </c>
      <c r="S2094" t="str">
        <f t="shared" si="1067"/>
        <v>0.27496165632838i</v>
      </c>
      <c r="T2094" t="str">
        <f t="shared" si="1068"/>
        <v>0.179900541212673-0.0843809162178767i</v>
      </c>
      <c r="U2094" t="e">
        <f t="shared" si="1069"/>
        <v>#DIV/0!</v>
      </c>
      <c r="V2094" t="str">
        <f t="shared" si="1070"/>
        <v>0.0000833333333333333-0.00135335835962496i</v>
      </c>
      <c r="W2094" t="e">
        <f t="shared" si="1071"/>
        <v>#DIV/0!</v>
      </c>
      <c r="X2094" t="e">
        <f t="shared" si="1072"/>
        <v>#DIV/0!</v>
      </c>
      <c r="Y2094" t="str">
        <f t="shared" si="1073"/>
        <v>0.00096+0.837422937740895i</v>
      </c>
      <c r="Z2094" t="e">
        <f t="shared" si="1074"/>
        <v>#DIV/0!</v>
      </c>
      <c r="AA2094" t="e">
        <f t="shared" si="1075"/>
        <v>#DIV/0!</v>
      </c>
      <c r="AB2094" t="str">
        <f t="shared" si="1076"/>
        <v>0.102657563582412-0.048150712684841i</v>
      </c>
      <c r="AC2094" t="str">
        <f t="shared" si="1077"/>
        <v>1.19325074859622-0.432126532311676i</v>
      </c>
      <c r="AD2094" t="str">
        <f t="shared" si="1078"/>
        <v>0.0889762407295209-0.00813049422485396i</v>
      </c>
      <c r="AE2094" t="e">
        <f t="shared" si="1079"/>
        <v>#DIV/0!</v>
      </c>
      <c r="AF2094" t="str">
        <f t="shared" si="1080"/>
        <v>-10.4660873143273-8.15559916459752i</v>
      </c>
      <c r="AG2094" t="e">
        <f t="shared" si="1081"/>
        <v>#DIV/0!</v>
      </c>
      <c r="AH2094" t="e">
        <f t="shared" si="1082"/>
        <v>#DIV/0!</v>
      </c>
      <c r="AI2094" t="e">
        <f t="shared" si="1083"/>
        <v>#DIV/0!</v>
      </c>
      <c r="AJ2094" t="e">
        <f t="shared" si="1084"/>
        <v>#DIV/0!</v>
      </c>
      <c r="AK2094"/>
      <c r="AL2094"/>
      <c r="AM2094"/>
      <c r="AN2094"/>
    </row>
    <row r="2095" spans="1:40" x14ac:dyDescent="0.3">
      <c r="A2095"/>
      <c r="B2095">
        <f t="shared" si="1050"/>
        <v>196100</v>
      </c>
      <c r="C2095" s="186" t="str">
        <f t="shared" si="1053"/>
        <v>-0.00581340783542679+0.00958838726551614i</v>
      </c>
      <c r="D2095" s="158" t="str">
        <f t="shared" si="1054"/>
        <v>-4.61861319428644-2.69872140622416i</v>
      </c>
      <c r="E2095" t="str">
        <f t="shared" si="1055"/>
        <v>2258.35868296393-7429.53517349627i</v>
      </c>
      <c r="F2095" t="str">
        <f t="shared" si="1056"/>
        <v>0.596614400114978+0.361595527207797i</v>
      </c>
      <c r="G2095" t="str">
        <f t="shared" si="1051"/>
        <v>0.596614400114978+0.361595527207797i</v>
      </c>
      <c r="H2095" t="str">
        <f t="shared" si="1057"/>
        <v>5.85156675699119+5.45724422381669i</v>
      </c>
      <c r="I2095" t="str">
        <f t="shared" si="1058"/>
        <v>770.082899211198i</v>
      </c>
      <c r="J2095" t="str">
        <f t="shared" si="1052"/>
        <v>-145.881093716136+164.211245295158i</v>
      </c>
      <c r="K2095" t="str">
        <f t="shared" si="1059"/>
        <v>2.62103862612357-2.32846405106959i</v>
      </c>
      <c r="L2095" t="str">
        <f t="shared" si="1060"/>
        <v>0.538934433472337-0.398323617566753i</v>
      </c>
      <c r="M2095" t="str">
        <f t="shared" si="1061"/>
        <v>3.15997305959591-2.72678766863634i</v>
      </c>
      <c r="N2095" t="str">
        <f t="shared" si="1062"/>
        <v>-2.50686645456445i</v>
      </c>
      <c r="O2095" t="str">
        <f t="shared" si="1063"/>
        <v>-0.805234078876115-0.592957062709043i</v>
      </c>
      <c r="P2095" t="str">
        <f t="shared" si="1064"/>
        <v>1.80523407887611+0.592957062709043i</v>
      </c>
      <c r="Q2095" t="str">
        <f t="shared" si="1065"/>
        <v>-1.80523407887611+1.91390939185541i</v>
      </c>
      <c r="R2095" t="str">
        <f t="shared" si="1066"/>
        <v>-0.306851888136306-0.653789880842751i</v>
      </c>
      <c r="S2095" t="str">
        <f t="shared" si="1067"/>
        <v>0.275101942887732i</v>
      </c>
      <c r="T2095" t="str">
        <f t="shared" si="1068"/>
        <v>0.17985886646018-0.0844155506050668i</v>
      </c>
      <c r="U2095" t="e">
        <f t="shared" si="1069"/>
        <v>#DIV/0!</v>
      </c>
      <c r="V2095" t="str">
        <f t="shared" si="1070"/>
        <v>0.0000833333333333333-0.00135266822277661i</v>
      </c>
      <c r="W2095" t="e">
        <f t="shared" si="1071"/>
        <v>#DIV/0!</v>
      </c>
      <c r="X2095" t="e">
        <f t="shared" si="1072"/>
        <v>#DIV/0!</v>
      </c>
      <c r="Y2095" t="str">
        <f t="shared" si="1073"/>
        <v>0.00096+0.837850194341784i</v>
      </c>
      <c r="Z2095" t="e">
        <f t="shared" si="1074"/>
        <v>#DIV/0!</v>
      </c>
      <c r="AA2095" t="e">
        <f t="shared" si="1075"/>
        <v>#DIV/0!</v>
      </c>
      <c r="AB2095" t="str">
        <f t="shared" si="1076"/>
        <v>0.102633782505796-0.0481704762818882i</v>
      </c>
      <c r="AC2095" t="str">
        <f t="shared" si="1077"/>
        <v>1.19296932700495-0.432077939840979i</v>
      </c>
      <c r="AD2095" t="str">
        <f t="shared" si="1078"/>
        <v>0.0889839596975026-0.00814980743998477i</v>
      </c>
      <c r="AE2095" t="e">
        <f t="shared" si="1079"/>
        <v>#DIV/0!</v>
      </c>
      <c r="AF2095" t="str">
        <f t="shared" si="1080"/>
        <v>-10.4701799512776-8.15596563004085i</v>
      </c>
      <c r="AG2095" t="e">
        <f t="shared" si="1081"/>
        <v>#DIV/0!</v>
      </c>
      <c r="AH2095" t="e">
        <f t="shared" si="1082"/>
        <v>#DIV/0!</v>
      </c>
      <c r="AI2095" t="e">
        <f t="shared" si="1083"/>
        <v>#DIV/0!</v>
      </c>
      <c r="AJ2095" t="e">
        <f t="shared" si="1084"/>
        <v>#DIV/0!</v>
      </c>
      <c r="AK2095"/>
      <c r="AL2095"/>
      <c r="AM2095"/>
      <c r="AN2095"/>
    </row>
    <row r="2096" spans="1:40" x14ac:dyDescent="0.3">
      <c r="A2096"/>
      <c r="B2096">
        <f t="shared" si="1050"/>
        <v>196200</v>
      </c>
      <c r="C2096" s="186" t="str">
        <f t="shared" si="1053"/>
        <v>-0.00581076638917358+0.00958644464623619i</v>
      </c>
      <c r="D2096" s="158" t="str">
        <f t="shared" si="1054"/>
        <v>-4.61999793327925-2.69888990494239i</v>
      </c>
      <c r="E2096" t="str">
        <f t="shared" si="1055"/>
        <v>2256.25165759679-7426.38860519876i</v>
      </c>
      <c r="F2096" t="str">
        <f t="shared" si="1056"/>
        <v>0.596797659690728+0.3616155626822i</v>
      </c>
      <c r="G2096" t="str">
        <f t="shared" si="1051"/>
        <v>0.596797659690728+0.3616155626822i</v>
      </c>
      <c r="H2096" t="str">
        <f t="shared" si="1057"/>
        <v>5.85427297629193+5.4574400028266i</v>
      </c>
      <c r="I2096" t="str">
        <f t="shared" si="1058"/>
        <v>770.475598292897i</v>
      </c>
      <c r="J2096" t="str">
        <f t="shared" si="1052"/>
        <v>-146.030934148849+164.29498381902i</v>
      </c>
      <c r="K2096" t="str">
        <f t="shared" si="1059"/>
        <v>2.61984358399409-2.32860551796248i</v>
      </c>
      <c r="L2096" t="str">
        <f t="shared" si="1060"/>
        <v>0.538740273370142-0.398383164375098i</v>
      </c>
      <c r="M2096" t="str">
        <f t="shared" si="1061"/>
        <v>3.15858385736423-2.72698868233758i</v>
      </c>
      <c r="N2096" t="str">
        <f t="shared" si="1062"/>
        <v>-2.50814481583654i</v>
      </c>
      <c r="O2096" t="str">
        <f t="shared" si="1063"/>
        <v>-0.805991434054923-0.591927198420625i</v>
      </c>
      <c r="P2096" t="str">
        <f t="shared" si="1064"/>
        <v>1.80599143405492+0.591927198420625i</v>
      </c>
      <c r="Q2096" t="str">
        <f t="shared" si="1065"/>
        <v>-1.80599143405492+1.91621761741591i</v>
      </c>
      <c r="R2096" t="str">
        <f t="shared" si="1066"/>
        <v>-0.306821268172674-0.653305157290748i</v>
      </c>
      <c r="S2096" t="str">
        <f t="shared" si="1067"/>
        <v>0.275242229447083i</v>
      </c>
      <c r="T2096" t="str">
        <f t="shared" si="1068"/>
        <v>0.179817168001983-0.0844501698936281i</v>
      </c>
      <c r="U2096" t="e">
        <f t="shared" si="1069"/>
        <v>#DIV/0!</v>
      </c>
      <c r="V2096" t="str">
        <f t="shared" si="1070"/>
        <v>0.0000833333333333333-0.00135197878943166i</v>
      </c>
      <c r="W2096" t="e">
        <f t="shared" si="1071"/>
        <v>#DIV/0!</v>
      </c>
      <c r="X2096" t="e">
        <f t="shared" si="1072"/>
        <v>#DIV/0!</v>
      </c>
      <c r="Y2096" t="str">
        <f t="shared" si="1073"/>
        <v>0.00096+0.838277450942672i</v>
      </c>
      <c r="Z2096" t="e">
        <f t="shared" si="1074"/>
        <v>#DIV/0!</v>
      </c>
      <c r="AA2096" t="e">
        <f t="shared" si="1075"/>
        <v>#DIV/0!</v>
      </c>
      <c r="AB2096" t="str">
        <f t="shared" si="1076"/>
        <v>0.102609987901873-0.0481902312631279i</v>
      </c>
      <c r="AC2096" t="str">
        <f t="shared" si="1077"/>
        <v>1.19268803613742-0.432029162253569i</v>
      </c>
      <c r="AD2096" t="str">
        <f t="shared" si="1078"/>
        <v>0.0889916656677245-0.00816914079955489i</v>
      </c>
      <c r="AE2096" t="e">
        <f t="shared" si="1079"/>
        <v>#DIV/0!</v>
      </c>
      <c r="AF2096" t="str">
        <f t="shared" si="1080"/>
        <v>-10.4742709095712-8.15632990776899i</v>
      </c>
      <c r="AG2096" t="e">
        <f t="shared" si="1081"/>
        <v>#DIV/0!</v>
      </c>
      <c r="AH2096" t="e">
        <f t="shared" si="1082"/>
        <v>#DIV/0!</v>
      </c>
      <c r="AI2096" t="e">
        <f t="shared" si="1083"/>
        <v>#DIV/0!</v>
      </c>
      <c r="AJ2096" t="e">
        <f t="shared" si="1084"/>
        <v>#DIV/0!</v>
      </c>
      <c r="AK2096"/>
      <c r="AL2096"/>
      <c r="AM2096"/>
      <c r="AN2096"/>
    </row>
    <row r="2097" spans="1:40" x14ac:dyDescent="0.3">
      <c r="A2097"/>
      <c r="B2097">
        <f t="shared" si="1050"/>
        <v>196300</v>
      </c>
      <c r="C2097" s="186" t="str">
        <f t="shared" si="1053"/>
        <v>-0.00580812599785786+0.00958450283174115i</v>
      </c>
      <c r="D2097" s="158" t="str">
        <f t="shared" si="1054"/>
        <v>-4.62138211966302-2.69905761612996i</v>
      </c>
      <c r="E2097" t="str">
        <f t="shared" si="1055"/>
        <v>2254.14748904237-7423.24437527657i</v>
      </c>
      <c r="F2097" t="str">
        <f t="shared" si="1056"/>
        <v>0.596980846132101+0.361635496239997i</v>
      </c>
      <c r="G2097" t="str">
        <f t="shared" si="1051"/>
        <v>0.596980846132101+0.361635496239997i</v>
      </c>
      <c r="H2097" t="str">
        <f t="shared" si="1057"/>
        <v>5.85697806905488+5.45763438434163i</v>
      </c>
      <c r="I2097" t="str">
        <f t="shared" si="1058"/>
        <v>770.868297374595i</v>
      </c>
      <c r="J2097" t="str">
        <f t="shared" si="1052"/>
        <v>-146.1808509723+164.378722342883i</v>
      </c>
      <c r="K2097" t="str">
        <f t="shared" si="1059"/>
        <v>2.61864902257939-2.32874630647116i</v>
      </c>
      <c r="L2097" t="str">
        <f t="shared" si="1060"/>
        <v>0.538546154237799-0.398442595138257i</v>
      </c>
      <c r="M2097" t="str">
        <f t="shared" si="1061"/>
        <v>3.15719517681719-2.72718890160942i</v>
      </c>
      <c r="N2097" t="str">
        <f t="shared" si="1062"/>
        <v>-2.50942317710863i</v>
      </c>
      <c r="O2097" t="str">
        <f t="shared" si="1063"/>
        <v>-0.80674747207663-0.590896366800446i</v>
      </c>
      <c r="P2097" t="str">
        <f t="shared" si="1064"/>
        <v>1.80674747207663+0.590896366800446i</v>
      </c>
      <c r="Q2097" t="str">
        <f t="shared" si="1065"/>
        <v>-1.80674747207663+1.91852681030818i</v>
      </c>
      <c r="R2097" t="str">
        <f t="shared" si="1066"/>
        <v>-0.306790624527487-0.652820841504736i</v>
      </c>
      <c r="S2097" t="str">
        <f t="shared" si="1067"/>
        <v>0.275382516006435i</v>
      </c>
      <c r="T2097" t="str">
        <f t="shared" si="1068"/>
        <v>0.179775445835012-0.0844847740695649i</v>
      </c>
      <c r="U2097" t="e">
        <f t="shared" si="1069"/>
        <v>#DIV/0!</v>
      </c>
      <c r="V2097" t="str">
        <f t="shared" si="1070"/>
        <v>0.0000833333333333333-0.00135129005851499i</v>
      </c>
      <c r="W2097" t="e">
        <f t="shared" si="1071"/>
        <v>#DIV/0!</v>
      </c>
      <c r="X2097" t="e">
        <f t="shared" si="1072"/>
        <v>#DIV/0!</v>
      </c>
      <c r="Y2097" t="str">
        <f t="shared" si="1073"/>
        <v>0.00096+0.83870470754356i</v>
      </c>
      <c r="Z2097" t="e">
        <f t="shared" si="1074"/>
        <v>#DIV/0!</v>
      </c>
      <c r="AA2097" t="e">
        <f t="shared" si="1075"/>
        <v>#DIV/0!</v>
      </c>
      <c r="AB2097" t="str">
        <f t="shared" si="1076"/>
        <v>0.102586179768891-0.0482099776205735i</v>
      </c>
      <c r="AC2097" t="str">
        <f t="shared" si="1077"/>
        <v>1.19240687606078-0.431980199742368i</v>
      </c>
      <c r="AD2097" t="str">
        <f t="shared" si="1078"/>
        <v>0.0889993586113752-0.00818849430233519i</v>
      </c>
      <c r="AE2097" t="e">
        <f t="shared" si="1079"/>
        <v>#DIV/0!</v>
      </c>
      <c r="AF2097" t="str">
        <f t="shared" si="1080"/>
        <v>-10.4783601887179-8.15669200047159i</v>
      </c>
      <c r="AG2097" t="e">
        <f t="shared" si="1081"/>
        <v>#DIV/0!</v>
      </c>
      <c r="AH2097" t="e">
        <f t="shared" si="1082"/>
        <v>#DIV/0!</v>
      </c>
      <c r="AI2097" t="e">
        <f t="shared" si="1083"/>
        <v>#DIV/0!</v>
      </c>
      <c r="AJ2097" t="e">
        <f t="shared" si="1084"/>
        <v>#DIV/0!</v>
      </c>
      <c r="AK2097"/>
      <c r="AL2097"/>
      <c r="AM2097"/>
      <c r="AN2097"/>
    </row>
    <row r="2098" spans="1:40" x14ac:dyDescent="0.3">
      <c r="A2098"/>
      <c r="B2098">
        <f t="shared" ref="B2098:B2134" si="1085">B2097+100</f>
        <v>196400</v>
      </c>
      <c r="C2098" s="186" t="str">
        <f t="shared" si="1053"/>
        <v>-0.00580548666187422+0.00958256182035993i</v>
      </c>
      <c r="D2098" s="158" t="str">
        <f t="shared" si="1054"/>
        <v>-4.62276575322972-2.69922454075812i</v>
      </c>
      <c r="E2098" t="str">
        <f t="shared" si="1055"/>
        <v>2252.04617231231-7420.10248167181i</v>
      </c>
      <c r="F2098" t="str">
        <f t="shared" si="1056"/>
        <v>0.597163959411567+0.361655328006202i</v>
      </c>
      <c r="G2098" t="str">
        <f t="shared" si="1051"/>
        <v>0.597163959411567+0.361655328006202i</v>
      </c>
      <c r="H2098" t="str">
        <f t="shared" si="1057"/>
        <v>5.85968203500114+5.45782737007838i</v>
      </c>
      <c r="I2098" t="str">
        <f t="shared" si="1058"/>
        <v>771.260996456294i</v>
      </c>
      <c r="J2098" t="str">
        <f t="shared" si="1052"/>
        <v>-146.33084418649+164.462460866746i</v>
      </c>
      <c r="K2098" t="str">
        <f t="shared" si="1059"/>
        <v>2.61745494205478-2.3288864174379i</v>
      </c>
      <c r="L2098" t="str">
        <f t="shared" si="1060"/>
        <v>0.53835207613792-0.398501909948904i</v>
      </c>
      <c r="M2098" t="str">
        <f t="shared" si="1061"/>
        <v>3.1558070181927-2.7273883273868i</v>
      </c>
      <c r="N2098" t="str">
        <f t="shared" si="1062"/>
        <v>-2.51070153838072i</v>
      </c>
      <c r="O2098" t="str">
        <f t="shared" si="1063"/>
        <v>-0.807502191705713-0.5898645695331i</v>
      </c>
      <c r="P2098" t="str">
        <f t="shared" si="1064"/>
        <v>1.80750219170571+0.5898645695331i</v>
      </c>
      <c r="Q2098" t="str">
        <f t="shared" si="1065"/>
        <v>-1.80750219170571+1.92083696884762i</v>
      </c>
      <c r="R2098" t="str">
        <f t="shared" si="1066"/>
        <v>-0.306759957186083-0.652336932850712i</v>
      </c>
      <c r="S2098" t="str">
        <f t="shared" si="1067"/>
        <v>0.275522802565784i</v>
      </c>
      <c r="T2098" t="str">
        <f t="shared" si="1068"/>
        <v>0.179733699956196-0.0845193631188695i</v>
      </c>
      <c r="U2098" t="e">
        <f t="shared" si="1069"/>
        <v>#DIV/0!</v>
      </c>
      <c r="V2098" t="str">
        <f t="shared" si="1070"/>
        <v>0.0000833333333333333-0.00135060202895363i</v>
      </c>
      <c r="W2098" t="e">
        <f t="shared" si="1071"/>
        <v>#DIV/0!</v>
      </c>
      <c r="X2098" t="e">
        <f t="shared" si="1072"/>
        <v>#DIV/0!</v>
      </c>
      <c r="Y2098" t="str">
        <f t="shared" si="1073"/>
        <v>0.00096+0.839131964144448i</v>
      </c>
      <c r="Z2098" t="e">
        <f t="shared" si="1074"/>
        <v>#DIV/0!</v>
      </c>
      <c r="AA2098" t="e">
        <f t="shared" si="1075"/>
        <v>#DIV/0!</v>
      </c>
      <c r="AB2098" t="str">
        <f t="shared" si="1076"/>
        <v>0.102562358105099-0.0482297153462319i</v>
      </c>
      <c r="AC2098" t="str">
        <f t="shared" si="1077"/>
        <v>1.19212584684196-0.431931052500187i</v>
      </c>
      <c r="AD2098" t="str">
        <f t="shared" si="1078"/>
        <v>0.0890070384996234-0.00820786794706757i</v>
      </c>
      <c r="AE2098" t="e">
        <f t="shared" si="1079"/>
        <v>#DIV/0!</v>
      </c>
      <c r="AF2098" t="str">
        <f t="shared" si="1080"/>
        <v>-10.4824477882309-8.1570519108365i</v>
      </c>
      <c r="AG2098" t="e">
        <f t="shared" si="1081"/>
        <v>#DIV/0!</v>
      </c>
      <c r="AH2098" t="e">
        <f t="shared" si="1082"/>
        <v>#DIV/0!</v>
      </c>
      <c r="AI2098" t="e">
        <f t="shared" si="1083"/>
        <v>#DIV/0!</v>
      </c>
      <c r="AJ2098" t="e">
        <f t="shared" si="1084"/>
        <v>#DIV/0!</v>
      </c>
      <c r="AK2098"/>
      <c r="AL2098"/>
      <c r="AM2098"/>
      <c r="AN2098"/>
    </row>
    <row r="2099" spans="1:40" x14ac:dyDescent="0.3">
      <c r="A2099"/>
      <c r="B2099">
        <f t="shared" si="1085"/>
        <v>196500</v>
      </c>
      <c r="C2099" s="186" t="str">
        <f t="shared" si="1053"/>
        <v>-0.00580284838161494+0.00958062161042691i</v>
      </c>
      <c r="D2099" s="158" t="str">
        <f t="shared" si="1054"/>
        <v>-4.62414883377242-2.69939067979736i</v>
      </c>
      <c r="E2099" t="str">
        <f t="shared" si="1055"/>
        <v>2249.94770242875-7416.96292232765i</v>
      </c>
      <c r="F2099" t="str">
        <f t="shared" si="1056"/>
        <v>0.597346999501744+0.361675058105735i</v>
      </c>
      <c r="G2099" t="str">
        <f t="shared" si="1051"/>
        <v>0.597346999501744+0.361675058105735i</v>
      </c>
      <c r="H2099" t="str">
        <f t="shared" si="1057"/>
        <v>5.86238487385367+5.45801896175228i</v>
      </c>
      <c r="I2099" t="str">
        <f t="shared" si="1058"/>
        <v>771.653695537993i</v>
      </c>
      <c r="J2099" t="str">
        <f t="shared" si="1052"/>
        <v>-146.480913791418+164.546199390609i</v>
      </c>
      <c r="K2099" t="str">
        <f t="shared" si="1059"/>
        <v>2.61626134259459-2.3290258517043i</v>
      </c>
      <c r="L2099" t="str">
        <f t="shared" si="1060"/>
        <v>0.538158039132982-0.398561108899704i</v>
      </c>
      <c r="M2099" t="str">
        <f t="shared" si="1061"/>
        <v>3.15441938172757-2.727586960604i</v>
      </c>
      <c r="N2099" t="str">
        <f t="shared" si="1062"/>
        <v>-2.5119798996528i</v>
      </c>
      <c r="O2099" t="str">
        <f t="shared" si="1063"/>
        <v>-0.808255591708799-0.588831808304765i</v>
      </c>
      <c r="P2099" t="str">
        <f t="shared" si="1064"/>
        <v>1.8082555917088+0.588831808304765i</v>
      </c>
      <c r="Q2099" t="str">
        <f t="shared" si="1065"/>
        <v>-1.8082555917088+1.92314809134803i</v>
      </c>
      <c r="R2099" t="str">
        <f t="shared" si="1066"/>
        <v>-0.306729266133796-0.651853430695973i</v>
      </c>
      <c r="S2099" t="str">
        <f t="shared" si="1067"/>
        <v>0.275663089125136i</v>
      </c>
      <c r="T2099" t="str">
        <f t="shared" si="1068"/>
        <v>0.17969193036247-0.0845539370275282i</v>
      </c>
      <c r="U2099" t="e">
        <f t="shared" si="1069"/>
        <v>#DIV/0!</v>
      </c>
      <c r="V2099" t="str">
        <f t="shared" si="1070"/>
        <v>0.0000833333333333333-0.00134991469967681i</v>
      </c>
      <c r="W2099" t="e">
        <f t="shared" si="1071"/>
        <v>#DIV/0!</v>
      </c>
      <c r="X2099" t="e">
        <f t="shared" si="1072"/>
        <v>#DIV/0!</v>
      </c>
      <c r="Y2099" t="str">
        <f t="shared" si="1073"/>
        <v>0.00096+0.839559220745336i</v>
      </c>
      <c r="Z2099" t="e">
        <f t="shared" si="1074"/>
        <v>#DIV/0!</v>
      </c>
      <c r="AA2099" t="e">
        <f t="shared" si="1075"/>
        <v>#DIV/0!</v>
      </c>
      <c r="AB2099" t="str">
        <f t="shared" si="1076"/>
        <v>0.102538522908746-0.0482494444321062i</v>
      </c>
      <c r="AC2099" t="str">
        <f t="shared" si="1077"/>
        <v>1.19184494854766-0.431881720719713i</v>
      </c>
      <c r="AD2099" t="str">
        <f t="shared" si="1078"/>
        <v>0.089014705303618-0.00822726173246803i</v>
      </c>
      <c r="AE2099" t="e">
        <f t="shared" si="1079"/>
        <v>#DIV/0!</v>
      </c>
      <c r="AF2099" t="str">
        <f t="shared" si="1080"/>
        <v>-10.4865337076261-8.15740964154964i</v>
      </c>
      <c r="AG2099" t="e">
        <f t="shared" si="1081"/>
        <v>#DIV/0!</v>
      </c>
      <c r="AH2099" t="e">
        <f t="shared" si="1082"/>
        <v>#DIV/0!</v>
      </c>
      <c r="AI2099" t="e">
        <f t="shared" si="1083"/>
        <v>#DIV/0!</v>
      </c>
      <c r="AJ2099" t="e">
        <f t="shared" si="1084"/>
        <v>#DIV/0!</v>
      </c>
      <c r="AK2099"/>
      <c r="AL2099"/>
      <c r="AM2099"/>
      <c r="AN2099"/>
    </row>
    <row r="2100" spans="1:40" x14ac:dyDescent="0.3">
      <c r="A2100"/>
      <c r="B2100">
        <f t="shared" si="1085"/>
        <v>196600</v>
      </c>
      <c r="C2100" s="186" t="str">
        <f t="shared" si="1053"/>
        <v>-0.0058002111574701+0.00957868220028254i</v>
      </c>
      <c r="D2100" s="158" t="str">
        <f t="shared" si="1054"/>
        <v>-4.62553136108534-2.69955603421748i</v>
      </c>
      <c r="E2100" t="str">
        <f t="shared" si="1055"/>
        <v>2247.85207442424-7413.82569518828i</v>
      </c>
      <c r="F2100" t="str">
        <f t="shared" si="1056"/>
        <v>0.5975299663754+0.361694686663432i</v>
      </c>
      <c r="G2100" t="str">
        <f t="shared" si="1051"/>
        <v>0.5975299663754+0.361694686663432i</v>
      </c>
      <c r="H2100" t="str">
        <f t="shared" si="1057"/>
        <v>5.86508658533738+5.45820916107764i</v>
      </c>
      <c r="I2100" t="str">
        <f t="shared" si="1058"/>
        <v>772.046394619692i</v>
      </c>
      <c r="J2100" t="str">
        <f t="shared" si="1052"/>
        <v>-146.631059787083+164.629937914471i</v>
      </c>
      <c r="K2100" t="str">
        <f t="shared" si="1059"/>
        <v>2.61506822437217-2.32916461011136i</v>
      </c>
      <c r="L2100" t="str">
        <f t="shared" si="1060"/>
        <v>0.537964043285329-0.398620192083318i</v>
      </c>
      <c r="M2100" t="str">
        <f t="shared" si="1061"/>
        <v>3.1530322676575-2.72778480219468i</v>
      </c>
      <c r="N2100" t="str">
        <f t="shared" si="1062"/>
        <v>-2.51325826092489i</v>
      </c>
      <c r="O2100" t="str">
        <f t="shared" si="1063"/>
        <v>-0.809007670854686-0.587798084803171i</v>
      </c>
      <c r="P2100" t="str">
        <f t="shared" si="1064"/>
        <v>1.80900767085469+0.587798084803171i</v>
      </c>
      <c r="Q2100" t="str">
        <f t="shared" si="1065"/>
        <v>-1.80900767085469+1.92546017612172i</v>
      </c>
      <c r="R2100" t="str">
        <f t="shared" si="1066"/>
        <v>-0.306698551355928-0.651370334409092i</v>
      </c>
      <c r="S2100" t="str">
        <f t="shared" si="1067"/>
        <v>0.275803375684487i</v>
      </c>
      <c r="T2100" t="str">
        <f t="shared" si="1068"/>
        <v>0.179650137050761-0.0845884957815069i</v>
      </c>
      <c r="U2100" t="e">
        <f t="shared" si="1069"/>
        <v>#DIV/0!</v>
      </c>
      <c r="V2100" t="str">
        <f t="shared" si="1070"/>
        <v>0.0000833333333333333-0.00134922806961593i</v>
      </c>
      <c r="W2100" t="e">
        <f t="shared" si="1071"/>
        <v>#DIV/0!</v>
      </c>
      <c r="X2100" t="e">
        <f t="shared" si="1072"/>
        <v>#DIV/0!</v>
      </c>
      <c r="Y2100" t="str">
        <f t="shared" si="1073"/>
        <v>0.00096+0.839986477346225i</v>
      </c>
      <c r="Z2100" t="e">
        <f t="shared" si="1074"/>
        <v>#DIV/0!</v>
      </c>
      <c r="AA2100" t="e">
        <f t="shared" si="1075"/>
        <v>#DIV/0!</v>
      </c>
      <c r="AB2100" t="str">
        <f t="shared" si="1076"/>
        <v>0.10251467417808-0.0482691648701882i</v>
      </c>
      <c r="AC2100" t="str">
        <f t="shared" si="1077"/>
        <v>1.19156418124435-0.431832204593489i</v>
      </c>
      <c r="AD2100" t="str">
        <f t="shared" si="1078"/>
        <v>0.0890223589944865-0.00824667565722255i</v>
      </c>
      <c r="AE2100" t="e">
        <f t="shared" si="1079"/>
        <v>#DIV/0!</v>
      </c>
      <c r="AF2100" t="str">
        <f t="shared" si="1080"/>
        <v>-10.4906179464227-8.15776519529512i</v>
      </c>
      <c r="AG2100" t="e">
        <f t="shared" si="1081"/>
        <v>#DIV/0!</v>
      </c>
      <c r="AH2100" t="e">
        <f t="shared" si="1082"/>
        <v>#DIV/0!</v>
      </c>
      <c r="AI2100" t="e">
        <f t="shared" si="1083"/>
        <v>#DIV/0!</v>
      </c>
      <c r="AJ2100" t="e">
        <f t="shared" si="1084"/>
        <v>#DIV/0!</v>
      </c>
      <c r="AK2100"/>
      <c r="AL2100"/>
      <c r="AM2100"/>
      <c r="AN2100"/>
    </row>
    <row r="2101" spans="1:40" x14ac:dyDescent="0.3">
      <c r="A2101"/>
      <c r="B2101">
        <f t="shared" si="1085"/>
        <v>196700</v>
      </c>
      <c r="C2101" s="186" t="str">
        <f t="shared" si="1053"/>
        <v>-0.00579757498982788+0.00957674358827336i</v>
      </c>
      <c r="D2101" s="158" t="str">
        <f t="shared" si="1054"/>
        <v>-4.62691333496388-2.69972060498763i</v>
      </c>
      <c r="E2101" t="str">
        <f t="shared" si="1055"/>
        <v>2245.75928334175-7410.69079819885i</v>
      </c>
      <c r="F2101" t="str">
        <f t="shared" si="1056"/>
        <v>0.597712860005461+0.36171421380405i</v>
      </c>
      <c r="G2101" t="str">
        <f t="shared" si="1051"/>
        <v>0.597712860005461+0.36171421380405i</v>
      </c>
      <c r="H2101" t="str">
        <f t="shared" si="1057"/>
        <v>5.86778716917911+5.45839796976774i</v>
      </c>
      <c r="I2101" t="str">
        <f t="shared" si="1058"/>
        <v>772.43909370139i</v>
      </c>
      <c r="J2101" t="str">
        <f t="shared" si="1052"/>
        <v>-146.781282173487+164.713676438334i</v>
      </c>
      <c r="K2101" t="str">
        <f t="shared" si="1059"/>
        <v>2.61387558755981-2.32930269349943i</v>
      </c>
      <c r="L2101" t="str">
        <f t="shared" si="1060"/>
        <v>0.537770088657167-0.398679159592399i</v>
      </c>
      <c r="M2101" t="str">
        <f t="shared" si="1061"/>
        <v>3.15164567621698-2.72798185309183i</v>
      </c>
      <c r="N2101" t="str">
        <f t="shared" si="1062"/>
        <v>-2.51453662219698i</v>
      </c>
      <c r="O2101" t="str">
        <f t="shared" si="1063"/>
        <v>-0.809758427914316-0.586763400717644i</v>
      </c>
      <c r="P2101" t="str">
        <f t="shared" si="1064"/>
        <v>1.80975842791432+0.586763400717644i</v>
      </c>
      <c r="Q2101" t="str">
        <f t="shared" si="1065"/>
        <v>-1.80975842791432+1.92777322147934i</v>
      </c>
      <c r="R2101" t="str">
        <f t="shared" si="1066"/>
        <v>-0.306667812837779-0.650887643359946i</v>
      </c>
      <c r="S2101" t="str">
        <f t="shared" si="1067"/>
        <v>0.275943662243839i</v>
      </c>
      <c r="T2101" t="str">
        <f t="shared" si="1068"/>
        <v>0.179608320018005-0.0846230393667649i</v>
      </c>
      <c r="U2101" t="e">
        <f t="shared" si="1069"/>
        <v>#DIV/0!</v>
      </c>
      <c r="V2101" t="str">
        <f t="shared" si="1070"/>
        <v>0.0000833333333333333-0.00134854213770459i</v>
      </c>
      <c r="W2101" t="e">
        <f t="shared" si="1071"/>
        <v>#DIV/0!</v>
      </c>
      <c r="X2101" t="e">
        <f t="shared" si="1072"/>
        <v>#DIV/0!</v>
      </c>
      <c r="Y2101" t="str">
        <f t="shared" si="1073"/>
        <v>0.00096+0.840413733947113i</v>
      </c>
      <c r="Z2101" t="e">
        <f t="shared" si="1074"/>
        <v>#DIV/0!</v>
      </c>
      <c r="AA2101" t="e">
        <f t="shared" si="1075"/>
        <v>#DIV/0!</v>
      </c>
      <c r="AB2101" t="str">
        <f t="shared" si="1076"/>
        <v>0.102490811911352-0.0482888766524657i</v>
      </c>
      <c r="AC2101" t="str">
        <f t="shared" si="1077"/>
        <v>1.19128354499826-0.431782504313935i</v>
      </c>
      <c r="AD2101" t="str">
        <f t="shared" si="1078"/>
        <v>0.0890299995433395-0.00826610971998984i</v>
      </c>
      <c r="AE2101" t="e">
        <f t="shared" si="1079"/>
        <v>#DIV/0!</v>
      </c>
      <c r="AF2101" t="str">
        <f t="shared" si="1080"/>
        <v>-10.494700504143-8.15811857475537i</v>
      </c>
      <c r="AG2101" t="e">
        <f t="shared" si="1081"/>
        <v>#DIV/0!</v>
      </c>
      <c r="AH2101" t="e">
        <f t="shared" si="1082"/>
        <v>#DIV/0!</v>
      </c>
      <c r="AI2101" t="e">
        <f t="shared" si="1083"/>
        <v>#DIV/0!</v>
      </c>
      <c r="AJ2101" t="e">
        <f t="shared" si="1084"/>
        <v>#DIV/0!</v>
      </c>
      <c r="AK2101"/>
      <c r="AL2101"/>
      <c r="AM2101"/>
      <c r="AN2101"/>
    </row>
    <row r="2102" spans="1:40" x14ac:dyDescent="0.3">
      <c r="A2102"/>
      <c r="B2102">
        <f t="shared" si="1085"/>
        <v>196800</v>
      </c>
      <c r="C2102" s="186" t="str">
        <f t="shared" si="1053"/>
        <v>-0.005794939879074+0.00957480577275108i</v>
      </c>
      <c r="D2102" s="158" t="str">
        <f t="shared" si="1054"/>
        <v>-4.62829475520455-2.69988439307618i</v>
      </c>
      <c r="E2102" t="str">
        <f t="shared" si="1055"/>
        <v>2243.66932423463-7407.55822930561i</v>
      </c>
      <c r="F2102" t="str">
        <f t="shared" si="1056"/>
        <v>0.597895680364997+0.361733639652252i</v>
      </c>
      <c r="G2102" t="str">
        <f t="shared" si="1051"/>
        <v>0.597895680364997+0.361733639652252i</v>
      </c>
      <c r="H2102" t="str">
        <f t="shared" si="1057"/>
        <v>5.8704866251076+5.45858538953469i</v>
      </c>
      <c r="I2102" t="str">
        <f t="shared" si="1058"/>
        <v>772.831792783089i</v>
      </c>
      <c r="J2102" t="str">
        <f t="shared" si="1052"/>
        <v>-146.931580950629+164.797414962198i</v>
      </c>
      <c r="K2102" t="str">
        <f t="shared" si="1059"/>
        <v>2.6126834323289-2.32944010270828i</v>
      </c>
      <c r="L2102" t="str">
        <f t="shared" si="1060"/>
        <v>0.537576175310568-0.398738011519596i</v>
      </c>
      <c r="M2102" t="str">
        <f t="shared" si="1061"/>
        <v>3.15025960763947-2.72817811422788i</v>
      </c>
      <c r="N2102" t="str">
        <f t="shared" si="1062"/>
        <v>-2.51581498346907i</v>
      </c>
      <c r="O2102" t="str">
        <f t="shared" si="1063"/>
        <v>-0.810507861660797-0.585727757739073i</v>
      </c>
      <c r="P2102" t="str">
        <f t="shared" si="1064"/>
        <v>1.8105078616608+0.585727757739073i</v>
      </c>
      <c r="Q2102" t="str">
        <f t="shared" si="1065"/>
        <v>-1.8105078616608+1.93008722573i</v>
      </c>
      <c r="R2102" t="str">
        <f t="shared" si="1066"/>
        <v>-0.306637050564633-0.650405356919689i</v>
      </c>
      <c r="S2102" t="str">
        <f t="shared" si="1067"/>
        <v>0.27608394880319i</v>
      </c>
      <c r="T2102" t="str">
        <f t="shared" si="1068"/>
        <v>0.179566479261136-0.0846575677692473i</v>
      </c>
      <c r="U2102" t="e">
        <f t="shared" si="1069"/>
        <v>#DIV/0!</v>
      </c>
      <c r="V2102" t="str">
        <f t="shared" si="1070"/>
        <v>0.0000833333333333333-0.00134785690287852i</v>
      </c>
      <c r="W2102" t="e">
        <f t="shared" si="1071"/>
        <v>#DIV/0!</v>
      </c>
      <c r="X2102" t="e">
        <f t="shared" si="1072"/>
        <v>#DIV/0!</v>
      </c>
      <c r="Y2102" t="str">
        <f t="shared" si="1073"/>
        <v>0.00096+0.840840990548001i</v>
      </c>
      <c r="Z2102" t="e">
        <f t="shared" si="1074"/>
        <v>#DIV/0!</v>
      </c>
      <c r="AA2102" t="e">
        <f t="shared" si="1075"/>
        <v>#DIV/0!</v>
      </c>
      <c r="AB2102" t="str">
        <f t="shared" si="1076"/>
        <v>0.102466936106812-0.0483085797709185i</v>
      </c>
      <c r="AC2102" t="str">
        <f t="shared" si="1077"/>
        <v>1.19100303987541-0.431732620073345i</v>
      </c>
      <c r="AD2102" t="str">
        <f t="shared" si="1078"/>
        <v>0.0890376269212654-0.00828556391940013i</v>
      </c>
      <c r="AE2102" t="e">
        <f t="shared" si="1079"/>
        <v>#DIV/0!</v>
      </c>
      <c r="AF2102" t="str">
        <f t="shared" si="1080"/>
        <v>-10.4987813803121-8.15846978261087i</v>
      </c>
      <c r="AG2102" t="e">
        <f t="shared" si="1081"/>
        <v>#DIV/0!</v>
      </c>
      <c r="AH2102" t="e">
        <f t="shared" si="1082"/>
        <v>#DIV/0!</v>
      </c>
      <c r="AI2102" t="e">
        <f t="shared" si="1083"/>
        <v>#DIV/0!</v>
      </c>
      <c r="AJ2102" t="e">
        <f t="shared" si="1084"/>
        <v>#DIV/0!</v>
      </c>
      <c r="AK2102"/>
      <c r="AL2102"/>
      <c r="AM2102"/>
      <c r="AN2102"/>
    </row>
    <row r="2103" spans="1:40" x14ac:dyDescent="0.3">
      <c r="A2103"/>
      <c r="B2103">
        <f t="shared" si="1085"/>
        <v>196900</v>
      </c>
      <c r="C2103" s="186" t="str">
        <f t="shared" si="1053"/>
        <v>-0.00579230582559219+0.00957286875207354i</v>
      </c>
      <c r="D2103" s="158" t="str">
        <f t="shared" si="1054"/>
        <v>-4.62967562160497-2.70004739945085i</v>
      </c>
      <c r="E2103" t="str">
        <f t="shared" si="1055"/>
        <v>2241.58219216663-7404.42798645584i</v>
      </c>
      <c r="F2103" t="str">
        <f t="shared" si="1056"/>
        <v>0.59807842742723+0.36175296433262i</v>
      </c>
      <c r="G2103" t="str">
        <f t="shared" si="1051"/>
        <v>0.59807842742723+0.36175296433262i</v>
      </c>
      <c r="H2103" t="str">
        <f t="shared" si="1057"/>
        <v>5.87318495285348+5.45877142208947i</v>
      </c>
      <c r="I2103" t="str">
        <f t="shared" si="1058"/>
        <v>773.224491864788i</v>
      </c>
      <c r="J2103" t="str">
        <f t="shared" si="1052"/>
        <v>-147.081956118508+164.881153486061i</v>
      </c>
      <c r="K2103" t="str">
        <f t="shared" si="1059"/>
        <v>2.61149175884984-2.32957683857706i</v>
      </c>
      <c r="L2103" t="str">
        <f t="shared" si="1060"/>
        <v>0.537382303307471-0.398796747957548i</v>
      </c>
      <c r="M2103" t="str">
        <f t="shared" si="1061"/>
        <v>3.14887406215731-2.72837358653461i</v>
      </c>
      <c r="N2103" t="str">
        <f t="shared" si="1062"/>
        <v>-2.51709334474116i</v>
      </c>
      <c r="O2103" t="str">
        <f t="shared" si="1063"/>
        <v>-0.811255970869397-0.584691157559914i</v>
      </c>
      <c r="P2103" t="str">
        <f t="shared" si="1064"/>
        <v>1.8112559708694+0.584691157559914i</v>
      </c>
      <c r="Q2103" t="str">
        <f t="shared" si="1065"/>
        <v>-1.8112559708694+1.93240218718125i</v>
      </c>
      <c r="R2103" t="str">
        <f t="shared" si="1066"/>
        <v>-0.306606264521758-0.649923474460757i</v>
      </c>
      <c r="S2103" t="str">
        <f t="shared" si="1067"/>
        <v>0.276224235362542i</v>
      </c>
      <c r="T2103" t="str">
        <f t="shared" si="1068"/>
        <v>0.179524614777089-0.0846920809748879i</v>
      </c>
      <c r="U2103" t="e">
        <f t="shared" si="1069"/>
        <v>#DIV/0!</v>
      </c>
      <c r="V2103" t="str">
        <f t="shared" si="1070"/>
        <v>0.0000833333333333333-0.00134717236407563i</v>
      </c>
      <c r="W2103" t="e">
        <f t="shared" si="1071"/>
        <v>#DIV/0!</v>
      </c>
      <c r="X2103" t="e">
        <f t="shared" si="1072"/>
        <v>#DIV/0!</v>
      </c>
      <c r="Y2103" t="str">
        <f t="shared" si="1073"/>
        <v>0.00096+0.841268247148889i</v>
      </c>
      <c r="Z2103" t="e">
        <f t="shared" si="1074"/>
        <v>#DIV/0!</v>
      </c>
      <c r="AA2103" t="e">
        <f t="shared" si="1075"/>
        <v>#DIV/0!</v>
      </c>
      <c r="AB2103" t="str">
        <f t="shared" si="1076"/>
        <v>0.102443046762711-0.0483282742175199i</v>
      </c>
      <c r="AC2103" t="str">
        <f t="shared" si="1077"/>
        <v>1.19072266594159-0.431682552063885i</v>
      </c>
      <c r="AD2103" t="str">
        <f t="shared" si="1078"/>
        <v>0.0890452410993334-0.00830503825405541i</v>
      </c>
      <c r="AE2103" t="e">
        <f t="shared" si="1079"/>
        <v>#DIV/0!</v>
      </c>
      <c r="AF2103" t="str">
        <f t="shared" si="1080"/>
        <v>-10.5028605744584-8.15881882154032i</v>
      </c>
      <c r="AG2103" t="e">
        <f t="shared" si="1081"/>
        <v>#DIV/0!</v>
      </c>
      <c r="AH2103" t="e">
        <f t="shared" si="1082"/>
        <v>#DIV/0!</v>
      </c>
      <c r="AI2103" t="e">
        <f t="shared" si="1083"/>
        <v>#DIV/0!</v>
      </c>
      <c r="AJ2103" t="e">
        <f t="shared" si="1084"/>
        <v>#DIV/0!</v>
      </c>
      <c r="AK2103"/>
      <c r="AL2103"/>
      <c r="AM2103"/>
      <c r="AN2103"/>
    </row>
    <row r="2104" spans="1:40" x14ac:dyDescent="0.3">
      <c r="A2104"/>
      <c r="B2104">
        <f t="shared" si="1085"/>
        <v>197000</v>
      </c>
      <c r="C2104" s="186" t="str">
        <f t="shared" si="1053"/>
        <v>-0.00578967282976387+0.00957093252460421i</v>
      </c>
      <c r="D2104" s="158" t="str">
        <f t="shared" si="1054"/>
        <v>-4.63105593396395-2.70020962507866i</v>
      </c>
      <c r="E2104" t="str">
        <f t="shared" si="1055"/>
        <v>2239.49788221177-7401.30006759781i</v>
      </c>
      <c r="F2104" t="str">
        <f t="shared" si="1056"/>
        <v>0.598261101165534+0.361772187969646i</v>
      </c>
      <c r="G2104" t="str">
        <f t="shared" si="1051"/>
        <v>0.598261101165534+0.361772187969646i</v>
      </c>
      <c r="H2104" t="str">
        <f t="shared" si="1057"/>
        <v>5.8758821521493+5.45895606914205i</v>
      </c>
      <c r="I2104" t="str">
        <f t="shared" si="1058"/>
        <v>773.617190946487i</v>
      </c>
      <c r="J2104" t="str">
        <f t="shared" si="1052"/>
        <v>-147.232407677126+164.964892009923i</v>
      </c>
      <c r="K2104" t="str">
        <f t="shared" si="1059"/>
        <v>2.61030056729198-2.3297129019443i</v>
      </c>
      <c r="L2104" t="str">
        <f t="shared" si="1060"/>
        <v>0.537188472709679-0.398855368998891i</v>
      </c>
      <c r="M2104" t="str">
        <f t="shared" si="1061"/>
        <v>3.14748904000166-2.72856827094319i</v>
      </c>
      <c r="N2104" t="str">
        <f t="shared" si="1062"/>
        <v>-2.51837170601324i</v>
      </c>
      <c r="O2104" t="str">
        <f t="shared" si="1063"/>
        <v>-0.812002754317546-0.583653601874193i</v>
      </c>
      <c r="P2104" t="str">
        <f t="shared" si="1064"/>
        <v>1.81200275431755+0.583653601874193i</v>
      </c>
      <c r="Q2104" t="str">
        <f t="shared" si="1065"/>
        <v>-1.81200275431755+1.93471810413905i</v>
      </c>
      <c r="R2104" t="str">
        <f t="shared" si="1066"/>
        <v>-0.306575454694411-0.649441995356868i</v>
      </c>
      <c r="S2104" t="str">
        <f t="shared" si="1067"/>
        <v>0.276364521921893i</v>
      </c>
      <c r="T2104" t="str">
        <f t="shared" si="1068"/>
        <v>0.179482726562801-0.0847265789696079i</v>
      </c>
      <c r="U2104" t="e">
        <f t="shared" si="1069"/>
        <v>#DIV/0!</v>
      </c>
      <c r="V2104" t="str">
        <f t="shared" si="1070"/>
        <v>0.0000833333333333333-0.001346488520236i</v>
      </c>
      <c r="W2104" t="e">
        <f t="shared" si="1071"/>
        <v>#DIV/0!</v>
      </c>
      <c r="X2104" t="e">
        <f t="shared" si="1072"/>
        <v>#DIV/0!</v>
      </c>
      <c r="Y2104" t="str">
        <f t="shared" si="1073"/>
        <v>0.00096+0.841695503749777i</v>
      </c>
      <c r="Z2104" t="e">
        <f t="shared" si="1074"/>
        <v>#DIV/0!</v>
      </c>
      <c r="AA2104" t="e">
        <f t="shared" si="1075"/>
        <v>#DIV/0!</v>
      </c>
      <c r="AB2104" t="str">
        <f t="shared" si="1076"/>
        <v>0.102419143877302-0.0483479599842361i</v>
      </c>
      <c r="AC2104" t="str">
        <f t="shared" si="1077"/>
        <v>1.19044242326234-0.431632300477594i</v>
      </c>
      <c r="AD2104" t="str">
        <f t="shared" si="1078"/>
        <v>0.0890528420485951-0.00832453272252828i</v>
      </c>
      <c r="AE2104" t="e">
        <f t="shared" si="1079"/>
        <v>#DIV/0!</v>
      </c>
      <c r="AF2104" t="str">
        <f t="shared" si="1080"/>
        <v>-10.5069380861132-8.15916569422071i</v>
      </c>
      <c r="AG2104" t="e">
        <f t="shared" si="1081"/>
        <v>#DIV/0!</v>
      </c>
      <c r="AH2104" t="e">
        <f t="shared" si="1082"/>
        <v>#DIV/0!</v>
      </c>
      <c r="AI2104" t="e">
        <f t="shared" si="1083"/>
        <v>#DIV/0!</v>
      </c>
      <c r="AJ2104" t="e">
        <f t="shared" si="1084"/>
        <v>#DIV/0!</v>
      </c>
      <c r="AK2104"/>
      <c r="AL2104"/>
      <c r="AM2104"/>
      <c r="AN2104"/>
    </row>
    <row r="2105" spans="1:40" x14ac:dyDescent="0.3">
      <c r="A2105"/>
      <c r="B2105">
        <f t="shared" si="1085"/>
        <v>197100</v>
      </c>
      <c r="C2105" s="186" t="str">
        <f t="shared" si="1053"/>
        <v>-0.0057870408919686+0.00956899708871243i</v>
      </c>
      <c r="D2105" s="158" t="str">
        <f t="shared" si="1054"/>
        <v>-4.63243569208143-2.70037107092591i</v>
      </c>
      <c r="E2105" t="str">
        <f t="shared" si="1055"/>
        <v>2237.41638945444-7398.17447068088i</v>
      </c>
      <c r="F2105" t="str">
        <f t="shared" si="1056"/>
        <v>0.598443701553435+0.361791310687744i</v>
      </c>
      <c r="G2105" t="str">
        <f t="shared" si="1051"/>
        <v>0.598443701553435+0.361791310687744i</v>
      </c>
      <c r="H2105" t="str">
        <f t="shared" si="1057"/>
        <v>5.87857822272959+5.4591393324012i</v>
      </c>
      <c r="I2105" t="str">
        <f t="shared" si="1058"/>
        <v>774.009890028185i</v>
      </c>
      <c r="J2105" t="str">
        <f t="shared" si="1052"/>
        <v>-147.382935626482+165.048630533786i</v>
      </c>
      <c r="K2105" t="str">
        <f t="shared" si="1059"/>
        <v>2.60910985782376-2.32984829364787i</v>
      </c>
      <c r="L2105" t="str">
        <f t="shared" si="1060"/>
        <v>0.536994683578858-0.398913874736252i</v>
      </c>
      <c r="M2105" t="str">
        <f t="shared" si="1061"/>
        <v>3.14610454140262-2.72876216838412i</v>
      </c>
      <c r="N2105" t="str">
        <f t="shared" si="1062"/>
        <v>-2.51965006728533i</v>
      </c>
      <c r="O2105" t="str">
        <f t="shared" si="1063"/>
        <v>-0.812748210784857-0.582615092377475i</v>
      </c>
      <c r="P2105" t="str">
        <f t="shared" si="1064"/>
        <v>1.81274821078486+0.582615092377475i</v>
      </c>
      <c r="Q2105" t="str">
        <f t="shared" si="1065"/>
        <v>-1.81274821078486+1.93703497490786i</v>
      </c>
      <c r="R2105" t="str">
        <f t="shared" si="1066"/>
        <v>-0.306544621067831-0.648960918983005i</v>
      </c>
      <c r="S2105" t="str">
        <f t="shared" si="1067"/>
        <v>0.276504808481243i</v>
      </c>
      <c r="T2105" t="str">
        <f t="shared" si="1068"/>
        <v>0.179440814615207-0.0847610617393158i</v>
      </c>
      <c r="U2105" t="e">
        <f t="shared" si="1069"/>
        <v>#DIV/0!</v>
      </c>
      <c r="V2105" t="str">
        <f t="shared" si="1070"/>
        <v>0.0000833333333333333-0.00134580537030184i</v>
      </c>
      <c r="W2105" t="e">
        <f t="shared" si="1071"/>
        <v>#DIV/0!</v>
      </c>
      <c r="X2105" t="e">
        <f t="shared" si="1072"/>
        <v>#DIV/0!</v>
      </c>
      <c r="Y2105" t="str">
        <f t="shared" si="1073"/>
        <v>0.00096+0.842122760350666i</v>
      </c>
      <c r="Z2105" t="e">
        <f t="shared" si="1074"/>
        <v>#DIV/0!</v>
      </c>
      <c r="AA2105" t="e">
        <f t="shared" si="1075"/>
        <v>#DIV/0!</v>
      </c>
      <c r="AB2105" t="str">
        <f t="shared" si="1076"/>
        <v>0.102395227448836-0.048367637063026i</v>
      </c>
      <c r="AC2105" t="str">
        <f t="shared" si="1077"/>
        <v>1.19016231190302-0.431581865506371i</v>
      </c>
      <c r="AD2105" t="str">
        <f t="shared" si="1078"/>
        <v>0.0890604297400776-0.00834404732336493i</v>
      </c>
      <c r="AE2105" t="e">
        <f t="shared" si="1079"/>
        <v>#DIV/0!</v>
      </c>
      <c r="AF2105" t="str">
        <f t="shared" si="1080"/>
        <v>-10.511013914811-8.15951040332711i</v>
      </c>
      <c r="AG2105" t="e">
        <f t="shared" si="1081"/>
        <v>#DIV/0!</v>
      </c>
      <c r="AH2105" t="e">
        <f t="shared" si="1082"/>
        <v>#DIV/0!</v>
      </c>
      <c r="AI2105" t="e">
        <f t="shared" si="1083"/>
        <v>#DIV/0!</v>
      </c>
      <c r="AJ2105" t="e">
        <f t="shared" si="1084"/>
        <v>#DIV/0!</v>
      </c>
      <c r="AK2105"/>
      <c r="AL2105"/>
      <c r="AM2105"/>
      <c r="AN2105"/>
    </row>
    <row r="2106" spans="1:40" x14ac:dyDescent="0.3">
      <c r="A2106"/>
      <c r="B2106">
        <f t="shared" si="1085"/>
        <v>197200</v>
      </c>
      <c r="C2106" s="186" t="str">
        <f t="shared" si="1053"/>
        <v>-0.00578441001258341+0.00956706244277295i</v>
      </c>
      <c r="D2106" s="158" t="str">
        <f t="shared" si="1054"/>
        <v>-4.63381489575839-2.70053173795814i</v>
      </c>
      <c r="E2106" t="str">
        <f t="shared" si="1055"/>
        <v>2235.33770898931-7395.05119365546i</v>
      </c>
      <c r="F2106" t="str">
        <f t="shared" si="1056"/>
        <v>0.598626228564598+0.361810332611226i</v>
      </c>
      <c r="G2106" t="str">
        <f t="shared" si="1051"/>
        <v>0.598626228564598+0.361810332611226i</v>
      </c>
      <c r="H2106" t="str">
        <f t="shared" si="1057"/>
        <v>5.8812731643306+5.45932121357452i</v>
      </c>
      <c r="I2106" t="str">
        <f t="shared" si="1058"/>
        <v>774.402589109884i</v>
      </c>
      <c r="J2106" t="str">
        <f t="shared" si="1052"/>
        <v>-147.533539966576+165.132369057649i</v>
      </c>
      <c r="K2106" t="str">
        <f t="shared" si="1059"/>
        <v>2.60791963061261-2.32998301452505i</v>
      </c>
      <c r="L2106" t="str">
        <f t="shared" si="1060"/>
        <v>0.536800935976543-0.398972265262252i</v>
      </c>
      <c r="M2106" t="str">
        <f t="shared" si="1061"/>
        <v>3.14472056658915-2.7289552797873i</v>
      </c>
      <c r="N2106" t="str">
        <f t="shared" si="1062"/>
        <v>-2.52092842855742i</v>
      </c>
      <c r="O2106" t="str">
        <f t="shared" si="1063"/>
        <v>-0.813492339053092-0.58157563076691i</v>
      </c>
      <c r="P2106" t="str">
        <f t="shared" si="1064"/>
        <v>1.81349233905309+0.58157563076691i</v>
      </c>
      <c r="Q2106" t="str">
        <f t="shared" si="1065"/>
        <v>-1.81349233905309+1.93935279779051i</v>
      </c>
      <c r="R2106" t="str">
        <f t="shared" si="1066"/>
        <v>-0.306513763627247-0.648480244715432i</v>
      </c>
      <c r="S2106" t="str">
        <f t="shared" si="1067"/>
        <v>0.276645095040594i</v>
      </c>
      <c r="T2106" t="str">
        <f t="shared" si="1068"/>
        <v>0.179398878931248-0.0847955292699099i</v>
      </c>
      <c r="U2106" t="e">
        <f t="shared" si="1069"/>
        <v>#DIV/0!</v>
      </c>
      <c r="V2106" t="str">
        <f t="shared" si="1070"/>
        <v>0.0000833333333333333-0.00134512291321751i</v>
      </c>
      <c r="W2106" t="e">
        <f t="shared" si="1071"/>
        <v>#DIV/0!</v>
      </c>
      <c r="X2106" t="e">
        <f t="shared" si="1072"/>
        <v>#DIV/0!</v>
      </c>
      <c r="Y2106" t="str">
        <f t="shared" si="1073"/>
        <v>0.00096+0.842550016951554i</v>
      </c>
      <c r="Z2106" t="e">
        <f t="shared" si="1074"/>
        <v>#DIV/0!</v>
      </c>
      <c r="AA2106" t="e">
        <f t="shared" si="1075"/>
        <v>#DIV/0!</v>
      </c>
      <c r="AB2106" t="str">
        <f t="shared" si="1076"/>
        <v>0.102371297475566-0.0483873054458427i</v>
      </c>
      <c r="AC2106" t="str">
        <f t="shared" si="1077"/>
        <v>1.18988233192872-0.431531247341995i</v>
      </c>
      <c r="AD2106" t="str">
        <f t="shared" si="1078"/>
        <v>0.0890680041447926-0.00836358205508216i</v>
      </c>
      <c r="AE2106" t="e">
        <f t="shared" si="1079"/>
        <v>#DIV/0!</v>
      </c>
      <c r="AF2106" t="str">
        <f t="shared" si="1080"/>
        <v>-10.515088060089-8.15985295153266i</v>
      </c>
      <c r="AG2106" t="e">
        <f t="shared" si="1081"/>
        <v>#DIV/0!</v>
      </c>
      <c r="AH2106" t="e">
        <f t="shared" si="1082"/>
        <v>#DIV/0!</v>
      </c>
      <c r="AI2106" t="e">
        <f t="shared" si="1083"/>
        <v>#DIV/0!</v>
      </c>
      <c r="AJ2106" t="e">
        <f t="shared" si="1084"/>
        <v>#DIV/0!</v>
      </c>
      <c r="AK2106"/>
      <c r="AL2106"/>
      <c r="AM2106"/>
      <c r="AN2106"/>
    </row>
    <row r="2107" spans="1:40" x14ac:dyDescent="0.3">
      <c r="A2107"/>
      <c r="B2107">
        <f t="shared" si="1085"/>
        <v>197300</v>
      </c>
      <c r="C2107" s="186" t="str">
        <f t="shared" si="1053"/>
        <v>-0.00578178019198343+0.00956512858516647i</v>
      </c>
      <c r="D2107" s="158" t="str">
        <f t="shared" si="1054"/>
        <v>-4.63519354479706-2.70069162714027i</v>
      </c>
      <c r="E2107" t="str">
        <f t="shared" si="1055"/>
        <v>2233.26183592128-7391.93023447298i</v>
      </c>
      <c r="F2107" t="str">
        <f t="shared" si="1056"/>
        <v>0.59880868217285+0.361829253864332i</v>
      </c>
      <c r="G2107" t="str">
        <f t="shared" si="1051"/>
        <v>0.59880868217285+0.361829253864332i</v>
      </c>
      <c r="H2107" t="str">
        <f t="shared" si="1057"/>
        <v>5.88396697669067+5.45950171436862i</v>
      </c>
      <c r="I2107" t="str">
        <f t="shared" si="1058"/>
        <v>774.795288191583i</v>
      </c>
      <c r="J2107" t="str">
        <f t="shared" si="1052"/>
        <v>-147.684220697408+165.216107581512i</v>
      </c>
      <c r="K2107" t="str">
        <f t="shared" si="1059"/>
        <v>2.606729885825-2.3301170654125i</v>
      </c>
      <c r="L2107" t="str">
        <f t="shared" si="1060"/>
        <v>0.536607229964133-0.399030540669505i</v>
      </c>
      <c r="M2107" t="str">
        <f t="shared" si="1061"/>
        <v>3.14333711578913-2.729147606082i</v>
      </c>
      <c r="N2107" t="str">
        <f t="shared" si="1062"/>
        <v>-2.52220678982951i</v>
      </c>
      <c r="O2107" t="str">
        <f t="shared" si="1063"/>
        <v>-0.814235137906193-0.580535218741192i</v>
      </c>
      <c r="P2107" t="str">
        <f t="shared" si="1064"/>
        <v>1.81423513790619+0.580535218741192i</v>
      </c>
      <c r="Q2107" t="str">
        <f t="shared" si="1065"/>
        <v>-1.81423513790619+1.94167157108832i</v>
      </c>
      <c r="R2107" t="str">
        <f t="shared" si="1066"/>
        <v>-0.306482882357871-0.647999971931679i</v>
      </c>
      <c r="S2107" t="str">
        <f t="shared" si="1067"/>
        <v>0.276785381599946i</v>
      </c>
      <c r="T2107" t="str">
        <f t="shared" si="1068"/>
        <v>0.179356919507864-0.0848299815472747i</v>
      </c>
      <c r="U2107" t="e">
        <f t="shared" si="1069"/>
        <v>#DIV/0!</v>
      </c>
      <c r="V2107" t="str">
        <f t="shared" si="1070"/>
        <v>0.0000833333333333333-0.00134444114792951i</v>
      </c>
      <c r="W2107" t="e">
        <f t="shared" si="1071"/>
        <v>#DIV/0!</v>
      </c>
      <c r="X2107" t="e">
        <f t="shared" si="1072"/>
        <v>#DIV/0!</v>
      </c>
      <c r="Y2107" t="str">
        <f t="shared" si="1073"/>
        <v>0.00096+0.842977273552442i</v>
      </c>
      <c r="Z2107" t="e">
        <f t="shared" si="1074"/>
        <v>#DIV/0!</v>
      </c>
      <c r="AA2107" t="e">
        <f t="shared" si="1075"/>
        <v>#DIV/0!</v>
      </c>
      <c r="AB2107" t="str">
        <f t="shared" si="1076"/>
        <v>0.102347353955748-0.0484069651246313i</v>
      </c>
      <c r="AC2107" t="str">
        <f t="shared" si="1077"/>
        <v>1.18960248340433-0.43148044617612i</v>
      </c>
      <c r="AD2107" t="str">
        <f t="shared" si="1078"/>
        <v>0.0890755652337314-0.00838313691616702i</v>
      </c>
      <c r="AE2107" t="e">
        <f t="shared" si="1079"/>
        <v>#DIV/0!</v>
      </c>
      <c r="AF2107" t="str">
        <f t="shared" si="1080"/>
        <v>-10.5191605214877-8.16019334150889i</v>
      </c>
      <c r="AG2107" t="e">
        <f t="shared" si="1081"/>
        <v>#DIV/0!</v>
      </c>
      <c r="AH2107" t="e">
        <f t="shared" si="1082"/>
        <v>#DIV/0!</v>
      </c>
      <c r="AI2107" t="e">
        <f t="shared" si="1083"/>
        <v>#DIV/0!</v>
      </c>
      <c r="AJ2107" t="e">
        <f t="shared" si="1084"/>
        <v>#DIV/0!</v>
      </c>
      <c r="AK2107"/>
      <c r="AL2107"/>
      <c r="AM2107"/>
      <c r="AN2107"/>
    </row>
    <row r="2108" spans="1:40" x14ac:dyDescent="0.3">
      <c r="A2108"/>
      <c r="B2108">
        <f t="shared" si="1085"/>
        <v>197400</v>
      </c>
      <c r="C2108" s="186" t="str">
        <f t="shared" si="1053"/>
        <v>-0.00577915143054157+0.00956319551427914i</v>
      </c>
      <c r="D2108" s="158" t="str">
        <f t="shared" si="1054"/>
        <v>-4.63657163900073-2.70085073943648i</v>
      </c>
      <c r="E2108" t="str">
        <f t="shared" si="1055"/>
        <v>2231.18876536552-7388.81159108595i</v>
      </c>
      <c r="F2108" t="str">
        <f t="shared" si="1056"/>
        <v>0.598991062352161+0.361848074571211i</v>
      </c>
      <c r="G2108" t="str">
        <f t="shared" si="1051"/>
        <v>0.598991062352161+0.361848074571211i</v>
      </c>
      <c r="H2108" t="str">
        <f t="shared" si="1057"/>
        <v>5.88665965954991+5.45968083648893i</v>
      </c>
      <c r="I2108" t="str">
        <f t="shared" si="1058"/>
        <v>775.187987273281i</v>
      </c>
      <c r="J2108" t="str">
        <f t="shared" si="1052"/>
        <v>-147.834977818979+165.299846105375i</v>
      </c>
      <c r="K2108" t="str">
        <f t="shared" si="1059"/>
        <v>2.6055406236264-2.33025044714626i</v>
      </c>
      <c r="L2108" t="str">
        <f t="shared" si="1060"/>
        <v>0.536413565602893-0.399088701050616i</v>
      </c>
      <c r="M2108" t="str">
        <f t="shared" si="1061"/>
        <v>3.14195418922929-2.72933914819688i</v>
      </c>
      <c r="N2108" t="str">
        <f t="shared" si="1062"/>
        <v>-2.52348515110159i</v>
      </c>
      <c r="O2108" t="str">
        <f t="shared" si="1063"/>
        <v>-0.814976606130265-0.579493858000578i</v>
      </c>
      <c r="P2108" t="str">
        <f t="shared" si="1064"/>
        <v>1.81497660613027+0.579493858000578i</v>
      </c>
      <c r="Q2108" t="str">
        <f t="shared" si="1065"/>
        <v>-1.81497660613027+1.94399129310101i</v>
      </c>
      <c r="R2108" t="str">
        <f t="shared" si="1066"/>
        <v>-0.306451977244909-0.647520100010544i</v>
      </c>
      <c r="S2108" t="str">
        <f t="shared" si="1067"/>
        <v>0.276925668159297i</v>
      </c>
      <c r="T2108" t="str">
        <f t="shared" si="1068"/>
        <v>0.179314936341995-0.0848644185572841i</v>
      </c>
      <c r="U2108" t="e">
        <f t="shared" si="1069"/>
        <v>#DIV/0!</v>
      </c>
      <c r="V2108" t="str">
        <f t="shared" si="1070"/>
        <v>0.0000833333333333333-0.00134376007338649i</v>
      </c>
      <c r="W2108" t="e">
        <f t="shared" si="1071"/>
        <v>#DIV/0!</v>
      </c>
      <c r="X2108" t="e">
        <f t="shared" si="1072"/>
        <v>#DIV/0!</v>
      </c>
      <c r="Y2108" t="str">
        <f t="shared" si="1073"/>
        <v>0.00096+0.84340453015333i</v>
      </c>
      <c r="Z2108" t="e">
        <f t="shared" si="1074"/>
        <v>#DIV/0!</v>
      </c>
      <c r="AA2108" t="e">
        <f t="shared" si="1075"/>
        <v>#DIV/0!</v>
      </c>
      <c r="AB2108" t="str">
        <f t="shared" si="1076"/>
        <v>0.102323396887634-0.048426616091331i</v>
      </c>
      <c r="AC2108" t="str">
        <f t="shared" si="1077"/>
        <v>1.1893227663945-0.431429462200262i</v>
      </c>
      <c r="AD2108" t="str">
        <f t="shared" si="1078"/>
        <v>0.0890831129778636-0.00840271190508031i</v>
      </c>
      <c r="AE2108" t="e">
        <f t="shared" si="1079"/>
        <v>#DIV/0!</v>
      </c>
      <c r="AF2108" t="str">
        <f t="shared" si="1080"/>
        <v>-10.5232312985506-8.16053157592541i</v>
      </c>
      <c r="AG2108" t="e">
        <f t="shared" si="1081"/>
        <v>#DIV/0!</v>
      </c>
      <c r="AH2108" t="e">
        <f t="shared" si="1082"/>
        <v>#DIV/0!</v>
      </c>
      <c r="AI2108" t="e">
        <f t="shared" si="1083"/>
        <v>#DIV/0!</v>
      </c>
      <c r="AJ2108" t="e">
        <f t="shared" si="1084"/>
        <v>#DIV/0!</v>
      </c>
      <c r="AK2108"/>
      <c r="AL2108"/>
      <c r="AM2108"/>
      <c r="AN2108"/>
    </row>
    <row r="2109" spans="1:40" x14ac:dyDescent="0.3">
      <c r="A2109"/>
      <c r="B2109">
        <f t="shared" si="1085"/>
        <v>197500</v>
      </c>
      <c r="C2109" s="186" t="str">
        <f t="shared" si="1053"/>
        <v>-0.00577652372862865+0.00956126322850293i</v>
      </c>
      <c r="D2109" s="158" t="str">
        <f t="shared" si="1054"/>
        <v>-4.63794917817381-2.70100907581021i</v>
      </c>
      <c r="E2109" t="str">
        <f t="shared" si="1055"/>
        <v>2229.11849244741-7385.69526144795i</v>
      </c>
      <c r="F2109" t="str">
        <f t="shared" si="1056"/>
        <v>0.59917336907665+0.361866794855921i</v>
      </c>
      <c r="G2109" t="str">
        <f t="shared" si="1051"/>
        <v>0.59917336907665+0.361866794855921i</v>
      </c>
      <c r="H2109" t="str">
        <f t="shared" si="1057"/>
        <v>5.88935121265036+5.45985858163972i</v>
      </c>
      <c r="I2109" t="str">
        <f t="shared" si="1058"/>
        <v>775.58068635498i</v>
      </c>
      <c r="J2109" t="str">
        <f t="shared" si="1052"/>
        <v>-147.985811331287+165.383584629238i</v>
      </c>
      <c r="K2109" t="str">
        <f t="shared" si="1059"/>
        <v>2.60435184418137-2.33038316056174i</v>
      </c>
      <c r="L2109" t="str">
        <f t="shared" si="1060"/>
        <v>0.536219942953956-0.399146746498185i</v>
      </c>
      <c r="M2109" t="str">
        <f t="shared" si="1061"/>
        <v>3.14057178713533-2.72952990705993i</v>
      </c>
      <c r="N2109" t="str">
        <f t="shared" si="1062"/>
        <v>-2.52476351237368i</v>
      </c>
      <c r="O2109" t="str">
        <f t="shared" si="1063"/>
        <v>-0.815716742513609-0.578451550246852i</v>
      </c>
      <c r="P2109" t="str">
        <f t="shared" si="1064"/>
        <v>1.81571674251361+0.578451550246852i</v>
      </c>
      <c r="Q2109" t="str">
        <f t="shared" si="1065"/>
        <v>-1.81571674251361+1.94631196212683i</v>
      </c>
      <c r="R2109" t="str">
        <f t="shared" si="1066"/>
        <v>-0.306421048273536-0.647040628332076i</v>
      </c>
      <c r="S2109" t="str">
        <f t="shared" si="1067"/>
        <v>0.277065954718649i</v>
      </c>
      <c r="T2109" t="str">
        <f t="shared" si="1068"/>
        <v>0.179272929430581-0.0848988402857965i</v>
      </c>
      <c r="U2109" t="e">
        <f t="shared" si="1069"/>
        <v>#DIV/0!</v>
      </c>
      <c r="V2109" t="str">
        <f t="shared" si="1070"/>
        <v>0.0000833333333333333-0.0013430796885392i</v>
      </c>
      <c r="W2109" t="e">
        <f t="shared" si="1071"/>
        <v>#DIV/0!</v>
      </c>
      <c r="X2109" t="e">
        <f t="shared" si="1072"/>
        <v>#DIV/0!</v>
      </c>
      <c r="Y2109" t="str">
        <f t="shared" si="1073"/>
        <v>0.00096+0.843831786754218i</v>
      </c>
      <c r="Z2109" t="e">
        <f t="shared" si="1074"/>
        <v>#DIV/0!</v>
      </c>
      <c r="AA2109" t="e">
        <f t="shared" si="1075"/>
        <v>#DIV/0!</v>
      </c>
      <c r="AB2109" t="str">
        <f t="shared" si="1076"/>
        <v>0.102299426269478-0.0484462583378721i</v>
      </c>
      <c r="AC2109" t="str">
        <f t="shared" si="1077"/>
        <v>1.18904318096368-0.431378295605803i</v>
      </c>
      <c r="AD2109" t="str">
        <f t="shared" si="1078"/>
        <v>0.0890906473481381-0.00842230702025321i</v>
      </c>
      <c r="AE2109" t="e">
        <f t="shared" si="1079"/>
        <v>#DIV/0!</v>
      </c>
      <c r="AF2109" t="str">
        <f t="shared" si="1080"/>
        <v>-10.5273003908242-8.16086765744993i</v>
      </c>
      <c r="AG2109" t="e">
        <f t="shared" si="1081"/>
        <v>#DIV/0!</v>
      </c>
      <c r="AH2109" t="e">
        <f t="shared" si="1082"/>
        <v>#DIV/0!</v>
      </c>
      <c r="AI2109" t="e">
        <f t="shared" si="1083"/>
        <v>#DIV/0!</v>
      </c>
      <c r="AJ2109" t="e">
        <f t="shared" si="1084"/>
        <v>#DIV/0!</v>
      </c>
      <c r="AK2109"/>
      <c r="AL2109"/>
      <c r="AM2109"/>
      <c r="AN2109"/>
    </row>
    <row r="2110" spans="1:40" x14ac:dyDescent="0.3">
      <c r="A2110"/>
      <c r="B2110">
        <f t="shared" si="1085"/>
        <v>197600</v>
      </c>
      <c r="C2110" s="186" t="str">
        <f t="shared" si="1053"/>
        <v>-0.00577389708661333+0.00955933172623544i</v>
      </c>
      <c r="D2110" s="158" t="str">
        <f t="shared" si="1054"/>
        <v>-4.63932616212183-2.70116663722423i</v>
      </c>
      <c r="E2110" t="str">
        <f t="shared" si="1055"/>
        <v>2227.05101230252-7382.58124351365i</v>
      </c>
      <c r="F2110" t="str">
        <f t="shared" si="1056"/>
        <v>0.599355602320582+0.361885414842439i</v>
      </c>
      <c r="G2110" t="str">
        <f t="shared" si="1051"/>
        <v>0.599355602320582+0.361885414842439i</v>
      </c>
      <c r="H2110" t="str">
        <f t="shared" si="1057"/>
        <v>5.89204163573593+5.46003495152416i</v>
      </c>
      <c r="I2110" t="str">
        <f t="shared" si="1058"/>
        <v>775.973385436679i</v>
      </c>
      <c r="J2110" t="str">
        <f t="shared" si="1052"/>
        <v>-148.136721234333+165.467323153101i</v>
      </c>
      <c r="K2110" t="str">
        <f t="shared" si="1059"/>
        <v>2.60316354765343-2.33051520649373i</v>
      </c>
      <c r="L2110" t="str">
        <f t="shared" si="1060"/>
        <v>0.536026362078317-0.399204677104802i</v>
      </c>
      <c r="M2110" t="str">
        <f t="shared" si="1061"/>
        <v>3.13918990973175-2.72971988359853i</v>
      </c>
      <c r="N2110" t="str">
        <f t="shared" si="1062"/>
        <v>-2.52604187364577i</v>
      </c>
      <c r="O2110" t="str">
        <f t="shared" si="1063"/>
        <v>-0.816455545846682-0.577408297183368i</v>
      </c>
      <c r="P2110" t="str">
        <f t="shared" si="1064"/>
        <v>1.81645554584668+0.577408297183368i</v>
      </c>
      <c r="Q2110" t="str">
        <f t="shared" si="1065"/>
        <v>-1.81645554584668+1.9486335764624i</v>
      </c>
      <c r="R2110" t="str">
        <f t="shared" si="1066"/>
        <v>-0.30639009542893-0.646561556277596i</v>
      </c>
      <c r="S2110" t="str">
        <f t="shared" si="1067"/>
        <v>0.277206241278i</v>
      </c>
      <c r="T2110" t="str">
        <f t="shared" si="1068"/>
        <v>0.179230898770566-0.0849332467186614i</v>
      </c>
      <c r="U2110" t="e">
        <f t="shared" si="1069"/>
        <v>#DIV/0!</v>
      </c>
      <c r="V2110" t="str">
        <f t="shared" si="1070"/>
        <v>0.0000833333333333333-0.00134239999234055i</v>
      </c>
      <c r="W2110" t="e">
        <f t="shared" si="1071"/>
        <v>#DIV/0!</v>
      </c>
      <c r="X2110" t="e">
        <f t="shared" si="1072"/>
        <v>#DIV/0!</v>
      </c>
      <c r="Y2110" t="str">
        <f t="shared" si="1073"/>
        <v>0.00096+0.844259043355107i</v>
      </c>
      <c r="Z2110" t="e">
        <f t="shared" si="1074"/>
        <v>#DIV/0!</v>
      </c>
      <c r="AA2110" t="e">
        <f t="shared" si="1075"/>
        <v>#DIV/0!</v>
      </c>
      <c r="AB2110" t="str">
        <f t="shared" si="1076"/>
        <v>0.102275442099537-0.0484658918561798i</v>
      </c>
      <c r="AC2110" t="str">
        <f t="shared" si="1077"/>
        <v>1.18876372717607-0.431326946584006i</v>
      </c>
      <c r="AD2110" t="str">
        <f t="shared" si="1078"/>
        <v>0.0890981683154879-0.00844192226008778i</v>
      </c>
      <c r="AE2110" t="e">
        <f t="shared" si="1079"/>
        <v>#DIV/0!</v>
      </c>
      <c r="AF2110" t="str">
        <f t="shared" si="1080"/>
        <v>-10.5313677978578-8.16120158874839i</v>
      </c>
      <c r="AG2110" t="e">
        <f t="shared" si="1081"/>
        <v>#DIV/0!</v>
      </c>
      <c r="AH2110" t="e">
        <f t="shared" si="1082"/>
        <v>#DIV/0!</v>
      </c>
      <c r="AI2110" t="e">
        <f t="shared" si="1083"/>
        <v>#DIV/0!</v>
      </c>
      <c r="AJ2110" t="e">
        <f t="shared" si="1084"/>
        <v>#DIV/0!</v>
      </c>
      <c r="AK2110"/>
      <c r="AL2110"/>
      <c r="AM2110"/>
      <c r="AN2110"/>
    </row>
    <row r="2111" spans="1:40" x14ac:dyDescent="0.3">
      <c r="A2111"/>
      <c r="B2111">
        <f t="shared" si="1085"/>
        <v>197700</v>
      </c>
      <c r="C2111" s="186" t="str">
        <f t="shared" si="1053"/>
        <v>-0.00577127150486208+0.00955740100587963i</v>
      </c>
      <c r="D2111" s="158" t="str">
        <f t="shared" si="1054"/>
        <v>-4.64070259065149-2.70132342464057i</v>
      </c>
      <c r="E2111" t="str">
        <f t="shared" si="1055"/>
        <v>2224.98632007656-7379.46953523872i</v>
      </c>
      <c r="F2111" t="str">
        <f t="shared" si="1056"/>
        <v>0.599537762058376+0.36190393465465i</v>
      </c>
      <c r="G2111" t="str">
        <f t="shared" si="1051"/>
        <v>0.599537762058376+0.36190393465465i</v>
      </c>
      <c r="H2111" t="str">
        <f t="shared" si="1057"/>
        <v>5.89473092855247+5.46020994784431i</v>
      </c>
      <c r="I2111" t="str">
        <f t="shared" si="1058"/>
        <v>776.366084518378i</v>
      </c>
      <c r="J2111" t="str">
        <f t="shared" si="1052"/>
        <v>-148.287707528117+165.551061676964i</v>
      </c>
      <c r="K2111" t="str">
        <f t="shared" si="1059"/>
        <v>2.60197573420517-2.33064658577639i</v>
      </c>
      <c r="L2111" t="str">
        <f t="shared" si="1060"/>
        <v>0.535832823036839-0.399262492963051i</v>
      </c>
      <c r="M2111" t="str">
        <f t="shared" si="1061"/>
        <v>3.13780855724201-2.72990907873944i</v>
      </c>
      <c r="N2111" t="str">
        <f t="shared" si="1062"/>
        <v>-2.52732023491786i</v>
      </c>
      <c r="O2111" t="str">
        <f t="shared" si="1063"/>
        <v>-0.817193014922125-0.576364100515019i</v>
      </c>
      <c r="P2111" t="str">
        <f t="shared" si="1064"/>
        <v>1.81719301492212+0.576364100515019i</v>
      </c>
      <c r="Q2111" t="str">
        <f t="shared" si="1065"/>
        <v>-1.81719301492212+1.95095613440284i</v>
      </c>
      <c r="R2111" t="str">
        <f t="shared" si="1066"/>
        <v>-0.306359118696245-0.646082883229674i</v>
      </c>
      <c r="S2111" t="str">
        <f t="shared" si="1067"/>
        <v>0.277346527837351i</v>
      </c>
      <c r="T2111" t="str">
        <f t="shared" si="1068"/>
        <v>0.179188844358895-0.0849676378417144i</v>
      </c>
      <c r="U2111" t="e">
        <f t="shared" si="1069"/>
        <v>#DIV/0!</v>
      </c>
      <c r="V2111" t="str">
        <f t="shared" si="1070"/>
        <v>0.0000833333333333333-0.00134172098374554i</v>
      </c>
      <c r="W2111" t="e">
        <f t="shared" si="1071"/>
        <v>#DIV/0!</v>
      </c>
      <c r="X2111" t="e">
        <f t="shared" si="1072"/>
        <v>#DIV/0!</v>
      </c>
      <c r="Y2111" t="str">
        <f t="shared" si="1073"/>
        <v>0.00096+0.844686299955995i</v>
      </c>
      <c r="Z2111" t="e">
        <f t="shared" si="1074"/>
        <v>#DIV/0!</v>
      </c>
      <c r="AA2111" t="e">
        <f t="shared" si="1075"/>
        <v>#DIV/0!</v>
      </c>
      <c r="AB2111" t="str">
        <f t="shared" si="1076"/>
        <v>0.102251444376068-0.0484855166381715i</v>
      </c>
      <c r="AC2111" t="str">
        <f t="shared" si="1077"/>
        <v>1.18848440509566-0.431275415326003i</v>
      </c>
      <c r="AD2111" t="str">
        <f t="shared" si="1078"/>
        <v>0.0891056758508244-0.00846155762295725i</v>
      </c>
      <c r="AE2111" t="e">
        <f t="shared" si="1079"/>
        <v>#DIV/0!</v>
      </c>
      <c r="AF2111" t="str">
        <f t="shared" si="1080"/>
        <v>-10.535433519204-8.16153337248488i</v>
      </c>
      <c r="AG2111" t="e">
        <f t="shared" si="1081"/>
        <v>#DIV/0!</v>
      </c>
      <c r="AH2111" t="e">
        <f t="shared" si="1082"/>
        <v>#DIV/0!</v>
      </c>
      <c r="AI2111" t="e">
        <f t="shared" si="1083"/>
        <v>#DIV/0!</v>
      </c>
      <c r="AJ2111" t="e">
        <f t="shared" si="1084"/>
        <v>#DIV/0!</v>
      </c>
      <c r="AK2111"/>
      <c r="AL2111"/>
      <c r="AM2111"/>
      <c r="AN2111"/>
    </row>
    <row r="2112" spans="1:40" x14ac:dyDescent="0.3">
      <c r="A2112"/>
      <c r="B2112">
        <f t="shared" si="1085"/>
        <v>197800</v>
      </c>
      <c r="C2112" s="186" t="str">
        <f t="shared" si="1053"/>
        <v>-0.00576864698373938+0.00955547106584437i</v>
      </c>
      <c r="D2112" s="158" t="str">
        <f t="shared" si="1054"/>
        <v>-4.64207846357059-2.70147943902063i</v>
      </c>
      <c r="E2112" t="str">
        <f t="shared" si="1055"/>
        <v>2222.92441092542-7376.36013457997i</v>
      </c>
      <c r="F2112" t="str">
        <f t="shared" si="1056"/>
        <v>0.599719848264598+0.361922354416361i</v>
      </c>
      <c r="G2112" t="str">
        <f t="shared" si="1051"/>
        <v>0.599719848264598+0.361922354416361i</v>
      </c>
      <c r="H2112" t="str">
        <f t="shared" si="1057"/>
        <v>5.89741909084767+5.46038357230117i</v>
      </c>
      <c r="I2112" t="str">
        <f t="shared" si="1058"/>
        <v>776.758783600076i</v>
      </c>
      <c r="J2112" t="str">
        <f t="shared" si="1052"/>
        <v>-148.43877021264+165.634800200826i</v>
      </c>
      <c r="K2112" t="str">
        <f t="shared" si="1059"/>
        <v>2.60078840399818-2.33077729924329i</v>
      </c>
      <c r="L2112" t="str">
        <f t="shared" si="1060"/>
        <v>0.535639325890253-0.399320194165508i</v>
      </c>
      <c r="M2112" t="str">
        <f t="shared" si="1061"/>
        <v>3.13642772988843-2.7300974934088i</v>
      </c>
      <c r="N2112" t="str">
        <f t="shared" si="1062"/>
        <v>-2.52859859618995i</v>
      </c>
      <c r="O2112" t="str">
        <f t="shared" si="1063"/>
        <v>-0.817929148534762-0.575318961948239i</v>
      </c>
      <c r="P2112" t="str">
        <f t="shared" si="1064"/>
        <v>1.81792914853476+0.575318961948239i</v>
      </c>
      <c r="Q2112" t="str">
        <f t="shared" si="1065"/>
        <v>-1.81792914853476+1.95327963424171i</v>
      </c>
      <c r="R2112" t="str">
        <f t="shared" si="1066"/>
        <v>-0.30632811806063-0.645604608572135i</v>
      </c>
      <c r="S2112" t="str">
        <f t="shared" si="1067"/>
        <v>0.277486814396701i</v>
      </c>
      <c r="T2112" t="str">
        <f t="shared" si="1068"/>
        <v>0.179146766192511-0.0850020136407807i</v>
      </c>
      <c r="U2112" t="e">
        <f t="shared" si="1069"/>
        <v>#DIV/0!</v>
      </c>
      <c r="V2112" t="str">
        <f t="shared" si="1070"/>
        <v>0.0000833333333333333-0.00134104266171129i</v>
      </c>
      <c r="W2112" t="e">
        <f t="shared" si="1071"/>
        <v>#DIV/0!</v>
      </c>
      <c r="X2112" t="e">
        <f t="shared" si="1072"/>
        <v>#DIV/0!</v>
      </c>
      <c r="Y2112" t="str">
        <f t="shared" si="1073"/>
        <v>0.00096+0.845113556556883i</v>
      </c>
      <c r="Z2112" t="e">
        <f t="shared" si="1074"/>
        <v>#DIV/0!</v>
      </c>
      <c r="AA2112" t="e">
        <f t="shared" si="1075"/>
        <v>#DIV/0!</v>
      </c>
      <c r="AB2112" t="str">
        <f t="shared" si="1076"/>
        <v>0.102227433097325-0.0485051326757585i</v>
      </c>
      <c r="AC2112" t="str">
        <f t="shared" si="1077"/>
        <v>1.18820521478621-0.431223702022789i</v>
      </c>
      <c r="AD2112" t="str">
        <f t="shared" si="1078"/>
        <v>0.0891131699250377-0.00848121310720814i</v>
      </c>
      <c r="AE2112" t="e">
        <f t="shared" si="1079"/>
        <v>#DIV/0!</v>
      </c>
      <c r="AF2112" t="str">
        <f t="shared" si="1080"/>
        <v>-10.5394975544183-8.1618630113218i</v>
      </c>
      <c r="AG2112" t="e">
        <f t="shared" si="1081"/>
        <v>#DIV/0!</v>
      </c>
      <c r="AH2112" t="e">
        <f t="shared" si="1082"/>
        <v>#DIV/0!</v>
      </c>
      <c r="AI2112" t="e">
        <f t="shared" si="1083"/>
        <v>#DIV/0!</v>
      </c>
      <c r="AJ2112" t="e">
        <f t="shared" si="1084"/>
        <v>#DIV/0!</v>
      </c>
      <c r="AK2112"/>
      <c r="AL2112"/>
      <c r="AM2112"/>
      <c r="AN2112"/>
    </row>
    <row r="2113" spans="1:40" x14ac:dyDescent="0.3">
      <c r="A2113"/>
      <c r="B2113">
        <f t="shared" si="1085"/>
        <v>197900</v>
      </c>
      <c r="C2113" s="186" t="str">
        <f t="shared" si="1053"/>
        <v>-0.00576602352360736+0.00955354190454375i</v>
      </c>
      <c r="D2113" s="158" t="str">
        <f t="shared" si="1054"/>
        <v>-4.64345378068797-2.70163468132496i</v>
      </c>
      <c r="E2113" t="str">
        <f t="shared" si="1055"/>
        <v>2220.8652800151-7373.2530394953i</v>
      </c>
      <c r="F2113" t="str">
        <f t="shared" si="1056"/>
        <v>0.599901860913954+0.361940674251278i</v>
      </c>
      <c r="G2113" t="str">
        <f t="shared" si="1051"/>
        <v>0.599901860913954+0.361940674251278i</v>
      </c>
      <c r="H2113" t="str">
        <f t="shared" si="1057"/>
        <v>5.90010612237103+5.46055582659443i</v>
      </c>
      <c r="I2113" t="str">
        <f t="shared" si="1058"/>
        <v>777.151482681775i</v>
      </c>
      <c r="J2113" t="str">
        <f t="shared" si="1052"/>
        <v>-148.5899092879+165.718538724689i</v>
      </c>
      <c r="K2113" t="str">
        <f t="shared" si="1059"/>
        <v>2.59960155719314-2.33090734772732i</v>
      </c>
      <c r="L2113" t="str">
        <f t="shared" si="1060"/>
        <v>0.535445870699155-0.399377780804741i</v>
      </c>
      <c r="M2113" t="str">
        <f t="shared" si="1061"/>
        <v>3.1350474278923-2.73028512853206i</v>
      </c>
      <c r="N2113" t="str">
        <f t="shared" si="1062"/>
        <v>-2.52987695746203i</v>
      </c>
      <c r="O2113" t="str">
        <f t="shared" si="1063"/>
        <v>-0.818663945481592-0.574272883191007i</v>
      </c>
      <c r="P2113" t="str">
        <f t="shared" si="1064"/>
        <v>1.81866394548159+0.574272883191007i</v>
      </c>
      <c r="Q2113" t="str">
        <f t="shared" si="1065"/>
        <v>-1.81866394548159+1.95560407427102i</v>
      </c>
      <c r="R2113" t="str">
        <f t="shared" si="1066"/>
        <v>-0.306297093507211-0.645126731690056i</v>
      </c>
      <c r="S2113" t="str">
        <f t="shared" si="1067"/>
        <v>0.277627100956053i</v>
      </c>
      <c r="T2113" t="str">
        <f t="shared" si="1068"/>
        <v>0.179104664268364-0.0850363741016721i</v>
      </c>
      <c r="U2113" t="e">
        <f t="shared" si="1069"/>
        <v>#DIV/0!</v>
      </c>
      <c r="V2113" t="str">
        <f t="shared" si="1070"/>
        <v>0.0000833333333333333-0.00134036502519703i</v>
      </c>
      <c r="W2113" t="e">
        <f t="shared" si="1071"/>
        <v>#DIV/0!</v>
      </c>
      <c r="X2113" t="e">
        <f t="shared" si="1072"/>
        <v>#DIV/0!</v>
      </c>
      <c r="Y2113" t="str">
        <f t="shared" si="1073"/>
        <v>0.00096+0.845540813157771i</v>
      </c>
      <c r="Z2113" t="e">
        <f t="shared" si="1074"/>
        <v>#DIV/0!</v>
      </c>
      <c r="AA2113" t="e">
        <f t="shared" si="1075"/>
        <v>#DIV/0!</v>
      </c>
      <c r="AB2113" t="str">
        <f t="shared" si="1076"/>
        <v>0.102203408261569-0.0485247399608445i</v>
      </c>
      <c r="AC2113" t="str">
        <f t="shared" si="1077"/>
        <v>1.18792615631128-0.431171806865241i</v>
      </c>
      <c r="AD2113" t="str">
        <f t="shared" si="1078"/>
        <v>0.0891206505090008-0.00850088871115554i</v>
      </c>
      <c r="AE2113" t="e">
        <f t="shared" si="1079"/>
        <v>#DIV/0!</v>
      </c>
      <c r="AF2113" t="str">
        <f t="shared" si="1080"/>
        <v>-10.543559903059-8.16219050791939i</v>
      </c>
      <c r="AG2113" t="e">
        <f t="shared" si="1081"/>
        <v>#DIV/0!</v>
      </c>
      <c r="AH2113" t="e">
        <f t="shared" si="1082"/>
        <v>#DIV/0!</v>
      </c>
      <c r="AI2113" t="e">
        <f t="shared" si="1083"/>
        <v>#DIV/0!</v>
      </c>
      <c r="AJ2113" t="e">
        <f t="shared" si="1084"/>
        <v>#DIV/0!</v>
      </c>
      <c r="AK2113"/>
      <c r="AL2113"/>
      <c r="AM2113"/>
      <c r="AN2113"/>
    </row>
    <row r="2114" spans="1:40" x14ac:dyDescent="0.3">
      <c r="A2114"/>
      <c r="B2114">
        <f t="shared" si="1085"/>
        <v>198000</v>
      </c>
      <c r="C2114" s="186" t="str">
        <f t="shared" si="1053"/>
        <v>-0.0057634011248263+0.00955161352039777i</v>
      </c>
      <c r="D2114" s="158" t="str">
        <f t="shared" si="1054"/>
        <v>-4.64482854181368-2.70178915251351i</v>
      </c>
      <c r="E2114" t="str">
        <f t="shared" si="1055"/>
        <v>2218.80892252166-7370.14824794363i</v>
      </c>
      <c r="F2114" t="str">
        <f t="shared" si="1056"/>
        <v>0.600083799981306+0.36195889428303i</v>
      </c>
      <c r="G2114" t="str">
        <f t="shared" si="1051"/>
        <v>0.600083799981306+0.36195889428303i</v>
      </c>
      <c r="H2114" t="str">
        <f t="shared" si="1057"/>
        <v>5.90279202287405+5.4607267124228i</v>
      </c>
      <c r="I2114" t="str">
        <f t="shared" si="1058"/>
        <v>777.544181763474i</v>
      </c>
      <c r="J2114" t="str">
        <f t="shared" si="1052"/>
        <v>-148.741124753899+165.802277248553i</v>
      </c>
      <c r="K2114" t="str">
        <f t="shared" si="1059"/>
        <v>2.59841519394971-2.33103673206077i</v>
      </c>
      <c r="L2114" t="str">
        <f t="shared" si="1060"/>
        <v>0.535252457524007-0.399435252973308i</v>
      </c>
      <c r="M2114" t="str">
        <f t="shared" si="1061"/>
        <v>3.13366765147372-2.73047198503408i</v>
      </c>
      <c r="N2114" t="str">
        <f t="shared" si="1062"/>
        <v>-2.53115531873412i</v>
      </c>
      <c r="O2114" t="str">
        <f t="shared" si="1063"/>
        <v>-0.819397404561816-0.573225865952819i</v>
      </c>
      <c r="P2114" t="str">
        <f t="shared" si="1064"/>
        <v>1.81939740456182+0.573225865952819i</v>
      </c>
      <c r="Q2114" t="str">
        <f t="shared" si="1065"/>
        <v>-1.81939740456182+1.9579294527813i</v>
      </c>
      <c r="R2114" t="str">
        <f t="shared" si="1066"/>
        <v>-0.306266045021105-0.644649251969751i</v>
      </c>
      <c r="S2114" t="str">
        <f t="shared" si="1067"/>
        <v>0.277767387515404i</v>
      </c>
      <c r="T2114" t="str">
        <f t="shared" si="1068"/>
        <v>0.179062538583397-0.0850707192101874i</v>
      </c>
      <c r="U2114" t="e">
        <f t="shared" si="1069"/>
        <v>#DIV/0!</v>
      </c>
      <c r="V2114" t="str">
        <f t="shared" si="1070"/>
        <v>0.0000833333333333333-0.0013396880731641i</v>
      </c>
      <c r="W2114" t="e">
        <f t="shared" si="1071"/>
        <v>#DIV/0!</v>
      </c>
      <c r="X2114" t="e">
        <f t="shared" si="1072"/>
        <v>#DIV/0!</v>
      </c>
      <c r="Y2114" t="str">
        <f t="shared" si="1073"/>
        <v>0.00096+0.845968069758659i</v>
      </c>
      <c r="Z2114" t="e">
        <f t="shared" si="1074"/>
        <v>#DIV/0!</v>
      </c>
      <c r="AA2114" t="e">
        <f t="shared" si="1075"/>
        <v>#DIV/0!</v>
      </c>
      <c r="AB2114" t="str">
        <f t="shared" si="1076"/>
        <v>0.102179369867055-0.0485443384853257i</v>
      </c>
      <c r="AC2114" t="str">
        <f t="shared" si="1077"/>
        <v>1.18764722973416-0.431119730044085i</v>
      </c>
      <c r="AD2114" t="str">
        <f t="shared" si="1078"/>
        <v>0.0891281175735655-0.00852058443308774i</v>
      </c>
      <c r="AE2114" t="e">
        <f t="shared" si="1079"/>
        <v>#DIV/0!</v>
      </c>
      <c r="AF2114" t="str">
        <f t="shared" si="1080"/>
        <v>-10.5476205646877-8.16251586493631i</v>
      </c>
      <c r="AG2114" t="e">
        <f t="shared" si="1081"/>
        <v>#DIV/0!</v>
      </c>
      <c r="AH2114" t="e">
        <f t="shared" si="1082"/>
        <v>#DIV/0!</v>
      </c>
      <c r="AI2114" t="e">
        <f t="shared" si="1083"/>
        <v>#DIV/0!</v>
      </c>
      <c r="AJ2114" t="e">
        <f t="shared" si="1084"/>
        <v>#DIV/0!</v>
      </c>
      <c r="AK2114"/>
      <c r="AL2114"/>
      <c r="AM2114"/>
      <c r="AN2114"/>
    </row>
    <row r="2115" spans="1:40" x14ac:dyDescent="0.3">
      <c r="A2115"/>
      <c r="B2115">
        <f t="shared" si="1085"/>
        <v>198100</v>
      </c>
      <c r="C2115" s="186" t="str">
        <f t="shared" si="1053"/>
        <v>-0.00576077978775432+0.00954968591183179i</v>
      </c>
      <c r="D2115" s="158" t="str">
        <f t="shared" si="1054"/>
        <v>-4.64620274675887-2.70194285354555i</v>
      </c>
      <c r="E2115" t="str">
        <f t="shared" si="1055"/>
        <v>2216.75533363126-7367.04575788505i</v>
      </c>
      <c r="F2115" t="str">
        <f t="shared" si="1056"/>
        <v>0.600265665441663+0.361977014635165i</v>
      </c>
      <c r="G2115" t="str">
        <f t="shared" si="1051"/>
        <v>0.600265665441663+0.361977014635165i</v>
      </c>
      <c r="H2115" t="str">
        <f t="shared" si="1057"/>
        <v>5.90547679211005+5.46089623148393i</v>
      </c>
      <c r="I2115" t="str">
        <f t="shared" si="1058"/>
        <v>777.936880845173i</v>
      </c>
      <c r="J2115" t="str">
        <f t="shared" si="1052"/>
        <v>-148.892416610636+165.886015772416i</v>
      </c>
      <c r="K2115" t="str">
        <f t="shared" si="1059"/>
        <v>2.59722931442663-2.33116545307534i</v>
      </c>
      <c r="L2115" t="str">
        <f t="shared" si="1060"/>
        <v>0.535059086425139-0.39949261076376i</v>
      </c>
      <c r="M2115" t="str">
        <f t="shared" si="1061"/>
        <v>3.13228840085177-2.7306580638391i</v>
      </c>
      <c r="N2115" t="str">
        <f t="shared" si="1062"/>
        <v>-2.53243368000621i</v>
      </c>
      <c r="O2115" t="str">
        <f t="shared" si="1063"/>
        <v>-0.820129524576804-0.572177911944724i</v>
      </c>
      <c r="P2115" t="str">
        <f t="shared" si="1064"/>
        <v>1.8201295245768+0.572177911944724i</v>
      </c>
      <c r="Q2115" t="str">
        <f t="shared" si="1065"/>
        <v>-1.8201295245768+1.96025576806149i</v>
      </c>
      <c r="R2115" t="str">
        <f t="shared" si="1066"/>
        <v>-0.306234972587405-0.644172168798784i</v>
      </c>
      <c r="S2115" t="str">
        <f t="shared" si="1067"/>
        <v>0.277907674074756i</v>
      </c>
      <c r="T2115" t="str">
        <f t="shared" si="1068"/>
        <v>0.179020389134561-0.0851050489521124i</v>
      </c>
      <c r="U2115" t="e">
        <f t="shared" si="1069"/>
        <v>#DIV/0!</v>
      </c>
      <c r="V2115" t="str">
        <f t="shared" si="1070"/>
        <v>0.0000833333333333333-0.00133901180457593i</v>
      </c>
      <c r="W2115" t="e">
        <f t="shared" si="1071"/>
        <v>#DIV/0!</v>
      </c>
      <c r="X2115" t="e">
        <f t="shared" si="1072"/>
        <v>#DIV/0!</v>
      </c>
      <c r="Y2115" t="str">
        <f t="shared" si="1073"/>
        <v>0.00096+0.846395326359548i</v>
      </c>
      <c r="Z2115" t="e">
        <f t="shared" si="1074"/>
        <v>#DIV/0!</v>
      </c>
      <c r="AA2115" t="e">
        <f t="shared" si="1075"/>
        <v>#DIV/0!</v>
      </c>
      <c r="AB2115" t="str">
        <f t="shared" si="1076"/>
        <v>0.102155317912043-0.0485639282410912i</v>
      </c>
      <c r="AC2115" t="str">
        <f t="shared" si="1077"/>
        <v>1.18736843511798-0.431067471749935i</v>
      </c>
      <c r="AD2115" t="str">
        <f t="shared" si="1078"/>
        <v>0.0891355710895627-0.00854030027126267i</v>
      </c>
      <c r="AE2115" t="e">
        <f t="shared" si="1079"/>
        <v>#DIV/0!</v>
      </c>
      <c r="AF2115" t="str">
        <f t="shared" si="1080"/>
        <v>-10.5516795388689-8.16283908502948i</v>
      </c>
      <c r="AG2115" t="e">
        <f t="shared" si="1081"/>
        <v>#DIV/0!</v>
      </c>
      <c r="AH2115" t="e">
        <f t="shared" si="1082"/>
        <v>#DIV/0!</v>
      </c>
      <c r="AI2115" t="e">
        <f t="shared" si="1083"/>
        <v>#DIV/0!</v>
      </c>
      <c r="AJ2115" t="e">
        <f t="shared" si="1084"/>
        <v>#DIV/0!</v>
      </c>
      <c r="AK2115"/>
      <c r="AL2115"/>
      <c r="AM2115"/>
      <c r="AN2115"/>
    </row>
    <row r="2116" spans="1:40" x14ac:dyDescent="0.3">
      <c r="A2116"/>
      <c r="B2116">
        <f t="shared" si="1085"/>
        <v>198200</v>
      </c>
      <c r="C2116" s="186" t="str">
        <f t="shared" si="1053"/>
        <v>-0.00575815951274713+0.00954775907727653i</v>
      </c>
      <c r="D2116" s="158" t="str">
        <f t="shared" si="1054"/>
        <v>-4.6475763953357-2.70209578537946i</v>
      </c>
      <c r="E2116" t="str">
        <f t="shared" si="1055"/>
        <v>2214.70450854011-7363.9455672807i</v>
      </c>
      <c r="F2116" t="str">
        <f t="shared" si="1056"/>
        <v>0.60044745727017+0.36199503543112i</v>
      </c>
      <c r="G2116" t="str">
        <f t="shared" si="1051"/>
        <v>0.60044745727017+0.36199503543112i</v>
      </c>
      <c r="H2116" t="str">
        <f t="shared" si="1057"/>
        <v>5.90816042983414+5.46106438547402i</v>
      </c>
      <c r="I2116" t="str">
        <f t="shared" si="1058"/>
        <v>778.329579926871i</v>
      </c>
      <c r="J2116" t="str">
        <f t="shared" si="1052"/>
        <v>-149.04378485811+165.969754296278i</v>
      </c>
      <c r="K2116" t="str">
        <f t="shared" si="1059"/>
        <v>2.59604391878169-2.33129351160207i</v>
      </c>
      <c r="L2116" t="str">
        <f t="shared" si="1060"/>
        <v>0.534865757462746-0.39954985426864i</v>
      </c>
      <c r="M2116" t="str">
        <f t="shared" si="1061"/>
        <v>3.13090967624444-2.73084336587071i</v>
      </c>
      <c r="N2116" t="str">
        <f t="shared" si="1062"/>
        <v>-2.5337120412783i</v>
      </c>
      <c r="O2116" t="str">
        <f t="shared" si="1063"/>
        <v>-0.82086030433012-0.571129022879299i</v>
      </c>
      <c r="P2116" t="str">
        <f t="shared" si="1064"/>
        <v>1.82086030433012+0.571129022879299i</v>
      </c>
      <c r="Q2116" t="str">
        <f t="shared" si="1065"/>
        <v>-1.82086030433012+1.962583018399i</v>
      </c>
      <c r="R2116" t="str">
        <f t="shared" si="1066"/>
        <v>-0.306203876191213-0.643695481565963i</v>
      </c>
      <c r="S2116" t="str">
        <f t="shared" si="1067"/>
        <v>0.278047960634107i</v>
      </c>
      <c r="T2116" t="str">
        <f t="shared" si="1068"/>
        <v>0.178978215918805-0.0851393633132254i</v>
      </c>
      <c r="U2116" t="e">
        <f t="shared" si="1069"/>
        <v>#DIV/0!</v>
      </c>
      <c r="V2116" t="str">
        <f t="shared" si="1070"/>
        <v>0.0000833333333333333-0.00133833621839804i</v>
      </c>
      <c r="W2116" t="e">
        <f t="shared" si="1071"/>
        <v>#DIV/0!</v>
      </c>
      <c r="X2116" t="e">
        <f t="shared" si="1072"/>
        <v>#DIV/0!</v>
      </c>
      <c r="Y2116" t="str">
        <f t="shared" si="1073"/>
        <v>0.00096+0.846822582960436i</v>
      </c>
      <c r="Z2116" t="e">
        <f t="shared" si="1074"/>
        <v>#DIV/0!</v>
      </c>
      <c r="AA2116" t="e">
        <f t="shared" si="1075"/>
        <v>#DIV/0!</v>
      </c>
      <c r="AB2116" t="str">
        <f t="shared" si="1076"/>
        <v>0.102131252394793-0.0485835092200255i</v>
      </c>
      <c r="AC2116" t="str">
        <f t="shared" si="1077"/>
        <v>1.18708977252559-0.431015032173276i</v>
      </c>
      <c r="AD2116" t="str">
        <f t="shared" si="1078"/>
        <v>0.0891430110278074-0.00856003622391021i</v>
      </c>
      <c r="AE2116" t="e">
        <f t="shared" si="1079"/>
        <v>#DIV/0!</v>
      </c>
      <c r="AF2116" t="str">
        <f t="shared" si="1080"/>
        <v>-10.5557368251698-8.16316017085348i</v>
      </c>
      <c r="AG2116" t="e">
        <f t="shared" si="1081"/>
        <v>#DIV/0!</v>
      </c>
      <c r="AH2116" t="e">
        <f t="shared" si="1082"/>
        <v>#DIV/0!</v>
      </c>
      <c r="AI2116" t="e">
        <f t="shared" si="1083"/>
        <v>#DIV/0!</v>
      </c>
      <c r="AJ2116" t="e">
        <f t="shared" si="1084"/>
        <v>#DIV/0!</v>
      </c>
      <c r="AK2116"/>
      <c r="AL2116"/>
      <c r="AM2116"/>
      <c r="AN2116"/>
    </row>
    <row r="2117" spans="1:40" x14ac:dyDescent="0.3">
      <c r="A2117"/>
      <c r="B2117">
        <f t="shared" si="1085"/>
        <v>198300</v>
      </c>
      <c r="C2117" s="186" t="str">
        <f t="shared" si="1053"/>
        <v>-0.00575554030015868+0.00954583301516848i</v>
      </c>
      <c r="D2117" s="158" t="str">
        <f t="shared" si="1054"/>
        <v>-4.64894948735757-2.70224794897311i</v>
      </c>
      <c r="E2117" t="str">
        <f t="shared" si="1055"/>
        <v>2212.65644245441-7360.84767409282i</v>
      </c>
      <c r="F2117" t="str">
        <f t="shared" si="1056"/>
        <v>0.600629175442132+0.36201295679427i</v>
      </c>
      <c r="G2117" t="str">
        <f t="shared" ref="G2117:G2180" si="1086">IF($C$11=$C$7,$C$24,F2117)</f>
        <v>0.600629175442132+0.36201295679427i</v>
      </c>
      <c r="H2117" t="str">
        <f t="shared" si="1057"/>
        <v>5.9108429358034+5.46123117608851i</v>
      </c>
      <c r="I2117" t="str">
        <f t="shared" si="1058"/>
        <v>778.72227900857i</v>
      </c>
      <c r="J2117" t="str">
        <f t="shared" ref="J2117:J2180" si="1087">IMSUM(COMPLEX(0,2*PI()*B2117*$C$113*$C$112),COMPLEX(0,2*PI()*B2117*$C$113*$C$111),COMPLEX(0,2*PI()*B2117*$C$28*10^-12*$C$111),COMPLEX(-1*2*PI()*B2117*2*PI()*B2117*$C$113*$C$112*$C$28*10^-12*$C$111,0),COMPLEX(1,0))</f>
        <v>-149.195229496323+166.053492820141i</v>
      </c>
      <c r="K2117" t="str">
        <f t="shared" si="1059"/>
        <v>2.59485900717166-2.33142090847137i</v>
      </c>
      <c r="L2117" t="str">
        <f t="shared" si="1060"/>
        <v>0.534672470696893-0.399606983580481i</v>
      </c>
      <c r="M2117" t="str">
        <f t="shared" si="1061"/>
        <v>3.12953147786855-2.73102789205185i</v>
      </c>
      <c r="N2117" t="str">
        <f t="shared" si="1062"/>
        <v>-2.53499040255039i</v>
      </c>
      <c r="O2117" t="str">
        <f t="shared" si="1063"/>
        <v>-0.821589742627519-0.570079200470643i</v>
      </c>
      <c r="P2117" t="str">
        <f t="shared" si="1064"/>
        <v>1.82158974262752+0.570079200470643i</v>
      </c>
      <c r="Q2117" t="str">
        <f t="shared" si="1065"/>
        <v>-1.82158974262752+1.96491120207975i</v>
      </c>
      <c r="R2117" t="str">
        <f t="shared" si="1066"/>
        <v>-0.306172755817591-0.643219189661325i</v>
      </c>
      <c r="S2117" t="str">
        <f t="shared" si="1067"/>
        <v>0.278188247193458i</v>
      </c>
      <c r="T2117" t="str">
        <f t="shared" si="1068"/>
        <v>0.17893601893308-0.0851736622792863i</v>
      </c>
      <c r="U2117" t="e">
        <f t="shared" si="1069"/>
        <v>#DIV/0!</v>
      </c>
      <c r="V2117" t="str">
        <f t="shared" si="1070"/>
        <v>0.0000833333333333333-0.00133766131359804i</v>
      </c>
      <c r="W2117" t="e">
        <f t="shared" si="1071"/>
        <v>#DIV/0!</v>
      </c>
      <c r="X2117" t="e">
        <f t="shared" si="1072"/>
        <v>#DIV/0!</v>
      </c>
      <c r="Y2117" t="str">
        <f t="shared" si="1073"/>
        <v>0.00096+0.847249839561324i</v>
      </c>
      <c r="Z2117" t="e">
        <f t="shared" si="1074"/>
        <v>#DIV/0!</v>
      </c>
      <c r="AA2117" t="e">
        <f t="shared" si="1075"/>
        <v>#DIV/0!</v>
      </c>
      <c r="AB2117" t="str">
        <f t="shared" si="1076"/>
        <v>0.102107173313563-0.0486030814140026i</v>
      </c>
      <c r="AC2117" t="str">
        <f t="shared" si="1077"/>
        <v>1.18681124201967-0.430962411504442i</v>
      </c>
      <c r="AD2117" t="str">
        <f t="shared" si="1078"/>
        <v>0.0891504373590892-0.00857979228923165i</v>
      </c>
      <c r="AE2117" t="e">
        <f t="shared" si="1079"/>
        <v>#DIV/0!</v>
      </c>
      <c r="AF2117" t="str">
        <f t="shared" si="1080"/>
        <v>-10.559792423161-8.16347912506162i</v>
      </c>
      <c r="AG2117" t="e">
        <f t="shared" si="1081"/>
        <v>#DIV/0!</v>
      </c>
      <c r="AH2117" t="e">
        <f t="shared" si="1082"/>
        <v>#DIV/0!</v>
      </c>
      <c r="AI2117" t="e">
        <f t="shared" si="1083"/>
        <v>#DIV/0!</v>
      </c>
      <c r="AJ2117" t="e">
        <f t="shared" si="1084"/>
        <v>#DIV/0!</v>
      </c>
      <c r="AK2117"/>
      <c r="AL2117"/>
      <c r="AM2117"/>
      <c r="AN2117"/>
    </row>
    <row r="2118" spans="1:40" x14ac:dyDescent="0.3">
      <c r="A2118"/>
      <c r="B2118">
        <f t="shared" si="1085"/>
        <v>198400</v>
      </c>
      <c r="C2118" s="186" t="str">
        <f t="shared" ref="C2118:C2181" si="1088">IMPRODUCT(COMPLEX(-1,0),IMDIV(IMPRODUCT(G2118,COMPLEX($C$100+$C$101,0)),COMPLEX($C$100,2*PI()*B2118*$C$103*$C$102*(2*$C$100+$C$101))))</f>
        <v>-0.00575292215034072+0.00954390772394949i</v>
      </c>
      <c r="D2118" s="158" t="str">
        <f t="shared" ref="D2118:D2181" si="1089">IMPRODUCT(COMPLEX($C$106,0),IMSUB(C2118,G2118))</f>
        <v>-4.6503220226389-2.70239934528354i</v>
      </c>
      <c r="E2118" t="str">
        <f t="shared" ref="E2118:E2181" si="1090">IMDIV(COMPLEX($C$20*10^3,0),COMPLEX(1,2*PI()*B2118*$C$20*1000*$C$29*10^-12))</f>
        <v>2210.61113059037-7357.75207628478i</v>
      </c>
      <c r="F2118" t="str">
        <f t="shared" ref="F2118:F2181" si="1091">IMDIV(COMPLEX($C$22*1000,0),IMSUM(COMPLEX($C$22*1000,0),E2118))</f>
        <v>0.600810819932993+0.362030778847889i</v>
      </c>
      <c r="G2118" t="str">
        <f t="shared" si="1086"/>
        <v>0.600810819932993+0.362030778847889i</v>
      </c>
      <c r="H2118" t="str">
        <f t="shared" ref="H2118:H2181" si="1092">IMPRODUCT(COMPLEX($C$108,0),IMPRODUCT(COMPLEX(-1,0),D2118),IMDIV(COMPLEX(0,2*PI()*B2118*$C$109*$C$110),COMPLEX(1,2*PI()*B2118*$C$109*$C$110)))</f>
        <v>5.91352430977672+5.46139660502146i</v>
      </c>
      <c r="I2118" t="str">
        <f t="shared" ref="I2118:I2181" si="1093">COMPLEX(0,2*PI()*B2118*$C$113*$C$112*$C$114)</f>
        <v>779.114978090269i</v>
      </c>
      <c r="J2118" t="str">
        <f t="shared" si="1087"/>
        <v>-149.346750525274+166.137231344004i</v>
      </c>
      <c r="K2118" t="str">
        <f t="shared" ref="K2118:K2181" si="1094">IMDIV(I2118,J2118)</f>
        <v>2.59367457975242-2.33154764451304i</v>
      </c>
      <c r="L2118" t="str">
        <f t="shared" ref="L2118:L2181" si="1095">IMDIV(COMPLEX($C$117,0),COMPLEX(1,2*PI()*B2118*$C$115*$C$116))</f>
        <v>0.534479226187509-0.399663998791809i</v>
      </c>
      <c r="M2118" t="str">
        <f t="shared" ref="M2118:M2181" si="1096">IMSUM(K2118,L2118)</f>
        <v>3.12815380593993-2.73121164330485i</v>
      </c>
      <c r="N2118" t="str">
        <f t="shared" ref="N2118:N2181" si="1097">COMPLEX(0,-2*PI()*B2118*$C$43)</f>
        <v>-2.53626876382247i</v>
      </c>
      <c r="O2118" t="str">
        <f t="shared" ref="O2118:O2181" si="1098">IMEXP(N2118)</f>
        <v>-0.82231783827694-0.569028446434394i</v>
      </c>
      <c r="P2118" t="str">
        <f t="shared" ref="P2118:P2181" si="1099">IMSUB(COMPLEX(1,0),O2118)</f>
        <v>1.82231783827694+0.569028446434394i</v>
      </c>
      <c r="Q2118" t="str">
        <f t="shared" ref="Q2118:Q2181" si="1100">IMSUM(COMPLEX(0,2*PI()*B2118*$C$43),O2118,COMPLEX(-1,0))</f>
        <v>-1.82231783827694+1.96724031738808i</v>
      </c>
      <c r="R2118" t="str">
        <f t="shared" ref="R2118:R2181" si="1101">IMDIV(P2118,Q2118)</f>
        <v>-0.306141611451601-0.642743292476149i</v>
      </c>
      <c r="S2118" t="str">
        <f t="shared" ref="S2118:S2181" si="1102">IMDIV(COMPLEX(0,2*PI()*B2118*$C$123),COMPLEX($C$124,0))</f>
        <v>0.27832853375281i</v>
      </c>
      <c r="T2118" t="str">
        <f t="shared" ref="T2118:T2181" si="1103">IMPRODUCT(R2118,S2118)</f>
        <v>0.17889379817434-0.0852079458360466i</v>
      </c>
      <c r="U2118" t="e">
        <f t="shared" ref="U2118:U2181" si="1104">IMDIV(COMPLEX(1,2*PI()*B2118*$C$16*10^-3*$C$15*10^-6),COMPLEX(0,2*PI()*B2118*$C$15*10^-6))</f>
        <v>#DIV/0!</v>
      </c>
      <c r="V2118" t="str">
        <f t="shared" ref="V2118:V2181" si="1105">IMSUM(COMPLEX($C$18*10^-3,0),IMDIV(COMPLEX(1,0),COMPLEX(0,2*PI()*B2118*($C$17*1*10^-6))))</f>
        <v>0.0000833333333333333-0.00133698708914563i</v>
      </c>
      <c r="W2118" t="e">
        <f t="shared" ref="W2118:W2181" si="1106">IMDIV(IMPRODUCT(U2118,V2118),IMSUM(U2118,V2118))</f>
        <v>#DIV/0!</v>
      </c>
      <c r="X2118" t="e">
        <f t="shared" ref="X2118:X2181" si="1107">IMDIV(IMPRODUCT(COMPLEX($C$19,0),W2118),IMSUM(COMPLEX($C$19,0),W2118))</f>
        <v>#DIV/0!</v>
      </c>
      <c r="Y2118" t="str">
        <f t="shared" ref="Y2118:Y2181" si="1108">COMPLEX($C$13*10^-3,2*PI()*B2118*$C$12*0.000001)</f>
        <v>0.00096+0.847677096162212i</v>
      </c>
      <c r="Z2118" t="e">
        <f t="shared" ref="Z2118:Z2181" si="1109">IMPRODUCT(COMPLEX($C$6,0),IMDIV(X2118,IMSUM(X2118,Y2118)))</f>
        <v>#DIV/0!</v>
      </c>
      <c r="AA2118" t="e">
        <f t="shared" ref="AA2118:AA2181" si="1110">IMDIV(COMPLEX($C$6,0),IMSUM(X2118,Y2118))</f>
        <v>#DIV/0!</v>
      </c>
      <c r="AB2118" t="str">
        <f t="shared" ref="AB2118:AB2181" si="1111">IMPRODUCT(COMPLEX($C$119,0),T2118)</f>
        <v>0.102083080666617-0.048622644814892i</v>
      </c>
      <c r="AC2118" t="str">
        <f t="shared" ref="AC2118:AC2181" si="1112">IMSUM(COMPLEX(1,0),IMPRODUCT(AB2118,M2118))</f>
        <v>1.18653284366264-0.430909609933662i</v>
      </c>
      <c r="AD2118" t="str">
        <f t="shared" ref="AD2118:AD2181" si="1113">IMDIV(AB2118,AC2118)</f>
        <v>0.0891578500541848-0.0085995684653972i</v>
      </c>
      <c r="AE2118" t="e">
        <f t="shared" ref="AE2118:AE2181" si="1114">IMPRODUCT(AD2118,AA2118,X2118)</f>
        <v>#DIV/0!</v>
      </c>
      <c r="AF2118" t="str">
        <f t="shared" ref="AF2118:AF2181" si="1115">IMSUB(D2118,H2118)</f>
        <v>-10.5638463324156-8.163795950305i</v>
      </c>
      <c r="AG2118" t="e">
        <f t="shared" ref="AG2118:AG2181" si="1116">IMSUM(COMPLEX(1,0),IMPRODUCT(AD2118,AA2118,COMPLEX($C$127,0)))</f>
        <v>#DIV/0!</v>
      </c>
      <c r="AH2118" t="e">
        <f t="shared" ref="AH2118:AH2181" si="1117">IMDIV(IMPRODUCT(AE2118,AF2118),AG2118)</f>
        <v>#DIV/0!</v>
      </c>
      <c r="AI2118" t="e">
        <f t="shared" ref="AI2118:AI2181" si="1118">20*LOG10(IMABS(AH2118))</f>
        <v>#DIV/0!</v>
      </c>
      <c r="AJ2118" t="e">
        <f t="shared" ref="AJ2118:AJ2181" si="1119">IMARGUMENT(AH2118)*180/PI()</f>
        <v>#DIV/0!</v>
      </c>
      <c r="AK2118"/>
      <c r="AL2118"/>
      <c r="AM2118"/>
      <c r="AN2118"/>
    </row>
    <row r="2119" spans="1:40" x14ac:dyDescent="0.3">
      <c r="A2119"/>
      <c r="B2119">
        <f t="shared" si="1085"/>
        <v>198500</v>
      </c>
      <c r="C2119" s="186" t="str">
        <f t="shared" si="1088"/>
        <v>-0.00575030506364289+0.00954198320206681i</v>
      </c>
      <c r="D2119" s="158" t="str">
        <f t="shared" si="1089"/>
        <v>-4.65169400099524-2.70254997526712i</v>
      </c>
      <c r="E2119" t="str">
        <f t="shared" si="1090"/>
        <v>2208.56856817421-7354.65877182105i</v>
      </c>
      <c r="F2119" t="str">
        <f t="shared" si="1091"/>
        <v>0.600992390718345+0.36204850171517i</v>
      </c>
      <c r="G2119" t="str">
        <f t="shared" si="1086"/>
        <v>0.600992390718345+0.36204850171517i</v>
      </c>
      <c r="H2119" t="str">
        <f t="shared" si="1092"/>
        <v>5.91620455151485+5.46156067396591i</v>
      </c>
      <c r="I2119" t="str">
        <f t="shared" si="1093"/>
        <v>779.507677171967i</v>
      </c>
      <c r="J2119" t="str">
        <f t="shared" si="1087"/>
        <v>-149.498347944963+166.220969867866i</v>
      </c>
      <c r="K2119" t="str">
        <f t="shared" si="1094"/>
        <v>2.59249063667886-2.33167372055625i</v>
      </c>
      <c r="L2119" t="str">
        <f t="shared" si="1095"/>
        <v>0.534286023994392-0.399720899995139i</v>
      </c>
      <c r="M2119" t="str">
        <f t="shared" si="1096"/>
        <v>3.12677666067325-2.73139462055139i</v>
      </c>
      <c r="N2119" t="str">
        <f t="shared" si="1097"/>
        <v>-2.53754712509456i</v>
      </c>
      <c r="O2119" t="str">
        <f t="shared" si="1098"/>
        <v>-0.823044590088538-0.567976762487684i</v>
      </c>
      <c r="P2119" t="str">
        <f t="shared" si="1099"/>
        <v>1.82304459008854+0.567976762487684i</v>
      </c>
      <c r="Q2119" t="str">
        <f t="shared" si="1100"/>
        <v>-1.82304459008854+1.96957036260688i</v>
      </c>
      <c r="R2119" t="str">
        <f t="shared" si="1101"/>
        <v>-0.30611044307829-0.642267789402934i</v>
      </c>
      <c r="S2119" t="str">
        <f t="shared" si="1102"/>
        <v>0.27846882031216i</v>
      </c>
      <c r="T2119" t="str">
        <f t="shared" si="1103"/>
        <v>0.178851553639534-0.085242213969244i</v>
      </c>
      <c r="U2119" t="e">
        <f t="shared" si="1104"/>
        <v>#DIV/0!</v>
      </c>
      <c r="V2119" t="str">
        <f t="shared" si="1105"/>
        <v>0.0000833333333333333-0.00133631354401255i</v>
      </c>
      <c r="W2119" t="e">
        <f t="shared" si="1106"/>
        <v>#DIV/0!</v>
      </c>
      <c r="X2119" t="e">
        <f t="shared" si="1107"/>
        <v>#DIV/0!</v>
      </c>
      <c r="Y2119" t="str">
        <f t="shared" si="1108"/>
        <v>0.00096+0.8481043527631i</v>
      </c>
      <c r="Z2119" t="e">
        <f t="shared" si="1109"/>
        <v>#DIV/0!</v>
      </c>
      <c r="AA2119" t="e">
        <f t="shared" si="1110"/>
        <v>#DIV/0!</v>
      </c>
      <c r="AB2119" t="str">
        <f t="shared" si="1111"/>
        <v>0.102058974452213-0.0486421994145549i</v>
      </c>
      <c r="AC2119" t="str">
        <f t="shared" si="1112"/>
        <v>1.18625457751672-0.430856627651011i</v>
      </c>
      <c r="AD2119" t="str">
        <f t="shared" si="1113"/>
        <v>0.0891652490838447-0.00861936475055081i</v>
      </c>
      <c r="AE2119" t="e">
        <f t="shared" si="1114"/>
        <v>#DIV/0!</v>
      </c>
      <c r="AF2119" t="str">
        <f t="shared" si="1115"/>
        <v>-10.5678985525101-8.16411064923303i</v>
      </c>
      <c r="AG2119" t="e">
        <f t="shared" si="1116"/>
        <v>#DIV/0!</v>
      </c>
      <c r="AH2119" t="e">
        <f t="shared" si="1117"/>
        <v>#DIV/0!</v>
      </c>
      <c r="AI2119" t="e">
        <f t="shared" si="1118"/>
        <v>#DIV/0!</v>
      </c>
      <c r="AJ2119" t="e">
        <f t="shared" si="1119"/>
        <v>#DIV/0!</v>
      </c>
      <c r="AK2119"/>
      <c r="AL2119"/>
      <c r="AM2119"/>
      <c r="AN2119"/>
    </row>
    <row r="2120" spans="1:40" x14ac:dyDescent="0.3">
      <c r="A2120"/>
      <c r="B2120">
        <f t="shared" si="1085"/>
        <v>198600</v>
      </c>
      <c r="C2120" s="186" t="str">
        <f t="shared" si="1088"/>
        <v>-0.00574768904041266+0.00954005944797321i</v>
      </c>
      <c r="D2120" s="158" t="str">
        <f t="shared" si="1089"/>
        <v>-4.65306542224327-2.70269983987949i</v>
      </c>
      <c r="E2120" t="str">
        <f t="shared" si="1090"/>
        <v>2206.52875044202-7351.56775866718i</v>
      </c>
      <c r="F2120" t="str">
        <f t="shared" si="1091"/>
        <v>0.601173887773926+0.362066125519211i</v>
      </c>
      <c r="G2120" t="str">
        <f t="shared" si="1086"/>
        <v>0.601173887773926+0.362066125519211i</v>
      </c>
      <c r="H2120" t="str">
        <f t="shared" si="1092"/>
        <v>5.91888366078045+5.46172338461372i</v>
      </c>
      <c r="I2120" t="str">
        <f t="shared" si="1093"/>
        <v>779.900376253666i</v>
      </c>
      <c r="J2120" t="str">
        <f t="shared" si="1087"/>
        <v>-149.65002175539+166.30470839173i</v>
      </c>
      <c r="K2120" t="str">
        <f t="shared" si="1094"/>
        <v>2.59130717810494-2.33179913742951i</v>
      </c>
      <c r="L2120" t="str">
        <f t="shared" si="1095"/>
        <v>0.534092864177205-0.399777687282979i</v>
      </c>
      <c r="M2120" t="str">
        <f t="shared" si="1096"/>
        <v>3.12540004228215-2.73157682471249i</v>
      </c>
      <c r="N2120" t="str">
        <f t="shared" si="1097"/>
        <v>-2.53882548636665i</v>
      </c>
      <c r="O2120" t="str">
        <f t="shared" si="1098"/>
        <v>-0.823769996874642-0.566924150349192i</v>
      </c>
      <c r="P2120" t="str">
        <f t="shared" si="1099"/>
        <v>1.82376999687464+0.566924150349192i</v>
      </c>
      <c r="Q2120" t="str">
        <f t="shared" si="1100"/>
        <v>-1.82376999687464+1.97190133601746i</v>
      </c>
      <c r="R2120" t="str">
        <f t="shared" si="1101"/>
        <v>-0.306079250682687-0.641792679835417i</v>
      </c>
      <c r="S2120" t="str">
        <f t="shared" si="1102"/>
        <v>0.278609106871511i</v>
      </c>
      <c r="T2120" t="str">
        <f t="shared" si="1103"/>
        <v>0.178809285325619-0.0852764666646048i</v>
      </c>
      <c r="U2120" t="e">
        <f t="shared" si="1104"/>
        <v>#DIV/0!</v>
      </c>
      <c r="V2120" t="str">
        <f t="shared" si="1105"/>
        <v>0.0000833333333333333-0.00133564067717267i</v>
      </c>
      <c r="W2120" t="e">
        <f t="shared" si="1106"/>
        <v>#DIV/0!</v>
      </c>
      <c r="X2120" t="e">
        <f t="shared" si="1107"/>
        <v>#DIV/0!</v>
      </c>
      <c r="Y2120" t="str">
        <f t="shared" si="1108"/>
        <v>0.00096+0.848531609363989i</v>
      </c>
      <c r="Z2120" t="e">
        <f t="shared" si="1109"/>
        <v>#DIV/0!</v>
      </c>
      <c r="AA2120" t="e">
        <f t="shared" si="1110"/>
        <v>#DIV/0!</v>
      </c>
      <c r="AB2120" t="str">
        <f t="shared" si="1111"/>
        <v>0.102034854668615-0.0486617452048464i</v>
      </c>
      <c r="AC2120" t="str">
        <f t="shared" si="1112"/>
        <v>1.18597644364392-0.430803464846446i</v>
      </c>
      <c r="AD2120" t="str">
        <f t="shared" si="1113"/>
        <v>0.0891726344188034-0.00863918114280582i</v>
      </c>
      <c r="AE2120" t="e">
        <f t="shared" si="1114"/>
        <v>#DIV/0!</v>
      </c>
      <c r="AF2120" t="str">
        <f t="shared" si="1115"/>
        <v>-10.5719490830237-8.16442322449321i</v>
      </c>
      <c r="AG2120" t="e">
        <f t="shared" si="1116"/>
        <v>#DIV/0!</v>
      </c>
      <c r="AH2120" t="e">
        <f t="shared" si="1117"/>
        <v>#DIV/0!</v>
      </c>
      <c r="AI2120" t="e">
        <f t="shared" si="1118"/>
        <v>#DIV/0!</v>
      </c>
      <c r="AJ2120" t="e">
        <f t="shared" si="1119"/>
        <v>#DIV/0!</v>
      </c>
      <c r="AK2120"/>
      <c r="AL2120"/>
      <c r="AM2120"/>
      <c r="AN2120"/>
    </row>
    <row r="2121" spans="1:40" x14ac:dyDescent="0.3">
      <c r="A2121"/>
      <c r="B2121">
        <f t="shared" si="1085"/>
        <v>198700</v>
      </c>
      <c r="C2121" s="186" t="str">
        <f t="shared" si="1088"/>
        <v>-0.00574507408099544+0.00953813646012673i</v>
      </c>
      <c r="D2121" s="158" t="str">
        <f t="shared" si="1089"/>
        <v>-4.65443628620069-2.70284894007557i</v>
      </c>
      <c r="E2121" t="str">
        <f t="shared" si="1090"/>
        <v>2204.49167263989-7348.47903478989i</v>
      </c>
      <c r="F2121" t="str">
        <f t="shared" si="1091"/>
        <v>0.601355311075616+0.362083650383027i</v>
      </c>
      <c r="G2121" t="str">
        <f t="shared" si="1086"/>
        <v>0.601355311075616+0.362083650383027i</v>
      </c>
      <c r="H2121" t="str">
        <f t="shared" si="1092"/>
        <v>5.92156163733791+5.46188473865557i</v>
      </c>
      <c r="I2121" t="str">
        <f t="shared" si="1093"/>
        <v>780.293075335365i</v>
      </c>
      <c r="J2121" t="str">
        <f t="shared" si="1087"/>
        <v>-149.801771956554+166.388446915593i</v>
      </c>
      <c r="K2121" t="str">
        <f t="shared" si="1094"/>
        <v>2.59012420418368-2.33192389596079i</v>
      </c>
      <c r="L2121" t="str">
        <f t="shared" si="1095"/>
        <v>0.533899746795484-0.399834360747824i</v>
      </c>
      <c r="M2121" t="str">
        <f t="shared" si="1096"/>
        <v>3.12402395097916-2.73175825670861i</v>
      </c>
      <c r="N2121" t="str">
        <f t="shared" si="1097"/>
        <v>-2.54010384763874i</v>
      </c>
      <c r="O2121" t="str">
        <f t="shared" si="1098"/>
        <v>-0.824494057449787-0.565870611739104i</v>
      </c>
      <c r="P2121" t="str">
        <f t="shared" si="1099"/>
        <v>1.82449405744979+0.565870611739104i</v>
      </c>
      <c r="Q2121" t="str">
        <f t="shared" si="1100"/>
        <v>-1.82449405744979+1.97423323589964i</v>
      </c>
      <c r="R2121" t="str">
        <f t="shared" si="1101"/>
        <v>-0.30604803424981-0.641317963168554i</v>
      </c>
      <c r="S2121" t="str">
        <f t="shared" si="1102"/>
        <v>0.278749393430863i</v>
      </c>
      <c r="T2121" t="str">
        <f t="shared" si="1103"/>
        <v>0.178766993229551-0.0853107039078425i</v>
      </c>
      <c r="U2121" t="e">
        <f t="shared" si="1104"/>
        <v>#DIV/0!</v>
      </c>
      <c r="V2121" t="str">
        <f t="shared" si="1105"/>
        <v>0.0000833333333333333-0.00133496848760187i</v>
      </c>
      <c r="W2121" t="e">
        <f t="shared" si="1106"/>
        <v>#DIV/0!</v>
      </c>
      <c r="X2121" t="e">
        <f t="shared" si="1107"/>
        <v>#DIV/0!</v>
      </c>
      <c r="Y2121" t="str">
        <f t="shared" si="1108"/>
        <v>0.00096+0.848958865964877i</v>
      </c>
      <c r="Z2121" t="e">
        <f t="shared" si="1109"/>
        <v>#DIV/0!</v>
      </c>
      <c r="AA2121" t="e">
        <f t="shared" si="1110"/>
        <v>#DIV/0!</v>
      </c>
      <c r="AB2121" t="str">
        <f t="shared" si="1111"/>
        <v>0.102010721314086-0.0486812821776141i</v>
      </c>
      <c r="AC2121" t="str">
        <f t="shared" si="1112"/>
        <v>1.18569844210601-0.430750121709797i</v>
      </c>
      <c r="AD2121" t="str">
        <f t="shared" si="1113"/>
        <v>0.0891800060297753-0.00865901764024584i</v>
      </c>
      <c r="AE2121" t="e">
        <f t="shared" si="1114"/>
        <v>#DIV/0!</v>
      </c>
      <c r="AF2121" t="str">
        <f t="shared" si="1115"/>
        <v>-10.5759979235386-8.16473367873114i</v>
      </c>
      <c r="AG2121" t="e">
        <f t="shared" si="1116"/>
        <v>#DIV/0!</v>
      </c>
      <c r="AH2121" t="e">
        <f t="shared" si="1117"/>
        <v>#DIV/0!</v>
      </c>
      <c r="AI2121" t="e">
        <f t="shared" si="1118"/>
        <v>#DIV/0!</v>
      </c>
      <c r="AJ2121" t="e">
        <f t="shared" si="1119"/>
        <v>#DIV/0!</v>
      </c>
      <c r="AK2121"/>
      <c r="AL2121"/>
      <c r="AM2121"/>
      <c r="AN2121"/>
    </row>
    <row r="2122" spans="1:40" x14ac:dyDescent="0.3">
      <c r="A2122"/>
      <c r="B2122">
        <f t="shared" si="1085"/>
        <v>198800</v>
      </c>
      <c r="C2122" s="186" t="str">
        <f t="shared" si="1088"/>
        <v>-0.00574246018573471+0.00953621423699122i</v>
      </c>
      <c r="D2122" s="158" t="str">
        <f t="shared" si="1089"/>
        <v>-4.65580659268637-2.7029972768096i</v>
      </c>
      <c r="E2122" t="str">
        <f t="shared" si="1090"/>
        <v>2202.45733002378-7345.39259815699i</v>
      </c>
      <c r="F2122" t="str">
        <f t="shared" si="1091"/>
        <v>0.601536660599444+0.362101076429547i</v>
      </c>
      <c r="G2122" t="str">
        <f t="shared" si="1086"/>
        <v>0.601536660599444+0.362101076429547i</v>
      </c>
      <c r="H2122" t="str">
        <f t="shared" si="1092"/>
        <v>5.92423848095357+5.46204473778112i</v>
      </c>
      <c r="I2122" t="str">
        <f t="shared" si="1093"/>
        <v>780.685774417064i</v>
      </c>
      <c r="J2122" t="str">
        <f t="shared" si="1087"/>
        <v>-149.953598548458+166.472185439456i</v>
      </c>
      <c r="K2122" t="str">
        <f t="shared" si="1094"/>
        <v>2.58894171506707-2.33204799697734i</v>
      </c>
      <c r="L2122" t="str">
        <f t="shared" si="1095"/>
        <v>0.533706671908626-0.399890920482165i</v>
      </c>
      <c r="M2122" t="str">
        <f t="shared" si="1096"/>
        <v>3.1226483869757-2.73193891745951i</v>
      </c>
      <c r="N2122" t="str">
        <f t="shared" si="1097"/>
        <v>-2.54138220891083i</v>
      </c>
      <c r="O2122" t="str">
        <f t="shared" si="1098"/>
        <v>-0.825216770630709-0.56481614837912i</v>
      </c>
      <c r="P2122" t="str">
        <f t="shared" si="1099"/>
        <v>1.82521677063071+0.56481614837912i</v>
      </c>
      <c r="Q2122" t="str">
        <f t="shared" si="1100"/>
        <v>-1.82521677063071+1.97656606053171i</v>
      </c>
      <c r="R2122" t="str">
        <f t="shared" si="1101"/>
        <v>-0.306016793764661-0.640843638798527i</v>
      </c>
      <c r="S2122" t="str">
        <f t="shared" si="1102"/>
        <v>0.278889679990214i</v>
      </c>
      <c r="T2122" t="str">
        <f t="shared" si="1103"/>
        <v>0.178724677348286-0.0853449256846576i</v>
      </c>
      <c r="U2122" t="e">
        <f t="shared" si="1104"/>
        <v>#DIV/0!</v>
      </c>
      <c r="V2122" t="str">
        <f t="shared" si="1105"/>
        <v>0.0000833333333333333-0.00133429697427813i</v>
      </c>
      <c r="W2122" t="e">
        <f t="shared" si="1106"/>
        <v>#DIV/0!</v>
      </c>
      <c r="X2122" t="e">
        <f t="shared" si="1107"/>
        <v>#DIV/0!</v>
      </c>
      <c r="Y2122" t="str">
        <f t="shared" si="1108"/>
        <v>0.00096+0.849386122565765i</v>
      </c>
      <c r="Z2122" t="e">
        <f t="shared" si="1109"/>
        <v>#DIV/0!</v>
      </c>
      <c r="AA2122" t="e">
        <f t="shared" si="1110"/>
        <v>#DIV/0!</v>
      </c>
      <c r="AB2122" t="str">
        <f t="shared" si="1111"/>
        <v>0.101986574386888-0.0487008103246981i</v>
      </c>
      <c r="AC2122" t="str">
        <f t="shared" si="1112"/>
        <v>1.18542057296454-0.430696598430747i</v>
      </c>
      <c r="AD2122" t="str">
        <f t="shared" si="1113"/>
        <v>0.0891873638874545-0.00867887424092643i</v>
      </c>
      <c r="AE2122" t="e">
        <f t="shared" si="1114"/>
        <v>#DIV/0!</v>
      </c>
      <c r="AF2122" t="str">
        <f t="shared" si="1115"/>
        <v>-10.5800450736399-8.16504201459072i</v>
      </c>
      <c r="AG2122" t="e">
        <f t="shared" si="1116"/>
        <v>#DIV/0!</v>
      </c>
      <c r="AH2122" t="e">
        <f t="shared" si="1117"/>
        <v>#DIV/0!</v>
      </c>
      <c r="AI2122" t="e">
        <f t="shared" si="1118"/>
        <v>#DIV/0!</v>
      </c>
      <c r="AJ2122" t="e">
        <f t="shared" si="1119"/>
        <v>#DIV/0!</v>
      </c>
      <c r="AK2122"/>
      <c r="AL2122"/>
      <c r="AM2122"/>
      <c r="AN2122"/>
    </row>
    <row r="2123" spans="1:40" x14ac:dyDescent="0.3">
      <c r="A2123"/>
      <c r="B2123">
        <f t="shared" si="1085"/>
        <v>198900</v>
      </c>
      <c r="C2123" s="186" t="str">
        <f t="shared" si="1088"/>
        <v>-0.00573984735497172+0.0095342927770354i</v>
      </c>
      <c r="D2123" s="158" t="str">
        <f t="shared" si="1089"/>
        <v>-4.65717634152026-2.70314485103508i</v>
      </c>
      <c r="E2123" t="str">
        <f t="shared" si="1090"/>
        <v>2200.42571785954-7342.30844673745i</v>
      </c>
      <c r="F2123" t="str">
        <f t="shared" si="1091"/>
        <v>0.601717936321584+0.362118403781611i</v>
      </c>
      <c r="G2123" t="str">
        <f t="shared" si="1086"/>
        <v>0.601717936321584+0.362118403781611i</v>
      </c>
      <c r="H2123" t="str">
        <f t="shared" si="1092"/>
        <v>5.92691419139558+5.46220338367877i</v>
      </c>
      <c r="I2123" t="str">
        <f t="shared" si="1093"/>
        <v>781.078473498762i</v>
      </c>
      <c r="J2123" t="str">
        <f t="shared" si="1087"/>
        <v>-150.105501531099+166.555923963318i</v>
      </c>
      <c r="K2123" t="str">
        <f t="shared" si="1094"/>
        <v>2.58775971090627-2.33217144130584i</v>
      </c>
      <c r="L2123" t="str">
        <f t="shared" si="1095"/>
        <v>0.5335136395759-0.399947366578479i</v>
      </c>
      <c r="M2123" t="str">
        <f t="shared" si="1096"/>
        <v>3.12127335048217-2.73211880788432i</v>
      </c>
      <c r="N2123" t="str">
        <f t="shared" si="1097"/>
        <v>-2.54266057018291i</v>
      </c>
      <c r="O2123" t="str">
        <f t="shared" si="1098"/>
        <v>-0.825938135236339-0.563760761992461i</v>
      </c>
      <c r="P2123" t="str">
        <f t="shared" si="1099"/>
        <v>1.82593813523634+0.563760761992461i</v>
      </c>
      <c r="Q2123" t="str">
        <f t="shared" si="1100"/>
        <v>-1.82593813523634+1.97889980819045i</v>
      </c>
      <c r="R2123" t="str">
        <f t="shared" si="1101"/>
        <v>-0.305985529212228-0.640369706122737i</v>
      </c>
      <c r="S2123" t="str">
        <f t="shared" si="1102"/>
        <v>0.279029966549565i</v>
      </c>
      <c r="T2123" t="str">
        <f t="shared" si="1103"/>
        <v>0.178682337678782-0.0853791319807389i</v>
      </c>
      <c r="U2123" t="e">
        <f t="shared" si="1104"/>
        <v>#DIV/0!</v>
      </c>
      <c r="V2123" t="str">
        <f t="shared" si="1105"/>
        <v>0.0000833333333333333-0.00133362613618146i</v>
      </c>
      <c r="W2123" t="e">
        <f t="shared" si="1106"/>
        <v>#DIV/0!</v>
      </c>
      <c r="X2123" t="e">
        <f t="shared" si="1107"/>
        <v>#DIV/0!</v>
      </c>
      <c r="Y2123" t="str">
        <f t="shared" si="1108"/>
        <v>0.00096+0.849813379166653i</v>
      </c>
      <c r="Z2123" t="e">
        <f t="shared" si="1109"/>
        <v>#DIV/0!</v>
      </c>
      <c r="AA2123" t="e">
        <f t="shared" si="1110"/>
        <v>#DIV/0!</v>
      </c>
      <c r="AB2123" t="str">
        <f t="shared" si="1111"/>
        <v>0.101962413885286-0.0487203296379321i</v>
      </c>
      <c r="AC2123" t="str">
        <f t="shared" si="1112"/>
        <v>1.18514283628086-0.430642895198859i</v>
      </c>
      <c r="AD2123" t="str">
        <f t="shared" si="1113"/>
        <v>0.0891947079625156-0.00869875094287329i</v>
      </c>
      <c r="AE2123" t="e">
        <f t="shared" si="1114"/>
        <v>#DIV/0!</v>
      </c>
      <c r="AF2123" t="str">
        <f t="shared" si="1115"/>
        <v>-10.5840905329158-8.16534823471385i</v>
      </c>
      <c r="AG2123" t="e">
        <f t="shared" si="1116"/>
        <v>#DIV/0!</v>
      </c>
      <c r="AH2123" t="e">
        <f t="shared" si="1117"/>
        <v>#DIV/0!</v>
      </c>
      <c r="AI2123" t="e">
        <f t="shared" si="1118"/>
        <v>#DIV/0!</v>
      </c>
      <c r="AJ2123" t="e">
        <f t="shared" si="1119"/>
        <v>#DIV/0!</v>
      </c>
      <c r="AK2123"/>
      <c r="AL2123"/>
      <c r="AM2123"/>
      <c r="AN2123"/>
    </row>
    <row r="2124" spans="1:40" x14ac:dyDescent="0.3">
      <c r="A2124"/>
      <c r="B2124">
        <f t="shared" si="1085"/>
        <v>199000</v>
      </c>
      <c r="C2124" s="186" t="str">
        <f t="shared" si="1088"/>
        <v>-0.00573723558904559+0.00953237207873367i</v>
      </c>
      <c r="D2124" s="158" t="str">
        <f t="shared" si="1089"/>
        <v>-4.65854553252338-2.70329166370476i</v>
      </c>
      <c r="E2124" t="str">
        <f t="shared" si="1090"/>
        <v>2198.39683142285-7339.22657850131i</v>
      </c>
      <c r="F2124" t="str">
        <f t="shared" si="1091"/>
        <v>0.601899138218351+0.362135632561964i</v>
      </c>
      <c r="G2124" t="str">
        <f t="shared" si="1086"/>
        <v>0.601899138218351+0.362135632561964i</v>
      </c>
      <c r="H2124" t="str">
        <f t="shared" si="1092"/>
        <v>5.92958876843395+5.46236067803579i</v>
      </c>
      <c r="I2124" t="str">
        <f t="shared" si="1093"/>
        <v>781.471172580461i</v>
      </c>
      <c r="J2124" t="str">
        <f t="shared" si="1087"/>
        <v>-150.257480904478+166.639662487181i</v>
      </c>
      <c r="K2124" t="str">
        <f t="shared" si="1094"/>
        <v>2.58657819185143-2.3322942297723i</v>
      </c>
      <c r="L2124" t="str">
        <f t="shared" si="1095"/>
        <v>0.533320649856441-0.400003699129234i</v>
      </c>
      <c r="M2124" t="str">
        <f t="shared" si="1096"/>
        <v>3.11989884170787-2.73229792890153i</v>
      </c>
      <c r="N2124" t="str">
        <f t="shared" si="1097"/>
        <v>-2.543938931455i</v>
      </c>
      <c r="O2124" t="str">
        <f t="shared" si="1098"/>
        <v>-0.826658150087828-0.562704454303829i</v>
      </c>
      <c r="P2124" t="str">
        <f t="shared" si="1099"/>
        <v>1.82665815008783+0.562704454303829i</v>
      </c>
      <c r="Q2124" t="str">
        <f t="shared" si="1100"/>
        <v>-1.82665815008783+1.98123447715117i</v>
      </c>
      <c r="R2124" t="str">
        <f t="shared" si="1101"/>
        <v>-0.305954240577487-0.63989616453979i</v>
      </c>
      <c r="S2124" t="str">
        <f t="shared" si="1102"/>
        <v>0.279170253108917i</v>
      </c>
      <c r="T2124" t="str">
        <f t="shared" si="1103"/>
        <v>0.178639974217998-0.0854133227817635i</v>
      </c>
      <c r="U2124" t="e">
        <f t="shared" si="1104"/>
        <v>#DIV/0!</v>
      </c>
      <c r="V2124" t="str">
        <f t="shared" si="1105"/>
        <v>0.0000833333333333333-0.00133295597229393i</v>
      </c>
      <c r="W2124" t="e">
        <f t="shared" si="1106"/>
        <v>#DIV/0!</v>
      </c>
      <c r="X2124" t="e">
        <f t="shared" si="1107"/>
        <v>#DIV/0!</v>
      </c>
      <c r="Y2124" t="str">
        <f t="shared" si="1108"/>
        <v>0.00096+0.850240635767542i</v>
      </c>
      <c r="Z2124" t="e">
        <f t="shared" si="1109"/>
        <v>#DIV/0!</v>
      </c>
      <c r="AA2124" t="e">
        <f t="shared" si="1110"/>
        <v>#DIV/0!</v>
      </c>
      <c r="AB2124" t="str">
        <f t="shared" si="1111"/>
        <v>0.101938239807544-0.0487398401091427i</v>
      </c>
      <c r="AC2124" t="str">
        <f t="shared" si="1112"/>
        <v>1.18486523211609-0.430589012203561i</v>
      </c>
      <c r="AD2124" t="str">
        <f t="shared" si="1113"/>
        <v>0.0892020382256133-0.00871864774408323i</v>
      </c>
      <c r="AE2124" t="e">
        <f t="shared" si="1114"/>
        <v>#DIV/0!</v>
      </c>
      <c r="AF2124" t="str">
        <f t="shared" si="1115"/>
        <v>-10.5881343009573-8.16565234174055i</v>
      </c>
      <c r="AG2124" t="e">
        <f t="shared" si="1116"/>
        <v>#DIV/0!</v>
      </c>
      <c r="AH2124" t="e">
        <f t="shared" si="1117"/>
        <v>#DIV/0!</v>
      </c>
      <c r="AI2124" t="e">
        <f t="shared" si="1118"/>
        <v>#DIV/0!</v>
      </c>
      <c r="AJ2124" t="e">
        <f t="shared" si="1119"/>
        <v>#DIV/0!</v>
      </c>
      <c r="AK2124"/>
      <c r="AL2124"/>
      <c r="AM2124"/>
      <c r="AN2124"/>
    </row>
    <row r="2125" spans="1:40" x14ac:dyDescent="0.3">
      <c r="A2125"/>
      <c r="B2125">
        <f t="shared" si="1085"/>
        <v>199100</v>
      </c>
      <c r="C2125" s="186" t="str">
        <f t="shared" si="1088"/>
        <v>-0.00573462488829348+0.00953045214056567i</v>
      </c>
      <c r="D2125" s="158" t="str">
        <f t="shared" si="1089"/>
        <v>-4.65991416551784-2.70343771577075i</v>
      </c>
      <c r="E2125" t="str">
        <f t="shared" si="1090"/>
        <v>2196.37066599923-7336.14699141979i</v>
      </c>
      <c r="F2125" t="str">
        <f t="shared" si="1091"/>
        <v>0.602080266266207+0.362152762893272i</v>
      </c>
      <c r="G2125" t="str">
        <f t="shared" si="1086"/>
        <v>0.602080266266207+0.362152762893272i</v>
      </c>
      <c r="H2125" t="str">
        <f t="shared" si="1092"/>
        <v>5.93226221184045+5.46251662253839i</v>
      </c>
      <c r="I2125" t="str">
        <f t="shared" si="1093"/>
        <v>781.86387166216i</v>
      </c>
      <c r="J2125" t="str">
        <f t="shared" si="1087"/>
        <v>-150.409536668595+166.723401011044i</v>
      </c>
      <c r="K2125" t="str">
        <f t="shared" si="1094"/>
        <v>2.58539715805177-2.33241636320213i</v>
      </c>
      <c r="L2125" t="str">
        <f t="shared" si="1095"/>
        <v>0.533127702809254-0.40005991822689i</v>
      </c>
      <c r="M2125" t="str">
        <f t="shared" si="1096"/>
        <v>3.11852486086102-2.73247628142902i</v>
      </c>
      <c r="N2125" t="str">
        <f t="shared" si="1097"/>
        <v>-2.54521729272709i</v>
      </c>
      <c r="O2125" t="str">
        <f t="shared" si="1098"/>
        <v>-0.827376814008518-0.56164722703946i</v>
      </c>
      <c r="P2125" t="str">
        <f t="shared" si="1099"/>
        <v>1.82737681400852+0.56164722703946i</v>
      </c>
      <c r="Q2125" t="str">
        <f t="shared" si="1100"/>
        <v>-1.82737681400852+1.98357006568763i</v>
      </c>
      <c r="R2125" t="str">
        <f t="shared" si="1101"/>
        <v>-0.305922927845397-0.639423013449517i</v>
      </c>
      <c r="S2125" t="str">
        <f t="shared" si="1102"/>
        <v>0.279310539668268i</v>
      </c>
      <c r="T2125" t="str">
        <f t="shared" si="1103"/>
        <v>0.178597586962895-0.0854474980733945i</v>
      </c>
      <c r="U2125" t="e">
        <f t="shared" si="1104"/>
        <v>#DIV/0!</v>
      </c>
      <c r="V2125" t="str">
        <f t="shared" si="1105"/>
        <v>0.0000833333333333333-0.00133228648159966i</v>
      </c>
      <c r="W2125" t="e">
        <f t="shared" si="1106"/>
        <v>#DIV/0!</v>
      </c>
      <c r="X2125" t="e">
        <f t="shared" si="1107"/>
        <v>#DIV/0!</v>
      </c>
      <c r="Y2125" t="str">
        <f t="shared" si="1108"/>
        <v>0.00096+0.85066789236843i</v>
      </c>
      <c r="Z2125" t="e">
        <f t="shared" si="1109"/>
        <v>#DIV/0!</v>
      </c>
      <c r="AA2125" t="e">
        <f t="shared" si="1110"/>
        <v>#DIV/0!</v>
      </c>
      <c r="AB2125" t="str">
        <f t="shared" si="1111"/>
        <v>0.101914052151929-0.048759341730149i</v>
      </c>
      <c r="AC2125" t="str">
        <f t="shared" si="1112"/>
        <v>1.18458776053115-0.430534949634154i</v>
      </c>
      <c r="AD2125" t="str">
        <f t="shared" si="1113"/>
        <v>0.0892093546473828-0.00873856464252271i</v>
      </c>
      <c r="AE2125" t="e">
        <f t="shared" si="1114"/>
        <v>#DIV/0!</v>
      </c>
      <c r="AF2125" t="str">
        <f t="shared" si="1115"/>
        <v>-10.5921763773583-8.16595433830914i</v>
      </c>
      <c r="AG2125" t="e">
        <f t="shared" si="1116"/>
        <v>#DIV/0!</v>
      </c>
      <c r="AH2125" t="e">
        <f t="shared" si="1117"/>
        <v>#DIV/0!</v>
      </c>
      <c r="AI2125" t="e">
        <f t="shared" si="1118"/>
        <v>#DIV/0!</v>
      </c>
      <c r="AJ2125" t="e">
        <f t="shared" si="1119"/>
        <v>#DIV/0!</v>
      </c>
      <c r="AK2125"/>
      <c r="AL2125"/>
      <c r="AM2125"/>
      <c r="AN2125"/>
    </row>
    <row r="2126" spans="1:40" x14ac:dyDescent="0.3">
      <c r="A2126"/>
      <c r="B2126">
        <f t="shared" si="1085"/>
        <v>199200</v>
      </c>
      <c r="C2126" s="186" t="str">
        <f t="shared" si="1088"/>
        <v>-0.00573201525305041+0.00952853296101632i</v>
      </c>
      <c r="D2126" s="158" t="str">
        <f t="shared" si="1089"/>
        <v>-4.66128224032686-2.70358300818439i</v>
      </c>
      <c r="E2126" t="str">
        <f t="shared" si="1090"/>
        <v>2194.34721688405-7333.06968346527i</v>
      </c>
      <c r="F2126" t="str">
        <f t="shared" si="1091"/>
        <v>0.602261320441758+0.36216979489811i</v>
      </c>
      <c r="G2126" t="str">
        <f t="shared" si="1086"/>
        <v>0.602261320441758+0.36216979489811i</v>
      </c>
      <c r="H2126" t="str">
        <f t="shared" si="1092"/>
        <v>5.93493452138878+5.46267121887156i</v>
      </c>
      <c r="I2126" t="str">
        <f t="shared" si="1093"/>
        <v>782.256570743858i</v>
      </c>
      <c r="J2126" t="str">
        <f t="shared" si="1087"/>
        <v>-150.56166882345+166.807139534908i</v>
      </c>
      <c r="K2126" t="str">
        <f t="shared" si="1094"/>
        <v>2.58421660965556-2.33253784242008i</v>
      </c>
      <c r="L2126" t="str">
        <f t="shared" si="1095"/>
        <v>0.532934798493208-0.400116023963896i</v>
      </c>
      <c r="M2126" t="str">
        <f t="shared" si="1096"/>
        <v>3.11715140814877-2.73265386638398i</v>
      </c>
      <c r="N2126" t="str">
        <f t="shared" si="1097"/>
        <v>-2.54649565399918i</v>
      </c>
      <c r="O2126" t="str">
        <f t="shared" si="1098"/>
        <v>-0.828094125823962-0.560589081927082i</v>
      </c>
      <c r="P2126" t="str">
        <f t="shared" si="1099"/>
        <v>1.82809412582396+0.560589081927082i</v>
      </c>
      <c r="Q2126" t="str">
        <f t="shared" si="1100"/>
        <v>-1.82809412582396+1.9859065720721i</v>
      </c>
      <c r="R2126" t="str">
        <f t="shared" si="1101"/>
        <v>-0.305891591000901-0.638950252252954i</v>
      </c>
      <c r="S2126" t="str">
        <f t="shared" si="1102"/>
        <v>0.27945082622762i</v>
      </c>
      <c r="T2126" t="str">
        <f t="shared" si="1103"/>
        <v>0.178555175910434-0.085481657841283i</v>
      </c>
      <c r="U2126" t="e">
        <f t="shared" si="1104"/>
        <v>#DIV/0!</v>
      </c>
      <c r="V2126" t="str">
        <f t="shared" si="1105"/>
        <v>0.0000833333333333333-0.0013316176630848i</v>
      </c>
      <c r="W2126" t="e">
        <f t="shared" si="1106"/>
        <v>#DIV/0!</v>
      </c>
      <c r="X2126" t="e">
        <f t="shared" si="1107"/>
        <v>#DIV/0!</v>
      </c>
      <c r="Y2126" t="str">
        <f t="shared" si="1108"/>
        <v>0.00096+0.851095148969318i</v>
      </c>
      <c r="Z2126" t="e">
        <f t="shared" si="1109"/>
        <v>#DIV/0!</v>
      </c>
      <c r="AA2126" t="e">
        <f t="shared" si="1110"/>
        <v>#DIV/0!</v>
      </c>
      <c r="AB2126" t="str">
        <f t="shared" si="1111"/>
        <v>0.101889850916706-0.048778834492763i</v>
      </c>
      <c r="AC2126" t="str">
        <f t="shared" si="1112"/>
        <v>1.18431042158673-0.430480707679796i</v>
      </c>
      <c r="AD2126" t="str">
        <f t="shared" si="1113"/>
        <v>0.0892166571984389-0.00875850163613006i</v>
      </c>
      <c r="AE2126" t="e">
        <f t="shared" si="1114"/>
        <v>#DIV/0!</v>
      </c>
      <c r="AF2126" t="str">
        <f t="shared" si="1115"/>
        <v>-10.5962167617156-8.16625422705595i</v>
      </c>
      <c r="AG2126" t="e">
        <f t="shared" si="1116"/>
        <v>#DIV/0!</v>
      </c>
      <c r="AH2126" t="e">
        <f t="shared" si="1117"/>
        <v>#DIV/0!</v>
      </c>
      <c r="AI2126" t="e">
        <f t="shared" si="1118"/>
        <v>#DIV/0!</v>
      </c>
      <c r="AJ2126" t="e">
        <f t="shared" si="1119"/>
        <v>#DIV/0!</v>
      </c>
      <c r="AK2126"/>
      <c r="AL2126"/>
      <c r="AM2126"/>
      <c r="AN2126"/>
    </row>
    <row r="2127" spans="1:40" x14ac:dyDescent="0.3">
      <c r="A2127"/>
      <c r="B2127">
        <f t="shared" si="1085"/>
        <v>199300</v>
      </c>
      <c r="C2127" s="186" t="str">
        <f t="shared" si="1088"/>
        <v>-0.00572940668364939+0.00952661453857613i</v>
      </c>
      <c r="D2127" s="158" t="str">
        <f t="shared" si="1089"/>
        <v>-4.66264975677475-2.70372754189629i</v>
      </c>
      <c r="E2127" t="str">
        <f t="shared" si="1090"/>
        <v>2192.32647938239-7329.99465261119i</v>
      </c>
      <c r="F2127" t="str">
        <f t="shared" si="1091"/>
        <v>0.602442300721753+0.362186728698961i</v>
      </c>
      <c r="G2127" t="str">
        <f t="shared" si="1086"/>
        <v>0.602442300721753+0.362186728698961i</v>
      </c>
      <c r="H2127" t="str">
        <f t="shared" si="1092"/>
        <v>5.93760569685445+5.46282446871912i</v>
      </c>
      <c r="I2127" t="str">
        <f t="shared" si="1093"/>
        <v>782.649269825557i</v>
      </c>
      <c r="J2127" t="str">
        <f t="shared" si="1087"/>
        <v>-150.713877369044+166.89087805877i</v>
      </c>
      <c r="K2127" t="str">
        <f t="shared" si="1094"/>
        <v>2.58303654681013-2.33265866825035i</v>
      </c>
      <c r="L2127" t="str">
        <f t="shared" si="1095"/>
        <v>0.532741936967046-0.40017201643269i</v>
      </c>
      <c r="M2127" t="str">
        <f t="shared" si="1096"/>
        <v>3.11577848377718-2.73283068468304i</v>
      </c>
      <c r="N2127" t="str">
        <f t="shared" si="1097"/>
        <v>-2.54777401527127i</v>
      </c>
      <c r="O2127" t="str">
        <f t="shared" si="1098"/>
        <v>-0.828810084361925-0.559530020695922i</v>
      </c>
      <c r="P2127" t="str">
        <f t="shared" si="1099"/>
        <v>1.82881008436193+0.559530020695922i</v>
      </c>
      <c r="Q2127" t="str">
        <f t="shared" si="1100"/>
        <v>-1.82881008436193+1.98824399457535i</v>
      </c>
      <c r="R2127" t="str">
        <f t="shared" si="1101"/>
        <v>-0.305860230028939-0.638477880352344i</v>
      </c>
      <c r="S2127" t="str">
        <f t="shared" si="1102"/>
        <v>0.27959111278697i</v>
      </c>
      <c r="T2127" t="str">
        <f t="shared" si="1103"/>
        <v>0.178512741057578-0.0855158020710697i</v>
      </c>
      <c r="U2127" t="e">
        <f t="shared" si="1104"/>
        <v>#DIV/0!</v>
      </c>
      <c r="V2127" t="str">
        <f t="shared" si="1105"/>
        <v>0.0000833333333333333-0.00133094951573754i</v>
      </c>
      <c r="W2127" t="e">
        <f t="shared" si="1106"/>
        <v>#DIV/0!</v>
      </c>
      <c r="X2127" t="e">
        <f t="shared" si="1107"/>
        <v>#DIV/0!</v>
      </c>
      <c r="Y2127" t="str">
        <f t="shared" si="1108"/>
        <v>0.00096+0.851522405570206i</v>
      </c>
      <c r="Z2127" t="e">
        <f t="shared" si="1109"/>
        <v>#DIV/0!</v>
      </c>
      <c r="AA2127" t="e">
        <f t="shared" si="1110"/>
        <v>#DIV/0!</v>
      </c>
      <c r="AB2127" t="str">
        <f t="shared" si="1111"/>
        <v>0.101865636100143-0.0487983183887906i</v>
      </c>
      <c r="AC2127" t="str">
        <f t="shared" si="1112"/>
        <v>1.18403321534328-0.430426286529529i</v>
      </c>
      <c r="AD2127" t="str">
        <f t="shared" si="1113"/>
        <v>0.0892239458493799-0.00877845872281272i</v>
      </c>
      <c r="AE2127" t="e">
        <f t="shared" si="1114"/>
        <v>#DIV/0!</v>
      </c>
      <c r="AF2127" t="str">
        <f t="shared" si="1115"/>
        <v>-10.6002554536292-8.16655201061541i</v>
      </c>
      <c r="AG2127" t="e">
        <f t="shared" si="1116"/>
        <v>#DIV/0!</v>
      </c>
      <c r="AH2127" t="e">
        <f t="shared" si="1117"/>
        <v>#DIV/0!</v>
      </c>
      <c r="AI2127" t="e">
        <f t="shared" si="1118"/>
        <v>#DIV/0!</v>
      </c>
      <c r="AJ2127" t="e">
        <f t="shared" si="1119"/>
        <v>#DIV/0!</v>
      </c>
      <c r="AK2127"/>
      <c r="AL2127"/>
      <c r="AM2127"/>
      <c r="AN2127"/>
    </row>
    <row r="2128" spans="1:40" x14ac:dyDescent="0.3">
      <c r="A2128"/>
      <c r="B2128">
        <f t="shared" si="1085"/>
        <v>199400</v>
      </c>
      <c r="C2128" s="186" t="str">
        <f t="shared" si="1088"/>
        <v>-0.00572679918042145+0.0095246968717406i</v>
      </c>
      <c r="D2128" s="158" t="str">
        <f t="shared" si="1089"/>
        <v>-4.66401671468689-2.70387131785642i</v>
      </c>
      <c r="E2128" t="str">
        <f t="shared" si="1090"/>
        <v>2190.30844880915-7326.92189683223i</v>
      </c>
      <c r="F2128" t="str">
        <f t="shared" si="1091"/>
        <v>0.602623207083086+0.362203564418231i</v>
      </c>
      <c r="G2128" t="str">
        <f t="shared" si="1086"/>
        <v>0.602623207083086+0.362203564418231i</v>
      </c>
      <c r="H2128" t="str">
        <f t="shared" si="1092"/>
        <v>5.94027573801477+5.46297637376386i</v>
      </c>
      <c r="I2128" t="str">
        <f t="shared" si="1093"/>
        <v>783.041968907256i</v>
      </c>
      <c r="J2128" t="str">
        <f t="shared" si="1087"/>
        <v>-150.866162305375+166.974616582633i</v>
      </c>
      <c r="K2128" t="str">
        <f t="shared" si="1094"/>
        <v>2.58185696966192-2.3327788415164i</v>
      </c>
      <c r="L2128" t="str">
        <f t="shared" si="1095"/>
        <v>0.532549118289375-0.4002278957257i</v>
      </c>
      <c r="M2128" t="str">
        <f t="shared" si="1096"/>
        <v>3.11440608795129-2.7330067372421i</v>
      </c>
      <c r="N2128" t="str">
        <f t="shared" si="1097"/>
        <v>-2.54905237654335i</v>
      </c>
      <c r="O2128" t="str">
        <f t="shared" si="1098"/>
        <v>-0.829524688452376-0.558470045076716i</v>
      </c>
      <c r="P2128" t="str">
        <f t="shared" si="1099"/>
        <v>1.82952468845238+0.558470045076716i</v>
      </c>
      <c r="Q2128" t="str">
        <f t="shared" si="1100"/>
        <v>-1.82952468845238+1.99058233146663i</v>
      </c>
      <c r="R2128" t="str">
        <f t="shared" si="1101"/>
        <v>-0.305828844914423-0.638005897151137i</v>
      </c>
      <c r="S2128" t="str">
        <f t="shared" si="1102"/>
        <v>0.279731399346321i</v>
      </c>
      <c r="T2128" t="str">
        <f t="shared" si="1103"/>
        <v>0.178470282401293-0.0855499307483805i</v>
      </c>
      <c r="U2128" t="e">
        <f t="shared" si="1104"/>
        <v>#DIV/0!</v>
      </c>
      <c r="V2128" t="str">
        <f t="shared" si="1105"/>
        <v>0.0000833333333333333-0.0013302820385481i</v>
      </c>
      <c r="W2128" t="e">
        <f t="shared" si="1106"/>
        <v>#DIV/0!</v>
      </c>
      <c r="X2128" t="e">
        <f t="shared" si="1107"/>
        <v>#DIV/0!</v>
      </c>
      <c r="Y2128" t="str">
        <f t="shared" si="1108"/>
        <v>0.00096+0.851949662171094i</v>
      </c>
      <c r="Z2128" t="e">
        <f t="shared" si="1109"/>
        <v>#DIV/0!</v>
      </c>
      <c r="AA2128" t="e">
        <f t="shared" si="1110"/>
        <v>#DIV/0!</v>
      </c>
      <c r="AB2128" t="str">
        <f t="shared" si="1111"/>
        <v>0.101841407700507-0.0488177934100295i</v>
      </c>
      <c r="AC2128" t="str">
        <f t="shared" si="1112"/>
        <v>1.18375614186108-0.430371686372249i</v>
      </c>
      <c r="AD2128" t="str">
        <f t="shared" si="1113"/>
        <v>0.0892312205707802-0.00879843590045i</v>
      </c>
      <c r="AE2128" t="e">
        <f t="shared" si="1114"/>
        <v>#DIV/0!</v>
      </c>
      <c r="AF2128" t="str">
        <f t="shared" si="1115"/>
        <v>-10.6042924527017-8.16684769162028i</v>
      </c>
      <c r="AG2128" t="e">
        <f t="shared" si="1116"/>
        <v>#DIV/0!</v>
      </c>
      <c r="AH2128" t="e">
        <f t="shared" si="1117"/>
        <v>#DIV/0!</v>
      </c>
      <c r="AI2128" t="e">
        <f t="shared" si="1118"/>
        <v>#DIV/0!</v>
      </c>
      <c r="AJ2128" t="e">
        <f t="shared" si="1119"/>
        <v>#DIV/0!</v>
      </c>
      <c r="AK2128"/>
      <c r="AL2128"/>
      <c r="AM2128"/>
      <c r="AN2128"/>
    </row>
    <row r="2129" spans="1:40" x14ac:dyDescent="0.3">
      <c r="A2129"/>
      <c r="B2129">
        <f t="shared" si="1085"/>
        <v>199500</v>
      </c>
      <c r="C2129" s="186" t="str">
        <f t="shared" si="1088"/>
        <v>-0.00572419274369522+0.00952277995901063i</v>
      </c>
      <c r="D2129" s="158" t="str">
        <f t="shared" si="1089"/>
        <v>-4.66538311388971-2.70401433701391i</v>
      </c>
      <c r="E2129" t="str">
        <f t="shared" si="1090"/>
        <v>2188.29312048896-7323.85141410418i</v>
      </c>
      <c r="F2129" t="str">
        <f t="shared" si="1091"/>
        <v>0.602804039502789+0.362220302178217i</v>
      </c>
      <c r="G2129" t="str">
        <f t="shared" si="1086"/>
        <v>0.602804039502789+0.362220302178217i</v>
      </c>
      <c r="H2129" t="str">
        <f t="shared" si="1092"/>
        <v>5.94294464464883+5.46312693568722i</v>
      </c>
      <c r="I2129" t="str">
        <f t="shared" si="1093"/>
        <v>783.434667988955i</v>
      </c>
      <c r="J2129" t="str">
        <f t="shared" si="1087"/>
        <v>-151.018523632445+167.058355106496i</v>
      </c>
      <c r="K2129" t="str">
        <f t="shared" si="1094"/>
        <v>2.58067787835636-2.33289836304113i</v>
      </c>
      <c r="L2129" t="str">
        <f t="shared" si="1095"/>
        <v>0.532356342518672-0.400283661935344i</v>
      </c>
      <c r="M2129" t="str">
        <f t="shared" si="1096"/>
        <v>3.11303422087503-2.73318202497647i</v>
      </c>
      <c r="N2129" t="str">
        <f t="shared" si="1097"/>
        <v>-2.55033073781544i</v>
      </c>
      <c r="O2129" t="str">
        <f t="shared" si="1098"/>
        <v>-0.830237936927515-0.557409156801666i</v>
      </c>
      <c r="P2129" t="str">
        <f t="shared" si="1099"/>
        <v>1.83023793692752+0.557409156801666i</v>
      </c>
      <c r="Q2129" t="str">
        <f t="shared" si="1100"/>
        <v>-1.83023793692752+1.99292158101377i</v>
      </c>
      <c r="R2129" t="str">
        <f t="shared" si="1101"/>
        <v>-0.305797435642256-0.637534302053972i</v>
      </c>
      <c r="S2129" t="str">
        <f t="shared" si="1102"/>
        <v>0.279871685905672i</v>
      </c>
      <c r="T2129" t="str">
        <f t="shared" si="1103"/>
        <v>0.178427799938541-0.0855840438588294i</v>
      </c>
      <c r="U2129" t="e">
        <f t="shared" si="1104"/>
        <v>#DIV/0!</v>
      </c>
      <c r="V2129" t="str">
        <f t="shared" si="1105"/>
        <v>0.0000833333333333333-0.00132961523050873i</v>
      </c>
      <c r="W2129" t="e">
        <f t="shared" si="1106"/>
        <v>#DIV/0!</v>
      </c>
      <c r="X2129" t="e">
        <f t="shared" si="1107"/>
        <v>#DIV/0!</v>
      </c>
      <c r="Y2129" t="str">
        <f t="shared" si="1108"/>
        <v>0.00096+0.852376918771983i</v>
      </c>
      <c r="Z2129" t="e">
        <f t="shared" si="1109"/>
        <v>#DIV/0!</v>
      </c>
      <c r="AA2129" t="e">
        <f t="shared" si="1110"/>
        <v>#DIV/0!</v>
      </c>
      <c r="AB2129" t="str">
        <f t="shared" si="1111"/>
        <v>0.101817165716065-0.0488372595482707i</v>
      </c>
      <c r="AC2129" t="str">
        <f t="shared" si="1112"/>
        <v>1.18347920120017-0.430316907396722i</v>
      </c>
      <c r="AD2129" t="str">
        <f t="shared" si="1113"/>
        <v>0.0892384813331955-0.00881843316689157i</v>
      </c>
      <c r="AE2129" t="e">
        <f t="shared" si="1114"/>
        <v>#DIV/0!</v>
      </c>
      <c r="AF2129" t="str">
        <f t="shared" si="1115"/>
        <v>-10.6083277585385-8.16714127270113i</v>
      </c>
      <c r="AG2129" t="e">
        <f t="shared" si="1116"/>
        <v>#DIV/0!</v>
      </c>
      <c r="AH2129" t="e">
        <f t="shared" si="1117"/>
        <v>#DIV/0!</v>
      </c>
      <c r="AI2129" t="e">
        <f t="shared" si="1118"/>
        <v>#DIV/0!</v>
      </c>
      <c r="AJ2129" t="e">
        <f t="shared" si="1119"/>
        <v>#DIV/0!</v>
      </c>
      <c r="AK2129"/>
      <c r="AL2129"/>
      <c r="AM2129"/>
      <c r="AN2129"/>
    </row>
    <row r="2130" spans="1:40" x14ac:dyDescent="0.3">
      <c r="A2130"/>
      <c r="B2130">
        <f t="shared" si="1085"/>
        <v>199600</v>
      </c>
      <c r="C2130" s="186" t="str">
        <f t="shared" si="1088"/>
        <v>-0.00572158737379773+0.00952086379889242i</v>
      </c>
      <c r="D2130" s="158" t="str">
        <f t="shared" si="1089"/>
        <v>-4.66674895421082-2.70415660031736i</v>
      </c>
      <c r="E2130" t="str">
        <f t="shared" si="1090"/>
        <v>2186.28048975612-7320.78320240397i</v>
      </c>
      <c r="F2130" t="str">
        <f t="shared" si="1091"/>
        <v>0.602984797958048+0.362236942101156i</v>
      </c>
      <c r="G2130" t="str">
        <f t="shared" si="1086"/>
        <v>0.602984797958048+0.362236942101156i</v>
      </c>
      <c r="H2130" t="str">
        <f t="shared" si="1092"/>
        <v>5.94561241653769+5.46327615616981i</v>
      </c>
      <c r="I2130" t="str">
        <f t="shared" si="1093"/>
        <v>783.827367070654i</v>
      </c>
      <c r="J2130" t="str">
        <f t="shared" si="1087"/>
        <v>-151.170961350252+167.142093630359i</v>
      </c>
      <c r="K2130" t="str">
        <f t="shared" si="1094"/>
        <v>2.57949927303802-2.33301723364679i</v>
      </c>
      <c r="L2130" t="str">
        <f t="shared" si="1095"/>
        <v>0.532163609713283-0.40033931515403i</v>
      </c>
      <c r="M2130" t="str">
        <f t="shared" si="1096"/>
        <v>3.1116628827513-2.73335654880082i</v>
      </c>
      <c r="N2130" t="str">
        <f t="shared" si="1097"/>
        <v>-2.55160909908753i</v>
      </c>
      <c r="O2130" t="str">
        <f t="shared" si="1098"/>
        <v>-0.83094982862174-0.556347357604492i</v>
      </c>
      <c r="P2130" t="str">
        <f t="shared" si="1099"/>
        <v>1.83094982862174+0.556347357604492i</v>
      </c>
      <c r="Q2130" t="str">
        <f t="shared" si="1100"/>
        <v>-1.83094982862174+1.99526174148304i</v>
      </c>
      <c r="R2130" t="str">
        <f t="shared" si="1101"/>
        <v>-0.305766002197324-0.637063094466696i</v>
      </c>
      <c r="S2130" t="str">
        <f t="shared" si="1102"/>
        <v>0.280011972465024i</v>
      </c>
      <c r="T2130" t="str">
        <f t="shared" si="1103"/>
        <v>0.178385293666291-0.0856181413880176i</v>
      </c>
      <c r="U2130" t="e">
        <f t="shared" si="1104"/>
        <v>#DIV/0!</v>
      </c>
      <c r="V2130" t="str">
        <f t="shared" si="1105"/>
        <v>0.0000833333333333333-0.00132894909061369i</v>
      </c>
      <c r="W2130" t="e">
        <f t="shared" si="1106"/>
        <v>#DIV/0!</v>
      </c>
      <c r="X2130" t="e">
        <f t="shared" si="1107"/>
        <v>#DIV/0!</v>
      </c>
      <c r="Y2130" t="str">
        <f t="shared" si="1108"/>
        <v>0.00096+0.852804175372871i</v>
      </c>
      <c r="Z2130" t="e">
        <f t="shared" si="1109"/>
        <v>#DIV/0!</v>
      </c>
      <c r="AA2130" t="e">
        <f t="shared" si="1110"/>
        <v>#DIV/0!</v>
      </c>
      <c r="AB2130" t="str">
        <f t="shared" si="1111"/>
        <v>0.101792910145089-0.0488567167952975i</v>
      </c>
      <c r="AC2130" t="str">
        <f t="shared" si="1112"/>
        <v>1.18320239342038-0.430261949791592i</v>
      </c>
      <c r="AD2130" t="str">
        <f t="shared" si="1113"/>
        <v>0.0892457281071645-0.00883845051995524i</v>
      </c>
      <c r="AE2130" t="e">
        <f t="shared" si="1114"/>
        <v>#DIV/0!</v>
      </c>
      <c r="AF2130" t="str">
        <f t="shared" si="1115"/>
        <v>-10.6123613707485-8.16743275648717i</v>
      </c>
      <c r="AG2130" t="e">
        <f t="shared" si="1116"/>
        <v>#DIV/0!</v>
      </c>
      <c r="AH2130" t="e">
        <f t="shared" si="1117"/>
        <v>#DIV/0!</v>
      </c>
      <c r="AI2130" t="e">
        <f t="shared" si="1118"/>
        <v>#DIV/0!</v>
      </c>
      <c r="AJ2130" t="e">
        <f t="shared" si="1119"/>
        <v>#DIV/0!</v>
      </c>
      <c r="AK2130"/>
      <c r="AL2130"/>
      <c r="AM2130"/>
      <c r="AN2130"/>
    </row>
    <row r="2131" spans="1:40" x14ac:dyDescent="0.3">
      <c r="A2131"/>
      <c r="B2131">
        <f t="shared" si="1085"/>
        <v>199700</v>
      </c>
      <c r="C2131" s="186" t="str">
        <f t="shared" si="1088"/>
        <v>-0.00571898307105361+0.0095189483898973i</v>
      </c>
      <c r="D2131" s="158" t="str">
        <f t="shared" si="1089"/>
        <v>-4.66811423547877-2.7042981087144i</v>
      </c>
      <c r="E2131" t="str">
        <f t="shared" si="1090"/>
        <v>2184.27055195467-7317.71725970971i</v>
      </c>
      <c r="F2131" t="str">
        <f t="shared" si="1091"/>
        <v>0.603165482426177+0.362253484309167i</v>
      </c>
      <c r="G2131" t="str">
        <f t="shared" si="1086"/>
        <v>0.603165482426177+0.362253484309167i</v>
      </c>
      <c r="H2131" t="str">
        <f t="shared" si="1092"/>
        <v>5.94827905346405+5.46342403689067i</v>
      </c>
      <c r="I2131" t="str">
        <f t="shared" si="1093"/>
        <v>784.220066152352i</v>
      </c>
      <c r="J2131" t="str">
        <f t="shared" si="1087"/>
        <v>-151.323475458798+167.225832154221i</v>
      </c>
      <c r="K2131" t="str">
        <f t="shared" si="1094"/>
        <v>2.57832115385046-2.33313545415502i</v>
      </c>
      <c r="L2131" t="str">
        <f t="shared" si="1095"/>
        <v>0.531970919931423-0.400394855474153i</v>
      </c>
      <c r="M2131" t="str">
        <f t="shared" si="1096"/>
        <v>3.11029207378188-2.73353030962917i</v>
      </c>
      <c r="N2131" t="str">
        <f t="shared" si="1097"/>
        <v>-2.55288746035962i</v>
      </c>
      <c r="O2131" t="str">
        <f t="shared" si="1098"/>
        <v>-0.831660362371674-0.555284649220394i</v>
      </c>
      <c r="P2131" t="str">
        <f t="shared" si="1099"/>
        <v>1.83166036237167+0.555284649220394i</v>
      </c>
      <c r="Q2131" t="str">
        <f t="shared" si="1100"/>
        <v>-1.83166036237167+1.99760281113923i</v>
      </c>
      <c r="R2131" t="str">
        <f t="shared" si="1101"/>
        <v>-0.305734544564509-0.636592273796351i</v>
      </c>
      <c r="S2131" t="str">
        <f t="shared" si="1102"/>
        <v>0.280152259024375i</v>
      </c>
      <c r="T2131" t="str">
        <f t="shared" si="1103"/>
        <v>0.178342763581511-0.0856522233215356i</v>
      </c>
      <c r="U2131" t="e">
        <f t="shared" si="1104"/>
        <v>#DIV/0!</v>
      </c>
      <c r="V2131" t="str">
        <f t="shared" si="1105"/>
        <v>0.0000833333333333333-0.00132828361785925i</v>
      </c>
      <c r="W2131" t="e">
        <f t="shared" si="1106"/>
        <v>#DIV/0!</v>
      </c>
      <c r="X2131" t="e">
        <f t="shared" si="1107"/>
        <v>#DIV/0!</v>
      </c>
      <c r="Y2131" t="str">
        <f t="shared" si="1108"/>
        <v>0.00096+0.853231431973759i</v>
      </c>
      <c r="Z2131" t="e">
        <f t="shared" si="1109"/>
        <v>#DIV/0!</v>
      </c>
      <c r="AA2131" t="e">
        <f t="shared" si="1110"/>
        <v>#DIV/0!</v>
      </c>
      <c r="AB2131" t="str">
        <f t="shared" si="1111"/>
        <v>0.101768640985846-0.0488761651428876i</v>
      </c>
      <c r="AC2131" t="str">
        <f t="shared" si="1112"/>
        <v>1.18292571858131-0.430206813745357i</v>
      </c>
      <c r="AD2131" t="str">
        <f t="shared" si="1113"/>
        <v>0.0892529608632036-0.00885848795743251i</v>
      </c>
      <c r="AE2131" t="e">
        <f t="shared" si="1114"/>
        <v>#DIV/0!</v>
      </c>
      <c r="AF2131" t="str">
        <f t="shared" si="1115"/>
        <v>-10.6163932889428-8.16772214560507i</v>
      </c>
      <c r="AG2131" t="e">
        <f t="shared" si="1116"/>
        <v>#DIV/0!</v>
      </c>
      <c r="AH2131" t="e">
        <f t="shared" si="1117"/>
        <v>#DIV/0!</v>
      </c>
      <c r="AI2131" t="e">
        <f t="shared" si="1118"/>
        <v>#DIV/0!</v>
      </c>
      <c r="AJ2131" t="e">
        <f t="shared" si="1119"/>
        <v>#DIV/0!</v>
      </c>
      <c r="AK2131"/>
      <c r="AL2131"/>
      <c r="AM2131"/>
      <c r="AN2131"/>
    </row>
    <row r="2132" spans="1:40" x14ac:dyDescent="0.3">
      <c r="A2132"/>
      <c r="B2132">
        <f t="shared" si="1085"/>
        <v>199800</v>
      </c>
      <c r="C2132" s="186" t="str">
        <f t="shared" si="1088"/>
        <v>-0.00571637983578569+0.009517033730542i</v>
      </c>
      <c r="D2132" s="158" t="str">
        <f t="shared" si="1089"/>
        <v>-4.66947895752332-2.70443886315218i</v>
      </c>
      <c r="E2132" t="str">
        <f t="shared" si="1090"/>
        <v>2182.26330243831-7314.65358400067i</v>
      </c>
      <c r="F2132" t="str">
        <f t="shared" si="1091"/>
        <v>0.603346092884647+0.362269928924304i</v>
      </c>
      <c r="G2132" t="str">
        <f t="shared" si="1086"/>
        <v>0.603346092884647+0.362269928924304i</v>
      </c>
      <c r="H2132" t="str">
        <f t="shared" si="1092"/>
        <v>5.95094455521255+5.46357057952808i</v>
      </c>
      <c r="I2132" t="str">
        <f t="shared" si="1093"/>
        <v>784.612765234051i</v>
      </c>
      <c r="J2132" t="str">
        <f t="shared" si="1087"/>
        <v>-151.476065958082+167.309570678084i</v>
      </c>
      <c r="K2132" t="str">
        <f t="shared" si="1094"/>
        <v>2.57714352093637-2.33325302538677i</v>
      </c>
      <c r="L2132" t="str">
        <f t="shared" si="1095"/>
        <v>0.531778273231174-0.4004502829881i</v>
      </c>
      <c r="M2132" t="str">
        <f t="shared" si="1096"/>
        <v>3.10892179416754-2.73370330837487i</v>
      </c>
      <c r="N2132" t="str">
        <f t="shared" si="1097"/>
        <v>-2.55416582163171i</v>
      </c>
      <c r="O2132" t="str">
        <f t="shared" si="1098"/>
        <v>-0.832369537016156-0.554221033386058i</v>
      </c>
      <c r="P2132" t="str">
        <f t="shared" si="1099"/>
        <v>1.83236953701616+0.554221033386058i</v>
      </c>
      <c r="Q2132" t="str">
        <f t="shared" si="1100"/>
        <v>-1.83236953701616+1.99994478824565i</v>
      </c>
      <c r="R2132" t="str">
        <f t="shared" si="1101"/>
        <v>-0.305703062728674-0.636121839451167i</v>
      </c>
      <c r="S2132" t="str">
        <f t="shared" si="1102"/>
        <v>0.280292545583727i</v>
      </c>
      <c r="T2132" t="str">
        <f t="shared" si="1103"/>
        <v>0.17830020968117-0.0856862896449618i</v>
      </c>
      <c r="U2132" t="e">
        <f t="shared" si="1104"/>
        <v>#DIV/0!</v>
      </c>
      <c r="V2132" t="str">
        <f t="shared" si="1105"/>
        <v>0.0000833333333333333-0.0013276188112437i</v>
      </c>
      <c r="W2132" t="e">
        <f t="shared" si="1106"/>
        <v>#DIV/0!</v>
      </c>
      <c r="X2132" t="e">
        <f t="shared" si="1107"/>
        <v>#DIV/0!</v>
      </c>
      <c r="Y2132" t="str">
        <f t="shared" si="1108"/>
        <v>0.00096+0.853658688574647i</v>
      </c>
      <c r="Z2132" t="e">
        <f t="shared" si="1109"/>
        <v>#DIV/0!</v>
      </c>
      <c r="AA2132" t="e">
        <f t="shared" si="1110"/>
        <v>#DIV/0!</v>
      </c>
      <c r="AB2132" t="str">
        <f t="shared" si="1111"/>
        <v>0.101744358236609-0.0488956045828113i</v>
      </c>
      <c r="AC2132" t="str">
        <f t="shared" si="1112"/>
        <v>1.18264917674236-0.430151499446396i</v>
      </c>
      <c r="AD2132" t="str">
        <f t="shared" si="1113"/>
        <v>0.0892601795718124-0.00887854547708283i</v>
      </c>
      <c r="AE2132" t="e">
        <f t="shared" si="1114"/>
        <v>#DIV/0!</v>
      </c>
      <c r="AF2132" t="str">
        <f t="shared" si="1115"/>
        <v>-10.6204235127359-8.16800944268026i</v>
      </c>
      <c r="AG2132" t="e">
        <f t="shared" si="1116"/>
        <v>#DIV/0!</v>
      </c>
      <c r="AH2132" t="e">
        <f t="shared" si="1117"/>
        <v>#DIV/0!</v>
      </c>
      <c r="AI2132" t="e">
        <f t="shared" si="1118"/>
        <v>#DIV/0!</v>
      </c>
      <c r="AJ2132" t="e">
        <f t="shared" si="1119"/>
        <v>#DIV/0!</v>
      </c>
      <c r="AK2132"/>
      <c r="AL2132"/>
      <c r="AM2132"/>
      <c r="AN2132"/>
    </row>
    <row r="2133" spans="1:40" x14ac:dyDescent="0.3">
      <c r="A2133"/>
      <c r="B2133">
        <f t="shared" si="1085"/>
        <v>199900</v>
      </c>
      <c r="C2133" s="186" t="str">
        <f t="shared" si="1088"/>
        <v>-0.00571377766831452+0.00951511981934824i</v>
      </c>
      <c r="D2133" s="158" t="str">
        <f t="shared" si="1089"/>
        <v>-4.67084312017519-2.70457886457696i</v>
      </c>
      <c r="E2133" t="str">
        <f t="shared" si="1090"/>
        <v>2180.25873657037-7311.59217325731i</v>
      </c>
      <c r="F2133" t="str">
        <f t="shared" si="1091"/>
        <v>0.603526629311058+0.362286276068516i</v>
      </c>
      <c r="G2133" t="str">
        <f t="shared" si="1086"/>
        <v>0.603526629311058+0.362286276068516i</v>
      </c>
      <c r="H2133" t="str">
        <f t="shared" si="1092"/>
        <v>5.95360892156956+5.46371578575887i</v>
      </c>
      <c r="I2133" t="str">
        <f t="shared" si="1093"/>
        <v>785.00546431575i</v>
      </c>
      <c r="J2133" t="str">
        <f t="shared" si="1087"/>
        <v>-151.628732848103+167.393309201948i</v>
      </c>
      <c r="K2133" t="str">
        <f t="shared" si="1094"/>
        <v>2.57596637443752-2.33336994816241i</v>
      </c>
      <c r="L2133" t="str">
        <f t="shared" si="1095"/>
        <v>0.531585669670489-0.400505597788244i</v>
      </c>
      <c r="M2133" t="str">
        <f t="shared" si="1096"/>
        <v>3.10755204410801-2.73387554595065i</v>
      </c>
      <c r="N2133" t="str">
        <f t="shared" si="1097"/>
        <v>-2.55544418290379i</v>
      </c>
      <c r="O2133" t="str">
        <f t="shared" si="1098"/>
        <v>-0.833077351396243-0.553156511839661i</v>
      </c>
      <c r="P2133" t="str">
        <f t="shared" si="1099"/>
        <v>1.83307735139624+0.553156511839661i</v>
      </c>
      <c r="Q2133" t="str">
        <f t="shared" si="1100"/>
        <v>-1.83307735139624+2.00228767106413i</v>
      </c>
      <c r="R2133" t="str">
        <f t="shared" si="1101"/>
        <v>-0.305671556674654-0.635651790840566i</v>
      </c>
      <c r="S2133" t="str">
        <f t="shared" si="1102"/>
        <v>0.280432832143078i</v>
      </c>
      <c r="T2133" t="str">
        <f t="shared" si="1103"/>
        <v>0.178257631962239-0.0857203403438566i</v>
      </c>
      <c r="U2133" t="e">
        <f t="shared" si="1104"/>
        <v>#DIV/0!</v>
      </c>
      <c r="V2133" t="str">
        <f t="shared" si="1105"/>
        <v>0.0000833333333333333-0.00132695466976734i</v>
      </c>
      <c r="W2133" t="e">
        <f t="shared" si="1106"/>
        <v>#DIV/0!</v>
      </c>
      <c r="X2133" t="e">
        <f t="shared" si="1107"/>
        <v>#DIV/0!</v>
      </c>
      <c r="Y2133" t="str">
        <f t="shared" si="1108"/>
        <v>0.00096+0.854085945175536i</v>
      </c>
      <c r="Z2133" t="e">
        <f t="shared" si="1109"/>
        <v>#DIV/0!</v>
      </c>
      <c r="AA2133" t="e">
        <f t="shared" si="1110"/>
        <v>#DIV/0!</v>
      </c>
      <c r="AB2133" t="str">
        <f t="shared" si="1111"/>
        <v>0.101720061895648-0.0489150351068289i</v>
      </c>
      <c r="AC2133" t="str">
        <f t="shared" si="1112"/>
        <v>1.18237276796274-0.43009600708294i</v>
      </c>
      <c r="AD2133" t="str">
        <f t="shared" si="1113"/>
        <v>0.0892673842034659-0.00889862307663625i</v>
      </c>
      <c r="AE2133" t="e">
        <f t="shared" si="1114"/>
        <v>#DIV/0!</v>
      </c>
      <c r="AF2133" t="str">
        <f t="shared" si="1115"/>
        <v>-10.6244520417447-8.16829465033583i</v>
      </c>
      <c r="AG2133" t="e">
        <f t="shared" si="1116"/>
        <v>#DIV/0!</v>
      </c>
      <c r="AH2133" t="e">
        <f t="shared" si="1117"/>
        <v>#DIV/0!</v>
      </c>
      <c r="AI2133" t="e">
        <f t="shared" si="1118"/>
        <v>#DIV/0!</v>
      </c>
      <c r="AJ2133" t="e">
        <f t="shared" si="1119"/>
        <v>#DIV/0!</v>
      </c>
      <c r="AK2133"/>
      <c r="AL2133"/>
      <c r="AM2133"/>
      <c r="AN2133"/>
    </row>
    <row r="2134" spans="1:40" x14ac:dyDescent="0.3">
      <c r="A2134"/>
      <c r="B2134">
        <f t="shared" si="1085"/>
        <v>200000</v>
      </c>
      <c r="C2134" s="186" t="str">
        <f t="shared" si="1088"/>
        <v>-0.00571117656895878+0.00951320665484304i</v>
      </c>
      <c r="D2134" s="158" t="str">
        <f t="shared" si="1089"/>
        <v>-4.67220672326628-2.70471811393438i</v>
      </c>
      <c r="E2134" t="str">
        <f t="shared" si="1090"/>
        <v>2178.25684972381-7308.5330254612i</v>
      </c>
      <c r="F2134" t="str">
        <f t="shared" si="1091"/>
        <v>0.603707091683164+0.362302525863675i</v>
      </c>
      <c r="G2134" t="str">
        <f t="shared" si="1086"/>
        <v>0.603707091683164+0.362302525863675i</v>
      </c>
      <c r="H2134" t="str">
        <f t="shared" si="1092"/>
        <v>5.95627215232336+5.46385965725891i</v>
      </c>
      <c r="I2134" t="str">
        <f t="shared" si="1093"/>
        <v>785.398163397448i</v>
      </c>
      <c r="J2134" t="str">
        <f t="shared" si="1087"/>
        <v>-151.781476128863+167.477047725811i</v>
      </c>
      <c r="K2134" t="str">
        <f t="shared" si="1094"/>
        <v>2.57478971449469-2.33348622330168i</v>
      </c>
      <c r="L2134" t="str">
        <f t="shared" si="1095"/>
        <v>0.531393109307191-0.400560799966948i</v>
      </c>
      <c r="M2134" t="str">
        <f t="shared" si="1096"/>
        <v>3.10618282380188-2.73404702326863i</v>
      </c>
      <c r="N2134" t="str">
        <f t="shared" si="1097"/>
        <v>-2.55672254417588i</v>
      </c>
      <c r="O2134" t="str">
        <f t="shared" si="1098"/>
        <v>-0.83378380435523-0.552091086320835i</v>
      </c>
      <c r="P2134" t="str">
        <f t="shared" si="1099"/>
        <v>1.83378380435523+0.552091086320835i</v>
      </c>
      <c r="Q2134" t="str">
        <f t="shared" si="1100"/>
        <v>-1.83378380435523+2.00463145785505i</v>
      </c>
      <c r="R2134" t="str">
        <f t="shared" si="1101"/>
        <v>-0.30564002638729-0.635182127375147i</v>
      </c>
      <c r="S2134" t="str">
        <f t="shared" si="1102"/>
        <v>0.280573118702428i</v>
      </c>
      <c r="T2134" t="str">
        <f t="shared" si="1103"/>
        <v>0.178215030421688-0.0857543754037743i</v>
      </c>
      <c r="U2134" t="e">
        <f t="shared" si="1104"/>
        <v>#DIV/0!</v>
      </c>
      <c r="V2134" t="str">
        <f t="shared" si="1105"/>
        <v>0.0000833333333333333-0.00132629119243246i</v>
      </c>
      <c r="W2134" t="e">
        <f t="shared" si="1106"/>
        <v>#DIV/0!</v>
      </c>
      <c r="X2134" t="e">
        <f t="shared" si="1107"/>
        <v>#DIV/0!</v>
      </c>
      <c r="Y2134" t="str">
        <f t="shared" si="1108"/>
        <v>0.00096+0.854513201776424i</v>
      </c>
      <c r="Z2134" t="e">
        <f t="shared" si="1109"/>
        <v>#DIV/0!</v>
      </c>
      <c r="AA2134" t="e">
        <f t="shared" si="1110"/>
        <v>#DIV/0!</v>
      </c>
      <c r="AB2134" t="str">
        <f t="shared" si="1111"/>
        <v>0.101695751961235-0.0489344567066972i</v>
      </c>
      <c r="AC2134" t="str">
        <f t="shared" si="1112"/>
        <v>1.18209649230139-0.430040336843099i</v>
      </c>
      <c r="AD2134" t="str">
        <f t="shared" si="1113"/>
        <v>0.089274574728625-0.0089187207537935i</v>
      </c>
      <c r="AE2134" t="e">
        <f t="shared" si="1114"/>
        <v>#DIV/0!</v>
      </c>
      <c r="AF2134" t="str">
        <f t="shared" si="1115"/>
        <v>-10.6284788755896-8.16857777119329i</v>
      </c>
      <c r="AG2134" t="e">
        <f t="shared" si="1116"/>
        <v>#DIV/0!</v>
      </c>
      <c r="AH2134" t="e">
        <f t="shared" si="1117"/>
        <v>#DIV/0!</v>
      </c>
      <c r="AI2134" t="e">
        <f t="shared" si="1118"/>
        <v>#DIV/0!</v>
      </c>
      <c r="AJ2134" t="e">
        <f t="shared" si="1119"/>
        <v>#DIV/0!</v>
      </c>
      <c r="AK2134"/>
      <c r="AL2134"/>
      <c r="AM2134"/>
      <c r="AN2134"/>
    </row>
    <row r="2135" spans="1:40" x14ac:dyDescent="0.3">
      <c r="A2135"/>
      <c r="B2135">
        <f>B2134+1000</f>
        <v>201000</v>
      </c>
      <c r="C2135" s="186" t="str">
        <f t="shared" si="1088"/>
        <v>-0.0056852243903982+0.00949411575729032i</v>
      </c>
      <c r="D2135" s="158" t="str">
        <f t="shared" si="1089"/>
        <v>-4.6858119421005-2.70606945132022i</v>
      </c>
      <c r="E2135" t="str">
        <f t="shared" si="1090"/>
        <v>2158.38431631971-7278.06556639891i</v>
      </c>
      <c r="F2135" t="str">
        <f t="shared" si="1091"/>
        <v>0.605507637622711+0.362459696364275i</v>
      </c>
      <c r="G2135" t="str">
        <f t="shared" si="1086"/>
        <v>0.605507637622711+0.362459696364275i</v>
      </c>
      <c r="H2135" t="str">
        <f t="shared" si="1092"/>
        <v>5.98284195637506+5.46522532991083i</v>
      </c>
      <c r="I2135" t="str">
        <f t="shared" si="1093"/>
        <v>789.325154214436i</v>
      </c>
      <c r="J2135" t="str">
        <f t="shared" si="1087"/>
        <v>-153.313110427055+168.314432964439i</v>
      </c>
      <c r="K2135" t="str">
        <f t="shared" si="1094"/>
        <v>2.56304990596964-2.33461353458023i</v>
      </c>
      <c r="L2135" t="str">
        <f t="shared" si="1095"/>
        <v>0.529469894157951-0.401106647886395i</v>
      </c>
      <c r="M2135" t="str">
        <f t="shared" si="1096"/>
        <v>3.09251980012759-2.73572018246663i</v>
      </c>
      <c r="N2135" t="str">
        <f t="shared" si="1097"/>
        <v>-2.56950615689676i</v>
      </c>
      <c r="O2135" t="str">
        <f t="shared" si="1098"/>
        <v>-0.840773202900086-0.541387496424816i</v>
      </c>
      <c r="P2135" t="str">
        <f t="shared" si="1099"/>
        <v>1.84077320290009+0.541387496424816i</v>
      </c>
      <c r="Q2135" t="str">
        <f t="shared" si="1100"/>
        <v>-1.84077320290009+2.02811866047194i</v>
      </c>
      <c r="R2135" t="str">
        <f t="shared" si="1101"/>
        <v>-0.305323387332459-0.630506546881361i</v>
      </c>
      <c r="S2135" t="str">
        <f t="shared" si="1102"/>
        <v>0.281975984295941i</v>
      </c>
      <c r="T2135" t="str">
        <f t="shared" si="1103"/>
        <v>0.177787704161907-0.086093862671641i</v>
      </c>
      <c r="U2135" t="e">
        <f t="shared" si="1104"/>
        <v>#DIV/0!</v>
      </c>
      <c r="V2135" t="str">
        <f t="shared" si="1105"/>
        <v>0.0000833333333333333-0.00131969272878852i</v>
      </c>
      <c r="W2135" t="e">
        <f t="shared" si="1106"/>
        <v>#DIV/0!</v>
      </c>
      <c r="X2135" t="e">
        <f t="shared" si="1107"/>
        <v>#DIV/0!</v>
      </c>
      <c r="Y2135" t="str">
        <f t="shared" si="1108"/>
        <v>0.00096+0.858785767785306i</v>
      </c>
      <c r="Z2135" t="e">
        <f t="shared" si="1109"/>
        <v>#DIV/0!</v>
      </c>
      <c r="AA2135" t="e">
        <f t="shared" si="1110"/>
        <v>#DIV/0!</v>
      </c>
      <c r="AB2135" t="str">
        <f t="shared" si="1111"/>
        <v>0.10145190459764-0.0491281800582309i</v>
      </c>
      <c r="AC2135" t="str">
        <f t="shared" si="1112"/>
        <v>1.1793410700157-0.429473892531755i</v>
      </c>
      <c r="AD2135" t="str">
        <f t="shared" si="1113"/>
        <v>0.0893456976098305-0.00912080126627719i</v>
      </c>
      <c r="AE2135" t="e">
        <f t="shared" si="1114"/>
        <v>#DIV/0!</v>
      </c>
      <c r="AF2135" t="str">
        <f t="shared" si="1115"/>
        <v>-10.6686538984756-8.17129478123105i</v>
      </c>
      <c r="AG2135" t="e">
        <f t="shared" si="1116"/>
        <v>#DIV/0!</v>
      </c>
      <c r="AH2135" t="e">
        <f t="shared" si="1117"/>
        <v>#DIV/0!</v>
      </c>
      <c r="AI2135" t="e">
        <f t="shared" si="1118"/>
        <v>#DIV/0!</v>
      </c>
      <c r="AJ2135" t="e">
        <f t="shared" si="1119"/>
        <v>#DIV/0!</v>
      </c>
      <c r="AK2135"/>
      <c r="AL2135"/>
      <c r="AM2135"/>
      <c r="AN2135"/>
    </row>
    <row r="2136" spans="1:40" x14ac:dyDescent="0.3">
      <c r="A2136"/>
      <c r="B2136">
        <f>B2135+1000</f>
        <v>202000</v>
      </c>
      <c r="C2136" s="186" t="str">
        <f t="shared" si="1088"/>
        <v>-0.00565937935888246+0.00947509794622656i</v>
      </c>
      <c r="D2136" s="158" t="str">
        <f t="shared" si="1089"/>
        <v>-4.69936102776287-2.70734661676993i</v>
      </c>
      <c r="E2136" t="str">
        <f t="shared" si="1090"/>
        <v>2138.7746658825-7247.82219067506i</v>
      </c>
      <c r="F2136" t="str">
        <f t="shared" si="1091"/>
        <v>0.607300754697144+0.362607265351001i</v>
      </c>
      <c r="G2136" t="str">
        <f t="shared" si="1086"/>
        <v>0.607300754697144+0.362607265351001i</v>
      </c>
      <c r="H2136" t="str">
        <f t="shared" si="1092"/>
        <v>6.00929798043187+5.46645936422031i</v>
      </c>
      <c r="I2136" t="str">
        <f t="shared" si="1093"/>
        <v>793.252145031423i</v>
      </c>
      <c r="J2136" t="str">
        <f t="shared" si="1087"/>
        <v>-154.852383799053+169.151818203069i</v>
      </c>
      <c r="K2136" t="str">
        <f t="shared" si="1094"/>
        <v>2.55135890113914-2.33567697920944i</v>
      </c>
      <c r="L2136" t="str">
        <f t="shared" si="1095"/>
        <v>0.527551061385076-0.401641335172369i</v>
      </c>
      <c r="M2136" t="str">
        <f t="shared" si="1096"/>
        <v>3.07890996252422-2.73731831438181i</v>
      </c>
      <c r="N2136" t="str">
        <f t="shared" si="1097"/>
        <v>-2.58228976961764i</v>
      </c>
      <c r="O2136" t="str">
        <f t="shared" si="1098"/>
        <v>-0.84762520352517-0.530595433780685i</v>
      </c>
      <c r="P2136" t="str">
        <f t="shared" si="1099"/>
        <v>1.84762520352517+0.530595433780685i</v>
      </c>
      <c r="Q2136" t="str">
        <f t="shared" si="1100"/>
        <v>-1.84762520352517+2.05169433583696i</v>
      </c>
      <c r="R2136" t="str">
        <f t="shared" si="1101"/>
        <v>-0.305004308151966-0.625868841264804i</v>
      </c>
      <c r="S2136" t="str">
        <f t="shared" si="1102"/>
        <v>0.283378849889453i</v>
      </c>
      <c r="T2136" t="str">
        <f t="shared" si="1103"/>
        <v>0.177357992419265-0.0864317700554324i</v>
      </c>
      <c r="U2136" t="e">
        <f t="shared" si="1104"/>
        <v>#DIV/0!</v>
      </c>
      <c r="V2136" t="str">
        <f t="shared" si="1105"/>
        <v>0.0000833333333333333-0.00131315959646778i</v>
      </c>
      <c r="W2136" t="e">
        <f t="shared" si="1106"/>
        <v>#DIV/0!</v>
      </c>
      <c r="X2136" t="e">
        <f t="shared" si="1107"/>
        <v>#DIV/0!</v>
      </c>
      <c r="Y2136" t="str">
        <f t="shared" si="1108"/>
        <v>0.00096+0.863058333794188i</v>
      </c>
      <c r="Z2136" t="e">
        <f t="shared" si="1109"/>
        <v>#DIV/0!</v>
      </c>
      <c r="AA2136" t="e">
        <f t="shared" si="1110"/>
        <v>#DIV/0!</v>
      </c>
      <c r="AB2136" t="str">
        <f t="shared" si="1111"/>
        <v>0.101206695993792-0.0493210018724551i</v>
      </c>
      <c r="AC2136" t="str">
        <f t="shared" si="1112"/>
        <v>1.17659902286031-0.428889866508657i</v>
      </c>
      <c r="AD2136" t="str">
        <f t="shared" si="1113"/>
        <v>0.0894153772005052-0.00932488678635577i</v>
      </c>
      <c r="AE2136" t="e">
        <f t="shared" si="1114"/>
        <v>#DIV/0!</v>
      </c>
      <c r="AF2136" t="str">
        <f t="shared" si="1115"/>
        <v>-10.7086590081947-8.17380598099024i</v>
      </c>
      <c r="AG2136" t="e">
        <f t="shared" si="1116"/>
        <v>#DIV/0!</v>
      </c>
      <c r="AH2136" t="e">
        <f t="shared" si="1117"/>
        <v>#DIV/0!</v>
      </c>
      <c r="AI2136" t="e">
        <f t="shared" si="1118"/>
        <v>#DIV/0!</v>
      </c>
      <c r="AJ2136" t="e">
        <f t="shared" si="1119"/>
        <v>#DIV/0!</v>
      </c>
      <c r="AK2136"/>
      <c r="AL2136"/>
      <c r="AM2136"/>
      <c r="AN2136"/>
    </row>
    <row r="2137" spans="1:40" x14ac:dyDescent="0.3">
      <c r="A2137"/>
      <c r="B2137">
        <f t="shared" ref="B2137:B2200" si="1120">B2136+1000</f>
        <v>203000</v>
      </c>
      <c r="C2137" s="186" t="str">
        <f t="shared" si="1088"/>
        <v>-0.00563364176000462+0.00945615183169988i</v>
      </c>
      <c r="D2137" s="158" t="str">
        <f t="shared" si="1089"/>
        <v>-4.71285382946467-2.70855054393868i</v>
      </c>
      <c r="E2137" t="str">
        <f t="shared" si="1090"/>
        <v>2119.42342661063-7217.80089980583i</v>
      </c>
      <c r="F2137" t="str">
        <f t="shared" si="1091"/>
        <v>0.609086422952778+0.362745353215006i</v>
      </c>
      <c r="G2137" t="str">
        <f t="shared" si="1086"/>
        <v>0.609086422952778+0.362745353215006i</v>
      </c>
      <c r="H2137" t="str">
        <f t="shared" si="1092"/>
        <v>6.03564004201995+5.46756341670329i</v>
      </c>
      <c r="I2137" t="str">
        <f t="shared" si="1093"/>
        <v>797.17913584841i</v>
      </c>
      <c r="J2137" t="str">
        <f t="shared" si="1087"/>
        <v>-156.399296244858+169.989203441698i</v>
      </c>
      <c r="K2137" t="str">
        <f t="shared" si="1094"/>
        <v>2.53971682581695-2.33667736642597i</v>
      </c>
      <c r="L2137" t="str">
        <f t="shared" si="1095"/>
        <v>0.525636666672815-0.402164953980044i</v>
      </c>
      <c r="M2137" t="str">
        <f t="shared" si="1096"/>
        <v>3.06535349248976-2.73884232040601i</v>
      </c>
      <c r="N2137" t="str">
        <f t="shared" si="1097"/>
        <v>-2.59507338233852i</v>
      </c>
      <c r="O2137" t="str">
        <f t="shared" si="1098"/>
        <v>-0.854338686486621-0.519716662011441i</v>
      </c>
      <c r="P2137" t="str">
        <f t="shared" si="1099"/>
        <v>1.85433868648662+0.519716662011441i</v>
      </c>
      <c r="Q2137" t="str">
        <f t="shared" si="1100"/>
        <v>-1.85433868648662+2.07535672032708i</v>
      </c>
      <c r="R2137" t="str">
        <f t="shared" si="1101"/>
        <v>-0.304682773440682-0.621268440244972i</v>
      </c>
      <c r="S2137" t="str">
        <f t="shared" si="1102"/>
        <v>0.284781715482965i</v>
      </c>
      <c r="T2137" t="str">
        <f t="shared" si="1103"/>
        <v>0.176925892188389-0.086768082898545i</v>
      </c>
      <c r="U2137" t="e">
        <f t="shared" si="1104"/>
        <v>#DIV/0!</v>
      </c>
      <c r="V2137" t="str">
        <f t="shared" si="1105"/>
        <v>0.0000833333333333333-0.00130669082998272i</v>
      </c>
      <c r="W2137" t="e">
        <f t="shared" si="1106"/>
        <v>#DIV/0!</v>
      </c>
      <c r="X2137" t="e">
        <f t="shared" si="1107"/>
        <v>#DIV/0!</v>
      </c>
      <c r="Y2137" t="str">
        <f t="shared" si="1108"/>
        <v>0.00096+0.86733089980307i</v>
      </c>
      <c r="Z2137" t="e">
        <f t="shared" si="1109"/>
        <v>#DIV/0!</v>
      </c>
      <c r="AA2137" t="e">
        <f t="shared" si="1110"/>
        <v>#DIV/0!</v>
      </c>
      <c r="AB2137" t="str">
        <f t="shared" si="1111"/>
        <v>0.100960124434717-0.0495129137857972i</v>
      </c>
      <c r="AC2137" t="str">
        <f t="shared" si="1112"/>
        <v>1.173870406355-0.428288444671898i</v>
      </c>
      <c r="AD2137" t="str">
        <f t="shared" si="1113"/>
        <v>0.0894835836367386-0.00953097451454725i</v>
      </c>
      <c r="AE2137" t="e">
        <f t="shared" si="1114"/>
        <v>#DIV/0!</v>
      </c>
      <c r="AF2137" t="str">
        <f t="shared" si="1115"/>
        <v>-10.7484938714846-8.17611396064197i</v>
      </c>
      <c r="AG2137" t="e">
        <f t="shared" si="1116"/>
        <v>#DIV/0!</v>
      </c>
      <c r="AH2137" t="e">
        <f t="shared" si="1117"/>
        <v>#DIV/0!</v>
      </c>
      <c r="AI2137" t="e">
        <f t="shared" si="1118"/>
        <v>#DIV/0!</v>
      </c>
      <c r="AJ2137" t="e">
        <f t="shared" si="1119"/>
        <v>#DIV/0!</v>
      </c>
      <c r="AK2137"/>
      <c r="AL2137"/>
      <c r="AM2137"/>
      <c r="AN2137"/>
    </row>
    <row r="2138" spans="1:40" x14ac:dyDescent="0.3">
      <c r="A2138"/>
      <c r="B2138">
        <f t="shared" si="1120"/>
        <v>204000</v>
      </c>
      <c r="C2138" s="186" t="str">
        <f t="shared" si="1088"/>
        <v>-0.0056080118598162+0.0094372760720189i</v>
      </c>
      <c r="D2138" s="158" t="str">
        <f t="shared" si="1089"/>
        <v>-4.72629020668949-2.70968215918986i</v>
      </c>
      <c r="E2138" t="str">
        <f t="shared" si="1090"/>
        <v>2100.32621803692-7187.99970780554i</v>
      </c>
      <c r="F2138" t="str">
        <f t="shared" si="1091"/>
        <v>0.610864623795335+0.362874079444609i</v>
      </c>
      <c r="G2138" t="str">
        <f t="shared" si="1086"/>
        <v>0.610864623795335+0.362874079444609i</v>
      </c>
      <c r="H2138" t="str">
        <f t="shared" si="1092"/>
        <v>6.06186797602419+5.46853913204687i</v>
      </c>
      <c r="I2138" t="str">
        <f t="shared" si="1093"/>
        <v>801.106126665397i</v>
      </c>
      <c r="J2138" t="str">
        <f t="shared" si="1087"/>
        <v>-157.953847764469+170.826588680326i</v>
      </c>
      <c r="K2138" t="str">
        <f t="shared" si="1094"/>
        <v>2.52812379694427-2.3376154990693i</v>
      </c>
      <c r="L2138" t="str">
        <f t="shared" si="1095"/>
        <v>0.523726764426619-0.402677596320854i</v>
      </c>
      <c r="M2138" t="str">
        <f t="shared" si="1096"/>
        <v>3.05185056137089-2.74029309539015i</v>
      </c>
      <c r="N2138" t="str">
        <f t="shared" si="1097"/>
        <v>-2.6078569950594i</v>
      </c>
      <c r="O2138" t="str">
        <f t="shared" si="1098"/>
        <v>-0.860912554676931-0.50875295890996i</v>
      </c>
      <c r="P2138" t="str">
        <f t="shared" si="1099"/>
        <v>1.86091255467693+0.50875295890996i</v>
      </c>
      <c r="Q2138" t="str">
        <f t="shared" si="1100"/>
        <v>-1.86091255467693+2.09910403614944i</v>
      </c>
      <c r="R2138" t="str">
        <f t="shared" si="1101"/>
        <v>-0.304358767648154-0.616704784775289i</v>
      </c>
      <c r="S2138" t="str">
        <f t="shared" si="1102"/>
        <v>0.286184581076477i</v>
      </c>
      <c r="T2138" t="str">
        <f t="shared" si="1103"/>
        <v>0.176491400478775-0.0871027864163398i</v>
      </c>
      <c r="U2138" t="e">
        <f t="shared" si="1104"/>
        <v>#DIV/0!</v>
      </c>
      <c r="V2138" t="str">
        <f t="shared" si="1105"/>
        <v>0.0000833333333333333-0.00130028548277692i</v>
      </c>
      <c r="W2138" t="e">
        <f t="shared" si="1106"/>
        <v>#DIV/0!</v>
      </c>
      <c r="X2138" t="e">
        <f t="shared" si="1107"/>
        <v>#DIV/0!</v>
      </c>
      <c r="Y2138" t="str">
        <f t="shared" si="1108"/>
        <v>0.00096+0.871603465811952i</v>
      </c>
      <c r="Z2138" t="e">
        <f t="shared" si="1109"/>
        <v>#DIV/0!</v>
      </c>
      <c r="AA2138" t="e">
        <f t="shared" si="1110"/>
        <v>#DIV/0!</v>
      </c>
      <c r="AB2138" t="str">
        <f t="shared" si="1111"/>
        <v>0.100712188213931-0.0497039073616234i</v>
      </c>
      <c r="AC2138" t="str">
        <f t="shared" si="1112"/>
        <v>1.17115527398061-0.427669811568166i</v>
      </c>
      <c r="AD2138" t="str">
        <f t="shared" si="1113"/>
        <v>0.089550286860271-0.00973906134192497i</v>
      </c>
      <c r="AE2138" t="e">
        <f t="shared" si="1114"/>
        <v>#DIV/0!</v>
      </c>
      <c r="AF2138" t="str">
        <f t="shared" si="1115"/>
        <v>-10.7881581827137-8.17822129123673i</v>
      </c>
      <c r="AG2138" t="e">
        <f t="shared" si="1116"/>
        <v>#DIV/0!</v>
      </c>
      <c r="AH2138" t="e">
        <f t="shared" si="1117"/>
        <v>#DIV/0!</v>
      </c>
      <c r="AI2138" t="e">
        <f t="shared" si="1118"/>
        <v>#DIV/0!</v>
      </c>
      <c r="AJ2138" t="e">
        <f t="shared" si="1119"/>
        <v>#DIV/0!</v>
      </c>
      <c r="AK2138"/>
      <c r="AL2138"/>
      <c r="AM2138"/>
      <c r="AN2138"/>
    </row>
    <row r="2139" spans="1:40" x14ac:dyDescent="0.3">
      <c r="A2139"/>
      <c r="B2139">
        <f t="shared" si="1120"/>
        <v>205000</v>
      </c>
      <c r="C2139" s="186" t="str">
        <f t="shared" si="1088"/>
        <v>-0.0055824899052076+0.00941846937216801i</v>
      </c>
      <c r="D2139" s="158" t="str">
        <f t="shared" si="1089"/>
        <v>-4.73967002899312-2.71074238155958i</v>
      </c>
      <c r="E2139" t="str">
        <f t="shared" si="1090"/>
        <v>2081.47874889278-7158.41664150285i</v>
      </c>
      <c r="F2139" t="str">
        <f t="shared" si="1091"/>
        <v>0.612635339963459+0.36299356261907i</v>
      </c>
      <c r="G2139" t="str">
        <f t="shared" si="1086"/>
        <v>0.612635339963459+0.36299356261907i</v>
      </c>
      <c r="H2139" t="str">
        <f t="shared" si="1092"/>
        <v>6.08798163436556+5.46938814300104i</v>
      </c>
      <c r="I2139" t="str">
        <f t="shared" si="1093"/>
        <v>805.033117482385i</v>
      </c>
      <c r="J2139" t="str">
        <f t="shared" si="1087"/>
        <v>-159.516038357887+171.663973918956i</v>
      </c>
      <c r="K2139" t="str">
        <f t="shared" si="1094"/>
        <v>2.51657992276438-2.33849217355233i</v>
      </c>
      <c r="L2139" t="str">
        <f t="shared" si="1095"/>
        <v>0.521821407786493-0.403179354048708i</v>
      </c>
      <c r="M2139" t="str">
        <f t="shared" si="1096"/>
        <v>3.03840133055087-2.74167152760104i</v>
      </c>
      <c r="N2139" t="str">
        <f t="shared" si="1097"/>
        <v>-2.62064060778028i</v>
      </c>
      <c r="O2139" t="str">
        <f t="shared" si="1098"/>
        <v>-0.867345733804233-0.497706116148472i</v>
      </c>
      <c r="P2139" t="str">
        <f t="shared" si="1099"/>
        <v>1.86734573380423+0.497706116148472i</v>
      </c>
      <c r="Q2139" t="str">
        <f t="shared" si="1100"/>
        <v>-1.86734573380423+2.12293449163181i</v>
      </c>
      <c r="R2139" t="str">
        <f t="shared" si="1101"/>
        <v>-0.304032275077444-0.612177326772158i</v>
      </c>
      <c r="S2139" t="str">
        <f t="shared" si="1102"/>
        <v>0.28758744666999i</v>
      </c>
      <c r="T2139" t="str">
        <f t="shared" si="1103"/>
        <v>0.176054514315665-0.0874358656947902i</v>
      </c>
      <c r="U2139" t="e">
        <f t="shared" si="1104"/>
        <v>#DIV/0!</v>
      </c>
      <c r="V2139" t="str">
        <f t="shared" si="1105"/>
        <v>0.0000833333333333333-0.00129394262676338i</v>
      </c>
      <c r="W2139" t="e">
        <f t="shared" si="1106"/>
        <v>#DIV/0!</v>
      </c>
      <c r="X2139" t="e">
        <f t="shared" si="1107"/>
        <v>#DIV/0!</v>
      </c>
      <c r="Y2139" t="str">
        <f t="shared" si="1108"/>
        <v>0.00096+0.875876031820835i</v>
      </c>
      <c r="Z2139" t="e">
        <f t="shared" si="1109"/>
        <v>#DIV/0!</v>
      </c>
      <c r="AA2139" t="e">
        <f t="shared" si="1110"/>
        <v>#DIV/0!</v>
      </c>
      <c r="AB2139" t="str">
        <f t="shared" si="1111"/>
        <v>0.10046288563393-0.0498939740894666i</v>
      </c>
      <c r="AC2139" t="str">
        <f t="shared" si="1112"/>
        <v>1.16845367722116-0.427034150383091i</v>
      </c>
      <c r="AD2139" t="str">
        <f t="shared" si="1113"/>
        <v>0.0896154566193975-0.00994914384492889i</v>
      </c>
      <c r="AE2139" t="e">
        <f t="shared" si="1114"/>
        <v>#DIV/0!</v>
      </c>
      <c r="AF2139" t="str">
        <f t="shared" si="1115"/>
        <v>-10.8276516633587-8.18013052456062i</v>
      </c>
      <c r="AG2139" t="e">
        <f t="shared" si="1116"/>
        <v>#DIV/0!</v>
      </c>
      <c r="AH2139" t="e">
        <f t="shared" si="1117"/>
        <v>#DIV/0!</v>
      </c>
      <c r="AI2139" t="e">
        <f t="shared" si="1118"/>
        <v>#DIV/0!</v>
      </c>
      <c r="AJ2139" t="e">
        <f t="shared" si="1119"/>
        <v>#DIV/0!</v>
      </c>
      <c r="AK2139"/>
      <c r="AL2139"/>
      <c r="AM2139"/>
      <c r="AN2139"/>
    </row>
    <row r="2140" spans="1:40" x14ac:dyDescent="0.3">
      <c r="A2140"/>
      <c r="B2140">
        <f t="shared" si="1120"/>
        <v>206000</v>
      </c>
      <c r="C2140" s="186" t="str">
        <f t="shared" si="1088"/>
        <v>-0.00555707612428456+0.00939973048227364i</v>
      </c>
      <c r="D2140" s="158" t="str">
        <f t="shared" si="1089"/>
        <v>-4.75299317580532-2.71173212272405i</v>
      </c>
      <c r="E2140" t="str">
        <f t="shared" si="1090"/>
        <v>2062.87681502742-7129.04974083183i</v>
      </c>
      <c r="F2140" t="str">
        <f t="shared" si="1091"/>
        <v>0.614398555502496+0.363103920402802i</v>
      </c>
      <c r="G2140" t="str">
        <f t="shared" si="1086"/>
        <v>0.614398555502496+0.363103920402802i</v>
      </c>
      <c r="H2140" t="str">
        <f t="shared" si="1092"/>
        <v>6.11398088568032+5.4701120702769i</v>
      </c>
      <c r="I2140" t="str">
        <f t="shared" si="1093"/>
        <v>808.960108299372i</v>
      </c>
      <c r="J2140" t="str">
        <f t="shared" si="1087"/>
        <v>-161.085868025111+172.501359157584i</v>
      </c>
      <c r="K2140" t="str">
        <f t="shared" si="1094"/>
        <v>2.50508530299553-2.33930817983495i</v>
      </c>
      <c r="L2140" t="str">
        <f t="shared" si="1095"/>
        <v>0.519920648640401-0.403670318846554i</v>
      </c>
      <c r="M2140" t="str">
        <f t="shared" si="1096"/>
        <v>3.02500595163593-2.7429784986815i</v>
      </c>
      <c r="N2140" t="str">
        <f t="shared" si="1097"/>
        <v>-2.63342422050116i</v>
      </c>
      <c r="O2140" t="str">
        <f t="shared" si="1098"/>
        <v>-0.873637172567859-0.486577938985768i</v>
      </c>
      <c r="P2140" t="str">
        <f t="shared" si="1099"/>
        <v>1.87363717256786+0.486577938985768i</v>
      </c>
      <c r="Q2140" t="str">
        <f t="shared" si="1100"/>
        <v>-1.87363717256786+2.14684628151539i</v>
      </c>
      <c r="R2140" t="str">
        <f t="shared" si="1101"/>
        <v>-0.303703279883926-0.607685528851966i</v>
      </c>
      <c r="S2140" t="str">
        <f t="shared" si="1102"/>
        <v>0.288990312263501i</v>
      </c>
      <c r="T2140" t="str">
        <f t="shared" si="1103"/>
        <v>0.17561523074094-0.0877673056891052i</v>
      </c>
      <c r="U2140" t="e">
        <f t="shared" si="1104"/>
        <v>#DIV/0!</v>
      </c>
      <c r="V2140" t="str">
        <f t="shared" si="1105"/>
        <v>0.0000833333333333333-0.00128766135187618i</v>
      </c>
      <c r="W2140" t="e">
        <f t="shared" si="1106"/>
        <v>#DIV/0!</v>
      </c>
      <c r="X2140" t="e">
        <f t="shared" si="1107"/>
        <v>#DIV/0!</v>
      </c>
      <c r="Y2140" t="str">
        <f t="shared" si="1108"/>
        <v>0.00096+0.880148597829716i</v>
      </c>
      <c r="Z2140" t="e">
        <f t="shared" si="1109"/>
        <v>#DIV/0!</v>
      </c>
      <c r="AA2140" t="e">
        <f t="shared" si="1110"/>
        <v>#DIV/0!</v>
      </c>
      <c r="AB2140" t="str">
        <f t="shared" si="1111"/>
        <v>0.10021221500671-0.0500831053842409i</v>
      </c>
      <c r="AC2140" t="str">
        <f t="shared" si="1112"/>
        <v>1.16576566560574-0.426381642932391i</v>
      </c>
      <c r="AD2140" t="str">
        <f t="shared" si="1113"/>
        <v>0.0896790624699455-0.0101612182801026i</v>
      </c>
      <c r="AE2140" t="e">
        <f t="shared" si="1114"/>
        <v>#DIV/0!</v>
      </c>
      <c r="AF2140" t="str">
        <f t="shared" si="1115"/>
        <v>-10.8669740614856-8.18184419300095i</v>
      </c>
      <c r="AG2140" t="e">
        <f t="shared" si="1116"/>
        <v>#DIV/0!</v>
      </c>
      <c r="AH2140" t="e">
        <f t="shared" si="1117"/>
        <v>#DIV/0!</v>
      </c>
      <c r="AI2140" t="e">
        <f t="shared" si="1118"/>
        <v>#DIV/0!</v>
      </c>
      <c r="AJ2140" t="e">
        <f t="shared" si="1119"/>
        <v>#DIV/0!</v>
      </c>
      <c r="AK2140"/>
      <c r="AL2140"/>
      <c r="AM2140"/>
      <c r="AN2140"/>
    </row>
    <row r="2141" spans="1:40" x14ac:dyDescent="0.3">
      <c r="A2141"/>
      <c r="B2141">
        <f t="shared" si="1120"/>
        <v>207000</v>
      </c>
      <c r="C2141" s="186" t="str">
        <f t="shared" si="1088"/>
        <v>-0.00553177072674048+0.00938105819611858i</v>
      </c>
      <c r="D2141" s="158" t="str">
        <f t="shared" si="1089"/>
        <v>-4.76625953623387-2.71265228697012i</v>
      </c>
      <c r="E2141" t="str">
        <f t="shared" si="1090"/>
        <v>2044.51629738054-7099.89705909922i</v>
      </c>
      <c r="F2141" t="str">
        <f t="shared" si="1091"/>
        <v>0.616154255738547+0.363205269540047i</v>
      </c>
      <c r="G2141" t="str">
        <f t="shared" si="1086"/>
        <v>0.616154255738547+0.363205269540047i</v>
      </c>
      <c r="H2141" t="str">
        <f t="shared" si="1092"/>
        <v>6.13986561500179+5.47071252245173i</v>
      </c>
      <c r="I2141" t="str">
        <f t="shared" si="1093"/>
        <v>812.887099116359i</v>
      </c>
      <c r="J2141" t="str">
        <f t="shared" si="1087"/>
        <v>-162.663336766142+173.338744396214i</v>
      </c>
      <c r="K2141" t="str">
        <f t="shared" si="1094"/>
        <v>2.49364002900186-2.3400643013999i</v>
      </c>
      <c r="L2141" t="str">
        <f t="shared" si="1095"/>
        <v>0.51802453763771-0.404150582213274i</v>
      </c>
      <c r="M2141" t="str">
        <f t="shared" si="1096"/>
        <v>3.01166456663957-2.74421488361317i</v>
      </c>
      <c r="N2141" t="str">
        <f t="shared" si="1097"/>
        <v>-2.64620783322204i</v>
      </c>
      <c r="O2141" t="str">
        <f t="shared" si="1098"/>
        <v>-0.879785842830142-0.475370245972186i</v>
      </c>
      <c r="P2141" t="str">
        <f t="shared" si="1099"/>
        <v>1.87978584283014+0.475370245972186i</v>
      </c>
      <c r="Q2141" t="str">
        <f t="shared" si="1100"/>
        <v>-1.87978584283014+2.17083758724985i</v>
      </c>
      <c r="R2141" t="str">
        <f t="shared" si="1101"/>
        <v>-0.303371766074071-0.603228864075775i</v>
      </c>
      <c r="S2141" t="str">
        <f t="shared" si="1102"/>
        <v>0.290393177857014i</v>
      </c>
      <c r="T2141" t="str">
        <f t="shared" si="1103"/>
        <v>0.175173546814041-0.0880970912223442i</v>
      </c>
      <c r="U2141" t="e">
        <f t="shared" si="1104"/>
        <v>#DIV/0!</v>
      </c>
      <c r="V2141" t="str">
        <f t="shared" si="1105"/>
        <v>0.0000833333333333333-0.00128144076563523i</v>
      </c>
      <c r="W2141" t="e">
        <f t="shared" si="1106"/>
        <v>#DIV/0!</v>
      </c>
      <c r="X2141" t="e">
        <f t="shared" si="1107"/>
        <v>#DIV/0!</v>
      </c>
      <c r="Y2141" t="str">
        <f t="shared" si="1108"/>
        <v>0.00096+0.884421163838599i</v>
      </c>
      <c r="Z2141" t="e">
        <f t="shared" si="1109"/>
        <v>#DIV/0!</v>
      </c>
      <c r="AA2141" t="e">
        <f t="shared" si="1110"/>
        <v>#DIV/0!</v>
      </c>
      <c r="AB2141" t="str">
        <f t="shared" si="1111"/>
        <v>0.0999601746542837-0.0502712925854512i</v>
      </c>
      <c r="AC2141" t="str">
        <f t="shared" si="1112"/>
        <v>1.16309128674994-0.425712469653631i</v>
      </c>
      <c r="AD2141" t="str">
        <f t="shared" si="1113"/>
        <v>0.0897410737763233-0.0103752805787792i</v>
      </c>
      <c r="AE2141" t="e">
        <f t="shared" si="1114"/>
        <v>#DIV/0!</v>
      </c>
      <c r="AF2141" t="str">
        <f t="shared" si="1115"/>
        <v>-10.9061251512357-8.18336480942185i</v>
      </c>
      <c r="AG2141" t="e">
        <f t="shared" si="1116"/>
        <v>#DIV/0!</v>
      </c>
      <c r="AH2141" t="e">
        <f t="shared" si="1117"/>
        <v>#DIV/0!</v>
      </c>
      <c r="AI2141" t="e">
        <f t="shared" si="1118"/>
        <v>#DIV/0!</v>
      </c>
      <c r="AJ2141" t="e">
        <f t="shared" si="1119"/>
        <v>#DIV/0!</v>
      </c>
      <c r="AK2141"/>
      <c r="AL2141"/>
      <c r="AM2141"/>
      <c r="AN2141"/>
    </row>
    <row r="2142" spans="1:40" x14ac:dyDescent="0.3">
      <c r="A2142"/>
      <c r="B2142">
        <f t="shared" si="1120"/>
        <v>208000</v>
      </c>
      <c r="C2142" s="186" t="str">
        <f t="shared" si="1088"/>
        <v>-0.00550657390422528+0.00936245134970394i</v>
      </c>
      <c r="D2142" s="158" t="str">
        <f t="shared" si="1089"/>
        <v>-4.7794690088706-2.71350377116901i</v>
      </c>
      <c r="E2142" t="str">
        <f t="shared" si="1090"/>
        <v>2026.39316000698-7070.95666322905i</v>
      </c>
      <c r="F2142" t="str">
        <f t="shared" si="1091"/>
        <v>0.61790242725281+0.36329772585001i</v>
      </c>
      <c r="G2142" t="str">
        <f t="shared" si="1086"/>
        <v>0.61790242725281+0.36329772585001i</v>
      </c>
      <c r="H2142" t="str">
        <f t="shared" si="1092"/>
        <v>6.16563572344426+5.47119109588078i</v>
      </c>
      <c r="I2142" t="str">
        <f t="shared" si="1093"/>
        <v>816.814089933346i</v>
      </c>
      <c r="J2142" t="str">
        <f t="shared" si="1087"/>
        <v>-164.248444580979+174.176129634843i</v>
      </c>
      <c r="K2142" t="str">
        <f t="shared" si="1094"/>
        <v>2.48224418396258-2.34076131523177i</v>
      </c>
      <c r="L2142" t="str">
        <f t="shared" si="1095"/>
        <v>0.516133124202674-0.404620235450908i</v>
      </c>
      <c r="M2142" t="str">
        <f t="shared" si="1096"/>
        <v>2.99837730816525-2.74538155068268i</v>
      </c>
      <c r="N2142" t="str">
        <f t="shared" si="1097"/>
        <v>-2.65899144594292i</v>
      </c>
      <c r="O2142" t="str">
        <f t="shared" si="1098"/>
        <v>-0.885790739784436-0.464084868652428i</v>
      </c>
      <c r="P2142" t="str">
        <f t="shared" si="1099"/>
        <v>1.88579073978444+0.464084868652428i</v>
      </c>
      <c r="Q2142" t="str">
        <f t="shared" si="1100"/>
        <v>-1.88579073978444+2.19490657729049i</v>
      </c>
      <c r="R2142" t="str">
        <f t="shared" si="1101"/>
        <v>-0.303037717504255-0.598806815701457i</v>
      </c>
      <c r="S2142" t="str">
        <f t="shared" si="1102"/>
        <v>0.291796043450525i</v>
      </c>
      <c r="T2142" t="str">
        <f t="shared" si="1103"/>
        <v>0.174729459612893-0.0884252069840195i</v>
      </c>
      <c r="U2142" t="e">
        <f t="shared" si="1104"/>
        <v>#DIV/0!</v>
      </c>
      <c r="V2142" t="str">
        <f t="shared" si="1105"/>
        <v>0.0000833333333333333-0.00127527999272352i</v>
      </c>
      <c r="W2142" t="e">
        <f t="shared" si="1106"/>
        <v>#DIV/0!</v>
      </c>
      <c r="X2142" t="e">
        <f t="shared" si="1107"/>
        <v>#DIV/0!</v>
      </c>
      <c r="Y2142" t="str">
        <f t="shared" si="1108"/>
        <v>0.00096+0.888693729847481i</v>
      </c>
      <c r="Z2142" t="e">
        <f t="shared" si="1109"/>
        <v>#DIV/0!</v>
      </c>
      <c r="AA2142" t="e">
        <f t="shared" si="1110"/>
        <v>#DIV/0!</v>
      </c>
      <c r="AB2142" t="str">
        <f t="shared" si="1111"/>
        <v>0.0997067629092123-0.050458526956396i</v>
      </c>
      <c r="AC2142" t="str">
        <f t="shared" si="1112"/>
        <v>1.16043058639688-0.425026809598746i</v>
      </c>
      <c r="AD2142" t="str">
        <f t="shared" si="1113"/>
        <v>0.089801459712648-0.0105913263416993i</v>
      </c>
      <c r="AE2142" t="e">
        <f t="shared" si="1114"/>
        <v>#DIV/0!</v>
      </c>
      <c r="AF2142" t="str">
        <f t="shared" si="1115"/>
        <v>-10.9451047323149-8.18469486704979i</v>
      </c>
      <c r="AG2142" t="e">
        <f t="shared" si="1116"/>
        <v>#DIV/0!</v>
      </c>
      <c r="AH2142" t="e">
        <f t="shared" si="1117"/>
        <v>#DIV/0!</v>
      </c>
      <c r="AI2142" t="e">
        <f t="shared" si="1118"/>
        <v>#DIV/0!</v>
      </c>
      <c r="AJ2142" t="e">
        <f t="shared" si="1119"/>
        <v>#DIV/0!</v>
      </c>
      <c r="AK2142"/>
      <c r="AL2142"/>
      <c r="AM2142"/>
      <c r="AN2142"/>
    </row>
    <row r="2143" spans="1:40" x14ac:dyDescent="0.3">
      <c r="A2143"/>
      <c r="B2143">
        <f t="shared" si="1120"/>
        <v>209000</v>
      </c>
      <c r="C2143" s="186" t="str">
        <f t="shared" si="1088"/>
        <v>-0.00548148583070977+0.00934390881985569i</v>
      </c>
      <c r="D2143" s="158" t="str">
        <f t="shared" si="1089"/>
        <v>-4.79262150159965-2.71428746475306i</v>
      </c>
      <c r="E2143" t="str">
        <f t="shared" si="1090"/>
        <v>2008.50344815197-7042.22663398582i</v>
      </c>
      <c r="F2143" t="str">
        <f t="shared" si="1091"/>
        <v>0.619643057856201+0.363381404222429i</v>
      </c>
      <c r="G2143" t="str">
        <f t="shared" si="1086"/>
        <v>0.619643057856201+0.363381404222429i</v>
      </c>
      <c r="H2143" t="str">
        <f t="shared" si="1092"/>
        <v>6.19129112788942+5.47154937461577i</v>
      </c>
      <c r="I2143" t="str">
        <f t="shared" si="1093"/>
        <v>820.741080750333i</v>
      </c>
      <c r="J2143" t="str">
        <f t="shared" si="1087"/>
        <v>-165.841191469622+175.013514873472i</v>
      </c>
      <c r="K2143" t="str">
        <f t="shared" si="1094"/>
        <v>2.4708978430391-2.34139999179821i</v>
      </c>
      <c r="L2143" t="str">
        <f t="shared" si="1095"/>
        <v>0.514246456547943-0.405079369652216i</v>
      </c>
      <c r="M2143" t="str">
        <f t="shared" si="1096"/>
        <v>2.98514429958704-2.74647936145043i</v>
      </c>
      <c r="N2143" t="str">
        <f t="shared" si="1097"/>
        <v>-2.6717750586638i</v>
      </c>
      <c r="O2143" t="str">
        <f t="shared" si="1098"/>
        <v>-0.891650882119315-0.452723651266252i</v>
      </c>
      <c r="P2143" t="str">
        <f t="shared" si="1099"/>
        <v>1.89165088211931+0.452723651266252i</v>
      </c>
      <c r="Q2143" t="str">
        <f t="shared" si="1100"/>
        <v>-1.89165088211931+2.21905140739755i</v>
      </c>
      <c r="R2143" t="str">
        <f t="shared" si="1101"/>
        <v>-0.302701117879511-0.594418876942998i</v>
      </c>
      <c r="S2143" t="str">
        <f t="shared" si="1102"/>
        <v>0.293198909044038i</v>
      </c>
      <c r="T2143" t="str">
        <f t="shared" si="1103"/>
        <v>0.174282966234869-0.0887516375286834i</v>
      </c>
      <c r="U2143" t="e">
        <f t="shared" si="1104"/>
        <v>#DIV/0!</v>
      </c>
      <c r="V2143" t="str">
        <f t="shared" si="1105"/>
        <v>0.0000833333333333333-0.00126917817457652i</v>
      </c>
      <c r="W2143" t="e">
        <f t="shared" si="1106"/>
        <v>#DIV/0!</v>
      </c>
      <c r="X2143" t="e">
        <f t="shared" si="1107"/>
        <v>#DIV/0!</v>
      </c>
      <c r="Y2143" t="str">
        <f t="shared" si="1108"/>
        <v>0.00096+0.892966295856363i</v>
      </c>
      <c r="Z2143" t="e">
        <f t="shared" si="1109"/>
        <v>#DIV/0!</v>
      </c>
      <c r="AA2143" t="e">
        <f t="shared" si="1110"/>
        <v>#DIV/0!</v>
      </c>
      <c r="AB2143" t="str">
        <f t="shared" si="1111"/>
        <v>0.0994519781151553-0.0506447996833605i</v>
      </c>
      <c r="AC2143" t="str">
        <f t="shared" si="1112"/>
        <v>1.15778360845797-0.424324840427205i</v>
      </c>
      <c r="AD2143" t="str">
        <f t="shared" si="1113"/>
        <v>0.0898601892639489-0.0108093508335684i</v>
      </c>
      <c r="AE2143" t="e">
        <f t="shared" si="1114"/>
        <v>#DIV/0!</v>
      </c>
      <c r="AF2143" t="str">
        <f t="shared" si="1115"/>
        <v>-10.9839126294891-8.18583683936883i</v>
      </c>
      <c r="AG2143" t="e">
        <f t="shared" si="1116"/>
        <v>#DIV/0!</v>
      </c>
      <c r="AH2143" t="e">
        <f t="shared" si="1117"/>
        <v>#DIV/0!</v>
      </c>
      <c r="AI2143" t="e">
        <f t="shared" si="1118"/>
        <v>#DIV/0!</v>
      </c>
      <c r="AJ2143" t="e">
        <f t="shared" si="1119"/>
        <v>#DIV/0!</v>
      </c>
      <c r="AK2143"/>
      <c r="AL2143"/>
      <c r="AM2143"/>
      <c r="AN2143"/>
    </row>
    <row r="2144" spans="1:40" x14ac:dyDescent="0.3">
      <c r="A2144"/>
      <c r="B2144">
        <f t="shared" si="1120"/>
        <v>210000</v>
      </c>
      <c r="C2144" s="186" t="str">
        <f t="shared" si="1088"/>
        <v>-0.00545650666284611+0.00932542952287643i</v>
      </c>
      <c r="D2144" s="158" t="str">
        <f t="shared" si="1089"/>
        <v>-4.80571693140776-2.71500424969516i</v>
      </c>
      <c r="E2144" t="str">
        <f t="shared" si="1090"/>
        <v>1990.84328637558-7013.70506617732i</v>
      </c>
      <c r="F2144" t="str">
        <f t="shared" si="1091"/>
        <v>0.621376136564253+0.363456418613549i</v>
      </c>
      <c r="G2144" t="str">
        <f t="shared" si="1086"/>
        <v>0.621376136564253+0.363456418613549i</v>
      </c>
      <c r="H2144" t="str">
        <f t="shared" si="1092"/>
        <v>6.21683176067523+5.47178893032907i</v>
      </c>
      <c r="I2144" t="str">
        <f t="shared" si="1093"/>
        <v>824.668071567321i</v>
      </c>
      <c r="J2144" t="str">
        <f t="shared" si="1087"/>
        <v>-167.441577432072+175.850900112101i</v>
      </c>
      <c r="K2144" t="str">
        <f t="shared" si="1094"/>
        <v>2.45960107354039-2.34198109503382i</v>
      </c>
      <c r="L2144" t="str">
        <f t="shared" si="1095"/>
        <v>0.512364581688101-0.405528075688554i</v>
      </c>
      <c r="M2144" t="str">
        <f t="shared" si="1096"/>
        <v>2.97196565522849-2.74750917072237i</v>
      </c>
      <c r="N2144" t="str">
        <f t="shared" si="1097"/>
        <v>-2.68455867138468i</v>
      </c>
      <c r="O2144" t="str">
        <f t="shared" si="1098"/>
        <v>-0.897365312178942-0.441288450447087i</v>
      </c>
      <c r="P2144" t="str">
        <f t="shared" si="1099"/>
        <v>1.89736531217894+0.441288450447087i</v>
      </c>
      <c r="Q2144" t="str">
        <f t="shared" si="1100"/>
        <v>-1.89736531217894+2.24327022093759i</v>
      </c>
      <c r="R2144" t="str">
        <f t="shared" si="1101"/>
        <v>-0.302361950752332-0.590064550736767i</v>
      </c>
      <c r="S2144" t="str">
        <f t="shared" si="1102"/>
        <v>0.294601774637551i</v>
      </c>
      <c r="T2144" t="str">
        <f t="shared" si="1103"/>
        <v>0.173834063797761-0.0890763672745088i</v>
      </c>
      <c r="U2144" t="e">
        <f t="shared" si="1104"/>
        <v>#DIV/0!</v>
      </c>
      <c r="V2144" t="str">
        <f t="shared" si="1105"/>
        <v>0.0000833333333333333-0.0012631344689833i</v>
      </c>
      <c r="W2144" t="e">
        <f t="shared" si="1106"/>
        <v>#DIV/0!</v>
      </c>
      <c r="X2144" t="e">
        <f t="shared" si="1107"/>
        <v>#DIV/0!</v>
      </c>
      <c r="Y2144" t="str">
        <f t="shared" si="1108"/>
        <v>0.00096+0.897238861865245i</v>
      </c>
      <c r="Z2144" t="e">
        <f t="shared" si="1109"/>
        <v>#DIV/0!</v>
      </c>
      <c r="AA2144" t="e">
        <f t="shared" si="1110"/>
        <v>#DIV/0!</v>
      </c>
      <c r="AB2144" t="str">
        <f t="shared" si="1111"/>
        <v>0.0991958186274235-0.0508301018748073i</v>
      </c>
      <c r="AC2144" t="str">
        <f t="shared" si="1112"/>
        <v>1.15515039505319-0.423606738399852i</v>
      </c>
      <c r="AD2144" t="str">
        <f t="shared" si="1113"/>
        <v>0.089917231227451-0.0110293489775544i</v>
      </c>
      <c r="AE2144" t="e">
        <f t="shared" si="1114"/>
        <v>#DIV/0!</v>
      </c>
      <c r="AF2144" t="str">
        <f t="shared" si="1115"/>
        <v>-11.022548692083-8.18679318002423i</v>
      </c>
      <c r="AG2144" t="e">
        <f t="shared" si="1116"/>
        <v>#DIV/0!</v>
      </c>
      <c r="AH2144" t="e">
        <f t="shared" si="1117"/>
        <v>#DIV/0!</v>
      </c>
      <c r="AI2144" t="e">
        <f t="shared" si="1118"/>
        <v>#DIV/0!</v>
      </c>
      <c r="AJ2144" t="e">
        <f t="shared" si="1119"/>
        <v>#DIV/0!</v>
      </c>
      <c r="AK2144"/>
      <c r="AL2144"/>
      <c r="AM2144"/>
      <c r="AN2144"/>
    </row>
    <row r="2145" spans="1:40" x14ac:dyDescent="0.3">
      <c r="A2145"/>
      <c r="B2145">
        <f t="shared" si="1120"/>
        <v>211000</v>
      </c>
      <c r="C2145" s="186" t="str">
        <f t="shared" si="1088"/>
        <v>-0.00543163654032433+0.00930701241323934i</v>
      </c>
      <c r="D2145" s="158" t="str">
        <f t="shared" si="1089"/>
        <v>-4.81875522419682-2.71565500049118i</v>
      </c>
      <c r="E2145" t="str">
        <f t="shared" si="1090"/>
        <v>1973.40887672513-6985.39006883821i</v>
      </c>
      <c r="F2145" t="str">
        <f t="shared" si="1091"/>
        <v>0.623101653572304+0.363522882042523i</v>
      </c>
      <c r="G2145" t="str">
        <f t="shared" si="1086"/>
        <v>0.623101653572304+0.363522882042523i</v>
      </c>
      <c r="H2145" t="str">
        <f t="shared" si="1092"/>
        <v>6.24225756928749+5.47191132224458i</v>
      </c>
      <c r="I2145" t="str">
        <f t="shared" si="1093"/>
        <v>828.595062384308i</v>
      </c>
      <c r="J2145" t="str">
        <f t="shared" si="1087"/>
        <v>-169.049602468328+176.68828535073i</v>
      </c>
      <c r="K2145" t="str">
        <f t="shared" si="1094"/>
        <v>2.44835393508631-2.34250538232639i</v>
      </c>
      <c r="L2145" t="str">
        <f t="shared" si="1095"/>
        <v>0.51048754545322-0.405966444198076i</v>
      </c>
      <c r="M2145" t="str">
        <f t="shared" si="1096"/>
        <v>2.95884148053953-2.74847182652447i</v>
      </c>
      <c r="N2145" t="str">
        <f t="shared" si="1097"/>
        <v>-2.69734228410555i</v>
      </c>
      <c r="O2145" t="str">
        <f t="shared" si="1098"/>
        <v>-0.902933096119558-0.429781134918634i</v>
      </c>
      <c r="P2145" t="str">
        <f t="shared" si="1099"/>
        <v>1.90293309611956+0.429781134918634i</v>
      </c>
      <c r="Q2145" t="str">
        <f t="shared" si="1100"/>
        <v>-1.90293309611956+2.26756114918692i</v>
      </c>
      <c r="R2145" t="str">
        <f t="shared" si="1101"/>
        <v>-0.302020199521398-0.585743349514484i</v>
      </c>
      <c r="S2145" t="str">
        <f t="shared" si="1102"/>
        <v>0.296004640231062i</v>
      </c>
      <c r="T2145" t="str">
        <f t="shared" si="1103"/>
        <v>0.173382749440772-0.089399380501845i</v>
      </c>
      <c r="U2145" t="e">
        <f t="shared" si="1104"/>
        <v>#DIV/0!</v>
      </c>
      <c r="V2145" t="str">
        <f t="shared" si="1105"/>
        <v>0.0000833333333333333-0.00125714804969901i</v>
      </c>
      <c r="W2145" t="e">
        <f t="shared" si="1106"/>
        <v>#DIV/0!</v>
      </c>
      <c r="X2145" t="e">
        <f t="shared" si="1107"/>
        <v>#DIV/0!</v>
      </c>
      <c r="Y2145" t="str">
        <f t="shared" si="1108"/>
        <v>0.00096+0.901511427874127i</v>
      </c>
      <c r="Z2145" t="e">
        <f t="shared" si="1109"/>
        <v>#DIV/0!</v>
      </c>
      <c r="AA2145" t="e">
        <f t="shared" si="1110"/>
        <v>#DIV/0!</v>
      </c>
      <c r="AB2145" t="str">
        <f t="shared" si="1111"/>
        <v>0.0989382828135457-0.0510144245605519i</v>
      </c>
      <c r="AC2145" t="str">
        <f t="shared" si="1112"/>
        <v>1.15253098655103-0.422872678373356i</v>
      </c>
      <c r="AD2145" t="str">
        <f t="shared" si="1113"/>
        <v>0.089972554213938-0.0112513153497221i</v>
      </c>
      <c r="AE2145" t="e">
        <f t="shared" si="1114"/>
        <v>#DIV/0!</v>
      </c>
      <c r="AF2145" t="str">
        <f t="shared" si="1115"/>
        <v>-11.0610127934843-8.18756632273576i</v>
      </c>
      <c r="AG2145" t="e">
        <f t="shared" si="1116"/>
        <v>#DIV/0!</v>
      </c>
      <c r="AH2145" t="e">
        <f t="shared" si="1117"/>
        <v>#DIV/0!</v>
      </c>
      <c r="AI2145" t="e">
        <f t="shared" si="1118"/>
        <v>#DIV/0!</v>
      </c>
      <c r="AJ2145" t="e">
        <f t="shared" si="1119"/>
        <v>#DIV/0!</v>
      </c>
      <c r="AK2145"/>
      <c r="AL2145"/>
      <c r="AM2145"/>
      <c r="AN2145"/>
    </row>
    <row r="2146" spans="1:40" x14ac:dyDescent="0.3">
      <c r="A2146"/>
      <c r="B2146">
        <f t="shared" si="1120"/>
        <v>212000</v>
      </c>
      <c r="C2146" s="186" t="str">
        <f t="shared" si="1088"/>
        <v>-0.00540687558622434+0.00928865648232281i</v>
      </c>
      <c r="D2146" s="158" t="str">
        <f t="shared" si="1089"/>
        <v>-4.83173631459851-2.7162405841451i</v>
      </c>
      <c r="E2146" t="str">
        <f t="shared" si="1090"/>
        <v>1956.19649695406-6957.27976539524i</v>
      </c>
      <c r="F2146" t="str">
        <f t="shared" si="1091"/>
        <v>0.624819600230973+0.363580906588205i</v>
      </c>
      <c r="G2146" t="str">
        <f t="shared" si="1086"/>
        <v>0.624819600230973+0.363580906588205i</v>
      </c>
      <c r="H2146" t="str">
        <f t="shared" si="1092"/>
        <v>6.26756851605396+5.47191809707426i</v>
      </c>
      <c r="I2146" t="str">
        <f t="shared" si="1093"/>
        <v>832.522053201295i</v>
      </c>
      <c r="J2146" t="str">
        <f t="shared" si="1087"/>
        <v>-170.665266578391+177.525670589359i</v>
      </c>
      <c r="K2146" t="str">
        <f t="shared" si="1094"/>
        <v>2.43715647976904-2.34297360450567i</v>
      </c>
      <c r="L2146" t="str">
        <f t="shared" si="1095"/>
        <v>0.508615392502425-0.40639456557426i</v>
      </c>
      <c r="M2146" t="str">
        <f t="shared" si="1096"/>
        <v>2.94577187227146-2.74936817007993i</v>
      </c>
      <c r="N2146" t="str">
        <f t="shared" si="1097"/>
        <v>-2.71012589682643i</v>
      </c>
      <c r="O2146" t="str">
        <f t="shared" si="1098"/>
        <v>-0.908353324062113-0.41820358518945i</v>
      </c>
      <c r="P2146" t="str">
        <f t="shared" si="1099"/>
        <v>1.90835332406211+0.41820358518945i</v>
      </c>
      <c r="Q2146" t="str">
        <f t="shared" si="1100"/>
        <v>-1.90835332406211+2.29192231163698i</v>
      </c>
      <c r="R2146" t="str">
        <f t="shared" si="1101"/>
        <v>-0.301675847430355-0.581454794982692i</v>
      </c>
      <c r="S2146" t="str">
        <f t="shared" si="1102"/>
        <v>0.297407505824574i</v>
      </c>
      <c r="T2146" t="str">
        <f t="shared" si="1103"/>
        <v>0.172929020325541-0.0897206613517766i</v>
      </c>
      <c r="U2146" t="e">
        <f t="shared" si="1104"/>
        <v>#DIV/0!</v>
      </c>
      <c r="V2146" t="str">
        <f t="shared" si="1105"/>
        <v>0.0000833333333333333-0.00125121810606836i</v>
      </c>
      <c r="W2146" t="e">
        <f t="shared" si="1106"/>
        <v>#DIV/0!</v>
      </c>
      <c r="X2146" t="e">
        <f t="shared" si="1107"/>
        <v>#DIV/0!</v>
      </c>
      <c r="Y2146" t="str">
        <f t="shared" si="1108"/>
        <v>0.00096+0.905783993883009i</v>
      </c>
      <c r="Z2146" t="e">
        <f t="shared" si="1109"/>
        <v>#DIV/0!</v>
      </c>
      <c r="AA2146" t="e">
        <f t="shared" si="1110"/>
        <v>#DIV/0!</v>
      </c>
      <c r="AB2146" t="str">
        <f t="shared" si="1111"/>
        <v>0.0986793690538536-0.0511977586909405i</v>
      </c>
      <c r="AC2146" t="str">
        <f t="shared" si="1112"/>
        <v>1.14992542160803-0.42212283379535i</v>
      </c>
      <c r="AD2146" t="str">
        <f t="shared" si="1113"/>
        <v>0.0900261266492053-0.0114752441734059i</v>
      </c>
      <c r="AE2146" t="e">
        <f t="shared" si="1114"/>
        <v>#DIV/0!</v>
      </c>
      <c r="AF2146" t="str">
        <f t="shared" si="1115"/>
        <v>-11.0993048306525-8.18815868121936i</v>
      </c>
      <c r="AG2146" t="e">
        <f t="shared" si="1116"/>
        <v>#DIV/0!</v>
      </c>
      <c r="AH2146" t="e">
        <f t="shared" si="1117"/>
        <v>#DIV/0!</v>
      </c>
      <c r="AI2146" t="e">
        <f t="shared" si="1118"/>
        <v>#DIV/0!</v>
      </c>
      <c r="AJ2146" t="e">
        <f t="shared" si="1119"/>
        <v>#DIV/0!</v>
      </c>
      <c r="AK2146"/>
      <c r="AL2146"/>
      <c r="AM2146"/>
      <c r="AN2146"/>
    </row>
    <row r="2147" spans="1:40" x14ac:dyDescent="0.3">
      <c r="A2147"/>
      <c r="B2147">
        <f t="shared" si="1120"/>
        <v>213000</v>
      </c>
      <c r="C2147" s="186" t="str">
        <f t="shared" si="1088"/>
        <v>-0.00538222390736437+0.00927036075718569i</v>
      </c>
      <c r="D2147" s="158" t="str">
        <f t="shared" si="1089"/>
        <v>-4.84466014579139-2.71676186015699i</v>
      </c>
      <c r="E2147" t="str">
        <f t="shared" si="1090"/>
        <v>1939.20249878622-6929.37229381517i</v>
      </c>
      <c r="F2147" t="str">
        <f t="shared" si="1091"/>
        <v>0.626529969021947+0.363630603386359i</v>
      </c>
      <c r="G2147" t="str">
        <f t="shared" si="1086"/>
        <v>0.626529969021947+0.363630603386359i</v>
      </c>
      <c r="H2147" t="str">
        <f t="shared" si="1092"/>
        <v>6.29276457784165+5.47181078896096i</v>
      </c>
      <c r="I2147" t="str">
        <f t="shared" si="1093"/>
        <v>836.449044018282i</v>
      </c>
      <c r="J2147" t="str">
        <f t="shared" si="1087"/>
        <v>-172.28856976226+178.363055827988i</v>
      </c>
      <c r="K2147" t="str">
        <f t="shared" si="1094"/>
        <v>2.42600875231261-2.34338650583423i</v>
      </c>
      <c r="L2147" t="str">
        <f t="shared" si="1095"/>
        <v>0.506748166337477-0.406812529954731i</v>
      </c>
      <c r="M2147" t="str">
        <f t="shared" si="1096"/>
        <v>2.93275691865009-2.75019903578896i</v>
      </c>
      <c r="N2147" t="str">
        <f t="shared" si="1097"/>
        <v>-2.72290950954731i</v>
      </c>
      <c r="O2147" t="str">
        <f t="shared" si="1098"/>
        <v>-0.913625110240928-0.406557693245685i</v>
      </c>
      <c r="P2147" t="str">
        <f t="shared" si="1099"/>
        <v>1.91362511024093+0.406557693245685i</v>
      </c>
      <c r="Q2147" t="str">
        <f t="shared" si="1100"/>
        <v>-1.91362511024093+2.31635181630163i</v>
      </c>
      <c r="R2147" t="str">
        <f t="shared" si="1101"/>
        <v>-0.301328877566555-0.577198417908532i</v>
      </c>
      <c r="S2147" t="str">
        <f t="shared" si="1102"/>
        <v>0.298810371418087i</v>
      </c>
      <c r="T2147" t="str">
        <f t="shared" si="1103"/>
        <v>0.172472873637181-0.0900401938246576i</v>
      </c>
      <c r="U2147" t="e">
        <f t="shared" si="1104"/>
        <v>#DIV/0!</v>
      </c>
      <c r="V2147" t="str">
        <f t="shared" si="1105"/>
        <v>0.0000833333333333333-0.00124534384265959i</v>
      </c>
      <c r="W2147" t="e">
        <f t="shared" si="1106"/>
        <v>#DIV/0!</v>
      </c>
      <c r="X2147" t="e">
        <f t="shared" si="1107"/>
        <v>#DIV/0!</v>
      </c>
      <c r="Y2147" t="str">
        <f t="shared" si="1108"/>
        <v>0.00096+0.910056559891891i</v>
      </c>
      <c r="Z2147" t="e">
        <f t="shared" si="1109"/>
        <v>#DIV/0!</v>
      </c>
      <c r="AA2147" t="e">
        <f t="shared" si="1110"/>
        <v>#DIV/0!</v>
      </c>
      <c r="AB2147" t="str">
        <f t="shared" si="1111"/>
        <v>0.0984190757420738-0.0513800951360134i</v>
      </c>
      <c r="AC2147" t="str">
        <f t="shared" si="1112"/>
        <v>1.14733373720791-0.421357376700135i</v>
      </c>
      <c r="AD2147" t="str">
        <f t="shared" si="1113"/>
        <v>0.0900779167755963-0.011701129313521i</v>
      </c>
      <c r="AE2147" t="e">
        <f t="shared" si="1114"/>
        <v>#DIV/0!</v>
      </c>
      <c r="AF2147" t="str">
        <f t="shared" si="1115"/>
        <v>-11.137424723633-8.18857264911795i</v>
      </c>
      <c r="AG2147" t="e">
        <f t="shared" si="1116"/>
        <v>#DIV/0!</v>
      </c>
      <c r="AH2147" t="e">
        <f t="shared" si="1117"/>
        <v>#DIV/0!</v>
      </c>
      <c r="AI2147" t="e">
        <f t="shared" si="1118"/>
        <v>#DIV/0!</v>
      </c>
      <c r="AJ2147" t="e">
        <f t="shared" si="1119"/>
        <v>#DIV/0!</v>
      </c>
      <c r="AK2147"/>
      <c r="AL2147"/>
      <c r="AM2147"/>
      <c r="AN2147"/>
    </row>
    <row r="2148" spans="1:40" x14ac:dyDescent="0.3">
      <c r="A2148"/>
      <c r="B2148">
        <f t="shared" si="1120"/>
        <v>214000</v>
      </c>
      <c r="C2148" s="186" t="str">
        <f t="shared" si="1088"/>
        <v>-0.00535768159464461+0.00925212429938149i</v>
      </c>
      <c r="D2148" s="158" t="str">
        <f t="shared" si="1089"/>
        <v>-4.85752666931974-2.71721968051319i</v>
      </c>
      <c r="E2148" t="str">
        <f t="shared" si="1090"/>
        <v>1922.42330622421-6901.66580673625i</v>
      </c>
      <c r="F2148" t="str">
        <f t="shared" si="1091"/>
        <v>0.628232753534017+0.363672082627189i</v>
      </c>
      <c r="G2148" t="str">
        <f t="shared" si="1086"/>
        <v>0.628232753534017+0.363672082627189i</v>
      </c>
      <c r="H2148" t="str">
        <f t="shared" si="1092"/>
        <v>6.31784574575627+5.47159091942605i</v>
      </c>
      <c r="I2148" t="str">
        <f t="shared" si="1093"/>
        <v>840.37603483527i</v>
      </c>
      <c r="J2148" t="str">
        <f t="shared" si="1087"/>
        <v>-173.919512019936+179.200441066617i</v>
      </c>
      <c r="K2148" t="str">
        <f t="shared" si="1094"/>
        <v>2.41491079023033-2.34374482400076i</v>
      </c>
      <c r="L2148" t="str">
        <f t="shared" si="1095"/>
        <v>0.504885909316347-0.407220427210409i</v>
      </c>
      <c r="M2148" t="str">
        <f t="shared" si="1096"/>
        <v>2.91979669954668-2.75096525121117i</v>
      </c>
      <c r="N2148" t="str">
        <f t="shared" si="1097"/>
        <v>-2.73569312226819i</v>
      </c>
      <c r="O2148" t="str">
        <f t="shared" si="1098"/>
        <v>-0.918747593148461-0.394845362241866i</v>
      </c>
      <c r="P2148" t="str">
        <f t="shared" si="1099"/>
        <v>1.91874759314846+0.394845362241866i</v>
      </c>
      <c r="Q2148" t="str">
        <f t="shared" si="1100"/>
        <v>-1.91874759314846+2.34084776002632i</v>
      </c>
      <c r="R2148" t="str">
        <f t="shared" si="1101"/>
        <v>-0.30097927285979-0.572973757911571i</v>
      </c>
      <c r="S2148" t="str">
        <f t="shared" si="1102"/>
        <v>0.300213237011598i</v>
      </c>
      <c r="T2148" t="str">
        <f t="shared" si="1103"/>
        <v>0.172014306585332-0.0903579617786346i</v>
      </c>
      <c r="U2148" t="e">
        <f t="shared" si="1104"/>
        <v>#DIV/0!</v>
      </c>
      <c r="V2148" t="str">
        <f t="shared" si="1105"/>
        <v>0.0000833333333333333-0.00123952447890884i</v>
      </c>
      <c r="W2148" t="e">
        <f t="shared" si="1106"/>
        <v>#DIV/0!</v>
      </c>
      <c r="X2148" t="e">
        <f t="shared" si="1107"/>
        <v>#DIV/0!</v>
      </c>
      <c r="Y2148" t="str">
        <f t="shared" si="1108"/>
        <v>0.00096+0.914329125900773i</v>
      </c>
      <c r="Z2148" t="e">
        <f t="shared" si="1109"/>
        <v>#DIV/0!</v>
      </c>
      <c r="AA2148" t="e">
        <f t="shared" si="1110"/>
        <v>#DIV/0!</v>
      </c>
      <c r="AB2148" t="str">
        <f t="shared" si="1111"/>
        <v>0.098157401285929-0.0515614246846627i</v>
      </c>
      <c r="AC2148" t="str">
        <f t="shared" si="1112"/>
        <v>1.14475596870029-0.420576477704984i</v>
      </c>
      <c r="AD2148" t="str">
        <f t="shared" si="1113"/>
        <v>0.0901278926536256-0.011928964270815i</v>
      </c>
      <c r="AE2148" t="e">
        <f t="shared" si="1114"/>
        <v>#DIV/0!</v>
      </c>
      <c r="AF2148" t="str">
        <f t="shared" si="1115"/>
        <v>-11.175372415076-8.18881059993924i</v>
      </c>
      <c r="AG2148" t="e">
        <f t="shared" si="1116"/>
        <v>#DIV/0!</v>
      </c>
      <c r="AH2148" t="e">
        <f t="shared" si="1117"/>
        <v>#DIV/0!</v>
      </c>
      <c r="AI2148" t="e">
        <f t="shared" si="1118"/>
        <v>#DIV/0!</v>
      </c>
      <c r="AJ2148" t="e">
        <f t="shared" si="1119"/>
        <v>#DIV/0!</v>
      </c>
      <c r="AK2148"/>
      <c r="AL2148"/>
      <c r="AM2148"/>
      <c r="AN2148"/>
    </row>
    <row r="2149" spans="1:40" x14ac:dyDescent="0.3">
      <c r="A2149"/>
      <c r="B2149">
        <f t="shared" si="1120"/>
        <v>215000</v>
      </c>
      <c r="C2149" s="186" t="str">
        <f t="shared" si="1088"/>
        <v>-0.00533324872338698+0.00923394620380894i</v>
      </c>
      <c r="D2149" s="158" t="str">
        <f t="shared" si="1089"/>
        <v>-4.87033584491515-2.71761488967943i</v>
      </c>
      <c r="E2149" t="str">
        <f t="shared" si="1090"/>
        <v>1905.85541390061-6874.15847158414i</v>
      </c>
      <c r="F2149" t="str">
        <f t="shared" si="1091"/>
        <v>0.629927948439459+0.3637054535533i</v>
      </c>
      <c r="G2149" t="str">
        <f t="shared" si="1086"/>
        <v>0.629927948439459+0.3637054535533i</v>
      </c>
      <c r="H2149" t="str">
        <f t="shared" si="1092"/>
        <v>6.34281202484535+5.47125999732351i</v>
      </c>
      <c r="I2149" t="str">
        <f t="shared" si="1093"/>
        <v>844.303025652257i</v>
      </c>
      <c r="J2149" t="str">
        <f t="shared" si="1087"/>
        <v>-175.558093351418+180.037826305246i</v>
      </c>
      <c r="K2149" t="str">
        <f t="shared" si="1094"/>
        <v>2.40386262398038-2.3440492901154i</v>
      </c>
      <c r="L2149" t="str">
        <f t="shared" si="1095"/>
        <v>0.503028662666792-0.407618346934955i</v>
      </c>
      <c r="M2149" t="str">
        <f t="shared" si="1096"/>
        <v>2.90689128664717-2.75166763705035i</v>
      </c>
      <c r="N2149" t="str">
        <f t="shared" si="1097"/>
        <v>-2.74847673498907i</v>
      </c>
      <c r="O2149" t="str">
        <f t="shared" si="1098"/>
        <v>-0.923719935676092-0.383068506189892i</v>
      </c>
      <c r="P2149" t="str">
        <f t="shared" si="1099"/>
        <v>1.92371993567609+0.383068506189892i</v>
      </c>
      <c r="Q2149" t="str">
        <f t="shared" si="1100"/>
        <v>-1.92371993567609+2.36540822879918i</v>
      </c>
      <c r="R2149" t="str">
        <f t="shared" si="1101"/>
        <v>-0.300627016081025-0.568780363261529i</v>
      </c>
      <c r="S2149" t="str">
        <f t="shared" si="1102"/>
        <v>0.301616102605111i</v>
      </c>
      <c r="T2149" t="str">
        <f t="shared" si="1103"/>
        <v>0.171553316405262-0.0906739489281628i</v>
      </c>
      <c r="U2149" t="e">
        <f t="shared" si="1104"/>
        <v>#DIV/0!</v>
      </c>
      <c r="V2149" t="str">
        <f t="shared" si="1105"/>
        <v>0.0000833333333333333-0.00123375924877438i</v>
      </c>
      <c r="W2149" t="e">
        <f t="shared" si="1106"/>
        <v>#DIV/0!</v>
      </c>
      <c r="X2149" t="e">
        <f t="shared" si="1107"/>
        <v>#DIV/0!</v>
      </c>
      <c r="Y2149" t="str">
        <f t="shared" si="1108"/>
        <v>0.00096+0.918601691909656i</v>
      </c>
      <c r="Z2149" t="e">
        <f t="shared" si="1109"/>
        <v>#DIV/0!</v>
      </c>
      <c r="AA2149" t="e">
        <f t="shared" si="1110"/>
        <v>#DIV/0!</v>
      </c>
      <c r="AB2149" t="str">
        <f t="shared" si="1111"/>
        <v>0.097894344107766-0.0517417380437846i</v>
      </c>
      <c r="AC2149" t="str">
        <f t="shared" si="1112"/>
        <v>1.14219214983909-0.419780306007068i</v>
      </c>
      <c r="AD2149" t="str">
        <f t="shared" si="1113"/>
        <v>0.0901760221636978-0.0121587421760549i</v>
      </c>
      <c r="AE2149" t="e">
        <f t="shared" si="1114"/>
        <v>#DIV/0!</v>
      </c>
      <c r="AF2149" t="str">
        <f t="shared" si="1115"/>
        <v>-11.2131478697605-8.18887488700294i</v>
      </c>
      <c r="AG2149" t="e">
        <f t="shared" si="1116"/>
        <v>#DIV/0!</v>
      </c>
      <c r="AH2149" t="e">
        <f t="shared" si="1117"/>
        <v>#DIV/0!</v>
      </c>
      <c r="AI2149" t="e">
        <f t="shared" si="1118"/>
        <v>#DIV/0!</v>
      </c>
      <c r="AJ2149" t="e">
        <f t="shared" si="1119"/>
        <v>#DIV/0!</v>
      </c>
      <c r="AK2149"/>
      <c r="AL2149"/>
      <c r="AM2149"/>
      <c r="AN2149"/>
    </row>
    <row r="2150" spans="1:40" x14ac:dyDescent="0.3">
      <c r="A2150"/>
      <c r="B2150">
        <f t="shared" si="1120"/>
        <v>216000</v>
      </c>
      <c r="C2150" s="186" t="str">
        <f t="shared" si="1088"/>
        <v>-0.00530892535367067+0.00921582559759941i</v>
      </c>
      <c r="D2150" s="158" t="str">
        <f t="shared" si="1089"/>
        <v>-4.88308764031999-2.71794832459622i</v>
      </c>
      <c r="E2150" t="str">
        <f t="shared" si="1090"/>
        <v>1889.49538547095-6846.84847067308i</v>
      </c>
      <c r="F2150" t="str">
        <f t="shared" si="1091"/>
        <v>0.631615549470675+0.363730824457975i</v>
      </c>
      <c r="G2150" t="str">
        <f t="shared" si="1086"/>
        <v>0.631615549470675+0.363730824457975i</v>
      </c>
      <c r="H2150" t="str">
        <f t="shared" si="1092"/>
        <v>6.36766343380384+5.4708195187988i</v>
      </c>
      <c r="I2150" t="str">
        <f t="shared" si="1093"/>
        <v>848.230016469244i</v>
      </c>
      <c r="J2150" t="str">
        <f t="shared" si="1087"/>
        <v>-177.204313756706+180.875211543875i</v>
      </c>
      <c r="K2150" t="str">
        <f t="shared" si="1094"/>
        <v>2.39286427711938-2.34430062870732i</v>
      </c>
      <c r="L2150" t="str">
        <f t="shared" si="1095"/>
        <v>0.50117646649993-0.40800637843452i</v>
      </c>
      <c r="M2150" t="str">
        <f t="shared" si="1096"/>
        <v>2.89404074361931-2.75230700714184i</v>
      </c>
      <c r="N2150" t="str">
        <f t="shared" si="1097"/>
        <v>-2.76126034770995i</v>
      </c>
      <c r="O2150" t="str">
        <f t="shared" si="1098"/>
        <v>-0.928541325250922-0.371229049646254i</v>
      </c>
      <c r="P2150" t="str">
        <f t="shared" si="1099"/>
        <v>1.92854132525092+0.371229049646254i</v>
      </c>
      <c r="Q2150" t="str">
        <f t="shared" si="1100"/>
        <v>-1.92854132525092+2.3900312980637i</v>
      </c>
      <c r="R2150" t="str">
        <f t="shared" si="1101"/>
        <v>-0.300272089841126-0.564617790681704i</v>
      </c>
      <c r="S2150" t="str">
        <f t="shared" si="1102"/>
        <v>0.303018968198622i</v>
      </c>
      <c r="T2150" t="str">
        <f t="shared" si="1103"/>
        <v>0.171089900358955-0.0909881388425019i</v>
      </c>
      <c r="U2150" t="e">
        <f t="shared" si="1104"/>
        <v>#DIV/0!</v>
      </c>
      <c r="V2150" t="str">
        <f t="shared" si="1105"/>
        <v>0.0000833333333333333-0.00122804740040043i</v>
      </c>
      <c r="W2150" t="e">
        <f t="shared" si="1106"/>
        <v>#DIV/0!</v>
      </c>
      <c r="X2150" t="e">
        <f t="shared" si="1107"/>
        <v>#DIV/0!</v>
      </c>
      <c r="Y2150" t="str">
        <f t="shared" si="1108"/>
        <v>0.00096+0.922874257918538i</v>
      </c>
      <c r="Z2150" t="e">
        <f t="shared" si="1109"/>
        <v>#DIV/0!</v>
      </c>
      <c r="AA2150" t="e">
        <f t="shared" si="1110"/>
        <v>#DIV/0!</v>
      </c>
      <c r="AB2150" t="str">
        <f t="shared" si="1111"/>
        <v>0.0976299026451768-0.0519210258374222i</v>
      </c>
      <c r="AC2150" t="str">
        <f t="shared" si="1112"/>
        <v>1.1396423128204-0.418969029380907i</v>
      </c>
      <c r="AD2150" t="str">
        <f t="shared" si="1113"/>
        <v>0.0902222730079141-0.0123904557841585i</v>
      </c>
      <c r="AE2150" t="e">
        <f t="shared" si="1114"/>
        <v>#DIV/0!</v>
      </c>
      <c r="AF2150" t="str">
        <f t="shared" si="1115"/>
        <v>-11.2507510741238-8.18876784339502i</v>
      </c>
      <c r="AG2150" t="e">
        <f t="shared" si="1116"/>
        <v>#DIV/0!</v>
      </c>
      <c r="AH2150" t="e">
        <f t="shared" si="1117"/>
        <v>#DIV/0!</v>
      </c>
      <c r="AI2150" t="e">
        <f t="shared" si="1118"/>
        <v>#DIV/0!</v>
      </c>
      <c r="AJ2150" t="e">
        <f t="shared" si="1119"/>
        <v>#DIV/0!</v>
      </c>
      <c r="AK2150"/>
      <c r="AL2150"/>
      <c r="AM2150"/>
      <c r="AN2150"/>
    </row>
    <row r="2151" spans="1:40" x14ac:dyDescent="0.3">
      <c r="A2151"/>
      <c r="B2151">
        <f t="shared" si="1120"/>
        <v>217000</v>
      </c>
      <c r="C2151" s="186" t="str">
        <f t="shared" si="1088"/>
        <v>-0.00528471153066335+0.00919776163903991i</v>
      </c>
      <c r="D2151" s="158" t="str">
        <f t="shared" si="1089"/>
        <v>-4.89578203111313-2.71822081467655i</v>
      </c>
      <c r="E2151" t="str">
        <f t="shared" si="1090"/>
        <v>1873.33985204728-6819.73400129315i</v>
      </c>
      <c r="F2151" t="str">
        <f t="shared" si="1091"/>
        <v>0.633295553397136+0.363748302683807i</v>
      </c>
      <c r="G2151" t="str">
        <f t="shared" si="1086"/>
        <v>0.633295553397136+0.363748302683807i</v>
      </c>
      <c r="H2151" t="str">
        <f t="shared" si="1092"/>
        <v>6.39240000468271+5.47027096725303i</v>
      </c>
      <c r="I2151" t="str">
        <f t="shared" si="1093"/>
        <v>852.157007286231i</v>
      </c>
      <c r="J2151" t="str">
        <f t="shared" si="1087"/>
        <v>-178.858173235801+181.712596782504i</v>
      </c>
      <c r="K2151" t="str">
        <f t="shared" si="1094"/>
        <v>2.38191576645393-2.34449955772423i</v>
      </c>
      <c r="L2151" t="str">
        <f t="shared" si="1095"/>
        <v>0.499329359823795-0.408384610717791i</v>
      </c>
      <c r="M2151" t="str">
        <f t="shared" si="1096"/>
        <v>2.88124512627772-2.75288416844202i</v>
      </c>
      <c r="N2151" t="str">
        <f t="shared" si="1097"/>
        <v>-2.77404396043083i</v>
      </c>
      <c r="O2151" t="str">
        <f t="shared" si="1098"/>
        <v>-0.93321097396856-0.359328927397518i</v>
      </c>
      <c r="P2151" t="str">
        <f t="shared" si="1099"/>
        <v>1.93321097396856+0.359328927397518i</v>
      </c>
      <c r="Q2151" t="str">
        <f t="shared" si="1100"/>
        <v>-1.93321097396856+2.41471503303331i</v>
      </c>
      <c r="R2151" t="str">
        <f t="shared" si="1101"/>
        <v>-0.299914476589571-0.560485605157905i</v>
      </c>
      <c r="S2151" t="str">
        <f t="shared" si="1102"/>
        <v>0.304421833792135i</v>
      </c>
      <c r="T2151" t="str">
        <f t="shared" si="1103"/>
        <v>0.170624055736264-0.0913005149442055i</v>
      </c>
      <c r="U2151" t="e">
        <f t="shared" si="1104"/>
        <v>#DIV/0!</v>
      </c>
      <c r="V2151" t="str">
        <f t="shared" si="1105"/>
        <v>0.0000833333333333333-0.00122238819579029i</v>
      </c>
      <c r="W2151" t="e">
        <f t="shared" si="1106"/>
        <v>#DIV/0!</v>
      </c>
      <c r="X2151" t="e">
        <f t="shared" si="1107"/>
        <v>#DIV/0!</v>
      </c>
      <c r="Y2151" t="str">
        <f t="shared" si="1108"/>
        <v>0.00096+0.92714682392742i</v>
      </c>
      <c r="Z2151" t="e">
        <f t="shared" si="1109"/>
        <v>#DIV/0!</v>
      </c>
      <c r="AA2151" t="e">
        <f t="shared" si="1110"/>
        <v>#DIV/0!</v>
      </c>
      <c r="AB2151" t="str">
        <f t="shared" si="1111"/>
        <v>0.0973640753516564-0.0520992786059025i</v>
      </c>
      <c r="AC2151" t="str">
        <f t="shared" si="1112"/>
        <v>1.13710648832006-0.418142814176413i</v>
      </c>
      <c r="AD2151" t="str">
        <f t="shared" si="1113"/>
        <v>0.0902666127119841-0.0126240974682581i</v>
      </c>
      <c r="AE2151" t="e">
        <f t="shared" si="1114"/>
        <v>#DIV/0!</v>
      </c>
      <c r="AF2151" t="str">
        <f t="shared" si="1115"/>
        <v>-11.2881820357958-8.18849178192958i</v>
      </c>
      <c r="AG2151" t="e">
        <f t="shared" si="1116"/>
        <v>#DIV/0!</v>
      </c>
      <c r="AH2151" t="e">
        <f t="shared" si="1117"/>
        <v>#DIV/0!</v>
      </c>
      <c r="AI2151" t="e">
        <f t="shared" si="1118"/>
        <v>#DIV/0!</v>
      </c>
      <c r="AJ2151" t="e">
        <f t="shared" si="1119"/>
        <v>#DIV/0!</v>
      </c>
      <c r="AK2151"/>
      <c r="AL2151"/>
      <c r="AM2151"/>
      <c r="AN2151"/>
    </row>
    <row r="2152" spans="1:40" x14ac:dyDescent="0.3">
      <c r="A2152"/>
      <c r="B2152">
        <f t="shared" si="1120"/>
        <v>218000</v>
      </c>
      <c r="C2152" s="186" t="str">
        <f t="shared" si="1088"/>
        <v>-0.0052606072849482+0.00917975351652896i</v>
      </c>
      <c r="D2152" s="158" t="str">
        <f t="shared" si="1089"/>
        <v>-4.90841900053823-2.7184331818062i</v>
      </c>
      <c r="E2152" t="str">
        <f t="shared" si="1090"/>
        <v>1857.38551067127-6792.8132757843i</v>
      </c>
      <c r="F2152" t="str">
        <f t="shared" si="1091"/>
        <v>0.634967958002647+0.363757994621686i</v>
      </c>
      <c r="G2152" t="str">
        <f t="shared" si="1086"/>
        <v>0.634967958002647+0.363757994621686i</v>
      </c>
      <c r="H2152" t="str">
        <f t="shared" si="1092"/>
        <v>6.41702178260116+5.46961581331249i</v>
      </c>
      <c r="I2152" t="str">
        <f t="shared" si="1093"/>
        <v>856.083998103219i</v>
      </c>
      <c r="J2152" t="str">
        <f t="shared" si="1087"/>
        <v>-180.519671788702+182.549982021134i</v>
      </c>
      <c r="K2152" t="str">
        <f t="shared" si="1094"/>
        <v>2.37101710219026-2.34464678853397i</v>
      </c>
      <c r="L2152" t="str">
        <f t="shared" si="1095"/>
        <v>0.497487380556881-0.40875313248633i</v>
      </c>
      <c r="M2152" t="str">
        <f t="shared" si="1096"/>
        <v>2.86850448274714-2.7533999210203i</v>
      </c>
      <c r="N2152" t="str">
        <f t="shared" si="1097"/>
        <v>-2.78682757315171i</v>
      </c>
      <c r="O2152" t="str">
        <f t="shared" si="1098"/>
        <v>-0.937728118721884-0.347370084144155i</v>
      </c>
      <c r="P2152" t="str">
        <f t="shared" si="1099"/>
        <v>1.93772811872188+0.347370084144155i</v>
      </c>
      <c r="Q2152" t="str">
        <f t="shared" si="1100"/>
        <v>-1.93772811872188+2.43945748900755i</v>
      </c>
      <c r="R2152" t="str">
        <f t="shared" si="1101"/>
        <v>-0.29955415861315-0.55638337975272i</v>
      </c>
      <c r="S2152" t="str">
        <f t="shared" si="1102"/>
        <v>0.305824699385648i</v>
      </c>
      <c r="T2152" t="str">
        <f t="shared" si="1103"/>
        <v>0.170155779856046-0.0916110605075873i</v>
      </c>
      <c r="U2152" t="e">
        <f t="shared" si="1104"/>
        <v>#DIV/0!</v>
      </c>
      <c r="V2152" t="str">
        <f t="shared" si="1105"/>
        <v>0.0000833333333333333-0.0012167809104885i</v>
      </c>
      <c r="W2152" t="e">
        <f t="shared" si="1106"/>
        <v>#DIV/0!</v>
      </c>
      <c r="X2152" t="e">
        <f t="shared" si="1107"/>
        <v>#DIV/0!</v>
      </c>
      <c r="Y2152" t="str">
        <f t="shared" si="1108"/>
        <v>0.00096+0.931419389936302i</v>
      </c>
      <c r="Z2152" t="e">
        <f t="shared" si="1109"/>
        <v>#DIV/0!</v>
      </c>
      <c r="AA2152" t="e">
        <f t="shared" si="1110"/>
        <v>#DIV/0!</v>
      </c>
      <c r="AB2152" t="str">
        <f t="shared" si="1111"/>
        <v>0.0970968606972504-0.0522764868049618i</v>
      </c>
      <c r="AC2152" t="str">
        <f t="shared" si="1112"/>
        <v>1.13458470553074-0.417301825317433i</v>
      </c>
      <c r="AD2152" t="str">
        <f t="shared" si="1113"/>
        <v>0.0903090086272239-0.0128596592137105i</v>
      </c>
      <c r="AE2152" t="e">
        <f t="shared" si="1114"/>
        <v>#DIV/0!</v>
      </c>
      <c r="AF2152" t="str">
        <f t="shared" si="1115"/>
        <v>-11.3254407831394-8.18804899511869i</v>
      </c>
      <c r="AG2152" t="e">
        <f t="shared" si="1116"/>
        <v>#DIV/0!</v>
      </c>
      <c r="AH2152" t="e">
        <f t="shared" si="1117"/>
        <v>#DIV/0!</v>
      </c>
      <c r="AI2152" t="e">
        <f t="shared" si="1118"/>
        <v>#DIV/0!</v>
      </c>
      <c r="AJ2152" t="e">
        <f t="shared" si="1119"/>
        <v>#DIV/0!</v>
      </c>
      <c r="AK2152"/>
      <c r="AL2152"/>
      <c r="AM2152"/>
      <c r="AN2152"/>
    </row>
    <row r="2153" spans="1:40" x14ac:dyDescent="0.3">
      <c r="A2153"/>
      <c r="B2153">
        <f t="shared" si="1120"/>
        <v>219000</v>
      </c>
      <c r="C2153" s="186" t="str">
        <f t="shared" si="1088"/>
        <v>-0.00523661263284648+0.00916180044756582i</v>
      </c>
      <c r="D2153" s="158" t="str">
        <f t="shared" si="1089"/>
        <v>-4.92099853933386-2.71858624034593i</v>
      </c>
      <c r="E2153" t="str">
        <f t="shared" si="1090"/>
        <v>1841.62912282568-6766.08452159784i</v>
      </c>
      <c r="F2153" t="str">
        <f t="shared" si="1091"/>
        <v>0.636632762062875+0.363760005710078i</v>
      </c>
      <c r="G2153" t="str">
        <f t="shared" si="1086"/>
        <v>0.636632762062875+0.363760005710078i</v>
      </c>
      <c r="H2153" t="str">
        <f t="shared" si="1092"/>
        <v>6.44152882546128+5.46885551480273i</v>
      </c>
      <c r="I2153" t="str">
        <f t="shared" si="1093"/>
        <v>860.010988920206i</v>
      </c>
      <c r="J2153" t="str">
        <f t="shared" si="1087"/>
        <v>-182.18880941541+183.387367259762i</v>
      </c>
      <c r="K2153" t="str">
        <f t="shared" si="1094"/>
        <v>2.36016828808178-2.34474302592801i</v>
      </c>
      <c r="L2153" t="str">
        <f t="shared" si="1095"/>
        <v>0.495650565541665-0.409112032125205i</v>
      </c>
      <c r="M2153" t="str">
        <f t="shared" si="1096"/>
        <v>2.85581885362345-2.75385505805322i</v>
      </c>
      <c r="N2153" t="str">
        <f t="shared" si="1097"/>
        <v>-2.79961118587259i</v>
      </c>
      <c r="O2153" t="str">
        <f t="shared" si="1098"/>
        <v>-0.942092021325742-0.335354474182733i</v>
      </c>
      <c r="P2153" t="str">
        <f t="shared" si="1099"/>
        <v>1.94209202132574+0.335354474182733i</v>
      </c>
      <c r="Q2153" t="str">
        <f t="shared" si="1100"/>
        <v>-1.94209202132574+2.46425671168986i</v>
      </c>
      <c r="R2153" t="str">
        <f t="shared" si="1101"/>
        <v>-0.299191118034682-0.552310695424962i</v>
      </c>
      <c r="S2153" t="str">
        <f t="shared" si="1102"/>
        <v>0.307227564979159i</v>
      </c>
      <c r="T2153" t="str">
        <f t="shared" si="1103"/>
        <v>0.169685070067357-0.0919197586571875i</v>
      </c>
      <c r="U2153" t="e">
        <f t="shared" si="1104"/>
        <v>#DIV/0!</v>
      </c>
      <c r="V2153" t="str">
        <f t="shared" si="1105"/>
        <v>0.0000833333333333333-0.00121122483327165i</v>
      </c>
      <c r="W2153" t="e">
        <f t="shared" si="1106"/>
        <v>#DIV/0!</v>
      </c>
      <c r="X2153" t="e">
        <f t="shared" si="1107"/>
        <v>#DIV/0!</v>
      </c>
      <c r="Y2153" t="str">
        <f t="shared" si="1108"/>
        <v>0.00096+0.935691955945184i</v>
      </c>
      <c r="Z2153" t="e">
        <f t="shared" si="1109"/>
        <v>#DIV/0!</v>
      </c>
      <c r="AA2153" t="e">
        <f t="shared" si="1110"/>
        <v>#DIV/0!</v>
      </c>
      <c r="AB2153" t="str">
        <f t="shared" si="1111"/>
        <v>0.0968282571692372-0.0524526408048706i</v>
      </c>
      <c r="AC2153" t="str">
        <f t="shared" si="1112"/>
        <v>1.13207699219867-0.41644622630087i</v>
      </c>
      <c r="AD2153" t="str">
        <f t="shared" si="1113"/>
        <v>0.0903494279326674-0.0130971326120431i</v>
      </c>
      <c r="AE2153" t="e">
        <f t="shared" si="1114"/>
        <v>#DIV/0!</v>
      </c>
      <c r="AF2153" t="str">
        <f t="shared" si="1115"/>
        <v>-11.3625273647951-8.18744175514866i</v>
      </c>
      <c r="AG2153" t="e">
        <f t="shared" si="1116"/>
        <v>#DIV/0!</v>
      </c>
      <c r="AH2153" t="e">
        <f t="shared" si="1117"/>
        <v>#DIV/0!</v>
      </c>
      <c r="AI2153" t="e">
        <f t="shared" si="1118"/>
        <v>#DIV/0!</v>
      </c>
      <c r="AJ2153" t="e">
        <f t="shared" si="1119"/>
        <v>#DIV/0!</v>
      </c>
      <c r="AK2153"/>
      <c r="AL2153"/>
      <c r="AM2153"/>
      <c r="AN2153"/>
    </row>
    <row r="2154" spans="1:40" x14ac:dyDescent="0.3">
      <c r="A2154"/>
      <c r="B2154">
        <f t="shared" si="1120"/>
        <v>220000</v>
      </c>
      <c r="C2154" s="186" t="str">
        <f t="shared" si="1088"/>
        <v>-0.00521272757673615+0.00914390167777216i</v>
      </c>
      <c r="D2154" s="158" t="str">
        <f t="shared" si="1089"/>
        <v>-4.93352064556612-2.71868079713602i</v>
      </c>
      <c r="E2154" t="str">
        <f t="shared" si="1090"/>
        <v>1826.06751298327-6739.54598134626i</v>
      </c>
      <c r="F2154" t="str">
        <f t="shared" si="1091"/>
        <v>0.638289965323192+0.363754440434644i</v>
      </c>
      <c r="G2154" t="str">
        <f t="shared" si="1086"/>
        <v>0.638289965323192+0.363754440434644i</v>
      </c>
      <c r="H2154" t="str">
        <f t="shared" si="1092"/>
        <v>6.46592120366635+5.46799151672749i</v>
      </c>
      <c r="I2154" t="str">
        <f t="shared" si="1093"/>
        <v>863.937979737193i</v>
      </c>
      <c r="J2154" t="str">
        <f t="shared" si="1087"/>
        <v>-183.865586115925+184.224752498392i</v>
      </c>
      <c r="K2154" t="str">
        <f t="shared" si="1094"/>
        <v>2.34936932157471-2.34478896812673i</v>
      </c>
      <c r="L2154" t="str">
        <f t="shared" si="1095"/>
        <v>0.493818950558104-0.409461397693905i</v>
      </c>
      <c r="M2154" t="str">
        <f t="shared" si="1096"/>
        <v>2.84318827213281-2.75425036582063i</v>
      </c>
      <c r="N2154" t="str">
        <f t="shared" si="1097"/>
        <v>-2.81239479859347i</v>
      </c>
      <c r="O2154" t="str">
        <f t="shared" si="1098"/>
        <v>-0.946301968637594-0.323284061086553i</v>
      </c>
      <c r="P2154" t="str">
        <f t="shared" si="1099"/>
        <v>1.94630196863759+0.323284061086553i</v>
      </c>
      <c r="Q2154" t="str">
        <f t="shared" si="1100"/>
        <v>-1.94630196863759+2.48911073750692i</v>
      </c>
      <c r="R2154" t="str">
        <f t="shared" si="1101"/>
        <v>-0.298825336811696-0.548267140854115i</v>
      </c>
      <c r="S2154" t="str">
        <f t="shared" si="1102"/>
        <v>0.308630430572672i</v>
      </c>
      <c r="T2154" t="str">
        <f t="shared" si="1103"/>
        <v>0.169211923750653-0.0922265923662175i</v>
      </c>
      <c r="U2154" t="e">
        <f t="shared" si="1104"/>
        <v>#DIV/0!</v>
      </c>
      <c r="V2154" t="str">
        <f t="shared" si="1105"/>
        <v>0.0000833333333333333-0.00120571926584769i</v>
      </c>
      <c r="W2154" t="e">
        <f t="shared" si="1106"/>
        <v>#DIV/0!</v>
      </c>
      <c r="X2154" t="e">
        <f t="shared" si="1107"/>
        <v>#DIV/0!</v>
      </c>
      <c r="Y2154" t="str">
        <f t="shared" si="1108"/>
        <v>0.00096+0.939964521954066i</v>
      </c>
      <c r="Z2154" t="e">
        <f t="shared" si="1109"/>
        <v>#DIV/0!</v>
      </c>
      <c r="AA2154" t="e">
        <f t="shared" si="1110"/>
        <v>#DIV/0!</v>
      </c>
      <c r="AB2154" t="str">
        <f t="shared" si="1111"/>
        <v>0.0965582632728131-0.0526277308895454i</v>
      </c>
      <c r="AC2154" t="str">
        <f t="shared" si="1112"/>
        <v>1.12958337465993-0.415576179196267i</v>
      </c>
      <c r="AD2154" t="str">
        <f t="shared" si="1113"/>
        <v>0.0903878376372738-0.0133365088548421i</v>
      </c>
      <c r="AE2154" t="e">
        <f t="shared" si="1114"/>
        <v>#DIV/0!</v>
      </c>
      <c r="AF2154" t="str">
        <f t="shared" si="1115"/>
        <v>-11.3994418492325-8.18667231386351i</v>
      </c>
      <c r="AG2154" t="e">
        <f t="shared" si="1116"/>
        <v>#DIV/0!</v>
      </c>
      <c r="AH2154" t="e">
        <f t="shared" si="1117"/>
        <v>#DIV/0!</v>
      </c>
      <c r="AI2154" t="e">
        <f t="shared" si="1118"/>
        <v>#DIV/0!</v>
      </c>
      <c r="AJ2154" t="e">
        <f t="shared" si="1119"/>
        <v>#DIV/0!</v>
      </c>
      <c r="AK2154"/>
      <c r="AL2154"/>
      <c r="AM2154"/>
      <c r="AN2154"/>
    </row>
    <row r="2155" spans="1:40" x14ac:dyDescent="0.3">
      <c r="A2155"/>
      <c r="B2155">
        <f t="shared" si="1120"/>
        <v>221000</v>
      </c>
      <c r="C2155" s="186" t="str">
        <f t="shared" si="1088"/>
        <v>-0.00518895210536598+0.00912605647994349i</v>
      </c>
      <c r="D2155" s="158" t="str">
        <f t="shared" si="1089"/>
        <v>-4.94598532446349-2.71871765150305i</v>
      </c>
      <c r="E2155" t="str">
        <f t="shared" si="1090"/>
        <v>1810.69756719214-6713.19591284171i</v>
      </c>
      <c r="F2155" t="str">
        <f t="shared" si="1091"/>
        <v>0.639939568476828+0.363741402328167i</v>
      </c>
      <c r="G2155" t="str">
        <f t="shared" si="1086"/>
        <v>0.639939568476828+0.363741402328167i</v>
      </c>
      <c r="H2155" t="str">
        <f t="shared" si="1092"/>
        <v>6.49019899984217+5.46702525125258i</v>
      </c>
      <c r="I2155" t="str">
        <f t="shared" si="1093"/>
        <v>867.86497055418i</v>
      </c>
      <c r="J2155" t="str">
        <f t="shared" si="1087"/>
        <v>-185.550001890245+185.06213773702i</v>
      </c>
      <c r="K2155" t="str">
        <f t="shared" si="1094"/>
        <v>2.33862019395176-2.34478530678677i</v>
      </c>
      <c r="L2155" t="str">
        <f t="shared" si="1095"/>
        <v>0.491992570337105-0.409801316917531i</v>
      </c>
      <c r="M2155" t="str">
        <f t="shared" si="1096"/>
        <v>2.83061276428886-2.7545866237043i</v>
      </c>
      <c r="N2155" t="str">
        <f t="shared" si="1097"/>
        <v>-2.82517841131435i</v>
      </c>
      <c r="O2155" t="str">
        <f t="shared" si="1098"/>
        <v>-0.950357272674043-0.311160817384764i</v>
      </c>
      <c r="P2155" t="str">
        <f t="shared" si="1099"/>
        <v>1.95035727267404+0.311160817384764i</v>
      </c>
      <c r="Q2155" t="str">
        <f t="shared" si="1100"/>
        <v>-1.95035727267404+2.51401759392959i</v>
      </c>
      <c r="R2155" t="str">
        <f t="shared" si="1101"/>
        <v>-0.298456796735121-0.544252312269625i</v>
      </c>
      <c r="S2155" t="str">
        <f t="shared" si="1102"/>
        <v>0.310033296166184i</v>
      </c>
      <c r="T2155" t="str">
        <f t="shared" si="1103"/>
        <v>0.168736338319019-0.0925315444549903i</v>
      </c>
      <c r="U2155" t="e">
        <f t="shared" si="1104"/>
        <v>#DIV/0!</v>
      </c>
      <c r="V2155" t="str">
        <f t="shared" si="1105"/>
        <v>0.0000833333333333333-0.00120026352256331i</v>
      </c>
      <c r="W2155" t="e">
        <f t="shared" si="1106"/>
        <v>#DIV/0!</v>
      </c>
      <c r="X2155" t="e">
        <f t="shared" si="1107"/>
        <v>#DIV/0!</v>
      </c>
      <c r="Y2155" t="str">
        <f t="shared" si="1108"/>
        <v>0.00096+0.944237087962948i</v>
      </c>
      <c r="Z2155" t="e">
        <f t="shared" si="1109"/>
        <v>#DIV/0!</v>
      </c>
      <c r="AA2155" t="e">
        <f t="shared" si="1110"/>
        <v>#DIV/0!</v>
      </c>
      <c r="AB2155" t="str">
        <f t="shared" si="1111"/>
        <v>0.0962868775317934-0.0528017472556539i</v>
      </c>
      <c r="AC2155" t="str">
        <f t="shared" si="1112"/>
        <v>1.12710387787637-0.41469184464594i</v>
      </c>
      <c r="AD2155" t="str">
        <f t="shared" si="1113"/>
        <v>0.0904242045822393-0.0135777787275805i</v>
      </c>
      <c r="AE2155" t="e">
        <f t="shared" si="1114"/>
        <v>#DIV/0!</v>
      </c>
      <c r="AF2155" t="str">
        <f t="shared" si="1115"/>
        <v>-11.4361843243057-8.18574290275563i</v>
      </c>
      <c r="AG2155" t="e">
        <f t="shared" si="1116"/>
        <v>#DIV/0!</v>
      </c>
      <c r="AH2155" t="e">
        <f t="shared" si="1117"/>
        <v>#DIV/0!</v>
      </c>
      <c r="AI2155" t="e">
        <f t="shared" si="1118"/>
        <v>#DIV/0!</v>
      </c>
      <c r="AJ2155" t="e">
        <f t="shared" si="1119"/>
        <v>#DIV/0!</v>
      </c>
      <c r="AK2155"/>
      <c r="AL2155"/>
      <c r="AM2155"/>
      <c r="AN2155"/>
    </row>
    <row r="2156" spans="1:40" x14ac:dyDescent="0.3">
      <c r="A2156"/>
      <c r="B2156">
        <f t="shared" si="1120"/>
        <v>222000</v>
      </c>
      <c r="C2156" s="186" t="str">
        <f t="shared" si="1088"/>
        <v>-0.00516528619416528+0.00910826415313118i</v>
      </c>
      <c r="D2156" s="158" t="str">
        <f t="shared" si="1089"/>
        <v>-4.95839258825387-2.71869759526842i</v>
      </c>
      <c r="E2156" t="str">
        <f t="shared" si="1090"/>
        <v>1795.51623169634-6687.03258912406i</v>
      </c>
      <c r="F2156" t="str">
        <f t="shared" si="1091"/>
        <v>0.641581573143296+0.363720993970751i</v>
      </c>
      <c r="G2156" t="str">
        <f t="shared" si="1086"/>
        <v>0.641581573143296+0.363720993970751i</v>
      </c>
      <c r="H2156" t="str">
        <f t="shared" si="1092"/>
        <v>6.51436230856166+5.46595813769375i</v>
      </c>
      <c r="I2156" t="str">
        <f t="shared" si="1093"/>
        <v>871.791961371168i</v>
      </c>
      <c r="J2156" t="str">
        <f t="shared" si="1087"/>
        <v>-187.242056738372+185.89952297565i</v>
      </c>
      <c r="K2156" t="str">
        <f t="shared" si="1094"/>
        <v>2.32792089047362-2.34473272700972i</v>
      </c>
      <c r="L2156" t="str">
        <f t="shared" si="1095"/>
        <v>0.490171458573958-0.410131877178276i</v>
      </c>
      <c r="M2156" t="str">
        <f t="shared" si="1096"/>
        <v>2.81809234904758-2.754864604188i</v>
      </c>
      <c r="N2156" t="str">
        <f t="shared" si="1097"/>
        <v>-2.83796202403523i</v>
      </c>
      <c r="O2156" t="str">
        <f t="shared" si="1098"/>
        <v>-0.95425727072327-0.298986724240016i</v>
      </c>
      <c r="P2156" t="str">
        <f t="shared" si="1099"/>
        <v>1.95425727072327+0.298986724240016i</v>
      </c>
      <c r="Q2156" t="str">
        <f t="shared" si="1100"/>
        <v>-1.95425727072327+2.53897529979521i</v>
      </c>
      <c r="R2156" t="str">
        <f t="shared" si="1101"/>
        <v>-0.298085479427967-0.540265813284901i</v>
      </c>
      <c r="S2156" t="str">
        <f t="shared" si="1102"/>
        <v>0.311436161759695i</v>
      </c>
      <c r="T2156" t="str">
        <f t="shared" si="1103"/>
        <v>0.16825831121943-0.0928345975893446i</v>
      </c>
      <c r="U2156" t="e">
        <f t="shared" si="1104"/>
        <v>#DIV/0!</v>
      </c>
      <c r="V2156" t="str">
        <f t="shared" si="1105"/>
        <v>0.0000833333333333333-0.00119485693011933i</v>
      </c>
      <c r="W2156" t="e">
        <f t="shared" si="1106"/>
        <v>#DIV/0!</v>
      </c>
      <c r="X2156" t="e">
        <f t="shared" si="1107"/>
        <v>#DIV/0!</v>
      </c>
      <c r="Y2156" t="str">
        <f t="shared" si="1108"/>
        <v>0.00096+0.94850965397183i</v>
      </c>
      <c r="Z2156" t="e">
        <f t="shared" si="1109"/>
        <v>#DIV/0!</v>
      </c>
      <c r="AA2156" t="e">
        <f t="shared" si="1110"/>
        <v>#DIV/0!</v>
      </c>
      <c r="AB2156" t="str">
        <f t="shared" si="1111"/>
        <v>0.0960140984893326-0.0529746800117152i</v>
      </c>
      <c r="AC2156" t="str">
        <f t="shared" si="1112"/>
        <v>1.12463852547103-0.413793381865541i</v>
      </c>
      <c r="AD2156" t="str">
        <f t="shared" si="1113"/>
        <v>0.0904584954434281-0.0138209326033895i</v>
      </c>
      <c r="AE2156" t="e">
        <f t="shared" si="1114"/>
        <v>#DIV/0!</v>
      </c>
      <c r="AF2156" t="str">
        <f t="shared" si="1115"/>
        <v>-11.4727548968155-8.18465573296217i</v>
      </c>
      <c r="AG2156" t="e">
        <f t="shared" si="1116"/>
        <v>#DIV/0!</v>
      </c>
      <c r="AH2156" t="e">
        <f t="shared" si="1117"/>
        <v>#DIV/0!</v>
      </c>
      <c r="AI2156" t="e">
        <f t="shared" si="1118"/>
        <v>#DIV/0!</v>
      </c>
      <c r="AJ2156" t="e">
        <f t="shared" si="1119"/>
        <v>#DIV/0!</v>
      </c>
      <c r="AK2156"/>
      <c r="AL2156"/>
      <c r="AM2156"/>
      <c r="AN2156"/>
    </row>
    <row r="2157" spans="1:40" x14ac:dyDescent="0.3">
      <c r="A2157"/>
      <c r="B2157">
        <f t="shared" si="1120"/>
        <v>223000</v>
      </c>
      <c r="C2157" s="186" t="str">
        <f t="shared" si="1088"/>
        <v>-0.00514172980554984+0.00909052402175325i</v>
      </c>
      <c r="D2157" s="158" t="str">
        <f t="shared" si="1089"/>
        <v>-4.97074245600396-2.71862141275914i</v>
      </c>
      <c r="E2157" t="str">
        <f t="shared" si="1090"/>
        <v>1780.52051159108-6661.05429847898i</v>
      </c>
      <c r="F2157" t="str">
        <f t="shared" si="1091"/>
        <v>0.64321598184714+0.363693316990337i</v>
      </c>
      <c r="G2157" t="str">
        <f t="shared" si="1086"/>
        <v>0.64321598184714+0.363693316990337i</v>
      </c>
      <c r="H2157" t="str">
        <f t="shared" si="1092"/>
        <v>6.53841123607282+5.46479158250942i</v>
      </c>
      <c r="I2157" t="str">
        <f t="shared" si="1093"/>
        <v>875.718952188155i</v>
      </c>
      <c r="J2157" t="str">
        <f t="shared" si="1087"/>
        <v>-188.941750660306+186.736908214279i</v>
      </c>
      <c r="K2157" t="str">
        <f t="shared" si="1094"/>
        <v>2.31727139051871-2.344631907353i</v>
      </c>
      <c r="L2157" t="str">
        <f t="shared" si="1095"/>
        <v>0.488355647941741-0.410453165507166i</v>
      </c>
      <c r="M2157" t="str">
        <f t="shared" si="1096"/>
        <v>2.80562703846045-2.75508507286017i</v>
      </c>
      <c r="N2157" t="str">
        <f t="shared" si="1097"/>
        <v>-2.85074563675611i</v>
      </c>
      <c r="O2157" t="str">
        <f t="shared" si="1098"/>
        <v>-0.958001325453333-0.286763771124697i</v>
      </c>
      <c r="P2157" t="str">
        <f t="shared" si="1099"/>
        <v>1.95800132545333+0.286763771124697i</v>
      </c>
      <c r="Q2157" t="str">
        <f t="shared" si="1100"/>
        <v>-1.95800132545333+2.56398186563141i</v>
      </c>
      <c r="R2157" t="str">
        <f t="shared" si="1101"/>
        <v>-0.297711366343987-0.536307254735849i</v>
      </c>
      <c r="S2157" t="str">
        <f t="shared" si="1102"/>
        <v>0.312839027353208i</v>
      </c>
      <c r="T2157" t="str">
        <f t="shared" si="1103"/>
        <v>0.167777839934032-0.0931357342790475i</v>
      </c>
      <c r="U2157" t="e">
        <f t="shared" si="1104"/>
        <v>#DIV/0!</v>
      </c>
      <c r="V2157" t="str">
        <f t="shared" si="1105"/>
        <v>0.0000833333333333333-0.00118949882729369i</v>
      </c>
      <c r="W2157" t="e">
        <f t="shared" si="1106"/>
        <v>#DIV/0!</v>
      </c>
      <c r="X2157" t="e">
        <f t="shared" si="1107"/>
        <v>#DIV/0!</v>
      </c>
      <c r="Y2157" t="str">
        <f t="shared" si="1108"/>
        <v>0.00096+0.952782219980712i</v>
      </c>
      <c r="Z2157" t="e">
        <f t="shared" si="1109"/>
        <v>#DIV/0!</v>
      </c>
      <c r="AA2157" t="e">
        <f t="shared" si="1110"/>
        <v>#DIV/0!</v>
      </c>
      <c r="AB2157" t="str">
        <f t="shared" si="1111"/>
        <v>0.0957399247086548-0.0531465191771884i</v>
      </c>
      <c r="AC2157" t="str">
        <f t="shared" si="1112"/>
        <v>1.12218733976322-0.412880948645148i</v>
      </c>
      <c r="AD2157" t="str">
        <f t="shared" si="1113"/>
        <v>0.090490676733904-0.0140659604367692i</v>
      </c>
      <c r="AE2157" t="e">
        <f t="shared" si="1114"/>
        <v>#DIV/0!</v>
      </c>
      <c r="AF2157" t="str">
        <f t="shared" si="1115"/>
        <v>-11.5091536920768-8.18341299526856i</v>
      </c>
      <c r="AG2157" t="e">
        <f t="shared" si="1116"/>
        <v>#DIV/0!</v>
      </c>
      <c r="AH2157" t="e">
        <f t="shared" si="1117"/>
        <v>#DIV/0!</v>
      </c>
      <c r="AI2157" t="e">
        <f t="shared" si="1118"/>
        <v>#DIV/0!</v>
      </c>
      <c r="AJ2157" t="e">
        <f t="shared" si="1119"/>
        <v>#DIV/0!</v>
      </c>
      <c r="AK2157"/>
      <c r="AL2157"/>
      <c r="AM2157"/>
      <c r="AN2157"/>
    </row>
    <row r="2158" spans="1:40" x14ac:dyDescent="0.3">
      <c r="A2158"/>
      <c r="B2158">
        <f t="shared" si="1120"/>
        <v>224000</v>
      </c>
      <c r="C2158" s="186" t="str">
        <f t="shared" si="1088"/>
        <v>-0.00511828288922306+0.00907283543473312i</v>
      </c>
      <c r="D2158" s="158" t="str">
        <f t="shared" si="1089"/>
        <v>-4.98303495346083-2.71848988082044i</v>
      </c>
      <c r="E2158" t="str">
        <f t="shared" si="1090"/>
        <v>1765.70746951136-6635.25934444654i</v>
      </c>
      <c r="F2158" t="str">
        <f t="shared" si="1091"/>
        <v>0.644842797996972+0.363658472063486i</v>
      </c>
      <c r="G2158" t="str">
        <f t="shared" si="1086"/>
        <v>0.644842797996972+0.363658472063486i</v>
      </c>
      <c r="H2158" t="str">
        <f t="shared" si="1092"/>
        <v>6.56234590002991+5.46352697929743i</v>
      </c>
      <c r="I2158" t="str">
        <f t="shared" si="1093"/>
        <v>879.645943005142i</v>
      </c>
      <c r="J2158" t="str">
        <f t="shared" si="1087"/>
        <v>-190.649083656046+187.574293452907i</v>
      </c>
      <c r="K2158" t="str">
        <f t="shared" si="1094"/>
        <v>2.30667166772083-2.34448351984195i</v>
      </c>
      <c r="L2158" t="str">
        <f t="shared" si="1095"/>
        <v>0.486545170104672-0.410765268576076i</v>
      </c>
      <c r="M2158" t="str">
        <f t="shared" si="1096"/>
        <v>2.7932168378255-2.75524878841803i</v>
      </c>
      <c r="N2158" t="str">
        <f t="shared" si="1097"/>
        <v>-2.86352924947699i</v>
      </c>
      <c r="O2158" t="str">
        <f t="shared" si="1098"/>
        <v>-0.961588825016315-0.274493955495821i</v>
      </c>
      <c r="P2158" t="str">
        <f t="shared" si="1099"/>
        <v>1.96158882501632+0.274493955495821i</v>
      </c>
      <c r="Q2158" t="str">
        <f t="shared" si="1100"/>
        <v>-1.96158882501632+2.58903529398117i</v>
      </c>
      <c r="R2158" t="str">
        <f t="shared" si="1101"/>
        <v>-0.297334438766361-0.532376254523842i</v>
      </c>
      <c r="S2158" t="str">
        <f t="shared" si="1102"/>
        <v>0.314241892946719i</v>
      </c>
      <c r="T2158" t="str">
        <f t="shared" si="1103"/>
        <v>0.167294921981456-0.0934349368761916i</v>
      </c>
      <c r="U2158" t="e">
        <f t="shared" si="1104"/>
        <v>#DIV/0!</v>
      </c>
      <c r="V2158" t="str">
        <f t="shared" si="1105"/>
        <v>0.0000833333333333333-0.00118418856467184i</v>
      </c>
      <c r="W2158" t="e">
        <f t="shared" si="1106"/>
        <v>#DIV/0!</v>
      </c>
      <c r="X2158" t="e">
        <f t="shared" si="1107"/>
        <v>#DIV/0!</v>
      </c>
      <c r="Y2158" t="str">
        <f t="shared" si="1108"/>
        <v>0.00096+0.957054785989595i</v>
      </c>
      <c r="Z2158" t="e">
        <f t="shared" si="1109"/>
        <v>#DIV/0!</v>
      </c>
      <c r="AA2158" t="e">
        <f t="shared" si="1110"/>
        <v>#DIV/0!</v>
      </c>
      <c r="AB2158" t="str">
        <f t="shared" si="1111"/>
        <v>0.0954643547738036-0.0533172546815582i</v>
      </c>
      <c r="AC2158" t="str">
        <f t="shared" si="1112"/>
        <v>1.1197503418032-0.41195470135079i</v>
      </c>
      <c r="AD2158" t="str">
        <f t="shared" si="1113"/>
        <v>0.0905207148065797-0.014312851757245i</v>
      </c>
      <c r="AE2158" t="e">
        <f t="shared" si="1114"/>
        <v>#DIV/0!</v>
      </c>
      <c r="AF2158" t="str">
        <f t="shared" si="1115"/>
        <v>-11.5453808534907-8.18201686011787i</v>
      </c>
      <c r="AG2158" t="e">
        <f t="shared" si="1116"/>
        <v>#DIV/0!</v>
      </c>
      <c r="AH2158" t="e">
        <f t="shared" si="1117"/>
        <v>#DIV/0!</v>
      </c>
      <c r="AI2158" t="e">
        <f t="shared" si="1118"/>
        <v>#DIV/0!</v>
      </c>
      <c r="AJ2158" t="e">
        <f t="shared" si="1119"/>
        <v>#DIV/0!</v>
      </c>
      <c r="AK2158"/>
      <c r="AL2158"/>
      <c r="AM2158"/>
      <c r="AN2158"/>
    </row>
    <row r="2159" spans="1:40" x14ac:dyDescent="0.3">
      <c r="A2159"/>
      <c r="B2159">
        <f t="shared" si="1120"/>
        <v>225000</v>
      </c>
      <c r="C2159" s="186" t="str">
        <f t="shared" si="1088"/>
        <v>-0.00509494538247308+0.00905519776466539i</v>
      </c>
      <c r="D2159" s="158" t="str">
        <f t="shared" si="1089"/>
        <v>-4.99527011289578-2.71830376883012i</v>
      </c>
      <c r="E2159" t="str">
        <f t="shared" si="1090"/>
        <v>1751.07422435325-6609.64604582102i</v>
      </c>
      <c r="F2159" t="str">
        <f t="shared" si="1091"/>
        <v>0.646462025864803+0.363616558916419i</v>
      </c>
      <c r="G2159" t="str">
        <f t="shared" si="1086"/>
        <v>0.646462025864803+0.363616558916419i</v>
      </c>
      <c r="H2159" t="str">
        <f t="shared" si="1092"/>
        <v>6.58616642922798+5.46216570879571i</v>
      </c>
      <c r="I2159" t="str">
        <f t="shared" si="1093"/>
        <v>883.572933822129i</v>
      </c>
      <c r="J2159" t="str">
        <f t="shared" si="1087"/>
        <v>-192.364055725593+188.411678691537i</v>
      </c>
      <c r="K2159" t="str">
        <f t="shared" si="1094"/>
        <v>2.29612169010474-2.34428822998375i</v>
      </c>
      <c r="L2159" t="str">
        <f t="shared" si="1095"/>
        <v>0.484740055731431-0.41106827269001i</v>
      </c>
      <c r="M2159" t="str">
        <f t="shared" si="1096"/>
        <v>2.78086174583617-2.75535650267376i</v>
      </c>
      <c r="N2159" t="str">
        <f t="shared" si="1097"/>
        <v>-2.87631286219787i</v>
      </c>
      <c r="O2159" t="str">
        <f t="shared" si="1098"/>
        <v>-0.965019183148318-0.262179282468607i</v>
      </c>
      <c r="P2159" t="str">
        <f t="shared" si="1099"/>
        <v>1.96501918314832+0.262179282468607i</v>
      </c>
      <c r="Q2159" t="str">
        <f t="shared" si="1100"/>
        <v>-1.96501918314832+2.61413357972926i</v>
      </c>
      <c r="R2159" t="str">
        <f t="shared" si="1101"/>
        <v>-0.296954677806334-0.52847243746294i</v>
      </c>
      <c r="S2159" t="str">
        <f t="shared" si="1102"/>
        <v>0.315644758540232i</v>
      </c>
      <c r="T2159" t="str">
        <f t="shared" si="1103"/>
        <v>0.166809554918158-0.0937321875735727i</v>
      </c>
      <c r="U2159" t="e">
        <f t="shared" si="1104"/>
        <v>#DIV/0!</v>
      </c>
      <c r="V2159" t="str">
        <f t="shared" si="1105"/>
        <v>0.0000833333333333333-0.00117892550438441i</v>
      </c>
      <c r="W2159" t="e">
        <f t="shared" si="1106"/>
        <v>#DIV/0!</v>
      </c>
      <c r="X2159" t="e">
        <f t="shared" si="1107"/>
        <v>#DIV/0!</v>
      </c>
      <c r="Y2159" t="str">
        <f t="shared" si="1108"/>
        <v>0.00096+0.961327351998477i</v>
      </c>
      <c r="Z2159" t="e">
        <f t="shared" si="1109"/>
        <v>#DIV/0!</v>
      </c>
      <c r="AA2159" t="e">
        <f t="shared" si="1110"/>
        <v>#DIV/0!</v>
      </c>
      <c r="AB2159" t="str">
        <f t="shared" si="1111"/>
        <v>0.0951873872904073-0.0534868763634088i</v>
      </c>
      <c r="AC2159" t="str">
        <f t="shared" si="1112"/>
        <v>1.11732755140636-0.411014794926422i</v>
      </c>
      <c r="AD2159" t="str">
        <f t="shared" si="1113"/>
        <v>0.0905485758569884-0.0145615956629641i</v>
      </c>
      <c r="AE2159" t="e">
        <f t="shared" si="1114"/>
        <v>#DIV/0!</v>
      </c>
      <c r="AF2159" t="str">
        <f t="shared" si="1115"/>
        <v>-11.5814365421238-8.18046947762583i</v>
      </c>
      <c r="AG2159" t="e">
        <f t="shared" si="1116"/>
        <v>#DIV/0!</v>
      </c>
      <c r="AH2159" t="e">
        <f t="shared" si="1117"/>
        <v>#DIV/0!</v>
      </c>
      <c r="AI2159" t="e">
        <f t="shared" si="1118"/>
        <v>#DIV/0!</v>
      </c>
      <c r="AJ2159" t="e">
        <f t="shared" si="1119"/>
        <v>#DIV/0!</v>
      </c>
      <c r="AK2159"/>
      <c r="AL2159"/>
      <c r="AM2159"/>
      <c r="AN2159"/>
    </row>
    <row r="2160" spans="1:40" x14ac:dyDescent="0.3">
      <c r="A2160"/>
      <c r="B2160">
        <f t="shared" si="1120"/>
        <v>226000</v>
      </c>
      <c r="C2160" s="186" t="str">
        <f t="shared" si="1088"/>
        <v>-0.00507171721046547+0.00903761040700822i</v>
      </c>
      <c r="D2160" s="158" t="str">
        <f t="shared" si="1089"/>
        <v>-5.00744797295035-2.71806383871469i</v>
      </c>
      <c r="E2160" t="str">
        <f t="shared" si="1090"/>
        <v>1736.61795002691-6584.21273664231i</v>
      </c>
      <c r="F2160" t="str">
        <f t="shared" si="1091"/>
        <v>0.648073670565667+0.363567676326315i</v>
      </c>
      <c r="G2160" t="str">
        <f t="shared" si="1086"/>
        <v>0.648073670565667+0.363567676326315i</v>
      </c>
      <c r="H2160" t="str">
        <f t="shared" si="1092"/>
        <v>6.60987296334076+5.46070913888705i</v>
      </c>
      <c r="I2160" t="str">
        <f t="shared" si="1093"/>
        <v>887.499924639117i</v>
      </c>
      <c r="J2160" t="str">
        <f t="shared" si="1087"/>
        <v>-194.086666868946+189.249063930165i</v>
      </c>
      <c r="K2160" t="str">
        <f t="shared" si="1094"/>
        <v>2.28562142021996-2.3440466967829i</v>
      </c>
      <c r="L2160" t="str">
        <f t="shared" si="1095"/>
        <v>0.482940334508422-0.411362263779642i</v>
      </c>
      <c r="M2160" t="str">
        <f t="shared" si="1096"/>
        <v>2.76856175472838-2.75540896056254i</v>
      </c>
      <c r="N2160" t="str">
        <f t="shared" si="1097"/>
        <v>-2.88909647491875i</v>
      </c>
      <c r="O2160" t="str">
        <f t="shared" si="1098"/>
        <v>-0.968291839265261-0.249821764488801i</v>
      </c>
      <c r="P2160" t="str">
        <f t="shared" si="1099"/>
        <v>1.96829183926526+0.249821764488801i</v>
      </c>
      <c r="Q2160" t="str">
        <f t="shared" si="1100"/>
        <v>-1.96829183926526+2.63927471042995i</v>
      </c>
      <c r="R2160" t="str">
        <f t="shared" si="1101"/>
        <v>-0.296572064401886-0.524595435131278i</v>
      </c>
      <c r="S2160" t="str">
        <f t="shared" si="1102"/>
        <v>0.317047624133745i</v>
      </c>
      <c r="T2160" t="str">
        <f t="shared" si="1103"/>
        <v>0.16632173633978-0.094027468403058i</v>
      </c>
      <c r="U2160" t="e">
        <f t="shared" si="1104"/>
        <v>#DIV/0!</v>
      </c>
      <c r="V2160" t="str">
        <f t="shared" si="1105"/>
        <v>0.0000833333333333333-0.00117370901985174i</v>
      </c>
      <c r="W2160" t="e">
        <f t="shared" si="1106"/>
        <v>#DIV/0!</v>
      </c>
      <c r="X2160" t="e">
        <f t="shared" si="1107"/>
        <v>#DIV/0!</v>
      </c>
      <c r="Y2160" t="str">
        <f t="shared" si="1108"/>
        <v>0.00096+0.965599918007359i</v>
      </c>
      <c r="Z2160" t="e">
        <f t="shared" si="1109"/>
        <v>#DIV/0!</v>
      </c>
      <c r="AA2160" t="e">
        <f t="shared" si="1110"/>
        <v>#DIV/0!</v>
      </c>
      <c r="AB2160" t="str">
        <f t="shared" si="1111"/>
        <v>0.0949090208864545-0.0536553739694928i</v>
      </c>
      <c r="AC2160" t="str">
        <f t="shared" si="1112"/>
        <v>1.11491898718708-0.41006138289634i</v>
      </c>
      <c r="AD2160" t="str">
        <f t="shared" si="1113"/>
        <v>0.0905742259261639-0.0148121808142401i</v>
      </c>
      <c r="AE2160" t="e">
        <f t="shared" si="1114"/>
        <v>#DIV/0!</v>
      </c>
      <c r="AF2160" t="str">
        <f t="shared" si="1115"/>
        <v>-11.6173209362911-8.17877297760174i</v>
      </c>
      <c r="AG2160" t="e">
        <f t="shared" si="1116"/>
        <v>#DIV/0!</v>
      </c>
      <c r="AH2160" t="e">
        <f t="shared" si="1117"/>
        <v>#DIV/0!</v>
      </c>
      <c r="AI2160" t="e">
        <f t="shared" si="1118"/>
        <v>#DIV/0!</v>
      </c>
      <c r="AJ2160" t="e">
        <f t="shared" si="1119"/>
        <v>#DIV/0!</v>
      </c>
      <c r="AK2160"/>
      <c r="AL2160"/>
      <c r="AM2160"/>
      <c r="AN2160"/>
    </row>
    <row r="2161" spans="1:40" x14ac:dyDescent="0.3">
      <c r="A2161"/>
      <c r="B2161">
        <f t="shared" si="1120"/>
        <v>227000</v>
      </c>
      <c r="C2161" s="186" t="str">
        <f t="shared" si="1088"/>
        <v>-0.00504859828653205+0.00902007277930066i</v>
      </c>
      <c r="D2161" s="158" t="str">
        <f t="shared" si="1089"/>
        <v>-5.01956857848474-2.7177708449676i</v>
      </c>
      <c r="E2161" t="str">
        <f t="shared" si="1090"/>
        <v>1722.33587424053-6558.95776617949i</v>
      </c>
      <c r="F2161" t="str">
        <f t="shared" si="1091"/>
        <v>0.649677738037564+0.363511922122901i</v>
      </c>
      <c r="G2161" t="str">
        <f t="shared" si="1086"/>
        <v>0.649677738037564+0.363511922122901i</v>
      </c>
      <c r="H2161" t="str">
        <f t="shared" si="1092"/>
        <v>6.633465652662+5.459158624608i</v>
      </c>
      <c r="I2161" t="str">
        <f t="shared" si="1093"/>
        <v>891.426915456104i</v>
      </c>
      <c r="J2161" t="str">
        <f t="shared" si="1087"/>
        <v>-195.816917086105+190.086449168795i</v>
      </c>
      <c r="K2161" t="str">
        <f t="shared" si="1094"/>
        <v>2.27517081527241-2.34375957275791i</v>
      </c>
      <c r="L2161" t="str">
        <f t="shared" si="1095"/>
        <v>0.481146035152994-0.411647327394112i</v>
      </c>
      <c r="M2161" t="str">
        <f t="shared" si="1096"/>
        <v>2.7563168504254-2.75540690015202i</v>
      </c>
      <c r="N2161" t="str">
        <f t="shared" si="1097"/>
        <v>-2.90188008763963i</v>
      </c>
      <c r="O2161" t="str">
        <f t="shared" si="1098"/>
        <v>-0.971406258554498-0.23742342100381i</v>
      </c>
      <c r="P2161" t="str">
        <f t="shared" si="1099"/>
        <v>1.9714062585545+0.23742342100381i</v>
      </c>
      <c r="Q2161" t="str">
        <f t="shared" si="1100"/>
        <v>-1.9714062585545+2.66445666663582i</v>
      </c>
      <c r="R2161" t="str">
        <f t="shared" si="1101"/>
        <v>-0.296186579316372-0.520744885726453i</v>
      </c>
      <c r="S2161" t="str">
        <f t="shared" si="1102"/>
        <v>0.318450489727256i</v>
      </c>
      <c r="T2161" t="str">
        <f t="shared" si="1103"/>
        <v>0.165831463882553-0.0943207612339394i</v>
      </c>
      <c r="U2161" t="e">
        <f t="shared" si="1104"/>
        <v>#DIV/0!</v>
      </c>
      <c r="V2161" t="str">
        <f t="shared" si="1105"/>
        <v>0.0000833333333333333-0.00116853849553521i</v>
      </c>
      <c r="W2161" t="e">
        <f t="shared" si="1106"/>
        <v>#DIV/0!</v>
      </c>
      <c r="X2161" t="e">
        <f t="shared" si="1107"/>
        <v>#DIV/0!</v>
      </c>
      <c r="Y2161" t="str">
        <f t="shared" si="1108"/>
        <v>0.00096+0.969872484016241i</v>
      </c>
      <c r="Z2161" t="e">
        <f t="shared" si="1109"/>
        <v>#DIV/0!</v>
      </c>
      <c r="AA2161" t="e">
        <f t="shared" si="1110"/>
        <v>#DIV/0!</v>
      </c>
      <c r="AB2161" t="str">
        <f t="shared" si="1111"/>
        <v>0.0946292542130959-0.0538227371537918i</v>
      </c>
      <c r="AC2161" t="str">
        <f t="shared" si="1112"/>
        <v>1.11252466659212-0.409094617368018i</v>
      </c>
      <c r="AD2161" t="str">
        <f t="shared" si="1113"/>
        <v>0.0905976309036549-0.0150645954270394i</v>
      </c>
      <c r="AE2161" t="e">
        <f t="shared" si="1114"/>
        <v>#DIV/0!</v>
      </c>
      <c r="AF2161" t="str">
        <f t="shared" si="1115"/>
        <v>-11.6530342311467-8.1769294695756i</v>
      </c>
      <c r="AG2161" t="e">
        <f t="shared" si="1116"/>
        <v>#DIV/0!</v>
      </c>
      <c r="AH2161" t="e">
        <f t="shared" si="1117"/>
        <v>#DIV/0!</v>
      </c>
      <c r="AI2161" t="e">
        <f t="shared" si="1118"/>
        <v>#DIV/0!</v>
      </c>
      <c r="AJ2161" t="e">
        <f t="shared" si="1119"/>
        <v>#DIV/0!</v>
      </c>
      <c r="AK2161"/>
      <c r="AL2161"/>
      <c r="AM2161"/>
      <c r="AN2161"/>
    </row>
    <row r="2162" spans="1:40" x14ac:dyDescent="0.3">
      <c r="A2162"/>
      <c r="B2162">
        <f t="shared" si="1120"/>
        <v>228000</v>
      </c>
      <c r="C2162" s="186" t="str">
        <f t="shared" si="1088"/>
        <v>-0.005025588512455+0.0090025843204056i</v>
      </c>
      <c r="D2162" s="158" t="str">
        <f t="shared" si="1089"/>
        <v>-5.03163198042832-2.71742553466864i</v>
      </c>
      <c r="E2162" t="str">
        <f t="shared" si="1090"/>
        <v>1708.22527731425-6533.87949890684i</v>
      </c>
      <c r="F2162" t="str">
        <f t="shared" si="1091"/>
        <v>0.651274235021674+0.363449393190229i</v>
      </c>
      <c r="G2162" t="str">
        <f t="shared" si="1086"/>
        <v>0.651274235021674+0.363449393190229i</v>
      </c>
      <c r="H2162" t="str">
        <f t="shared" si="1092"/>
        <v>6.65694465785008+5.45751550816104i</v>
      </c>
      <c r="I2162" t="str">
        <f t="shared" si="1093"/>
        <v>895.353906273091i</v>
      </c>
      <c r="J2162" t="str">
        <f t="shared" si="1087"/>
        <v>-197.554806377071+190.923834407424i</v>
      </c>
      <c r="K2162" t="str">
        <f t="shared" si="1094"/>
        <v>2.26476982725416-2.34342750395983i</v>
      </c>
      <c r="L2162" t="str">
        <f t="shared" si="1095"/>
        <v>0.4793571854266-0.411923548694077i</v>
      </c>
      <c r="M2162" t="str">
        <f t="shared" si="1096"/>
        <v>2.74412701268076-2.75535105265391i</v>
      </c>
      <c r="N2162" t="str">
        <f t="shared" si="1097"/>
        <v>-2.9146637003605i</v>
      </c>
      <c r="O2162" t="str">
        <f t="shared" si="1098"/>
        <v>-0.974361932062208-0.224986278132694i</v>
      </c>
      <c r="P2162" t="str">
        <f t="shared" si="1099"/>
        <v>1.97436193206221+0.224986278132694i</v>
      </c>
      <c r="Q2162" t="str">
        <f t="shared" si="1100"/>
        <v>-1.97436193206221+2.68967742222781i</v>
      </c>
      <c r="R2162" t="str">
        <f t="shared" si="1101"/>
        <v>-0.295798203137155-0.516920433924826i</v>
      </c>
      <c r="S2162" t="str">
        <f t="shared" si="1102"/>
        <v>0.319853355320769i</v>
      </c>
      <c r="T2162" t="str">
        <f t="shared" si="1103"/>
        <v>0.165338735224723-0.0946120477712734i</v>
      </c>
      <c r="U2162" t="e">
        <f t="shared" si="1104"/>
        <v>#DIV/0!</v>
      </c>
      <c r="V2162" t="str">
        <f t="shared" si="1105"/>
        <v>0.0000833333333333333-0.00116341332669514i</v>
      </c>
      <c r="W2162" t="e">
        <f t="shared" si="1106"/>
        <v>#DIV/0!</v>
      </c>
      <c r="X2162" t="e">
        <f t="shared" si="1107"/>
        <v>#DIV/0!</v>
      </c>
      <c r="Y2162" t="str">
        <f t="shared" si="1108"/>
        <v>0.00096+0.974145050025123i</v>
      </c>
      <c r="Z2162" t="e">
        <f t="shared" si="1109"/>
        <v>#DIV/0!</v>
      </c>
      <c r="AA2162" t="e">
        <f t="shared" si="1110"/>
        <v>#DIV/0!</v>
      </c>
      <c r="AB2162" t="str">
        <f t="shared" si="1111"/>
        <v>0.094348085945457-0.0539889554765689i</v>
      </c>
      <c r="AC2162" t="str">
        <f t="shared" si="1112"/>
        <v>1.11014460593361-0.408114649035368i</v>
      </c>
      <c r="AD2162" t="str">
        <f t="shared" si="1113"/>
        <v>0.0906187565306594-0.0153188272664132i</v>
      </c>
      <c r="AE2162" t="e">
        <f t="shared" si="1114"/>
        <v>#DIV/0!</v>
      </c>
      <c r="AF2162" t="str">
        <f t="shared" si="1115"/>
        <v>-11.6885766382784-8.17494104282968i</v>
      </c>
      <c r="AG2162" t="e">
        <f t="shared" si="1116"/>
        <v>#DIV/0!</v>
      </c>
      <c r="AH2162" t="e">
        <f t="shared" si="1117"/>
        <v>#DIV/0!</v>
      </c>
      <c r="AI2162" t="e">
        <f t="shared" si="1118"/>
        <v>#DIV/0!</v>
      </c>
      <c r="AJ2162" t="e">
        <f t="shared" si="1119"/>
        <v>#DIV/0!</v>
      </c>
      <c r="AK2162"/>
      <c r="AL2162"/>
      <c r="AM2162"/>
      <c r="AN2162"/>
    </row>
    <row r="2163" spans="1:40" x14ac:dyDescent="0.3">
      <c r="A2163"/>
      <c r="B2163">
        <f t="shared" si="1120"/>
        <v>229000</v>
      </c>
      <c r="C2163" s="186" t="str">
        <f t="shared" si="1088"/>
        <v>-0.00500268777874695+0.00898514448977515i</v>
      </c>
      <c r="D2163" s="158" t="str">
        <f t="shared" si="1089"/>
        <v>-5.04363823563243-2.71702864750524i</v>
      </c>
      <c r="E2163" t="str">
        <f t="shared" si="1090"/>
        <v>1694.28349102342-6508.97631447302i</v>
      </c>
      <c r="F2163" t="str">
        <f t="shared" si="1091"/>
        <v>0.652863169042874+0.363380185468719i</v>
      </c>
      <c r="G2163" t="str">
        <f t="shared" si="1086"/>
        <v>0.652863169042874+0.363380185468719i</v>
      </c>
      <c r="H2163" t="str">
        <f t="shared" si="1092"/>
        <v>6.68031014967613+5.45578111893053i</v>
      </c>
      <c r="I2163" t="str">
        <f t="shared" si="1093"/>
        <v>899.280897090078i</v>
      </c>
      <c r="J2163" t="str">
        <f t="shared" si="1087"/>
        <v>-199.300334741843+191.761219646053i</v>
      </c>
      <c r="K2163" t="str">
        <f t="shared" si="1094"/>
        <v>2.25441840307132-2.34305112999178i</v>
      </c>
      <c r="L2163" t="str">
        <f t="shared" si="1095"/>
        <v>0.477573812147909-0.412191012445004i</v>
      </c>
      <c r="M2163" t="str">
        <f t="shared" si="1096"/>
        <v>2.73199221521923-2.75524214243678i</v>
      </c>
      <c r="N2163" t="str">
        <f t="shared" si="1097"/>
        <v>-2.92744731308138i</v>
      </c>
      <c r="O2163" t="str">
        <f t="shared" si="1098"/>
        <v>-0.97715837677658-0.212512368335022i</v>
      </c>
      <c r="P2163" t="str">
        <f t="shared" si="1099"/>
        <v>1.97715837677658+0.212512368335022i</v>
      </c>
      <c r="Q2163" t="str">
        <f t="shared" si="1100"/>
        <v>-1.97715837677658+2.71493494474636i</v>
      </c>
      <c r="R2163" t="str">
        <f t="shared" si="1101"/>
        <v>-0.295406916274252-0.513121730744584i</v>
      </c>
      <c r="S2163" t="str">
        <f t="shared" si="1102"/>
        <v>0.321256220914281i</v>
      </c>
      <c r="T2163" t="str">
        <f t="shared" si="1103"/>
        <v>0.164843548088-0.0949013095542076i</v>
      </c>
      <c r="U2163" t="e">
        <f t="shared" si="1104"/>
        <v>#DIV/0!</v>
      </c>
      <c r="V2163" t="str">
        <f t="shared" si="1105"/>
        <v>0.0000833333333333333-0.00115833291915499i</v>
      </c>
      <c r="W2163" t="e">
        <f t="shared" si="1106"/>
        <v>#DIV/0!</v>
      </c>
      <c r="X2163" t="e">
        <f t="shared" si="1107"/>
        <v>#DIV/0!</v>
      </c>
      <c r="Y2163" t="str">
        <f t="shared" si="1108"/>
        <v>0.00096+0.978417616034005i</v>
      </c>
      <c r="Z2163" t="e">
        <f t="shared" si="1109"/>
        <v>#DIV/0!</v>
      </c>
      <c r="AA2163" t="e">
        <f t="shared" si="1110"/>
        <v>#DIV/0!</v>
      </c>
      <c r="AB2163" t="str">
        <f t="shared" si="1111"/>
        <v>0.0940655147834657-0.0541540184034137i</v>
      </c>
      <c r="AC2163" t="str">
        <f t="shared" si="1112"/>
        <v>1.10777882042164-0.40712162718238i</v>
      </c>
      <c r="AD2163" t="str">
        <f t="shared" si="1113"/>
        <v>0.0906375684032854-0.0155748636398797i</v>
      </c>
      <c r="AE2163" t="e">
        <f t="shared" si="1114"/>
        <v>#DIV/0!</v>
      </c>
      <c r="AF2163" t="str">
        <f t="shared" si="1115"/>
        <v>-11.7239483853086-8.17280976643577i</v>
      </c>
      <c r="AG2163" t="e">
        <f t="shared" si="1116"/>
        <v>#DIV/0!</v>
      </c>
      <c r="AH2163" t="e">
        <f t="shared" si="1117"/>
        <v>#DIV/0!</v>
      </c>
      <c r="AI2163" t="e">
        <f t="shared" si="1118"/>
        <v>#DIV/0!</v>
      </c>
      <c r="AJ2163" t="e">
        <f t="shared" si="1119"/>
        <v>#DIV/0!</v>
      </c>
      <c r="AK2163"/>
      <c r="AL2163"/>
      <c r="AM2163"/>
      <c r="AN2163"/>
    </row>
    <row r="2164" spans="1:40" x14ac:dyDescent="0.3">
      <c r="A2164"/>
      <c r="B2164">
        <f t="shared" si="1120"/>
        <v>230000</v>
      </c>
      <c r="C2164" s="186" t="str">
        <f t="shared" si="1088"/>
        <v>-0.00497989596492719+0.00896775276674076i</v>
      </c>
      <c r="D2164" s="158" t="str">
        <f t="shared" si="1089"/>
        <v>-5.05558740672536-2.71658091579528i</v>
      </c>
      <c r="E2164" t="str">
        <f t="shared" si="1090"/>
        <v>1680.50789747032-6484.24660766364i</v>
      </c>
      <c r="F2164" t="str">
        <f t="shared" si="1091"/>
        <v>0.654444548390554+0.363304393957429i</v>
      </c>
      <c r="G2164" t="str">
        <f t="shared" si="1086"/>
        <v>0.654444548390554+0.363304393957429i</v>
      </c>
      <c r="H2164" t="str">
        <f t="shared" si="1092"/>
        <v>6.70356230877549+5.4539567735022i</v>
      </c>
      <c r="I2164" t="str">
        <f t="shared" si="1093"/>
        <v>903.207887907065i</v>
      </c>
      <c r="J2164" t="str">
        <f t="shared" si="1087"/>
        <v>-201.053502180422+192.598604884682i</v>
      </c>
      <c r="K2164" t="str">
        <f t="shared" si="1094"/>
        <v>2.24411648466975-2.34263108403002i</v>
      </c>
      <c r="L2164" t="str">
        <f t="shared" si="1095"/>
        <v>0.475795941205842-0.41244980301072i</v>
      </c>
      <c r="M2164" t="str">
        <f t="shared" si="1096"/>
        <v>2.71991242587559-2.75508088704074i</v>
      </c>
      <c r="N2164" t="str">
        <f t="shared" si="1097"/>
        <v>-2.94023092580226i</v>
      </c>
      <c r="O2164" t="str">
        <f t="shared" si="1098"/>
        <v>-0.97979513570673-0.20000373007879i</v>
      </c>
      <c r="P2164" t="str">
        <f t="shared" si="1099"/>
        <v>1.97979513570673+0.20000373007879i</v>
      </c>
      <c r="Q2164" t="str">
        <f t="shared" si="1100"/>
        <v>-1.97979513570673+2.74022719572347i</v>
      </c>
      <c r="R2164" t="str">
        <f t="shared" si="1101"/>
        <v>-0.295012698958958-0.509348433412498i</v>
      </c>
      <c r="S2164" t="str">
        <f t="shared" si="1102"/>
        <v>0.322659086507793i</v>
      </c>
      <c r="T2164" t="str">
        <f t="shared" si="1103"/>
        <v>0.164345900239052-0.0951885279542959i</v>
      </c>
      <c r="U2164" t="e">
        <f t="shared" si="1104"/>
        <v>#DIV/0!</v>
      </c>
      <c r="V2164" t="str">
        <f t="shared" si="1105"/>
        <v>0.0000833333333333333-0.00115329668907171i</v>
      </c>
      <c r="W2164" t="e">
        <f t="shared" si="1106"/>
        <v>#DIV/0!</v>
      </c>
      <c r="X2164" t="e">
        <f t="shared" si="1107"/>
        <v>#DIV/0!</v>
      </c>
      <c r="Y2164" t="str">
        <f t="shared" si="1108"/>
        <v>0.00096+0.982690182042887i</v>
      </c>
      <c r="Z2164" t="e">
        <f t="shared" si="1109"/>
        <v>#DIV/0!</v>
      </c>
      <c r="AA2164" t="e">
        <f t="shared" si="1110"/>
        <v>#DIV/0!</v>
      </c>
      <c r="AB2164" t="str">
        <f t="shared" si="1111"/>
        <v>0.0937815394527043-0.054317915304281i</v>
      </c>
      <c r="AC2164" t="str">
        <f t="shared" si="1112"/>
        <v>1.10542732419643-0.406115699687174i</v>
      </c>
      <c r="AD2164" t="str">
        <f t="shared" si="1113"/>
        <v>0.0906540319759483-0.0158326913907506i</v>
      </c>
      <c r="AE2164" t="e">
        <f t="shared" si="1114"/>
        <v>#DIV/0!</v>
      </c>
      <c r="AF2164" t="str">
        <f t="shared" si="1115"/>
        <v>-11.7591497155009-8.17053768929748i</v>
      </c>
      <c r="AG2164" t="e">
        <f t="shared" si="1116"/>
        <v>#DIV/0!</v>
      </c>
      <c r="AH2164" t="e">
        <f t="shared" si="1117"/>
        <v>#DIV/0!</v>
      </c>
      <c r="AI2164" t="e">
        <f t="shared" si="1118"/>
        <v>#DIV/0!</v>
      </c>
      <c r="AJ2164" t="e">
        <f t="shared" si="1119"/>
        <v>#DIV/0!</v>
      </c>
      <c r="AK2164"/>
      <c r="AL2164"/>
      <c r="AM2164"/>
      <c r="AN2164"/>
    </row>
    <row r="2165" spans="1:40" x14ac:dyDescent="0.3">
      <c r="A2165"/>
      <c r="B2165">
        <f t="shared" si="1120"/>
        <v>231000</v>
      </c>
      <c r="C2165" s="186" t="str">
        <f t="shared" si="1088"/>
        <v>-0.00495721293979299+0.00895040864982498i</v>
      </c>
      <c r="D2165" s="158" t="str">
        <f t="shared" si="1089"/>
        <v>-5.06747956196959-2.71608306451138i</v>
      </c>
      <c r="E2165" t="str">
        <f t="shared" si="1090"/>
        <v>1666.89592798353-6459.68878835754i</v>
      </c>
      <c r="F2165" t="str">
        <f t="shared" si="1091"/>
        <v>0.656018382099718+0.363222112716526i</v>
      </c>
      <c r="G2165" t="str">
        <f t="shared" si="1086"/>
        <v>0.656018382099718+0.363222112716526i</v>
      </c>
      <c r="H2165" t="str">
        <f t="shared" si="1092"/>
        <v>6.72670132540265+5.45204377568588i</v>
      </c>
      <c r="I2165" t="str">
        <f t="shared" si="1093"/>
        <v>907.134878724053i</v>
      </c>
      <c r="J2165" t="str">
        <f t="shared" si="1087"/>
        <v>-202.814308692807+193.435990123311i</v>
      </c>
      <c r="K2165" t="str">
        <f t="shared" si="1094"/>
        <v>2.2338640091591-2.34216799284626i</v>
      </c>
      <c r="L2165" t="str">
        <f t="shared" si="1095"/>
        <v>0.474023597572563-0.412700004347186i</v>
      </c>
      <c r="M2165" t="str">
        <f t="shared" si="1096"/>
        <v>2.70788760673166-2.75486799719345i</v>
      </c>
      <c r="N2165" t="str">
        <f t="shared" si="1097"/>
        <v>-2.95301453852314i</v>
      </c>
      <c r="O2165" t="str">
        <f t="shared" si="1098"/>
        <v>-0.982271777957395-0.187462407507258i</v>
      </c>
      <c r="P2165" t="str">
        <f t="shared" si="1099"/>
        <v>1.98227177795739+0.187462407507258i</v>
      </c>
      <c r="Q2165" t="str">
        <f t="shared" si="1100"/>
        <v>-1.98227177795739+2.76555213101588i</v>
      </c>
      <c r="R2165" t="str">
        <f t="shared" si="1101"/>
        <v>-0.294615531242465-0.505600205234207i</v>
      </c>
      <c r="S2165" t="str">
        <f t="shared" si="1102"/>
        <v>0.324061952101305i</v>
      </c>
      <c r="T2165" t="str">
        <f t="shared" si="1103"/>
        <v>0.163845789491018-0.0954736841737962i</v>
      </c>
      <c r="U2165" t="e">
        <f t="shared" si="1104"/>
        <v>#DIV/0!</v>
      </c>
      <c r="V2165" t="str">
        <f t="shared" si="1105"/>
        <v>0.0000833333333333333-0.00114830406271209i</v>
      </c>
      <c r="W2165" t="e">
        <f t="shared" si="1106"/>
        <v>#DIV/0!</v>
      </c>
      <c r="X2165" t="e">
        <f t="shared" si="1107"/>
        <v>#DIV/0!</v>
      </c>
      <c r="Y2165" t="str">
        <f t="shared" si="1108"/>
        <v>0.00096+0.98696274805177i</v>
      </c>
      <c r="Z2165" t="e">
        <f t="shared" si="1109"/>
        <v>#DIV/0!</v>
      </c>
      <c r="AA2165" t="e">
        <f t="shared" si="1110"/>
        <v>#DIV/0!</v>
      </c>
      <c r="AB2165" t="str">
        <f t="shared" si="1111"/>
        <v>0.0934961587052731-0.0544806354525193i</v>
      </c>
      <c r="AC2165" t="str">
        <f t="shared" si="1112"/>
        <v>1.10309013036012-0.405097013026419i</v>
      </c>
      <c r="AD2165" t="str">
        <f t="shared" si="1113"/>
        <v>0.0906681125648957-0.0160922968914079i</v>
      </c>
      <c r="AE2165" t="e">
        <f t="shared" si="1114"/>
        <v>#DIV/0!</v>
      </c>
      <c r="AF2165" t="str">
        <f t="shared" si="1115"/>
        <v>-11.7941808873722-8.16812684019726i</v>
      </c>
      <c r="AG2165" t="e">
        <f t="shared" si="1116"/>
        <v>#DIV/0!</v>
      </c>
      <c r="AH2165" t="e">
        <f t="shared" si="1117"/>
        <v>#DIV/0!</v>
      </c>
      <c r="AI2165" t="e">
        <f t="shared" si="1118"/>
        <v>#DIV/0!</v>
      </c>
      <c r="AJ2165" t="e">
        <f t="shared" si="1119"/>
        <v>#DIV/0!</v>
      </c>
      <c r="AK2165"/>
      <c r="AL2165"/>
      <c r="AM2165"/>
      <c r="AN2165"/>
    </row>
    <row r="2166" spans="1:40" x14ac:dyDescent="0.3">
      <c r="A2166"/>
      <c r="B2166">
        <f t="shared" si="1120"/>
        <v>232000</v>
      </c>
      <c r="C2166" s="186" t="str">
        <f t="shared" si="1088"/>
        <v>-0.00493463856168723+0.00893311165607438i</v>
      </c>
      <c r="D2166" s="158" t="str">
        <f t="shared" si="1089"/>
        <v>-5.07931477512115-2.7155358113066i</v>
      </c>
      <c r="E2166" t="str">
        <f t="shared" si="1090"/>
        <v>1653.44506204433-6435.30128147741i</v>
      </c>
      <c r="F2166" t="str">
        <f t="shared" si="1091"/>
        <v>0.657584679932376+0.363133434869978i</v>
      </c>
      <c r="G2166" t="str">
        <f t="shared" si="1086"/>
        <v>0.657584679932376+0.363133434869978i</v>
      </c>
      <c r="H2166" t="str">
        <f t="shared" si="1092"/>
        <v>6.74972739918954+5.45004341654154i</v>
      </c>
      <c r="I2166" t="str">
        <f t="shared" si="1093"/>
        <v>911.06186954104i</v>
      </c>
      <c r="J2166" t="str">
        <f t="shared" si="1087"/>
        <v>-204.582754278998+194.27337536194i</v>
      </c>
      <c r="K2166" t="str">
        <f t="shared" si="1094"/>
        <v>2.22366090893467-2.34166247683118i</v>
      </c>
      <c r="L2166" t="str">
        <f t="shared" si="1095"/>
        <v>0.47225680531639-0.412941699996519i</v>
      </c>
      <c r="M2166" t="str">
        <f t="shared" si="1096"/>
        <v>2.69591771425106-2.7546041768277i</v>
      </c>
      <c r="N2166" t="str">
        <f t="shared" si="1097"/>
        <v>-2.96579815124402i</v>
      </c>
      <c r="O2166" t="str">
        <f t="shared" si="1098"/>
        <v>-0.984587898799342-0.174890450104908i</v>
      </c>
      <c r="P2166" t="str">
        <f t="shared" si="1099"/>
        <v>1.98458789879934+0.174890450104908i</v>
      </c>
      <c r="Q2166" t="str">
        <f t="shared" si="1100"/>
        <v>-1.98458789879934+2.79090770113911i</v>
      </c>
      <c r="R2166" t="str">
        <f t="shared" si="1101"/>
        <v>-0.294215392994492-0.501876715467977i</v>
      </c>
      <c r="S2166" t="str">
        <f t="shared" si="1102"/>
        <v>0.325464817694818i</v>
      </c>
      <c r="T2166" t="str">
        <f t="shared" si="1103"/>
        <v>0.163343213705059-0.0957567592439616i</v>
      </c>
      <c r="U2166" t="e">
        <f t="shared" si="1104"/>
        <v>#DIV/0!</v>
      </c>
      <c r="V2166" t="str">
        <f t="shared" si="1105"/>
        <v>0.0000833333333333333-0.00114335447623488i</v>
      </c>
      <c r="W2166" t="e">
        <f t="shared" si="1106"/>
        <v>#DIV/0!</v>
      </c>
      <c r="X2166" t="e">
        <f t="shared" si="1107"/>
        <v>#DIV/0!</v>
      </c>
      <c r="Y2166" t="str">
        <f t="shared" si="1108"/>
        <v>0.00096+0.991235314060652i</v>
      </c>
      <c r="Z2166" t="e">
        <f t="shared" si="1109"/>
        <v>#DIV/0!</v>
      </c>
      <c r="AA2166" t="e">
        <f t="shared" si="1110"/>
        <v>#DIV/0!</v>
      </c>
      <c r="AB2166" t="str">
        <f t="shared" si="1111"/>
        <v>0.0932093713206755-0.0546421680238958i</v>
      </c>
      <c r="AC2166" t="str">
        <f t="shared" si="1112"/>
        <v>1.10076725100807-0.40406571228012i</v>
      </c>
      <c r="AD2166" t="str">
        <f t="shared" si="1113"/>
        <v>0.0906797753518797-0.0163536660365319i</v>
      </c>
      <c r="AE2166" t="e">
        <f t="shared" si="1114"/>
        <v>#DIV/0!</v>
      </c>
      <c r="AF2166" t="str">
        <f t="shared" si="1115"/>
        <v>-11.8290421743107-8.16557922784814i</v>
      </c>
      <c r="AG2166" t="e">
        <f t="shared" si="1116"/>
        <v>#DIV/0!</v>
      </c>
      <c r="AH2166" t="e">
        <f t="shared" si="1117"/>
        <v>#DIV/0!</v>
      </c>
      <c r="AI2166" t="e">
        <f t="shared" si="1118"/>
        <v>#DIV/0!</v>
      </c>
      <c r="AJ2166" t="e">
        <f t="shared" si="1119"/>
        <v>#DIV/0!</v>
      </c>
      <c r="AK2166"/>
      <c r="AL2166"/>
      <c r="AM2166"/>
      <c r="AN2166"/>
    </row>
    <row r="2167" spans="1:40" x14ac:dyDescent="0.3">
      <c r="A2167"/>
      <c r="B2167">
        <f t="shared" si="1120"/>
        <v>233000</v>
      </c>
      <c r="C2167" s="186" t="str">
        <f t="shared" si="1088"/>
        <v>-0.00491217267876198+0.00891586132041514i</v>
      </c>
      <c r="D2167" s="158" t="str">
        <f t="shared" si="1089"/>
        <v>-5.09109312529127-2.71493986654159i</v>
      </c>
      <c r="E2167" t="str">
        <f t="shared" si="1090"/>
        <v>1640.15282623936-6411.0825269349i</v>
      </c>
      <c r="F2167" t="str">
        <f t="shared" si="1091"/>
        <v>0.65914345235923+0.363038452608448i</v>
      </c>
      <c r="G2167" t="str">
        <f t="shared" si="1086"/>
        <v>0.65914345235923+0.363038452608448i</v>
      </c>
      <c r="H2167" t="str">
        <f t="shared" si="1092"/>
        <v>6.77264073890741+5.44795697440842i</v>
      </c>
      <c r="I2167" t="str">
        <f t="shared" si="1093"/>
        <v>914.988860358027i</v>
      </c>
      <c r="J2167" t="str">
        <f t="shared" si="1087"/>
        <v>-206.358838938996+195.110760600569i</v>
      </c>
      <c r="K2167" t="str">
        <f t="shared" si="1094"/>
        <v>2.21350711179753-2.34111515001914i</v>
      </c>
      <c r="L2167" t="str">
        <f t="shared" si="1095"/>
        <v>0.470495587614649-0.413174973081244i</v>
      </c>
      <c r="M2167" t="str">
        <f t="shared" si="1096"/>
        <v>2.68400269941218-2.75429012310038i</v>
      </c>
      <c r="N2167" t="str">
        <f t="shared" si="1097"/>
        <v>-2.9785817639649i</v>
      </c>
      <c r="O2167" t="str">
        <f t="shared" si="1098"/>
        <v>-0.986743119735509-0.162289912362522i</v>
      </c>
      <c r="P2167" t="str">
        <f t="shared" si="1099"/>
        <v>1.98674311973551+0.162289912362522i</v>
      </c>
      <c r="Q2167" t="str">
        <f t="shared" si="1100"/>
        <v>-1.98674311973551+2.81629185160238i</v>
      </c>
      <c r="R2167" t="str">
        <f t="shared" si="1101"/>
        <v>-0.293812263901884-0.498177639201796i</v>
      </c>
      <c r="S2167" t="str">
        <f t="shared" si="1102"/>
        <v>0.326867683288329i</v>
      </c>
      <c r="T2167" t="str">
        <f t="shared" si="1103"/>
        <v>0.16283817079194-0.096037734023308i</v>
      </c>
      <c r="U2167" t="e">
        <f t="shared" si="1104"/>
        <v>#DIV/0!</v>
      </c>
      <c r="V2167" t="str">
        <f t="shared" si="1105"/>
        <v>0.0000833333333333333-0.00113844737547851i</v>
      </c>
      <c r="W2167" t="e">
        <f t="shared" si="1106"/>
        <v>#DIV/0!</v>
      </c>
      <c r="X2167" t="e">
        <f t="shared" si="1107"/>
        <v>#DIV/0!</v>
      </c>
      <c r="Y2167" t="str">
        <f t="shared" si="1108"/>
        <v>0.00096+0.995507880069534i</v>
      </c>
      <c r="Z2167" t="e">
        <f t="shared" si="1109"/>
        <v>#DIV/0!</v>
      </c>
      <c r="AA2167" t="e">
        <f t="shared" si="1110"/>
        <v>#DIV/0!</v>
      </c>
      <c r="AB2167" t="str">
        <f t="shared" si="1111"/>
        <v>0.0929211761067208-0.0548025020956077i</v>
      </c>
      <c r="AC2167" t="str">
        <f t="shared" si="1112"/>
        <v>1.09845869725987-0.403021941136765i</v>
      </c>
      <c r="AD2167" t="str">
        <f t="shared" si="1113"/>
        <v>0.0906889853879582-0.0166167842362769i</v>
      </c>
      <c r="AE2167" t="e">
        <f t="shared" si="1114"/>
        <v>#DIV/0!</v>
      </c>
      <c r="AF2167" t="str">
        <f t="shared" si="1115"/>
        <v>-11.8637338641987-8.16289684095001i</v>
      </c>
      <c r="AG2167" t="e">
        <f t="shared" si="1116"/>
        <v>#DIV/0!</v>
      </c>
      <c r="AH2167" t="e">
        <f t="shared" si="1117"/>
        <v>#DIV/0!</v>
      </c>
      <c r="AI2167" t="e">
        <f t="shared" si="1118"/>
        <v>#DIV/0!</v>
      </c>
      <c r="AJ2167" t="e">
        <f t="shared" si="1119"/>
        <v>#DIV/0!</v>
      </c>
      <c r="AK2167"/>
      <c r="AL2167"/>
      <c r="AM2167"/>
      <c r="AN2167"/>
    </row>
    <row r="2168" spans="1:40" x14ac:dyDescent="0.3">
      <c r="A2168"/>
      <c r="B2168">
        <f t="shared" si="1120"/>
        <v>234000</v>
      </c>
      <c r="C2168" s="186" t="str">
        <f t="shared" si="1088"/>
        <v>-0.00488981512923766+0.00889865719502766i</v>
      </c>
      <c r="D2168" s="158" t="str">
        <f t="shared" si="1089"/>
        <v>-5.10281469681014-2.71429593331312i</v>
      </c>
      <c r="E2168" t="str">
        <f t="shared" si="1090"/>
        <v>1627.01679323879-6387.03097957062i</v>
      </c>
      <c r="F2168" t="str">
        <f t="shared" si="1091"/>
        <v>0.66069471054165+0.362937257192391i</v>
      </c>
      <c r="G2168" t="str">
        <f t="shared" si="1086"/>
        <v>0.66069471054165+0.362937257192391i</v>
      </c>
      <c r="H2168" t="str">
        <f t="shared" si="1092"/>
        <v>6.79544156223195+5.44578571493733i</v>
      </c>
      <c r="I2168" t="str">
        <f t="shared" si="1093"/>
        <v>918.915851175015i</v>
      </c>
      <c r="J2168" t="str">
        <f t="shared" si="1087"/>
        <v>-208.142562672801+195.948145839198i</v>
      </c>
      <c r="K2168" t="str">
        <f t="shared" si="1094"/>
        <v>2.20340254107269-2.34052662011404i</v>
      </c>
      <c r="L2168" t="str">
        <f t="shared" si="1095"/>
        <v>0.468739966766443-0.413399906298767i</v>
      </c>
      <c r="M2168" t="str">
        <f t="shared" si="1096"/>
        <v>2.67214250783913-2.75392652641281i</v>
      </c>
      <c r="N2168" t="str">
        <f t="shared" si="1097"/>
        <v>-2.99136537668578i</v>
      </c>
      <c r="O2168" t="str">
        <f t="shared" si="1098"/>
        <v>-0.988737088562863-0.149662853441438i</v>
      </c>
      <c r="P2168" t="str">
        <f t="shared" si="1099"/>
        <v>1.98873708856286+0.149662853441438i</v>
      </c>
      <c r="Q2168" t="str">
        <f t="shared" si="1100"/>
        <v>-1.98873708856286+2.84170252324434i</v>
      </c>
      <c r="R2168" t="str">
        <f t="shared" si="1101"/>
        <v>-0.293406123467231-0.494502657233731i</v>
      </c>
      <c r="S2168" t="str">
        <f t="shared" si="1102"/>
        <v>0.328270548881842i</v>
      </c>
      <c r="T2168" t="str">
        <f t="shared" si="1103"/>
        <v>0.162330658713646-0.0963165891958814i</v>
      </c>
      <c r="U2168" t="e">
        <f t="shared" si="1104"/>
        <v>#DIV/0!</v>
      </c>
      <c r="V2168" t="str">
        <f t="shared" si="1105"/>
        <v>0.0000833333333333333-0.00113358221575424i</v>
      </c>
      <c r="W2168" t="e">
        <f t="shared" si="1106"/>
        <v>#DIV/0!</v>
      </c>
      <c r="X2168" t="e">
        <f t="shared" si="1107"/>
        <v>#DIV/0!</v>
      </c>
      <c r="Y2168" t="str">
        <f t="shared" si="1108"/>
        <v>0.00096+0.999780446078416i</v>
      </c>
      <c r="Z2168" t="e">
        <f t="shared" si="1109"/>
        <v>#DIV/0!</v>
      </c>
      <c r="AA2168" t="e">
        <f t="shared" si="1110"/>
        <v>#DIV/0!</v>
      </c>
      <c r="AB2168" t="str">
        <f t="shared" si="1111"/>
        <v>0.092631571900446-0.0549616266452937i</v>
      </c>
      <c r="AC2168" t="str">
        <f t="shared" si="1112"/>
        <v>1.09616447928987-0.401965841898827i</v>
      </c>
      <c r="AD2168" t="str">
        <f t="shared" si="1113"/>
        <v>0.0906957075974474-0.0168816364094046i</v>
      </c>
      <c r="AE2168" t="e">
        <f t="shared" si="1114"/>
        <v>#DIV/0!</v>
      </c>
      <c r="AF2168" t="str">
        <f t="shared" si="1115"/>
        <v>-11.8982562590421-8.16008164825045i</v>
      </c>
      <c r="AG2168" t="e">
        <f t="shared" si="1116"/>
        <v>#DIV/0!</v>
      </c>
      <c r="AH2168" t="e">
        <f t="shared" si="1117"/>
        <v>#DIV/0!</v>
      </c>
      <c r="AI2168" t="e">
        <f t="shared" si="1118"/>
        <v>#DIV/0!</v>
      </c>
      <c r="AJ2168" t="e">
        <f t="shared" si="1119"/>
        <v>#DIV/0!</v>
      </c>
      <c r="AK2168"/>
      <c r="AL2168"/>
      <c r="AM2168"/>
      <c r="AN2168"/>
    </row>
    <row r="2169" spans="1:40" x14ac:dyDescent="0.3">
      <c r="A2169"/>
      <c r="B2169">
        <f t="shared" si="1120"/>
        <v>235000</v>
      </c>
      <c r="C2169" s="186" t="str">
        <f t="shared" si="1088"/>
        <v>-0.00486756574165793+0.00888149884874122i</v>
      </c>
      <c r="D2169" s="158" t="str">
        <f t="shared" si="1089"/>
        <v>-5.11447957909273-2.71360470748365i</v>
      </c>
      <c r="E2169" t="str">
        <f t="shared" si="1090"/>
        <v>1614.03458079941-6363.14510908937i</v>
      </c>
      <c r="F2169" t="str">
        <f t="shared" si="1091"/>
        <v>0.662238466313915+0.362829938955304i</v>
      </c>
      <c r="G2169" t="str">
        <f t="shared" si="1086"/>
        <v>0.662238466313915+0.362829938955304i</v>
      </c>
      <c r="H2169" t="str">
        <f t="shared" si="1092"/>
        <v>6.81813009551186+5.44353089112543i</v>
      </c>
      <c r="I2169" t="str">
        <f t="shared" si="1093"/>
        <v>922.842841992002i</v>
      </c>
      <c r="J2169" t="str">
        <f t="shared" si="1087"/>
        <v>-209.933925480412+196.785531077827i</v>
      </c>
      <c r="K2169" t="str">
        <f t="shared" si="1094"/>
        <v>2.19334711572529-2.33989748851628i</v>
      </c>
      <c r="L2169" t="str">
        <f t="shared" si="1095"/>
        <v>0.466989964205365-0.413616581916082i</v>
      </c>
      <c r="M2169" t="str">
        <f t="shared" si="1096"/>
        <v>2.66033707993066-2.75351407043236i</v>
      </c>
      <c r="N2169" t="str">
        <f t="shared" si="1097"/>
        <v>-3.00414898940666i</v>
      </c>
      <c r="O2169" t="str">
        <f t="shared" si="1098"/>
        <v>-0.990569479429952-0.137011336837046i</v>
      </c>
      <c r="P2169" t="str">
        <f t="shared" si="1099"/>
        <v>1.99056947942995+0.137011336837046i</v>
      </c>
      <c r="Q2169" t="str">
        <f t="shared" si="1100"/>
        <v>-1.99056947942995+2.86713765256961i</v>
      </c>
      <c r="R2169" t="str">
        <f t="shared" si="1101"/>
        <v>-0.292996951007468-0.490851455955439i</v>
      </c>
      <c r="S2169" t="str">
        <f t="shared" si="1102"/>
        <v>0.329673414475353i</v>
      </c>
      <c r="T2169" t="str">
        <f t="shared" si="1103"/>
        <v>0.161820675485028-0.0965933052694997i</v>
      </c>
      <c r="U2169" t="e">
        <f t="shared" si="1104"/>
        <v>#DIV/0!</v>
      </c>
      <c r="V2169" t="str">
        <f t="shared" si="1105"/>
        <v>0.0000833333333333333-0.00112875846164465i</v>
      </c>
      <c r="W2169" t="e">
        <f t="shared" si="1106"/>
        <v>#DIV/0!</v>
      </c>
      <c r="X2169" t="e">
        <f t="shared" si="1107"/>
        <v>#DIV/0!</v>
      </c>
      <c r="Y2169" t="str">
        <f t="shared" si="1108"/>
        <v>0.00096+1.0040530120873i</v>
      </c>
      <c r="Z2169" t="e">
        <f t="shared" si="1109"/>
        <v>#DIV/0!</v>
      </c>
      <c r="AA2169" t="e">
        <f t="shared" si="1110"/>
        <v>#DIV/0!</v>
      </c>
      <c r="AB2169" t="str">
        <f t="shared" si="1111"/>
        <v>0.0923405575690553-0.0551195305500305i</v>
      </c>
      <c r="AC2169" t="str">
        <f t="shared" si="1112"/>
        <v>1.09388460635729-0.40089755548858i</v>
      </c>
      <c r="AD2169" t="str">
        <f t="shared" si="1113"/>
        <v>0.0906999067820202-0.017148206976367i</v>
      </c>
      <c r="AE2169" t="e">
        <f t="shared" si="1114"/>
        <v>#DIV/0!</v>
      </c>
      <c r="AF2169" t="str">
        <f t="shared" si="1115"/>
        <v>-11.9326096746046-8.15713559860908i</v>
      </c>
      <c r="AG2169" t="e">
        <f t="shared" si="1116"/>
        <v>#DIV/0!</v>
      </c>
      <c r="AH2169" t="e">
        <f t="shared" si="1117"/>
        <v>#DIV/0!</v>
      </c>
      <c r="AI2169" t="e">
        <f t="shared" si="1118"/>
        <v>#DIV/0!</v>
      </c>
      <c r="AJ2169" t="e">
        <f t="shared" si="1119"/>
        <v>#DIV/0!</v>
      </c>
      <c r="AK2169"/>
      <c r="AL2169"/>
      <c r="AM2169"/>
      <c r="AN2169"/>
    </row>
    <row r="2170" spans="1:40" x14ac:dyDescent="0.3">
      <c r="A2170"/>
      <c r="B2170">
        <f t="shared" si="1120"/>
        <v>236000</v>
      </c>
      <c r="C2170" s="186" t="str">
        <f t="shared" si="1088"/>
        <v>-0.00484542433514115+0.00886438586644852i</v>
      </c>
      <c r="D2170" s="158" t="str">
        <f t="shared" si="1089"/>
        <v>-5.12608786650697-2.71286687771244i</v>
      </c>
      <c r="E2170" t="str">
        <f t="shared" si="1090"/>
        <v>1601.2038507919-6339.42339999095i</v>
      </c>
      <c r="F2170" t="str">
        <f t="shared" si="1091"/>
        <v>0.663774732165768+0.362716587307201i</v>
      </c>
      <c r="G2170" t="str">
        <f t="shared" si="1086"/>
        <v>0.663774732165768+0.362716587307201i</v>
      </c>
      <c r="H2170" t="str">
        <f t="shared" si="1092"/>
        <v>6.84070657354098+5.44119374335429i</v>
      </c>
      <c r="I2170" t="str">
        <f t="shared" si="1093"/>
        <v>926.769832808989i</v>
      </c>
      <c r="J2170" t="str">
        <f t="shared" si="1087"/>
        <v>-211.732927361829+197.622916316457i</v>
      </c>
      <c r="K2170" t="str">
        <f t="shared" si="1094"/>
        <v>2.18334075047504-2.33922835035077i</v>
      </c>
      <c r="L2170" t="str">
        <f t="shared" si="1095"/>
        <v>0.465245600512118-0.413825081764687i</v>
      </c>
      <c r="M2170" t="str">
        <f t="shared" si="1096"/>
        <v>2.64858635098716-2.75305343211546i</v>
      </c>
      <c r="N2170" t="str">
        <f t="shared" si="1097"/>
        <v>-3.01693260212754i</v>
      </c>
      <c r="O2170" t="str">
        <f t="shared" si="1098"/>
        <v>-0.992239992890156-0.124337430041576i</v>
      </c>
      <c r="P2170" t="str">
        <f t="shared" si="1099"/>
        <v>1.99223999289016+0.124337430041576i</v>
      </c>
      <c r="Q2170" t="str">
        <f t="shared" si="1100"/>
        <v>-1.99223999289016+2.89259517208596i</v>
      </c>
      <c r="R2170" t="str">
        <f t="shared" si="1101"/>
        <v>-0.292584725652476-0.487223727238739i</v>
      </c>
      <c r="S2170" t="str">
        <f t="shared" si="1102"/>
        <v>0.331076280068866i</v>
      </c>
      <c r="T2170" t="str">
        <f t="shared" si="1103"/>
        <v>0.16130821917549-0.0968678625739915i</v>
      </c>
      <c r="U2170" t="e">
        <f t="shared" si="1104"/>
        <v>#DIV/0!</v>
      </c>
      <c r="V2170" t="str">
        <f t="shared" si="1105"/>
        <v>0.0000833333333333333-0.00112397558680717i</v>
      </c>
      <c r="W2170" t="e">
        <f t="shared" si="1106"/>
        <v>#DIV/0!</v>
      </c>
      <c r="X2170" t="e">
        <f t="shared" si="1107"/>
        <v>#DIV/0!</v>
      </c>
      <c r="Y2170" t="str">
        <f t="shared" si="1108"/>
        <v>0.00096+1.00832557809618i</v>
      </c>
      <c r="Z2170" t="e">
        <f t="shared" si="1109"/>
        <v>#DIV/0!</v>
      </c>
      <c r="AA2170" t="e">
        <f t="shared" si="1110"/>
        <v>#DIV/0!</v>
      </c>
      <c r="AB2170" t="str">
        <f t="shared" si="1111"/>
        <v>0.0920481320108831-0.0552762025853279i</v>
      </c>
      <c r="AC2170" t="str">
        <f t="shared" si="1112"/>
        <v>1.09161908683604-0.399817221454279i</v>
      </c>
      <c r="AD2170" t="str">
        <f t="shared" si="1113"/>
        <v>0.0907015476249495-0.0174164798523473i</v>
      </c>
      <c r="AE2170" t="e">
        <f t="shared" si="1114"/>
        <v>#DIV/0!</v>
      </c>
      <c r="AF2170" t="str">
        <f t="shared" si="1115"/>
        <v>-11.966794440048-8.15406062106673i</v>
      </c>
      <c r="AG2170" t="e">
        <f t="shared" si="1116"/>
        <v>#DIV/0!</v>
      </c>
      <c r="AH2170" t="e">
        <f t="shared" si="1117"/>
        <v>#DIV/0!</v>
      </c>
      <c r="AI2170" t="e">
        <f t="shared" si="1118"/>
        <v>#DIV/0!</v>
      </c>
      <c r="AJ2170" t="e">
        <f t="shared" si="1119"/>
        <v>#DIV/0!</v>
      </c>
      <c r="AK2170"/>
      <c r="AL2170"/>
      <c r="AM2170"/>
      <c r="AN2170"/>
    </row>
    <row r="2171" spans="1:40" x14ac:dyDescent="0.3">
      <c r="A2171"/>
      <c r="B2171">
        <f t="shared" si="1120"/>
        <v>237000</v>
      </c>
      <c r="C2171" s="186" t="str">
        <f t="shared" si="1088"/>
        <v>-0.00482339071962722+0.0088473178485381i</v>
      </c>
      <c r="D2171" s="158" t="str">
        <f t="shared" si="1089"/>
        <v>-5.13763965824396-2.71208312548771i</v>
      </c>
      <c r="E2171" t="str">
        <f t="shared" si="1090"/>
        <v>1588.52230825169-6315.86435149671i</v>
      </c>
      <c r="F2171" t="str">
        <f t="shared" si="1091"/>
        <v>0.665303521225237+0.362597290738239i</v>
      </c>
      <c r="G2171" t="str">
        <f t="shared" si="1086"/>
        <v>0.665303521225237+0.362597290738239i</v>
      </c>
      <c r="H2171" t="str">
        <f t="shared" si="1092"/>
        <v>6.8631712393338+5.43877549943054i</v>
      </c>
      <c r="I2171" t="str">
        <f t="shared" si="1093"/>
        <v>930.696823625976i</v>
      </c>
      <c r="J2171" t="str">
        <f t="shared" si="1087"/>
        <v>-213.539568317053+198.460301555085i</v>
      </c>
      <c r="K2171" t="str">
        <f t="shared" si="1094"/>
        <v>2.17338335590864-2.33851979449593i</v>
      </c>
      <c r="L2171" t="str">
        <f t="shared" si="1095"/>
        <v>0.46350689542707-0.414025487235731i</v>
      </c>
      <c r="M2171" t="str">
        <f t="shared" si="1096"/>
        <v>2.63689025133571-2.75254528173166i</v>
      </c>
      <c r="N2171" t="str">
        <f t="shared" si="1097"/>
        <v>-3.02971621484842i</v>
      </c>
      <c r="O2171" t="str">
        <f t="shared" si="1098"/>
        <v>-0.993748355950623-0.111643204206228i</v>
      </c>
      <c r="P2171" t="str">
        <f t="shared" si="1099"/>
        <v>1.99374835595062+0.111643204206228i</v>
      </c>
      <c r="Q2171" t="str">
        <f t="shared" si="1100"/>
        <v>-1.99374835595062+2.91807301064219i</v>
      </c>
      <c r="R2171" t="str">
        <f t="shared" si="1101"/>
        <v>-0.292169426343671-0.483619168325166i</v>
      </c>
      <c r="S2171" t="str">
        <f t="shared" si="1102"/>
        <v>0.332479145662379i</v>
      </c>
      <c r="T2171" t="str">
        <f t="shared" si="1103"/>
        <v>0.160793287910701-0.0971402412594111i</v>
      </c>
      <c r="U2171" t="e">
        <f t="shared" si="1104"/>
        <v>#DIV/0!</v>
      </c>
      <c r="V2171" t="str">
        <f t="shared" si="1105"/>
        <v>0.0000833333333333333-0.00111923307378267i</v>
      </c>
      <c r="W2171" t="e">
        <f t="shared" si="1106"/>
        <v>#DIV/0!</v>
      </c>
      <c r="X2171" t="e">
        <f t="shared" si="1107"/>
        <v>#DIV/0!</v>
      </c>
      <c r="Y2171" t="str">
        <f t="shared" si="1108"/>
        <v>0.00096+1.01259814410506i</v>
      </c>
      <c r="Z2171" t="e">
        <f t="shared" si="1109"/>
        <v>#DIV/0!</v>
      </c>
      <c r="AA2171" t="e">
        <f t="shared" si="1110"/>
        <v>#DIV/0!</v>
      </c>
      <c r="AB2171" t="str">
        <f t="shared" si="1111"/>
        <v>0.0917542941563702-0.05543163142411i</v>
      </c>
      <c r="AC2171" t="str">
        <f t="shared" si="1112"/>
        <v>1.089367928244-0.398724977976605i</v>
      </c>
      <c r="AD2171" t="str">
        <f t="shared" si="1113"/>
        <v>0.0907005946955098-0.0176864384402571i</v>
      </c>
      <c r="AE2171" t="e">
        <f t="shared" si="1114"/>
        <v>#DIV/0!</v>
      </c>
      <c r="AF2171" t="str">
        <f t="shared" si="1115"/>
        <v>-12.0008108975778-8.15085862491825i</v>
      </c>
      <c r="AG2171" t="e">
        <f t="shared" si="1116"/>
        <v>#DIV/0!</v>
      </c>
      <c r="AH2171" t="e">
        <f t="shared" si="1117"/>
        <v>#DIV/0!</v>
      </c>
      <c r="AI2171" t="e">
        <f t="shared" si="1118"/>
        <v>#DIV/0!</v>
      </c>
      <c r="AJ2171" t="e">
        <f t="shared" si="1119"/>
        <v>#DIV/0!</v>
      </c>
      <c r="AK2171"/>
      <c r="AL2171"/>
      <c r="AM2171"/>
      <c r="AN2171"/>
    </row>
    <row r="2172" spans="1:40" x14ac:dyDescent="0.3">
      <c r="A2172"/>
      <c r="B2172">
        <f t="shared" si="1120"/>
        <v>238000</v>
      </c>
      <c r="C2172" s="186" t="str">
        <f t="shared" si="1088"/>
        <v>-0.00480146469612053+0.00883029441034485i</v>
      </c>
      <c r="D2172" s="158" t="str">
        <f t="shared" si="1089"/>
        <v>-5.14913505819023-2.7112541251599i</v>
      </c>
      <c r="E2172" t="str">
        <f t="shared" si="1090"/>
        <v>1575.98770045283-6292.46647747224i</v>
      </c>
      <c r="F2172" t="str">
        <f t="shared" si="1091"/>
        <v>0.666824847241736+0.362472136822506i</v>
      </c>
      <c r="G2172" t="str">
        <f t="shared" si="1086"/>
        <v>0.666824847241736+0.362472136822506i</v>
      </c>
      <c r="H2172" t="str">
        <f t="shared" si="1092"/>
        <v>6.88552434390426+5.43627737462886i</v>
      </c>
      <c r="I2172" t="str">
        <f t="shared" si="1093"/>
        <v>934.623814442964i</v>
      </c>
      <c r="J2172" t="str">
        <f t="shared" si="1087"/>
        <v>-215.353848346083+199.297686793715i</v>
      </c>
      <c r="K2172" t="str">
        <f t="shared" si="1094"/>
        <v>2.1634748385905-2.33777240361365i</v>
      </c>
      <c r="L2172" t="str">
        <f t="shared" si="1095"/>
        <v>0.461773867862723-0.414217879275351i</v>
      </c>
      <c r="M2172" t="str">
        <f t="shared" si="1096"/>
        <v>2.62524870645322-2.751990282889i</v>
      </c>
      <c r="N2172" t="str">
        <f t="shared" si="1097"/>
        <v>-3.0424998275693i</v>
      </c>
      <c r="O2172" t="str">
        <f t="shared" si="1098"/>
        <v>-0.995094322116882-0.0989307338027116i</v>
      </c>
      <c r="P2172" t="str">
        <f t="shared" si="1099"/>
        <v>1.99509432211688+0.0989307338027116i</v>
      </c>
      <c r="Q2172" t="str">
        <f t="shared" si="1100"/>
        <v>-1.99509432211688+2.94356909376659i</v>
      </c>
      <c r="R2172" t="str">
        <f t="shared" si="1101"/>
        <v>-0.291751031832614-0.480037481718421i</v>
      </c>
      <c r="S2172" t="str">
        <f t="shared" si="1102"/>
        <v>0.33388201125589i</v>
      </c>
      <c r="T2172" t="str">
        <f t="shared" si="1103"/>
        <v>0.160275879874359-0.0974104212942544i</v>
      </c>
      <c r="U2172" t="e">
        <f t="shared" si="1104"/>
        <v>#DIV/0!</v>
      </c>
      <c r="V2172" t="str">
        <f t="shared" si="1105"/>
        <v>0.0000833333333333333-0.00111453041380879i</v>
      </c>
      <c r="W2172" t="e">
        <f t="shared" si="1106"/>
        <v>#DIV/0!</v>
      </c>
      <c r="X2172" t="e">
        <f t="shared" si="1107"/>
        <v>#DIV/0!</v>
      </c>
      <c r="Y2172" t="str">
        <f t="shared" si="1108"/>
        <v>0.00096+1.01687071011394i</v>
      </c>
      <c r="Z2172" t="e">
        <f t="shared" si="1109"/>
        <v>#DIV/0!</v>
      </c>
      <c r="AA2172" t="e">
        <f t="shared" si="1110"/>
        <v>#DIV/0!</v>
      </c>
      <c r="AB2172" t="str">
        <f t="shared" si="1111"/>
        <v>0.0914590429690709-0.0555858056356974i</v>
      </c>
      <c r="AC2172" t="str">
        <f t="shared" si="1112"/>
        <v>1.08713113727201-0.397620961875485i</v>
      </c>
      <c r="AD2172" t="str">
        <f t="shared" si="1113"/>
        <v>0.0906970124535361-0.0179580656236919i</v>
      </c>
      <c r="AE2172" t="e">
        <f t="shared" si="1114"/>
        <v>#DIV/0!</v>
      </c>
      <c r="AF2172" t="str">
        <f t="shared" si="1115"/>
        <v>-12.0346594020945-8.14753149978876i</v>
      </c>
      <c r="AG2172" t="e">
        <f t="shared" si="1116"/>
        <v>#DIV/0!</v>
      </c>
      <c r="AH2172" t="e">
        <f t="shared" si="1117"/>
        <v>#DIV/0!</v>
      </c>
      <c r="AI2172" t="e">
        <f t="shared" si="1118"/>
        <v>#DIV/0!</v>
      </c>
      <c r="AJ2172" t="e">
        <f t="shared" si="1119"/>
        <v>#DIV/0!</v>
      </c>
      <c r="AK2172"/>
      <c r="AL2172"/>
      <c r="AM2172"/>
      <c r="AN2172"/>
    </row>
    <row r="2173" spans="1:40" x14ac:dyDescent="0.3">
      <c r="A2173"/>
      <c r="B2173">
        <f t="shared" si="1120"/>
        <v>239000</v>
      </c>
      <c r="C2173" s="186" t="str">
        <f t="shared" si="1088"/>
        <v>-0.00477964605692902+0.00881331518161842i</v>
      </c>
      <c r="D2173" s="158" t="str">
        <f t="shared" si="1089"/>
        <v>-5.16057417480217-2.71038054397602i</v>
      </c>
      <c r="E2173" t="str">
        <f t="shared" si="1090"/>
        <v>1563.59781600406-6269.22830634646i</v>
      </c>
      <c r="F2173" t="str">
        <f t="shared" si="1091"/>
        <v>0.668338724569441+0.362341212221968i</v>
      </c>
      <c r="G2173" t="str">
        <f t="shared" si="1086"/>
        <v>0.668338724569441+0.362341212221968i</v>
      </c>
      <c r="H2173" t="str">
        <f t="shared" si="1092"/>
        <v>6.90776614604799+5.43370057173763i</v>
      </c>
      <c r="I2173" t="str">
        <f t="shared" si="1093"/>
        <v>938.550805259951i</v>
      </c>
      <c r="J2173" t="str">
        <f t="shared" si="1087"/>
        <v>-217.17576744892+200.135072032343i</v>
      </c>
      <c r="K2173" t="str">
        <f t="shared" si="1094"/>
        <v>2.15361510117147-2.33698675418026i</v>
      </c>
      <c r="L2173" t="str">
        <f t="shared" si="1095"/>
        <v>0.460046535916098-0.414402338380243i</v>
      </c>
      <c r="M2173" t="str">
        <f t="shared" si="1096"/>
        <v>2.61366163708757-2.7513890925605i</v>
      </c>
      <c r="N2173" t="str">
        <f t="shared" si="1097"/>
        <v>-3.05528344029018i</v>
      </c>
      <c r="O2173" t="str">
        <f t="shared" si="1098"/>
        <v>-0.996277671433122-0.0862020962842358i</v>
      </c>
      <c r="P2173" t="str">
        <f t="shared" si="1099"/>
        <v>1.99627767143312+0.0862020962842358i</v>
      </c>
      <c r="Q2173" t="str">
        <f t="shared" si="1100"/>
        <v>-1.99627767143312+2.96908134400594i</v>
      </c>
      <c r="R2173" t="str">
        <f t="shared" si="1101"/>
        <v>-0.291329520679582-0.476478375079617i</v>
      </c>
      <c r="S2173" t="str">
        <f t="shared" si="1102"/>
        <v>0.335284876849402i</v>
      </c>
      <c r="T2173" t="str">
        <f t="shared" si="1103"/>
        <v>0.159755993309973-0.097678382463649i</v>
      </c>
      <c r="U2173" t="e">
        <f t="shared" si="1104"/>
        <v>#DIV/0!</v>
      </c>
      <c r="V2173" t="str">
        <f t="shared" si="1105"/>
        <v>0.0000833333333333333-0.00110986710663804i</v>
      </c>
      <c r="W2173" t="e">
        <f t="shared" si="1106"/>
        <v>#DIV/0!</v>
      </c>
      <c r="X2173" t="e">
        <f t="shared" si="1107"/>
        <v>#DIV/0!</v>
      </c>
      <c r="Y2173" t="str">
        <f t="shared" si="1108"/>
        <v>0.00096+1.02114327612283i</v>
      </c>
      <c r="Z2173" t="e">
        <f t="shared" si="1109"/>
        <v>#DIV/0!</v>
      </c>
      <c r="AA2173" t="e">
        <f t="shared" si="1110"/>
        <v>#DIV/0!</v>
      </c>
      <c r="AB2173" t="str">
        <f t="shared" si="1111"/>
        <v>0.0911623774466698-0.0557387136847745i</v>
      </c>
      <c r="AC2173" t="str">
        <f t="shared" si="1112"/>
        <v>1.08490871981242-0.396505308617154i</v>
      </c>
      <c r="AD2173" t="str">
        <f t="shared" si="1113"/>
        <v>0.0906907652541365-0.0182313437598484i</v>
      </c>
      <c r="AE2173" t="e">
        <f t="shared" si="1114"/>
        <v>#DIV/0!</v>
      </c>
      <c r="AF2173" t="str">
        <f t="shared" si="1115"/>
        <v>-12.0683403208502-8.14408111571365i</v>
      </c>
      <c r="AG2173" t="e">
        <f t="shared" si="1116"/>
        <v>#DIV/0!</v>
      </c>
      <c r="AH2173" t="e">
        <f t="shared" si="1117"/>
        <v>#DIV/0!</v>
      </c>
      <c r="AI2173" t="e">
        <f t="shared" si="1118"/>
        <v>#DIV/0!</v>
      </c>
      <c r="AJ2173" t="e">
        <f t="shared" si="1119"/>
        <v>#DIV/0!</v>
      </c>
      <c r="AK2173"/>
      <c r="AL2173"/>
      <c r="AM2173"/>
      <c r="AN2173"/>
    </row>
    <row r="2174" spans="1:40" x14ac:dyDescent="0.3">
      <c r="A2174"/>
      <c r="B2174">
        <f t="shared" si="1120"/>
        <v>240000</v>
      </c>
      <c r="C2174" s="186" t="str">
        <f t="shared" si="1088"/>
        <v>-0.00475793458589937+0.00879637980600818i</v>
      </c>
      <c r="D2174" s="158" t="str">
        <f t="shared" si="1089"/>
        <v>-5.17195712098262-2.70946304211522i</v>
      </c>
      <c r="E2174" t="str">
        <f t="shared" si="1090"/>
        <v>1551.35048396681-6246.14838102728i</v>
      </c>
      <c r="F2174" t="str">
        <f t="shared" si="1091"/>
        <v>0.669845168150964+0.362204602690602i</v>
      </c>
      <c r="G2174" t="str">
        <f t="shared" si="1086"/>
        <v>0.669845168150964+0.362204602690602i</v>
      </c>
      <c r="H2174" t="str">
        <f t="shared" si="1092"/>
        <v>6.92989691212811+5.43104628110728i</v>
      </c>
      <c r="I2174" t="str">
        <f t="shared" si="1093"/>
        <v>942.477796076938i</v>
      </c>
      <c r="J2174" t="str">
        <f t="shared" si="1087"/>
        <v>-219.005325625563+200.972457270973i</v>
      </c>
      <c r="K2174" t="str">
        <f t="shared" si="1094"/>
        <v>2.14380404249589-2.33616341651819i</v>
      </c>
      <c r="L2174" t="str">
        <f t="shared" si="1095"/>
        <v>0.458324916881043-0.414578944593412i</v>
      </c>
      <c r="M2174" t="str">
        <f t="shared" si="1096"/>
        <v>2.60212895937693-2.7507423611116i</v>
      </c>
      <c r="N2174" t="str">
        <f t="shared" si="1097"/>
        <v>-3.06806705301106i</v>
      </c>
      <c r="O2174" t="str">
        <f t="shared" si="1098"/>
        <v>-0.997298210518138-0.0734593717460161i</v>
      </c>
      <c r="P2174" t="str">
        <f t="shared" si="1099"/>
        <v>1.99729821051814+0.0734593717460161i</v>
      </c>
      <c r="Q2174" t="str">
        <f t="shared" si="1100"/>
        <v>-1.99729821051814+2.99460768126504i</v>
      </c>
      <c r="R2174" t="str">
        <f t="shared" si="1101"/>
        <v>-0.290904871252158-0.472941561125264i</v>
      </c>
      <c r="S2174" t="str">
        <f t="shared" si="1102"/>
        <v>0.336687742442915i</v>
      </c>
      <c r="T2174" t="str">
        <f t="shared" si="1103"/>
        <v>0.159233626522693-0.0979441043675359i</v>
      </c>
      <c r="U2174" t="e">
        <f t="shared" si="1104"/>
        <v>#DIV/0!</v>
      </c>
      <c r="V2174" t="str">
        <f t="shared" si="1105"/>
        <v>0.0000833333333333333-0.00110524266036038i</v>
      </c>
      <c r="W2174" t="e">
        <f t="shared" si="1106"/>
        <v>#DIV/0!</v>
      </c>
      <c r="X2174" t="e">
        <f t="shared" si="1107"/>
        <v>#DIV/0!</v>
      </c>
      <c r="Y2174" t="str">
        <f t="shared" si="1108"/>
        <v>0.00096+1.02541584213171i</v>
      </c>
      <c r="Z2174" t="e">
        <f t="shared" si="1109"/>
        <v>#DIV/0!</v>
      </c>
      <c r="AA2174" t="e">
        <f t="shared" si="1110"/>
        <v>#DIV/0!</v>
      </c>
      <c r="AB2174" t="str">
        <f t="shared" si="1111"/>
        <v>0.090864296622026-0.0558903439303515i</v>
      </c>
      <c r="AC2174" t="str">
        <f t="shared" si="1112"/>
        <v>1.08270068098727-0.395378152321521i</v>
      </c>
      <c r="AD2174" t="str">
        <f t="shared" si="1113"/>
        <v>0.0906818173525712-0.0185062546724027i</v>
      </c>
      <c r="AE2174" t="e">
        <f t="shared" si="1114"/>
        <v>#DIV/0!</v>
      </c>
      <c r="AF2174" t="str">
        <f t="shared" si="1115"/>
        <v>-12.1018540331107-8.1405093232225i</v>
      </c>
      <c r="AG2174" t="e">
        <f t="shared" si="1116"/>
        <v>#DIV/0!</v>
      </c>
      <c r="AH2174" t="e">
        <f t="shared" si="1117"/>
        <v>#DIV/0!</v>
      </c>
      <c r="AI2174" t="e">
        <f t="shared" si="1118"/>
        <v>#DIV/0!</v>
      </c>
      <c r="AJ2174" t="e">
        <f t="shared" si="1119"/>
        <v>#DIV/0!</v>
      </c>
      <c r="AK2174"/>
      <c r="AL2174"/>
      <c r="AM2174"/>
      <c r="AN2174"/>
    </row>
    <row r="2175" spans="1:40" x14ac:dyDescent="0.3">
      <c r="A2175"/>
      <c r="B2175">
        <f t="shared" si="1120"/>
        <v>241000</v>
      </c>
      <c r="C2175" s="186" t="str">
        <f t="shared" si="1088"/>
        <v>-0.00473633005864772+0.00877948794056436i</v>
      </c>
      <c r="D2175" s="158" t="str">
        <f t="shared" si="1089"/>
        <v>-5.18328401395935-2.70850227272505i</v>
      </c>
      <c r="E2175" t="str">
        <f t="shared" si="1090"/>
        <v>1539.24357299425-6223.22525881415i</v>
      </c>
      <c r="F2175" t="str">
        <f t="shared" si="1091"/>
        <v>0.671344193501267+0.362062393078614i</v>
      </c>
      <c r="G2175" t="str">
        <f t="shared" si="1086"/>
        <v>0.671344193501267+0.362062393078614i</v>
      </c>
      <c r="H2175" t="str">
        <f t="shared" si="1092"/>
        <v>6.95191691586411+5.42831568070023i</v>
      </c>
      <c r="I2175" t="str">
        <f t="shared" si="1093"/>
        <v>946.404786893925i</v>
      </c>
      <c r="J2175" t="str">
        <f t="shared" si="1087"/>
        <v>-220.842522876013+201.809842509602i</v>
      </c>
      <c r="K2175" t="str">
        <f t="shared" si="1094"/>
        <v>2.13404155770669-2.33530295482877i</v>
      </c>
      <c r="L2175" t="str">
        <f t="shared" si="1095"/>
        <v>0.456609027260447-0.414747777500142i</v>
      </c>
      <c r="M2175" t="str">
        <f t="shared" si="1096"/>
        <v>2.59065058496714-2.75005073232891i</v>
      </c>
      <c r="N2175" t="str">
        <f t="shared" si="1097"/>
        <v>-3.08085066573194i</v>
      </c>
      <c r="O2175" t="str">
        <f t="shared" si="1098"/>
        <v>-0.998155772596935-0.0607046425853478i</v>
      </c>
      <c r="P2175" t="str">
        <f t="shared" si="1099"/>
        <v>1.99815577259693+0.0607046425853478i</v>
      </c>
      <c r="Q2175" t="str">
        <f t="shared" si="1100"/>
        <v>-1.99815577259693+3.02014602314659i</v>
      </c>
      <c r="R2175" t="str">
        <f t="shared" si="1101"/>
        <v>-0.290477061723816-0.469426757527902i</v>
      </c>
      <c r="S2175" t="str">
        <f t="shared" si="1102"/>
        <v>0.338090608036426i</v>
      </c>
      <c r="T2175" t="str">
        <f t="shared" si="1103"/>
        <v>0.158708777881176-0.0982075664188394i</v>
      </c>
      <c r="U2175" t="e">
        <f t="shared" si="1104"/>
        <v>#DIV/0!</v>
      </c>
      <c r="V2175" t="str">
        <f t="shared" si="1105"/>
        <v>0.0000833333333333333-0.00110065659123026i</v>
      </c>
      <c r="W2175" t="e">
        <f t="shared" si="1106"/>
        <v>#DIV/0!</v>
      </c>
      <c r="X2175" t="e">
        <f t="shared" si="1107"/>
        <v>#DIV/0!</v>
      </c>
      <c r="Y2175" t="str">
        <f t="shared" si="1108"/>
        <v>0.00096+1.02968840814059i</v>
      </c>
      <c r="Z2175" t="e">
        <f t="shared" si="1109"/>
        <v>#DIV/0!</v>
      </c>
      <c r="AA2175" t="e">
        <f t="shared" si="1110"/>
        <v>#DIV/0!</v>
      </c>
      <c r="AB2175" t="str">
        <f t="shared" si="1111"/>
        <v>0.0905647995642379-0.0560406846247203i</v>
      </c>
      <c r="AC2175" t="str">
        <f t="shared" si="1112"/>
        <v>1.0805070251761-0.394239625769844i</v>
      </c>
      <c r="AD2175" t="str">
        <f t="shared" si="1113"/>
        <v>0.0906701329092958-0.0187827796443525i</v>
      </c>
      <c r="AE2175" t="e">
        <f t="shared" si="1114"/>
        <v>#DIV/0!</v>
      </c>
      <c r="AF2175" t="str">
        <f t="shared" si="1115"/>
        <v>-12.1352009298235-8.13681795342528i</v>
      </c>
      <c r="AG2175" t="e">
        <f t="shared" si="1116"/>
        <v>#DIV/0!</v>
      </c>
      <c r="AH2175" t="e">
        <f t="shared" si="1117"/>
        <v>#DIV/0!</v>
      </c>
      <c r="AI2175" t="e">
        <f t="shared" si="1118"/>
        <v>#DIV/0!</v>
      </c>
      <c r="AJ2175" t="e">
        <f t="shared" si="1119"/>
        <v>#DIV/0!</v>
      </c>
      <c r="AK2175"/>
      <c r="AL2175"/>
      <c r="AM2175"/>
      <c r="AN2175"/>
    </row>
    <row r="2176" spans="1:40" x14ac:dyDescent="0.3">
      <c r="A2176"/>
      <c r="B2176">
        <f t="shared" si="1120"/>
        <v>242000</v>
      </c>
      <c r="C2176" s="186" t="str">
        <f t="shared" si="1088"/>
        <v>-0.00471483224278721+0.00876263925525592i</v>
      </c>
      <c r="D2176" s="158" t="str">
        <f t="shared" si="1089"/>
        <v>-5.19455497516573-2.70749888195889i</v>
      </c>
      <c r="E2176" t="str">
        <f t="shared" si="1090"/>
        <v>1527.27499049104-6200.45751130765i</v>
      </c>
      <c r="F2176" t="str">
        <f t="shared" si="1091"/>
        <v>0.672835816691873+0.36191466733685i</v>
      </c>
      <c r="G2176" t="str">
        <f t="shared" si="1086"/>
        <v>0.672835816691873+0.36191466733685i</v>
      </c>
      <c r="H2176" t="str">
        <f t="shared" si="1092"/>
        <v>6.97382643812432+5.4255099361437i</v>
      </c>
      <c r="I2176" t="str">
        <f t="shared" si="1093"/>
        <v>950.331777710912i</v>
      </c>
      <c r="J2176" t="str">
        <f t="shared" si="1087"/>
        <v>-222.687359200269+202.64722774823i</v>
      </c>
      <c r="K2176" t="str">
        <f t="shared" si="1094"/>
        <v>2.12432753834876-2.33440592722555i</v>
      </c>
      <c r="L2176" t="str">
        <f t="shared" si="1095"/>
        <v>0.454898882778371-0.41490891622415i</v>
      </c>
      <c r="M2176" t="str">
        <f t="shared" si="1096"/>
        <v>2.57922642112713-2.7493148434497i</v>
      </c>
      <c r="N2176" t="str">
        <f t="shared" si="1097"/>
        <v>-3.09363427845282i</v>
      </c>
      <c r="O2176" t="str">
        <f t="shared" si="1098"/>
        <v>-0.998850217527981-0.0479399931613041i</v>
      </c>
      <c r="P2176" t="str">
        <f t="shared" si="1099"/>
        <v>1.99885021752798+0.0479399931613041i</v>
      </c>
      <c r="Q2176" t="str">
        <f t="shared" si="1100"/>
        <v>-1.99885021752798+3.04569428529152i</v>
      </c>
      <c r="R2176" t="str">
        <f t="shared" si="1101"/>
        <v>-0.290046070072509-0.465933686819319i</v>
      </c>
      <c r="S2176" t="str">
        <f t="shared" si="1102"/>
        <v>0.339493473629939i</v>
      </c>
      <c r="T2176" t="str">
        <f t="shared" si="1103"/>
        <v>0.158181445819495-0.0984687478416288i</v>
      </c>
      <c r="U2176" t="e">
        <f t="shared" si="1104"/>
        <v>#DIV/0!</v>
      </c>
      <c r="V2176" t="str">
        <f t="shared" si="1105"/>
        <v>0.0000833333333333333-0.0010961084234979i</v>
      </c>
      <c r="W2176" t="e">
        <f t="shared" si="1106"/>
        <v>#DIV/0!</v>
      </c>
      <c r="X2176" t="e">
        <f t="shared" si="1107"/>
        <v>#DIV/0!</v>
      </c>
      <c r="Y2176" t="str">
        <f t="shared" si="1108"/>
        <v>0.00096+1.03396097414947i</v>
      </c>
      <c r="Z2176" t="e">
        <f t="shared" si="1109"/>
        <v>#DIV/0!</v>
      </c>
      <c r="AA2176" t="e">
        <f t="shared" si="1110"/>
        <v>#DIV/0!</v>
      </c>
      <c r="AB2176" t="str">
        <f t="shared" si="1111"/>
        <v>0.0902638853797327-0.0561897239124057i</v>
      </c>
      <c r="AC2176" t="str">
        <f t="shared" si="1112"/>
        <v>1.07832775604328-0.393089860412657i</v>
      </c>
      <c r="AD2176" t="str">
        <f t="shared" si="1113"/>
        <v>0.0906556759951848-0.0190608994108267i</v>
      </c>
      <c r="AE2176" t="e">
        <f t="shared" si="1114"/>
        <v>#DIV/0!</v>
      </c>
      <c r="AF2176" t="str">
        <f t="shared" si="1115"/>
        <v>-12.16838141329-8.13300881810259i</v>
      </c>
      <c r="AG2176" t="e">
        <f t="shared" si="1116"/>
        <v>#DIV/0!</v>
      </c>
      <c r="AH2176" t="e">
        <f t="shared" si="1117"/>
        <v>#DIV/0!</v>
      </c>
      <c r="AI2176" t="e">
        <f t="shared" si="1118"/>
        <v>#DIV/0!</v>
      </c>
      <c r="AJ2176" t="e">
        <f t="shared" si="1119"/>
        <v>#DIV/0!</v>
      </c>
      <c r="AK2176"/>
      <c r="AL2176"/>
      <c r="AM2176"/>
      <c r="AN2176"/>
    </row>
    <row r="2177" spans="1:40" x14ac:dyDescent="0.3">
      <c r="A2177"/>
      <c r="B2177">
        <f t="shared" si="1120"/>
        <v>243000</v>
      </c>
      <c r="C2177" s="186" t="str">
        <f t="shared" si="1088"/>
        <v>-0.00469344089815116+0.00874583343250291i</v>
      </c>
      <c r="D2177" s="158" t="str">
        <f t="shared" si="1089"/>
        <v>-5.20577013012343-2.70645350901429i</v>
      </c>
      <c r="E2177" t="str">
        <f t="shared" si="1090"/>
        <v>1515.44268179315-6177.8437243165i</v>
      </c>
      <c r="F2177" t="str">
        <f t="shared" si="1091"/>
        <v>0.674320054335339+0.361761508521323i</v>
      </c>
      <c r="G2177" t="str">
        <f t="shared" si="1086"/>
        <v>0.674320054335339+0.361761508521323i</v>
      </c>
      <c r="H2177" t="str">
        <f t="shared" si="1092"/>
        <v>6.99562576672167+5.42263020078439i</v>
      </c>
      <c r="I2177" t="str">
        <f t="shared" si="1093"/>
        <v>954.2587685279i</v>
      </c>
      <c r="J2177" t="str">
        <f t="shared" si="1087"/>
        <v>-224.539834598331+203.48461298686i</v>
      </c>
      <c r="K2177" t="str">
        <f t="shared" si="1094"/>
        <v>2.11466187247058-2.33347288576853i</v>
      </c>
      <c r="L2177" t="str">
        <f t="shared" si="1095"/>
        <v>0.453194498392089-0.415062439423938i</v>
      </c>
      <c r="M2177" t="str">
        <f t="shared" si="1096"/>
        <v>2.56785637086267-2.74853532519247i</v>
      </c>
      <c r="N2177" t="str">
        <f t="shared" si="1097"/>
        <v>-3.1064178911737i</v>
      </c>
      <c r="O2177" t="str">
        <f t="shared" si="1098"/>
        <v>-0.999381431826105-0.035167509454113i</v>
      </c>
      <c r="P2177" t="str">
        <f t="shared" si="1099"/>
        <v>1.9993814318261+0.035167509454113i</v>
      </c>
      <c r="Q2177" t="str">
        <f t="shared" si="1100"/>
        <v>-1.9993814318261+3.07125038171959i</v>
      </c>
      <c r="R2177" t="str">
        <f t="shared" si="1101"/>
        <v>-0.289611874079234-0.46246207629626i</v>
      </c>
      <c r="S2177" t="str">
        <f t="shared" si="1102"/>
        <v>0.34089633922345i</v>
      </c>
      <c r="T2177" t="str">
        <f t="shared" si="1103"/>
        <v>0.157651628839071-0.0987276276692536i</v>
      </c>
      <c r="U2177" t="e">
        <f t="shared" si="1104"/>
        <v>#DIV/0!</v>
      </c>
      <c r="V2177" t="str">
        <f t="shared" si="1105"/>
        <v>0.0000833333333333333-0.00109159768924482i</v>
      </c>
      <c r="W2177" t="e">
        <f t="shared" si="1106"/>
        <v>#DIV/0!</v>
      </c>
      <c r="X2177" t="e">
        <f t="shared" si="1107"/>
        <v>#DIV/0!</v>
      </c>
      <c r="Y2177" t="str">
        <f t="shared" si="1108"/>
        <v>0.00096+1.03823354015835i</v>
      </c>
      <c r="Z2177" t="e">
        <f t="shared" si="1109"/>
        <v>#DIV/0!</v>
      </c>
      <c r="AA2177" t="e">
        <f t="shared" si="1110"/>
        <v>#DIV/0!</v>
      </c>
      <c r="AB2177" t="str">
        <f t="shared" si="1111"/>
        <v>0.0899615532133685-0.0563374498291008i</v>
      </c>
      <c r="AC2177" t="str">
        <f t="shared" si="1112"/>
        <v>1.07616287656511-0.391928986377938i</v>
      </c>
      <c r="AD2177" t="str">
        <f t="shared" si="1113"/>
        <v>0.0906384105969057-0.0193405941518639i</v>
      </c>
      <c r="AE2177" t="e">
        <f t="shared" si="1114"/>
        <v>#DIV/0!</v>
      </c>
      <c r="AF2177" t="str">
        <f t="shared" si="1115"/>
        <v>-12.2013958968451-8.12908370979868i</v>
      </c>
      <c r="AG2177" t="e">
        <f t="shared" si="1116"/>
        <v>#DIV/0!</v>
      </c>
      <c r="AH2177" t="e">
        <f t="shared" si="1117"/>
        <v>#DIV/0!</v>
      </c>
      <c r="AI2177" t="e">
        <f t="shared" si="1118"/>
        <v>#DIV/0!</v>
      </c>
      <c r="AJ2177" t="e">
        <f t="shared" si="1119"/>
        <v>#DIV/0!</v>
      </c>
      <c r="AK2177"/>
      <c r="AL2177"/>
      <c r="AM2177"/>
      <c r="AN2177"/>
    </row>
    <row r="2178" spans="1:40" x14ac:dyDescent="0.3">
      <c r="A2178"/>
      <c r="B2178">
        <f t="shared" si="1120"/>
        <v>244000</v>
      </c>
      <c r="C2178" s="186" t="str">
        <f t="shared" si="1088"/>
        <v>-0.00467215577701272+0.00872907016672439i</v>
      </c>
      <c r="D2178" s="158" t="str">
        <f t="shared" si="1089"/>
        <v>-5.21692960832715-2.70536678617217i</v>
      </c>
      <c r="E2178" t="str">
        <f t="shared" si="1090"/>
        <v>1503.7446293672-6155.3824977619i</v>
      </c>
      <c r="F2178" t="str">
        <f t="shared" si="1091"/>
        <v>0.675796923570006+0.361602998797877i</v>
      </c>
      <c r="G2178" t="str">
        <f t="shared" si="1086"/>
        <v>0.675796923570006+0.361602998797877i</v>
      </c>
      <c r="H2178" t="str">
        <f t="shared" si="1092"/>
        <v>7.01731519621276+5.41967761574533i</v>
      </c>
      <c r="I2178" t="str">
        <f t="shared" si="1093"/>
        <v>958.185759344887i</v>
      </c>
      <c r="J2178" t="str">
        <f t="shared" si="1087"/>
        <v>-226.3999490702+204.321998225488i</v>
      </c>
      <c r="K2178" t="str">
        <f t="shared" si="1094"/>
        <v>2.10504444472393-2.33250437649917i</v>
      </c>
      <c r="L2178" t="str">
        <f t="shared" si="1095"/>
        <v>0.451495888304036-0.415208425289331i</v>
      </c>
      <c r="M2178" t="str">
        <f t="shared" si="1096"/>
        <v>2.55654033302797-2.7477128017885i</v>
      </c>
      <c r="N2178" t="str">
        <f t="shared" si="1097"/>
        <v>-3.11920150389458i</v>
      </c>
      <c r="O2178" t="str">
        <f t="shared" si="1098"/>
        <v>-0.999749328681048-0.0223892787242695i</v>
      </c>
      <c r="P2178" t="str">
        <f t="shared" si="1099"/>
        <v>1.99974932868105+0.0223892787242695i</v>
      </c>
      <c r="Q2178" t="str">
        <f t="shared" si="1100"/>
        <v>-1.99974932868105+3.09681222517031i</v>
      </c>
      <c r="R2178" t="str">
        <f t="shared" si="1101"/>
        <v>-0.28917445132662-0.459011657928584i</v>
      </c>
      <c r="S2178" t="str">
        <f t="shared" si="1102"/>
        <v>0.342299204816963i</v>
      </c>
      <c r="T2178" t="str">
        <f t="shared" si="1103"/>
        <v>0.15711932551067-0.0989841847424836i</v>
      </c>
      <c r="U2178" t="e">
        <f t="shared" si="1104"/>
        <v>#DIV/0!</v>
      </c>
      <c r="V2178" t="str">
        <f t="shared" si="1105"/>
        <v>0.0000833333333333333-0.00108712392822333i</v>
      </c>
      <c r="W2178" t="e">
        <f t="shared" si="1106"/>
        <v>#DIV/0!</v>
      </c>
      <c r="X2178" t="e">
        <f t="shared" si="1107"/>
        <v>#DIV/0!</v>
      </c>
      <c r="Y2178" t="str">
        <f t="shared" si="1108"/>
        <v>0.00096+1.04250610616724i</v>
      </c>
      <c r="Z2178" t="e">
        <f t="shared" si="1109"/>
        <v>#DIV/0!</v>
      </c>
      <c r="AA2178" t="e">
        <f t="shared" si="1110"/>
        <v>#DIV/0!</v>
      </c>
      <c r="AB2178" t="str">
        <f t="shared" si="1111"/>
        <v>0.0896578022495743-0.0564838503006063i</v>
      </c>
      <c r="AC2178" t="str">
        <f t="shared" si="1112"/>
        <v>1.0740123890564-0.390757132479591i</v>
      </c>
      <c r="AD2178" t="str">
        <f t="shared" si="1113"/>
        <v>0.0906183006224963-0.0196218434851588i</v>
      </c>
      <c r="AE2178" t="e">
        <f t="shared" si="1114"/>
        <v>#DIV/0!</v>
      </c>
      <c r="AF2178" t="str">
        <f t="shared" si="1115"/>
        <v>-12.2342448045399-8.1250444019175i</v>
      </c>
      <c r="AG2178" t="e">
        <f t="shared" si="1116"/>
        <v>#DIV/0!</v>
      </c>
      <c r="AH2178" t="e">
        <f t="shared" si="1117"/>
        <v>#DIV/0!</v>
      </c>
      <c r="AI2178" t="e">
        <f t="shared" si="1118"/>
        <v>#DIV/0!</v>
      </c>
      <c r="AJ2178" t="e">
        <f t="shared" si="1119"/>
        <v>#DIV/0!</v>
      </c>
      <c r="AK2178"/>
      <c r="AL2178"/>
      <c r="AM2178"/>
      <c r="AN2178"/>
    </row>
    <row r="2179" spans="1:40" x14ac:dyDescent="0.3">
      <c r="A2179"/>
      <c r="B2179">
        <f t="shared" si="1120"/>
        <v>245000</v>
      </c>
      <c r="C2179" s="186" t="str">
        <f t="shared" si="1088"/>
        <v>-0.00465097662430031+0.00871234916390043i</v>
      </c>
      <c r="D2179" s="158" t="str">
        <f t="shared" si="1089"/>
        <v>-5.22803354313113-2.7042393388366i</v>
      </c>
      <c r="E2179" t="str">
        <f t="shared" si="1090"/>
        <v>1492.17885202892-6133.07244557977i</v>
      </c>
      <c r="F2179" t="str">
        <f t="shared" si="1091"/>
        <v>0.677266442044977+0.361439219446935i</v>
      </c>
      <c r="G2179" t="str">
        <f t="shared" si="1086"/>
        <v>0.677266442044977+0.361439219446935i</v>
      </c>
      <c r="H2179" t="str">
        <f t="shared" si="1092"/>
        <v>7.03889502770008+5.41665330998417i</v>
      </c>
      <c r="I2179" t="str">
        <f t="shared" si="1093"/>
        <v>962.112750161874i</v>
      </c>
      <c r="J2179" t="str">
        <f t="shared" si="1087"/>
        <v>-228.267702615875+205.159383464118i</v>
      </c>
      <c r="K2179" t="str">
        <f t="shared" si="1094"/>
        <v>2.0954751364621-2.33150093947591i</v>
      </c>
      <c r="L2179" t="str">
        <f t="shared" si="1095"/>
        <v>0.449803065973669-0.415346951538202i</v>
      </c>
      <c r="M2179" t="str">
        <f t="shared" si="1096"/>
        <v>2.54527820243577-2.74684789101411i</v>
      </c>
      <c r="N2179" t="str">
        <f t="shared" si="1097"/>
        <v>-3.13198511661545i</v>
      </c>
      <c r="O2179" t="str">
        <f t="shared" si="1098"/>
        <v>-0.999953847971649-0.00960738917144889i</v>
      </c>
      <c r="P2179" t="str">
        <f t="shared" si="1099"/>
        <v>1.99995384797165+0.00960738917144889i</v>
      </c>
      <c r="Q2179" t="str">
        <f t="shared" si="1100"/>
        <v>-1.99995384797165+3.122377727444i</v>
      </c>
      <c r="R2179" t="str">
        <f t="shared" si="1101"/>
        <v>-0.288733779197491-0.455582168269788i</v>
      </c>
      <c r="S2179" t="str">
        <f t="shared" si="1102"/>
        <v>0.343702070410476i</v>
      </c>
      <c r="T2179" t="str">
        <f t="shared" si="1103"/>
        <v>0.15658453447642-0.0992383977076189i</v>
      </c>
      <c r="U2179" t="e">
        <f t="shared" si="1104"/>
        <v>#DIV/0!</v>
      </c>
      <c r="V2179" t="str">
        <f t="shared" si="1105"/>
        <v>0.0000833333333333333-0.00108268668769997i</v>
      </c>
      <c r="W2179" t="e">
        <f t="shared" si="1106"/>
        <v>#DIV/0!</v>
      </c>
      <c r="X2179" t="e">
        <f t="shared" si="1107"/>
        <v>#DIV/0!</v>
      </c>
      <c r="Y2179" t="str">
        <f t="shared" si="1108"/>
        <v>0.00096+1.04677867217612i</v>
      </c>
      <c r="Z2179" t="e">
        <f t="shared" si="1109"/>
        <v>#DIV/0!</v>
      </c>
      <c r="AA2179" t="e">
        <f t="shared" si="1110"/>
        <v>#DIV/0!</v>
      </c>
      <c r="AB2179" t="str">
        <f t="shared" si="1111"/>
        <v>0.0893526317135006-0.0566289131417514i</v>
      </c>
      <c r="AC2179" t="str">
        <f t="shared" si="1112"/>
        <v>1.0718762951968-0.389574426226118i</v>
      </c>
      <c r="AD2179" t="str">
        <f t="shared" si="1113"/>
        <v>0.090595309907098-0.0199046264587828i</v>
      </c>
      <c r="AE2179" t="e">
        <f t="shared" si="1114"/>
        <v>#DIV/0!</v>
      </c>
      <c r="AF2179" t="str">
        <f t="shared" si="1115"/>
        <v>-12.2669285708312-8.12089264882077i</v>
      </c>
      <c r="AG2179" t="e">
        <f t="shared" si="1116"/>
        <v>#DIV/0!</v>
      </c>
      <c r="AH2179" t="e">
        <f t="shared" si="1117"/>
        <v>#DIV/0!</v>
      </c>
      <c r="AI2179" t="e">
        <f t="shared" si="1118"/>
        <v>#DIV/0!</v>
      </c>
      <c r="AJ2179" t="e">
        <f t="shared" si="1119"/>
        <v>#DIV/0!</v>
      </c>
      <c r="AK2179"/>
      <c r="AL2179"/>
      <c r="AM2179"/>
      <c r="AN2179"/>
    </row>
    <row r="2180" spans="1:40" x14ac:dyDescent="0.3">
      <c r="A2180"/>
      <c r="B2180">
        <f t="shared" si="1120"/>
        <v>246000</v>
      </c>
      <c r="C2180" s="186" t="str">
        <f t="shared" si="1088"/>
        <v>-0.00462990317780968+0.00869567014114846i</v>
      </c>
      <c r="D2180" s="158" t="str">
        <f t="shared" si="1089"/>
        <v>-5.23908207163801-2.70307178557575i</v>
      </c>
      <c r="E2180" t="str">
        <f t="shared" si="1090"/>
        <v>1480.74340418012-6110.91219562074i</v>
      </c>
      <c r="F2180" t="str">
        <f t="shared" si="1091"/>
        <v>0.678728627905408+0.361270250868419i</v>
      </c>
      <c r="G2180" t="str">
        <f t="shared" si="1086"/>
        <v>0.678728627905408+0.361270250868419i</v>
      </c>
      <c r="H2180" t="str">
        <f t="shared" si="1092"/>
        <v>7.06036556863784+5.41355840035405i</v>
      </c>
      <c r="I2180" t="str">
        <f t="shared" si="1093"/>
        <v>966.039740978861i</v>
      </c>
      <c r="J2180" t="str">
        <f t="shared" si="1087"/>
        <v>-230.143095235357+205.996768702746i</v>
      </c>
      <c r="K2180" t="str">
        <f t="shared" si="1094"/>
        <v>2.08595382583608-2.33046310881066i</v>
      </c>
      <c r="L2180" t="str">
        <f t="shared" si="1095"/>
        <v>0.448116044129226-0.415478095413378i</v>
      </c>
      <c r="M2180" t="str">
        <f t="shared" si="1096"/>
        <v>2.53406986996531-2.74594120422404i</v>
      </c>
      <c r="N2180" t="str">
        <f t="shared" si="1097"/>
        <v>-3.14476872933633i</v>
      </c>
      <c r="O2180" t="str">
        <f t="shared" si="1098"/>
        <v>-0.999994956275666+0.00317607040678479i</v>
      </c>
      <c r="P2180" t="str">
        <f t="shared" si="1099"/>
        <v>1.99999495627567-0.00317607040678479i</v>
      </c>
      <c r="Q2180" t="str">
        <f t="shared" si="1100"/>
        <v>-1.99999495627567+3.14794479974311i</v>
      </c>
      <c r="R2180" t="str">
        <f t="shared" si="1101"/>
        <v>-0.288289834873459-0.45217334836982i</v>
      </c>
      <c r="S2180" t="str">
        <f t="shared" si="1102"/>
        <v>0.345104936003987i</v>
      </c>
      <c r="T2180" t="str">
        <f t="shared" si="1103"/>
        <v>0.156047254451875-0.099490245014605i</v>
      </c>
      <c r="U2180" t="e">
        <f t="shared" si="1104"/>
        <v>#DIV/0!</v>
      </c>
      <c r="V2180" t="str">
        <f t="shared" si="1105"/>
        <v>0.0000833333333333333-0.00107828552230281i</v>
      </c>
      <c r="W2180" t="e">
        <f t="shared" si="1106"/>
        <v>#DIV/0!</v>
      </c>
      <c r="X2180" t="e">
        <f t="shared" si="1107"/>
        <v>#DIV/0!</v>
      </c>
      <c r="Y2180" t="str">
        <f t="shared" si="1108"/>
        <v>0.00096+1.051051238185i</v>
      </c>
      <c r="Z2180" t="e">
        <f t="shared" si="1109"/>
        <v>#DIV/0!</v>
      </c>
      <c r="AA2180" t="e">
        <f t="shared" si="1110"/>
        <v>#DIV/0!</v>
      </c>
      <c r="AB2180" t="str">
        <f t="shared" si="1111"/>
        <v>0.0890460408721974-0.0567726260553186i</v>
      </c>
      <c r="AC2180" t="str">
        <f t="shared" si="1112"/>
        <v>1.06975459605663-0.388380993829575i</v>
      </c>
      <c r="AD2180" t="str">
        <f t="shared" si="1113"/>
        <v>0.0905694022188891-0.0201889215438834i</v>
      </c>
      <c r="AE2180" t="e">
        <f t="shared" si="1114"/>
        <v>#DIV/0!</v>
      </c>
      <c r="AF2180" t="str">
        <f t="shared" si="1115"/>
        <v>-12.2994476402759-8.1166301859298i</v>
      </c>
      <c r="AG2180" t="e">
        <f t="shared" si="1116"/>
        <v>#DIV/0!</v>
      </c>
      <c r="AH2180" t="e">
        <f t="shared" si="1117"/>
        <v>#DIV/0!</v>
      </c>
      <c r="AI2180" t="e">
        <f t="shared" si="1118"/>
        <v>#DIV/0!</v>
      </c>
      <c r="AJ2180" t="e">
        <f t="shared" si="1119"/>
        <v>#DIV/0!</v>
      </c>
      <c r="AK2180"/>
      <c r="AL2180"/>
      <c r="AM2180"/>
      <c r="AN2180"/>
    </row>
    <row r="2181" spans="1:40" x14ac:dyDescent="0.3">
      <c r="A2181"/>
      <c r="B2181">
        <f t="shared" si="1120"/>
        <v>247000</v>
      </c>
      <c r="C2181" s="186" t="str">
        <f t="shared" si="1088"/>
        <v>-0.00460893516841215+0.00867903282631301i</v>
      </c>
      <c r="D2181" s="158" t="str">
        <f t="shared" si="1089"/>
        <v>-5.25007533458933-2.70186473816331i</v>
      </c>
      <c r="E2181" t="str">
        <f t="shared" si="1090"/>
        <v>1469.43637506372-6088.90038954826i</v>
      </c>
      <c r="F2181" t="str">
        <f t="shared" si="1091"/>
        <v>0.680183499778022+0.361096172586745i</v>
      </c>
      <c r="G2181" t="str">
        <f t="shared" ref="G2181:G2244" si="1121">IF($C$11=$C$7,$C$24,F2181)</f>
        <v>0.680183499778022+0.361096172586745i</v>
      </c>
      <c r="H2181" t="str">
        <f t="shared" si="1092"/>
        <v>7.08172713264077+5.41039399166571i</v>
      </c>
      <c r="I2181" t="str">
        <f t="shared" si="1093"/>
        <v>969.966731795849i</v>
      </c>
      <c r="J2181" t="str">
        <f t="shared" ref="J2181:J2244" si="1122">IMSUM(COMPLEX(0,2*PI()*B2181*$C$113*$C$112),COMPLEX(0,2*PI()*B2181*$C$113*$C$111),COMPLEX(0,2*PI()*B2181*$C$28*10^-12*$C$111),COMPLEX(-1*2*PI()*B2181*2*PI()*B2181*$C$113*$C$112*$C$28*10^-12*$C$111,0),COMPLEX(1,0))</f>
        <v>-232.026126928646+206.834153941376i</v>
      </c>
      <c r="K2181" t="str">
        <f t="shared" si="1094"/>
        <v>2.07648038788931-2.3293914127055i</v>
      </c>
      <c r="L2181" t="str">
        <f t="shared" si="1095"/>
        <v>0.446434834779394-0.415601933679721i</v>
      </c>
      <c r="M2181" t="str">
        <f t="shared" si="1096"/>
        <v>2.5229152226687-2.74499334638522i</v>
      </c>
      <c r="N2181" t="str">
        <f t="shared" si="1097"/>
        <v>-3.15755234205721i</v>
      </c>
      <c r="O2181" t="str">
        <f t="shared" si="1098"/>
        <v>-0.99987264687524+0.0159590109562656i</v>
      </c>
      <c r="P2181" t="str">
        <f t="shared" si="1099"/>
        <v>1.99987264687524-0.0159590109562656i</v>
      </c>
      <c r="Q2181" t="str">
        <f t="shared" si="1100"/>
        <v>-1.99987264687524+3.17351135301348i</v>
      </c>
      <c r="R2181" t="str">
        <f t="shared" si="1101"/>
        <v>-0.287842595333479-0.44878494369016i</v>
      </c>
      <c r="S2181" t="str">
        <f t="shared" si="1102"/>
        <v>0.3465078015975i</v>
      </c>
      <c r="T2181" t="str">
        <f t="shared" si="1103"/>
        <v>0.155507484228135-0.0997397049151226i</v>
      </c>
      <c r="U2181" t="e">
        <f t="shared" si="1104"/>
        <v>#DIV/0!</v>
      </c>
      <c r="V2181" t="str">
        <f t="shared" si="1105"/>
        <v>0.0000833333333333333-0.00107391999387244i</v>
      </c>
      <c r="W2181" t="e">
        <f t="shared" si="1106"/>
        <v>#DIV/0!</v>
      </c>
      <c r="X2181" t="e">
        <f t="shared" si="1107"/>
        <v>#DIV/0!</v>
      </c>
      <c r="Y2181" t="str">
        <f t="shared" si="1108"/>
        <v>0.00096+1.05532380419388i</v>
      </c>
      <c r="Z2181" t="e">
        <f t="shared" si="1109"/>
        <v>#DIV/0!</v>
      </c>
      <c r="AA2181" t="e">
        <f t="shared" si="1110"/>
        <v>#DIV/0!</v>
      </c>
      <c r="AB2181" t="str">
        <f t="shared" si="1111"/>
        <v>0.088738029035824-0.0569149766309535i</v>
      </c>
      <c r="AC2181" t="str">
        <f t="shared" si="1112"/>
        <v>1.06764729212246-0.387176960214741i</v>
      </c>
      <c r="AD2181" t="str">
        <f t="shared" si="1113"/>
        <v>0.090540541265199-0.0204747066273541i</v>
      </c>
      <c r="AE2181" t="e">
        <f t="shared" si="1114"/>
        <v>#DIV/0!</v>
      </c>
      <c r="AF2181" t="str">
        <f t="shared" si="1115"/>
        <v>-12.3318024672301-8.11225872982902i</v>
      </c>
      <c r="AG2181" t="e">
        <f t="shared" si="1116"/>
        <v>#DIV/0!</v>
      </c>
      <c r="AH2181" t="e">
        <f t="shared" si="1117"/>
        <v>#DIV/0!</v>
      </c>
      <c r="AI2181" t="e">
        <f t="shared" si="1118"/>
        <v>#DIV/0!</v>
      </c>
      <c r="AJ2181" t="e">
        <f t="shared" si="1119"/>
        <v>#DIV/0!</v>
      </c>
      <c r="AK2181"/>
      <c r="AL2181"/>
      <c r="AM2181"/>
      <c r="AN2181"/>
    </row>
    <row r="2182" spans="1:40" x14ac:dyDescent="0.3">
      <c r="A2182"/>
      <c r="B2182">
        <f t="shared" si="1120"/>
        <v>248000</v>
      </c>
      <c r="C2182" s="186" t="str">
        <f t="shared" ref="C2182:C2245" si="1123">IMPRODUCT(COMPLEX(-1,0),IMDIV(IMPRODUCT(G2182,COMPLEX($C$100+$C$101,0)),COMPLEX($C$100,2*PI()*B2182*$C$103*$C$102*(2*$C$100+$C$101))))</f>
        <v>-0.00458807232025906+0.00866243695756883i</v>
      </c>
      <c r="D2182" s="158" t="str">
        <f t="shared" ref="D2182:D2245" si="1124">IMPRODUCT(COMPLEX($C$106,0),IMSUB(C2182,G2182))</f>
        <v>-5.26101347625822-2.70061880162082i</v>
      </c>
      <c r="E2182" t="str">
        <f t="shared" ref="E2182:E2245" si="1125">IMDIV(COMPLEX($C$20*10^3,0),COMPLEX(1,2*PI()*B2182*$C$20*1000*$C$29*10^-12))</f>
        <v>1458.25588803639-6067.03568273492i</v>
      </c>
      <c r="F2182" t="str">
        <f t="shared" ref="F2182:F2245" si="1126">IMDIV(COMPLEX($C$22*1000,0),IMSUM(COMPLEX($C$22*1000,0),E2182))</f>
        <v>0.6816310767569+0.360917063255936i</v>
      </c>
      <c r="G2182" t="str">
        <f t="shared" si="1121"/>
        <v>0.6816310767569+0.360917063255936i</v>
      </c>
      <c r="H2182" t="str">
        <f t="shared" ref="H2182:H2245" si="1127">IMPRODUCT(COMPLEX($C$108,0),IMPRODUCT(COMPLEX(-1,0),D2182),IMDIV(COMPLEX(0,2*PI()*B2182*$C$109*$C$110),COMPLEX(1,2*PI()*B2182*$C$109*$C$110)))</f>
        <v>7.10298003929639+5.40716117675169i</v>
      </c>
      <c r="I2182" t="str">
        <f t="shared" ref="I2182:I2245" si="1128">COMPLEX(0,2*PI()*B2182*$C$113*$C$112*$C$114)</f>
        <v>973.893722612836i</v>
      </c>
      <c r="J2182" t="str">
        <f t="shared" si="1122"/>
        <v>-233.91679769574+207.671539180005i</v>
      </c>
      <c r="K2182" t="str">
        <f t="shared" ref="K2182:K2245" si="1129">IMDIV(I2182,J2182)</f>
        <v>2.0670546946505-2.32828637349044i</v>
      </c>
      <c r="L2182" t="str">
        <f t="shared" ref="L2182:L2245" si="1130">IMDIV(COMPLEX($C$117,0),COMPLEX(1,2*PI()*B2182*$C$115*$C$116))</f>
        <v>0.444759449224887-0.415718542621384i</v>
      </c>
      <c r="M2182" t="str">
        <f t="shared" ref="M2182:M2245" si="1131">IMSUM(K2182,L2182)</f>
        <v>2.51181414387539-2.74400491611182i</v>
      </c>
      <c r="N2182" t="str">
        <f t="shared" ref="N2182:N2245" si="1132">COMPLEX(0,-2*PI()*B2182*$C$43)</f>
        <v>-3.17033595477809i</v>
      </c>
      <c r="O2182" t="str">
        <f t="shared" ref="O2182:O2245" si="1133">IMEXP(N2182)</f>
        <v>-0.999586939757993+0.0287393435076567i</v>
      </c>
      <c r="P2182" t="str">
        <f t="shared" ref="P2182:P2245" si="1134">IMSUB(COMPLEX(1,0),O2182)</f>
        <v>1.99958693975799-0.0287393435076567i</v>
      </c>
      <c r="Q2182" t="str">
        <f t="shared" ref="Q2182:Q2245" si="1135">IMSUM(COMPLEX(0,2*PI()*B2182*$C$43),O2182,COMPLEX(-1,0))</f>
        <v>-1.99958693975799+3.19907529828575i</v>
      </c>
      <c r="R2182" t="str">
        <f t="shared" ref="R2182:R2245" si="1136">IMDIV(P2182,Q2182)</f>
        <v>-0.28739203735244-0.445416704021054i</v>
      </c>
      <c r="S2182" t="str">
        <f t="shared" ref="S2182:S2245" si="1137">IMDIV(COMPLEX(0,2*PI()*B2182*$C$123),COMPLEX($C$124,0))</f>
        <v>0.347910667191012i</v>
      </c>
      <c r="T2182" t="str">
        <f t="shared" ref="T2182:T2245" si="1138">IMPRODUCT(R2182,S2182)</f>
        <v>0.154965222673986-0.0999867554606717i</v>
      </c>
      <c r="U2182" t="e">
        <f t="shared" ref="U2182:U2245" si="1139">IMDIV(COMPLEX(1,2*PI()*B2182*$C$16*10^-3*$C$15*10^-6),COMPLEX(0,2*PI()*B2182*$C$15*10^-6))</f>
        <v>#DIV/0!</v>
      </c>
      <c r="V2182" t="str">
        <f t="shared" ref="V2182:V2245" si="1140">IMSUM(COMPLEX($C$18*10^-3,0),IMDIV(COMPLEX(1,0),COMPLEX(0,2*PI()*B2182*($C$17*1*10^-6))))</f>
        <v>0.0000833333333333333-0.0010695896713165i</v>
      </c>
      <c r="W2182" t="e">
        <f t="shared" ref="W2182:W2245" si="1141">IMDIV(IMPRODUCT(U2182,V2182),IMSUM(U2182,V2182))</f>
        <v>#DIV/0!</v>
      </c>
      <c r="X2182" t="e">
        <f t="shared" ref="X2182:X2245" si="1142">IMDIV(IMPRODUCT(COMPLEX($C$19,0),W2182),IMSUM(COMPLEX($C$19,0),W2182))</f>
        <v>#DIV/0!</v>
      </c>
      <c r="Y2182" t="str">
        <f t="shared" ref="Y2182:Y2245" si="1143">COMPLEX($C$13*10^-3,2*PI()*B2182*$C$12*0.000001)</f>
        <v>0.00096+1.05959637020277i</v>
      </c>
      <c r="Z2182" t="e">
        <f t="shared" ref="Z2182:Z2245" si="1144">IMPRODUCT(COMPLEX($C$6,0),IMDIV(X2182,IMSUM(X2182,Y2182)))</f>
        <v>#DIV/0!</v>
      </c>
      <c r="AA2182" t="e">
        <f t="shared" ref="AA2182:AA2245" si="1145">IMDIV(COMPLEX($C$6,0),IMSUM(X2182,Y2182))</f>
        <v>#DIV/0!</v>
      </c>
      <c r="AB2182" t="str">
        <f t="shared" ref="AB2182:AB2245" si="1146">IMPRODUCT(COMPLEX($C$119,0),T2182)</f>
        <v>0.08842859555887-0.0570559523440715i</v>
      </c>
      <c r="AC2182" t="str">
        <f t="shared" ref="AC2182:AC2245" si="1147">IMSUM(COMPLEX(1,0),IMPRODUCT(AB2182,M2182))</f>
        <v>1.06555438332223-0.385962449028522i</v>
      </c>
      <c r="AD2182" t="str">
        <f t="shared" ref="AD2182:AD2245" si="1148">IMDIV(AB2182,AC2182)</f>
        <v>0.0905086906988107-0.0207619590044926i</v>
      </c>
      <c r="AE2182" t="e">
        <f t="shared" ref="AE2182:AE2245" si="1149">IMPRODUCT(AD2182,AA2182,X2182)</f>
        <v>#DIV/0!</v>
      </c>
      <c r="AF2182" t="str">
        <f t="shared" ref="AF2182:AF2245" si="1150">IMSUB(D2182,H2182)</f>
        <v>-12.3639935155546-8.10777997837251i</v>
      </c>
      <c r="AG2182" t="e">
        <f t="shared" ref="AG2182:AG2245" si="1151">IMSUM(COMPLEX(1,0),IMPRODUCT(AD2182,AA2182,COMPLEX($C$127,0)))</f>
        <v>#DIV/0!</v>
      </c>
      <c r="AH2182" t="e">
        <f t="shared" ref="AH2182:AH2245" si="1152">IMDIV(IMPRODUCT(AE2182,AF2182),AG2182)</f>
        <v>#DIV/0!</v>
      </c>
      <c r="AI2182" t="e">
        <f t="shared" ref="AI2182:AI2245" si="1153">20*LOG10(IMABS(AH2182))</f>
        <v>#DIV/0!</v>
      </c>
      <c r="AJ2182" t="e">
        <f t="shared" ref="AJ2182:AJ2245" si="1154">IMARGUMENT(AH2182)*180/PI()</f>
        <v>#DIV/0!</v>
      </c>
      <c r="AK2182"/>
      <c r="AL2182"/>
      <c r="AM2182"/>
      <c r="AN2182"/>
    </row>
    <row r="2183" spans="1:40" x14ac:dyDescent="0.3">
      <c r="A2183"/>
      <c r="B2183">
        <f t="shared" si="1120"/>
        <v>249000</v>
      </c>
      <c r="C2183" s="186" t="str">
        <f t="shared" si="1123"/>
        <v>-0.00456731435098268+0.0086458822830366i</v>
      </c>
      <c r="D2183" s="158" t="str">
        <f t="shared" si="1124"/>
        <v>-5.27189664434377-2.69933457426042i</v>
      </c>
      <c r="E2183" t="str">
        <f t="shared" si="1125"/>
        <v>1447.20009985836-6045.31674415725i</v>
      </c>
      <c r="F2183" t="str">
        <f t="shared" si="1126"/>
        <v>0.683071378389509+0.360733000664831i</v>
      </c>
      <c r="G2183" t="str">
        <f t="shared" si="1121"/>
        <v>0.683071378389509+0.360733000664831i</v>
      </c>
      <c r="H2183" t="str">
        <f t="shared" si="1127"/>
        <v>7.12412461398024+5.40386103653174i</v>
      </c>
      <c r="I2183" t="str">
        <f t="shared" si="1128"/>
        <v>977.820713429823i</v>
      </c>
      <c r="J2183" t="str">
        <f t="shared" si="1122"/>
        <v>-235.815107536641+208.508924418634i</v>
      </c>
      <c r="K2183" t="str">
        <f t="shared" si="1129"/>
        <v>2.05767661522493-2.32714850766136i</v>
      </c>
      <c r="L2183" t="str">
        <f t="shared" si="1130"/>
        <v>0.443089898069912-0.415827998039239i</v>
      </c>
      <c r="M2183" t="str">
        <f t="shared" si="1131"/>
        <v>2.50076651329484-2.7429765057006i</v>
      </c>
      <c r="N2183" t="str">
        <f t="shared" si="1132"/>
        <v>-3.18311956749897i</v>
      </c>
      <c r="O2183" t="str">
        <f t="shared" si="1133"/>
        <v>-0.999137881613762+0.0415149795178166i</v>
      </c>
      <c r="P2183" t="str">
        <f t="shared" si="1134"/>
        <v>1.99913788161376-0.0415149795178166i</v>
      </c>
      <c r="Q2183" t="str">
        <f t="shared" si="1135"/>
        <v>-1.99913788161376+3.22463454701679i</v>
      </c>
      <c r="R2183" t="str">
        <f t="shared" si="1136"/>
        <v>-0.286938137499729-0.442068383400884i</v>
      </c>
      <c r="S2183" t="str">
        <f t="shared" si="1137"/>
        <v>0.349313532784523i</v>
      </c>
      <c r="T2183" t="str">
        <f t="shared" si="1138"/>
        <v>0.154420468738106-0.100231374500642i</v>
      </c>
      <c r="U2183" t="e">
        <f t="shared" si="1139"/>
        <v>#DIV/0!</v>
      </c>
      <c r="V2183" t="str">
        <f t="shared" si="1140"/>
        <v>0.0000833333333333333-0.00106529413046784i</v>
      </c>
      <c r="W2183" t="e">
        <f t="shared" si="1141"/>
        <v>#DIV/0!</v>
      </c>
      <c r="X2183" t="e">
        <f t="shared" si="1142"/>
        <v>#DIV/0!</v>
      </c>
      <c r="Y2183" t="str">
        <f t="shared" si="1143"/>
        <v>0.00096+1.06386893621165i</v>
      </c>
      <c r="Z2183" t="e">
        <f t="shared" si="1144"/>
        <v>#DIV/0!</v>
      </c>
      <c r="AA2183" t="e">
        <f t="shared" si="1145"/>
        <v>#DIV/0!</v>
      </c>
      <c r="AB2183" t="str">
        <f t="shared" si="1146"/>
        <v>0.0881177398414141-0.0571955405547569i</v>
      </c>
      <c r="AC2183" t="str">
        <f t="shared" si="1147"/>
        <v>1.06347586905009-0.38473758264957i</v>
      </c>
      <c r="AD2183" t="str">
        <f t="shared" si="1148"/>
        <v>0.0904738141244604-0.0210506553716369i</v>
      </c>
      <c r="AE2183" t="e">
        <f t="shared" si="1149"/>
        <v>#DIV/0!</v>
      </c>
      <c r="AF2183" t="str">
        <f t="shared" si="1150"/>
        <v>-12.396021258324-8.10319561079216i</v>
      </c>
      <c r="AG2183" t="e">
        <f t="shared" si="1151"/>
        <v>#DIV/0!</v>
      </c>
      <c r="AH2183" t="e">
        <f t="shared" si="1152"/>
        <v>#DIV/0!</v>
      </c>
      <c r="AI2183" t="e">
        <f t="shared" si="1153"/>
        <v>#DIV/0!</v>
      </c>
      <c r="AJ2183" t="e">
        <f t="shared" si="1154"/>
        <v>#DIV/0!</v>
      </c>
      <c r="AK2183"/>
      <c r="AL2183"/>
      <c r="AM2183"/>
      <c r="AN2183"/>
    </row>
    <row r="2184" spans="1:40" x14ac:dyDescent="0.3">
      <c r="A2184"/>
      <c r="B2184">
        <f t="shared" si="1120"/>
        <v>250000</v>
      </c>
      <c r="C2184" s="186" t="str">
        <f t="shared" si="1123"/>
        <v>-0.00454666097189337+0.00862936856041115i</v>
      </c>
      <c r="D2184" s="158" t="str">
        <f t="shared" si="1124"/>
        <v>-5.28272498986753-2.69801264772854i</v>
      </c>
      <c r="E2184" t="str">
        <f t="shared" si="1125"/>
        <v>1436.26719999987-6023.74225628895i</v>
      </c>
      <c r="F2184" t="str">
        <f t="shared" si="1126"/>
        <v>0.684504424663002+0.360544061742394i</v>
      </c>
      <c r="G2184" t="str">
        <f t="shared" si="1121"/>
        <v>0.684504424663002+0.360544061742394i</v>
      </c>
      <c r="H2184" t="str">
        <f t="shared" si="1127"/>
        <v>7.14516118767459+5.40049464008016i</v>
      </c>
      <c r="I2184" t="str">
        <f t="shared" si="1128"/>
        <v>981.74770424681i</v>
      </c>
      <c r="J2184" t="str">
        <f t="shared" si="1122"/>
        <v>-237.721056451349+209.346309657263i</v>
      </c>
      <c r="K2184" t="str">
        <f t="shared" si="1129"/>
        <v>2.04834601588401-2.3259783259187i</v>
      </c>
      <c r="L2184" t="str">
        <f t="shared" si="1130"/>
        <v>0.441426191233548-0.41593037524847i</v>
      </c>
      <c r="M2184" t="str">
        <f t="shared" si="1131"/>
        <v>2.48977220711756-2.74190870116717i</v>
      </c>
      <c r="N2184" t="str">
        <f t="shared" si="1132"/>
        <v>-3.19590318021985i</v>
      </c>
      <c r="O2184" t="str">
        <f t="shared" si="1133"/>
        <v>-0.998525545826968+0.0542838312111054i</v>
      </c>
      <c r="P2184" t="str">
        <f t="shared" si="1134"/>
        <v>1.99852554582697-0.0542838312111054i</v>
      </c>
      <c r="Q2184" t="str">
        <f t="shared" si="1135"/>
        <v>-1.99852554582697+3.25018701143096i</v>
      </c>
      <c r="R2184" t="str">
        <f t="shared" si="1136"/>
        <v>-0.286480872137807-0.438739740037591i</v>
      </c>
      <c r="S2184" t="str">
        <f t="shared" si="1137"/>
        <v>0.350716398378036i</v>
      </c>
      <c r="T2184" t="str">
        <f t="shared" si="1138"/>
        <v>0.1538732214513-0.10047353968037i</v>
      </c>
      <c r="U2184" t="e">
        <f t="shared" si="1139"/>
        <v>#DIV/0!</v>
      </c>
      <c r="V2184" t="str">
        <f t="shared" si="1140"/>
        <v>0.0000833333333333333-0.00106103295394597i</v>
      </c>
      <c r="W2184" t="e">
        <f t="shared" si="1141"/>
        <v>#DIV/0!</v>
      </c>
      <c r="X2184" t="e">
        <f t="shared" si="1142"/>
        <v>#DIV/0!</v>
      </c>
      <c r="Y2184" t="str">
        <f t="shared" si="1143"/>
        <v>0.00096+1.06814150222053i</v>
      </c>
      <c r="Z2184" t="e">
        <f t="shared" si="1144"/>
        <v>#DIV/0!</v>
      </c>
      <c r="AA2184" t="e">
        <f t="shared" si="1145"/>
        <v>#DIV/0!</v>
      </c>
      <c r="AB2184" t="str">
        <f t="shared" si="1146"/>
        <v>0.0878054613303996-0.0573337285066541i</v>
      </c>
      <c r="AC2184" t="str">
        <f t="shared" si="1147"/>
        <v>1.06141174819081-0.383502482198111i</v>
      </c>
      <c r="AD2184" t="str">
        <f t="shared" si="1148"/>
        <v>0.0904358751055328-0.0213407718187908i</v>
      </c>
      <c r="AE2184" t="e">
        <f t="shared" si="1149"/>
        <v>#DIV/0!</v>
      </c>
      <c r="AF2184" t="str">
        <f t="shared" si="1150"/>
        <v>-12.4278861775421-8.0985072878087i</v>
      </c>
      <c r="AG2184" t="e">
        <f t="shared" si="1151"/>
        <v>#DIV/0!</v>
      </c>
      <c r="AH2184" t="e">
        <f t="shared" si="1152"/>
        <v>#DIV/0!</v>
      </c>
      <c r="AI2184" t="e">
        <f t="shared" si="1153"/>
        <v>#DIV/0!</v>
      </c>
      <c r="AJ2184" t="e">
        <f t="shared" si="1154"/>
        <v>#DIV/0!</v>
      </c>
      <c r="AK2184"/>
      <c r="AL2184"/>
      <c r="AM2184"/>
      <c r="AN2184"/>
    </row>
    <row r="2185" spans="1:40" x14ac:dyDescent="0.3">
      <c r="A2185"/>
      <c r="B2185">
        <f t="shared" si="1120"/>
        <v>251000</v>
      </c>
      <c r="C2185" s="186" t="str">
        <f t="shared" si="1123"/>
        <v>-0.00452611188817318+0.00861289555660168i</v>
      </c>
      <c r="D2185" s="158" t="str">
        <f t="shared" si="1124"/>
        <v>-5.29349866707168-2.69665360704983i</v>
      </c>
      <c r="E2185" t="str">
        <f t="shared" si="1125"/>
        <v>1425.45540996396-6002.31091499285i</v>
      </c>
      <c r="F2185" t="str">
        <f t="shared" si="1126"/>
        <v>0.685930235990742+0.360350322563101i</v>
      </c>
      <c r="G2185" t="str">
        <f t="shared" si="1121"/>
        <v>0.685930235990742+0.360350322563101i</v>
      </c>
      <c r="H2185" t="str">
        <f t="shared" si="1127"/>
        <v>7.16609009679002+5.39706304469421i</v>
      </c>
      <c r="I2185" t="str">
        <f t="shared" si="1128"/>
        <v>985.674695063798i</v>
      </c>
      <c r="J2185" t="str">
        <f t="shared" si="1122"/>
        <v>-239.634644439863+210.183694895893i</v>
      </c>
      <c r="K2185" t="str">
        <f t="shared" si="1129"/>
        <v>2.03906276015324-2.3247763332066i</v>
      </c>
      <c r="L2185" t="str">
        <f t="shared" si="1130"/>
        <v>0.439768337961023-0.416025749076326i</v>
      </c>
      <c r="M2185" t="str">
        <f t="shared" si="1131"/>
        <v>2.47883109811426-2.74080208228293i</v>
      </c>
      <c r="N2185" t="str">
        <f t="shared" si="1132"/>
        <v>-3.20868679294073i</v>
      </c>
      <c r="O2185" t="str">
        <f t="shared" si="1133"/>
        <v>-0.997750032464625+0.0670438119205666i</v>
      </c>
      <c r="P2185" t="str">
        <f t="shared" si="1134"/>
        <v>1.99775003246463-0.0670438119205666i</v>
      </c>
      <c r="Q2185" t="str">
        <f t="shared" si="1135"/>
        <v>-1.99775003246463+3.2757306048613i</v>
      </c>
      <c r="R2185" t="str">
        <f t="shared" si="1136"/>
        <v>-0.28602021742079-0.435430536232115i</v>
      </c>
      <c r="S2185" t="str">
        <f t="shared" si="1137"/>
        <v>0.352119263971547i</v>
      </c>
      <c r="T2185" t="str">
        <f t="shared" si="1138"/>
        <v>0.153323479928788-0.10071322843919i</v>
      </c>
      <c r="U2185" t="e">
        <f t="shared" si="1139"/>
        <v>#DIV/0!</v>
      </c>
      <c r="V2185" t="str">
        <f t="shared" si="1140"/>
        <v>0.0000833333333333333-0.00105680573102188i</v>
      </c>
      <c r="W2185" t="e">
        <f t="shared" si="1141"/>
        <v>#DIV/0!</v>
      </c>
      <c r="X2185" t="e">
        <f t="shared" si="1142"/>
        <v>#DIV/0!</v>
      </c>
      <c r="Y2185" t="str">
        <f t="shared" si="1143"/>
        <v>0.00096+1.07241406822941i</v>
      </c>
      <c r="Z2185" t="e">
        <f t="shared" si="1144"/>
        <v>#DIV/0!</v>
      </c>
      <c r="AA2185" t="e">
        <f t="shared" si="1145"/>
        <v>#DIV/0!</v>
      </c>
      <c r="AB2185" t="str">
        <f t="shared" si="1146"/>
        <v>0.0874917595209401-0.0574705033258553i</v>
      </c>
      <c r="AC2185" t="str">
        <f t="shared" si="1147"/>
        <v>1.05936201914389-0.382257267545999i</v>
      </c>
      <c r="AD2185" t="str">
        <f t="shared" si="1148"/>
        <v>0.0903948371709571-0.021632283822238i</v>
      </c>
      <c r="AE2185" t="e">
        <f t="shared" si="1149"/>
        <v>#DIV/0!</v>
      </c>
      <c r="AF2185" t="str">
        <f t="shared" si="1150"/>
        <v>-12.4595887638617-8.09371665174404i</v>
      </c>
      <c r="AG2185" t="e">
        <f t="shared" si="1151"/>
        <v>#DIV/0!</v>
      </c>
      <c r="AH2185" t="e">
        <f t="shared" si="1152"/>
        <v>#DIV/0!</v>
      </c>
      <c r="AI2185" t="e">
        <f t="shared" si="1153"/>
        <v>#DIV/0!</v>
      </c>
      <c r="AJ2185" t="e">
        <f t="shared" si="1154"/>
        <v>#DIV/0!</v>
      </c>
      <c r="AK2185"/>
      <c r="AL2185"/>
      <c r="AM2185"/>
      <c r="AN2185"/>
    </row>
    <row r="2186" spans="1:40" x14ac:dyDescent="0.3">
      <c r="A2186"/>
      <c r="B2186">
        <f t="shared" si="1120"/>
        <v>252000</v>
      </c>
      <c r="C2186" s="186" t="str">
        <f t="shared" si="1123"/>
        <v>-0.00450566679906619+0.00859646304738367i</v>
      </c>
      <c r="D2186" s="158" t="str">
        <f t="shared" si="1124"/>
        <v>-5.3042178333193-2.69525803067207i</v>
      </c>
      <c r="E2186" t="str">
        <f t="shared" si="1125"/>
        <v>1414.76298262504-5981.02142941175i</v>
      </c>
      <c r="F2186" t="str">
        <f t="shared" si="1126"/>
        <v>0.687348833199103+0.360151858352437i</v>
      </c>
      <c r="G2186" t="str">
        <f t="shared" si="1121"/>
        <v>0.687348833199103+0.360151858352437i</v>
      </c>
      <c r="H2186" t="str">
        <f t="shared" si="1127"/>
        <v>7.18691168299046+5.39356729596439i</v>
      </c>
      <c r="I2186" t="str">
        <f t="shared" si="1128"/>
        <v>989.601685880785i</v>
      </c>
      <c r="J2186" t="str">
        <f t="shared" si="1122"/>
        <v>-241.555871502183+211.021080134521i</v>
      </c>
      <c r="K2186" t="str">
        <f t="shared" si="1129"/>
        <v>2.02982670889849-2.32354302875247i</v>
      </c>
      <c r="L2186" t="str">
        <f t="shared" si="1130"/>
        <v>0.438116346834888-0.416114193860041i</v>
      </c>
      <c r="M2186" t="str">
        <f t="shared" si="1131"/>
        <v>2.46794305573338-2.73965722261251i</v>
      </c>
      <c r="N2186" t="str">
        <f t="shared" si="1132"/>
        <v>-3.22147040566161i</v>
      </c>
      <c r="O2186" t="str">
        <f t="shared" si="1133"/>
        <v>-0.996811468259985+0.0797928364289265i</v>
      </c>
      <c r="P2186" t="str">
        <f t="shared" si="1134"/>
        <v>1.99681146825999-0.0797928364289265i</v>
      </c>
      <c r="Q2186" t="str">
        <f t="shared" si="1135"/>
        <v>-1.99681146825999+3.30126324209054i</v>
      </c>
      <c r="R2186" t="str">
        <f t="shared" si="1136"/>
        <v>-0.285556149293024-0.432140538303789i</v>
      </c>
      <c r="S2186" t="str">
        <f t="shared" si="1137"/>
        <v>0.35352212956506i</v>
      </c>
      <c r="T2186" t="str">
        <f t="shared" si="1138"/>
        <v>0.152771243372547-0.100950418008468i</v>
      </c>
      <c r="U2186" t="e">
        <f t="shared" si="1139"/>
        <v>#DIV/0!</v>
      </c>
      <c r="V2186" t="str">
        <f t="shared" si="1140"/>
        <v>0.0000833333333333333-0.00105261205748608i</v>
      </c>
      <c r="W2186" t="e">
        <f t="shared" si="1141"/>
        <v>#DIV/0!</v>
      </c>
      <c r="X2186" t="e">
        <f t="shared" si="1142"/>
        <v>#DIV/0!</v>
      </c>
      <c r="Y2186" t="str">
        <f t="shared" si="1143"/>
        <v>0.00096+1.07668663423829i</v>
      </c>
      <c r="Z2186" t="e">
        <f t="shared" si="1144"/>
        <v>#DIV/0!</v>
      </c>
      <c r="AA2186" t="e">
        <f t="shared" si="1145"/>
        <v>#DIV/0!</v>
      </c>
      <c r="AB2186" t="str">
        <f t="shared" si="1146"/>
        <v>0.0871766339576555-0.0576058520197786i</v>
      </c>
      <c r="AC2186" t="str">
        <f t="shared" si="1147"/>
        <v>1.05732667984727-0.381002057326955i</v>
      </c>
      <c r="AD2186" t="str">
        <f t="shared" si="1148"/>
        <v>0.0903506638223135-0.021925166237146i</v>
      </c>
      <c r="AE2186" t="e">
        <f t="shared" si="1149"/>
        <v>#DIV/0!</v>
      </c>
      <c r="AF2186" t="str">
        <f t="shared" si="1150"/>
        <v>-12.4911295163098-8.08882532663646i</v>
      </c>
      <c r="AG2186" t="e">
        <f t="shared" si="1151"/>
        <v>#DIV/0!</v>
      </c>
      <c r="AH2186" t="e">
        <f t="shared" si="1152"/>
        <v>#DIV/0!</v>
      </c>
      <c r="AI2186" t="e">
        <f t="shared" si="1153"/>
        <v>#DIV/0!</v>
      </c>
      <c r="AJ2186" t="e">
        <f t="shared" si="1154"/>
        <v>#DIV/0!</v>
      </c>
      <c r="AK2186"/>
      <c r="AL2186"/>
      <c r="AM2186"/>
      <c r="AN2186"/>
    </row>
    <row r="2187" spans="1:40" x14ac:dyDescent="0.3">
      <c r="A2187"/>
      <c r="B2187">
        <f t="shared" si="1120"/>
        <v>253000</v>
      </c>
      <c r="C2187" s="186" t="str">
        <f t="shared" si="1123"/>
        <v>-0.00448532539806475+0.00858007081706182i</v>
      </c>
      <c r="D2187" s="158" t="str">
        <f t="shared" si="1124"/>
        <v>-5.3148826489962-2.69382649051119i</v>
      </c>
      <c r="E2187" t="str">
        <f t="shared" si="1125"/>
        <v>1404.18820158292-5959.8725218581i</v>
      </c>
      <c r="F2187" t="str">
        <f t="shared" si="1126"/>
        <v>0.688760237514482+0.359948743492435i</v>
      </c>
      <c r="G2187" t="str">
        <f t="shared" si="1121"/>
        <v>0.688760237514482+0.359948743492435i</v>
      </c>
      <c r="H2187" t="str">
        <f t="shared" si="1127"/>
        <v>7.207626293021+5.39000842784553i</v>
      </c>
      <c r="I2187" t="str">
        <f t="shared" si="1128"/>
        <v>993.528676697772i</v>
      </c>
      <c r="J2187" t="str">
        <f t="shared" si="1122"/>
        <v>-243.48473763831+211.85846537315i</v>
      </c>
      <c r="K2187" t="str">
        <f t="shared" si="1129"/>
        <v>2.02063772041072-2.32227890610705i</v>
      </c>
      <c r="L2187" t="str">
        <f t="shared" si="1130"/>
        <v>0.43647022578609-0.4161957834449i</v>
      </c>
      <c r="M2187" t="str">
        <f t="shared" si="1131"/>
        <v>2.45710794619681-2.73847468955195i</v>
      </c>
      <c r="N2187" t="str">
        <f t="shared" si="1132"/>
        <v>-3.23425401838249i</v>
      </c>
      <c r="O2187" t="str">
        <f t="shared" si="1133"/>
        <v>-0.995710006591829+0.092528821309358i</v>
      </c>
      <c r="P2187" t="str">
        <f t="shared" si="1134"/>
        <v>1.99571000659183-0.092528821309358i</v>
      </c>
      <c r="Q2187" t="str">
        <f t="shared" si="1135"/>
        <v>-1.99571000659183+3.32678283969185i</v>
      </c>
      <c r="R2187" t="str">
        <f t="shared" si="1136"/>
        <v>-0.285088643487667-0.428869516517633i</v>
      </c>
      <c r="S2187" t="str">
        <f t="shared" si="1137"/>
        <v>0.354924995158573i</v>
      </c>
      <c r="T2187" t="str">
        <f t="shared" si="1138"/>
        <v>0.15221651107368-0.101185085409624i</v>
      </c>
      <c r="U2187" t="e">
        <f t="shared" si="1139"/>
        <v>#DIV/0!</v>
      </c>
      <c r="V2187" t="str">
        <f t="shared" si="1140"/>
        <v>0.0000833333333333333-0.00104845153551973i</v>
      </c>
      <c r="W2187" t="e">
        <f t="shared" si="1141"/>
        <v>#DIV/0!</v>
      </c>
      <c r="X2187" t="e">
        <f t="shared" si="1142"/>
        <v>#DIV/0!</v>
      </c>
      <c r="Y2187" t="str">
        <f t="shared" si="1143"/>
        <v>0.00096+1.08095920024718i</v>
      </c>
      <c r="Z2187" t="e">
        <f t="shared" si="1144"/>
        <v>#DIV/0!</v>
      </c>
      <c r="AA2187" t="e">
        <f t="shared" si="1145"/>
        <v>#DIV/0!</v>
      </c>
      <c r="AB2187" t="str">
        <f t="shared" si="1146"/>
        <v>0.0868600842360244-0.0577397614760399i</v>
      </c>
      <c r="AC2187" t="str">
        <f t="shared" si="1147"/>
        <v>1.05530572780076-0.379736968946989i</v>
      </c>
      <c r="AD2187" t="str">
        <f t="shared" si="1148"/>
        <v>0.0903033185411338-0.0222193932901711i</v>
      </c>
      <c r="AE2187" t="e">
        <f t="shared" si="1149"/>
        <v>#DIV/0!</v>
      </c>
      <c r="AF2187" t="str">
        <f t="shared" si="1150"/>
        <v>-12.5225089420172-8.08383491835672i</v>
      </c>
      <c r="AG2187" t="e">
        <f t="shared" si="1151"/>
        <v>#DIV/0!</v>
      </c>
      <c r="AH2187" t="e">
        <f t="shared" si="1152"/>
        <v>#DIV/0!</v>
      </c>
      <c r="AI2187" t="e">
        <f t="shared" si="1153"/>
        <v>#DIV/0!</v>
      </c>
      <c r="AJ2187" t="e">
        <f t="shared" si="1154"/>
        <v>#DIV/0!</v>
      </c>
      <c r="AK2187"/>
      <c r="AL2187"/>
      <c r="AM2187"/>
      <c r="AN2187"/>
    </row>
    <row r="2188" spans="1:40" x14ac:dyDescent="0.3">
      <c r="A2188"/>
      <c r="B2188">
        <f t="shared" si="1120"/>
        <v>254000</v>
      </c>
      <c r="C2188" s="186" t="str">
        <f t="shared" si="1123"/>
        <v>-0.00446508737309297+0.00856371865814443i</v>
      </c>
      <c r="D2188" s="158" t="str">
        <f t="shared" si="1124"/>
        <v>-5.32549327741484-2.6923595519972i</v>
      </c>
      <c r="E2188" t="str">
        <f t="shared" si="1125"/>
        <v>1393.7293805319-5938.8629277029i</v>
      </c>
      <c r="F2188" t="str">
        <f t="shared" si="1126"/>
        <v>0.690164470550581+0.359741051527344i</v>
      </c>
      <c r="G2188" t="str">
        <f t="shared" si="1121"/>
        <v>0.690164470550581+0.359741051527344i</v>
      </c>
      <c r="H2188" t="str">
        <f t="shared" si="1127"/>
        <v>7.22823427853909+5.38638746272967i</v>
      </c>
      <c r="I2188" t="str">
        <f t="shared" si="1128"/>
        <v>997.455667514759i</v>
      </c>
      <c r="J2188" t="str">
        <f t="shared" si="1122"/>
        <v>-245.421242848244+212.695850611779i</v>
      </c>
      <c r="K2188" t="str">
        <f t="shared" si="1129"/>
        <v>2.0114956504891-2.32098445318488i</v>
      </c>
      <c r="L2188" t="str">
        <f t="shared" si="1130"/>
        <v>0.434829982104944-0.416270591182467i</v>
      </c>
      <c r="M2188" t="str">
        <f t="shared" si="1131"/>
        <v>2.44632563259404-2.73725504436735i</v>
      </c>
      <c r="N2188" t="str">
        <f t="shared" si="1132"/>
        <v>-3.24703763110337i</v>
      </c>
      <c r="O2188" t="str">
        <f t="shared" si="1133"/>
        <v>-0.994445827459404+0.10524968526595i</v>
      </c>
      <c r="P2188" t="str">
        <f t="shared" si="1134"/>
        <v>1.9944458274594-0.10524968526595i</v>
      </c>
      <c r="Q2188" t="str">
        <f t="shared" si="1135"/>
        <v>-1.9944458274594+3.35228731636932i</v>
      </c>
      <c r="R2188" t="str">
        <f t="shared" si="1136"/>
        <v>-0.284617675525275-0.425617245013504i</v>
      </c>
      <c r="S2188" t="str">
        <f t="shared" si="1137"/>
        <v>0.356327860752084i</v>
      </c>
      <c r="T2188" t="str">
        <f t="shared" si="1138"/>
        <v>0.151659282414857-0.101417207452152i</v>
      </c>
      <c r="U2188" t="e">
        <f t="shared" si="1139"/>
        <v>#DIV/0!</v>
      </c>
      <c r="V2188" t="str">
        <f t="shared" si="1140"/>
        <v>0.0000833333333333333-0.00104432377356887i</v>
      </c>
      <c r="W2188" t="e">
        <f t="shared" si="1141"/>
        <v>#DIV/0!</v>
      </c>
      <c r="X2188" t="e">
        <f t="shared" si="1142"/>
        <v>#DIV/0!</v>
      </c>
      <c r="Y2188" t="str">
        <f t="shared" si="1143"/>
        <v>0.00096+1.08523176625606i</v>
      </c>
      <c r="Z2188" t="e">
        <f t="shared" si="1144"/>
        <v>#DIV/0!</v>
      </c>
      <c r="AA2188" t="e">
        <f t="shared" si="1145"/>
        <v>#DIV/0!</v>
      </c>
      <c r="AB2188" t="str">
        <f t="shared" si="1146"/>
        <v>0.0865421100037766-0.0578722184613222i</v>
      </c>
      <c r="AC2188" t="str">
        <f t="shared" si="1147"/>
        <v>1.05329916008903-0.378462118595046i</v>
      </c>
      <c r="AD2188" t="str">
        <f t="shared" si="1148"/>
        <v>0.0902527647964321-0.0225149385720573i</v>
      </c>
      <c r="AE2188" t="e">
        <f t="shared" si="1149"/>
        <v>#DIV/0!</v>
      </c>
      <c r="AF2188" t="str">
        <f t="shared" si="1150"/>
        <v>-12.5537275559539-8.07874701472687i</v>
      </c>
      <c r="AG2188" t="e">
        <f t="shared" si="1151"/>
        <v>#DIV/0!</v>
      </c>
      <c r="AH2188" t="e">
        <f t="shared" si="1152"/>
        <v>#DIV/0!</v>
      </c>
      <c r="AI2188" t="e">
        <f t="shared" si="1153"/>
        <v>#DIV/0!</v>
      </c>
      <c r="AJ2188" t="e">
        <f t="shared" si="1154"/>
        <v>#DIV/0!</v>
      </c>
      <c r="AK2188"/>
      <c r="AL2188"/>
      <c r="AM2188"/>
      <c r="AN2188"/>
    </row>
    <row r="2189" spans="1:40" x14ac:dyDescent="0.3">
      <c r="A2189"/>
      <c r="B2189">
        <f t="shared" si="1120"/>
        <v>255000</v>
      </c>
      <c r="C2189" s="186" t="str">
        <f t="shared" si="1123"/>
        <v>-0.00444495240668641+0.00854740637102808i</v>
      </c>
      <c r="D2189" s="158" t="str">
        <f t="shared" si="1124"/>
        <v>-5.33604988471992-2.69085777412024i</v>
      </c>
      <c r="E2189" t="str">
        <f t="shared" si="1125"/>
        <v>1383.3848626445-5917.99139526362i</v>
      </c>
      <c r="F2189" t="str">
        <f t="shared" si="1126"/>
        <v>0.691561554295912+0.35952885516932i</v>
      </c>
      <c r="G2189" t="str">
        <f t="shared" si="1121"/>
        <v>0.691561554295912+0.35952885516932i</v>
      </c>
      <c r="H2189" t="str">
        <f t="shared" si="1127"/>
        <v>7.24873599594869+5.38270541151964i</v>
      </c>
      <c r="I2189" t="str">
        <f t="shared" si="1128"/>
        <v>1001.38265833175i</v>
      </c>
      <c r="J2189" t="str">
        <f t="shared" si="1122"/>
        <v>-247.365387131983+213.533235850408i</v>
      </c>
      <c r="K2189" t="str">
        <f t="shared" si="1129"/>
        <v>2.0024003525226-2.31966015230516i</v>
      </c>
      <c r="L2189" t="str">
        <f t="shared" si="1130"/>
        <v>0.433195622451998-0.416338689928954i</v>
      </c>
      <c r="M2189" t="str">
        <f t="shared" si="1131"/>
        <v>2.4355959749746-2.73599884223411i</v>
      </c>
      <c r="N2189" t="str">
        <f t="shared" si="1132"/>
        <v>-3.25982124382425i</v>
      </c>
      <c r="O2189" t="str">
        <f t="shared" si="1133"/>
        <v>-0.993019137453002+0.117953349473833i</v>
      </c>
      <c r="P2189" t="str">
        <f t="shared" si="1134"/>
        <v>1.993019137453-0.117953349473833i</v>
      </c>
      <c r="Q2189" t="str">
        <f t="shared" si="1135"/>
        <v>-1.993019137453+3.37777459329808i</v>
      </c>
      <c r="R2189" t="str">
        <f t="shared" si="1136"/>
        <v>-0.284143220712386-0.42238350173705i</v>
      </c>
      <c r="S2189" t="str">
        <f t="shared" si="1137"/>
        <v>0.357730726345597i</v>
      </c>
      <c r="T2189" t="str">
        <f t="shared" si="1138"/>
        <v>0.151099556872792-0.101646760731619i</v>
      </c>
      <c r="U2189" t="e">
        <f t="shared" si="1139"/>
        <v>#DIV/0!</v>
      </c>
      <c r="V2189" t="str">
        <f t="shared" si="1140"/>
        <v>0.0000833333333333333-0.00104022838622154i</v>
      </c>
      <c r="W2189" t="e">
        <f t="shared" si="1141"/>
        <v>#DIV/0!</v>
      </c>
      <c r="X2189" t="e">
        <f t="shared" si="1142"/>
        <v>#DIV/0!</v>
      </c>
      <c r="Y2189" t="str">
        <f t="shared" si="1143"/>
        <v>0.00096+1.08950433226494i</v>
      </c>
      <c r="Z2189" t="e">
        <f t="shared" si="1144"/>
        <v>#DIV/0!</v>
      </c>
      <c r="AA2189" t="e">
        <f t="shared" si="1145"/>
        <v>#DIV/0!</v>
      </c>
      <c r="AB2189" t="str">
        <f t="shared" si="1146"/>
        <v>0.0862227109623067-0.0580032096202347i</v>
      </c>
      <c r="AC2189" t="str">
        <f t="shared" si="1147"/>
        <v>1.05130697340437-0.377177621253809i</v>
      </c>
      <c r="AD2189" t="str">
        <f t="shared" si="1148"/>
        <v>0.0901989660524359-0.0228117750302408i</v>
      </c>
      <c r="AE2189" t="e">
        <f t="shared" si="1149"/>
        <v>#DIV/0!</v>
      </c>
      <c r="AF2189" t="str">
        <f t="shared" si="1150"/>
        <v>-12.5847858806686-8.07356318563988i</v>
      </c>
      <c r="AG2189" t="e">
        <f t="shared" si="1151"/>
        <v>#DIV/0!</v>
      </c>
      <c r="AH2189" t="e">
        <f t="shared" si="1152"/>
        <v>#DIV/0!</v>
      </c>
      <c r="AI2189" t="e">
        <f t="shared" si="1153"/>
        <v>#DIV/0!</v>
      </c>
      <c r="AJ2189" t="e">
        <f t="shared" si="1154"/>
        <v>#DIV/0!</v>
      </c>
      <c r="AK2189"/>
      <c r="AL2189"/>
      <c r="AM2189"/>
      <c r="AN2189"/>
    </row>
    <row r="2190" spans="1:40" x14ac:dyDescent="0.3">
      <c r="A2190"/>
      <c r="B2190">
        <f t="shared" si="1120"/>
        <v>256000</v>
      </c>
      <c r="C2190" s="186" t="str">
        <f t="shared" si="1123"/>
        <v>-0.00442492017616811+0.00853113376369238i</v>
      </c>
      <c r="D2190" s="158" t="str">
        <f t="shared" si="1124"/>
        <v>-5.34655263979571-2.68932170947724i</v>
      </c>
      <c r="E2190" t="str">
        <f t="shared" si="1125"/>
        <v>1373.15301996948-5897.25668569157i</v>
      </c>
      <c r="F2190" t="str">
        <f t="shared" si="1126"/>
        <v>0.692951511101533+0.359312226304201i</v>
      </c>
      <c r="G2190" t="str">
        <f t="shared" si="1121"/>
        <v>0.692951511101533+0.359312226304201i</v>
      </c>
      <c r="H2190" t="str">
        <f t="shared" si="1127"/>
        <v>7.26913180623734+5.37896327370406i</v>
      </c>
      <c r="I2190" t="str">
        <f t="shared" si="1128"/>
        <v>1005.30964914873i</v>
      </c>
      <c r="J2190" t="str">
        <f t="shared" si="1122"/>
        <v>-249.31717048953+214.370621089038i</v>
      </c>
      <c r="K2190" t="str">
        <f t="shared" si="1129"/>
        <v>1.99335167756983-2.3183064802329i</v>
      </c>
      <c r="L2190" t="str">
        <f t="shared" si="1130"/>
        <v>0.431567152868804-0.416400152043741i</v>
      </c>
      <c r="M2190" t="str">
        <f t="shared" si="1131"/>
        <v>2.42491883043863-2.73470663227664i</v>
      </c>
      <c r="N2190" t="str">
        <f t="shared" si="1132"/>
        <v>-3.27260485654513i</v>
      </c>
      <c r="O2190" t="str">
        <f t="shared" si="1133"/>
        <v>-0.991430169720205+0.13063773791889i</v>
      </c>
      <c r="P2190" t="str">
        <f t="shared" si="1134"/>
        <v>1.99143016972021-0.13063773791889i</v>
      </c>
      <c r="Q2190" t="str">
        <f t="shared" si="1135"/>
        <v>-1.99143016972021+3.40324259446402i</v>
      </c>
      <c r="R2190" t="str">
        <f t="shared" si="1136"/>
        <v>-0.28366525414011-0.419168068372426i</v>
      </c>
      <c r="S2190" t="str">
        <f t="shared" si="1137"/>
        <v>0.359133591939109i</v>
      </c>
      <c r="T2190" t="str">
        <f t="shared" si="1138"/>
        <v>0.150537334020767-0.101873721627658i</v>
      </c>
      <c r="U2190" t="e">
        <f t="shared" si="1139"/>
        <v>#DIV/0!</v>
      </c>
      <c r="V2190" t="str">
        <f t="shared" si="1140"/>
        <v>0.0000833333333333333-0.00103616499408786i</v>
      </c>
      <c r="W2190" t="e">
        <f t="shared" si="1141"/>
        <v>#DIV/0!</v>
      </c>
      <c r="X2190" t="e">
        <f t="shared" si="1142"/>
        <v>#DIV/0!</v>
      </c>
      <c r="Y2190" t="str">
        <f t="shared" si="1143"/>
        <v>0.00096+1.09377689827382i</v>
      </c>
      <c r="Z2190" t="e">
        <f t="shared" si="1144"/>
        <v>#DIV/0!</v>
      </c>
      <c r="AA2190" t="e">
        <f t="shared" si="1145"/>
        <v>#DIV/0!</v>
      </c>
      <c r="AB2190" t="str">
        <f t="shared" si="1146"/>
        <v>0.0859018868681145-0.0581327214741669i</v>
      </c>
      <c r="AC2190" t="str">
        <f t="shared" si="1147"/>
        <v>1.049329164069-0.375883590710662i</v>
      </c>
      <c r="AD2190" t="str">
        <f t="shared" si="1148"/>
        <v>0.090141885776543-0.0231098749614616i</v>
      </c>
      <c r="AE2190" t="e">
        <f t="shared" si="1149"/>
        <v>#DIV/0!</v>
      </c>
      <c r="AF2190" t="str">
        <f t="shared" si="1150"/>
        <v>-12.6156844460331-8.0682849831813i</v>
      </c>
      <c r="AG2190" t="e">
        <f t="shared" si="1151"/>
        <v>#DIV/0!</v>
      </c>
      <c r="AH2190" t="e">
        <f t="shared" si="1152"/>
        <v>#DIV/0!</v>
      </c>
      <c r="AI2190" t="e">
        <f t="shared" si="1153"/>
        <v>#DIV/0!</v>
      </c>
      <c r="AJ2190" t="e">
        <f t="shared" si="1154"/>
        <v>#DIV/0!</v>
      </c>
      <c r="AK2190"/>
      <c r="AL2190"/>
      <c r="AM2190"/>
      <c r="AN2190"/>
    </row>
    <row r="2191" spans="1:40" x14ac:dyDescent="0.3">
      <c r="A2191"/>
      <c r="B2191">
        <f t="shared" si="1120"/>
        <v>257000</v>
      </c>
      <c r="C2191" s="186" t="str">
        <f t="shared" si="1123"/>
        <v>-0.00440499035382192+0.00851490065140502i</v>
      </c>
      <c r="D2191" s="158" t="str">
        <f t="shared" si="1124"/>
        <v>-5.3570017141752-2.687751904319i</v>
      </c>
      <c r="E2191" t="str">
        <f t="shared" si="1125"/>
        <v>1363.03225284377-5876.65757285859i</v>
      </c>
      <c r="F2191" t="str">
        <f t="shared" si="1126"/>
        <v>0.69433436366903+0.359091235997361i</v>
      </c>
      <c r="G2191" t="str">
        <f t="shared" si="1121"/>
        <v>0.69433436366903+0.359091235997361i</v>
      </c>
      <c r="H2191" t="str">
        <f t="shared" si="1127"/>
        <v>7.28942207481633+5.37516203743331i</v>
      </c>
      <c r="I2191" t="str">
        <f t="shared" si="1128"/>
        <v>1009.23663996572i</v>
      </c>
      <c r="J2191" t="str">
        <f t="shared" si="1122"/>
        <v>-251.276592920882+215.208006327666i</v>
      </c>
      <c r="K2191" t="str">
        <f t="shared" si="1129"/>
        <v>1.98434947443777-2.31692390822063i</v>
      </c>
      <c r="L2191" t="str">
        <f t="shared" si="1130"/>
        <v>0.429944578788574-0.416455049388039i</v>
      </c>
      <c r="M2191" t="str">
        <f t="shared" si="1131"/>
        <v>2.41429405322634-2.73337895760867i</v>
      </c>
      <c r="N2191" t="str">
        <f t="shared" si="1132"/>
        <v>-3.28538846926601i</v>
      </c>
      <c r="O2191" t="str">
        <f t="shared" si="1133"/>
        <v>-0.989679183927783+0.143300777737028i</v>
      </c>
      <c r="P2191" t="str">
        <f t="shared" si="1134"/>
        <v>1.98967918392778-0.143300777737028i</v>
      </c>
      <c r="Q2191" t="str">
        <f t="shared" si="1135"/>
        <v>-1.98967918392778+3.42868924700304i</v>
      </c>
      <c r="R2191" t="str">
        <f t="shared" si="1136"/>
        <v>-0.283183750682723-0.415970730276714i</v>
      </c>
      <c r="S2191" t="str">
        <f t="shared" si="1137"/>
        <v>0.360536457532621i</v>
      </c>
      <c r="T2191" t="str">
        <f t="shared" si="1138"/>
        <v>0.149972613531224-0.10209806630195i</v>
      </c>
      <c r="U2191" t="e">
        <f t="shared" si="1139"/>
        <v>#DIV/0!</v>
      </c>
      <c r="V2191" t="str">
        <f t="shared" si="1140"/>
        <v>0.0000833333333333333-0.00103213322368285i</v>
      </c>
      <c r="W2191" t="e">
        <f t="shared" si="1141"/>
        <v>#DIV/0!</v>
      </c>
      <c r="X2191" t="e">
        <f t="shared" si="1142"/>
        <v>#DIV/0!</v>
      </c>
      <c r="Y2191" t="str">
        <f t="shared" si="1143"/>
        <v>0.00096+1.0980494642827i</v>
      </c>
      <c r="Z2191" t="e">
        <f t="shared" si="1144"/>
        <v>#DIV/0!</v>
      </c>
      <c r="AA2191" t="e">
        <f t="shared" si="1145"/>
        <v>#DIV/0!</v>
      </c>
      <c r="AB2191" t="str">
        <f t="shared" si="1146"/>
        <v>0.0855796375342839-0.058260740420137i</v>
      </c>
      <c r="AC2191" t="str">
        <f t="shared" si="1147"/>
        <v>1.04736572805718-0.374580139568889i</v>
      </c>
      <c r="AD2191" t="str">
        <f t="shared" si="1148"/>
        <v>0.0900814874474973-0.0234092100043795i</v>
      </c>
      <c r="AE2191" t="e">
        <f t="shared" si="1149"/>
        <v>#DIV/0!</v>
      </c>
      <c r="AF2191" t="str">
        <f t="shared" si="1150"/>
        <v>-12.6464237889915-8.06291394175231i</v>
      </c>
      <c r="AG2191" t="e">
        <f t="shared" si="1151"/>
        <v>#DIV/0!</v>
      </c>
      <c r="AH2191" t="e">
        <f t="shared" si="1152"/>
        <v>#DIV/0!</v>
      </c>
      <c r="AI2191" t="e">
        <f t="shared" si="1153"/>
        <v>#DIV/0!</v>
      </c>
      <c r="AJ2191" t="e">
        <f t="shared" si="1154"/>
        <v>#DIV/0!</v>
      </c>
      <c r="AK2191"/>
      <c r="AL2191"/>
      <c r="AM2191"/>
      <c r="AN2191"/>
    </row>
    <row r="2192" spans="1:40" x14ac:dyDescent="0.3">
      <c r="A2192"/>
      <c r="B2192">
        <f t="shared" si="1120"/>
        <v>258000</v>
      </c>
      <c r="C2192" s="186" t="str">
        <f t="shared" si="1123"/>
        <v>-0.00438516260706214+0.00849870685643681i</v>
      </c>
      <c r="D2192" s="158" t="str">
        <f t="shared" si="1124"/>
        <v>-5.36739728195099-2.68614889859759i</v>
      </c>
      <c r="E2192" t="str">
        <f t="shared" si="1125"/>
        <v>1353.02098931793-5856.19284324329i</v>
      </c>
      <c r="F2192" t="str">
        <f t="shared" si="1126"/>
        <v>0.695710135038719+0.358865954499601i</v>
      </c>
      <c r="G2192" t="str">
        <f t="shared" si="1121"/>
        <v>0.695710135038719+0.358865954499601i</v>
      </c>
      <c r="H2192" t="str">
        <f t="shared" si="1127"/>
        <v>7.30960717136388+5.37130267959654i</v>
      </c>
      <c r="I2192" t="str">
        <f t="shared" si="1128"/>
        <v>1013.16363078271i</v>
      </c>
      <c r="J2192" t="str">
        <f t="shared" si="1122"/>
        <v>-253.243654426041+216.045391566296i</v>
      </c>
      <c r="K2192" t="str">
        <f t="shared" si="1129"/>
        <v>1.97539358975845-2.31551290205002i</v>
      </c>
      <c r="L2192" t="str">
        <f t="shared" si="1130"/>
        <v>0.428327905046732-0.416503453323684i</v>
      </c>
      <c r="M2192" t="str">
        <f t="shared" si="1131"/>
        <v>2.40372149480518-2.7320163553737i</v>
      </c>
      <c r="N2192" t="str">
        <f t="shared" si="1132"/>
        <v>-3.29817208198689i</v>
      </c>
      <c r="O2192" t="str">
        <f t="shared" si="1133"/>
        <v>-0.987766466219257+0.155940399552908i</v>
      </c>
      <c r="P2192" t="str">
        <f t="shared" si="1134"/>
        <v>1.98776646621926-0.155940399552908i</v>
      </c>
      <c r="Q2192" t="str">
        <f t="shared" si="1135"/>
        <v>-1.98776646621926+3.4541124815398i</v>
      </c>
      <c r="R2192" t="str">
        <f t="shared" si="1136"/>
        <v>-0.282698684996282-0.412791276416034i</v>
      </c>
      <c r="S2192" t="str">
        <f t="shared" si="1137"/>
        <v>0.361939323126133i</v>
      </c>
      <c r="T2192" t="str">
        <f t="shared" si="1138"/>
        <v>0.149405395178392-0.102319770696202i</v>
      </c>
      <c r="U2192" t="e">
        <f t="shared" si="1139"/>
        <v>#DIV/0!</v>
      </c>
      <c r="V2192" t="str">
        <f t="shared" si="1140"/>
        <v>0.0000833333333333333-0.00102813270731199i</v>
      </c>
      <c r="W2192" t="e">
        <f t="shared" si="1141"/>
        <v>#DIV/0!</v>
      </c>
      <c r="X2192" t="e">
        <f t="shared" si="1142"/>
        <v>#DIV/0!</v>
      </c>
      <c r="Y2192" t="str">
        <f t="shared" si="1143"/>
        <v>0.00096+1.10232203029159i</v>
      </c>
      <c r="Z2192" t="e">
        <f t="shared" si="1144"/>
        <v>#DIV/0!</v>
      </c>
      <c r="AA2192" t="e">
        <f t="shared" si="1145"/>
        <v>#DIV/0!</v>
      </c>
      <c r="AB2192" t="str">
        <f t="shared" si="1146"/>
        <v>0.085255962831982-0.0583872527296387i</v>
      </c>
      <c r="AC2192" t="str">
        <f t="shared" si="1147"/>
        <v>1.04541666101684-0.373267379258962i</v>
      </c>
      <c r="AD2192" t="str">
        <f t="shared" si="1148"/>
        <v>0.0900177345637983-0.0237097511322154i</v>
      </c>
      <c r="AE2192" t="e">
        <f t="shared" si="1149"/>
        <v>#DIV/0!</v>
      </c>
      <c r="AF2192" t="str">
        <f t="shared" si="1150"/>
        <v>-12.6770044533149-8.05745157819413i</v>
      </c>
      <c r="AG2192" t="e">
        <f t="shared" si="1151"/>
        <v>#DIV/0!</v>
      </c>
      <c r="AH2192" t="e">
        <f t="shared" si="1152"/>
        <v>#DIV/0!</v>
      </c>
      <c r="AI2192" t="e">
        <f t="shared" si="1153"/>
        <v>#DIV/0!</v>
      </c>
      <c r="AJ2192" t="e">
        <f t="shared" si="1154"/>
        <v>#DIV/0!</v>
      </c>
      <c r="AK2192"/>
      <c r="AL2192"/>
      <c r="AM2192"/>
      <c r="AN2192"/>
    </row>
    <row r="2193" spans="1:40" x14ac:dyDescent="0.3">
      <c r="A2193"/>
      <c r="B2193">
        <f t="shared" si="1120"/>
        <v>259000</v>
      </c>
      <c r="C2193" s="186" t="str">
        <f t="shared" si="1123"/>
        <v>-0.00436543659859966+0.0084825522077851i</v>
      </c>
      <c r="D2193" s="158" t="str">
        <f t="shared" si="1124"/>
        <v>-5.37773951968783-2.68451322601402i</v>
      </c>
      <c r="E2193" t="str">
        <f t="shared" si="1125"/>
        <v>1343.11768459491-5835.86129581679i</v>
      </c>
      <c r="F2193" t="str">
        <f t="shared" si="1126"/>
        <v>0.697078848578073+0.358636451253092i</v>
      </c>
      <c r="G2193" t="str">
        <f t="shared" si="1121"/>
        <v>0.697078848578073+0.358636451253092i</v>
      </c>
      <c r="H2193" t="str">
        <f t="shared" si="1127"/>
        <v>7.3296874696711+5.3673861658994i</v>
      </c>
      <c r="I2193" t="str">
        <f t="shared" si="1128"/>
        <v>1017.0906215997i</v>
      </c>
      <c r="J2193" t="str">
        <f t="shared" si="1122"/>
        <v>-255.218355005007+216.882776804924i</v>
      </c>
      <c r="K2193" t="str">
        <f t="shared" si="1129"/>
        <v>1.96648386806456-2.31407392207423i</v>
      </c>
      <c r="L2193" t="str">
        <f t="shared" si="1130"/>
        <v>0.426717135891371-0.416545434712078i</v>
      </c>
      <c r="M2193" t="str">
        <f t="shared" si="1131"/>
        <v>2.39320100395593-2.73061935678631i</v>
      </c>
      <c r="N2193" t="str">
        <f t="shared" si="1132"/>
        <v>-3.31095569470777i</v>
      </c>
      <c r="O2193" t="str">
        <f t="shared" si="1133"/>
        <v>-0.985692329168142+0.168554537818132i</v>
      </c>
      <c r="P2193" t="str">
        <f t="shared" si="1134"/>
        <v>1.98569232916814-0.168554537818132i</v>
      </c>
      <c r="Q2193" t="str">
        <f t="shared" si="1135"/>
        <v>-1.98569232916814+3.4795102325259i</v>
      </c>
      <c r="R2193" t="str">
        <f t="shared" si="1136"/>
        <v>-0.282210031517208-0.40962949930325i</v>
      </c>
      <c r="S2193" t="str">
        <f t="shared" si="1137"/>
        <v>0.363342188719644i</v>
      </c>
      <c r="T2193" t="str">
        <f t="shared" si="1138"/>
        <v>0.148835678840975-0.102538810530102i</v>
      </c>
      <c r="U2193" t="e">
        <f t="shared" si="1139"/>
        <v>#DIV/0!</v>
      </c>
      <c r="V2193" t="str">
        <f t="shared" si="1140"/>
        <v>0.0000833333333333333-0.00102416308295943i</v>
      </c>
      <c r="W2193" t="e">
        <f t="shared" si="1141"/>
        <v>#DIV/0!</v>
      </c>
      <c r="X2193" t="e">
        <f t="shared" si="1142"/>
        <v>#DIV/0!</v>
      </c>
      <c r="Y2193" t="str">
        <f t="shared" si="1143"/>
        <v>0.00096+1.10659459630047i</v>
      </c>
      <c r="Z2193" t="e">
        <f t="shared" si="1144"/>
        <v>#DIV/0!</v>
      </c>
      <c r="AA2193" t="e">
        <f t="shared" si="1145"/>
        <v>#DIV/0!</v>
      </c>
      <c r="AB2193" t="str">
        <f t="shared" si="1146"/>
        <v>0.0849308626919931-0.0585122445474737i</v>
      </c>
      <c r="AC2193" t="str">
        <f t="shared" si="1147"/>
        <v>1.04348195829098-0.371945420050046i</v>
      </c>
      <c r="AD2193" t="str">
        <f t="shared" si="1148"/>
        <v>0.0899505906523307-0.0240114686453984i</v>
      </c>
      <c r="AE2193" t="e">
        <f t="shared" si="1149"/>
        <v>#DIV/0!</v>
      </c>
      <c r="AF2193" t="str">
        <f t="shared" si="1150"/>
        <v>-12.7074269893589-8.05189939191342i</v>
      </c>
      <c r="AG2193" t="e">
        <f t="shared" si="1151"/>
        <v>#DIV/0!</v>
      </c>
      <c r="AH2193" t="e">
        <f t="shared" si="1152"/>
        <v>#DIV/0!</v>
      </c>
      <c r="AI2193" t="e">
        <f t="shared" si="1153"/>
        <v>#DIV/0!</v>
      </c>
      <c r="AJ2193" t="e">
        <f t="shared" si="1154"/>
        <v>#DIV/0!</v>
      </c>
      <c r="AK2193"/>
      <c r="AL2193"/>
      <c r="AM2193"/>
      <c r="AN2193"/>
    </row>
    <row r="2194" spans="1:40" x14ac:dyDescent="0.3">
      <c r="A2194"/>
      <c r="B2194">
        <f t="shared" si="1120"/>
        <v>260000</v>
      </c>
      <c r="C2194" s="186" t="str">
        <f t="shared" si="1123"/>
        <v>-0.00434581198660561+0.00846643654090713i</v>
      </c>
      <c r="D2194" s="158" t="str">
        <f t="shared" si="1124"/>
        <v>-5.38802860633696-2.68284541406651i</v>
      </c>
      <c r="E2194" t="str">
        <f t="shared" si="1125"/>
        <v>1333.32082048158-5815.66174192829i</v>
      </c>
      <c r="F2194" t="str">
        <f t="shared" si="1126"/>
        <v>0.698440527970389+0.358402794897408i</v>
      </c>
      <c r="G2194" t="str">
        <f t="shared" si="1121"/>
        <v>0.698440527970389+0.358402794897408i</v>
      </c>
      <c r="H2194" t="str">
        <f t="shared" si="1127"/>
        <v>7.34966334749105+5.36341345094314i</v>
      </c>
      <c r="I2194" t="str">
        <f t="shared" si="1128"/>
        <v>1021.01761241668i</v>
      </c>
      <c r="J2194" t="str">
        <f t="shared" si="1122"/>
        <v>-257.200694657779+217.720162043554i</v>
      </c>
      <c r="K2194" t="str">
        <f t="shared" si="1129"/>
        <v>1.9576201518634-2.31260742326018i</v>
      </c>
      <c r="L2194" t="str">
        <f t="shared" si="1130"/>
        <v>0.42511227499359-0.416581063913255i</v>
      </c>
      <c r="M2194" t="str">
        <f t="shared" si="1131"/>
        <v>2.38273242685699-2.72918848717344i</v>
      </c>
      <c r="N2194" t="str">
        <f t="shared" si="1132"/>
        <v>-3.32373930742865i</v>
      </c>
      <c r="O2194" t="str">
        <f t="shared" si="1133"/>
        <v>-0.983457111726861+0.181141131148783i</v>
      </c>
      <c r="P2194" t="str">
        <f t="shared" si="1134"/>
        <v>1.98345711172686-0.181141131148783i</v>
      </c>
      <c r="Q2194" t="str">
        <f t="shared" si="1135"/>
        <v>-1.98345711172686+3.50488043857743i</v>
      </c>
      <c r="R2194" t="str">
        <f t="shared" si="1136"/>
        <v>-0.281717764460919-0.406485194937295i</v>
      </c>
      <c r="S2194" t="str">
        <f t="shared" si="1137"/>
        <v>0.364745054313157i</v>
      </c>
      <c r="T2194" t="str">
        <f t="shared" si="1138"/>
        <v>0.148263464504898-0.102755161299279i</v>
      </c>
      <c r="U2194" t="e">
        <f t="shared" si="1139"/>
        <v>#DIV/0!</v>
      </c>
      <c r="V2194" t="str">
        <f t="shared" si="1140"/>
        <v>0.0000833333333333333-0.00102022399417882i</v>
      </c>
      <c r="W2194" t="e">
        <f t="shared" si="1141"/>
        <v>#DIV/0!</v>
      </c>
      <c r="X2194" t="e">
        <f t="shared" si="1142"/>
        <v>#DIV/0!</v>
      </c>
      <c r="Y2194" t="str">
        <f t="shared" si="1143"/>
        <v>0.00096+1.11086716230935i</v>
      </c>
      <c r="Z2194" t="e">
        <f t="shared" si="1144"/>
        <v>#DIV/0!</v>
      </c>
      <c r="AA2194" t="e">
        <f t="shared" si="1145"/>
        <v>#DIV/0!</v>
      </c>
      <c r="AB2194" t="str">
        <f t="shared" si="1146"/>
        <v>0.0846043371062854-0.0586357018905877i</v>
      </c>
      <c r="AC2194" t="str">
        <f t="shared" si="1147"/>
        <v>1.04156161493876-0.370614371061638i</v>
      </c>
      <c r="AD2194" t="str">
        <f t="shared" si="1148"/>
        <v>0.0898800192772321-0.0243143321642449i</v>
      </c>
      <c r="AE2194" t="e">
        <f t="shared" si="1149"/>
        <v>#DIV/0!</v>
      </c>
      <c r="AF2194" t="str">
        <f t="shared" si="1150"/>
        <v>-12.737691953828-8.04625886500965i</v>
      </c>
      <c r="AG2194" t="e">
        <f t="shared" si="1151"/>
        <v>#DIV/0!</v>
      </c>
      <c r="AH2194" t="e">
        <f t="shared" si="1152"/>
        <v>#DIV/0!</v>
      </c>
      <c r="AI2194" t="e">
        <f t="shared" si="1153"/>
        <v>#DIV/0!</v>
      </c>
      <c r="AJ2194" t="e">
        <f t="shared" si="1154"/>
        <v>#DIV/0!</v>
      </c>
      <c r="AK2194"/>
      <c r="AL2194"/>
      <c r="AM2194"/>
      <c r="AN2194"/>
    </row>
    <row r="2195" spans="1:40" x14ac:dyDescent="0.3">
      <c r="A2195"/>
      <c r="B2195">
        <f t="shared" si="1120"/>
        <v>261000</v>
      </c>
      <c r="C2195" s="186" t="str">
        <f t="shared" si="1123"/>
        <v>-0.00432628842487118+0.00845035969746214i</v>
      </c>
      <c r="D2195" s="158" t="str">
        <f t="shared" si="1124"/>
        <v>-5.39826472315206-2.68114598409873i</v>
      </c>
      <c r="E2195" t="str">
        <f t="shared" si="1125"/>
        <v>1323.62890485291-5795.59300519028i</v>
      </c>
      <c r="F2195" t="str">
        <f t="shared" si="1126"/>
        <v>0.699795197203658+0.358165053275557i</v>
      </c>
      <c r="G2195" t="str">
        <f t="shared" si="1121"/>
        <v>0.699795197203658+0.358165053275557i</v>
      </c>
      <c r="H2195" t="str">
        <f t="shared" si="1127"/>
        <v>7.36953518639061+5.35938547830399i</v>
      </c>
      <c r="I2195" t="str">
        <f t="shared" si="1128"/>
        <v>1024.94460323367i</v>
      </c>
      <c r="J2195" t="str">
        <f t="shared" si="1122"/>
        <v>-259.190673384357+218.557547282183i</v>
      </c>
      <c r="K2195" t="str">
        <f t="shared" si="1129"/>
        <v>1.94880228170943-2.31111385523137i</v>
      </c>
      <c r="L2195" t="str">
        <f t="shared" si="1130"/>
        <v>0.423513325457737-0.416610410785076i</v>
      </c>
      <c r="M2195" t="str">
        <f t="shared" si="1131"/>
        <v>2.37231560716717-2.72772426601645i</v>
      </c>
      <c r="N2195" t="str">
        <f t="shared" si="1132"/>
        <v>-3.33652292014953i</v>
      </c>
      <c r="O2195" t="str">
        <f t="shared" si="1133"/>
        <v>-0.981061179171361+0.193698122662298i</v>
      </c>
      <c r="P2195" t="str">
        <f t="shared" si="1134"/>
        <v>1.98106117917136-0.193698122662298i</v>
      </c>
      <c r="Q2195" t="str">
        <f t="shared" si="1135"/>
        <v>-1.98106117917136+3.53022104281183i</v>
      </c>
      <c r="R2195" t="str">
        <f t="shared" si="1136"/>
        <v>-0.281221857820439-0.403358162744015i</v>
      </c>
      <c r="S2195" t="str">
        <f t="shared" si="1137"/>
        <v>0.36614791990667i</v>
      </c>
      <c r="T2195" t="str">
        <f t="shared" si="1138"/>
        <v>0.147688752266097-0.102968798273243i</v>
      </c>
      <c r="U2195" t="e">
        <f t="shared" si="1139"/>
        <v>#DIV/0!</v>
      </c>
      <c r="V2195" t="str">
        <f t="shared" si="1140"/>
        <v>0.0000833333333333333-0.00101631508998656i</v>
      </c>
      <c r="W2195" t="e">
        <f t="shared" si="1141"/>
        <v>#DIV/0!</v>
      </c>
      <c r="X2195" t="e">
        <f t="shared" si="1142"/>
        <v>#DIV/0!</v>
      </c>
      <c r="Y2195" t="str">
        <f t="shared" si="1143"/>
        <v>0.00096+1.11513972831823i</v>
      </c>
      <c r="Z2195" t="e">
        <f t="shared" si="1144"/>
        <v>#DIV/0!</v>
      </c>
      <c r="AA2195" t="e">
        <f t="shared" si="1145"/>
        <v>#DIV/0!</v>
      </c>
      <c r="AB2195" t="str">
        <f t="shared" si="1146"/>
        <v>0.0842763861296035-0.0587576106468951i</v>
      </c>
      <c r="AC2195" t="str">
        <f t="shared" si="1147"/>
        <v>1.03965562575622-0.369274340275373i</v>
      </c>
      <c r="AD2195" t="str">
        <f t="shared" si="1148"/>
        <v>0.0898059840489948-0.024618310621659i</v>
      </c>
      <c r="AE2195" t="e">
        <f t="shared" si="1149"/>
        <v>#DIV/0!</v>
      </c>
      <c r="AF2195" t="str">
        <f t="shared" si="1150"/>
        <v>-12.7677999095427-8.04053146240272i</v>
      </c>
      <c r="AG2195" t="e">
        <f t="shared" si="1151"/>
        <v>#DIV/0!</v>
      </c>
      <c r="AH2195" t="e">
        <f t="shared" si="1152"/>
        <v>#DIV/0!</v>
      </c>
      <c r="AI2195" t="e">
        <f t="shared" si="1153"/>
        <v>#DIV/0!</v>
      </c>
      <c r="AJ2195" t="e">
        <f t="shared" si="1154"/>
        <v>#DIV/0!</v>
      </c>
      <c r="AK2195"/>
      <c r="AL2195"/>
      <c r="AM2195"/>
      <c r="AN2195"/>
    </row>
    <row r="2196" spans="1:40" x14ac:dyDescent="0.3">
      <c r="A2196"/>
      <c r="B2196">
        <f t="shared" si="1120"/>
        <v>262000</v>
      </c>
      <c r="C2196" s="186" t="str">
        <f t="shared" si="1123"/>
        <v>-0.0043068655629644+0.00843432152506146i</v>
      </c>
      <c r="D2196" s="158" t="str">
        <f t="shared" si="1124"/>
        <v>-5.40844805360675-2.67941545134847i</v>
      </c>
      <c r="E2196" t="str">
        <f t="shared" si="1125"/>
        <v>1314.04047112833-5775.65392136365i</v>
      </c>
      <c r="F2196" t="str">
        <f t="shared" si="1126"/>
        <v>0.701142880559655+0.357923293440079i</v>
      </c>
      <c r="G2196" t="str">
        <f t="shared" si="1121"/>
        <v>0.701142880559655+0.357923293440079i</v>
      </c>
      <c r="H2196" t="str">
        <f t="shared" si="1127"/>
        <v>7.38930337160497+5.35530318061359i</v>
      </c>
      <c r="I2196" t="str">
        <f t="shared" si="1128"/>
        <v>1028.87159405066i</v>
      </c>
      <c r="J2196" t="str">
        <f t="shared" si="1122"/>
        <v>-261.188291184742+219.394932520811i</v>
      </c>
      <c r="K2196" t="str">
        <f t="shared" si="1129"/>
        <v>1.94003009627529-2.30959366231054i</v>
      </c>
      <c r="L2196" t="str">
        <f t="shared" si="1130"/>
        <v>0.421920289831536-0.416633544682557i</v>
      </c>
      <c r="M2196" t="str">
        <f t="shared" si="1131"/>
        <v>2.36195038610683-2.7262272069931i</v>
      </c>
      <c r="N2196" t="str">
        <f t="shared" si="1132"/>
        <v>-3.3493065328704i</v>
      </c>
      <c r="O2196" t="str">
        <f t="shared" si="1133"/>
        <v>-0.978504923041417+0.20622346031359i</v>
      </c>
      <c r="P2196" t="str">
        <f t="shared" si="1134"/>
        <v>1.97850492304142-0.20622346031359i</v>
      </c>
      <c r="Q2196" t="str">
        <f t="shared" si="1135"/>
        <v>-1.97850492304142+3.55552999318399i</v>
      </c>
      <c r="R2196" t="str">
        <f t="shared" si="1136"/>
        <v>-0.280722285365033-0.400248205518547i</v>
      </c>
      <c r="S2196" t="str">
        <f t="shared" si="1137"/>
        <v>0.367550785500181i</v>
      </c>
      <c r="T2196" t="str">
        <f t="shared" si="1138"/>
        <v>0.14711154233338-0.103179696493324i</v>
      </c>
      <c r="U2196" t="e">
        <f t="shared" si="1139"/>
        <v>#DIV/0!</v>
      </c>
      <c r="V2196" t="str">
        <f t="shared" si="1140"/>
        <v>0.0000833333333333333-0.0010124360247576i</v>
      </c>
      <c r="W2196" t="e">
        <f t="shared" si="1141"/>
        <v>#DIV/0!</v>
      </c>
      <c r="X2196" t="e">
        <f t="shared" si="1142"/>
        <v>#DIV/0!</v>
      </c>
      <c r="Y2196" t="str">
        <f t="shared" si="1143"/>
        <v>0.00096+1.11941229432712i</v>
      </c>
      <c r="Z2196" t="e">
        <f t="shared" si="1144"/>
        <v>#DIV/0!</v>
      </c>
      <c r="AA2196" t="e">
        <f t="shared" si="1145"/>
        <v>#DIV/0!</v>
      </c>
      <c r="AB2196" t="str">
        <f t="shared" si="1146"/>
        <v>0.0839470098811005-0.0588779565741027i</v>
      </c>
      <c r="AC2196" t="str">
        <f t="shared" si="1147"/>
        <v>1.0377639852967-0.367925434546958i</v>
      </c>
      <c r="AD2196" t="str">
        <f t="shared" si="1148"/>
        <v>0.0897284486338132-0.0249233722558678i</v>
      </c>
      <c r="AE2196" t="e">
        <f t="shared" si="1149"/>
        <v>#DIV/0!</v>
      </c>
      <c r="AF2196" t="str">
        <f t="shared" si="1150"/>
        <v>-12.7977514252117-8.03471863196206i</v>
      </c>
      <c r="AG2196" t="e">
        <f t="shared" si="1151"/>
        <v>#DIV/0!</v>
      </c>
      <c r="AH2196" t="e">
        <f t="shared" si="1152"/>
        <v>#DIV/0!</v>
      </c>
      <c r="AI2196" t="e">
        <f t="shared" si="1153"/>
        <v>#DIV/0!</v>
      </c>
      <c r="AJ2196" t="e">
        <f t="shared" si="1154"/>
        <v>#DIV/0!</v>
      </c>
      <c r="AK2196"/>
      <c r="AL2196"/>
      <c r="AM2196"/>
      <c r="AN2196"/>
    </row>
    <row r="2197" spans="1:40" x14ac:dyDescent="0.3">
      <c r="A2197"/>
      <c r="B2197">
        <f t="shared" si="1120"/>
        <v>263000</v>
      </c>
      <c r="C2197" s="186" t="str">
        <f t="shared" si="1123"/>
        <v>-0.00428754304638406+0.00841832187702745i</v>
      </c>
      <c r="D2197" s="158" t="str">
        <f t="shared" si="1124"/>
        <v>-5.41857878331394-2.67765432499656i</v>
      </c>
      <c r="E2197" t="str">
        <f t="shared" si="1125"/>
        <v>1304.55407776004-5755.84333824269i</v>
      </c>
      <c r="F2197" t="str">
        <f t="shared" si="1126"/>
        <v>0.70248360260326+0.357677581659187i</v>
      </c>
      <c r="G2197" t="str">
        <f t="shared" si="1121"/>
        <v>0.70248360260326+0.357677581659187i</v>
      </c>
      <c r="H2197" t="str">
        <f t="shared" si="1127"/>
        <v>7.40896829189534+5.35116747964011i</v>
      </c>
      <c r="I2197" t="str">
        <f t="shared" si="1128"/>
        <v>1032.79858486764i</v>
      </c>
      <c r="J2197" t="str">
        <f t="shared" si="1122"/>
        <v>-263.193548058934+220.232317759441i</v>
      </c>
      <c r="K2197" t="str">
        <f t="shared" si="1129"/>
        <v>1.93130343242153-2.30804728356282i</v>
      </c>
      <c r="L2197" t="str">
        <f t="shared" si="1130"/>
        <v>0.420333170116114-0.416650534457315i</v>
      </c>
      <c r="M2197" t="str">
        <f t="shared" si="1131"/>
        <v>2.35163660253764-2.72469781802014i</v>
      </c>
      <c r="N2197" t="str">
        <f t="shared" si="1132"/>
        <v>-3.36209014559128i</v>
      </c>
      <c r="O2197" t="str">
        <f t="shared" si="1133"/>
        <v>-0.97578876107664+0.218715097230427i</v>
      </c>
      <c r="P2197" t="str">
        <f t="shared" si="1134"/>
        <v>1.97578876107664-0.218715097230427i</v>
      </c>
      <c r="Q2197" t="str">
        <f t="shared" si="1135"/>
        <v>-1.97578876107664+3.58080524282171i</v>
      </c>
      <c r="R2197" t="str">
        <f t="shared" si="1136"/>
        <v>-0.280219020638834-0.397155129369134i</v>
      </c>
      <c r="S2197" t="str">
        <f t="shared" si="1137"/>
        <v>0.368953651093694i</v>
      </c>
      <c r="T2197" t="str">
        <f t="shared" si="1138"/>
        <v>0.14653183503133-0.103387830770597i</v>
      </c>
      <c r="U2197" t="e">
        <f t="shared" si="1139"/>
        <v>#DIV/0!</v>
      </c>
      <c r="V2197" t="str">
        <f t="shared" si="1140"/>
        <v>0.0000833333333333333-0.00100858645812354i</v>
      </c>
      <c r="W2197" t="e">
        <f t="shared" si="1141"/>
        <v>#DIV/0!</v>
      </c>
      <c r="X2197" t="e">
        <f t="shared" si="1142"/>
        <v>#DIV/0!</v>
      </c>
      <c r="Y2197" t="str">
        <f t="shared" si="1143"/>
        <v>0.00096+1.123684860336i</v>
      </c>
      <c r="Z2197" t="e">
        <f t="shared" si="1144"/>
        <v>#DIV/0!</v>
      </c>
      <c r="AA2197" t="e">
        <f t="shared" si="1145"/>
        <v>#DIV/0!</v>
      </c>
      <c r="AB2197" t="str">
        <f t="shared" si="1146"/>
        <v>0.0836162085459948-0.0589967252985257i</v>
      </c>
      <c r="AC2197" t="str">
        <f t="shared" si="1147"/>
        <v>1.03588668789096-0.36656775961826i</v>
      </c>
      <c r="AD2197" t="str">
        <f t="shared" si="1148"/>
        <v>0.0896473767631675-0.0252294846031928i</v>
      </c>
      <c r="AE2197" t="e">
        <f t="shared" si="1149"/>
        <v>#DIV/0!</v>
      </c>
      <c r="AF2197" t="str">
        <f t="shared" si="1150"/>
        <v>-12.8275470752093-8.02882180463667i</v>
      </c>
      <c r="AG2197" t="e">
        <f t="shared" si="1151"/>
        <v>#DIV/0!</v>
      </c>
      <c r="AH2197" t="e">
        <f t="shared" si="1152"/>
        <v>#DIV/0!</v>
      </c>
      <c r="AI2197" t="e">
        <f t="shared" si="1153"/>
        <v>#DIV/0!</v>
      </c>
      <c r="AJ2197" t="e">
        <f t="shared" si="1154"/>
        <v>#DIV/0!</v>
      </c>
      <c r="AK2197"/>
      <c r="AL2197"/>
      <c r="AM2197"/>
      <c r="AN2197"/>
    </row>
    <row r="2198" spans="1:40" x14ac:dyDescent="0.3">
      <c r="A2198"/>
      <c r="B2198">
        <f t="shared" si="1120"/>
        <v>264000</v>
      </c>
      <c r="C2198" s="186" t="str">
        <f t="shared" si="1123"/>
        <v>-0.00426832051671057+0.00840236061216005i</v>
      </c>
      <c r="D2198" s="158" t="str">
        <f t="shared" si="1124"/>
        <v>-5.42865709994656-2.675863108216i</v>
      </c>
      <c r="E2198" t="str">
        <f t="shared" si="1125"/>
        <v>1295.16830773294-5736.16011554015i</v>
      </c>
      <c r="F2198" t="str">
        <f t="shared" si="1126"/>
        <v>0.70381738817197+0.357427983422942i</v>
      </c>
      <c r="G2198" t="str">
        <f t="shared" si="1121"/>
        <v>0.70381738817197+0.357427983422942i</v>
      </c>
      <c r="H2198" t="str">
        <f t="shared" si="1127"/>
        <v>7.42853033940903+5.34697928637002i</v>
      </c>
      <c r="I2198" t="str">
        <f t="shared" si="1128"/>
        <v>1036.72557568463i</v>
      </c>
      <c r="J2198" t="str">
        <f t="shared" si="1122"/>
        <v>-265.206444006931+221.069702998069i</v>
      </c>
      <c r="K2198" t="str">
        <f t="shared" si="1129"/>
        <v>1.92262212526493-2.30647515283908i</v>
      </c>
      <c r="L2198" t="str">
        <f t="shared" si="1130"/>
        <v>0.418751967775918-0.416661448457131i</v>
      </c>
      <c r="M2198" t="str">
        <f t="shared" si="1131"/>
        <v>2.34137409304085-2.72313660129621i</v>
      </c>
      <c r="N2198" t="str">
        <f t="shared" si="1132"/>
        <v>-3.37487375831216i</v>
      </c>
      <c r="O2198" t="str">
        <f t="shared" si="1133"/>
        <v>-0.972913137148225+0.231170992047875i</v>
      </c>
      <c r="P2198" t="str">
        <f t="shared" si="1134"/>
        <v>1.97291313714822-0.231170992047875i</v>
      </c>
      <c r="Q2198" t="str">
        <f t="shared" si="1135"/>
        <v>-1.97291313714822+3.60604475036004i</v>
      </c>
      <c r="R2198" t="str">
        <f t="shared" si="1136"/>
        <v>-0.2797120369595-0.394078743662415i</v>
      </c>
      <c r="S2198" t="str">
        <f t="shared" si="1137"/>
        <v>0.370356516687207i</v>
      </c>
      <c r="T2198" t="str">
        <f t="shared" si="1138"/>
        <v>0.145949630803283-0.103593175683804i</v>
      </c>
      <c r="U2198" t="e">
        <f t="shared" si="1139"/>
        <v>#DIV/0!</v>
      </c>
      <c r="V2198" t="str">
        <f t="shared" si="1140"/>
        <v>0.0000833333333333333-0.00100476605487308i</v>
      </c>
      <c r="W2198" t="e">
        <f t="shared" si="1141"/>
        <v>#DIV/0!</v>
      </c>
      <c r="X2198" t="e">
        <f t="shared" si="1142"/>
        <v>#DIV/0!</v>
      </c>
      <c r="Y2198" t="str">
        <f t="shared" si="1143"/>
        <v>0.00096+1.12795742634488i</v>
      </c>
      <c r="Z2198" t="e">
        <f t="shared" si="1144"/>
        <v>#DIV/0!</v>
      </c>
      <c r="AA2198" t="e">
        <f t="shared" si="1145"/>
        <v>#DIV/0!</v>
      </c>
      <c r="AB2198" t="str">
        <f t="shared" si="1146"/>
        <v>0.0832839823772696-0.0591139023139019i</v>
      </c>
      <c r="AC2198" t="str">
        <f t="shared" si="1147"/>
        <v>1.03402372766697-0.365201420129569i</v>
      </c>
      <c r="AD2198" t="str">
        <f t="shared" si="1148"/>
        <v>0.0895627322436641-0.0255366144908581i</v>
      </c>
      <c r="AE2198" t="e">
        <f t="shared" si="1149"/>
        <v>#DIV/0!</v>
      </c>
      <c r="AF2198" t="str">
        <f t="shared" si="1150"/>
        <v>-12.8571874393556-8.02284239458602i</v>
      </c>
      <c r="AG2198" t="e">
        <f t="shared" si="1151"/>
        <v>#DIV/0!</v>
      </c>
      <c r="AH2198" t="e">
        <f t="shared" si="1152"/>
        <v>#DIV/0!</v>
      </c>
      <c r="AI2198" t="e">
        <f t="shared" si="1153"/>
        <v>#DIV/0!</v>
      </c>
      <c r="AJ2198" t="e">
        <f t="shared" si="1154"/>
        <v>#DIV/0!</v>
      </c>
      <c r="AK2198"/>
      <c r="AL2198"/>
      <c r="AM2198"/>
      <c r="AN2198"/>
    </row>
    <row r="2199" spans="1:40" x14ac:dyDescent="0.3">
      <c r="A2199"/>
      <c r="B2199">
        <f t="shared" si="1120"/>
        <v>265000</v>
      </c>
      <c r="C2199" s="186" t="str">
        <f t="shared" si="1123"/>
        <v>-0.00424919761175344+0.00838643759451149i</v>
      </c>
      <c r="D2199" s="158" t="str">
        <f t="shared" si="1124"/>
        <v>-5.43868319316002-2.67404229822121i</v>
      </c>
      <c r="E2199" t="str">
        <f t="shared" si="1125"/>
        <v>1285.88176807586-5716.60312477222i</v>
      </c>
      <c r="F2199" t="str">
        <f t="shared" si="1126"/>
        <v>0.705144262365641+0.357174563449451i</v>
      </c>
      <c r="G2199" t="str">
        <f t="shared" si="1121"/>
        <v>0.705144262365641+0.357174563449451i</v>
      </c>
      <c r="H2199" t="str">
        <f t="shared" si="1127"/>
        <v>7.44798990954256+5.34273950109039i</v>
      </c>
      <c r="I2199" t="str">
        <f t="shared" si="1128"/>
        <v>1040.65256650162i</v>
      </c>
      <c r="J2199" t="str">
        <f t="shared" si="1122"/>
        <v>-267.226979028736+221.907088236699i</v>
      </c>
      <c r="K2199" t="str">
        <f t="shared" si="1129"/>
        <v>1.91398600824526-2.3048776988191i</v>
      </c>
      <c r="L2199" t="str">
        <f t="shared" si="1130"/>
        <v>0.417176683748521-0.416666354525641i</v>
      </c>
      <c r="M2199" t="str">
        <f t="shared" si="1131"/>
        <v>2.33116269199378-2.72154405334474i</v>
      </c>
      <c r="N2199" t="str">
        <f t="shared" si="1132"/>
        <v>-3.38765737103304i</v>
      </c>
      <c r="O2199" t="str">
        <f t="shared" si="1133"/>
        <v>-0.969878521186403+0.243589109241928i</v>
      </c>
      <c r="P2199" t="str">
        <f t="shared" si="1134"/>
        <v>1.9698785211864-0.243589109241928i</v>
      </c>
      <c r="Q2199" t="str">
        <f t="shared" si="1135"/>
        <v>-1.9698785211864+3.63124648027497i</v>
      </c>
      <c r="R2199" t="str">
        <f t="shared" si="1136"/>
        <v>-0.279201307416868-0.391018860970086i</v>
      </c>
      <c r="S2199" t="str">
        <f t="shared" si="1137"/>
        <v>0.371759382280718i</v>
      </c>
      <c r="T2199" t="str">
        <f t="shared" si="1138"/>
        <v>0.145364930214349-0.103795705577264i</v>
      </c>
      <c r="U2199" t="e">
        <f t="shared" si="1139"/>
        <v>#DIV/0!</v>
      </c>
      <c r="V2199" t="str">
        <f t="shared" si="1140"/>
        <v>0.0000833333333333333-0.00100097448485469i</v>
      </c>
      <c r="W2199" t="e">
        <f t="shared" si="1141"/>
        <v>#DIV/0!</v>
      </c>
      <c r="X2199" t="e">
        <f t="shared" si="1142"/>
        <v>#DIV/0!</v>
      </c>
      <c r="Y2199" t="str">
        <f t="shared" si="1143"/>
        <v>0.00096+1.13222999235376i</v>
      </c>
      <c r="Z2199" t="e">
        <f t="shared" si="1144"/>
        <v>#DIV/0!</v>
      </c>
      <c r="AA2199" t="e">
        <f t="shared" si="1145"/>
        <v>#DIV/0!</v>
      </c>
      <c r="AB2199" t="str">
        <f t="shared" si="1146"/>
        <v>0.0829503316973964-0.0592294729801993i</v>
      </c>
      <c r="AC2199" t="str">
        <f t="shared" si="1147"/>
        <v>1.03217509856948-0.363826519631917i</v>
      </c>
      <c r="AD2199" t="str">
        <f t="shared" si="1148"/>
        <v>0.0894744789671119-0.0258447280298539i</v>
      </c>
      <c r="AE2199" t="e">
        <f t="shared" si="1149"/>
        <v>#DIV/0!</v>
      </c>
      <c r="AF2199" t="str">
        <f t="shared" si="1150"/>
        <v>-12.8866731027026-8.0167817993116i</v>
      </c>
      <c r="AG2199" t="e">
        <f t="shared" si="1151"/>
        <v>#DIV/0!</v>
      </c>
      <c r="AH2199" t="e">
        <f t="shared" si="1152"/>
        <v>#DIV/0!</v>
      </c>
      <c r="AI2199" t="e">
        <f t="shared" si="1153"/>
        <v>#DIV/0!</v>
      </c>
      <c r="AJ2199" t="e">
        <f t="shared" si="1154"/>
        <v>#DIV/0!</v>
      </c>
      <c r="AK2199"/>
      <c r="AL2199"/>
      <c r="AM2199"/>
      <c r="AN2199"/>
    </row>
    <row r="2200" spans="1:40" x14ac:dyDescent="0.3">
      <c r="A2200"/>
      <c r="B2200">
        <f t="shared" si="1120"/>
        <v>266000</v>
      </c>
      <c r="C2200" s="186" t="str">
        <f t="shared" si="1123"/>
        <v>-0.00423017396569629+0.00837055269316835i</v>
      </c>
      <c r="D2200" s="158" t="str">
        <f t="shared" si="1124"/>
        <v>-5.44865725451633-2.67219238631766i</v>
      </c>
      <c r="E2200" t="str">
        <f t="shared" si="1125"/>
        <v>1276.69308938393-5697.17124914377i</v>
      </c>
      <c r="F2200" t="str">
        <f t="shared" si="1126"/>
        <v>0.706464250536433+0.356917385691124i</v>
      </c>
      <c r="G2200" t="str">
        <f t="shared" si="1121"/>
        <v>0.706464250536433+0.356917385691124i</v>
      </c>
      <c r="H2200" t="str">
        <f t="shared" si="1127"/>
        <v>7.4673474008075+5.33844901347208i</v>
      </c>
      <c r="I2200" t="str">
        <f t="shared" si="1128"/>
        <v>1044.57955731861i</v>
      </c>
      <c r="J2200" t="str">
        <f t="shared" si="1122"/>
        <v>-269.255153124346+222.744473475328i</v>
      </c>
      <c r="K2200" t="str">
        <f t="shared" si="1129"/>
        <v>1.90539491319093-2.30325534505528i</v>
      </c>
      <c r="L2200" t="str">
        <f t="shared" si="1130"/>
        <v>0.41560731845433-0.416665320002128i</v>
      </c>
      <c r="M2200" t="str">
        <f t="shared" si="1131"/>
        <v>2.32100223164526-2.71992066505741i</v>
      </c>
      <c r="N2200" t="str">
        <f t="shared" si="1132"/>
        <v>-3.40044098375392i</v>
      </c>
      <c r="O2200" t="str">
        <f t="shared" si="1133"/>
        <v>-0.966685409103649+0.255967419462146i</v>
      </c>
      <c r="P2200" t="str">
        <f t="shared" si="1134"/>
        <v>1.96668540910365-0.255967419462146i</v>
      </c>
      <c r="Q2200" t="str">
        <f t="shared" si="1135"/>
        <v>-1.96668540910365+3.65640840321607i</v>
      </c>
      <c r="R2200" t="str">
        <f t="shared" si="1136"/>
        <v>-0.278686804871609-0.387975297016926i</v>
      </c>
      <c r="S2200" t="str">
        <f t="shared" si="1137"/>
        <v>0.37316224787423i</v>
      </c>
      <c r="T2200" t="str">
        <f t="shared" si="1138"/>
        <v>0.144777733954508-0.103995394558777i</v>
      </c>
      <c r="U2200" t="e">
        <f t="shared" si="1139"/>
        <v>#DIV/0!</v>
      </c>
      <c r="V2200" t="str">
        <f t="shared" si="1140"/>
        <v>0.0000833333333333333-0.000997211422881552i</v>
      </c>
      <c r="W2200" t="e">
        <f t="shared" si="1141"/>
        <v>#DIV/0!</v>
      </c>
      <c r="X2200" t="e">
        <f t="shared" si="1142"/>
        <v>#DIV/0!</v>
      </c>
      <c r="Y2200" t="str">
        <f t="shared" si="1143"/>
        <v>0.00096+1.13650255836264i</v>
      </c>
      <c r="Z2200" t="e">
        <f t="shared" si="1144"/>
        <v>#DIV/0!</v>
      </c>
      <c r="AA2200" t="e">
        <f t="shared" si="1145"/>
        <v>#DIV/0!</v>
      </c>
      <c r="AB2200" t="str">
        <f t="shared" si="1146"/>
        <v>0.082615256900102-0.0593434225224197i</v>
      </c>
      <c r="AC2200" t="str">
        <f t="shared" si="1147"/>
        <v>1.03034079437912-0.362443160599618i</v>
      </c>
      <c r="AD2200" t="str">
        <f t="shared" si="1148"/>
        <v>0.089382580920873-0.0261537906078403i</v>
      </c>
      <c r="AE2200" t="e">
        <f t="shared" si="1149"/>
        <v>#DIV/0!</v>
      </c>
      <c r="AF2200" t="str">
        <f t="shared" si="1150"/>
        <v>-12.9160046553238-8.01064139978974i</v>
      </c>
      <c r="AG2200" t="e">
        <f t="shared" si="1151"/>
        <v>#DIV/0!</v>
      </c>
      <c r="AH2200" t="e">
        <f t="shared" si="1152"/>
        <v>#DIV/0!</v>
      </c>
      <c r="AI2200" t="e">
        <f t="shared" si="1153"/>
        <v>#DIV/0!</v>
      </c>
      <c r="AJ2200" t="e">
        <f t="shared" si="1154"/>
        <v>#DIV/0!</v>
      </c>
      <c r="AK2200"/>
      <c r="AL2200"/>
      <c r="AM2200"/>
      <c r="AN2200"/>
    </row>
    <row r="2201" spans="1:40" x14ac:dyDescent="0.3">
      <c r="A2201"/>
      <c r="B2201">
        <f t="shared" ref="B2201:B2264" si="1155">B2200+1000</f>
        <v>267000</v>
      </c>
      <c r="C2201" s="186" t="str">
        <f t="shared" si="1123"/>
        <v>-0.00421124920923837+0.00835470578204074i</v>
      </c>
      <c r="D2201" s="158" t="str">
        <f t="shared" si="1124"/>
        <v>-5.45857947740928-2.67031385795125i</v>
      </c>
      <c r="E2201" t="str">
        <f t="shared" si="1125"/>
        <v>1267.60092535165-5677.86338343366i</v>
      </c>
      <c r="F2201" t="str">
        <f t="shared" si="1126"/>
        <v>0.707777378278929+0.3566565133409i</v>
      </c>
      <c r="G2201" t="str">
        <f t="shared" si="1121"/>
        <v>0.707777378278929+0.3566565133409i</v>
      </c>
      <c r="H2201" t="str">
        <f t="shared" si="1127"/>
        <v>7.4866032146985+5.33410870265273i</v>
      </c>
      <c r="I2201" t="str">
        <f t="shared" si="1128"/>
        <v>1048.50654813559i</v>
      </c>
      <c r="J2201" t="str">
        <f t="shared" si="1122"/>
        <v>-271.290966293763+223.581858713957i</v>
      </c>
      <c r="K2201" t="str">
        <f t="shared" si="1129"/>
        <v>1.89684867038312-2.30160851001617i</v>
      </c>
      <c r="L2201" t="str">
        <f t="shared" si="1130"/>
        <v>0.414043871806183-0.416658411721437i</v>
      </c>
      <c r="M2201" t="str">
        <f t="shared" si="1131"/>
        <v>2.3108925421893-2.71826692173761i</v>
      </c>
      <c r="N2201" t="str">
        <f t="shared" si="1132"/>
        <v>-3.4132245964748i</v>
      </c>
      <c r="O2201" t="str">
        <f t="shared" si="1133"/>
        <v>-0.963334322713642+0.268303899863286i</v>
      </c>
      <c r="P2201" t="str">
        <f t="shared" si="1134"/>
        <v>1.96333432271364-0.268303899863286i</v>
      </c>
      <c r="Q2201" t="str">
        <f t="shared" si="1135"/>
        <v>-1.96333432271364+3.68152849633809i</v>
      </c>
      <c r="R2201" t="str">
        <f t="shared" si="1136"/>
        <v>-0.278168501953923-0.384947870630178i</v>
      </c>
      <c r="S2201" t="str">
        <f t="shared" si="1137"/>
        <v>0.374565113467742i</v>
      </c>
      <c r="T2201" t="str">
        <f t="shared" si="1138"/>
        <v>0.144188042841758-0.104192216497523i</v>
      </c>
      <c r="U2201" t="e">
        <f t="shared" si="1139"/>
        <v>#DIV/0!</v>
      </c>
      <c r="V2201" t="str">
        <f t="shared" si="1140"/>
        <v>0.0000833333333333333-0.000993476548638547i</v>
      </c>
      <c r="W2201" t="e">
        <f t="shared" si="1141"/>
        <v>#DIV/0!</v>
      </c>
      <c r="X2201" t="e">
        <f t="shared" si="1142"/>
        <v>#DIV/0!</v>
      </c>
      <c r="Y2201" t="str">
        <f t="shared" si="1143"/>
        <v>0.00096+1.14077512437153i</v>
      </c>
      <c r="Z2201" t="e">
        <f t="shared" si="1144"/>
        <v>#DIV/0!</v>
      </c>
      <c r="AA2201" t="e">
        <f t="shared" si="1145"/>
        <v>#DIV/0!</v>
      </c>
      <c r="AB2201" t="str">
        <f t="shared" si="1146"/>
        <v>0.0822787584521649-0.0594557360293999i</v>
      </c>
      <c r="AC2201" t="str">
        <f t="shared" si="1147"/>
        <v>1.02852080873142-0.361051444442875i</v>
      </c>
      <c r="AD2201" t="str">
        <f t="shared" si="1148"/>
        <v>0.0892870021984492-0.0264637668821179i</v>
      </c>
      <c r="AE2201" t="e">
        <f t="shared" si="1149"/>
        <v>#DIV/0!</v>
      </c>
      <c r="AF2201" t="str">
        <f t="shared" si="1150"/>
        <v>-12.9451826921078-8.00442256060398i</v>
      </c>
      <c r="AG2201" t="e">
        <f t="shared" si="1151"/>
        <v>#DIV/0!</v>
      </c>
      <c r="AH2201" t="e">
        <f t="shared" si="1152"/>
        <v>#DIV/0!</v>
      </c>
      <c r="AI2201" t="e">
        <f t="shared" si="1153"/>
        <v>#DIV/0!</v>
      </c>
      <c r="AJ2201" t="e">
        <f t="shared" si="1154"/>
        <v>#DIV/0!</v>
      </c>
      <c r="AK2201"/>
      <c r="AL2201"/>
      <c r="AM2201"/>
      <c r="AN2201"/>
    </row>
    <row r="2202" spans="1:40" x14ac:dyDescent="0.3">
      <c r="A2202"/>
      <c r="B2202">
        <f t="shared" si="1155"/>
        <v>268000</v>
      </c>
      <c r="C2202" s="186" t="str">
        <f t="shared" si="1123"/>
        <v>-0.00419242296973366+0.00833889673965859i</v>
      </c>
      <c r="D2202" s="158" t="str">
        <f t="shared" si="1124"/>
        <v>-5.46845005699178-2.66840719275828i</v>
      </c>
      <c r="E2202" t="str">
        <f t="shared" si="1125"/>
        <v>1258.60395231646-5658.67843388037i</v>
      </c>
      <c r="F2202" t="str">
        <f t="shared" si="1126"/>
        <v>0.709083671420498+0.356392008838565i</v>
      </c>
      <c r="G2202" t="str">
        <f t="shared" si="1121"/>
        <v>0.709083671420498+0.356392008838565i</v>
      </c>
      <c r="H2202" t="str">
        <f t="shared" si="1127"/>
        <v>7.50575775556462+5.32971943732102i</v>
      </c>
      <c r="I2202" t="str">
        <f t="shared" si="1128"/>
        <v>1052.43353895258i</v>
      </c>
      <c r="J2202" t="str">
        <f t="shared" si="1122"/>
        <v>-273.334418536987+224.419243952586i</v>
      </c>
      <c r="K2202" t="str">
        <f t="shared" si="1129"/>
        <v>1.88834710861874-2.29993760713031i</v>
      </c>
      <c r="L2202" t="str">
        <f t="shared" si="1130"/>
        <v>0.412486343218825-0.41664569601399i</v>
      </c>
      <c r="M2202" t="str">
        <f t="shared" si="1131"/>
        <v>2.30083345183757-2.7165833031443i</v>
      </c>
      <c r="N2202" t="str">
        <f t="shared" si="1132"/>
        <v>-3.42600820919568i</v>
      </c>
      <c r="O2202" t="str">
        <f t="shared" si="1133"/>
        <v>-0.95982580964599+0.280596534435871i</v>
      </c>
      <c r="P2202" t="str">
        <f t="shared" si="1134"/>
        <v>1.95982580964599-0.280596534435871i</v>
      </c>
      <c r="Q2202" t="str">
        <f t="shared" si="1135"/>
        <v>-1.95982580964599+3.70660474363155i</v>
      </c>
      <c r="R2202" t="str">
        <f t="shared" si="1136"/>
        <v>-0.277646371062221-0.381936403690209i</v>
      </c>
      <c r="S2202" t="str">
        <f t="shared" si="1137"/>
        <v>0.375967979061254i</v>
      </c>
      <c r="T2202" t="str">
        <f t="shared" si="1138"/>
        <v>0.143595857825331-0.104386145021954i</v>
      </c>
      <c r="U2202" t="e">
        <f t="shared" si="1139"/>
        <v>#DIV/0!</v>
      </c>
      <c r="V2202" t="str">
        <f t="shared" si="1140"/>
        <v>0.0000833333333333333-0.000989769546591386i</v>
      </c>
      <c r="W2202" t="e">
        <f t="shared" si="1141"/>
        <v>#DIV/0!</v>
      </c>
      <c r="X2202" t="e">
        <f t="shared" si="1142"/>
        <v>#DIV/0!</v>
      </c>
      <c r="Y2202" t="str">
        <f t="shared" si="1143"/>
        <v>0.00096+1.14504769038041i</v>
      </c>
      <c r="Z2202" t="e">
        <f t="shared" si="1144"/>
        <v>#DIV/0!</v>
      </c>
      <c r="AA2202" t="e">
        <f t="shared" si="1145"/>
        <v>#DIV/0!</v>
      </c>
      <c r="AB2202" t="str">
        <f t="shared" si="1146"/>
        <v>0.08194083689525-0.0595663984526089i</v>
      </c>
      <c r="AC2202" t="str">
        <f t="shared" si="1147"/>
        <v>1.02671513513536-0.359651471520555i</v>
      </c>
      <c r="AD2202" t="str">
        <f t="shared" si="1148"/>
        <v>0.0891877070103457-0.0267746207726545i</v>
      </c>
      <c r="AE2202" t="e">
        <f t="shared" si="1149"/>
        <v>#DIV/0!</v>
      </c>
      <c r="AF2202" t="str">
        <f t="shared" si="1150"/>
        <v>-12.9742078125564-7.9981266300793i</v>
      </c>
      <c r="AG2202" t="e">
        <f t="shared" si="1151"/>
        <v>#DIV/0!</v>
      </c>
      <c r="AH2202" t="e">
        <f t="shared" si="1152"/>
        <v>#DIV/0!</v>
      </c>
      <c r="AI2202" t="e">
        <f t="shared" si="1153"/>
        <v>#DIV/0!</v>
      </c>
      <c r="AJ2202" t="e">
        <f t="shared" si="1154"/>
        <v>#DIV/0!</v>
      </c>
      <c r="AK2202"/>
      <c r="AL2202"/>
      <c r="AM2202"/>
      <c r="AN2202"/>
    </row>
    <row r="2203" spans="1:40" x14ac:dyDescent="0.3">
      <c r="A2203"/>
      <c r="B2203">
        <f t="shared" si="1155"/>
        <v>269000</v>
      </c>
      <c r="C2203" s="186" t="str">
        <f t="shared" si="1123"/>
        <v>-0.00417369487132712+0.00832312544897548i</v>
      </c>
      <c r="D2203" s="158" t="str">
        <f t="shared" si="1124"/>
        <v>-5.47826919010435-2.66647286461536i</v>
      </c>
      <c r="E2203" t="str">
        <f t="shared" si="1125"/>
        <v>1249.70086881259-5639.61531806782i</v>
      </c>
      <c r="F2203" t="str">
        <f t="shared" si="1126"/>
        <v>0.710383156011849+0.356123933877065i</v>
      </c>
      <c r="G2203" t="str">
        <f t="shared" si="1121"/>
        <v>0.710383156011849+0.356123933877065i</v>
      </c>
      <c r="H2203" t="str">
        <f t="shared" si="1127"/>
        <v>7.52481143048298+5.32528207580112i</v>
      </c>
      <c r="I2203" t="str">
        <f t="shared" si="1128"/>
        <v>1056.36052976957i</v>
      </c>
      <c r="J2203" t="str">
        <f t="shared" si="1122"/>
        <v>-275.385509854017+225.256629191215i</v>
      </c>
      <c r="K2203" t="str">
        <f t="shared" si="1129"/>
        <v>1.87989005527188-2.29824304482993i</v>
      </c>
      <c r="L2203" t="str">
        <f t="shared" si="1130"/>
        <v>0.4109347316183-0.416627238705911i</v>
      </c>
      <c r="M2203" t="str">
        <f t="shared" si="1131"/>
        <v>2.29082478689018-2.71487028353584i</v>
      </c>
      <c r="N2203" t="str">
        <f t="shared" si="1132"/>
        <v>-3.43879182191656i</v>
      </c>
      <c r="O2203" t="str">
        <f t="shared" si="1133"/>
        <v>-0.956160443256734+0.292843314335645i</v>
      </c>
      <c r="P2203" t="str">
        <f t="shared" si="1134"/>
        <v>1.95616044325673-0.292843314335645i</v>
      </c>
      <c r="Q2203" t="str">
        <f t="shared" si="1135"/>
        <v>-1.95616044325673+3.7316351362522i</v>
      </c>
      <c r="R2203" t="str">
        <f t="shared" si="1136"/>
        <v>-0.277120384361829-0.378940721082451i</v>
      </c>
      <c r="S2203" t="str">
        <f t="shared" si="1137"/>
        <v>0.377370844654767i</v>
      </c>
      <c r="T2203" t="str">
        <f t="shared" si="1138"/>
        <v>0.143001179988971-0.104577153517677i</v>
      </c>
      <c r="U2203" t="e">
        <f t="shared" si="1139"/>
        <v>#DIV/0!</v>
      </c>
      <c r="V2203" t="str">
        <f t="shared" si="1140"/>
        <v>0.0000833333333333333-0.000986090105897736i</v>
      </c>
      <c r="W2203" t="e">
        <f t="shared" si="1141"/>
        <v>#DIV/0!</v>
      </c>
      <c r="X2203" t="e">
        <f t="shared" si="1142"/>
        <v>#DIV/0!</v>
      </c>
      <c r="Y2203" t="str">
        <f t="shared" si="1143"/>
        <v>0.00096+1.14932025638929i</v>
      </c>
      <c r="Z2203" t="e">
        <f t="shared" si="1144"/>
        <v>#DIV/0!</v>
      </c>
      <c r="AA2203" t="e">
        <f t="shared" si="1145"/>
        <v>#DIV/0!</v>
      </c>
      <c r="AB2203" t="str">
        <f t="shared" si="1146"/>
        <v>0.0816014928477799-0.05967539460494i</v>
      </c>
      <c r="AC2203" t="str">
        <f t="shared" si="1147"/>
        <v>1.02492376699171-0.358243341153049i</v>
      </c>
      <c r="AD2203" t="str">
        <f t="shared" si="1148"/>
        <v>0.0890846596951915-0.0270863154551833i</v>
      </c>
      <c r="AE2203" t="e">
        <f t="shared" si="1149"/>
        <v>#DIV/0!</v>
      </c>
      <c r="AF2203" t="str">
        <f t="shared" si="1150"/>
        <v>-13.0030806205873-7.99175494041648i</v>
      </c>
      <c r="AG2203" t="e">
        <f t="shared" si="1151"/>
        <v>#DIV/0!</v>
      </c>
      <c r="AH2203" t="e">
        <f t="shared" si="1152"/>
        <v>#DIV/0!</v>
      </c>
      <c r="AI2203" t="e">
        <f t="shared" si="1153"/>
        <v>#DIV/0!</v>
      </c>
      <c r="AJ2203" t="e">
        <f t="shared" si="1154"/>
        <v>#DIV/0!</v>
      </c>
      <c r="AK2203"/>
      <c r="AL2203"/>
      <c r="AM2203"/>
      <c r="AN2203"/>
    </row>
    <row r="2204" spans="1:40" x14ac:dyDescent="0.3">
      <c r="A2204"/>
      <c r="B2204">
        <f t="shared" si="1155"/>
        <v>270000</v>
      </c>
      <c r="C2204" s="186" t="str">
        <f t="shared" si="1123"/>
        <v>-0.0041550645350875+0.00830739179717822i</v>
      </c>
      <c r="D2204" s="158" t="str">
        <f t="shared" si="1124"/>
        <v>-5.48803707520502-2.66451134168911i</v>
      </c>
      <c r="E2204" t="str">
        <f t="shared" si="1125"/>
        <v>1240.89039513488-5620.67296481154i</v>
      </c>
      <c r="F2204" t="str">
        <f t="shared" si="1126"/>
        <v>0.711675858317741+0.355852349408801i</v>
      </c>
      <c r="G2204" t="str">
        <f t="shared" si="1121"/>
        <v>0.711675858317741+0.355852349408801i</v>
      </c>
      <c r="H2204" t="str">
        <f t="shared" si="1127"/>
        <v>7.54376464913479+5.32079746613698i</v>
      </c>
      <c r="I2204" t="str">
        <f t="shared" si="1128"/>
        <v>1060.28752058656i</v>
      </c>
      <c r="J2204" t="str">
        <f t="shared" si="1122"/>
        <v>-277.444240244853+226.094014429844i</v>
      </c>
      <c r="K2204" t="str">
        <f t="shared" si="1129"/>
        <v>1.8714773363542-2.29652522659492i</v>
      </c>
      <c r="L2204" t="str">
        <f t="shared" si="1130"/>
        <v>0.409389035451219-0.416603105119252i</v>
      </c>
      <c r="M2204" t="str">
        <f t="shared" si="1131"/>
        <v>2.28086637180542-2.71312833171417i</v>
      </c>
      <c r="N2204" t="str">
        <f t="shared" si="1132"/>
        <v>-3.45157543463744i</v>
      </c>
      <c r="O2204" t="str">
        <f t="shared" si="1133"/>
        <v>-0.952338822534659+0.305042238211856i</v>
      </c>
      <c r="P2204" t="str">
        <f t="shared" si="1134"/>
        <v>1.95233882253466-0.305042238211856i</v>
      </c>
      <c r="Q2204" t="str">
        <f t="shared" si="1135"/>
        <v>-1.95233882253466+3.7566176728493i</v>
      </c>
      <c r="R2204" t="str">
        <f t="shared" si="1136"/>
        <v>-0.276590513783717-0.375960650650583i</v>
      </c>
      <c r="S2204" t="str">
        <f t="shared" si="1137"/>
        <v>0.378773710248278i</v>
      </c>
      <c r="T2204" t="str">
        <f t="shared" si="1138"/>
        <v>0.142404010554278-0.104765215125336i</v>
      </c>
      <c r="U2204" t="e">
        <f t="shared" si="1139"/>
        <v>#DIV/0!</v>
      </c>
      <c r="V2204" t="str">
        <f t="shared" si="1140"/>
        <v>0.0000833333333333333-0.000982437920320345i</v>
      </c>
      <c r="W2204" t="e">
        <f t="shared" si="1141"/>
        <v>#DIV/0!</v>
      </c>
      <c r="X2204" t="e">
        <f t="shared" si="1142"/>
        <v>#DIV/0!</v>
      </c>
      <c r="Y2204" t="str">
        <f t="shared" si="1143"/>
        <v>0.00096+1.15359282239817i</v>
      </c>
      <c r="Z2204" t="e">
        <f t="shared" si="1144"/>
        <v>#DIV/0!</v>
      </c>
      <c r="AA2204" t="e">
        <f t="shared" si="1145"/>
        <v>#DIV/0!</v>
      </c>
      <c r="AB2204" t="str">
        <f t="shared" si="1146"/>
        <v>0.0812607270068423-0.0597827091595018i</v>
      </c>
      <c r="AC2204" t="str">
        <f t="shared" si="1147"/>
        <v>1.02314669761109-0.356827151635286i</v>
      </c>
      <c r="AD2204" t="str">
        <f t="shared" si="1148"/>
        <v>0.0889778247311264-0.0273988133543739i</v>
      </c>
      <c r="AE2204" t="e">
        <f t="shared" si="1149"/>
        <v>#DIV/0!</v>
      </c>
      <c r="AF2204" t="str">
        <f t="shared" si="1150"/>
        <v>-13.0318017243398-7.98530880782609i</v>
      </c>
      <c r="AG2204" t="e">
        <f t="shared" si="1151"/>
        <v>#DIV/0!</v>
      </c>
      <c r="AH2204" t="e">
        <f t="shared" si="1152"/>
        <v>#DIV/0!</v>
      </c>
      <c r="AI2204" t="e">
        <f t="shared" si="1153"/>
        <v>#DIV/0!</v>
      </c>
      <c r="AJ2204" t="e">
        <f t="shared" si="1154"/>
        <v>#DIV/0!</v>
      </c>
      <c r="AK2204"/>
      <c r="AL2204"/>
      <c r="AM2204"/>
      <c r="AN2204"/>
    </row>
    <row r="2205" spans="1:40" x14ac:dyDescent="0.3">
      <c r="A2205"/>
      <c r="B2205">
        <f t="shared" si="1155"/>
        <v>271000</v>
      </c>
      <c r="C2205" s="186" t="str">
        <f t="shared" si="1123"/>
        <v>-0.00413653157913825+0.00829169567550324i</v>
      </c>
      <c r="D2205" s="158" t="str">
        <f t="shared" si="1124"/>
        <v>-5.4977539123009-2.66252308648645i</v>
      </c>
      <c r="E2205" t="str">
        <f t="shared" si="1125"/>
        <v>1232.17127291236-5601.85031404532i</v>
      </c>
      <c r="F2205" t="str">
        <f t="shared" si="1126"/>
        <v>0.712961804807936+0.355577315651996i</v>
      </c>
      <c r="G2205" t="str">
        <f t="shared" si="1121"/>
        <v>0.712961804807936+0.355577315651996i</v>
      </c>
      <c r="H2205" t="str">
        <f t="shared" si="1127"/>
        <v>7.56261782368427+5.31626644617776i</v>
      </c>
      <c r="I2205" t="str">
        <f t="shared" si="1128"/>
        <v>1064.21451140354i</v>
      </c>
      <c r="J2205" t="str">
        <f t="shared" si="1122"/>
        <v>-279.510609709496+226.931399668474i</v>
      </c>
      <c r="K2205" t="str">
        <f t="shared" si="1129"/>
        <v>1.86310877657385-2.29478455099669i</v>
      </c>
      <c r="L2205" t="str">
        <f t="shared" si="1130"/>
        <v>0.407849252693925-0.416573360072322i</v>
      </c>
      <c r="M2205" t="str">
        <f t="shared" si="1131"/>
        <v>2.27095802926778-2.71135791106901i</v>
      </c>
      <c r="N2205" t="str">
        <f t="shared" si="1132"/>
        <v>-3.46435904735832i</v>
      </c>
      <c r="O2205" t="str">
        <f t="shared" si="1133"/>
        <v>-0.9483615720034+0.317191312534313i</v>
      </c>
      <c r="P2205" t="str">
        <f t="shared" si="1134"/>
        <v>1.9483615720034-0.317191312534313i</v>
      </c>
      <c r="Q2205" t="str">
        <f t="shared" si="1135"/>
        <v>-1.9483615720034+3.78155035989263i</v>
      </c>
      <c r="R2205" t="str">
        <f t="shared" si="1136"/>
        <v>-0.276056731023223-0.372996023150918i</v>
      </c>
      <c r="S2205" t="str">
        <f t="shared" si="1137"/>
        <v>0.380176575841791i</v>
      </c>
      <c r="T2205" t="str">
        <f t="shared" si="1138"/>
        <v>0.141804350884121-0.104950302738487i</v>
      </c>
      <c r="U2205" t="e">
        <f t="shared" si="1139"/>
        <v>#DIV/0!</v>
      </c>
      <c r="V2205" t="str">
        <f t="shared" si="1140"/>
        <v>0.0000833333333333333-0.000978812688142038i</v>
      </c>
      <c r="W2205" t="e">
        <f t="shared" si="1141"/>
        <v>#DIV/0!</v>
      </c>
      <c r="X2205" t="e">
        <f t="shared" si="1142"/>
        <v>#DIV/0!</v>
      </c>
      <c r="Y2205" t="str">
        <f t="shared" si="1143"/>
        <v>0.00096+1.15786538840705i</v>
      </c>
      <c r="Z2205" t="e">
        <f t="shared" si="1144"/>
        <v>#DIV/0!</v>
      </c>
      <c r="AA2205" t="e">
        <f t="shared" si="1145"/>
        <v>#DIV/0!</v>
      </c>
      <c r="AB2205" t="str">
        <f t="shared" si="1146"/>
        <v>0.0809185401501381-0.0598883266484059i</v>
      </c>
      <c r="AC2205" t="str">
        <f t="shared" si="1147"/>
        <v>1.02138392023174-0.355403000249841i</v>
      </c>
      <c r="AD2205" t="str">
        <f t="shared" si="1148"/>
        <v>0.0888671667474613-0.0277120761370839i</v>
      </c>
      <c r="AE2205" t="e">
        <f t="shared" si="1149"/>
        <v>#DIV/0!</v>
      </c>
      <c r="AF2205" t="str">
        <f t="shared" si="1150"/>
        <v>-13.0603717359852-7.97878953266421i</v>
      </c>
      <c r="AG2205" t="e">
        <f t="shared" si="1151"/>
        <v>#DIV/0!</v>
      </c>
      <c r="AH2205" t="e">
        <f t="shared" si="1152"/>
        <v>#DIV/0!</v>
      </c>
      <c r="AI2205" t="e">
        <f t="shared" si="1153"/>
        <v>#DIV/0!</v>
      </c>
      <c r="AJ2205" t="e">
        <f t="shared" si="1154"/>
        <v>#DIV/0!</v>
      </c>
      <c r="AK2205"/>
      <c r="AL2205"/>
      <c r="AM2205"/>
      <c r="AN2205"/>
    </row>
    <row r="2206" spans="1:40" x14ac:dyDescent="0.3">
      <c r="A2206"/>
      <c r="B2206">
        <f t="shared" si="1155"/>
        <v>272000</v>
      </c>
      <c r="C2206" s="186" t="str">
        <f t="shared" si="1123"/>
        <v>-0.00411809561878509+0.00827603697905944i</v>
      </c>
      <c r="D2206" s="158" t="str">
        <f t="shared" si="1124"/>
        <v>-5.50741990288107-2.66050855590458i</v>
      </c>
      <c r="E2206" t="str">
        <f t="shared" si="1125"/>
        <v>1223.5422646913-5583.14631670816i</v>
      </c>
      <c r="F2206" t="str">
        <f t="shared" si="1126"/>
        <v>0.714241022148311+0.355298892097048i</v>
      </c>
      <c r="G2206" t="str">
        <f t="shared" si="1121"/>
        <v>0.714241022148311+0.355298892097048i</v>
      </c>
      <c r="H2206" t="str">
        <f t="shared" si="1127"/>
        <v>7.58137136865986+5.31168984366314i</v>
      </c>
      <c r="I2206" t="str">
        <f t="shared" si="1128"/>
        <v>1068.14150222053i</v>
      </c>
      <c r="J2206" t="str">
        <f t="shared" si="1122"/>
        <v>-281.584618247945+227.768784907102i</v>
      </c>
      <c r="K2206" t="str">
        <f t="shared" si="1129"/>
        <v>1.85478419939337-2.29302141174226i</v>
      </c>
      <c r="L2206" t="str">
        <f t="shared" si="1130"/>
        <v>0.406315380861551-0.416538067880106i</v>
      </c>
      <c r="M2206" t="str">
        <f t="shared" si="1131"/>
        <v>2.26109958025492-2.70955947962237i</v>
      </c>
      <c r="N2206" t="str">
        <f t="shared" si="1132"/>
        <v>-3.4771426600792i</v>
      </c>
      <c r="O2206" t="str">
        <f t="shared" si="1133"/>
        <v>-0.944229341619386+0.329288551919166i</v>
      </c>
      <c r="P2206" t="str">
        <f t="shared" si="1134"/>
        <v>1.94422934161939-0.329288551919166i</v>
      </c>
      <c r="Q2206" t="str">
        <f t="shared" si="1135"/>
        <v>-1.94422934161939+3.80643121199837i</v>
      </c>
      <c r="R2206" t="str">
        <f t="shared" si="1136"/>
        <v>-0.275519007538808-0.37004667220798i</v>
      </c>
      <c r="S2206" t="str">
        <f t="shared" si="1137"/>
        <v>0.381579441435304i</v>
      </c>
      <c r="T2206" t="str">
        <f t="shared" si="1138"/>
        <v>0.141202202486114-0.105132389001468i</v>
      </c>
      <c r="U2206" t="e">
        <f t="shared" si="1139"/>
        <v>#DIV/0!</v>
      </c>
      <c r="V2206" t="str">
        <f t="shared" si="1140"/>
        <v>0.0000833333333333333-0.000975214112082691i</v>
      </c>
      <c r="W2206" t="e">
        <f t="shared" si="1141"/>
        <v>#DIV/0!</v>
      </c>
      <c r="X2206" t="e">
        <f t="shared" si="1142"/>
        <v>#DIV/0!</v>
      </c>
      <c r="Y2206" t="str">
        <f t="shared" si="1143"/>
        <v>0.00096+1.16213795441594i</v>
      </c>
      <c r="Z2206" t="e">
        <f t="shared" si="1144"/>
        <v>#DIV/0!</v>
      </c>
      <c r="AA2206" t="e">
        <f t="shared" si="1145"/>
        <v>#DIV/0!</v>
      </c>
      <c r="AB2206" t="str">
        <f t="shared" si="1146"/>
        <v>0.0805749331379648-0.0599922314615513i</v>
      </c>
      <c r="AC2206" t="str">
        <f t="shared" si="1147"/>
        <v>1.01963542803697-0.353970983280181i</v>
      </c>
      <c r="AD2206" t="str">
        <f t="shared" si="1148"/>
        <v>0.0887526505366121-0.0280260647056963i</v>
      </c>
      <c r="AE2206" t="e">
        <f t="shared" si="1149"/>
        <v>#DIV/0!</v>
      </c>
      <c r="AF2206" t="str">
        <f t="shared" si="1150"/>
        <v>-13.0887912715409-7.97219839956772i</v>
      </c>
      <c r="AG2206" t="e">
        <f t="shared" si="1151"/>
        <v>#DIV/0!</v>
      </c>
      <c r="AH2206" t="e">
        <f t="shared" si="1152"/>
        <v>#DIV/0!</v>
      </c>
      <c r="AI2206" t="e">
        <f t="shared" si="1153"/>
        <v>#DIV/0!</v>
      </c>
      <c r="AJ2206" t="e">
        <f t="shared" si="1154"/>
        <v>#DIV/0!</v>
      </c>
      <c r="AK2206"/>
      <c r="AL2206"/>
      <c r="AM2206"/>
      <c r="AN2206"/>
    </row>
    <row r="2207" spans="1:40" x14ac:dyDescent="0.3">
      <c r="A2207"/>
      <c r="B2207">
        <f t="shared" si="1155"/>
        <v>273000</v>
      </c>
      <c r="C2207" s="186" t="str">
        <f t="shared" si="1123"/>
        <v>-0.00409975626664104+0.00826041560665656i</v>
      </c>
      <c r="D2207" s="158" t="str">
        <f t="shared" si="1124"/>
        <v>-5.51703524985083-2.65846820128105i</v>
      </c>
      <c r="E2207" t="str">
        <f t="shared" si="1125"/>
        <v>1215.00215352753-5564.55993463171i</v>
      </c>
      <c r="F2207" t="str">
        <f t="shared" si="1126"/>
        <v>0.715513537192163+0.355017137512881i</v>
      </c>
      <c r="G2207" t="str">
        <f t="shared" si="1121"/>
        <v>0.715513537192163+0.355017137512881i</v>
      </c>
      <c r="H2207" t="str">
        <f t="shared" si="1127"/>
        <v>7.60002570083788+5.30706847630879i</v>
      </c>
      <c r="I2207" t="str">
        <f t="shared" si="1128"/>
        <v>1072.06849303752i</v>
      </c>
      <c r="J2207" t="str">
        <f t="shared" si="1122"/>
        <v>-283.666265860201+228.606170145731i</v>
      </c>
      <c r="K2207" t="str">
        <f t="shared" si="1129"/>
        <v>1.84650342708612-2.29123619771802i</v>
      </c>
      <c r="L2207" t="str">
        <f t="shared" si="1130"/>
        <v>0.404787417016983-0.41649729235479i</v>
      </c>
      <c r="M2207" t="str">
        <f t="shared" si="1131"/>
        <v>2.2512908441031-2.70773349007281i</v>
      </c>
      <c r="N2207" t="str">
        <f t="shared" si="1132"/>
        <v>-3.48992627280008i</v>
      </c>
      <c r="O2207" t="str">
        <f t="shared" si="1133"/>
        <v>-0.939942806665627+0.341331979453352i</v>
      </c>
      <c r="P2207" t="str">
        <f t="shared" si="1134"/>
        <v>1.93994280666563-0.341331979453352i</v>
      </c>
      <c r="Q2207" t="str">
        <f t="shared" si="1135"/>
        <v>-1.93994280666563+3.83125825225343i</v>
      </c>
      <c r="R2207" t="str">
        <f t="shared" si="1136"/>
        <v>-0.274977314550828-0.367112434271236i</v>
      </c>
      <c r="S2207" t="str">
        <f t="shared" si="1137"/>
        <v>0.382982307028815i</v>
      </c>
      <c r="T2207" t="str">
        <f t="shared" si="1138"/>
        <v>0.140597567016162-0.105311446307264i</v>
      </c>
      <c r="U2207" t="e">
        <f t="shared" si="1139"/>
        <v>#DIV/0!</v>
      </c>
      <c r="V2207" t="str">
        <f t="shared" si="1140"/>
        <v>0.0000833333333333333-0.000971641899217917i</v>
      </c>
      <c r="W2207" t="e">
        <f t="shared" si="1141"/>
        <v>#DIV/0!</v>
      </c>
      <c r="X2207" t="e">
        <f t="shared" si="1142"/>
        <v>#DIV/0!</v>
      </c>
      <c r="Y2207" t="str">
        <f t="shared" si="1143"/>
        <v>0.00096+1.16641052042482i</v>
      </c>
      <c r="Z2207" t="e">
        <f t="shared" si="1144"/>
        <v>#DIV/0!</v>
      </c>
      <c r="AA2207" t="e">
        <f t="shared" si="1145"/>
        <v>#DIV/0!</v>
      </c>
      <c r="AB2207" t="str">
        <f t="shared" si="1146"/>
        <v>0.0802299069152398-0.0600944078454062i</v>
      </c>
      <c r="AC2207" t="str">
        <f t="shared" si="1147"/>
        <v>1.01790121417242-0.352531196023979i</v>
      </c>
      <c r="AD2207" t="str">
        <f t="shared" si="1148"/>
        <v>0.0886342410663035-0.0283407391915519i</v>
      </c>
      <c r="AE2207" t="e">
        <f t="shared" si="1149"/>
        <v>#DIV/0!</v>
      </c>
      <c r="AF2207" t="str">
        <f t="shared" si="1150"/>
        <v>-13.1170609506887-7.96553667758984i</v>
      </c>
      <c r="AG2207" t="e">
        <f t="shared" si="1151"/>
        <v>#DIV/0!</v>
      </c>
      <c r="AH2207" t="e">
        <f t="shared" si="1152"/>
        <v>#DIV/0!</v>
      </c>
      <c r="AI2207" t="e">
        <f t="shared" si="1153"/>
        <v>#DIV/0!</v>
      </c>
      <c r="AJ2207" t="e">
        <f t="shared" si="1154"/>
        <v>#DIV/0!</v>
      </c>
      <c r="AK2207"/>
      <c r="AL2207"/>
      <c r="AM2207"/>
      <c r="AN2207"/>
    </row>
    <row r="2208" spans="1:40" x14ac:dyDescent="0.3">
      <c r="A2208"/>
      <c r="B2208">
        <f t="shared" si="1155"/>
        <v>274000</v>
      </c>
      <c r="C2208" s="186" t="str">
        <f t="shared" si="1123"/>
        <v>-0.00408151313274897+0.00824483146064022i</v>
      </c>
      <c r="D2208" s="158" t="str">
        <f t="shared" si="1124"/>
        <v>-5.52660015746751-2.65640246844394i</v>
      </c>
      <c r="E2208" t="str">
        <f t="shared" si="1125"/>
        <v>1206.5497425878-5546.09014042826i</v>
      </c>
      <c r="F2208" t="str">
        <f t="shared" si="1126"/>
        <v>0.716779376971708+0.354732109953328i</v>
      </c>
      <c r="G2208" t="str">
        <f t="shared" si="1121"/>
        <v>0.716779376971708+0.354732109953328i</v>
      </c>
      <c r="H2208" t="str">
        <f t="shared" si="1127"/>
        <v>7.61858123912888+5.30240315189236i</v>
      </c>
      <c r="I2208" t="str">
        <f t="shared" si="1128"/>
        <v>1075.9954838545i</v>
      </c>
      <c r="J2208" t="str">
        <f t="shared" si="1122"/>
        <v>-285.755552546264+229.44355538436i</v>
      </c>
      <c r="K2208" t="str">
        <f t="shared" si="1129"/>
        <v>1.83826628079164-2.28942929303382i</v>
      </c>
      <c r="L2208" t="str">
        <f t="shared" si="1130"/>
        <v>0.403265357779681-0.416451096806368i</v>
      </c>
      <c r="M2208" t="str">
        <f t="shared" si="1131"/>
        <v>2.24153163857132-2.70588038984019i</v>
      </c>
      <c r="N2208" t="str">
        <f t="shared" si="1132"/>
        <v>-3.50270988552096i</v>
      </c>
      <c r="O2208" t="str">
        <f t="shared" si="1133"/>
        <v>-0.935502667641359+0.353319627017665i</v>
      </c>
      <c r="P2208" t="str">
        <f t="shared" si="1134"/>
        <v>1.93550266764136-0.353319627017665i</v>
      </c>
      <c r="Q2208" t="str">
        <f t="shared" si="1135"/>
        <v>-1.93550266764136+3.85602951253862i</v>
      </c>
      <c r="R2208" t="str">
        <f t="shared" si="1136"/>
        <v>-0.274431623040315-0.364193148572956i</v>
      </c>
      <c r="S2208" t="str">
        <f t="shared" si="1137"/>
        <v>0.384385172622328i</v>
      </c>
      <c r="T2208" t="str">
        <f t="shared" si="1138"/>
        <v>0.139990446282085-0.105487446795377i</v>
      </c>
      <c r="U2208" t="e">
        <f t="shared" si="1139"/>
        <v>#DIV/0!</v>
      </c>
      <c r="V2208" t="str">
        <f t="shared" si="1140"/>
        <v>0.0000833333333333333-0.000968095760899611i</v>
      </c>
      <c r="W2208" t="e">
        <f t="shared" si="1141"/>
        <v>#DIV/0!</v>
      </c>
      <c r="X2208" t="e">
        <f t="shared" si="1142"/>
        <v>#DIV/0!</v>
      </c>
      <c r="Y2208" t="str">
        <f t="shared" si="1143"/>
        <v>0.00096+1.1706830864337i</v>
      </c>
      <c r="Z2208" t="e">
        <f t="shared" si="1144"/>
        <v>#DIV/0!</v>
      </c>
      <c r="AA2208" t="e">
        <f t="shared" si="1145"/>
        <v>#DIV/0!</v>
      </c>
      <c r="AB2208" t="str">
        <f t="shared" si="1146"/>
        <v>0.0798834625135688-0.0601948399017925i</v>
      </c>
      <c r="AC2208" t="str">
        <f t="shared" si="1147"/>
        <v>1.01618127176296-0.351083732806603i</v>
      </c>
      <c r="AD2208" t="str">
        <f t="shared" si="1148"/>
        <v>0.0885119034920651-0.0286560589484797i</v>
      </c>
      <c r="AE2208" t="e">
        <f t="shared" si="1149"/>
        <v>#DIV/0!</v>
      </c>
      <c r="AF2208" t="str">
        <f t="shared" si="1150"/>
        <v>-13.1451813965964-7.9588056203363i</v>
      </c>
      <c r="AG2208" t="e">
        <f t="shared" si="1151"/>
        <v>#DIV/0!</v>
      </c>
      <c r="AH2208" t="e">
        <f t="shared" si="1152"/>
        <v>#DIV/0!</v>
      </c>
      <c r="AI2208" t="e">
        <f t="shared" si="1153"/>
        <v>#DIV/0!</v>
      </c>
      <c r="AJ2208" t="e">
        <f t="shared" si="1154"/>
        <v>#DIV/0!</v>
      </c>
      <c r="AK2208"/>
      <c r="AL2208"/>
      <c r="AM2208"/>
      <c r="AN2208"/>
    </row>
    <row r="2209" spans="1:40" x14ac:dyDescent="0.3">
      <c r="A2209"/>
      <c r="B2209">
        <f t="shared" si="1155"/>
        <v>275000</v>
      </c>
      <c r="C2209" s="186" t="str">
        <f t="shared" si="1123"/>
        <v>-0.00406336582470136+0.00822928444673183i</v>
      </c>
      <c r="D2209" s="158" t="str">
        <f t="shared" si="1124"/>
        <v>-5.53611483127748-2.65431179776199i</v>
      </c>
      <c r="E2209" t="str">
        <f t="shared" si="1125"/>
        <v>1198.18385475997-5527.73591737917i</v>
      </c>
      <c r="F2209" t="str">
        <f t="shared" si="1126"/>
        <v>0.718038568689753+0.354443866763513i</v>
      </c>
      <c r="G2209" t="str">
        <f t="shared" si="1121"/>
        <v>0.718038568689753+0.354443866763513i</v>
      </c>
      <c r="H2209" t="str">
        <f t="shared" si="1127"/>
        <v>7.63703840446604+5.2976946683395i</v>
      </c>
      <c r="I2209" t="str">
        <f t="shared" si="1128"/>
        <v>1079.92247467149i</v>
      </c>
      <c r="J2209" t="str">
        <f t="shared" si="1122"/>
        <v>-287.852478306132+230.280940622989i</v>
      </c>
      <c r="K2209" t="str">
        <f t="shared" si="1129"/>
        <v>1.83007258056991-2.28760107706699i</v>
      </c>
      <c r="L2209" t="str">
        <f t="shared" si="1130"/>
        <v>0.401749199334435-0.416399544043342i</v>
      </c>
      <c r="M2209" t="str">
        <f t="shared" si="1131"/>
        <v>2.23182177990435-2.70400062111033i</v>
      </c>
      <c r="N2209" t="str">
        <f t="shared" si="1132"/>
        <v>-3.51549349824184i</v>
      </c>
      <c r="O2209" t="str">
        <f t="shared" si="1133"/>
        <v>-0.930909650147567+0.365249535608375i</v>
      </c>
      <c r="P2209" t="str">
        <f t="shared" si="1134"/>
        <v>1.93090965014757-0.365249535608375i</v>
      </c>
      <c r="Q2209" t="str">
        <f t="shared" si="1135"/>
        <v>-1.93090965014757+3.88074303385021i</v>
      </c>
      <c r="R2209" t="str">
        <f t="shared" si="1136"/>
        <v>-0.27388190374779-0.361288657087181i</v>
      </c>
      <c r="S2209" t="str">
        <f t="shared" si="1137"/>
        <v>0.385788038215839i</v>
      </c>
      <c r="T2209" t="str">
        <f t="shared" si="1138"/>
        <v>0.139380842247299-0.105660362349679i</v>
      </c>
      <c r="U2209" t="e">
        <f t="shared" si="1139"/>
        <v>#DIV/0!</v>
      </c>
      <c r="V2209" t="str">
        <f t="shared" si="1140"/>
        <v>0.0000833333333333333-0.000964575412678155i</v>
      </c>
      <c r="W2209" t="e">
        <f t="shared" si="1141"/>
        <v>#DIV/0!</v>
      </c>
      <c r="X2209" t="e">
        <f t="shared" si="1142"/>
        <v>#DIV/0!</v>
      </c>
      <c r="Y2209" t="str">
        <f t="shared" si="1143"/>
        <v>0.00096+1.17495565244258i</v>
      </c>
      <c r="Z2209" t="e">
        <f t="shared" si="1144"/>
        <v>#DIV/0!</v>
      </c>
      <c r="AA2209" t="e">
        <f t="shared" si="1145"/>
        <v>#DIV/0!</v>
      </c>
      <c r="AB2209" t="str">
        <f t="shared" si="1146"/>
        <v>0.0795356010533459-0.0602935115866606i</v>
      </c>
      <c r="AC2209" t="str">
        <f t="shared" si="1147"/>
        <v>1.01447559392939-0.349628686994655i</v>
      </c>
      <c r="AD2209" t="str">
        <f t="shared" si="1148"/>
        <v>0.0883856031699944-0.0289719825464333i</v>
      </c>
      <c r="AE2209" t="e">
        <f t="shared" si="1149"/>
        <v>#DIV/0!</v>
      </c>
      <c r="AF2209" t="str">
        <f t="shared" si="1150"/>
        <v>-13.1731532357435-7.95200646610149i</v>
      </c>
      <c r="AG2209" t="e">
        <f t="shared" si="1151"/>
        <v>#DIV/0!</v>
      </c>
      <c r="AH2209" t="e">
        <f t="shared" si="1152"/>
        <v>#DIV/0!</v>
      </c>
      <c r="AI2209" t="e">
        <f t="shared" si="1153"/>
        <v>#DIV/0!</v>
      </c>
      <c r="AJ2209" t="e">
        <f t="shared" si="1154"/>
        <v>#DIV/0!</v>
      </c>
      <c r="AK2209"/>
      <c r="AL2209"/>
      <c r="AM2209"/>
      <c r="AN2209"/>
    </row>
    <row r="2210" spans="1:40" x14ac:dyDescent="0.3">
      <c r="A2210"/>
      <c r="B2210">
        <f t="shared" si="1155"/>
        <v>276000</v>
      </c>
      <c r="C2210" s="186" t="str">
        <f t="shared" si="1123"/>
        <v>-0.00404531394775754+0.0082137744738745i</v>
      </c>
      <c r="D2210" s="158" t="str">
        <f t="shared" si="1124"/>
        <v>-5.54557947805468-2.65219662419468i</v>
      </c>
      <c r="E2210" t="str">
        <f t="shared" si="1125"/>
        <v>1189.90333227178-5509.49625932399i</v>
      </c>
      <c r="F2210" t="str">
        <f t="shared" si="1126"/>
        <v>0.719291139711548+0.354152464586224i</v>
      </c>
      <c r="G2210" t="str">
        <f t="shared" si="1121"/>
        <v>0.719291139711548+0.354152464586224i</v>
      </c>
      <c r="H2210" t="str">
        <f t="shared" si="1127"/>
        <v>7.65539761969636+5.29294381381006i</v>
      </c>
      <c r="I2210" t="str">
        <f t="shared" si="1128"/>
        <v>1083.84946548848i</v>
      </c>
      <c r="J2210" t="str">
        <f t="shared" si="1122"/>
        <v>-289.957043139807+231.118325861619i</v>
      </c>
      <c r="K2210" t="str">
        <f t="shared" si="1129"/>
        <v>1.82192214545415-2.28575192450608i</v>
      </c>
      <c r="L2210" t="str">
        <f t="shared" si="1130"/>
        <v>0.400238937439992-0.416342696373512i</v>
      </c>
      <c r="M2210" t="str">
        <f t="shared" si="1131"/>
        <v>2.22216108289414-2.70209462087959i</v>
      </c>
      <c r="N2210" t="str">
        <f t="shared" si="1132"/>
        <v>-3.52827711096272i</v>
      </c>
      <c r="O2210" t="str">
        <f t="shared" si="1133"/>
        <v>-0.926164504768414+0.377119755657376i</v>
      </c>
      <c r="P2210" t="str">
        <f t="shared" si="1134"/>
        <v>1.92616450476841-0.377119755657376i</v>
      </c>
      <c r="Q2210" t="str">
        <f t="shared" si="1135"/>
        <v>-1.92616450476841+3.9053968666201i</v>
      </c>
      <c r="R2210" t="str">
        <f t="shared" si="1136"/>
        <v>-0.273328127172083-0.358398804489765i</v>
      </c>
      <c r="S2210" t="str">
        <f t="shared" si="1137"/>
        <v>0.387190903809351i</v>
      </c>
      <c r="T2210" t="str">
        <f t="shared" si="1138"/>
        <v>0.138768757034583-0.105830164596276i</v>
      </c>
      <c r="U2210" t="e">
        <f t="shared" si="1139"/>
        <v>#DIV/0!</v>
      </c>
      <c r="V2210" t="str">
        <f t="shared" si="1140"/>
        <v>0.0000833333333333333-0.000961080574226421i</v>
      </c>
      <c r="W2210" t="e">
        <f t="shared" si="1141"/>
        <v>#DIV/0!</v>
      </c>
      <c r="X2210" t="e">
        <f t="shared" si="1142"/>
        <v>#DIV/0!</v>
      </c>
      <c r="Y2210" t="str">
        <f t="shared" si="1143"/>
        <v>0.00096+1.17922821845146i</v>
      </c>
      <c r="Z2210" t="e">
        <f t="shared" si="1144"/>
        <v>#DIV/0!</v>
      </c>
      <c r="AA2210" t="e">
        <f t="shared" si="1145"/>
        <v>#DIV/0!</v>
      </c>
      <c r="AB2210" t="str">
        <f t="shared" si="1146"/>
        <v>0.0791863237459032-0.0603904067088707i</v>
      </c>
      <c r="AC2210" t="str">
        <f t="shared" si="1147"/>
        <v>1.01278417380483-0.348166151009636i</v>
      </c>
      <c r="AD2210" t="str">
        <f t="shared" si="1148"/>
        <v>0.0882553056698166-0.0292884677652437i</v>
      </c>
      <c r="AE2210" t="e">
        <f t="shared" si="1149"/>
        <v>#DIV/0!</v>
      </c>
      <c r="AF2210" t="str">
        <f t="shared" si="1150"/>
        <v>-13.200977097751-7.94514043800474i</v>
      </c>
      <c r="AG2210" t="e">
        <f t="shared" si="1151"/>
        <v>#DIV/0!</v>
      </c>
      <c r="AH2210" t="e">
        <f t="shared" si="1152"/>
        <v>#DIV/0!</v>
      </c>
      <c r="AI2210" t="e">
        <f t="shared" si="1153"/>
        <v>#DIV/0!</v>
      </c>
      <c r="AJ2210" t="e">
        <f t="shared" si="1154"/>
        <v>#DIV/0!</v>
      </c>
      <c r="AK2210"/>
      <c r="AL2210"/>
      <c r="AM2210"/>
      <c r="AN2210"/>
    </row>
    <row r="2211" spans="1:40" x14ac:dyDescent="0.3">
      <c r="A2211"/>
      <c r="B2211">
        <f t="shared" si="1155"/>
        <v>277000</v>
      </c>
      <c r="C2211" s="186" t="str">
        <f t="shared" si="1123"/>
        <v>-0.00402735710495842+0.00819830145408416i</v>
      </c>
      <c r="D2211" s="158" t="str">
        <f t="shared" si="1124"/>
        <v>-5.5549943057402-2.65005737734228i</v>
      </c>
      <c r="E2211" t="str">
        <f t="shared" si="1125"/>
        <v>1181.707036318-5491.37017055007i</v>
      </c>
      <c r="F2211" t="str">
        <f t="shared" si="1126"/>
        <v>0.720537117556807+0.353857959368294i</v>
      </c>
      <c r="G2211" t="str">
        <f t="shared" si="1121"/>
        <v>0.720537117556807+0.353857959368294i</v>
      </c>
      <c r="H2211" t="str">
        <f t="shared" si="1127"/>
        <v>7.67365930947362+5.28815136678429i</v>
      </c>
      <c r="I2211" t="str">
        <f t="shared" si="1128"/>
        <v>1087.77645630547i</v>
      </c>
      <c r="J2211" t="str">
        <f t="shared" si="1122"/>
        <v>-292.069247047289+231.955711100247i</v>
      </c>
      <c r="K2211" t="str">
        <f t="shared" si="1129"/>
        <v>1.81381479350274-2.28388220539492i</v>
      </c>
      <c r="L2211" t="str">
        <f t="shared" si="1130"/>
        <v>0.398734567437579-0.416280615604845i</v>
      </c>
      <c r="M2211" t="str">
        <f t="shared" si="1131"/>
        <v>2.21254936094032-2.70016282099976i</v>
      </c>
      <c r="N2211" t="str">
        <f t="shared" si="1132"/>
        <v>-3.5410607236836i</v>
      </c>
      <c r="O2211" t="str">
        <f t="shared" si="1133"/>
        <v>-0.921268006948574+0.38892834735077i</v>
      </c>
      <c r="P2211" t="str">
        <f t="shared" si="1134"/>
        <v>1.92126800694857-0.38892834735077i</v>
      </c>
      <c r="Q2211" t="str">
        <f t="shared" si="1135"/>
        <v>-1.92126800694857+3.92998907103437i</v>
      </c>
      <c r="R2211" t="str">
        <f t="shared" si="1136"/>
        <v>-0.272770263569195-0.355523438119487i</v>
      </c>
      <c r="S2211" t="str">
        <f t="shared" si="1137"/>
        <v>0.388593769402864i</v>
      </c>
      <c r="T2211" t="str">
        <f t="shared" si="1138"/>
        <v>0.138154192929917-0.105996824901366i</v>
      </c>
      <c r="U2211" t="e">
        <f t="shared" si="1139"/>
        <v>#DIV/0!</v>
      </c>
      <c r="V2211" t="str">
        <f t="shared" si="1140"/>
        <v>0.0000833333333333333-0.000957610969265312i</v>
      </c>
      <c r="W2211" t="e">
        <f t="shared" si="1141"/>
        <v>#DIV/0!</v>
      </c>
      <c r="X2211" t="e">
        <f t="shared" si="1142"/>
        <v>#DIV/0!</v>
      </c>
      <c r="Y2211" t="str">
        <f t="shared" si="1143"/>
        <v>0.00096+1.18350078446035i</v>
      </c>
      <c r="Z2211" t="e">
        <f t="shared" si="1144"/>
        <v>#DIV/0!</v>
      </c>
      <c r="AA2211" t="e">
        <f t="shared" si="1145"/>
        <v>#DIV/0!</v>
      </c>
      <c r="AB2211" t="str">
        <f t="shared" si="1146"/>
        <v>0.0788356318957012-0.0604855089289703i</v>
      </c>
      <c r="AC2211" t="str">
        <f t="shared" si="1147"/>
        <v>1.01110700455091-0.346696216341738i</v>
      </c>
      <c r="AD2211" t="str">
        <f t="shared" si="1148"/>
        <v>0.0881209767882257-0.0296054715884891i</v>
      </c>
      <c r="AE2211" t="e">
        <f t="shared" si="1149"/>
        <v>#DIV/0!</v>
      </c>
      <c r="AF2211" t="str">
        <f t="shared" si="1150"/>
        <v>-13.2286536152138-7.93820874412657i</v>
      </c>
      <c r="AG2211" t="e">
        <f t="shared" si="1151"/>
        <v>#DIV/0!</v>
      </c>
      <c r="AH2211" t="e">
        <f t="shared" si="1152"/>
        <v>#DIV/0!</v>
      </c>
      <c r="AI2211" t="e">
        <f t="shared" si="1153"/>
        <v>#DIV/0!</v>
      </c>
      <c r="AJ2211" t="e">
        <f t="shared" si="1154"/>
        <v>#DIV/0!</v>
      </c>
      <c r="AK2211"/>
      <c r="AL2211"/>
      <c r="AM2211"/>
      <c r="AN2211"/>
    </row>
    <row r="2212" spans="1:40" x14ac:dyDescent="0.3">
      <c r="A2212"/>
      <c r="B2212">
        <f t="shared" si="1155"/>
        <v>278000</v>
      </c>
      <c r="C2212" s="186" t="str">
        <f t="shared" si="1123"/>
        <v>-0.00400949489723854+0.00818286530230582i</v>
      </c>
      <c r="D2212" s="158" t="str">
        <f t="shared" si="1124"/>
        <v>-5.56435952338352-2.64789448149583i</v>
      </c>
      <c r="E2212" t="str">
        <f t="shared" si="1125"/>
        <v>1173.59384669576-5473.35666568284i</v>
      </c>
      <c r="F2212" t="str">
        <f t="shared" si="1126"/>
        <v>0.721776529891916+0.353560406366979i</v>
      </c>
      <c r="G2212" t="str">
        <f t="shared" si="1121"/>
        <v>0.721776529891916+0.353560406366979i</v>
      </c>
      <c r="H2212" t="str">
        <f t="shared" si="1127"/>
        <v>7.69182390015425+5.28331809614925i</v>
      </c>
      <c r="I2212" t="str">
        <f t="shared" si="1128"/>
        <v>1091.70344712245i</v>
      </c>
      <c r="J2212" t="str">
        <f t="shared" si="1122"/>
        <v>-294.189090028577+232.793096338877i</v>
      </c>
      <c r="K2212" t="str">
        <f t="shared" si="1129"/>
        <v>1.80575034184988-2.28199228517624i</v>
      </c>
      <c r="L2212" t="str">
        <f t="shared" si="1130"/>
        <v>0.397236084259322-0.416213363046434i</v>
      </c>
      <c r="M2212" t="str">
        <f t="shared" si="1131"/>
        <v>2.2029864261092-2.69820564822267i</v>
      </c>
      <c r="N2212" t="str">
        <f t="shared" si="1132"/>
        <v>-3.55384433640448i</v>
      </c>
      <c r="O2212" t="str">
        <f t="shared" si="1133"/>
        <v>-0.916220956866519+0.400673380945878i</v>
      </c>
      <c r="P2212" t="str">
        <f t="shared" si="1134"/>
        <v>1.91622095686652-0.400673380945878i</v>
      </c>
      <c r="Q2212" t="str">
        <f t="shared" si="1135"/>
        <v>-1.91622095686652+3.95451771735036i</v>
      </c>
      <c r="R2212" t="str">
        <f t="shared" si="1136"/>
        <v>-0.272208282951153-0.352662407940177i</v>
      </c>
      <c r="S2212" t="str">
        <f t="shared" si="1137"/>
        <v>0.389996634996375i</v>
      </c>
      <c r="T2212" t="str">
        <f t="shared" si="1138"/>
        <v>0.137537152386388-0.106160314369091i</v>
      </c>
      <c r="U2212" t="e">
        <f t="shared" si="1139"/>
        <v>#DIV/0!</v>
      </c>
      <c r="V2212" t="str">
        <f t="shared" si="1140"/>
        <v>0.0000833333333333333-0.000954166325490984i</v>
      </c>
      <c r="W2212" t="e">
        <f t="shared" si="1141"/>
        <v>#DIV/0!</v>
      </c>
      <c r="X2212" t="e">
        <f t="shared" si="1142"/>
        <v>#DIV/0!</v>
      </c>
      <c r="Y2212" t="str">
        <f t="shared" si="1143"/>
        <v>0.00096+1.18777335046923i</v>
      </c>
      <c r="Z2212" t="e">
        <f t="shared" si="1144"/>
        <v>#DIV/0!</v>
      </c>
      <c r="AA2212" t="e">
        <f t="shared" si="1145"/>
        <v>#DIV/0!</v>
      </c>
      <c r="AB2212" t="str">
        <f t="shared" si="1146"/>
        <v>0.0784835269025574-0.0605788017579685i</v>
      </c>
      <c r="AC2212" t="str">
        <f t="shared" si="1147"/>
        <v>1.0094440793736-0.345218973563681i</v>
      </c>
      <c r="AD2212" t="str">
        <f t="shared" si="1148"/>
        <v>0.0879825825625195-0.0299229501974963i</v>
      </c>
      <c r="AE2212" t="e">
        <f t="shared" si="1149"/>
        <v>#DIV/0!</v>
      </c>
      <c r="AF2212" t="str">
        <f t="shared" si="1150"/>
        <v>-13.2561834235378-7.93121257764508i</v>
      </c>
      <c r="AG2212" t="e">
        <f t="shared" si="1151"/>
        <v>#DIV/0!</v>
      </c>
      <c r="AH2212" t="e">
        <f t="shared" si="1152"/>
        <v>#DIV/0!</v>
      </c>
      <c r="AI2212" t="e">
        <f t="shared" si="1153"/>
        <v>#DIV/0!</v>
      </c>
      <c r="AJ2212" t="e">
        <f t="shared" si="1154"/>
        <v>#DIV/0!</v>
      </c>
      <c r="AK2212"/>
      <c r="AL2212"/>
      <c r="AM2212"/>
      <c r="AN2212"/>
    </row>
    <row r="2213" spans="1:40" x14ac:dyDescent="0.3">
      <c r="A2213"/>
      <c r="B2213">
        <f t="shared" si="1155"/>
        <v>279000</v>
      </c>
      <c r="C2213" s="186" t="str">
        <f t="shared" si="1123"/>
        <v>-0.00399172692353621+0.00816746593627497i</v>
      </c>
      <c r="D2213" s="158" t="str">
        <f t="shared" si="1124"/>
        <v>-5.57367534108483-2.64570835568728i</v>
      </c>
      <c r="E2213" t="str">
        <f t="shared" si="1125"/>
        <v>1165.56266144792-5455.45476957677i</v>
      </c>
      <c r="F2213" t="str">
        <f t="shared" si="1126"/>
        <v>0.723009404522311+0.353259860156355i</v>
      </c>
      <c r="G2213" t="str">
        <f t="shared" si="1121"/>
        <v>0.723009404522311+0.353259860156355i</v>
      </c>
      <c r="H2213" t="str">
        <f t="shared" si="1127"/>
        <v>7.70989181969515+5.27844476128546i</v>
      </c>
      <c r="I2213" t="str">
        <f t="shared" si="1128"/>
        <v>1095.63043793944i</v>
      </c>
      <c r="J2213" t="str">
        <f t="shared" si="1122"/>
        <v>-296.316572083671+233.630481577505i</v>
      </c>
      <c r="K2213" t="str">
        <f t="shared" si="1129"/>
        <v>1.7977286067552-2.2800825247357i</v>
      </c>
      <c r="L2213" t="str">
        <f t="shared" si="1130"/>
        <v>0.395743482436573-0.416140999509523i</v>
      </c>
      <c r="M2213" t="str">
        <f t="shared" si="1131"/>
        <v>2.19347208919177-2.69622352424522i</v>
      </c>
      <c r="N2213" t="str">
        <f t="shared" si="1132"/>
        <v>-3.56662794912535i</v>
      </c>
      <c r="O2213" t="str">
        <f t="shared" si="1133"/>
        <v>-0.911024179303749+0.412352937086581i</v>
      </c>
      <c r="P2213" t="str">
        <f t="shared" si="1134"/>
        <v>1.91102417930375-0.412352937086581i</v>
      </c>
      <c r="Q2213" t="str">
        <f t="shared" si="1135"/>
        <v>-1.91102417930375+3.97898088621193i</v>
      </c>
      <c r="R2213" t="str">
        <f t="shared" si="1136"/>
        <v>-0.27164215508492-0.349815566503868i</v>
      </c>
      <c r="S2213" t="str">
        <f t="shared" si="1137"/>
        <v>0.391399500589888i</v>
      </c>
      <c r="T2213" t="str">
        <f t="shared" si="1138"/>
        <v>0.136917638028183-0.106320603839399i</v>
      </c>
      <c r="U2213" t="e">
        <f t="shared" si="1139"/>
        <v>#DIV/0!</v>
      </c>
      <c r="V2213" t="str">
        <f t="shared" si="1140"/>
        <v>0.0000833333333333333-0.000950746374503559i</v>
      </c>
      <c r="W2213" t="e">
        <f t="shared" si="1141"/>
        <v>#DIV/0!</v>
      </c>
      <c r="X2213" t="e">
        <f t="shared" si="1142"/>
        <v>#DIV/0!</v>
      </c>
      <c r="Y2213" t="str">
        <f t="shared" si="1143"/>
        <v>0.00096+1.19204591647811i</v>
      </c>
      <c r="Z2213" t="e">
        <f t="shared" si="1144"/>
        <v>#DIV/0!</v>
      </c>
      <c r="AA2213" t="e">
        <f t="shared" si="1145"/>
        <v>#DIV/0!</v>
      </c>
      <c r="AB2213" t="str">
        <f t="shared" si="1146"/>
        <v>0.078130010263925-0.060670268556116i</v>
      </c>
      <c r="AC2213" t="str">
        <f t="shared" si="1147"/>
        <v>1.00779539153891-0.343734512344725i</v>
      </c>
      <c r="AD2213" t="str">
        <f t="shared" si="1148"/>
        <v>0.0878400892845224-0.0302408589654747i</v>
      </c>
      <c r="AE2213" t="e">
        <f t="shared" si="1149"/>
        <v>#DIV/0!</v>
      </c>
      <c r="AF2213" t="str">
        <f t="shared" si="1150"/>
        <v>-13.28356716078-7.92415311697274i</v>
      </c>
      <c r="AG2213" t="e">
        <f t="shared" si="1151"/>
        <v>#DIV/0!</v>
      </c>
      <c r="AH2213" t="e">
        <f t="shared" si="1152"/>
        <v>#DIV/0!</v>
      </c>
      <c r="AI2213" t="e">
        <f t="shared" si="1153"/>
        <v>#DIV/0!</v>
      </c>
      <c r="AJ2213" t="e">
        <f t="shared" si="1154"/>
        <v>#DIV/0!</v>
      </c>
      <c r="AK2213"/>
      <c r="AL2213"/>
      <c r="AM2213"/>
      <c r="AN2213"/>
    </row>
    <row r="2214" spans="1:40" x14ac:dyDescent="0.3">
      <c r="A2214"/>
      <c r="B2214">
        <f t="shared" si="1155"/>
        <v>280000</v>
      </c>
      <c r="C2214" s="186" t="str">
        <f t="shared" si="1123"/>
        <v>-0.00397405278090044+0.0081521032763836i</v>
      </c>
      <c r="D2214" s="158" t="str">
        <f t="shared" si="1124"/>
        <v>-5.58294196993854-2.64349941373906i</v>
      </c>
      <c r="E2214" t="str">
        <f t="shared" si="1125"/>
        <v>1157.61239651411-5437.66351720697i</v>
      </c>
      <c r="F2214" t="str">
        <f t="shared" si="1126"/>
        <v>0.724235769384996+0.352956374633652i</v>
      </c>
      <c r="G2214" t="str">
        <f t="shared" si="1121"/>
        <v>0.724235769384996+0.352956374633652i</v>
      </c>
      <c r="H2214" t="str">
        <f t="shared" si="1127"/>
        <v>7.72786349755357+5.27353211215293i</v>
      </c>
      <c r="I2214" t="str">
        <f t="shared" si="1128"/>
        <v>1099.55742875643i</v>
      </c>
      <c r="J2214" t="str">
        <f t="shared" si="1122"/>
        <v>-298.451693212572+234.467866816135i</v>
      </c>
      <c r="K2214" t="str">
        <f t="shared" si="1129"/>
        <v>1.78974940365216-2.27815328044525i</v>
      </c>
      <c r="L2214" t="str">
        <f t="shared" si="1130"/>
        <v>0.3942567561081-0.416063585308626i</v>
      </c>
      <c r="M2214" t="str">
        <f t="shared" si="1131"/>
        <v>2.18400615976026-2.69421686575388i</v>
      </c>
      <c r="N2214" t="str">
        <f t="shared" si="1132"/>
        <v>-3.57941156184623i</v>
      </c>
      <c r="O2214" t="str">
        <f t="shared" si="1133"/>
        <v>-0.905678523510001+0.423965107117017i</v>
      </c>
      <c r="P2214" t="str">
        <f t="shared" si="1134"/>
        <v>1.90567852351-0.423965107117017i</v>
      </c>
      <c r="Q2214" t="str">
        <f t="shared" si="1135"/>
        <v>-1.90567852351+4.00337666896325i</v>
      </c>
      <c r="R2214" t="str">
        <f t="shared" si="1136"/>
        <v>-0.271071849491309-0.346982768914925i</v>
      </c>
      <c r="S2214" t="str">
        <f t="shared" si="1137"/>
        <v>0.392802366183401i</v>
      </c>
      <c r="T2214" t="str">
        <f t="shared" si="1138"/>
        <v>0.136295652654651-0.106477663885897i</v>
      </c>
      <c r="U2214" t="e">
        <f t="shared" si="1139"/>
        <v>#DIV/0!</v>
      </c>
      <c r="V2214" t="str">
        <f t="shared" si="1140"/>
        <v>0.0000833333333333333-0.000947350851737473i</v>
      </c>
      <c r="W2214" t="e">
        <f t="shared" si="1141"/>
        <v>#DIV/0!</v>
      </c>
      <c r="X2214" t="e">
        <f t="shared" si="1142"/>
        <v>#DIV/0!</v>
      </c>
      <c r="Y2214" t="str">
        <f t="shared" si="1143"/>
        <v>0.00096+1.19631848248699i</v>
      </c>
      <c r="Z2214" t="e">
        <f t="shared" si="1144"/>
        <v>#DIV/0!</v>
      </c>
      <c r="AA2214" t="e">
        <f t="shared" si="1145"/>
        <v>#DIV/0!</v>
      </c>
      <c r="AB2214" t="str">
        <f t="shared" si="1146"/>
        <v>0.0777750835772109-0.0607598925316802i</v>
      </c>
      <c r="AC2214" t="str">
        <f t="shared" si="1147"/>
        <v>1.00616093438825-0.3422429214647i</v>
      </c>
      <c r="AD2214" t="str">
        <f t="shared" si="1148"/>
        <v>0.0876934635148065-0.0305591524517987i</v>
      </c>
      <c r="AE2214" t="e">
        <f t="shared" si="1149"/>
        <v>#DIV/0!</v>
      </c>
      <c r="AF2214" t="str">
        <f t="shared" si="1150"/>
        <v>-13.3108054674921-7.91703152589199i</v>
      </c>
      <c r="AG2214" t="e">
        <f t="shared" si="1151"/>
        <v>#DIV/0!</v>
      </c>
      <c r="AH2214" t="e">
        <f t="shared" si="1152"/>
        <v>#DIV/0!</v>
      </c>
      <c r="AI2214" t="e">
        <f t="shared" si="1153"/>
        <v>#DIV/0!</v>
      </c>
      <c r="AJ2214" t="e">
        <f t="shared" si="1154"/>
        <v>#DIV/0!</v>
      </c>
      <c r="AK2214"/>
      <c r="AL2214"/>
      <c r="AM2214"/>
      <c r="AN2214"/>
    </row>
    <row r="2215" spans="1:40" x14ac:dyDescent="0.3">
      <c r="A2215"/>
      <c r="B2215">
        <f t="shared" si="1155"/>
        <v>281000</v>
      </c>
      <c r="C2215" s="186" t="str">
        <f t="shared" si="1123"/>
        <v>-0.00395647206459622+0.00813677724555134i</v>
      </c>
      <c r="D2215" s="158" t="str">
        <f t="shared" si="1124"/>
        <v>-5.59215962197832-2.64126806431412i</v>
      </c>
      <c r="E2215" t="str">
        <f t="shared" si="1125"/>
        <v>1149.7419853895-5419.98195356149i</v>
      </c>
      <c r="F2215" t="str">
        <f t="shared" si="1126"/>
        <v>0.725455652541271+0.352650003025654i</v>
      </c>
      <c r="G2215" t="str">
        <f t="shared" si="1121"/>
        <v>0.725455652541271+0.352650003025654i</v>
      </c>
      <c r="H2215" t="str">
        <f t="shared" si="1127"/>
        <v>7.74573936458974+5.26858088937806i</v>
      </c>
      <c r="I2215" t="str">
        <f t="shared" si="1128"/>
        <v>1103.48441957341i</v>
      </c>
      <c r="J2215" t="str">
        <f t="shared" si="1122"/>
        <v>-300.594453415279+235.305252054764i</v>
      </c>
      <c r="K2215" t="str">
        <f t="shared" si="1129"/>
        <v>1.78181254719542-2.2762049042069i</v>
      </c>
      <c r="L2215" t="str">
        <f t="shared" si="1130"/>
        <v>0.392775899028202-0.415981180262708i</v>
      </c>
      <c r="M2215" t="str">
        <f t="shared" si="1131"/>
        <v>2.17458844622362-2.69218608446961i</v>
      </c>
      <c r="N2215" t="str">
        <f t="shared" si="1132"/>
        <v>-3.59219517456711i</v>
      </c>
      <c r="O2215" t="str">
        <f t="shared" si="1133"/>
        <v>-0.900184863064483+0.435507993393436i</v>
      </c>
      <c r="P2215" t="str">
        <f t="shared" si="1134"/>
        <v>1.90018486306448-0.435507993393436i</v>
      </c>
      <c r="Q2215" t="str">
        <f t="shared" si="1135"/>
        <v>-1.90018486306448+4.02770316796055i</v>
      </c>
      <c r="R2215" t="str">
        <f t="shared" si="1136"/>
        <v>-0.27049733544394-0.344163872795158i</v>
      </c>
      <c r="S2215" t="str">
        <f t="shared" si="1137"/>
        <v>0.394205231776912i</v>
      </c>
      <c r="T2215" t="str">
        <f t="shared" si="1138"/>
        <v>0.135671199244455-0.106631464813715i</v>
      </c>
      <c r="U2215" t="e">
        <f t="shared" si="1139"/>
        <v>#DIV/0!</v>
      </c>
      <c r="V2215" t="str">
        <f t="shared" si="1140"/>
        <v>0.0000833333333333333-0.000943979496393209i</v>
      </c>
      <c r="W2215" t="e">
        <f t="shared" si="1141"/>
        <v>#DIV/0!</v>
      </c>
      <c r="X2215" t="e">
        <f t="shared" si="1142"/>
        <v>#DIV/0!</v>
      </c>
      <c r="Y2215" t="str">
        <f t="shared" si="1143"/>
        <v>0.00096+1.20059104849588i</v>
      </c>
      <c r="Z2215" t="e">
        <f t="shared" si="1144"/>
        <v>#DIV/0!</v>
      </c>
      <c r="AA2215" t="e">
        <f t="shared" si="1145"/>
        <v>#DIV/0!</v>
      </c>
      <c r="AB2215" t="str">
        <f t="shared" si="1146"/>
        <v>0.0774187485421447-0.0608476567397258i</v>
      </c>
      <c r="AC2215" t="str">
        <f t="shared" si="1147"/>
        <v>1.00454070135357-0.340744288828202i</v>
      </c>
      <c r="AD2215" t="str">
        <f t="shared" si="1148"/>
        <v>0.0875426720972121-0.0308777843964366i</v>
      </c>
      <c r="AE2215" t="e">
        <f t="shared" si="1149"/>
        <v>#DIV/0!</v>
      </c>
      <c r="AF2215" t="str">
        <f t="shared" si="1150"/>
        <v>-13.3378989865681-7.90984895369218i</v>
      </c>
      <c r="AG2215" t="e">
        <f t="shared" si="1151"/>
        <v>#DIV/0!</v>
      </c>
      <c r="AH2215" t="e">
        <f t="shared" si="1152"/>
        <v>#DIV/0!</v>
      </c>
      <c r="AI2215" t="e">
        <f t="shared" si="1153"/>
        <v>#DIV/0!</v>
      </c>
      <c r="AJ2215" t="e">
        <f t="shared" si="1154"/>
        <v>#DIV/0!</v>
      </c>
      <c r="AK2215"/>
      <c r="AL2215"/>
      <c r="AM2215"/>
      <c r="AN2215"/>
    </row>
    <row r="2216" spans="1:40" x14ac:dyDescent="0.3">
      <c r="A2216"/>
      <c r="B2216">
        <f t="shared" si="1155"/>
        <v>282000</v>
      </c>
      <c r="C2216" s="186" t="str">
        <f t="shared" si="1123"/>
        <v>-0.003938984368207+0.00812148776910056i</v>
      </c>
      <c r="D2216" s="158" t="str">
        <f t="shared" si="1124"/>
        <v>-5.6013285101231-2.63901471096546i</v>
      </c>
      <c r="E2216" t="str">
        <f t="shared" si="1125"/>
        <v>1141.95037879087-5402.40913353438i</v>
      </c>
      <c r="F2216" t="str">
        <f t="shared" si="1126"/>
        <v>0.726669082169589+0.352340797895031i</v>
      </c>
      <c r="G2216" t="str">
        <f t="shared" si="1121"/>
        <v>0.726669082169589+0.352340797895031i</v>
      </c>
      <c r="H2216" t="str">
        <f t="shared" si="1127"/>
        <v>7.76351985297109+5.26359182433972i</v>
      </c>
      <c r="I2216" t="str">
        <f t="shared" si="1128"/>
        <v>1107.4114103904i</v>
      </c>
      <c r="J2216" t="str">
        <f t="shared" si="1122"/>
        <v>-302.744852691793+236.142637293392i</v>
      </c>
      <c r="K2216" t="str">
        <f t="shared" si="1129"/>
        <v>1.77391785130728-2.2742377434962i</v>
      </c>
      <c r="L2216" t="str">
        <f t="shared" si="1130"/>
        <v>0.391300904574713-0.415893843696448i</v>
      </c>
      <c r="M2216" t="str">
        <f t="shared" si="1131"/>
        <v>2.16521875588199-2.69013158719265i</v>
      </c>
      <c r="N2216" t="str">
        <f t="shared" si="1132"/>
        <v>-3.60497878728799i</v>
      </c>
      <c r="O2216" t="str">
        <f t="shared" si="1133"/>
        <v>-0.894544095733102+0.446979709594346i</v>
      </c>
      <c r="P2216" t="str">
        <f t="shared" si="1134"/>
        <v>1.8945440957331-0.446979709594346i</v>
      </c>
      <c r="Q2216" t="str">
        <f t="shared" si="1135"/>
        <v>-1.8945440957331+4.05195849688234i</v>
      </c>
      <c r="R2216" t="str">
        <f t="shared" si="1136"/>
        <v>-0.269918581968212-0.341358738249865i</v>
      </c>
      <c r="S2216" t="str">
        <f t="shared" si="1137"/>
        <v>0.395608097370425i</v>
      </c>
      <c r="T2216" t="str">
        <f t="shared" si="1138"/>
        <v>0.135044280959798-0.106781976657367i</v>
      </c>
      <c r="U2216" t="e">
        <f t="shared" si="1139"/>
        <v>#DIV/0!</v>
      </c>
      <c r="V2216" t="str">
        <f t="shared" si="1140"/>
        <v>0.0000833333333333333-0.000940632051370536i</v>
      </c>
      <c r="W2216" t="e">
        <f t="shared" si="1141"/>
        <v>#DIV/0!</v>
      </c>
      <c r="X2216" t="e">
        <f t="shared" si="1142"/>
        <v>#DIV/0!</v>
      </c>
      <c r="Y2216" t="str">
        <f t="shared" si="1143"/>
        <v>0.00096+1.20486361450476i</v>
      </c>
      <c r="Z2216" t="e">
        <f t="shared" si="1144"/>
        <v>#DIV/0!</v>
      </c>
      <c r="AA2216" t="e">
        <f t="shared" si="1145"/>
        <v>#DIV/0!</v>
      </c>
      <c r="AB2216" t="str">
        <f t="shared" si="1146"/>
        <v>0.0770610069631904-0.0609335440808948i</v>
      </c>
      <c r="AC2216" t="str">
        <f t="shared" si="1147"/>
        <v>1.00293468597224-0.339238701478867i</v>
      </c>
      <c r="AD2216" t="str">
        <f t="shared" si="1148"/>
        <v>0.0873876821736659-0.0311967077145425i</v>
      </c>
      <c r="AE2216" t="e">
        <f t="shared" si="1149"/>
        <v>#DIV/0!</v>
      </c>
      <c r="AF2216" t="str">
        <f t="shared" si="1150"/>
        <v>-13.3648483630942-7.90260653530518i</v>
      </c>
      <c r="AG2216" t="e">
        <f t="shared" si="1151"/>
        <v>#DIV/0!</v>
      </c>
      <c r="AH2216" t="e">
        <f t="shared" si="1152"/>
        <v>#DIV/0!</v>
      </c>
      <c r="AI2216" t="e">
        <f t="shared" si="1153"/>
        <v>#DIV/0!</v>
      </c>
      <c r="AJ2216" t="e">
        <f t="shared" si="1154"/>
        <v>#DIV/0!</v>
      </c>
      <c r="AK2216"/>
      <c r="AL2216"/>
      <c r="AM2216"/>
      <c r="AN2216"/>
    </row>
    <row r="2217" spans="1:40" x14ac:dyDescent="0.3">
      <c r="A2217"/>
      <c r="B2217">
        <f t="shared" si="1155"/>
        <v>283000</v>
      </c>
      <c r="C2217" s="186" t="str">
        <f t="shared" si="1123"/>
        <v>-0.00392158928373521+0.00810623477463673i</v>
      </c>
      <c r="D2217" s="158" t="str">
        <f t="shared" si="1124"/>
        <v>-5.61044884812445-2.6367397521858i</v>
      </c>
      <c r="E2217" t="str">
        <f t="shared" si="1125"/>
        <v>1134.23654433003-5384.94412181947i</v>
      </c>
      <c r="F2217" t="str">
        <f t="shared" si="1126"/>
        <v>0.727876086558584+0.352028811146698i</v>
      </c>
      <c r="G2217" t="str">
        <f t="shared" si="1121"/>
        <v>0.727876086558584+0.352028811146698i</v>
      </c>
      <c r="H2217" t="str">
        <f t="shared" si="1127"/>
        <v>7.78120539607903+5.25856563925585i</v>
      </c>
      <c r="I2217" t="str">
        <f t="shared" si="1128"/>
        <v>1111.33840120739i</v>
      </c>
      <c r="J2217" t="str">
        <f t="shared" si="1122"/>
        <v>-304.902891042113+236.980022532022i</v>
      </c>
      <c r="K2217" t="str">
        <f t="shared" si="1129"/>
        <v>1.76606512922281-2.27225214140544i</v>
      </c>
      <c r="L2217" t="str">
        <f t="shared" si="1130"/>
        <v>0.389831765756893-0.415801634441561i</v>
      </c>
      <c r="M2217" t="str">
        <f t="shared" si="1131"/>
        <v>2.1558968949797-2.688053775847i</v>
      </c>
      <c r="N2217" t="str">
        <f t="shared" si="1132"/>
        <v>-3.61776240000887i</v>
      </c>
      <c r="O2217" t="str">
        <f t="shared" si="1133"/>
        <v>-0.888757143321756+0.458378381028764i</v>
      </c>
      <c r="P2217" t="str">
        <f t="shared" si="1134"/>
        <v>1.88875714332176-0.458378381028764i</v>
      </c>
      <c r="Q2217" t="str">
        <f t="shared" si="1135"/>
        <v>-1.88875714332176+4.07614078103763i</v>
      </c>
      <c r="R2217" t="str">
        <f t="shared" si="1136"/>
        <v>-0.26933555784031-0.338567227834809i</v>
      </c>
      <c r="S2217" t="str">
        <f t="shared" si="1137"/>
        <v>0.397010962963936i</v>
      </c>
      <c r="T2217" t="str">
        <f t="shared" si="1138"/>
        <v>0.134414901150728-0.10692916917861i</v>
      </c>
      <c r="U2217" t="e">
        <f t="shared" si="1139"/>
        <v>#DIV/0!</v>
      </c>
      <c r="V2217" t="str">
        <f t="shared" si="1140"/>
        <v>0.0000833333333333333-0.000937308263203156i</v>
      </c>
      <c r="W2217" t="e">
        <f t="shared" si="1141"/>
        <v>#DIV/0!</v>
      </c>
      <c r="X2217" t="e">
        <f t="shared" si="1142"/>
        <v>#DIV/0!</v>
      </c>
      <c r="Y2217" t="str">
        <f t="shared" si="1143"/>
        <v>0.00096+1.20913618051364i</v>
      </c>
      <c r="Z2217" t="e">
        <f t="shared" si="1144"/>
        <v>#DIV/0!</v>
      </c>
      <c r="AA2217" t="e">
        <f t="shared" si="1145"/>
        <v>#DIV/0!</v>
      </c>
      <c r="AB2217" t="str">
        <f t="shared" si="1146"/>
        <v>0.076701860752003-0.0610175373001842i</v>
      </c>
      <c r="AC2217" t="str">
        <f t="shared" si="1147"/>
        <v>1.00134288190176-0.337726245613688i</v>
      </c>
      <c r="AD2217" t="str">
        <f t="shared" si="1148"/>
        <v>0.0872284611992907-0.0315158744912161i</v>
      </c>
      <c r="AE2217" t="e">
        <f t="shared" si="1149"/>
        <v>#DIV/0!</v>
      </c>
      <c r="AF2217" t="str">
        <f t="shared" si="1150"/>
        <v>-13.3916542442035-7.89530539144165i</v>
      </c>
      <c r="AG2217" t="e">
        <f t="shared" si="1151"/>
        <v>#DIV/0!</v>
      </c>
      <c r="AH2217" t="e">
        <f t="shared" si="1152"/>
        <v>#DIV/0!</v>
      </c>
      <c r="AI2217" t="e">
        <f t="shared" si="1153"/>
        <v>#DIV/0!</v>
      </c>
      <c r="AJ2217" t="e">
        <f t="shared" si="1154"/>
        <v>#DIV/0!</v>
      </c>
      <c r="AK2217"/>
      <c r="AL2217"/>
      <c r="AM2217"/>
      <c r="AN2217"/>
    </row>
    <row r="2218" spans="1:40" x14ac:dyDescent="0.3">
      <c r="A2218"/>
      <c r="B2218">
        <f t="shared" si="1155"/>
        <v>284000</v>
      </c>
      <c r="C2218" s="186" t="str">
        <f t="shared" si="1123"/>
        <v>-0.00390428640169998+0.00809101819193194i</v>
      </c>
      <c r="D2218" s="158" t="str">
        <f t="shared" si="1124"/>
        <v>-5.61952085051491-2.63444358145675i</v>
      </c>
      <c r="E2218" t="str">
        <f t="shared" si="1125"/>
        <v>1126.59946619418-5367.58599280491i</v>
      </c>
      <c r="F2218" t="str">
        <f t="shared" si="1126"/>
        <v>0.729076694100244+0.351714094034117i</v>
      </c>
      <c r="G2218" t="str">
        <f t="shared" si="1121"/>
        <v>0.729076694100244+0.351714094034117i</v>
      </c>
      <c r="H2218" t="str">
        <f t="shared" si="1127"/>
        <v>7.7987964284174+5.25350304726932i</v>
      </c>
      <c r="I2218" t="str">
        <f t="shared" si="1128"/>
        <v>1115.26539202438i</v>
      </c>
      <c r="J2218" t="str">
        <f t="shared" si="1122"/>
        <v>-307.06856846624+237.81740777065i</v>
      </c>
      <c r="K2218" t="str">
        <f t="shared" si="1129"/>
        <v>1.75825419353413-2.27024843668707i</v>
      </c>
      <c r="L2218" t="str">
        <f t="shared" si="1130"/>
        <v>0.388368475223221-0.415704610838202i</v>
      </c>
      <c r="M2218" t="str">
        <f t="shared" si="1131"/>
        <v>2.14662266875735-2.68595304752527i</v>
      </c>
      <c r="N2218" t="str">
        <f t="shared" si="1132"/>
        <v>-3.63054601272975i</v>
      </c>
      <c r="O2218" t="str">
        <f t="shared" si="1133"/>
        <v>-0.882824951525694+0.469702144942575i</v>
      </c>
      <c r="P2218" t="str">
        <f t="shared" si="1134"/>
        <v>1.88282495152569-0.469702144942575i</v>
      </c>
      <c r="Q2218" t="str">
        <f t="shared" si="1135"/>
        <v>-1.88282495152569+4.10024815767232i</v>
      </c>
      <c r="R2218" t="str">
        <f t="shared" si="1136"/>
        <v>-0.26874823158624-0.335789206524105i</v>
      </c>
      <c r="S2218" t="str">
        <f t="shared" si="1137"/>
        <v>0.398413828557449i</v>
      </c>
      <c r="T2218" t="str">
        <f t="shared" si="1138"/>
        <v>0.133783063359537-0.107073011864318i</v>
      </c>
      <c r="U2218" t="e">
        <f t="shared" si="1139"/>
        <v>#DIV/0!</v>
      </c>
      <c r="V2218" t="str">
        <f t="shared" si="1140"/>
        <v>0.0000833333333333333-0.000934007881994692i</v>
      </c>
      <c r="W2218" t="e">
        <f t="shared" si="1141"/>
        <v>#DIV/0!</v>
      </c>
      <c r="X2218" t="e">
        <f t="shared" si="1142"/>
        <v>#DIV/0!</v>
      </c>
      <c r="Y2218" t="str">
        <f t="shared" si="1143"/>
        <v>0.00096+1.21340874652252i</v>
      </c>
      <c r="Z2218" t="e">
        <f t="shared" si="1144"/>
        <v>#DIV/0!</v>
      </c>
      <c r="AA2218" t="e">
        <f t="shared" si="1145"/>
        <v>#DIV/0!</v>
      </c>
      <c r="AB2218" t="str">
        <f t="shared" si="1146"/>
        <v>0.0763413119299387-0.0610996189857333i</v>
      </c>
      <c r="AC2218" t="str">
        <f t="shared" si="1147"/>
        <v>0.999765282934119-0.336207006597508i</v>
      </c>
      <c r="AD2218" t="str">
        <f t="shared" si="1148"/>
        <v>0.087064976957835-0.0318352359764386i</v>
      </c>
      <c r="AE2218" t="e">
        <f t="shared" si="1149"/>
        <v>#DIV/0!</v>
      </c>
      <c r="AF2218" t="str">
        <f t="shared" si="1150"/>
        <v>-13.4183172789323-7.88794662872607i</v>
      </c>
      <c r="AG2218" t="e">
        <f t="shared" si="1151"/>
        <v>#DIV/0!</v>
      </c>
      <c r="AH2218" t="e">
        <f t="shared" si="1152"/>
        <v>#DIV/0!</v>
      </c>
      <c r="AI2218" t="e">
        <f t="shared" si="1153"/>
        <v>#DIV/0!</v>
      </c>
      <c r="AJ2218" t="e">
        <f t="shared" si="1154"/>
        <v>#DIV/0!</v>
      </c>
      <c r="AK2218"/>
      <c r="AL2218"/>
      <c r="AM2218"/>
      <c r="AN2218"/>
    </row>
    <row r="2219" spans="1:40" x14ac:dyDescent="0.3">
      <c r="A2219"/>
      <c r="B2219">
        <f t="shared" si="1155"/>
        <v>285000</v>
      </c>
      <c r="C2219" s="186" t="str">
        <f t="shared" si="1123"/>
        <v>-0.00388707531123347+0.00807583795281384i</v>
      </c>
      <c r="D2219" s="158" t="str">
        <f t="shared" si="1124"/>
        <v>-5.62854473255791-2.63212658729845i</v>
      </c>
      <c r="E2219" t="str">
        <f t="shared" si="1125"/>
        <v>1119.03814483324-5350.3338304685i</v>
      </c>
      <c r="F2219" t="str">
        <f t="shared" si="1126"/>
        <v>0.730270933283277+0.351396697165655i</v>
      </c>
      <c r="G2219" t="str">
        <f t="shared" si="1121"/>
        <v>0.730270933283277+0.351396697165655i</v>
      </c>
      <c r="H2219" t="str">
        <f t="shared" si="1127"/>
        <v>7.8162933855236+5.24840475253458i</v>
      </c>
      <c r="I2219" t="str">
        <f t="shared" si="1128"/>
        <v>1119.19238284136i</v>
      </c>
      <c r="J2219" t="str">
        <f t="shared" si="1122"/>
        <v>-309.241884964173+238.65479300928i</v>
      </c>
      <c r="K2219" t="str">
        <f t="shared" si="1129"/>
        <v>1.7504848562337-2.26822696379661i</v>
      </c>
      <c r="L2219" t="str">
        <f t="shared" si="1130"/>
        <v>0.386911025269103-0.415602830736426i</v>
      </c>
      <c r="M2219" t="str">
        <f t="shared" si="1131"/>
        <v>2.1373958815028-2.68382979453304i</v>
      </c>
      <c r="N2219" t="str">
        <f t="shared" si="1132"/>
        <v>-3.64332962545063i</v>
      </c>
      <c r="O2219" t="str">
        <f t="shared" si="1133"/>
        <v>-0.876748489774971+0.480949150822941i</v>
      </c>
      <c r="P2219" t="str">
        <f t="shared" si="1134"/>
        <v>1.87674848977497-0.480949150822941i</v>
      </c>
      <c r="Q2219" t="str">
        <f t="shared" si="1135"/>
        <v>-1.87674848977497+4.12427877627357i</v>
      </c>
      <c r="R2219" t="str">
        <f t="shared" si="1136"/>
        <v>-0.268156571480911-0.333024541679001i</v>
      </c>
      <c r="S2219" t="str">
        <f t="shared" si="1137"/>
        <v>0.399816694150961i</v>
      </c>
      <c r="T2219" t="str">
        <f t="shared" si="1138"/>
        <v>0.133148771325237-0.107213473924354i</v>
      </c>
      <c r="U2219" t="e">
        <f t="shared" si="1139"/>
        <v>#DIV/0!</v>
      </c>
      <c r="V2219" t="str">
        <f t="shared" si="1140"/>
        <v>0.0000833333333333333-0.000930730661356113i</v>
      </c>
      <c r="W2219" t="e">
        <f t="shared" si="1141"/>
        <v>#DIV/0!</v>
      </c>
      <c r="X2219" t="e">
        <f t="shared" si="1142"/>
        <v>#DIV/0!</v>
      </c>
      <c r="Y2219" t="str">
        <f t="shared" si="1143"/>
        <v>0.00096+1.2176813125314i</v>
      </c>
      <c r="Z2219" t="e">
        <f t="shared" si="1144"/>
        <v>#DIV/0!</v>
      </c>
      <c r="AA2219" t="e">
        <f t="shared" si="1145"/>
        <v>#DIV/0!</v>
      </c>
      <c r="AB2219" t="str">
        <f t="shared" si="1146"/>
        <v>0.0759793626306089-0.0611797715676092i</v>
      </c>
      <c r="AC2219" t="str">
        <f t="shared" si="1147"/>
        <v>0.998201883009996-0.334681068977548i</v>
      </c>
      <c r="AD2219" t="str">
        <f t="shared" si="1148"/>
        <v>0.0868971975773945-0.0321547425801963i</v>
      </c>
      <c r="AE2219" t="e">
        <f t="shared" si="1149"/>
        <v>#DIV/0!</v>
      </c>
      <c r="AF2219" t="str">
        <f t="shared" si="1150"/>
        <v>-13.4448381180815-7.88053133983303i</v>
      </c>
      <c r="AG2219" t="e">
        <f t="shared" si="1151"/>
        <v>#DIV/0!</v>
      </c>
      <c r="AH2219" t="e">
        <f t="shared" si="1152"/>
        <v>#DIV/0!</v>
      </c>
      <c r="AI2219" t="e">
        <f t="shared" si="1153"/>
        <v>#DIV/0!</v>
      </c>
      <c r="AJ2219" t="e">
        <f t="shared" si="1154"/>
        <v>#DIV/0!</v>
      </c>
      <c r="AK2219"/>
      <c r="AL2219"/>
      <c r="AM2219"/>
      <c r="AN2219"/>
    </row>
    <row r="2220" spans="1:40" x14ac:dyDescent="0.3">
      <c r="A2220"/>
      <c r="B2220">
        <f t="shared" si="1155"/>
        <v>286000</v>
      </c>
      <c r="C2220" s="186" t="str">
        <f t="shared" si="1123"/>
        <v>-0.0038699556001741+0.00806069399105751i</v>
      </c>
      <c r="D2220" s="158" t="str">
        <f t="shared" si="1124"/>
        <v>-5.63752071019836-2.62978915331832i</v>
      </c>
      <c r="E2220" t="str">
        <f t="shared" si="1125"/>
        <v>1111.55159665392-5333.1867282738i</v>
      </c>
      <c r="F2220" t="str">
        <f t="shared" si="1126"/>
        <v>0.731458832686568+0.351076670510839i</v>
      </c>
      <c r="G2220" t="str">
        <f t="shared" si="1121"/>
        <v>0.731458832686568+0.351076670510839i</v>
      </c>
      <c r="H2220" t="str">
        <f t="shared" si="1127"/>
        <v>7.83369670388111+5.24327145030309i</v>
      </c>
      <c r="I2220" t="str">
        <f t="shared" si="1128"/>
        <v>1123.11937365835i</v>
      </c>
      <c r="J2220" t="str">
        <f t="shared" si="1122"/>
        <v>-311.422840535912+239.492178247909i</v>
      </c>
      <c r="K2220" t="str">
        <f t="shared" si="1129"/>
        <v>1.74275692875649-2.26618805293582i</v>
      </c>
      <c r="L2220" t="str">
        <f t="shared" si="1130"/>
        <v>0.385459407844438-0.415496351497716i</v>
      </c>
      <c r="M2220" t="str">
        <f t="shared" si="1131"/>
        <v>2.12821633660093-2.68168440443354i</v>
      </c>
      <c r="N2220" t="str">
        <f t="shared" si="1132"/>
        <v>-3.65611323817151i</v>
      </c>
      <c r="O2220" t="str">
        <f t="shared" si="1133"/>
        <v>-0.870528751076025+0.492117560700709i</v>
      </c>
      <c r="P2220" t="str">
        <f t="shared" si="1134"/>
        <v>1.87052875107603-0.492117560700709i</v>
      </c>
      <c r="Q2220" t="str">
        <f t="shared" si="1135"/>
        <v>-1.87052875107603+4.14823079887222i</v>
      </c>
      <c r="R2220" t="str">
        <f t="shared" si="1136"/>
        <v>-0.267560545547228-0.330273103017515i</v>
      </c>
      <c r="S2220" t="str">
        <f t="shared" si="1137"/>
        <v>0.401219559744472i</v>
      </c>
      <c r="T2220" t="str">
        <f t="shared" si="1138"/>
        <v>0.132512028988128-0.10735052428945i</v>
      </c>
      <c r="U2220" t="e">
        <f t="shared" si="1139"/>
        <v>#DIV/0!</v>
      </c>
      <c r="V2220" t="str">
        <f t="shared" si="1140"/>
        <v>0.0000833333333333333-0.000927476358344376i</v>
      </c>
      <c r="W2220" t="e">
        <f t="shared" si="1141"/>
        <v>#DIV/0!</v>
      </c>
      <c r="X2220" t="e">
        <f t="shared" si="1142"/>
        <v>#DIV/0!</v>
      </c>
      <c r="Y2220" t="str">
        <f t="shared" si="1143"/>
        <v>0.00096+1.22195387854029i</v>
      </c>
      <c r="Z2220" t="e">
        <f t="shared" si="1144"/>
        <v>#DIV/0!</v>
      </c>
      <c r="AA2220" t="e">
        <f t="shared" si="1145"/>
        <v>#DIV/0!</v>
      </c>
      <c r="AB2220" t="str">
        <f t="shared" si="1146"/>
        <v>0.0756160151024872-0.0612579773165969i</v>
      </c>
      <c r="AC2220" t="str">
        <f t="shared" si="1147"/>
        <v>0.996652676232714-0.333148516498062i</v>
      </c>
      <c r="AD2220" t="str">
        <f t="shared" si="1148"/>
        <v>0.0867250915464448-0.0324743438677959i</v>
      </c>
      <c r="AE2220" t="e">
        <f t="shared" si="1149"/>
        <v>#DIV/0!</v>
      </c>
      <c r="AF2220" t="str">
        <f t="shared" si="1150"/>
        <v>-13.4712174140795-7.87306060362141i</v>
      </c>
      <c r="AG2220" t="e">
        <f t="shared" si="1151"/>
        <v>#DIV/0!</v>
      </c>
      <c r="AH2220" t="e">
        <f t="shared" si="1152"/>
        <v>#DIV/0!</v>
      </c>
      <c r="AI2220" t="e">
        <f t="shared" si="1153"/>
        <v>#DIV/0!</v>
      </c>
      <c r="AJ2220" t="e">
        <f t="shared" si="1154"/>
        <v>#DIV/0!</v>
      </c>
      <c r="AK2220"/>
      <c r="AL2220"/>
      <c r="AM2220"/>
      <c r="AN2220"/>
    </row>
    <row r="2221" spans="1:40" x14ac:dyDescent="0.3">
      <c r="A2221"/>
      <c r="B2221">
        <f t="shared" si="1155"/>
        <v>287000</v>
      </c>
      <c r="C2221" s="186" t="str">
        <f t="shared" si="1123"/>
        <v>-0.00385292685515833+0.00804558624228186i</v>
      </c>
      <c r="D2221" s="158" t="str">
        <f t="shared" si="1124"/>
        <v>-5.64644900001471-2.62743165826032i</v>
      </c>
      <c r="E2221" t="str">
        <f t="shared" si="1125"/>
        <v>1104.13885372026-5316.14378906707i</v>
      </c>
      <c r="F2221" t="str">
        <f t="shared" si="1126"/>
        <v>0.732640420972847+0.350754063406671i</v>
      </c>
      <c r="G2221" t="str">
        <f t="shared" si="1121"/>
        <v>0.732640420972847+0.350754063406671i</v>
      </c>
      <c r="H2221" t="str">
        <f t="shared" si="1127"/>
        <v>7.85100682083443+5.23810382700959i</v>
      </c>
      <c r="I2221" t="str">
        <f t="shared" si="1128"/>
        <v>1127.04636447534i</v>
      </c>
      <c r="J2221" t="str">
        <f t="shared" si="1122"/>
        <v>-313.611435181458+240.329563486538i</v>
      </c>
      <c r="K2221" t="str">
        <f t="shared" si="1129"/>
        <v>1.73507022202123-2.26413203009528i</v>
      </c>
      <c r="L2221" t="str">
        <f t="shared" si="1130"/>
        <v>0.38401361456112-0.41538522999657i</v>
      </c>
      <c r="M2221" t="str">
        <f t="shared" si="1131"/>
        <v>2.11908383658235-2.67951726009185i</v>
      </c>
      <c r="N2221" t="str">
        <f t="shared" si="1132"/>
        <v>-3.66889685089239i</v>
      </c>
      <c r="O2221" t="str">
        <f t="shared" si="1133"/>
        <v>-0.864166751849404+0.50320554945077i</v>
      </c>
      <c r="P2221" t="str">
        <f t="shared" si="1134"/>
        <v>1.8641667518494-0.50320554945077i</v>
      </c>
      <c r="Q2221" t="str">
        <f t="shared" si="1135"/>
        <v>-1.8641667518494+4.17210240034316i</v>
      </c>
      <c r="R2221" t="str">
        <f t="shared" si="1136"/>
        <v>-0.266960121555236-0.32753476258494i</v>
      </c>
      <c r="S2221" t="str">
        <f t="shared" si="1137"/>
        <v>0.402622425337985i</v>
      </c>
      <c r="T2221" t="str">
        <f t="shared" si="1138"/>
        <v>0.13187284049445-0.107484131609092i</v>
      </c>
      <c r="U2221" t="e">
        <f t="shared" si="1139"/>
        <v>#DIV/0!</v>
      </c>
      <c r="V2221" t="str">
        <f t="shared" si="1140"/>
        <v>0.0000833333333333333-0.000924244733402416i</v>
      </c>
      <c r="W2221" t="e">
        <f t="shared" si="1141"/>
        <v>#DIV/0!</v>
      </c>
      <c r="X2221" t="e">
        <f t="shared" si="1142"/>
        <v>#DIV/0!</v>
      </c>
      <c r="Y2221" t="str">
        <f t="shared" si="1143"/>
        <v>0.00096+1.22622644454917i</v>
      </c>
      <c r="Z2221" t="e">
        <f t="shared" si="1144"/>
        <v>#DIV/0!</v>
      </c>
      <c r="AA2221" t="e">
        <f t="shared" si="1145"/>
        <v>#DIV/0!</v>
      </c>
      <c r="AB2221" t="str">
        <f t="shared" si="1146"/>
        <v>0.0752512717115637-0.0613342183429928i</v>
      </c>
      <c r="AC2221" t="str">
        <f t="shared" si="1147"/>
        <v>0.99511765688195-0.331609432115045i</v>
      </c>
      <c r="AD2221" t="str">
        <f t="shared" si="1148"/>
        <v>0.0865486277301785-0.0327939885553887i</v>
      </c>
      <c r="AE2221" t="e">
        <f t="shared" si="1149"/>
        <v>#DIV/0!</v>
      </c>
      <c r="AF2221" t="str">
        <f t="shared" si="1150"/>
        <v>-13.4974558208491-7.86553548526991i</v>
      </c>
      <c r="AG2221" t="e">
        <f t="shared" si="1151"/>
        <v>#DIV/0!</v>
      </c>
      <c r="AH2221" t="e">
        <f t="shared" si="1152"/>
        <v>#DIV/0!</v>
      </c>
      <c r="AI2221" t="e">
        <f t="shared" si="1153"/>
        <v>#DIV/0!</v>
      </c>
      <c r="AJ2221" t="e">
        <f t="shared" si="1154"/>
        <v>#DIV/0!</v>
      </c>
      <c r="AK2221"/>
      <c r="AL2221"/>
      <c r="AM2221"/>
      <c r="AN2221"/>
    </row>
    <row r="2222" spans="1:40" x14ac:dyDescent="0.3">
      <c r="A2222"/>
      <c r="B2222">
        <f t="shared" si="1155"/>
        <v>288000</v>
      </c>
      <c r="C2222" s="186" t="str">
        <f t="shared" si="1123"/>
        <v>-0.00383598866171001+0.00803051464384972i</v>
      </c>
      <c r="D2222" s="158" t="str">
        <f t="shared" si="1124"/>
        <v>-5.65532981917204-2.62505447605356i</v>
      </c>
      <c r="E2222" t="str">
        <f t="shared" si="1125"/>
        <v>1096.79896346069-5299.204124975i</v>
      </c>
      <c r="F2222" t="str">
        <f t="shared" si="1126"/>
        <v>0.733815726882469+0.350428924563879i</v>
      </c>
      <c r="G2222" t="str">
        <f t="shared" si="1121"/>
        <v>0.733815726882469+0.350428924563879i</v>
      </c>
      <c r="H2222" t="str">
        <f t="shared" si="1127"/>
        <v>7.86822417450597+5.23290256035752i</v>
      </c>
      <c r="I2222" t="str">
        <f t="shared" si="1128"/>
        <v>1130.97335529233i</v>
      </c>
      <c r="J2222" t="str">
        <f t="shared" si="1122"/>
        <v>-315.807668900811+241.166948725167i</v>
      </c>
      <c r="K2222" t="str">
        <f t="shared" si="1129"/>
        <v>1.7274245464707-2.26205921709712i</v>
      </c>
      <c r="L2222" t="str">
        <f t="shared" si="1130"/>
        <v>0.382573636700423-0.415269522622154i</v>
      </c>
      <c r="M2222" t="str">
        <f t="shared" si="1131"/>
        <v>2.10999818317112-2.67732873971927i</v>
      </c>
      <c r="N2222" t="str">
        <f t="shared" si="1132"/>
        <v>-3.68168046361327i</v>
      </c>
      <c r="O2222" t="str">
        <f t="shared" si="1133"/>
        <v>-0.857663531763661+0.514211305090315i</v>
      </c>
      <c r="P2222" t="str">
        <f t="shared" si="1134"/>
        <v>1.85766353176366-0.514211305090315i</v>
      </c>
      <c r="Q2222" t="str">
        <f t="shared" si="1135"/>
        <v>-1.85766353176366+4.19589176870358i</v>
      </c>
      <c r="R2222" t="str">
        <f t="shared" si="1136"/>
        <v>-0.266355267021302-0.324809394725189i</v>
      </c>
      <c r="S2222" t="str">
        <f t="shared" si="1137"/>
        <v>0.404025290931498i</v>
      </c>
      <c r="T2222" t="str">
        <f t="shared" si="1138"/>
        <v>0.131231210201128-0.107614264249418i</v>
      </c>
      <c r="U2222" t="e">
        <f t="shared" si="1139"/>
        <v>#DIV/0!</v>
      </c>
      <c r="V2222" t="str">
        <f t="shared" si="1140"/>
        <v>0.0000833333333333333-0.000921035550300322i</v>
      </c>
      <c r="W2222" t="e">
        <f t="shared" si="1141"/>
        <v>#DIV/0!</v>
      </c>
      <c r="X2222" t="e">
        <f t="shared" si="1142"/>
        <v>#DIV/0!</v>
      </c>
      <c r="Y2222" t="str">
        <f t="shared" si="1143"/>
        <v>0.00096+1.23049901055805i</v>
      </c>
      <c r="Z2222" t="e">
        <f t="shared" si="1144"/>
        <v>#DIV/0!</v>
      </c>
      <c r="AA2222" t="e">
        <f t="shared" si="1145"/>
        <v>#DIV/0!</v>
      </c>
      <c r="AB2222" t="str">
        <f t="shared" si="1146"/>
        <v>0.0748851349440526-0.0614084765954047i</v>
      </c>
      <c r="AC2222" t="str">
        <f t="shared" si="1147"/>
        <v>0.99359681942722-0.330063898011078i</v>
      </c>
      <c r="AD2222" t="str">
        <f t="shared" si="1148"/>
        <v>0.0863677753871539-0.0331136245057047i</v>
      </c>
      <c r="AE2222" t="e">
        <f t="shared" si="1149"/>
        <v>#DIV/0!</v>
      </c>
      <c r="AF2222" t="str">
        <f t="shared" si="1150"/>
        <v>-13.523553993678-7.85795703641108i</v>
      </c>
      <c r="AG2222" t="e">
        <f t="shared" si="1151"/>
        <v>#DIV/0!</v>
      </c>
      <c r="AH2222" t="e">
        <f t="shared" si="1152"/>
        <v>#DIV/0!</v>
      </c>
      <c r="AI2222" t="e">
        <f t="shared" si="1153"/>
        <v>#DIV/0!</v>
      </c>
      <c r="AJ2222" t="e">
        <f t="shared" si="1154"/>
        <v>#DIV/0!</v>
      </c>
      <c r="AK2222"/>
      <c r="AL2222"/>
      <c r="AM2222"/>
      <c r="AN2222"/>
    </row>
    <row r="2223" spans="1:40" x14ac:dyDescent="0.3">
      <c r="A2223"/>
      <c r="B2223">
        <f t="shared" si="1155"/>
        <v>289000</v>
      </c>
      <c r="C2223" s="186" t="str">
        <f t="shared" si="1123"/>
        <v>-0.00381914060432765+0.00801547913477128i</v>
      </c>
      <c r="D2223" s="158" t="str">
        <f t="shared" si="1124"/>
        <v>-5.66416338537609-2.62265797586094i</v>
      </c>
      <c r="E2223" t="str">
        <f t="shared" si="1125"/>
        <v>1089.53098838124-5282.36685730329i</v>
      </c>
      <c r="F2223" t="str">
        <f t="shared" si="1126"/>
        <v>0.734984779227335+0.350101302073154i</v>
      </c>
      <c r="G2223" t="str">
        <f t="shared" si="1121"/>
        <v>0.734984779227335+0.350101302073154i</v>
      </c>
      <c r="H2223" t="str">
        <f t="shared" si="1127"/>
        <v>7.88534920371457+5.22766831940441i</v>
      </c>
      <c r="I2223" t="str">
        <f t="shared" si="1128"/>
        <v>1134.90034610931i</v>
      </c>
      <c r="J2223" t="str">
        <f t="shared" si="1122"/>
        <v>-318.01154169397+242.004333963797i</v>
      </c>
      <c r="K2223" t="str">
        <f t="shared" si="1129"/>
        <v>1.71981971211112-2.25996993163748i</v>
      </c>
      <c r="L2223" t="str">
        <f t="shared" si="1130"/>
        <v>0.381139465220287-0.415149285280005i</v>
      </c>
      <c r="M2223" t="str">
        <f t="shared" si="1131"/>
        <v>2.10095917733141-2.67511921691748i</v>
      </c>
      <c r="N2223" t="str">
        <f t="shared" si="1132"/>
        <v>-3.69446407633415i</v>
      </c>
      <c r="O2223" t="str">
        <f t="shared" si="1133"/>
        <v>-0.851020153565453+0.525133029074951i</v>
      </c>
      <c r="P2223" t="str">
        <f t="shared" si="1134"/>
        <v>1.85102015356545-0.525133029074951i</v>
      </c>
      <c r="Q2223" t="str">
        <f t="shared" si="1135"/>
        <v>-1.85102015356545+4.2195971054091i</v>
      </c>
      <c r="R2223" t="str">
        <f t="shared" si="1136"/>
        <v>-0.265745949207325-0.322096876052943i</v>
      </c>
      <c r="S2223" t="str">
        <f t="shared" si="1137"/>
        <v>0.405428156525009i</v>
      </c>
      <c r="T2223" t="str">
        <f t="shared" si="1138"/>
        <v>0.130587142680609-0.107740890291114i</v>
      </c>
      <c r="U2223" t="e">
        <f t="shared" si="1139"/>
        <v>#DIV/0!</v>
      </c>
      <c r="V2223" t="str">
        <f t="shared" si="1140"/>
        <v>0.0000833333333333333-0.000917848576077828i</v>
      </c>
      <c r="W2223" t="e">
        <f t="shared" si="1141"/>
        <v>#DIV/0!</v>
      </c>
      <c r="X2223" t="e">
        <f t="shared" si="1142"/>
        <v>#DIV/0!</v>
      </c>
      <c r="Y2223" t="str">
        <f t="shared" si="1143"/>
        <v>0.00096+1.23477157656693i</v>
      </c>
      <c r="Z2223" t="e">
        <f t="shared" si="1144"/>
        <v>#DIV/0!</v>
      </c>
      <c r="AA2223" t="e">
        <f t="shared" si="1145"/>
        <v>#DIV/0!</v>
      </c>
      <c r="AB2223" t="str">
        <f t="shared" si="1146"/>
        <v>0.0745176074091527-0.0614807338595517i</v>
      </c>
      <c r="AC2223" t="str">
        <f t="shared" si="1147"/>
        <v>0.992090158541162-0.328511995610232i</v>
      </c>
      <c r="AD2223" t="str">
        <f t="shared" si="1148"/>
        <v>0.0861825041862491-0.0334331987240086i</v>
      </c>
      <c r="AE2223" t="e">
        <f t="shared" si="1149"/>
        <v>#DIV/0!</v>
      </c>
      <c r="AF2223" t="str">
        <f t="shared" si="1150"/>
        <v>-13.5495125890907-7.85032629526535i</v>
      </c>
      <c r="AG2223" t="e">
        <f t="shared" si="1151"/>
        <v>#DIV/0!</v>
      </c>
      <c r="AH2223" t="e">
        <f t="shared" si="1152"/>
        <v>#DIV/0!</v>
      </c>
      <c r="AI2223" t="e">
        <f t="shared" si="1153"/>
        <v>#DIV/0!</v>
      </c>
      <c r="AJ2223" t="e">
        <f t="shared" si="1154"/>
        <v>#DIV/0!</v>
      </c>
      <c r="AK2223"/>
      <c r="AL2223"/>
      <c r="AM2223"/>
      <c r="AN2223"/>
    </row>
    <row r="2224" spans="1:40" x14ac:dyDescent="0.3">
      <c r="A2224"/>
      <c r="B2224">
        <f t="shared" si="1155"/>
        <v>290000</v>
      </c>
      <c r="C2224" s="186" t="str">
        <f t="shared" si="1123"/>
        <v>-0.00380238226656955+0.00800047965561123i</v>
      </c>
      <c r="D2224" s="158" t="str">
        <f t="shared" si="1124"/>
        <v>-5.67294991682848-2.62024252212746i</v>
      </c>
      <c r="E2224" t="str">
        <f t="shared" si="1125"/>
        <v>1082.33400578497-5265.63111643611i</v>
      </c>
      <c r="F2224" t="str">
        <f t="shared" si="1126"/>
        <v>0.736147606884971+0.349771243411366i</v>
      </c>
      <c r="G2224" t="str">
        <f t="shared" si="1121"/>
        <v>0.736147606884971+0.349771243411366i</v>
      </c>
      <c r="H2224" t="str">
        <f t="shared" si="1127"/>
        <v>7.90238234789617+5.22240176464698i</v>
      </c>
      <c r="I2224" t="str">
        <f t="shared" si="1128"/>
        <v>1138.8273369263i</v>
      </c>
      <c r="J2224" t="str">
        <f t="shared" si="1122"/>
        <v>-320.223053560935+242.841719202425i</v>
      </c>
      <c r="K2224" t="str">
        <f t="shared" si="1129"/>
        <v>1.71225552855051-2.25786448732884i</v>
      </c>
      <c r="L2224" t="str">
        <f t="shared" si="1130"/>
        <v>0.379711090762504-0.415024573393796i</v>
      </c>
      <c r="M2224" t="str">
        <f t="shared" si="1131"/>
        <v>2.09196661931301-2.67288906072264i</v>
      </c>
      <c r="N2224" t="str">
        <f t="shared" si="1132"/>
        <v>-3.70724768905503i</v>
      </c>
      <c r="O2224" t="str">
        <f t="shared" si="1133"/>
        <v>-0.844237702905872+0.535968936592613i</v>
      </c>
      <c r="P2224" t="str">
        <f t="shared" si="1134"/>
        <v>1.84423770290587-0.535968936592613i</v>
      </c>
      <c r="Q2224" t="str">
        <f t="shared" si="1135"/>
        <v>-1.84423770290587+4.24321662564764i</v>
      </c>
      <c r="R2224" t="str">
        <f t="shared" si="1136"/>
        <v>-0.265132135119998-0.31939708542662i</v>
      </c>
      <c r="S2224" t="str">
        <f t="shared" si="1137"/>
        <v>0.406831022118522i</v>
      </c>
      <c r="T2224" t="str">
        <f t="shared" si="1138"/>
        <v>0.129940642725789-0.107863977527335i</v>
      </c>
      <c r="U2224" t="e">
        <f t="shared" si="1139"/>
        <v>#DIV/0!</v>
      </c>
      <c r="V2224" t="str">
        <f t="shared" si="1140"/>
        <v>0.0000833333333333333-0.000914683580987903i</v>
      </c>
      <c r="W2224" t="e">
        <f t="shared" si="1141"/>
        <v>#DIV/0!</v>
      </c>
      <c r="X2224" t="e">
        <f t="shared" si="1142"/>
        <v>#DIV/0!</v>
      </c>
      <c r="Y2224" t="str">
        <f t="shared" si="1143"/>
        <v>0.00096+1.23904414257581i</v>
      </c>
      <c r="Z2224" t="e">
        <f t="shared" si="1144"/>
        <v>#DIV/0!</v>
      </c>
      <c r="AA2224" t="e">
        <f t="shared" si="1145"/>
        <v>#DIV/0!</v>
      </c>
      <c r="AB2224" t="str">
        <f t="shared" si="1146"/>
        <v>0.0741486918418588-0.0615509717570776i</v>
      </c>
      <c r="AC2224" t="str">
        <f t="shared" si="1147"/>
        <v>0.990597669112555-0.326953805593083i</v>
      </c>
      <c r="AD2224" t="str">
        <f t="shared" si="1148"/>
        <v>0.0859927842239307-0.0337526573542942i</v>
      </c>
      <c r="AE2224" t="e">
        <f t="shared" si="1149"/>
        <v>#DIV/0!</v>
      </c>
      <c r="AF2224" t="str">
        <f t="shared" si="1150"/>
        <v>-13.5753322647247-7.84264428677444i</v>
      </c>
      <c r="AG2224" t="e">
        <f t="shared" si="1151"/>
        <v>#DIV/0!</v>
      </c>
      <c r="AH2224" t="e">
        <f t="shared" si="1152"/>
        <v>#DIV/0!</v>
      </c>
      <c r="AI2224" t="e">
        <f t="shared" si="1153"/>
        <v>#DIV/0!</v>
      </c>
      <c r="AJ2224" t="e">
        <f t="shared" si="1154"/>
        <v>#DIV/0!</v>
      </c>
      <c r="AK2224"/>
      <c r="AL2224"/>
      <c r="AM2224"/>
      <c r="AN2224"/>
    </row>
    <row r="2225" spans="1:40" x14ac:dyDescent="0.3">
      <c r="A2225"/>
      <c r="B2225">
        <f t="shared" si="1155"/>
        <v>291000</v>
      </c>
      <c r="C2225" s="186" t="str">
        <f t="shared" si="1123"/>
        <v>-0.00378571323113749+0.00798551614839982i</v>
      </c>
      <c r="D2225" s="158" t="str">
        <f t="shared" si="1124"/>
        <v>-5.68168963218324-2.61780847462867i</v>
      </c>
      <c r="E2225" t="str">
        <f t="shared" si="1125"/>
        <v>1075.20710749724-5248.99604173634i</v>
      </c>
      <c r="F2225" t="str">
        <f t="shared" si="1126"/>
        <v>0.737304238792764+0.349438795447792i</v>
      </c>
      <c r="G2225" t="str">
        <f t="shared" si="1121"/>
        <v>0.737304238792764+0.349438795447792i</v>
      </c>
      <c r="H2225" t="str">
        <f t="shared" si="1127"/>
        <v>7.91932404702668+5.21710354810646i</v>
      </c>
      <c r="I2225" t="str">
        <f t="shared" si="1128"/>
        <v>1142.75432774329i</v>
      </c>
      <c r="J2225" t="str">
        <f t="shared" si="1122"/>
        <v>-322.442204501707+243.679104441054i</v>
      </c>
      <c r="K2225" t="str">
        <f t="shared" si="1129"/>
        <v>1.70473180503621-2.25574319374198i</v>
      </c>
      <c r="L2225" t="str">
        <f t="shared" si="1130"/>
        <v>0.378288503659817-0.414895441907152i</v>
      </c>
      <c r="M2225" t="str">
        <f t="shared" si="1131"/>
        <v>2.08302030869603-2.67063863564913i</v>
      </c>
      <c r="N2225" t="str">
        <f t="shared" si="1132"/>
        <v>-3.72003130177591i</v>
      </c>
      <c r="O2225" t="str">
        <f t="shared" si="1133"/>
        <v>-0.837317288163025+0.54671725685524i</v>
      </c>
      <c r="P2225" t="str">
        <f t="shared" si="1134"/>
        <v>1.83731728816303-0.54671725685524i</v>
      </c>
      <c r="Q2225" t="str">
        <f t="shared" si="1135"/>
        <v>-1.83731728816303+4.26674855863115i</v>
      </c>
      <c r="R2225" t="str">
        <f t="shared" si="1136"/>
        <v>-0.264513791510109-0.316709903922129i</v>
      </c>
      <c r="S2225" t="str">
        <f t="shared" si="1137"/>
        <v>0.408233887712035i</v>
      </c>
      <c r="T2225" t="str">
        <f t="shared" si="1138"/>
        <v>0.129291715355036-0.107983493461622i</v>
      </c>
      <c r="U2225" t="e">
        <f t="shared" si="1139"/>
        <v>#DIV/0!</v>
      </c>
      <c r="V2225" t="str">
        <f t="shared" si="1140"/>
        <v>0.0000833333333333333-0.00091154033844155i</v>
      </c>
      <c r="W2225" t="e">
        <f t="shared" si="1141"/>
        <v>#DIV/0!</v>
      </c>
      <c r="X2225" t="e">
        <f t="shared" si="1142"/>
        <v>#DIV/0!</v>
      </c>
      <c r="Y2225" t="str">
        <f t="shared" si="1143"/>
        <v>0.00096+1.2433167085847i</v>
      </c>
      <c r="Z2225" t="e">
        <f t="shared" si="1144"/>
        <v>#DIV/0!</v>
      </c>
      <c r="AA2225" t="e">
        <f t="shared" si="1145"/>
        <v>#DIV/0!</v>
      </c>
      <c r="AB2225" t="str">
        <f t="shared" si="1146"/>
        <v>0.0737783911058277-0.0616191717443621i</v>
      </c>
      <c r="AC2225" t="str">
        <f t="shared" si="1147"/>
        <v>0.989119346259165-0.32538940791179i</v>
      </c>
      <c r="AD2225" t="str">
        <f t="shared" si="1148"/>
        <v>0.0857985860418264-0.0340719456757175i</v>
      </c>
      <c r="AE2225" t="e">
        <f t="shared" si="1149"/>
        <v>#DIV/0!</v>
      </c>
      <c r="AF2225" t="str">
        <f t="shared" si="1150"/>
        <v>-13.6010136792099-7.83491202273513i</v>
      </c>
      <c r="AG2225" t="e">
        <f t="shared" si="1151"/>
        <v>#DIV/0!</v>
      </c>
      <c r="AH2225" t="e">
        <f t="shared" si="1152"/>
        <v>#DIV/0!</v>
      </c>
      <c r="AI2225" t="e">
        <f t="shared" si="1153"/>
        <v>#DIV/0!</v>
      </c>
      <c r="AJ2225" t="e">
        <f t="shared" si="1154"/>
        <v>#DIV/0!</v>
      </c>
      <c r="AK2225"/>
      <c r="AL2225"/>
      <c r="AM2225"/>
      <c r="AN2225"/>
    </row>
    <row r="2226" spans="1:40" x14ac:dyDescent="0.3">
      <c r="A2226"/>
      <c r="B2226">
        <f t="shared" si="1155"/>
        <v>292000</v>
      </c>
      <c r="C2226" s="186" t="str">
        <f t="shared" si="1123"/>
        <v>-0.00376913307995742+0.00797058855654607i</v>
      </c>
      <c r="D2226" s="158" t="str">
        <f t="shared" si="1124"/>
        <v>-5.69038275050374-2.61535618851831i</v>
      </c>
      <c r="E2226" t="str">
        <f t="shared" si="1125"/>
        <v>1068.1493995969-5232.46078144672i</v>
      </c>
      <c r="F2226" t="str">
        <f t="shared" si="1126"/>
        <v>0.738454703942269+0.349104004450238i</v>
      </c>
      <c r="G2226" t="str">
        <f t="shared" si="1121"/>
        <v>0.738454703942269+0.349104004450238i</v>
      </c>
      <c r="H2226" t="str">
        <f t="shared" si="1127"/>
        <v>7.93617474154579+5.21177431341268i</v>
      </c>
      <c r="I2226" t="str">
        <f t="shared" si="1128"/>
        <v>1146.68131856027i</v>
      </c>
      <c r="J2226" t="str">
        <f t="shared" si="1122"/>
        <v>-324.668994516285+244.516489679683i</v>
      </c>
      <c r="K2226" t="str">
        <f t="shared" si="1129"/>
        <v>1.69724835049144-2.25360635644797i</v>
      </c>
      <c r="L2226" t="str">
        <f t="shared" si="1130"/>
        <v>0.376871693942892-0.414761945285516i</v>
      </c>
      <c r="M2226" t="str">
        <f t="shared" si="1131"/>
        <v>2.07412004443433-2.66836830173349i</v>
      </c>
      <c r="N2226" t="str">
        <f t="shared" si="1132"/>
        <v>-3.73281491449679i</v>
      </c>
      <c r="O2226" t="str">
        <f t="shared" si="1133"/>
        <v>-0.830260040260907+0.557376233388146i</v>
      </c>
      <c r="P2226" t="str">
        <f t="shared" si="1134"/>
        <v>1.83026004026091-0.557376233388146i</v>
      </c>
      <c r="Q2226" t="str">
        <f t="shared" si="1135"/>
        <v>-1.83026004026091+4.29019114788494i</v>
      </c>
      <c r="R2226" t="str">
        <f t="shared" si="1136"/>
        <v>-0.26389088487188-0.314035214807391i</v>
      </c>
      <c r="S2226" t="str">
        <f t="shared" si="1137"/>
        <v>0.409636753305546i</v>
      </c>
      <c r="T2226" t="str">
        <f t="shared" si="1138"/>
        <v>0.128640365817309-0.108099405305845i</v>
      </c>
      <c r="U2226" t="e">
        <f t="shared" si="1139"/>
        <v>#DIV/0!</v>
      </c>
      <c r="V2226" t="str">
        <f t="shared" si="1140"/>
        <v>0.0000833333333333333-0.000908418624953744i</v>
      </c>
      <c r="W2226" t="e">
        <f t="shared" si="1141"/>
        <v>#DIV/0!</v>
      </c>
      <c r="X2226" t="e">
        <f t="shared" si="1142"/>
        <v>#DIV/0!</v>
      </c>
      <c r="Y2226" t="str">
        <f t="shared" si="1143"/>
        <v>0.00096+1.24758927459358i</v>
      </c>
      <c r="Z2226" t="e">
        <f t="shared" si="1144"/>
        <v>#DIV/0!</v>
      </c>
      <c r="AA2226" t="e">
        <f t="shared" si="1145"/>
        <v>#DIV/0!</v>
      </c>
      <c r="AB2226" t="str">
        <f t="shared" si="1146"/>
        <v>0.0734067081962997-0.0616853151113473i</v>
      </c>
      <c r="AC2226" t="str">
        <f t="shared" si="1147"/>
        <v>0.987655185340326-0.323818881805299i</v>
      </c>
      <c r="AD2226" t="str">
        <f t="shared" si="1148"/>
        <v>0.0855998806446154-0.0343910080992859i</v>
      </c>
      <c r="AE2226" t="e">
        <f t="shared" si="1149"/>
        <v>#DIV/0!</v>
      </c>
      <c r="AF2226" t="str">
        <f t="shared" si="1150"/>
        <v>-13.6265574920495-7.82713050193099i</v>
      </c>
      <c r="AG2226" t="e">
        <f t="shared" si="1151"/>
        <v>#DIV/0!</v>
      </c>
      <c r="AH2226" t="e">
        <f t="shared" si="1152"/>
        <v>#DIV/0!</v>
      </c>
      <c r="AI2226" t="e">
        <f t="shared" si="1153"/>
        <v>#DIV/0!</v>
      </c>
      <c r="AJ2226" t="e">
        <f t="shared" si="1154"/>
        <v>#DIV/0!</v>
      </c>
      <c r="AK2226"/>
      <c r="AL2226"/>
      <c r="AM2226"/>
      <c r="AN2226"/>
    </row>
    <row r="2227" spans="1:40" x14ac:dyDescent="0.3">
      <c r="A2227"/>
      <c r="B2227">
        <f t="shared" si="1155"/>
        <v>293000</v>
      </c>
      <c r="C2227" s="186" t="str">
        <f t="shared" si="1123"/>
        <v>-0.00375264139425943+0.00795569682475566i</v>
      </c>
      <c r="D2227" s="158" t="str">
        <f t="shared" si="1124"/>
        <v>-5.69902949122133-2.61288601437633i</v>
      </c>
      <c r="E2227" t="str">
        <f t="shared" si="1125"/>
        <v>1061.1600021531-5216.02449259186i</v>
      </c>
      <c r="F2227" t="str">
        <f t="shared" si="1126"/>
        <v>0.73959903137374+0.348766916091234i</v>
      </c>
      <c r="G2227" t="str">
        <f t="shared" si="1121"/>
        <v>0.73959903137374+0.348766916091234i</v>
      </c>
      <c r="H2227" t="str">
        <f t="shared" si="1127"/>
        <v>7.95293487228358+5.20641469588883i</v>
      </c>
      <c r="I2227" t="str">
        <f t="shared" si="1128"/>
        <v>1150.60830937726i</v>
      </c>
      <c r="J2227" t="str">
        <f t="shared" si="1122"/>
        <v>-326.90342360467+245.353874918312i</v>
      </c>
      <c r="K2227" t="str">
        <f t="shared" si="1129"/>
        <v>1.6898049735511-2.25145427705991i</v>
      </c>
      <c r="L2227" t="str">
        <f t="shared" si="1130"/>
        <v>0.375460651347222-0.414624137518072i</v>
      </c>
      <c r="M2227" t="str">
        <f t="shared" si="1131"/>
        <v>2.06526562489832-2.66607841457798i</v>
      </c>
      <c r="N2227" t="str">
        <f t="shared" si="1132"/>
        <v>-3.74559852721767i</v>
      </c>
      <c r="O2227" t="str">
        <f t="shared" si="1133"/>
        <v>-0.823067112484587+0.56794412431707i</v>
      </c>
      <c r="P2227" t="str">
        <f t="shared" si="1134"/>
        <v>1.82306711248459-0.56794412431707i</v>
      </c>
      <c r="Q2227" t="str">
        <f t="shared" si="1135"/>
        <v>-1.82306711248459+4.31354265153474i</v>
      </c>
      <c r="R2227" t="str">
        <f t="shared" si="1136"/>
        <v>-0.263263381442366-0.311372903517634i</v>
      </c>
      <c r="S2227" t="str">
        <f t="shared" si="1137"/>
        <v>0.411039618899058i</v>
      </c>
      <c r="T2227" t="str">
        <f t="shared" si="1138"/>
        <v>0.127986599597381-0.108211679978147i</v>
      </c>
      <c r="U2227" t="e">
        <f t="shared" si="1139"/>
        <v>#DIV/0!</v>
      </c>
      <c r="V2227" t="str">
        <f t="shared" si="1140"/>
        <v>0.0000833333333333333-0.000905318220090418i</v>
      </c>
      <c r="W2227" t="e">
        <f t="shared" si="1141"/>
        <v>#DIV/0!</v>
      </c>
      <c r="X2227" t="e">
        <f t="shared" si="1142"/>
        <v>#DIV/0!</v>
      </c>
      <c r="Y2227" t="str">
        <f t="shared" si="1143"/>
        <v>0.00096+1.25186184060246i</v>
      </c>
      <c r="Z2227" t="e">
        <f t="shared" si="1144"/>
        <v>#DIV/0!</v>
      </c>
      <c r="AA2227" t="e">
        <f t="shared" si="1145"/>
        <v>#DIV/0!</v>
      </c>
      <c r="AB2227" t="str">
        <f t="shared" si="1146"/>
        <v>0.0730336462430789-0.0617493829803645i</v>
      </c>
      <c r="AC2227" t="str">
        <f t="shared" si="1147"/>
        <v>0.986205181969356-0.322242305814625i</v>
      </c>
      <c r="AD2227" t="str">
        <f t="shared" si="1148"/>
        <v>0.0853966395182258-0.0347097881648068i</v>
      </c>
      <c r="AE2227" t="e">
        <f t="shared" si="1149"/>
        <v>#DIV/0!</v>
      </c>
      <c r="AF2227" t="str">
        <f t="shared" si="1150"/>
        <v>-13.6519643635049-7.81930071026516i</v>
      </c>
      <c r="AG2227" t="e">
        <f t="shared" si="1151"/>
        <v>#DIV/0!</v>
      </c>
      <c r="AH2227" t="e">
        <f t="shared" si="1152"/>
        <v>#DIV/0!</v>
      </c>
      <c r="AI2227" t="e">
        <f t="shared" si="1153"/>
        <v>#DIV/0!</v>
      </c>
      <c r="AJ2227" t="e">
        <f t="shared" si="1154"/>
        <v>#DIV/0!</v>
      </c>
      <c r="AK2227"/>
      <c r="AL2227"/>
      <c r="AM2227"/>
      <c r="AN2227"/>
    </row>
    <row r="2228" spans="1:40" x14ac:dyDescent="0.3">
      <c r="A2228"/>
      <c r="B2228">
        <f t="shared" si="1155"/>
        <v>294000</v>
      </c>
      <c r="C2228" s="186" t="str">
        <f t="shared" si="1123"/>
        <v>-0.00373623775465467+0.00794084089895061i</v>
      </c>
      <c r="D2228" s="158" t="str">
        <f t="shared" si="1124"/>
        <v>-5.70763007409454-2.61039829825631i</v>
      </c>
      <c r="E2228" t="str">
        <f t="shared" si="1125"/>
        <v>1054.23804896766-5199.6863408811i</v>
      </c>
      <c r="F2228" t="str">
        <f t="shared" si="1126"/>
        <v>0.74073725017072+0.348427575454122i</v>
      </c>
      <c r="G2228" t="str">
        <f t="shared" si="1121"/>
        <v>0.74073725017072+0.348427575454122i</v>
      </c>
      <c r="H2228" t="str">
        <f t="shared" si="1127"/>
        <v>7.96960488038831+5.20102532263538i</v>
      </c>
      <c r="I2228" t="str">
        <f t="shared" si="1128"/>
        <v>1154.53530019425i</v>
      </c>
      <c r="J2228" t="str">
        <f t="shared" si="1122"/>
        <v>-329.145491766861+246.191260156942i</v>
      </c>
      <c r="K2228" t="str">
        <f t="shared" si="1129"/>
        <v>1.68240148259656-2.24928725327428i</v>
      </c>
      <c r="L2228" t="str">
        <f t="shared" si="1130"/>
        <v>0.37405536531992-0.414482072119709i</v>
      </c>
      <c r="M2228" t="str">
        <f t="shared" si="1131"/>
        <v>2.05645684791648-2.66376932539399i</v>
      </c>
      <c r="N2228" t="str">
        <f t="shared" si="1132"/>
        <v>-3.75838213993855i</v>
      </c>
      <c r="O2228" t="str">
        <f t="shared" si="1133"/>
        <v>-0.815739680291739+0.578419202652826i</v>
      </c>
      <c r="P2228" t="str">
        <f t="shared" si="1134"/>
        <v>1.81573968029174-0.578419202652826i</v>
      </c>
      <c r="Q2228" t="str">
        <f t="shared" si="1135"/>
        <v>-1.81573968029174+4.33680134259138i</v>
      </c>
      <c r="R2228" t="str">
        <f t="shared" si="1136"/>
        <v>-0.262631247200886-0.308722857631418i</v>
      </c>
      <c r="S2228" t="str">
        <f t="shared" si="1137"/>
        <v>0.41244248449257i</v>
      </c>
      <c r="T2228" t="str">
        <f t="shared" si="1138"/>
        <v>0.127330422421148-0.108320284100916i</v>
      </c>
      <c r="U2228" t="e">
        <f t="shared" si="1139"/>
        <v>#DIV/0!</v>
      </c>
      <c r="V2228" t="str">
        <f t="shared" si="1140"/>
        <v>0.0000833333333333333-0.00090223890641664i</v>
      </c>
      <c r="W2228" t="e">
        <f t="shared" si="1141"/>
        <v>#DIV/0!</v>
      </c>
      <c r="X2228" t="e">
        <f t="shared" si="1142"/>
        <v>#DIV/0!</v>
      </c>
      <c r="Y2228" t="str">
        <f t="shared" si="1143"/>
        <v>0.00096+1.25613440661134i</v>
      </c>
      <c r="Z2228" t="e">
        <f t="shared" si="1144"/>
        <v>#DIV/0!</v>
      </c>
      <c r="AA2228" t="e">
        <f t="shared" si="1145"/>
        <v>#DIV/0!</v>
      </c>
      <c r="AB2228" t="str">
        <f t="shared" si="1146"/>
        <v>0.0726592085135623-0.0618113563049767i</v>
      </c>
      <c r="AC2228" t="str">
        <f t="shared" si="1147"/>
        <v>0.984769332025711-0.320659757798208i</v>
      </c>
      <c r="AD2228" t="str">
        <f t="shared" si="1148"/>
        <v>0.0851888346483415-0.0350282285381195i</v>
      </c>
      <c r="AE2228" t="e">
        <f t="shared" si="1149"/>
        <v>#DIV/0!</v>
      </c>
      <c r="AF2228" t="str">
        <f t="shared" si="1150"/>
        <v>-13.6772349544829-7.81142362089169i</v>
      </c>
      <c r="AG2228" t="e">
        <f t="shared" si="1151"/>
        <v>#DIV/0!</v>
      </c>
      <c r="AH2228" t="e">
        <f t="shared" si="1152"/>
        <v>#DIV/0!</v>
      </c>
      <c r="AI2228" t="e">
        <f t="shared" si="1153"/>
        <v>#DIV/0!</v>
      </c>
      <c r="AJ2228" t="e">
        <f t="shared" si="1154"/>
        <v>#DIV/0!</v>
      </c>
      <c r="AK2228"/>
      <c r="AL2228"/>
      <c r="AM2228"/>
      <c r="AN2228"/>
    </row>
    <row r="2229" spans="1:40" x14ac:dyDescent="0.3">
      <c r="A2229"/>
      <c r="B2229">
        <f t="shared" si="1155"/>
        <v>295000</v>
      </c>
      <c r="C2229" s="186" t="str">
        <f t="shared" si="1123"/>
        <v>-0.00371992174121129+0.0079260207261928i</v>
      </c>
      <c r="D2229" s="158" t="str">
        <f t="shared" si="1124"/>
        <v>-5.71618471916945-2.60789338173281i</v>
      </c>
      <c r="E2229" t="str">
        <f t="shared" si="1125"/>
        <v>1047.38268732292-5183.44550061232i</v>
      </c>
      <c r="F2229" t="str">
        <f t="shared" si="1126"/>
        <v>0.741869389454804+0.348086027039168i</v>
      </c>
      <c r="G2229" t="str">
        <f t="shared" si="1121"/>
        <v>0.741869389454804+0.348086027039168i</v>
      </c>
      <c r="H2229" t="str">
        <f t="shared" si="1127"/>
        <v>7.98618520725621+5.19560681261384i</v>
      </c>
      <c r="I2229" t="str">
        <f t="shared" si="1128"/>
        <v>1158.46229101124i</v>
      </c>
      <c r="J2229" t="str">
        <f t="shared" si="1122"/>
        <v>-331.395199002858+247.02864539557i</v>
      </c>
      <c r="K2229" t="str">
        <f t="shared" si="1129"/>
        <v>1.67503768578965-2.24710557891236i</v>
      </c>
      <c r="L2229" t="str">
        <f t="shared" si="1130"/>
        <v>0.372655825026419-0.414335802133038i</v>
      </c>
      <c r="M2229" t="str">
        <f t="shared" si="1131"/>
        <v>2.04769351081607-2.6614413810454i</v>
      </c>
      <c r="N2229" t="str">
        <f t="shared" si="1132"/>
        <v>-3.77116575265942i</v>
      </c>
      <c r="O2229" t="str">
        <f t="shared" si="1133"/>
        <v>-0.808278941120558+0.588799756573514i</v>
      </c>
      <c r="P2229" t="str">
        <f t="shared" si="1134"/>
        <v>1.80827894112056-0.588799756573514i</v>
      </c>
      <c r="Q2229" t="str">
        <f t="shared" si="1135"/>
        <v>-1.80827894112056+4.35996550923293i</v>
      </c>
      <c r="R2229" t="str">
        <f t="shared" si="1136"/>
        <v>-0.261994447868519-0.306084966847409i</v>
      </c>
      <c r="S2229" t="str">
        <f t="shared" si="1137"/>
        <v>0.413845350086082i</v>
      </c>
      <c r="T2229" t="str">
        <f t="shared" si="1138"/>
        <v>0.126671840261053-0.108425183998757i</v>
      </c>
      <c r="U2229" t="e">
        <f t="shared" si="1139"/>
        <v>#DIV/0!</v>
      </c>
      <c r="V2229" t="str">
        <f t="shared" si="1140"/>
        <v>0.0000833333333333333-0.000899180469445734i</v>
      </c>
      <c r="W2229" t="e">
        <f t="shared" si="1141"/>
        <v>#DIV/0!</v>
      </c>
      <c r="X2229" t="e">
        <f t="shared" si="1142"/>
        <v>#DIV/0!</v>
      </c>
      <c r="Y2229" t="str">
        <f t="shared" si="1143"/>
        <v>0.00096+1.26040697262022i</v>
      </c>
      <c r="Z2229" t="e">
        <f t="shared" si="1144"/>
        <v>#DIV/0!</v>
      </c>
      <c r="AA2229" t="e">
        <f t="shared" si="1145"/>
        <v>#DIV/0!</v>
      </c>
      <c r="AB2229" t="str">
        <f t="shared" si="1146"/>
        <v>0.0722833984158358-0.0618712158688213i</v>
      </c>
      <c r="AC2229" t="str">
        <f t="shared" si="1147"/>
        <v>0.983347631666966-0.319071314947383i</v>
      </c>
      <c r="AD2229" t="str">
        <f t="shared" si="1148"/>
        <v>0.0849764385392212-0.035346271008601i</v>
      </c>
      <c r="AE2229" t="e">
        <f t="shared" si="1149"/>
        <v>#DIV/0!</v>
      </c>
      <c r="AF2229" t="str">
        <f t="shared" si="1150"/>
        <v>-13.7023699264257-7.80350019434665i</v>
      </c>
      <c r="AG2229" t="e">
        <f t="shared" si="1151"/>
        <v>#DIV/0!</v>
      </c>
      <c r="AH2229" t="e">
        <f t="shared" si="1152"/>
        <v>#DIV/0!</v>
      </c>
      <c r="AI2229" t="e">
        <f t="shared" si="1153"/>
        <v>#DIV/0!</v>
      </c>
      <c r="AJ2229" t="e">
        <f t="shared" si="1154"/>
        <v>#DIV/0!</v>
      </c>
      <c r="AK2229"/>
      <c r="AL2229"/>
      <c r="AM2229"/>
      <c r="AN2229"/>
    </row>
    <row r="2230" spans="1:40" x14ac:dyDescent="0.3">
      <c r="A2230"/>
      <c r="B2230">
        <f t="shared" si="1155"/>
        <v>296000</v>
      </c>
      <c r="C2230" s="186" t="str">
        <f t="shared" si="1123"/>
        <v>-0.00370369293352786+0.00791123625461018i</v>
      </c>
      <c r="D2230" s="158" t="str">
        <f t="shared" si="1124"/>
        <v>-5.72469364674088-2.60537160194826i</v>
      </c>
      <c r="E2230" t="str">
        <f t="shared" si="1125"/>
        <v>1040.59307773473-5167.30115457652i</v>
      </c>
      <c r="F2230" t="str">
        <f t="shared" si="1126"/>
        <v>0.7429954783805+0.3477423147696i</v>
      </c>
      <c r="G2230" t="str">
        <f t="shared" si="1121"/>
        <v>0.7429954783805+0.3477423147696i</v>
      </c>
      <c r="H2230" t="str">
        <f t="shared" si="1127"/>
        <v>8.00267629446279+5.19015977672989i</v>
      </c>
      <c r="I2230" t="str">
        <f t="shared" si="1128"/>
        <v>1162.38928182822i</v>
      </c>
      <c r="J2230" t="str">
        <f t="shared" si="1122"/>
        <v>-333.652545312662+247.8660306342i</v>
      </c>
      <c r="K2230" t="str">
        <f t="shared" si="1129"/>
        <v>1.66771339110584-2.24490954396112i</v>
      </c>
      <c r="L2230" t="str">
        <f t="shared" si="1130"/>
        <v>0.371262019357069-0.414185380130446i</v>
      </c>
      <c r="M2230" t="str">
        <f t="shared" si="1131"/>
        <v>2.03897541046291-2.65909492409157i</v>
      </c>
      <c r="N2230" t="str">
        <f t="shared" si="1132"/>
        <v>-3.7839493653803i</v>
      </c>
      <c r="O2230" t="str">
        <f t="shared" si="1133"/>
        <v>-0.800686114194048+0.599084089704305i</v>
      </c>
      <c r="P2230" t="str">
        <f t="shared" si="1134"/>
        <v>1.80068611419405-0.599084089704305i</v>
      </c>
      <c r="Q2230" t="str">
        <f t="shared" si="1135"/>
        <v>-1.80068611419405+4.3830334550846i</v>
      </c>
      <c r="R2230" t="str">
        <f t="shared" si="1136"/>
        <v>-0.26135294890764-0.303459122961844i</v>
      </c>
      <c r="S2230" t="str">
        <f t="shared" si="1137"/>
        <v>0.415248215679595i</v>
      </c>
      <c r="T2230" t="str">
        <f t="shared" si="1138"/>
        <v>0.126010859341601-0.108526345696498i</v>
      </c>
      <c r="U2230" t="e">
        <f t="shared" si="1139"/>
        <v>#DIV/0!</v>
      </c>
      <c r="V2230" t="str">
        <f t="shared" si="1140"/>
        <v>0.0000833333333333333-0.000896142697589504i</v>
      </c>
      <c r="W2230" t="e">
        <f t="shared" si="1141"/>
        <v>#DIV/0!</v>
      </c>
      <c r="X2230" t="e">
        <f t="shared" si="1142"/>
        <v>#DIV/0!</v>
      </c>
      <c r="Y2230" t="str">
        <f t="shared" si="1143"/>
        <v>0.00096+1.26467953862911i</v>
      </c>
      <c r="Z2230" t="e">
        <f t="shared" si="1144"/>
        <v>#DIV/0!</v>
      </c>
      <c r="AA2230" t="e">
        <f t="shared" si="1145"/>
        <v>#DIV/0!</v>
      </c>
      <c r="AB2230" t="str">
        <f t="shared" si="1146"/>
        <v>0.0719062195018202-0.0619289422844726i</v>
      </c>
      <c r="AC2230" t="str">
        <f t="shared" si="1147"/>
        <v>0.981940077340559-0.317477053801921i</v>
      </c>
      <c r="AD2230" t="str">
        <f t="shared" si="1148"/>
        <v>0.0847594242328249-0.0356638564869805i</v>
      </c>
      <c r="AE2230" t="e">
        <f t="shared" si="1149"/>
        <v>#DIV/0!</v>
      </c>
      <c r="AF2230" t="str">
        <f t="shared" si="1150"/>
        <v>-13.7273699412037-7.79553137867815i</v>
      </c>
      <c r="AG2230" t="e">
        <f t="shared" si="1151"/>
        <v>#DIV/0!</v>
      </c>
      <c r="AH2230" t="e">
        <f t="shared" si="1152"/>
        <v>#DIV/0!</v>
      </c>
      <c r="AI2230" t="e">
        <f t="shared" si="1153"/>
        <v>#DIV/0!</v>
      </c>
      <c r="AJ2230" t="e">
        <f t="shared" si="1154"/>
        <v>#DIV/0!</v>
      </c>
      <c r="AK2230"/>
      <c r="AL2230"/>
      <c r="AM2230"/>
      <c r="AN2230"/>
    </row>
    <row r="2231" spans="1:40" x14ac:dyDescent="0.3">
      <c r="A2231"/>
      <c r="B2231">
        <f t="shared" si="1155"/>
        <v>297000</v>
      </c>
      <c r="C2231" s="186" t="str">
        <f t="shared" si="1123"/>
        <v>-0.0036875509108055+0.00789648743332557i</v>
      </c>
      <c r="D2231" s="158" t="str">
        <f t="shared" si="1124"/>
        <v>-5.73315707731475-2.60283329165996i</v>
      </c>
      <c r="E2231" t="str">
        <f t="shared" si="1125"/>
        <v>1033.86839371081-5151.25249396342i</v>
      </c>
      <c r="F2231" t="str">
        <f t="shared" si="1126"/>
        <v>0.744115546130248+0.347396481997668i</v>
      </c>
      <c r="G2231" t="str">
        <f t="shared" si="1121"/>
        <v>0.744115546130248+0.347396481997668i</v>
      </c>
      <c r="H2231" t="str">
        <f t="shared" si="1127"/>
        <v>8.01907858369614+5.18468481791676i</v>
      </c>
      <c r="I2231" t="str">
        <f t="shared" si="1128"/>
        <v>1166.31627264521i</v>
      </c>
      <c r="J2231" t="str">
        <f t="shared" si="1122"/>
        <v>-335.917530696272+248.703415872828i</v>
      </c>
      <c r="K2231" t="str">
        <f t="shared" si="1129"/>
        <v>1.66042840636664-2.24269943461427i</v>
      </c>
      <c r="L2231" t="str">
        <f t="shared" si="1130"/>
        <v>0.369873936933662-0.414030858216202i</v>
      </c>
      <c r="M2231" t="str">
        <f t="shared" si="1131"/>
        <v>2.0303023433003-2.65673029283047i</v>
      </c>
      <c r="N2231" t="str">
        <f t="shared" si="1132"/>
        <v>-3.79673297810118i</v>
      </c>
      <c r="O2231" t="str">
        <f t="shared" si="1133"/>
        <v>-0.792962440320822+0.609270521394599i</v>
      </c>
      <c r="P2231" t="str">
        <f t="shared" si="1134"/>
        <v>1.79296244032082-0.609270521394599i</v>
      </c>
      <c r="Q2231" t="str">
        <f t="shared" si="1135"/>
        <v>-1.79296244032082+4.40600349949578i</v>
      </c>
      <c r="R2231" t="str">
        <f t="shared" si="1136"/>
        <v>-0.26070671552152-0.300845219846743i</v>
      </c>
      <c r="S2231" t="str">
        <f t="shared" si="1137"/>
        <v>0.416651081273106i</v>
      </c>
      <c r="T2231" t="str">
        <f t="shared" si="1138"/>
        <v>0.125347486144991-0.108623734917201i</v>
      </c>
      <c r="U2231" t="e">
        <f t="shared" si="1139"/>
        <v>#DIV/0!</v>
      </c>
      <c r="V2231" t="str">
        <f t="shared" si="1140"/>
        <v>0.0000833333333333333-0.000893125382109403i</v>
      </c>
      <c r="W2231" t="e">
        <f t="shared" si="1141"/>
        <v>#DIV/0!</v>
      </c>
      <c r="X2231" t="e">
        <f t="shared" si="1142"/>
        <v>#DIV/0!</v>
      </c>
      <c r="Y2231" t="str">
        <f t="shared" si="1143"/>
        <v>0.00096+1.26895210463799i</v>
      </c>
      <c r="Z2231" t="e">
        <f t="shared" si="1144"/>
        <v>#DIV/0!</v>
      </c>
      <c r="AA2231" t="e">
        <f t="shared" si="1145"/>
        <v>#DIV/0!</v>
      </c>
      <c r="AB2231" t="str">
        <f t="shared" si="1146"/>
        <v>0.071527675470486-0.0619845159923068i</v>
      </c>
      <c r="AC2231" t="str">
        <f t="shared" si="1147"/>
        <v>0.980546665795355-0.315877050265703i</v>
      </c>
      <c r="AD2231" t="str">
        <f t="shared" si="1148"/>
        <v>0.0845377653282512-0.0359809250034489i</v>
      </c>
      <c r="AE2231" t="e">
        <f t="shared" si="1149"/>
        <v>#DIV/0!</v>
      </c>
      <c r="AF2231" t="str">
        <f t="shared" si="1150"/>
        <v>-13.7522356610109-7.78751810957672i</v>
      </c>
      <c r="AG2231" t="e">
        <f t="shared" si="1151"/>
        <v>#DIV/0!</v>
      </c>
      <c r="AH2231" t="e">
        <f t="shared" si="1152"/>
        <v>#DIV/0!</v>
      </c>
      <c r="AI2231" t="e">
        <f t="shared" si="1153"/>
        <v>#DIV/0!</v>
      </c>
      <c r="AJ2231" t="e">
        <f t="shared" si="1154"/>
        <v>#DIV/0!</v>
      </c>
      <c r="AK2231"/>
      <c r="AL2231"/>
      <c r="AM2231"/>
      <c r="AN2231"/>
    </row>
    <row r="2232" spans="1:40" x14ac:dyDescent="0.3">
      <c r="A2232"/>
      <c r="B2232">
        <f t="shared" si="1155"/>
        <v>298000</v>
      </c>
      <c r="C2232" s="186" t="str">
        <f t="shared" si="1123"/>
        <v>-0.00367149525191796+0.00788177421238859i</v>
      </c>
      <c r="D2232" s="158" t="str">
        <f t="shared" si="1124"/>
        <v>-5.74157523157116-2.60027877928652i</v>
      </c>
      <c r="E2232" t="str">
        <f t="shared" si="1125"/>
        <v>1027.20782151397-5135.29871826785i</v>
      </c>
      <c r="F2232" t="str">
        <f t="shared" si="1126"/>
        <v>0.745229621909537+0.34704857151063i</v>
      </c>
      <c r="G2232" t="str">
        <f t="shared" si="1121"/>
        <v>0.745229621909537+0.34704857151063i</v>
      </c>
      <c r="H2232" t="str">
        <f t="shared" si="1127"/>
        <v>8.03539251669165+5.1791825312176i</v>
      </c>
      <c r="I2232" t="str">
        <f t="shared" si="1128"/>
        <v>1170.2432634622i</v>
      </c>
      <c r="J2232" t="str">
        <f t="shared" si="1122"/>
        <v>-338.190155153689+249.540801111458i</v>
      </c>
      <c r="K2232" t="str">
        <f t="shared" si="1129"/>
        <v>1.65318253927105-2.24047553331259i</v>
      </c>
      <c r="L2232" t="str">
        <f t="shared" si="1130"/>
        <v>0.368491566115825-0.413872288028599i</v>
      </c>
      <c r="M2232" t="str">
        <f t="shared" si="1131"/>
        <v>2.02167410538688-2.65434782134119i</v>
      </c>
      <c r="N2232" t="str">
        <f t="shared" si="1132"/>
        <v>-3.80951659082206i</v>
      </c>
      <c r="O2232" t="str">
        <f t="shared" si="1133"/>
        <v>-0.785109181692299+0.619357386992718i</v>
      </c>
      <c r="P2232" t="str">
        <f t="shared" si="1134"/>
        <v>1.7851091816923-0.619357386992718i</v>
      </c>
      <c r="Q2232" t="str">
        <f t="shared" si="1135"/>
        <v>-1.7851091816923+4.42887397781478i</v>
      </c>
      <c r="R2232" t="str">
        <f t="shared" si="1136"/>
        <v>-0.260055712653982-0.29824315342878i</v>
      </c>
      <c r="S2232" t="str">
        <f t="shared" si="1137"/>
        <v>0.418053946866619i</v>
      </c>
      <c r="T2232" t="str">
        <f t="shared" si="1138"/>
        <v>0.124681727416848-0.108717317080209i</v>
      </c>
      <c r="U2232" t="e">
        <f t="shared" si="1139"/>
        <v>#DIV/0!</v>
      </c>
      <c r="V2232" t="str">
        <f t="shared" si="1140"/>
        <v>0.0000833333333333333-0.000890128317068766i</v>
      </c>
      <c r="W2232" t="e">
        <f t="shared" si="1141"/>
        <v>#DIV/0!</v>
      </c>
      <c r="X2232" t="e">
        <f t="shared" si="1142"/>
        <v>#DIV/0!</v>
      </c>
      <c r="Y2232" t="str">
        <f t="shared" si="1143"/>
        <v>0.00096+1.27322467064687i</v>
      </c>
      <c r="Z2232" t="e">
        <f t="shared" si="1144"/>
        <v>#DIV/0!</v>
      </c>
      <c r="AA2232" t="e">
        <f t="shared" si="1145"/>
        <v>#DIV/0!</v>
      </c>
      <c r="AB2232" t="str">
        <f t="shared" si="1146"/>
        <v>0.0711477701711234-0.062037917259387i</v>
      </c>
      <c r="AC2232" t="str">
        <f t="shared" si="1147"/>
        <v>0.979167394092978-0.314271379622442i</v>
      </c>
      <c r="AD2232" t="str">
        <f t="shared" si="1148"/>
        <v>0.0843114360014828-0.0362974157061003i</v>
      </c>
      <c r="AE2232" t="e">
        <f t="shared" si="1149"/>
        <v>#DIV/0!</v>
      </c>
      <c r="AF2232" t="str">
        <f t="shared" si="1150"/>
        <v>-13.7769677482628-7.77946131050412i</v>
      </c>
      <c r="AG2232" t="e">
        <f t="shared" si="1151"/>
        <v>#DIV/0!</v>
      </c>
      <c r="AH2232" t="e">
        <f t="shared" si="1152"/>
        <v>#DIV/0!</v>
      </c>
      <c r="AI2232" t="e">
        <f t="shared" si="1153"/>
        <v>#DIV/0!</v>
      </c>
      <c r="AJ2232" t="e">
        <f t="shared" si="1154"/>
        <v>#DIV/0!</v>
      </c>
      <c r="AK2232"/>
      <c r="AL2232"/>
      <c r="AM2232"/>
      <c r="AN2232"/>
    </row>
    <row r="2233" spans="1:40" x14ac:dyDescent="0.3">
      <c r="A2233"/>
      <c r="B2233">
        <f t="shared" si="1155"/>
        <v>299000</v>
      </c>
      <c r="C2233" s="186" t="str">
        <f t="shared" si="1123"/>
        <v>-0.00365552553548009+0.00786709654271022i</v>
      </c>
      <c r="D2233" s="158" t="str">
        <f t="shared" si="1124"/>
        <v>-5.74994833032855-2.59770838895417i</v>
      </c>
      <c r="E2233" t="str">
        <f t="shared" si="1125"/>
        <v>1020.61055993038-5119.4390351971i</v>
      </c>
      <c r="F2233" t="str">
        <f t="shared" si="1126"/>
        <v>0.746337734942157+0.346698625536732i</v>
      </c>
      <c r="G2233" t="str">
        <f t="shared" si="1121"/>
        <v>0.746337734942157+0.346698625536732i</v>
      </c>
      <c r="H2233" t="str">
        <f t="shared" si="1127"/>
        <v>8.05161853516849+5.17365350386795i</v>
      </c>
      <c r="I2233" t="str">
        <f t="shared" si="1128"/>
        <v>1174.17025427919i</v>
      </c>
      <c r="J2233" t="str">
        <f t="shared" si="1122"/>
        <v>-340.470418684913+250.378186350087i</v>
      </c>
      <c r="K2233" t="str">
        <f t="shared" si="1129"/>
        <v>1.64597559742632-2.23823811878449i</v>
      </c>
      <c r="L2233" t="str">
        <f t="shared" si="1130"/>
        <v>0.367114895007354-0.413709720742134i</v>
      </c>
      <c r="M2233" t="str">
        <f t="shared" si="1131"/>
        <v>2.01309049243367-2.65194783952662i</v>
      </c>
      <c r="N2233" t="str">
        <f t="shared" si="1132"/>
        <v>-3.82230020354294i</v>
      </c>
      <c r="O2233" t="str">
        <f t="shared" si="1133"/>
        <v>-0.77712762167645+0.629343038117928i</v>
      </c>
      <c r="P2233" t="str">
        <f t="shared" si="1134"/>
        <v>1.77712762167645-0.629343038117928i</v>
      </c>
      <c r="Q2233" t="str">
        <f t="shared" si="1135"/>
        <v>-1.77712762167645+4.45164324166087i</v>
      </c>
      <c r="R2233" t="str">
        <f t="shared" si="1136"/>
        <v>-0.259399904989102-0.295652821668843i</v>
      </c>
      <c r="S2233" t="str">
        <f t="shared" si="1137"/>
        <v>0.419456812460132i</v>
      </c>
      <c r="T2233" t="str">
        <f t="shared" si="1138"/>
        <v>0.124013590172057-0.10880705729919i</v>
      </c>
      <c r="U2233" t="e">
        <f t="shared" si="1139"/>
        <v>#DIV/0!</v>
      </c>
      <c r="V2233" t="str">
        <f t="shared" si="1140"/>
        <v>0.0000833333333333333-0.000887151299285925i</v>
      </c>
      <c r="W2233" t="e">
        <f t="shared" si="1141"/>
        <v>#DIV/0!</v>
      </c>
      <c r="X2233" t="e">
        <f t="shared" si="1142"/>
        <v>#DIV/0!</v>
      </c>
      <c r="Y2233" t="str">
        <f t="shared" si="1143"/>
        <v>0.00096+1.27749723665575i</v>
      </c>
      <c r="Z2233" t="e">
        <f t="shared" si="1144"/>
        <v>#DIV/0!</v>
      </c>
      <c r="AA2233" t="e">
        <f t="shared" si="1145"/>
        <v>#DIV/0!</v>
      </c>
      <c r="AB2233" t="str">
        <f t="shared" si="1146"/>
        <v>0.0707665076066722-0.0620891261783477i</v>
      </c>
      <c r="AC2233" t="str">
        <f t="shared" si="1147"/>
        <v>0.977802259618962-0.312660116551505i</v>
      </c>
      <c r="AD2233" t="str">
        <f t="shared" si="1148"/>
        <v>0.0840804110254283-0.0366132668596919i</v>
      </c>
      <c r="AE2233" t="e">
        <f t="shared" si="1149"/>
        <v>#DIV/0!</v>
      </c>
      <c r="AF2233" t="str">
        <f t="shared" si="1150"/>
        <v>-13.801566865497-7.77136189282212i</v>
      </c>
      <c r="AG2233" t="e">
        <f t="shared" si="1151"/>
        <v>#DIV/0!</v>
      </c>
      <c r="AH2233" t="e">
        <f t="shared" si="1152"/>
        <v>#DIV/0!</v>
      </c>
      <c r="AI2233" t="e">
        <f t="shared" si="1153"/>
        <v>#DIV/0!</v>
      </c>
      <c r="AJ2233" t="e">
        <f t="shared" si="1154"/>
        <v>#DIV/0!</v>
      </c>
      <c r="AK2233"/>
      <c r="AL2233"/>
      <c r="AM2233"/>
      <c r="AN2233"/>
    </row>
    <row r="2234" spans="1:40" x14ac:dyDescent="0.3">
      <c r="A2234"/>
      <c r="B2234">
        <f t="shared" si="1155"/>
        <v>300000</v>
      </c>
      <c r="C2234" s="186" t="str">
        <f t="shared" si="1123"/>
        <v>-0.00363964133991433+0.00785245437599916i</v>
      </c>
      <c r="D2234" s="158" t="str">
        <f t="shared" si="1124"/>
        <v>-5.75827659450859-2.59512244054268i</v>
      </c>
      <c r="E2234" t="str">
        <f t="shared" si="1125"/>
        <v>1014.07582004261-5103.6726605791i</v>
      </c>
      <c r="F2234" t="str">
        <f t="shared" si="1126"/>
        <v>0.747439914465554+0.346346685751131i</v>
      </c>
      <c r="G2234" t="str">
        <f t="shared" si="1121"/>
        <v>0.747439914465554+0.346346685751131i</v>
      </c>
      <c r="H2234" t="str">
        <f t="shared" si="1127"/>
        <v>8.06775708076761+5.16809831537729i</v>
      </c>
      <c r="I2234" t="str">
        <f t="shared" si="1128"/>
        <v>1178.09724509617i</v>
      </c>
      <c r="J2234" t="str">
        <f t="shared" si="1122"/>
        <v>-342.758321289942+251.215571588716i</v>
      </c>
      <c r="K2234" t="str">
        <f t="shared" si="1129"/>
        <v>1.63880738837799-2.23598746608598i</v>
      </c>
      <c r="L2234" t="str">
        <f t="shared" si="1130"/>
        <v>0.365743911462442-0.413543207069735i</v>
      </c>
      <c r="M2234" t="str">
        <f t="shared" si="1131"/>
        <v>2.00455129984043-2.64953067315572i</v>
      </c>
      <c r="N2234" t="str">
        <f t="shared" si="1132"/>
        <v>-3.83508381626382i</v>
      </c>
      <c r="O2234" t="str">
        <f t="shared" si="1133"/>
        <v>-0.76901906460807+0.639225842929812i</v>
      </c>
      <c r="P2234" t="str">
        <f t="shared" si="1134"/>
        <v>1.76901906460807-0.639225842929812i</v>
      </c>
      <c r="Q2234" t="str">
        <f t="shared" si="1135"/>
        <v>-1.76901906460807+4.47430965919363i</v>
      </c>
      <c r="R2234" t="str">
        <f t="shared" si="1136"/>
        <v>-0.258739256950996-0.293074124542278i</v>
      </c>
      <c r="S2234" t="str">
        <f t="shared" si="1137"/>
        <v>0.420859678053643i</v>
      </c>
      <c r="T2234" t="str">
        <f t="shared" si="1138"/>
        <v>0.123343081700716-0.108892920380235i</v>
      </c>
      <c r="U2234" t="e">
        <f t="shared" si="1139"/>
        <v>#DIV/0!</v>
      </c>
      <c r="V2234" t="str">
        <f t="shared" si="1140"/>
        <v>0.0000833333333333333-0.000884194128288304i</v>
      </c>
      <c r="W2234" t="e">
        <f t="shared" si="1141"/>
        <v>#DIV/0!</v>
      </c>
      <c r="X2234" t="e">
        <f t="shared" si="1142"/>
        <v>#DIV/0!</v>
      </c>
      <c r="Y2234" t="str">
        <f t="shared" si="1143"/>
        <v>0.00096+1.28176980266464i</v>
      </c>
      <c r="Z2234" t="e">
        <f t="shared" si="1144"/>
        <v>#DIV/0!</v>
      </c>
      <c r="AA2234" t="e">
        <f t="shared" si="1145"/>
        <v>#DIV/0!</v>
      </c>
      <c r="AB2234" t="str">
        <f t="shared" si="1146"/>
        <v>0.0703838919371181-0.062138122666309i</v>
      </c>
      <c r="AC2234" t="str">
        <f t="shared" si="1147"/>
        <v>0.97645126009368-0.311043335143866i</v>
      </c>
      <c r="AD2234" t="str">
        <f t="shared" si="1148"/>
        <v>0.083844665790279-0.0369284158447585i</v>
      </c>
      <c r="AE2234" t="e">
        <f t="shared" si="1149"/>
        <v>#DIV/0!</v>
      </c>
      <c r="AF2234" t="str">
        <f t="shared" si="1150"/>
        <v>-13.8260336752762-7.76322075591997i</v>
      </c>
      <c r="AG2234" t="e">
        <f t="shared" si="1151"/>
        <v>#DIV/0!</v>
      </c>
      <c r="AH2234" t="e">
        <f t="shared" si="1152"/>
        <v>#DIV/0!</v>
      </c>
      <c r="AI2234" t="e">
        <f t="shared" si="1153"/>
        <v>#DIV/0!</v>
      </c>
      <c r="AJ2234" t="e">
        <f t="shared" si="1154"/>
        <v>#DIV/0!</v>
      </c>
      <c r="AK2234"/>
      <c r="AL2234"/>
      <c r="AM2234"/>
      <c r="AN2234"/>
    </row>
    <row r="2235" spans="1:40" x14ac:dyDescent="0.3">
      <c r="A2235"/>
      <c r="B2235">
        <f t="shared" si="1155"/>
        <v>301000</v>
      </c>
      <c r="C2235" s="186" t="str">
        <f t="shared" si="1123"/>
        <v>-0.00362384224351591+0.00783784766470181i</v>
      </c>
      <c r="D2235" s="158" t="str">
        <f t="shared" si="1124"/>
        <v>-5.76656024510209-2.59252124973118i</v>
      </c>
      <c r="E2235" t="str">
        <f t="shared" si="1125"/>
        <v>1007.60282500734-5087.99881827159i</v>
      </c>
      <c r="F2235" t="str">
        <f t="shared" si="1126"/>
        <v>0.748536189726321+0.345992793281812i</v>
      </c>
      <c r="G2235" t="str">
        <f t="shared" si="1121"/>
        <v>0.748536189726321+0.345992793281812i</v>
      </c>
      <c r="H2235" t="str">
        <f t="shared" si="1127"/>
        <v>8.08380859499138+5.16251753761072i</v>
      </c>
      <c r="I2235" t="str">
        <f t="shared" si="1128"/>
        <v>1182.02423591316i</v>
      </c>
      <c r="J2235" t="str">
        <f t="shared" si="1122"/>
        <v>-345.053862968779+252.052956827345i</v>
      </c>
      <c r="K2235" t="str">
        <f t="shared" si="1129"/>
        <v>1.63167771963902-2.23372384664067i</v>
      </c>
      <c r="L2235" t="str">
        <f t="shared" si="1130"/>
        <v>0.364378603091809-0.413372797265014i</v>
      </c>
      <c r="M2235" t="str">
        <f t="shared" si="1131"/>
        <v>1.99605632273083-2.64709664390568i</v>
      </c>
      <c r="N2235" t="str">
        <f t="shared" si="1132"/>
        <v>-3.8478674289847i</v>
      </c>
      <c r="O2235" t="str">
        <f t="shared" si="1133"/>
        <v>-0.760784835575623+0.64900418639495i</v>
      </c>
      <c r="P2235" t="str">
        <f t="shared" si="1134"/>
        <v>1.76078483557562-0.64900418639495i</v>
      </c>
      <c r="Q2235" t="str">
        <f t="shared" si="1135"/>
        <v>-1.76078483557562+4.49687161537965i</v>
      </c>
      <c r="R2235" t="str">
        <f t="shared" si="1136"/>
        <v>-0.258073732703642-0.290506964019777i</v>
      </c>
      <c r="S2235" t="str">
        <f t="shared" si="1137"/>
        <v>0.422262543647156i</v>
      </c>
      <c r="T2235" t="str">
        <f t="shared" si="1138"/>
        <v>0.122670209574204-0.108974870819956i</v>
      </c>
      <c r="U2235" t="e">
        <f t="shared" si="1139"/>
        <v>#DIV/0!</v>
      </c>
      <c r="V2235" t="str">
        <f t="shared" si="1140"/>
        <v>0.0000833333333333333-0.000881256606267419i</v>
      </c>
      <c r="W2235" t="e">
        <f t="shared" si="1141"/>
        <v>#DIV/0!</v>
      </c>
      <c r="X2235" t="e">
        <f t="shared" si="1142"/>
        <v>#DIV/0!</v>
      </c>
      <c r="Y2235" t="str">
        <f t="shared" si="1143"/>
        <v>0.00096+1.28604236867352i</v>
      </c>
      <c r="Z2235" t="e">
        <f t="shared" si="1144"/>
        <v>#DIV/0!</v>
      </c>
      <c r="AA2235" t="e">
        <f t="shared" si="1145"/>
        <v>#DIV/0!</v>
      </c>
      <c r="AB2235" t="str">
        <f t="shared" si="1146"/>
        <v>0.0699999274829557-0.0621848864637915i</v>
      </c>
      <c r="AC2235" t="str">
        <f t="shared" si="1147"/>
        <v>0.975114393583095-0.309421108918123i</v>
      </c>
      <c r="AD2235" t="str">
        <f t="shared" si="1148"/>
        <v>0.0836041763241636-0.0372427991570692i</v>
      </c>
      <c r="AE2235" t="e">
        <f t="shared" si="1149"/>
        <v>#DIV/0!</v>
      </c>
      <c r="AF2235" t="str">
        <f t="shared" si="1150"/>
        <v>-13.8503688400935-7.7550387873419i</v>
      </c>
      <c r="AG2235" t="e">
        <f t="shared" si="1151"/>
        <v>#DIV/0!</v>
      </c>
      <c r="AH2235" t="e">
        <f t="shared" si="1152"/>
        <v>#DIV/0!</v>
      </c>
      <c r="AI2235" t="e">
        <f t="shared" si="1153"/>
        <v>#DIV/0!</v>
      </c>
      <c r="AJ2235" t="e">
        <f t="shared" si="1154"/>
        <v>#DIV/0!</v>
      </c>
      <c r="AK2235"/>
      <c r="AL2235"/>
      <c r="AM2235"/>
      <c r="AN2235"/>
    </row>
    <row r="2236" spans="1:40" x14ac:dyDescent="0.3">
      <c r="A2236"/>
      <c r="B2236">
        <f t="shared" si="1155"/>
        <v>302000</v>
      </c>
      <c r="C2236" s="186" t="str">
        <f t="shared" si="1123"/>
        <v>-0.00360812782451615+0.00782327636194394i</v>
      </c>
      <c r="D2236" s="158" t="str">
        <f t="shared" si="1124"/>
        <v>-5.77479950313568-2.58990512804354i</v>
      </c>
      <c r="E2236" t="str">
        <f t="shared" si="1125"/>
        <v>1001.19080983773-5072.41674007212i</v>
      </c>
      <c r="F2236" t="str">
        <f t="shared" si="1126"/>
        <v>0.74962658997579+0.345636988715449i</v>
      </c>
      <c r="G2236" t="str">
        <f t="shared" si="1121"/>
        <v>0.74962658997579+0.345636988715449i</v>
      </c>
      <c r="H2236" t="str">
        <f t="shared" si="1127"/>
        <v>8.09977351914473+5.15691173486977i</v>
      </c>
      <c r="I2236" t="str">
        <f t="shared" si="1128"/>
        <v>1185.95122673015i</v>
      </c>
      <c r="J2236" t="str">
        <f t="shared" si="1122"/>
        <v>-347.357043721421+252.890342065973i</v>
      </c>
      <c r="K2236" t="str">
        <f t="shared" si="1129"/>
        <v>1.62458639871828-2.23144752827926i</v>
      </c>
      <c r="L2236" t="str">
        <f t="shared" si="1130"/>
        <v>0.363018957268754-0.413198541124564i</v>
      </c>
      <c r="M2236" t="str">
        <f t="shared" si="1131"/>
        <v>1.98760535598703-2.64464606940382i</v>
      </c>
      <c r="N2236" t="str">
        <f t="shared" si="1132"/>
        <v>-3.86065104170558i</v>
      </c>
      <c r="O2236" t="str">
        <f t="shared" si="1133"/>
        <v>-0.752426280204704+0.65867647055084i</v>
      </c>
      <c r="P2236" t="str">
        <f t="shared" si="1134"/>
        <v>1.7524262802047-0.65867647055084i</v>
      </c>
      <c r="Q2236" t="str">
        <f t="shared" si="1135"/>
        <v>-1.7524262802047+4.51932751225642i</v>
      </c>
      <c r="R2236" t="str">
        <f t="shared" si="1136"/>
        <v>-0.2574032961508-0.287951244048915i</v>
      </c>
      <c r="S2236" t="str">
        <f t="shared" si="1137"/>
        <v>0.423665409240667i</v>
      </c>
      <c r="T2236" t="str">
        <f t="shared" si="1138"/>
        <v>0.121994981651343-0.109052872803625i</v>
      </c>
      <c r="U2236" t="e">
        <f t="shared" si="1139"/>
        <v>#DIV/0!</v>
      </c>
      <c r="V2236" t="str">
        <f t="shared" si="1140"/>
        <v>0.0000833333333333333-0.000878338538034743i</v>
      </c>
      <c r="W2236" t="e">
        <f t="shared" si="1141"/>
        <v>#DIV/0!</v>
      </c>
      <c r="X2236" t="e">
        <f t="shared" si="1142"/>
        <v>#DIV/0!</v>
      </c>
      <c r="Y2236" t="str">
        <f t="shared" si="1143"/>
        <v>0.00096+1.2903149346824i</v>
      </c>
      <c r="Z2236" t="e">
        <f t="shared" si="1144"/>
        <v>#DIV/0!</v>
      </c>
      <c r="AA2236" t="e">
        <f t="shared" si="1145"/>
        <v>#DIV/0!</v>
      </c>
      <c r="AB2236" t="str">
        <f t="shared" si="1146"/>
        <v>0.0696146187287048-0.0622293971336543i</v>
      </c>
      <c r="AC2236" t="str">
        <f t="shared" si="1147"/>
        <v>0.973791658509281-0.30779351083661i</v>
      </c>
      <c r="AD2236" t="str">
        <f t="shared" si="1148"/>
        <v>0.0833589193140961-0.0375563524074636i</v>
      </c>
      <c r="AE2236" t="e">
        <f t="shared" si="1149"/>
        <v>#DIV/0!</v>
      </c>
      <c r="AF2236" t="str">
        <f t="shared" si="1150"/>
        <v>-13.8745730222804-7.74681686291331i</v>
      </c>
      <c r="AG2236" t="e">
        <f t="shared" si="1151"/>
        <v>#DIV/0!</v>
      </c>
      <c r="AH2236" t="e">
        <f t="shared" si="1152"/>
        <v>#DIV/0!</v>
      </c>
      <c r="AI2236" t="e">
        <f t="shared" si="1153"/>
        <v>#DIV/0!</v>
      </c>
      <c r="AJ2236" t="e">
        <f t="shared" si="1154"/>
        <v>#DIV/0!</v>
      </c>
      <c r="AK2236"/>
      <c r="AL2236"/>
      <c r="AM2236"/>
      <c r="AN2236"/>
    </row>
    <row r="2237" spans="1:40" x14ac:dyDescent="0.3">
      <c r="A2237"/>
      <c r="B2237">
        <f t="shared" si="1155"/>
        <v>303000</v>
      </c>
      <c r="C2237" s="186" t="str">
        <f t="shared" si="1123"/>
        <v>-0.00359249766114422+0.00780874042147471i</v>
      </c>
      <c r="D2237" s="158" t="str">
        <f t="shared" si="1124"/>
        <v>-5.78299458963952-2.58727438289361i</v>
      </c>
      <c r="E2237" t="str">
        <f t="shared" si="1125"/>
        <v>994.839021190244-5056.92566562894i</v>
      </c>
      <c r="F2237" t="str">
        <f t="shared" si="1126"/>
        <v>0.750711144465749+0.34527931210325i</v>
      </c>
      <c r="G2237" t="str">
        <f t="shared" si="1121"/>
        <v>0.750711144465749+0.34527931210325i</v>
      </c>
      <c r="H2237" t="str">
        <f t="shared" si="1127"/>
        <v>8.11565229427803+5.15128146397319i</v>
      </c>
      <c r="I2237" t="str">
        <f t="shared" si="1128"/>
        <v>1189.87821754713i</v>
      </c>
      <c r="J2237" t="str">
        <f t="shared" si="1122"/>
        <v>-349.66786354787+253.727727304603i</v>
      </c>
      <c r="K2237" t="str">
        <f t="shared" si="1129"/>
        <v>1.61753323314825-2.2291587752789i</v>
      </c>
      <c r="L2237" t="str">
        <f t="shared" si="1130"/>
        <v>0.361664961135114-0.413020487990283i</v>
      </c>
      <c r="M2237" t="str">
        <f t="shared" si="1131"/>
        <v>1.97919819428336-2.64217926326918i</v>
      </c>
      <c r="N2237" t="str">
        <f t="shared" si="1132"/>
        <v>-3.87343465442646i</v>
      </c>
      <c r="O2237" t="str">
        <f t="shared" si="1133"/>
        <v>-0.743944764438133+0.668241114767036i</v>
      </c>
      <c r="P2237" t="str">
        <f t="shared" si="1134"/>
        <v>1.74394476443813-0.668241114767036i</v>
      </c>
      <c r="Q2237" t="str">
        <f t="shared" si="1135"/>
        <v>-1.74394476443813+4.5416757691935i</v>
      </c>
      <c r="R2237" t="str">
        <f t="shared" si="1136"/>
        <v>-0.256727910935967-0.285406870536334i</v>
      </c>
      <c r="S2237" t="str">
        <f t="shared" si="1137"/>
        <v>0.425068274834179i</v>
      </c>
      <c r="T2237" t="str">
        <f t="shared" si="1138"/>
        <v>0.121317406084701-0.109126890203334i</v>
      </c>
      <c r="U2237" t="e">
        <f t="shared" si="1139"/>
        <v>#DIV/0!</v>
      </c>
      <c r="V2237" t="str">
        <f t="shared" si="1140"/>
        <v>0.0000833333333333333-0.000875439730978521i</v>
      </c>
      <c r="W2237" t="e">
        <f t="shared" si="1141"/>
        <v>#DIV/0!</v>
      </c>
      <c r="X2237" t="e">
        <f t="shared" si="1142"/>
        <v>#DIV/0!</v>
      </c>
      <c r="Y2237" t="str">
        <f t="shared" si="1143"/>
        <v>0.00096+1.29458750069128i</v>
      </c>
      <c r="Z2237" t="e">
        <f t="shared" si="1144"/>
        <v>#DIV/0!</v>
      </c>
      <c r="AA2237" t="e">
        <f t="shared" si="1145"/>
        <v>#DIV/0!</v>
      </c>
      <c r="AB2237" t="str">
        <f t="shared" si="1146"/>
        <v>0.0692279703265068-0.0622716340600449i</v>
      </c>
      <c r="AC2237" t="str">
        <f t="shared" si="1147"/>
        <v>0.972483053660787-0.306160613321625i</v>
      </c>
      <c r="AD2237" t="str">
        <f t="shared" si="1148"/>
        <v>0.0831088721272277-0.0378690103220555i</v>
      </c>
      <c r="AE2237" t="e">
        <f t="shared" si="1149"/>
        <v>#DIV/0!</v>
      </c>
      <c r="AF2237" t="str">
        <f t="shared" si="1150"/>
        <v>-13.8986468839176-7.7385558468668i</v>
      </c>
      <c r="AG2237" t="e">
        <f t="shared" si="1151"/>
        <v>#DIV/0!</v>
      </c>
      <c r="AH2237" t="e">
        <f t="shared" si="1152"/>
        <v>#DIV/0!</v>
      </c>
      <c r="AI2237" t="e">
        <f t="shared" si="1153"/>
        <v>#DIV/0!</v>
      </c>
      <c r="AJ2237" t="e">
        <f t="shared" si="1154"/>
        <v>#DIV/0!</v>
      </c>
      <c r="AK2237"/>
      <c r="AL2237"/>
      <c r="AM2237"/>
      <c r="AN2237"/>
    </row>
    <row r="2238" spans="1:40" x14ac:dyDescent="0.3">
      <c r="A2238"/>
      <c r="B2238">
        <f t="shared" si="1155"/>
        <v>304000</v>
      </c>
      <c r="C2238" s="186" t="str">
        <f t="shared" si="1123"/>
        <v>-0.00357695133168721+0.0077942397976132i</v>
      </c>
      <c r="D2238" s="158" t="str">
        <f t="shared" si="1124"/>
        <v>-5.79114572561551-2.58462931763001i</v>
      </c>
      <c r="E2238" t="str">
        <f t="shared" si="1125"/>
        <v>988.546717155836-5041.52484235288i</v>
      </c>
      <c r="F2238" t="str">
        <f t="shared" si="1126"/>
        <v>0.751789882444249+0.344919802966744i</v>
      </c>
      <c r="G2238" t="str">
        <f t="shared" si="1121"/>
        <v>0.751789882444249+0.344919802966744i</v>
      </c>
      <c r="H2238" t="str">
        <f t="shared" si="1127"/>
        <v>8.13144536113091+5.14562727433681i</v>
      </c>
      <c r="I2238" t="str">
        <f t="shared" si="1128"/>
        <v>1193.80520836412i</v>
      </c>
      <c r="J2238" t="str">
        <f t="shared" si="1122"/>
        <v>-351.986322448126+254.565112543232i</v>
      </c>
      <c r="K2238" t="str">
        <f t="shared" si="1129"/>
        <v>1.61051803051206-2.22685784840241i</v>
      </c>
      <c r="L2238" t="str">
        <f t="shared" si="1130"/>
        <v>0.360316601607117-0.412838686751733i</v>
      </c>
      <c r="M2238" t="str">
        <f t="shared" si="1131"/>
        <v>1.97083463211918-2.63969653515414i</v>
      </c>
      <c r="N2238" t="str">
        <f t="shared" si="1132"/>
        <v>-3.88621826714734i</v>
      </c>
      <c r="O2238" t="str">
        <f t="shared" si="1133"/>
        <v>-0.735341674312738+0.677696556003452i</v>
      </c>
      <c r="P2238" t="str">
        <f t="shared" si="1134"/>
        <v>1.73534167431274-0.677696556003452i</v>
      </c>
      <c r="Q2238" t="str">
        <f t="shared" si="1135"/>
        <v>-1.73534167431274+4.56391482315079i</v>
      </c>
      <c r="R2238" t="str">
        <f t="shared" si="1136"/>
        <v>-0.256047540442431-0.282873751330538i</v>
      </c>
      <c r="S2238" t="str">
        <f t="shared" si="1137"/>
        <v>0.426471140427692i</v>
      </c>
      <c r="T2238" t="str">
        <f t="shared" si="1138"/>
        <v>0.120637491326994-0.109196886576189i</v>
      </c>
      <c r="U2238" t="e">
        <f t="shared" si="1139"/>
        <v>#DIV/0!</v>
      </c>
      <c r="V2238" t="str">
        <f t="shared" si="1140"/>
        <v>0.0000833333333333333-0.000872559995021353i</v>
      </c>
      <c r="W2238" t="e">
        <f t="shared" si="1141"/>
        <v>#DIV/0!</v>
      </c>
      <c r="X2238" t="e">
        <f t="shared" si="1142"/>
        <v>#DIV/0!</v>
      </c>
      <c r="Y2238" t="str">
        <f t="shared" si="1143"/>
        <v>0.00096+1.29886006670016i</v>
      </c>
      <c r="Z2238" t="e">
        <f t="shared" si="1144"/>
        <v>#DIV/0!</v>
      </c>
      <c r="AA2238" t="e">
        <f t="shared" si="1145"/>
        <v>#DIV/0!</v>
      </c>
      <c r="AB2238" t="str">
        <f t="shared" si="1146"/>
        <v>0.0688399870997781-0.0623115764473689i</v>
      </c>
      <c r="AC2238" t="str">
        <f t="shared" si="1147"/>
        <v>0.971188578202768-0.304522488271756i</v>
      </c>
      <c r="AD2238" t="str">
        <f t="shared" si="1148"/>
        <v>0.0828540128323875-0.0381807067428345i</v>
      </c>
      <c r="AE2238" t="e">
        <f t="shared" si="1149"/>
        <v>#DIV/0!</v>
      </c>
      <c r="AF2238" t="str">
        <f t="shared" si="1150"/>
        <v>-13.9225910867464-7.73025659196682i</v>
      </c>
      <c r="AG2238" t="e">
        <f t="shared" si="1151"/>
        <v>#DIV/0!</v>
      </c>
      <c r="AH2238" t="e">
        <f t="shared" si="1152"/>
        <v>#DIV/0!</v>
      </c>
      <c r="AI2238" t="e">
        <f t="shared" si="1153"/>
        <v>#DIV/0!</v>
      </c>
      <c r="AJ2238" t="e">
        <f t="shared" si="1154"/>
        <v>#DIV/0!</v>
      </c>
      <c r="AK2238"/>
      <c r="AL2238"/>
      <c r="AM2238"/>
      <c r="AN2238"/>
    </row>
    <row r="2239" spans="1:40" x14ac:dyDescent="0.3">
      <c r="A2239"/>
      <c r="B2239">
        <f t="shared" si="1155"/>
        <v>305000</v>
      </c>
      <c r="C2239" s="186" t="str">
        <f t="shared" si="1123"/>
        <v>-0.00356148841454884+0.00777977444519705i</v>
      </c>
      <c r="D2239" s="158" t="str">
        <f t="shared" si="1124"/>
        <v>-5.79925313200671-2.58197023158068i</v>
      </c>
      <c r="E2239" t="str">
        <f t="shared" si="1125"/>
        <v>982.313167055452-5026.21352532998i</v>
      </c>
      <c r="F2239" t="str">
        <f t="shared" si="1126"/>
        <v>0.752862833151543+0.344558500303547i</v>
      </c>
      <c r="G2239" t="str">
        <f t="shared" si="1121"/>
        <v>0.752862833151543+0.344558500303547i</v>
      </c>
      <c r="H2239" t="str">
        <f t="shared" si="1127"/>
        <v>8.14715316007838+5.13994970805323i</v>
      </c>
      <c r="I2239" t="str">
        <f t="shared" si="1128"/>
        <v>1197.73219918111i</v>
      </c>
      <c r="J2239" t="str">
        <f t="shared" si="1122"/>
        <v>-354.312420422188+255.402497781861i</v>
      </c>
      <c r="K2239" t="str">
        <f t="shared" si="1129"/>
        <v>1.60354059846977-2.22454500493698i</v>
      </c>
      <c r="L2239" t="str">
        <f t="shared" si="1130"/>
        <v>0.358973865381167-0.412653185848532i</v>
      </c>
      <c r="M2239" t="str">
        <f t="shared" si="1131"/>
        <v>1.96251446385094-2.63719819078551i</v>
      </c>
      <c r="N2239" t="str">
        <f t="shared" si="1132"/>
        <v>-3.89900187986822i</v>
      </c>
      <c r="O2239" t="str">
        <f t="shared" si="1133"/>
        <v>-0.726618415732848+0.687041249065793i</v>
      </c>
      <c r="P2239" t="str">
        <f t="shared" si="1134"/>
        <v>1.72661841573285-0.687041249065793i</v>
      </c>
      <c r="Q2239" t="str">
        <f t="shared" si="1135"/>
        <v>-1.72661841573285+4.58604312893401i</v>
      </c>
      <c r="R2239" t="str">
        <f t="shared" si="1136"/>
        <v>-0.255362147793383-0.280351796205317i</v>
      </c>
      <c r="S2239" t="str">
        <f t="shared" si="1137"/>
        <v>0.427874006021203i</v>
      </c>
      <c r="T2239" t="str">
        <f t="shared" si="1138"/>
        <v>0.119955246137609-0.109262825162533i</v>
      </c>
      <c r="U2239" t="e">
        <f t="shared" si="1139"/>
        <v>#DIV/0!</v>
      </c>
      <c r="V2239" t="str">
        <f t="shared" si="1140"/>
        <v>0.0000833333333333333-0.000869699142578666i</v>
      </c>
      <c r="W2239" t="e">
        <f t="shared" si="1141"/>
        <v>#DIV/0!</v>
      </c>
      <c r="X2239" t="e">
        <f t="shared" si="1142"/>
        <v>#DIV/0!</v>
      </c>
      <c r="Y2239" t="str">
        <f t="shared" si="1143"/>
        <v>0.00096+1.30313263270905i</v>
      </c>
      <c r="Z2239" t="e">
        <f t="shared" si="1144"/>
        <v>#DIV/0!</v>
      </c>
      <c r="AA2239" t="e">
        <f t="shared" si="1145"/>
        <v>#DIV/0!</v>
      </c>
      <c r="AB2239" t="str">
        <f t="shared" si="1146"/>
        <v>0.0684506740469325-0.0623492033192755i</v>
      </c>
      <c r="AC2239" t="str">
        <f t="shared" si="1147"/>
        <v>0.96990823168694-0.30287920707828i</v>
      </c>
      <c r="AD2239" t="str">
        <f t="shared" si="1148"/>
        <v>0.0825943202219098-0.0384913746286711i</v>
      </c>
      <c r="AE2239" t="e">
        <f t="shared" si="1149"/>
        <v>#DIV/0!</v>
      </c>
      <c r="AF2239" t="str">
        <f t="shared" si="1150"/>
        <v>-13.9464062920851-7.72191993963391i</v>
      </c>
      <c r="AG2239" t="e">
        <f t="shared" si="1151"/>
        <v>#DIV/0!</v>
      </c>
      <c r="AH2239" t="e">
        <f t="shared" si="1152"/>
        <v>#DIV/0!</v>
      </c>
      <c r="AI2239" t="e">
        <f t="shared" si="1153"/>
        <v>#DIV/0!</v>
      </c>
      <c r="AJ2239" t="e">
        <f t="shared" si="1154"/>
        <v>#DIV/0!</v>
      </c>
      <c r="AK2239"/>
      <c r="AL2239"/>
      <c r="AM2239"/>
      <c r="AN2239"/>
    </row>
    <row r="2240" spans="1:40" x14ac:dyDescent="0.3">
      <c r="A2240"/>
      <c r="B2240">
        <f t="shared" si="1155"/>
        <v>306000</v>
      </c>
      <c r="C2240" s="186" t="str">
        <f t="shared" si="1123"/>
        <v>-0.00354610848830654+0.00776534431953289i</v>
      </c>
      <c r="D2240" s="158" t="str">
        <f t="shared" si="1124"/>
        <v>-5.80731702966731-2.57929742009738i</v>
      </c>
      <c r="E2240" t="str">
        <f t="shared" si="1125"/>
        <v>976.137651239708-5010.99097723518i</v>
      </c>
      <c r="F2240" t="str">
        <f t="shared" si="1126"/>
        <v>0.753930025816125+0.344195442593104i</v>
      </c>
      <c r="G2240" t="str">
        <f t="shared" si="1121"/>
        <v>0.753930025816125+0.344195442593104i</v>
      </c>
      <c r="H2240" t="str">
        <f t="shared" si="1127"/>
        <v>8.1627761310776+5.13424929997133i</v>
      </c>
      <c r="I2240" t="str">
        <f t="shared" si="1128"/>
        <v>1201.6591899981i</v>
      </c>
      <c r="J2240" t="str">
        <f t="shared" si="1122"/>
        <v>-356.646157470056+256.23988302049i</v>
      </c>
      <c r="K2240" t="str">
        <f t="shared" si="1129"/>
        <v>1.59660074478394-2.22222049873278i</v>
      </c>
      <c r="L2240" t="str">
        <f t="shared" si="1130"/>
        <v>0.357636738939536-0.41246403327277i</v>
      </c>
      <c r="M2240" t="str">
        <f t="shared" si="1131"/>
        <v>1.95423748372348-2.63468453200555i</v>
      </c>
      <c r="N2240" t="str">
        <f t="shared" si="1132"/>
        <v>-3.9117854925891i</v>
      </c>
      <c r="O2240" t="str">
        <f t="shared" si="1133"/>
        <v>-0.717776414240548+0.696273666858069i</v>
      </c>
      <c r="P2240" t="str">
        <f t="shared" si="1134"/>
        <v>1.71777641424055-0.696273666858069i</v>
      </c>
      <c r="Q2240" t="str">
        <f t="shared" si="1135"/>
        <v>-1.71777641424055+4.60805915944717i</v>
      </c>
      <c r="R2240" t="str">
        <f t="shared" si="1136"/>
        <v>-0.254671695852113-0.277840916843773i</v>
      </c>
      <c r="S2240" t="str">
        <f t="shared" si="1137"/>
        <v>0.429276871614716i</v>
      </c>
      <c r="T2240" t="str">
        <f t="shared" si="1138"/>
        <v>0.119270679589259-0.10932466888421i</v>
      </c>
      <c r="U2240" t="e">
        <f t="shared" si="1139"/>
        <v>#DIV/0!</v>
      </c>
      <c r="V2240" t="str">
        <f t="shared" si="1140"/>
        <v>0.0000833333333333333-0.00086685698851795i</v>
      </c>
      <c r="W2240" t="e">
        <f t="shared" si="1141"/>
        <v>#DIV/0!</v>
      </c>
      <c r="X2240" t="e">
        <f t="shared" si="1142"/>
        <v>#DIV/0!</v>
      </c>
      <c r="Y2240" t="str">
        <f t="shared" si="1143"/>
        <v>0.00096+1.30740519871793i</v>
      </c>
      <c r="Z2240" t="e">
        <f t="shared" si="1144"/>
        <v>#DIV/0!</v>
      </c>
      <c r="AA2240" t="e">
        <f t="shared" si="1145"/>
        <v>#DIV/0!</v>
      </c>
      <c r="AB2240" t="str">
        <f t="shared" si="1146"/>
        <v>0.0680600363451784-0.0623844935176675i</v>
      </c>
      <c r="AC2240" t="str">
        <f t="shared" si="1147"/>
        <v>0.968642014061331-0.301230840641707i</v>
      </c>
      <c r="AD2240" t="str">
        <f t="shared" si="1148"/>
        <v>0.0823297738337558-0.0388009460567379i</v>
      </c>
      <c r="AE2240" t="e">
        <f t="shared" si="1149"/>
        <v>#DIV/0!</v>
      </c>
      <c r="AF2240" t="str">
        <f t="shared" si="1150"/>
        <v>-13.9700931607449-7.71354672006871i</v>
      </c>
      <c r="AG2240" t="e">
        <f t="shared" si="1151"/>
        <v>#DIV/0!</v>
      </c>
      <c r="AH2240" t="e">
        <f t="shared" si="1152"/>
        <v>#DIV/0!</v>
      </c>
      <c r="AI2240" t="e">
        <f t="shared" si="1153"/>
        <v>#DIV/0!</v>
      </c>
      <c r="AJ2240" t="e">
        <f t="shared" si="1154"/>
        <v>#DIV/0!</v>
      </c>
      <c r="AK2240"/>
      <c r="AL2240"/>
      <c r="AM2240"/>
      <c r="AN2240"/>
    </row>
    <row r="2241" spans="1:40" x14ac:dyDescent="0.3">
      <c r="A2241"/>
      <c r="B2241">
        <f t="shared" si="1155"/>
        <v>307000</v>
      </c>
      <c r="C2241" s="186" t="str">
        <f t="shared" si="1123"/>
        <v>-0.00353081113176681+0.00775094937634922i</v>
      </c>
      <c r="D2241" s="158" t="str">
        <f t="shared" si="1124"/>
        <v>-5.81533763933334-2.57661117459931i</v>
      </c>
      <c r="E2241" t="str">
        <f t="shared" si="1125"/>
        <v>970.019460892645-4995.85646824678i</v>
      </c>
      <c r="F2241" t="str">
        <f t="shared" si="1126"/>
        <v>0.754991489650843+0.343830667802346i</v>
      </c>
      <c r="G2241" t="str">
        <f t="shared" si="1121"/>
        <v>0.754991489650843+0.343830667802346i</v>
      </c>
      <c r="H2241" t="str">
        <f t="shared" si="1127"/>
        <v>8.17831471361644+5.12852657777434i</v>
      </c>
      <c r="I2241" t="str">
        <f t="shared" si="1128"/>
        <v>1205.58618081508i</v>
      </c>
      <c r="J2241" t="str">
        <f t="shared" si="1122"/>
        <v>-358.987533591731+257.077268259119i</v>
      </c>
      <c r="K2241" t="str">
        <f t="shared" si="1129"/>
        <v>1.58969827734458-2.21988458024122i</v>
      </c>
      <c r="L2241" t="str">
        <f t="shared" si="1130"/>
        <v>0.35630520855596-0.412271276571459i</v>
      </c>
      <c r="M2241" t="str">
        <f t="shared" si="1131"/>
        <v>1.94600348590054-2.63215585681268i</v>
      </c>
      <c r="N2241" t="str">
        <f t="shared" si="1132"/>
        <v>-3.92456910530998i</v>
      </c>
      <c r="O2241" t="str">
        <f t="shared" si="1133"/>
        <v>-0.708817114782709+0.705392300632148i</v>
      </c>
      <c r="P2241" t="str">
        <f t="shared" si="1134"/>
        <v>1.70881711478271-0.705392300632148i</v>
      </c>
      <c r="Q2241" t="str">
        <f t="shared" si="1135"/>
        <v>-1.70881711478271+4.62996140594213i</v>
      </c>
      <c r="R2241" t="str">
        <f t="shared" si="1136"/>
        <v>-0.253976147222281-0.275341026822943i</v>
      </c>
      <c r="S2241" t="str">
        <f t="shared" si="1137"/>
        <v>0.430679737208229i</v>
      </c>
      <c r="T2241" t="str">
        <f t="shared" si="1138"/>
        <v>0.118583801074749-0.10938238034285i</v>
      </c>
      <c r="U2241" t="e">
        <f t="shared" si="1139"/>
        <v>#DIV/0!</v>
      </c>
      <c r="V2241" t="str">
        <f t="shared" si="1140"/>
        <v>0.0000833333333333333-0.000864033350118867i</v>
      </c>
      <c r="W2241" t="e">
        <f t="shared" si="1141"/>
        <v>#DIV/0!</v>
      </c>
      <c r="X2241" t="e">
        <f t="shared" si="1142"/>
        <v>#DIV/0!</v>
      </c>
      <c r="Y2241" t="str">
        <f t="shared" si="1143"/>
        <v>0.00096+1.31167776472681i</v>
      </c>
      <c r="Z2241" t="e">
        <f t="shared" si="1144"/>
        <v>#DIV/0!</v>
      </c>
      <c r="AA2241" t="e">
        <f t="shared" si="1145"/>
        <v>#DIV/0!</v>
      </c>
      <c r="AB2241" t="str">
        <f t="shared" si="1146"/>
        <v>0.0676680793543801-0.0624174257017223i</v>
      </c>
      <c r="AC2241" t="str">
        <f t="shared" si="1147"/>
        <v>0.967389925679859-0.299577459388386i</v>
      </c>
      <c r="AD2241" t="str">
        <f t="shared" si="1148"/>
        <v>0.0820603539739047-0.0391093522243572i</v>
      </c>
      <c r="AE2241" t="e">
        <f t="shared" si="1149"/>
        <v>#DIV/0!</v>
      </c>
      <c r="AF2241" t="str">
        <f t="shared" si="1150"/>
        <v>-13.9936523529498-7.70513775237365i</v>
      </c>
      <c r="AG2241" t="e">
        <f t="shared" si="1151"/>
        <v>#DIV/0!</v>
      </c>
      <c r="AH2241" t="e">
        <f t="shared" si="1152"/>
        <v>#DIV/0!</v>
      </c>
      <c r="AI2241" t="e">
        <f t="shared" si="1153"/>
        <v>#DIV/0!</v>
      </c>
      <c r="AJ2241" t="e">
        <f t="shared" si="1154"/>
        <v>#DIV/0!</v>
      </c>
      <c r="AK2241"/>
      <c r="AL2241"/>
      <c r="AM2241"/>
      <c r="AN2241"/>
    </row>
    <row r="2242" spans="1:40" x14ac:dyDescent="0.3">
      <c r="A2242"/>
      <c r="B2242">
        <f t="shared" si="1155"/>
        <v>308000</v>
      </c>
      <c r="C2242" s="186" t="str">
        <f t="shared" si="1123"/>
        <v>-0.00351559592401948+0.00773658957175112i</v>
      </c>
      <c r="D2242" s="158" t="str">
        <f t="shared" si="1124"/>
        <v>-5.82331518159441-2.57391178261697i</v>
      </c>
      <c r="E2242" t="str">
        <f t="shared" si="1125"/>
        <v>963.957897839501-4980.80927596184i</v>
      </c>
      <c r="F2242" t="str">
        <f t="shared" si="1126"/>
        <v>0.756047253849163+0.343464213391356i</v>
      </c>
      <c r="G2242" t="str">
        <f t="shared" si="1121"/>
        <v>0.756047253849163+0.343464213391356i</v>
      </c>
      <c r="H2242" t="str">
        <f t="shared" si="1127"/>
        <v>8.19376934666345+5.12278206205843i</v>
      </c>
      <c r="I2242" t="str">
        <f t="shared" si="1128"/>
        <v>1209.51317163207i</v>
      </c>
      <c r="J2242" t="str">
        <f t="shared" si="1122"/>
        <v>-361.336548787212+257.914653497748i</v>
      </c>
      <c r="K2242" t="str">
        <f t="shared" si="1129"/>
        <v>1.58283300419343-2.21753749655307i</v>
      </c>
      <c r="L2242" t="str">
        <f t="shared" si="1130"/>
        <v>0.354979260301156-0.412074962849003i</v>
      </c>
      <c r="M2242" t="str">
        <f t="shared" si="1131"/>
        <v>1.93781226449459-2.62961245940207i</v>
      </c>
      <c r="N2242" t="str">
        <f t="shared" si="1132"/>
        <v>-3.93735271803086i</v>
      </c>
      <c r="O2242" t="str">
        <f t="shared" si="1133"/>
        <v>-0.69974198147487+0.714395660234315i</v>
      </c>
      <c r="P2242" t="str">
        <f t="shared" si="1134"/>
        <v>1.69974198147487-0.714395660234315i</v>
      </c>
      <c r="Q2242" t="str">
        <f t="shared" si="1135"/>
        <v>-1.69974198147487+4.65174837826518i</v>
      </c>
      <c r="R2242" t="str">
        <f t="shared" si="1136"/>
        <v>-0.253275464248276-0.27285204159901i</v>
      </c>
      <c r="S2242" t="str">
        <f t="shared" si="1137"/>
        <v>0.43208260280174i</v>
      </c>
      <c r="T2242" t="str">
        <f t="shared" si="1138"/>
        <v>0.117894620313869-0.109435921818214i</v>
      </c>
      <c r="U2242" t="e">
        <f t="shared" si="1139"/>
        <v>#DIV/0!</v>
      </c>
      <c r="V2242" t="str">
        <f t="shared" si="1140"/>
        <v>0.0000833333333333333-0.000861228047034064i</v>
      </c>
      <c r="W2242" t="e">
        <f t="shared" si="1141"/>
        <v>#DIV/0!</v>
      </c>
      <c r="X2242" t="e">
        <f t="shared" si="1142"/>
        <v>#DIV/0!</v>
      </c>
      <c r="Y2242" t="str">
        <f t="shared" si="1143"/>
        <v>0.00096+1.31595033073569i</v>
      </c>
      <c r="Z2242" t="e">
        <f t="shared" si="1144"/>
        <v>#DIV/0!</v>
      </c>
      <c r="AA2242" t="e">
        <f t="shared" si="1145"/>
        <v>#DIV/0!</v>
      </c>
      <c r="AB2242" t="str">
        <f t="shared" si="1146"/>
        <v>0.067274808620991-0.0624479783469474i</v>
      </c>
      <c r="AC2242" t="str">
        <f t="shared" si="1147"/>
        <v>0.966151967311679-0.297919133287255i</v>
      </c>
      <c r="AD2242" t="str">
        <f t="shared" si="1148"/>
        <v>0.0817860417390301-0.0394165234512999i</v>
      </c>
      <c r="AE2242" t="e">
        <f t="shared" si="1149"/>
        <v>#DIV/0!</v>
      </c>
      <c r="AF2242" t="str">
        <f t="shared" si="1150"/>
        <v>-14.0170845282579-7.6966938446754i</v>
      </c>
      <c r="AG2242" t="e">
        <f t="shared" si="1151"/>
        <v>#DIV/0!</v>
      </c>
      <c r="AH2242" t="e">
        <f t="shared" si="1152"/>
        <v>#DIV/0!</v>
      </c>
      <c r="AI2242" t="e">
        <f t="shared" si="1153"/>
        <v>#DIV/0!</v>
      </c>
      <c r="AJ2242" t="e">
        <f t="shared" si="1154"/>
        <v>#DIV/0!</v>
      </c>
      <c r="AK2242"/>
      <c r="AL2242"/>
      <c r="AM2242"/>
      <c r="AN2242"/>
    </row>
    <row r="2243" spans="1:40" x14ac:dyDescent="0.3">
      <c r="A2243"/>
      <c r="B2243">
        <f t="shared" si="1155"/>
        <v>309000</v>
      </c>
      <c r="C2243" s="186" t="str">
        <f t="shared" si="1123"/>
        <v>-0.00350046244449039+0.00772226486217668i</v>
      </c>
      <c r="D2243" s="158" t="str">
        <f t="shared" si="1124"/>
        <v>-5.83124987686601-2.57119952783557i</v>
      </c>
      <c r="E2243" t="str">
        <f t="shared" si="1125"/>
        <v>957.952274358352-4965.84868531248i</v>
      </c>
      <c r="F2243" t="str">
        <f t="shared" si="1126"/>
        <v>0.757097347581511+0.34309611631899i</v>
      </c>
      <c r="G2243" t="str">
        <f t="shared" si="1121"/>
        <v>0.757097347581511+0.34309611631899i</v>
      </c>
      <c r="H2243" t="str">
        <f t="shared" si="1127"/>
        <v>8.20914046861914+5.11701626641048i</v>
      </c>
      <c r="I2243" t="str">
        <f t="shared" si="1128"/>
        <v>1213.44016244906i</v>
      </c>
      <c r="J2243" t="str">
        <f t="shared" si="1122"/>
        <v>-363.6932030565+258.752038736378i</v>
      </c>
      <c r="K2243" t="str">
        <f t="shared" si="1129"/>
        <v>1.57600473354751-2.21517949143609i</v>
      </c>
      <c r="L2243" t="str">
        <f t="shared" si="1130"/>
        <v>0.353658880048266-0.411875138769702i</v>
      </c>
      <c r="M2243" t="str">
        <f t="shared" si="1131"/>
        <v>1.92966361359578-2.62705463020579i</v>
      </c>
      <c r="N2243" t="str">
        <f t="shared" si="1132"/>
        <v>-3.95013633075174i</v>
      </c>
      <c r="O2243" t="str">
        <f t="shared" si="1133"/>
        <v>-0.690552497361961+0.72328227434879i</v>
      </c>
      <c r="P2243" t="str">
        <f t="shared" si="1134"/>
        <v>1.69055249736196-0.72328227434879i</v>
      </c>
      <c r="Q2243" t="str">
        <f t="shared" si="1135"/>
        <v>-1.69055249736196+4.67341860510053i</v>
      </c>
      <c r="R2243" t="str">
        <f t="shared" si="1136"/>
        <v>-0.252569609015655-0.270373878493093i</v>
      </c>
      <c r="S2243" t="str">
        <f t="shared" si="1137"/>
        <v>0.433485468395253i</v>
      </c>
      <c r="T2243" t="str">
        <f t="shared" si="1138"/>
        <v>0.11720314736042-0.109485255266557i</v>
      </c>
      <c r="U2243" t="e">
        <f t="shared" si="1139"/>
        <v>#DIV/0!</v>
      </c>
      <c r="V2243" t="str">
        <f t="shared" si="1140"/>
        <v>0.0000833333333333333-0.00085844090125078i</v>
      </c>
      <c r="W2243" t="e">
        <f t="shared" si="1141"/>
        <v>#DIV/0!</v>
      </c>
      <c r="X2243" t="e">
        <f t="shared" si="1142"/>
        <v>#DIV/0!</v>
      </c>
      <c r="Y2243" t="str">
        <f t="shared" si="1143"/>
        <v>0.00096+1.32022289674457i</v>
      </c>
      <c r="Z2243" t="e">
        <f t="shared" si="1144"/>
        <v>#DIV/0!</v>
      </c>
      <c r="AA2243" t="e">
        <f t="shared" si="1145"/>
        <v>#DIV/0!</v>
      </c>
      <c r="AB2243" t="str">
        <f t="shared" si="1146"/>
        <v>0.0668802298820627-0.0624761297442466i</v>
      </c>
      <c r="AC2243" t="str">
        <f t="shared" si="1147"/>
        <v>0.964928140150377-0.296255931866662i</v>
      </c>
      <c r="AD2243" t="str">
        <f t="shared" si="1148"/>
        <v>0.0815068190394435-0.0397223891825308i</v>
      </c>
      <c r="AE2243" t="e">
        <f t="shared" si="1149"/>
        <v>#DIV/0!</v>
      </c>
      <c r="AF2243" t="str">
        <f t="shared" si="1150"/>
        <v>-14.0403903454852-7.68821579424605i</v>
      </c>
      <c r="AG2243" t="e">
        <f t="shared" si="1151"/>
        <v>#DIV/0!</v>
      </c>
      <c r="AH2243" t="e">
        <f t="shared" si="1152"/>
        <v>#DIV/0!</v>
      </c>
      <c r="AI2243" t="e">
        <f t="shared" si="1153"/>
        <v>#DIV/0!</v>
      </c>
      <c r="AJ2243" t="e">
        <f t="shared" si="1154"/>
        <v>#DIV/0!</v>
      </c>
      <c r="AK2243"/>
      <c r="AL2243"/>
      <c r="AM2243"/>
      <c r="AN2243"/>
    </row>
    <row r="2244" spans="1:40" x14ac:dyDescent="0.3">
      <c r="A2244"/>
      <c r="B2244">
        <f t="shared" si="1155"/>
        <v>310000</v>
      </c>
      <c r="C2244" s="186" t="str">
        <f t="shared" si="1123"/>
        <v>-0.00348541027299254+0.00770797520435563i</v>
      </c>
      <c r="D2244" s="158" t="str">
        <f t="shared" si="1124"/>
        <v>-5.83914194536268-2.56847469013799i</v>
      </c>
      <c r="E2244" t="str">
        <f t="shared" si="1125"/>
        <v>952.001912995618-4950.97398848304i</v>
      </c>
      <c r="F2244" t="str">
        <f t="shared" si="1126"/>
        <v>0.758141799991705+0.342726413048441i</v>
      </c>
      <c r="G2244" t="str">
        <f t="shared" si="1121"/>
        <v>0.758141799991705+0.342726413048441i</v>
      </c>
      <c r="H2244" t="str">
        <f t="shared" si="1127"/>
        <v>8.2244285172686+5.11122969748509i</v>
      </c>
      <c r="I2244" t="str">
        <f t="shared" si="1128"/>
        <v>1217.36715326604i</v>
      </c>
      <c r="J2244" t="str">
        <f t="shared" si="1122"/>
        <v>-366.057496399594+259.589423975006i</v>
      </c>
      <c r="K2244" t="str">
        <f t="shared" si="1129"/>
        <v>1.56921327382208-2.21281080537252i</v>
      </c>
      <c r="L2244" t="str">
        <f t="shared" si="1130"/>
        <v>0.352344053478179-0.411671850560268i</v>
      </c>
      <c r="M2244" t="str">
        <f t="shared" si="1131"/>
        <v>1.92155732730026-2.62448265593279i</v>
      </c>
      <c r="N2244" t="str">
        <f t="shared" si="1132"/>
        <v>-3.96291994347262i</v>
      </c>
      <c r="O2244" t="str">
        <f t="shared" si="1133"/>
        <v>-0.681250164175956+0.732050690738171i</v>
      </c>
      <c r="P2244" t="str">
        <f t="shared" si="1134"/>
        <v>1.68125016417596-0.732050690738171i</v>
      </c>
      <c r="Q2244" t="str">
        <f t="shared" si="1135"/>
        <v>-1.68125016417596+4.69497063421079i</v>
      </c>
      <c r="R2244" t="str">
        <f t="shared" si="1136"/>
        <v>-0.251858543351671-0.26790645667761i</v>
      </c>
      <c r="S2244" t="str">
        <f t="shared" si="1137"/>
        <v>0.434888333988764i</v>
      </c>
      <c r="T2244" t="str">
        <f t="shared" si="1138"/>
        <v>0.116509392609359-0.109530342319045i</v>
      </c>
      <c r="U2244" t="e">
        <f t="shared" si="1139"/>
        <v>#DIV/0!</v>
      </c>
      <c r="V2244" t="str">
        <f t="shared" si="1140"/>
        <v>0.0000833333333333333-0.000855671737053203i</v>
      </c>
      <c r="W2244" t="e">
        <f t="shared" si="1141"/>
        <v>#DIV/0!</v>
      </c>
      <c r="X2244" t="e">
        <f t="shared" si="1142"/>
        <v>#DIV/0!</v>
      </c>
      <c r="Y2244" t="str">
        <f t="shared" si="1143"/>
        <v>0.00096+1.32449546275346i</v>
      </c>
      <c r="Z2244" t="e">
        <f t="shared" si="1144"/>
        <v>#DIV/0!</v>
      </c>
      <c r="AA2244" t="e">
        <f t="shared" si="1145"/>
        <v>#DIV/0!</v>
      </c>
      <c r="AB2244" t="str">
        <f t="shared" si="1146"/>
        <v>0.0664843490693227-0.0625018579990163i</v>
      </c>
      <c r="AC2244" t="str">
        <f t="shared" si="1147"/>
        <v>0.963718445822953-0.294587924231309i</v>
      </c>
      <c r="AD2244" t="str">
        <f t="shared" si="1148"/>
        <v>0.081222668622302-0.040026877991429i</v>
      </c>
      <c r="AE2244" t="e">
        <f t="shared" si="1149"/>
        <v>#DIV/0!</v>
      </c>
      <c r="AF2244" t="str">
        <f t="shared" si="1150"/>
        <v>-14.0635704626313-7.67970438762308i</v>
      </c>
      <c r="AG2244" t="e">
        <f t="shared" si="1151"/>
        <v>#DIV/0!</v>
      </c>
      <c r="AH2244" t="e">
        <f t="shared" si="1152"/>
        <v>#DIV/0!</v>
      </c>
      <c r="AI2244" t="e">
        <f t="shared" si="1153"/>
        <v>#DIV/0!</v>
      </c>
      <c r="AJ2244" t="e">
        <f t="shared" si="1154"/>
        <v>#DIV/0!</v>
      </c>
      <c r="AK2244"/>
      <c r="AL2244"/>
      <c r="AM2244"/>
      <c r="AN2244"/>
    </row>
    <row r="2245" spans="1:40" x14ac:dyDescent="0.3">
      <c r="A2245"/>
      <c r="B2245">
        <f t="shared" si="1155"/>
        <v>311000</v>
      </c>
      <c r="C2245" s="186" t="str">
        <f t="shared" si="1123"/>
        <v>-0.00347043898977583+0.00769372055526931i</v>
      </c>
      <c r="D2245" s="158" t="str">
        <f t="shared" si="1124"/>
        <v>-5.8469916070716-2.56573754564736i</v>
      </c>
      <c r="E2245" t="str">
        <f t="shared" si="1125"/>
        <v>946.106146385256-4936.18448482817i</v>
      </c>
      <c r="F2245" t="str">
        <f t="shared" si="1126"/>
        <v>0.759180640193476+0.34235513955275i</v>
      </c>
      <c r="G2245" t="str">
        <f t="shared" ref="G2245:G2308" si="1156">IF($C$11=$C$7,$C$24,F2245)</f>
        <v>0.759180640193476+0.34235513955275i</v>
      </c>
      <c r="H2245" t="str">
        <f t="shared" si="1127"/>
        <v>8.23963392973513+5.10542285508108i</v>
      </c>
      <c r="I2245" t="str">
        <f t="shared" si="1128"/>
        <v>1221.29414408303i</v>
      </c>
      <c r="J2245" t="str">
        <f t="shared" ref="J2245:J2308" si="1157">IMSUM(COMPLEX(0,2*PI()*B2245*$C$113*$C$112),COMPLEX(0,2*PI()*B2245*$C$113*$C$111),COMPLEX(0,2*PI()*B2245*$C$28*10^-12*$C$111),COMPLEX(-1*2*PI()*B2245*2*PI()*B2245*$C$113*$C$112*$C$28*10^-12*$C$111,0),COMPLEX(1,0))</f>
        <v>-368.429428816495+260.426809213635i</v>
      </c>
      <c r="K2245" t="str">
        <f t="shared" si="1129"/>
        <v>1.56245843365302-2.21043167559632i</v>
      </c>
      <c r="L2245" t="str">
        <f t="shared" si="1130"/>
        <v>0.351034766084812-0.411465144012375i</v>
      </c>
      <c r="M2245" t="str">
        <f t="shared" si="1131"/>
        <v>1.91349319973783-2.6218968196087i</v>
      </c>
      <c r="N2245" t="str">
        <f t="shared" si="1132"/>
        <v>-3.9757035561935i</v>
      </c>
      <c r="O2245" t="str">
        <f t="shared" si="1133"/>
        <v>-0.671836502090458+0.74069947648075i</v>
      </c>
      <c r="P2245" t="str">
        <f t="shared" si="1134"/>
        <v>1.67183650209046-0.74069947648075i</v>
      </c>
      <c r="Q2245" t="str">
        <f t="shared" si="1135"/>
        <v>-1.67183650209046+4.71640303267425i</v>
      </c>
      <c r="R2245" t="str">
        <f t="shared" si="1136"/>
        <v>-0.251142228825899-0.265449697163198i</v>
      </c>
      <c r="S2245" t="str">
        <f t="shared" si="1137"/>
        <v>0.436291199582277i</v>
      </c>
      <c r="T2245" t="str">
        <f t="shared" si="1138"/>
        <v>0.115813366804084-0.109571144280218i</v>
      </c>
      <c r="U2245" t="e">
        <f t="shared" si="1139"/>
        <v>#DIV/0!</v>
      </c>
      <c r="V2245" t="str">
        <f t="shared" si="1140"/>
        <v>0.0000833333333333333-0.000852920380985506i</v>
      </c>
      <c r="W2245" t="e">
        <f t="shared" si="1141"/>
        <v>#DIV/0!</v>
      </c>
      <c r="X2245" t="e">
        <f t="shared" si="1142"/>
        <v>#DIV/0!</v>
      </c>
      <c r="Y2245" t="str">
        <f t="shared" si="1143"/>
        <v>0.00096+1.32876802876234i</v>
      </c>
      <c r="Z2245" t="e">
        <f t="shared" si="1144"/>
        <v>#DIV/0!</v>
      </c>
      <c r="AA2245" t="e">
        <f t="shared" si="1145"/>
        <v>#DIV/0!</v>
      </c>
      <c r="AB2245" t="str">
        <f t="shared" si="1146"/>
        <v>0.0660871723133309-0.0625251410302688i</v>
      </c>
      <c r="AC2245" t="str">
        <f t="shared" si="1147"/>
        <v>0.962522886398614-0.292915179079323i</v>
      </c>
      <c r="AD2245" t="str">
        <f t="shared" si="1148"/>
        <v>0.0809335740950806-0.0403299175834896i</v>
      </c>
      <c r="AE2245" t="e">
        <f t="shared" si="1149"/>
        <v>#DIV/0!</v>
      </c>
      <c r="AF2245" t="str">
        <f t="shared" si="1150"/>
        <v>-14.0866255368067-7.67116040072844i</v>
      </c>
      <c r="AG2245" t="e">
        <f t="shared" si="1151"/>
        <v>#DIV/0!</v>
      </c>
      <c r="AH2245" t="e">
        <f t="shared" si="1152"/>
        <v>#DIV/0!</v>
      </c>
      <c r="AI2245" t="e">
        <f t="shared" si="1153"/>
        <v>#DIV/0!</v>
      </c>
      <c r="AJ2245" t="e">
        <f t="shared" si="1154"/>
        <v>#DIV/0!</v>
      </c>
      <c r="AK2245"/>
      <c r="AL2245"/>
      <c r="AM2245"/>
      <c r="AN2245"/>
    </row>
    <row r="2246" spans="1:40" x14ac:dyDescent="0.3">
      <c r="A2246"/>
      <c r="B2246">
        <f t="shared" si="1155"/>
        <v>312000</v>
      </c>
      <c r="C2246" s="186" t="str">
        <f t="shared" ref="C2246:C2309" si="1158">IMPRODUCT(COMPLEX(-1,0),IMDIV(IMPRODUCT(G2246,COMPLEX($C$100+$C$101,0)),COMPLEX($C$100,2*PI()*B2246*$C$103*$C$102*(2*$C$100+$C$101))))</f>
        <v>-0.00345554817557587+0.00767950087211283i</v>
      </c>
      <c r="D2246" s="158" t="str">
        <f t="shared" ref="D2246:D2309" si="1159">IMPRODUCT(COMPLEX($C$106,0),IMSUB(C2246,G2246))</f>
        <v>-5.85479908172748-2.56298836676978i</v>
      </c>
      <c r="E2246" t="str">
        <f t="shared" ref="E2246:E2309" si="1160">IMDIV(COMPLEX($C$20*10^3,0),COMPLEX(1,2*PI()*B2246*$C$20*1000*$C$29*10^-12))</f>
        <v>940.264317071614-4921.47948079172i</v>
      </c>
      <c r="F2246" t="str">
        <f t="shared" ref="F2246:F2309" si="1161">IMDIV(COMPLEX($C$22*1000,0),IMSUM(COMPLEX($C$22*1000,0),E2246))</f>
        <v>0.760213897267138+0.341982331320345i</v>
      </c>
      <c r="G2246" t="str">
        <f t="shared" si="1156"/>
        <v>0.760213897267138+0.341982331320345i</v>
      </c>
      <c r="H2246" t="str">
        <f t="shared" ref="H2246:H2309" si="1162">IMPRODUCT(COMPLEX($C$108,0),IMPRODUCT(COMPLEX(-1,0),D2246),IMDIV(COMPLEX(0,2*PI()*B2246*$C$109*$C$110),COMPLEX(1,2*PI()*B2246*$C$109*$C$110)))</f>
        <v>8.2547571424359+5.09959623221811i</v>
      </c>
      <c r="I2246" t="str">
        <f t="shared" ref="I2246:I2309" si="1163">COMPLEX(0,2*PI()*B2246*$C$113*$C$112*$C$114)</f>
        <v>1225.22113490002i</v>
      </c>
      <c r="J2246" t="str">
        <f t="shared" si="1157"/>
        <v>-370.809000307202+261.264194452264i</v>
      </c>
      <c r="K2246" t="str">
        <f t="shared" ref="K2246:K2309" si="1164">IMDIV(I2246,J2246)</f>
        <v>1.55574002191848-2.20804233612999i</v>
      </c>
      <c r="L2246" t="str">
        <f t="shared" ref="L2246:L2309" si="1165">IMDIV(COMPLEX($C$117,0),COMPLEX(1,2*PI()*B2246*$C$115*$C$116))</f>
        <v>0.349731003180284-0.411255064485228i</v>
      </c>
      <c r="M2246" t="str">
        <f t="shared" ref="M2246:M2309" si="1166">IMSUM(K2246,L2246)</f>
        <v>1.90547102509876-2.61929740061522i</v>
      </c>
      <c r="N2246" t="str">
        <f t="shared" ref="N2246:N2309" si="1167">COMPLEX(0,-2*PI()*B2246*$C$43)</f>
        <v>-3.98848716891438i</v>
      </c>
      <c r="O2246" t="str">
        <f t="shared" ref="O2246:O2309" si="1168">IMEXP(N2246)</f>
        <v>-0.662313049472274+0.749227218204689i</v>
      </c>
      <c r="P2246" t="str">
        <f t="shared" ref="P2246:P2309" si="1169">IMSUB(COMPLEX(1,0),O2246)</f>
        <v>1.66231304947227-0.749227218204689i</v>
      </c>
      <c r="Q2246" t="str">
        <f t="shared" ref="Q2246:Q2309" si="1170">IMSUM(COMPLEX(0,2*PI()*B2246*$C$43),O2246,COMPLEX(-1,0))</f>
        <v>-1.66231304947227+4.73771438711907i</v>
      </c>
      <c r="R2246" t="str">
        <f t="shared" ref="R2246:R2309" si="1171">IMDIV(P2246,Q2246)</f>
        <v>-0.250420626750951-0.263003522786192i</v>
      </c>
      <c r="S2246" t="str">
        <f t="shared" ref="S2246:S2309" si="1172">IMDIV(COMPLEX(0,2*PI()*B2246*$C$123),COMPLEX($C$124,0))</f>
        <v>0.437694065175789i</v>
      </c>
      <c r="T2246" t="str">
        <f t="shared" ref="T2246:T2309" si="1173">IMPRODUCT(R2246,S2246)</f>
        <v>0.115115081043842-0.109607622126493i</v>
      </c>
      <c r="U2246" t="e">
        <f t="shared" ref="U2246:U2309" si="1174">IMDIV(COMPLEX(1,2*PI()*B2246*$C$16*10^-3*$C$15*10^-6),COMPLEX(0,2*PI()*B2246*$C$15*10^-6))</f>
        <v>#DIV/0!</v>
      </c>
      <c r="V2246" t="str">
        <f t="shared" ref="V2246:V2309" si="1175">IMSUM(COMPLEX($C$18*10^-3,0),IMDIV(COMPLEX(1,0),COMPLEX(0,2*PI()*B2246*($C$17*1*10^-6))))</f>
        <v>0.0000833333333333333-0.000850186661815679i</v>
      </c>
      <c r="W2246" t="e">
        <f t="shared" ref="W2246:W2309" si="1176">IMDIV(IMPRODUCT(U2246,V2246),IMSUM(U2246,V2246))</f>
        <v>#DIV/0!</v>
      </c>
      <c r="X2246" t="e">
        <f t="shared" ref="X2246:X2309" si="1177">IMDIV(IMPRODUCT(COMPLEX($C$19,0),W2246),IMSUM(COMPLEX($C$19,0),W2246))</f>
        <v>#DIV/0!</v>
      </c>
      <c r="Y2246" t="str">
        <f t="shared" ref="Y2246:Y2309" si="1178">COMPLEX($C$13*10^-3,2*PI()*B2246*$C$12*0.000001)</f>
        <v>0.00096+1.33304059477122i</v>
      </c>
      <c r="Z2246" t="e">
        <f t="shared" ref="Z2246:Z2309" si="1179">IMPRODUCT(COMPLEX($C$6,0),IMDIV(X2246,IMSUM(X2246,Y2246)))</f>
        <v>#DIV/0!</v>
      </c>
      <c r="AA2246" t="e">
        <f t="shared" ref="AA2246:AA2309" si="1180">IMDIV(COMPLEX($C$6,0),IMSUM(X2246,Y2246))</f>
        <v>#DIV/0!</v>
      </c>
      <c r="AB2246" t="str">
        <f t="shared" ref="AB2246:AB2309" si="1181">IMPRODUCT(COMPLEX($C$119,0),T2246)</f>
        <v>0.0656887059477073-0.0625459565697779i</v>
      </c>
      <c r="AC2246" t="str">
        <f t="shared" ref="AC2246:AC2309" si="1182">IMSUM(COMPLEX(1,0),IMPRODUCT(AB2246,M2246))</f>
        <v>0.961341464397377-0.291237764719405i</v>
      </c>
      <c r="AD2246" t="str">
        <f t="shared" ref="AD2246:AD2309" si="1183">IMDIV(AB2246,AC2246)</f>
        <v>0.0806395199492917-0.040631434800522i</v>
      </c>
      <c r="AE2246" t="e">
        <f t="shared" ref="AE2246:AE2309" si="1184">IMPRODUCT(AD2246,AA2246,X2246)</f>
        <v>#DIV/0!</v>
      </c>
      <c r="AF2246" t="str">
        <f t="shared" ref="AF2246:AF2309" si="1185">IMSUB(D2246,H2246)</f>
        <v>-14.1095562241634-7.66258459898789i</v>
      </c>
      <c r="AG2246" t="e">
        <f t="shared" ref="AG2246:AG2309" si="1186">IMSUM(COMPLEX(1,0),IMPRODUCT(AD2246,AA2246,COMPLEX($C$127,0)))</f>
        <v>#DIV/0!</v>
      </c>
      <c r="AH2246" t="e">
        <f t="shared" ref="AH2246:AH2309" si="1187">IMDIV(IMPRODUCT(AE2246,AF2246),AG2246)</f>
        <v>#DIV/0!</v>
      </c>
      <c r="AI2246" t="e">
        <f t="shared" ref="AI2246:AI2309" si="1188">20*LOG10(IMABS(AH2246))</f>
        <v>#DIV/0!</v>
      </c>
      <c r="AJ2246" t="e">
        <f t="shared" ref="AJ2246:AJ2309" si="1189">IMARGUMENT(AH2246)*180/PI()</f>
        <v>#DIV/0!</v>
      </c>
      <c r="AK2246"/>
      <c r="AL2246"/>
      <c r="AM2246"/>
      <c r="AN2246"/>
    </row>
    <row r="2247" spans="1:40" x14ac:dyDescent="0.3">
      <c r="A2247"/>
      <c r="B2247">
        <f t="shared" si="1155"/>
        <v>313000</v>
      </c>
      <c r="C2247" s="186" t="str">
        <f t="shared" si="1158"/>
        <v>-0.0034407374116606+0.00766531611225831i</v>
      </c>
      <c r="D2247" s="158" t="str">
        <f t="shared" si="1159"/>
        <v>-5.86256458878745-2.56022742223605i</v>
      </c>
      <c r="E2247" t="str">
        <f t="shared" si="1160"/>
        <v>934.47577733585-4906.85828982657i</v>
      </c>
      <c r="F2247" t="str">
        <f t="shared" si="1161"/>
        <v>0.761241600256267+0.341608023360438i</v>
      </c>
      <c r="G2247" t="str">
        <f t="shared" si="1156"/>
        <v>0.761241600256267+0.341608023360438i</v>
      </c>
      <c r="H2247" t="str">
        <f t="shared" si="1162"/>
        <v>8.26979859103793+5.09375031521177i</v>
      </c>
      <c r="I2247" t="str">
        <f t="shared" si="1163"/>
        <v>1229.14812571701i</v>
      </c>
      <c r="J2247" t="str">
        <f t="shared" si="1157"/>
        <v>-373.196210871715+262.101579690893i</v>
      </c>
      <c r="K2247" t="str">
        <f t="shared" si="1164"/>
        <v>1.54905784776001-2.20564301782122i</v>
      </c>
      <c r="L2247" t="str">
        <f t="shared" si="1165"/>
        <v>0.348432749900011-0.411041656908144i</v>
      </c>
      <c r="M2247" t="str">
        <f t="shared" si="1166"/>
        <v>1.89749059766002-2.61668467472936i</v>
      </c>
      <c r="N2247" t="str">
        <f t="shared" si="1167"/>
        <v>-4.00127078163525i</v>
      </c>
      <c r="O2247" t="str">
        <f t="shared" si="1168"/>
        <v>-0.652681362630027+0.757632522318974i</v>
      </c>
      <c r="P2247" t="str">
        <f t="shared" si="1169"/>
        <v>1.65268136263003-0.757632522318974i</v>
      </c>
      <c r="Q2247" t="str">
        <f t="shared" si="1170"/>
        <v>-1.65268136263003+4.75890330395422i</v>
      </c>
      <c r="R2247" t="str">
        <f t="shared" si="1171"/>
        <v>-0.249693698183291-0.260567858196655i</v>
      </c>
      <c r="S2247" t="str">
        <f t="shared" si="1172"/>
        <v>0.4390969307693i</v>
      </c>
      <c r="T2247" t="str">
        <f t="shared" si="1173"/>
        <v>0.114414546791281-0.109639736504719i</v>
      </c>
      <c r="U2247" t="e">
        <f t="shared" si="1174"/>
        <v>#DIV/0!</v>
      </c>
      <c r="V2247" t="str">
        <f t="shared" si="1175"/>
        <v>0.0000833333333333333-0.000847470410499972i</v>
      </c>
      <c r="W2247" t="e">
        <f t="shared" si="1176"/>
        <v>#DIV/0!</v>
      </c>
      <c r="X2247" t="e">
        <f t="shared" si="1177"/>
        <v>#DIV/0!</v>
      </c>
      <c r="Y2247" t="str">
        <f t="shared" si="1178"/>
        <v>0.00096+1.3373131607801i</v>
      </c>
      <c r="Z2247" t="e">
        <f t="shared" si="1179"/>
        <v>#DIV/0!</v>
      </c>
      <c r="AA2247" t="e">
        <f t="shared" si="1180"/>
        <v>#DIV/0!</v>
      </c>
      <c r="AB2247" t="str">
        <f t="shared" si="1181"/>
        <v>0.0652889565134411-0.0625642821612543i</v>
      </c>
      <c r="AC2247" t="str">
        <f t="shared" si="1182"/>
        <v>0.960174182798491-0.289555749088122i</v>
      </c>
      <c r="AD2247" t="str">
        <f t="shared" si="1183"/>
        <v>0.0803404915844549-0.0409313556253548i</v>
      </c>
      <c r="AE2247" t="e">
        <f t="shared" si="1184"/>
        <v>#DIV/0!</v>
      </c>
      <c r="AF2247" t="str">
        <f t="shared" si="1185"/>
        <v>-14.1323631798254-7.65397773744782i</v>
      </c>
      <c r="AG2247" t="e">
        <f t="shared" si="1186"/>
        <v>#DIV/0!</v>
      </c>
      <c r="AH2247" t="e">
        <f t="shared" si="1187"/>
        <v>#DIV/0!</v>
      </c>
      <c r="AI2247" t="e">
        <f t="shared" si="1188"/>
        <v>#DIV/0!</v>
      </c>
      <c r="AJ2247" t="e">
        <f t="shared" si="1189"/>
        <v>#DIV/0!</v>
      </c>
      <c r="AK2247"/>
      <c r="AL2247"/>
      <c r="AM2247"/>
      <c r="AN2247"/>
    </row>
    <row r="2248" spans="1:40" x14ac:dyDescent="0.3">
      <c r="A2248"/>
      <c r="B2248">
        <f t="shared" si="1155"/>
        <v>314000</v>
      </c>
      <c r="C2248" s="186" t="str">
        <f t="shared" si="1158"/>
        <v>-0.00342600627987679+0.0076511662332207i</v>
      </c>
      <c r="D2248" s="158" t="str">
        <f t="shared" si="1159"/>
        <v>-5.87028834740733-2.55745497714375i</v>
      </c>
      <c r="E2248" t="str">
        <f t="shared" si="1160"/>
        <v>928.739889025829-4892.32023231533i</v>
      </c>
      <c r="F2248" t="str">
        <f t="shared" si="1161"/>
        <v>0.762263778164557+0.341232250208493i</v>
      </c>
      <c r="G2248" t="str">
        <f t="shared" si="1156"/>
        <v>0.762263778164557+0.341232250208493i</v>
      </c>
      <c r="H2248" t="str">
        <f t="shared" si="1162"/>
        <v>8.2847587104162+5.08788558374919i</v>
      </c>
      <c r="I2248" t="str">
        <f t="shared" si="1163"/>
        <v>1233.07511653399i</v>
      </c>
      <c r="J2248" t="str">
        <f t="shared" si="1157"/>
        <v>-375.591060510035+262.938964929523i</v>
      </c>
      <c r="K2248" t="str">
        <f t="shared" si="1164"/>
        <v>1.54241172060306-2.2032339483792i</v>
      </c>
      <c r="L2248" t="str">
        <f t="shared" si="1165"/>
        <v>0.347139991207723-0.410824965783164i</v>
      </c>
      <c r="M2248" t="str">
        <f t="shared" si="1166"/>
        <v>1.88955171181078-2.61405891416236i</v>
      </c>
      <c r="N2248" t="str">
        <f t="shared" si="1167"/>
        <v>-4.01405439435613i</v>
      </c>
      <c r="O2248" t="str">
        <f t="shared" si="1168"/>
        <v>-0.642943015559794+0.765914015241188i</v>
      </c>
      <c r="P2248" t="str">
        <f t="shared" si="1169"/>
        <v>1.64294301555979-0.765914015241188i</v>
      </c>
      <c r="Q2248" t="str">
        <f t="shared" si="1170"/>
        <v>-1.64294301555979+4.77996840959732i</v>
      </c>
      <c r="R2248" t="str">
        <f t="shared" si="1171"/>
        <v>-0.248961403924147-0.25814262984692i</v>
      </c>
      <c r="S2248" t="str">
        <f t="shared" si="1172"/>
        <v>0.440499796362813i</v>
      </c>
      <c r="T2248" t="str">
        <f t="shared" si="1173"/>
        <v>0.113711775880129-0.109667447730787i</v>
      </c>
      <c r="U2248" t="e">
        <f t="shared" si="1174"/>
        <v>#DIV/0!</v>
      </c>
      <c r="V2248" t="str">
        <f t="shared" si="1175"/>
        <v>0.0000833333333333333-0.000844771460148067i</v>
      </c>
      <c r="W2248" t="e">
        <f t="shared" si="1176"/>
        <v>#DIV/0!</v>
      </c>
      <c r="X2248" t="e">
        <f t="shared" si="1177"/>
        <v>#DIV/0!</v>
      </c>
      <c r="Y2248" t="str">
        <f t="shared" si="1178"/>
        <v>0.00096+1.34158572678899i</v>
      </c>
      <c r="Z2248" t="e">
        <f t="shared" si="1179"/>
        <v>#DIV/0!</v>
      </c>
      <c r="AA2248" t="e">
        <f t="shared" si="1180"/>
        <v>#DIV/0!</v>
      </c>
      <c r="AB2248" t="str">
        <f t="shared" si="1181"/>
        <v>0.064887930763273-0.0625800951595524i</v>
      </c>
      <c r="AC2248" t="str">
        <f t="shared" si="1182"/>
        <v>0.959021045048645-0.287869199767298i</v>
      </c>
      <c r="AD2248" t="str">
        <f t="shared" si="1183"/>
        <v>0.0800364753323042-0.04122960518707i</v>
      </c>
      <c r="AE2248" t="e">
        <f t="shared" si="1184"/>
        <v>#DIV/0!</v>
      </c>
      <c r="AF2248" t="str">
        <f t="shared" si="1185"/>
        <v>-14.1550470578235-7.64534056089294i</v>
      </c>
      <c r="AG2248" t="e">
        <f t="shared" si="1186"/>
        <v>#DIV/0!</v>
      </c>
      <c r="AH2248" t="e">
        <f t="shared" si="1187"/>
        <v>#DIV/0!</v>
      </c>
      <c r="AI2248" t="e">
        <f t="shared" si="1188"/>
        <v>#DIV/0!</v>
      </c>
      <c r="AJ2248" t="e">
        <f t="shared" si="1189"/>
        <v>#DIV/0!</v>
      </c>
      <c r="AK2248"/>
      <c r="AL2248"/>
      <c r="AM2248"/>
      <c r="AN2248"/>
    </row>
    <row r="2249" spans="1:40" x14ac:dyDescent="0.3">
      <c r="A2249"/>
      <c r="B2249">
        <f t="shared" si="1155"/>
        <v>315000</v>
      </c>
      <c r="C2249" s="186" t="str">
        <f t="shared" si="1158"/>
        <v>-0.00341135436269387+0.0076370511926237i</v>
      </c>
      <c r="D2249" s="158" t="str">
        <f t="shared" si="1159"/>
        <v>-5.8779705764179-2.55467129299834i</v>
      </c>
      <c r="E2249" t="str">
        <f t="shared" si="1160"/>
        <v>923.056023389426-4877.86463549186i</v>
      </c>
      <c r="F2249" t="str">
        <f t="shared" si="1161"/>
        <v>0.763280459952684+0.340855045931538i</v>
      </c>
      <c r="G2249" t="str">
        <f t="shared" si="1156"/>
        <v>0.763280459952684+0.340855045931538i</v>
      </c>
      <c r="H2249" t="str">
        <f t="shared" si="1162"/>
        <v>8.2996379346122+5.082002510963i</v>
      </c>
      <c r="I2249" t="str">
        <f t="shared" si="1163"/>
        <v>1237.00210735098i</v>
      </c>
      <c r="J2249" t="str">
        <f t="shared" si="1157"/>
        <v>-377.993549222161+263.776350168151i</v>
      </c>
      <c r="K2249" t="str">
        <f t="shared" si="1164"/>
        <v>1.53580145017696-2.20081535241072i</v>
      </c>
      <c r="L2249" t="str">
        <f t="shared" si="1165"/>
        <v>0.345852711900411-0.410605035187677i</v>
      </c>
      <c r="M2249" t="str">
        <f t="shared" si="1166"/>
        <v>1.88165416207737-2.6114203875984i</v>
      </c>
      <c r="N2249" t="str">
        <f t="shared" si="1167"/>
        <v>-4.02683800707701i</v>
      </c>
      <c r="O2249" t="str">
        <f t="shared" si="1168"/>
        <v>-0.633099599687933+0.774070343621934i</v>
      </c>
      <c r="P2249" t="str">
        <f t="shared" si="1169"/>
        <v>1.63309959968793-0.774070343621934i</v>
      </c>
      <c r="Q2249" t="str">
        <f t="shared" si="1170"/>
        <v>-1.63309959968793+4.80090835069894i</v>
      </c>
      <c r="R2249" t="str">
        <f t="shared" si="1171"/>
        <v>-0.248223704520547-0.255727765980709i</v>
      </c>
      <c r="S2249" t="str">
        <f t="shared" si="1172"/>
        <v>0.441902661956326i</v>
      </c>
      <c r="T2249" t="str">
        <f t="shared" si="1173"/>
        <v>0.11300678052302-0.10969071578829i</v>
      </c>
      <c r="U2249" t="e">
        <f t="shared" si="1174"/>
        <v>#DIV/0!</v>
      </c>
      <c r="V2249" t="str">
        <f t="shared" si="1175"/>
        <v>0.0000833333333333333-0.000842089645988865i</v>
      </c>
      <c r="W2249" t="e">
        <f t="shared" si="1176"/>
        <v>#DIV/0!</v>
      </c>
      <c r="X2249" t="e">
        <f t="shared" si="1177"/>
        <v>#DIV/0!</v>
      </c>
      <c r="Y2249" t="str">
        <f t="shared" si="1178"/>
        <v>0.00096+1.34585829279787i</v>
      </c>
      <c r="Z2249" t="e">
        <f t="shared" si="1179"/>
        <v>#DIV/0!</v>
      </c>
      <c r="AA2249" t="e">
        <f t="shared" si="1180"/>
        <v>#DIV/0!</v>
      </c>
      <c r="AB2249" t="str">
        <f t="shared" si="1181"/>
        <v>0.0644856356661607-0.0625933727299058i</v>
      </c>
      <c r="AC2249" t="str">
        <f t="shared" si="1182"/>
        <v>0.957882055070014-0.286178184001542i</v>
      </c>
      <c r="AD2249" t="str">
        <f t="shared" si="1183"/>
        <v>0.0797274584812266-0.0415261077667674i</v>
      </c>
      <c r="AE2249" t="e">
        <f t="shared" si="1184"/>
        <v>#DIV/0!</v>
      </c>
      <c r="AF2249" t="str">
        <f t="shared" si="1185"/>
        <v>-14.1776085110301-7.63667380396134i</v>
      </c>
      <c r="AG2249" t="e">
        <f t="shared" si="1186"/>
        <v>#DIV/0!</v>
      </c>
      <c r="AH2249" t="e">
        <f t="shared" si="1187"/>
        <v>#DIV/0!</v>
      </c>
      <c r="AI2249" t="e">
        <f t="shared" si="1188"/>
        <v>#DIV/0!</v>
      </c>
      <c r="AJ2249" t="e">
        <f t="shared" si="1189"/>
        <v>#DIV/0!</v>
      </c>
      <c r="AK2249"/>
      <c r="AL2249"/>
      <c r="AM2249"/>
      <c r="AN2249"/>
    </row>
    <row r="2250" spans="1:40" x14ac:dyDescent="0.3">
      <c r="A2250"/>
      <c r="B2250">
        <f t="shared" si="1155"/>
        <v>316000</v>
      </c>
      <c r="C2250" s="186" t="str">
        <f t="shared" si="1158"/>
        <v>-0.00339678124324781+0.00762297094816881i</v>
      </c>
      <c r="D2250" s="158" t="str">
        <f t="shared" si="1159"/>
        <v>-5.88561149430245-2.55187662775454i</v>
      </c>
      <c r="E2250" t="str">
        <f t="shared" si="1160"/>
        <v>917.42356091115-4863.49083336371i</v>
      </c>
      <c r="F2250" t="str">
        <f t="shared" si="1161"/>
        <v>0.764291674535332+0.340476444133544i</v>
      </c>
      <c r="G2250" t="str">
        <f t="shared" si="1156"/>
        <v>0.764291674535332+0.340476444133544i</v>
      </c>
      <c r="H2250" t="str">
        <f t="shared" si="1162"/>
        <v>8.31443669679428+5.07610156350584i</v>
      </c>
      <c r="I2250" t="str">
        <f t="shared" si="1163"/>
        <v>1240.92909816797i</v>
      </c>
      <c r="J2250" t="str">
        <f t="shared" si="1157"/>
        <v>-380.403677008094+264.613735406781i</v>
      </c>
      <c r="K2250" t="str">
        <f t="shared" si="1164"/>
        <v>1.5292268465342-2.19838745145576i</v>
      </c>
      <c r="L2250" t="str">
        <f t="shared" si="1165"/>
        <v>0.344570896613164-0.41038190877706i</v>
      </c>
      <c r="M2250" t="str">
        <f t="shared" si="1166"/>
        <v>1.87379774314736-2.60876936023282i</v>
      </c>
      <c r="N2250" t="str">
        <f t="shared" si="1167"/>
        <v>-4.03962161979789i</v>
      </c>
      <c r="O2250" t="str">
        <f t="shared" si="1168"/>
        <v>-0.623152723610981+0.782100174566031i</v>
      </c>
      <c r="P2250" t="str">
        <f t="shared" si="1169"/>
        <v>1.62315272361098-0.782100174566031i</v>
      </c>
      <c r="Q2250" t="str">
        <f t="shared" si="1170"/>
        <v>-1.62315272361098+4.82172179436392i</v>
      </c>
      <c r="R2250" t="str">
        <f t="shared" si="1171"/>
        <v>-0.247480560266433-0.253323196622729i</v>
      </c>
      <c r="S2250" t="str">
        <f t="shared" si="1172"/>
        <v>0.443305527549837i</v>
      </c>
      <c r="T2250" t="str">
        <f t="shared" si="1173"/>
        <v>0.11229957331945-0.10970950032724i</v>
      </c>
      <c r="U2250" t="e">
        <f t="shared" si="1174"/>
        <v>#DIV/0!</v>
      </c>
      <c r="V2250" t="str">
        <f t="shared" si="1175"/>
        <v>0.0000833333333333333-0.000839424805337001i</v>
      </c>
      <c r="W2250" t="e">
        <f t="shared" si="1176"/>
        <v>#DIV/0!</v>
      </c>
      <c r="X2250" t="e">
        <f t="shared" si="1177"/>
        <v>#DIV/0!</v>
      </c>
      <c r="Y2250" t="str">
        <f t="shared" si="1178"/>
        <v>0.00096+1.35013085880675i</v>
      </c>
      <c r="Z2250" t="e">
        <f t="shared" si="1179"/>
        <v>#DIV/0!</v>
      </c>
      <c r="AA2250" t="e">
        <f t="shared" si="1180"/>
        <v>#DIV/0!</v>
      </c>
      <c r="AB2250" t="str">
        <f t="shared" si="1181"/>
        <v>0.0640820784118187-0.0626040918471948i</v>
      </c>
      <c r="AC2250" t="str">
        <f t="shared" si="1182"/>
        <v>0.956757217268095-0.284482768715853i</v>
      </c>
      <c r="AD2250" t="str">
        <f t="shared" si="1183"/>
        <v>0.0794134293009189-0.0418207868038865i</v>
      </c>
      <c r="AE2250" t="e">
        <f t="shared" si="1184"/>
        <v>#DIV/0!</v>
      </c>
      <c r="AF2250" t="str">
        <f t="shared" si="1185"/>
        <v>-14.2000481910967-7.62797819126038i</v>
      </c>
      <c r="AG2250" t="e">
        <f t="shared" si="1186"/>
        <v>#DIV/0!</v>
      </c>
      <c r="AH2250" t="e">
        <f t="shared" si="1187"/>
        <v>#DIV/0!</v>
      </c>
      <c r="AI2250" t="e">
        <f t="shared" si="1188"/>
        <v>#DIV/0!</v>
      </c>
      <c r="AJ2250" t="e">
        <f t="shared" si="1189"/>
        <v>#DIV/0!</v>
      </c>
      <c r="AK2250"/>
      <c r="AL2250"/>
      <c r="AM2250"/>
      <c r="AN2250"/>
    </row>
    <row r="2251" spans="1:40" x14ac:dyDescent="0.3">
      <c r="A2251"/>
      <c r="B2251">
        <f t="shared" si="1155"/>
        <v>317000</v>
      </c>
      <c r="C2251" s="186" t="str">
        <f t="shared" si="1158"/>
        <v>-0.0033822865053828+0.00760892545760447i</v>
      </c>
      <c r="D2251" s="158" t="str">
        <f t="shared" si="1159"/>
        <v>-5.89321131917451-2.54907123585691i</v>
      </c>
      <c r="E2251" t="str">
        <f t="shared" si="1160"/>
        <v>911.841891152038-4849.19816663535i</v>
      </c>
      <c r="F2251" t="str">
        <f t="shared" si="1161"/>
        <v>0.765297450778249+0.340096477960679i</v>
      </c>
      <c r="G2251" t="str">
        <f t="shared" si="1156"/>
        <v>0.765297450778249+0.340096477960679i</v>
      </c>
      <c r="H2251" t="str">
        <f t="shared" si="1162"/>
        <v>8.32915542921875+5.07018320162347i</v>
      </c>
      <c r="I2251" t="str">
        <f t="shared" si="1163"/>
        <v>1244.85608898496i</v>
      </c>
      <c r="J2251" t="str">
        <f t="shared" si="1157"/>
        <v>-382.821443867833+265.451120645409i</v>
      </c>
      <c r="K2251" t="str">
        <f t="shared" si="1164"/>
        <v>1.52268772006928-2.19595046402311i</v>
      </c>
      <c r="L2251" t="str">
        <f t="shared" si="1165"/>
        <v>0.34329452982396-0.410155629787336i</v>
      </c>
      <c r="M2251" t="str">
        <f t="shared" si="1166"/>
        <v>1.86598224989324-2.60610609381045i</v>
      </c>
      <c r="N2251" t="str">
        <f t="shared" si="1167"/>
        <v>-4.05240523251877i</v>
      </c>
      <c r="O2251" t="str">
        <f t="shared" si="1168"/>
        <v>-0.613104012832794+0.790002195850319i</v>
      </c>
      <c r="P2251" t="str">
        <f t="shared" si="1169"/>
        <v>1.61310401283279-0.790002195850319i</v>
      </c>
      <c r="Q2251" t="str">
        <f t="shared" si="1170"/>
        <v>-1.61310401283279+4.84240742836909i</v>
      </c>
      <c r="R2251" t="str">
        <f t="shared" si="1171"/>
        <v>-0.246731931203918-0.250928853568814i</v>
      </c>
      <c r="S2251" t="str">
        <f t="shared" si="1172"/>
        <v>0.44470839314335i</v>
      </c>
      <c r="T2251" t="str">
        <f t="shared" si="1173"/>
        <v>0.11159016726389-0.10972376066285i</v>
      </c>
      <c r="U2251" t="e">
        <f t="shared" si="1174"/>
        <v>#DIV/0!</v>
      </c>
      <c r="V2251" t="str">
        <f t="shared" si="1175"/>
        <v>0.0000833333333333333-0.00083677677755991i</v>
      </c>
      <c r="W2251" t="e">
        <f t="shared" si="1176"/>
        <v>#DIV/0!</v>
      </c>
      <c r="X2251" t="e">
        <f t="shared" si="1177"/>
        <v>#DIV/0!</v>
      </c>
      <c r="Y2251" t="str">
        <f t="shared" si="1178"/>
        <v>0.00096+1.35440342481563i</v>
      </c>
      <c r="Z2251" t="e">
        <f t="shared" si="1179"/>
        <v>#DIV/0!</v>
      </c>
      <c r="AA2251" t="e">
        <f t="shared" si="1180"/>
        <v>#DIV/0!</v>
      </c>
      <c r="AB2251" t="str">
        <f t="shared" si="1181"/>
        <v>0.0636772664153483-0.0626122292952521i</v>
      </c>
      <c r="AC2251" t="str">
        <f t="shared" si="1182"/>
        <v>0.955646536539349-0.282783020533417i</v>
      </c>
      <c r="AD2251" t="str">
        <f t="shared" si="1183"/>
        <v>0.0790943770672695-0.0421135649030874i</v>
      </c>
      <c r="AE2251" t="e">
        <f t="shared" si="1184"/>
        <v>#DIV/0!</v>
      </c>
      <c r="AF2251" t="str">
        <f t="shared" si="1185"/>
        <v>-14.2223667483933-7.61925443748038i</v>
      </c>
      <c r="AG2251" t="e">
        <f t="shared" si="1186"/>
        <v>#DIV/0!</v>
      </c>
      <c r="AH2251" t="e">
        <f t="shared" si="1187"/>
        <v>#DIV/0!</v>
      </c>
      <c r="AI2251" t="e">
        <f t="shared" si="1188"/>
        <v>#DIV/0!</v>
      </c>
      <c r="AJ2251" t="e">
        <f t="shared" si="1189"/>
        <v>#DIV/0!</v>
      </c>
      <c r="AK2251"/>
      <c r="AL2251"/>
      <c r="AM2251"/>
      <c r="AN2251"/>
    </row>
    <row r="2252" spans="1:40" x14ac:dyDescent="0.3">
      <c r="A2252"/>
      <c r="B2252">
        <f t="shared" si="1155"/>
        <v>318000</v>
      </c>
      <c r="C2252" s="186" t="str">
        <f t="shared" si="1158"/>
        <v>-0.00336786973369233+0.0075949146786976i</v>
      </c>
      <c r="D2252" s="158" t="str">
        <f t="shared" si="1159"/>
        <v>-5.90077026875649-2.54625536828036i</v>
      </c>
      <c r="E2252" t="str">
        <f t="shared" si="1160"/>
        <v>906.310412592706-4834.98598263235i</v>
      </c>
      <c r="F2252" t="str">
        <f t="shared" si="1161"/>
        <v>0.766297817495415+0.339715180106571i</v>
      </c>
      <c r="G2252" t="str">
        <f t="shared" si="1156"/>
        <v>0.766297817495415+0.339715180106571i</v>
      </c>
      <c r="H2252" t="str">
        <f t="shared" si="1162"/>
        <v>8.34379456319236+5.06424787922777i</v>
      </c>
      <c r="I2252" t="str">
        <f t="shared" si="1163"/>
        <v>1248.78307980194i</v>
      </c>
      <c r="J2252" t="str">
        <f t="shared" si="1157"/>
        <v>-385.246849801379+266.288505884039i</v>
      </c>
      <c r="K2252" t="str">
        <f t="shared" si="1164"/>
        <v>1.51618388153697-2.19350460562539i</v>
      </c>
      <c r="L2252" t="str">
        <f t="shared" si="1165"/>
        <v>0.342023595858362-0.409926241037845i</v>
      </c>
      <c r="M2252" t="str">
        <f t="shared" si="1166"/>
        <v>1.85820747739533-2.60343084666323i</v>
      </c>
      <c r="N2252" t="str">
        <f t="shared" si="1167"/>
        <v>-4.06518884523965i</v>
      </c>
      <c r="O2252" t="str">
        <f t="shared" si="1168"/>
        <v>-0.602955109498901+0.797775116138106i</v>
      </c>
      <c r="P2252" t="str">
        <f t="shared" si="1169"/>
        <v>1.6029551094989-0.797775116138106i</v>
      </c>
      <c r="Q2252" t="str">
        <f t="shared" si="1170"/>
        <v>-1.6029551094989+4.86296396137776i</v>
      </c>
      <c r="R2252" t="str">
        <f t="shared" si="1171"/>
        <v>-0.245977777124643-0.24854467037657i</v>
      </c>
      <c r="S2252" t="str">
        <f t="shared" si="1172"/>
        <v>0.446111258736861i</v>
      </c>
      <c r="T2252" t="str">
        <f t="shared" si="1173"/>
        <v>0.11087857575403-0.10973345577437i</v>
      </c>
      <c r="U2252" t="e">
        <f t="shared" si="1174"/>
        <v>#DIV/0!</v>
      </c>
      <c r="V2252" t="str">
        <f t="shared" si="1175"/>
        <v>0.0000833333333333333-0.000834145404045577i</v>
      </c>
      <c r="W2252" t="e">
        <f t="shared" si="1176"/>
        <v>#DIV/0!</v>
      </c>
      <c r="X2252" t="e">
        <f t="shared" si="1177"/>
        <v>#DIV/0!</v>
      </c>
      <c r="Y2252" t="str">
        <f t="shared" si="1178"/>
        <v>0.00096+1.35867599082451i</v>
      </c>
      <c r="Z2252" t="e">
        <f t="shared" si="1179"/>
        <v>#DIV/0!</v>
      </c>
      <c r="AA2252" t="e">
        <f t="shared" si="1180"/>
        <v>#DIV/0!</v>
      </c>
      <c r="AB2252" t="str">
        <f t="shared" si="1181"/>
        <v>0.0632712073219418-0.0626177616661977i</v>
      </c>
      <c r="AC2252" t="str">
        <f t="shared" si="1182"/>
        <v>0.954550018278677-0.281079005793455i</v>
      </c>
      <c r="AD2252" t="str">
        <f t="shared" si="1183"/>
        <v>0.0787702920874313-0.0424043638417126i</v>
      </c>
      <c r="AE2252" t="e">
        <f t="shared" si="1184"/>
        <v>#DIV/0!</v>
      </c>
      <c r="AF2252" t="str">
        <f t="shared" si="1185"/>
        <v>-14.2445648319488-7.61050324750813i</v>
      </c>
      <c r="AG2252" t="e">
        <f t="shared" si="1186"/>
        <v>#DIV/0!</v>
      </c>
      <c r="AH2252" t="e">
        <f t="shared" si="1187"/>
        <v>#DIV/0!</v>
      </c>
      <c r="AI2252" t="e">
        <f t="shared" si="1188"/>
        <v>#DIV/0!</v>
      </c>
      <c r="AJ2252" t="e">
        <f t="shared" si="1189"/>
        <v>#DIV/0!</v>
      </c>
      <c r="AK2252"/>
      <c r="AL2252"/>
      <c r="AM2252"/>
      <c r="AN2252"/>
    </row>
    <row r="2253" spans="1:40" x14ac:dyDescent="0.3">
      <c r="A2253"/>
      <c r="B2253">
        <f t="shared" si="1155"/>
        <v>319000</v>
      </c>
      <c r="C2253" s="186" t="str">
        <f t="shared" si="1158"/>
        <v>-0.00335353051355873+0.00758093856920575i</v>
      </c>
      <c r="D2253" s="158" t="str">
        <f t="shared" si="1159"/>
        <v>-5.90828856035885-2.54342927257029i</v>
      </c>
      <c r="E2253" t="str">
        <f t="shared" si="1160"/>
        <v>900.828532479534-4820.85363522627i</v>
      </c>
      <c r="F2253" t="str">
        <f t="shared" si="1161"/>
        <v>0.767292803446291+0.339332582817504i</v>
      </c>
      <c r="G2253" t="str">
        <f t="shared" si="1156"/>
        <v>0.767292803446291+0.339332582817504i</v>
      </c>
      <c r="H2253" t="str">
        <f t="shared" si="1162"/>
        <v>8.35835452903588+5.05829604396913i</v>
      </c>
      <c r="I2253" t="str">
        <f t="shared" si="1163"/>
        <v>1252.71007061893i</v>
      </c>
      <c r="J2253" t="str">
        <f t="shared" si="1157"/>
        <v>-387.679894808731+267.125891122668i</v>
      </c>
      <c r="K2253" t="str">
        <f t="shared" si="1164"/>
        <v>1.50971514207002-2.19105008881405i</v>
      </c>
      <c r="L2253" t="str">
        <f t="shared" si="1165"/>
        <v>0.340758078894141-0.409693784933933i</v>
      </c>
      <c r="M2253" t="str">
        <f t="shared" si="1166"/>
        <v>1.85047322096416-2.60074387374798i</v>
      </c>
      <c r="N2253" t="str">
        <f t="shared" si="1167"/>
        <v>-4.07797245796053i</v>
      </c>
      <c r="O2253" t="str">
        <f t="shared" si="1168"/>
        <v>-0.592707672128153+0.805417665190195i</v>
      </c>
      <c r="P2253" t="str">
        <f t="shared" si="1169"/>
        <v>1.59270767212815-0.805417665190195i</v>
      </c>
      <c r="Q2253" t="str">
        <f t="shared" si="1170"/>
        <v>-1.59270767212815+4.88339012315072i</v>
      </c>
      <c r="R2253" t="str">
        <f t="shared" si="1171"/>
        <v>-0.245218057571254-0.246170582356512i</v>
      </c>
      <c r="S2253" t="str">
        <f t="shared" si="1172"/>
        <v>0.447514124330374i</v>
      </c>
      <c r="T2253" t="str">
        <f t="shared" si="1173"/>
        <v>0.110164812599173-0.109738544303995i</v>
      </c>
      <c r="U2253" t="e">
        <f t="shared" si="1174"/>
        <v>#DIV/0!</v>
      </c>
      <c r="V2253" t="str">
        <f t="shared" si="1175"/>
        <v>0.0000833333333333333-0.000831530528170824i</v>
      </c>
      <c r="W2253" t="e">
        <f t="shared" si="1176"/>
        <v>#DIV/0!</v>
      </c>
      <c r="X2253" t="e">
        <f t="shared" si="1177"/>
        <v>#DIV/0!</v>
      </c>
      <c r="Y2253" t="str">
        <f t="shared" si="1178"/>
        <v>0.00096+1.3629485568334i</v>
      </c>
      <c r="Z2253" t="e">
        <f t="shared" si="1179"/>
        <v>#DIV/0!</v>
      </c>
      <c r="AA2253" t="e">
        <f t="shared" si="1180"/>
        <v>#DIV/0!</v>
      </c>
      <c r="AB2253" t="str">
        <f t="shared" si="1181"/>
        <v>0.0628639090116722-0.0626206653598164i</v>
      </c>
      <c r="AC2253" t="str">
        <f t="shared" si="1182"/>
        <v>0.953467668386662-0.279370790569255i</v>
      </c>
      <c r="AD2253" t="str">
        <f t="shared" si="1183"/>
        <v>0.0784411657250966-0.0426931045778412i</v>
      </c>
      <c r="AE2253" t="e">
        <f t="shared" si="1184"/>
        <v>#DIV/0!</v>
      </c>
      <c r="AF2253" t="str">
        <f t="shared" si="1185"/>
        <v>-14.2666430893947-7.60172531653942i</v>
      </c>
      <c r="AG2253" t="e">
        <f t="shared" si="1186"/>
        <v>#DIV/0!</v>
      </c>
      <c r="AH2253" t="e">
        <f t="shared" si="1187"/>
        <v>#DIV/0!</v>
      </c>
      <c r="AI2253" t="e">
        <f t="shared" si="1188"/>
        <v>#DIV/0!</v>
      </c>
      <c r="AJ2253" t="e">
        <f t="shared" si="1189"/>
        <v>#DIV/0!</v>
      </c>
      <c r="AK2253"/>
      <c r="AL2253"/>
      <c r="AM2253"/>
      <c r="AN2253"/>
    </row>
    <row r="2254" spans="1:40" x14ac:dyDescent="0.3">
      <c r="A2254"/>
      <c r="B2254">
        <f t="shared" si="1155"/>
        <v>320000</v>
      </c>
      <c r="C2254" s="186" t="str">
        <f t="shared" si="1158"/>
        <v>-0.00333926843119158+0.00756699708685092i</v>
      </c>
      <c r="D2254" s="158" t="str">
        <f t="shared" si="1159"/>
        <v>-5.91576641085977-2.54059319288219i</v>
      </c>
      <c r="E2254" t="str">
        <f t="shared" si="1160"/>
        <v>895.395666673872-4806.80048476053i</v>
      </c>
      <c r="F2254" t="str">
        <f t="shared" si="1161"/>
        <v>0.768282437333125+0.338948717897571i</v>
      </c>
      <c r="G2254" t="str">
        <f t="shared" si="1156"/>
        <v>0.768282437333125+0.338948717897571i</v>
      </c>
      <c r="H2254" t="str">
        <f t="shared" si="1162"/>
        <v>8.37283575604847+5.05232813730796i</v>
      </c>
      <c r="I2254" t="str">
        <f t="shared" si="1163"/>
        <v>1256.63706143592i</v>
      </c>
      <c r="J2254" t="str">
        <f t="shared" si="1157"/>
        <v>-390.12057888989+267.963276361296i</v>
      </c>
      <c r="K2254" t="str">
        <f t="shared" si="1164"/>
        <v>1.50328131319633-2.18858712321378i</v>
      </c>
      <c r="L2254" t="str">
        <f t="shared" si="1165"/>
        <v>0.339497962965823-0.409458303469648i</v>
      </c>
      <c r="M2254" t="str">
        <f t="shared" si="1166"/>
        <v>1.84277927616215-2.59804542668343i</v>
      </c>
      <c r="N2254" t="str">
        <f t="shared" si="1167"/>
        <v>-4.09075607068141i</v>
      </c>
      <c r="O2254" t="str">
        <f t="shared" si="1168"/>
        <v>-0.582363375341688+0.812928594072466i</v>
      </c>
      <c r="P2254" t="str">
        <f t="shared" si="1169"/>
        <v>1.58236337534169-0.812928594072466i</v>
      </c>
      <c r="Q2254" t="str">
        <f t="shared" si="1170"/>
        <v>-1.58236337534169+4.90368466475388i</v>
      </c>
      <c r="R2254" t="str">
        <f t="shared" si="1171"/>
        <v>-0.244452731839014-0.243806526563718i</v>
      </c>
      <c r="S2254" t="str">
        <f t="shared" si="1172"/>
        <v>0.448916989923886i</v>
      </c>
      <c r="T2254" t="str">
        <f t="shared" si="1173"/>
        <v>0.109448892028782-0.109738984555841i</v>
      </c>
      <c r="U2254" t="e">
        <f t="shared" si="1174"/>
        <v>#DIV/0!</v>
      </c>
      <c r="V2254" t="str">
        <f t="shared" si="1175"/>
        <v>0.0000833333333333333-0.000828931995270289i</v>
      </c>
      <c r="W2254" t="e">
        <f t="shared" si="1176"/>
        <v>#DIV/0!</v>
      </c>
      <c r="X2254" t="e">
        <f t="shared" si="1177"/>
        <v>#DIV/0!</v>
      </c>
      <c r="Y2254" t="str">
        <f t="shared" si="1178"/>
        <v>0.00096+1.36722112284228i</v>
      </c>
      <c r="Z2254" t="e">
        <f t="shared" si="1179"/>
        <v>#DIV/0!</v>
      </c>
      <c r="AA2254" t="e">
        <f t="shared" si="1180"/>
        <v>#DIV/0!</v>
      </c>
      <c r="AB2254" t="str">
        <f t="shared" si="1181"/>
        <v>0.0624553796043705-0.0626209165829732i</v>
      </c>
      <c r="AC2254" t="str">
        <f t="shared" si="1182"/>
        <v>0.952399493276656-0.277658440686294i</v>
      </c>
      <c r="AD2254" t="str">
        <f t="shared" si="1183"/>
        <v>0.0781069904259549-0.0429797072589503i</v>
      </c>
      <c r="AE2254" t="e">
        <f t="shared" si="1184"/>
        <v>#DIV/0!</v>
      </c>
      <c r="AF2254" t="str">
        <f t="shared" si="1185"/>
        <v>-14.2886021669082-7.59292133019015i</v>
      </c>
      <c r="AG2254" t="e">
        <f t="shared" si="1186"/>
        <v>#DIV/0!</v>
      </c>
      <c r="AH2254" t="e">
        <f t="shared" si="1187"/>
        <v>#DIV/0!</v>
      </c>
      <c r="AI2254" t="e">
        <f t="shared" si="1188"/>
        <v>#DIV/0!</v>
      </c>
      <c r="AJ2254" t="e">
        <f t="shared" si="1189"/>
        <v>#DIV/0!</v>
      </c>
      <c r="AK2254"/>
      <c r="AL2254"/>
      <c r="AM2254"/>
      <c r="AN2254"/>
    </row>
    <row r="2255" spans="1:40" x14ac:dyDescent="0.3">
      <c r="A2255"/>
      <c r="B2255">
        <f t="shared" si="1155"/>
        <v>321000</v>
      </c>
      <c r="C2255" s="186" t="str">
        <f t="shared" si="1158"/>
        <v>-0.00332508307366544+0.00755309018929505i</v>
      </c>
      <c r="D2255" s="158" t="str">
        <f t="shared" si="1159"/>
        <v>-5.92320403668572-2.53774737002134i</v>
      </c>
      <c r="E2255" t="str">
        <f t="shared" si="1160"/>
        <v>890.011239504234-4792.82589797702i</v>
      </c>
      <c r="F2255" t="str">
        <f t="shared" si="1161"/>
        <v>0.769266747798385+0.338563616713817i</v>
      </c>
      <c r="G2255" t="str">
        <f t="shared" si="1156"/>
        <v>0.769266747798385+0.338563616713817i</v>
      </c>
      <c r="H2255" t="str">
        <f t="shared" si="1162"/>
        <v>8.38723867247375+5.04634459458628i</v>
      </c>
      <c r="I2255" t="str">
        <f t="shared" si="1163"/>
        <v>1260.5640522529i</v>
      </c>
      <c r="J2255" t="str">
        <f t="shared" si="1157"/>
        <v>-392.568902044855+268.800661599926i</v>
      </c>
      <c r="K2255" t="str">
        <f t="shared" si="1164"/>
        <v>1.49688220685567-2.18611591555686i</v>
      </c>
      <c r="L2255" t="str">
        <f t="shared" si="1165"/>
        <v>0.338243231969167-0.409219838230453i</v>
      </c>
      <c r="M2255" t="str">
        <f t="shared" si="1166"/>
        <v>1.83512543882484-2.59533575378731i</v>
      </c>
      <c r="N2255" t="str">
        <f t="shared" si="1167"/>
        <v>-4.10353968340229i</v>
      </c>
      <c r="O2255" t="str">
        <f t="shared" si="1168"/>
        <v>-0.571923909589268+0.82030667535997i</v>
      </c>
      <c r="P2255" t="str">
        <f t="shared" si="1169"/>
        <v>1.57192390958927-0.82030667535997i</v>
      </c>
      <c r="Q2255" t="str">
        <f t="shared" si="1170"/>
        <v>-1.57192390958927+4.92384635876226i</v>
      </c>
      <c r="R2255" t="str">
        <f t="shared" si="1171"/>
        <v>-0.243681758977533-0.241452441789953i</v>
      </c>
      <c r="S2255" t="str">
        <f t="shared" si="1172"/>
        <v>0.450319855517398i</v>
      </c>
      <c r="T2255" t="str">
        <f t="shared" si="1173"/>
        <v>0.108730828701175-0.109734734494988i</v>
      </c>
      <c r="U2255" t="e">
        <f t="shared" si="1174"/>
        <v>#DIV/0!</v>
      </c>
      <c r="V2255" t="str">
        <f t="shared" si="1175"/>
        <v>0.0000833333333333333-0.000826349652605894i</v>
      </c>
      <c r="W2255" t="e">
        <f t="shared" si="1176"/>
        <v>#DIV/0!</v>
      </c>
      <c r="X2255" t="e">
        <f t="shared" si="1177"/>
        <v>#DIV/0!</v>
      </c>
      <c r="Y2255" t="str">
        <f t="shared" si="1178"/>
        <v>0.00096+1.37149368885116i</v>
      </c>
      <c r="Z2255" t="e">
        <f t="shared" si="1179"/>
        <v>#DIV/0!</v>
      </c>
      <c r="AA2255" t="e">
        <f t="shared" si="1180"/>
        <v>#DIV/0!</v>
      </c>
      <c r="AB2255" t="str">
        <f t="shared" si="1181"/>
        <v>0.0620456274645875-0.0626184913490672i</v>
      </c>
      <c r="AC2255" t="str">
        <f t="shared" si="1182"/>
        <v>0.951345499881658-0.275942021740518i</v>
      </c>
      <c r="AD2255" t="str">
        <f t="shared" si="1183"/>
        <v>0.0777677597433235-0.0432640912311916i</v>
      </c>
      <c r="AE2255" t="e">
        <f t="shared" si="1184"/>
        <v>#DIV/0!</v>
      </c>
      <c r="AF2255" t="str">
        <f t="shared" si="1185"/>
        <v>-14.3104427091595-7.58409196460762i</v>
      </c>
      <c r="AG2255" t="e">
        <f t="shared" si="1186"/>
        <v>#DIV/0!</v>
      </c>
      <c r="AH2255" t="e">
        <f t="shared" si="1187"/>
        <v>#DIV/0!</v>
      </c>
      <c r="AI2255" t="e">
        <f t="shared" si="1188"/>
        <v>#DIV/0!</v>
      </c>
      <c r="AJ2255" t="e">
        <f t="shared" si="1189"/>
        <v>#DIV/0!</v>
      </c>
      <c r="AK2255"/>
      <c r="AL2255"/>
      <c r="AM2255"/>
      <c r="AN2255"/>
    </row>
    <row r="2256" spans="1:40" x14ac:dyDescent="0.3">
      <c r="A2256"/>
      <c r="B2256">
        <f t="shared" si="1155"/>
        <v>322000</v>
      </c>
      <c r="C2256" s="186" t="str">
        <f t="shared" si="1158"/>
        <v>-0.00331097402895555+0.00753921783411548i</v>
      </c>
      <c r="D2256" s="158" t="str">
        <f t="shared" si="1159"/>
        <v>-5.93060165379218-2.53489204148155i</v>
      </c>
      <c r="E2256" t="str">
        <f t="shared" si="1160"/>
        <v>884.674683621388-4778.92924794357i</v>
      </c>
      <c r="F2256" t="str">
        <f t="shared" si="1161"/>
        <v>0.770245763422199+0.338177310201273i</v>
      </c>
      <c r="G2256" t="str">
        <f t="shared" si="1156"/>
        <v>0.770245763422199+0.338177310201273i</v>
      </c>
      <c r="H2256" t="str">
        <f t="shared" si="1162"/>
        <v>8.40156370546613+5.04034584509778i</v>
      </c>
      <c r="I2256" t="str">
        <f t="shared" si="1163"/>
        <v>1264.49104306989i</v>
      </c>
      <c r="J2256" t="str">
        <f t="shared" si="1157"/>
        <v>-395.024864273626+269.638046838554i</v>
      </c>
      <c r="K2256" t="str">
        <f t="shared" si="1164"/>
        <v>1.49051763541584-2.18363666971719i</v>
      </c>
      <c r="L2256" t="str">
        <f t="shared" si="1165"/>
        <v>0.336993869665548-0.408978430395943i</v>
      </c>
      <c r="M2256" t="str">
        <f t="shared" si="1166"/>
        <v>1.82751150508139-2.59261510011313i</v>
      </c>
      <c r="N2256" t="str">
        <f t="shared" si="1167"/>
        <v>-4.11632329612317i</v>
      </c>
      <c r="O2256" t="str">
        <f t="shared" si="1168"/>
        <v>-0.561390980873024+0.82755070333752i</v>
      </c>
      <c r="P2256" t="str">
        <f t="shared" si="1169"/>
        <v>1.56139098087302-0.82755070333752i</v>
      </c>
      <c r="Q2256" t="str">
        <f t="shared" si="1170"/>
        <v>-1.56139098087302+4.94387399946069i</v>
      </c>
      <c r="R2256" t="str">
        <f t="shared" si="1171"/>
        <v>-0.242905097792638-0.239108268556292i</v>
      </c>
      <c r="S2256" t="str">
        <f t="shared" si="1172"/>
        <v>0.45172272111091i</v>
      </c>
      <c r="T2256" t="str">
        <f t="shared" si="1173"/>
        <v>0.108010637712366-0.109725751746602i</v>
      </c>
      <c r="U2256" t="e">
        <f t="shared" si="1174"/>
        <v>#DIV/0!</v>
      </c>
      <c r="V2256" t="str">
        <f t="shared" si="1175"/>
        <v>0.0000833333333333333-0.00082378334933693i</v>
      </c>
      <c r="W2256" t="e">
        <f t="shared" si="1176"/>
        <v>#DIV/0!</v>
      </c>
      <c r="X2256" t="e">
        <f t="shared" si="1177"/>
        <v>#DIV/0!</v>
      </c>
      <c r="Y2256" t="str">
        <f t="shared" si="1178"/>
        <v>0.00096+1.37576625486004i</v>
      </c>
      <c r="Z2256" t="e">
        <f t="shared" si="1179"/>
        <v>#DIV/0!</v>
      </c>
      <c r="AA2256" t="e">
        <f t="shared" si="1180"/>
        <v>#DIV/0!</v>
      </c>
      <c r="AB2256" t="str">
        <f t="shared" si="1181"/>
        <v>0.0616346612066386-0.0626133654775309i</v>
      </c>
      <c r="AC2256" t="str">
        <f t="shared" si="1182"/>
        <v>0.950305695660977-0.274221599116742i</v>
      </c>
      <c r="AD2256" t="str">
        <f t="shared" si="1183"/>
        <v>0.0774234683639377-0.0435461750493081i</v>
      </c>
      <c r="AE2256" t="e">
        <f t="shared" si="1184"/>
        <v>#DIV/0!</v>
      </c>
      <c r="AF2256" t="str">
        <f t="shared" si="1185"/>
        <v>-14.3321653592583-7.57523788657933i</v>
      </c>
      <c r="AG2256" t="e">
        <f t="shared" si="1186"/>
        <v>#DIV/0!</v>
      </c>
      <c r="AH2256" t="e">
        <f t="shared" si="1187"/>
        <v>#DIV/0!</v>
      </c>
      <c r="AI2256" t="e">
        <f t="shared" si="1188"/>
        <v>#DIV/0!</v>
      </c>
      <c r="AJ2256" t="e">
        <f t="shared" si="1189"/>
        <v>#DIV/0!</v>
      </c>
      <c r="AK2256"/>
      <c r="AL2256"/>
      <c r="AM2256"/>
      <c r="AN2256"/>
    </row>
    <row r="2257" spans="1:40" x14ac:dyDescent="0.3">
      <c r="A2257"/>
      <c r="B2257">
        <f t="shared" si="1155"/>
        <v>323000</v>
      </c>
      <c r="C2257" s="186" t="str">
        <f t="shared" si="1158"/>
        <v>-0.00329694088597345+0.00752537997878321i</v>
      </c>
      <c r="D2257" s="158" t="str">
        <f t="shared" si="1159"/>
        <v>-5.93795947764547-2.53202744148425i</v>
      </c>
      <c r="E2257" t="str">
        <f t="shared" si="1160"/>
        <v>879.385439856299-4765.10991398225i</v>
      </c>
      <c r="F2257" t="str">
        <f t="shared" si="1161"/>
        <v>0.771219512719957+0.337789828868033i</v>
      </c>
      <c r="G2257" t="str">
        <f t="shared" si="1156"/>
        <v>0.771219512719957+0.337789828868033i</v>
      </c>
      <c r="H2257" t="str">
        <f t="shared" si="1162"/>
        <v>8.41581128105906+5.03433231215844i</v>
      </c>
      <c r="I2257" t="str">
        <f t="shared" si="1163"/>
        <v>1268.41803388688i</v>
      </c>
      <c r="J2257" t="str">
        <f t="shared" si="1157"/>
        <v>-397.488465576204+270.475432077184i</v>
      </c>
      <c r="K2257" t="str">
        <f t="shared" si="1164"/>
        <v>1.48418741168831-2.18114958674381i</v>
      </c>
      <c r="L2257" t="str">
        <f t="shared" si="1165"/>
        <v>0.335749859686292-0.408734120742582i</v>
      </c>
      <c r="M2257" t="str">
        <f t="shared" si="1166"/>
        <v>1.8199372713746-2.58988370748639i</v>
      </c>
      <c r="N2257" t="str">
        <f t="shared" si="1167"/>
        <v>-4.12910690884405i</v>
      </c>
      <c r="O2257" t="str">
        <f t="shared" si="1168"/>
        <v>-0.550766310468671+0.834659494196722i</v>
      </c>
      <c r="P2257" t="str">
        <f t="shared" si="1169"/>
        <v>1.55076631046867-0.834659494196722i</v>
      </c>
      <c r="Q2257" t="str">
        <f t="shared" si="1170"/>
        <v>-1.55076631046867+4.96376640304077i</v>
      </c>
      <c r="R2257" t="str">
        <f t="shared" si="1171"/>
        <v>-0.242122706848378-0.236773949106217i</v>
      </c>
      <c r="S2257" t="str">
        <f t="shared" si="1172"/>
        <v>0.453125586704423i</v>
      </c>
      <c r="T2257" t="str">
        <f t="shared" si="1173"/>
        <v>0.107288334605078-0.109711993595134i</v>
      </c>
      <c r="U2257" t="e">
        <f t="shared" si="1174"/>
        <v>#DIV/0!</v>
      </c>
      <c r="V2257" t="str">
        <f t="shared" si="1175"/>
        <v>0.0000833333333333333-0.000821232936490691i</v>
      </c>
      <c r="W2257" t="e">
        <f t="shared" si="1176"/>
        <v>#DIV/0!</v>
      </c>
      <c r="X2257" t="e">
        <f t="shared" si="1177"/>
        <v>#DIV/0!</v>
      </c>
      <c r="Y2257" t="str">
        <f t="shared" si="1178"/>
        <v>0.00096+1.38003882086892i</v>
      </c>
      <c r="Z2257" t="e">
        <f t="shared" si="1179"/>
        <v>#DIV/0!</v>
      </c>
      <c r="AA2257" t="e">
        <f t="shared" si="1180"/>
        <v>#DIV/0!</v>
      </c>
      <c r="AB2257" t="str">
        <f t="shared" si="1181"/>
        <v>0.0612224896997473-0.0626055145933724i</v>
      </c>
      <c r="AC2257" t="str">
        <f t="shared" si="1182"/>
        <v>0.949280088606741-0.272497238007194i</v>
      </c>
      <c r="AD2257" t="str">
        <f t="shared" si="1183"/>
        <v>0.0770741121338966-0.043825876487191i</v>
      </c>
      <c r="AE2257" t="e">
        <f t="shared" si="1184"/>
        <v>#DIV/0!</v>
      </c>
      <c r="AF2257" t="str">
        <f t="shared" si="1185"/>
        <v>-14.3537707587045-7.56635975364269i</v>
      </c>
      <c r="AG2257" t="e">
        <f t="shared" si="1186"/>
        <v>#DIV/0!</v>
      </c>
      <c r="AH2257" t="e">
        <f t="shared" si="1187"/>
        <v>#DIV/0!</v>
      </c>
      <c r="AI2257" t="e">
        <f t="shared" si="1188"/>
        <v>#DIV/0!</v>
      </c>
      <c r="AJ2257" t="e">
        <f t="shared" si="1189"/>
        <v>#DIV/0!</v>
      </c>
      <c r="AK2257"/>
      <c r="AL2257"/>
      <c r="AM2257"/>
      <c r="AN2257"/>
    </row>
    <row r="2258" spans="1:40" x14ac:dyDescent="0.3">
      <c r="A2258"/>
      <c r="B2258">
        <f t="shared" si="1155"/>
        <v>324000</v>
      </c>
      <c r="C2258" s="186" t="str">
        <f t="shared" si="1158"/>
        <v>-0.00328298323460089+0.00751157658064109i</v>
      </c>
      <c r="D2258" s="158" t="str">
        <f t="shared" si="1159"/>
        <v>-5.94527772320455-2.52915380101672i</v>
      </c>
      <c r="E2258" t="str">
        <f t="shared" si="1160"/>
        <v>874.142957080848-4751.36728159849i</v>
      </c>
      <c r="F2258" t="str">
        <f t="shared" si="1161"/>
        <v>0.772188024139905+0.337401202800213i</v>
      </c>
      <c r="G2258" t="str">
        <f t="shared" si="1156"/>
        <v>0.772188024139905+0.337401202800213i</v>
      </c>
      <c r="H2258" t="str">
        <f t="shared" si="1162"/>
        <v>8.42998182413337+5.02830441317561i</v>
      </c>
      <c r="I2258" t="str">
        <f t="shared" si="1163"/>
        <v>1272.34502470387i</v>
      </c>
      <c r="J2258" t="str">
        <f t="shared" si="1157"/>
        <v>-399.959705952589+271.312817315813i</v>
      </c>
      <c r="K2258" t="str">
        <f t="shared" si="1164"/>
        <v>1.47789134894347-2.17865486489442i</v>
      </c>
      <c r="L2258" t="str">
        <f t="shared" si="1165"/>
        <v>0.334511185536924-0.408486949646438i</v>
      </c>
      <c r="M2258" t="str">
        <f t="shared" si="1166"/>
        <v>1.81240253448039-2.58714181454086i</v>
      </c>
      <c r="N2258" t="str">
        <f t="shared" si="1167"/>
        <v>-4.14189052156493i</v>
      </c>
      <c r="O2258" t="str">
        <f t="shared" si="1168"/>
        <v>-0.540051634644215+0.841631886229432i</v>
      </c>
      <c r="P2258" t="str">
        <f t="shared" si="1169"/>
        <v>1.54005163464422-0.841631886229432i</v>
      </c>
      <c r="Q2258" t="str">
        <f t="shared" si="1170"/>
        <v>-1.54005163464422+4.98352240779436i</v>
      </c>
      <c r="R2258" t="str">
        <f t="shared" si="1171"/>
        <v>-0.241334544469167-0.234449427399178i</v>
      </c>
      <c r="S2258" t="str">
        <f t="shared" si="1172"/>
        <v>0.454528452297934i</v>
      </c>
      <c r="T2258" t="str">
        <f t="shared" si="1173"/>
        <v>0.106563935377885-0.109693416983597i</v>
      </c>
      <c r="U2258" t="e">
        <f t="shared" si="1174"/>
        <v>#DIV/0!</v>
      </c>
      <c r="V2258" t="str">
        <f t="shared" si="1175"/>
        <v>0.0000833333333333333-0.000818698266933619i</v>
      </c>
      <c r="W2258" t="e">
        <f t="shared" si="1176"/>
        <v>#DIV/0!</v>
      </c>
      <c r="X2258" t="e">
        <f t="shared" si="1177"/>
        <v>#DIV/0!</v>
      </c>
      <c r="Y2258" t="str">
        <f t="shared" si="1178"/>
        <v>0.00096+1.38431138687781i</v>
      </c>
      <c r="Z2258" t="e">
        <f t="shared" si="1179"/>
        <v>#DIV/0!</v>
      </c>
      <c r="AA2258" t="e">
        <f t="shared" si="1180"/>
        <v>#DIV/0!</v>
      </c>
      <c r="AB2258" t="str">
        <f t="shared" si="1181"/>
        <v>0.0608091220732614-0.0625949141267638i</v>
      </c>
      <c r="AC2258" t="str">
        <f t="shared" si="1182"/>
        <v>0.948268687250161-0.270769003430183i</v>
      </c>
      <c r="AD2258" t="str">
        <f t="shared" si="1183"/>
        <v>0.0767196880847332-0.0441031125491052i</v>
      </c>
      <c r="AE2258" t="e">
        <f t="shared" si="1184"/>
        <v>#DIV/0!</v>
      </c>
      <c r="AF2258" t="str">
        <f t="shared" si="1185"/>
        <v>-14.3752595473379-7.55745821419233i</v>
      </c>
      <c r="AG2258" t="e">
        <f t="shared" si="1186"/>
        <v>#DIV/0!</v>
      </c>
      <c r="AH2258" t="e">
        <f t="shared" si="1187"/>
        <v>#DIV/0!</v>
      </c>
      <c r="AI2258" t="e">
        <f t="shared" si="1188"/>
        <v>#DIV/0!</v>
      </c>
      <c r="AJ2258" t="e">
        <f t="shared" si="1189"/>
        <v>#DIV/0!</v>
      </c>
      <c r="AK2258"/>
      <c r="AL2258"/>
      <c r="AM2258"/>
      <c r="AN2258"/>
    </row>
    <row r="2259" spans="1:40" x14ac:dyDescent="0.3">
      <c r="A2259"/>
      <c r="B2259">
        <f t="shared" si="1155"/>
        <v>325000</v>
      </c>
      <c r="C2259" s="186" t="str">
        <f t="shared" si="1158"/>
        <v>-0.00326910066572277+0.00749780759688339i</v>
      </c>
      <c r="D2259" s="158" t="str">
        <f t="shared" si="1159"/>
        <v>-5.95255660490381-2.52627134787012i</v>
      </c>
      <c r="E2259" t="str">
        <f t="shared" si="1160"/>
        <v>868.946692071272-4737.70074241096i</v>
      </c>
      <c r="F2259" t="str">
        <f t="shared" si="1161"/>
        <v>0.773151326060861+0.337011461666899i</v>
      </c>
      <c r="G2259" t="str">
        <f t="shared" si="1156"/>
        <v>0.773151326060861+0.337011461666899i</v>
      </c>
      <c r="H2259" t="str">
        <f t="shared" si="1162"/>
        <v>8.44407575838728+5.0222625597169i</v>
      </c>
      <c r="I2259" t="str">
        <f t="shared" si="1163"/>
        <v>1276.27201552085i</v>
      </c>
      <c r="J2259" t="str">
        <f t="shared" si="1157"/>
        <v>-402.43858540278+272.150202554442i</v>
      </c>
      <c r="K2259" t="str">
        <f t="shared" si="1164"/>
        <v>1.47162926092535-2.17615269966835i</v>
      </c>
      <c r="L2259" t="str">
        <f t="shared" si="1165"/>
        <v>0.333277830601345-0.408236957085933i</v>
      </c>
      <c r="M2259" t="str">
        <f t="shared" si="1166"/>
        <v>1.8049070915267-2.58438965675428i</v>
      </c>
      <c r="N2259" t="str">
        <f t="shared" si="1167"/>
        <v>-4.15467413428581i</v>
      </c>
      <c r="O2259" t="str">
        <f t="shared" si="1168"/>
        <v>-0.529248704376213+0.848466740017604i</v>
      </c>
      <c r="P2259" t="str">
        <f t="shared" si="1169"/>
        <v>1.52924870437621-0.848466740017604i</v>
      </c>
      <c r="Q2259" t="str">
        <f t="shared" si="1170"/>
        <v>-1.52924870437621+5.00314087430341i</v>
      </c>
      <c r="R2259" t="str">
        <f t="shared" si="1171"/>
        <v>-0.24054056874208-0.232134649104633i</v>
      </c>
      <c r="S2259" t="str">
        <f t="shared" si="1172"/>
        <v>0.455931317891447i</v>
      </c>
      <c r="T2259" t="str">
        <f t="shared" si="1173"/>
        <v>0.105837456494544-0.109669978512935i</v>
      </c>
      <c r="U2259" t="e">
        <f t="shared" si="1174"/>
        <v>#DIV/0!</v>
      </c>
      <c r="V2259" t="str">
        <f t="shared" si="1175"/>
        <v>0.0000833333333333333-0.000816179195343053i</v>
      </c>
      <c r="W2259" t="e">
        <f t="shared" si="1176"/>
        <v>#DIV/0!</v>
      </c>
      <c r="X2259" t="e">
        <f t="shared" si="1177"/>
        <v>#DIV/0!</v>
      </c>
      <c r="Y2259" t="str">
        <f t="shared" si="1178"/>
        <v>0.00096+1.38858395288669i</v>
      </c>
      <c r="Z2259" t="e">
        <f t="shared" si="1179"/>
        <v>#DIV/0!</v>
      </c>
      <c r="AA2259" t="e">
        <f t="shared" si="1180"/>
        <v>#DIV/0!</v>
      </c>
      <c r="AB2259" t="str">
        <f t="shared" si="1181"/>
        <v>0.0603945677219785-0.0625815393126802i</v>
      </c>
      <c r="AC2259" t="str">
        <f t="shared" si="1182"/>
        <v>0.947271500667636-0.269036960248941i</v>
      </c>
      <c r="AD2259" t="str">
        <f t="shared" si="1183"/>
        <v>0.0763601944596236-0.0443777994815814i</v>
      </c>
      <c r="AE2259" t="e">
        <f t="shared" si="1184"/>
        <v>#DIV/0!</v>
      </c>
      <c r="AF2259" t="str">
        <f t="shared" si="1185"/>
        <v>-14.3966323632911-7.54853390758702i</v>
      </c>
      <c r="AG2259" t="e">
        <f t="shared" si="1186"/>
        <v>#DIV/0!</v>
      </c>
      <c r="AH2259" t="e">
        <f t="shared" si="1187"/>
        <v>#DIV/0!</v>
      </c>
      <c r="AI2259" t="e">
        <f t="shared" si="1188"/>
        <v>#DIV/0!</v>
      </c>
      <c r="AJ2259" t="e">
        <f t="shared" si="1189"/>
        <v>#DIV/0!</v>
      </c>
      <c r="AK2259"/>
      <c r="AL2259"/>
      <c r="AM2259"/>
      <c r="AN2259"/>
    </row>
    <row r="2260" spans="1:40" x14ac:dyDescent="0.3">
      <c r="A2260"/>
      <c r="B2260">
        <f t="shared" si="1155"/>
        <v>326000</v>
      </c>
      <c r="C2260" s="186" t="str">
        <f t="shared" si="1158"/>
        <v>-0.00325529277125938+0.00748407298453697i</v>
      </c>
      <c r="D2260" s="158" t="str">
        <f t="shared" si="1159"/>
        <v>-5.95979633663634-2.52338030667745i</v>
      </c>
      <c r="E2260" t="str">
        <f t="shared" si="1160"/>
        <v>863.796109374263-4724.10969408234i</v>
      </c>
      <c r="F2260" t="str">
        <f t="shared" si="1161"/>
        <v>0.774109446790003+0.336620634725074i</v>
      </c>
      <c r="G2260" t="str">
        <f t="shared" si="1156"/>
        <v>0.774109446790003+0.336620634725074i</v>
      </c>
      <c r="H2260" t="str">
        <f t="shared" si="1162"/>
        <v>8.45809350630725+5.01620715757878i</v>
      </c>
      <c r="I2260" t="str">
        <f t="shared" si="1163"/>
        <v>1280.19900633784i</v>
      </c>
      <c r="J2260" t="str">
        <f t="shared" si="1157"/>
        <v>-404.925103926777+272.987587793071i</v>
      </c>
      <c r="K2260" t="str">
        <f t="shared" si="1164"/>
        <v>1.46540096186588-2.17364328383945i</v>
      </c>
      <c r="L2260" t="str">
        <f t="shared" si="1165"/>
        <v>0.33204977814594-0.407984182644599i</v>
      </c>
      <c r="M2260" t="str">
        <f t="shared" si="1166"/>
        <v>1.79745074001182-2.58162746648405i</v>
      </c>
      <c r="N2260" t="str">
        <f t="shared" si="1167"/>
        <v>-4.16745774700669i</v>
      </c>
      <c r="O2260" t="str">
        <f t="shared" si="1168"/>
        <v>-0.518359285063636+0.855162938619487i</v>
      </c>
      <c r="P2260" t="str">
        <f t="shared" si="1169"/>
        <v>1.51835928506364-0.855162938619487i</v>
      </c>
      <c r="Q2260" t="str">
        <f t="shared" si="1170"/>
        <v>-1.51835928506364+5.02262068562618i</v>
      </c>
      <c r="R2260" t="str">
        <f t="shared" si="1171"/>
        <v>-0.239740737519299-0.229829561596546i</v>
      </c>
      <c r="S2260" t="str">
        <f t="shared" si="1172"/>
        <v>0.457334183484958i</v>
      </c>
      <c r="T2260" t="str">
        <f t="shared" si="1173"/>
        <v>0.105108914893462-0.10964163444147i</v>
      </c>
      <c r="U2260" t="e">
        <f t="shared" si="1174"/>
        <v>#DIV/0!</v>
      </c>
      <c r="V2260" t="str">
        <f t="shared" si="1175"/>
        <v>0.0000833333333333333-0.000813675578179422i</v>
      </c>
      <c r="W2260" t="e">
        <f t="shared" si="1176"/>
        <v>#DIV/0!</v>
      </c>
      <c r="X2260" t="e">
        <f t="shared" si="1177"/>
        <v>#DIV/0!</v>
      </c>
      <c r="Y2260" t="str">
        <f t="shared" si="1178"/>
        <v>0.00096+1.39285651889557i</v>
      </c>
      <c r="Z2260" t="e">
        <f t="shared" si="1179"/>
        <v>#DIV/0!</v>
      </c>
      <c r="AA2260" t="e">
        <f t="shared" si="1180"/>
        <v>#DIV/0!</v>
      </c>
      <c r="AB2260" t="str">
        <f t="shared" si="1181"/>
        <v>0.0599788363115483-0.0625653651905848i</v>
      </c>
      <c r="AC2260" t="str">
        <f t="shared" si="1182"/>
        <v>0.946288538486622-0.26730117319057i</v>
      </c>
      <c r="AD2260" t="str">
        <f t="shared" si="1183"/>
        <v>0.0759956307396925-0.0446498527860009i</v>
      </c>
      <c r="AE2260" t="e">
        <f t="shared" si="1184"/>
        <v>#DIV/0!</v>
      </c>
      <c r="AF2260" t="str">
        <f t="shared" si="1185"/>
        <v>-14.4178898429436-7.53958746425623i</v>
      </c>
      <c r="AG2260" t="e">
        <f t="shared" si="1186"/>
        <v>#DIV/0!</v>
      </c>
      <c r="AH2260" t="e">
        <f t="shared" si="1187"/>
        <v>#DIV/0!</v>
      </c>
      <c r="AI2260" t="e">
        <f t="shared" si="1188"/>
        <v>#DIV/0!</v>
      </c>
      <c r="AJ2260" t="e">
        <f t="shared" si="1189"/>
        <v>#DIV/0!</v>
      </c>
      <c r="AK2260"/>
      <c r="AL2260"/>
      <c r="AM2260"/>
      <c r="AN2260"/>
    </row>
    <row r="2261" spans="1:40" x14ac:dyDescent="0.3">
      <c r="A2261"/>
      <c r="B2261">
        <f t="shared" si="1155"/>
        <v>327000</v>
      </c>
      <c r="C2261" s="186" t="str">
        <f t="shared" si="1158"/>
        <v>-0.00324155914419725+0.00747037270044279i</v>
      </c>
      <c r="D2261" s="158" t="str">
        <f t="shared" si="1159"/>
        <v>-5.96699713173752-2.52048089895071i</v>
      </c>
      <c r="E2261" t="str">
        <f t="shared" si="1160"/>
        <v>858.690681175668-4710.59354025078i</v>
      </c>
      <c r="F2261" t="str">
        <f t="shared" si="1161"/>
        <v>0.775062414560696+0.336228750824449i</v>
      </c>
      <c r="G2261" t="str">
        <f t="shared" si="1156"/>
        <v>0.775062414560696+0.336228750824449i</v>
      </c>
      <c r="H2261" t="str">
        <f t="shared" si="1162"/>
        <v>8.47203548913958+5.01013860685398i</v>
      </c>
      <c r="I2261" t="str">
        <f t="shared" si="1163"/>
        <v>1284.12599715483i</v>
      </c>
      <c r="J2261" t="str">
        <f t="shared" si="1157"/>
        <v>-407.419261524581+273.8249730317i</v>
      </c>
      <c r="K2261" t="str">
        <f t="shared" si="1164"/>
        <v>1.45920626649864-2.17112680748842i</v>
      </c>
      <c r="L2261" t="str">
        <f t="shared" si="1165"/>
        <v>0.330827011323626-0.407728665513843i</v>
      </c>
      <c r="M2261" t="str">
        <f t="shared" si="1166"/>
        <v>1.79003327782227-2.57885547300226i</v>
      </c>
      <c r="N2261" t="str">
        <f t="shared" si="1167"/>
        <v>-4.18024135972757i</v>
      </c>
      <c r="O2261" t="str">
        <f t="shared" si="1168"/>
        <v>-0.507385156239365+0.861719387752158i</v>
      </c>
      <c r="P2261" t="str">
        <f t="shared" si="1169"/>
        <v>1.50738515623936-0.861719387752158i</v>
      </c>
      <c r="Q2261" t="str">
        <f t="shared" si="1170"/>
        <v>-1.50738515623936+5.04196074747973i</v>
      </c>
      <c r="R2261" t="str">
        <f t="shared" si="1171"/>
        <v>-0.238935008420707-0.22753411394833i</v>
      </c>
      <c r="S2261" t="str">
        <f t="shared" si="1172"/>
        <v>0.458737049078471i</v>
      </c>
      <c r="T2261" t="str">
        <f t="shared" si="1173"/>
        <v>0.104378327997341-0.109608340684455i</v>
      </c>
      <c r="U2261" t="e">
        <f t="shared" si="1174"/>
        <v>#DIV/0!</v>
      </c>
      <c r="V2261" t="str">
        <f t="shared" si="1175"/>
        <v>0.0000833333333333333-0.000811187273659001i</v>
      </c>
      <c r="W2261" t="e">
        <f t="shared" si="1176"/>
        <v>#DIV/0!</v>
      </c>
      <c r="X2261" t="e">
        <f t="shared" si="1177"/>
        <v>#DIV/0!</v>
      </c>
      <c r="Y2261" t="str">
        <f t="shared" si="1178"/>
        <v>0.00096+1.39712908490445i</v>
      </c>
      <c r="Z2261" t="e">
        <f t="shared" si="1179"/>
        <v>#DIV/0!</v>
      </c>
      <c r="AA2261" t="e">
        <f t="shared" si="1180"/>
        <v>#DIV/0!</v>
      </c>
      <c r="AB2261" t="str">
        <f t="shared" si="1181"/>
        <v>0.059561937783976-0.0625463666041735i</v>
      </c>
      <c r="AC2261" t="str">
        <f t="shared" si="1182"/>
        <v>0.945319810891318-0.265561706865169i</v>
      </c>
      <c r="AD2261" t="str">
        <f t="shared" si="1183"/>
        <v>0.0756259976704222-0.0449191872318825i</v>
      </c>
      <c r="AE2261" t="e">
        <f t="shared" si="1184"/>
        <v>#DIV/0!</v>
      </c>
      <c r="AF2261" t="str">
        <f t="shared" si="1185"/>
        <v>-14.4390326208771-7.53061950580469i</v>
      </c>
      <c r="AG2261" t="e">
        <f t="shared" si="1186"/>
        <v>#DIV/0!</v>
      </c>
      <c r="AH2261" t="e">
        <f t="shared" si="1187"/>
        <v>#DIV/0!</v>
      </c>
      <c r="AI2261" t="e">
        <f t="shared" si="1188"/>
        <v>#DIV/0!</v>
      </c>
      <c r="AJ2261" t="e">
        <f t="shared" si="1189"/>
        <v>#DIV/0!</v>
      </c>
      <c r="AK2261"/>
      <c r="AL2261"/>
      <c r="AM2261"/>
      <c r="AN2261"/>
    </row>
    <row r="2262" spans="1:40" x14ac:dyDescent="0.3">
      <c r="A2262"/>
      <c r="B2262">
        <f t="shared" si="1155"/>
        <v>328000</v>
      </c>
      <c r="C2262" s="186" t="str">
        <f t="shared" si="1158"/>
        <v>-0.00322789937861919+0.00745670670123867i</v>
      </c>
      <c r="D2262" s="158" t="str">
        <f t="shared" si="1159"/>
        <v>-5.97415920296923-2.51757334311809i</v>
      </c>
      <c r="E2262" t="str">
        <f t="shared" si="1160"/>
        <v>853.629887171743-4697.15169046228i</v>
      </c>
      <c r="F2262" t="str">
        <f t="shared" si="1161"/>
        <v>0.776010257530411+0.335835838412294i</v>
      </c>
      <c r="G2262" t="str">
        <f t="shared" si="1156"/>
        <v>0.776010257530411+0.335835838412294i</v>
      </c>
      <c r="H2262" t="str">
        <f t="shared" si="1162"/>
        <v>8.48590212686293+5.00405730199877i</v>
      </c>
      <c r="I2262" t="str">
        <f t="shared" si="1163"/>
        <v>1288.05298797182i</v>
      </c>
      <c r="J2262" t="str">
        <f t="shared" si="1157"/>
        <v>-409.921058196191+274.662358270329i</v>
      </c>
      <c r="K2262" t="str">
        <f t="shared" si="1164"/>
        <v>1.45304499007231-2.16860345803511i</v>
      </c>
      <c r="L2262" t="str">
        <f t="shared" si="1165"/>
        <v>0.329609513177802-0.407470444495705i</v>
      </c>
      <c r="M2262" t="str">
        <f t="shared" si="1166"/>
        <v>1.78265450325011-2.57607390253082i</v>
      </c>
      <c r="N2262" t="str">
        <f t="shared" si="1167"/>
        <v>-4.19302497244845i</v>
      </c>
      <c r="O2262" t="str">
        <f t="shared" si="1168"/>
        <v>-0.496328111279388+0.868135015970348i</v>
      </c>
      <c r="P2262" t="str">
        <f t="shared" si="1169"/>
        <v>1.49632811127939-0.868135015970348i</v>
      </c>
      <c r="Q2262" t="str">
        <f t="shared" si="1170"/>
        <v>-1.49632811127939+5.0611599884188i</v>
      </c>
      <c r="R2262" t="str">
        <f t="shared" si="1171"/>
        <v>-0.238123338836658-0.225248256928261i</v>
      </c>
      <c r="S2262" t="str">
        <f t="shared" si="1172"/>
        <v>0.460139914671984i</v>
      </c>
      <c r="T2262" t="str">
        <f t="shared" si="1173"/>
        <v>0.103645713722983-0.109570052813708i</v>
      </c>
      <c r="U2262" t="e">
        <f t="shared" si="1174"/>
        <v>#DIV/0!</v>
      </c>
      <c r="V2262" t="str">
        <f t="shared" si="1175"/>
        <v>0.0000833333333333333-0.000808714141727112i</v>
      </c>
      <c r="W2262" t="e">
        <f t="shared" si="1176"/>
        <v>#DIV/0!</v>
      </c>
      <c r="X2262" t="e">
        <f t="shared" si="1177"/>
        <v>#DIV/0!</v>
      </c>
      <c r="Y2262" t="str">
        <f t="shared" si="1178"/>
        <v>0.00096+1.40140165091333i</v>
      </c>
      <c r="Z2262" t="e">
        <f t="shared" si="1179"/>
        <v>#DIV/0!</v>
      </c>
      <c r="AA2262" t="e">
        <f t="shared" si="1180"/>
        <v>#DIV/0!</v>
      </c>
      <c r="AB2262" t="str">
        <f t="shared" si="1181"/>
        <v>0.0591438823632178-0.0625245182011662i</v>
      </c>
      <c r="AC2262" t="str">
        <f t="shared" si="1182"/>
        <v>0.944365328628147-0.263818625785091i</v>
      </c>
      <c r="AD2262" t="str">
        <f t="shared" si="1183"/>
        <v>0.075251297288138-0.0451857168708771i</v>
      </c>
      <c r="AE2262" t="e">
        <f t="shared" si="1184"/>
        <v>#DIV/0!</v>
      </c>
      <c r="AF2262" t="str">
        <f t="shared" si="1185"/>
        <v>-14.4600613298322-7.52163064511686i</v>
      </c>
      <c r="AG2262" t="e">
        <f t="shared" si="1186"/>
        <v>#DIV/0!</v>
      </c>
      <c r="AH2262" t="e">
        <f t="shared" si="1187"/>
        <v>#DIV/0!</v>
      </c>
      <c r="AI2262" t="e">
        <f t="shared" si="1188"/>
        <v>#DIV/0!</v>
      </c>
      <c r="AJ2262" t="e">
        <f t="shared" si="1189"/>
        <v>#DIV/0!</v>
      </c>
      <c r="AK2262"/>
      <c r="AL2262"/>
      <c r="AM2262"/>
      <c r="AN2262"/>
    </row>
    <row r="2263" spans="1:40" x14ac:dyDescent="0.3">
      <c r="A2263"/>
      <c r="B2263">
        <f t="shared" si="1155"/>
        <v>329000</v>
      </c>
      <c r="C2263" s="186" t="str">
        <f t="shared" si="1158"/>
        <v>-0.00321431306973328+0.00744307494334302i</v>
      </c>
      <c r="D2263" s="158" t="str">
        <f t="shared" si="1159"/>
        <v>-5.98128276250462-2.51465785456056i</v>
      </c>
      <c r="E2263" t="str">
        <f t="shared" si="1160"/>
        <v>848.613214442887-4683.78356010373i</v>
      </c>
      <c r="F2263" t="str">
        <f t="shared" si="1161"/>
        <v>0.776953003778695+0.335441925538198i</v>
      </c>
      <c r="G2263" t="str">
        <f t="shared" si="1156"/>
        <v>0.776953003778695+0.335441925538198i</v>
      </c>
      <c r="H2263" t="str">
        <f t="shared" si="1162"/>
        <v>8.499693838162+4.99796363189931i</v>
      </c>
      <c r="I2263" t="str">
        <f t="shared" si="1163"/>
        <v>1291.9799787888i</v>
      </c>
      <c r="J2263" t="str">
        <f t="shared" si="1157"/>
        <v>-412.430493941607+275.499743508958i</v>
      </c>
      <c r="K2263" t="str">
        <f t="shared" si="1164"/>
        <v>1.44691694836353-2.16607342027035i</v>
      </c>
      <c r="L2263" t="str">
        <f t="shared" si="1165"/>
        <v>0.328397266646265-0.407209558005641i</v>
      </c>
      <c r="M2263" t="str">
        <f t="shared" si="1166"/>
        <v>1.7753142150098-2.57328297827599i</v>
      </c>
      <c r="N2263" t="str">
        <f t="shared" si="1167"/>
        <v>-4.20580858516932i</v>
      </c>
      <c r="O2263" t="str">
        <f t="shared" si="1168"/>
        <v>-0.48518995710973+0.874408774841526i</v>
      </c>
      <c r="P2263" t="str">
        <f t="shared" si="1169"/>
        <v>1.48518995710973-0.874408774841526i</v>
      </c>
      <c r="Q2263" t="str">
        <f t="shared" si="1170"/>
        <v>-1.48518995710973+5.08021736001085i</v>
      </c>
      <c r="R2263" t="str">
        <f t="shared" si="1171"/>
        <v>-0.237305685930893-0.222971942995312i</v>
      </c>
      <c r="S2263" t="str">
        <f t="shared" si="1172"/>
        <v>0.461542780265495i</v>
      </c>
      <c r="T2263" t="str">
        <f t="shared" si="1173"/>
        <v>0.102911090491256-0.109526726057355i</v>
      </c>
      <c r="U2263" t="e">
        <f t="shared" si="1174"/>
        <v>#DIV/0!</v>
      </c>
      <c r="V2263" t="str">
        <f t="shared" si="1175"/>
        <v>0.0000833333333333333-0.000806256044031892i</v>
      </c>
      <c r="W2263" t="e">
        <f t="shared" si="1176"/>
        <v>#DIV/0!</v>
      </c>
      <c r="X2263" t="e">
        <f t="shared" si="1177"/>
        <v>#DIV/0!</v>
      </c>
      <c r="Y2263" t="str">
        <f t="shared" si="1178"/>
        <v>0.00096+1.40567421692222i</v>
      </c>
      <c r="Z2263" t="e">
        <f t="shared" si="1179"/>
        <v>#DIV/0!</v>
      </c>
      <c r="AA2263" t="e">
        <f t="shared" si="1180"/>
        <v>#DIV/0!</v>
      </c>
      <c r="AB2263" t="str">
        <f t="shared" si="1181"/>
        <v>0.0587246805608676-0.06249979443316i</v>
      </c>
      <c r="AC2263" t="str">
        <f t="shared" si="1182"/>
        <v>0.943425103011019-0.262071994384355i</v>
      </c>
      <c r="AD2263" t="str">
        <f t="shared" si="1183"/>
        <v>0.0748715329465544-0.0454493550514966i</v>
      </c>
      <c r="AE2263" t="e">
        <f t="shared" si="1184"/>
        <v>#DIV/0!</v>
      </c>
      <c r="AF2263" t="str">
        <f t="shared" si="1185"/>
        <v>-14.4809766006666-7.51262148645987i</v>
      </c>
      <c r="AG2263" t="e">
        <f t="shared" si="1186"/>
        <v>#DIV/0!</v>
      </c>
      <c r="AH2263" t="e">
        <f t="shared" si="1187"/>
        <v>#DIV/0!</v>
      </c>
      <c r="AI2263" t="e">
        <f t="shared" si="1188"/>
        <v>#DIV/0!</v>
      </c>
      <c r="AJ2263" t="e">
        <f t="shared" si="1189"/>
        <v>#DIV/0!</v>
      </c>
      <c r="AK2263"/>
      <c r="AL2263"/>
      <c r="AM2263"/>
      <c r="AN2263"/>
    </row>
    <row r="2264" spans="1:40" x14ac:dyDescent="0.3">
      <c r="A2264"/>
      <c r="B2264">
        <f t="shared" si="1155"/>
        <v>330000</v>
      </c>
      <c r="C2264" s="186" t="str">
        <f t="shared" si="1158"/>
        <v>-0.00320079981390129+0.00742947738293985i</v>
      </c>
      <c r="D2264" s="158" t="str">
        <f t="shared" si="1159"/>
        <v>-5.98836802191345-2.51173464564846i</v>
      </c>
      <c r="E2264" t="str">
        <f t="shared" si="1160"/>
        <v>843.640157329814-4670.48857033679i</v>
      </c>
      <c r="F2264" t="str">
        <f t="shared" si="1161"/>
        <v>0.777890681305244+0.335047039858826i</v>
      </c>
      <c r="G2264" t="str">
        <f t="shared" si="1156"/>
        <v>0.777890681305244+0.335047039858826i</v>
      </c>
      <c r="H2264" t="str">
        <f t="shared" si="1162"/>
        <v>8.51341104040208+4.99185797993799i</v>
      </c>
      <c r="I2264" t="str">
        <f t="shared" si="1163"/>
        <v>1295.90696960579i</v>
      </c>
      <c r="J2264" t="str">
        <f t="shared" si="1157"/>
        <v>-414.94756876083+276.337128747587i</v>
      </c>
      <c r="K2264" t="str">
        <f t="shared" si="1164"/>
        <v>1.44082195768945-2.16353687638754i</v>
      </c>
      <c r="L2264" t="str">
        <f t="shared" si="1165"/>
        <v>0.327190254565031-0.406946044075292i</v>
      </c>
      <c r="M2264" t="str">
        <f t="shared" si="1166"/>
        <v>1.76801221225448-2.57048292046283i</v>
      </c>
      <c r="N2264" t="str">
        <f t="shared" si="1167"/>
        <v>-4.2185921978902i</v>
      </c>
      <c r="O2264" t="str">
        <f t="shared" si="1168"/>
        <v>-0.473972513911143+0.880539639117258i</v>
      </c>
      <c r="P2264" t="str">
        <f t="shared" si="1169"/>
        <v>1.47397251391114-0.880539639117258i</v>
      </c>
      <c r="Q2264" t="str">
        <f t="shared" si="1170"/>
        <v>-1.47397251391114+5.09913183700746i</v>
      </c>
      <c r="R2264" t="str">
        <f t="shared" si="1171"/>
        <v>-0.236482006643647-0.220705126295444i</v>
      </c>
      <c r="S2264" t="str">
        <f t="shared" si="1172"/>
        <v>0.462945645859007i</v>
      </c>
      <c r="T2264" t="str">
        <f t="shared" si="1173"/>
        <v>0.102174477237238-0.109478315299677i</v>
      </c>
      <c r="U2264" t="e">
        <f t="shared" si="1174"/>
        <v>#DIV/0!</v>
      </c>
      <c r="V2264" t="str">
        <f t="shared" si="1175"/>
        <v>0.0000833333333333333-0.00080381284389846i</v>
      </c>
      <c r="W2264" t="e">
        <f t="shared" si="1176"/>
        <v>#DIV/0!</v>
      </c>
      <c r="X2264" t="e">
        <f t="shared" si="1177"/>
        <v>#DIV/0!</v>
      </c>
      <c r="Y2264" t="str">
        <f t="shared" si="1178"/>
        <v>0.00096+1.4099467829311i</v>
      </c>
      <c r="Z2264" t="e">
        <f t="shared" si="1179"/>
        <v>#DIV/0!</v>
      </c>
      <c r="AA2264" t="e">
        <f t="shared" si="1180"/>
        <v>#DIV/0!</v>
      </c>
      <c r="AB2264" t="str">
        <f t="shared" si="1181"/>
        <v>0.0583043431819455-0.0624721695555421i</v>
      </c>
      <c r="AC2264" t="str">
        <f t="shared" si="1182"/>
        <v>0.942499145926377-0.260321877038225i</v>
      </c>
      <c r="AD2264" t="str">
        <f t="shared" si="1183"/>
        <v>0.0744867093433775-0.0457100144345793i</v>
      </c>
      <c r="AE2264" t="e">
        <f t="shared" si="1184"/>
        <v>#DIV/0!</v>
      </c>
      <c r="AF2264" t="str">
        <f t="shared" si="1185"/>
        <v>-14.5017790623155-7.50359262558645i</v>
      </c>
      <c r="AG2264" t="e">
        <f t="shared" si="1186"/>
        <v>#DIV/0!</v>
      </c>
      <c r="AH2264" t="e">
        <f t="shared" si="1187"/>
        <v>#DIV/0!</v>
      </c>
      <c r="AI2264" t="e">
        <f t="shared" si="1188"/>
        <v>#DIV/0!</v>
      </c>
      <c r="AJ2264" t="e">
        <f t="shared" si="1189"/>
        <v>#DIV/0!</v>
      </c>
      <c r="AK2264"/>
      <c r="AL2264"/>
      <c r="AM2264"/>
      <c r="AN2264"/>
    </row>
    <row r="2265" spans="1:40" x14ac:dyDescent="0.3">
      <c r="A2265"/>
      <c r="B2265">
        <f t="shared" ref="B2265:B2328" si="1190">B2264+1000</f>
        <v>331000</v>
      </c>
      <c r="C2265" s="186" t="str">
        <f t="shared" si="1158"/>
        <v>-0.00318735920866549+0.00741591397596372i</v>
      </c>
      <c r="D2265" s="158" t="str">
        <f t="shared" si="1159"/>
        <v>-5.99541519214762-2.50880392577733i</v>
      </c>
      <c r="E2265" t="str">
        <f t="shared" si="1160"/>
        <v>838.710217312115-4657.26614803253i</v>
      </c>
      <c r="F2265" t="str">
        <f t="shared" si="1161"/>
        <v>0.77882331802798+0.334651208642572i</v>
      </c>
      <c r="G2265" t="str">
        <f t="shared" si="1156"/>
        <v>0.77882331802798+0.334651208642572i</v>
      </c>
      <c r="H2265" t="str">
        <f t="shared" si="1162"/>
        <v>8.52705414960412+4.98574072405842i</v>
      </c>
      <c r="I2265" t="str">
        <f t="shared" si="1163"/>
        <v>1299.83396042278i</v>
      </c>
      <c r="J2265" t="str">
        <f t="shared" si="1157"/>
        <v>-417.47228265386+277.174513986216i</v>
      </c>
      <c r="K2265" t="str">
        <f t="shared" si="1164"/>
        <v>1.43475983491978-2.16099400601393i</v>
      </c>
      <c r="L2265" t="str">
        <f t="shared" si="1165"/>
        <v>0.325988459672109-0.406679940355267i</v>
      </c>
      <c r="M2265" t="str">
        <f t="shared" si="1166"/>
        <v>1.76074829459189-2.5676739463692i</v>
      </c>
      <c r="N2265" t="str">
        <f t="shared" si="1167"/>
        <v>-4.23137581061108i</v>
      </c>
      <c r="O2265" t="str">
        <f t="shared" si="1168"/>
        <v>-0.462677614821697+0.886526606900721i</v>
      </c>
      <c r="P2265" t="str">
        <f t="shared" si="1169"/>
        <v>1.4626776148217-0.886526606900721i</v>
      </c>
      <c r="Q2265" t="str">
        <f t="shared" si="1170"/>
        <v>-1.4626776148217+5.1179024175118i</v>
      </c>
      <c r="R2265" t="str">
        <f t="shared" si="1171"/>
        <v>-0.235652257694922-0.218447762658336i</v>
      </c>
      <c r="S2265" t="str">
        <f t="shared" si="1172"/>
        <v>0.46434851145252i</v>
      </c>
      <c r="T2265" t="str">
        <f t="shared" si="1173"/>
        <v>0.101435893420532-0.109424775081063i</v>
      </c>
      <c r="U2265" t="e">
        <f t="shared" si="1174"/>
        <v>#DIV/0!</v>
      </c>
      <c r="V2265" t="str">
        <f t="shared" si="1175"/>
        <v>0.0000833333333333333-0.000801384406303599i</v>
      </c>
      <c r="W2265" t="e">
        <f t="shared" si="1176"/>
        <v>#DIV/0!</v>
      </c>
      <c r="X2265" t="e">
        <f t="shared" si="1177"/>
        <v>#DIV/0!</v>
      </c>
      <c r="Y2265" t="str">
        <f t="shared" si="1178"/>
        <v>0.00096+1.41421934893998i</v>
      </c>
      <c r="Z2265" t="e">
        <f t="shared" si="1179"/>
        <v>#DIV/0!</v>
      </c>
      <c r="AA2265" t="e">
        <f t="shared" si="1180"/>
        <v>#DIV/0!</v>
      </c>
      <c r="AB2265" t="str">
        <f t="shared" si="1181"/>
        <v>0.0578828813307841-0.0624416176274626i</v>
      </c>
      <c r="AC2265" t="str">
        <f t="shared" si="1182"/>
        <v>0.941587469838059-0.258568338082948i</v>
      </c>
      <c r="AD2265" t="str">
        <f t="shared" si="1183"/>
        <v>0.0740968325469343-0.0459676070095063i</v>
      </c>
      <c r="AE2265" t="e">
        <f t="shared" si="1184"/>
        <v>#DIV/0!</v>
      </c>
      <c r="AF2265" t="str">
        <f t="shared" si="1185"/>
        <v>-14.5224693417517-7.49454464983575i</v>
      </c>
      <c r="AG2265" t="e">
        <f t="shared" si="1186"/>
        <v>#DIV/0!</v>
      </c>
      <c r="AH2265" t="e">
        <f t="shared" si="1187"/>
        <v>#DIV/0!</v>
      </c>
      <c r="AI2265" t="e">
        <f t="shared" si="1188"/>
        <v>#DIV/0!</v>
      </c>
      <c r="AJ2265" t="e">
        <f t="shared" si="1189"/>
        <v>#DIV/0!</v>
      </c>
      <c r="AK2265"/>
      <c r="AL2265"/>
      <c r="AM2265"/>
      <c r="AN2265"/>
    </row>
    <row r="2266" spans="1:40" x14ac:dyDescent="0.3">
      <c r="A2266"/>
      <c r="B2266">
        <f t="shared" si="1190"/>
        <v>332000</v>
      </c>
      <c r="C2266" s="186" t="str">
        <f t="shared" si="1158"/>
        <v>-0.00317399085277523+0.00740238467808651i</v>
      </c>
      <c r="D2266" s="158" t="str">
        <f t="shared" si="1159"/>
        <v>-6.00242448352749-2.50586590140373i</v>
      </c>
      <c r="E2266" t="str">
        <f t="shared" si="1160"/>
        <v>833.822902889138-4644.11572570684i</v>
      </c>
      <c r="F2266" t="str">
        <f t="shared" si="1161"/>
        <v>0.779750941781245+0.334254458774225i</v>
      </c>
      <c r="G2266" t="str">
        <f t="shared" si="1156"/>
        <v>0.779750941781245+0.334254458774225i</v>
      </c>
      <c r="H2266" t="str">
        <f t="shared" si="1162"/>
        <v>8.54062358042113+4.97961223683045i</v>
      </c>
      <c r="I2266" t="str">
        <f t="shared" si="1163"/>
        <v>1303.76095123976i</v>
      </c>
      <c r="J2266" t="str">
        <f t="shared" si="1157"/>
        <v>-420.004635620696+278.011899224846i</v>
      </c>
      <c r="K2266" t="str">
        <f t="shared" si="1164"/>
        <v>1.4287303974885-2.15844498624158i</v>
      </c>
      <c r="L2266" t="str">
        <f t="shared" si="1165"/>
        <v>0.324791864611192-0.406411284117922i</v>
      </c>
      <c r="M2266" t="str">
        <f t="shared" si="1166"/>
        <v>1.75352226209969-2.5648562703595i</v>
      </c>
      <c r="N2266" t="str">
        <f t="shared" si="1167"/>
        <v>-4.24415942333196i</v>
      </c>
      <c r="O2266" t="str">
        <f t="shared" si="1168"/>
        <v>-0.451307105637183+0.892368699810448i</v>
      </c>
      <c r="P2266" t="str">
        <f t="shared" si="1169"/>
        <v>1.45130710563718-0.892368699810448i</v>
      </c>
      <c r="Q2266" t="str">
        <f t="shared" si="1170"/>
        <v>-1.45130710563718+5.13652812314241i</v>
      </c>
      <c r="R2266" t="str">
        <f t="shared" si="1171"/>
        <v>-0.234816395587939-0.216199809594521i</v>
      </c>
      <c r="S2266" t="str">
        <f t="shared" si="1172"/>
        <v>0.465751377046031i</v>
      </c>
      <c r="T2266" t="str">
        <f t="shared" si="1173"/>
        <v>0.100695359035738-0.109366059598068i</v>
      </c>
      <c r="U2266" t="e">
        <f t="shared" si="1174"/>
        <v>#DIV/0!</v>
      </c>
      <c r="V2266" t="str">
        <f t="shared" si="1175"/>
        <v>0.0000833333333333333-0.000798970597850882i</v>
      </c>
      <c r="W2266" t="e">
        <f t="shared" si="1176"/>
        <v>#DIV/0!</v>
      </c>
      <c r="X2266" t="e">
        <f t="shared" si="1177"/>
        <v>#DIV/0!</v>
      </c>
      <c r="Y2266" t="str">
        <f t="shared" si="1178"/>
        <v>0.00096+1.41849191494886i</v>
      </c>
      <c r="Z2266" t="e">
        <f t="shared" si="1179"/>
        <v>#DIV/0!</v>
      </c>
      <c r="AA2266" t="e">
        <f t="shared" si="1180"/>
        <v>#DIV/0!</v>
      </c>
      <c r="AB2266" t="str">
        <f t="shared" si="1181"/>
        <v>0.0574603064170039-0.0624081125118682i</v>
      </c>
      <c r="AC2266" t="str">
        <f t="shared" si="1182"/>
        <v>0.94069008779192-0.256811441835614i</v>
      </c>
      <c r="AD2266" t="str">
        <f t="shared" si="1183"/>
        <v>0.0737019100228071-0.0462220441111848i</v>
      </c>
      <c r="AE2266" t="e">
        <f t="shared" si="1184"/>
        <v>#DIV/0!</v>
      </c>
      <c r="AF2266" t="str">
        <f t="shared" si="1185"/>
        <v>-14.5430480639486-7.48547813823418i</v>
      </c>
      <c r="AG2266" t="e">
        <f t="shared" si="1186"/>
        <v>#DIV/0!</v>
      </c>
      <c r="AH2266" t="e">
        <f t="shared" si="1187"/>
        <v>#DIV/0!</v>
      </c>
      <c r="AI2266" t="e">
        <f t="shared" si="1188"/>
        <v>#DIV/0!</v>
      </c>
      <c r="AJ2266" t="e">
        <f t="shared" si="1189"/>
        <v>#DIV/0!</v>
      </c>
      <c r="AK2266"/>
      <c r="AL2266"/>
      <c r="AM2266"/>
      <c r="AN2266"/>
    </row>
    <row r="2267" spans="1:40" x14ac:dyDescent="0.3">
      <c r="A2267"/>
      <c r="B2267">
        <f t="shared" si="1190"/>
        <v>333000</v>
      </c>
      <c r="C2267" s="186" t="str">
        <f t="shared" si="1158"/>
        <v>-0.00316069434621213+0.00738888944470455i</v>
      </c>
      <c r="D2267" s="158" t="str">
        <f t="shared" si="1159"/>
        <v>-6.00939610572842-2.50292077608049i</v>
      </c>
      <c r="E2267" t="str">
        <f t="shared" si="1160"/>
        <v>828.977729463167-4631.03674145657i</v>
      </c>
      <c r="F2267" t="str">
        <f t="shared" si="1161"/>
        <v>0.780673580314016+0.333856816759551i</v>
      </c>
      <c r="G2267" t="str">
        <f t="shared" si="1156"/>
        <v>0.780673580314016+0.333856816759551i</v>
      </c>
      <c r="H2267" t="str">
        <f t="shared" si="1162"/>
        <v>8.55411974611499+4.97347288551409i</v>
      </c>
      <c r="I2267" t="str">
        <f t="shared" si="1163"/>
        <v>1307.68794205675i</v>
      </c>
      <c r="J2267" t="str">
        <f t="shared" si="1157"/>
        <v>-422.544627661338+278.849284463474i</v>
      </c>
      <c r="K2267" t="str">
        <f t="shared" si="1164"/>
        <v>1.42273346340511-2.15588999165814i</v>
      </c>
      <c r="L2267" t="str">
        <f t="shared" si="1165"/>
        <v>0.323600451935307-0.40614011226015i</v>
      </c>
      <c r="M2267" t="str">
        <f t="shared" si="1166"/>
        <v>1.74633391534042-2.56203010391829i</v>
      </c>
      <c r="N2267" t="str">
        <f t="shared" si="1167"/>
        <v>-4.25694303605284i</v>
      </c>
      <c r="O2267" t="str">
        <f t="shared" si="1168"/>
        <v>-0.439862844509482+0.89806496314021i</v>
      </c>
      <c r="P2267" t="str">
        <f t="shared" si="1169"/>
        <v>1.43986284450948-0.89806496314021i</v>
      </c>
      <c r="Q2267" t="str">
        <f t="shared" si="1170"/>
        <v>-1.43986284450948+5.15500799919305i</v>
      </c>
      <c r="R2267" t="str">
        <f t="shared" si="1171"/>
        <v>-0.233974376612793-0.213961226292977i</v>
      </c>
      <c r="S2267" t="str">
        <f t="shared" si="1172"/>
        <v>0.467154242639544i</v>
      </c>
      <c r="T2267" t="str">
        <f t="shared" si="1173"/>
        <v>0.0999528946231238-0.109302122703609i</v>
      </c>
      <c r="U2267" t="e">
        <f t="shared" si="1174"/>
        <v>#DIV/0!</v>
      </c>
      <c r="V2267" t="str">
        <f t="shared" si="1175"/>
        <v>0.0000833333333333333-0.000796571286746224i</v>
      </c>
      <c r="W2267" t="e">
        <f t="shared" si="1176"/>
        <v>#DIV/0!</v>
      </c>
      <c r="X2267" t="e">
        <f t="shared" si="1177"/>
        <v>#DIV/0!</v>
      </c>
      <c r="Y2267" t="str">
        <f t="shared" si="1178"/>
        <v>0.00096+1.42276448095775i</v>
      </c>
      <c r="Z2267" t="e">
        <f t="shared" si="1179"/>
        <v>#DIV/0!</v>
      </c>
      <c r="AA2267" t="e">
        <f t="shared" si="1180"/>
        <v>#DIV/0!</v>
      </c>
      <c r="AB2267" t="str">
        <f t="shared" si="1181"/>
        <v>0.0570366301616028-0.0623716278756134i</v>
      </c>
      <c r="AC2267" t="str">
        <f t="shared" si="1182"/>
        <v>0.939807013420225-0.255051252614256i</v>
      </c>
      <c r="AD2267" t="str">
        <f t="shared" si="1183"/>
        <v>0.0733019506604821-0.0464732364378088i</v>
      </c>
      <c r="AE2267" t="e">
        <f t="shared" si="1184"/>
        <v>#DIV/0!</v>
      </c>
      <c r="AF2267" t="str">
        <f t="shared" si="1185"/>
        <v>-14.5635158518434-7.47639366159458i</v>
      </c>
      <c r="AG2267" t="e">
        <f t="shared" si="1186"/>
        <v>#DIV/0!</v>
      </c>
      <c r="AH2267" t="e">
        <f t="shared" si="1187"/>
        <v>#DIV/0!</v>
      </c>
      <c r="AI2267" t="e">
        <f t="shared" si="1188"/>
        <v>#DIV/0!</v>
      </c>
      <c r="AJ2267" t="e">
        <f t="shared" si="1189"/>
        <v>#DIV/0!</v>
      </c>
      <c r="AK2267"/>
      <c r="AL2267"/>
      <c r="AM2267"/>
      <c r="AN2267"/>
    </row>
    <row r="2268" spans="1:40" x14ac:dyDescent="0.3">
      <c r="A2268"/>
      <c r="B2268">
        <f t="shared" si="1190"/>
        <v>334000</v>
      </c>
      <c r="C2268" s="186" t="str">
        <f t="shared" si="1158"/>
        <v>-0.00314746929021493+0.00737542823092682i</v>
      </c>
      <c r="D2268" s="158" t="str">
        <f t="shared" si="1159"/>
        <v>-6.01633026776808-2.49996875049195i</v>
      </c>
      <c r="E2268" t="str">
        <f t="shared" si="1160"/>
        <v>824.174219224817-4618.02863889645i</v>
      </c>
      <c r="F2268" t="str">
        <f t="shared" si="1161"/>
        <v>0.78159126128823+0.333458308729877i</v>
      </c>
      <c r="G2268" t="str">
        <f t="shared" si="1156"/>
        <v>0.78159126128823+0.333458308729877i</v>
      </c>
      <c r="H2268" t="str">
        <f t="shared" si="1162"/>
        <v>8.56754305853455+4.9673230321236i</v>
      </c>
      <c r="I2268" t="str">
        <f t="shared" si="1163"/>
        <v>1311.61493287374i</v>
      </c>
      <c r="J2268" t="str">
        <f t="shared" si="1157"/>
        <v>-425.092258775787+279.686669702104i</v>
      </c>
      <c r="K2268" t="str">
        <f t="shared" si="1164"/>
        <v>1.41676885126554-2.1533291943771i</v>
      </c>
      <c r="L2268" t="str">
        <f t="shared" si="1165"/>
        <v>0.322414204110362-0.405866461306158i</v>
      </c>
      <c r="M2268" t="str">
        <f t="shared" si="1166"/>
        <v>1.7391830553759-2.55919565568326i</v>
      </c>
      <c r="N2268" t="str">
        <f t="shared" si="1167"/>
        <v>-4.26972664877372i</v>
      </c>
      <c r="O2268" t="str">
        <f t="shared" si="1168"/>
        <v>-0.42834670164291+0.903614466015036i</v>
      </c>
      <c r="P2268" t="str">
        <f t="shared" si="1169"/>
        <v>1.42834670164291-0.903614466015036i</v>
      </c>
      <c r="Q2268" t="str">
        <f t="shared" si="1170"/>
        <v>-1.42834670164291+5.17334111478876i</v>
      </c>
      <c r="R2268" t="str">
        <f t="shared" si="1171"/>
        <v>-0.233126156850279-0.211731973619113i</v>
      </c>
      <c r="S2268" t="str">
        <f t="shared" si="1172"/>
        <v>0.468557108233055i</v>
      </c>
      <c r="T2268" t="str">
        <f t="shared" si="1173"/>
        <v>0.0992085212794491-0.109232917907252i</v>
      </c>
      <c r="U2268" t="e">
        <f t="shared" si="1174"/>
        <v>#DIV/0!</v>
      </c>
      <c r="V2268" t="str">
        <f t="shared" si="1175"/>
        <v>0.0000833333333333333-0.000794186342773928i</v>
      </c>
      <c r="W2268" t="e">
        <f t="shared" si="1176"/>
        <v>#DIV/0!</v>
      </c>
      <c r="X2268" t="e">
        <f t="shared" si="1177"/>
        <v>#DIV/0!</v>
      </c>
      <c r="Y2268" t="str">
        <f t="shared" si="1178"/>
        <v>0.00096+1.42703704696663i</v>
      </c>
      <c r="Z2268" t="e">
        <f t="shared" si="1179"/>
        <v>#DIV/0!</v>
      </c>
      <c r="AA2268" t="e">
        <f t="shared" si="1180"/>
        <v>#DIV/0!</v>
      </c>
      <c r="AB2268" t="str">
        <f t="shared" si="1181"/>
        <v>0.0566118646031323-0.0623321371896247i</v>
      </c>
      <c r="AC2268" t="str">
        <f t="shared" si="1182"/>
        <v>0.938938260945862-0.253287834758026i</v>
      </c>
      <c r="AD2268" t="str">
        <f t="shared" si="1183"/>
        <v>0.0728969647999507-0.0467210940694029i</v>
      </c>
      <c r="AE2268" t="e">
        <f t="shared" si="1184"/>
        <v>#DIV/0!</v>
      </c>
      <c r="AF2268" t="str">
        <f t="shared" si="1185"/>
        <v>-14.5838733263026-7.46729178261555i</v>
      </c>
      <c r="AG2268" t="e">
        <f t="shared" si="1186"/>
        <v>#DIV/0!</v>
      </c>
      <c r="AH2268" t="e">
        <f t="shared" si="1187"/>
        <v>#DIV/0!</v>
      </c>
      <c r="AI2268" t="e">
        <f t="shared" si="1188"/>
        <v>#DIV/0!</v>
      </c>
      <c r="AJ2268" t="e">
        <f t="shared" si="1189"/>
        <v>#DIV/0!</v>
      </c>
      <c r="AK2268"/>
      <c r="AL2268"/>
      <c r="AM2268"/>
      <c r="AN2268"/>
    </row>
    <row r="2269" spans="1:40" x14ac:dyDescent="0.3">
      <c r="A2269"/>
      <c r="B2269">
        <f t="shared" si="1190"/>
        <v>335000</v>
      </c>
      <c r="C2269" s="186" t="str">
        <f t="shared" si="1158"/>
        <v>-0.00313431528730282+0.00736200099156339i</v>
      </c>
      <c r="D2269" s="158" t="str">
        <f t="shared" si="1159"/>
        <v>-6.0232271779937-2.49701002248835i</v>
      </c>
      <c r="E2269" t="str">
        <f t="shared" si="1160"/>
        <v>819.411901040624-4605.09086709672i</v>
      </c>
      <c r="F2269" t="str">
        <f t="shared" si="1161"/>
        <v>0.782504012277093+0.333058960446565i</v>
      </c>
      <c r="G2269" t="str">
        <f t="shared" si="1156"/>
        <v>0.782504012277093+0.333058960446565i</v>
      </c>
      <c r="H2269" t="str">
        <f t="shared" si="1162"/>
        <v>8.58089392809388+4.9611630334899i</v>
      </c>
      <c r="I2269" t="str">
        <f t="shared" si="1163"/>
        <v>1315.54192369073i</v>
      </c>
      <c r="J2269" t="str">
        <f t="shared" si="1157"/>
        <v>-427.647528964042+280.524054940732i</v>
      </c>
      <c r="K2269" t="str">
        <f t="shared" si="1164"/>
        <v>1.41083638026264-2.15076276406799i</v>
      </c>
      <c r="L2269" t="str">
        <f t="shared" si="1165"/>
        <v>0.321233103518669-0.405590367410258i</v>
      </c>
      <c r="M2269" t="str">
        <f t="shared" si="1166"/>
        <v>1.73206948378131-2.55635313147825i</v>
      </c>
      <c r="N2269" t="str">
        <f t="shared" si="1167"/>
        <v>-4.2825102614946i</v>
      </c>
      <c r="O2269" t="str">
        <f t="shared" si="1168"/>
        <v>-0.416760558988592+0.909016301543331i</v>
      </c>
      <c r="P2269" t="str">
        <f t="shared" si="1169"/>
        <v>1.41676055898859-0.909016301543331i</v>
      </c>
      <c r="Q2269" t="str">
        <f t="shared" si="1170"/>
        <v>-1.41676055898859+5.19152656303793i</v>
      </c>
      <c r="R2269" t="str">
        <f t="shared" si="1171"/>
        <v>-0.232271692175938-0.209512014113186i</v>
      </c>
      <c r="S2269" t="str">
        <f t="shared" si="1172"/>
        <v>0.469959973826568i</v>
      </c>
      <c r="T2269" t="str">
        <f t="shared" si="1173"/>
        <v>0.0984622606689844-0.109158398375656i</v>
      </c>
      <c r="U2269" t="e">
        <f t="shared" si="1174"/>
        <v>#DIV/0!</v>
      </c>
      <c r="V2269" t="str">
        <f t="shared" si="1175"/>
        <v>0.0000833333333333333-0.000791815637273109i</v>
      </c>
      <c r="W2269" t="e">
        <f t="shared" si="1176"/>
        <v>#DIV/0!</v>
      </c>
      <c r="X2269" t="e">
        <f t="shared" si="1177"/>
        <v>#DIV/0!</v>
      </c>
      <c r="Y2269" t="str">
        <f t="shared" si="1178"/>
        <v>0.00096+1.43130961297551i</v>
      </c>
      <c r="Z2269" t="e">
        <f t="shared" si="1179"/>
        <v>#DIV/0!</v>
      </c>
      <c r="AA2269" t="e">
        <f t="shared" si="1180"/>
        <v>#DIV/0!</v>
      </c>
      <c r="AB2269" t="str">
        <f t="shared" si="1181"/>
        <v>0.0561860221039858-0.0622896137291538i</v>
      </c>
      <c r="AC2269" t="str">
        <f t="shared" si="1182"/>
        <v>0.938083845186283-0.251521252647623i</v>
      </c>
      <c r="AD2269" t="str">
        <f t="shared" si="1183"/>
        <v>0.0724869642582873-0.0469655264871735i</v>
      </c>
      <c r="AE2269" t="e">
        <f t="shared" si="1184"/>
        <v>#DIV/0!</v>
      </c>
      <c r="AF2269" t="str">
        <f t="shared" si="1185"/>
        <v>-14.6041211060876-7.45817305597825i</v>
      </c>
      <c r="AG2269" t="e">
        <f t="shared" si="1186"/>
        <v>#DIV/0!</v>
      </c>
      <c r="AH2269" t="e">
        <f t="shared" si="1187"/>
        <v>#DIV/0!</v>
      </c>
      <c r="AI2269" t="e">
        <f t="shared" si="1188"/>
        <v>#DIV/0!</v>
      </c>
      <c r="AJ2269" t="e">
        <f t="shared" si="1189"/>
        <v>#DIV/0!</v>
      </c>
      <c r="AK2269"/>
      <c r="AL2269"/>
      <c r="AM2269"/>
      <c r="AN2269"/>
    </row>
    <row r="2270" spans="1:40" x14ac:dyDescent="0.3">
      <c r="A2270"/>
      <c r="B2270">
        <f t="shared" si="1190"/>
        <v>336000</v>
      </c>
      <c r="C2270" s="186" t="str">
        <f t="shared" si="1158"/>
        <v>-0.00312123194129852+0.00734860768111503i</v>
      </c>
      <c r="D2270" s="158" t="str">
        <f t="shared" si="1159"/>
        <v>-6.03008704407028-2.49404478712036i</v>
      </c>
      <c r="E2270" t="str">
        <f t="shared" si="1160"/>
        <v>814.69031034277-4592.22288052154i</v>
      </c>
      <c r="F2270" t="str">
        <f t="shared" si="1161"/>
        <v>0.78341186076352+0.33265879730551i</v>
      </c>
      <c r="G2270" t="str">
        <f t="shared" si="1156"/>
        <v>0.78341186076352+0.33265879730551i</v>
      </c>
      <c r="H2270" t="str">
        <f t="shared" si="1162"/>
        <v>8.59417276375204+4.95499324132336i</v>
      </c>
      <c r="I2270" t="str">
        <f t="shared" si="1163"/>
        <v>1319.46891450771i</v>
      </c>
      <c r="J2270" t="str">
        <f t="shared" si="1157"/>
        <v>-430.210438226104+281.361440179362i</v>
      </c>
      <c r="K2270" t="str">
        <f t="shared" si="1164"/>
        <v>1.40493587019632-2.14819086798613i</v>
      </c>
      <c r="L2270" t="str">
        <f t="shared" si="1165"/>
        <v>0.320057132462381-0.405311866359649i</v>
      </c>
      <c r="M2270" t="str">
        <f t="shared" si="1166"/>
        <v>1.7249930026587-2.55350273434578i</v>
      </c>
      <c r="N2270" t="str">
        <f t="shared" si="1167"/>
        <v>-4.29529387421548i</v>
      </c>
      <c r="O2270" t="str">
        <f t="shared" si="1168"/>
        <v>-0.40510630993691+0.914269586965081i</v>
      </c>
      <c r="P2270" t="str">
        <f t="shared" si="1169"/>
        <v>1.40510630993691-0.914269586965081i</v>
      </c>
      <c r="Q2270" t="str">
        <f t="shared" si="1170"/>
        <v>-1.40510630993691+5.20956346118056i</v>
      </c>
      <c r="R2270" t="str">
        <f t="shared" si="1171"/>
        <v>-0.231410938264298-0.207301311989123i</v>
      </c>
      <c r="S2270" t="str">
        <f t="shared" si="1172"/>
        <v>0.471362839420081i</v>
      </c>
      <c r="T2270" t="str">
        <f t="shared" si="1173"/>
        <v>0.0977141350347011-0.109078516933125i</v>
      </c>
      <c r="U2270" t="e">
        <f t="shared" si="1174"/>
        <v>#DIV/0!</v>
      </c>
      <c r="V2270" t="str">
        <f t="shared" si="1175"/>
        <v>0.0000833333333333333-0.000789459043114563i</v>
      </c>
      <c r="W2270" t="e">
        <f t="shared" si="1176"/>
        <v>#DIV/0!</v>
      </c>
      <c r="X2270" t="e">
        <f t="shared" si="1177"/>
        <v>#DIV/0!</v>
      </c>
      <c r="Y2270" t="str">
        <f t="shared" si="1178"/>
        <v>0.00096+1.43558217898439i</v>
      </c>
      <c r="Z2270" t="e">
        <f t="shared" si="1179"/>
        <v>#DIV/0!</v>
      </c>
      <c r="AA2270" t="e">
        <f t="shared" si="1180"/>
        <v>#DIV/0!</v>
      </c>
      <c r="AB2270" t="str">
        <f t="shared" si="1181"/>
        <v>0.0557591153567833-0.0622440305740927i</v>
      </c>
      <c r="AC2270" t="str">
        <f t="shared" si="1182"/>
        <v>0.937243781557242-0.249751570725832i</v>
      </c>
      <c r="AD2270" t="str">
        <f t="shared" si="1183"/>
        <v>0.0720719623561507-0.0472064425936646i</v>
      </c>
      <c r="AE2270" t="e">
        <f t="shared" si="1184"/>
        <v>#DIV/0!</v>
      </c>
      <c r="AF2270" t="str">
        <f t="shared" si="1185"/>
        <v>-14.6242598078223-7.44903802844372i</v>
      </c>
      <c r="AG2270" t="e">
        <f t="shared" si="1186"/>
        <v>#DIV/0!</v>
      </c>
      <c r="AH2270" t="e">
        <f t="shared" si="1187"/>
        <v>#DIV/0!</v>
      </c>
      <c r="AI2270" t="e">
        <f t="shared" si="1188"/>
        <v>#DIV/0!</v>
      </c>
      <c r="AJ2270" t="e">
        <f t="shared" si="1189"/>
        <v>#DIV/0!</v>
      </c>
      <c r="AK2270"/>
      <c r="AL2270"/>
      <c r="AM2270"/>
      <c r="AN2270"/>
    </row>
    <row r="2271" spans="1:40" x14ac:dyDescent="0.3">
      <c r="A2271"/>
      <c r="B2271">
        <f t="shared" si="1190"/>
        <v>337000</v>
      </c>
      <c r="C2271" s="186" t="str">
        <f t="shared" si="1158"/>
        <v>-0.00310821885735044+0.00733524825376388i</v>
      </c>
      <c r="D2271" s="158" t="str">
        <f t="shared" si="1159"/>
        <v>-6.03691007296898-2.49107323667316i</v>
      </c>
      <c r="E2271" t="str">
        <f t="shared" si="1160"/>
        <v>810.008989020896-4579.42413896805i</v>
      </c>
      <c r="F2271" t="str">
        <f t="shared" si="1161"/>
        <v>0.784314834138603+0.332257844341567i</v>
      </c>
      <c r="G2271" t="str">
        <f t="shared" si="1156"/>
        <v>0.784314834138603+0.332257844341567i</v>
      </c>
      <c r="H2271" t="str">
        <f t="shared" si="1162"/>
        <v>8.6073799729931+4.94881400227572i</v>
      </c>
      <c r="I2271" t="str">
        <f t="shared" si="1163"/>
        <v>1323.3959053247i</v>
      </c>
      <c r="J2271" t="str">
        <f t="shared" si="1157"/>
        <v>-432.780986561972+282.198825417991i</v>
      </c>
      <c r="K2271" t="str">
        <f t="shared" si="1164"/>
        <v>1.39906714148336-2.14561367100221i</v>
      </c>
      <c r="L2271" t="str">
        <f t="shared" si="1165"/>
        <v>0.318886273166877-0.405030993577204i</v>
      </c>
      <c r="M2271" t="str">
        <f t="shared" si="1166"/>
        <v>1.71795341465024-2.55064466457941i</v>
      </c>
      <c r="N2271" t="str">
        <f t="shared" si="1167"/>
        <v>-4.30807748693636i</v>
      </c>
      <c r="O2271" t="str">
        <f t="shared" si="1168"/>
        <v>-0.393385859008099+0.919373463796112i</v>
      </c>
      <c r="P2271" t="str">
        <f t="shared" si="1169"/>
        <v>1.3933858590081-0.919373463796112i</v>
      </c>
      <c r="Q2271" t="str">
        <f t="shared" si="1170"/>
        <v>-1.3933858590081+5.22745095073247i</v>
      </c>
      <c r="R2271" t="str">
        <f t="shared" si="1171"/>
        <v>-0.230543850593324-0.205099833133749i</v>
      </c>
      <c r="S2271" t="str">
        <f t="shared" si="1172"/>
        <v>0.472765705013592i</v>
      </c>
      <c r="T2271" t="str">
        <f t="shared" si="1173"/>
        <v>0.0969641672096469-0.108993226062301i</v>
      </c>
      <c r="U2271" t="e">
        <f t="shared" si="1174"/>
        <v>#DIV/0!</v>
      </c>
      <c r="V2271" t="str">
        <f t="shared" si="1175"/>
        <v>0.0000833333333333333-0.00078711643467802i</v>
      </c>
      <c r="W2271" t="e">
        <f t="shared" si="1176"/>
        <v>#DIV/0!</v>
      </c>
      <c r="X2271" t="e">
        <f t="shared" si="1177"/>
        <v>#DIV/0!</v>
      </c>
      <c r="Y2271" t="str">
        <f t="shared" si="1178"/>
        <v>0.00096+1.43985474499327i</v>
      </c>
      <c r="Z2271" t="e">
        <f t="shared" si="1179"/>
        <v>#DIV/0!</v>
      </c>
      <c r="AA2271" t="e">
        <f t="shared" si="1180"/>
        <v>#DIV/0!</v>
      </c>
      <c r="AB2271" t="str">
        <f t="shared" si="1181"/>
        <v>0.0553311573908634-0.0621953606093689i</v>
      </c>
      <c r="AC2271" t="str">
        <f t="shared" si="1182"/>
        <v>0.936418086076305-0.247978853518278i</v>
      </c>
      <c r="AD2271" t="str">
        <f t="shared" si="1183"/>
        <v>0.0716519739442047-0.0474437507337329i</v>
      </c>
      <c r="AE2271" t="e">
        <f t="shared" si="1184"/>
        <v>#DIV/0!</v>
      </c>
      <c r="AF2271" t="str">
        <f t="shared" si="1185"/>
        <v>-14.6442900459621-7.43988723894888i</v>
      </c>
      <c r="AG2271" t="e">
        <f t="shared" si="1186"/>
        <v>#DIV/0!</v>
      </c>
      <c r="AH2271" t="e">
        <f t="shared" si="1187"/>
        <v>#DIV/0!</v>
      </c>
      <c r="AI2271" t="e">
        <f t="shared" si="1188"/>
        <v>#DIV/0!</v>
      </c>
      <c r="AJ2271" t="e">
        <f t="shared" si="1189"/>
        <v>#DIV/0!</v>
      </c>
      <c r="AK2271"/>
      <c r="AL2271"/>
      <c r="AM2271"/>
      <c r="AN2271"/>
    </row>
    <row r="2272" spans="1:40" x14ac:dyDescent="0.3">
      <c r="A2272"/>
      <c r="B2272">
        <f t="shared" si="1190"/>
        <v>338000</v>
      </c>
      <c r="C2272" s="186" t="str">
        <f t="shared" si="1158"/>
        <v>-0.00309527564195365+0.00732192266336374i</v>
      </c>
      <c r="D2272" s="158" t="str">
        <f t="shared" si="1159"/>
        <v>-6.04369647095583-2.48809556069987i</v>
      </c>
      <c r="E2272" t="str">
        <f t="shared" si="1160"/>
        <v>805.367485315969-4566.69410750624i</v>
      </c>
      <c r="F2272" t="str">
        <f t="shared" si="1161"/>
        <v>0.78521295970011+0.331856126232912i</v>
      </c>
      <c r="G2272" t="str">
        <f t="shared" si="1156"/>
        <v>0.78521295970011+0.331856126232912i</v>
      </c>
      <c r="H2272" t="str">
        <f t="shared" si="1162"/>
        <v>8.62051596180707+4.94262565800096i</v>
      </c>
      <c r="I2272" t="str">
        <f t="shared" si="1163"/>
        <v>1327.32289614169i</v>
      </c>
      <c r="J2272" t="str">
        <f t="shared" si="1157"/>
        <v>-435.359173971646+283.03621065662i</v>
      </c>
      <c r="K2272" t="str">
        <f t="shared" si="1164"/>
        <v>1.39323001516675-2.14303133563137i</v>
      </c>
      <c r="L2272" t="str">
        <f t="shared" si="1165"/>
        <v>0.317720507784075-0.404747784124252i</v>
      </c>
      <c r="M2272" t="str">
        <f t="shared" si="1166"/>
        <v>1.71095052295083-2.54777911975562i</v>
      </c>
      <c r="N2272" t="str">
        <f t="shared" si="1167"/>
        <v>-4.32086109965724i</v>
      </c>
      <c r="O2272" t="str">
        <f t="shared" si="1168"/>
        <v>-0.381601121541005+0.92432709796838i</v>
      </c>
      <c r="P2272" t="str">
        <f t="shared" si="1169"/>
        <v>1.38160112154101-0.92432709796838i</v>
      </c>
      <c r="Q2272" t="str">
        <f t="shared" si="1170"/>
        <v>-1.38160112154101+5.24518819762562i</v>
      </c>
      <c r="R2272" t="str">
        <f t="shared" si="1171"/>
        <v>-0.229670384449097-0.20290754510642i</v>
      </c>
      <c r="S2272" t="str">
        <f t="shared" si="1172"/>
        <v>0.474168570607105i</v>
      </c>
      <c r="T2272" t="str">
        <f t="shared" si="1173"/>
        <v>0.0962123806285079-0.108902477905013i</v>
      </c>
      <c r="U2272" t="e">
        <f t="shared" si="1174"/>
        <v>#DIV/0!</v>
      </c>
      <c r="V2272" t="str">
        <f t="shared" si="1175"/>
        <v>0.0000833333333333333-0.000784787687829859i</v>
      </c>
      <c r="W2272" t="e">
        <f t="shared" si="1176"/>
        <v>#DIV/0!</v>
      </c>
      <c r="X2272" t="e">
        <f t="shared" si="1177"/>
        <v>#DIV/0!</v>
      </c>
      <c r="Y2272" t="str">
        <f t="shared" si="1178"/>
        <v>0.00096+1.44412731100216i</v>
      </c>
      <c r="Z2272" t="e">
        <f t="shared" si="1179"/>
        <v>#DIV/0!</v>
      </c>
      <c r="AA2272" t="e">
        <f t="shared" si="1180"/>
        <v>#DIV/0!</v>
      </c>
      <c r="AB2272" t="str">
        <f t="shared" si="1181"/>
        <v>0.0549021615788805-0.0621435765254301i</v>
      </c>
      <c r="AC2272" t="str">
        <f t="shared" si="1182"/>
        <v>0.93560677536609-0.246203165654341i</v>
      </c>
      <c r="AD2272" t="str">
        <f t="shared" si="1183"/>
        <v>0.0712270154294383-0.0476773587163663i</v>
      </c>
      <c r="AE2272" t="e">
        <f t="shared" si="1184"/>
        <v>#DIV/0!</v>
      </c>
      <c r="AF2272" t="str">
        <f t="shared" si="1185"/>
        <v>-14.6642124327629-7.43072121870083i</v>
      </c>
      <c r="AG2272" t="e">
        <f t="shared" si="1186"/>
        <v>#DIV/0!</v>
      </c>
      <c r="AH2272" t="e">
        <f t="shared" si="1187"/>
        <v>#DIV/0!</v>
      </c>
      <c r="AI2272" t="e">
        <f t="shared" si="1188"/>
        <v>#DIV/0!</v>
      </c>
      <c r="AJ2272" t="e">
        <f t="shared" si="1189"/>
        <v>#DIV/0!</v>
      </c>
      <c r="AK2272"/>
      <c r="AL2272"/>
      <c r="AM2272"/>
      <c r="AN2272"/>
    </row>
    <row r="2273" spans="1:40" x14ac:dyDescent="0.3">
      <c r="A2273"/>
      <c r="B2273">
        <f t="shared" si="1190"/>
        <v>339000</v>
      </c>
      <c r="C2273" s="186" t="str">
        <f t="shared" si="1158"/>
        <v>-0.0030824019029707+0.00730863086343214i</v>
      </c>
      <c r="D2273" s="158" t="str">
        <f t="shared" si="1159"/>
        <v>-6.0504464435811-2.4851119460552i</v>
      </c>
      <c r="E2273" t="str">
        <f t="shared" si="1160"/>
        <v>800.765353716146-4554.03225641946i</v>
      </c>
      <c r="F2273" t="str">
        <f t="shared" si="1161"/>
        <v>0.786106264651085+0.331453667305414i</v>
      </c>
      <c r="G2273" t="str">
        <f t="shared" si="1156"/>
        <v>0.786106264651085+0.331453667305414i</v>
      </c>
      <c r="H2273" t="str">
        <f t="shared" si="1162"/>
        <v>8.63358113467165+4.9364285452164i</v>
      </c>
      <c r="I2273" t="str">
        <f t="shared" si="1163"/>
        <v>1331.24988695867i</v>
      </c>
      <c r="J2273" t="str">
        <f t="shared" si="1157"/>
        <v>-437.945000455127+283.873595895249i</v>
      </c>
      <c r="K2273" t="str">
        <f t="shared" si="1164"/>
        <v>1.38742431292478-2.14044402206223i</v>
      </c>
      <c r="L2273" t="str">
        <f t="shared" si="1165"/>
        <v>0.316559818395708-0.404462272703359i</v>
      </c>
      <c r="M2273" t="str">
        <f t="shared" si="1166"/>
        <v>1.70398413132049-2.54490629476559i</v>
      </c>
      <c r="N2273" t="str">
        <f t="shared" si="1167"/>
        <v>-4.33364471237812i</v>
      </c>
      <c r="O2273" t="str">
        <f t="shared" si="1168"/>
        <v>-0.369754023380086+0.929129679966278i</v>
      </c>
      <c r="P2273" t="str">
        <f t="shared" si="1169"/>
        <v>1.36975402338009-0.929129679966278i</v>
      </c>
      <c r="Q2273" t="str">
        <f t="shared" si="1170"/>
        <v>-1.36975402338009+5.2627743923444i</v>
      </c>
      <c r="R2273" t="str">
        <f t="shared" si="1171"/>
        <v>-0.228790494930704-0.200724417139048i</v>
      </c>
      <c r="S2273" t="str">
        <f t="shared" si="1172"/>
        <v>0.475571436200617i</v>
      </c>
      <c r="T2273" t="str">
        <f t="shared" si="1173"/>
        <v>0.0954587993393488-0.108806224263245i</v>
      </c>
      <c r="U2273" t="e">
        <f t="shared" si="1174"/>
        <v>#DIV/0!</v>
      </c>
      <c r="V2273" t="str">
        <f t="shared" si="1175"/>
        <v>0.0000833333333333333-0.000782472679901156i</v>
      </c>
      <c r="W2273" t="e">
        <f t="shared" si="1176"/>
        <v>#DIV/0!</v>
      </c>
      <c r="X2273" t="e">
        <f t="shared" si="1177"/>
        <v>#DIV/0!</v>
      </c>
      <c r="Y2273" t="str">
        <f t="shared" si="1178"/>
        <v>0.00096+1.44839987701104i</v>
      </c>
      <c r="Z2273" t="e">
        <f t="shared" si="1179"/>
        <v>#DIV/0!</v>
      </c>
      <c r="AA2273" t="e">
        <f t="shared" si="1180"/>
        <v>#DIV/0!</v>
      </c>
      <c r="AB2273" t="str">
        <f t="shared" si="1181"/>
        <v>0.0544721416435046-0.0620886508187967i</v>
      </c>
      <c r="AC2273" t="str">
        <f t="shared" si="1182"/>
        <v>0.934809866657315-0.244424571888246i</v>
      </c>
      <c r="AD2273" t="str">
        <f t="shared" si="1183"/>
        <v>0.0707971048013448-0.0479071738373273i</v>
      </c>
      <c r="AE2273" t="e">
        <f t="shared" si="1184"/>
        <v>#DIV/0!</v>
      </c>
      <c r="AF2273" t="str">
        <f t="shared" si="1185"/>
        <v>-14.6840275782527-7.4215404912716i</v>
      </c>
      <c r="AG2273" t="e">
        <f t="shared" si="1186"/>
        <v>#DIV/0!</v>
      </c>
      <c r="AH2273" t="e">
        <f t="shared" si="1187"/>
        <v>#DIV/0!</v>
      </c>
      <c r="AI2273" t="e">
        <f t="shared" si="1188"/>
        <v>#DIV/0!</v>
      </c>
      <c r="AJ2273" t="e">
        <f t="shared" si="1189"/>
        <v>#DIV/0!</v>
      </c>
      <c r="AK2273"/>
      <c r="AL2273"/>
      <c r="AM2273"/>
      <c r="AN2273"/>
    </row>
    <row r="2274" spans="1:40" x14ac:dyDescent="0.3">
      <c r="A2274"/>
      <c r="B2274">
        <f t="shared" si="1190"/>
        <v>340000</v>
      </c>
      <c r="C2274" s="186" t="str">
        <f t="shared" si="1158"/>
        <v>-0.00306959724965106+0.00729537280714226i</v>
      </c>
      <c r="D2274" s="158" t="str">
        <f t="shared" si="1159"/>
        <v>-6.05716019566873-2.48212257692812i</v>
      </c>
      <c r="E2274" t="str">
        <f t="shared" si="1160"/>
        <v>796.202154854607-4541.43806114571i</v>
      </c>
      <c r="F2274" t="str">
        <f t="shared" si="1161"/>
        <v>0.786994776098444+0.331050491536897i</v>
      </c>
      <c r="G2274" t="str">
        <f t="shared" si="1156"/>
        <v>0.786994776098444+0.331050491536897i</v>
      </c>
      <c r="H2274" t="str">
        <f t="shared" si="1162"/>
        <v>8.64657589453443+4.93022299576231i</v>
      </c>
      <c r="I2274" t="str">
        <f t="shared" si="1163"/>
        <v>1335.17687777566i</v>
      </c>
      <c r="J2274" t="str">
        <f t="shared" si="1157"/>
        <v>-440.538466012415+284.710981133877i</v>
      </c>
      <c r="K2274" t="str">
        <f t="shared" si="1164"/>
        <v>1.3816498570798-2.13785188818551i</v>
      </c>
      <c r="L2274" t="str">
        <f t="shared" si="1165"/>
        <v>0.315404187016504-0.404174493661106i</v>
      </c>
      <c r="M2274" t="str">
        <f t="shared" si="1166"/>
        <v>1.6970540440963-2.54202638184662i</v>
      </c>
      <c r="N2274" t="str">
        <f t="shared" si="1167"/>
        <v>-4.346428325099i</v>
      </c>
      <c r="O2274" t="str">
        <f t="shared" si="1168"/>
        <v>-0.357846500560692+0.933780424958923i</v>
      </c>
      <c r="P2274" t="str">
        <f t="shared" si="1169"/>
        <v>1.35784650056069-0.933780424958923i</v>
      </c>
      <c r="Q2274" t="str">
        <f t="shared" si="1170"/>
        <v>-1.35784650056069+5.28020875005792i</v>
      </c>
      <c r="R2274" t="str">
        <f t="shared" si="1171"/>
        <v>-0.227904136955372-0.198550420136521i</v>
      </c>
      <c r="S2274" t="str">
        <f t="shared" si="1172"/>
        <v>0.476974301794128i</v>
      </c>
      <c r="T2274" t="str">
        <f t="shared" si="1173"/>
        <v>0.0947034480155479-0.108704416600282i</v>
      </c>
      <c r="U2274" t="e">
        <f t="shared" si="1174"/>
        <v>#DIV/0!</v>
      </c>
      <c r="V2274" t="str">
        <f t="shared" si="1175"/>
        <v>0.0000833333333333333-0.000780171289666151i</v>
      </c>
      <c r="W2274" t="e">
        <f t="shared" si="1176"/>
        <v>#DIV/0!</v>
      </c>
      <c r="X2274" t="e">
        <f t="shared" si="1177"/>
        <v>#DIV/0!</v>
      </c>
      <c r="Y2274" t="str">
        <f t="shared" si="1178"/>
        <v>0.00096+1.45267244301992i</v>
      </c>
      <c r="Z2274" t="e">
        <f t="shared" si="1179"/>
        <v>#DIV/0!</v>
      </c>
      <c r="AA2274" t="e">
        <f t="shared" si="1180"/>
        <v>#DIV/0!</v>
      </c>
      <c r="AB2274" t="str">
        <f t="shared" si="1181"/>
        <v>0.0540411116642314-0.0620305557927154i</v>
      </c>
      <c r="AC2274" t="str">
        <f t="shared" si="1182"/>
        <v>0.934027377791552-0.242643137120364i</v>
      </c>
      <c r="AD2274" t="str">
        <f t="shared" si="1183"/>
        <v>0.0703622616579631-0.0481331029026609i</v>
      </c>
      <c r="AE2274" t="e">
        <f t="shared" si="1184"/>
        <v>#DIV/0!</v>
      </c>
      <c r="AF2274" t="str">
        <f t="shared" si="1185"/>
        <v>-14.7037360902032-7.41234557269043i</v>
      </c>
      <c r="AG2274" t="e">
        <f t="shared" si="1186"/>
        <v>#DIV/0!</v>
      </c>
      <c r="AH2274" t="e">
        <f t="shared" si="1187"/>
        <v>#DIV/0!</v>
      </c>
      <c r="AI2274" t="e">
        <f t="shared" si="1188"/>
        <v>#DIV/0!</v>
      </c>
      <c r="AJ2274" t="e">
        <f t="shared" si="1189"/>
        <v>#DIV/0!</v>
      </c>
      <c r="AK2274"/>
      <c r="AL2274"/>
      <c r="AM2274"/>
      <c r="AN2274"/>
    </row>
    <row r="2275" spans="1:40" x14ac:dyDescent="0.3">
      <c r="A2275"/>
      <c r="B2275">
        <f t="shared" si="1190"/>
        <v>341000</v>
      </c>
      <c r="C2275" s="186" t="str">
        <f t="shared" si="1158"/>
        <v>-0.00305686129265037+0.00728214844731594i</v>
      </c>
      <c r="D2275" s="158" t="str">
        <f t="shared" si="1159"/>
        <v>-6.06383793130665-2.47912763487491i</v>
      </c>
      <c r="E2275" t="str">
        <f t="shared" si="1160"/>
        <v>791.6774554093-4528.91100221951i</v>
      </c>
      <c r="F2275" t="str">
        <f t="shared" si="1161"/>
        <v>0.787878521051695+0.330646622561434i</v>
      </c>
      <c r="G2275" t="str">
        <f t="shared" si="1156"/>
        <v>0.787878521051695+0.330646622561434i</v>
      </c>
      <c r="H2275" t="str">
        <f t="shared" si="1162"/>
        <v>8.65950064279628+4.92400933666194i</v>
      </c>
      <c r="I2275" t="str">
        <f t="shared" si="1163"/>
        <v>1339.10386859265i</v>
      </c>
      <c r="J2275" t="str">
        <f t="shared" si="1157"/>
        <v>-443.139570643509+285.548366372507i</v>
      </c>
      <c r="K2275" t="str">
        <f t="shared" si="1164"/>
        <v>1.37590647060657-2.13525508962227i</v>
      </c>
      <c r="L2275" t="str">
        <f t="shared" si="1165"/>
        <v>0.314253595597339-0.403884480990864i</v>
      </c>
      <c r="M2275" t="str">
        <f t="shared" si="1166"/>
        <v>1.69016006620391-2.53913957061313i</v>
      </c>
      <c r="N2275" t="str">
        <f t="shared" si="1167"/>
        <v>-4.35921193781988i</v>
      </c>
      <c r="O2275" t="str">
        <f t="shared" si="1168"/>
        <v>-0.345880498992683+0.938278572928409i</v>
      </c>
      <c r="P2275" t="str">
        <f t="shared" si="1169"/>
        <v>1.34588049899268-0.938278572928409i</v>
      </c>
      <c r="Q2275" t="str">
        <f t="shared" si="1170"/>
        <v>-1.34588049899268+5.29749051074829i</v>
      </c>
      <c r="R2275" t="str">
        <f t="shared" si="1171"/>
        <v>-0.227011265263826-0.196385526677515i</v>
      </c>
      <c r="S2275" t="str">
        <f t="shared" si="1172"/>
        <v>0.478377167387641i</v>
      </c>
      <c r="T2275" t="str">
        <f t="shared" si="1173"/>
        <v>0.0939463519679196-0.108597006041993i</v>
      </c>
      <c r="U2275" t="e">
        <f t="shared" si="1174"/>
        <v>#DIV/0!</v>
      </c>
      <c r="V2275" t="str">
        <f t="shared" si="1175"/>
        <v>0.0000833333333333333-0.000777883397321094i</v>
      </c>
      <c r="W2275" t="e">
        <f t="shared" si="1176"/>
        <v>#DIV/0!</v>
      </c>
      <c r="X2275" t="e">
        <f t="shared" si="1177"/>
        <v>#DIV/0!</v>
      </c>
      <c r="Y2275" t="str">
        <f t="shared" si="1178"/>
        <v>0.00096+1.4569450090288i</v>
      </c>
      <c r="Z2275" t="e">
        <f t="shared" si="1179"/>
        <v>#DIV/0!</v>
      </c>
      <c r="AA2275" t="e">
        <f t="shared" si="1180"/>
        <v>#DIV/0!</v>
      </c>
      <c r="AB2275" t="str">
        <f t="shared" si="1181"/>
        <v>0.0536090860842999-0.0619692635578913i</v>
      </c>
      <c r="AC2275" t="str">
        <f t="shared" si="1182"/>
        <v>0.933259327223775-0.240858926418665i</v>
      </c>
      <c r="AD2275" t="str">
        <f t="shared" si="1183"/>
        <v>0.069922507231735-0.0483550522530525i</v>
      </c>
      <c r="AE2275" t="e">
        <f t="shared" si="1184"/>
        <v>#DIV/0!</v>
      </c>
      <c r="AF2275" t="str">
        <f t="shared" si="1185"/>
        <v>-14.7233385741029-7.40313697153685i</v>
      </c>
      <c r="AG2275" t="e">
        <f t="shared" si="1186"/>
        <v>#DIV/0!</v>
      </c>
      <c r="AH2275" t="e">
        <f t="shared" si="1187"/>
        <v>#DIV/0!</v>
      </c>
      <c r="AI2275" t="e">
        <f t="shared" si="1188"/>
        <v>#DIV/0!</v>
      </c>
      <c r="AJ2275" t="e">
        <f t="shared" si="1189"/>
        <v>#DIV/0!</v>
      </c>
      <c r="AK2275"/>
      <c r="AL2275"/>
      <c r="AM2275"/>
      <c r="AN2275"/>
    </row>
    <row r="2276" spans="1:40" x14ac:dyDescent="0.3">
      <c r="A2276"/>
      <c r="B2276">
        <f t="shared" si="1190"/>
        <v>342000</v>
      </c>
      <c r="C2276" s="186" t="str">
        <f t="shared" si="1158"/>
        <v>-0.00304419364404856+0.00726895773641703i</v>
      </c>
      <c r="D2276" s="158" t="str">
        <f t="shared" si="1159"/>
        <v>-6.07047985383688-2.47612729885122i</v>
      </c>
      <c r="E2276" t="str">
        <f t="shared" si="1160"/>
        <v>787.190828004567-4516.45056521462i</v>
      </c>
      <c r="F2276" t="str">
        <f t="shared" si="1161"/>
        <v>0.788757526421631+0.330242083673533i</v>
      </c>
      <c r="G2276" t="str">
        <f t="shared" si="1156"/>
        <v>0.788757526421631+0.330242083673533i</v>
      </c>
      <c r="H2276" t="str">
        <f t="shared" si="1162"/>
        <v>8.67235577929482+4.91778789018i</v>
      </c>
      <c r="I2276" t="str">
        <f t="shared" si="1163"/>
        <v>1343.03085940964i</v>
      </c>
      <c r="J2276" t="str">
        <f t="shared" si="1157"/>
        <v>-445.748314348409+286.385751611136i</v>
      </c>
      <c r="K2276" t="str">
        <f t="shared" si="1164"/>
        <v>1.37019397714031-2.1326537797521i</v>
      </c>
      <c r="L2276" t="str">
        <f t="shared" si="1165"/>
        <v>0.313108026028322-0.403592268335568i</v>
      </c>
      <c r="M2276" t="str">
        <f t="shared" si="1166"/>
        <v>1.68330200316863-2.53624604808767i</v>
      </c>
      <c r="N2276" t="str">
        <f t="shared" si="1167"/>
        <v>-4.37199555054076i</v>
      </c>
      <c r="O2276" t="str">
        <f t="shared" si="1168"/>
        <v>-0.333857974142429+0.942623388794015i</v>
      </c>
      <c r="P2276" t="str">
        <f t="shared" si="1169"/>
        <v>1.33385797414243-0.942623388794015i</v>
      </c>
      <c r="Q2276" t="str">
        <f t="shared" si="1170"/>
        <v>-1.33385797414243+5.31461893933477i</v>
      </c>
      <c r="R2276" t="str">
        <f t="shared" si="1171"/>
        <v>-0.226111834425909-0.194229711015681i</v>
      </c>
      <c r="S2276" t="str">
        <f t="shared" si="1172"/>
        <v>0.479780032981152i</v>
      </c>
      <c r="T2276" t="str">
        <f t="shared" si="1173"/>
        <v>0.0931875371570231-0.108483943378291i</v>
      </c>
      <c r="U2276" t="e">
        <f t="shared" si="1174"/>
        <v>#DIV/0!</v>
      </c>
      <c r="V2276" t="str">
        <f t="shared" si="1175"/>
        <v>0.0000833333333333333-0.000775608884463428i</v>
      </c>
      <c r="W2276" t="e">
        <f t="shared" si="1176"/>
        <v>#DIV/0!</v>
      </c>
      <c r="X2276" t="e">
        <f t="shared" si="1177"/>
        <v>#DIV/0!</v>
      </c>
      <c r="Y2276" t="str">
        <f t="shared" si="1178"/>
        <v>0.00096+1.46121757503768i</v>
      </c>
      <c r="Z2276" t="e">
        <f t="shared" si="1179"/>
        <v>#DIV/0!</v>
      </c>
      <c r="AA2276" t="e">
        <f t="shared" si="1180"/>
        <v>#DIV/0!</v>
      </c>
      <c r="AB2276" t="str">
        <f t="shared" si="1181"/>
        <v>0.0531760797177165-0.0619047460333217i</v>
      </c>
      <c r="AC2276" t="str">
        <f t="shared" si="1182"/>
        <v>0.932505734024604-0.239072005040389i</v>
      </c>
      <c r="AD2276" t="str">
        <f t="shared" si="1183"/>
        <v>0.0694778644151694-0.0485729277890615i</v>
      </c>
      <c r="AE2276" t="e">
        <f t="shared" si="1184"/>
        <v>#DIV/0!</v>
      </c>
      <c r="AF2276" t="str">
        <f t="shared" si="1185"/>
        <v>-14.7428356331317-7.39391518903122i</v>
      </c>
      <c r="AG2276" t="e">
        <f t="shared" si="1186"/>
        <v>#DIV/0!</v>
      </c>
      <c r="AH2276" t="e">
        <f t="shared" si="1187"/>
        <v>#DIV/0!</v>
      </c>
      <c r="AI2276" t="e">
        <f t="shared" si="1188"/>
        <v>#DIV/0!</v>
      </c>
      <c r="AJ2276" t="e">
        <f t="shared" si="1189"/>
        <v>#DIV/0!</v>
      </c>
      <c r="AK2276"/>
      <c r="AL2276"/>
      <c r="AM2276"/>
      <c r="AN2276"/>
    </row>
    <row r="2277" spans="1:40" x14ac:dyDescent="0.3">
      <c r="A2277"/>
      <c r="B2277">
        <f t="shared" si="1190"/>
        <v>343000</v>
      </c>
      <c r="C2277" s="186" t="str">
        <f t="shared" si="1158"/>
        <v>-0.0030315939173675+0.00725580062654561i</v>
      </c>
      <c r="D2277" s="158" t="str">
        <f t="shared" si="1159"/>
        <v>-6.07708616584654-2.47312174524428i</v>
      </c>
      <c r="E2277" t="str">
        <f t="shared" si="1160"/>
        <v>782.741851114618-4504.05624068727i</v>
      </c>
      <c r="F2277" t="str">
        <f t="shared" si="1161"/>
        <v>0.789631819019137+0.329836897832322i</v>
      </c>
      <c r="G2277" t="str">
        <f t="shared" si="1156"/>
        <v>0.789631819019137+0.329836897832322i</v>
      </c>
      <c r="H2277" t="str">
        <f t="shared" si="1162"/>
        <v>8.68514170228913+4.91155897388125i</v>
      </c>
      <c r="I2277" t="str">
        <f t="shared" si="1163"/>
        <v>1346.95785022662i</v>
      </c>
      <c r="J2277" t="str">
        <f t="shared" si="1157"/>
        <v>-448.364697127116+287.223136849765i</v>
      </c>
      <c r="K2277" t="str">
        <f t="shared" si="1164"/>
        <v>1.36451220098445-2.13004810974073i</v>
      </c>
      <c r="L2277" t="str">
        <f t="shared" si="1165"/>
        <v>0.311967460141817-0.403297888990481i</v>
      </c>
      <c r="M2277" t="str">
        <f t="shared" si="1166"/>
        <v>1.67647966112627-2.53334599873121i</v>
      </c>
      <c r="N2277" t="str">
        <f t="shared" si="1167"/>
        <v>-4.38477916326164i</v>
      </c>
      <c r="O2277" t="str">
        <f t="shared" si="1168"/>
        <v>-0.321780890713252+0.946814162532324i</v>
      </c>
      <c r="P2277" t="str">
        <f t="shared" si="1169"/>
        <v>1.32178089071325-0.946814162532324i</v>
      </c>
      <c r="Q2277" t="str">
        <f t="shared" si="1170"/>
        <v>-1.32178089071325+5.33159332579396i</v>
      </c>
      <c r="R2277" t="str">
        <f t="shared" si="1171"/>
        <v>-0.225205798846429-0.192082949081215i</v>
      </c>
      <c r="S2277" t="str">
        <f t="shared" si="1172"/>
        <v>0.481182898574665i</v>
      </c>
      <c r="T2277" t="str">
        <f t="shared" si="1173"/>
        <v>0.0924270302056688-0.108365179064748i</v>
      </c>
      <c r="U2277" t="e">
        <f t="shared" si="1174"/>
        <v>#DIV/0!</v>
      </c>
      <c r="V2277" t="str">
        <f t="shared" si="1175"/>
        <v>0.0000833333333333333-0.000773347634071405i</v>
      </c>
      <c r="W2277" t="e">
        <f t="shared" si="1176"/>
        <v>#DIV/0!</v>
      </c>
      <c r="X2277" t="e">
        <f t="shared" si="1177"/>
        <v>#DIV/0!</v>
      </c>
      <c r="Y2277" t="str">
        <f t="shared" si="1178"/>
        <v>0.00096+1.46549014104657i</v>
      </c>
      <c r="Z2277" t="e">
        <f t="shared" si="1179"/>
        <v>#DIV/0!</v>
      </c>
      <c r="AA2277" t="e">
        <f t="shared" si="1180"/>
        <v>#DIV/0!</v>
      </c>
      <c r="AB2277" t="str">
        <f t="shared" si="1181"/>
        <v>0.0527421077563913-0.0618369749472167i</v>
      </c>
      <c r="AC2277" t="str">
        <f t="shared" si="1182"/>
        <v>0.931766617882347-0.237282438453888i</v>
      </c>
      <c r="AD2277" t="str">
        <f t="shared" si="1183"/>
        <v>0.0690283577862769-0.0487866349972214i</v>
      </c>
      <c r="AE2277" t="e">
        <f t="shared" si="1184"/>
        <v>#DIV/0!</v>
      </c>
      <c r="AF2277" t="str">
        <f t="shared" si="1185"/>
        <v>-14.7622278681357-7.38468071912553i</v>
      </c>
      <c r="AG2277" t="e">
        <f t="shared" si="1186"/>
        <v>#DIV/0!</v>
      </c>
      <c r="AH2277" t="e">
        <f t="shared" si="1187"/>
        <v>#DIV/0!</v>
      </c>
      <c r="AI2277" t="e">
        <f t="shared" si="1188"/>
        <v>#DIV/0!</v>
      </c>
      <c r="AJ2277" t="e">
        <f t="shared" si="1189"/>
        <v>#DIV/0!</v>
      </c>
      <c r="AK2277"/>
      <c r="AL2277"/>
      <c r="AM2277"/>
      <c r="AN2277"/>
    </row>
    <row r="2278" spans="1:40" x14ac:dyDescent="0.3">
      <c r="A2278"/>
      <c r="B2278">
        <f t="shared" si="1190"/>
        <v>344000</v>
      </c>
      <c r="C2278" s="186" t="str">
        <f t="shared" si="1158"/>
        <v>-0.00301906172758772+0.00724267706943191i</v>
      </c>
      <c r="D2278" s="158" t="str">
        <f t="shared" si="1159"/>
        <v>-6.08365706915874-2.47011114790442i</v>
      </c>
      <c r="E2278" t="str">
        <f t="shared" si="1160"/>
        <v>778.330108968794-4491.72752412025i</v>
      </c>
      <c r="F2278" t="str">
        <f t="shared" si="1161"/>
        <v>0.790501425553986+0.329431087665661i</v>
      </c>
      <c r="G2278" t="str">
        <f t="shared" si="1156"/>
        <v>0.790501425553986+0.329431087665661i</v>
      </c>
      <c r="H2278" t="str">
        <f t="shared" si="1162"/>
        <v>8.69785880844456+4.90532290068804i</v>
      </c>
      <c r="I2278" t="str">
        <f t="shared" si="1163"/>
        <v>1350.88484104361i</v>
      </c>
      <c r="J2278" t="str">
        <f t="shared" si="1157"/>
        <v>-450.988718979629+288.060522088394i</v>
      </c>
      <c r="K2278" t="str">
        <f t="shared" si="1164"/>
        <v>1.3588609671181-2.12743822856768i</v>
      </c>
      <c r="L2278" t="str">
        <f t="shared" si="1165"/>
        <v>0.310831879715412-0.403001375905956i</v>
      </c>
      <c r="M2278" t="str">
        <f t="shared" si="1166"/>
        <v>1.66969284683351-2.53043960447364i</v>
      </c>
      <c r="N2278" t="str">
        <f t="shared" si="1167"/>
        <v>-4.39756277598252i</v>
      </c>
      <c r="O2278" t="str">
        <f t="shared" si="1168"/>
        <v>-0.309651222324358+0.950850209293257i</v>
      </c>
      <c r="P2278" t="str">
        <f t="shared" si="1169"/>
        <v>1.30965122232436-0.950850209293257i</v>
      </c>
      <c r="Q2278" t="str">
        <f t="shared" si="1170"/>
        <v>-1.30965122232436+5.34841298527578i</v>
      </c>
      <c r="R2278" t="str">
        <f t="shared" si="1171"/>
        <v>-0.224293112771298-0.189945218482808i</v>
      </c>
      <c r="S2278" t="str">
        <f t="shared" si="1172"/>
        <v>0.482585764168178i</v>
      </c>
      <c r="T2278" t="str">
        <f t="shared" si="1173"/>
        <v>0.0916648584116174-0.108240663224396i</v>
      </c>
      <c r="U2278" t="e">
        <f t="shared" si="1174"/>
        <v>#DIV/0!</v>
      </c>
      <c r="V2278" t="str">
        <f t="shared" si="1175"/>
        <v>0.0000833333333333333-0.000771099530483987i</v>
      </c>
      <c r="W2278" t="e">
        <f t="shared" si="1176"/>
        <v>#DIV/0!</v>
      </c>
      <c r="X2278" t="e">
        <f t="shared" si="1177"/>
        <v>#DIV/0!</v>
      </c>
      <c r="Y2278" t="str">
        <f t="shared" si="1178"/>
        <v>0.00096+1.46976270705545i</v>
      </c>
      <c r="Z2278" t="e">
        <f t="shared" si="1179"/>
        <v>#DIV/0!</v>
      </c>
      <c r="AA2278" t="e">
        <f t="shared" si="1180"/>
        <v>#DIV/0!</v>
      </c>
      <c r="AB2278" t="str">
        <f t="shared" si="1181"/>
        <v>0.0523071857773848-0.0617659218380276i</v>
      </c>
      <c r="AC2278" t="str">
        <f t="shared" si="1182"/>
        <v>0.931041999104723-0.235490292360687i</v>
      </c>
      <c r="AD2278" t="str">
        <f t="shared" si="1183"/>
        <v>0.0685740136337627-0.0489960789770302i</v>
      </c>
      <c r="AE2278" t="e">
        <f t="shared" si="1184"/>
        <v>#DIV/0!</v>
      </c>
      <c r="AF2278" t="str">
        <f t="shared" si="1185"/>
        <v>-14.7815158776033-7.37543404859246i</v>
      </c>
      <c r="AG2278" t="e">
        <f t="shared" si="1186"/>
        <v>#DIV/0!</v>
      </c>
      <c r="AH2278" t="e">
        <f t="shared" si="1187"/>
        <v>#DIV/0!</v>
      </c>
      <c r="AI2278" t="e">
        <f t="shared" si="1188"/>
        <v>#DIV/0!</v>
      </c>
      <c r="AJ2278" t="e">
        <f t="shared" si="1189"/>
        <v>#DIV/0!</v>
      </c>
      <c r="AK2278"/>
      <c r="AL2278"/>
      <c r="AM2278"/>
      <c r="AN2278"/>
    </row>
    <row r="2279" spans="1:40" x14ac:dyDescent="0.3">
      <c r="A2279"/>
      <c r="B2279">
        <f t="shared" si="1190"/>
        <v>345000</v>
      </c>
      <c r="C2279" s="186" t="str">
        <f t="shared" si="1158"/>
        <v>-0.00300659669116481+0.00722958701643214i</v>
      </c>
      <c r="D2279" s="158" t="str">
        <f t="shared" si="1159"/>
        <v>-6.0901927648243-2.46709567817661i</v>
      </c>
      <c r="E2279" t="str">
        <f t="shared" si="1160"/>
        <v>773.955191458598-4479.46391586748i</v>
      </c>
      <c r="F2279" t="str">
        <f t="shared" si="1161"/>
        <v>0.791366372633744+0.329024675474251i</v>
      </c>
      <c r="G2279" t="str">
        <f t="shared" si="1156"/>
        <v>0.791366372633744+0.329024675474251i</v>
      </c>
      <c r="H2279" t="str">
        <f t="shared" si="1162"/>
        <v>8.71050749281876+4.89907997893771i</v>
      </c>
      <c r="I2279" t="str">
        <f t="shared" si="1163"/>
        <v>1354.8118318606i</v>
      </c>
      <c r="J2279" t="str">
        <f t="shared" si="1157"/>
        <v>-453.620379905949+288.897907327023i</v>
      </c>
      <c r="K2279" t="str">
        <f t="shared" si="1164"/>
        <v>1.35324010120313-2.12482428305326i</v>
      </c>
      <c r="L2279" t="str">
        <f t="shared" si="1165"/>
        <v>0.309701266474845-0.402702761690201i</v>
      </c>
      <c r="M2279" t="str">
        <f t="shared" si="1166"/>
        <v>1.66294136767798-2.52752704474346i</v>
      </c>
      <c r="N2279" t="str">
        <f t="shared" si="1167"/>
        <v>-4.4103463887034i</v>
      </c>
      <c r="O2279" t="str">
        <f t="shared" si="1168"/>
        <v>-0.297470951188306+0.954730869511992i</v>
      </c>
      <c r="P2279" t="str">
        <f t="shared" si="1169"/>
        <v>1.29747095118831-0.954730869511992i</v>
      </c>
      <c r="Q2279" t="str">
        <f t="shared" si="1170"/>
        <v>-1.29747095118831+5.36507725821539i</v>
      </c>
      <c r="R2279" t="str">
        <f t="shared" si="1171"/>
        <v>-0.223373730293903-0.187816498509954i</v>
      </c>
      <c r="S2279" t="str">
        <f t="shared" si="1172"/>
        <v>0.483988629761689i</v>
      </c>
      <c r="T2279" t="str">
        <f t="shared" si="1173"/>
        <v>0.0909010497604709-0.108110345649703i</v>
      </c>
      <c r="U2279" t="e">
        <f t="shared" si="1174"/>
        <v>#DIV/0!</v>
      </c>
      <c r="V2279" t="str">
        <f t="shared" si="1175"/>
        <v>0.0000833333333333333-0.00076886445938114i</v>
      </c>
      <c r="W2279" t="e">
        <f t="shared" si="1176"/>
        <v>#DIV/0!</v>
      </c>
      <c r="X2279" t="e">
        <f t="shared" si="1177"/>
        <v>#DIV/0!</v>
      </c>
      <c r="Y2279" t="str">
        <f t="shared" si="1178"/>
        <v>0.00096+1.47403527306433i</v>
      </c>
      <c r="Z2279" t="e">
        <f t="shared" si="1179"/>
        <v>#DIV/0!</v>
      </c>
      <c r="AA2279" t="e">
        <f t="shared" si="1180"/>
        <v>#DIV/0!</v>
      </c>
      <c r="AB2279" t="str">
        <f t="shared" si="1181"/>
        <v>0.0518713297502639-0.0616915580555744i</v>
      </c>
      <c r="AC2279" t="str">
        <f t="shared" si="1182"/>
        <v>0.930331898620354-0.23369563271772i</v>
      </c>
      <c r="AD2279" t="str">
        <f t="shared" si="1183"/>
        <v>0.0681148599819372-0.0492011644688276i</v>
      </c>
      <c r="AE2279" t="e">
        <f t="shared" si="1184"/>
        <v>#DIV/0!</v>
      </c>
      <c r="AF2279" t="str">
        <f t="shared" si="1185"/>
        <v>-14.8007002576431-7.36617565711432i</v>
      </c>
      <c r="AG2279" t="e">
        <f t="shared" si="1186"/>
        <v>#DIV/0!</v>
      </c>
      <c r="AH2279" t="e">
        <f t="shared" si="1187"/>
        <v>#DIV/0!</v>
      </c>
      <c r="AI2279" t="e">
        <f t="shared" si="1188"/>
        <v>#DIV/0!</v>
      </c>
      <c r="AJ2279" t="e">
        <f t="shared" si="1189"/>
        <v>#DIV/0!</v>
      </c>
      <c r="AK2279"/>
      <c r="AL2279"/>
      <c r="AM2279"/>
      <c r="AN2279"/>
    </row>
    <row r="2280" spans="1:40" x14ac:dyDescent="0.3">
      <c r="A2280"/>
      <c r="B2280">
        <f t="shared" si="1190"/>
        <v>346000</v>
      </c>
      <c r="C2280" s="186" t="str">
        <f t="shared" si="1158"/>
        <v>-0.00299419842604482+0.00721653041852364i</v>
      </c>
      <c r="D2280" s="158" t="str">
        <f t="shared" si="1159"/>
        <v>-6.09669345311345-2.4640755049314i</v>
      </c>
      <c r="E2280" t="str">
        <f t="shared" si="1160"/>
        <v>769.61669404646-4467.26492109943i</v>
      </c>
      <c r="F2280" t="str">
        <f t="shared" si="1161"/>
        <v>0.792226686762666+0.328617683235663i</v>
      </c>
      <c r="G2280" t="str">
        <f t="shared" si="1156"/>
        <v>0.792226686762666+0.328617683235663i</v>
      </c>
      <c r="H2280" t="str">
        <f t="shared" si="1162"/>
        <v>8.72308814884785+4.89283051243902i</v>
      </c>
      <c r="I2280" t="str">
        <f t="shared" si="1163"/>
        <v>1358.73882267759i</v>
      </c>
      <c r="J2280" t="str">
        <f t="shared" si="1157"/>
        <v>-456.259679906075+289.735292565652i</v>
      </c>
      <c r="K2280" t="str">
        <f t="shared" si="1164"/>
        <v>1.347649429591-2.12220641788561i</v>
      </c>
      <c r="L2280" t="str">
        <f t="shared" si="1165"/>
        <v>0.308575602096845-0.402402078612019i</v>
      </c>
      <c r="M2280" t="str">
        <f t="shared" si="1166"/>
        <v>1.65622503168784-2.52460849649763i</v>
      </c>
      <c r="N2280" t="str">
        <f t="shared" si="1167"/>
        <v>-4.42313000142427i</v>
      </c>
      <c r="O2280" t="str">
        <f t="shared" si="1168"/>
        <v>-0.285242067787096+0.958455509016742i</v>
      </c>
      <c r="P2280" t="str">
        <f t="shared" si="1169"/>
        <v>1.2852420677871-0.958455509016742i</v>
      </c>
      <c r="Q2280" t="str">
        <f t="shared" si="1170"/>
        <v>-1.2852420677871+5.38158551044101i</v>
      </c>
      <c r="R2280" t="str">
        <f t="shared" si="1171"/>
        <v>-0.22244760536178-0.185696770135637i</v>
      </c>
      <c r="S2280" t="str">
        <f t="shared" si="1172"/>
        <v>0.485391495355202i</v>
      </c>
      <c r="T2280" t="str">
        <f t="shared" si="1173"/>
        <v>0.0901356329387681-0.107974175804738i</v>
      </c>
      <c r="U2280" t="e">
        <f t="shared" si="1174"/>
        <v>#DIV/0!</v>
      </c>
      <c r="V2280" t="str">
        <f t="shared" si="1175"/>
        <v>0.0000833333333333333-0.00076664230776443i</v>
      </c>
      <c r="W2280" t="e">
        <f t="shared" si="1176"/>
        <v>#DIV/0!</v>
      </c>
      <c r="X2280" t="e">
        <f t="shared" si="1177"/>
        <v>#DIV/0!</v>
      </c>
      <c r="Y2280" t="str">
        <f t="shared" si="1178"/>
        <v>0.00096+1.47830783907321i</v>
      </c>
      <c r="Z2280" t="e">
        <f t="shared" si="1179"/>
        <v>#DIV/0!</v>
      </c>
      <c r="AA2280" t="e">
        <f t="shared" si="1180"/>
        <v>#DIV/0!</v>
      </c>
      <c r="AB2280" t="str">
        <f t="shared" si="1181"/>
        <v>0.0514345560445744-0.061613854762281i</v>
      </c>
      <c r="AC2280" t="str">
        <f t="shared" si="1182"/>
        <v>0.92963633797995-0.231898525759785i</v>
      </c>
      <c r="AD2280" t="str">
        <f t="shared" si="1183"/>
        <v>0.0676509266153318-0.0494017958825666i</v>
      </c>
      <c r="AE2280" t="e">
        <f t="shared" si="1184"/>
        <v>#DIV/0!</v>
      </c>
      <c r="AF2280" t="str">
        <f t="shared" si="1185"/>
        <v>-14.8197816019613-7.35690601737042i</v>
      </c>
      <c r="AG2280" t="e">
        <f t="shared" si="1186"/>
        <v>#DIV/0!</v>
      </c>
      <c r="AH2280" t="e">
        <f t="shared" si="1187"/>
        <v>#DIV/0!</v>
      </c>
      <c r="AI2280" t="e">
        <f t="shared" si="1188"/>
        <v>#DIV/0!</v>
      </c>
      <c r="AJ2280" t="e">
        <f t="shared" si="1189"/>
        <v>#DIV/0!</v>
      </c>
      <c r="AK2280"/>
      <c r="AL2280"/>
      <c r="AM2280"/>
      <c r="AN2280"/>
    </row>
    <row r="2281" spans="1:40" x14ac:dyDescent="0.3">
      <c r="A2281"/>
      <c r="B2281">
        <f t="shared" si="1190"/>
        <v>347000</v>
      </c>
      <c r="C2281" s="186" t="str">
        <f t="shared" si="1158"/>
        <v>-0.0029818665516792+0.0072035072263009i</v>
      </c>
      <c r="D2281" s="158" t="str">
        <f t="shared" si="1159"/>
        <v>-6.10315933350811-2.46105079459571i</v>
      </c>
      <c r="E2281" t="str">
        <f t="shared" si="1160"/>
        <v>765.314217676169-4455.13004974899i</v>
      </c>
      <c r="F2281" t="str">
        <f t="shared" si="1161"/>
        <v>0.793082394340683+0.32821013260835i</v>
      </c>
      <c r="G2281" t="str">
        <f t="shared" si="1156"/>
        <v>0.793082394340683+0.32821013260835i</v>
      </c>
      <c r="H2281" t="str">
        <f t="shared" si="1162"/>
        <v>8.73560116833363+4.88657480052836i</v>
      </c>
      <c r="I2281" t="str">
        <f t="shared" si="1163"/>
        <v>1362.66581349457i</v>
      </c>
      <c r="J2281" t="str">
        <f t="shared" si="1157"/>
        <v>-458.906618980007+290.572677804282i</v>
      </c>
      <c r="K2281" t="str">
        <f t="shared" si="1164"/>
        <v>1.34208877932929-2.11958477564725i</v>
      </c>
      <c r="L2281" t="str">
        <f t="shared" si="1165"/>
        <v>0.307454868211952-0.402099358603564i</v>
      </c>
      <c r="M2281" t="str">
        <f t="shared" si="1166"/>
        <v>1.64954364754124-2.52168413425081i</v>
      </c>
      <c r="N2281" t="str">
        <f t="shared" si="1167"/>
        <v>-4.43591361414515i</v>
      </c>
      <c r="O2281" t="str">
        <f t="shared" si="1168"/>
        <v>-0.27296657054684+0.962023519132405i</v>
      </c>
      <c r="P2281" t="str">
        <f t="shared" si="1169"/>
        <v>1.27296657054684-0.962023519132405i</v>
      </c>
      <c r="Q2281" t="str">
        <f t="shared" si="1170"/>
        <v>-1.27296657054684+5.39793713327755i</v>
      </c>
      <c r="R2281" t="str">
        <f t="shared" si="1171"/>
        <v>-0.221514691783545-0.183586016019362i</v>
      </c>
      <c r="S2281" t="str">
        <f t="shared" si="1172"/>
        <v>0.486794360948714i</v>
      </c>
      <c r="T2281" t="str">
        <f t="shared" si="1173"/>
        <v>0.0893686373472657-0.107832102827522i</v>
      </c>
      <c r="U2281" t="e">
        <f t="shared" si="1174"/>
        <v>#DIV/0!</v>
      </c>
      <c r="V2281" t="str">
        <f t="shared" si="1175"/>
        <v>0.0000833333333333333-0.000764432963938018i</v>
      </c>
      <c r="W2281" t="e">
        <f t="shared" si="1176"/>
        <v>#DIV/0!</v>
      </c>
      <c r="X2281" t="e">
        <f t="shared" si="1177"/>
        <v>#DIV/0!</v>
      </c>
      <c r="Y2281" t="str">
        <f t="shared" si="1178"/>
        <v>0.00096+1.4825804050821i</v>
      </c>
      <c r="Z2281" t="e">
        <f t="shared" si="1179"/>
        <v>#DIV/0!</v>
      </c>
      <c r="AA2281" t="e">
        <f t="shared" si="1180"/>
        <v>#DIV/0!</v>
      </c>
      <c r="AB2281" t="str">
        <f t="shared" si="1181"/>
        <v>0.0509968814374202-0.0615327829345167i</v>
      </c>
      <c r="AC2281" t="str">
        <f t="shared" si="1182"/>
        <v>0.928955339357241-0.230099038022178i</v>
      </c>
      <c r="AD2281" t="str">
        <f t="shared" si="1183"/>
        <v>0.0671822451029759-0.0495978773274841i</v>
      </c>
      <c r="AE2281" t="e">
        <f t="shared" si="1184"/>
        <v>#DIV/0!</v>
      </c>
      <c r="AF2281" t="str">
        <f t="shared" si="1185"/>
        <v>-14.8387605018417-7.34762559512407i</v>
      </c>
      <c r="AG2281" t="e">
        <f t="shared" si="1186"/>
        <v>#DIV/0!</v>
      </c>
      <c r="AH2281" t="e">
        <f t="shared" si="1187"/>
        <v>#DIV/0!</v>
      </c>
      <c r="AI2281" t="e">
        <f t="shared" si="1188"/>
        <v>#DIV/0!</v>
      </c>
      <c r="AJ2281" t="e">
        <f t="shared" si="1189"/>
        <v>#DIV/0!</v>
      </c>
      <c r="AK2281"/>
      <c r="AL2281"/>
      <c r="AM2281"/>
      <c r="AN2281"/>
    </row>
    <row r="2282" spans="1:40" x14ac:dyDescent="0.3">
      <c r="A2282"/>
      <c r="B2282">
        <f t="shared" si="1190"/>
        <v>348000</v>
      </c>
      <c r="C2282" s="186" t="str">
        <f t="shared" si="1158"/>
        <v>-0.00296960068903896+0.00719051738997225i</v>
      </c>
      <c r="D2282" s="158" t="str">
        <f t="shared" si="1159"/>
        <v>-6.10959060469428-2.45802171118314i</v>
      </c>
      <c r="E2282" t="str">
        <f t="shared" si="1160"/>
        <v>761.047368684996-4443.05881645821i</v>
      </c>
      <c r="F2282" t="str">
        <f t="shared" si="1161"/>
        <v>0.793933521662388+0.327802044935599i</v>
      </c>
      <c r="G2282" t="str">
        <f t="shared" si="1156"/>
        <v>0.793933521662388+0.327802044935599i</v>
      </c>
      <c r="H2282" t="str">
        <f t="shared" si="1162"/>
        <v>8.74804694143086+4.88031313812501i</v>
      </c>
      <c r="I2282" t="str">
        <f t="shared" si="1163"/>
        <v>1366.59280431156i</v>
      </c>
      <c r="J2282" t="str">
        <f t="shared" si="1157"/>
        <v>-461.561197127746+291.41006304291i</v>
      </c>
      <c r="K2282" t="str">
        <f t="shared" si="1164"/>
        <v>1.33655797816802-2.1169594968415i</v>
      </c>
      <c r="L2282" t="str">
        <f t="shared" si="1165"/>
        <v>0.30633904640726-0.401794633263073i</v>
      </c>
      <c r="M2282" t="str">
        <f t="shared" si="1166"/>
        <v>1.64289702457528-2.51875413010457i</v>
      </c>
      <c r="N2282" t="str">
        <f t="shared" si="1167"/>
        <v>-4.44869722686603i</v>
      </c>
      <c r="O2282" t="str">
        <f t="shared" si="1168"/>
        <v>-0.260646465511247+0.965434316780015i</v>
      </c>
      <c r="P2282" t="str">
        <f t="shared" si="1169"/>
        <v>1.26064646551125-0.965434316780015i</v>
      </c>
      <c r="Q2282" t="str">
        <f t="shared" si="1170"/>
        <v>-1.26064646551125+5.41413154364604i</v>
      </c>
      <c r="R2282" t="str">
        <f t="shared" si="1171"/>
        <v>-0.220574943236141-0.181484220510565i</v>
      </c>
      <c r="S2282" t="str">
        <f t="shared" si="1172"/>
        <v>0.488197226542225i</v>
      </c>
      <c r="T2282" t="str">
        <f t="shared" si="1173"/>
        <v>0.0886000931144354-0.107684075532593i</v>
      </c>
      <c r="U2282" t="e">
        <f t="shared" si="1174"/>
        <v>#DIV/0!</v>
      </c>
      <c r="V2282" t="str">
        <f t="shared" si="1175"/>
        <v>0.0000833333333333333-0.000762236317489919i</v>
      </c>
      <c r="W2282" t="e">
        <f t="shared" si="1176"/>
        <v>#DIV/0!</v>
      </c>
      <c r="X2282" t="e">
        <f t="shared" si="1177"/>
        <v>#DIV/0!</v>
      </c>
      <c r="Y2282" t="str">
        <f t="shared" si="1178"/>
        <v>0.00096+1.48685297109098i</v>
      </c>
      <c r="Z2282" t="e">
        <f t="shared" si="1179"/>
        <v>#DIV/0!</v>
      </c>
      <c r="AA2282" t="e">
        <f t="shared" si="1180"/>
        <v>#DIV/0!</v>
      </c>
      <c r="AB2282" t="str">
        <f t="shared" si="1181"/>
        <v>0.0505583231211647-0.0614483133640603i</v>
      </c>
      <c r="AC2282" t="str">
        <f t="shared" si="1182"/>
        <v>0.92828892554959-0.228297236363579i</v>
      </c>
      <c r="AD2282" t="str">
        <f t="shared" si="1183"/>
        <v>0.0667088488223301-0.0497893126426805i</v>
      </c>
      <c r="AE2282" t="e">
        <f t="shared" si="1184"/>
        <v>#DIV/0!</v>
      </c>
      <c r="AF2282" t="str">
        <f t="shared" si="1185"/>
        <v>-14.8576375461251-7.33833484930815i</v>
      </c>
      <c r="AG2282" t="e">
        <f t="shared" si="1186"/>
        <v>#DIV/0!</v>
      </c>
      <c r="AH2282" t="e">
        <f t="shared" si="1187"/>
        <v>#DIV/0!</v>
      </c>
      <c r="AI2282" t="e">
        <f t="shared" si="1188"/>
        <v>#DIV/0!</v>
      </c>
      <c r="AJ2282" t="e">
        <f t="shared" si="1189"/>
        <v>#DIV/0!</v>
      </c>
      <c r="AK2282"/>
      <c r="AL2282"/>
      <c r="AM2282"/>
      <c r="AN2282"/>
    </row>
    <row r="2283" spans="1:40" x14ac:dyDescent="0.3">
      <c r="A2283"/>
      <c r="B2283">
        <f t="shared" si="1190"/>
        <v>349000</v>
      </c>
      <c r="C2283" s="186" t="str">
        <f t="shared" si="1158"/>
        <v>-0.00295740046062845+0.00717756085935683i</v>
      </c>
      <c r="D2283" s="158" t="str">
        <f t="shared" si="1159"/>
        <v>-6.11598746455489-2.45498841632412i</v>
      </c>
      <c r="E2283" t="str">
        <f t="shared" si="1160"/>
        <v>756.815758717405-4431.05074052551i</v>
      </c>
      <c r="F2283" t="str">
        <f t="shared" si="1161"/>
        <v>0.794780094916097+0.32739344124946i</v>
      </c>
      <c r="G2283" t="str">
        <f t="shared" si="1156"/>
        <v>0.794780094916097+0.32739344124946i</v>
      </c>
      <c r="H2283" t="str">
        <f t="shared" si="1162"/>
        <v>8.76042585663558+4.87404581578613i</v>
      </c>
      <c r="I2283" t="str">
        <f t="shared" si="1163"/>
        <v>1370.51979512855i</v>
      </c>
      <c r="J2283" t="str">
        <f t="shared" si="1157"/>
        <v>-464.223414349292+292.247448281539i</v>
      </c>
      <c r="K2283" t="str">
        <f t="shared" si="1164"/>
        <v>1.33105685456551-2.11433071991843i</v>
      </c>
      <c r="L2283" t="str">
        <f t="shared" si="1165"/>
        <v>0.305228118229123-0.4014879338576i</v>
      </c>
      <c r="M2283" t="str">
        <f t="shared" si="1166"/>
        <v>1.63628497279463-2.51581865377603i</v>
      </c>
      <c r="N2283" t="str">
        <f t="shared" si="1167"/>
        <v>-4.46148083958691i</v>
      </c>
      <c r="O2283" t="str">
        <f t="shared" si="1168"/>
        <v>-0.248283766013754+0.968687344572039i</v>
      </c>
      <c r="P2283" t="str">
        <f t="shared" si="1169"/>
        <v>1.24828376601375-0.968687344572039i</v>
      </c>
      <c r="Q2283" t="str">
        <f t="shared" si="1170"/>
        <v>-1.24828376601375+5.43016818415895i</v>
      </c>
      <c r="R2283" t="str">
        <f t="shared" si="1171"/>
        <v>-0.219628313272355-0.17939136965235i</v>
      </c>
      <c r="S2283" t="str">
        <f t="shared" si="1172"/>
        <v>0.489600092135738i</v>
      </c>
      <c r="T2283" t="str">
        <f t="shared" si="1173"/>
        <v>0.0878300311101468-0.107530042413762i</v>
      </c>
      <c r="U2283" t="e">
        <f t="shared" si="1174"/>
        <v>#DIV/0!</v>
      </c>
      <c r="V2283" t="str">
        <f t="shared" si="1175"/>
        <v>0.0000833333333333333-0.000760052259273614i</v>
      </c>
      <c r="W2283" t="e">
        <f t="shared" si="1176"/>
        <v>#DIV/0!</v>
      </c>
      <c r="X2283" t="e">
        <f t="shared" si="1177"/>
        <v>#DIV/0!</v>
      </c>
      <c r="Y2283" t="str">
        <f t="shared" si="1178"/>
        <v>0.00096+1.49112553709986i</v>
      </c>
      <c r="Z2283" t="e">
        <f t="shared" si="1179"/>
        <v>#DIV/0!</v>
      </c>
      <c r="AA2283" t="e">
        <f t="shared" si="1180"/>
        <v>#DIV/0!</v>
      </c>
      <c r="AB2283" t="str">
        <f t="shared" si="1181"/>
        <v>0.0501188987112392-0.0613604166596724i</v>
      </c>
      <c r="AC2283" t="str">
        <f t="shared" si="1182"/>
        <v>0.927637119978344-0.226493187989086i</v>
      </c>
      <c r="AD2283" t="str">
        <f t="shared" si="1183"/>
        <v>0.0662307729828209-0.0499760054286035i</v>
      </c>
      <c r="AE2283" t="e">
        <f t="shared" si="1184"/>
        <v>#DIV/0!</v>
      </c>
      <c r="AF2283" t="str">
        <f t="shared" si="1185"/>
        <v>-14.8764133211905-7.32903423211025i</v>
      </c>
      <c r="AG2283" t="e">
        <f t="shared" si="1186"/>
        <v>#DIV/0!</v>
      </c>
      <c r="AH2283" t="e">
        <f t="shared" si="1187"/>
        <v>#DIV/0!</v>
      </c>
      <c r="AI2283" t="e">
        <f t="shared" si="1188"/>
        <v>#DIV/0!</v>
      </c>
      <c r="AJ2283" t="e">
        <f t="shared" si="1189"/>
        <v>#DIV/0!</v>
      </c>
      <c r="AK2283"/>
      <c r="AL2283"/>
      <c r="AM2283"/>
      <c r="AN2283"/>
    </row>
    <row r="2284" spans="1:40" x14ac:dyDescent="0.3">
      <c r="A2284"/>
      <c r="B2284">
        <f t="shared" si="1190"/>
        <v>350000</v>
      </c>
      <c r="C2284" s="186" t="str">
        <f t="shared" si="1158"/>
        <v>-0.00294526549049827+0.00716463758388169i</v>
      </c>
      <c r="D2284" s="158" t="str">
        <f t="shared" si="1159"/>
        <v>-6.12235011016307-2.45195106929567i</v>
      </c>
      <c r="E2284" t="str">
        <f t="shared" si="1160"/>
        <v>752.619004640365-4419.1053458536i</v>
      </c>
      <c r="F2284" t="str">
        <f t="shared" si="1161"/>
        <v>0.795622140182945+0.326984342274621i</v>
      </c>
      <c r="G2284" t="str">
        <f t="shared" si="1156"/>
        <v>0.795622140182945+0.326984342274621i</v>
      </c>
      <c r="H2284" t="str">
        <f t="shared" si="1162"/>
        <v>8.77273830077396+4.86777311976111i</v>
      </c>
      <c r="I2284" t="str">
        <f t="shared" si="1163"/>
        <v>1374.44678594553i</v>
      </c>
      <c r="J2284" t="str">
        <f t="shared" si="1157"/>
        <v>-466.893270644644+293.084833520168i</v>
      </c>
      <c r="K2284" t="str">
        <f t="shared" si="1164"/>
        <v>1.32558523769418-2.1116985813007i</v>
      </c>
      <c r="L2284" t="str">
        <f t="shared" si="1165"/>
        <v>0.304122065185796-0.40117929132574i</v>
      </c>
      <c r="M2284" t="str">
        <f t="shared" si="1166"/>
        <v>1.62970730287998-2.51287787262644i</v>
      </c>
      <c r="N2284" t="str">
        <f t="shared" si="1167"/>
        <v>-4.47426445230779i</v>
      </c>
      <c r="O2284" t="str">
        <f t="shared" si="1168"/>
        <v>-0.235880492348524+0.97178207090346i</v>
      </c>
      <c r="P2284" t="str">
        <f t="shared" si="1169"/>
        <v>1.23588049234852-0.97178207090346i</v>
      </c>
      <c r="Q2284" t="str">
        <f t="shared" si="1170"/>
        <v>-1.23588049234852+5.44604652321125i</v>
      </c>
      <c r="R2284" t="str">
        <f t="shared" si="1171"/>
        <v>-0.218674755328669-0.17730745118559i</v>
      </c>
      <c r="S2284" t="str">
        <f t="shared" si="1172"/>
        <v>0.491002957729249i</v>
      </c>
      <c r="T2284" t="str">
        <f t="shared" si="1173"/>
        <v>0.0870584829595591-0.107369951647096i</v>
      </c>
      <c r="U2284" t="e">
        <f t="shared" si="1174"/>
        <v>#DIV/0!</v>
      </c>
      <c r="V2284" t="str">
        <f t="shared" si="1175"/>
        <v>0.0000833333333333333-0.00075788068138998i</v>
      </c>
      <c r="W2284" t="e">
        <f t="shared" si="1176"/>
        <v>#DIV/0!</v>
      </c>
      <c r="X2284" t="e">
        <f t="shared" si="1177"/>
        <v>#DIV/0!</v>
      </c>
      <c r="Y2284" t="str">
        <f t="shared" si="1178"/>
        <v>0.00096+1.49539810310874i</v>
      </c>
      <c r="Z2284" t="e">
        <f t="shared" si="1179"/>
        <v>#DIV/0!</v>
      </c>
      <c r="AA2284" t="e">
        <f t="shared" si="1180"/>
        <v>#DIV/0!</v>
      </c>
      <c r="AB2284" t="str">
        <f t="shared" si="1181"/>
        <v>0.0496786262540696-0.0612690632487978i</v>
      </c>
      <c r="AC2284" t="str">
        <f t="shared" si="1182"/>
        <v>0.926999946688849-0.224686960473512i</v>
      </c>
      <c r="AD2284" t="str">
        <f t="shared" si="1183"/>
        <v>0.0657480546489686-0.0501578590794476i</v>
      </c>
      <c r="AE2284" t="e">
        <f t="shared" si="1184"/>
        <v>#DIV/0!</v>
      </c>
      <c r="AF2284" t="str">
        <f t="shared" si="1185"/>
        <v>-14.895088410937-7.31972418905678i</v>
      </c>
      <c r="AG2284" t="e">
        <f t="shared" si="1186"/>
        <v>#DIV/0!</v>
      </c>
      <c r="AH2284" t="e">
        <f t="shared" si="1187"/>
        <v>#DIV/0!</v>
      </c>
      <c r="AI2284" t="e">
        <f t="shared" si="1188"/>
        <v>#DIV/0!</v>
      </c>
      <c r="AJ2284" t="e">
        <f t="shared" si="1189"/>
        <v>#DIV/0!</v>
      </c>
      <c r="AK2284"/>
      <c r="AL2284"/>
      <c r="AM2284"/>
      <c r="AN2284"/>
    </row>
    <row r="2285" spans="1:40" x14ac:dyDescent="0.3">
      <c r="A2285"/>
      <c r="B2285">
        <f t="shared" si="1190"/>
        <v>351000</v>
      </c>
      <c r="C2285" s="186" t="str">
        <f t="shared" si="1158"/>
        <v>-0.00293319540425784+0.00715174751258004i</v>
      </c>
      <c r="D2285" s="158" t="str">
        <f t="shared" si="1159"/>
        <v>-6.1286787377755-2.44890982705087i</v>
      </c>
      <c r="E2285" t="str">
        <f t="shared" si="1160"/>
        <v>748.456728460216-4407.222160898i</v>
      </c>
      <c r="F2285" t="str">
        <f t="shared" si="1161"/>
        <v>0.796459683436024+0.326574768432259i</v>
      </c>
      <c r="G2285" t="str">
        <f t="shared" si="1156"/>
        <v>0.796459683436024+0.326574768432259i</v>
      </c>
      <c r="H2285" t="str">
        <f t="shared" si="1162"/>
        <v>8.78498465899142+4.86149533204538i</v>
      </c>
      <c r="I2285" t="str">
        <f t="shared" si="1163"/>
        <v>1378.37377676252i</v>
      </c>
      <c r="J2285" t="str">
        <f t="shared" si="1157"/>
        <v>-469.570766013802+293.922218758797i</v>
      </c>
      <c r="K2285" t="str">
        <f t="shared" si="1164"/>
        <v>1.32014295744595-2.10906321540915i</v>
      </c>
      <c r="L2285" t="str">
        <f t="shared" si="1165"/>
        <v>0.303020868750041-0.40086873628035i</v>
      </c>
      <c r="M2285" t="str">
        <f t="shared" si="1166"/>
        <v>1.62316382619599-2.5099319516895i</v>
      </c>
      <c r="N2285" t="str">
        <f t="shared" si="1167"/>
        <v>-4.48704806502867i</v>
      </c>
      <c r="O2285" t="str">
        <f t="shared" si="1168"/>
        <v>-0.223438671440289+0.974717990038657i</v>
      </c>
      <c r="P2285" t="str">
        <f t="shared" si="1169"/>
        <v>1.22343867144029-0.974717990038657i</v>
      </c>
      <c r="Q2285" t="str">
        <f t="shared" si="1170"/>
        <v>-1.22343867144029+5.46176605506733i</v>
      </c>
      <c r="R2285" t="str">
        <f t="shared" si="1171"/>
        <v>-0.217714222733399-0.175232454553363i</v>
      </c>
      <c r="S2285" t="str">
        <f t="shared" si="1172"/>
        <v>0.492405823322762i</v>
      </c>
      <c r="T2285" t="str">
        <f t="shared" si="1173"/>
        <v>0.0862854810572172-0.107203751094115i</v>
      </c>
      <c r="U2285" t="e">
        <f t="shared" si="1174"/>
        <v>#DIV/0!</v>
      </c>
      <c r="V2285" t="str">
        <f t="shared" si="1175"/>
        <v>0.0000833333333333333-0.000755721477169494i</v>
      </c>
      <c r="W2285" t="e">
        <f t="shared" si="1176"/>
        <v>#DIV/0!</v>
      </c>
      <c r="X2285" t="e">
        <f t="shared" si="1177"/>
        <v>#DIV/0!</v>
      </c>
      <c r="Y2285" t="str">
        <f t="shared" si="1178"/>
        <v>0.00096+1.49967066911762i</v>
      </c>
      <c r="Z2285" t="e">
        <f t="shared" si="1179"/>
        <v>#DIV/0!</v>
      </c>
      <c r="AA2285" t="e">
        <f t="shared" si="1180"/>
        <v>#DIV/0!</v>
      </c>
      <c r="AB2285" t="str">
        <f t="shared" si="1181"/>
        <v>0.0492375242351203-0.0611742233793895i</v>
      </c>
      <c r="AC2285" t="str">
        <f t="shared" si="1182"/>
        <v>0.926377430350175-0.222878621784873i</v>
      </c>
      <c r="AD2285" t="str">
        <f t="shared" si="1183"/>
        <v>0.0652607327630707-0.0503347768164639i</v>
      </c>
      <c r="AE2285" t="e">
        <f t="shared" si="1184"/>
        <v>#DIV/0!</v>
      </c>
      <c r="AF2285" t="str">
        <f t="shared" si="1185"/>
        <v>-14.9136633967669-7.31040515909625i</v>
      </c>
      <c r="AG2285" t="e">
        <f t="shared" si="1186"/>
        <v>#DIV/0!</v>
      </c>
      <c r="AH2285" t="e">
        <f t="shared" si="1187"/>
        <v>#DIV/0!</v>
      </c>
      <c r="AI2285" t="e">
        <f t="shared" si="1188"/>
        <v>#DIV/0!</v>
      </c>
      <c r="AJ2285" t="e">
        <f t="shared" si="1189"/>
        <v>#DIV/0!</v>
      </c>
      <c r="AK2285"/>
      <c r="AL2285"/>
      <c r="AM2285"/>
      <c r="AN2285"/>
    </row>
    <row r="2286" spans="1:40" x14ac:dyDescent="0.3">
      <c r="A2286"/>
      <c r="B2286">
        <f t="shared" si="1190"/>
        <v>352000</v>
      </c>
      <c r="C2286" s="186" t="str">
        <f t="shared" si="1158"/>
        <v>-0.00292118982908706+0.00713889059408913i</v>
      </c>
      <c r="D2286" s="158" t="str">
        <f t="shared" si="1159"/>
        <v>-6.13497354282613-2.44586484424785i</v>
      </c>
      <c r="E2286" t="str">
        <f t="shared" si="1160"/>
        <v>744.328557241057-4395.40071861618i</v>
      </c>
      <c r="F2286" t="str">
        <f t="shared" si="1161"/>
        <v>0.797292750539538+0.326164739843809i</v>
      </c>
      <c r="G2286" t="str">
        <f t="shared" si="1156"/>
        <v>0.797292750539538+0.326164739843809i</v>
      </c>
      <c r="H2286" t="str">
        <f t="shared" si="1162"/>
        <v>8.79716531474249+4.85521273043337i</v>
      </c>
      <c r="I2286" t="str">
        <f t="shared" si="1163"/>
        <v>1382.30076757951i</v>
      </c>
      <c r="J2286" t="str">
        <f t="shared" si="1157"/>
        <v>-472.255900456767+294.759603997427i</v>
      </c>
      <c r="K2286" t="str">
        <f t="shared" si="1164"/>
        <v>1.31472984443741-2.10642475468786i</v>
      </c>
      <c r="L2286" t="str">
        <f t="shared" si="1165"/>
        <v>0.301924510361659-0.400556299011248i</v>
      </c>
      <c r="M2286" t="str">
        <f t="shared" si="1166"/>
        <v>1.61665435479907-2.50698105369911i</v>
      </c>
      <c r="N2286" t="str">
        <f t="shared" si="1167"/>
        <v>-4.49983167774955i</v>
      </c>
      <c r="O2286" t="str">
        <f t="shared" si="1168"/>
        <v>-0.210960336513117+0.977494622194042i</v>
      </c>
      <c r="P2286" t="str">
        <f t="shared" si="1169"/>
        <v>1.21096033651312-0.977494622194042i</v>
      </c>
      <c r="Q2286" t="str">
        <f t="shared" si="1170"/>
        <v>-1.21096033651312+5.47732629994359i</v>
      </c>
      <c r="R2286" t="str">
        <f t="shared" si="1171"/>
        <v>-0.216746668715175-0.173166370905721i</v>
      </c>
      <c r="S2286" t="str">
        <f t="shared" si="1172"/>
        <v>0.493808688916275i</v>
      </c>
      <c r="T2286" t="str">
        <f t="shared" si="1173"/>
        <v>0.0855110585813435-0.107031388305211i</v>
      </c>
      <c r="U2286" t="e">
        <f t="shared" si="1174"/>
        <v>#DIV/0!</v>
      </c>
      <c r="V2286" t="str">
        <f t="shared" si="1175"/>
        <v>0.0000833333333333333-0.000753574541154807i</v>
      </c>
      <c r="W2286" t="e">
        <f t="shared" si="1176"/>
        <v>#DIV/0!</v>
      </c>
      <c r="X2286" t="e">
        <f t="shared" si="1177"/>
        <v>#DIV/0!</v>
      </c>
      <c r="Y2286" t="str">
        <f t="shared" si="1178"/>
        <v>0.00096+1.50394323512651i</v>
      </c>
      <c r="Z2286" t="e">
        <f t="shared" si="1179"/>
        <v>#DIV/0!</v>
      </c>
      <c r="AA2286" t="e">
        <f t="shared" si="1180"/>
        <v>#DIV/0!</v>
      </c>
      <c r="AB2286" t="str">
        <f t="shared" si="1181"/>
        <v>0.0487956115870495-0.0610758671218603i</v>
      </c>
      <c r="AC2286" t="str">
        <f t="shared" si="1182"/>
        <v>0.925769596254539-0.221068240308079i</v>
      </c>
      <c r="AD2286" t="str">
        <f t="shared" si="1183"/>
        <v>0.064768848167403-0.0505066617221845i</v>
      </c>
      <c r="AE2286" t="e">
        <f t="shared" si="1184"/>
        <v>#DIV/0!</v>
      </c>
      <c r="AF2286" t="str">
        <f t="shared" si="1185"/>
        <v>-14.9321388575686-7.30107757468122i</v>
      </c>
      <c r="AG2286" t="e">
        <f t="shared" si="1186"/>
        <v>#DIV/0!</v>
      </c>
      <c r="AH2286" t="e">
        <f t="shared" si="1187"/>
        <v>#DIV/0!</v>
      </c>
      <c r="AI2286" t="e">
        <f t="shared" si="1188"/>
        <v>#DIV/0!</v>
      </c>
      <c r="AJ2286" t="e">
        <f t="shared" si="1189"/>
        <v>#DIV/0!</v>
      </c>
      <c r="AK2286"/>
      <c r="AL2286"/>
      <c r="AM2286"/>
      <c r="AN2286"/>
    </row>
    <row r="2287" spans="1:40" x14ac:dyDescent="0.3">
      <c r="A2287"/>
      <c r="B2287">
        <f t="shared" si="1190"/>
        <v>353000</v>
      </c>
      <c r="C2287" s="186" t="str">
        <f t="shared" si="1158"/>
        <v>-0.00290924839374794+0.00712606677664898i</v>
      </c>
      <c r="D2287" s="158" t="str">
        <f t="shared" si="1159"/>
        <v>-6.14123471992043-2.44281627327889i</v>
      </c>
      <c r="E2287" t="str">
        <f t="shared" si="1160"/>
        <v>740.234123024618-4383.64055641738i</v>
      </c>
      <c r="F2287" t="str">
        <f t="shared" si="1161"/>
        <v>0.798121367248047+0.325754276334765i</v>
      </c>
      <c r="G2287" t="str">
        <f t="shared" si="1156"/>
        <v>0.798121367248047+0.325754276334765i</v>
      </c>
      <c r="H2287" t="str">
        <f t="shared" si="1162"/>
        <v>8.80928064978139+4.8489255885716i</v>
      </c>
      <c r="I2287" t="str">
        <f t="shared" si="1163"/>
        <v>1386.2277583965i</v>
      </c>
      <c r="J2287" t="str">
        <f t="shared" si="1157"/>
        <v>-474.948673973538+295.596989236055i</v>
      </c>
      <c r="K2287" t="str">
        <f t="shared" si="1164"/>
        <v>1.30934573001474-2.10378332962927i</v>
      </c>
      <c r="L2287" t="str">
        <f t="shared" si="1165"/>
        <v>0.300832971429996-0.400242009487921i</v>
      </c>
      <c r="M2287" t="str">
        <f t="shared" si="1166"/>
        <v>1.61017870144474-2.50402533911719i</v>
      </c>
      <c r="N2287" t="str">
        <f t="shared" si="1167"/>
        <v>-4.51261529047043i</v>
      </c>
      <c r="O2287" t="str">
        <f t="shared" si="1168"/>
        <v>-0.198447526758142+0.980111513616474i</v>
      </c>
      <c r="P2287" t="str">
        <f t="shared" si="1169"/>
        <v>1.19844752675814-0.980111513616474i</v>
      </c>
      <c r="Q2287" t="str">
        <f t="shared" si="1170"/>
        <v>-1.19844752675814+5.4927268040869i</v>
      </c>
      <c r="R2287" t="str">
        <f t="shared" si="1171"/>
        <v>-0.215772046411751-0.171109193104803i</v>
      </c>
      <c r="S2287" t="str">
        <f t="shared" si="1172"/>
        <v>0.495211554509786i</v>
      </c>
      <c r="T2287" t="str">
        <f t="shared" si="1173"/>
        <v>0.0847352495083446-0.106852810523321i</v>
      </c>
      <c r="U2287" t="e">
        <f t="shared" si="1174"/>
        <v>#DIV/0!</v>
      </c>
      <c r="V2287" t="str">
        <f t="shared" si="1175"/>
        <v>0.0000833333333333333-0.000751439769083545i</v>
      </c>
      <c r="W2287" t="e">
        <f t="shared" si="1176"/>
        <v>#DIV/0!</v>
      </c>
      <c r="X2287" t="e">
        <f t="shared" si="1177"/>
        <v>#DIV/0!</v>
      </c>
      <c r="Y2287" t="str">
        <f t="shared" si="1178"/>
        <v>0.00096+1.50821580113539i</v>
      </c>
      <c r="Z2287" t="e">
        <f t="shared" si="1179"/>
        <v>#DIV/0!</v>
      </c>
      <c r="AA2287" t="e">
        <f t="shared" si="1180"/>
        <v>#DIV/0!</v>
      </c>
      <c r="AB2287" t="str">
        <f t="shared" si="1181"/>
        <v>0.0483529076979876-0.0609739643711782i</v>
      </c>
      <c r="AC2287" t="str">
        <f t="shared" si="1182"/>
        <v>0.925176470316364-0.219255884868877i</v>
      </c>
      <c r="AD2287" t="str">
        <f t="shared" si="1183"/>
        <v>0.0642724436259287-0.0506734167755682i</v>
      </c>
      <c r="AE2287" t="e">
        <f t="shared" si="1184"/>
        <v>#DIV/0!</v>
      </c>
      <c r="AF2287" t="str">
        <f t="shared" si="1185"/>
        <v>-14.9505153697018-7.29174186185049i</v>
      </c>
      <c r="AG2287" t="e">
        <f t="shared" si="1186"/>
        <v>#DIV/0!</v>
      </c>
      <c r="AH2287" t="e">
        <f t="shared" si="1187"/>
        <v>#DIV/0!</v>
      </c>
      <c r="AI2287" t="e">
        <f t="shared" si="1188"/>
        <v>#DIV/0!</v>
      </c>
      <c r="AJ2287" t="e">
        <f t="shared" si="1189"/>
        <v>#DIV/0!</v>
      </c>
      <c r="AK2287"/>
      <c r="AL2287"/>
      <c r="AM2287"/>
      <c r="AN2287"/>
    </row>
    <row r="2288" spans="1:40" x14ac:dyDescent="0.3">
      <c r="A2288"/>
      <c r="B2288">
        <f t="shared" si="1190"/>
        <v>354000</v>
      </c>
      <c r="C2288" s="186" t="str">
        <f t="shared" si="1158"/>
        <v>-0.00289737072859495+0.00711327600810111i</v>
      </c>
      <c r="D2288" s="158" t="str">
        <f t="shared" si="1159"/>
        <v>-6.14746246282947-2.43976426429858i</v>
      </c>
      <c r="E2288" t="str">
        <f t="shared" si="1160"/>
        <v>736.173062751603-4371.9412161129i</v>
      </c>
      <c r="F2288" t="str">
        <f t="shared" si="1161"/>
        <v>0.798945559205684+0.32534339743835i</v>
      </c>
      <c r="G2288" t="str">
        <f t="shared" si="1156"/>
        <v>0.798945559205684+0.32534339743835i</v>
      </c>
      <c r="H2288" t="str">
        <f t="shared" si="1162"/>
        <v>8.82133104415255+4.84263417601022i</v>
      </c>
      <c r="I2288" t="str">
        <f t="shared" si="1163"/>
        <v>1390.15474921348i</v>
      </c>
      <c r="J2288" t="str">
        <f t="shared" si="1157"/>
        <v>-477.649086564116+296.434374474685i</v>
      </c>
      <c r="K2288" t="str">
        <f t="shared" si="1164"/>
        <v>1.30399044625844-2.10113906879874i</v>
      </c>
      <c r="L2288" t="str">
        <f t="shared" si="1165"/>
        <v>0.299746233336386-0.399925897362212i</v>
      </c>
      <c r="M2288" t="str">
        <f t="shared" si="1166"/>
        <v>1.60373667959483-2.50106496616095i</v>
      </c>
      <c r="N2288" t="str">
        <f t="shared" si="1167"/>
        <v>-4.52539890319131i</v>
      </c>
      <c r="O2288" t="str">
        <f t="shared" si="1168"/>
        <v>-0.185902287000325+0.982568236657408i</v>
      </c>
      <c r="P2288" t="str">
        <f t="shared" si="1169"/>
        <v>1.18590228700033-0.982568236657408i</v>
      </c>
      <c r="Q2288" t="str">
        <f t="shared" si="1170"/>
        <v>-1.18590228700033+5.50796713984872i</v>
      </c>
      <c r="R2288" t="str">
        <f t="shared" si="1171"/>
        <v>-0.214790308879147-0.169060915730267i</v>
      </c>
      <c r="S2288" t="str">
        <f t="shared" si="1172"/>
        <v>0.496614420103299i</v>
      </c>
      <c r="T2288" t="str">
        <f t="shared" si="1173"/>
        <v>0.0839580886275192-0.106667964687826i</v>
      </c>
      <c r="U2288" t="e">
        <f t="shared" si="1174"/>
        <v>#DIV/0!</v>
      </c>
      <c r="V2288" t="str">
        <f t="shared" si="1175"/>
        <v>0.0000833333333333333-0.000749317057871449i</v>
      </c>
      <c r="W2288" t="e">
        <f t="shared" si="1176"/>
        <v>#DIV/0!</v>
      </c>
      <c r="X2288" t="e">
        <f t="shared" si="1177"/>
        <v>#DIV/0!</v>
      </c>
      <c r="Y2288" t="str">
        <f t="shared" si="1178"/>
        <v>0.00096+1.51248836714427i</v>
      </c>
      <c r="Z2288" t="e">
        <f t="shared" si="1179"/>
        <v>#DIV/0!</v>
      </c>
      <c r="AA2288" t="e">
        <f t="shared" si="1180"/>
        <v>#DIV/0!</v>
      </c>
      <c r="AB2288" t="str">
        <f t="shared" si="1181"/>
        <v>0.0479094324199295-0.0608684848490914i</v>
      </c>
      <c r="AC2288" t="str">
        <f t="shared" si="1182"/>
        <v>0.92459807907105-0.217441624757991i</v>
      </c>
      <c r="AD2288" t="str">
        <f t="shared" si="1183"/>
        <v>0.0637715638454616-0.0508349448880528i</v>
      </c>
      <c r="AE2288" t="e">
        <f t="shared" si="1184"/>
        <v>#DIV/0!</v>
      </c>
      <c r="AF2288" t="str">
        <f t="shared" si="1185"/>
        <v>-14.968793506982-7.2823984403088i</v>
      </c>
      <c r="AG2288" t="e">
        <f t="shared" si="1186"/>
        <v>#DIV/0!</v>
      </c>
      <c r="AH2288" t="e">
        <f t="shared" si="1187"/>
        <v>#DIV/0!</v>
      </c>
      <c r="AI2288" t="e">
        <f t="shared" si="1188"/>
        <v>#DIV/0!</v>
      </c>
      <c r="AJ2288" t="e">
        <f t="shared" si="1189"/>
        <v>#DIV/0!</v>
      </c>
      <c r="AK2288"/>
      <c r="AL2288"/>
      <c r="AM2288"/>
      <c r="AN2288"/>
    </row>
    <row r="2289" spans="1:40" x14ac:dyDescent="0.3">
      <c r="A2289"/>
      <c r="B2289">
        <f t="shared" si="1190"/>
        <v>355000</v>
      </c>
      <c r="C2289" s="186" t="str">
        <f t="shared" si="1158"/>
        <v>-0.00288555646558561+0.0071005182358883i</v>
      </c>
      <c r="D2289" s="158" t="str">
        <f t="shared" si="1159"/>
        <v>-6.15365696448476-2.43670896525228i</v>
      </c>
      <c r="E2289" t="str">
        <f t="shared" si="1160"/>
        <v>732.145018184454-4360.30224386712i</v>
      </c>
      <c r="F2289" t="str">
        <f t="shared" si="1161"/>
        <v>0.799765351945469+0.324932122399229i</v>
      </c>
      <c r="G2289" t="str">
        <f t="shared" si="1156"/>
        <v>0.799765351945469+0.324932122399229i</v>
      </c>
      <c r="H2289" t="str">
        <f t="shared" si="1162"/>
        <v>8.83331687618241+4.83633875825496i</v>
      </c>
      <c r="I2289" t="str">
        <f t="shared" si="1163"/>
        <v>1394.08174003047i</v>
      </c>
      <c r="J2289" t="str">
        <f t="shared" si="1157"/>
        <v>-480.3571382285+297.271759713313i</v>
      </c>
      <c r="K2289" t="str">
        <f t="shared" si="1164"/>
        <v>1.29866382598771-2.09849209885911i</v>
      </c>
      <c r="L2289" t="str">
        <f t="shared" si="1165"/>
        <v>0.298664277436548-0.399607991971i</v>
      </c>
      <c r="M2289" t="str">
        <f t="shared" si="1166"/>
        <v>1.59732810342426-2.49810009083011i</v>
      </c>
      <c r="N2289" t="str">
        <f t="shared" si="1167"/>
        <v>-4.53818251591219i</v>
      </c>
      <c r="O2289" t="str">
        <f t="shared" si="1168"/>
        <v>-0.173326667364287+0.984864389842779i</v>
      </c>
      <c r="P2289" t="str">
        <f t="shared" si="1169"/>
        <v>1.17332666736429-0.984864389842779i</v>
      </c>
      <c r="Q2289" t="str">
        <f t="shared" si="1170"/>
        <v>-1.17332666736429+5.52304690575497i</v>
      </c>
      <c r="R2289" t="str">
        <f t="shared" si="1171"/>
        <v>-0.213801409101152-0.167021535085035i</v>
      </c>
      <c r="S2289" t="str">
        <f t="shared" si="1172"/>
        <v>0.498017285696811i</v>
      </c>
      <c r="T2289" t="str">
        <f t="shared" si="1173"/>
        <v>0.0831796115559638-0.106476797438709i</v>
      </c>
      <c r="U2289" t="e">
        <f t="shared" si="1174"/>
        <v>#DIV/0!</v>
      </c>
      <c r="V2289" t="str">
        <f t="shared" si="1175"/>
        <v>0.0000833333333333333-0.000747206305595754i</v>
      </c>
      <c r="W2289" t="e">
        <f t="shared" si="1176"/>
        <v>#DIV/0!</v>
      </c>
      <c r="X2289" t="e">
        <f t="shared" si="1177"/>
        <v>#DIV/0!</v>
      </c>
      <c r="Y2289" t="str">
        <f t="shared" si="1178"/>
        <v>0.00096+1.51676093315315i</v>
      </c>
      <c r="Z2289" t="e">
        <f t="shared" si="1179"/>
        <v>#DIV/0!</v>
      </c>
      <c r="AA2289" t="e">
        <f t="shared" si="1180"/>
        <v>#DIV/0!</v>
      </c>
      <c r="AB2289" t="str">
        <f t="shared" si="1181"/>
        <v>0.0474652060772406-0.0607593981065012i</v>
      </c>
      <c r="AC2289" t="str">
        <f t="shared" si="1182"/>
        <v>0.924034449673367-0.215625529755482i</v>
      </c>
      <c r="AD2289" t="str">
        <f t="shared" si="1183"/>
        <v>0.0632662554962617-0.0509911489405287i</v>
      </c>
      <c r="AE2289" t="e">
        <f t="shared" si="1184"/>
        <v>#DIV/0!</v>
      </c>
      <c r="AF2289" t="str">
        <f t="shared" si="1185"/>
        <v>-14.9869738406672-7.27304772350724i</v>
      </c>
      <c r="AG2289" t="e">
        <f t="shared" si="1186"/>
        <v>#DIV/0!</v>
      </c>
      <c r="AH2289" t="e">
        <f t="shared" si="1187"/>
        <v>#DIV/0!</v>
      </c>
      <c r="AI2289" t="e">
        <f t="shared" si="1188"/>
        <v>#DIV/0!</v>
      </c>
      <c r="AJ2289" t="e">
        <f t="shared" si="1189"/>
        <v>#DIV/0!</v>
      </c>
      <c r="AK2289"/>
      <c r="AL2289"/>
      <c r="AM2289"/>
      <c r="AN2289"/>
    </row>
    <row r="2290" spans="1:40" x14ac:dyDescent="0.3">
      <c r="A2290"/>
      <c r="B2290">
        <f t="shared" si="1190"/>
        <v>356000</v>
      </c>
      <c r="C2290" s="186" t="str">
        <f t="shared" si="1158"/>
        <v>-0.00287380523829003+0.00708779340705371i</v>
      </c>
      <c r="D2290" s="158" t="str">
        <f t="shared" si="1159"/>
        <v>-6.15981841697308-2.43365052190402i</v>
      </c>
      <c r="E2290" t="str">
        <f t="shared" si="1160"/>
        <v>728.149635831518-4348.72319014903i</v>
      </c>
      <c r="F2290" t="str">
        <f t="shared" si="1161"/>
        <v>0.800580770888633+0.324520470177143i</v>
      </c>
      <c r="G2290" t="str">
        <f t="shared" si="1156"/>
        <v>0.800580770888633+0.324520470177143i</v>
      </c>
      <c r="H2290" t="str">
        <f t="shared" si="1162"/>
        <v>8.84523852247107+4.83003959681815i</v>
      </c>
      <c r="I2290" t="str">
        <f t="shared" si="1163"/>
        <v>1398.00873084746i</v>
      </c>
      <c r="J2290" t="str">
        <f t="shared" si="1157"/>
        <v>-483.07282896669+298.109144951943i</v>
      </c>
      <c r="K2290" t="str">
        <f t="shared" si="1164"/>
        <v>1.29336570276469-2.0958425445947i</v>
      </c>
      <c r="L2290" t="str">
        <f t="shared" si="1165"/>
        <v>0.29758708506294-0.399288322338874i</v>
      </c>
      <c r="M2290" t="str">
        <f t="shared" si="1166"/>
        <v>1.59095278782763-2.49513086693357i</v>
      </c>
      <c r="N2290" t="str">
        <f t="shared" si="1167"/>
        <v>-4.55096612863307i</v>
      </c>
      <c r="O2290" t="str">
        <f t="shared" si="1168"/>
        <v>-0.160722722939287+0.986999597938612i</v>
      </c>
      <c r="P2290" t="str">
        <f t="shared" si="1169"/>
        <v>1.16072272293929-0.986999597938612i</v>
      </c>
      <c r="Q2290" t="str">
        <f t="shared" si="1170"/>
        <v>-1.16072272293929+5.53796572657168i</v>
      </c>
      <c r="R2290" t="str">
        <f t="shared" si="1171"/>
        <v>-0.212805299999177-0.164991049201378i</v>
      </c>
      <c r="S2290" t="str">
        <f t="shared" si="1172"/>
        <v>0.499420151290323i</v>
      </c>
      <c r="T2290" t="str">
        <f t="shared" si="1173"/>
        <v>0.0823998547537013-0.106279255120972i</v>
      </c>
      <c r="U2290" t="e">
        <f t="shared" si="1174"/>
        <v>#DIV/0!</v>
      </c>
      <c r="V2290" t="str">
        <f t="shared" si="1175"/>
        <v>0.0000833333333333333-0.000745107411478911i</v>
      </c>
      <c r="W2290" t="e">
        <f t="shared" si="1176"/>
        <v>#DIV/0!</v>
      </c>
      <c r="X2290" t="e">
        <f t="shared" si="1177"/>
        <v>#DIV/0!</v>
      </c>
      <c r="Y2290" t="str">
        <f t="shared" si="1178"/>
        <v>0.00096+1.52103349916203i</v>
      </c>
      <c r="Z2290" t="e">
        <f t="shared" si="1179"/>
        <v>#DIV/0!</v>
      </c>
      <c r="AA2290" t="e">
        <f t="shared" si="1180"/>
        <v>#DIV/0!</v>
      </c>
      <c r="AB2290" t="str">
        <f t="shared" si="1181"/>
        <v>0.04702024947529-0.0606466735259824i</v>
      </c>
      <c r="AC2290" t="str">
        <f t="shared" si="1182"/>
        <v>0.923485609895542-0.213807670155347i</v>
      </c>
      <c r="AD2290" t="str">
        <f t="shared" si="1183"/>
        <v>0.0627565672320368-0.0511419318212174i</v>
      </c>
      <c r="AE2290" t="e">
        <f t="shared" si="1184"/>
        <v>#DIV/0!</v>
      </c>
      <c r="AF2290" t="str">
        <f t="shared" si="1185"/>
        <v>-15.0050569394441-7.26369011872217i</v>
      </c>
      <c r="AG2290" t="e">
        <f t="shared" si="1186"/>
        <v>#DIV/0!</v>
      </c>
      <c r="AH2290" t="e">
        <f t="shared" si="1187"/>
        <v>#DIV/0!</v>
      </c>
      <c r="AI2290" t="e">
        <f t="shared" si="1188"/>
        <v>#DIV/0!</v>
      </c>
      <c r="AJ2290" t="e">
        <f t="shared" si="1189"/>
        <v>#DIV/0!</v>
      </c>
      <c r="AK2290"/>
      <c r="AL2290"/>
      <c r="AM2290"/>
      <c r="AN2290"/>
    </row>
    <row r="2291" spans="1:40" x14ac:dyDescent="0.3">
      <c r="A2291"/>
      <c r="B2291">
        <f t="shared" si="1190"/>
        <v>357000</v>
      </c>
      <c r="C2291" s="186" t="str">
        <f t="shared" si="1158"/>
        <v>-0.00286211668189999+0.007075101468241i</v>
      </c>
      <c r="D2291" s="158" t="str">
        <f t="shared" si="1159"/>
        <v>-6.16594701153154-2.43058907786385i</v>
      </c>
      <c r="E2291" t="str">
        <f t="shared" si="1160"/>
        <v>724.186566872591-4337.20360968441i</v>
      </c>
      <c r="F2291" t="str">
        <f t="shared" si="1161"/>
        <v>0.801391841343953+0.324108459450482i</v>
      </c>
      <c r="G2291" t="str">
        <f t="shared" si="1156"/>
        <v>0.801391841343953+0.324108459450482i</v>
      </c>
      <c r="H2291" t="str">
        <f t="shared" si="1162"/>
        <v>8.85709635788465+4.82373694926873i</v>
      </c>
      <c r="I2291" t="str">
        <f t="shared" si="1163"/>
        <v>1401.93572166445i</v>
      </c>
      <c r="J2291" t="str">
        <f t="shared" si="1157"/>
        <v>-485.796158778687+298.946530190572i</v>
      </c>
      <c r="K2291" t="str">
        <f t="shared" si="1164"/>
        <v>1.28809591089841-2.09319052893532i</v>
      </c>
      <c r="L2291" t="str">
        <f t="shared" si="1165"/>
        <v>0.296514637527068-0.398966917180796i</v>
      </c>
      <c r="M2291" t="str">
        <f t="shared" si="1166"/>
        <v>1.58461054842548-2.49215744611612i</v>
      </c>
      <c r="N2291" t="str">
        <f t="shared" si="1167"/>
        <v>-4.56374974135395i</v>
      </c>
      <c r="O2291" t="str">
        <f t="shared" si="1168"/>
        <v>-0.148092513443378+0.98897351201234i</v>
      </c>
      <c r="P2291" t="str">
        <f t="shared" si="1169"/>
        <v>1.14809251344338-0.98897351201234i</v>
      </c>
      <c r="Q2291" t="str">
        <f t="shared" si="1170"/>
        <v>-1.14809251344338+5.55272325336629i</v>
      </c>
      <c r="R2291" t="str">
        <f t="shared" si="1171"/>
        <v>-0.211801934442483-0.162969457847289i</v>
      </c>
      <c r="S2291" t="str">
        <f t="shared" si="1172"/>
        <v>0.500823016883835i</v>
      </c>
      <c r="T2291" t="str">
        <f t="shared" si="1173"/>
        <v>0.0816188555390023-0.106075283789317i</v>
      </c>
      <c r="U2291" t="e">
        <f t="shared" si="1174"/>
        <v>#DIV/0!</v>
      </c>
      <c r="V2291" t="str">
        <f t="shared" si="1175"/>
        <v>0.0000833333333333333-0.000743020275872526i</v>
      </c>
      <c r="W2291" t="e">
        <f t="shared" si="1176"/>
        <v>#DIV/0!</v>
      </c>
      <c r="X2291" t="e">
        <f t="shared" si="1177"/>
        <v>#DIV/0!</v>
      </c>
      <c r="Y2291" t="str">
        <f t="shared" si="1178"/>
        <v>0.00096+1.52530606517092i</v>
      </c>
      <c r="Z2291" t="e">
        <f t="shared" si="1179"/>
        <v>#DIV/0!</v>
      </c>
      <c r="AA2291" t="e">
        <f t="shared" si="1180"/>
        <v>#DIV/0!</v>
      </c>
      <c r="AB2291" t="str">
        <f t="shared" si="1181"/>
        <v>0.0465745839091926-0.0605302803244544i</v>
      </c>
      <c r="AC2291" t="str">
        <f t="shared" si="1182"/>
        <v>0.922951588124949-0.211988116790336i</v>
      </c>
      <c r="AD2291" t="str">
        <f t="shared" si="1183"/>
        <v>0.0622425497093054-0.0512871964644603i</v>
      </c>
      <c r="AE2291" t="e">
        <f t="shared" si="1184"/>
        <v>#DIV/0!</v>
      </c>
      <c r="AF2291" t="str">
        <f t="shared" si="1185"/>
        <v>-15.0230433694162-7.25432602713258i</v>
      </c>
      <c r="AG2291" t="e">
        <f t="shared" si="1186"/>
        <v>#DIV/0!</v>
      </c>
      <c r="AH2291" t="e">
        <f t="shared" si="1187"/>
        <v>#DIV/0!</v>
      </c>
      <c r="AI2291" t="e">
        <f t="shared" si="1188"/>
        <v>#DIV/0!</v>
      </c>
      <c r="AJ2291" t="e">
        <f t="shared" si="1189"/>
        <v>#DIV/0!</v>
      </c>
      <c r="AK2291"/>
      <c r="AL2291"/>
      <c r="AM2291"/>
      <c r="AN2291"/>
    </row>
    <row r="2292" spans="1:40" x14ac:dyDescent="0.3">
      <c r="A2292"/>
      <c r="B2292">
        <f t="shared" si="1190"/>
        <v>358000</v>
      </c>
      <c r="C2292" s="186" t="str">
        <f t="shared" si="1158"/>
        <v>-0.00285049043323789+0.00706244236569477i</v>
      </c>
      <c r="D2292" s="158" t="str">
        <f t="shared" si="1159"/>
        <v>-6.17204293854322-2.4275247746154i</v>
      </c>
      <c r="E2292" t="str">
        <f t="shared" si="1160"/>
        <v>720.2554670858-4325.74306140851i</v>
      </c>
      <c r="F2292" t="str">
        <f t="shared" si="1161"/>
        <v>0.802198588507182+0.323696108619878i</v>
      </c>
      <c r="G2292" t="str">
        <f t="shared" si="1156"/>
        <v>0.802198588507182+0.323696108619878i</v>
      </c>
      <c r="H2292" t="str">
        <f t="shared" si="1162"/>
        <v>8.86889075554836+4.81743106928266i</v>
      </c>
      <c r="I2292" t="str">
        <f t="shared" si="1163"/>
        <v>1405.86271248143i</v>
      </c>
      <c r="J2292" t="str">
        <f t="shared" si="1157"/>
        <v>-488.527127664491+299.783915429201i</v>
      </c>
      <c r="K2292" t="str">
        <f t="shared" si="1164"/>
        <v>1.28285428544854-2.09053617297979i</v>
      </c>
      <c r="L2292" t="str">
        <f t="shared" si="1165"/>
        <v>0.295446916121729-0.398643804904747i</v>
      </c>
      <c r="M2292" t="str">
        <f t="shared" si="1166"/>
        <v>1.57830120157027-2.48917997788454i</v>
      </c>
      <c r="N2292" t="str">
        <f t="shared" si="1167"/>
        <v>-4.57653335407483i</v>
      </c>
      <c r="O2292" t="str">
        <f t="shared" si="1168"/>
        <v>-0.135438102886815+0.990785809489831i</v>
      </c>
      <c r="P2292" t="str">
        <f t="shared" si="1169"/>
        <v>1.13543810288682-0.990785809489831i</v>
      </c>
      <c r="Q2292" t="str">
        <f t="shared" si="1170"/>
        <v>-1.13543810288682+5.56731916356466i</v>
      </c>
      <c r="R2292" t="str">
        <f t="shared" si="1171"/>
        <v>-0.21079126525879-0.160956762533174i</v>
      </c>
      <c r="S2292" t="str">
        <f t="shared" si="1172"/>
        <v>0.502225882477348i</v>
      </c>
      <c r="T2292" t="str">
        <f t="shared" si="1173"/>
        <v>0.0808366521039203-0.105864829213113i</v>
      </c>
      <c r="U2292" t="e">
        <f t="shared" si="1174"/>
        <v>#DIV/0!</v>
      </c>
      <c r="V2292" t="str">
        <f t="shared" si="1175"/>
        <v>0.0000833333333333333-0.000740944800241596i</v>
      </c>
      <c r="W2292" t="e">
        <f t="shared" si="1176"/>
        <v>#DIV/0!</v>
      </c>
      <c r="X2292" t="e">
        <f t="shared" si="1177"/>
        <v>#DIV/0!</v>
      </c>
      <c r="Y2292" t="str">
        <f t="shared" si="1178"/>
        <v>0.00096+1.5295786311798i</v>
      </c>
      <c r="Z2292" t="e">
        <f t="shared" si="1179"/>
        <v>#DIV/0!</v>
      </c>
      <c r="AA2292" t="e">
        <f t="shared" si="1180"/>
        <v>#DIV/0!</v>
      </c>
      <c r="AB2292" t="str">
        <f t="shared" si="1181"/>
        <v>0.0461282311726747-0.0604101875560156i</v>
      </c>
      <c r="AC2292" t="str">
        <f t="shared" si="1182"/>
        <v>0.92243241336146-0.210166941056996i</v>
      </c>
      <c r="AD2292" t="str">
        <f t="shared" si="1183"/>
        <v>0.0617242556060978-0.0514268458904134i</v>
      </c>
      <c r="AE2292" t="e">
        <f t="shared" si="1184"/>
        <v>#DIV/0!</v>
      </c>
      <c r="AF2292" t="str">
        <f t="shared" si="1185"/>
        <v>-15.0409336940916-7.24495584389806i</v>
      </c>
      <c r="AG2292" t="e">
        <f t="shared" si="1186"/>
        <v>#DIV/0!</v>
      </c>
      <c r="AH2292" t="e">
        <f t="shared" si="1187"/>
        <v>#DIV/0!</v>
      </c>
      <c r="AI2292" t="e">
        <f t="shared" si="1188"/>
        <v>#DIV/0!</v>
      </c>
      <c r="AJ2292" t="e">
        <f t="shared" si="1189"/>
        <v>#DIV/0!</v>
      </c>
      <c r="AK2292"/>
      <c r="AL2292"/>
      <c r="AM2292"/>
      <c r="AN2292"/>
    </row>
    <row r="2293" spans="1:40" x14ac:dyDescent="0.3">
      <c r="A2293"/>
      <c r="B2293">
        <f t="shared" si="1190"/>
        <v>359000</v>
      </c>
      <c r="C2293" s="186" t="str">
        <f t="shared" si="1158"/>
        <v>-0.00283892613076468+0.00704981604526088i</v>
      </c>
      <c r="D2293" s="158" t="str">
        <f t="shared" si="1159"/>
        <v>-6.17810638753267-2.42445775154272i</v>
      </c>
      <c r="E2293" t="str">
        <f t="shared" si="1160"/>
        <v>716.355996775801-4314.34110841936i</v>
      </c>
      <c r="F2293" t="str">
        <f t="shared" si="1161"/>
        <v>0.803001037460453+0.323283435811703i</v>
      </c>
      <c r="G2293" t="str">
        <f t="shared" si="1156"/>
        <v>0.803001037460453+0.323283435811703i</v>
      </c>
      <c r="H2293" t="str">
        <f t="shared" si="1162"/>
        <v>8.8806220868396+4.81112220669201i</v>
      </c>
      <c r="I2293" t="str">
        <f t="shared" si="1163"/>
        <v>1409.78970329842i</v>
      </c>
      <c r="J2293" t="str">
        <f t="shared" si="1157"/>
        <v>-491.265735624101+300.62130066783i</v>
      </c>
      <c r="K2293" t="str">
        <f t="shared" si="1164"/>
        <v>1.27764066222898-2.08787959601943i</v>
      </c>
      <c r="L2293" t="str">
        <f t="shared" si="1165"/>
        <v>0.294383902123235-0.398319013614372i</v>
      </c>
      <c r="M2293" t="str">
        <f t="shared" si="1166"/>
        <v>1.57202456435222-2.4861986096338i</v>
      </c>
      <c r="N2293" t="str">
        <f t="shared" si="1167"/>
        <v>-4.58931696679571i</v>
      </c>
      <c r="O2293" t="str">
        <f t="shared" si="1168"/>
        <v>-0.12276155923475+0.992436194208098i</v>
      </c>
      <c r="P2293" t="str">
        <f t="shared" si="1169"/>
        <v>1.12276155923475-0.992436194208098i</v>
      </c>
      <c r="Q2293" t="str">
        <f t="shared" si="1170"/>
        <v>-1.12276155923475+5.58175316100381i</v>
      </c>
      <c r="R2293" t="str">
        <f t="shared" si="1171"/>
        <v>-0.209773245245263-0.158952966518836i</v>
      </c>
      <c r="S2293" t="str">
        <f t="shared" si="1172"/>
        <v>0.503628748070859i</v>
      </c>
      <c r="T2293" t="str">
        <f t="shared" si="1173"/>
        <v>0.0800532835300305-0.105647836881633i</v>
      </c>
      <c r="U2293" t="e">
        <f t="shared" si="1174"/>
        <v>#DIV/0!</v>
      </c>
      <c r="V2293" t="str">
        <f t="shared" si="1175"/>
        <v>0.0000833333333333333-0.000738880887149005i</v>
      </c>
      <c r="W2293" t="e">
        <f t="shared" si="1176"/>
        <v>#DIV/0!</v>
      </c>
      <c r="X2293" t="e">
        <f t="shared" si="1177"/>
        <v>#DIV/0!</v>
      </c>
      <c r="Y2293" t="str">
        <f t="shared" si="1178"/>
        <v>0.00096+1.53385119718868i</v>
      </c>
      <c r="Z2293" t="e">
        <f t="shared" si="1179"/>
        <v>#DIV/0!</v>
      </c>
      <c r="AA2293" t="e">
        <f t="shared" si="1180"/>
        <v>#DIV/0!</v>
      </c>
      <c r="AB2293" t="str">
        <f t="shared" si="1181"/>
        <v>0.0456812135670552-0.0602863641149317i</v>
      </c>
      <c r="AC2293" t="str">
        <f t="shared" si="1182"/>
        <v>0.921928115214411-0.208344214940952i</v>
      </c>
      <c r="AD2293" t="str">
        <f t="shared" si="1183"/>
        <v>0.0612017396399553-0.0515607832456324i</v>
      </c>
      <c r="AE2293" t="e">
        <f t="shared" si="1184"/>
        <v>#DIV/0!</v>
      </c>
      <c r="AF2293" t="str">
        <f t="shared" si="1185"/>
        <v>-15.0587284743723-7.23557995823473i</v>
      </c>
      <c r="AG2293" t="e">
        <f t="shared" si="1186"/>
        <v>#DIV/0!</v>
      </c>
      <c r="AH2293" t="e">
        <f t="shared" si="1187"/>
        <v>#DIV/0!</v>
      </c>
      <c r="AI2293" t="e">
        <f t="shared" si="1188"/>
        <v>#DIV/0!</v>
      </c>
      <c r="AJ2293" t="e">
        <f t="shared" si="1189"/>
        <v>#DIV/0!</v>
      </c>
      <c r="AK2293"/>
      <c r="AL2293"/>
      <c r="AM2293"/>
      <c r="AN2293"/>
    </row>
    <row r="2294" spans="1:40" x14ac:dyDescent="0.3">
      <c r="A2294"/>
      <c r="B2294">
        <f t="shared" si="1190"/>
        <v>360000</v>
      </c>
      <c r="C2294" s="186" t="str">
        <f t="shared" si="1158"/>
        <v>-0.0028274234145878+0.0070372224523873i</v>
      </c>
      <c r="D2294" s="158" t="str">
        <f t="shared" si="1159"/>
        <v>-6.18413754716194-2.42138814595701i</v>
      </c>
      <c r="E2294" t="str">
        <f t="shared" si="1160"/>
        <v>712.487820703278-4302.99731793165i</v>
      </c>
      <c r="F2294" t="str">
        <f t="shared" si="1161"/>
        <v>0.803799213171751+0.322870458881562i</v>
      </c>
      <c r="G2294" t="str">
        <f t="shared" si="1156"/>
        <v>0.803799213171751+0.322870458881562i</v>
      </c>
      <c r="H2294" t="str">
        <f t="shared" si="1162"/>
        <v>8.89229072138179+4.80481060753385i</v>
      </c>
      <c r="I2294" t="str">
        <f t="shared" si="1163"/>
        <v>1413.71669411541i</v>
      </c>
      <c r="J2294" t="str">
        <f t="shared" si="1157"/>
        <v>-494.011982657517+301.458685906458i</v>
      </c>
      <c r="K2294" t="str">
        <f t="shared" si="1164"/>
        <v>1.27245487781109-2.08522091556101i</v>
      </c>
      <c r="L2294" t="str">
        <f t="shared" si="1165"/>
        <v>0.293325576793575-0.397992571111609i</v>
      </c>
      <c r="M2294" t="str">
        <f t="shared" si="1166"/>
        <v>1.56578045460466-2.48321348667262i</v>
      </c>
      <c r="N2294" t="str">
        <f t="shared" si="1167"/>
        <v>-4.60210057951659i</v>
      </c>
      <c r="O2294" t="str">
        <f t="shared" si="1168"/>
        <v>-0.110064954069296+0.993924396463697i</v>
      </c>
      <c r="P2294" t="str">
        <f t="shared" si="1169"/>
        <v>1.1100649540693-0.993924396463697i</v>
      </c>
      <c r="Q2294" t="str">
        <f t="shared" si="1170"/>
        <v>-1.1100649540693+5.59602497598029i</v>
      </c>
      <c r="R2294" t="str">
        <f t="shared" si="1171"/>
        <v>-0.208747827179913-0.156958074820761i</v>
      </c>
      <c r="S2294" t="str">
        <f t="shared" si="1172"/>
        <v>0.505031613664372i</v>
      </c>
      <c r="T2294" t="str">
        <f t="shared" si="1173"/>
        <v>0.0792687898043822-0.105424252009603i</v>
      </c>
      <c r="U2294" t="e">
        <f t="shared" si="1174"/>
        <v>#DIV/0!</v>
      </c>
      <c r="V2294" t="str">
        <f t="shared" si="1175"/>
        <v>0.0000833333333333333-0.000736828440240257i</v>
      </c>
      <c r="W2294" t="e">
        <f t="shared" si="1176"/>
        <v>#DIV/0!</v>
      </c>
      <c r="X2294" t="e">
        <f t="shared" si="1177"/>
        <v>#DIV/0!</v>
      </c>
      <c r="Y2294" t="str">
        <f t="shared" si="1178"/>
        <v>0.00096+1.53812376319756i</v>
      </c>
      <c r="Z2294" t="e">
        <f t="shared" si="1179"/>
        <v>#DIV/0!</v>
      </c>
      <c r="AA2294" t="e">
        <f t="shared" si="1180"/>
        <v>#DIV/0!</v>
      </c>
      <c r="AB2294" t="str">
        <f t="shared" si="1181"/>
        <v>0.0452335539103478-0.0601587787388024i</v>
      </c>
      <c r="AC2294" t="str">
        <f t="shared" si="1182"/>
        <v>0.921438723899181-0.206520011042412i</v>
      </c>
      <c r="AD2294" t="str">
        <f t="shared" si="1183"/>
        <v>0.0606750585852017-0.0516889118445588i</v>
      </c>
      <c r="AE2294" t="e">
        <f t="shared" si="1184"/>
        <v>#DIV/0!</v>
      </c>
      <c r="AF2294" t="str">
        <f t="shared" si="1185"/>
        <v>-15.0764282685437-7.22619875349086i</v>
      </c>
      <c r="AG2294" t="e">
        <f t="shared" si="1186"/>
        <v>#DIV/0!</v>
      </c>
      <c r="AH2294" t="e">
        <f t="shared" si="1187"/>
        <v>#DIV/0!</v>
      </c>
      <c r="AI2294" t="e">
        <f t="shared" si="1188"/>
        <v>#DIV/0!</v>
      </c>
      <c r="AJ2294" t="e">
        <f t="shared" si="1189"/>
        <v>#DIV/0!</v>
      </c>
      <c r="AK2294"/>
      <c r="AL2294"/>
      <c r="AM2294"/>
      <c r="AN2294"/>
    </row>
    <row r="2295" spans="1:40" x14ac:dyDescent="0.3">
      <c r="A2295"/>
      <c r="B2295">
        <f t="shared" si="1190"/>
        <v>361000</v>
      </c>
      <c r="C2295" s="186" t="str">
        <f t="shared" si="1158"/>
        <v>-0.00281598192646832+0.00702466153212535i</v>
      </c>
      <c r="D2295" s="158" t="str">
        <f t="shared" si="1159"/>
        <v>-6.19013660522673-2.418316093123i</v>
      </c>
      <c r="E2295" t="str">
        <f t="shared" si="1160"/>
        <v>708.65060801569-4291.71126123111i</v>
      </c>
      <c r="F2295" t="str">
        <f t="shared" si="1161"/>
        <v>0.804593140494409+0.322457195417734i</v>
      </c>
      <c r="G2295" t="str">
        <f t="shared" si="1156"/>
        <v>0.804593140494409+0.322457195417734i</v>
      </c>
      <c r="H2295" t="str">
        <f t="shared" si="1162"/>
        <v>8.9038970270386+4.79849651409855i</v>
      </c>
      <c r="I2295" t="str">
        <f t="shared" si="1163"/>
        <v>1417.64368493239i</v>
      </c>
      <c r="J2295" t="str">
        <f t="shared" si="1157"/>
        <v>-496.76586876474+302.296071145088i</v>
      </c>
      <c r="K2295" t="str">
        <f t="shared" si="1164"/>
        <v>1.26729676952683-2.08256024734966i</v>
      </c>
      <c r="L2295" t="str">
        <f t="shared" si="1165"/>
        <v>0.292271921382542-0.397664504899304i</v>
      </c>
      <c r="M2295" t="str">
        <f t="shared" si="1166"/>
        <v>1.55956869090937-2.48022475224896i</v>
      </c>
      <c r="N2295" t="str">
        <f t="shared" si="1167"/>
        <v>-4.61488419223747i</v>
      </c>
      <c r="O2295" t="str">
        <f t="shared" si="1168"/>
        <v>-0.0973503622509892+0.995250173056805i</v>
      </c>
      <c r="P2295" t="str">
        <f t="shared" si="1169"/>
        <v>1.09735036225099-0.995250173056805i</v>
      </c>
      <c r="Q2295" t="str">
        <f t="shared" si="1170"/>
        <v>-1.09735036225099+5.61013436529428i</v>
      </c>
      <c r="R2295" t="str">
        <f t="shared" si="1171"/>
        <v>-0.207714963833392-0.154972094219683i</v>
      </c>
      <c r="S2295" t="str">
        <f t="shared" si="1172"/>
        <v>0.506434479257883i</v>
      </c>
      <c r="T2295" t="str">
        <f t="shared" si="1173"/>
        <v>0.0784832118356487-0.105194019543034i</v>
      </c>
      <c r="U2295" t="e">
        <f t="shared" si="1174"/>
        <v>#DIV/0!</v>
      </c>
      <c r="V2295" t="str">
        <f t="shared" si="1175"/>
        <v>0.0000833333333333333-0.00073478736422851i</v>
      </c>
      <c r="W2295" t="e">
        <f t="shared" si="1176"/>
        <v>#DIV/0!</v>
      </c>
      <c r="X2295" t="e">
        <f t="shared" si="1177"/>
        <v>#DIV/0!</v>
      </c>
      <c r="Y2295" t="str">
        <f t="shared" si="1178"/>
        <v>0.00096+1.54239632920644i</v>
      </c>
      <c r="Z2295" t="e">
        <f t="shared" si="1179"/>
        <v>#DIV/0!</v>
      </c>
      <c r="AA2295" t="e">
        <f t="shared" si="1180"/>
        <v>#DIV/0!</v>
      </c>
      <c r="AB2295" t="str">
        <f t="shared" si="1181"/>
        <v>0.0447852755464774-0.0600274000118891i</v>
      </c>
      <c r="AC2295" t="str">
        <f t="shared" si="1182"/>
        <v>0.920964270233398-0.204694402601898i</v>
      </c>
      <c r="AD2295" t="str">
        <f t="shared" si="1183"/>
        <v>0.0601442712894402-0.0518111352118775i</v>
      </c>
      <c r="AE2295" t="e">
        <f t="shared" si="1184"/>
        <v>#DIV/0!</v>
      </c>
      <c r="AF2295" t="str">
        <f t="shared" si="1185"/>
        <v>-15.0940336322653-7.21681260722155i</v>
      </c>
      <c r="AG2295" t="e">
        <f t="shared" si="1186"/>
        <v>#DIV/0!</v>
      </c>
      <c r="AH2295" t="e">
        <f t="shared" si="1187"/>
        <v>#DIV/0!</v>
      </c>
      <c r="AI2295" t="e">
        <f t="shared" si="1188"/>
        <v>#DIV/0!</v>
      </c>
      <c r="AJ2295" t="e">
        <f t="shared" si="1189"/>
        <v>#DIV/0!</v>
      </c>
      <c r="AK2295"/>
      <c r="AL2295"/>
      <c r="AM2295"/>
      <c r="AN2295"/>
    </row>
    <row r="2296" spans="1:40" x14ac:dyDescent="0.3">
      <c r="A2296"/>
      <c r="B2296">
        <f t="shared" si="1190"/>
        <v>362000</v>
      </c>
      <c r="C2296" s="186" t="str">
        <f t="shared" si="1158"/>
        <v>-0.00280460130982779+0.00701213322913089i</v>
      </c>
      <c r="D2296" s="158" t="str">
        <f t="shared" si="1159"/>
        <v>-6.19610374865279-2.41524172628506i</v>
      </c>
      <c r="E2296" t="str">
        <f t="shared" si="1160"/>
        <v>704.844032179273-4280.48251362949i</v>
      </c>
      <c r="F2296" t="str">
        <f t="shared" si="1161"/>
        <v>0.805382844166622+0.322043662744574i</v>
      </c>
      <c r="G2296" t="str">
        <f t="shared" si="1156"/>
        <v>0.805382844166622+0.322043662744574i</v>
      </c>
      <c r="H2296" t="str">
        <f t="shared" si="1162"/>
        <v>8.91544136990854+4.79218016497757i</v>
      </c>
      <c r="I2296" t="str">
        <f t="shared" si="1163"/>
        <v>1421.57067574938i</v>
      </c>
      <c r="J2296" t="str">
        <f t="shared" si="1157"/>
        <v>-499.527393945769+303.133456383717i</v>
      </c>
      <c r="K2296" t="str">
        <f t="shared" si="1164"/>
        <v>1.26216617547174-2.07989770539153i</v>
      </c>
      <c r="L2296" t="str">
        <f t="shared" si="1165"/>
        <v>0.291222917129805-0.397334842183824i</v>
      </c>
      <c r="M2296" t="str">
        <f t="shared" si="1166"/>
        <v>1.55338909260155-2.47723254757535i</v>
      </c>
      <c r="N2296" t="str">
        <f t="shared" si="1167"/>
        <v>-4.62766780495835i</v>
      </c>
      <c r="O2296" t="str">
        <f t="shared" si="1168"/>
        <v>-0.0846198615797166+0.996413307330964i</v>
      </c>
      <c r="P2296" t="str">
        <f t="shared" si="1169"/>
        <v>1.08461986157972-0.996413307330964i</v>
      </c>
      <c r="Q2296" t="str">
        <f t="shared" si="1170"/>
        <v>-1.08461986157972+5.62408111228931i</v>
      </c>
      <c r="R2296" t="str">
        <f t="shared" si="1171"/>
        <v>-0.206674607981217-0.152995033268437i</v>
      </c>
      <c r="S2296" t="str">
        <f t="shared" si="1172"/>
        <v>0.507837344851396i</v>
      </c>
      <c r="T2296" t="str">
        <f t="shared" si="1173"/>
        <v>0.077696591470494-0.104957084165384i</v>
      </c>
      <c r="U2296" t="e">
        <f t="shared" si="1174"/>
        <v>#DIV/0!</v>
      </c>
      <c r="V2296" t="str">
        <f t="shared" si="1175"/>
        <v>0.0000833333333333333-0.000732757564879811i</v>
      </c>
      <c r="W2296" t="e">
        <f t="shared" si="1176"/>
        <v>#DIV/0!</v>
      </c>
      <c r="X2296" t="e">
        <f t="shared" si="1177"/>
        <v>#DIV/0!</v>
      </c>
      <c r="Y2296" t="str">
        <f t="shared" si="1178"/>
        <v>0.00096+1.54666889521533i</v>
      </c>
      <c r="Z2296" t="e">
        <f t="shared" si="1179"/>
        <v>#DIV/0!</v>
      </c>
      <c r="AA2296" t="e">
        <f t="shared" si="1180"/>
        <v>#DIV/0!</v>
      </c>
      <c r="AB2296" t="str">
        <f t="shared" si="1181"/>
        <v>0.0443364023546196-0.0598921963686311i</v>
      </c>
      <c r="AC2296" t="str">
        <f t="shared" si="1182"/>
        <v>0.920504785632713-0.202867463526242i</v>
      </c>
      <c r="AD2296" t="str">
        <f t="shared" si="1183"/>
        <v>0.0596094386892595-0.0519273571257567i</v>
      </c>
      <c r="AE2296" t="e">
        <f t="shared" si="1184"/>
        <v>#DIV/0!</v>
      </c>
      <c r="AF2296" t="str">
        <f t="shared" si="1185"/>
        <v>-15.1115451185613-7.20742189126263i</v>
      </c>
      <c r="AG2296" t="e">
        <f t="shared" si="1186"/>
        <v>#DIV/0!</v>
      </c>
      <c r="AH2296" t="e">
        <f t="shared" si="1187"/>
        <v>#DIV/0!</v>
      </c>
      <c r="AI2296" t="e">
        <f t="shared" si="1188"/>
        <v>#DIV/0!</v>
      </c>
      <c r="AJ2296" t="e">
        <f t="shared" si="1189"/>
        <v>#DIV/0!</v>
      </c>
      <c r="AK2296"/>
      <c r="AL2296"/>
      <c r="AM2296"/>
      <c r="AN2296"/>
    </row>
    <row r="2297" spans="1:40" x14ac:dyDescent="0.3">
      <c r="A2297"/>
      <c r="B2297">
        <f t="shared" si="1190"/>
        <v>363000</v>
      </c>
      <c r="C2297" s="186" t="str">
        <f t="shared" si="1158"/>
        <v>-0.00279328120975466+0.00699963748766604i</v>
      </c>
      <c r="D2297" s="158" t="str">
        <f t="shared" si="1159"/>
        <v>-6.20203916349265-2.41216517669305i</v>
      </c>
      <c r="E2297" t="str">
        <f t="shared" si="1160"/>
        <v>701.067770912241-4269.3106544201i</v>
      </c>
      <c r="F2297" t="str">
        <f t="shared" si="1161"/>
        <v>0.806168348811025+0.32162987792589i</v>
      </c>
      <c r="G2297" t="str">
        <f t="shared" si="1156"/>
        <v>0.806168348811025+0.32162987792589i</v>
      </c>
      <c r="H2297" t="str">
        <f t="shared" si="1162"/>
        <v>8.92692411432007+4.78586179511075i</v>
      </c>
      <c r="I2297" t="str">
        <f t="shared" si="1163"/>
        <v>1425.49766656637i</v>
      </c>
      <c r="J2297" t="str">
        <f t="shared" si="1157"/>
        <v>-502.296558200605+303.970841622346i</v>
      </c>
      <c r="K2297" t="str">
        <f t="shared" si="1164"/>
        <v>1.25706293450753-2.07723340197597i</v>
      </c>
      <c r="L2297" t="str">
        <f t="shared" si="1165"/>
        <v>0.29017854526696-0.397003609877648i</v>
      </c>
      <c r="M2297" t="str">
        <f t="shared" si="1166"/>
        <v>1.54724147977449-2.47423701185362i</v>
      </c>
      <c r="N2297" t="str">
        <f t="shared" si="1167"/>
        <v>-4.64045141767923i</v>
      </c>
      <c r="O2297" t="str">
        <f t="shared" si="1168"/>
        <v>-0.0718755324551675+0.99741360920848i</v>
      </c>
      <c r="P2297" t="str">
        <f t="shared" si="1169"/>
        <v>1.07187553245517-0.99741360920848i</v>
      </c>
      <c r="Q2297" t="str">
        <f t="shared" si="1170"/>
        <v>-1.07187553245517+5.63786502688771i</v>
      </c>
      <c r="R2297" t="str">
        <f t="shared" si="1171"/>
        <v>-0.205626712416421-0.151026902300081i</v>
      </c>
      <c r="S2297" t="str">
        <f t="shared" si="1172"/>
        <v>0.509240210444909i</v>
      </c>
      <c r="T2297" t="str">
        <f t="shared" si="1173"/>
        <v>0.076908971510136-0.104713390304033i</v>
      </c>
      <c r="U2297" t="e">
        <f t="shared" si="1174"/>
        <v>#DIV/0!</v>
      </c>
      <c r="V2297" t="str">
        <f t="shared" si="1175"/>
        <v>0.0000833333333333333-0.000730738948998603i</v>
      </c>
      <c r="W2297" t="e">
        <f t="shared" si="1176"/>
        <v>#DIV/0!</v>
      </c>
      <c r="X2297" t="e">
        <f t="shared" si="1177"/>
        <v>#DIV/0!</v>
      </c>
      <c r="Y2297" t="str">
        <f t="shared" si="1178"/>
        <v>0.00096+1.55094146122421i</v>
      </c>
      <c r="Z2297" t="e">
        <f t="shared" si="1179"/>
        <v>#DIV/0!</v>
      </c>
      <c r="AA2297" t="e">
        <f t="shared" si="1180"/>
        <v>#DIV/0!</v>
      </c>
      <c r="AB2297" t="str">
        <f t="shared" si="1181"/>
        <v>0.0438869587586515-0.0597531360973409i</v>
      </c>
      <c r="AC2297" t="str">
        <f t="shared" si="1182"/>
        <v>0.920060302106171-0.201039268414765i</v>
      </c>
      <c r="AD2297" t="str">
        <f t="shared" si="1183"/>
        <v>0.0590706238250952-0.0520374816619521i</v>
      </c>
      <c r="AE2297" t="e">
        <f t="shared" si="1184"/>
        <v>#DIV/0!</v>
      </c>
      <c r="AF2297" t="str">
        <f t="shared" si="1185"/>
        <v>-15.1289632778127-7.1980269718038i</v>
      </c>
      <c r="AG2297" t="e">
        <f t="shared" si="1186"/>
        <v>#DIV/0!</v>
      </c>
      <c r="AH2297" t="e">
        <f t="shared" si="1187"/>
        <v>#DIV/0!</v>
      </c>
      <c r="AI2297" t="e">
        <f t="shared" si="1188"/>
        <v>#DIV/0!</v>
      </c>
      <c r="AJ2297" t="e">
        <f t="shared" si="1189"/>
        <v>#DIV/0!</v>
      </c>
      <c r="AK2297"/>
      <c r="AL2297"/>
      <c r="AM2297"/>
      <c r="AN2297"/>
    </row>
    <row r="2298" spans="1:40" x14ac:dyDescent="0.3">
      <c r="A2298"/>
      <c r="B2298">
        <f t="shared" si="1190"/>
        <v>364000</v>
      </c>
      <c r="C2298" s="186" t="str">
        <f t="shared" si="1158"/>
        <v>-0.00278202127301+0.00698717425160076i</v>
      </c>
      <c r="D2298" s="158" t="str">
        <f t="shared" si="1159"/>
        <v>-6.20794303492228-2.40908657362767i</v>
      </c>
      <c r="E2298" t="str">
        <f t="shared" si="1160"/>
        <v>697.321506119185-4258.19526683382i</v>
      </c>
      <c r="F2298" t="str">
        <f t="shared" si="1161"/>
        <v>0.806949678934243+0.321215857768253i</v>
      </c>
      <c r="G2298" t="str">
        <f t="shared" si="1156"/>
        <v>0.806949678934243+0.321215857768253i</v>
      </c>
      <c r="H2298" t="str">
        <f t="shared" si="1162"/>
        <v>8.93834562282685+4.77954163583279i</v>
      </c>
      <c r="I2298" t="str">
        <f t="shared" si="1163"/>
        <v>1429.42465738336i</v>
      </c>
      <c r="J2298" t="str">
        <f t="shared" si="1157"/>
        <v>-505.073361529247+304.808226860975i</v>
      </c>
      <c r="K2298" t="str">
        <f t="shared" si="1164"/>
        <v>1.25198688626468-2.07456744769771i</v>
      </c>
      <c r="L2298" t="str">
        <f t="shared" si="1165"/>
        <v>0.289138787019504-0.396670834601953i</v>
      </c>
      <c r="M2298" t="str">
        <f t="shared" si="1166"/>
        <v>1.54112567328418-2.47123828229966i</v>
      </c>
      <c r="N2298" t="str">
        <f t="shared" si="1167"/>
        <v>-4.6532350304001i</v>
      </c>
      <c r="O2298" t="str">
        <f t="shared" si="1168"/>
        <v>-0.059119457536867+0.998250915221492i</v>
      </c>
      <c r="P2298" t="str">
        <f t="shared" si="1169"/>
        <v>1.05911945753687-0.998250915221492i</v>
      </c>
      <c r="Q2298" t="str">
        <f t="shared" si="1170"/>
        <v>-1.05911945753687+5.65148594562159i</v>
      </c>
      <c r="R2298" t="str">
        <f t="shared" si="1171"/>
        <v>-0.204571229962644-0.149067713436298i</v>
      </c>
      <c r="S2298" t="str">
        <f t="shared" si="1172"/>
        <v>0.51064307603842i</v>
      </c>
      <c r="T2298" t="str">
        <f t="shared" si="1173"/>
        <v>0.0761203957271249-0.104462882137088i</v>
      </c>
      <c r="U2298" t="e">
        <f t="shared" si="1174"/>
        <v>#DIV/0!</v>
      </c>
      <c r="V2298" t="str">
        <f t="shared" si="1175"/>
        <v>0.0000833333333333333-0.000728731424413441i</v>
      </c>
      <c r="W2298" t="e">
        <f t="shared" si="1176"/>
        <v>#DIV/0!</v>
      </c>
      <c r="X2298" t="e">
        <f t="shared" si="1177"/>
        <v>#DIV/0!</v>
      </c>
      <c r="Y2298" t="str">
        <f t="shared" si="1178"/>
        <v>0.00096+1.55521402723309i</v>
      </c>
      <c r="Z2298" t="e">
        <f t="shared" si="1179"/>
        <v>#DIV/0!</v>
      </c>
      <c r="AA2298" t="e">
        <f t="shared" si="1180"/>
        <v>#DIV/0!</v>
      </c>
      <c r="AB2298" t="str">
        <f t="shared" si="1181"/>
        <v>0.0434369697367268-0.059610187344087i</v>
      </c>
      <c r="AC2298" t="str">
        <f t="shared" si="1182"/>
        <v>0.919630852251175-0.199209892585743i</v>
      </c>
      <c r="AD2298" t="str">
        <f t="shared" si="1183"/>
        <v>0.0585278918552281-0.0521414132387551i</v>
      </c>
      <c r="AE2298" t="e">
        <f t="shared" si="1184"/>
        <v>#DIV/0!</v>
      </c>
      <c r="AF2298" t="str">
        <f t="shared" si="1185"/>
        <v>-15.1462886577491-7.18862820946046i</v>
      </c>
      <c r="AG2298" t="e">
        <f t="shared" si="1186"/>
        <v>#DIV/0!</v>
      </c>
      <c r="AH2298" t="e">
        <f t="shared" si="1187"/>
        <v>#DIV/0!</v>
      </c>
      <c r="AI2298" t="e">
        <f t="shared" si="1188"/>
        <v>#DIV/0!</v>
      </c>
      <c r="AJ2298" t="e">
        <f t="shared" si="1189"/>
        <v>#DIV/0!</v>
      </c>
      <c r="AK2298"/>
      <c r="AL2298"/>
      <c r="AM2298"/>
      <c r="AN2298"/>
    </row>
    <row r="2299" spans="1:40" x14ac:dyDescent="0.3">
      <c r="A2299"/>
      <c r="B2299">
        <f t="shared" si="1190"/>
        <v>365000</v>
      </c>
      <c r="C2299" s="186" t="str">
        <f t="shared" si="1158"/>
        <v>-0.00277082114803347+0.00697474346441538i</v>
      </c>
      <c r="D2299" s="158" t="str">
        <f t="shared" si="1159"/>
        <v>-6.21381554723852-2.40600604442599i</v>
      </c>
      <c r="E2299" t="str">
        <f t="shared" si="1160"/>
        <v>693.604923826638-4247.13593799571i</v>
      </c>
      <c r="F2299" t="str">
        <f t="shared" si="1161"/>
        <v>0.807726858926555+0.320801618824327i</v>
      </c>
      <c r="G2299" t="str">
        <f t="shared" si="1156"/>
        <v>0.807726858926555+0.320801618824327i</v>
      </c>
      <c r="H2299" t="str">
        <f t="shared" si="1162"/>
        <v>8.94970625620393+4.77321991491993i</v>
      </c>
      <c r="I2299" t="str">
        <f t="shared" si="1163"/>
        <v>1433.35164820034i</v>
      </c>
      <c r="J2299" t="str">
        <f t="shared" si="1157"/>
        <v>-507.857803931695+305.645612099604i</v>
      </c>
      <c r="K2299" t="str">
        <f t="shared" si="1164"/>
        <v>1.24693787114474-2.07189995147864i</v>
      </c>
      <c r="L2299" t="str">
        <f t="shared" si="1165"/>
        <v>0.288103623608803-0.396336542689181i</v>
      </c>
      <c r="M2299" t="str">
        <f t="shared" si="1166"/>
        <v>1.53504149475354-2.46823649416782i</v>
      </c>
      <c r="N2299" t="str">
        <f t="shared" si="1167"/>
        <v>-4.66601864312098i</v>
      </c>
      <c r="O2299" t="str">
        <f t="shared" si="1168"/>
        <v>-0.0463537214037888+0.998925088538685i</v>
      </c>
      <c r="P2299" t="str">
        <f t="shared" si="1169"/>
        <v>1.04635372140379-0.998925088538685i</v>
      </c>
      <c r="Q2299" t="str">
        <f t="shared" si="1170"/>
        <v>-1.04635372140379+5.66494373165966i</v>
      </c>
      <c r="R2299" t="str">
        <f t="shared" si="1171"/>
        <v>-0.203508113487677-0.147117480596039i</v>
      </c>
      <c r="S2299" t="str">
        <f t="shared" si="1172"/>
        <v>0.512045941631933i</v>
      </c>
      <c r="T2299" t="str">
        <f t="shared" si="1173"/>
        <v>0.0753309088823164-0.104205503600536i</v>
      </c>
      <c r="U2299" t="e">
        <f t="shared" si="1174"/>
        <v>#DIV/0!</v>
      </c>
      <c r="V2299" t="str">
        <f t="shared" si="1175"/>
        <v>0.0000833333333333333-0.000726734899962992i</v>
      </c>
      <c r="W2299" t="e">
        <f t="shared" si="1176"/>
        <v>#DIV/0!</v>
      </c>
      <c r="X2299" t="e">
        <f t="shared" si="1177"/>
        <v>#DIV/0!</v>
      </c>
      <c r="Y2299" t="str">
        <f t="shared" si="1178"/>
        <v>0.00096+1.55948659324197i</v>
      </c>
      <c r="Z2299" t="e">
        <f t="shared" si="1179"/>
        <v>#DIV/0!</v>
      </c>
      <c r="AA2299" t="e">
        <f t="shared" si="1180"/>
        <v>#DIV/0!</v>
      </c>
      <c r="AB2299" t="str">
        <f t="shared" si="1181"/>
        <v>0.042986460830961-0.0594633181167754i</v>
      </c>
      <c r="AC2299" t="str">
        <f t="shared" si="1182"/>
        <v>0.919216469247987-0.197379412103074i</v>
      </c>
      <c r="AD2299" t="str">
        <f t="shared" si="1183"/>
        <v>0.0579813100688724-0.05223905666279i</v>
      </c>
      <c r="AE2299" t="e">
        <f t="shared" si="1184"/>
        <v>#DIV/0!</v>
      </c>
      <c r="AF2299" t="str">
        <f t="shared" si="1185"/>
        <v>-15.1635218034424-7.17922595934592i</v>
      </c>
      <c r="AG2299" t="e">
        <f t="shared" si="1186"/>
        <v>#DIV/0!</v>
      </c>
      <c r="AH2299" t="e">
        <f t="shared" si="1187"/>
        <v>#DIV/0!</v>
      </c>
      <c r="AI2299" t="e">
        <f t="shared" si="1188"/>
        <v>#DIV/0!</v>
      </c>
      <c r="AJ2299" t="e">
        <f t="shared" si="1189"/>
        <v>#DIV/0!</v>
      </c>
      <c r="AK2299"/>
      <c r="AL2299"/>
      <c r="AM2299"/>
      <c r="AN2299"/>
    </row>
    <row r="2300" spans="1:40" x14ac:dyDescent="0.3">
      <c r="A2300"/>
      <c r="B2300">
        <f t="shared" si="1190"/>
        <v>366000</v>
      </c>
      <c r="C2300" s="186" t="str">
        <f t="shared" si="1158"/>
        <v>-0.00275968048494785+0.00696234506920223i</v>
      </c>
      <c r="D2300" s="158" t="str">
        <f t="shared" si="1159"/>
        <v>-6.219656883856-2.40292371450603i</v>
      </c>
      <c r="E2300" t="str">
        <f t="shared" si="1160"/>
        <v>689.917714119773-4236.13225888211i</v>
      </c>
      <c r="F2300" t="str">
        <f t="shared" si="1161"/>
        <v>0.808499913061486+0.320387177396075i</v>
      </c>
      <c r="G2300" t="str">
        <f t="shared" si="1156"/>
        <v>0.808499913061486+0.320387177396075i</v>
      </c>
      <c r="H2300" t="str">
        <f t="shared" si="1162"/>
        <v>8.96100637344357+4.76689685663504i</v>
      </c>
      <c r="I2300" t="str">
        <f t="shared" si="1163"/>
        <v>1437.27863901733i</v>
      </c>
      <c r="J2300" t="str">
        <f t="shared" si="1157"/>
        <v>-510.64988540795+306.482997338233i</v>
      </c>
      <c r="K2300" t="str">
        <f t="shared" si="1164"/>
        <v>1.2419157303225-2.06923102058947i</v>
      </c>
      <c r="L2300" t="str">
        <f t="shared" si="1165"/>
        <v>0.287073036253995-0.396000760185602i</v>
      </c>
      <c r="M2300" t="str">
        <f t="shared" si="1166"/>
        <v>1.52898876657649-2.46523178077507i</v>
      </c>
      <c r="N2300" t="str">
        <f t="shared" si="1167"/>
        <v>-4.67880225584186i</v>
      </c>
      <c r="O2300" t="str">
        <f t="shared" si="1168"/>
        <v>-0.0335804102137599+0.999436018987647i</v>
      </c>
      <c r="P2300" t="str">
        <f t="shared" si="1169"/>
        <v>1.03358041021376-0.999436018987647i</v>
      </c>
      <c r="Q2300" t="str">
        <f t="shared" si="1170"/>
        <v>-1.03358041021376+5.67823827482951i</v>
      </c>
      <c r="R2300" t="str">
        <f t="shared" si="1171"/>
        <v>-0.202437315917471-0.145176219504448i</v>
      </c>
      <c r="S2300" t="str">
        <f t="shared" si="1172"/>
        <v>0.513448807225445i</v>
      </c>
      <c r="T2300" t="str">
        <f t="shared" si="1173"/>
        <v>0.0745405567420582-0.103941198395746i</v>
      </c>
      <c r="U2300" t="e">
        <f t="shared" si="1174"/>
        <v>#DIV/0!</v>
      </c>
      <c r="V2300" t="str">
        <f t="shared" si="1175"/>
        <v>0.0000833333333333333-0.000724749285482218i</v>
      </c>
      <c r="W2300" t="e">
        <f t="shared" si="1176"/>
        <v>#DIV/0!</v>
      </c>
      <c r="X2300" t="e">
        <f t="shared" si="1177"/>
        <v>#DIV/0!</v>
      </c>
      <c r="Y2300" t="str">
        <f t="shared" si="1178"/>
        <v>0.00096+1.56375915925086i</v>
      </c>
      <c r="Z2300" t="e">
        <f t="shared" si="1179"/>
        <v>#DIV/0!</v>
      </c>
      <c r="AA2300" t="e">
        <f t="shared" si="1180"/>
        <v>#DIV/0!</v>
      </c>
      <c r="AB2300" t="str">
        <f t="shared" si="1181"/>
        <v>0.0425354581572384-0.0593124962894313i</v>
      </c>
      <c r="AC2300" t="str">
        <f t="shared" si="1182"/>
        <v>0.918817186853792-0.195547903803202i</v>
      </c>
      <c r="AD2300" t="str">
        <f t="shared" si="1183"/>
        <v>0.0574309478983299-0.0523303171756332i</v>
      </c>
      <c r="AE2300" t="e">
        <f t="shared" si="1184"/>
        <v>#DIV/0!</v>
      </c>
      <c r="AF2300" t="str">
        <f t="shared" si="1185"/>
        <v>-15.1806632572996-7.16982057114107i</v>
      </c>
      <c r="AG2300" t="e">
        <f t="shared" si="1186"/>
        <v>#DIV/0!</v>
      </c>
      <c r="AH2300" t="e">
        <f t="shared" si="1187"/>
        <v>#DIV/0!</v>
      </c>
      <c r="AI2300" t="e">
        <f t="shared" si="1188"/>
        <v>#DIV/0!</v>
      </c>
      <c r="AJ2300" t="e">
        <f t="shared" si="1189"/>
        <v>#DIV/0!</v>
      </c>
      <c r="AK2300"/>
      <c r="AL2300"/>
      <c r="AM2300"/>
      <c r="AN2300"/>
    </row>
    <row r="2301" spans="1:40" x14ac:dyDescent="0.3">
      <c r="A2301"/>
      <c r="B2301">
        <f t="shared" si="1190"/>
        <v>367000</v>
      </c>
      <c r="C2301" s="186" t="str">
        <f t="shared" si="1158"/>
        <v>-0.00274859893556434+0.00694997900866868i</v>
      </c>
      <c r="D2301" s="158" t="str">
        <f t="shared" si="1159"/>
        <v>-6.22546722730505-2.39983970739181i</v>
      </c>
      <c r="E2301" t="str">
        <f t="shared" si="1160"/>
        <v>686.259571080234-4225.1838242783i</v>
      </c>
      <c r="F2301" t="str">
        <f t="shared" si="1161"/>
        <v>0.809268865495529+0.319972549538035i</v>
      </c>
      <c r="G2301" t="str">
        <f t="shared" si="1156"/>
        <v>0.809268865495529+0.319972549538035i</v>
      </c>
      <c r="H2301" t="str">
        <f t="shared" si="1162"/>
        <v>8.97224633175231+4.76057268177347i</v>
      </c>
      <c r="I2301" t="str">
        <f t="shared" si="1163"/>
        <v>1441.20562983432i</v>
      </c>
      <c r="J2301" t="str">
        <f t="shared" si="1157"/>
        <v>-513.449605958012+307.320382576863i</v>
      </c>
      <c r="K2301" t="str">
        <f t="shared" si="1164"/>
        <v>1.23692030574791-2.06656076067094i</v>
      </c>
      <c r="L2301" t="str">
        <f t="shared" si="1165"/>
        <v>0.286047006173868-0.39566351285386i</v>
      </c>
      <c r="M2301" t="str">
        <f t="shared" si="1166"/>
        <v>1.52296731192178-2.4622242735248i</v>
      </c>
      <c r="N2301" t="str">
        <f t="shared" si="1167"/>
        <v>-4.69158586856274i</v>
      </c>
      <c r="O2301" t="str">
        <f t="shared" si="1168"/>
        <v>-0.0208016113625013+0.999783623072874i</v>
      </c>
      <c r="P2301" t="str">
        <f t="shared" si="1169"/>
        <v>1.0208016113625-0.999783623072874i</v>
      </c>
      <c r="Q2301" t="str">
        <f t="shared" si="1170"/>
        <v>-1.0208016113625+5.69136949163561i</v>
      </c>
      <c r="R2301" t="str">
        <f t="shared" si="1171"/>
        <v>-0.201358790250616-0.14324394770201i</v>
      </c>
      <c r="S2301" t="str">
        <f t="shared" si="1172"/>
        <v>0.514851672818956i</v>
      </c>
      <c r="T2301" t="str">
        <f t="shared" si="1173"/>
        <v>0.0737493860955709-0.103669909997331i</v>
      </c>
      <c r="U2301" t="e">
        <f t="shared" si="1174"/>
        <v>#DIV/0!</v>
      </c>
      <c r="V2301" t="str">
        <f t="shared" si="1175"/>
        <v>0.0000833333333333333-0.00072277449178881i</v>
      </c>
      <c r="W2301" t="e">
        <f t="shared" si="1176"/>
        <v>#DIV/0!</v>
      </c>
      <c r="X2301" t="e">
        <f t="shared" si="1177"/>
        <v>#DIV/0!</v>
      </c>
      <c r="Y2301" t="str">
        <f t="shared" si="1178"/>
        <v>0.00096+1.56803172525974i</v>
      </c>
      <c r="Z2301" t="e">
        <f t="shared" si="1179"/>
        <v>#DIV/0!</v>
      </c>
      <c r="AA2301" t="e">
        <f t="shared" si="1180"/>
        <v>#DIV/0!</v>
      </c>
      <c r="AB2301" t="str">
        <f t="shared" si="1181"/>
        <v>0.0420839884151308-0.0591576896066847i</v>
      </c>
      <c r="AC2301" t="str">
        <f t="shared" si="1182"/>
        <v>0.918433039396314-0.193715445322267i</v>
      </c>
      <c r="AD2301" t="str">
        <f t="shared" si="1183"/>
        <v>0.0568768769301635-0.0524151005012413i</v>
      </c>
      <c r="AE2301" t="e">
        <f t="shared" si="1184"/>
        <v>#DIV/0!</v>
      </c>
      <c r="AF2301" t="str">
        <f t="shared" si="1185"/>
        <v>-15.1977135590574-7.16041238916528i</v>
      </c>
      <c r="AG2301" t="e">
        <f t="shared" si="1186"/>
        <v>#DIV/0!</v>
      </c>
      <c r="AH2301" t="e">
        <f t="shared" si="1187"/>
        <v>#DIV/0!</v>
      </c>
      <c r="AI2301" t="e">
        <f t="shared" si="1188"/>
        <v>#DIV/0!</v>
      </c>
      <c r="AJ2301" t="e">
        <f t="shared" si="1189"/>
        <v>#DIV/0!</v>
      </c>
      <c r="AK2301"/>
      <c r="AL2301"/>
      <c r="AM2301"/>
      <c r="AN2301"/>
    </row>
    <row r="2302" spans="1:40" x14ac:dyDescent="0.3">
      <c r="A2302"/>
      <c r="B2302">
        <f t="shared" si="1190"/>
        <v>368000</v>
      </c>
      <c r="C2302" s="186" t="str">
        <f t="shared" si="1158"/>
        <v>-0.00273757615338637+0.00693764522513933i</v>
      </c>
      <c r="D2302" s="158" t="str">
        <f t="shared" si="1159"/>
        <v>-6.23124675922905-2.39675414473736i</v>
      </c>
      <c r="E2302" t="str">
        <f t="shared" si="1160"/>
        <v>682.630192725042-4214.29023273656i</v>
      </c>
      <c r="F2302" t="str">
        <f t="shared" si="1161"/>
        <v>0.810033740267794+0.319557751060447i</v>
      </c>
      <c r="G2302" t="str">
        <f t="shared" si="1156"/>
        <v>0.810033740267794+0.319557751060447i</v>
      </c>
      <c r="H2302" t="str">
        <f t="shared" si="1162"/>
        <v>8.98342648654748+4.7542476077071i</v>
      </c>
      <c r="I2302" t="str">
        <f t="shared" si="1163"/>
        <v>1445.1326206513i</v>
      </c>
      <c r="J2302" t="str">
        <f t="shared" si="1157"/>
        <v>-516.256965581879+308.157767815491i</v>
      </c>
      <c r="K2302" t="str">
        <f t="shared" si="1164"/>
        <v>1.2319514401479-2.06388927575497i</v>
      </c>
      <c r="L2302" t="str">
        <f t="shared" si="1165"/>
        <v>0.285025514588681-0.395324826175503i</v>
      </c>
      <c r="M2302" t="str">
        <f t="shared" si="1166"/>
        <v>1.51697695473658-2.45921410193047i</v>
      </c>
      <c r="N2302" t="str">
        <f t="shared" si="1167"/>
        <v>-4.70436948128362i</v>
      </c>
      <c r="O2302" t="str">
        <f t="shared" si="1168"/>
        <v>-0.00801941314251974+0.99996784398942i</v>
      </c>
      <c r="P2302" t="str">
        <f t="shared" si="1169"/>
        <v>1.00801941314252-0.99996784398942i</v>
      </c>
      <c r="Q2302" t="str">
        <f t="shared" si="1170"/>
        <v>-1.00801941314252+5.70433732527304i</v>
      </c>
      <c r="R2302" t="str">
        <f t="shared" si="1171"/>
        <v>-0.200272489573311-0.141320684553951i</v>
      </c>
      <c r="S2302" t="str">
        <f t="shared" si="1172"/>
        <v>0.516254538412469i</v>
      </c>
      <c r="T2302" t="str">
        <f t="shared" si="1173"/>
        <v>0.0729574447725341-0.103391581661386i</v>
      </c>
      <c r="U2302" t="e">
        <f t="shared" si="1174"/>
        <v>#DIV/0!</v>
      </c>
      <c r="V2302" t="str">
        <f t="shared" si="1175"/>
        <v>0.0000833333333333333-0.000720810430669817i</v>
      </c>
      <c r="W2302" t="e">
        <f t="shared" si="1176"/>
        <v>#DIV/0!</v>
      </c>
      <c r="X2302" t="e">
        <f t="shared" si="1177"/>
        <v>#DIV/0!</v>
      </c>
      <c r="Y2302" t="str">
        <f t="shared" si="1178"/>
        <v>0.00096+1.57230429126862i</v>
      </c>
      <c r="Z2302" t="e">
        <f t="shared" si="1179"/>
        <v>#DIV/0!</v>
      </c>
      <c r="AA2302" t="e">
        <f t="shared" si="1180"/>
        <v>#DIV/0!</v>
      </c>
      <c r="AB2302" t="str">
        <f t="shared" si="1181"/>
        <v>0.0416320788979322-0.0589988656884715i</v>
      </c>
      <c r="AC2302" t="str">
        <f t="shared" si="1182"/>
        <v>0.918064061766947-0.191882115123487i</v>
      </c>
      <c r="AD2302" t="str">
        <f t="shared" si="1183"/>
        <v>0.0563191709153637-0.0524933128941759i</v>
      </c>
      <c r="AE2302" t="e">
        <f t="shared" si="1184"/>
        <v>#DIV/0!</v>
      </c>
      <c r="AF2302" t="str">
        <f t="shared" si="1185"/>
        <v>-15.2146732457765-7.15100175244446i</v>
      </c>
      <c r="AG2302" t="e">
        <f t="shared" si="1186"/>
        <v>#DIV/0!</v>
      </c>
      <c r="AH2302" t="e">
        <f t="shared" si="1187"/>
        <v>#DIV/0!</v>
      </c>
      <c r="AI2302" t="e">
        <f t="shared" si="1188"/>
        <v>#DIV/0!</v>
      </c>
      <c r="AJ2302" t="e">
        <f t="shared" si="1189"/>
        <v>#DIV/0!</v>
      </c>
      <c r="AK2302"/>
      <c r="AL2302"/>
      <c r="AM2302"/>
      <c r="AN2302"/>
    </row>
    <row r="2303" spans="1:40" x14ac:dyDescent="0.3">
      <c r="A2303"/>
      <c r="B2303">
        <f t="shared" si="1190"/>
        <v>369000</v>
      </c>
      <c r="C2303" s="186" t="str">
        <f t="shared" si="1158"/>
        <v>-0.00272661179361391+0.00692534366055918i</v>
      </c>
      <c r="D2303" s="158" t="str">
        <f t="shared" si="1159"/>
        <v>-6.23699566038259-2.39366714635108i</v>
      </c>
      <c r="E2303" t="str">
        <f t="shared" si="1160"/>
        <v>679.029280946616-4203.45108653494i</v>
      </c>
      <c r="F2303" t="str">
        <f t="shared" si="1161"/>
        <v>0.810794561299767+0.319142797532439i</v>
      </c>
      <c r="G2303" t="str">
        <f t="shared" si="1156"/>
        <v>0.810794561299767+0.319142797532439i</v>
      </c>
      <c r="H2303" t="str">
        <f t="shared" si="1162"/>
        <v>8.99454719145483+4.74792184842889i</v>
      </c>
      <c r="I2303" t="str">
        <f t="shared" si="1163"/>
        <v>1449.05961146829i</v>
      </c>
      <c r="J2303" t="str">
        <f t="shared" si="1157"/>
        <v>-519.071964279554+308.99515305412i</v>
      </c>
      <c r="K2303" t="str">
        <f t="shared" si="1164"/>
        <v>1.22700897702804-2.06121666828554i</v>
      </c>
      <c r="L2303" t="str">
        <f t="shared" si="1165"/>
        <v>0.284008542721973-0.394984725353507i</v>
      </c>
      <c r="M2303" t="str">
        <f t="shared" si="1166"/>
        <v>1.51101751975001-2.45620139363905i</v>
      </c>
      <c r="N2303" t="str">
        <f t="shared" si="1167"/>
        <v>-4.7171530940045i</v>
      </c>
      <c r="O2303" t="str">
        <f t="shared" si="1168"/>
        <v>0.00476409559815849+0.999988651632173i</v>
      </c>
      <c r="P2303" t="str">
        <f t="shared" si="1169"/>
        <v>0.995235904401842-0.999988651632173i</v>
      </c>
      <c r="Q2303" t="str">
        <f t="shared" si="1170"/>
        <v>-0.995235904401842+5.71714174563667i</v>
      </c>
      <c r="R2303" t="str">
        <f t="shared" si="1171"/>
        <v>-0.199178367074827-0.139406451259866i</v>
      </c>
      <c r="S2303" t="str">
        <f t="shared" si="1172"/>
        <v>0.51765740400598i</v>
      </c>
      <c r="T2303" t="str">
        <f t="shared" si="1173"/>
        <v>0.0721647816608684-0.103106156434105i</v>
      </c>
      <c r="U2303" t="e">
        <f t="shared" si="1174"/>
        <v>#DIV/0!</v>
      </c>
      <c r="V2303" t="str">
        <f t="shared" si="1175"/>
        <v>0.0000833333333333333-0.000718857014868543i</v>
      </c>
      <c r="W2303" t="e">
        <f t="shared" si="1176"/>
        <v>#DIV/0!</v>
      </c>
      <c r="X2303" t="e">
        <f t="shared" si="1177"/>
        <v>#DIV/0!</v>
      </c>
      <c r="Y2303" t="str">
        <f t="shared" si="1178"/>
        <v>0.00096+1.5765768572775i</v>
      </c>
      <c r="Z2303" t="e">
        <f t="shared" si="1179"/>
        <v>#DIV/0!</v>
      </c>
      <c r="AA2303" t="e">
        <f t="shared" si="1180"/>
        <v>#DIV/0!</v>
      </c>
      <c r="AB2303" t="str">
        <f t="shared" si="1181"/>
        <v>0.0411797575028061-0.058835992034951i</v>
      </c>
      <c r="AC2303" t="str">
        <f t="shared" si="1182"/>
        <v>0.917710289413414-0.190047992524793i</v>
      </c>
      <c r="AD2303" t="str">
        <f t="shared" si="1183"/>
        <v>0.0557579057784683-0.0525648611886005i</v>
      </c>
      <c r="AE2303" t="e">
        <f t="shared" si="1184"/>
        <v>#DIV/0!</v>
      </c>
      <c r="AF2303" t="str">
        <f t="shared" si="1185"/>
        <v>-15.2315428518374-7.14158899477997i</v>
      </c>
      <c r="AG2303" t="e">
        <f t="shared" si="1186"/>
        <v>#DIV/0!</v>
      </c>
      <c r="AH2303" t="e">
        <f t="shared" si="1187"/>
        <v>#DIV/0!</v>
      </c>
      <c r="AI2303" t="e">
        <f t="shared" si="1188"/>
        <v>#DIV/0!</v>
      </c>
      <c r="AJ2303" t="e">
        <f t="shared" si="1189"/>
        <v>#DIV/0!</v>
      </c>
      <c r="AK2303"/>
      <c r="AL2303"/>
      <c r="AM2303"/>
      <c r="AN2303"/>
    </row>
    <row r="2304" spans="1:40" x14ac:dyDescent="0.3">
      <c r="A2304"/>
      <c r="B2304">
        <f t="shared" si="1190"/>
        <v>370000</v>
      </c>
      <c r="C2304" s="186" t="str">
        <f t="shared" si="1158"/>
        <v>-0.00271570551314685+0.00691307425649641i</v>
      </c>
      <c r="D2304" s="158" t="str">
        <f t="shared" si="1159"/>
        <v>-6.24271411062954-2.39057883021947i</v>
      </c>
      <c r="E2304" t="str">
        <f t="shared" si="1160"/>
        <v>675.456541453788-4192.66599163628i</v>
      </c>
      <c r="F2304" t="str">
        <f t="shared" si="1161"/>
        <v>0.811551352395054+0.318727704285123i</v>
      </c>
      <c r="G2304" t="str">
        <f t="shared" si="1156"/>
        <v>0.811551352395054+0.318727704285123i</v>
      </c>
      <c r="H2304" t="str">
        <f t="shared" si="1162"/>
        <v>9.0056087983062+4.7415956145965i</v>
      </c>
      <c r="I2304" t="str">
        <f t="shared" si="1163"/>
        <v>1452.98660228528i</v>
      </c>
      <c r="J2304" t="str">
        <f t="shared" si="1157"/>
        <v>-521.894602051035+309.83253829275i</v>
      </c>
      <c r="K2304" t="str">
        <f t="shared" si="1164"/>
        <v>1.22209276067393-2.0585430391392i</v>
      </c>
      <c r="L2304" t="str">
        <f t="shared" si="1165"/>
        <v>0.282996071802299-0.39464323531478i</v>
      </c>
      <c r="M2304" t="str">
        <f t="shared" si="1166"/>
        <v>1.50508883247623-2.45318627445398i</v>
      </c>
      <c r="N2304" t="str">
        <f t="shared" si="1167"/>
        <v>-4.72993670672538i</v>
      </c>
      <c r="O2304" t="str">
        <f t="shared" si="1168"/>
        <v>0.0175468257973436+0.999846042600778i</v>
      </c>
      <c r="P2304" t="str">
        <f t="shared" si="1169"/>
        <v>0.982453174202656-0.999846042600778i</v>
      </c>
      <c r="Q2304" t="str">
        <f t="shared" si="1170"/>
        <v>-0.982453174202656+5.72978274932616i</v>
      </c>
      <c r="R2304" t="str">
        <f t="shared" si="1171"/>
        <v>-0.198076376063485-0.137501270863573i</v>
      </c>
      <c r="S2304" t="str">
        <f t="shared" si="1172"/>
        <v>0.519060269599493i</v>
      </c>
      <c r="T2304" t="str">
        <f t="shared" si="1173"/>
        <v>0.0713714467247191-0.102813577160803i</v>
      </c>
      <c r="U2304" t="e">
        <f t="shared" si="1174"/>
        <v>#DIV/0!</v>
      </c>
      <c r="V2304" t="str">
        <f t="shared" si="1175"/>
        <v>0.0000833333333333333-0.0007169141580716i</v>
      </c>
      <c r="W2304" t="e">
        <f t="shared" si="1176"/>
        <v>#DIV/0!</v>
      </c>
      <c r="X2304" t="e">
        <f t="shared" si="1177"/>
        <v>#DIV/0!</v>
      </c>
      <c r="Y2304" t="str">
        <f t="shared" si="1178"/>
        <v>0.00096+1.58084942328638i</v>
      </c>
      <c r="Z2304" t="e">
        <f t="shared" si="1179"/>
        <v>#DIV/0!</v>
      </c>
      <c r="AA2304" t="e">
        <f t="shared" si="1180"/>
        <v>#DIV/0!</v>
      </c>
      <c r="AB2304" t="str">
        <f t="shared" si="1181"/>
        <v>0.0407270527410476-0.0586690360316537i</v>
      </c>
      <c r="AC2304" t="str">
        <f t="shared" si="1182"/>
        <v>0.917371758331922-0.188213157726689i</v>
      </c>
      <c r="AD2304" t="str">
        <f t="shared" si="1183"/>
        <v>0.055193159625606-0.0526296528480401i</v>
      </c>
      <c r="AE2304" t="e">
        <f t="shared" si="1184"/>
        <v>#DIV/0!</v>
      </c>
      <c r="AF2304" t="str">
        <f t="shared" si="1185"/>
        <v>-15.2483229089357-7.13217444481597i</v>
      </c>
      <c r="AG2304" t="e">
        <f t="shared" si="1186"/>
        <v>#DIV/0!</v>
      </c>
      <c r="AH2304" t="e">
        <f t="shared" si="1187"/>
        <v>#DIV/0!</v>
      </c>
      <c r="AI2304" t="e">
        <f t="shared" si="1188"/>
        <v>#DIV/0!</v>
      </c>
      <c r="AJ2304" t="e">
        <f t="shared" si="1189"/>
        <v>#DIV/0!</v>
      </c>
      <c r="AK2304"/>
      <c r="AL2304"/>
      <c r="AM2304"/>
      <c r="AN2304"/>
    </row>
    <row r="2305" spans="1:40" x14ac:dyDescent="0.3">
      <c r="A2305"/>
      <c r="B2305">
        <f t="shared" si="1190"/>
        <v>371000</v>
      </c>
      <c r="C2305" s="186" t="str">
        <f t="shared" si="1158"/>
        <v>-0.00270485697058837+0.00690083695414574i</v>
      </c>
      <c r="D2305" s="158" t="str">
        <f t="shared" si="1159"/>
        <v>-6.24840228894132-2.38748931253074i</v>
      </c>
      <c r="E2305" t="str">
        <f t="shared" si="1160"/>
        <v>671.911683713914-4181.93455764796i</v>
      </c>
      <c r="F2305" t="str">
        <f t="shared" si="1161"/>
        <v>0.812304137239149+0.318312486414677i</v>
      </c>
      <c r="G2305" t="str">
        <f t="shared" si="1156"/>
        <v>0.812304137239149+0.318312486414677i</v>
      </c>
      <c r="H2305" t="str">
        <f t="shared" si="1162"/>
        <v>9.01661165713744+4.73526911357546i</v>
      </c>
      <c r="I2305" t="str">
        <f t="shared" si="1163"/>
        <v>1456.91359310227i</v>
      </c>
      <c r="J2305" t="str">
        <f t="shared" si="1157"/>
        <v>-524.724878896322+310.669923531378i</v>
      </c>
      <c r="K2305" t="str">
        <f t="shared" si="1164"/>
        <v>1.21720263615252-2.05586848764555i</v>
      </c>
      <c r="L2305" t="str">
        <f t="shared" si="1165"/>
        <v>0.281988083064952-0.394300380712658i</v>
      </c>
      <c r="M2305" t="str">
        <f t="shared" si="1166"/>
        <v>1.49919071921747-2.45016886835821i</v>
      </c>
      <c r="N2305" t="str">
        <f t="shared" si="1167"/>
        <v>-4.74272031944626i</v>
      </c>
      <c r="O2305" t="str">
        <f t="shared" si="1168"/>
        <v>0.0303266885200738+0.999540040200194i</v>
      </c>
      <c r="P2305" t="str">
        <f t="shared" si="1169"/>
        <v>0.969673311479926-0.999540040200194i</v>
      </c>
      <c r="Q2305" t="str">
        <f t="shared" si="1170"/>
        <v>-0.969673311479926+5.74226035964645i</v>
      </c>
      <c r="R2305" t="str">
        <f t="shared" si="1171"/>
        <v>-0.196966469983152-0.135605168263181i</v>
      </c>
      <c r="S2305" t="str">
        <f t="shared" si="1172"/>
        <v>0.520463135193006i</v>
      </c>
      <c r="T2305" t="str">
        <f t="shared" si="1173"/>
        <v>0.0705774910226303-0.10251378649533i</v>
      </c>
      <c r="U2305" t="e">
        <f t="shared" si="1174"/>
        <v>#DIV/0!</v>
      </c>
      <c r="V2305" t="str">
        <f t="shared" si="1175"/>
        <v>0.0000833333333333333-0.000714981774896203i</v>
      </c>
      <c r="W2305" t="e">
        <f t="shared" si="1176"/>
        <v>#DIV/0!</v>
      </c>
      <c r="X2305" t="e">
        <f t="shared" si="1177"/>
        <v>#DIV/0!</v>
      </c>
      <c r="Y2305" t="str">
        <f t="shared" si="1178"/>
        <v>0.00096+1.58512198929527i</v>
      </c>
      <c r="Z2305" t="e">
        <f t="shared" si="1179"/>
        <v>#DIV/0!</v>
      </c>
      <c r="AA2305" t="e">
        <f t="shared" si="1180"/>
        <v>#DIV/0!</v>
      </c>
      <c r="AB2305" t="str">
        <f t="shared" si="1181"/>
        <v>0.0402739937484544-0.0584979649548534i</v>
      </c>
      <c r="AC2305" t="str">
        <f t="shared" si="1182"/>
        <v>0.917048505058814-0.186377691840341i</v>
      </c>
      <c r="AD2305" t="str">
        <f t="shared" si="1183"/>
        <v>0.0546250127514199-0.0526875960158681i</v>
      </c>
      <c r="AE2305" t="e">
        <f t="shared" si="1184"/>
        <v>#DIV/0!</v>
      </c>
      <c r="AF2305" t="str">
        <f t="shared" si="1185"/>
        <v>-15.2650139460788-7.1227584261062i</v>
      </c>
      <c r="AG2305" t="e">
        <f t="shared" si="1186"/>
        <v>#DIV/0!</v>
      </c>
      <c r="AH2305" t="e">
        <f t="shared" si="1187"/>
        <v>#DIV/0!</v>
      </c>
      <c r="AI2305" t="e">
        <f t="shared" si="1188"/>
        <v>#DIV/0!</v>
      </c>
      <c r="AJ2305" t="e">
        <f t="shared" si="1189"/>
        <v>#DIV/0!</v>
      </c>
      <c r="AK2305"/>
      <c r="AL2305"/>
      <c r="AM2305"/>
      <c r="AN2305"/>
    </row>
    <row r="2306" spans="1:40" x14ac:dyDescent="0.3">
      <c r="A2306"/>
      <c r="B2306">
        <f t="shared" si="1190"/>
        <v>372000</v>
      </c>
      <c r="C2306" s="186" t="str">
        <f t="shared" si="1158"/>
        <v>-0.00269406582624755+0.00688863169433152i</v>
      </c>
      <c r="D2306" s="158" t="str">
        <f t="shared" si="1159"/>
        <v>-6.25406037339532-2.38439870769792i</v>
      </c>
      <c r="E2306" t="str">
        <f t="shared" si="1160"/>
        <v>668.394420895952-4171.25639778198i</v>
      </c>
      <c r="F2306" t="str">
        <f t="shared" si="1161"/>
        <v>0.813052939399229+0.317897158785365i</v>
      </c>
      <c r="G2306" t="str">
        <f t="shared" si="1156"/>
        <v>0.813052939399229+0.317897158785365i</v>
      </c>
      <c r="H2306" t="str">
        <f t="shared" si="1162"/>
        <v>9.02755611618673+4.72894254948163i</v>
      </c>
      <c r="I2306" t="str">
        <f t="shared" si="1163"/>
        <v>1460.84058391925i</v>
      </c>
      <c r="J2306" t="str">
        <f t="shared" si="1157"/>
        <v>-527.562794815415+311.507308770008i</v>
      </c>
      <c r="K2306" t="str">
        <f t="shared" si="1164"/>
        <v>1.21233844931326-2.05319311160724i</v>
      </c>
      <c r="L2306" t="str">
        <f t="shared" si="1165"/>
        <v>0.280984557753646-0.393956185929383i</v>
      </c>
      <c r="M2306" t="str">
        <f t="shared" si="1166"/>
        <v>1.49332300706691-2.44714929753662i</v>
      </c>
      <c r="N2306" t="str">
        <f t="shared" si="1167"/>
        <v>-4.75550393216714i</v>
      </c>
      <c r="O2306" t="str">
        <f t="shared" si="1168"/>
        <v>0.0431015952999864+0.999070694436883i</v>
      </c>
      <c r="P2306" t="str">
        <f t="shared" si="1169"/>
        <v>0.956898404700014-0.999070694436883i</v>
      </c>
      <c r="Q2306" t="str">
        <f t="shared" si="1170"/>
        <v>-0.956898404700014+5.75457462660402i</v>
      </c>
      <c r="R2306" t="str">
        <f t="shared" si="1171"/>
        <v>-0.195848602430273-0.133718170221361i</v>
      </c>
      <c r="S2306" t="str">
        <f t="shared" si="1172"/>
        <v>0.521866000786517i</v>
      </c>
      <c r="T2306" t="str">
        <f t="shared" si="1173"/>
        <v>0.0697829667259124-0.102206726909915i</v>
      </c>
      <c r="U2306" t="e">
        <f t="shared" si="1174"/>
        <v>#DIV/0!</v>
      </c>
      <c r="V2306" t="str">
        <f t="shared" si="1175"/>
        <v>0.0000833333333333333-0.000713059780877669i</v>
      </c>
      <c r="W2306" t="e">
        <f t="shared" si="1176"/>
        <v>#DIV/0!</v>
      </c>
      <c r="X2306" t="e">
        <f t="shared" si="1177"/>
        <v>#DIV/0!</v>
      </c>
      <c r="Y2306" t="str">
        <f t="shared" si="1178"/>
        <v>0.00096+1.58939455530415i</v>
      </c>
      <c r="Z2306" t="e">
        <f t="shared" si="1179"/>
        <v>#DIV/0!</v>
      </c>
      <c r="AA2306" t="e">
        <f t="shared" si="1180"/>
        <v>#DIV/0!</v>
      </c>
      <c r="AB2306" t="str">
        <f t="shared" si="1181"/>
        <v>0.0398206102958072-0.0583227459771847i</v>
      </c>
      <c r="AC2306" t="str">
        <f t="shared" si="1182"/>
        <v>0.9167405666617-0.184541676915913i</v>
      </c>
      <c r="AD2306" t="str">
        <f t="shared" si="1183"/>
        <v>0.0540535476448431-0.0527385995665147i</v>
      </c>
      <c r="AE2306" t="e">
        <f t="shared" si="1184"/>
        <v>#DIV/0!</v>
      </c>
      <c r="AF2306" t="str">
        <f t="shared" si="1185"/>
        <v>-15.281616489582-7.11334125717955i</v>
      </c>
      <c r="AG2306" t="e">
        <f t="shared" si="1186"/>
        <v>#DIV/0!</v>
      </c>
      <c r="AH2306" t="e">
        <f t="shared" si="1187"/>
        <v>#DIV/0!</v>
      </c>
      <c r="AI2306" t="e">
        <f t="shared" si="1188"/>
        <v>#DIV/0!</v>
      </c>
      <c r="AJ2306" t="e">
        <f t="shared" si="1189"/>
        <v>#DIV/0!</v>
      </c>
      <c r="AK2306"/>
      <c r="AL2306"/>
      <c r="AM2306"/>
      <c r="AN2306"/>
    </row>
    <row r="2307" spans="1:40" x14ac:dyDescent="0.3">
      <c r="A2307"/>
      <c r="B2307">
        <f t="shared" si="1190"/>
        <v>373000</v>
      </c>
      <c r="C2307" s="186" t="str">
        <f t="shared" si="1158"/>
        <v>-0.00268333174214224+0.00687645841751145i</v>
      </c>
      <c r="D2307" s="158" t="str">
        <f t="shared" si="1159"/>
        <v>-6.25968854117377-2.38130712838217i</v>
      </c>
      <c r="E2307" t="str">
        <f t="shared" si="1160"/>
        <v>664.904469814554-4160.63112881558i</v>
      </c>
      <c r="F2307" t="str">
        <f t="shared" si="1161"/>
        <v>0.813797782324001+0.317481736032577i</v>
      </c>
      <c r="G2307" t="str">
        <f t="shared" si="1156"/>
        <v>0.813797782324001+0.317481736032577i</v>
      </c>
      <c r="H2307" t="str">
        <f t="shared" si="1162"/>
        <v>9.03844252189346+4.72261612322391i</v>
      </c>
      <c r="I2307" t="str">
        <f t="shared" si="1163"/>
        <v>1464.76757473624i</v>
      </c>
      <c r="J2307" t="str">
        <f t="shared" si="1157"/>
        <v>-530.408349808315+312.344694008636i</v>
      </c>
      <c r="K2307" t="str">
        <f t="shared" si="1164"/>
        <v>1.2075000467891-2.05051700732i</v>
      </c>
      <c r="L2307" t="str">
        <f t="shared" si="1165"/>
        <v>0.279985477122151-0.39361067507857i</v>
      </c>
      <c r="M2307" t="str">
        <f t="shared" si="1166"/>
        <v>1.48748552391125-2.44412768239857i</v>
      </c>
      <c r="N2307" t="str">
        <f t="shared" si="1167"/>
        <v>-4.76828754488802i</v>
      </c>
      <c r="O2307" t="str">
        <f t="shared" si="1168"/>
        <v>0.0558694584806112+0.998438082010639i</v>
      </c>
      <c r="P2307" t="str">
        <f t="shared" si="1169"/>
        <v>0.944130541519389-0.998438082010639i</v>
      </c>
      <c r="Q2307" t="str">
        <f t="shared" si="1170"/>
        <v>-0.944130541519389+5.76672562689866i</v>
      </c>
      <c r="R2307" t="str">
        <f t="shared" si="1171"/>
        <v>-0.194722727171449-0.131840305375818i</v>
      </c>
      <c r="S2307" t="str">
        <f t="shared" si="1172"/>
        <v>0.52326886638003i</v>
      </c>
      <c r="T2307" t="str">
        <f t="shared" si="1173"/>
        <v>0.0689879271372013-0.101892340705432i</v>
      </c>
      <c r="U2307" t="e">
        <f t="shared" si="1174"/>
        <v>#DIV/0!</v>
      </c>
      <c r="V2307" t="str">
        <f t="shared" si="1175"/>
        <v>0.0000833333333333333-0.000711148092457084i</v>
      </c>
      <c r="W2307" t="e">
        <f t="shared" si="1176"/>
        <v>#DIV/0!</v>
      </c>
      <c r="X2307" t="e">
        <f t="shared" si="1177"/>
        <v>#DIV/0!</v>
      </c>
      <c r="Y2307" t="str">
        <f t="shared" si="1178"/>
        <v>0.00096+1.59366712131303i</v>
      </c>
      <c r="Z2307" t="e">
        <f t="shared" si="1179"/>
        <v>#DIV/0!</v>
      </c>
      <c r="AA2307" t="e">
        <f t="shared" si="1180"/>
        <v>#DIV/0!</v>
      </c>
      <c r="AB2307" t="str">
        <f t="shared" si="1181"/>
        <v>0.0393669327994613-0.058143346173501i</v>
      </c>
      <c r="AC2307" t="str">
        <f t="shared" si="1182"/>
        <v>0.916447980730049-0.182705195971131i</v>
      </c>
      <c r="AD2307" t="str">
        <f t="shared" si="1183"/>
        <v>0.053478848993693-0.0527825731573591i</v>
      </c>
      <c r="AE2307" t="e">
        <f t="shared" si="1184"/>
        <v>#DIV/0!</v>
      </c>
      <c r="AF2307" t="str">
        <f t="shared" si="1185"/>
        <v>-15.2981310630672-7.10392325160608i</v>
      </c>
      <c r="AG2307" t="e">
        <f t="shared" si="1186"/>
        <v>#DIV/0!</v>
      </c>
      <c r="AH2307" t="e">
        <f t="shared" si="1187"/>
        <v>#DIV/0!</v>
      </c>
      <c r="AI2307" t="e">
        <f t="shared" si="1188"/>
        <v>#DIV/0!</v>
      </c>
      <c r="AJ2307" t="e">
        <f t="shared" si="1189"/>
        <v>#DIV/0!</v>
      </c>
      <c r="AK2307"/>
      <c r="AL2307"/>
      <c r="AM2307"/>
      <c r="AN2307"/>
    </row>
    <row r="2308" spans="1:40" x14ac:dyDescent="0.3">
      <c r="A2308"/>
      <c r="B2308">
        <f t="shared" si="1190"/>
        <v>374000</v>
      </c>
      <c r="C2308" s="186" t="str">
        <f t="shared" si="1158"/>
        <v>-0.00267265438200097+0.00686431706378007i</v>
      </c>
      <c r="D2308" s="158" t="str">
        <f t="shared" si="1159"/>
        <v>-6.26528696856237-2.37821468551524i</v>
      </c>
      <c r="E2308" t="str">
        <f t="shared" si="1160"/>
        <v>661.441550875124-4150.05837105236i</v>
      </c>
      <c r="F2308" t="str">
        <f t="shared" si="1161"/>
        <v>0.814538689343525+0.317066232565768i</v>
      </c>
      <c r="G2308" t="str">
        <f t="shared" si="1156"/>
        <v>0.814538689343525+0.317066232565768i</v>
      </c>
      <c r="H2308" t="str">
        <f t="shared" si="1162"/>
        <v>9.04927121889705+4.71629003254544i</v>
      </c>
      <c r="I2308" t="str">
        <f t="shared" si="1163"/>
        <v>1468.69456555323i</v>
      </c>
      <c r="J2308" t="str">
        <f t="shared" si="1157"/>
        <v>-533.261543875022+313.182079247266i</v>
      </c>
      <c r="K2308" t="str">
        <f t="shared" si="1164"/>
        <v>1.20268727599729-2.04784026959218i</v>
      </c>
      <c r="L2308" t="str">
        <f t="shared" si="1165"/>
        <v>0.2789908224359-0.393263872007659i</v>
      </c>
      <c r="M2308" t="str">
        <f t="shared" si="1166"/>
        <v>1.48167809843319-2.44110414159984i</v>
      </c>
      <c r="N2308" t="str">
        <f t="shared" si="1167"/>
        <v>-4.7810711576089i</v>
      </c>
      <c r="O2308" t="str">
        <f t="shared" si="1168"/>
        <v>0.0686281915565329+0.997642306302053i</v>
      </c>
      <c r="P2308" t="str">
        <f t="shared" si="1169"/>
        <v>0.931371808443467-0.997642306302053i</v>
      </c>
      <c r="Q2308" t="str">
        <f t="shared" si="1170"/>
        <v>-0.931371808443467+5.77871346391095i</v>
      </c>
      <c r="R2308" t="str">
        <f t="shared" si="1171"/>
        <v>-0.193588798161575-0.129971604249955i</v>
      </c>
      <c r="S2308" t="str">
        <f t="shared" si="1172"/>
        <v>0.524671731973542i</v>
      </c>
      <c r="T2308" t="str">
        <f t="shared" si="1173"/>
        <v>0.0681924267092037-0.10157057002211i</v>
      </c>
      <c r="U2308" t="e">
        <f t="shared" si="1174"/>
        <v>#DIV/0!</v>
      </c>
      <c r="V2308" t="str">
        <f t="shared" si="1175"/>
        <v>0.0000833333333333333-0.00070924662696923i</v>
      </c>
      <c r="W2308" t="e">
        <f t="shared" si="1176"/>
        <v>#DIV/0!</v>
      </c>
      <c r="X2308" t="e">
        <f t="shared" si="1177"/>
        <v>#DIV/0!</v>
      </c>
      <c r="Y2308" t="str">
        <f t="shared" si="1178"/>
        <v>0.00096+1.59793968732191i</v>
      </c>
      <c r="Z2308" t="e">
        <f t="shared" si="1179"/>
        <v>#DIV/0!</v>
      </c>
      <c r="AA2308" t="e">
        <f t="shared" si="1180"/>
        <v>#DIV/0!</v>
      </c>
      <c r="AB2308" t="str">
        <f t="shared" si="1181"/>
        <v>0.0389129923320424-0.057959732526986i</v>
      </c>
      <c r="AC2308" t="str">
        <f t="shared" si="1182"/>
        <v>0.916170785365241-0.180868333020072i</v>
      </c>
      <c r="AD2308" t="str">
        <f t="shared" si="1183"/>
        <v>0.0529010036880432-0.0528194272812892i</v>
      </c>
      <c r="AE2308" t="e">
        <f t="shared" si="1184"/>
        <v>#DIV/0!</v>
      </c>
      <c r="AF2308" t="str">
        <f t="shared" si="1185"/>
        <v>-15.3145581874594-7.09450471806068i</v>
      </c>
      <c r="AG2308" t="e">
        <f t="shared" si="1186"/>
        <v>#DIV/0!</v>
      </c>
      <c r="AH2308" t="e">
        <f t="shared" si="1187"/>
        <v>#DIV/0!</v>
      </c>
      <c r="AI2308" t="e">
        <f t="shared" si="1188"/>
        <v>#DIV/0!</v>
      </c>
      <c r="AJ2308" t="e">
        <f t="shared" si="1189"/>
        <v>#DIV/0!</v>
      </c>
      <c r="AK2308"/>
      <c r="AL2308"/>
      <c r="AM2308"/>
      <c r="AN2308"/>
    </row>
    <row r="2309" spans="1:40" x14ac:dyDescent="0.3">
      <c r="A2309"/>
      <c r="B2309">
        <f t="shared" si="1190"/>
        <v>375000</v>
      </c>
      <c r="C2309" s="186" t="str">
        <f t="shared" si="1158"/>
        <v>-0.0026620334112649+0.00685220757287237i</v>
      </c>
      <c r="D2309" s="158" t="str">
        <f t="shared" si="1159"/>
        <v>-6.27085583094934-2.37512148832206i</v>
      </c>
      <c r="E2309" t="str">
        <f t="shared" si="1160"/>
        <v>658.005388019835-4139.53774828379i</v>
      </c>
      <c r="F2309" t="str">
        <f t="shared" si="1161"/>
        <v>0.815275683669083+0.316650662571402i</v>
      </c>
      <c r="G2309" t="str">
        <f t="shared" ref="G2309:G2372" si="1191">IF($C$11=$C$7,$C$24,F2309)</f>
        <v>0.815275683669083+0.316650662571402i</v>
      </c>
      <c r="H2309" t="str">
        <f t="shared" si="1162"/>
        <v>9.06004255003611+4.70996447206504i</v>
      </c>
      <c r="I2309" t="str">
        <f t="shared" si="1163"/>
        <v>1472.62155637022i</v>
      </c>
      <c r="J2309" t="str">
        <f t="shared" ref="J2309:J2372" si="1192">IMSUM(COMPLEX(0,2*PI()*B2309*$C$113*$C$112),COMPLEX(0,2*PI()*B2309*$C$113*$C$111),COMPLEX(0,2*PI()*B2309*$C$28*10^-12*$C$111),COMPLEX(-1*2*PI()*B2309*2*PI()*B2309*$C$113*$C$112*$C$28*10^-12*$C$111,0),COMPLEX(1,0))</f>
        <v>-536.122377015535+314.019464485895i</v>
      </c>
      <c r="K2309" t="str">
        <f t="shared" si="1164"/>
        <v>1.1978999851401-2.04516299176427i</v>
      </c>
      <c r="L2309" t="str">
        <f t="shared" si="1165"/>
        <v>0.278000574973566-0.392915800300359i</v>
      </c>
      <c r="M2309" t="str">
        <f t="shared" si="1166"/>
        <v>1.47590056011367-2.43807879206463i</v>
      </c>
      <c r="N2309" t="str">
        <f t="shared" si="1167"/>
        <v>-4.79385477032978i</v>
      </c>
      <c r="O2309" t="str">
        <f t="shared" si="1168"/>
        <v>0.0813757095143644+0.996683497355622i</v>
      </c>
      <c r="P2309" t="str">
        <f t="shared" si="1169"/>
        <v>0.918624290485636-0.996683497355622i</v>
      </c>
      <c r="Q2309" t="str">
        <f t="shared" si="1170"/>
        <v>-0.918624290485636+5.7905382676854i</v>
      </c>
      <c r="R2309" t="str">
        <f t="shared" si="1171"/>
        <v>-0.192446769562548-0.128112099263704i</v>
      </c>
      <c r="S2309" t="str">
        <f t="shared" si="1172"/>
        <v>0.526074597567054i</v>
      </c>
      <c r="T2309" t="str">
        <f t="shared" si="1173"/>
        <v>0.0673965210636236-0.101241356850697i</v>
      </c>
      <c r="U2309" t="e">
        <f t="shared" si="1174"/>
        <v>#DIV/0!</v>
      </c>
      <c r="V2309" t="str">
        <f t="shared" si="1175"/>
        <v>0.0000833333333333333-0.000707355302630644i</v>
      </c>
      <c r="W2309" t="e">
        <f t="shared" si="1176"/>
        <v>#DIV/0!</v>
      </c>
      <c r="X2309" t="e">
        <f t="shared" si="1177"/>
        <v>#DIV/0!</v>
      </c>
      <c r="Y2309" t="str">
        <f t="shared" si="1178"/>
        <v>0.00096+1.60221225333079i</v>
      </c>
      <c r="Z2309" t="e">
        <f t="shared" si="1179"/>
        <v>#DIV/0!</v>
      </c>
      <c r="AA2309" t="e">
        <f t="shared" si="1180"/>
        <v>#DIV/0!</v>
      </c>
      <c r="AB2309" t="str">
        <f t="shared" si="1181"/>
        <v>0.0384588206332472-0.0577718719355242i</v>
      </c>
      <c r="AC2309" t="str">
        <f t="shared" si="1182"/>
        <v>0.915909019170045-0.179031173102193i</v>
      </c>
      <c r="AD2309" t="str">
        <f t="shared" si="1183"/>
        <v>0.0523201008223457-0.0528490733198992i</v>
      </c>
      <c r="AE2309" t="e">
        <f t="shared" si="1184"/>
        <v>#DIV/0!</v>
      </c>
      <c r="AF2309" t="str">
        <f t="shared" si="1185"/>
        <v>-15.3308983809854-7.0850859603871i</v>
      </c>
      <c r="AG2309" t="e">
        <f t="shared" si="1186"/>
        <v>#DIV/0!</v>
      </c>
      <c r="AH2309" t="e">
        <f t="shared" si="1187"/>
        <v>#DIV/0!</v>
      </c>
      <c r="AI2309" t="e">
        <f t="shared" si="1188"/>
        <v>#DIV/0!</v>
      </c>
      <c r="AJ2309" t="e">
        <f t="shared" si="1189"/>
        <v>#DIV/0!</v>
      </c>
      <c r="AK2309"/>
      <c r="AL2309"/>
      <c r="AM2309"/>
      <c r="AN2309"/>
    </row>
    <row r="2310" spans="1:40" x14ac:dyDescent="0.3">
      <c r="A2310"/>
      <c r="B2310">
        <f t="shared" si="1190"/>
        <v>376000</v>
      </c>
      <c r="C2310" s="186" t="str">
        <f t="shared" ref="C2310:C2373" si="1193">IMPRODUCT(COMPLEX(-1,0),IMDIV(IMPRODUCT(G2310,COMPLEX($C$100+$C$101,0)),COMPLEX($C$100,2*PI()*B2310*$C$103*$C$102*(2*$C$100+$C$101))))</f>
        <v>-0.00265146849708938+0.0068401298841678i</v>
      </c>
      <c r="D2310" s="158" t="str">
        <f t="shared" ref="D2310:D2373" si="1194">IMPRODUCT(COMPLEX($C$106,0),IMSUB(C2310,G2310))</f>
        <v>-6.27639530282466-2.37202764434298i</v>
      </c>
      <c r="E2310" t="str">
        <f t="shared" ref="E2310:E2373" si="1195">IMDIV(COMPLEX($C$20*10^3,0),COMPLEX(1,2*PI()*B2310*$C$20*1000*$C$29*10^-12))</f>
        <v>654.595708674573-4129.06888775132i</v>
      </c>
      <c r="F2310" t="str">
        <f t="shared" ref="F2310:F2373" si="1196">IMDIV(COMPLEX($C$22*1000,0),IMSUM(COMPLEX($C$22*1000,0),E2310))</f>
        <v>0.816008788393084+0.316235040015861i</v>
      </c>
      <c r="G2310" t="str">
        <f t="shared" si="1191"/>
        <v>0.816008788393084+0.316235040015861i</v>
      </c>
      <c r="H2310" t="str">
        <f t="shared" ref="H2310:H2373" si="1197">IMPRODUCT(COMPLEX($C$108,0),IMPRODUCT(COMPLEX(-1,0),D2310),IMDIV(COMPLEX(0,2*PI()*B2310*$C$109*$C$110),COMPLEX(1,2*PI()*B2310*$C$109*$C$110)))</f>
        <v>9.07075685634832+4.70363963331801i</v>
      </c>
      <c r="I2310" t="str">
        <f t="shared" ref="I2310:I2373" si="1198">COMPLEX(0,2*PI()*B2310*$C$113*$C$112*$C$114)</f>
        <v>1476.5485471872i</v>
      </c>
      <c r="J2310" t="str">
        <f t="shared" si="1192"/>
        <v>-538.990849229854+314.856849724524i</v>
      </c>
      <c r="K2310" t="str">
        <f t="shared" ref="K2310:K2373" si="1199">IMDIV(I2310,J2310)</f>
        <v>1.19313802320536-2.04248526572803i</v>
      </c>
      <c r="L2310" t="str">
        <f t="shared" ref="L2310:L2373" si="1200">IMDIV(COMPLEX($C$117,0),COMPLEX(1,2*PI()*B2310*$C$115*$C$116))</f>
        <v>0.277014716028584-0.392566483279061i</v>
      </c>
      <c r="M2310" t="str">
        <f t="shared" ref="M2310:M2373" si="1201">IMSUM(K2310,L2310)</f>
        <v>1.47015273923394-2.43505174900709i</v>
      </c>
      <c r="N2310" t="str">
        <f t="shared" ref="N2310:N2373" si="1202">COMPLEX(0,-2*PI()*B2310*$C$43)</f>
        <v>-4.80663838305066i</v>
      </c>
      <c r="O2310" t="str">
        <f t="shared" ref="O2310:O2373" si="1203">IMEXP(N2310)</f>
        <v>0.0941099291734767+0.995561811858492i</v>
      </c>
      <c r="P2310" t="str">
        <f t="shared" ref="P2310:P2373" si="1204">IMSUB(COMPLEX(1,0),O2310)</f>
        <v>0.905890070826523-0.995561811858492i</v>
      </c>
      <c r="Q2310" t="str">
        <f t="shared" ref="Q2310:Q2373" si="1205">IMSUM(COMPLEX(0,2*PI()*B2310*$C$43),O2310,COMPLEX(-1,0))</f>
        <v>-0.905890070826523+5.80220019490915i</v>
      </c>
      <c r="R2310" t="str">
        <f t="shared" ref="R2310:R2373" si="1206">IMDIV(P2310,Q2310)</f>
        <v>-0.191296595762563-0.126261824744531i</v>
      </c>
      <c r="S2310" t="str">
        <f t="shared" ref="S2310:S2373" si="1207">IMDIV(COMPLEX(0,2*PI()*B2310*$C$123),COMPLEX($C$124,0))</f>
        <v>0.527477463160566i</v>
      </c>
      <c r="T2310" t="str">
        <f t="shared" ref="T2310:T2373" si="1208">IMPRODUCT(R2310,S2310)</f>
        <v>0.0666002670102692-0.100904643044089i</v>
      </c>
      <c r="U2310" t="e">
        <f t="shared" ref="U2310:U2373" si="1209">IMDIV(COMPLEX(1,2*PI()*B2310*$C$16*10^-3*$C$15*10^-6),COMPLEX(0,2*PI()*B2310*$C$15*10^-6))</f>
        <v>#DIV/0!</v>
      </c>
      <c r="V2310" t="str">
        <f t="shared" ref="V2310:V2373" si="1210">IMSUM(COMPLEX($C$18*10^-3,0),IMDIV(COMPLEX(1,0),COMPLEX(0,2*PI()*B2310*($C$17*1*10^-6))))</f>
        <v>0.0000833333333333333-0.000705474038527907i</v>
      </c>
      <c r="W2310" t="e">
        <f t="shared" ref="W2310:W2373" si="1211">IMDIV(IMPRODUCT(U2310,V2310),IMSUM(U2310,V2310))</f>
        <v>#DIV/0!</v>
      </c>
      <c r="X2310" t="e">
        <f t="shared" ref="X2310:X2373" si="1212">IMDIV(IMPRODUCT(COMPLEX($C$19,0),W2310),IMSUM(COMPLEX($C$19,0),W2310))</f>
        <v>#DIV/0!</v>
      </c>
      <c r="Y2310" t="str">
        <f t="shared" ref="Y2310:Y2373" si="1213">COMPLEX($C$13*10^-3,2*PI()*B2310*$C$12*0.000001)</f>
        <v>0.00096+1.60648481933968i</v>
      </c>
      <c r="Z2310" t="e">
        <f t="shared" ref="Z2310:Z2373" si="1214">IMPRODUCT(COMPLEX($C$6,0),IMDIV(X2310,IMSUM(X2310,Y2310)))</f>
        <v>#DIV/0!</v>
      </c>
      <c r="AA2310" t="e">
        <f t="shared" ref="AA2310:AA2373" si="1215">IMDIV(COMPLEX($C$6,0),IMSUM(X2310,Y2310))</f>
        <v>#DIV/0!</v>
      </c>
      <c r="AB2310" t="str">
        <f t="shared" ref="AB2310:AB2373" si="1216">IMPRODUCT(COMPLEX($C$119,0),T2310)</f>
        <v>0.0380044501207463-0.0575797312183372i</v>
      </c>
      <c r="AC2310" t="str">
        <f t="shared" ref="AC2310:AC2373" si="1217">IMSUM(COMPLEX(1,0),IMPRODUCT(AB2310,M2310))</f>
        <v>0.915662721237525-0.177193802311568i</v>
      </c>
      <c r="AD2310" t="str">
        <f t="shared" ref="AD2310:AD2373" si="1218">IMDIV(AB2310,AC2310)</f>
        <v>0.051736231696265-0.052871423597298i</v>
      </c>
      <c r="AE2310" t="e">
        <f t="shared" ref="AE2310:AE2373" si="1219">IMPRODUCT(AD2310,AA2310,X2310)</f>
        <v>#DIV/0!</v>
      </c>
      <c r="AF2310" t="str">
        <f t="shared" ref="AF2310:AF2373" si="1220">IMSUB(D2310,H2310)</f>
        <v>-15.347152159173-7.07566727766099i</v>
      </c>
      <c r="AG2310" t="e">
        <f t="shared" ref="AG2310:AG2373" si="1221">IMSUM(COMPLEX(1,0),IMPRODUCT(AD2310,AA2310,COMPLEX($C$127,0)))</f>
        <v>#DIV/0!</v>
      </c>
      <c r="AH2310" t="e">
        <f t="shared" ref="AH2310:AH2373" si="1222">IMDIV(IMPRODUCT(AE2310,AF2310),AG2310)</f>
        <v>#DIV/0!</v>
      </c>
      <c r="AI2310" t="e">
        <f t="shared" ref="AI2310:AI2373" si="1223">20*LOG10(IMABS(AH2310))</f>
        <v>#DIV/0!</v>
      </c>
      <c r="AJ2310" t="e">
        <f t="shared" ref="AJ2310:AJ2373" si="1224">IMARGUMENT(AH2310)*180/PI()</f>
        <v>#DIV/0!</v>
      </c>
      <c r="AK2310"/>
      <c r="AL2310"/>
      <c r="AM2310"/>
      <c r="AN2310"/>
    </row>
    <row r="2311" spans="1:40" x14ac:dyDescent="0.3">
      <c r="A2311"/>
      <c r="B2311">
        <f t="shared" si="1190"/>
        <v>377000</v>
      </c>
      <c r="C2311" s="186" t="str">
        <f t="shared" si="1193"/>
        <v>-0.00264095930834532+0.00682808393669451i</v>
      </c>
      <c r="D2311" s="158" t="str">
        <f t="shared" si="1194"/>
        <v>-6.28190555777952-2.36893325945579i</v>
      </c>
      <c r="E2311" t="str">
        <f t="shared" si="1195"/>
        <v>651.212243696805-4118.65142010878i</v>
      </c>
      <c r="F2311" t="str">
        <f t="shared" si="1196"/>
        <v>0.816738026488984+0.315819378648319i</v>
      </c>
      <c r="G2311" t="str">
        <f t="shared" si="1191"/>
        <v>0.816738026488984+0.315819378648319i</v>
      </c>
      <c r="H2311" t="str">
        <f t="shared" si="1197"/>
        <v>9.08141447707037+4.69731570479657i</v>
      </c>
      <c r="I2311" t="str">
        <f t="shared" si="1198"/>
        <v>1480.47553800419i</v>
      </c>
      <c r="J2311" t="str">
        <f t="shared" si="1192"/>
        <v>-541.86696051798+315.694234963153i</v>
      </c>
      <c r="K2311" t="str">
        <f t="shared" si="1199"/>
        <v>1.18840123996687-2.03980718194556i</v>
      </c>
      <c r="L2311" t="str">
        <f t="shared" si="1200"/>
        <v>0.276033226910659-0.392215944007258i</v>
      </c>
      <c r="M2311" t="str">
        <f t="shared" si="1201"/>
        <v>1.46443446687753-2.43202312595282i</v>
      </c>
      <c r="N2311" t="str">
        <f t="shared" si="1202"/>
        <v>-4.81942199577154i</v>
      </c>
      <c r="O2311" t="str">
        <f t="shared" si="1203"/>
        <v>0.106828769526429+0.994277433114857i</v>
      </c>
      <c r="P2311" t="str">
        <f t="shared" si="1204"/>
        <v>0.893171230473571-0.994277433114857i</v>
      </c>
      <c r="Q2311" t="str">
        <f t="shared" si="1205"/>
        <v>-0.893171230473571+5.8136994288864i</v>
      </c>
      <c r="R2311" t="str">
        <f t="shared" si="1206"/>
        <v>-0.190138231396007-0.124420816938602i</v>
      </c>
      <c r="S2311" t="str">
        <f t="shared" si="1207"/>
        <v>0.528880328754077i</v>
      </c>
      <c r="T2311" t="str">
        <f t="shared" si="1208"/>
        <v>0.0658037225663387-0.100560370329439i</v>
      </c>
      <c r="U2311" t="e">
        <f t="shared" si="1209"/>
        <v>#DIV/0!</v>
      </c>
      <c r="V2311" t="str">
        <f t="shared" si="1210"/>
        <v>0.0000833333333333333-0.000703602754606081i</v>
      </c>
      <c r="W2311" t="e">
        <f t="shared" si="1211"/>
        <v>#DIV/0!</v>
      </c>
      <c r="X2311" t="e">
        <f t="shared" si="1212"/>
        <v>#DIV/0!</v>
      </c>
      <c r="Y2311" t="str">
        <f t="shared" si="1213"/>
        <v>0.00096+1.61075738534856i</v>
      </c>
      <c r="Z2311" t="e">
        <f t="shared" si="1214"/>
        <v>#DIV/0!</v>
      </c>
      <c r="AA2311" t="e">
        <f t="shared" si="1215"/>
        <v>#DIV/0!</v>
      </c>
      <c r="AB2311" t="str">
        <f t="shared" si="1216"/>
        <v>0.0375499139011896-0.0573832771228929i</v>
      </c>
      <c r="AC2311" t="str">
        <f t="shared" si="1217"/>
        <v>0.915431931139351-0.17535630782638i</v>
      </c>
      <c r="AD2311" t="str">
        <f t="shared" si="1218"/>
        <v>0.0511494898141976-0.0528863914344959i</v>
      </c>
      <c r="AE2311" t="e">
        <f t="shared" si="1219"/>
        <v>#DIV/0!</v>
      </c>
      <c r="AF2311" t="str">
        <f t="shared" si="1220"/>
        <v>-15.3633200348499-7.06624896425236i</v>
      </c>
      <c r="AG2311" t="e">
        <f t="shared" si="1221"/>
        <v>#DIV/0!</v>
      </c>
      <c r="AH2311" t="e">
        <f t="shared" si="1222"/>
        <v>#DIV/0!</v>
      </c>
      <c r="AI2311" t="e">
        <f t="shared" si="1223"/>
        <v>#DIV/0!</v>
      </c>
      <c r="AJ2311" t="e">
        <f t="shared" si="1224"/>
        <v>#DIV/0!</v>
      </c>
      <c r="AK2311"/>
      <c r="AL2311"/>
      <c r="AM2311"/>
      <c r="AN2311"/>
    </row>
    <row r="2312" spans="1:40" x14ac:dyDescent="0.3">
      <c r="A2312"/>
      <c r="B2312">
        <f t="shared" si="1190"/>
        <v>378000</v>
      </c>
      <c r="C2312" s="186" t="str">
        <f t="shared" si="1193"/>
        <v>-0.0026305055156199+0.00681606966913287i</v>
      </c>
      <c r="D2312" s="158" t="str">
        <f t="shared" si="1194"/>
        <v>-6.28738676850553-2.36583843789724i</v>
      </c>
      <c r="E2312" t="str">
        <f t="shared" si="1195"/>
        <v>647.854727324344-4108.28497938538i</v>
      </c>
      <c r="F2312" t="str">
        <f t="shared" si="1196"/>
        <v>0.817463420811188+0.315403692003555i</v>
      </c>
      <c r="G2312" t="str">
        <f t="shared" si="1191"/>
        <v>0.817463420811188+0.315403692003555i</v>
      </c>
      <c r="H2312" t="str">
        <f t="shared" si="1197"/>
        <v>9.09201574963766+4.69099287198931i</v>
      </c>
      <c r="I2312" t="str">
        <f t="shared" si="1198"/>
        <v>1484.40252882118i</v>
      </c>
      <c r="J2312" t="str">
        <f t="shared" si="1192"/>
        <v>-544.750710879913+316.531620201781i</v>
      </c>
      <c r="K2312" t="str">
        <f t="shared" si="1199"/>
        <v>1.1836894859847-2.03712882946795i</v>
      </c>
      <c r="L2312" t="str">
        <f t="shared" si="1200"/>
        <v>0.275056088947231-0.391864205291933i</v>
      </c>
      <c r="M2312" t="str">
        <f t="shared" si="1201"/>
        <v>1.45874557493193-2.42899303475988i</v>
      </c>
      <c r="N2312" t="str">
        <f t="shared" si="1202"/>
        <v>-4.83220560849242i</v>
      </c>
      <c r="O2312" t="str">
        <f t="shared" si="1203"/>
        <v>0.119530152079045+0.992830571016002i</v>
      </c>
      <c r="P2312" t="str">
        <f t="shared" si="1204"/>
        <v>0.880469847920955-0.992830571016002i</v>
      </c>
      <c r="Q2312" t="str">
        <f t="shared" si="1205"/>
        <v>-0.880469847920955+5.82503617950842i</v>
      </c>
      <c r="R2312" t="str">
        <f t="shared" si="1206"/>
        <v>-0.18897163136396-0.122589114022089i</v>
      </c>
      <c r="S2312" t="str">
        <f t="shared" si="1207"/>
        <v>0.53028319434759i</v>
      </c>
      <c r="T2312" t="str">
        <f t="shared" si="1208"/>
        <v>0.0650069469758743-0.100208480320756i</v>
      </c>
      <c r="U2312" t="e">
        <f t="shared" si="1209"/>
        <v>#DIV/0!</v>
      </c>
      <c r="V2312" t="str">
        <f t="shared" si="1210"/>
        <v>0.0000833333333333333-0.000701741371657387i</v>
      </c>
      <c r="W2312" t="e">
        <f t="shared" si="1211"/>
        <v>#DIV/0!</v>
      </c>
      <c r="X2312" t="e">
        <f t="shared" si="1212"/>
        <v>#DIV/0!</v>
      </c>
      <c r="Y2312" t="str">
        <f t="shared" si="1213"/>
        <v>0.00096+1.61502995135744i</v>
      </c>
      <c r="Z2312" t="e">
        <f t="shared" si="1214"/>
        <v>#DIV/0!</v>
      </c>
      <c r="AA2312" t="e">
        <f t="shared" si="1215"/>
        <v>#DIV/0!</v>
      </c>
      <c r="AB2312" t="str">
        <f t="shared" si="1216"/>
        <v>0.0370952457813071-0.0571824763320955i</v>
      </c>
      <c r="AC2312" t="str">
        <f t="shared" si="1217"/>
        <v>0.915216688913512-0.173518777938595i</v>
      </c>
      <c r="AD2312" t="str">
        <f t="shared" si="1218"/>
        <v>0.0505599708834359-0.0528938912043435i</v>
      </c>
      <c r="AE2312" t="e">
        <f t="shared" si="1219"/>
        <v>#DIV/0!</v>
      </c>
      <c r="AF2312" t="str">
        <f t="shared" si="1220"/>
        <v>-15.3794025181432-7.05683130988655i</v>
      </c>
      <c r="AG2312" t="e">
        <f t="shared" si="1221"/>
        <v>#DIV/0!</v>
      </c>
      <c r="AH2312" t="e">
        <f t="shared" si="1222"/>
        <v>#DIV/0!</v>
      </c>
      <c r="AI2312" t="e">
        <f t="shared" si="1223"/>
        <v>#DIV/0!</v>
      </c>
      <c r="AJ2312" t="e">
        <f t="shared" si="1224"/>
        <v>#DIV/0!</v>
      </c>
      <c r="AK2312"/>
      <c r="AL2312"/>
      <c r="AM2312"/>
      <c r="AN2312"/>
    </row>
    <row r="2313" spans="1:40" x14ac:dyDescent="0.3">
      <c r="A2313"/>
      <c r="B2313">
        <f t="shared" si="1190"/>
        <v>379000</v>
      </c>
      <c r="C2313" s="186" t="str">
        <f t="shared" si="1193"/>
        <v>-0.00262010679121732+0.00680408701982009i</v>
      </c>
      <c r="D2313" s="158" t="str">
        <f t="shared" si="1194"/>
        <v>-6.29283910679451-2.36274328228457i</v>
      </c>
      <c r="E2313" t="str">
        <f t="shared" si="1195"/>
        <v>644.522897124997-4097.96920294907i</v>
      </c>
      <c r="F2313" t="str">
        <f t="shared" si="1196"/>
        <v>0.818184994095023+0.314987993404764i</v>
      </c>
      <c r="G2313" t="str">
        <f t="shared" si="1191"/>
        <v>0.818184994095023+0.314987993404764i</v>
      </c>
      <c r="H2313" t="str">
        <f t="shared" si="1197"/>
        <v>9.10256100968506+4.68467131742072i</v>
      </c>
      <c r="I2313" t="str">
        <f t="shared" si="1198"/>
        <v>1488.32951963816i</v>
      </c>
      <c r="J2313" t="str">
        <f t="shared" si="1192"/>
        <v>-547.642100315651+317.369005440411i</v>
      </c>
      <c r="K2313" t="str">
        <f t="shared" si="1199"/>
        <v>1.17900261260533-2.03445029595384i</v>
      </c>
      <c r="L2313" t="str">
        <f t="shared" si="1200"/>
        <v>0.274083283484908-0.391511289685949i</v>
      </c>
      <c r="M2313" t="str">
        <f t="shared" si="1201"/>
        <v>1.45308589609024-2.42596158563979i</v>
      </c>
      <c r="N2313" t="str">
        <f t="shared" si="1202"/>
        <v>-4.84498922121329i</v>
      </c>
      <c r="O2313" t="str">
        <f t="shared" si="1203"/>
        <v>0.132212001190065+0.991221462006003i</v>
      </c>
      <c r="P2313" t="str">
        <f t="shared" si="1204"/>
        <v>0.867787998809935-0.991221462006003i</v>
      </c>
      <c r="Q2313" t="str">
        <f t="shared" si="1205"/>
        <v>-0.867787998809935+5.83621068321929i</v>
      </c>
      <c r="R2313" t="str">
        <f t="shared" si="1206"/>
        <v>-0.187796750855328-0.120766756112615i</v>
      </c>
      <c r="S2313" t="str">
        <f t="shared" si="1207"/>
        <v>0.531686059941103i</v>
      </c>
      <c r="T2313" t="str">
        <f t="shared" si="1208"/>
        <v>0.0642100007293844-0.0998489145320103i</v>
      </c>
      <c r="U2313" t="e">
        <f t="shared" si="1209"/>
        <v>#DIV/0!</v>
      </c>
      <c r="V2313" t="str">
        <f t="shared" si="1210"/>
        <v>0.0000833333333333333-0.000699889811310005i</v>
      </c>
      <c r="W2313" t="e">
        <f t="shared" si="1211"/>
        <v>#DIV/0!</v>
      </c>
      <c r="X2313" t="e">
        <f t="shared" si="1212"/>
        <v>#DIV/0!</v>
      </c>
      <c r="Y2313" t="str">
        <f t="shared" si="1213"/>
        <v>0.00096+1.61930251736632i</v>
      </c>
      <c r="Z2313" t="e">
        <f t="shared" si="1214"/>
        <v>#DIV/0!</v>
      </c>
      <c r="AA2313" t="e">
        <f t="shared" si="1215"/>
        <v>#DIV/0!</v>
      </c>
      <c r="AB2313" t="str">
        <f t="shared" si="1216"/>
        <v>0.0366404802791062-0.0569772954717634i</v>
      </c>
      <c r="AC2313" t="str">
        <f t="shared" si="1217"/>
        <v>0.915017035051396-0.17168130208389i</v>
      </c>
      <c r="AD2313" t="str">
        <f t="shared" si="1218"/>
        <v>0.0499677728109516-0.0528938383869856i</v>
      </c>
      <c r="AE2313" t="e">
        <f t="shared" si="1219"/>
        <v>#DIV/0!</v>
      </c>
      <c r="AF2313" t="str">
        <f t="shared" si="1220"/>
        <v>-15.3954001164796-7.04741459970529i</v>
      </c>
      <c r="AG2313" t="e">
        <f t="shared" si="1221"/>
        <v>#DIV/0!</v>
      </c>
      <c r="AH2313" t="e">
        <f t="shared" si="1222"/>
        <v>#DIV/0!</v>
      </c>
      <c r="AI2313" t="e">
        <f t="shared" si="1223"/>
        <v>#DIV/0!</v>
      </c>
      <c r="AJ2313" t="e">
        <f t="shared" si="1224"/>
        <v>#DIV/0!</v>
      </c>
      <c r="AK2313"/>
      <c r="AL2313"/>
      <c r="AM2313"/>
      <c r="AN2313"/>
    </row>
    <row r="2314" spans="1:40" x14ac:dyDescent="0.3">
      <c r="A2314"/>
      <c r="B2314">
        <f t="shared" si="1190"/>
        <v>380000</v>
      </c>
      <c r="C2314" s="186" t="str">
        <f t="shared" si="1193"/>
        <v>-0.00260976280915927+0.00679213592675434i</v>
      </c>
      <c r="D2314" s="158" t="str">
        <f t="shared" si="1194"/>
        <v>-6.29826274353839-2.35964789363683i</v>
      </c>
      <c r="E2314" t="str">
        <f t="shared" si="1195"/>
        <v>641.216493947073-4087.70373147041i</v>
      </c>
      <c r="F2314" t="str">
        <f t="shared" si="1196"/>
        <v>0.818902768956718+0.31457229596634i</v>
      </c>
      <c r="G2314" t="str">
        <f t="shared" si="1191"/>
        <v>0.818902768956718+0.31457229596634i</v>
      </c>
      <c r="H2314" t="str">
        <f t="shared" si="1197"/>
        <v>9.11305059104769+4.67835122069033i</v>
      </c>
      <c r="I2314" t="str">
        <f t="shared" si="1198"/>
        <v>1492.25651045515i</v>
      </c>
      <c r="J2314" t="str">
        <f t="shared" si="1192"/>
        <v>-550.541128825196+318.206390679039i</v>
      </c>
      <c r="K2314" t="str">
        <f t="shared" si="1199"/>
        <v>1.17434047196165-2.03177166768784i</v>
      </c>
      <c r="L2314" t="str">
        <f t="shared" si="1200"/>
        <v>0.273114791890862-0.391157219490402i</v>
      </c>
      <c r="M2314" t="str">
        <f t="shared" si="1201"/>
        <v>1.44745526385251-2.42292888717824i</v>
      </c>
      <c r="N2314" t="str">
        <f t="shared" si="1202"/>
        <v>-4.85777283393417i</v>
      </c>
      <c r="O2314" t="str">
        <f t="shared" si="1203"/>
        <v>0.144872244410387+0.989450369043085i</v>
      </c>
      <c r="P2314" t="str">
        <f t="shared" si="1204"/>
        <v>0.855127755589613-0.989450369043085i</v>
      </c>
      <c r="Q2314" t="str">
        <f t="shared" si="1205"/>
        <v>-0.855127755589613+5.84722320297726i</v>
      </c>
      <c r="R2314" t="str">
        <f t="shared" si="1206"/>
        <v>-0.186613545368605-0.118953785280812i</v>
      </c>
      <c r="S2314" t="str">
        <f t="shared" si="1207"/>
        <v>0.533088925534614i</v>
      </c>
      <c r="T2314" t="str">
        <f t="shared" si="1208"/>
        <v>0.0634129455836232-0.0994816143907546i</v>
      </c>
      <c r="U2314" t="e">
        <f t="shared" si="1209"/>
        <v>#DIV/0!</v>
      </c>
      <c r="V2314" t="str">
        <f t="shared" si="1210"/>
        <v>0.0000833333333333333-0.000698047996017083i</v>
      </c>
      <c r="W2314" t="e">
        <f t="shared" si="1211"/>
        <v>#DIV/0!</v>
      </c>
      <c r="X2314" t="e">
        <f t="shared" si="1212"/>
        <v>#DIV/0!</v>
      </c>
      <c r="Y2314" t="str">
        <f t="shared" si="1213"/>
        <v>0.00096+1.62357508337521i</v>
      </c>
      <c r="Z2314" t="e">
        <f t="shared" si="1214"/>
        <v>#DIV/0!</v>
      </c>
      <c r="AA2314" t="e">
        <f t="shared" si="1215"/>
        <v>#DIV/0!</v>
      </c>
      <c r="AB2314" t="str">
        <f t="shared" si="1216"/>
        <v>0.0361856526351585-0.0567677011184023i</v>
      </c>
      <c r="AC2314" t="str">
        <f t="shared" si="1217"/>
        <v>0.914833010484221-0.16984397087176i</v>
      </c>
      <c r="AD2314" t="str">
        <f t="shared" si="1218"/>
        <v>0.0493729956987616-0.0528861496258008i</v>
      </c>
      <c r="AE2314" t="e">
        <f t="shared" si="1219"/>
        <v>#DIV/0!</v>
      </c>
      <c r="AF2314" t="str">
        <f t="shared" si="1220"/>
        <v>-15.4113133345861-7.03799911432716i</v>
      </c>
      <c r="AG2314" t="e">
        <f t="shared" si="1221"/>
        <v>#DIV/0!</v>
      </c>
      <c r="AH2314" t="e">
        <f t="shared" si="1222"/>
        <v>#DIV/0!</v>
      </c>
      <c r="AI2314" t="e">
        <f t="shared" si="1223"/>
        <v>#DIV/0!</v>
      </c>
      <c r="AJ2314" t="e">
        <f t="shared" si="1224"/>
        <v>#DIV/0!</v>
      </c>
      <c r="AK2314"/>
      <c r="AL2314"/>
      <c r="AM2314"/>
      <c r="AN2314"/>
    </row>
    <row r="2315" spans="1:40" x14ac:dyDescent="0.3">
      <c r="A2315"/>
      <c r="B2315">
        <f t="shared" si="1190"/>
        <v>381000</v>
      </c>
      <c r="C2315" s="186" t="str">
        <f t="shared" si="1193"/>
        <v>-0.00259947324518497+0.00678021632759937i</v>
      </c>
      <c r="D2315" s="158" t="str">
        <f t="shared" si="1194"/>
        <v>-6.30365784872906-2.35655237139564i</v>
      </c>
      <c r="E2315" t="str">
        <f t="shared" si="1195"/>
        <v>637.935261870742-4077.48820888678i</v>
      </c>
      <c r="F2315" t="str">
        <f t="shared" si="1196"/>
        <v>0.819616767893388+0.314156612596596i</v>
      </c>
      <c r="G2315" t="str">
        <f t="shared" si="1191"/>
        <v>0.819616767893388+0.314156612596596i</v>
      </c>
      <c r="H2315" t="str">
        <f t="shared" si="1197"/>
        <v>9.12348482576171+4.67203275851084i</v>
      </c>
      <c r="I2315" t="str">
        <f t="shared" si="1198"/>
        <v>1496.18350127214i</v>
      </c>
      <c r="J2315" t="str">
        <f t="shared" si="1192"/>
        <v>-553.447796408548+319.043775917669i</v>
      </c>
      <c r="K2315" t="str">
        <f t="shared" si="1199"/>
        <v>1.1697029169729-2.02909302959843i</v>
      </c>
      <c r="L2315" t="str">
        <f t="shared" si="1200"/>
        <v>0.27215059555421-0.39080201675699i</v>
      </c>
      <c r="M2315" t="str">
        <f t="shared" si="1201"/>
        <v>1.44185351252711-2.41989504635542i</v>
      </c>
      <c r="N2315" t="str">
        <f t="shared" si="1202"/>
        <v>-4.87055644665505i</v>
      </c>
      <c r="O2315" t="str">
        <f t="shared" si="1203"/>
        <v>0.15750881282168+0.987517581556655i</v>
      </c>
      <c r="P2315" t="str">
        <f t="shared" si="1204"/>
        <v>0.84249118717832-0.987517581556655i</v>
      </c>
      <c r="Q2315" t="str">
        <f t="shared" si="1205"/>
        <v>-0.84249118717832+5.85807402821171i</v>
      </c>
      <c r="R2315" t="str">
        <f t="shared" si="1206"/>
        <v>-0.185421970734298-0.11715024556201i</v>
      </c>
      <c r="S2315" t="str">
        <f t="shared" si="1207"/>
        <v>0.534491791128127i</v>
      </c>
      <c r="T2315" t="str">
        <f t="shared" si="1208"/>
        <v>0.0626158445815386-0.0991065212522821i</v>
      </c>
      <c r="U2315" t="e">
        <f t="shared" si="1209"/>
        <v>#DIV/0!</v>
      </c>
      <c r="V2315" t="str">
        <f t="shared" si="1210"/>
        <v>0.0000833333333333333-0.000696215849045913i</v>
      </c>
      <c r="W2315" t="e">
        <f t="shared" si="1211"/>
        <v>#DIV/0!</v>
      </c>
      <c r="X2315" t="e">
        <f t="shared" si="1212"/>
        <v>#DIV/0!</v>
      </c>
      <c r="Y2315" t="str">
        <f t="shared" si="1213"/>
        <v>0.00096+1.62784764938409i</v>
      </c>
      <c r="Z2315" t="e">
        <f t="shared" si="1214"/>
        <v>#DIV/0!</v>
      </c>
      <c r="AA2315" t="e">
        <f t="shared" si="1215"/>
        <v>#DIV/0!</v>
      </c>
      <c r="AB2315" t="str">
        <f t="shared" si="1216"/>
        <v>0.0357307988239831-0.0565536598072839i</v>
      </c>
      <c r="AC2315" t="str">
        <f t="shared" si="1217"/>
        <v>0.914664656568844-0.168006876115874i</v>
      </c>
      <c r="AD2315" t="str">
        <f t="shared" si="1218"/>
        <v>0.0487757418378557-0.0528707427837861i</v>
      </c>
      <c r="AE2315" t="e">
        <f t="shared" si="1219"/>
        <v>#DIV/0!</v>
      </c>
      <c r="AF2315" t="str">
        <f t="shared" si="1220"/>
        <v>-15.4271426744908-7.02858512990648i</v>
      </c>
      <c r="AG2315" t="e">
        <f t="shared" si="1221"/>
        <v>#DIV/0!</v>
      </c>
      <c r="AH2315" t="e">
        <f t="shared" si="1222"/>
        <v>#DIV/0!</v>
      </c>
      <c r="AI2315" t="e">
        <f t="shared" si="1223"/>
        <v>#DIV/0!</v>
      </c>
      <c r="AJ2315" t="e">
        <f t="shared" si="1224"/>
        <v>#DIV/0!</v>
      </c>
      <c r="AK2315"/>
      <c r="AL2315"/>
      <c r="AM2315"/>
      <c r="AN2315"/>
    </row>
    <row r="2316" spans="1:40" x14ac:dyDescent="0.3">
      <c r="A2316"/>
      <c r="B2316">
        <f t="shared" si="1190"/>
        <v>382000</v>
      </c>
      <c r="C2316" s="186" t="str">
        <f t="shared" si="1193"/>
        <v>-0.00258923777675082+0.0067683281596886i</v>
      </c>
      <c r="D2316" s="158" t="str">
        <f t="shared" si="1194"/>
        <v>-6.30902459145832-2.35345681344591i</v>
      </c>
      <c r="E2316" t="str">
        <f t="shared" si="1195"/>
        <v>634.678948160225-4067.32228236714i</v>
      </c>
      <c r="F2316" t="str">
        <f t="shared" si="1196"/>
        <v>0.820327013283029+0.31374095600046i</v>
      </c>
      <c r="G2316" t="str">
        <f t="shared" si="1191"/>
        <v>0.820327013283029+0.31374095600046i</v>
      </c>
      <c r="H2316" t="str">
        <f t="shared" si="1197"/>
        <v>9.13386404406547+4.66571610474616i</v>
      </c>
      <c r="I2316" t="str">
        <f t="shared" si="1198"/>
        <v>1500.11049208913i</v>
      </c>
      <c r="J2316" t="str">
        <f t="shared" si="1192"/>
        <v>-556.362103065706+319.881161156298i</v>
      </c>
      <c r="K2316" t="str">
        <f t="shared" si="1199"/>
        <v>1.16508980134444-2.02641446527598i</v>
      </c>
      <c r="L2316" t="str">
        <f t="shared" si="1200"/>
        <v>0.27119067588733-0.390445703290331i</v>
      </c>
      <c r="M2316" t="str">
        <f t="shared" si="1201"/>
        <v>1.43628047723177-2.41686016856631i</v>
      </c>
      <c r="N2316" t="str">
        <f t="shared" si="1202"/>
        <v>-4.88334005937593i</v>
      </c>
      <c r="O2316" t="str">
        <f t="shared" si="1203"/>
        <v>0.170119641374527+0.985423415400001i</v>
      </c>
      <c r="P2316" t="str">
        <f t="shared" si="1204"/>
        <v>0.829880358625473-0.985423415400001i</v>
      </c>
      <c r="Q2316" t="str">
        <f t="shared" si="1205"/>
        <v>-0.829880358625473+5.86876347477593i</v>
      </c>
      <c r="R2316" t="str">
        <f t="shared" si="1206"/>
        <v>-0.184221983138013-0.115356182968006i</v>
      </c>
      <c r="S2316" t="str">
        <f t="shared" si="1207"/>
        <v>0.535894656721639i</v>
      </c>
      <c r="T2316" t="str">
        <f t="shared" si="1208"/>
        <v>0.0618187620723582-0.0987235764143251i</v>
      </c>
      <c r="U2316" t="e">
        <f t="shared" si="1209"/>
        <v>#DIV/0!</v>
      </c>
      <c r="V2316" t="str">
        <f t="shared" si="1210"/>
        <v>0.0000833333333333333-0.000694393294467258i</v>
      </c>
      <c r="W2316" t="e">
        <f t="shared" si="1211"/>
        <v>#DIV/0!</v>
      </c>
      <c r="X2316" t="e">
        <f t="shared" si="1212"/>
        <v>#DIV/0!</v>
      </c>
      <c r="Y2316" t="str">
        <f t="shared" si="1213"/>
        <v>0.00096+1.63212021539297i</v>
      </c>
      <c r="Z2316" t="e">
        <f t="shared" si="1214"/>
        <v>#DIV/0!</v>
      </c>
      <c r="AA2316" t="e">
        <f t="shared" si="1215"/>
        <v>#DIV/0!</v>
      </c>
      <c r="AB2316" t="str">
        <f t="shared" si="1216"/>
        <v>0.0352759555655079-0.0563351380408338i</v>
      </c>
      <c r="AC2316" t="str">
        <f t="shared" si="1217"/>
        <v>0.914512015072859-0.166170110864598i</v>
      </c>
      <c r="AD2316" t="str">
        <f t="shared" si="1218"/>
        <v>0.0481761157006426-0.0528475370003552i</v>
      </c>
      <c r="AE2316" t="e">
        <f t="shared" si="1219"/>
        <v>#DIV/0!</v>
      </c>
      <c r="AF2316" t="str">
        <f t="shared" si="1220"/>
        <v>-15.4428886355238-7.01917291819207i</v>
      </c>
      <c r="AG2316" t="e">
        <f t="shared" si="1221"/>
        <v>#DIV/0!</v>
      </c>
      <c r="AH2316" t="e">
        <f t="shared" si="1222"/>
        <v>#DIV/0!</v>
      </c>
      <c r="AI2316" t="e">
        <f t="shared" si="1223"/>
        <v>#DIV/0!</v>
      </c>
      <c r="AJ2316" t="e">
        <f t="shared" si="1224"/>
        <v>#DIV/0!</v>
      </c>
      <c r="AK2316"/>
      <c r="AL2316"/>
      <c r="AM2316"/>
      <c r="AN2316"/>
    </row>
    <row r="2317" spans="1:40" x14ac:dyDescent="0.3">
      <c r="A2317"/>
      <c r="B2317">
        <f t="shared" si="1190"/>
        <v>383000</v>
      </c>
      <c r="C2317" s="186" t="str">
        <f t="shared" si="1193"/>
        <v>-0.00257905608303024+0.00675647136002984i</v>
      </c>
      <c r="D2317" s="158" t="str">
        <f t="shared" si="1194"/>
        <v>-6.31436313991832-2.35036131613641i</v>
      </c>
      <c r="E2317" t="str">
        <f t="shared" si="1195"/>
        <v>631.447303216801-4057.20560227712i</v>
      </c>
      <c r="F2317" t="str">
        <f t="shared" si="1196"/>
        <v>0.821033527384576+0.31332533868217i</v>
      </c>
      <c r="G2317" t="str">
        <f t="shared" si="1191"/>
        <v>0.821033527384576+0.31332533868217i</v>
      </c>
      <c r="H2317" t="str">
        <f t="shared" si="1197"/>
        <v>9.14418857440111+4.65940143044917i</v>
      </c>
      <c r="I2317" t="str">
        <f t="shared" si="1198"/>
        <v>1504.03748290611i</v>
      </c>
      <c r="J2317" t="str">
        <f t="shared" si="1192"/>
        <v>-559.284048796671+320.718546394927i</v>
      </c>
      <c r="K2317" t="str">
        <f t="shared" si="1199"/>
        <v>1.16050097956738-2.02373605699035i</v>
      </c>
      <c r="L2317" t="str">
        <f t="shared" si="1200"/>
        <v>0.270235014327179-0.3900883006503i</v>
      </c>
      <c r="M2317" t="str">
        <f t="shared" si="1201"/>
        <v>1.43073599389456-2.41382435764065i</v>
      </c>
      <c r="N2317" t="str">
        <f t="shared" si="1202"/>
        <v>-4.89612367209681i</v>
      </c>
      <c r="O2317" t="str">
        <f t="shared" si="1203"/>
        <v>0.182702669225882+0.983168212798674i</v>
      </c>
      <c r="P2317" t="str">
        <f t="shared" si="1204"/>
        <v>0.817297330774118-0.983168212798674i</v>
      </c>
      <c r="Q2317" t="str">
        <f t="shared" si="1205"/>
        <v>-0.817297330774118+5.87929188489548i</v>
      </c>
      <c r="R2317" t="str">
        <f t="shared" si="1206"/>
        <v>-0.183013539144212-0.11357164549892i</v>
      </c>
      <c r="S2317" t="str">
        <f t="shared" si="1207"/>
        <v>0.537297522315151i</v>
      </c>
      <c r="T2317" t="str">
        <f t="shared" si="1208"/>
        <v>0.0610217637318244-0.098332721132312i</v>
      </c>
      <c r="U2317" t="e">
        <f t="shared" si="1209"/>
        <v>#DIV/0!</v>
      </c>
      <c r="V2317" t="str">
        <f t="shared" si="1210"/>
        <v>0.0000833333333333333-0.000692580257144888i</v>
      </c>
      <c r="W2317" t="e">
        <f t="shared" si="1211"/>
        <v>#DIV/0!</v>
      </c>
      <c r="X2317" t="e">
        <f t="shared" si="1212"/>
        <v>#DIV/0!</v>
      </c>
      <c r="Y2317" t="str">
        <f t="shared" si="1213"/>
        <v>0.00096+1.63639278140185i</v>
      </c>
      <c r="Z2317" t="e">
        <f t="shared" si="1214"/>
        <v>#DIV/0!</v>
      </c>
      <c r="AA2317" t="e">
        <f t="shared" si="1215"/>
        <v>#DIV/0!</v>
      </c>
      <c r="AB2317" t="str">
        <f t="shared" si="1216"/>
        <v>0.034821160336617-0.0561121022973374i</v>
      </c>
      <c r="AC2317" t="str">
        <f t="shared" si="1217"/>
        <v>0.914375128159035-0.164333769431731i</v>
      </c>
      <c r="AD2317" t="str">
        <f t="shared" si="1218"/>
        <v>0.0475742239318935-0.0528164527485052i</v>
      </c>
      <c r="AE2317" t="e">
        <f t="shared" si="1219"/>
        <v>#DIV/0!</v>
      </c>
      <c r="AF2317" t="str">
        <f t="shared" si="1220"/>
        <v>-15.4585517143194-7.00976274658558i</v>
      </c>
      <c r="AG2317" t="e">
        <f t="shared" si="1221"/>
        <v>#DIV/0!</v>
      </c>
      <c r="AH2317" t="e">
        <f t="shared" si="1222"/>
        <v>#DIV/0!</v>
      </c>
      <c r="AI2317" t="e">
        <f t="shared" si="1223"/>
        <v>#DIV/0!</v>
      </c>
      <c r="AJ2317" t="e">
        <f t="shared" si="1224"/>
        <v>#DIV/0!</v>
      </c>
      <c r="AK2317"/>
      <c r="AL2317"/>
      <c r="AM2317"/>
      <c r="AN2317"/>
    </row>
    <row r="2318" spans="1:40" x14ac:dyDescent="0.3">
      <c r="A2318"/>
      <c r="B2318">
        <f t="shared" si="1190"/>
        <v>384000</v>
      </c>
      <c r="C2318" s="186" t="str">
        <f t="shared" si="1193"/>
        <v>-0.00256892784491287+0.00674464586531021i</v>
      </c>
      <c r="D2318" s="158" t="str">
        <f t="shared" si="1194"/>
        <v>-6.31967366140183-2.34726597429985i</v>
      </c>
      <c r="E2318" t="str">
        <f t="shared" si="1195"/>
        <v>628.240080532612-4047.13782214457i</v>
      </c>
      <c r="F2318" t="str">
        <f t="shared" si="1196"/>
        <v>0.821736332337934+0.312909772947899i</v>
      </c>
      <c r="G2318" t="str">
        <f t="shared" si="1191"/>
        <v>0.821736332337934+0.312909772947899i</v>
      </c>
      <c r="H2318" t="str">
        <f t="shared" si="1197"/>
        <v>9.1544587434163+4.65308890389859i</v>
      </c>
      <c r="I2318" t="str">
        <f t="shared" si="1198"/>
        <v>1507.9644737231i</v>
      </c>
      <c r="J2318" t="str">
        <f t="shared" si="1192"/>
        <v>-562.213633601441+321.555931633556i</v>
      </c>
      <c r="K2318" t="str">
        <f t="shared" si="1199"/>
        <v>1.1559363069182-2.0210578857084i</v>
      </c>
      <c r="L2318" t="str">
        <f t="shared" si="1200"/>
        <v>0.269283592336563-0.389729830154324i</v>
      </c>
      <c r="M2318" t="str">
        <f t="shared" si="1201"/>
        <v>1.42521989925476-2.41078771586272i</v>
      </c>
      <c r="N2318" t="str">
        <f t="shared" si="1202"/>
        <v>-4.90890728481769i</v>
      </c>
      <c r="O2318" t="str">
        <f t="shared" si="1203"/>
        <v>0.195255840075844+0.980752342294565i</v>
      </c>
      <c r="P2318" t="str">
        <f t="shared" si="1204"/>
        <v>0.804744159924156-0.980752342294565i</v>
      </c>
      <c r="Q2318" t="str">
        <f t="shared" si="1205"/>
        <v>-0.804744159924156+5.88965962711225i</v>
      </c>
      <c r="R2318" t="str">
        <f t="shared" si="1206"/>
        <v>-0.181796595720682-0.111796683155133i</v>
      </c>
      <c r="S2318" t="str">
        <f t="shared" si="1207"/>
        <v>0.538700387908663i</v>
      </c>
      <c r="T2318" t="str">
        <f t="shared" si="1208"/>
        <v>0.060224916582572-0.0979338966352058i</v>
      </c>
      <c r="U2318" t="e">
        <f t="shared" si="1209"/>
        <v>#DIV/0!</v>
      </c>
      <c r="V2318" t="str">
        <f t="shared" si="1210"/>
        <v>0.0000833333333333333-0.000690776662725239i</v>
      </c>
      <c r="W2318" t="e">
        <f t="shared" si="1211"/>
        <v>#DIV/0!</v>
      </c>
      <c r="X2318" t="e">
        <f t="shared" si="1212"/>
        <v>#DIV/0!</v>
      </c>
      <c r="Y2318" t="str">
        <f t="shared" si="1213"/>
        <v>0.00096+1.64066534741073i</v>
      </c>
      <c r="Z2318" t="e">
        <f t="shared" si="1214"/>
        <v>#DIV/0!</v>
      </c>
      <c r="AA2318" t="e">
        <f t="shared" si="1215"/>
        <v>#DIV/0!</v>
      </c>
      <c r="AB2318" t="str">
        <f t="shared" si="1216"/>
        <v>0.0343664513827782-0.0558845190399779i</v>
      </c>
      <c r="AC2318" t="str">
        <f t="shared" si="1217"/>
        <v>0.914254038369032-0.162497947427453i</v>
      </c>
      <c r="AD2318" t="str">
        <f t="shared" si="1218"/>
        <v>0.0469701753381591-0.0527774118923202i</v>
      </c>
      <c r="AE2318" t="e">
        <f t="shared" si="1219"/>
        <v>#DIV/0!</v>
      </c>
      <c r="AF2318" t="str">
        <f t="shared" si="1220"/>
        <v>-15.4741324048181-7.00035487819844i</v>
      </c>
      <c r="AG2318" t="e">
        <f t="shared" si="1221"/>
        <v>#DIV/0!</v>
      </c>
      <c r="AH2318" t="e">
        <f t="shared" si="1222"/>
        <v>#DIV/0!</v>
      </c>
      <c r="AI2318" t="e">
        <f t="shared" si="1223"/>
        <v>#DIV/0!</v>
      </c>
      <c r="AJ2318" t="e">
        <f t="shared" si="1224"/>
        <v>#DIV/0!</v>
      </c>
      <c r="AK2318"/>
      <c r="AL2318"/>
      <c r="AM2318"/>
      <c r="AN2318"/>
    </row>
    <row r="2319" spans="1:40" x14ac:dyDescent="0.3">
      <c r="A2319"/>
      <c r="B2319">
        <f t="shared" si="1190"/>
        <v>385000</v>
      </c>
      <c r="C2319" s="186" t="str">
        <f t="shared" si="1193"/>
        <v>-0.00255885274500358+0.00673285161190024i</v>
      </c>
      <c r="D2319" s="158" t="str">
        <f t="shared" si="1194"/>
        <v>-6.32495632230268-2.3441708812729i</v>
      </c>
      <c r="E2319" t="str">
        <f t="shared" si="1195"/>
        <v>625.057036645249-4037.11859862556i</v>
      </c>
      <c r="F2319" t="str">
        <f t="shared" si="1196"/>
        <v>0.822435450164041+0.312494270908365i</v>
      </c>
      <c r="G2319" t="str">
        <f t="shared" si="1191"/>
        <v>0.822435450164041+0.312494270908365i</v>
      </c>
      <c r="H2319" t="str">
        <f t="shared" si="1197"/>
        <v>9.16467487596598+4.64677869063582i</v>
      </c>
      <c r="I2319" t="str">
        <f t="shared" si="1198"/>
        <v>1511.89146454009i</v>
      </c>
      <c r="J2319" t="str">
        <f t="shared" si="1192"/>
        <v>-565.150857480019+322.393316872186i</v>
      </c>
      <c r="K2319" t="str">
        <f t="shared" si="1199"/>
        <v>1.15139563945812-2.01838003111115i</v>
      </c>
      <c r="L2319" t="str">
        <f t="shared" si="1200"/>
        <v>0.268336391405383-0.389370312879684i</v>
      </c>
      <c r="M2319" t="str">
        <f t="shared" si="1201"/>
        <v>1.4197320308635-2.40775034399083i</v>
      </c>
      <c r="N2319" t="str">
        <f t="shared" si="1202"/>
        <v>-4.92169089753857i</v>
      </c>
      <c r="O2319" t="str">
        <f t="shared" si="1203"/>
        <v>0.207777102503706+0.978176198685679i</v>
      </c>
      <c r="P2319" t="str">
        <f t="shared" si="1204"/>
        <v>0.792222897496294-0.978176198685679i</v>
      </c>
      <c r="Q2319" t="str">
        <f t="shared" si="1205"/>
        <v>-0.792222897496294+5.89986709622425i</v>
      </c>
      <c r="R2319" t="str">
        <f t="shared" si="1206"/>
        <v>-0.180571110263697-0.110031347949264i</v>
      </c>
      <c r="S2319" t="str">
        <f t="shared" si="1207"/>
        <v>0.540103253502174i</v>
      </c>
      <c r="T2319" t="str">
        <f t="shared" si="1208"/>
        <v>0.0594282890146273-0.0975270441419226i</v>
      </c>
      <c r="U2319" t="e">
        <f t="shared" si="1209"/>
        <v>#DIV/0!</v>
      </c>
      <c r="V2319" t="str">
        <f t="shared" si="1210"/>
        <v>0.0000833333333333333-0.000688982437627255i</v>
      </c>
      <c r="W2319" t="e">
        <f t="shared" si="1211"/>
        <v>#DIV/0!</v>
      </c>
      <c r="X2319" t="e">
        <f t="shared" si="1212"/>
        <v>#DIV/0!</v>
      </c>
      <c r="Y2319" t="str">
        <f t="shared" si="1213"/>
        <v>0.00096+1.64493791341962i</v>
      </c>
      <c r="Z2319" t="e">
        <f t="shared" si="1214"/>
        <v>#DIV/0!</v>
      </c>
      <c r="AA2319" t="e">
        <f t="shared" si="1215"/>
        <v>#DIV/0!</v>
      </c>
      <c r="AB2319" t="str">
        <f t="shared" si="1216"/>
        <v>0.0339118677297413-0.0556523547262058i</v>
      </c>
      <c r="AC2319" t="str">
        <f t="shared" si="1217"/>
        <v>0.914148788606398-0.160662741789428i</v>
      </c>
      <c r="AD2319" t="str">
        <f t="shared" si="1218"/>
        <v>0.0463640808756205-0.0527303377447635i</v>
      </c>
      <c r="AE2319" t="e">
        <f t="shared" si="1219"/>
        <v>#DIV/0!</v>
      </c>
      <c r="AF2319" t="str">
        <f t="shared" si="1220"/>
        <v>-15.4896311982687-6.99094957190872i</v>
      </c>
      <c r="AG2319" t="e">
        <f t="shared" si="1221"/>
        <v>#DIV/0!</v>
      </c>
      <c r="AH2319" t="e">
        <f t="shared" si="1222"/>
        <v>#DIV/0!</v>
      </c>
      <c r="AI2319" t="e">
        <f t="shared" si="1223"/>
        <v>#DIV/0!</v>
      </c>
      <c r="AJ2319" t="e">
        <f t="shared" si="1224"/>
        <v>#DIV/0!</v>
      </c>
      <c r="AK2319"/>
      <c r="AL2319"/>
      <c r="AM2319"/>
      <c r="AN2319"/>
    </row>
    <row r="2320" spans="1:40" x14ac:dyDescent="0.3">
      <c r="A2320"/>
      <c r="B2320">
        <f t="shared" si="1190"/>
        <v>386000</v>
      </c>
      <c r="C2320" s="186" t="str">
        <f t="shared" si="1193"/>
        <v>-0.00254883046762129+0.0067210885358591i</v>
      </c>
      <c r="D2320" s="158" t="str">
        <f t="shared" si="1194"/>
        <v>-6.33021128811634-2.34107612891584i</v>
      </c>
      <c r="E2320" t="str">
        <f t="shared" si="1195"/>
        <v>621.89793109311-4027.14759147069i</v>
      </c>
      <c r="F2320" t="str">
        <f t="shared" si="1196"/>
        <v>0.823130902764945+0.312078844481403i</v>
      </c>
      <c r="G2320" t="str">
        <f t="shared" si="1191"/>
        <v>0.823130902764945+0.312078844481403i</v>
      </c>
      <c r="H2320" t="str">
        <f t="shared" si="1197"/>
        <v>9.17483729511455+4.64047095350094i</v>
      </c>
      <c r="I2320" t="str">
        <f t="shared" si="1198"/>
        <v>1515.81845535708i</v>
      </c>
      <c r="J2320" t="str">
        <f t="shared" si="1192"/>
        <v>-568.095720432403+323.230702110814i</v>
      </c>
      <c r="K2320" t="str">
        <f t="shared" si="1199"/>
        <v>1.14687883403248-2.01570257161088i</v>
      </c>
      <c r="L2320" t="str">
        <f t="shared" si="1200"/>
        <v>0.267393393051841-0.389009769665781i</v>
      </c>
      <c r="M2320" t="str">
        <f t="shared" si="1201"/>
        <v>1.41427222708432-2.40471234127666i</v>
      </c>
      <c r="N2320" t="str">
        <f t="shared" si="1202"/>
        <v>-4.93447451025945i</v>
      </c>
      <c r="O2320" t="str">
        <f t="shared" si="1203"/>
        <v>0.220264410303183+0.975440202961612i</v>
      </c>
      <c r="P2320" t="str">
        <f t="shared" si="1204"/>
        <v>0.779735589696817-0.975440202961612i</v>
      </c>
      <c r="Q2320" t="str">
        <f t="shared" si="1205"/>
        <v>-0.779735589696817+5.90991471322106i</v>
      </c>
      <c r="R2320" t="str">
        <f t="shared" si="1206"/>
        <v>-0.179337040623909-0.10827569391821i</v>
      </c>
      <c r="S2320" t="str">
        <f t="shared" si="1207"/>
        <v>0.541506119095687i</v>
      </c>
      <c r="T2320" t="str">
        <f t="shared" si="1208"/>
        <v>0.0586319508060424-0.0971121048783585i</v>
      </c>
      <c r="U2320" t="e">
        <f t="shared" si="1209"/>
        <v>#DIV/0!</v>
      </c>
      <c r="V2320" t="str">
        <f t="shared" si="1210"/>
        <v>0.0000833333333333333-0.000687197509032364i</v>
      </c>
      <c r="W2320" t="e">
        <f t="shared" si="1211"/>
        <v>#DIV/0!</v>
      </c>
      <c r="X2320" t="e">
        <f t="shared" si="1212"/>
        <v>#DIV/0!</v>
      </c>
      <c r="Y2320" t="str">
        <f t="shared" si="1213"/>
        <v>0.00096+1.6492104794285i</v>
      </c>
      <c r="Z2320" t="e">
        <f t="shared" si="1214"/>
        <v>#DIV/0!</v>
      </c>
      <c r="AA2320" t="e">
        <f t="shared" si="1215"/>
        <v>#DIV/0!</v>
      </c>
      <c r="AB2320" t="str">
        <f t="shared" si="1216"/>
        <v>0.0334574491953119-0.0554155758174541i</v>
      </c>
      <c r="AC2320" t="str">
        <f t="shared" si="1217"/>
        <v>0.91405942211883-0.158828250814114i</v>
      </c>
      <c r="AD2320" t="str">
        <f t="shared" si="1218"/>
        <v>0.0457560536363627-0.0526751551257183i</v>
      </c>
      <c r="AE2320" t="e">
        <f t="shared" si="1219"/>
        <v>#DIV/0!</v>
      </c>
      <c r="AF2320" t="str">
        <f t="shared" si="1220"/>
        <v>-15.5050485832309-6.98154708241678i</v>
      </c>
      <c r="AG2320" t="e">
        <f t="shared" si="1221"/>
        <v>#DIV/0!</v>
      </c>
      <c r="AH2320" t="e">
        <f t="shared" si="1222"/>
        <v>#DIV/0!</v>
      </c>
      <c r="AI2320" t="e">
        <f t="shared" si="1223"/>
        <v>#DIV/0!</v>
      </c>
      <c r="AJ2320" t="e">
        <f t="shared" si="1224"/>
        <v>#DIV/0!</v>
      </c>
      <c r="AK2320"/>
      <c r="AL2320"/>
      <c r="AM2320"/>
      <c r="AN2320"/>
    </row>
    <row r="2321" spans="1:40" x14ac:dyDescent="0.3">
      <c r="A2321"/>
      <c r="B2321">
        <f t="shared" si="1190"/>
        <v>387000</v>
      </c>
      <c r="C2321" s="186" t="str">
        <f t="shared" si="1193"/>
        <v>-0.00253886069879776+0.00670935657293929i</v>
      </c>
      <c r="D2321" s="158" t="str">
        <f t="shared" si="1194"/>
        <v>-6.33543872344083-2.3379818076322i</v>
      </c>
      <c r="E2321" t="str">
        <f t="shared" si="1195"/>
        <v>618.762526371517-4017.22446349191i</v>
      </c>
      <c r="F2321" t="str">
        <f t="shared" si="1196"/>
        <v>0.823822711923919+0.31166350539453i</v>
      </c>
      <c r="G2321" t="str">
        <f t="shared" si="1191"/>
        <v>0.823822711923919+0.31166350539453i</v>
      </c>
      <c r="H2321" t="str">
        <f t="shared" si="1197"/>
        <v>9.18494632213845+4.63416585266886i</v>
      </c>
      <c r="I2321" t="str">
        <f t="shared" si="1198"/>
        <v>1519.74544617406i</v>
      </c>
      <c r="J2321" t="str">
        <f t="shared" si="1192"/>
        <v>-571.048222458593+324.068087349444i</v>
      </c>
      <c r="K2321" t="str">
        <f t="shared" si="1199"/>
        <v>1.14238574826997-2.01302558436788i</v>
      </c>
      <c r="L2321" t="str">
        <f t="shared" si="1200"/>
        <v>0.26645457882364-0.38864822111641i</v>
      </c>
      <c r="M2321" t="str">
        <f t="shared" si="1201"/>
        <v>1.40884032709361-2.40167380548429i</v>
      </c>
      <c r="N2321" t="str">
        <f t="shared" si="1202"/>
        <v>-4.94725812298033i</v>
      </c>
      <c r="O2321" t="str">
        <f t="shared" si="1203"/>
        <v>0.232715722816808+0.972544802234761i</v>
      </c>
      <c r="P2321" t="str">
        <f t="shared" si="1204"/>
        <v>0.767284277183192-0.972544802234761i</v>
      </c>
      <c r="Q2321" t="str">
        <f t="shared" si="1205"/>
        <v>-0.767284277183192+5.91980292521509i</v>
      </c>
      <c r="R2321" t="str">
        <f t="shared" si="1206"/>
        <v>-0.17809434513297-0.106529777135193i</v>
      </c>
      <c r="S2321" t="str">
        <f t="shared" si="1207"/>
        <v>0.5429089846892i</v>
      </c>
      <c r="T2321" t="str">
        <f t="shared" si="1208"/>
        <v>0.0578359731436344-0.0966890200950287i</v>
      </c>
      <c r="U2321" t="e">
        <f t="shared" si="1209"/>
        <v>#DIV/0!</v>
      </c>
      <c r="V2321" t="str">
        <f t="shared" si="1210"/>
        <v>0.0000833333333333333-0.000685421804874657i</v>
      </c>
      <c r="W2321" t="e">
        <f t="shared" si="1211"/>
        <v>#DIV/0!</v>
      </c>
      <c r="X2321" t="e">
        <f t="shared" si="1212"/>
        <v>#DIV/0!</v>
      </c>
      <c r="Y2321" t="str">
        <f t="shared" si="1213"/>
        <v>0.00096+1.65348304543738i</v>
      </c>
      <c r="Z2321" t="e">
        <f t="shared" si="1214"/>
        <v>#DIV/0!</v>
      </c>
      <c r="AA2321" t="e">
        <f t="shared" si="1215"/>
        <v>#DIV/0!</v>
      </c>
      <c r="AB2321" t="str">
        <f t="shared" si="1216"/>
        <v>0.0330032364011868-0.0551741487892047i</v>
      </c>
      <c r="AC2321" t="str">
        <f t="shared" si="1217"/>
        <v>0.91398598247967-0.156994574188231i</v>
      </c>
      <c r="AD2321" t="str">
        <f t="shared" si="1218"/>
        <v>0.0451462088330324-0.0526117904202315i</v>
      </c>
      <c r="AE2321" t="e">
        <f t="shared" si="1219"/>
        <v>#DIV/0!</v>
      </c>
      <c r="AF2321" t="str">
        <f t="shared" si="1220"/>
        <v>-15.5203850455793-6.97214766030106i</v>
      </c>
      <c r="AG2321" t="e">
        <f t="shared" si="1221"/>
        <v>#DIV/0!</v>
      </c>
      <c r="AH2321" t="e">
        <f t="shared" si="1222"/>
        <v>#DIV/0!</v>
      </c>
      <c r="AI2321" t="e">
        <f t="shared" si="1223"/>
        <v>#DIV/0!</v>
      </c>
      <c r="AJ2321" t="e">
        <f t="shared" si="1224"/>
        <v>#DIV/0!</v>
      </c>
      <c r="AK2321"/>
      <c r="AL2321"/>
      <c r="AM2321"/>
      <c r="AN2321"/>
    </row>
    <row r="2322" spans="1:40" x14ac:dyDescent="0.3">
      <c r="A2322"/>
      <c r="B2322">
        <f t="shared" si="1190"/>
        <v>388000</v>
      </c>
      <c r="C2322" s="186" t="str">
        <f t="shared" si="1193"/>
        <v>-0.00252894312627568+0.00669765565859132i</v>
      </c>
      <c r="D2322" s="158" t="str">
        <f t="shared" si="1194"/>
        <v>-6.34063879197731-2.33488800638781i</v>
      </c>
      <c r="E2322" t="str">
        <f t="shared" si="1195"/>
        <v>615.650587889567-4007.3488805297i</v>
      </c>
      <c r="F2322" t="str">
        <f t="shared" si="1196"/>
        <v>0.824510899305547+0.311248265187436i</v>
      </c>
      <c r="G2322" t="str">
        <f t="shared" si="1191"/>
        <v>0.824510899305547+0.311248265187436i</v>
      </c>
      <c r="H2322" t="str">
        <f t="shared" si="1197"/>
        <v>9.19500227652838+4.62786354568432i</v>
      </c>
      <c r="I2322" t="str">
        <f t="shared" si="1198"/>
        <v>1523.67243699105i</v>
      </c>
      <c r="J2322" t="str">
        <f t="shared" si="1192"/>
        <v>-574.00836355859+324.905472588072i</v>
      </c>
      <c r="K2322" t="str">
        <f t="shared" si="1199"/>
        <v>1.13791624058173-2.01034914530721i</v>
      </c>
      <c r="L2322" t="str">
        <f t="shared" si="1200"/>
        <v>0.265519930299123-0.388285687601991i</v>
      </c>
      <c r="M2322" t="str">
        <f t="shared" si="1201"/>
        <v>1.40343617088085-2.3986348329092i</v>
      </c>
      <c r="N2322" t="str">
        <f t="shared" si="1202"/>
        <v>-4.96004173570121i</v>
      </c>
      <c r="O2322" t="str">
        <f t="shared" si="1203"/>
        <v>0.245129005269409+0.969490469667253i</v>
      </c>
      <c r="P2322" t="str">
        <f t="shared" si="1204"/>
        <v>0.754870994730591-0.969490469667253i</v>
      </c>
      <c r="Q2322" t="str">
        <f t="shared" si="1205"/>
        <v>-0.754870994730591+5.92953220536846i</v>
      </c>
      <c r="R2322" t="str">
        <f t="shared" si="1206"/>
        <v>-0.176842982630918-0.104793655721827i</v>
      </c>
      <c r="S2322" t="str">
        <f t="shared" si="1207"/>
        <v>0.544311850282711i</v>
      </c>
      <c r="T2322" t="str">
        <f t="shared" si="1208"/>
        <v>0.0570404286438371-0.0962577310853483i</v>
      </c>
      <c r="U2322" t="e">
        <f t="shared" si="1209"/>
        <v>#DIV/0!</v>
      </c>
      <c r="V2322" t="str">
        <f t="shared" si="1210"/>
        <v>0.0000833333333333333-0.000683655253831164i</v>
      </c>
      <c r="W2322" t="e">
        <f t="shared" si="1211"/>
        <v>#DIV/0!</v>
      </c>
      <c r="X2322" t="e">
        <f t="shared" si="1212"/>
        <v>#DIV/0!</v>
      </c>
      <c r="Y2322" t="str">
        <f t="shared" si="1213"/>
        <v>0.00096+1.65775561144626i</v>
      </c>
      <c r="Z2322" t="e">
        <f t="shared" si="1214"/>
        <v>#DIV/0!</v>
      </c>
      <c r="AA2322" t="e">
        <f t="shared" si="1215"/>
        <v>#DIV/0!</v>
      </c>
      <c r="AB2322" t="str">
        <f t="shared" si="1216"/>
        <v>0.032549270784852-0.0549280401414196i</v>
      </c>
      <c r="AC2322" t="str">
        <f t="shared" si="1217"/>
        <v>0.913928513568613-0.155161813020403i</v>
      </c>
      <c r="AD2322" t="str">
        <f t="shared" si="1218"/>
        <v>0.0445346637818672-0.052540171636921i</v>
      </c>
      <c r="AE2322" t="e">
        <f t="shared" si="1219"/>
        <v>#DIV/0!</v>
      </c>
      <c r="AF2322" t="str">
        <f t="shared" si="1220"/>
        <v>-15.5356410685057-6.96275155207213i</v>
      </c>
      <c r="AG2322" t="e">
        <f t="shared" si="1221"/>
        <v>#DIV/0!</v>
      </c>
      <c r="AH2322" t="e">
        <f t="shared" si="1222"/>
        <v>#DIV/0!</v>
      </c>
      <c r="AI2322" t="e">
        <f t="shared" si="1223"/>
        <v>#DIV/0!</v>
      </c>
      <c r="AJ2322" t="e">
        <f t="shared" si="1224"/>
        <v>#DIV/0!</v>
      </c>
      <c r="AK2322"/>
      <c r="AL2322"/>
      <c r="AM2322"/>
      <c r="AN2322"/>
    </row>
    <row r="2323" spans="1:40" x14ac:dyDescent="0.3">
      <c r="A2323"/>
      <c r="B2323">
        <f t="shared" si="1190"/>
        <v>389000</v>
      </c>
      <c r="C2323" s="186" t="str">
        <f t="shared" si="1193"/>
        <v>-0.00251907743950706+0.00668598572796889i</v>
      </c>
      <c r="D2323" s="158" t="str">
        <f t="shared" si="1194"/>
        <v>-6.34581165653131-2.33179481273006i</v>
      </c>
      <c r="E2323" t="str">
        <f t="shared" si="1195"/>
        <v>612.561883927711-3997.52051142065i</v>
      </c>
      <c r="F2323" t="str">
        <f t="shared" si="1196"/>
        <v>0.825195486455881+0.310833135214498i</v>
      </c>
      <c r="G2323" t="str">
        <f t="shared" si="1191"/>
        <v>0.825195486455881+0.310833135214498i</v>
      </c>
      <c r="H2323" t="str">
        <f t="shared" si="1197"/>
        <v>9.20500547599248+4.62156418749725i</v>
      </c>
      <c r="I2323" t="str">
        <f t="shared" si="1198"/>
        <v>1527.59942780804i</v>
      </c>
      <c r="J2323" t="str">
        <f t="shared" si="1192"/>
        <v>-576.976143732393+325.742857826701i</v>
      </c>
      <c r="K2323" t="str">
        <f t="shared" si="1199"/>
        <v>1.13347017016044-2.00767332913496i</v>
      </c>
      <c r="L2323" t="str">
        <f t="shared" si="1200"/>
        <v>0.264589429088408-0.387922189261812i</v>
      </c>
      <c r="M2323" t="str">
        <f t="shared" si="1201"/>
        <v>1.39805959924885-2.39559551839677i</v>
      </c>
      <c r="N2323" t="str">
        <f t="shared" si="1202"/>
        <v>-4.97282534842209i</v>
      </c>
      <c r="O2323" t="str">
        <f t="shared" si="1203"/>
        <v>0.257502229100632+0.966277704393621i</v>
      </c>
      <c r="P2323" t="str">
        <f t="shared" si="1204"/>
        <v>0.742497770899368-0.966277704393621i</v>
      </c>
      <c r="Q2323" t="str">
        <f t="shared" si="1205"/>
        <v>-0.742497770899368+5.93910305281571i</v>
      </c>
      <c r="R2323" t="str">
        <f t="shared" si="1206"/>
        <v>-0.175582912494308-0.103067389860177i</v>
      </c>
      <c r="S2323" t="str">
        <f t="shared" si="1207"/>
        <v>0.545714715876224i</v>
      </c>
      <c r="T2323" t="str">
        <f t="shared" si="1208"/>
        <v>0.0562453913736505-0.0958181792045512i</v>
      </c>
      <c r="U2323" t="e">
        <f t="shared" si="1209"/>
        <v>#DIV/0!</v>
      </c>
      <c r="V2323" t="str">
        <f t="shared" si="1210"/>
        <v>0.0000833333333333333-0.000681897785312317i</v>
      </c>
      <c r="W2323" t="e">
        <f t="shared" si="1211"/>
        <v>#DIV/0!</v>
      </c>
      <c r="X2323" t="e">
        <f t="shared" si="1212"/>
        <v>#DIV/0!</v>
      </c>
      <c r="Y2323" t="str">
        <f t="shared" si="1213"/>
        <v>0.00096+1.66202817745514i</v>
      </c>
      <c r="Z2323" t="e">
        <f t="shared" si="1214"/>
        <v>#DIV/0!</v>
      </c>
      <c r="AA2323" t="e">
        <f t="shared" si="1215"/>
        <v>#DIV/0!</v>
      </c>
      <c r="AB2323" t="str">
        <f t="shared" si="1216"/>
        <v>0.0320955946115375-0.0546772164093367i</v>
      </c>
      <c r="AC2323" t="str">
        <f t="shared" si="1217"/>
        <v>0.913887059551642-0.153330069872959i</v>
      </c>
      <c r="AD2323" t="str">
        <f t="shared" si="1218"/>
        <v>0.0439215378840662-0.0524602284664868i</v>
      </c>
      <c r="AE2323" t="e">
        <f t="shared" si="1219"/>
        <v>#DIV/0!</v>
      </c>
      <c r="AF2323" t="str">
        <f t="shared" si="1220"/>
        <v>-15.5508171325238-6.95335900022731i</v>
      </c>
      <c r="AG2323" t="e">
        <f t="shared" si="1221"/>
        <v>#DIV/0!</v>
      </c>
      <c r="AH2323" t="e">
        <f t="shared" si="1222"/>
        <v>#DIV/0!</v>
      </c>
      <c r="AI2323" t="e">
        <f t="shared" si="1223"/>
        <v>#DIV/0!</v>
      </c>
      <c r="AJ2323" t="e">
        <f t="shared" si="1224"/>
        <v>#DIV/0!</v>
      </c>
      <c r="AK2323"/>
      <c r="AL2323"/>
      <c r="AM2323"/>
      <c r="AN2323"/>
    </row>
    <row r="2324" spans="1:40" x14ac:dyDescent="0.3">
      <c r="A2324"/>
      <c r="B2324">
        <f t="shared" si="1190"/>
        <v>390000</v>
      </c>
      <c r="C2324" s="186" t="str">
        <f t="shared" si="1193"/>
        <v>-0.00250926332965099+0.00667434671593372i</v>
      </c>
      <c r="D2324" s="158" t="str">
        <f t="shared" si="1194"/>
        <v>-6.35095747901354-2.3287023128064i</v>
      </c>
      <c r="E2324" t="str">
        <f t="shared" si="1195"/>
        <v>609.496185596043-3987.73902796537i</v>
      </c>
      <c r="F2324" t="str">
        <f t="shared" si="1196"/>
        <v>0.82587649480255+0.310418126647204i</v>
      </c>
      <c r="G2324" t="str">
        <f t="shared" si="1191"/>
        <v>0.82587649480255+0.310418126647204i</v>
      </c>
      <c r="H2324" t="str">
        <f t="shared" si="1197"/>
        <v>9.21495623645887+4.61526793049681i</v>
      </c>
      <c r="I2324" t="str">
        <f t="shared" si="1198"/>
        <v>1531.52641862502i</v>
      </c>
      <c r="J2324" t="str">
        <f t="shared" si="1192"/>
        <v>-579.951562980003+326.580243065331i</v>
      </c>
      <c r="K2324" t="str">
        <f t="shared" si="1199"/>
        <v>1.12904739697916-2.00499820935456i</v>
      </c>
      <c r="L2324" t="str">
        <f t="shared" si="1200"/>
        <v>0.26366305683449-0.387557746006236i</v>
      </c>
      <c r="M2324" t="str">
        <f t="shared" si="1201"/>
        <v>1.39271045381365-2.3925559553608i</v>
      </c>
      <c r="N2324" t="str">
        <f t="shared" si="1202"/>
        <v>-4.98560896114297i</v>
      </c>
      <c r="O2324" t="str">
        <f t="shared" si="1203"/>
        <v>0.269833372296443+0.96290703143924i</v>
      </c>
      <c r="P2324" t="str">
        <f t="shared" si="1204"/>
        <v>0.730166627703557-0.96290703143924i</v>
      </c>
      <c r="Q2324" t="str">
        <f t="shared" si="1205"/>
        <v>-0.730166627703557+5.94851599258221i</v>
      </c>
      <c r="R2324" t="str">
        <f t="shared" si="1206"/>
        <v>-0.174314094665143-0.101351041804798i</v>
      </c>
      <c r="S2324" t="str">
        <f t="shared" si="1207"/>
        <v>0.547117581469737i</v>
      </c>
      <c r="T2324" t="str">
        <f t="shared" si="1208"/>
        <v>0.0554509368716793-0.0953703058892798i</v>
      </c>
      <c r="U2324" t="e">
        <f t="shared" si="1209"/>
        <v>#DIV/0!</v>
      </c>
      <c r="V2324" t="str">
        <f t="shared" si="1210"/>
        <v>0.0000833333333333333-0.000680149329452546i</v>
      </c>
      <c r="W2324" t="e">
        <f t="shared" si="1211"/>
        <v>#DIV/0!</v>
      </c>
      <c r="X2324" t="e">
        <f t="shared" si="1212"/>
        <v>#DIV/0!</v>
      </c>
      <c r="Y2324" t="str">
        <f t="shared" si="1213"/>
        <v>0.00096+1.66630074346403i</v>
      </c>
      <c r="Z2324" t="e">
        <f t="shared" si="1214"/>
        <v>#DIV/0!</v>
      </c>
      <c r="AA2324" t="e">
        <f t="shared" si="1215"/>
        <v>#DIV/0!</v>
      </c>
      <c r="AB2324" t="str">
        <f t="shared" si="1216"/>
        <v>0.0316422509862227-0.0544216441746485i</v>
      </c>
      <c r="AC2324" t="str">
        <f t="shared" si="1217"/>
        <v>0.913861664860126-0.151499448793868i</v>
      </c>
      <c r="AD2324" t="str">
        <f t="shared" si="1218"/>
        <v>0.0433069526054869-0.0523718923402926i</v>
      </c>
      <c r="AE2324" t="e">
        <f t="shared" si="1219"/>
        <v>#DIV/0!</v>
      </c>
      <c r="AF2324" t="str">
        <f t="shared" si="1220"/>
        <v>-15.5659137154724-6.94397024330321i</v>
      </c>
      <c r="AG2324" t="e">
        <f t="shared" si="1221"/>
        <v>#DIV/0!</v>
      </c>
      <c r="AH2324" t="e">
        <f t="shared" si="1222"/>
        <v>#DIV/0!</v>
      </c>
      <c r="AI2324" t="e">
        <f t="shared" si="1223"/>
        <v>#DIV/0!</v>
      </c>
      <c r="AJ2324" t="e">
        <f t="shared" si="1224"/>
        <v>#DIV/0!</v>
      </c>
      <c r="AK2324"/>
      <c r="AL2324"/>
      <c r="AM2324"/>
      <c r="AN2324"/>
    </row>
    <row r="2325" spans="1:40" x14ac:dyDescent="0.3">
      <c r="A2325"/>
      <c r="B2325">
        <f t="shared" si="1190"/>
        <v>391000</v>
      </c>
      <c r="C2325" s="186" t="str">
        <f t="shared" si="1193"/>
        <v>-0.00249950048957143+0.00666273855706043i</v>
      </c>
      <c r="D2325" s="158" t="str">
        <f t="shared" si="1194"/>
        <v>-6.35607642044123-2.32561059138314i</v>
      </c>
      <c r="E2325" t="str">
        <f t="shared" si="1195"/>
        <v>606.453266793293-3978.00410489691i</v>
      </c>
      <c r="F2325" t="str">
        <f t="shared" si="1196"/>
        <v>0.826553945654937+0.3100032504766i</v>
      </c>
      <c r="G2325" t="str">
        <f t="shared" si="1191"/>
        <v>0.826553945654937+0.3100032504766i</v>
      </c>
      <c r="H2325" t="str">
        <f t="shared" si="1197"/>
        <v>9.22485487207915+4.6089749245459i</v>
      </c>
      <c r="I2325" t="str">
        <f t="shared" si="1198"/>
        <v>1535.45340944201i</v>
      </c>
      <c r="J2325" t="str">
        <f t="shared" si="1192"/>
        <v>-582.934621301418+327.417628303959i</v>
      </c>
      <c r="K2325" t="str">
        <f t="shared" si="1199"/>
        <v>1.1246477817903-2.00232385828287i</v>
      </c>
      <c r="L2325" t="str">
        <f t="shared" si="1200"/>
        <v>0.262740795214308-0.387192377518906i</v>
      </c>
      <c r="M2325" t="str">
        <f t="shared" si="1201"/>
        <v>1.38738857700461-2.38951623580178i</v>
      </c>
      <c r="N2325" t="str">
        <f t="shared" si="1202"/>
        <v>-4.99839257386385i</v>
      </c>
      <c r="O2325" t="str">
        <f t="shared" si="1203"/>
        <v>0.282120419719564+0.959379001634524i</v>
      </c>
      <c r="P2325" t="str">
        <f t="shared" si="1204"/>
        <v>0.717879580280436-0.959379001634524i</v>
      </c>
      <c r="Q2325" t="str">
        <f t="shared" si="1205"/>
        <v>-0.717879580280436+5.95777157549837i</v>
      </c>
      <c r="R2325" t="str">
        <f t="shared" si="1206"/>
        <v>-0.173036489680585-0.0996446758947245i</v>
      </c>
      <c r="S2325" t="str">
        <f t="shared" si="1207"/>
        <v>0.548520447063248i</v>
      </c>
      <c r="T2325" t="str">
        <f t="shared" si="1208"/>
        <v>0.0546571421692467-0.0949140526778496i</v>
      </c>
      <c r="U2325" t="e">
        <f t="shared" si="1209"/>
        <v>#DIV/0!</v>
      </c>
      <c r="V2325" t="str">
        <f t="shared" si="1210"/>
        <v>0.0000833333333333333-0.000678409817101004i</v>
      </c>
      <c r="W2325" t="e">
        <f t="shared" si="1211"/>
        <v>#DIV/0!</v>
      </c>
      <c r="X2325" t="e">
        <f t="shared" si="1212"/>
        <v>#DIV/0!</v>
      </c>
      <c r="Y2325" t="str">
        <f t="shared" si="1213"/>
        <v>0.00096+1.67057330947291i</v>
      </c>
      <c r="Z2325" t="e">
        <f t="shared" si="1214"/>
        <v>#DIV/0!</v>
      </c>
      <c r="AA2325" t="e">
        <f t="shared" si="1215"/>
        <v>#DIV/0!</v>
      </c>
      <c r="AB2325" t="str">
        <f t="shared" si="1216"/>
        <v>0.0311892838656846-0.0541612900770658i</v>
      </c>
      <c r="AC2325" t="str">
        <f t="shared" si="1217"/>
        <v>0.913852374169086-0.149670055348838i</v>
      </c>
      <c r="AD2325" t="str">
        <f t="shared" si="1218"/>
        <v>0.0426910314546428-0.0522750964889559i</v>
      </c>
      <c r="AE2325" t="e">
        <f t="shared" si="1219"/>
        <v>#DIV/0!</v>
      </c>
      <c r="AF2325" t="str">
        <f t="shared" si="1220"/>
        <v>-15.5809312925204-6.93458551592904i</v>
      </c>
      <c r="AG2325" t="e">
        <f t="shared" si="1221"/>
        <v>#DIV/0!</v>
      </c>
      <c r="AH2325" t="e">
        <f t="shared" si="1222"/>
        <v>#DIV/0!</v>
      </c>
      <c r="AI2325" t="e">
        <f t="shared" si="1223"/>
        <v>#DIV/0!</v>
      </c>
      <c r="AJ2325" t="e">
        <f t="shared" si="1224"/>
        <v>#DIV/0!</v>
      </c>
      <c r="AK2325"/>
      <c r="AL2325"/>
      <c r="AM2325"/>
      <c r="AN2325"/>
    </row>
    <row r="2326" spans="1:40" x14ac:dyDescent="0.3">
      <c r="A2326"/>
      <c r="B2326">
        <f t="shared" si="1190"/>
        <v>392000</v>
      </c>
      <c r="C2326" s="186" t="str">
        <f t="shared" si="1193"/>
        <v>-0.00248978861383479+0.00665116118564188i</v>
      </c>
      <c r="D2326" s="158" t="str">
        <f t="shared" si="1194"/>
        <v>-6.3611686409395-2.32251973186371i</v>
      </c>
      <c r="E2326" t="str">
        <f t="shared" si="1195"/>
        <v>603.432904166502-3968.31541984943i</v>
      </c>
      <c r="F2326" t="str">
        <f t="shared" si="1196"/>
        <v>0.82722786020436+0.309588517515691i</v>
      </c>
      <c r="G2326" t="str">
        <f t="shared" si="1191"/>
        <v>0.82722786020436+0.309588517515691i</v>
      </c>
      <c r="H2326" t="str">
        <f t="shared" si="1197"/>
        <v>9.2347016952318+4.60268531701474i</v>
      </c>
      <c r="I2326" t="str">
        <f t="shared" si="1198"/>
        <v>1539.380400259i</v>
      </c>
      <c r="J2326" t="str">
        <f t="shared" si="1192"/>
        <v>-585.925318696641+328.255013542589i</v>
      </c>
      <c r="K2326" t="str">
        <f t="shared" si="1199"/>
        <v>1.12027118612429-1.99965034706584i</v>
      </c>
      <c r="L2326" t="str">
        <f t="shared" si="1200"/>
        <v>0.261822625939792-0.386826103258926i</v>
      </c>
      <c r="M2326" t="str">
        <f t="shared" si="1201"/>
        <v>1.38209381206408-2.38647645032477i</v>
      </c>
      <c r="N2326" t="str">
        <f t="shared" si="1202"/>
        <v>-5.01117618658473i</v>
      </c>
      <c r="O2326" t="str">
        <f t="shared" si="1203"/>
        <v>0.294361363438784+0.955694191524915i</v>
      </c>
      <c r="P2326" t="str">
        <f t="shared" si="1204"/>
        <v>0.705638636561216-0.955694191524915i</v>
      </c>
      <c r="Q2326" t="str">
        <f t="shared" si="1205"/>
        <v>-0.705638636561216+5.96687037810965i</v>
      </c>
      <c r="R2326" t="str">
        <f t="shared" si="1206"/>
        <v>-0.171750058703485-0.0979483585654054i</v>
      </c>
      <c r="S2326" t="str">
        <f t="shared" si="1207"/>
        <v>0.54992331265676i</v>
      </c>
      <c r="T2326" t="str">
        <f t="shared" si="1208"/>
        <v>0.0538640858115799-0.0944493612312135i</v>
      </c>
      <c r="U2326" t="e">
        <f t="shared" si="1209"/>
        <v>#DIV/0!</v>
      </c>
      <c r="V2326" t="str">
        <f t="shared" si="1210"/>
        <v>0.0000833333333333333-0.00067667917981248i</v>
      </c>
      <c r="W2326" t="e">
        <f t="shared" si="1211"/>
        <v>#DIV/0!</v>
      </c>
      <c r="X2326" t="e">
        <f t="shared" si="1212"/>
        <v>#DIV/0!</v>
      </c>
      <c r="Y2326" t="str">
        <f t="shared" si="1213"/>
        <v>0.00096+1.67484587548179i</v>
      </c>
      <c r="Z2326" t="e">
        <f t="shared" si="1214"/>
        <v>#DIV/0!</v>
      </c>
      <c r="AA2326" t="e">
        <f t="shared" si="1215"/>
        <v>#DIV/0!</v>
      </c>
      <c r="AB2326" t="str">
        <f t="shared" si="1216"/>
        <v>0.0307367380705868-0.0538961208262804i</v>
      </c>
      <c r="AC2326" t="str">
        <f t="shared" si="1217"/>
        <v>0.913859232374616-0.147841996653516i</v>
      </c>
      <c r="AD2326" t="str">
        <f t="shared" si="1218"/>
        <v>0.0420738999589882-0.0521697760009056i</v>
      </c>
      <c r="AE2326" t="e">
        <f t="shared" si="1219"/>
        <v>#DIV/0!</v>
      </c>
      <c r="AF2326" t="str">
        <f t="shared" si="1220"/>
        <v>-15.5958703361713-6.92520504887845i</v>
      </c>
      <c r="AG2326" t="e">
        <f t="shared" si="1221"/>
        <v>#DIV/0!</v>
      </c>
      <c r="AH2326" t="e">
        <f t="shared" si="1222"/>
        <v>#DIV/0!</v>
      </c>
      <c r="AI2326" t="e">
        <f t="shared" si="1223"/>
        <v>#DIV/0!</v>
      </c>
      <c r="AJ2326" t="e">
        <f t="shared" si="1224"/>
        <v>#DIV/0!</v>
      </c>
      <c r="AK2326"/>
      <c r="AL2326"/>
      <c r="AM2326"/>
      <c r="AN2326"/>
    </row>
    <row r="2327" spans="1:40" x14ac:dyDescent="0.3">
      <c r="A2327"/>
      <c r="B2327">
        <f t="shared" si="1190"/>
        <v>393000</v>
      </c>
      <c r="C2327" s="186" t="str">
        <f t="shared" si="1193"/>
        <v>-0.00248012739870719+0.00663961453569387i</v>
      </c>
      <c r="D2327" s="158" t="str">
        <f t="shared" si="1194"/>
        <v>-6.36623429974249-2.31942981630674i</v>
      </c>
      <c r="E2327" t="str">
        <f t="shared" si="1195"/>
        <v>600.434877071368-3958.67265332735i</v>
      </c>
      <c r="F2327" t="str">
        <f t="shared" si="1196"/>
        <v>0.827898259524226+0.30917393840179i</v>
      </c>
      <c r="G2327" t="str">
        <f t="shared" si="1191"/>
        <v>0.827898259524226+0.30917393840179i</v>
      </c>
      <c r="H2327" t="str">
        <f t="shared" si="1197"/>
        <v>9.24449701652535+4.59639925281415i</v>
      </c>
      <c r="I2327" t="str">
        <f t="shared" si="1198"/>
        <v>1543.30739107599i</v>
      </c>
      <c r="J2327" t="str">
        <f t="shared" si="1192"/>
        <v>-588.92365516567+329.092398781217i</v>
      </c>
      <c r="K2327" t="str">
        <f t="shared" si="1199"/>
        <v>1.11591747228826-1.99697774569428i</v>
      </c>
      <c r="L2327" t="str">
        <f t="shared" si="1200"/>
        <v>0.26090853075889-0.386458942463033i</v>
      </c>
      <c r="M2327" t="str">
        <f t="shared" si="1201"/>
        <v>1.37682600304715-2.38343668815731i</v>
      </c>
      <c r="N2327" t="str">
        <f t="shared" si="1202"/>
        <v>-5.02395979930561i</v>
      </c>
      <c r="O2327" t="str">
        <f t="shared" si="1203"/>
        <v>0.30655420305709+0.951853203276657i</v>
      </c>
      <c r="P2327" t="str">
        <f t="shared" si="1204"/>
        <v>0.69344579694291-0.951853203276657i</v>
      </c>
      <c r="Q2327" t="str">
        <f t="shared" si="1205"/>
        <v>-0.69344579694291+5.97581300258227i</v>
      </c>
      <c r="R2327" t="str">
        <f t="shared" si="1206"/>
        <v>-0.170454763553726-0.0962621583605622i</v>
      </c>
      <c r="S2327" t="str">
        <f t="shared" si="1207"/>
        <v>0.551326178250272i</v>
      </c>
      <c r="T2327" t="str">
        <f t="shared" si="1208"/>
        <v>0.0530718478790512-0.0939761733546295i</v>
      </c>
      <c r="U2327" t="e">
        <f t="shared" si="1209"/>
        <v>#DIV/0!</v>
      </c>
      <c r="V2327" t="str">
        <f t="shared" si="1210"/>
        <v>0.0000833333333333333-0.000674957349838401i</v>
      </c>
      <c r="W2327" t="e">
        <f t="shared" si="1211"/>
        <v>#DIV/0!</v>
      </c>
      <c r="X2327" t="e">
        <f t="shared" si="1212"/>
        <v>#DIV/0!</v>
      </c>
      <c r="Y2327" t="str">
        <f t="shared" si="1213"/>
        <v>0.00096+1.67911844149067i</v>
      </c>
      <c r="Z2327" t="e">
        <f t="shared" si="1214"/>
        <v>#DIV/0!</v>
      </c>
      <c r="AA2327" t="e">
        <f t="shared" si="1215"/>
        <v>#DIV/0!</v>
      </c>
      <c r="AB2327" t="str">
        <f t="shared" si="1216"/>
        <v>0.0302846592976007-0.0536261032143299i</v>
      </c>
      <c r="AC2327" t="str">
        <f t="shared" si="1217"/>
        <v>0.913882284570416-0.146015381405826i</v>
      </c>
      <c r="AD2327" t="str">
        <f t="shared" si="1218"/>
        <v>0.0414556856394719-0.052055867880845i</v>
      </c>
      <c r="AE2327" t="e">
        <f t="shared" si="1219"/>
        <v>#DIV/0!</v>
      </c>
      <c r="AF2327" t="str">
        <f t="shared" si="1220"/>
        <v>-15.6107313162678-6.91582906912089i</v>
      </c>
      <c r="AG2327" t="e">
        <f t="shared" si="1221"/>
        <v>#DIV/0!</v>
      </c>
      <c r="AH2327" t="e">
        <f t="shared" si="1222"/>
        <v>#DIV/0!</v>
      </c>
      <c r="AI2327" t="e">
        <f t="shared" si="1223"/>
        <v>#DIV/0!</v>
      </c>
      <c r="AJ2327" t="e">
        <f t="shared" si="1224"/>
        <v>#DIV/0!</v>
      </c>
      <c r="AK2327"/>
      <c r="AL2327"/>
      <c r="AM2327"/>
      <c r="AN2327"/>
    </row>
    <row r="2328" spans="1:40" x14ac:dyDescent="0.3">
      <c r="A2328"/>
      <c r="B2328">
        <f t="shared" si="1190"/>
        <v>394000</v>
      </c>
      <c r="C2328" s="186" t="str">
        <f t="shared" si="1193"/>
        <v>-0.00247051654215164+0.00662809854096052i</v>
      </c>
      <c r="D2328" s="158" t="str">
        <f t="shared" si="1194"/>
        <v>-6.37127355519515-2.316340925444i</v>
      </c>
      <c r="E2328" t="str">
        <f t="shared" si="1195"/>
        <v>597.458967533257-3949.07548867479i</v>
      </c>
      <c r="F2328" t="str">
        <f t="shared" si="1196"/>
        <v>0.828565164570258+0.308759523598874i</v>
      </c>
      <c r="G2328" t="str">
        <f t="shared" si="1191"/>
        <v>0.828565164570258+0.308759523598874i</v>
      </c>
      <c r="H2328" t="str">
        <f t="shared" si="1197"/>
        <v>9.25424114480258+4.59011687442848i</v>
      </c>
      <c r="I2328" t="str">
        <f t="shared" si="1198"/>
        <v>1547.23438189297i</v>
      </c>
      <c r="J2328" t="str">
        <f t="shared" si="1192"/>
        <v>-591.929630708505+329.929784019847i</v>
      </c>
      <c r="K2328" t="str">
        <f t="shared" si="1199"/>
        <v>1.11158650336465-1.99430612301925i</v>
      </c>
      <c r="L2328" t="str">
        <f t="shared" si="1200"/>
        <v>0.259998491456546-0.386090914147746i</v>
      </c>
      <c r="M2328" t="str">
        <f t="shared" si="1201"/>
        <v>1.3715849948212-2.380397037167i</v>
      </c>
      <c r="N2328" t="str">
        <f t="shared" si="1202"/>
        <v>-5.03674341202649i</v>
      </c>
      <c r="O2328" t="str">
        <f t="shared" si="1203"/>
        <v>0.318696946038572+0.947856664578399i</v>
      </c>
      <c r="P2328" t="str">
        <f t="shared" si="1204"/>
        <v>0.681303053961428-0.947856664578399i</v>
      </c>
      <c r="Q2328" t="str">
        <f t="shared" si="1205"/>
        <v>-0.681303053961428+5.98460007660489i</v>
      </c>
      <c r="R2328" t="str">
        <f t="shared" si="1206"/>
        <v>-0.169150566740415-0.0945861459439421i</v>
      </c>
      <c r="S2328" t="str">
        <f t="shared" si="1207"/>
        <v>0.552729043843784i</v>
      </c>
      <c r="T2328" t="str">
        <f t="shared" si="1208"/>
        <v>0.0522805100084637-0.0934944310200638i</v>
      </c>
      <c r="U2328" t="e">
        <f t="shared" si="1209"/>
        <v>#DIV/0!</v>
      </c>
      <c r="V2328" t="str">
        <f t="shared" si="1210"/>
        <v>0.0000833333333333333-0.000673244260118002i</v>
      </c>
      <c r="W2328" t="e">
        <f t="shared" si="1211"/>
        <v>#DIV/0!</v>
      </c>
      <c r="X2328" t="e">
        <f t="shared" si="1212"/>
        <v>#DIV/0!</v>
      </c>
      <c r="Y2328" t="str">
        <f t="shared" si="1213"/>
        <v>0.00096+1.68339100749955i</v>
      </c>
      <c r="Z2328" t="e">
        <f t="shared" si="1214"/>
        <v>#DIV/0!</v>
      </c>
      <c r="AA2328" t="e">
        <f t="shared" si="1215"/>
        <v>#DIV/0!</v>
      </c>
      <c r="AB2328" t="str">
        <f t="shared" si="1216"/>
        <v>0.0298330941315517-0.0533512041283813i</v>
      </c>
      <c r="AC2328" t="str">
        <f t="shared" si="1217"/>
        <v>0.913921576023434-0.144190319918401i</v>
      </c>
      <c r="AD2328" t="str">
        <f t="shared" si="1218"/>
        <v>0.0408365179833442-0.0519333111080773i</v>
      </c>
      <c r="AE2328" t="e">
        <f t="shared" si="1219"/>
        <v>#DIV/0!</v>
      </c>
      <c r="AF2328" t="str">
        <f t="shared" si="1220"/>
        <v>-15.6255146999977-6.90645779987248i</v>
      </c>
      <c r="AG2328" t="e">
        <f t="shared" si="1221"/>
        <v>#DIV/0!</v>
      </c>
      <c r="AH2328" t="e">
        <f t="shared" si="1222"/>
        <v>#DIV/0!</v>
      </c>
      <c r="AI2328" t="e">
        <f t="shared" si="1223"/>
        <v>#DIV/0!</v>
      </c>
      <c r="AJ2328" t="e">
        <f t="shared" si="1224"/>
        <v>#DIV/0!</v>
      </c>
      <c r="AK2328"/>
      <c r="AL2328"/>
      <c r="AM2328"/>
      <c r="AN2328"/>
    </row>
    <row r="2329" spans="1:40" x14ac:dyDescent="0.3">
      <c r="A2329"/>
      <c r="B2329">
        <f t="shared" ref="B2329:B2392" si="1225">B2328+1000</f>
        <v>395000</v>
      </c>
      <c r="C2329" s="186" t="str">
        <f t="shared" si="1193"/>
        <v>-0.00246095574382497+0.00661661313491924i</v>
      </c>
      <c r="D2329" s="158" t="str">
        <f t="shared" si="1194"/>
        <v>-6.37628656475457-2.31325313869807i</v>
      </c>
      <c r="E2329" t="str">
        <f t="shared" si="1195"/>
        <v>594.504960208855-3939.52361204543i</v>
      </c>
      <c r="F2329" t="str">
        <f t="shared" si="1196"/>
        <v>0.829228596180684+0.308345283399884i</v>
      </c>
      <c r="G2329" t="str">
        <f t="shared" si="1191"/>
        <v>0.829228596180684+0.308345283399884i</v>
      </c>
      <c r="H2329" t="str">
        <f t="shared" si="1197"/>
        <v>9.26393438714398+4.58383832194811i</v>
      </c>
      <c r="I2329" t="str">
        <f t="shared" si="1198"/>
        <v>1551.16137270996i</v>
      </c>
      <c r="J2329" t="str">
        <f t="shared" si="1192"/>
        <v>-594.943245325147+330.767169258476i</v>
      </c>
      <c r="K2329" t="str">
        <f t="shared" si="1199"/>
        <v>1.10727814320973-1.99163554676736i</v>
      </c>
      <c r="L2329" t="str">
        <f t="shared" si="1200"/>
        <v>0.259092489855678-0.385722037111507i</v>
      </c>
      <c r="M2329" t="str">
        <f t="shared" si="1201"/>
        <v>1.36637063306541-2.37735758387887i</v>
      </c>
      <c r="N2329" t="str">
        <f t="shared" si="1202"/>
        <v>-5.04952702474737i</v>
      </c>
      <c r="O2329" t="str">
        <f t="shared" si="1203"/>
        <v>0.330787608034037+0.943705228538615i</v>
      </c>
      <c r="P2329" t="str">
        <f t="shared" si="1204"/>
        <v>0.669212391965963-0.943705228538615i</v>
      </c>
      <c r="Q2329" t="str">
        <f t="shared" si="1205"/>
        <v>-0.669212391965963+5.99323225328598i</v>
      </c>
      <c r="R2329" t="str">
        <f t="shared" si="1206"/>
        <v>-0.16783743149492-0.0929203941109557i</v>
      </c>
      <c r="S2329" t="str">
        <f t="shared" si="1207"/>
        <v>0.554131909437297i</v>
      </c>
      <c r="T2329" t="str">
        <f t="shared" si="1208"/>
        <v>0.05149015541437-0.0930040763893315i</v>
      </c>
      <c r="U2329" t="e">
        <f t="shared" si="1209"/>
        <v>#DIV/0!</v>
      </c>
      <c r="V2329" t="str">
        <f t="shared" si="1210"/>
        <v>0.0000833333333333333-0.000671539844269601i</v>
      </c>
      <c r="W2329" t="e">
        <f t="shared" si="1211"/>
        <v>#DIV/0!</v>
      </c>
      <c r="X2329" t="e">
        <f t="shared" si="1212"/>
        <v>#DIV/0!</v>
      </c>
      <c r="Y2329" t="str">
        <f t="shared" si="1213"/>
        <v>0.00096+1.68766357350844i</v>
      </c>
      <c r="Z2329" t="e">
        <f t="shared" si="1214"/>
        <v>#DIV/0!</v>
      </c>
      <c r="AA2329" t="e">
        <f t="shared" si="1215"/>
        <v>#DIV/0!</v>
      </c>
      <c r="AB2329" t="str">
        <f t="shared" si="1216"/>
        <v>0.0293820900575844-0.0530713905639361i</v>
      </c>
      <c r="AC2329" t="str">
        <f t="shared" si="1217"/>
        <v>0.913977152148596-0.142366924151117i</v>
      </c>
      <c r="AD2329" t="str">
        <f t="shared" si="1218"/>
        <v>0.0402165284152043-0.051802046694631i</v>
      </c>
      <c r="AE2329" t="e">
        <f t="shared" si="1219"/>
        <v>#DIV/0!</v>
      </c>
      <c r="AF2329" t="str">
        <f t="shared" si="1220"/>
        <v>-15.6402209518985-6.89709146064618i</v>
      </c>
      <c r="AG2329" t="e">
        <f t="shared" si="1221"/>
        <v>#DIV/0!</v>
      </c>
      <c r="AH2329" t="e">
        <f t="shared" si="1222"/>
        <v>#DIV/0!</v>
      </c>
      <c r="AI2329" t="e">
        <f t="shared" si="1223"/>
        <v>#DIV/0!</v>
      </c>
      <c r="AJ2329" t="e">
        <f t="shared" si="1224"/>
        <v>#DIV/0!</v>
      </c>
      <c r="AK2329"/>
      <c r="AL2329"/>
      <c r="AM2329"/>
      <c r="AN2329"/>
    </row>
    <row r="2330" spans="1:40" x14ac:dyDescent="0.3">
      <c r="A2330"/>
      <c r="B2330">
        <f t="shared" si="1225"/>
        <v>396000</v>
      </c>
      <c r="C2330" s="186" t="str">
        <f t="shared" si="1193"/>
        <v>-0.00245144470507462+0.00660515825078597i</v>
      </c>
      <c r="D2330" s="158" t="str">
        <f t="shared" si="1194"/>
        <v>-6.38127348499186-2.31016653419973i</v>
      </c>
      <c r="E2330" t="str">
        <f t="shared" si="1195"/>
        <v>591.572642348462-3930.01671237271i</v>
      </c>
      <c r="F2330" t="str">
        <f t="shared" si="1196"/>
        <v>0.829888575076471+0.307931227929012i</v>
      </c>
      <c r="G2330" t="str">
        <f t="shared" si="1191"/>
        <v>0.829888575076471+0.307931227929012i</v>
      </c>
      <c r="H2330" t="str">
        <f t="shared" si="1197"/>
        <v>9.27357704887213+4.57756373310144i</v>
      </c>
      <c r="I2330" t="str">
        <f t="shared" si="1198"/>
        <v>1555.08836352695i</v>
      </c>
      <c r="J2330" t="str">
        <f t="shared" si="1192"/>
        <v>-597.964499015595+331.604554497105i</v>
      </c>
      <c r="K2330" t="str">
        <f t="shared" si="1199"/>
        <v>1.10299225645195-1.98896608355579i</v>
      </c>
      <c r="L2330" t="str">
        <f t="shared" si="1200"/>
        <v>0.25819050781812-0.385352329936801i</v>
      </c>
      <c r="M2330" t="str">
        <f t="shared" si="1201"/>
        <v>1.36118276427007-2.37431841349259i</v>
      </c>
      <c r="N2330" t="str">
        <f t="shared" si="1202"/>
        <v>-5.06231063746824i</v>
      </c>
      <c r="O2330" t="str">
        <f t="shared" si="1203"/>
        <v>0.342824213205282+0.939399573578879i</v>
      </c>
      <c r="P2330" t="str">
        <f t="shared" si="1204"/>
        <v>0.657175786794718-0.939399573578879i</v>
      </c>
      <c r="Q2330" t="str">
        <f t="shared" si="1205"/>
        <v>-0.657175786794718+6.00171021104712i</v>
      </c>
      <c r="R2330" t="str">
        <f t="shared" si="1206"/>
        <v>-0.166515321804774-0.0912649778001735i</v>
      </c>
      <c r="S2330" t="str">
        <f t="shared" si="1207"/>
        <v>0.555534775030808i</v>
      </c>
      <c r="T2330" t="str">
        <f t="shared" si="1208"/>
        <v>0.0507008689104111-0.0925050518379977i</v>
      </c>
      <c r="U2330" t="e">
        <f t="shared" si="1209"/>
        <v>#DIV/0!</v>
      </c>
      <c r="V2330" t="str">
        <f t="shared" si="1210"/>
        <v>0.0000833333333333333-0.000669844036582051i</v>
      </c>
      <c r="W2330" t="e">
        <f t="shared" si="1211"/>
        <v>#DIV/0!</v>
      </c>
      <c r="X2330" t="e">
        <f t="shared" si="1212"/>
        <v>#DIV/0!</v>
      </c>
      <c r="Y2330" t="str">
        <f t="shared" si="1213"/>
        <v>0.00096+1.69193613951732i</v>
      </c>
      <c r="Z2330" t="e">
        <f t="shared" si="1214"/>
        <v>#DIV/0!</v>
      </c>
      <c r="AA2330" t="e">
        <f t="shared" si="1215"/>
        <v>#DIV/0!</v>
      </c>
      <c r="AB2330" t="str">
        <f t="shared" si="1216"/>
        <v>0.0289316954733396-0.0527866296384691i</v>
      </c>
      <c r="AC2330" t="str">
        <f t="shared" si="1217"/>
        <v>0.914049058482589-0.140545307743702i</v>
      </c>
      <c r="AD2330" t="str">
        <f t="shared" si="1218"/>
        <v>0.0395958502662778-0.051662017743133i</v>
      </c>
      <c r="AE2330" t="e">
        <f t="shared" si="1219"/>
        <v>#DIV/0!</v>
      </c>
      <c r="AF2330" t="str">
        <f t="shared" si="1220"/>
        <v>-15.654850533864-6.88773026730117i</v>
      </c>
      <c r="AG2330" t="e">
        <f t="shared" si="1221"/>
        <v>#DIV/0!</v>
      </c>
      <c r="AH2330" t="e">
        <f t="shared" si="1222"/>
        <v>#DIV/0!</v>
      </c>
      <c r="AI2330" t="e">
        <f t="shared" si="1223"/>
        <v>#DIV/0!</v>
      </c>
      <c r="AJ2330" t="e">
        <f t="shared" si="1224"/>
        <v>#DIV/0!</v>
      </c>
      <c r="AK2330"/>
      <c r="AL2330"/>
      <c r="AM2330"/>
      <c r="AN2330"/>
    </row>
    <row r="2331" spans="1:40" x14ac:dyDescent="0.3">
      <c r="A2331"/>
      <c r="B2331">
        <f t="shared" si="1225"/>
        <v>397000</v>
      </c>
      <c r="C2331" s="186" t="str">
        <f t="shared" si="1193"/>
        <v>-0.00244198312893529+0.00659373382152022i</v>
      </c>
      <c r="D2331" s="158" t="str">
        <f t="shared" si="1194"/>
        <v>-6.38623447159379-2.30708118880535i</v>
      </c>
      <c r="E2331" t="str">
        <f t="shared" si="1195"/>
        <v>588.661803758906-3920.55448134037i</v>
      </c>
      <c r="F2331" t="str">
        <f t="shared" si="1196"/>
        <v>0.830545121861559+0.307517367143957i</v>
      </c>
      <c r="G2331" t="str">
        <f t="shared" si="1191"/>
        <v>0.830545121861559+0.307517367143957i</v>
      </c>
      <c r="H2331" t="str">
        <f t="shared" si="1197"/>
        <v>9.28316943355568+4.57129324328685i</v>
      </c>
      <c r="I2331" t="str">
        <f t="shared" si="1198"/>
        <v>1559.01535434393i</v>
      </c>
      <c r="J2331" t="str">
        <f t="shared" si="1192"/>
        <v>-600.99339177985+332.441939735734i</v>
      </c>
      <c r="K2331" t="str">
        <f t="shared" si="1199"/>
        <v>1.09872870849035-1.98629779890715i</v>
      </c>
      <c r="L2331" t="str">
        <f t="shared" si="1200"/>
        <v>0.257292527245536-0.384981810992266i</v>
      </c>
      <c r="M2331" t="str">
        <f t="shared" si="1201"/>
        <v>1.35602123573589-2.37127960989942i</v>
      </c>
      <c r="N2331" t="str">
        <f t="shared" si="1202"/>
        <v>-5.07509425018912i</v>
      </c>
      <c r="O2331" t="str">
        <f t="shared" si="1203"/>
        <v>0.354804794548018+0.934940403322981i</v>
      </c>
      <c r="P2331" t="str">
        <f t="shared" si="1204"/>
        <v>0.645195205451982-0.934940403322981i</v>
      </c>
      <c r="Q2331" t="str">
        <f t="shared" si="1205"/>
        <v>-0.645195205451982+6.0100346535121i</v>
      </c>
      <c r="R2331" t="str">
        <f t="shared" si="1206"/>
        <v>-0.165184202448465-0.0896199741046532i</v>
      </c>
      <c r="S2331" t="str">
        <f t="shared" si="1207"/>
        <v>0.556937640624321i</v>
      </c>
      <c r="T2331" t="str">
        <f t="shared" si="1208"/>
        <v>0.0499127369306583-0.0919972999800583i</v>
      </c>
      <c r="U2331" t="e">
        <f t="shared" si="1209"/>
        <v>#DIV/0!</v>
      </c>
      <c r="V2331" t="str">
        <f t="shared" si="1210"/>
        <v>0.0000833333333333333-0.000668156772006277i</v>
      </c>
      <c r="W2331" t="e">
        <f t="shared" si="1211"/>
        <v>#DIV/0!</v>
      </c>
      <c r="X2331" t="e">
        <f t="shared" si="1212"/>
        <v>#DIV/0!</v>
      </c>
      <c r="Y2331" t="str">
        <f t="shared" si="1213"/>
        <v>0.00096+1.6962087055262i</v>
      </c>
      <c r="Z2331" t="e">
        <f t="shared" si="1214"/>
        <v>#DIV/0!</v>
      </c>
      <c r="AA2331" t="e">
        <f t="shared" si="1215"/>
        <v>#DIV/0!</v>
      </c>
      <c r="AB2331" t="str">
        <f t="shared" si="1216"/>
        <v>0.0284819597011323-0.052496888605512i</v>
      </c>
      <c r="AC2331" t="str">
        <f t="shared" si="1217"/>
        <v>0.914137340656697-0.138725586048408i</v>
      </c>
      <c r="AD2331" t="str">
        <f t="shared" si="1218"/>
        <v>0.0389746187419094-0.0515131695043754i</v>
      </c>
      <c r="AE2331" t="e">
        <f t="shared" si="1219"/>
        <v>#DIV/0!</v>
      </c>
      <c r="AF2331" t="str">
        <f t="shared" si="1220"/>
        <v>-15.6694039051495-6.8783744320922i</v>
      </c>
      <c r="AG2331" t="e">
        <f t="shared" si="1221"/>
        <v>#DIV/0!</v>
      </c>
      <c r="AH2331" t="e">
        <f t="shared" si="1222"/>
        <v>#DIV/0!</v>
      </c>
      <c r="AI2331" t="e">
        <f t="shared" si="1223"/>
        <v>#DIV/0!</v>
      </c>
      <c r="AJ2331" t="e">
        <f t="shared" si="1224"/>
        <v>#DIV/0!</v>
      </c>
      <c r="AK2331"/>
      <c r="AL2331"/>
      <c r="AM2331"/>
      <c r="AN2331"/>
    </row>
    <row r="2332" spans="1:40" x14ac:dyDescent="0.3">
      <c r="A2332"/>
      <c r="B2332">
        <f t="shared" si="1225"/>
        <v>398000</v>
      </c>
      <c r="C2332" s="186" t="str">
        <f t="shared" si="1193"/>
        <v>-0.00243257072012526+0.00658233977983017i</v>
      </c>
      <c r="D2332" s="158" t="str">
        <f t="shared" si="1194"/>
        <v>-6.39116967936466-2.30399717811373i</v>
      </c>
      <c r="E2332" t="str">
        <f t="shared" si="1195"/>
        <v>585.772236767065-3911.13661335341i</v>
      </c>
      <c r="F2332" t="str">
        <f t="shared" si="1196"/>
        <v>0.831198257023091+0.307103710838142i</v>
      </c>
      <c r="G2332" t="str">
        <f t="shared" si="1191"/>
        <v>0.831198257023091+0.307103710838142i</v>
      </c>
      <c r="H2332" t="str">
        <f t="shared" si="1197"/>
        <v>9.29271184301384+4.5650269856037i</v>
      </c>
      <c r="I2332" t="str">
        <f t="shared" si="1198"/>
        <v>1562.94234516092i</v>
      </c>
      <c r="J2332" t="str">
        <f t="shared" si="1192"/>
        <v>-604.029923617911+333.279324974362i</v>
      </c>
      <c r="K2332" t="str">
        <f t="shared" si="1199"/>
        <v>1.09448736549287-1.98363075726429i</v>
      </c>
      <c r="L2332" t="str">
        <f t="shared" si="1200"/>
        <v>0.256398530080311-0.384610498434778i</v>
      </c>
      <c r="M2332" t="str">
        <f t="shared" si="1201"/>
        <v>1.35088589557318-2.36824125569907i</v>
      </c>
      <c r="N2332" t="str">
        <f t="shared" si="1202"/>
        <v>-5.08787786291i</v>
      </c>
      <c r="O2332" t="str">
        <f t="shared" si="1203"/>
        <v>0.36672739421326+0.930328446481968i</v>
      </c>
      <c r="P2332" t="str">
        <f t="shared" si="1204"/>
        <v>0.63327260578674-0.930328446481968i</v>
      </c>
      <c r="Q2332" t="str">
        <f t="shared" si="1205"/>
        <v>-0.63327260578674+6.01820630939197i</v>
      </c>
      <c r="R2332" t="str">
        <f t="shared" si="1206"/>
        <v>-0.163844039031117-0.0879854622830931i</v>
      </c>
      <c r="S2332" t="str">
        <f t="shared" si="1207"/>
        <v>0.558340506217834i</v>
      </c>
      <c r="T2332" t="str">
        <f t="shared" si="1208"/>
        <v>0.0491258475509523-0.0914807636934084i</v>
      </c>
      <c r="U2332" t="e">
        <f t="shared" si="1209"/>
        <v>#DIV/0!</v>
      </c>
      <c r="V2332" t="str">
        <f t="shared" si="1210"/>
        <v>0.0000833333333333333-0.000666477986146968i</v>
      </c>
      <c r="W2332" t="e">
        <f t="shared" si="1211"/>
        <v>#DIV/0!</v>
      </c>
      <c r="X2332" t="e">
        <f t="shared" si="1212"/>
        <v>#DIV/0!</v>
      </c>
      <c r="Y2332" t="str">
        <f t="shared" si="1213"/>
        <v>0.00096+1.70048127153508i</v>
      </c>
      <c r="Z2332" t="e">
        <f t="shared" si="1214"/>
        <v>#DIV/0!</v>
      </c>
      <c r="AA2332" t="e">
        <f t="shared" si="1215"/>
        <v>#DIV/0!</v>
      </c>
      <c r="AB2332" t="str">
        <f t="shared" si="1216"/>
        <v>0.0280329330001286-0.0522021348691867i</v>
      </c>
      <c r="AC2332" t="str">
        <f t="shared" si="1217"/>
        <v>0.914242044368647-0.136907876162746i</v>
      </c>
      <c r="AD2332" t="str">
        <f t="shared" si="1218"/>
        <v>0.0383529708872722-0.0513554494345117i</v>
      </c>
      <c r="AE2332" t="e">
        <f t="shared" si="1219"/>
        <v>#DIV/0!</v>
      </c>
      <c r="AF2332" t="str">
        <f t="shared" si="1220"/>
        <v>-15.6838815223785-6.86902416371743i</v>
      </c>
      <c r="AG2332" t="e">
        <f t="shared" si="1221"/>
        <v>#DIV/0!</v>
      </c>
      <c r="AH2332" t="e">
        <f t="shared" si="1222"/>
        <v>#DIV/0!</v>
      </c>
      <c r="AI2332" t="e">
        <f t="shared" si="1223"/>
        <v>#DIV/0!</v>
      </c>
      <c r="AJ2332" t="e">
        <f t="shared" si="1224"/>
        <v>#DIV/0!</v>
      </c>
      <c r="AK2332"/>
      <c r="AL2332"/>
      <c r="AM2332"/>
      <c r="AN2332"/>
    </row>
    <row r="2333" spans="1:40" x14ac:dyDescent="0.3">
      <c r="A2333"/>
      <c r="B2333">
        <f t="shared" si="1225"/>
        <v>399000</v>
      </c>
      <c r="C2333" s="186" t="str">
        <f t="shared" si="1193"/>
        <v>-0.00242320718504287+0.00657097605817831i</v>
      </c>
      <c r="D2333" s="158" t="str">
        <f t="shared" si="1194"/>
        <v>-6.39607926222842-2.30091457648313i</v>
      </c>
      <c r="E2333" t="str">
        <f t="shared" si="1195"/>
        <v>582.903736184-3901.76280550927i</v>
      </c>
      <c r="F2333" t="str">
        <f t="shared" si="1196"/>
        <v>0.831848000931707+0.306690268642934i</v>
      </c>
      <c r="G2333" t="str">
        <f t="shared" si="1191"/>
        <v>0.831848000931707+0.306690268642934i</v>
      </c>
      <c r="H2333" t="str">
        <f t="shared" si="1197"/>
        <v>9.30220457732103+4.55876509088363i</v>
      </c>
      <c r="I2333" t="str">
        <f t="shared" si="1198"/>
        <v>1566.86933597791i</v>
      </c>
      <c r="J2333" t="str">
        <f t="shared" si="1192"/>
        <v>-607.074094529779+334.116710212992i</v>
      </c>
      <c r="K2333" t="str">
        <f t="shared" si="1199"/>
        <v>1.09026809439444-1.98096502200468i</v>
      </c>
      <c r="L2333" t="str">
        <f t="shared" si="1200"/>
        <v>0.255508498306434-0.384238410211533i</v>
      </c>
      <c r="M2333" t="str">
        <f t="shared" si="1201"/>
        <v>1.34577659270087-2.36520343221621i</v>
      </c>
      <c r="N2333" t="str">
        <f t="shared" si="1202"/>
        <v>-5.10066147563088i</v>
      </c>
      <c r="O2333" t="str">
        <f t="shared" si="1203"/>
        <v>0.378590063827312+0.925564456735041i</v>
      </c>
      <c r="P2333" t="str">
        <f t="shared" si="1204"/>
        <v>0.621409936172688-0.925564456735041i</v>
      </c>
      <c r="Q2333" t="str">
        <f t="shared" si="1205"/>
        <v>-0.621409936172688+6.02622593236592i</v>
      </c>
      <c r="R2333" t="str">
        <f t="shared" si="1206"/>
        <v>-0.162494798021082-0.0863615237707639i</v>
      </c>
      <c r="S2333" t="str">
        <f t="shared" si="1207"/>
        <v>0.559743371811345i</v>
      </c>
      <c r="T2333" t="str">
        <f t="shared" si="1208"/>
        <v>0.048340290510213-0.0909553861461239i</v>
      </c>
      <c r="U2333" t="e">
        <f t="shared" si="1209"/>
        <v>#DIV/0!</v>
      </c>
      <c r="V2333" t="str">
        <f t="shared" si="1210"/>
        <v>0.0000833333333333333-0.000664807615254368i</v>
      </c>
      <c r="W2333" t="e">
        <f t="shared" si="1211"/>
        <v>#DIV/0!</v>
      </c>
      <c r="X2333" t="e">
        <f t="shared" si="1212"/>
        <v>#DIV/0!</v>
      </c>
      <c r="Y2333" t="str">
        <f t="shared" si="1213"/>
        <v>0.00096+1.70475383754397i</v>
      </c>
      <c r="Z2333" t="e">
        <f t="shared" si="1214"/>
        <v>#DIV/0!</v>
      </c>
      <c r="AA2333" t="e">
        <f t="shared" si="1215"/>
        <v>#DIV/0!</v>
      </c>
      <c r="AB2333" t="str">
        <f t="shared" si="1216"/>
        <v>0.0275846665785064-0.0519023359992024i</v>
      </c>
      <c r="AC2333" t="str">
        <f t="shared" si="1217"/>
        <v>0.914363215353459-0.135092296962245i</v>
      </c>
      <c r="AD2333" t="str">
        <f t="shared" si="1218"/>
        <v>0.0377310455512775-0.0511888072518316i</v>
      </c>
      <c r="AE2333" t="e">
        <f t="shared" si="1219"/>
        <v>#DIV/0!</v>
      </c>
      <c r="AF2333" t="str">
        <f t="shared" si="1220"/>
        <v>-15.6982838395495-6.85967966736676i</v>
      </c>
      <c r="AG2333" t="e">
        <f t="shared" si="1221"/>
        <v>#DIV/0!</v>
      </c>
      <c r="AH2333" t="e">
        <f t="shared" si="1222"/>
        <v>#DIV/0!</v>
      </c>
      <c r="AI2333" t="e">
        <f t="shared" si="1223"/>
        <v>#DIV/0!</v>
      </c>
      <c r="AJ2333" t="e">
        <f t="shared" si="1224"/>
        <v>#DIV/0!</v>
      </c>
      <c r="AK2333"/>
      <c r="AL2333"/>
      <c r="AM2333"/>
      <c r="AN2333"/>
    </row>
    <row r="2334" spans="1:40" x14ac:dyDescent="0.3">
      <c r="A2334"/>
      <c r="B2334">
        <f t="shared" si="1225"/>
        <v>400000</v>
      </c>
      <c r="C2334" s="186" t="str">
        <f t="shared" si="1193"/>
        <v>-0.00241389223176238+0.00655964258878593i</v>
      </c>
      <c r="D2334" s="158" t="str">
        <f t="shared" si="1194"/>
        <v>-6.40096337323038-2.2978334570477i</v>
      </c>
      <c r="E2334" t="str">
        <f t="shared" si="1195"/>
        <v>580.056099269667-3892.43275756951i</v>
      </c>
      <c r="F2334" t="str">
        <f t="shared" si="1196"/>
        <v>0.832494373841766+0.30627705002979i</v>
      </c>
      <c r="G2334" t="str">
        <f t="shared" si="1191"/>
        <v>0.832494373841766+0.30627705002979i</v>
      </c>
      <c r="H2334" t="str">
        <f t="shared" si="1197"/>
        <v>9.31164793481113+4.55250768772079i</v>
      </c>
      <c r="I2334" t="str">
        <f t="shared" si="1198"/>
        <v>1570.7963267949i</v>
      </c>
      <c r="J2334" t="str">
        <f t="shared" si="1192"/>
        <v>-610.125904515453+334.954095451621i</v>
      </c>
      <c r="K2334" t="str">
        <f t="shared" si="1199"/>
        <v>1.0860707628952-1.97830065545482i</v>
      </c>
      <c r="L2334" t="str">
        <f t="shared" si="1200"/>
        <v>0.254622413950329-0.383865564062101i</v>
      </c>
      <c r="M2334" t="str">
        <f t="shared" si="1201"/>
        <v>1.34069317684553-2.36216621951692i</v>
      </c>
      <c r="N2334" t="str">
        <f t="shared" si="1202"/>
        <v>-5.11344508835176i</v>
      </c>
      <c r="O2334" t="str">
        <f t="shared" si="1203"/>
        <v>0.390390864810161+0.920649212606395i</v>
      </c>
      <c r="P2334" t="str">
        <f t="shared" si="1204"/>
        <v>0.609609135189839-0.920649212606395i</v>
      </c>
      <c r="Q2334" t="str">
        <f t="shared" si="1205"/>
        <v>-0.609609135189839+6.03409430095815i</v>
      </c>
      <c r="R2334" t="str">
        <f t="shared" si="1206"/>
        <v>-0.161136446787455-0.0847482421902113i</v>
      </c>
      <c r="S2334" t="str">
        <f t="shared" si="1207"/>
        <v>0.561146237404858i</v>
      </c>
      <c r="T2334" t="str">
        <f t="shared" si="1208"/>
        <v>0.0475561572317127-0.0904211108235685i</v>
      </c>
      <c r="U2334" t="e">
        <f t="shared" si="1209"/>
        <v>#DIV/0!</v>
      </c>
      <c r="V2334" t="str">
        <f t="shared" si="1210"/>
        <v>0.0000833333333333333-0.000663145596216231i</v>
      </c>
      <c r="W2334" t="e">
        <f t="shared" si="1211"/>
        <v>#DIV/0!</v>
      </c>
      <c r="X2334" t="e">
        <f t="shared" si="1212"/>
        <v>#DIV/0!</v>
      </c>
      <c r="Y2334" t="str">
        <f t="shared" si="1213"/>
        <v>0.00096+1.70902640355285i</v>
      </c>
      <c r="Z2334" t="e">
        <f t="shared" si="1214"/>
        <v>#DIV/0!</v>
      </c>
      <c r="AA2334" t="e">
        <f t="shared" si="1215"/>
        <v>#DIV/0!</v>
      </c>
      <c r="AB2334" t="str">
        <f t="shared" si="1216"/>
        <v>0.0271372126055939-0.0515974597463238i</v>
      </c>
      <c r="AC2334" t="str">
        <f t="shared" si="1217"/>
        <v>0.914500899353276-0.133278969133241i</v>
      </c>
      <c r="AD2334" t="str">
        <f t="shared" si="1218"/>
        <v>0.0371089833486876-0.0510131949930498i</v>
      </c>
      <c r="AE2334" t="e">
        <f t="shared" si="1219"/>
        <v>#DIV/0!</v>
      </c>
      <c r="AF2334" t="str">
        <f t="shared" si="1220"/>
        <v>-15.7126113080415-6.85034114476849i</v>
      </c>
      <c r="AG2334" t="e">
        <f t="shared" si="1221"/>
        <v>#DIV/0!</v>
      </c>
      <c r="AH2334" t="e">
        <f t="shared" si="1222"/>
        <v>#DIV/0!</v>
      </c>
      <c r="AI2334" t="e">
        <f t="shared" si="1223"/>
        <v>#DIV/0!</v>
      </c>
      <c r="AJ2334" t="e">
        <f t="shared" si="1224"/>
        <v>#DIV/0!</v>
      </c>
      <c r="AK2334"/>
      <c r="AL2334"/>
      <c r="AM2334"/>
      <c r="AN2334"/>
    </row>
    <row r="2335" spans="1:40" x14ac:dyDescent="0.3">
      <c r="A2335"/>
      <c r="B2335">
        <f t="shared" si="1225"/>
        <v>401000</v>
      </c>
      <c r="C2335" s="186" t="str">
        <f t="shared" si="1193"/>
        <v>-0.00240462557003023+0.00654833930363893i</v>
      </c>
      <c r="D2335" s="158" t="str">
        <f t="shared" si="1194"/>
        <v>-6.40582216453969-2.29475389173408i</v>
      </c>
      <c r="E2335" t="str">
        <f t="shared" si="1195"/>
        <v>577.229125698209-3883.14617193171i</v>
      </c>
      <c r="F2335" t="str">
        <f t="shared" si="1196"/>
        <v>0.833137395891668+0.305864064312432i</v>
      </c>
      <c r="G2335" t="str">
        <f t="shared" si="1191"/>
        <v>0.833137395891668+0.305864064312432i</v>
      </c>
      <c r="H2335" t="str">
        <f t="shared" si="1197"/>
        <v>9.32104221208288+4.54625490250236i</v>
      </c>
      <c r="I2335" t="str">
        <f t="shared" si="1198"/>
        <v>1574.72331761188i</v>
      </c>
      <c r="J2335" t="str">
        <f t="shared" si="1192"/>
        <v>-613.185353574934+335.79148069025i</v>
      </c>
      <c r="K2335" t="str">
        <f t="shared" si="1199"/>
        <v>1.08189523945853-1.9756377189044i</v>
      </c>
      <c r="L2335" t="str">
        <f t="shared" si="1200"/>
        <v>0.253740259081684-0.383491977520473i</v>
      </c>
      <c r="M2335" t="str">
        <f t="shared" si="1201"/>
        <v>1.33563549854021-2.35912969642487i</v>
      </c>
      <c r="N2335" t="str">
        <f t="shared" si="1202"/>
        <v>-5.12622870107264i</v>
      </c>
      <c r="O2335" t="str">
        <f t="shared" si="1203"/>
        <v>0.402127868692272+0.915583517337993i</v>
      </c>
      <c r="P2335" t="str">
        <f t="shared" si="1204"/>
        <v>0.597872131307728-0.915583517337993i</v>
      </c>
      <c r="Q2335" t="str">
        <f t="shared" si="1205"/>
        <v>-0.597872131307728+6.04181221841063i</v>
      </c>
      <c r="R2335" t="str">
        <f t="shared" si="1206"/>
        <v>-0.159768953638527-0.0831457033616986i</v>
      </c>
      <c r="S2335" t="str">
        <f t="shared" si="1207"/>
        <v>0.562549102998369i</v>
      </c>
      <c r="T2335" t="str">
        <f t="shared" si="1208"/>
        <v>0.046773540844292-0.0898778815563414i</v>
      </c>
      <c r="U2335" t="e">
        <f t="shared" si="1209"/>
        <v>#DIV/0!</v>
      </c>
      <c r="V2335" t="str">
        <f t="shared" si="1210"/>
        <v>0.0000833333333333333-0.000661491866549855i</v>
      </c>
      <c r="W2335" t="e">
        <f t="shared" si="1211"/>
        <v>#DIV/0!</v>
      </c>
      <c r="X2335" t="e">
        <f t="shared" si="1212"/>
        <v>#DIV/0!</v>
      </c>
      <c r="Y2335" t="str">
        <f t="shared" si="1213"/>
        <v>0.00096+1.71329896956173i</v>
      </c>
      <c r="Z2335" t="e">
        <f t="shared" si="1214"/>
        <v>#DIV/0!</v>
      </c>
      <c r="AA2335" t="e">
        <f t="shared" si="1215"/>
        <v>#DIV/0!</v>
      </c>
      <c r="AB2335" t="str">
        <f t="shared" si="1216"/>
        <v>0.0266906242239764-0.0512874740583193i</v>
      </c>
      <c r="AC2335" t="str">
        <f t="shared" si="1217"/>
        <v>0.914655142086139-0.131468015205651i</v>
      </c>
      <c r="AD2335" t="str">
        <f t="shared" si="1218"/>
        <v>0.0364869266204255-0.050828567069051i</v>
      </c>
      <c r="AE2335" t="e">
        <f t="shared" si="1219"/>
        <v>#DIV/0!</v>
      </c>
      <c r="AF2335" t="str">
        <f t="shared" si="1220"/>
        <v>-15.7268643766226-6.84100879423644i</v>
      </c>
      <c r="AG2335" t="e">
        <f t="shared" si="1221"/>
        <v>#DIV/0!</v>
      </c>
      <c r="AH2335" t="e">
        <f t="shared" si="1222"/>
        <v>#DIV/0!</v>
      </c>
      <c r="AI2335" t="e">
        <f t="shared" si="1223"/>
        <v>#DIV/0!</v>
      </c>
      <c r="AJ2335" t="e">
        <f t="shared" si="1224"/>
        <v>#DIV/0!</v>
      </c>
      <c r="AK2335"/>
      <c r="AL2335"/>
      <c r="AM2335"/>
      <c r="AN2335"/>
    </row>
    <row r="2336" spans="1:40" x14ac:dyDescent="0.3">
      <c r="A2336"/>
      <c r="B2336">
        <f t="shared" si="1225"/>
        <v>402000</v>
      </c>
      <c r="C2336" s="186" t="str">
        <f t="shared" si="1193"/>
        <v>-0.00239540691126058+0.00653706613449263i</v>
      </c>
      <c r="D2336" s="158" t="str">
        <f t="shared" si="1194"/>
        <v>-6.41065578745116-2.29167595127741i</v>
      </c>
      <c r="E2336" t="str">
        <f t="shared" si="1195"/>
        <v>574.422617523825-3873.90275360175i</v>
      </c>
      <c r="F2336" t="str">
        <f t="shared" si="1196"/>
        <v>0.833777087104108+0.305451320648938i</v>
      </c>
      <c r="G2336" t="str">
        <f t="shared" si="1191"/>
        <v>0.833777087104108+0.305451320648938i</v>
      </c>
      <c r="H2336" t="str">
        <f t="shared" si="1197"/>
        <v>9.33038770400423+4.54000685943804i</v>
      </c>
      <c r="I2336" t="str">
        <f t="shared" si="1198"/>
        <v>1578.65030842887i</v>
      </c>
      <c r="J2336" t="str">
        <f t="shared" si="1192"/>
        <v>-616.25244170822+336.628865928879i</v>
      </c>
      <c r="K2336" t="str">
        <f t="shared" si="1199"/>
        <v>1.07774139330909-1.97297627262026i</v>
      </c>
      <c r="L2336" t="str">
        <f t="shared" si="1200"/>
        <v>0.252862015814253-0.383117667917091i</v>
      </c>
      <c r="M2336" t="str">
        <f t="shared" si="1201"/>
        <v>1.33060340912334-2.35609394053735i</v>
      </c>
      <c r="N2336" t="str">
        <f t="shared" si="1202"/>
        <v>-5.13901231379352i</v>
      </c>
      <c r="O2336" t="str">
        <f t="shared" si="1203"/>
        <v>0.413799157429739+0.910368198758303i</v>
      </c>
      <c r="P2336" t="str">
        <f t="shared" si="1204"/>
        <v>0.586200842570261-0.910368198758303i</v>
      </c>
      <c r="Q2336" t="str">
        <f t="shared" si="1205"/>
        <v>-0.586200842570261+6.04938051255182i</v>
      </c>
      <c r="R2336" t="str">
        <f t="shared" si="1206"/>
        <v>-0.158392287861188-0.0815539953133631i</v>
      </c>
      <c r="S2336" t="str">
        <f t="shared" si="1207"/>
        <v>0.563951968591881i</v>
      </c>
      <c r="T2336" t="str">
        <f t="shared" si="1208"/>
        <v>0.0459925362035042-0.0893256425490889i</v>
      </c>
      <c r="U2336" t="e">
        <f t="shared" si="1209"/>
        <v>#DIV/0!</v>
      </c>
      <c r="V2336" t="str">
        <f t="shared" si="1210"/>
        <v>0.0000833333333333333-0.000659846364394258i</v>
      </c>
      <c r="W2336" t="e">
        <f t="shared" si="1211"/>
        <v>#DIV/0!</v>
      </c>
      <c r="X2336" t="e">
        <f t="shared" si="1212"/>
        <v>#DIV/0!</v>
      </c>
      <c r="Y2336" t="str">
        <f t="shared" si="1213"/>
        <v>0.00096+1.71757153557061i</v>
      </c>
      <c r="Z2336" t="e">
        <f t="shared" si="1214"/>
        <v>#DIV/0!</v>
      </c>
      <c r="AA2336" t="e">
        <f t="shared" si="1215"/>
        <v>#DIV/0!</v>
      </c>
      <c r="AB2336" t="str">
        <f t="shared" si="1216"/>
        <v>0.0262449555615622-0.0509723470964015i</v>
      </c>
      <c r="AC2336" t="str">
        <f t="shared" si="1217"/>
        <v>0.914825989213707-0.129659559585759i</v>
      </c>
      <c r="AD2336" t="str">
        <f t="shared" si="1218"/>
        <v>0.0358650193920871-0.0506348803200296i</v>
      </c>
      <c r="AE2336" t="e">
        <f t="shared" si="1219"/>
        <v>#DIV/0!</v>
      </c>
      <c r="AF2336" t="str">
        <f t="shared" si="1220"/>
        <v>-15.7410434914554-6.83168281071545i</v>
      </c>
      <c r="AG2336" t="e">
        <f t="shared" si="1221"/>
        <v>#DIV/0!</v>
      </c>
      <c r="AH2336" t="e">
        <f t="shared" si="1222"/>
        <v>#DIV/0!</v>
      </c>
      <c r="AI2336" t="e">
        <f t="shared" si="1223"/>
        <v>#DIV/0!</v>
      </c>
      <c r="AJ2336" t="e">
        <f t="shared" si="1224"/>
        <v>#DIV/0!</v>
      </c>
      <c r="AK2336"/>
      <c r="AL2336"/>
      <c r="AM2336"/>
      <c r="AN2336"/>
    </row>
    <row r="2337" spans="1:40" x14ac:dyDescent="0.3">
      <c r="A2337"/>
      <c r="B2337">
        <f t="shared" si="1225"/>
        <v>403000</v>
      </c>
      <c r="C2337" s="186" t="str">
        <f t="shared" si="1193"/>
        <v>-0.0023862359685312+0.00652582301287716i</v>
      </c>
      <c r="D2337" s="158" t="str">
        <f t="shared" si="1194"/>
        <v>-6.41546439238775-2.28859970523748i</v>
      </c>
      <c r="E2337" t="str">
        <f t="shared" si="1195"/>
        <v>571.636379147182-3864.70221016643i</v>
      </c>
      <c r="F2337" t="str">
        <f t="shared" si="1196"/>
        <v>0.834413467386393+0.305038828043853i</v>
      </c>
      <c r="G2337" t="str">
        <f t="shared" si="1191"/>
        <v>0.834413467386393+0.305038828043853i</v>
      </c>
      <c r="H2337" t="str">
        <f t="shared" si="1197"/>
        <v>9.33968470371775+4.53376368058969i</v>
      </c>
      <c r="I2337" t="str">
        <f t="shared" si="1198"/>
        <v>1582.57729924586i</v>
      </c>
      <c r="J2337" t="str">
        <f t="shared" si="1192"/>
        <v>-619.327168915314+337.466251167508i</v>
      </c>
      <c r="K2337" t="str">
        <f t="shared" si="1199"/>
        <v>1.0736090944307-1.97031637586022i</v>
      </c>
      <c r="L2337" t="str">
        <f t="shared" si="1200"/>
        <v>0.251987666306636-0.382742652380855i</v>
      </c>
      <c r="M2337" t="str">
        <f t="shared" si="1201"/>
        <v>1.32559676073734-2.35305902824107i</v>
      </c>
      <c r="N2337" t="str">
        <f t="shared" si="1202"/>
        <v>-5.1517959265144i</v>
      </c>
      <c r="O2337" t="str">
        <f t="shared" si="1203"/>
        <v>0.42540282371773+0.905004109147015i</v>
      </c>
      <c r="P2337" t="str">
        <f t="shared" si="1204"/>
        <v>0.57459717628227-0.905004109147015i</v>
      </c>
      <c r="Q2337" t="str">
        <f t="shared" si="1205"/>
        <v>-0.57459717628227+6.05680003566142i</v>
      </c>
      <c r="R2337" t="str">
        <f t="shared" si="1206"/>
        <v>-0.157006419761296-0.0799732082910583i</v>
      </c>
      <c r="S2337" t="str">
        <f t="shared" si="1207"/>
        <v>0.565354834185394i</v>
      </c>
      <c r="T2337" t="str">
        <f t="shared" si="1208"/>
        <v>0.0452132399126652-0.0887643384101899i</v>
      </c>
      <c r="U2337" t="e">
        <f t="shared" si="1209"/>
        <v>#DIV/0!</v>
      </c>
      <c r="V2337" t="str">
        <f t="shared" si="1210"/>
        <v>0.0000833333333333333-0.000658209028502464i</v>
      </c>
      <c r="W2337" t="e">
        <f t="shared" si="1211"/>
        <v>#DIV/0!</v>
      </c>
      <c r="X2337" t="e">
        <f t="shared" si="1212"/>
        <v>#DIV/0!</v>
      </c>
      <c r="Y2337" t="str">
        <f t="shared" si="1213"/>
        <v>0.00096+1.72184410157949i</v>
      </c>
      <c r="Z2337" t="e">
        <f t="shared" si="1214"/>
        <v>#DIV/0!</v>
      </c>
      <c r="AA2337" t="e">
        <f t="shared" si="1215"/>
        <v>#DIV/0!</v>
      </c>
      <c r="AB2337" t="str">
        <f t="shared" si="1216"/>
        <v>0.0258002617435944-0.0506520472521672i</v>
      </c>
      <c r="AC2337" t="str">
        <f t="shared" si="1217"/>
        <v>0.915013486307879-0.127853728588935i</v>
      </c>
      <c r="AD2337" t="str">
        <f t="shared" si="1218"/>
        <v>0.0352434073306506-0.0504320940699643i</v>
      </c>
      <c r="AE2337" t="e">
        <f t="shared" si="1219"/>
        <v>#DIV/0!</v>
      </c>
      <c r="AF2337" t="str">
        <f t="shared" si="1220"/>
        <v>-15.7551490961055-6.82236338582717i</v>
      </c>
      <c r="AG2337" t="e">
        <f t="shared" si="1221"/>
        <v>#DIV/0!</v>
      </c>
      <c r="AH2337" t="e">
        <f t="shared" si="1222"/>
        <v>#DIV/0!</v>
      </c>
      <c r="AI2337" t="e">
        <f t="shared" si="1223"/>
        <v>#DIV/0!</v>
      </c>
      <c r="AJ2337" t="e">
        <f t="shared" si="1224"/>
        <v>#DIV/0!</v>
      </c>
      <c r="AK2337"/>
      <c r="AL2337"/>
      <c r="AM2337"/>
      <c r="AN2337"/>
    </row>
    <row r="2338" spans="1:40" x14ac:dyDescent="0.3">
      <c r="A2338"/>
      <c r="B2338">
        <f t="shared" si="1225"/>
        <v>404000</v>
      </c>
      <c r="C2338" s="186" t="str">
        <f t="shared" si="1193"/>
        <v>-0.00237711245657892+0.00651460987010269i</v>
      </c>
      <c r="D2338" s="158" t="str">
        <f t="shared" si="1194"/>
        <v>-6.42024812890292-2.28552522201452i</v>
      </c>
      <c r="E2338" t="str">
        <f t="shared" si="1195"/>
        <v>568.870217282385-3855.54425176638i</v>
      </c>
      <c r="F2338" t="str">
        <f t="shared" si="1196"/>
        <v>0.835046556530758+0.304626595350258i</v>
      </c>
      <c r="G2338" t="str">
        <f t="shared" si="1191"/>
        <v>0.835046556530758+0.304626595350258i</v>
      </c>
      <c r="H2338" t="str">
        <f t="shared" si="1197"/>
        <v>9.3489335026459+4.52752548590048i</v>
      </c>
      <c r="I2338" t="str">
        <f t="shared" si="1198"/>
        <v>1586.50429006285i</v>
      </c>
      <c r="J2338" t="str">
        <f t="shared" si="1192"/>
        <v>-622.409535196214+338.303636406137i</v>
      </c>
      <c r="K2338" t="str">
        <f t="shared" si="1199"/>
        <v>1.06949821356424-1.96765808688666i</v>
      </c>
      <c r="L2338" t="str">
        <f t="shared" si="1200"/>
        <v>0.251117192763026-0.382366947841127i</v>
      </c>
      <c r="M2338" t="str">
        <f t="shared" si="1201"/>
        <v>1.32061540632727-2.35002503472779i</v>
      </c>
      <c r="N2338" t="str">
        <f t="shared" si="1202"/>
        <v>-5.16457953923528i</v>
      </c>
      <c r="O2338" t="str">
        <f t="shared" si="1203"/>
        <v>0.436936971302173+0.899492125095759i</v>
      </c>
      <c r="P2338" t="str">
        <f t="shared" si="1204"/>
        <v>0.563063028697827-0.899492125095759i</v>
      </c>
      <c r="Q2338" t="str">
        <f t="shared" si="1205"/>
        <v>-0.563063028697827+6.06407166433104i</v>
      </c>
      <c r="R2338" t="str">
        <f t="shared" si="1206"/>
        <v>-0.155611320705023-0.0784034347678568i</v>
      </c>
      <c r="S2338" t="str">
        <f t="shared" si="1207"/>
        <v>0.566757699778905i</v>
      </c>
      <c r="T2338" t="str">
        <f t="shared" si="1208"/>
        <v>0.0444357503437959-0.0881939141823363i</v>
      </c>
      <c r="U2338" t="e">
        <f t="shared" si="1209"/>
        <v>#DIV/0!</v>
      </c>
      <c r="V2338" t="str">
        <f t="shared" si="1210"/>
        <v>0.0000833333333333333-0.000656579798233892i</v>
      </c>
      <c r="W2338" t="e">
        <f t="shared" si="1211"/>
        <v>#DIV/0!</v>
      </c>
      <c r="X2338" t="e">
        <f t="shared" si="1212"/>
        <v>#DIV/0!</v>
      </c>
      <c r="Y2338" t="str">
        <f t="shared" si="1213"/>
        <v>0.00096+1.72611666758838i</v>
      </c>
      <c r="Z2338" t="e">
        <f t="shared" si="1214"/>
        <v>#DIV/0!</v>
      </c>
      <c r="AA2338" t="e">
        <f t="shared" si="1215"/>
        <v>#DIV/0!</v>
      </c>
      <c r="AB2338" t="str">
        <f t="shared" si="1216"/>
        <v>0.025356598904601-0.0503265431650472i</v>
      </c>
      <c r="AC2338" t="str">
        <f t="shared" si="1217"/>
        <v>0.915217678816308-0.126050650472319i</v>
      </c>
      <c r="AD2338" t="str">
        <f t="shared" si="1218"/>
        <v>0.0346222376993944-0.0502201701803624i</v>
      </c>
      <c r="AE2338" t="e">
        <f t="shared" si="1219"/>
        <v>#DIV/0!</v>
      </c>
      <c r="AF2338" t="str">
        <f t="shared" si="1220"/>
        <v>-15.7691816315488-6.813050707915i</v>
      </c>
      <c r="AG2338" t="e">
        <f t="shared" si="1221"/>
        <v>#DIV/0!</v>
      </c>
      <c r="AH2338" t="e">
        <f t="shared" si="1222"/>
        <v>#DIV/0!</v>
      </c>
      <c r="AI2338" t="e">
        <f t="shared" si="1223"/>
        <v>#DIV/0!</v>
      </c>
      <c r="AJ2338" t="e">
        <f t="shared" si="1224"/>
        <v>#DIV/0!</v>
      </c>
      <c r="AK2338"/>
      <c r="AL2338"/>
      <c r="AM2338"/>
      <c r="AN2338"/>
    </row>
    <row r="2339" spans="1:40" x14ac:dyDescent="0.3">
      <c r="A2339"/>
      <c r="B2339">
        <f t="shared" si="1225"/>
        <v>405000</v>
      </c>
      <c r="C2339" s="186" t="str">
        <f t="shared" si="1193"/>
        <v>-0.00236803609179501+0.00650342663726437i</v>
      </c>
      <c r="D2339" s="158" t="str">
        <f t="shared" si="1194"/>
        <v>-6.42500714568286-2.28245256886475i</v>
      </c>
      <c r="E2339" t="str">
        <f t="shared" si="1195"/>
        <v>566.123940924472-3846.42859106933i</v>
      </c>
      <c r="F2339" t="str">
        <f t="shared" si="1196"/>
        <v>0.835676374214665+0.304214631271796i</v>
      </c>
      <c r="G2339" t="str">
        <f t="shared" si="1191"/>
        <v>0.835676374214665+0.304214631271796i</v>
      </c>
      <c r="H2339" t="str">
        <f t="shared" si="1197"/>
        <v>9.35813439049607+4.52129239322342i</v>
      </c>
      <c r="I2339" t="str">
        <f t="shared" si="1198"/>
        <v>1590.43128087983i</v>
      </c>
      <c r="J2339" t="str">
        <f t="shared" si="1192"/>
        <v>-625.49954055092+339.141021644767i</v>
      </c>
      <c r="K2339" t="str">
        <f t="shared" si="1199"/>
        <v>1.06540862220549-1.96500146298007i</v>
      </c>
      <c r="L2339" t="str">
        <f t="shared" si="1200"/>
        <v>0.250250577433964-0.38199057102971i</v>
      </c>
      <c r="M2339" t="str">
        <f t="shared" si="1201"/>
        <v>1.31565919963945-2.34699203400978i</v>
      </c>
      <c r="N2339" t="str">
        <f t="shared" si="1202"/>
        <v>-5.17736315195616i</v>
      </c>
      <c r="O2339" t="str">
        <f t="shared" si="1203"/>
        <v>0.448399715289638+0.89383314736486i</v>
      </c>
      <c r="P2339" t="str">
        <f t="shared" si="1204"/>
        <v>0.551600284710362-0.89383314736486i</v>
      </c>
      <c r="Q2339" t="str">
        <f t="shared" si="1205"/>
        <v>-0.551600284710362+6.07119629932102i</v>
      </c>
      <c r="R2339" t="str">
        <f t="shared" si="1206"/>
        <v>-0.154206963161188-0.0768447694531812i</v>
      </c>
      <c r="S2339" t="str">
        <f t="shared" si="1207"/>
        <v>0.568160565372418i</v>
      </c>
      <c r="T2339" t="str">
        <f t="shared" si="1208"/>
        <v>0.0436601676584325-0.0876143153740242i</v>
      </c>
      <c r="U2339" t="e">
        <f t="shared" si="1209"/>
        <v>#DIV/0!</v>
      </c>
      <c r="V2339" t="str">
        <f t="shared" si="1210"/>
        <v>0.0000833333333333333-0.000654958613546894i</v>
      </c>
      <c r="W2339" t="e">
        <f t="shared" si="1211"/>
        <v>#DIV/0!</v>
      </c>
      <c r="X2339" t="e">
        <f t="shared" si="1212"/>
        <v>#DIV/0!</v>
      </c>
      <c r="Y2339" t="str">
        <f t="shared" si="1213"/>
        <v>0.00096+1.73038923359726i</v>
      </c>
      <c r="Z2339" t="e">
        <f t="shared" si="1214"/>
        <v>#DIV/0!</v>
      </c>
      <c r="AA2339" t="e">
        <f t="shared" si="1215"/>
        <v>#DIV/0!</v>
      </c>
      <c r="AB2339" t="str">
        <f t="shared" si="1216"/>
        <v>0.0249140242002704-0.0499958037402766i</v>
      </c>
      <c r="AC2339" t="str">
        <f t="shared" si="1217"/>
        <v>0.91543861202678-0.124250455467425i</v>
      </c>
      <c r="AD2339" t="str">
        <f t="shared" si="1218"/>
        <v>0.034001659311027-0.0499990731032157i</v>
      </c>
      <c r="AE2339" t="e">
        <f t="shared" si="1219"/>
        <v>#DIV/0!</v>
      </c>
      <c r="AF2339" t="str">
        <f t="shared" si="1220"/>
        <v>-15.7831415361789-6.80374496208817i</v>
      </c>
      <c r="AG2339" t="e">
        <f t="shared" si="1221"/>
        <v>#DIV/0!</v>
      </c>
      <c r="AH2339" t="e">
        <f t="shared" si="1222"/>
        <v>#DIV/0!</v>
      </c>
      <c r="AI2339" t="e">
        <f t="shared" si="1223"/>
        <v>#DIV/0!</v>
      </c>
      <c r="AJ2339" t="e">
        <f t="shared" si="1224"/>
        <v>#DIV/0!</v>
      </c>
      <c r="AK2339"/>
      <c r="AL2339"/>
      <c r="AM2339"/>
      <c r="AN2339"/>
    </row>
    <row r="2340" spans="1:40" x14ac:dyDescent="0.3">
      <c r="A2340"/>
      <c r="B2340">
        <f t="shared" si="1225"/>
        <v>406000</v>
      </c>
      <c r="C2340" s="186" t="str">
        <f t="shared" si="1193"/>
        <v>-0.00235900659222054+0.00649227324524785i</v>
      </c>
      <c r="D2340" s="158" t="str">
        <f t="shared" si="1194"/>
        <v>-6.42974159054911-2.27938181191582i</v>
      </c>
      <c r="E2340" t="str">
        <f t="shared" si="1195"/>
        <v>563.397361317457-3837.35494324367i</v>
      </c>
      <c r="F2340" t="str">
        <f t="shared" si="1196"/>
        <v>0.836302940001141+0.303802944364703i</v>
      </c>
      <c r="G2340" t="str">
        <f t="shared" si="1191"/>
        <v>0.836302940001141+0.303802944364703i</v>
      </c>
      <c r="H2340" t="str">
        <f t="shared" si="1197"/>
        <v>9.36728765526628+4.51506451834982i</v>
      </c>
      <c r="I2340" t="str">
        <f t="shared" si="1198"/>
        <v>1594.35827169682i</v>
      </c>
      <c r="J2340" t="str">
        <f t="shared" si="1192"/>
        <v>-628.597184979432+339.978406883395i</v>
      </c>
      <c r="K2340" t="str">
        <f t="shared" si="1199"/>
        <v>1.06134019260285-1.9623465604523i</v>
      </c>
      <c r="L2340" t="str">
        <f t="shared" si="1200"/>
        <v>0.24938780261703-0.381613538482814i</v>
      </c>
      <c r="M2340" t="str">
        <f t="shared" si="1201"/>
        <v>1.31072799521988-2.34396009893511i</v>
      </c>
      <c r="N2340" t="str">
        <f t="shared" si="1202"/>
        <v>-5.19014676467704i</v>
      </c>
      <c r="O2340" t="str">
        <f t="shared" si="1203"/>
        <v>0.45978918245537+0.888028100736132i</v>
      </c>
      <c r="P2340" t="str">
        <f t="shared" si="1204"/>
        <v>0.54021081754463-0.888028100736132i</v>
      </c>
      <c r="Q2340" t="str">
        <f t="shared" si="1205"/>
        <v>-0.54021081754463+6.07817486541317i</v>
      </c>
      <c r="R2340" t="str">
        <f t="shared" si="1206"/>
        <v>-0.152793320744597-0.0752973093015351i</v>
      </c>
      <c r="S2340" t="str">
        <f t="shared" si="1207"/>
        <v>0.569563430965931i</v>
      </c>
      <c r="T2340" t="str">
        <f t="shared" si="1208"/>
        <v>0.0428865938282852-0.0870254879919706i</v>
      </c>
      <c r="U2340" t="e">
        <f t="shared" si="1209"/>
        <v>#DIV/0!</v>
      </c>
      <c r="V2340" t="str">
        <f t="shared" si="1210"/>
        <v>0.0000833333333333333-0.000653345414991359i</v>
      </c>
      <c r="W2340" t="e">
        <f t="shared" si="1211"/>
        <v>#DIV/0!</v>
      </c>
      <c r="X2340" t="e">
        <f t="shared" si="1212"/>
        <v>#DIV/0!</v>
      </c>
      <c r="Y2340" t="str">
        <f t="shared" si="1213"/>
        <v>0.00096+1.73466179960614i</v>
      </c>
      <c r="Z2340" t="e">
        <f t="shared" si="1214"/>
        <v>#DIV/0!</v>
      </c>
      <c r="AA2340" t="e">
        <f t="shared" si="1215"/>
        <v>#DIV/0!</v>
      </c>
      <c r="AB2340" t="str">
        <f t="shared" si="1216"/>
        <v>0.0244725958192398-0.049659798167393i</v>
      </c>
      <c r="AC2340" t="str">
        <f t="shared" si="1217"/>
        <v>0.915676331030439-0.122453275812635i</v>
      </c>
      <c r="AD2340" t="str">
        <f t="shared" si="1218"/>
        <v>0.0333818224790362-0.0497687699331001i</v>
      </c>
      <c r="AE2340" t="e">
        <f t="shared" si="1219"/>
        <v>#DIV/0!</v>
      </c>
      <c r="AF2340" t="str">
        <f t="shared" si="1220"/>
        <v>-15.7970292458154-6.79444633026564i</v>
      </c>
      <c r="AG2340" t="e">
        <f t="shared" si="1221"/>
        <v>#DIV/0!</v>
      </c>
      <c r="AH2340" t="e">
        <f t="shared" si="1222"/>
        <v>#DIV/0!</v>
      </c>
      <c r="AI2340" t="e">
        <f t="shared" si="1223"/>
        <v>#DIV/0!</v>
      </c>
      <c r="AJ2340" t="e">
        <f t="shared" si="1224"/>
        <v>#DIV/0!</v>
      </c>
      <c r="AK2340"/>
      <c r="AL2340"/>
      <c r="AM2340"/>
      <c r="AN2340"/>
    </row>
    <row r="2341" spans="1:40" x14ac:dyDescent="0.3">
      <c r="A2341"/>
      <c r="B2341">
        <f t="shared" si="1225"/>
        <v>407000</v>
      </c>
      <c r="C2341" s="186" t="str">
        <f t="shared" si="1193"/>
        <v>-0.0023500236775415+0.00648114962473413i</v>
      </c>
      <c r="D2341" s="158" t="str">
        <f t="shared" si="1194"/>
        <v>-6.43445161046102-2.27631301618215i</v>
      </c>
      <c r="E2341" t="str">
        <f t="shared" si="1195"/>
        <v>560.690291922864-3828.32302593236i</v>
      </c>
      <c r="F2341" t="str">
        <f t="shared" si="1196"/>
        <v>0.836926273339114+0.303391543039797i</v>
      </c>
      <c r="G2341" t="str">
        <f t="shared" si="1191"/>
        <v>0.836926273339114+0.303391543039797i</v>
      </c>
      <c r="H2341" t="str">
        <f t="shared" si="1197"/>
        <v>9.37639358325053+4.50884197503747i</v>
      </c>
      <c r="I2341" t="str">
        <f t="shared" si="1198"/>
        <v>1598.28526251381i</v>
      </c>
      <c r="J2341" t="str">
        <f t="shared" si="1192"/>
        <v>-631.702468481752+340.815792122025i</v>
      </c>
      <c r="K2341" t="str">
        <f t="shared" si="1199"/>
        <v>1.05729279775509-1.95969343465967i</v>
      </c>
      <c r="L2341" t="str">
        <f t="shared" si="1200"/>
        <v>0.248528850657552-0.381235866543005i</v>
      </c>
      <c r="M2341" t="str">
        <f t="shared" si="1201"/>
        <v>1.30582164841264-2.34092930120267i</v>
      </c>
      <c r="N2341" t="str">
        <f t="shared" si="1202"/>
        <v>-5.20293037739792i</v>
      </c>
      <c r="O2341" t="str">
        <f t="shared" si="1203"/>
        <v>0.471103511549402+0.882077933861755i</v>
      </c>
      <c r="P2341" t="str">
        <f t="shared" si="1204"/>
        <v>0.528896488450598-0.882077933861755i</v>
      </c>
      <c r="Q2341" t="str">
        <f t="shared" si="1205"/>
        <v>-0.528896488450598+6.08500831125968i</v>
      </c>
      <c r="R2341" t="str">
        <f t="shared" si="1206"/>
        <v>-0.1513703682604-0.0737611535208048i</v>
      </c>
      <c r="S2341" t="str">
        <f t="shared" si="1207"/>
        <v>0.570966296559442i</v>
      </c>
      <c r="T2341" t="str">
        <f t="shared" si="1208"/>
        <v>0.0421151326557264-0.0864273785744795i</v>
      </c>
      <c r="U2341" t="e">
        <f t="shared" si="1209"/>
        <v>#DIV/0!</v>
      </c>
      <c r="V2341" t="str">
        <f t="shared" si="1210"/>
        <v>0.0000833333333333333-0.000651740143701457i</v>
      </c>
      <c r="W2341" t="e">
        <f t="shared" si="1211"/>
        <v>#DIV/0!</v>
      </c>
      <c r="X2341" t="e">
        <f t="shared" si="1212"/>
        <v>#DIV/0!</v>
      </c>
      <c r="Y2341" t="str">
        <f t="shared" si="1213"/>
        <v>0.00096+1.73893436561502i</v>
      </c>
      <c r="Z2341" t="e">
        <f t="shared" si="1214"/>
        <v>#DIV/0!</v>
      </c>
      <c r="AA2341" t="e">
        <f t="shared" si="1215"/>
        <v>#DIV/0!</v>
      </c>
      <c r="AB2341" t="str">
        <f t="shared" si="1216"/>
        <v>0.0240323729947866-0.0493184959392761i</v>
      </c>
      <c r="AC2341" t="str">
        <f t="shared" si="1217"/>
        <v>0.915930880683823-0.120659245785585i</v>
      </c>
      <c r="AD2341" t="str">
        <f t="shared" si="1218"/>
        <v>0.0327628789672743-0.0495292304583629i</v>
      </c>
      <c r="AE2341" t="e">
        <f t="shared" si="1219"/>
        <v>#DIV/0!</v>
      </c>
      <c r="AF2341" t="str">
        <f t="shared" si="1220"/>
        <v>-15.8108451937116-6.78515499121962i</v>
      </c>
      <c r="AG2341" t="e">
        <f t="shared" si="1221"/>
        <v>#DIV/0!</v>
      </c>
      <c r="AH2341" t="e">
        <f t="shared" si="1222"/>
        <v>#DIV/0!</v>
      </c>
      <c r="AI2341" t="e">
        <f t="shared" si="1223"/>
        <v>#DIV/0!</v>
      </c>
      <c r="AJ2341" t="e">
        <f t="shared" si="1224"/>
        <v>#DIV/0!</v>
      </c>
      <c r="AK2341"/>
      <c r="AL2341"/>
      <c r="AM2341"/>
      <c r="AN2341"/>
    </row>
    <row r="2342" spans="1:40" x14ac:dyDescent="0.3">
      <c r="A2342"/>
      <c r="B2342">
        <f t="shared" si="1225"/>
        <v>408000</v>
      </c>
      <c r="C2342" s="186" t="str">
        <f t="shared" si="1193"/>
        <v>-0.00234108706908377+0.00647005570620498i</v>
      </c>
      <c r="D2342" s="158" t="str">
        <f t="shared" si="1194"/>
        <v>-6.4391373515184-2.27324624557979i</v>
      </c>
      <c r="E2342" t="str">
        <f t="shared" si="1195"/>
        <v>558.002548388793-3819.33255922712i</v>
      </c>
      <c r="F2342" t="str">
        <f t="shared" si="1196"/>
        <v>0.837546393563751+0.302980435564438i</v>
      </c>
      <c r="G2342" t="str">
        <f t="shared" si="1191"/>
        <v>0.837546393563751+0.302980435564438i</v>
      </c>
      <c r="H2342" t="str">
        <f t="shared" si="1197"/>
        <v>9.38545245904467+4.50262487503807i</v>
      </c>
      <c r="I2342" t="str">
        <f t="shared" si="1198"/>
        <v>1602.21225333079i</v>
      </c>
      <c r="J2342" t="str">
        <f t="shared" si="1192"/>
        <v>-634.815391057877+341.653177360653i</v>
      </c>
      <c r="K2342" t="str">
        <f t="shared" si="1199"/>
        <v>1.05326631140894-1.95704214001598i</v>
      </c>
      <c r="L2342" t="str">
        <f t="shared" si="1200"/>
        <v>0.247673703949273-0.380857571361144i</v>
      </c>
      <c r="M2342" t="str">
        <f t="shared" si="1201"/>
        <v>1.30094001535821-2.33789971137712i</v>
      </c>
      <c r="N2342" t="str">
        <f t="shared" si="1202"/>
        <v>-5.2157139901188i</v>
      </c>
      <c r="O2342" t="str">
        <f t="shared" si="1203"/>
        <v>0.48234085360072+0.875983619109244i</v>
      </c>
      <c r="P2342" t="str">
        <f t="shared" si="1204"/>
        <v>0.51765914639928-0.875983619109244i</v>
      </c>
      <c r="Q2342" t="str">
        <f t="shared" si="1205"/>
        <v>-0.51765914639928+6.09169760922804i</v>
      </c>
      <c r="R2342" t="str">
        <f t="shared" si="1206"/>
        <v>-0.149938081749468-0.0722364035800964i</v>
      </c>
      <c r="S2342" t="str">
        <f t="shared" si="1207"/>
        <v>0.572369162152955i</v>
      </c>
      <c r="T2342" t="str">
        <f t="shared" si="1208"/>
        <v>0.0413458897940825-0.0858199342257643i</v>
      </c>
      <c r="U2342" t="e">
        <f t="shared" si="1209"/>
        <v>#DIV/0!</v>
      </c>
      <c r="V2342" t="str">
        <f t="shared" si="1210"/>
        <v>0.0000833333333333333-0.000650142741388462i</v>
      </c>
      <c r="W2342" t="e">
        <f t="shared" si="1211"/>
        <v>#DIV/0!</v>
      </c>
      <c r="X2342" t="e">
        <f t="shared" si="1212"/>
        <v>#DIV/0!</v>
      </c>
      <c r="Y2342" t="str">
        <f t="shared" si="1213"/>
        <v>0.00096+1.7432069316239i</v>
      </c>
      <c r="Z2342" t="e">
        <f t="shared" si="1214"/>
        <v>#DIV/0!</v>
      </c>
      <c r="AA2342" t="e">
        <f t="shared" si="1215"/>
        <v>#DIV/0!</v>
      </c>
      <c r="AB2342" t="str">
        <f t="shared" si="1216"/>
        <v>0.0235934160164072-0.0489718668717332i</v>
      </c>
      <c r="AC2342" t="str">
        <f t="shared" si="1217"/>
        <v>0.916202305569714-0.118868501735392i</v>
      </c>
      <c r="AD2342" t="str">
        <f t="shared" si="1218"/>
        <v>0.0321449819377873-0.0492804272113258i</v>
      </c>
      <c r="AE2342" t="e">
        <f t="shared" si="1219"/>
        <v>#DIV/0!</v>
      </c>
      <c r="AF2342" t="str">
        <f t="shared" si="1220"/>
        <v>-15.8245898105631-6.77587112061786i</v>
      </c>
      <c r="AG2342" t="e">
        <f t="shared" si="1221"/>
        <v>#DIV/0!</v>
      </c>
      <c r="AH2342" t="e">
        <f t="shared" si="1222"/>
        <v>#DIV/0!</v>
      </c>
      <c r="AI2342" t="e">
        <f t="shared" si="1223"/>
        <v>#DIV/0!</v>
      </c>
      <c r="AJ2342" t="e">
        <f t="shared" si="1224"/>
        <v>#DIV/0!</v>
      </c>
      <c r="AK2342"/>
      <c r="AL2342"/>
      <c r="AM2342"/>
      <c r="AN2342"/>
    </row>
    <row r="2343" spans="1:40" x14ac:dyDescent="0.3">
      <c r="A2343"/>
      <c r="B2343">
        <f t="shared" si="1225"/>
        <v>409000</v>
      </c>
      <c r="C2343" s="186" t="str">
        <f t="shared" si="1193"/>
        <v>-0.00233219648980812+0.00645899141994789i</v>
      </c>
      <c r="D2343" s="158" t="str">
        <f t="shared" si="1194"/>
        <v>-6.44379895896406-2.27018156294133i</v>
      </c>
      <c r="E2343" t="str">
        <f t="shared" si="1195"/>
        <v>555.333948519458-3810.38326564288i</v>
      </c>
      <c r="F2343" t="str">
        <f t="shared" si="1196"/>
        <v>0.838163319896808+0.302569630064469i</v>
      </c>
      <c r="G2343" t="str">
        <f t="shared" si="1191"/>
        <v>0.838163319896808+0.302569630064469i</v>
      </c>
      <c r="H2343" t="str">
        <f t="shared" si="1197"/>
        <v>9.39446456555192+4.49641332812457i</v>
      </c>
      <c r="I2343" t="str">
        <f t="shared" si="1198"/>
        <v>1606.13924414778i</v>
      </c>
      <c r="J2343" t="str">
        <f t="shared" si="1192"/>
        <v>-637.93595270781+342.490562599282i</v>
      </c>
      <c r="K2343" t="str">
        <f t="shared" si="1199"/>
        <v>1.04926060805676-1.95439273000531i</v>
      </c>
      <c r="L2343" t="str">
        <f t="shared" si="1200"/>
        <v>0.246822344935008-0.380478668898302i</v>
      </c>
      <c r="M2343" t="str">
        <f t="shared" si="1201"/>
        <v>1.29608295299177-2.33487139890361i</v>
      </c>
      <c r="N2343" t="str">
        <f t="shared" si="1202"/>
        <v>-5.22849760283968i</v>
      </c>
      <c r="O2343" t="str">
        <f t="shared" si="1203"/>
        <v>0.49349937221942+0.869746152402549i</v>
      </c>
      <c r="P2343" t="str">
        <f t="shared" si="1204"/>
        <v>0.50650062778058-0.869746152402549i</v>
      </c>
      <c r="Q2343" t="str">
        <f t="shared" si="1205"/>
        <v>-0.50650062778058+6.09824375524223i</v>
      </c>
      <c r="R2343" t="str">
        <f t="shared" si="1206"/>
        <v>-0.148496438534812-0.0707231632170771i</v>
      </c>
      <c r="S2343" t="str">
        <f t="shared" si="1207"/>
        <v>0.573772027746467i</v>
      </c>
      <c r="T2343" t="str">
        <f t="shared" si="1208"/>
        <v>0.0405789727677067-0.0852031026512477i</v>
      </c>
      <c r="U2343" t="e">
        <f t="shared" si="1209"/>
        <v>#DIV/0!</v>
      </c>
      <c r="V2343" t="str">
        <f t="shared" si="1210"/>
        <v>0.0000833333333333333-0.000648553150333722i</v>
      </c>
      <c r="W2343" t="e">
        <f t="shared" si="1211"/>
        <v>#DIV/0!</v>
      </c>
      <c r="X2343" t="e">
        <f t="shared" si="1212"/>
        <v>#DIV/0!</v>
      </c>
      <c r="Y2343" t="str">
        <f t="shared" si="1213"/>
        <v>0.00096+1.74747949763279i</v>
      </c>
      <c r="Z2343" t="e">
        <f t="shared" si="1214"/>
        <v>#DIV/0!</v>
      </c>
      <c r="AA2343" t="e">
        <f t="shared" si="1215"/>
        <v>#DIV/0!</v>
      </c>
      <c r="AB2343" t="str">
        <f t="shared" si="1216"/>
        <v>0.023155786241272-0.048619881123643i</v>
      </c>
      <c r="AC2343" t="str">
        <f t="shared" si="1217"/>
        <v>0.916490649956746-0.117081182114712i</v>
      </c>
      <c r="AD2343" t="str">
        <f t="shared" si="1218"/>
        <v>0.0315282858969073-0.0490223355174468i</v>
      </c>
      <c r="AE2343" t="e">
        <f t="shared" si="1219"/>
        <v>#DIV/0!</v>
      </c>
      <c r="AF2343" t="str">
        <f t="shared" si="1220"/>
        <v>-15.838263524516-6.7665948910659i</v>
      </c>
      <c r="AG2343" t="e">
        <f t="shared" si="1221"/>
        <v>#DIV/0!</v>
      </c>
      <c r="AH2343" t="e">
        <f t="shared" si="1222"/>
        <v>#DIV/0!</v>
      </c>
      <c r="AI2343" t="e">
        <f t="shared" si="1223"/>
        <v>#DIV/0!</v>
      </c>
      <c r="AJ2343" t="e">
        <f t="shared" si="1224"/>
        <v>#DIV/0!</v>
      </c>
      <c r="AK2343"/>
      <c r="AL2343"/>
      <c r="AM2343"/>
      <c r="AN2343"/>
    </row>
    <row r="2344" spans="1:40" x14ac:dyDescent="0.3">
      <c r="A2344"/>
      <c r="B2344">
        <f t="shared" si="1225"/>
        <v>410000</v>
      </c>
      <c r="C2344" s="186" t="str">
        <f t="shared" si="1193"/>
        <v>-0.00232335166430506+0.00644795669606153i</v>
      </c>
      <c r="D2344" s="158" t="str">
        <f t="shared" si="1194"/>
        <v>-6.44843657718678-2.26711903003071i</v>
      </c>
      <c r="E2344" t="str">
        <f t="shared" si="1195"/>
        <v>552.684312245243-3801.47487009266i</v>
      </c>
      <c r="F2344" t="str">
        <f t="shared" si="1196"/>
        <v>0.838777071447014+0.302159134526155i</v>
      </c>
      <c r="G2344" t="str">
        <f t="shared" si="1191"/>
        <v>0.838777071447014+0.302159134526155i</v>
      </c>
      <c r="H2344" t="str">
        <f t="shared" si="1197"/>
        <v>9.40343018398911+4.49020744211849i</v>
      </c>
      <c r="I2344" t="str">
        <f t="shared" si="1198"/>
        <v>1610.06623496477i</v>
      </c>
      <c r="J2344" t="str">
        <f t="shared" si="1192"/>
        <v>-641.064153431548+343.327947837912i</v>
      </c>
      <c r="K2344" t="str">
        <f t="shared" si="1199"/>
        <v>1.04527556293405-1.95174525719461i</v>
      </c>
      <c r="L2344" t="str">
        <f t="shared" si="1200"/>
        <v>0.245974756107278-0.380099174927672i</v>
      </c>
      <c r="M2344" t="str">
        <f t="shared" si="1201"/>
        <v>1.29125031904133-2.33184443212228i</v>
      </c>
      <c r="N2344" t="str">
        <f t="shared" si="1202"/>
        <v>-5.24128121556056i</v>
      </c>
      <c r="O2344" t="str">
        <f t="shared" si="1203"/>
        <v>0.504577243896807+0.863366553059303i</v>
      </c>
      <c r="P2344" t="str">
        <f t="shared" si="1204"/>
        <v>0.495422756103193-0.863366553059303i</v>
      </c>
      <c r="Q2344" t="str">
        <f t="shared" si="1205"/>
        <v>-0.495422756103193+6.10464776861986i</v>
      </c>
      <c r="R2344" t="str">
        <f t="shared" si="1206"/>
        <v>-0.147045417269057-0.0692215384447886i</v>
      </c>
      <c r="S2344" t="str">
        <f t="shared" si="1207"/>
        <v>0.575174893339979i</v>
      </c>
      <c r="T2344" t="str">
        <f t="shared" si="1208"/>
        <v>0.0398144909918105-0.0845768321938626i</v>
      </c>
      <c r="U2344" t="e">
        <f t="shared" si="1209"/>
        <v>#DIV/0!</v>
      </c>
      <c r="V2344" t="str">
        <f t="shared" si="1210"/>
        <v>0.0000833333333333333-0.000646971313381688i</v>
      </c>
      <c r="W2344" t="e">
        <f t="shared" si="1211"/>
        <v>#DIV/0!</v>
      </c>
      <c r="X2344" t="e">
        <f t="shared" si="1212"/>
        <v>#DIV/0!</v>
      </c>
      <c r="Y2344" t="str">
        <f t="shared" si="1213"/>
        <v>0.00096+1.75175206364167i</v>
      </c>
      <c r="Z2344" t="e">
        <f t="shared" si="1214"/>
        <v>#DIV/0!</v>
      </c>
      <c r="AA2344" t="e">
        <f t="shared" si="1215"/>
        <v>#DIV/0!</v>
      </c>
      <c r="AB2344" t="str">
        <f t="shared" si="1216"/>
        <v>0.0227195461055412-0.0482625092176697i</v>
      </c>
      <c r="AC2344" t="str">
        <f t="shared" si="1217"/>
        <v>0.916795957757781-0.115297427511603i</v>
      </c>
      <c r="AD2344" t="str">
        <f t="shared" si="1218"/>
        <v>0.0309129466396267-0.048754933543377i</v>
      </c>
      <c r="AE2344" t="e">
        <f t="shared" si="1219"/>
        <v>#DIV/0!</v>
      </c>
      <c r="AF2344" t="str">
        <f t="shared" si="1220"/>
        <v>-15.8518667611759-6.7573264721492i</v>
      </c>
      <c r="AG2344" t="e">
        <f t="shared" si="1221"/>
        <v>#DIV/0!</v>
      </c>
      <c r="AH2344" t="e">
        <f t="shared" si="1222"/>
        <v>#DIV/0!</v>
      </c>
      <c r="AI2344" t="e">
        <f t="shared" si="1223"/>
        <v>#DIV/0!</v>
      </c>
      <c r="AJ2344" t="e">
        <f t="shared" si="1224"/>
        <v>#DIV/0!</v>
      </c>
      <c r="AK2344"/>
      <c r="AL2344"/>
      <c r="AM2344"/>
      <c r="AN2344"/>
    </row>
    <row r="2345" spans="1:40" x14ac:dyDescent="0.3">
      <c r="A2345"/>
      <c r="B2345">
        <f t="shared" si="1225"/>
        <v>411000</v>
      </c>
      <c r="C2345" s="186" t="str">
        <f t="shared" si="1193"/>
        <v>-0.0023145523187893+0.00643695146446027i</v>
      </c>
      <c r="D2345" s="158" t="str">
        <f t="shared" si="1194"/>
        <v>-6.45305034972372-2.26405870755742i</v>
      </c>
      <c r="E2345" t="str">
        <f t="shared" si="1195"/>
        <v>550.053461593221-3792.60709986262i</v>
      </c>
      <c r="F2345" t="str">
        <f t="shared" si="1196"/>
        <v>0.839387667210391+0.301748956798036i</v>
      </c>
      <c r="G2345" t="str">
        <f t="shared" si="1191"/>
        <v>0.839387667210391+0.301748956798036i</v>
      </c>
      <c r="H2345" t="str">
        <f t="shared" si="1197"/>
        <v>9.41234959389215+4.48400732291605i</v>
      </c>
      <c r="I2345" t="str">
        <f t="shared" si="1198"/>
        <v>1613.99322578176i</v>
      </c>
      <c r="J2345" t="str">
        <f t="shared" si="1192"/>
        <v>-644.199993229093+344.16533307654i</v>
      </c>
      <c r="K2345" t="str">
        <f t="shared" si="1199"/>
        <v>1.04131105201696-1.94909977324625i</v>
      </c>
      <c r="L2345" t="str">
        <f t="shared" si="1200"/>
        <v>0.24513092000892-0.379719105036447i</v>
      </c>
      <c r="M2345" t="str">
        <f t="shared" si="1201"/>
        <v>1.28644197202588-2.3288188782827i</v>
      </c>
      <c r="N2345" t="str">
        <f t="shared" si="1202"/>
        <v>-5.25406482828144i</v>
      </c>
      <c r="O2345" t="str">
        <f t="shared" si="1203"/>
        <v>0.51557265830339+0.856845863624244i</v>
      </c>
      <c r="P2345" t="str">
        <f t="shared" si="1204"/>
        <v>0.48442734169661-0.856845863624244i</v>
      </c>
      <c r="Q2345" t="str">
        <f t="shared" si="1205"/>
        <v>-0.48442734169661+6.11091069190568i</v>
      </c>
      <c r="R2345" t="str">
        <f t="shared" si="1206"/>
        <v>-0.145584997982966-0.0677316375578941i</v>
      </c>
      <c r="S2345" t="str">
        <f t="shared" si="1207"/>
        <v>0.576577758933491i</v>
      </c>
      <c r="T2345" t="str">
        <f t="shared" si="1208"/>
        <v>0.039052555792026-0.0839410718713553i</v>
      </c>
      <c r="U2345" t="e">
        <f t="shared" si="1209"/>
        <v>#DIV/0!</v>
      </c>
      <c r="V2345" t="str">
        <f t="shared" si="1210"/>
        <v>0.0000833333333333333-0.000645397173933069i</v>
      </c>
      <c r="W2345" t="e">
        <f t="shared" si="1211"/>
        <v>#DIV/0!</v>
      </c>
      <c r="X2345" t="e">
        <f t="shared" si="1212"/>
        <v>#DIV/0!</v>
      </c>
      <c r="Y2345" t="str">
        <f t="shared" si="1213"/>
        <v>0.00096+1.75602462965055i</v>
      </c>
      <c r="Z2345" t="e">
        <f t="shared" si="1214"/>
        <v>#DIV/0!</v>
      </c>
      <c r="AA2345" t="e">
        <f t="shared" si="1215"/>
        <v>#DIV/0!</v>
      </c>
      <c r="AB2345" t="str">
        <f t="shared" si="1216"/>
        <v>0.0222847591355282-0.0478997220615499i</v>
      </c>
      <c r="AC2345" t="str">
        <f t="shared" si="1217"/>
        <v>0.917118272486999-0.113517380681153i</v>
      </c>
      <c r="AD2345" t="str">
        <f t="shared" si="1218"/>
        <v>0.0302991211922738-0.0484782023438448i</v>
      </c>
      <c r="AE2345" t="e">
        <f t="shared" si="1219"/>
        <v>#DIV/0!</v>
      </c>
      <c r="AF2345" t="str">
        <f t="shared" si="1220"/>
        <v>-15.8653999436159-6.74806603047347i</v>
      </c>
      <c r="AG2345" t="e">
        <f t="shared" si="1221"/>
        <v>#DIV/0!</v>
      </c>
      <c r="AH2345" t="e">
        <f t="shared" si="1222"/>
        <v>#DIV/0!</v>
      </c>
      <c r="AI2345" t="e">
        <f t="shared" si="1223"/>
        <v>#DIV/0!</v>
      </c>
      <c r="AJ2345" t="e">
        <f t="shared" si="1224"/>
        <v>#DIV/0!</v>
      </c>
      <c r="AK2345"/>
      <c r="AL2345"/>
      <c r="AM2345"/>
      <c r="AN2345"/>
    </row>
    <row r="2346" spans="1:40" x14ac:dyDescent="0.3">
      <c r="A2346"/>
      <c r="B2346">
        <f t="shared" si="1225"/>
        <v>412000</v>
      </c>
      <c r="C2346" s="186" t="str">
        <f t="shared" si="1193"/>
        <v>-0.00230579818109468+0.00642597565488i</v>
      </c>
      <c r="D2346" s="158" t="str">
        <f t="shared" si="1194"/>
        <v>-6.45764041926364-2.26100065519104i</v>
      </c>
      <c r="E2346" t="str">
        <f t="shared" si="1195"/>
        <v>547.441220658148-3783.77968458747i</v>
      </c>
      <c r="F2346" t="str">
        <f t="shared" si="1196"/>
        <v>0.839995126070684+0.301339104592842i</v>
      </c>
      <c r="G2346" t="str">
        <f t="shared" si="1191"/>
        <v>0.839995126070684+0.301339104592842i</v>
      </c>
      <c r="H2346" t="str">
        <f t="shared" si="1197"/>
        <v>9.42122307312267+4.47781307451493i</v>
      </c>
      <c r="I2346" t="str">
        <f t="shared" si="1198"/>
        <v>1617.92021659874i</v>
      </c>
      <c r="J2346" t="str">
        <f t="shared" si="1192"/>
        <v>-647.343472100444+345.00271831517i</v>
      </c>
      <c r="K2346" t="str">
        <f t="shared" si="1199"/>
        <v>1.03736695201974-1.94645632893027i</v>
      </c>
      <c r="L2346" t="str">
        <f t="shared" si="1200"/>
        <v>0.244290819233686-0.379338474627703i</v>
      </c>
      <c r="M2346" t="str">
        <f t="shared" si="1201"/>
        <v>1.28165777125343-2.32579480355797i</v>
      </c>
      <c r="N2346" t="str">
        <f t="shared" si="1202"/>
        <v>-5.26684844100232i</v>
      </c>
      <c r="O2346" t="str">
        <f t="shared" si="1203"/>
        <v>0.526483818584725+0.850185149698844i</v>
      </c>
      <c r="P2346" t="str">
        <f t="shared" si="1204"/>
        <v>0.473516181415275-0.850185149698844i</v>
      </c>
      <c r="Q2346" t="str">
        <f t="shared" si="1205"/>
        <v>-0.473516181415275+6.11703359070116i</v>
      </c>
      <c r="R2346" t="str">
        <f t="shared" si="1206"/>
        <v>-0.144115162135041-0.0662535711383257i</v>
      </c>
      <c r="S2346" t="str">
        <f t="shared" si="1207"/>
        <v>0.577980624527002i</v>
      </c>
      <c r="T2346" t="str">
        <f t="shared" si="1208"/>
        <v>0.0382932804236736-0.0832957714146211i</v>
      </c>
      <c r="U2346" t="e">
        <f t="shared" si="1209"/>
        <v>#DIV/0!</v>
      </c>
      <c r="V2346" t="str">
        <f t="shared" si="1210"/>
        <v>0.0000833333333333333-0.00064383067593809i</v>
      </c>
      <c r="W2346" t="e">
        <f t="shared" si="1211"/>
        <v>#DIV/0!</v>
      </c>
      <c r="X2346" t="e">
        <f t="shared" si="1212"/>
        <v>#DIV/0!</v>
      </c>
      <c r="Y2346" t="str">
        <f t="shared" si="1213"/>
        <v>0.00096+1.76029719565943i</v>
      </c>
      <c r="Z2346" t="e">
        <f t="shared" si="1214"/>
        <v>#DIV/0!</v>
      </c>
      <c r="AA2346" t="e">
        <f t="shared" si="1215"/>
        <v>#DIV/0!</v>
      </c>
      <c r="AB2346" t="str">
        <f t="shared" si="1216"/>
        <v>0.0218514899586943-0.0475314909699678i</v>
      </c>
      <c r="AC2346" t="str">
        <f t="shared" si="1217"/>
        <v>0.917457637215713-0.111741186576852i</v>
      </c>
      <c r="AD2346" t="str">
        <f t="shared" si="1218"/>
        <v>0.029686967753514-0.0481921259073085i</v>
      </c>
      <c r="AE2346" t="e">
        <f t="shared" si="1219"/>
        <v>#DIV/0!</v>
      </c>
      <c r="AF2346" t="str">
        <f t="shared" si="1220"/>
        <v>-15.8788634923863-6.73881372970597i</v>
      </c>
      <c r="AG2346" t="e">
        <f t="shared" si="1221"/>
        <v>#DIV/0!</v>
      </c>
      <c r="AH2346" t="e">
        <f t="shared" si="1222"/>
        <v>#DIV/0!</v>
      </c>
      <c r="AI2346" t="e">
        <f t="shared" si="1223"/>
        <v>#DIV/0!</v>
      </c>
      <c r="AJ2346" t="e">
        <f t="shared" si="1224"/>
        <v>#DIV/0!</v>
      </c>
      <c r="AK2346"/>
      <c r="AL2346"/>
      <c r="AM2346"/>
      <c r="AN2346"/>
    </row>
    <row r="2347" spans="1:40" x14ac:dyDescent="0.3">
      <c r="A2347"/>
      <c r="B2347">
        <f t="shared" si="1225"/>
        <v>413000</v>
      </c>
      <c r="C2347" s="186" t="str">
        <f t="shared" si="1193"/>
        <v>-0.00229708898066838+0.00641502919688262i</v>
      </c>
      <c r="D2347" s="158" t="str">
        <f t="shared" si="1194"/>
        <v>-6.46220692764944-2.25794493157525i</v>
      </c>
      <c r="E2347" t="str">
        <f t="shared" si="1195"/>
        <v>544.847415573921-3774.99235622618i</v>
      </c>
      <c r="F2347" t="str">
        <f t="shared" si="1196"/>
        <v>0.840599466799694+0.300929585489307i</v>
      </c>
      <c r="G2347" t="str">
        <f t="shared" si="1191"/>
        <v>0.840599466799694+0.300929585489307i</v>
      </c>
      <c r="H2347" t="str">
        <f t="shared" si="1197"/>
        <v>9.43005089787364+4.47162479904005i</v>
      </c>
      <c r="I2347" t="str">
        <f t="shared" si="1198"/>
        <v>1621.84720741573i</v>
      </c>
      <c r="J2347" t="str">
        <f t="shared" si="1192"/>
        <v>-650.494590045602+345.840103553798i</v>
      </c>
      <c r="K2347" t="str">
        <f t="shared" si="1199"/>
        <v>1.03344314039218-1.94381497413667i</v>
      </c>
      <c r="L2347" t="str">
        <f t="shared" si="1200"/>
        <v>0.243454436426821-0.378957298922253i</v>
      </c>
      <c r="M2347" t="str">
        <f t="shared" si="1201"/>
        <v>1.276897576819-2.32277227305892i</v>
      </c>
      <c r="N2347" t="str">
        <f t="shared" si="1202"/>
        <v>-5.2796320537232i</v>
      </c>
      <c r="O2347" t="str">
        <f t="shared" si="1203"/>
        <v>0.537308941655053+0.843385499767175i</v>
      </c>
      <c r="P2347" t="str">
        <f t="shared" si="1204"/>
        <v>0.462691058344947-0.843385499767175i</v>
      </c>
      <c r="Q2347" t="str">
        <f t="shared" si="1205"/>
        <v>-0.462691058344947+6.12301755349038i</v>
      </c>
      <c r="R2347" t="str">
        <f t="shared" si="1206"/>
        <v>-0.142635892662201-0.0647874520602941i</v>
      </c>
      <c r="S2347" t="str">
        <f t="shared" si="1207"/>
        <v>0.579383490120515i</v>
      </c>
      <c r="T2347" t="str">
        <f t="shared" si="1208"/>
        <v>0.0375367800907087-0.0826408813070812i</v>
      </c>
      <c r="U2347" t="e">
        <f t="shared" si="1209"/>
        <v>#DIV/0!</v>
      </c>
      <c r="V2347" t="str">
        <f t="shared" si="1210"/>
        <v>0.0000833333333333333-0.000642271763889812i</v>
      </c>
      <c r="W2347" t="e">
        <f t="shared" si="1211"/>
        <v>#DIV/0!</v>
      </c>
      <c r="X2347" t="e">
        <f t="shared" si="1212"/>
        <v>#DIV/0!</v>
      </c>
      <c r="Y2347" t="str">
        <f t="shared" si="1213"/>
        <v>0.00096+1.76456976166832i</v>
      </c>
      <c r="Z2347" t="e">
        <f t="shared" si="1214"/>
        <v>#DIV/0!</v>
      </c>
      <c r="AA2347" t="e">
        <f t="shared" si="1215"/>
        <v>#DIV/0!</v>
      </c>
      <c r="AB2347" t="str">
        <f t="shared" si="1216"/>
        <v>0.0214198043144601-0.0471577876870255i</v>
      </c>
      <c r="AC2347" t="str">
        <f t="shared" si="1217"/>
        <v>0.917814094526849-0.109968992381683i</v>
      </c>
      <c r="AD2347" t="str">
        <f t="shared" si="1218"/>
        <v>0.029076645633703-0.0478966912003136i</v>
      </c>
      <c r="AE2347" t="e">
        <f t="shared" si="1219"/>
        <v>#DIV/0!</v>
      </c>
      <c r="AF2347" t="str">
        <f t="shared" si="1220"/>
        <v>-15.8922578255231-6.7295697306153i</v>
      </c>
      <c r="AG2347" t="e">
        <f t="shared" si="1221"/>
        <v>#DIV/0!</v>
      </c>
      <c r="AH2347" t="e">
        <f t="shared" si="1222"/>
        <v>#DIV/0!</v>
      </c>
      <c r="AI2347" t="e">
        <f t="shared" si="1223"/>
        <v>#DIV/0!</v>
      </c>
      <c r="AJ2347" t="e">
        <f t="shared" si="1224"/>
        <v>#DIV/0!</v>
      </c>
      <c r="AK2347"/>
      <c r="AL2347"/>
      <c r="AM2347"/>
      <c r="AN2347"/>
    </row>
    <row r="2348" spans="1:40" x14ac:dyDescent="0.3">
      <c r="A2348"/>
      <c r="B2348">
        <f t="shared" si="1225"/>
        <v>414000</v>
      </c>
      <c r="C2348" s="186" t="str">
        <f t="shared" si="1193"/>
        <v>-0.0022884244485655+0.00640411201986145i</v>
      </c>
      <c r="D2348" s="158" t="str">
        <f t="shared" si="1194"/>
        <v>-6.46675001588138-2.25489159434182i</v>
      </c>
      <c r="E2348" t="str">
        <f t="shared" si="1195"/>
        <v>542.271874485492-3766.24484903792i</v>
      </c>
      <c r="F2348" t="str">
        <f t="shared" si="1196"/>
        <v>0.841200708057702+0.300520406934012i</v>
      </c>
      <c r="G2348" t="str">
        <f t="shared" si="1191"/>
        <v>0.841200708057702+0.300520406934012i</v>
      </c>
      <c r="H2348" t="str">
        <f t="shared" si="1197"/>
        <v>9.43883334267608+4.46544259676929i</v>
      </c>
      <c r="I2348" t="str">
        <f t="shared" si="1198"/>
        <v>1625.77419823272i</v>
      </c>
      <c r="J2348" t="str">
        <f t="shared" si="1192"/>
        <v>-653.653347064566+346.677488792428i</v>
      </c>
      <c r="K2348" t="str">
        <f t="shared" si="1199"/>
        <v>1.02953949531696-1.94117575788727i</v>
      </c>
      <c r="L2348" t="str">
        <f t="shared" si="1200"/>
        <v>0.242621754285621-0.378575592960488i</v>
      </c>
      <c r="M2348" t="str">
        <f t="shared" si="1201"/>
        <v>1.27216124960258-2.31975135084776i</v>
      </c>
      <c r="N2348" t="str">
        <f t="shared" si="1202"/>
        <v>-5.29241566644408i</v>
      </c>
      <c r="O2348" t="str">
        <f t="shared" si="1203"/>
        <v>0.548046258488687+0.836448025018023i</v>
      </c>
      <c r="P2348" t="str">
        <f t="shared" si="1204"/>
        <v>0.451953741511313-0.836448025018023i</v>
      </c>
      <c r="Q2348" t="str">
        <f t="shared" si="1205"/>
        <v>-0.451953741511313+6.1288636914621i</v>
      </c>
      <c r="R2348" t="str">
        <f t="shared" si="1206"/>
        <v>-0.141147174031548-0.0633333954946234i</v>
      </c>
      <c r="S2348" t="str">
        <f t="shared" si="1207"/>
        <v>0.580786355714028i</v>
      </c>
      <c r="T2348" t="str">
        <f t="shared" si="1208"/>
        <v>0.0367831719643176-0.0819763528251165i</v>
      </c>
      <c r="U2348" t="e">
        <f t="shared" si="1209"/>
        <v>#DIV/0!</v>
      </c>
      <c r="V2348" t="str">
        <f t="shared" si="1210"/>
        <v>0.0000833333333333333-0.000640720382817614i</v>
      </c>
      <c r="W2348" t="e">
        <f t="shared" si="1211"/>
        <v>#DIV/0!</v>
      </c>
      <c r="X2348" t="e">
        <f t="shared" si="1212"/>
        <v>#DIV/0!</v>
      </c>
      <c r="Y2348" t="str">
        <f t="shared" si="1213"/>
        <v>0.00096+1.7688423276772i</v>
      </c>
      <c r="Z2348" t="e">
        <f t="shared" si="1214"/>
        <v>#DIV/0!</v>
      </c>
      <c r="AA2348" t="e">
        <f t="shared" si="1215"/>
        <v>#DIV/0!</v>
      </c>
      <c r="AB2348" t="str">
        <f t="shared" si="1216"/>
        <v>0.0209897690648176-0.0467785844093157i</v>
      </c>
      <c r="AC2348" t="str">
        <f t="shared" si="1217"/>
        <v>0.918187686468112-0.108200947538888i</v>
      </c>
      <c r="AD2348" t="str">
        <f t="shared" si="1218"/>
        <v>0.0284683151926207-0.0475918882104896i</v>
      </c>
      <c r="AE2348" t="e">
        <f t="shared" si="1219"/>
        <v>#DIV/0!</v>
      </c>
      <c r="AF2348" t="str">
        <f t="shared" si="1220"/>
        <v>-15.9055833585575-6.72033419111111i</v>
      </c>
      <c r="AG2348" t="e">
        <f t="shared" si="1221"/>
        <v>#DIV/0!</v>
      </c>
      <c r="AH2348" t="e">
        <f t="shared" si="1222"/>
        <v>#DIV/0!</v>
      </c>
      <c r="AI2348" t="e">
        <f t="shared" si="1223"/>
        <v>#DIV/0!</v>
      </c>
      <c r="AJ2348" t="e">
        <f t="shared" si="1224"/>
        <v>#DIV/0!</v>
      </c>
      <c r="AK2348"/>
      <c r="AL2348"/>
      <c r="AM2348"/>
      <c r="AN2348"/>
    </row>
    <row r="2349" spans="1:40" x14ac:dyDescent="0.3">
      <c r="A2349"/>
      <c r="B2349">
        <f t="shared" si="1225"/>
        <v>415000</v>
      </c>
      <c r="C2349" s="186" t="str">
        <f t="shared" si="1193"/>
        <v>-0.00227980431744328+0.00639322405304611i</v>
      </c>
      <c r="D2349" s="158" t="str">
        <f t="shared" si="1194"/>
        <v>-6.47126982411991-2.25184070012432i</v>
      </c>
      <c r="E2349" t="str">
        <f t="shared" si="1195"/>
        <v>539.714427521231-3757.53689955831i</v>
      </c>
      <c r="F2349" t="str">
        <f t="shared" si="1196"/>
        <v>0.841798868393849+0.300111576243175i</v>
      </c>
      <c r="G2349" t="str">
        <f t="shared" si="1191"/>
        <v>0.841798868393849+0.300111576243175i</v>
      </c>
      <c r="H2349" t="str">
        <f t="shared" si="1197"/>
        <v>9.44757068040512+4.45926656615885i</v>
      </c>
      <c r="I2349" t="str">
        <f t="shared" si="1198"/>
        <v>1629.70118904971i</v>
      </c>
      <c r="J2349" t="str">
        <f t="shared" si="1192"/>
        <v>-656.819743157337+347.514874031057i</v>
      </c>
      <c r="K2349" t="str">
        <f t="shared" si="1199"/>
        <v>1.02565589570699-1.9385387283477i</v>
      </c>
      <c r="L2349" t="str">
        <f t="shared" si="1200"/>
        <v>0.241792755559973-0.378193371604209i</v>
      </c>
      <c r="M2349" t="str">
        <f t="shared" si="1201"/>
        <v>1.26744865126696-2.31673209995191i</v>
      </c>
      <c r="N2349" t="str">
        <f t="shared" si="1202"/>
        <v>-5.30519927916495i</v>
      </c>
      <c r="O2349" t="str">
        <f t="shared" si="1203"/>
        <v>0.558694014409103+0.829373859163309i</v>
      </c>
      <c r="P2349" t="str">
        <f t="shared" si="1204"/>
        <v>0.441305985590897-0.829373859163309i</v>
      </c>
      <c r="Q2349" t="str">
        <f t="shared" si="1205"/>
        <v>-0.441305985590897+6.13457313832826i</v>
      </c>
      <c r="R2349" t="str">
        <f t="shared" si="1206"/>
        <v>-0.139648992293229-0.0618915189123696i</v>
      </c>
      <c r="S2349" t="str">
        <f t="shared" si="1207"/>
        <v>0.582189221307539i</v>
      </c>
      <c r="T2349" t="str">
        <f t="shared" si="1208"/>
        <v>0.0360325752011333-0.0813021380795775i</v>
      </c>
      <c r="U2349" t="e">
        <f t="shared" si="1209"/>
        <v>#DIV/0!</v>
      </c>
      <c r="V2349" t="str">
        <f t="shared" si="1210"/>
        <v>0.0000833333333333333-0.000639176478280703i</v>
      </c>
      <c r="W2349" t="e">
        <f t="shared" si="1211"/>
        <v>#DIV/0!</v>
      </c>
      <c r="X2349" t="e">
        <f t="shared" si="1212"/>
        <v>#DIV/0!</v>
      </c>
      <c r="Y2349" t="str">
        <f t="shared" si="1213"/>
        <v>0.00096+1.77311489368608i</v>
      </c>
      <c r="Z2349" t="e">
        <f t="shared" si="1214"/>
        <v>#DIV/0!</v>
      </c>
      <c r="AA2349" t="e">
        <f t="shared" si="1215"/>
        <v>#DIV/0!</v>
      </c>
      <c r="AB2349" t="str">
        <f t="shared" si="1216"/>
        <v>0.0205614522047241-0.0463938538096087i</v>
      </c>
      <c r="AC2349" t="str">
        <f t="shared" si="1217"/>
        <v>0.918578454503771-0.106437203782376i</v>
      </c>
      <c r="AD2349" t="str">
        <f t="shared" si="1218"/>
        <v>0.027862137775614-0.047277709988129i</v>
      </c>
      <c r="AE2349" t="e">
        <f t="shared" si="1219"/>
        <v>#DIV/0!</v>
      </c>
      <c r="AF2349" t="str">
        <f t="shared" si="1220"/>
        <v>-15.918840504525-6.71110726628317i</v>
      </c>
      <c r="AG2349" t="e">
        <f t="shared" si="1221"/>
        <v>#DIV/0!</v>
      </c>
      <c r="AH2349" t="e">
        <f t="shared" si="1222"/>
        <v>#DIV/0!</v>
      </c>
      <c r="AI2349" t="e">
        <f t="shared" si="1223"/>
        <v>#DIV/0!</v>
      </c>
      <c r="AJ2349" t="e">
        <f t="shared" si="1224"/>
        <v>#DIV/0!</v>
      </c>
      <c r="AK2349"/>
      <c r="AL2349"/>
      <c r="AM2349"/>
      <c r="AN2349"/>
    </row>
    <row r="2350" spans="1:40" x14ac:dyDescent="0.3">
      <c r="A2350"/>
      <c r="B2350">
        <f t="shared" si="1225"/>
        <v>416000</v>
      </c>
      <c r="C2350" s="186" t="str">
        <f t="shared" si="1193"/>
        <v>-0.00227122832155525+0.00638236522550756i</v>
      </c>
      <c r="D2350" s="158" t="str">
        <f t="shared" si="1194"/>
        <v>-6.4757664916886-2.2487923045717i</v>
      </c>
      <c r="E2350" t="str">
        <f t="shared" si="1195"/>
        <v>537.174906765719-3748.86824657602i</v>
      </c>
      <c r="F2350" t="str">
        <f t="shared" si="1196"/>
        <v>0.842393966246523+0.299703100604425i</v>
      </c>
      <c r="G2350" t="str">
        <f t="shared" si="1191"/>
        <v>0.842393966246523+0.299703100604425i</v>
      </c>
      <c r="H2350" t="str">
        <f t="shared" si="1197"/>
        <v>9.45626318228633+4.45309680386809i</v>
      </c>
      <c r="I2350" t="str">
        <f t="shared" si="1198"/>
        <v>1633.62817986669i</v>
      </c>
      <c r="J2350" t="str">
        <f t="shared" si="1192"/>
        <v>-659.993778323914+348.352259269686i</v>
      </c>
      <c r="K2350" t="str">
        <f t="shared" si="1199"/>
        <v>1.02179222120268-1.93590393283901i</v>
      </c>
      <c r="L2350" t="str">
        <f t="shared" si="1200"/>
        <v>0.240967423052887-0.377810649538438i</v>
      </c>
      <c r="M2350" t="str">
        <f t="shared" si="1201"/>
        <v>1.26275964425557-2.31371458237745i</v>
      </c>
      <c r="N2350" t="str">
        <f t="shared" si="1202"/>
        <v>-5.31798289188583i</v>
      </c>
      <c r="O2350" t="str">
        <f t="shared" si="1203"/>
        <v>0.56925046937571+0.8221641582528i</v>
      </c>
      <c r="P2350" t="str">
        <f t="shared" si="1204"/>
        <v>0.43074953062429-0.8221641582528i</v>
      </c>
      <c r="Q2350" t="str">
        <f t="shared" si="1205"/>
        <v>-0.43074953062429+6.14014705013863i</v>
      </c>
      <c r="R2350" t="str">
        <f t="shared" si="1206"/>
        <v>-0.138141335134401-0.0604619420876821i</v>
      </c>
      <c r="S2350" t="str">
        <f t="shared" si="1207"/>
        <v>0.583592086901052i</v>
      </c>
      <c r="T2350" t="str">
        <f t="shared" si="1208"/>
        <v>0.0352851109610409-0.0806181900583827i</v>
      </c>
      <c r="U2350" t="e">
        <f t="shared" si="1209"/>
        <v>#DIV/0!</v>
      </c>
      <c r="V2350" t="str">
        <f t="shared" si="1210"/>
        <v>0.0000833333333333333-0.000637639996361762i</v>
      </c>
      <c r="W2350" t="e">
        <f t="shared" si="1211"/>
        <v>#DIV/0!</v>
      </c>
      <c r="X2350" t="e">
        <f t="shared" si="1212"/>
        <v>#DIV/0!</v>
      </c>
      <c r="Y2350" t="str">
        <f t="shared" si="1213"/>
        <v>0.00096+1.77738745969496i</v>
      </c>
      <c r="Z2350" t="e">
        <f t="shared" si="1214"/>
        <v>#DIV/0!</v>
      </c>
      <c r="AA2350" t="e">
        <f t="shared" si="1215"/>
        <v>#DIV/0!</v>
      </c>
      <c r="AB2350" t="str">
        <f t="shared" si="1216"/>
        <v>0.0201349228722628-0.0460035690611605i</v>
      </c>
      <c r="AC2350" t="str">
        <f t="shared" si="1217"/>
        <v>0.918986439465077-0.104677915166757i</v>
      </c>
      <c r="AD2350" t="str">
        <f t="shared" si="1218"/>
        <v>0.0272582756481866-0.0469541526862838i</v>
      </c>
      <c r="AE2350" t="e">
        <f t="shared" si="1219"/>
        <v>#DIV/0!</v>
      </c>
      <c r="AF2350" t="str">
        <f t="shared" si="1220"/>
        <v>-15.9320296739749-6.70188910843979i</v>
      </c>
      <c r="AG2350" t="e">
        <f t="shared" si="1221"/>
        <v>#DIV/0!</v>
      </c>
      <c r="AH2350" t="e">
        <f t="shared" si="1222"/>
        <v>#DIV/0!</v>
      </c>
      <c r="AI2350" t="e">
        <f t="shared" si="1223"/>
        <v>#DIV/0!</v>
      </c>
      <c r="AJ2350" t="e">
        <f t="shared" si="1224"/>
        <v>#DIV/0!</v>
      </c>
      <c r="AK2350"/>
      <c r="AL2350"/>
      <c r="AM2350"/>
      <c r="AN2350"/>
    </row>
    <row r="2351" spans="1:40" x14ac:dyDescent="0.3">
      <c r="A2351"/>
      <c r="B2351">
        <f t="shared" si="1225"/>
        <v>417000</v>
      </c>
      <c r="C2351" s="186" t="str">
        <f t="shared" si="1193"/>
        <v>-0.00226269619674548+0.00637153546616294i</v>
      </c>
      <c r="D2351" s="158" t="str">
        <f t="shared" si="1194"/>
        <v>-6.48024015707747-2.24574646236178i</v>
      </c>
      <c r="E2351" t="str">
        <f t="shared" si="1195"/>
        <v>534.653146232981-3740.23863110949i</v>
      </c>
      <c r="F2351" t="str">
        <f t="shared" si="1196"/>
        <v>0.842986019943794+0.299294987078569i</v>
      </c>
      <c r="G2351" t="str">
        <f t="shared" si="1191"/>
        <v>0.842986019943794+0.299294987078569i</v>
      </c>
      <c r="H2351" t="str">
        <f t="shared" si="1197"/>
        <v>9.46491111790252+4.44693340478447i</v>
      </c>
      <c r="I2351" t="str">
        <f t="shared" si="1198"/>
        <v>1637.55517068368i</v>
      </c>
      <c r="J2351" t="str">
        <f t="shared" si="1192"/>
        <v>-663.175452564297+349.189644508315i</v>
      </c>
      <c r="K2351" t="str">
        <f t="shared" si="1199"/>
        <v>1.01794835216923-1.93327141784938i</v>
      </c>
      <c r="L2351" t="str">
        <f t="shared" si="1200"/>
        <v>0.240145739620988-0.377427441273214i</v>
      </c>
      <c r="M2351" t="str">
        <f t="shared" si="1201"/>
        <v>1.25809409179022-2.31069885912259i</v>
      </c>
      <c r="N2351" t="str">
        <f t="shared" si="1202"/>
        <v>-5.33076650460671i</v>
      </c>
      <c r="O2351" t="str">
        <f t="shared" si="1203"/>
        <v>0.57971389826816+0.814820100485214i</v>
      </c>
      <c r="P2351" t="str">
        <f t="shared" si="1204"/>
        <v>0.42028610173184-0.814820100485214i</v>
      </c>
      <c r="Q2351" t="str">
        <f t="shared" si="1205"/>
        <v>-0.42028610173184+6.14558660509192i</v>
      </c>
      <c r="R2351" t="str">
        <f t="shared" si="1206"/>
        <v>-0.136624191934311-0.0590447870998766i</v>
      </c>
      <c r="S2351" t="str">
        <f t="shared" si="1207"/>
        <v>0.584994952494565i</v>
      </c>
      <c r="T2351" t="str">
        <f t="shared" si="1208"/>
        <v>0.034540902424544-0.0799244626702206i</v>
      </c>
      <c r="U2351" t="e">
        <f t="shared" si="1209"/>
        <v>#DIV/0!</v>
      </c>
      <c r="V2351" t="str">
        <f t="shared" si="1210"/>
        <v>0.0000833333333333333-0.000636110883660654i</v>
      </c>
      <c r="W2351" t="e">
        <f t="shared" si="1211"/>
        <v>#DIV/0!</v>
      </c>
      <c r="X2351" t="e">
        <f t="shared" si="1212"/>
        <v>#DIV/0!</v>
      </c>
      <c r="Y2351" t="str">
        <f t="shared" si="1213"/>
        <v>0.00096+1.78166002570384i</v>
      </c>
      <c r="Z2351" t="e">
        <f t="shared" si="1214"/>
        <v>#DIV/0!</v>
      </c>
      <c r="AA2351" t="e">
        <f t="shared" si="1215"/>
        <v>#DIV/0!</v>
      </c>
      <c r="AB2351" t="str">
        <f t="shared" si="1216"/>
        <v>0.0197102513585529-0.0456077038626511i</v>
      </c>
      <c r="AC2351" t="str">
        <f t="shared" si="1217"/>
        <v>0.919411681499267-0.102923238096947i</v>
      </c>
      <c r="AD2351" t="str">
        <f t="shared" si="1218"/>
        <v>0.0266568919290704-0.0466212155993202i</v>
      </c>
      <c r="AE2351" t="e">
        <f t="shared" si="1219"/>
        <v>#DIV/0!</v>
      </c>
      <c r="AF2351" t="str">
        <f t="shared" si="1220"/>
        <v>-15.94515127498-6.69267986714625i</v>
      </c>
      <c r="AG2351" t="e">
        <f t="shared" si="1221"/>
        <v>#DIV/0!</v>
      </c>
      <c r="AH2351" t="e">
        <f t="shared" si="1222"/>
        <v>#DIV/0!</v>
      </c>
      <c r="AI2351" t="e">
        <f t="shared" si="1223"/>
        <v>#DIV/0!</v>
      </c>
      <c r="AJ2351" t="e">
        <f t="shared" si="1224"/>
        <v>#DIV/0!</v>
      </c>
      <c r="AK2351"/>
      <c r="AL2351"/>
      <c r="AM2351"/>
      <c r="AN2351"/>
    </row>
    <row r="2352" spans="1:40" x14ac:dyDescent="0.3">
      <c r="A2352"/>
      <c r="B2352">
        <f t="shared" si="1225"/>
        <v>418000</v>
      </c>
      <c r="C2352" s="186" t="str">
        <f t="shared" si="1193"/>
        <v>-0.00225420768044265+0.006360734703781i</v>
      </c>
      <c r="D2352" s="158" t="str">
        <f t="shared" si="1194"/>
        <v>-6.48469095794598-2.2427032272145i</v>
      </c>
      <c r="E2352" t="str">
        <f t="shared" si="1195"/>
        <v>532.14898184014-3731.64779638409i</v>
      </c>
      <c r="F2352" t="str">
        <f t="shared" si="1196"/>
        <v>0.843575047703815+0.298887242601325i</v>
      </c>
      <c r="G2352" t="str">
        <f t="shared" si="1191"/>
        <v>0.843575047703815+0.298887242601325i</v>
      </c>
      <c r="H2352" t="str">
        <f t="shared" si="1197"/>
        <v>9.47351475520011+4.44077646204794i</v>
      </c>
      <c r="I2352" t="str">
        <f t="shared" si="1198"/>
        <v>1641.48216150067i</v>
      </c>
      <c r="J2352" t="str">
        <f t="shared" si="1192"/>
        <v>-666.364765878488+350.027029746943i</v>
      </c>
      <c r="K2352" t="str">
        <f t="shared" si="1199"/>
        <v>1.01412416969381-1.93064122904535i</v>
      </c>
      <c r="L2352" t="str">
        <f t="shared" si="1200"/>
        <v>0.239327688175019-0.377043761145374i</v>
      </c>
      <c r="M2352" t="str">
        <f t="shared" si="1201"/>
        <v>1.25345185786883-2.30768499019072i</v>
      </c>
      <c r="N2352" t="str">
        <f t="shared" si="1202"/>
        <v>-5.34355011732759i</v>
      </c>
      <c r="O2352" t="str">
        <f t="shared" si="1203"/>
        <v>0.590082591168299+0.807342886015667i</v>
      </c>
      <c r="P2352" t="str">
        <f t="shared" si="1204"/>
        <v>0.409917408831701-0.807342886015667i</v>
      </c>
      <c r="Q2352" t="str">
        <f t="shared" si="1205"/>
        <v>-0.409917408831701+6.15089300334326i</v>
      </c>
      <c r="R2352" t="str">
        <f t="shared" si="1206"/>
        <v>-0.135097553820484-0.0576401783346582i</v>
      </c>
      <c r="S2352" t="str">
        <f t="shared" si="1207"/>
        <v>0.586397818088076i</v>
      </c>
      <c r="T2352" t="str">
        <f t="shared" si="1208"/>
        <v>0.0338000748096512-0.0792209107893682i</v>
      </c>
      <c r="U2352" t="e">
        <f t="shared" si="1209"/>
        <v>#DIV/0!</v>
      </c>
      <c r="V2352" t="str">
        <f t="shared" si="1210"/>
        <v>0.0000833333333333333-0.000634589087288259i</v>
      </c>
      <c r="W2352" t="e">
        <f t="shared" si="1211"/>
        <v>#DIV/0!</v>
      </c>
      <c r="X2352" t="e">
        <f t="shared" si="1212"/>
        <v>#DIV/0!</v>
      </c>
      <c r="Y2352" t="str">
        <f t="shared" si="1213"/>
        <v>0.00096+1.78593259171273i</v>
      </c>
      <c r="Z2352" t="e">
        <f t="shared" si="1214"/>
        <v>#DIV/0!</v>
      </c>
      <c r="AA2352" t="e">
        <f t="shared" si="1215"/>
        <v>#DIV/0!</v>
      </c>
      <c r="AB2352" t="str">
        <f t="shared" si="1216"/>
        <v>0.0192875091173856-0.0452062324637588i</v>
      </c>
      <c r="AC2352" t="str">
        <f t="shared" si="1217"/>
        <v>0.91985422001716-0.101173331357306i</v>
      </c>
      <c r="AD2352" t="str">
        <f t="shared" si="1218"/>
        <v>0.0260581505218129-0.0462789011998692i</v>
      </c>
      <c r="AE2352" t="e">
        <f t="shared" si="1219"/>
        <v>#DIV/0!</v>
      </c>
      <c r="AF2352" t="str">
        <f t="shared" si="1220"/>
        <v>-15.9582057131461-6.68347968926244i</v>
      </c>
      <c r="AG2352" t="e">
        <f t="shared" si="1221"/>
        <v>#DIV/0!</v>
      </c>
      <c r="AH2352" t="e">
        <f t="shared" si="1222"/>
        <v>#DIV/0!</v>
      </c>
      <c r="AI2352" t="e">
        <f t="shared" si="1223"/>
        <v>#DIV/0!</v>
      </c>
      <c r="AJ2352" t="e">
        <f t="shared" si="1224"/>
        <v>#DIV/0!</v>
      </c>
      <c r="AK2352"/>
      <c r="AL2352"/>
      <c r="AM2352"/>
      <c r="AN2352"/>
    </row>
    <row r="2353" spans="1:40" x14ac:dyDescent="0.3">
      <c r="A2353"/>
      <c r="B2353">
        <f t="shared" si="1225"/>
        <v>419000</v>
      </c>
      <c r="C2353" s="186" t="str">
        <f t="shared" si="1193"/>
        <v>-0.00224576251165378+0.0063499628669862i</v>
      </c>
      <c r="D2353" s="158" t="str">
        <f t="shared" si="1194"/>
        <v>-6.48911903112603-2.23966265190487i</v>
      </c>
      <c r="E2353" t="str">
        <f t="shared" si="1195"/>
        <v>529.662251381481-3723.09548780944i</v>
      </c>
      <c r="F2353" t="str">
        <f t="shared" si="1196"/>
        <v>0.844161067635219+0.298479873985012i</v>
      </c>
      <c r="G2353" t="str">
        <f t="shared" si="1191"/>
        <v>0.844161067635219+0.298479873985012i</v>
      </c>
      <c r="H2353" t="str">
        <f t="shared" si="1197"/>
        <v>9.48207436049564+4.43462606707473i</v>
      </c>
      <c r="I2353" t="str">
        <f t="shared" si="1198"/>
        <v>1645.40915231765i</v>
      </c>
      <c r="J2353" t="str">
        <f t="shared" si="1192"/>
        <v>-669.561718266484+350.864414985573i</v>
      </c>
      <c r="K2353" t="str">
        <f t="shared" si="1199"/>
        <v>1.01031955558276-1.92801341128322i</v>
      </c>
      <c r="L2353" t="str">
        <f t="shared" si="1200"/>
        <v>0.238513251680307-0.376659623320325i</v>
      </c>
      <c r="M2353" t="str">
        <f t="shared" si="1201"/>
        <v>1.24883280726307-2.30467303460355i</v>
      </c>
      <c r="N2353" t="str">
        <f t="shared" si="1202"/>
        <v>-5.35633373004847i</v>
      </c>
      <c r="O2353" t="str">
        <f t="shared" si="1203"/>
        <v>0.600354853639589+0.799733736759547i</v>
      </c>
      <c r="P2353" t="str">
        <f t="shared" si="1204"/>
        <v>0.399645146360411-0.799733736759547i</v>
      </c>
      <c r="Q2353" t="str">
        <f t="shared" si="1205"/>
        <v>-0.399645146360411+6.15606746680802i</v>
      </c>
      <c r="R2353" t="str">
        <f t="shared" si="1206"/>
        <v>-0.133561413726041-0.0562482424844683i</v>
      </c>
      <c r="S2353" t="str">
        <f t="shared" si="1207"/>
        <v>0.587800683681588i</v>
      </c>
      <c r="T2353" t="str">
        <f t="shared" si="1208"/>
        <v>0.0330627553882582-0.0785074903016463i</v>
      </c>
      <c r="U2353" t="e">
        <f t="shared" si="1209"/>
        <v>#DIV/0!</v>
      </c>
      <c r="V2353" t="str">
        <f t="shared" si="1210"/>
        <v>0.0000833333333333333-0.000633074554860362i</v>
      </c>
      <c r="W2353" t="e">
        <f t="shared" si="1211"/>
        <v>#DIV/0!</v>
      </c>
      <c r="X2353" t="e">
        <f t="shared" si="1212"/>
        <v>#DIV/0!</v>
      </c>
      <c r="Y2353" t="str">
        <f t="shared" si="1213"/>
        <v>0.00096+1.79020515772161i</v>
      </c>
      <c r="Z2353" t="e">
        <f t="shared" si="1214"/>
        <v>#DIV/0!</v>
      </c>
      <c r="AA2353" t="e">
        <f t="shared" si="1215"/>
        <v>#DIV/0!</v>
      </c>
      <c r="AB2353" t="str">
        <f t="shared" si="1216"/>
        <v>0.0188667687745719-0.0447991296913846i</v>
      </c>
      <c r="AC2353" t="str">
        <f t="shared" si="1217"/>
        <v>0.920314093639291-0.0994283561402903i</v>
      </c>
      <c r="AD2353" t="str">
        <f t="shared" si="1218"/>
        <v>0.0254622160449285-0.0459272151741216i</v>
      </c>
      <c r="AE2353" t="e">
        <f t="shared" si="1219"/>
        <v>#DIV/0!</v>
      </c>
      <c r="AF2353" t="str">
        <f t="shared" si="1220"/>
        <v>-15.9711933916217-6.6742887189796i</v>
      </c>
      <c r="AG2353" t="e">
        <f t="shared" si="1221"/>
        <v>#DIV/0!</v>
      </c>
      <c r="AH2353" t="e">
        <f t="shared" si="1222"/>
        <v>#DIV/0!</v>
      </c>
      <c r="AI2353" t="e">
        <f t="shared" si="1223"/>
        <v>#DIV/0!</v>
      </c>
      <c r="AJ2353" t="e">
        <f t="shared" si="1224"/>
        <v>#DIV/0!</v>
      </c>
      <c r="AK2353"/>
      <c r="AL2353"/>
      <c r="AM2353"/>
      <c r="AN2353"/>
    </row>
    <row r="2354" spans="1:40" x14ac:dyDescent="0.3">
      <c r="A2354"/>
      <c r="B2354">
        <f t="shared" si="1225"/>
        <v>420000</v>
      </c>
      <c r="C2354" s="186" t="str">
        <f t="shared" si="1193"/>
        <v>-0.00223736043095843+0.00633921988426454i</v>
      </c>
      <c r="D2354" s="158" t="str">
        <f t="shared" si="1194"/>
        <v>-6.49352451262553-2.23662478827608i</v>
      </c>
      <c r="E2354" t="str">
        <f t="shared" si="1195"/>
        <v>527.192794502933-3714.58145295705i</v>
      </c>
      <c r="F2354" t="str">
        <f t="shared" si="1196"/>
        <v>0.844744097737589+0.298072887920275i</v>
      </c>
      <c r="G2354" t="str">
        <f t="shared" si="1191"/>
        <v>0.844744097737589+0.298072887920275i</v>
      </c>
      <c r="H2354" t="str">
        <f t="shared" si="1197"/>
        <v>9.49059019848286+4.42848230958155i</v>
      </c>
      <c r="I2354" t="str">
        <f t="shared" si="1198"/>
        <v>1649.33614313464i</v>
      </c>
      <c r="J2354" t="str">
        <f t="shared" si="1192"/>
        <v>-672.766309728287+351.701800224202i</v>
      </c>
      <c r="K2354" t="str">
        <f t="shared" si="1199"/>
        <v>1.00653439235876-1.92538800862018i</v>
      </c>
      <c r="L2354" t="str">
        <f t="shared" si="1200"/>
        <v>0.237702413157223-0.37627504179379i</v>
      </c>
      <c r="M2354" t="str">
        <f t="shared" si="1201"/>
        <v>1.24423680551598-2.30166305041397i</v>
      </c>
      <c r="N2354" t="str">
        <f t="shared" si="1202"/>
        <v>-5.36911734276935i</v>
      </c>
      <c r="O2354" t="str">
        <f t="shared" si="1203"/>
        <v>0.610529007004011+0.791993896192828i</v>
      </c>
      <c r="P2354" t="str">
        <f t="shared" si="1204"/>
        <v>0.389470992995989-0.791993896192828i</v>
      </c>
      <c r="Q2354" t="str">
        <f t="shared" si="1205"/>
        <v>-0.389470992995989+6.16111123896218i</v>
      </c>
      <c r="R2354" t="str">
        <f t="shared" si="1206"/>
        <v>-0.132015766448131-0.0548691085479011i</v>
      </c>
      <c r="S2354" t="str">
        <f t="shared" si="1207"/>
        <v>0.5892035492751i</v>
      </c>
      <c r="T2354" t="str">
        <f t="shared" si="1208"/>
        <v>0.0323290735019841-0.0777841581515114i</v>
      </c>
      <c r="U2354" t="e">
        <f t="shared" si="1209"/>
        <v>#DIV/0!</v>
      </c>
      <c r="V2354" t="str">
        <f t="shared" si="1210"/>
        <v>0.0000833333333333333-0.000631567234491647i</v>
      </c>
      <c r="W2354" t="e">
        <f t="shared" si="1211"/>
        <v>#DIV/0!</v>
      </c>
      <c r="X2354" t="e">
        <f t="shared" si="1212"/>
        <v>#DIV/0!</v>
      </c>
      <c r="Y2354" t="str">
        <f t="shared" si="1213"/>
        <v>0.00096+1.79447772373049i</v>
      </c>
      <c r="Z2354" t="e">
        <f t="shared" si="1214"/>
        <v>#DIV/0!</v>
      </c>
      <c r="AA2354" t="e">
        <f t="shared" si="1215"/>
        <v>#DIV/0!</v>
      </c>
      <c r="AB2354" t="str">
        <f t="shared" si="1216"/>
        <v>0.0184481041369796-0.0443863709765239i</v>
      </c>
      <c r="AC2354" t="str">
        <f t="shared" si="1217"/>
        <v>0.920791340140589-0.0976884760745523i</v>
      </c>
      <c r="AD2354" t="str">
        <f t="shared" si="1218"/>
        <v>0.0248692537606516-0.0455661664553974i</v>
      </c>
      <c r="AE2354" t="e">
        <f t="shared" si="1219"/>
        <v>#DIV/0!</v>
      </c>
      <c r="AF2354" t="str">
        <f t="shared" si="1220"/>
        <v>-15.9841147111084-6.66510709785763i</v>
      </c>
      <c r="AG2354" t="e">
        <f t="shared" si="1221"/>
        <v>#DIV/0!</v>
      </c>
      <c r="AH2354" t="e">
        <f t="shared" si="1222"/>
        <v>#DIV/0!</v>
      </c>
      <c r="AI2354" t="e">
        <f t="shared" si="1223"/>
        <v>#DIV/0!</v>
      </c>
      <c r="AJ2354" t="e">
        <f t="shared" si="1224"/>
        <v>#DIV/0!</v>
      </c>
      <c r="AK2354"/>
      <c r="AL2354"/>
      <c r="AM2354"/>
      <c r="AN2354"/>
    </row>
    <row r="2355" spans="1:40" x14ac:dyDescent="0.3">
      <c r="A2355"/>
      <c r="B2355">
        <f t="shared" si="1225"/>
        <v>421000</v>
      </c>
      <c r="C2355" s="186" t="str">
        <f t="shared" si="1193"/>
        <v>-0.0022290011805022+0.0063285056839676i</v>
      </c>
      <c r="D2355" s="158" t="str">
        <f t="shared" si="1194"/>
        <v>-6.49790753763127-2.23358968725205i</v>
      </c>
      <c r="E2355" t="str">
        <f t="shared" si="1195"/>
        <v>524.74045267694-3706.10544153815i</v>
      </c>
      <c r="F2355" t="str">
        <f t="shared" si="1196"/>
        <v>0.845324155901837+0.297666290977714i</v>
      </c>
      <c r="G2355" t="str">
        <f t="shared" si="1191"/>
        <v>0.845324155901837+0.297666290977714i</v>
      </c>
      <c r="H2355" t="str">
        <f t="shared" si="1197"/>
        <v>9.49906253223906+4.42234527760863i</v>
      </c>
      <c r="I2355" t="str">
        <f t="shared" si="1198"/>
        <v>1653.26313395163i</v>
      </c>
      <c r="J2355" t="str">
        <f t="shared" si="1192"/>
        <v>-675.978540263896+352.539185462831i</v>
      </c>
      <c r="K2355" t="str">
        <f t="shared" si="1199"/>
        <v>1.00276856325789-1.92276506432519i</v>
      </c>
      <c r="L2355" t="str">
        <f t="shared" si="1200"/>
        <v>0.236895155681621-0.375890030393551i</v>
      </c>
      <c r="M2355" t="str">
        <f t="shared" si="1201"/>
        <v>1.23966371893951-2.29865509471874i</v>
      </c>
      <c r="N2355" t="str">
        <f t="shared" si="1202"/>
        <v>-5.38190095549023i</v>
      </c>
      <c r="O2355" t="str">
        <f t="shared" si="1203"/>
        <v>0.620603388616391+0.78412462914887i</v>
      </c>
      <c r="P2355" t="str">
        <f t="shared" si="1204"/>
        <v>0.379396611383609-0.78412462914887i</v>
      </c>
      <c r="Q2355" t="str">
        <f t="shared" si="1205"/>
        <v>-0.379396611383609+6.1660255846391i</v>
      </c>
      <c r="R2355" t="str">
        <f t="shared" si="1206"/>
        <v>-0.1304606087075-0.0535029078281467i</v>
      </c>
      <c r="S2355" t="str">
        <f t="shared" si="1207"/>
        <v>0.590606414868612i</v>
      </c>
      <c r="T2355" t="str">
        <f t="shared" si="1208"/>
        <v>0.0315991605774275-0.0770508723903134i</v>
      </c>
      <c r="U2355" t="e">
        <f t="shared" si="1209"/>
        <v>#DIV/0!</v>
      </c>
      <c r="V2355" t="str">
        <f t="shared" si="1210"/>
        <v>0.0000833333333333333-0.000630067074789769i</v>
      </c>
      <c r="W2355" t="e">
        <f t="shared" si="1211"/>
        <v>#DIV/0!</v>
      </c>
      <c r="X2355" t="e">
        <f t="shared" si="1212"/>
        <v>#DIV/0!</v>
      </c>
      <c r="Y2355" t="str">
        <f t="shared" si="1213"/>
        <v>0.00096+1.79875028973937i</v>
      </c>
      <c r="Z2355" t="e">
        <f t="shared" si="1214"/>
        <v>#DIV/0!</v>
      </c>
      <c r="AA2355" t="e">
        <f t="shared" si="1215"/>
        <v>#DIV/0!</v>
      </c>
      <c r="AB2355" t="str">
        <f t="shared" si="1216"/>
        <v>0.0180315902012394-0.0439679323818047i</v>
      </c>
      <c r="AC2355" t="str">
        <f t="shared" si="1217"/>
        <v>0.921285996393577-0.0959538572524684i</v>
      </c>
      <c r="AD2355" t="str">
        <f t="shared" si="1218"/>
        <v>0.0242794295023413-0.0451957672559452i</v>
      </c>
      <c r="AE2355" t="e">
        <f t="shared" si="1219"/>
        <v>#DIV/0!</v>
      </c>
      <c r="AF2355" t="str">
        <f t="shared" si="1220"/>
        <v>-15.9969700698703-6.65593496486068i</v>
      </c>
      <c r="AG2355" t="e">
        <f t="shared" si="1221"/>
        <v>#DIV/0!</v>
      </c>
      <c r="AH2355" t="e">
        <f t="shared" si="1222"/>
        <v>#DIV/0!</v>
      </c>
      <c r="AI2355" t="e">
        <f t="shared" si="1223"/>
        <v>#DIV/0!</v>
      </c>
      <c r="AJ2355" t="e">
        <f t="shared" si="1224"/>
        <v>#DIV/0!</v>
      </c>
      <c r="AK2355"/>
      <c r="AL2355"/>
      <c r="AM2355"/>
      <c r="AN2355"/>
    </row>
    <row r="2356" spans="1:40" x14ac:dyDescent="0.3">
      <c r="A2356"/>
      <c r="B2356">
        <f t="shared" si="1225"/>
        <v>422000</v>
      </c>
      <c r="C2356" s="186" t="str">
        <f t="shared" si="1193"/>
        <v>-0.00222068450399078+0.00631782019431795i</v>
      </c>
      <c r="D2356" s="158" t="str">
        <f t="shared" si="1194"/>
        <v>-6.5022682405124-2.23055739885021i</v>
      </c>
      <c r="E2356" t="str">
        <f t="shared" si="1195"/>
        <v>522.305069177739-3697.66720538191i</v>
      </c>
      <c r="F2356" t="str">
        <f t="shared" si="1196"/>
        <v>0.845901259910669+0.297260089609563i</v>
      </c>
      <c r="G2356" t="str">
        <f t="shared" si="1191"/>
        <v>0.845901259910669+0.297260089609563i</v>
      </c>
      <c r="H2356" t="str">
        <f t="shared" si="1197"/>
        <v>9.50749162323216+4.41621505754331i</v>
      </c>
      <c r="I2356" t="str">
        <f t="shared" si="1198"/>
        <v>1657.19012476862i</v>
      </c>
      <c r="J2356" t="str">
        <f t="shared" si="1192"/>
        <v>-679.198409873312+353.37657070146i</v>
      </c>
      <c r="K2356" t="str">
        <f t="shared" si="1199"/>
        <v>0.999021952226759-1.92014462088995i</v>
      </c>
      <c r="L2356" t="str">
        <f t="shared" si="1200"/>
        <v>0.236091462385271-0.375504602781168i</v>
      </c>
      <c r="M2356" t="str">
        <f t="shared" si="1201"/>
        <v>1.23511341461203-2.29564922367112i</v>
      </c>
      <c r="N2356" t="str">
        <f t="shared" si="1202"/>
        <v>-5.39468456821111i</v>
      </c>
      <c r="O2356" t="str">
        <f t="shared" si="1203"/>
        <v>0.630576352136109+0.776127221611714i</v>
      </c>
      <c r="P2356" t="str">
        <f t="shared" si="1204"/>
        <v>0.369423647863891-0.776127221611714i</v>
      </c>
      <c r="Q2356" t="str">
        <f t="shared" si="1205"/>
        <v>-0.369423647863891+6.17081178982282i</v>
      </c>
      <c r="R2356" t="str">
        <f t="shared" si="1206"/>
        <v>-0.128895939209192-0.0521497739304133i</v>
      </c>
      <c r="S2356" t="str">
        <f t="shared" si="1207"/>
        <v>0.592009280462125i</v>
      </c>
      <c r="T2356" t="str">
        <f t="shared" si="1208"/>
        <v>0.0308731501408065-0.0763075922257236i</v>
      </c>
      <c r="U2356" t="e">
        <f t="shared" si="1209"/>
        <v>#DIV/0!</v>
      </c>
      <c r="V2356" t="str">
        <f t="shared" si="1210"/>
        <v>0.0000833333333333333-0.000628574024849508i</v>
      </c>
      <c r="W2356" t="e">
        <f t="shared" si="1211"/>
        <v>#DIV/0!</v>
      </c>
      <c r="X2356" t="e">
        <f t="shared" si="1212"/>
        <v>#DIV/0!</v>
      </c>
      <c r="Y2356" t="str">
        <f t="shared" si="1213"/>
        <v>0.00096+1.80302285574825i</v>
      </c>
      <c r="Z2356" t="e">
        <f t="shared" si="1214"/>
        <v>#DIV/0!</v>
      </c>
      <c r="AA2356" t="e">
        <f t="shared" si="1215"/>
        <v>#DIV/0!</v>
      </c>
      <c r="AB2356" t="str">
        <f t="shared" si="1216"/>
        <v>0.0176173031620981-0.0435437906296922i</v>
      </c>
      <c r="AC2356" t="str">
        <f t="shared" si="1217"/>
        <v>0.921798098310044-0.0942246682570397i</v>
      </c>
      <c r="AD2356" t="str">
        <f t="shared" si="1218"/>
        <v>0.0236929096005851-0.0448160330969115i</v>
      </c>
      <c r="AE2356" t="e">
        <f t="shared" si="1219"/>
        <v>#DIV/0!</v>
      </c>
      <c r="AF2356" t="str">
        <f t="shared" si="1220"/>
        <v>-16.0097598637446-6.64677245639352i</v>
      </c>
      <c r="AG2356" t="e">
        <f t="shared" si="1221"/>
        <v>#DIV/0!</v>
      </c>
      <c r="AH2356" t="e">
        <f t="shared" si="1222"/>
        <v>#DIV/0!</v>
      </c>
      <c r="AI2356" t="e">
        <f t="shared" si="1223"/>
        <v>#DIV/0!</v>
      </c>
      <c r="AJ2356" t="e">
        <f t="shared" si="1224"/>
        <v>#DIV/0!</v>
      </c>
      <c r="AK2356"/>
      <c r="AL2356"/>
      <c r="AM2356"/>
      <c r="AN2356"/>
    </row>
    <row r="2357" spans="1:40" x14ac:dyDescent="0.3">
      <c r="A2357"/>
      <c r="B2357">
        <f t="shared" si="1225"/>
        <v>423000</v>
      </c>
      <c r="C2357" s="186" t="str">
        <f t="shared" si="1193"/>
        <v>-0.00221241014668338+0.00630716334341362i</v>
      </c>
      <c r="D2357" s="158" t="str">
        <f t="shared" si="1194"/>
        <v>-6.50660675482367-2.22752797219376i</v>
      </c>
      <c r="E2357" t="str">
        <f t="shared" si="1195"/>
        <v>519.886489057011-3689.26649841376i</v>
      </c>
      <c r="F2357" t="str">
        <f t="shared" si="1196"/>
        <v>0.846475427439013+0.296854290151295i</v>
      </c>
      <c r="G2357" t="str">
        <f t="shared" si="1191"/>
        <v>0.846475427439013+0.296854290151295i</v>
      </c>
      <c r="H2357" t="str">
        <f t="shared" si="1197"/>
        <v>9.51587773132751+4.41009173414263i</v>
      </c>
      <c r="I2357" t="str">
        <f t="shared" si="1198"/>
        <v>1661.1171155856i</v>
      </c>
      <c r="J2357" t="str">
        <f t="shared" si="1192"/>
        <v>-682.425918556534+354.213955940089i</v>
      </c>
      <c r="K2357" t="str">
        <f t="shared" si="1199"/>
        <v>0.995294443919558-1.91752672003951i</v>
      </c>
      <c r="L2357" t="str">
        <f t="shared" si="1200"/>
        <v>0.235291316456254-0.375118772453687i</v>
      </c>
      <c r="M2357" t="str">
        <f t="shared" si="1201"/>
        <v>1.23058576037581-2.2926454924932i</v>
      </c>
      <c r="N2357" t="str">
        <f t="shared" si="1202"/>
        <v>-5.40746818093199i</v>
      </c>
      <c r="O2357" t="str">
        <f t="shared" si="1203"/>
        <v>0.64044626779614+0.768002980505932i</v>
      </c>
      <c r="P2357" t="str">
        <f t="shared" si="1204"/>
        <v>0.35955373220386-0.768002980505932i</v>
      </c>
      <c r="Q2357" t="str">
        <f t="shared" si="1205"/>
        <v>-0.35955373220386+6.17547116143792i</v>
      </c>
      <c r="R2357" t="str">
        <f t="shared" si="1206"/>
        <v>-0.127321758704365-0.0508098427582788i</v>
      </c>
      <c r="S2357" t="str">
        <f t="shared" si="1207"/>
        <v>0.593412146055636i</v>
      </c>
      <c r="T2357" t="str">
        <f t="shared" si="1208"/>
        <v>0.0301511778319396-0.0755542780723351i</v>
      </c>
      <c r="U2357" t="e">
        <f t="shared" si="1209"/>
        <v>#DIV/0!</v>
      </c>
      <c r="V2357" t="str">
        <f t="shared" si="1210"/>
        <v>0.0000833333333333333-0.000627088034247026i</v>
      </c>
      <c r="W2357" t="e">
        <f t="shared" si="1211"/>
        <v>#DIV/0!</v>
      </c>
      <c r="X2357" t="e">
        <f t="shared" si="1212"/>
        <v>#DIV/0!</v>
      </c>
      <c r="Y2357" t="str">
        <f t="shared" si="1213"/>
        <v>0.00096+1.80729542175714i</v>
      </c>
      <c r="Z2357" t="e">
        <f t="shared" si="1214"/>
        <v>#DIV/0!</v>
      </c>
      <c r="AA2357" t="e">
        <f t="shared" si="1215"/>
        <v>#DIV/0!</v>
      </c>
      <c r="AB2357" t="str">
        <f t="shared" si="1216"/>
        <v>0.0172053204203973-0.0431139231313639i</v>
      </c>
      <c r="AC2357" t="str">
        <f t="shared" si="1217"/>
        <v>0.922327680781224-0.0925010801881187i</v>
      </c>
      <c r="AD2357" t="str">
        <f t="shared" si="1218"/>
        <v>0.0231098608080494-0.0444269828364197i</v>
      </c>
      <c r="AE2357" t="e">
        <f t="shared" si="1219"/>
        <v>#DIV/0!</v>
      </c>
      <c r="AF2357" t="str">
        <f t="shared" si="1220"/>
        <v>-16.0224844861512-6.63761970633639i</v>
      </c>
      <c r="AG2357" t="e">
        <f t="shared" si="1221"/>
        <v>#DIV/0!</v>
      </c>
      <c r="AH2357" t="e">
        <f t="shared" si="1222"/>
        <v>#DIV/0!</v>
      </c>
      <c r="AI2357" t="e">
        <f t="shared" si="1223"/>
        <v>#DIV/0!</v>
      </c>
      <c r="AJ2357" t="e">
        <f t="shared" si="1224"/>
        <v>#DIV/0!</v>
      </c>
      <c r="AK2357"/>
      <c r="AL2357"/>
      <c r="AM2357"/>
      <c r="AN2357"/>
    </row>
    <row r="2358" spans="1:40" x14ac:dyDescent="0.3">
      <c r="A2358"/>
      <c r="B2358">
        <f t="shared" si="1225"/>
        <v>424000</v>
      </c>
      <c r="C2358" s="186" t="str">
        <f t="shared" si="1193"/>
        <v>-0.0022041778553865+0.00629653505923294i</v>
      </c>
      <c r="D2358" s="158" t="str">
        <f t="shared" si="1194"/>
        <v>-6.51092321330891-2.2245014555241i</v>
      </c>
      <c r="E2358" t="str">
        <f t="shared" si="1195"/>
        <v>517.484559119924-3680.9030766341i</v>
      </c>
      <c r="F2358" t="str">
        <f t="shared" si="1196"/>
        <v>0.84704667605447+0.296448898823246i</v>
      </c>
      <c r="G2358" t="str">
        <f t="shared" si="1191"/>
        <v>0.84704667605447+0.296448898823246i</v>
      </c>
      <c r="H2358" t="str">
        <f t="shared" si="1197"/>
        <v>9.52422111479503+4.40397539055612i</v>
      </c>
      <c r="I2358" t="str">
        <f t="shared" si="1198"/>
        <v>1665.04410640259i</v>
      </c>
      <c r="J2358" t="str">
        <f t="shared" si="1192"/>
        <v>-685.661066313563+355.051341178718i</v>
      </c>
      <c r="K2358" t="str">
        <f t="shared" si="1199"/>
        <v>0.991585923695089-1.91491140274292i</v>
      </c>
      <c r="L2358" t="str">
        <f t="shared" si="1200"/>
        <v>0.234494701139373-0.374732552745333i</v>
      </c>
      <c r="M2358" t="str">
        <f t="shared" si="1201"/>
        <v>1.22608062483446-2.28964395548825i</v>
      </c>
      <c r="N2358" t="str">
        <f t="shared" si="1202"/>
        <v>-5.42025179365287i</v>
      </c>
      <c r="O2358" t="str">
        <f t="shared" si="1203"/>
        <v>0.650211522669388+0.759753233483054i</v>
      </c>
      <c r="P2358" t="str">
        <f t="shared" si="1204"/>
        <v>0.349788477330612-0.759753233483054i</v>
      </c>
      <c r="Q2358" t="str">
        <f t="shared" si="1205"/>
        <v>-0.349788477330612+6.18000502713592i</v>
      </c>
      <c r="R2358" t="str">
        <f t="shared" si="1206"/>
        <v>-0.12573807005326-0.0494832525089249i</v>
      </c>
      <c r="S2358" t="str">
        <f t="shared" si="1207"/>
        <v>0.594815011649149i</v>
      </c>
      <c r="T2358" t="str">
        <f t="shared" si="1208"/>
        <v>0.0294333814175339-0.0747908916034713i</v>
      </c>
      <c r="U2358" t="e">
        <f t="shared" si="1209"/>
        <v>#DIV/0!</v>
      </c>
      <c r="V2358" t="str">
        <f t="shared" si="1210"/>
        <v>0.0000833333333333333-0.000625609053034178i</v>
      </c>
      <c r="W2358" t="e">
        <f t="shared" si="1211"/>
        <v>#DIV/0!</v>
      </c>
      <c r="X2358" t="e">
        <f t="shared" si="1212"/>
        <v>#DIV/0!</v>
      </c>
      <c r="Y2358" t="str">
        <f t="shared" si="1213"/>
        <v>0.00096+1.81156798776602i</v>
      </c>
      <c r="Z2358" t="e">
        <f t="shared" si="1214"/>
        <v>#DIV/0!</v>
      </c>
      <c r="AA2358" t="e">
        <f t="shared" si="1215"/>
        <v>#DIV/0!</v>
      </c>
      <c r="AB2358" t="str">
        <f t="shared" si="1216"/>
        <v>0.016795720590656-0.0426783080162726i</v>
      </c>
      <c r="AC2358" t="str">
        <f t="shared" si="1217"/>
        <v>0.922874777616412-0.0907832666879341i</v>
      </c>
      <c r="AD2358" t="str">
        <f t="shared" si="1218"/>
        <v>0.0225304502231382-0.0440286386957203i</v>
      </c>
      <c r="AE2358" t="e">
        <f t="shared" si="1219"/>
        <v>#DIV/0!</v>
      </c>
      <c r="AF2358" t="str">
        <f t="shared" si="1220"/>
        <v>-16.0351443281039-6.62847684608022i</v>
      </c>
      <c r="AG2358" t="e">
        <f t="shared" si="1221"/>
        <v>#DIV/0!</v>
      </c>
      <c r="AH2358" t="e">
        <f t="shared" si="1222"/>
        <v>#DIV/0!</v>
      </c>
      <c r="AI2358" t="e">
        <f t="shared" si="1223"/>
        <v>#DIV/0!</v>
      </c>
      <c r="AJ2358" t="e">
        <f t="shared" si="1224"/>
        <v>#DIV/0!</v>
      </c>
      <c r="AK2358"/>
      <c r="AL2358"/>
      <c r="AM2358"/>
      <c r="AN2358"/>
    </row>
    <row r="2359" spans="1:40" x14ac:dyDescent="0.3">
      <c r="A2359"/>
      <c r="B2359">
        <f t="shared" si="1225"/>
        <v>425000</v>
      </c>
      <c r="C2359" s="186" t="str">
        <f t="shared" si="1193"/>
        <v>-0.0021959873784474+0.00628593526963937i</v>
      </c>
      <c r="D2359" s="158" t="str">
        <f t="shared" si="1194"/>
        <v>-6.51521774790413-2.2214778962128i</v>
      </c>
      <c r="E2359" t="str">
        <f t="shared" si="1195"/>
        <v>515.099127901541-3672.57669809716i</v>
      </c>
      <c r="F2359" t="str">
        <f t="shared" si="1196"/>
        <v>0.847615023217743+0.296043921732178i</v>
      </c>
      <c r="G2359" t="str">
        <f t="shared" si="1191"/>
        <v>0.847615023217743+0.296043921732178i</v>
      </c>
      <c r="H2359" t="str">
        <f t="shared" si="1197"/>
        <v>9.5325220303158+4.39786610834795i</v>
      </c>
      <c r="I2359" t="str">
        <f t="shared" si="1198"/>
        <v>1668.97109721958i</v>
      </c>
      <c r="J2359" t="str">
        <f t="shared" si="1192"/>
        <v>-688.903853144398+355.888726417348i</v>
      </c>
      <c r="K2359" t="str">
        <f t="shared" si="1199"/>
        <v>0.987896277613748-1.91229870922358i</v>
      </c>
      <c r="L2359" t="str">
        <f t="shared" si="1200"/>
        <v>0.233701599736524-0.374345956829187i</v>
      </c>
      <c r="M2359" t="str">
        <f t="shared" si="1201"/>
        <v>1.22159787735027-2.28664466605277i</v>
      </c>
      <c r="N2359" t="str">
        <f t="shared" si="1202"/>
        <v>-5.43303540637375i</v>
      </c>
      <c r="O2359" t="str">
        <f t="shared" si="1203"/>
        <v>0.659870520932271+0.751379328704599i</v>
      </c>
      <c r="P2359" t="str">
        <f t="shared" si="1204"/>
        <v>0.340129479067729-0.751379328704599i</v>
      </c>
      <c r="Q2359" t="str">
        <f t="shared" si="1205"/>
        <v>-0.340129479067729+6.18441473507835i</v>
      </c>
      <c r="R2359" t="str">
        <f t="shared" si="1206"/>
        <v>-0.124144878289282-0.0481701436671994i</v>
      </c>
      <c r="S2359" t="str">
        <f t="shared" si="1207"/>
        <v>0.596217877242662i</v>
      </c>
      <c r="T2359" t="str">
        <f t="shared" si="1208"/>
        <v>0.0287199008037317-0.0740173958041843i</v>
      </c>
      <c r="U2359" t="e">
        <f t="shared" si="1209"/>
        <v>#DIV/0!</v>
      </c>
      <c r="V2359" t="str">
        <f t="shared" si="1210"/>
        <v>0.0000833333333333333-0.000624137031732925i</v>
      </c>
      <c r="W2359" t="e">
        <f t="shared" si="1211"/>
        <v>#DIV/0!</v>
      </c>
      <c r="X2359" t="e">
        <f t="shared" si="1212"/>
        <v>#DIV/0!</v>
      </c>
      <c r="Y2359" t="str">
        <f t="shared" si="1213"/>
        <v>0.00096+1.8158405537749i</v>
      </c>
      <c r="Z2359" t="e">
        <f t="shared" si="1214"/>
        <v>#DIV/0!</v>
      </c>
      <c r="AA2359" t="e">
        <f t="shared" si="1215"/>
        <v>#DIV/0!</v>
      </c>
      <c r="AB2359" t="str">
        <f t="shared" si="1216"/>
        <v>0.0163885835082299-0.0422369241623899i</v>
      </c>
      <c r="AC2359" t="str">
        <f t="shared" si="1217"/>
        <v>0.923439421480027-0.0890714039658341i</v>
      </c>
      <c r="AD2359" t="str">
        <f t="shared" si="1218"/>
        <v>0.021954845212504-0.0436210262833476i</v>
      </c>
      <c r="AE2359" t="e">
        <f t="shared" si="1219"/>
        <v>#DIV/0!</v>
      </c>
      <c r="AF2359" t="str">
        <f t="shared" si="1220"/>
        <v>-16.0477397782199-6.61934400456075i</v>
      </c>
      <c r="AG2359" t="e">
        <f t="shared" si="1221"/>
        <v>#DIV/0!</v>
      </c>
      <c r="AH2359" t="e">
        <f t="shared" si="1222"/>
        <v>#DIV/0!</v>
      </c>
      <c r="AI2359" t="e">
        <f t="shared" si="1223"/>
        <v>#DIV/0!</v>
      </c>
      <c r="AJ2359" t="e">
        <f t="shared" si="1224"/>
        <v>#DIV/0!</v>
      </c>
      <c r="AK2359"/>
      <c r="AL2359"/>
      <c r="AM2359"/>
      <c r="AN2359"/>
    </row>
    <row r="2360" spans="1:40" x14ac:dyDescent="0.3">
      <c r="A2360"/>
      <c r="B2360">
        <f t="shared" si="1225"/>
        <v>426000</v>
      </c>
      <c r="C2360" s="186" t="str">
        <f t="shared" si="1193"/>
        <v>-0.00218783846574758+0.00627536390238604i</v>
      </c>
      <c r="D2360" s="158" t="str">
        <f t="shared" si="1194"/>
        <v>-6.51949048974119-2.2184573407736i</v>
      </c>
      <c r="E2360" t="str">
        <f t="shared" si="1195"/>
        <v>512.730045643601-3664.28712289013i</v>
      </c>
      <c r="F2360" t="str">
        <f t="shared" si="1196"/>
        <v>0.848180486283103+0.295639364872856i</v>
      </c>
      <c r="G2360" t="str">
        <f t="shared" si="1191"/>
        <v>0.848180486283103+0.295639364872856i</v>
      </c>
      <c r="H2360" t="str">
        <f t="shared" si="1197"/>
        <v>9.54078073298947+4.39176396751899i</v>
      </c>
      <c r="I2360" t="str">
        <f t="shared" si="1198"/>
        <v>1672.89808803656i</v>
      </c>
      <c r="J2360" t="str">
        <f t="shared" si="1192"/>
        <v>-692.15427904904+356.726111655976i</v>
      </c>
      <c r="K2360" t="str">
        <f t="shared" si="1199"/>
        <v>0.984225392434507-1.90968867896961i</v>
      </c>
      <c r="L2360" t="str">
        <f t="shared" si="1200"/>
        <v>0.232911995607064-0.373958997718852i</v>
      </c>
      <c r="M2360" t="str">
        <f t="shared" si="1201"/>
        <v>1.21713738804157-2.28364767668846i</v>
      </c>
      <c r="N2360" t="str">
        <f t="shared" si="1202"/>
        <v>-5.44581901909463i</v>
      </c>
      <c r="O2360" t="str">
        <f t="shared" si="1203"/>
        <v>0.669421684125502+0.742882634621766i</v>
      </c>
      <c r="P2360" t="str">
        <f t="shared" si="1204"/>
        <v>0.330578315874498-0.742882634621766i</v>
      </c>
      <c r="Q2360" t="str">
        <f t="shared" si="1205"/>
        <v>-0.330578315874498+6.1887016537164i</v>
      </c>
      <c r="R2360" t="str">
        <f t="shared" si="1206"/>
        <v>-0.122542190684211-0.0468706589984589i</v>
      </c>
      <c r="S2360" t="str">
        <f t="shared" si="1207"/>
        <v>0.597620742836173i</v>
      </c>
      <c r="T2360" t="str">
        <f t="shared" si="1208"/>
        <v>0.02801087804788-0.0732337550254701i</v>
      </c>
      <c r="U2360" t="e">
        <f t="shared" si="1209"/>
        <v>#DIV/0!</v>
      </c>
      <c r="V2360" t="str">
        <f t="shared" si="1210"/>
        <v>0.0000833333333333333-0.000622671921329795i</v>
      </c>
      <c r="W2360" t="e">
        <f t="shared" si="1211"/>
        <v>#DIV/0!</v>
      </c>
      <c r="X2360" t="e">
        <f t="shared" si="1212"/>
        <v>#DIV/0!</v>
      </c>
      <c r="Y2360" t="str">
        <f t="shared" si="1213"/>
        <v>0.00096+1.82011311978378i</v>
      </c>
      <c r="Z2360" t="e">
        <f t="shared" si="1214"/>
        <v>#DIV/0!</v>
      </c>
      <c r="AA2360" t="e">
        <f t="shared" si="1215"/>
        <v>#DIV/0!</v>
      </c>
      <c r="AB2360" t="str">
        <f t="shared" si="1216"/>
        <v>0.0159839902360274-0.0417897512271428i</v>
      </c>
      <c r="AC2360" t="str">
        <f t="shared" si="1217"/>
        <v>0.924021643827107-0.0873656708222266i</v>
      </c>
      <c r="AD2360" t="str">
        <f t="shared" si="1218"/>
        <v>0.0213832133324793-0.0432041746172405i</v>
      </c>
      <c r="AE2360" t="e">
        <f t="shared" si="1219"/>
        <v>#DIV/0!</v>
      </c>
      <c r="AF2360" t="str">
        <f t="shared" si="1220"/>
        <v>-16.0602712227307-6.61022130829259i</v>
      </c>
      <c r="AG2360" t="e">
        <f t="shared" si="1221"/>
        <v>#DIV/0!</v>
      </c>
      <c r="AH2360" t="e">
        <f t="shared" si="1222"/>
        <v>#DIV/0!</v>
      </c>
      <c r="AI2360" t="e">
        <f t="shared" si="1223"/>
        <v>#DIV/0!</v>
      </c>
      <c r="AJ2360" t="e">
        <f t="shared" si="1224"/>
        <v>#DIV/0!</v>
      </c>
      <c r="AK2360"/>
      <c r="AL2360"/>
      <c r="AM2360"/>
      <c r="AN2360"/>
    </row>
    <row r="2361" spans="1:40" x14ac:dyDescent="0.3">
      <c r="A2361"/>
      <c r="B2361">
        <f t="shared" si="1225"/>
        <v>427000</v>
      </c>
      <c r="C2361" s="186" t="str">
        <f t="shared" si="1193"/>
        <v>-0.00217973086869632+0.00626482088512042i</v>
      </c>
      <c r="D2361" s="158" t="str">
        <f t="shared" si="1194"/>
        <v>-6.52374156915118-2.21543983487435i</v>
      </c>
      <c r="E2361" t="str">
        <f t="shared" si="1195"/>
        <v>510.377164271648-3656.0341131126i</v>
      </c>
      <c r="F2361" t="str">
        <f t="shared" si="1196"/>
        <v>0.848743082498849+0.295235234129601i</v>
      </c>
      <c r="G2361" t="str">
        <f t="shared" si="1191"/>
        <v>0.848743082498849+0.295235234129601i</v>
      </c>
      <c r="H2361" t="str">
        <f t="shared" si="1197"/>
        <v>9.54899747634134+4.38566904652875i</v>
      </c>
      <c r="I2361" t="str">
        <f t="shared" si="1198"/>
        <v>1676.82507885355i</v>
      </c>
      <c r="J2361" t="str">
        <f t="shared" si="1192"/>
        <v>-695.412344027488+357.563496894605i</v>
      </c>
      <c r="K2361" t="str">
        <f t="shared" si="1199"/>
        <v>0.980573155611904-1.90708135074398i</v>
      </c>
      <c r="L2361" t="str">
        <f t="shared" si="1200"/>
        <v>0.232125872168161-0.373571688270098i</v>
      </c>
      <c r="M2361" t="str">
        <f t="shared" si="1201"/>
        <v>1.21269902778006-2.28065303901408i</v>
      </c>
      <c r="N2361" t="str">
        <f t="shared" si="1202"/>
        <v>-5.45860263181551i</v>
      </c>
      <c r="O2361" t="str">
        <f t="shared" si="1203"/>
        <v>0.678863451412047+0.7342645397518i</v>
      </c>
      <c r="P2361" t="str">
        <f t="shared" si="1204"/>
        <v>0.321136548587953-0.7342645397518i</v>
      </c>
      <c r="Q2361" t="str">
        <f t="shared" si="1205"/>
        <v>-0.321136548587953+6.19286717156731i</v>
      </c>
      <c r="R2361" t="str">
        <f t="shared" si="1206"/>
        <v>-0.120930016814541-0.0455849435401345i</v>
      </c>
      <c r="S2361" t="str">
        <f t="shared" si="1207"/>
        <v>0.599023608429686i</v>
      </c>
      <c r="T2361" t="str">
        <f t="shared" si="1208"/>
        <v>0.0273064573694749-0.072439935039709i</v>
      </c>
      <c r="U2361" t="e">
        <f t="shared" si="1209"/>
        <v>#DIV/0!</v>
      </c>
      <c r="V2361" t="str">
        <f t="shared" si="1210"/>
        <v>0.0000833333333333333-0.000621213673270474i</v>
      </c>
      <c r="W2361" t="e">
        <f t="shared" si="1211"/>
        <v>#DIV/0!</v>
      </c>
      <c r="X2361" t="e">
        <f t="shared" si="1212"/>
        <v>#DIV/0!</v>
      </c>
      <c r="Y2361" t="str">
        <f t="shared" si="1213"/>
        <v>0.00096+1.82438568579266i</v>
      </c>
      <c r="Z2361" t="e">
        <f t="shared" si="1214"/>
        <v>#DIV/0!</v>
      </c>
      <c r="AA2361" t="e">
        <f t="shared" si="1215"/>
        <v>#DIV/0!</v>
      </c>
      <c r="AB2361" t="str">
        <f t="shared" si="1216"/>
        <v>0.0155820230707555-0.0413367696790499i</v>
      </c>
      <c r="AC2361" t="str">
        <f t="shared" si="1217"/>
        <v>0.924621474837201-0.0856662486716581i</v>
      </c>
      <c r="AD2361" t="str">
        <f t="shared" si="1218"/>
        <v>0.020815722249484-0.042778116144782i</v>
      </c>
      <c r="AE2361" t="e">
        <f t="shared" si="1219"/>
        <v>#DIV/0!</v>
      </c>
      <c r="AF2361" t="str">
        <f t="shared" si="1220"/>
        <v>-16.0727390454925-6.6011088814031i</v>
      </c>
      <c r="AG2361" t="e">
        <f t="shared" si="1221"/>
        <v>#DIV/0!</v>
      </c>
      <c r="AH2361" t="e">
        <f t="shared" si="1222"/>
        <v>#DIV/0!</v>
      </c>
      <c r="AI2361" t="e">
        <f t="shared" si="1223"/>
        <v>#DIV/0!</v>
      </c>
      <c r="AJ2361" t="e">
        <f t="shared" si="1224"/>
        <v>#DIV/0!</v>
      </c>
      <c r="AK2361"/>
      <c r="AL2361"/>
      <c r="AM2361"/>
      <c r="AN2361"/>
    </row>
    <row r="2362" spans="1:40" x14ac:dyDescent="0.3">
      <c r="A2362"/>
      <c r="B2362">
        <f t="shared" si="1225"/>
        <v>428000</v>
      </c>
      <c r="C2362" s="186" t="str">
        <f t="shared" si="1193"/>
        <v>-0.00217166434022392+0.0062543061453891i</v>
      </c>
      <c r="D2362" s="158" t="str">
        <f t="shared" si="1194"/>
        <v>-6.52797111566774-2.21242542334842i</v>
      </c>
      <c r="E2362" t="str">
        <f t="shared" si="1195"/>
        <v>508.040337372541-3647.81743285615i</v>
      </c>
      <c r="F2362" t="str">
        <f t="shared" si="1196"/>
        <v>0.849302829007742+0.294831535277791i</v>
      </c>
      <c r="G2362" t="str">
        <f t="shared" si="1191"/>
        <v>0.849302829007742+0.294831535277791i</v>
      </c>
      <c r="H2362" t="str">
        <f t="shared" si="1197"/>
        <v>9.5571725123292+4.37958142231647i</v>
      </c>
      <c r="I2362" t="str">
        <f t="shared" si="1198"/>
        <v>1680.75206967054i</v>
      </c>
      <c r="J2362" t="str">
        <f t="shared" si="1192"/>
        <v>-698.678048079742+358.400882133234i</v>
      </c>
      <c r="K2362" t="str">
        <f t="shared" si="1199"/>
        <v>0.976939455292913-1.90447676259457i</v>
      </c>
      <c r="L2362" t="str">
        <f t="shared" si="1200"/>
        <v>0.231343212895143-0.373184041182504i</v>
      </c>
      <c r="M2362" t="str">
        <f t="shared" si="1201"/>
        <v>1.20828266818806-2.27766080377707i</v>
      </c>
      <c r="N2362" t="str">
        <f t="shared" si="1202"/>
        <v>-5.47138624453639i</v>
      </c>
      <c r="O2362" t="str">
        <f t="shared" si="1203"/>
        <v>0.688194279832187+0.725526452451086i</v>
      </c>
      <c r="P2362" t="str">
        <f t="shared" si="1204"/>
        <v>0.311805720167813-0.725526452451086i</v>
      </c>
      <c r="Q2362" t="str">
        <f t="shared" si="1205"/>
        <v>-0.311805720167813+6.19691269698748i</v>
      </c>
      <c r="R2362" t="str">
        <f t="shared" si="1206"/>
        <v>-0.119308368628931-0.0443131445919702i</v>
      </c>
      <c r="S2362" t="str">
        <f t="shared" si="1207"/>
        <v>0.600426474023197i</v>
      </c>
      <c r="T2362" t="str">
        <f t="shared" si="1208"/>
        <v>0.0266067851602368-0.0716359030973289i</v>
      </c>
      <c r="U2362" t="e">
        <f t="shared" si="1209"/>
        <v>#DIV/0!</v>
      </c>
      <c r="V2362" t="str">
        <f t="shared" si="1210"/>
        <v>0.0000833333333333333-0.00061976223945442i</v>
      </c>
      <c r="W2362" t="e">
        <f t="shared" si="1211"/>
        <v>#DIV/0!</v>
      </c>
      <c r="X2362" t="e">
        <f t="shared" si="1212"/>
        <v>#DIV/0!</v>
      </c>
      <c r="Y2362" t="str">
        <f t="shared" si="1213"/>
        <v>0.00096+1.82865825180155i</v>
      </c>
      <c r="Z2362" t="e">
        <f t="shared" si="1214"/>
        <v>#DIV/0!</v>
      </c>
      <c r="AA2362" t="e">
        <f t="shared" si="1215"/>
        <v>#DIV/0!</v>
      </c>
      <c r="AB2362" t="str">
        <f t="shared" si="1216"/>
        <v>0.0151827655486684-0.040877960830056i</v>
      </c>
      <c r="AC2362" t="str">
        <f t="shared" si="1217"/>
        <v>0.925238943346666-0.083973321564966i</v>
      </c>
      <c r="AD2362" t="str">
        <f t="shared" si="1218"/>
        <v>0.0202525396594697-0.0423428867607071i</v>
      </c>
      <c r="AE2362" t="e">
        <f t="shared" si="1219"/>
        <v>#DIV/0!</v>
      </c>
      <c r="AF2362" t="str">
        <f t="shared" si="1220"/>
        <v>-16.0851436279969-6.59200684566489i</v>
      </c>
      <c r="AG2362" t="e">
        <f t="shared" si="1221"/>
        <v>#DIV/0!</v>
      </c>
      <c r="AH2362" t="e">
        <f t="shared" si="1222"/>
        <v>#DIV/0!</v>
      </c>
      <c r="AI2362" t="e">
        <f t="shared" si="1223"/>
        <v>#DIV/0!</v>
      </c>
      <c r="AJ2362" t="e">
        <f t="shared" si="1224"/>
        <v>#DIV/0!</v>
      </c>
      <c r="AK2362"/>
      <c r="AL2362"/>
      <c r="AM2362"/>
      <c r="AN2362"/>
    </row>
    <row r="2363" spans="1:40" x14ac:dyDescent="0.3">
      <c r="A2363"/>
      <c r="B2363">
        <f t="shared" si="1225"/>
        <v>429000</v>
      </c>
      <c r="C2363" s="186" t="str">
        <f t="shared" si="1193"/>
        <v>-0.00216363863477513+0.00624381961064204i</v>
      </c>
      <c r="D2363" s="158" t="str">
        <f t="shared" si="1194"/>
        <v>-6.53217925803071-2.20941415020637i</v>
      </c>
      <c r="E2363" t="str">
        <f t="shared" si="1195"/>
        <v>505.719420172268-3639.6368481842i</v>
      </c>
      <c r="F2363" t="str">
        <f t="shared" si="1196"/>
        <v>0.849859742847491+0.294428273985386i</v>
      </c>
      <c r="G2363" t="str">
        <f t="shared" si="1191"/>
        <v>0.849859742847491+0.294428273985386i</v>
      </c>
      <c r="H2363" t="str">
        <f t="shared" si="1197"/>
        <v>9.56530609135088+4.37350117032258i</v>
      </c>
      <c r="I2363" t="str">
        <f t="shared" si="1198"/>
        <v>1684.67906048753i</v>
      </c>
      <c r="J2363" t="str">
        <f t="shared" si="1192"/>
        <v>-701.951391205803+359.238267371863i</v>
      </c>
      <c r="K2363" t="str">
        <f t="shared" si="1199"/>
        <v>0.973324180313888-1.90187495186404i</v>
      </c>
      <c r="L2363" t="str">
        <f t="shared" si="1200"/>
        <v>0.230564001321804-0.372796069001068i</v>
      </c>
      <c r="M2363" t="str">
        <f t="shared" si="1201"/>
        <v>1.20388818163569-2.27467102086511i</v>
      </c>
      <c r="N2363" t="str">
        <f t="shared" si="1202"/>
        <v>-5.48416985725727i</v>
      </c>
      <c r="O2363" t="str">
        <f t="shared" si="1203"/>
        <v>0.69741264455567+0.716669800684993i</v>
      </c>
      <c r="P2363" t="str">
        <f t="shared" si="1204"/>
        <v>0.30258735544433-0.716669800684993i</v>
      </c>
      <c r="Q2363" t="str">
        <f t="shared" si="1205"/>
        <v>-0.30258735544433+6.20083965794226i</v>
      </c>
      <c r="R2363" t="str">
        <f t="shared" si="1206"/>
        <v>-0.117677260516762-0.0430554117048765i</v>
      </c>
      <c r="S2363" t="str">
        <f t="shared" si="1207"/>
        <v>0.601829339616709i</v>
      </c>
      <c r="T2363" t="str">
        <f t="shared" si="1208"/>
        <v>0.0259120099932713-0.0708216279847063i</v>
      </c>
      <c r="U2363" t="e">
        <f t="shared" si="1209"/>
        <v>#DIV/0!</v>
      </c>
      <c r="V2363" t="str">
        <f t="shared" si="1210"/>
        <v>0.0000833333333333333-0.000618317572229584i</v>
      </c>
      <c r="W2363" t="e">
        <f t="shared" si="1211"/>
        <v>#DIV/0!</v>
      </c>
      <c r="X2363" t="e">
        <f t="shared" si="1212"/>
        <v>#DIV/0!</v>
      </c>
      <c r="Y2363" t="str">
        <f t="shared" si="1213"/>
        <v>0.00096+1.83293081781043i</v>
      </c>
      <c r="Z2363" t="e">
        <f t="shared" si="1214"/>
        <v>#DIV/0!</v>
      </c>
      <c r="AA2363" t="e">
        <f t="shared" si="1215"/>
        <v>#DIV/0!</v>
      </c>
      <c r="AB2363" t="str">
        <f t="shared" si="1216"/>
        <v>0.0147863024507952-0.0404133068685717i</v>
      </c>
      <c r="AC2363" t="str">
        <f t="shared" si="1217"/>
        <v>0.925874076779334-0.0822870762104605i</v>
      </c>
      <c r="AD2363" t="str">
        <f t="shared" si="1218"/>
        <v>0.0196938332064683-0.0418985258228377i</v>
      </c>
      <c r="AE2363" t="e">
        <f t="shared" si="1219"/>
        <v>#DIV/0!</v>
      </c>
      <c r="AF2363" t="str">
        <f t="shared" si="1220"/>
        <v>-16.0974853493816-6.58291532052895i</v>
      </c>
      <c r="AG2363" t="e">
        <f t="shared" si="1221"/>
        <v>#DIV/0!</v>
      </c>
      <c r="AH2363" t="e">
        <f t="shared" si="1222"/>
        <v>#DIV/0!</v>
      </c>
      <c r="AI2363" t="e">
        <f t="shared" si="1223"/>
        <v>#DIV/0!</v>
      </c>
      <c r="AJ2363" t="e">
        <f t="shared" si="1224"/>
        <v>#DIV/0!</v>
      </c>
      <c r="AK2363"/>
      <c r="AL2363"/>
      <c r="AM2363"/>
      <c r="AN2363"/>
    </row>
    <row r="2364" spans="1:40" x14ac:dyDescent="0.3">
      <c r="A2364"/>
      <c r="B2364">
        <f t="shared" si="1225"/>
        <v>430000</v>
      </c>
      <c r="C2364" s="186" t="str">
        <f t="shared" si="1193"/>
        <v>-0.00215565350830243+0.00623336120823749i</v>
      </c>
      <c r="D2364" s="158" t="str">
        <f t="shared" si="1194"/>
        <v>-6.53636612418966-2.20640605864736i</v>
      </c>
      <c r="E2364" t="str">
        <f t="shared" si="1195"/>
        <v>503.414269514151-3631.49212711213i</v>
      </c>
      <c r="F2364" t="str">
        <f t="shared" si="1196"/>
        <v>0.850413840951218+0.294025455814414i</v>
      </c>
      <c r="G2364" t="str">
        <f t="shared" si="1191"/>
        <v>0.850413840951218+0.294025455814414i</v>
      </c>
      <c r="H2364" t="str">
        <f t="shared" si="1197"/>
        <v>9.57339846225134+4.3674283645097i</v>
      </c>
      <c r="I2364" t="str">
        <f t="shared" si="1198"/>
        <v>1688.60605130451i</v>
      </c>
      <c r="J2364" t="str">
        <f t="shared" si="1192"/>
        <v>-705.23237340567+360.075652610493i</v>
      </c>
      <c r="K2364" t="str">
        <f t="shared" si="1199"/>
        <v>0.969727220197442-1.89927595519963i</v>
      </c>
      <c r="L2364" t="str">
        <f t="shared" si="1200"/>
        <v>0.229788221040726-0.372407784117818i</v>
      </c>
      <c r="M2364" t="str">
        <f t="shared" si="1201"/>
        <v>1.19951544123817-2.27168373931745i</v>
      </c>
      <c r="N2364" t="str">
        <f t="shared" si="1202"/>
        <v>-5.49695346997814i</v>
      </c>
      <c r="O2364" t="str">
        <f t="shared" si="1203"/>
        <v>0.706517039130889+0.707696031794529i</v>
      </c>
      <c r="P2364" t="str">
        <f t="shared" si="1204"/>
        <v>0.293482960869111-0.707696031794529i</v>
      </c>
      <c r="Q2364" t="str">
        <f t="shared" si="1205"/>
        <v>-0.293482960869111+6.20464950177267i</v>
      </c>
      <c r="R2364" t="str">
        <f t="shared" si="1206"/>
        <v>-0.1160367093778-0.0418118966683431i</v>
      </c>
      <c r="S2364" t="str">
        <f t="shared" si="1207"/>
        <v>0.603232205210222i</v>
      </c>
      <c r="T2364" t="str">
        <f t="shared" si="1208"/>
        <v>0.0252222826312665-0.0699970800833079i</v>
      </c>
      <c r="U2364" t="e">
        <f t="shared" si="1209"/>
        <v>#DIV/0!</v>
      </c>
      <c r="V2364" t="str">
        <f t="shared" si="1210"/>
        <v>0.0000833333333333333-0.000616879624387192i</v>
      </c>
      <c r="W2364" t="e">
        <f t="shared" si="1211"/>
        <v>#DIV/0!</v>
      </c>
      <c r="X2364" t="e">
        <f t="shared" si="1212"/>
        <v>#DIV/0!</v>
      </c>
      <c r="Y2364" t="str">
        <f t="shared" si="1213"/>
        <v>0.00096+1.83720338381931i</v>
      </c>
      <c r="Z2364" t="e">
        <f t="shared" si="1214"/>
        <v>#DIV/0!</v>
      </c>
      <c r="AA2364" t="e">
        <f t="shared" si="1215"/>
        <v>#DIV/0!</v>
      </c>
      <c r="AB2364" t="str">
        <f t="shared" si="1216"/>
        <v>0.0143927198076178-0.0399427908932224i</v>
      </c>
      <c r="AC2364" t="str">
        <f t="shared" si="1217"/>
        <v>0.926526901075562-0.0806077019940852i</v>
      </c>
      <c r="AD2364" t="str">
        <f t="shared" si="1218"/>
        <v>0.0191397704003101-0.0414450761656054i</v>
      </c>
      <c r="AE2364" t="e">
        <f t="shared" si="1219"/>
        <v>#DIV/0!</v>
      </c>
      <c r="AF2364" t="str">
        <f t="shared" si="1220"/>
        <v>-16.109764586441-6.57383442315706i</v>
      </c>
      <c r="AG2364" t="e">
        <f t="shared" si="1221"/>
        <v>#DIV/0!</v>
      </c>
      <c r="AH2364" t="e">
        <f t="shared" si="1222"/>
        <v>#DIV/0!</v>
      </c>
      <c r="AI2364" t="e">
        <f t="shared" si="1223"/>
        <v>#DIV/0!</v>
      </c>
      <c r="AJ2364" t="e">
        <f t="shared" si="1224"/>
        <v>#DIV/0!</v>
      </c>
      <c r="AK2364"/>
      <c r="AL2364"/>
      <c r="AM2364"/>
      <c r="AN2364"/>
    </row>
    <row r="2365" spans="1:40" x14ac:dyDescent="0.3">
      <c r="A2365"/>
      <c r="B2365">
        <f t="shared" si="1225"/>
        <v>431000</v>
      </c>
      <c r="C2365" s="186" t="str">
        <f t="shared" si="1193"/>
        <v>-0.00214770871825929+0.00622293086544626i</v>
      </c>
      <c r="D2365" s="158" t="str">
        <f t="shared" si="1194"/>
        <v>-6.54053184130735-2.20340119107023i</v>
      </c>
      <c r="E2365" t="str">
        <f t="shared" si="1195"/>
        <v>501.124743837348-3623.38303958761i</v>
      </c>
      <c r="F2365" t="str">
        <f t="shared" si="1196"/>
        <v>0.850965140147917+0.293623086222432i</v>
      </c>
      <c r="G2365" t="str">
        <f t="shared" si="1191"/>
        <v>0.850965140147917+0.293623086222432i</v>
      </c>
      <c r="H2365" t="str">
        <f t="shared" si="1197"/>
        <v>9.58144987232993+4.36136307738303i</v>
      </c>
      <c r="I2365" t="str">
        <f t="shared" si="1198"/>
        <v>1692.5330421215i</v>
      </c>
      <c r="J2365" t="str">
        <f t="shared" si="1192"/>
        <v>-708.520994679344+360.913037849121i</v>
      </c>
      <c r="K2365" t="str">
        <f t="shared" si="1199"/>
        <v>0.966148465149317-1.89667980856287i</v>
      </c>
      <c r="L2365" t="str">
        <f t="shared" si="1200"/>
        <v>0.229015855703577-0.372019198773404i</v>
      </c>
      <c r="M2365" t="str">
        <f t="shared" si="1201"/>
        <v>1.19516432085289-2.26869900733627i</v>
      </c>
      <c r="N2365" t="str">
        <f t="shared" si="1202"/>
        <v>-5.50973708269902i</v>
      </c>
      <c r="O2365" t="str">
        <f t="shared" si="1203"/>
        <v>0.715505975731092+0.698606612259788i</v>
      </c>
      <c r="P2365" t="str">
        <f t="shared" si="1204"/>
        <v>0.284494024268908-0.698606612259788i</v>
      </c>
      <c r="Q2365" t="str">
        <f t="shared" si="1205"/>
        <v>-0.284494024268908+6.20834369495881i</v>
      </c>
      <c r="R2365" t="str">
        <f t="shared" si="1206"/>
        <v>-0.114386734692946-0.04058275349635i</v>
      </c>
      <c r="S2365" t="str">
        <f t="shared" si="1207"/>
        <v>0.604635070803733i</v>
      </c>
      <c r="T2365" t="str">
        <f t="shared" si="1208"/>
        <v>0.024537756033676-0.0691622314300772i</v>
      </c>
      <c r="U2365" t="e">
        <f t="shared" si="1209"/>
        <v>#DIV/0!</v>
      </c>
      <c r="V2365" t="str">
        <f t="shared" si="1210"/>
        <v>0.0000833333333333333-0.000615448349156595i</v>
      </c>
      <c r="W2365" t="e">
        <f t="shared" si="1211"/>
        <v>#DIV/0!</v>
      </c>
      <c r="X2365" t="e">
        <f t="shared" si="1212"/>
        <v>#DIV/0!</v>
      </c>
      <c r="Y2365" t="str">
        <f t="shared" si="1213"/>
        <v>0.00096+1.84147594982819i</v>
      </c>
      <c r="Z2365" t="e">
        <f t="shared" si="1214"/>
        <v>#DIV/0!</v>
      </c>
      <c r="AA2365" t="e">
        <f t="shared" si="1215"/>
        <v>#DIV/0!</v>
      </c>
      <c r="AB2365" t="str">
        <f t="shared" si="1216"/>
        <v>0.0140021049031694-0.0394663969473064i</v>
      </c>
      <c r="AC2365" t="str">
        <f t="shared" si="1217"/>
        <v>0.927197440619614-0.0789353909984768i</v>
      </c>
      <c r="AD2365" t="str">
        <f t="shared" si="1218"/>
        <v>0.0185905185335773-0.0409825841113201i</v>
      </c>
      <c r="AE2365" t="e">
        <f t="shared" si="1219"/>
        <v>#DIV/0!</v>
      </c>
      <c r="AF2365" t="str">
        <f t="shared" si="1220"/>
        <v>-16.1219817136373-6.56476426845326i</v>
      </c>
      <c r="AG2365" t="e">
        <f t="shared" si="1221"/>
        <v>#DIV/0!</v>
      </c>
      <c r="AH2365" t="e">
        <f t="shared" si="1222"/>
        <v>#DIV/0!</v>
      </c>
      <c r="AI2365" t="e">
        <f t="shared" si="1223"/>
        <v>#DIV/0!</v>
      </c>
      <c r="AJ2365" t="e">
        <f t="shared" si="1224"/>
        <v>#DIV/0!</v>
      </c>
      <c r="AK2365"/>
      <c r="AL2365"/>
      <c r="AM2365"/>
      <c r="AN2365"/>
    </row>
    <row r="2366" spans="1:40" x14ac:dyDescent="0.3">
      <c r="A2366"/>
      <c r="B2366">
        <f t="shared" si="1225"/>
        <v>432000</v>
      </c>
      <c r="C2366" s="186" t="str">
        <f t="shared" si="1193"/>
        <v>-0.00213980402359313+0.00621252850945607i</v>
      </c>
      <c r="D2366" s="158" t="str">
        <f t="shared" si="1194"/>
        <v>-6.54467653576318-2.20039958908451i</v>
      </c>
      <c r="E2366" t="str">
        <f t="shared" si="1195"/>
        <v>498.850703155704-3615.30935747114i</v>
      </c>
      <c r="F2366" t="str">
        <f t="shared" si="1196"/>
        <v>0.851513657162909+0.293221170563957i</v>
      </c>
      <c r="G2366" t="str">
        <f t="shared" si="1191"/>
        <v>0.851513657162909+0.293221170563957i</v>
      </c>
      <c r="H2366" t="str">
        <f t="shared" si="1197"/>
        <v>9.58946056734751+4.35530538001071i</v>
      </c>
      <c r="I2366" t="str">
        <f t="shared" si="1198"/>
        <v>1696.46003293849i</v>
      </c>
      <c r="J2366" t="str">
        <f t="shared" si="1192"/>
        <v>-711.817255026824+361.750423087751i</v>
      </c>
      <c r="K2366" t="str">
        <f t="shared" si="1199"/>
        <v>0.962587806055229-1.894086547239i</v>
      </c>
      <c r="L2366" t="str">
        <f t="shared" si="1200"/>
        <v>0.228246889021391-0.371630325058674i</v>
      </c>
      <c r="M2366" t="str">
        <f t="shared" si="1201"/>
        <v>1.19083469507662-2.26571687229767i</v>
      </c>
      <c r="N2366" t="str">
        <f t="shared" si="1202"/>
        <v>-5.5225206954199i</v>
      </c>
      <c r="O2366" t="str">
        <f t="shared" si="1203"/>
        <v>0.724377985397479+0.689403027460346i</v>
      </c>
      <c r="P2366" t="str">
        <f t="shared" si="1204"/>
        <v>0.275622014602521-0.689403027460346i</v>
      </c>
      <c r="Q2366" t="str">
        <f t="shared" si="1205"/>
        <v>-0.275622014602521+6.21192372288025i</v>
      </c>
      <c r="R2366" t="str">
        <f t="shared" si="1206"/>
        <v>-0.112727358596067-0.0393681384117289i</v>
      </c>
      <c r="S2366" t="str">
        <f t="shared" si="1207"/>
        <v>0.606037936397246i</v>
      </c>
      <c r="T2366" t="str">
        <f t="shared" si="1208"/>
        <v>0.0238585853628453-0.0683170557790728i</v>
      </c>
      <c r="U2366" t="e">
        <f t="shared" si="1209"/>
        <v>#DIV/0!</v>
      </c>
      <c r="V2366" t="str">
        <f t="shared" si="1210"/>
        <v>0.0000833333333333333-0.000614023700200213i</v>
      </c>
      <c r="W2366" t="e">
        <f t="shared" si="1211"/>
        <v>#DIV/0!</v>
      </c>
      <c r="X2366" t="e">
        <f t="shared" si="1212"/>
        <v>#DIV/0!</v>
      </c>
      <c r="Y2366" t="str">
        <f t="shared" si="1213"/>
        <v>0.00096+1.84574851583708i</v>
      </c>
      <c r="Z2366" t="e">
        <f t="shared" si="1214"/>
        <v>#DIV/0!</v>
      </c>
      <c r="AA2366" t="e">
        <f t="shared" si="1215"/>
        <v>#DIV/0!</v>
      </c>
      <c r="AB2366" t="str">
        <f t="shared" si="1216"/>
        <v>0.0136145462785309-0.0389841100539684i</v>
      </c>
      <c r="AC2366" t="str">
        <f t="shared" si="1217"/>
        <v>0.927885718165415-0.0772703380208958i</v>
      </c>
      <c r="AD2366" t="str">
        <f t="shared" si="1218"/>
        <v>0.0180462445978697-0.0405110994791517i</v>
      </c>
      <c r="AE2366" t="e">
        <f t="shared" si="1219"/>
        <v>#DIV/0!</v>
      </c>
      <c r="AF2366" t="str">
        <f t="shared" si="1220"/>
        <v>-16.1341371031107-6.55570496909522i</v>
      </c>
      <c r="AG2366" t="e">
        <f t="shared" si="1221"/>
        <v>#DIV/0!</v>
      </c>
      <c r="AH2366" t="e">
        <f t="shared" si="1222"/>
        <v>#DIV/0!</v>
      </c>
      <c r="AI2366" t="e">
        <f t="shared" si="1223"/>
        <v>#DIV/0!</v>
      </c>
      <c r="AJ2366" t="e">
        <f t="shared" si="1224"/>
        <v>#DIV/0!</v>
      </c>
      <c r="AK2366"/>
      <c r="AL2366"/>
      <c r="AM2366"/>
      <c r="AN2366"/>
    </row>
    <row r="2367" spans="1:40" x14ac:dyDescent="0.3">
      <c r="A2367"/>
      <c r="B2367">
        <f t="shared" si="1225"/>
        <v>433000</v>
      </c>
      <c r="C2367" s="186" t="str">
        <f t="shared" si="1193"/>
        <v>-0.00213193918473885+0.0062021540673762i</v>
      </c>
      <c r="D2367" s="158" t="str">
        <f t="shared" si="1194"/>
        <v>-6.54880033315712-2.19740129352161i</v>
      </c>
      <c r="E2367" t="str">
        <f t="shared" si="1195"/>
        <v>496.592009036924-3607.27085451682i</v>
      </c>
      <c r="F2367" t="str">
        <f t="shared" si="1196"/>
        <v>0.852059408618363+0.292819714091934i</v>
      </c>
      <c r="G2367" t="str">
        <f t="shared" si="1191"/>
        <v>0.852059408618363+0.292819714091934i</v>
      </c>
      <c r="H2367" t="str">
        <f t="shared" si="1197"/>
        <v>9.59743079153426+4.34925534204429i</v>
      </c>
      <c r="I2367" t="str">
        <f t="shared" si="1198"/>
        <v>1700.38702375548i</v>
      </c>
      <c r="J2367" t="str">
        <f t="shared" si="1192"/>
        <v>-715.121154448111+362.587808326379i</v>
      </c>
      <c r="K2367" t="str">
        <f t="shared" si="1199"/>
        <v>0.959045134477687-1.89149620584645i</v>
      </c>
      <c r="L2367" t="str">
        <f t="shared" si="1200"/>
        <v>0.227481304764843-0.371241174916235i</v>
      </c>
      <c r="M2367" t="str">
        <f t="shared" si="1201"/>
        <v>1.18652643924253-2.26273738076268i</v>
      </c>
      <c r="N2367" t="str">
        <f t="shared" si="1202"/>
        <v>-5.53530430814078i</v>
      </c>
      <c r="O2367" t="str">
        <f t="shared" si="1203"/>
        <v>0.733131618279283+0.680086781432488i</v>
      </c>
      <c r="P2367" t="str">
        <f t="shared" si="1204"/>
        <v>0.266868381720717-0.680086781432488i</v>
      </c>
      <c r="Q2367" t="str">
        <f t="shared" si="1205"/>
        <v>-0.266868381720717+6.21539108957327i</v>
      </c>
      <c r="R2367" t="str">
        <f t="shared" si="1206"/>
        <v>-0.111058605946886-0.0381682098289008i</v>
      </c>
      <c r="S2367" t="str">
        <f t="shared" si="1207"/>
        <v>0.607440801990759i</v>
      </c>
      <c r="T2367" t="str">
        <f t="shared" si="1208"/>
        <v>0.0231849279890191-0.0674615286643521i</v>
      </c>
      <c r="U2367" t="e">
        <f t="shared" si="1209"/>
        <v>#DIV/0!</v>
      </c>
      <c r="V2367" t="str">
        <f t="shared" si="1210"/>
        <v>0.0000833333333333333-0.000612605631608526i</v>
      </c>
      <c r="W2367" t="e">
        <f t="shared" si="1211"/>
        <v>#DIV/0!</v>
      </c>
      <c r="X2367" t="e">
        <f t="shared" si="1212"/>
        <v>#DIV/0!</v>
      </c>
      <c r="Y2367" t="str">
        <f t="shared" si="1213"/>
        <v>0.00096+1.85002108184596i</v>
      </c>
      <c r="Z2367" t="e">
        <f t="shared" si="1214"/>
        <v>#DIV/0!</v>
      </c>
      <c r="AA2367" t="e">
        <f t="shared" si="1215"/>
        <v>#DIV/0!</v>
      </c>
      <c r="AB2367" t="str">
        <f t="shared" si="1216"/>
        <v>0.0132301337346877-0.0384959162520827i</v>
      </c>
      <c r="AC2367" t="str">
        <f t="shared" si="1217"/>
        <v>0.928591754760624-0.0756127405899295i</v>
      </c>
      <c r="AD2367" t="str">
        <f t="shared" si="1218"/>
        <v>0.0175071151994449-0.0400306755917852i</v>
      </c>
      <c r="AE2367" t="e">
        <f t="shared" si="1219"/>
        <v>#DIV/0!</v>
      </c>
      <c r="AF2367" t="str">
        <f t="shared" si="1220"/>
        <v>-16.1462311246914-6.5466566355659i</v>
      </c>
      <c r="AG2367" t="e">
        <f t="shared" si="1221"/>
        <v>#DIV/0!</v>
      </c>
      <c r="AH2367" t="e">
        <f t="shared" si="1222"/>
        <v>#DIV/0!</v>
      </c>
      <c r="AI2367" t="e">
        <f t="shared" si="1223"/>
        <v>#DIV/0!</v>
      </c>
      <c r="AJ2367" t="e">
        <f t="shared" si="1224"/>
        <v>#DIV/0!</v>
      </c>
      <c r="AK2367"/>
      <c r="AL2367"/>
      <c r="AM2367"/>
      <c r="AN2367"/>
    </row>
    <row r="2368" spans="1:40" x14ac:dyDescent="0.3">
      <c r="A2368"/>
      <c r="B2368">
        <f t="shared" si="1225"/>
        <v>434000</v>
      </c>
      <c r="C2368" s="186" t="str">
        <f t="shared" si="1193"/>
        <v>-0.00212411396361165+0.00619180746624182i</v>
      </c>
      <c r="D2368" s="158" t="str">
        <f t="shared" si="1194"/>
        <v>-6.55290335831294-2.19440634444532i</v>
      </c>
      <c r="E2368" t="str">
        <f t="shared" si="1195"/>
        <v>494.348524582055-3599.26730635339i</v>
      </c>
      <c r="F2368" t="str">
        <f t="shared" si="1196"/>
        <v>0.852602411033727+0.29241872195911i</v>
      </c>
      <c r="G2368" t="str">
        <f t="shared" si="1191"/>
        <v>0.852602411033727+0.29241872195911i</v>
      </c>
      <c r="H2368" t="str">
        <f t="shared" si="1197"/>
        <v>9.60536078759654+4.34321303173823i</v>
      </c>
      <c r="I2368" t="str">
        <f t="shared" si="1198"/>
        <v>1704.31401457246i</v>
      </c>
      <c r="J2368" t="str">
        <f t="shared" si="1192"/>
        <v>-718.432692943204+363.425193565009i</v>
      </c>
      <c r="K2368" t="str">
        <f t="shared" si="1199"/>
        <v>0.955520342652827-1.8889088183461i</v>
      </c>
      <c r="L2368" t="str">
        <f t="shared" si="1200"/>
        <v>0.226719086764511-0.370851760142008i</v>
      </c>
      <c r="M2368" t="str">
        <f t="shared" si="1201"/>
        <v>1.18223942941734-2.25976057848811i</v>
      </c>
      <c r="N2368" t="str">
        <f t="shared" si="1202"/>
        <v>-5.54808792086166i</v>
      </c>
      <c r="O2368" t="str">
        <f t="shared" si="1203"/>
        <v>0.741765443870698+0.670659396623432i</v>
      </c>
      <c r="P2368" t="str">
        <f t="shared" si="1204"/>
        <v>0.258234556129302-0.670659396623432i</v>
      </c>
      <c r="Q2368" t="str">
        <f t="shared" si="1205"/>
        <v>-0.258234556129302+6.21874731748509i</v>
      </c>
      <c r="R2368" t="str">
        <f t="shared" si="1206"/>
        <v>-0.109380504404922-0.0369831283349372i</v>
      </c>
      <c r="S2368" t="str">
        <f t="shared" si="1207"/>
        <v>0.60884366758427i</v>
      </c>
      <c r="T2368" t="str">
        <f t="shared" si="1208"/>
        <v>0.0225169434941829-0.0665956274641101i</v>
      </c>
      <c r="U2368" t="e">
        <f t="shared" si="1209"/>
        <v>#DIV/0!</v>
      </c>
      <c r="V2368" t="str">
        <f t="shared" si="1210"/>
        <v>0.0000833333333333333-0.000611194097895145i</v>
      </c>
      <c r="W2368" t="e">
        <f t="shared" si="1211"/>
        <v>#DIV/0!</v>
      </c>
      <c r="X2368" t="e">
        <f t="shared" si="1212"/>
        <v>#DIV/0!</v>
      </c>
      <c r="Y2368" t="str">
        <f t="shared" si="1213"/>
        <v>0.00096+1.85429364785484i</v>
      </c>
      <c r="Z2368" t="e">
        <f t="shared" si="1214"/>
        <v>#DIV/0!</v>
      </c>
      <c r="AA2368" t="e">
        <f t="shared" si="1215"/>
        <v>#DIV/0!</v>
      </c>
      <c r="AB2368" t="str">
        <f t="shared" si="1216"/>
        <v>0.0128489583347224-0.0380018026328532i</v>
      </c>
      <c r="AC2368" t="str">
        <f t="shared" si="1217"/>
        <v>0.929315569669042-0.0739627989809366i</v>
      </c>
      <c r="AD2368" t="str">
        <f t="shared" si="1218"/>
        <v>0.0169732964743149-0.0395413692797229i</v>
      </c>
      <c r="AE2368" t="e">
        <f t="shared" si="1219"/>
        <v>#DIV/0!</v>
      </c>
      <c r="AF2368" t="str">
        <f t="shared" si="1220"/>
        <v>-16.1582641459095-6.53761937618355i</v>
      </c>
      <c r="AG2368" t="e">
        <f t="shared" si="1221"/>
        <v>#DIV/0!</v>
      </c>
      <c r="AH2368" t="e">
        <f t="shared" si="1222"/>
        <v>#DIV/0!</v>
      </c>
      <c r="AI2368" t="e">
        <f t="shared" si="1223"/>
        <v>#DIV/0!</v>
      </c>
      <c r="AJ2368" t="e">
        <f t="shared" si="1224"/>
        <v>#DIV/0!</v>
      </c>
      <c r="AK2368"/>
      <c r="AL2368"/>
      <c r="AM2368"/>
      <c r="AN2368"/>
    </row>
    <row r="2369" spans="1:40" x14ac:dyDescent="0.3">
      <c r="A2369"/>
      <c r="B2369">
        <f t="shared" si="1225"/>
        <v>435000</v>
      </c>
      <c r="C2369" s="186" t="str">
        <f t="shared" si="1193"/>
        <v>-0.0021163281236003+0.00618148863301823i</v>
      </c>
      <c r="D2369" s="158" t="str">
        <f t="shared" si="1194"/>
        <v>-6.55698573528216-2.19141478116272i</v>
      </c>
      <c r="E2369" t="str">
        <f t="shared" si="1195"/>
        <v>492.120114405297-3591.29849046541i</v>
      </c>
      <c r="F2369" t="str">
        <f t="shared" si="1196"/>
        <v>0.853142680826247+0.29201819921946i</v>
      </c>
      <c r="G2369" t="str">
        <f t="shared" si="1191"/>
        <v>0.853142680826247+0.29201819921946i</v>
      </c>
      <c r="H2369" t="str">
        <f t="shared" si="1197"/>
        <v>9.61325079672472+4.33717851596983i</v>
      </c>
      <c r="I2369" t="str">
        <f t="shared" si="1198"/>
        <v>1708.24100538945i</v>
      </c>
      <c r="J2369" t="str">
        <f t="shared" si="1192"/>
        <v>-721.751870512104+364.262578803638i</v>
      </c>
      <c r="K2369" t="str">
        <f t="shared" si="1199"/>
        <v>0.952013323487204-1.88632441805046i</v>
      </c>
      <c r="L2369" t="str">
        <f t="shared" si="1200"/>
        <v>0.225960218911119-0.370462092386754i</v>
      </c>
      <c r="M2369" t="str">
        <f t="shared" si="1201"/>
        <v>1.17797354239832-2.25678651043721i</v>
      </c>
      <c r="N2369" t="str">
        <f t="shared" si="1202"/>
        <v>-5.56087153358254i</v>
      </c>
      <c r="O2369" t="str">
        <f t="shared" si="1203"/>
        <v>0.75027805124465+0.661122413642534i</v>
      </c>
      <c r="P2369" t="str">
        <f t="shared" si="1204"/>
        <v>0.24972194875535-0.661122413642534i</v>
      </c>
      <c r="Q2369" t="str">
        <f t="shared" si="1205"/>
        <v>-0.24972194875535+6.22199394722507i</v>
      </c>
      <c r="R2369" t="str">
        <f t="shared" si="1206"/>
        <v>-0.107693084504464-0.0358130566688833i</v>
      </c>
      <c r="S2369" t="str">
        <f t="shared" si="1207"/>
        <v>0.610246533177783i</v>
      </c>
      <c r="T2369" t="str">
        <f t="shared" si="1208"/>
        <v>0.0218547936746855-0.0657193314660712i</v>
      </c>
      <c r="U2369" t="e">
        <f t="shared" si="1209"/>
        <v>#DIV/0!</v>
      </c>
      <c r="V2369" t="str">
        <f t="shared" si="1210"/>
        <v>0.0000833333333333333-0.000609789053991937i</v>
      </c>
      <c r="W2369" t="e">
        <f t="shared" si="1211"/>
        <v>#DIV/0!</v>
      </c>
      <c r="X2369" t="e">
        <f t="shared" si="1212"/>
        <v>#DIV/0!</v>
      </c>
      <c r="Y2369" t="str">
        <f t="shared" si="1213"/>
        <v>0.00096+1.85856621386372i</v>
      </c>
      <c r="Z2369" t="e">
        <f t="shared" si="1214"/>
        <v>#DIV/0!</v>
      </c>
      <c r="AA2369" t="e">
        <f t="shared" si="1215"/>
        <v>#DIV/0!</v>
      </c>
      <c r="AB2369" t="str">
        <f t="shared" si="1216"/>
        <v>0.0124711124053109-0.0375017573771286i</v>
      </c>
      <c r="AC2369" t="str">
        <f t="shared" si="1217"/>
        <v>0.930057180291339-0.0723207162301503i</v>
      </c>
      <c r="AD2369" t="str">
        <f t="shared" si="1218"/>
        <v>0.0164449540028706-0.039043240883205i</v>
      </c>
      <c r="AE2369" t="e">
        <f t="shared" si="1219"/>
        <v>#DIV/0!</v>
      </c>
      <c r="AF2369" t="str">
        <f t="shared" si="1220"/>
        <v>-16.1702365320069-6.52859329713255i</v>
      </c>
      <c r="AG2369" t="e">
        <f t="shared" si="1221"/>
        <v>#DIV/0!</v>
      </c>
      <c r="AH2369" t="e">
        <f t="shared" si="1222"/>
        <v>#DIV/0!</v>
      </c>
      <c r="AI2369" t="e">
        <f t="shared" si="1223"/>
        <v>#DIV/0!</v>
      </c>
      <c r="AJ2369" t="e">
        <f t="shared" si="1224"/>
        <v>#DIV/0!</v>
      </c>
      <c r="AK2369"/>
      <c r="AL2369"/>
      <c r="AM2369"/>
      <c r="AN2369"/>
    </row>
    <row r="2370" spans="1:40" x14ac:dyDescent="0.3">
      <c r="A2370"/>
      <c r="B2370">
        <f t="shared" si="1225"/>
        <v>436000</v>
      </c>
      <c r="C2370" s="186" t="str">
        <f t="shared" si="1193"/>
        <v>-0.00210858142956+0.0061711974946051i</v>
      </c>
      <c r="D2370" s="158" t="str">
        <f t="shared" si="1194"/>
        <v>-6.56104758734743-2.18842664223441i</v>
      </c>
      <c r="E2370" t="str">
        <f t="shared" si="1195"/>
        <v>489.906644614105-3583.36418617471i</v>
      </c>
      <c r="F2370" t="str">
        <f t="shared" si="1196"/>
        <v>0.853680234311409+0.291618150829528i</v>
      </c>
      <c r="G2370" t="str">
        <f t="shared" si="1191"/>
        <v>0.853680234311409+0.291618150829528i</v>
      </c>
      <c r="H2370" t="str">
        <f t="shared" si="1197"/>
        <v>9.6211010586003+4.33115186025822i</v>
      </c>
      <c r="I2370" t="str">
        <f t="shared" si="1198"/>
        <v>1712.16799620644i</v>
      </c>
      <c r="J2370" t="str">
        <f t="shared" si="1192"/>
        <v>-725.07868715481+365.099964042266i</v>
      </c>
      <c r="K2370" t="str">
        <f t="shared" si="1199"/>
        <v>0.948523970554565-1.88374303763271i</v>
      </c>
      <c r="L2370" t="str">
        <f t="shared" si="1200"/>
        <v>0.225204685155776-0.370072183157603i</v>
      </c>
      <c r="M2370" t="str">
        <f t="shared" si="1201"/>
        <v>1.17372865571034-2.25381522079031i</v>
      </c>
      <c r="N2370" t="str">
        <f t="shared" si="1202"/>
        <v>-5.57365514630342i</v>
      </c>
      <c r="O2370" t="str">
        <f t="shared" si="1203"/>
        <v>0.758668049283366+0.651477391009521i</v>
      </c>
      <c r="P2370" t="str">
        <f t="shared" si="1204"/>
        <v>0.241331950716634-0.651477391009521i</v>
      </c>
      <c r="Q2370" t="str">
        <f t="shared" si="1205"/>
        <v>-0.241331950716634+6.22513253731294i</v>
      </c>
      <c r="R2370" t="str">
        <f t="shared" si="1206"/>
        <v>-0.105996379730545-0.0346581596992775i</v>
      </c>
      <c r="S2370" t="str">
        <f t="shared" si="1207"/>
        <v>0.611649398771294i</v>
      </c>
      <c r="T2370" t="str">
        <f t="shared" si="1208"/>
        <v>0.0211986425425826-0.0648326219341216i</v>
      </c>
      <c r="U2370" t="e">
        <f t="shared" si="1209"/>
        <v>#DIV/0!</v>
      </c>
      <c r="V2370" t="str">
        <f t="shared" si="1210"/>
        <v>0.0000833333333333333-0.000608390455244248i</v>
      </c>
      <c r="W2370" t="e">
        <f t="shared" si="1211"/>
        <v>#DIV/0!</v>
      </c>
      <c r="X2370" t="e">
        <f t="shared" si="1212"/>
        <v>#DIV/0!</v>
      </c>
      <c r="Y2370" t="str">
        <f t="shared" si="1213"/>
        <v>0.00096+1.8628387798726i</v>
      </c>
      <c r="Z2370" t="e">
        <f t="shared" si="1214"/>
        <v>#DIV/0!</v>
      </c>
      <c r="AA2370" t="e">
        <f t="shared" si="1215"/>
        <v>#DIV/0!</v>
      </c>
      <c r="AB2370" t="str">
        <f t="shared" si="1216"/>
        <v>0.0120966895374892-0.0369957697934246i</v>
      </c>
      <c r="AC2370" t="str">
        <f t="shared" si="1217"/>
        <v>0.930816602084108-0.0706866981473735i</v>
      </c>
      <c r="AD2370" t="str">
        <f t="shared" si="1218"/>
        <v>0.0159222527241098-0.0385363542517133i</v>
      </c>
      <c r="AE2370" t="e">
        <f t="shared" si="1219"/>
        <v>#DIV/0!</v>
      </c>
      <c r="AF2370" t="str">
        <f t="shared" si="1220"/>
        <v>-16.1821486459477-6.51957850249263i</v>
      </c>
      <c r="AG2370" t="e">
        <f t="shared" si="1221"/>
        <v>#DIV/0!</v>
      </c>
      <c r="AH2370" t="e">
        <f t="shared" si="1222"/>
        <v>#DIV/0!</v>
      </c>
      <c r="AI2370" t="e">
        <f t="shared" si="1223"/>
        <v>#DIV/0!</v>
      </c>
      <c r="AJ2370" t="e">
        <f t="shared" si="1224"/>
        <v>#DIV/0!</v>
      </c>
      <c r="AK2370"/>
      <c r="AL2370"/>
      <c r="AM2370"/>
      <c r="AN2370"/>
    </row>
    <row r="2371" spans="1:40" x14ac:dyDescent="0.3">
      <c r="A2371"/>
      <c r="B2371">
        <f t="shared" si="1225"/>
        <v>437000</v>
      </c>
      <c r="C2371" s="186" t="str">
        <f t="shared" si="1193"/>
        <v>-0.00210087364780552+0.00616093397784089i</v>
      </c>
      <c r="D2371" s="158" t="str">
        <f t="shared" si="1194"/>
        <v>-6.56508903702635-2.18544196548507i</v>
      </c>
      <c r="E2371" t="str">
        <f t="shared" si="1195"/>
        <v>487.707982789605-3575.46417462205i</v>
      </c>
      <c r="F2371" t="str">
        <f t="shared" si="1196"/>
        <v>0.854215087703457+0.291218581649807i</v>
      </c>
      <c r="G2371" t="str">
        <f t="shared" si="1191"/>
        <v>0.854215087703457+0.291218581649807i</v>
      </c>
      <c r="H2371" t="str">
        <f t="shared" si="1197"/>
        <v>9.62891181140349+4.32513312878369i</v>
      </c>
      <c r="I2371" t="str">
        <f t="shared" si="1198"/>
        <v>1716.09498702342i</v>
      </c>
      <c r="J2371" t="str">
        <f t="shared" si="1192"/>
        <v>-728.413142871322+365.937349280896i</v>
      </c>
      <c r="K2371" t="str">
        <f t="shared" si="1199"/>
        <v>0.945052178092632-1.88116470913558i</v>
      </c>
      <c r="L2371" t="str">
        <f t="shared" si="1200"/>
        <v>0.224452469510197-0.369682043819557i</v>
      </c>
      <c r="M2371" t="str">
        <f t="shared" si="1201"/>
        <v>1.16950464760283-2.25084675295514i</v>
      </c>
      <c r="N2371" t="str">
        <f t="shared" si="1202"/>
        <v>-5.5864387590243i</v>
      </c>
      <c r="O2371" t="str">
        <f t="shared" si="1203"/>
        <v>0.76693406690571+0.6417259048998i</v>
      </c>
      <c r="P2371" t="str">
        <f t="shared" si="1204"/>
        <v>0.23306593309429-0.6417259048998i</v>
      </c>
      <c r="Q2371" t="str">
        <f t="shared" si="1205"/>
        <v>-0.23306593309429+6.2281646639241i</v>
      </c>
      <c r="R2371" t="str">
        <f t="shared" si="1206"/>
        <v>-0.104290426595917-0.0335186043998042i</v>
      </c>
      <c r="S2371" t="str">
        <f t="shared" si="1207"/>
        <v>0.613052264364807i</v>
      </c>
      <c r="T2371" t="str">
        <f t="shared" si="1208"/>
        <v>0.0205486563256481-0.0639354821761986i</v>
      </c>
      <c r="U2371" t="e">
        <f t="shared" si="1209"/>
        <v>#DIV/0!</v>
      </c>
      <c r="V2371" t="str">
        <f t="shared" si="1210"/>
        <v>0.0000833333333333333-0.00060699825740616i</v>
      </c>
      <c r="W2371" t="e">
        <f t="shared" si="1211"/>
        <v>#DIV/0!</v>
      </c>
      <c r="X2371" t="e">
        <f t="shared" si="1212"/>
        <v>#DIV/0!</v>
      </c>
      <c r="Y2371" t="str">
        <f t="shared" si="1213"/>
        <v>0.00096+1.86711134588149i</v>
      </c>
      <c r="Z2371" t="e">
        <f t="shared" si="1214"/>
        <v>#DIV/0!</v>
      </c>
      <c r="AA2371" t="e">
        <f t="shared" si="1215"/>
        <v>#DIV/0!</v>
      </c>
      <c r="AB2371" t="str">
        <f t="shared" si="1216"/>
        <v>0.0117257845866599-0.0364838303566643i</v>
      </c>
      <c r="AC2371" t="str">
        <f t="shared" si="1217"/>
        <v>0.931593848477224-0.069060953327207i</v>
      </c>
      <c r="AD2371" t="str">
        <f t="shared" si="1218"/>
        <v>0.0154053568495505-0.0380207767410504i</v>
      </c>
      <c r="AE2371" t="e">
        <f t="shared" si="1219"/>
        <v>#DIV/0!</v>
      </c>
      <c r="AF2371" t="str">
        <f t="shared" si="1220"/>
        <v>-16.1940008484298-6.51057509426876i</v>
      </c>
      <c r="AG2371" t="e">
        <f t="shared" si="1221"/>
        <v>#DIV/0!</v>
      </c>
      <c r="AH2371" t="e">
        <f t="shared" si="1222"/>
        <v>#DIV/0!</v>
      </c>
      <c r="AI2371" t="e">
        <f t="shared" si="1223"/>
        <v>#DIV/0!</v>
      </c>
      <c r="AJ2371" t="e">
        <f t="shared" si="1224"/>
        <v>#DIV/0!</v>
      </c>
      <c r="AK2371"/>
      <c r="AL2371"/>
      <c r="AM2371"/>
      <c r="AN2371"/>
    </row>
    <row r="2372" spans="1:40" x14ac:dyDescent="0.3">
      <c r="A2372"/>
      <c r="B2372">
        <f t="shared" si="1225"/>
        <v>438000</v>
      </c>
      <c r="C2372" s="186" t="str">
        <f t="shared" si="1193"/>
        <v>-0.00209320454610414+0.00615069800950701i</v>
      </c>
      <c r="D2372" s="158" t="str">
        <f t="shared" si="1194"/>
        <v>-6.5691102060751-2.18246078801368i</v>
      </c>
      <c r="E2372" t="str">
        <f t="shared" si="1195"/>
        <v>485.5239979673-3567.59823874897i</v>
      </c>
      <c r="F2372" t="str">
        <f t="shared" si="1196"/>
        <v>0.854747257115865+0.290819496446074i</v>
      </c>
      <c r="G2372" t="str">
        <f t="shared" si="1191"/>
        <v>0.854747257115865+0.290819496446074i</v>
      </c>
      <c r="H2372" t="str">
        <f t="shared" si="1197"/>
        <v>9.63668329182073+4.31912238440658i</v>
      </c>
      <c r="I2372" t="str">
        <f t="shared" si="1198"/>
        <v>1720.02197784041i</v>
      </c>
      <c r="J2372" t="str">
        <f t="shared" si="1192"/>
        <v>-731.755237661641+366.774734519524i</v>
      </c>
      <c r="K2372" t="str">
        <f t="shared" si="1199"/>
        <v>0.941597840999853-1.87858946398026i</v>
      </c>
      <c r="L2372" t="str">
        <f t="shared" si="1200"/>
        <v>0.223703556046921-0.369291685596985i</v>
      </c>
      <c r="M2372" t="str">
        <f t="shared" si="1201"/>
        <v>1.16530139704677-2.24788114957725i</v>
      </c>
      <c r="N2372" t="str">
        <f t="shared" si="1202"/>
        <v>-5.59922237174518i</v>
      </c>
      <c r="O2372" t="str">
        <f t="shared" si="1203"/>
        <v>0.775074753291246+0.631869548886884i</v>
      </c>
      <c r="P2372" t="str">
        <f t="shared" si="1204"/>
        <v>0.224925246708754-0.631869548886884i</v>
      </c>
      <c r="Q2372" t="str">
        <f t="shared" si="1205"/>
        <v>-0.224925246708754+6.23109192063206i</v>
      </c>
      <c r="R2372" t="str">
        <f t="shared" si="1206"/>
        <v>-0.102575264718975-0.0323945598230154i</v>
      </c>
      <c r="S2372" t="str">
        <f t="shared" si="1207"/>
        <v>0.614455129958319i</v>
      </c>
      <c r="T2372" t="str">
        <f t="shared" si="1208"/>
        <v>0.0199050034659935-0.0630278976134068i</v>
      </c>
      <c r="U2372" t="e">
        <f t="shared" si="1209"/>
        <v>#DIV/0!</v>
      </c>
      <c r="V2372" t="str">
        <f t="shared" si="1210"/>
        <v>0.0000833333333333333-0.000605612416635825i</v>
      </c>
      <c r="W2372" t="e">
        <f t="shared" si="1211"/>
        <v>#DIV/0!</v>
      </c>
      <c r="X2372" t="e">
        <f t="shared" si="1212"/>
        <v>#DIV/0!</v>
      </c>
      <c r="Y2372" t="str">
        <f t="shared" si="1213"/>
        <v>0.00096+1.87138391189037i</v>
      </c>
      <c r="Z2372" t="e">
        <f t="shared" si="1214"/>
        <v>#DIV/0!</v>
      </c>
      <c r="AA2372" t="e">
        <f t="shared" si="1215"/>
        <v>#DIV/0!</v>
      </c>
      <c r="AB2372" t="str">
        <f t="shared" si="1216"/>
        <v>0.0113584936718045-0.0359659307476182i</v>
      </c>
      <c r="AC2372" t="str">
        <f t="shared" si="1217"/>
        <v>0.932388930789529-0.0674436931587287i</v>
      </c>
      <c r="AD2372" t="str">
        <f t="shared" si="1218"/>
        <v>0.0148944297769046-0.0374965792079554i</v>
      </c>
      <c r="AE2372" t="e">
        <f t="shared" si="1219"/>
        <v>#DIV/0!</v>
      </c>
      <c r="AF2372" t="str">
        <f t="shared" si="1220"/>
        <v>-16.2057934978958-6.50158317242026i</v>
      </c>
      <c r="AG2372" t="e">
        <f t="shared" si="1221"/>
        <v>#DIV/0!</v>
      </c>
      <c r="AH2372" t="e">
        <f t="shared" si="1222"/>
        <v>#DIV/0!</v>
      </c>
      <c r="AI2372" t="e">
        <f t="shared" si="1223"/>
        <v>#DIV/0!</v>
      </c>
      <c r="AJ2372" t="e">
        <f t="shared" si="1224"/>
        <v>#DIV/0!</v>
      </c>
      <c r="AK2372"/>
      <c r="AL2372"/>
      <c r="AM2372"/>
      <c r="AN2372"/>
    </row>
    <row r="2373" spans="1:40" x14ac:dyDescent="0.3">
      <c r="A2373"/>
      <c r="B2373">
        <f t="shared" si="1225"/>
        <v>439000</v>
      </c>
      <c r="C2373" s="186" t="str">
        <f t="shared" si="1193"/>
        <v>-0.00208557389366859+0.00614048951633178i</v>
      </c>
      <c r="D2373" s="158" t="str">
        <f t="shared" si="1194"/>
        <v>-6.57311121549212-2.17948314620355i</v>
      </c>
      <c r="E2373" t="str">
        <f t="shared" si="1195"/>
        <v>483.354560618072-3559.76616327986i</v>
      </c>
      <c r="F2373" t="str">
        <f t="shared" si="1196"/>
        <v>0.855276758561825+0.290420899890708i</v>
      </c>
      <c r="G2373" t="str">
        <f t="shared" ref="G2373:G2436" si="1226">IF($C$11=$C$7,$C$24,F2373)</f>
        <v>0.855276758561825+0.290420899890708i</v>
      </c>
      <c r="H2373" t="str">
        <f t="shared" si="1197"/>
        <v>9.64441573505214+4.31311968868573i</v>
      </c>
      <c r="I2373" t="str">
        <f t="shared" si="1198"/>
        <v>1723.9489686574i</v>
      </c>
      <c r="J2373" t="str">
        <f t="shared" ref="J2373:J2436" si="1227">IMSUM(COMPLEX(0,2*PI()*B2373*$C$113*$C$112),COMPLEX(0,2*PI()*B2373*$C$113*$C$111),COMPLEX(0,2*PI()*B2373*$C$28*10^-12*$C$111),COMPLEX(-1*2*PI()*B2373*2*PI()*B2373*$C$113*$C$112*$C$28*10^-12*$C$111,0),COMPLEX(1,0))</f>
        <v>-735.104971525766+367.612119758154i</v>
      </c>
      <c r="K2373" t="str">
        <f t="shared" si="1199"/>
        <v>0.938160854832153-1.876017332975i</v>
      </c>
      <c r="L2373" t="str">
        <f t="shared" si="1200"/>
        <v>0.222957928899506-0.368901119575103i</v>
      </c>
      <c r="M2373" t="str">
        <f t="shared" si="1201"/>
        <v>1.16111878373166-2.2449184525501i</v>
      </c>
      <c r="N2373" t="str">
        <f t="shared" si="1202"/>
        <v>-5.61200598446606i</v>
      </c>
      <c r="O2373" t="str">
        <f t="shared" si="1203"/>
        <v>0.783088778100981+0.62190993368197i</v>
      </c>
      <c r="P2373" t="str">
        <f t="shared" si="1204"/>
        <v>0.216911221899019-0.62190993368197i</v>
      </c>
      <c r="Q2373" t="str">
        <f t="shared" si="1205"/>
        <v>-0.216911221899019+6.23391591814803i</v>
      </c>
      <c r="R2373" t="str">
        <f t="shared" si="1206"/>
        <v>-0.100850936902629-0.0312861970720564i</v>
      </c>
      <c r="S2373" t="str">
        <f t="shared" si="1207"/>
        <v>0.61585799555183i</v>
      </c>
      <c r="T2373" t="str">
        <f t="shared" si="1208"/>
        <v>0.0192678546172362-0.0621098558503772i</v>
      </c>
      <c r="U2373" t="e">
        <f t="shared" si="1209"/>
        <v>#DIV/0!</v>
      </c>
      <c r="V2373" t="str">
        <f t="shared" si="1210"/>
        <v>0.0000833333333333333-0.000604232889490872i</v>
      </c>
      <c r="W2373" t="e">
        <f t="shared" si="1211"/>
        <v>#DIV/0!</v>
      </c>
      <c r="X2373" t="e">
        <f t="shared" si="1212"/>
        <v>#DIV/0!</v>
      </c>
      <c r="Y2373" t="str">
        <f t="shared" si="1213"/>
        <v>0.00096+1.87565647789925i</v>
      </c>
      <c r="Z2373" t="e">
        <f t="shared" si="1214"/>
        <v>#DIV/0!</v>
      </c>
      <c r="AA2373" t="e">
        <f t="shared" si="1215"/>
        <v>#DIV/0!</v>
      </c>
      <c r="AB2373" t="str">
        <f t="shared" si="1216"/>
        <v>0.0109949141738671-0.0354420638930538i</v>
      </c>
      <c r="AC2373" t="str">
        <f t="shared" si="1217"/>
        <v>0.933201858142818-0.0658351318335613i</v>
      </c>
      <c r="AD2373" t="str">
        <f t="shared" si="1218"/>
        <v>0.0143896340035947-0.0369638360022547i</v>
      </c>
      <c r="AE2373" t="e">
        <f t="shared" si="1219"/>
        <v>#DIV/0!</v>
      </c>
      <c r="AF2373" t="str">
        <f t="shared" si="1220"/>
        <v>-16.2175269505443-6.49260283488928i</v>
      </c>
      <c r="AG2373" t="e">
        <f t="shared" si="1221"/>
        <v>#DIV/0!</v>
      </c>
      <c r="AH2373" t="e">
        <f t="shared" si="1222"/>
        <v>#DIV/0!</v>
      </c>
      <c r="AI2373" t="e">
        <f t="shared" si="1223"/>
        <v>#DIV/0!</v>
      </c>
      <c r="AJ2373" t="e">
        <f t="shared" si="1224"/>
        <v>#DIV/0!</v>
      </c>
      <c r="AK2373"/>
      <c r="AL2373"/>
      <c r="AM2373"/>
      <c r="AN2373"/>
    </row>
    <row r="2374" spans="1:40" x14ac:dyDescent="0.3">
      <c r="A2374"/>
      <c r="B2374">
        <f t="shared" si="1225"/>
        <v>440000</v>
      </c>
      <c r="C2374" s="186" t="str">
        <f t="shared" ref="C2374:C2437" si="1228">IMPRODUCT(COMPLEX(-1,0),IMDIV(IMPRODUCT(G2374,COMPLEX($C$100+$C$101,0)),COMPLEX($C$100,2*PI()*B2374*$C$103*$C$102*(2*$C$100+$C$101))))</f>
        <v>-0.00207798146115001+0.0061303084249948i</v>
      </c>
      <c r="D2374" s="158" t="str">
        <f t="shared" ref="D2374:D2437" si="1229">IMPRODUCT(COMPLEX($C$106,0),IMSUB(C2374,G2374))</f>
        <v>-6.57709218552188-2.17650907573239i</v>
      </c>
      <c r="E2374" t="str">
        <f t="shared" ref="E2374:E2437" si="1230">IMDIV(COMPLEX($C$20*10^3,0),COMPLEX(1,2*PI()*B2374*$C$20*1000*$C$29*10^-12))</f>
        <v>481.199542629473-3551.96773470425i</v>
      </c>
      <c r="F2374" t="str">
        <f t="shared" ref="F2374:F2437" si="1231">IMDIV(COMPLEX($C$22*1000,0),IMSUM(COMPLEX($C$22*1000,0),E2374))</f>
        <v>0.855803607954747+0.290022796564002i</v>
      </c>
      <c r="G2374" t="str">
        <f t="shared" si="1226"/>
        <v>0.855803607954747+0.290022796564002i</v>
      </c>
      <c r="H2374" t="str">
        <f t="shared" ref="H2374:H2437" si="1232">IMPRODUCT(COMPLEX($C$108,0),IMPRODUCT(COMPLEX(-1,0),D2374),IMDIV(COMPLEX(0,2*PI()*B2374*$C$109*$C$110),COMPLEX(1,2*PI()*B2374*$C$109*$C$110)))</f>
        <v>9.65210937481907+4.30712510189703i</v>
      </c>
      <c r="I2374" t="str">
        <f t="shared" ref="I2374:I2437" si="1233">COMPLEX(0,2*PI()*B2374*$C$113*$C$112*$C$114)</f>
        <v>1727.87595947439i</v>
      </c>
      <c r="J2374" t="str">
        <f t="shared" si="1227"/>
        <v>-738.462344463698+368.449504996783i</v>
      </c>
      <c r="K2374" t="str">
        <f t="shared" ref="K2374:K2437" si="1234">IMDIV(I2374,J2374)</f>
        <v>0.934741115799652-1.87344834632374i</v>
      </c>
      <c r="L2374" t="str">
        <f t="shared" ref="L2374:L2437" si="1235">IMDIV(COMPLEX($C$117,0),COMPLEX(1,2*PI()*B2374*$C$115*$C$116))</f>
        <v>0.222215572262731-0.36851035670144i</v>
      </c>
      <c r="M2374" t="str">
        <f t="shared" ref="M2374:M2437" si="1236">IMSUM(K2374,L2374)</f>
        <v>1.15695668806238-2.24195870302518i</v>
      </c>
      <c r="N2374" t="str">
        <f t="shared" ref="N2374:N2437" si="1237">COMPLEX(0,-2*PI()*B2374*$C$43)</f>
        <v>-5.62478959718694i</v>
      </c>
      <c r="O2374" t="str">
        <f t="shared" ref="O2374:O2437" si="1238">IMEXP(N2374)</f>
        <v>0.790974831694772+0.611848686870722i</v>
      </c>
      <c r="P2374" t="str">
        <f t="shared" ref="P2374:P2437" si="1239">IMSUB(COMPLEX(1,0),O2374)</f>
        <v>0.209025168305228-0.611848686870722i</v>
      </c>
      <c r="Q2374" t="str">
        <f t="shared" ref="Q2374:Q2437" si="1240">IMSUM(COMPLEX(0,2*PI()*B2374*$C$43),O2374,COMPLEX(-1,0))</f>
        <v>-0.209025168305228+6.23663828405766i</v>
      </c>
      <c r="R2374" t="str">
        <f t="shared" ref="R2374:R2437" si="1241">IMDIV(P2374,Q2374)</f>
        <v>-0.0991174892140807-0.0301936892703271i</v>
      </c>
      <c r="S2374" t="str">
        <f t="shared" ref="S2374:S2437" si="1242">IMDIV(COMPLEX(0,2*PI()*B2374*$C$123),COMPLEX($C$124,0))</f>
        <v>0.617260861145343i</v>
      </c>
      <c r="T2374" t="str">
        <f t="shared" ref="T2374:T2437" si="1243">IMPRODUCT(R2374,S2374)</f>
        <v>0.018637382640157-0.0611813467468477i</v>
      </c>
      <c r="U2374" t="e">
        <f t="shared" ref="U2374:U2437" si="1244">IMDIV(COMPLEX(1,2*PI()*B2374*$C$16*10^-3*$C$15*10^-6),COMPLEX(0,2*PI()*B2374*$C$15*10^-6))</f>
        <v>#DIV/0!</v>
      </c>
      <c r="V2374" t="str">
        <f t="shared" ref="V2374:V2437" si="1245">IMSUM(COMPLEX($C$18*10^-3,0),IMDIV(COMPLEX(1,0),COMPLEX(0,2*PI()*B2374*($C$17*1*10^-6))))</f>
        <v>0.0000833333333333333-0.000602859632923846i</v>
      </c>
      <c r="W2374" t="e">
        <f t="shared" ref="W2374:W2437" si="1246">IMDIV(IMPRODUCT(U2374,V2374),IMSUM(U2374,V2374))</f>
        <v>#DIV/0!</v>
      </c>
      <c r="X2374" t="e">
        <f t="shared" ref="X2374:X2437" si="1247">IMDIV(IMPRODUCT(COMPLEX($C$19,0),W2374),IMSUM(COMPLEX($C$19,0),W2374))</f>
        <v>#DIV/0!</v>
      </c>
      <c r="Y2374" t="str">
        <f t="shared" ref="Y2374:Y2437" si="1248">COMPLEX($C$13*10^-3,2*PI()*B2374*$C$12*0.000001)</f>
        <v>0.00096+1.87992904390813i</v>
      </c>
      <c r="Z2374" t="e">
        <f t="shared" ref="Z2374:Z2437" si="1249">IMPRODUCT(COMPLEX($C$6,0),IMDIV(X2374,IMSUM(X2374,Y2374)))</f>
        <v>#DIV/0!</v>
      </c>
      <c r="AA2374" t="e">
        <f t="shared" ref="AA2374:AA2437" si="1250">IMDIV(COMPLEX($C$6,0),IMSUM(X2374,Y2374))</f>
        <v>#DIV/0!</v>
      </c>
      <c r="AB2374" t="str">
        <f t="shared" ref="AB2374:AB2437" si="1251">IMPRODUCT(COMPLEX($C$119,0),T2374)</f>
        <v>0.0106351447332771-0.0349122240065815i</v>
      </c>
      <c r="AC2374" t="str">
        <f t="shared" ref="AC2374:AC2437" si="1252">IMSUM(COMPLEX(1,0),IMPRODUCT(AB2374,M2374))</f>
        <v>0.934032637374156-0.0642354863522494i</v>
      </c>
      <c r="AD2374" t="str">
        <f t="shared" ref="AD2374:AD2437" si="1253">IMDIV(AB2374,AC2374)</f>
        <v>0.0138911310401968-0.0364226249565237i</v>
      </c>
      <c r="AE2374" t="e">
        <f t="shared" ref="AE2374:AE2437" si="1254">IMPRODUCT(AD2374,AA2374,X2374)</f>
        <v>#DIV/0!</v>
      </c>
      <c r="AF2374" t="str">
        <f t="shared" ref="AF2374:AF2437" si="1255">IMSUB(D2374,H2374)</f>
        <v>-16.229201560341-6.48363417762942i</v>
      </c>
      <c r="AG2374" t="e">
        <f t="shared" ref="AG2374:AG2437" si="1256">IMSUM(COMPLEX(1,0),IMPRODUCT(AD2374,AA2374,COMPLEX($C$127,0)))</f>
        <v>#DIV/0!</v>
      </c>
      <c r="AH2374" t="e">
        <f t="shared" ref="AH2374:AH2437" si="1257">IMDIV(IMPRODUCT(AE2374,AF2374),AG2374)</f>
        <v>#DIV/0!</v>
      </c>
      <c r="AI2374" t="e">
        <f t="shared" ref="AI2374:AI2437" si="1258">20*LOG10(IMABS(AH2374))</f>
        <v>#DIV/0!</v>
      </c>
      <c r="AJ2374" t="e">
        <f t="shared" ref="AJ2374:AJ2437" si="1259">IMARGUMENT(AH2374)*180/PI()</f>
        <v>#DIV/0!</v>
      </c>
      <c r="AK2374"/>
      <c r="AL2374"/>
      <c r="AM2374"/>
      <c r="AN2374"/>
    </row>
    <row r="2375" spans="1:40" x14ac:dyDescent="0.3">
      <c r="A2375"/>
      <c r="B2375">
        <f t="shared" si="1225"/>
        <v>441000</v>
      </c>
      <c r="C2375" s="186" t="str">
        <f t="shared" si="1228"/>
        <v>-0.00207042702063083+0.00612015466213095i</v>
      </c>
      <c r="D2375" s="158" t="str">
        <f t="shared" si="1229"/>
        <v>-6.58105323565851-2.17353861158209i</v>
      </c>
      <c r="E2375" t="str">
        <f t="shared" si="1230"/>
        <v>479.058817287287-3544.20274125929i</v>
      </c>
      <c r="F2375" t="str">
        <f t="shared" si="1231"/>
        <v>0.85632782110874+0.289625190955447i</v>
      </c>
      <c r="G2375" t="str">
        <f t="shared" si="1226"/>
        <v>0.85632782110874+0.289625190955447i</v>
      </c>
      <c r="H2375" t="str">
        <f t="shared" si="1232"/>
        <v>9.65976444337163+4.30113868305142i</v>
      </c>
      <c r="I2375" t="str">
        <f t="shared" si="1233"/>
        <v>1731.80295029137i</v>
      </c>
      <c r="J2375" t="str">
        <f t="shared" si="1227"/>
        <v>-741.827356475436+369.286890235412i</v>
      </c>
      <c r="K2375" t="str">
        <f t="shared" si="1234"/>
        <v>0.931338520763407-1.87088253363458i</v>
      </c>
      <c r="L2375" t="str">
        <f t="shared" si="1235"/>
        <v>0.221476470392762-0.368119407787291i</v>
      </c>
      <c r="M2375" t="str">
        <f t="shared" si="1236"/>
        <v>1.15281499115617-2.23900194142187i</v>
      </c>
      <c r="N2375" t="str">
        <f t="shared" si="1237"/>
        <v>-5.63757320990782i</v>
      </c>
      <c r="O2375" t="str">
        <f t="shared" si="1238"/>
        <v>0.798731625345344+0.60168745264729i</v>
      </c>
      <c r="P2375" t="str">
        <f t="shared" si="1239"/>
        <v>0.201268374654656-0.60168745264729i</v>
      </c>
      <c r="Q2375" t="str">
        <f t="shared" si="1240"/>
        <v>-0.201268374654656+6.23926066255511i</v>
      </c>
      <c r="R2375" t="str">
        <f t="shared" si="1241"/>
        <v>-0.097374971065467-0.0291172115290127i</v>
      </c>
      <c r="S2375" t="str">
        <f t="shared" si="1242"/>
        <v>0.618663726738856i</v>
      </c>
      <c r="T2375" t="str">
        <f t="shared" si="1243"/>
        <v>0.0180137625967826-0.0602423624904501i</v>
      </c>
      <c r="U2375" t="e">
        <f t="shared" si="1244"/>
        <v>#DIV/0!</v>
      </c>
      <c r="V2375" t="str">
        <f t="shared" si="1245"/>
        <v>0.0000833333333333333-0.00060149260427776i</v>
      </c>
      <c r="W2375" t="e">
        <f t="shared" si="1246"/>
        <v>#DIV/0!</v>
      </c>
      <c r="X2375" t="e">
        <f t="shared" si="1247"/>
        <v>#DIV/0!</v>
      </c>
      <c r="Y2375" t="str">
        <f t="shared" si="1248"/>
        <v>0.00096+1.88420160991701i</v>
      </c>
      <c r="Z2375" t="e">
        <f t="shared" si="1249"/>
        <v>#DIV/0!</v>
      </c>
      <c r="AA2375" t="e">
        <f t="shared" si="1250"/>
        <v>#DIV/0!</v>
      </c>
      <c r="AB2375" t="str">
        <f t="shared" si="1251"/>
        <v>0.0102792852465716-0.0343764066301898i</v>
      </c>
      <c r="AC2375" t="str">
        <f t="shared" si="1252"/>
        <v>0.934881272946516-0.0626449765288662i</v>
      </c>
      <c r="AD2375" t="str">
        <f t="shared" si="1253"/>
        <v>0.0133990813238856-0.0358730273732473i</v>
      </c>
      <c r="AE2375" t="e">
        <f t="shared" si="1254"/>
        <v>#DIV/0!</v>
      </c>
      <c r="AF2375" t="str">
        <f t="shared" si="1255"/>
        <v>-16.2408176790301-6.47467729463351i</v>
      </c>
      <c r="AG2375" t="e">
        <f t="shared" si="1256"/>
        <v>#DIV/0!</v>
      </c>
      <c r="AH2375" t="e">
        <f t="shared" si="1257"/>
        <v>#DIV/0!</v>
      </c>
      <c r="AI2375" t="e">
        <f t="shared" si="1258"/>
        <v>#DIV/0!</v>
      </c>
      <c r="AJ2375" t="e">
        <f t="shared" si="1259"/>
        <v>#DIV/0!</v>
      </c>
      <c r="AK2375"/>
      <c r="AL2375"/>
      <c r="AM2375"/>
      <c r="AN2375"/>
    </row>
    <row r="2376" spans="1:40" x14ac:dyDescent="0.3">
      <c r="A2376"/>
      <c r="B2376">
        <f t="shared" si="1225"/>
        <v>442000</v>
      </c>
      <c r="C2376" s="186" t="str">
        <f t="shared" si="1228"/>
        <v>-0.0020629103456176+0.00611002815433436i</v>
      </c>
      <c r="D2376" s="158" t="str">
        <f t="shared" si="1229"/>
        <v>-6.58499448464959-2.17057178804842i</v>
      </c>
      <c r="E2376" t="str">
        <f t="shared" si="1230"/>
        <v>476.932259257383-3536.47097291237i</v>
      </c>
      <c r="F2376" t="str">
        <f t="shared" si="1231"/>
        <v>0.856849413739111+0.289228087464997i</v>
      </c>
      <c r="G2376" t="str">
        <f t="shared" si="1226"/>
        <v>0.856849413739111+0.289228087464997i</v>
      </c>
      <c r="H2376" t="str">
        <f t="shared" si="1232"/>
        <v>9.66738117149623+4.29516048991276i</v>
      </c>
      <c r="I2376" t="str">
        <f t="shared" si="1233"/>
        <v>1735.72994110836i</v>
      </c>
      <c r="J2376" t="str">
        <f t="shared" si="1227"/>
        <v>-745.200007560981+370.124275474041i</v>
      </c>
      <c r="K2376" t="str">
        <f t="shared" si="1234"/>
        <v>0.92795296723213-1.86831992392814i</v>
      </c>
      <c r="L2376" t="str">
        <f t="shared" si="1235"/>
        <v>0.220740607607331-0.367728283509154i</v>
      </c>
      <c r="M2376" t="str">
        <f t="shared" si="1236"/>
        <v>1.14869357483946-2.23604820743729i</v>
      </c>
      <c r="N2376" t="str">
        <f t="shared" si="1237"/>
        <v>-5.6503568226287i</v>
      </c>
      <c r="O2376" t="str">
        <f t="shared" si="1238"/>
        <v>0.806357891448891+0.591427891545621i</v>
      </c>
      <c r="P2376" t="str">
        <f t="shared" si="1239"/>
        <v>0.193642108551109-0.591427891545621i</v>
      </c>
      <c r="Q2376" t="str">
        <f t="shared" si="1240"/>
        <v>-0.193642108551109+6.24178471417432i</v>
      </c>
      <c r="R2376" t="str">
        <f t="shared" si="1241"/>
        <v>-0.0956234352953568-0.0280569409124168i</v>
      </c>
      <c r="S2376" t="str">
        <f t="shared" si="1242"/>
        <v>0.620066592332367i</v>
      </c>
      <c r="T2376" t="str">
        <f t="shared" si="1243"/>
        <v>0.0173971717428329-0.0592928976707065i</v>
      </c>
      <c r="U2376" t="e">
        <f t="shared" si="1244"/>
        <v>#DIV/0!</v>
      </c>
      <c r="V2376" t="str">
        <f t="shared" si="1245"/>
        <v>0.0000833333333333333-0.000600131761281655i</v>
      </c>
      <c r="W2376" t="e">
        <f t="shared" si="1246"/>
        <v>#DIV/0!</v>
      </c>
      <c r="X2376" t="e">
        <f t="shared" si="1247"/>
        <v>#DIV/0!</v>
      </c>
      <c r="Y2376" t="str">
        <f t="shared" si="1248"/>
        <v>0.00096+1.8884741759259i</v>
      </c>
      <c r="Z2376" t="e">
        <f t="shared" si="1249"/>
        <v>#DIV/0!</v>
      </c>
      <c r="AA2376" t="e">
        <f t="shared" si="1250"/>
        <v>#DIV/0!</v>
      </c>
      <c r="AB2376" t="str">
        <f t="shared" si="1251"/>
        <v>0.0099274368620865-0.0338346086764701i</v>
      </c>
      <c r="AC2376" t="str">
        <f t="shared" si="1252"/>
        <v>0.93574776685774-0.061063824993784i</v>
      </c>
      <c r="AD2376" t="str">
        <f t="shared" si="1253"/>
        <v>0.0129136441319741-0.0353151280094769i</v>
      </c>
      <c r="AE2376" t="e">
        <f t="shared" si="1254"/>
        <v>#DIV/0!</v>
      </c>
      <c r="AF2376" t="str">
        <f t="shared" si="1255"/>
        <v>-16.2523756561458-6.46573227796118i</v>
      </c>
      <c r="AG2376" t="e">
        <f t="shared" si="1256"/>
        <v>#DIV/0!</v>
      </c>
      <c r="AH2376" t="e">
        <f t="shared" si="1257"/>
        <v>#DIV/0!</v>
      </c>
      <c r="AI2376" t="e">
        <f t="shared" si="1258"/>
        <v>#DIV/0!</v>
      </c>
      <c r="AJ2376" t="e">
        <f t="shared" si="1259"/>
        <v>#DIV/0!</v>
      </c>
      <c r="AK2376"/>
      <c r="AL2376"/>
      <c r="AM2376"/>
      <c r="AN2376"/>
    </row>
    <row r="2377" spans="1:40" x14ac:dyDescent="0.3">
      <c r="A2377"/>
      <c r="B2377">
        <f t="shared" si="1225"/>
        <v>443000</v>
      </c>
      <c r="C2377" s="186" t="str">
        <f t="shared" si="1228"/>
        <v>-0.00205543121103395+0.00609992882816242i</v>
      </c>
      <c r="D2377" s="158" t="str">
        <f t="shared" si="1229"/>
        <v>-6.5889160504999-2.16760863875071i</v>
      </c>
      <c r="E2377" t="str">
        <f t="shared" si="1230"/>
        <v>474.819744567834-3528.77222134409i</v>
      </c>
      <c r="F2377" t="str">
        <f t="shared" si="1231"/>
        <v>0.857368401462865+0.288831490404342i</v>
      </c>
      <c r="G2377" t="str">
        <f t="shared" si="1226"/>
        <v>0.857368401462865+0.288831490404342i</v>
      </c>
      <c r="H2377" t="str">
        <f t="shared" si="1232"/>
        <v>9.67495978852324+4.28919057901569i</v>
      </c>
      <c r="I2377" t="str">
        <f t="shared" si="1233"/>
        <v>1739.65693192535i</v>
      </c>
      <c r="J2377" t="str">
        <f t="shared" si="1227"/>
        <v>-748.580297720332+370.961660712671i</v>
      </c>
      <c r="K2377" t="str">
        <f t="shared" si="1234"/>
        <v>0.924584353358877-1.86576054564581i</v>
      </c>
      <c r="L2377" t="str">
        <f t="shared" si="1235"/>
        <v>0.22000796828589-0.36733699441016i</v>
      </c>
      <c r="M2377" t="str">
        <f t="shared" si="1236"/>
        <v>1.14459232164477-2.23309754005597i</v>
      </c>
      <c r="N2377" t="str">
        <f t="shared" si="1237"/>
        <v>-5.66314043534958i</v>
      </c>
      <c r="O2377" t="str">
        <f t="shared" si="1238"/>
        <v>0.813852383732227+0.581071680168095i</v>
      </c>
      <c r="P2377" t="str">
        <f t="shared" si="1239"/>
        <v>0.186147616267773-0.581071680168095i</v>
      </c>
      <c r="Q2377" t="str">
        <f t="shared" si="1240"/>
        <v>-0.186147616267773+6.24421211551767i</v>
      </c>
      <c r="R2377" t="str">
        <f t="shared" si="1241"/>
        <v>-0.0938629382510435-0.0270130564010265i</v>
      </c>
      <c r="S2377" t="str">
        <f t="shared" si="1242"/>
        <v>0.62146945792588i</v>
      </c>
      <c r="T2377" t="str">
        <f t="shared" si="1243"/>
        <v>0.0167877895184672-0.0583329493542064i</v>
      </c>
      <c r="U2377" t="e">
        <f t="shared" si="1244"/>
        <v>#DIV/0!</v>
      </c>
      <c r="V2377" t="str">
        <f t="shared" si="1245"/>
        <v>0.0000833333333333333-0.000598777062046259i</v>
      </c>
      <c r="W2377" t="e">
        <f t="shared" si="1246"/>
        <v>#DIV/0!</v>
      </c>
      <c r="X2377" t="e">
        <f t="shared" si="1247"/>
        <v>#DIV/0!</v>
      </c>
      <c r="Y2377" t="str">
        <f t="shared" si="1248"/>
        <v>0.00096+1.89274674193478i</v>
      </c>
      <c r="Z2377" t="e">
        <f t="shared" si="1249"/>
        <v>#DIV/0!</v>
      </c>
      <c r="AA2377" t="e">
        <f t="shared" si="1250"/>
        <v>#DIV/0!</v>
      </c>
      <c r="AB2377" t="str">
        <f t="shared" si="1251"/>
        <v>0.00957970197467524-0.0332868284715154i</v>
      </c>
      <c r="AC2377" t="str">
        <f t="shared" si="1252"/>
        <v>0.936632118547853-0.0594922571945196i</v>
      </c>
      <c r="AD2377" t="str">
        <f t="shared" si="1253"/>
        <v>0.0124349774956227-0.0347490150589737i</v>
      </c>
      <c r="AE2377" t="e">
        <f t="shared" si="1254"/>
        <v>#DIV/0!</v>
      </c>
      <c r="AF2377" t="str">
        <f t="shared" si="1255"/>
        <v>-16.2638758390231-6.4567992177664i</v>
      </c>
      <c r="AG2377" t="e">
        <f t="shared" si="1256"/>
        <v>#DIV/0!</v>
      </c>
      <c r="AH2377" t="e">
        <f t="shared" si="1257"/>
        <v>#DIV/0!</v>
      </c>
      <c r="AI2377" t="e">
        <f t="shared" si="1258"/>
        <v>#DIV/0!</v>
      </c>
      <c r="AJ2377" t="e">
        <f t="shared" si="1259"/>
        <v>#DIV/0!</v>
      </c>
      <c r="AK2377"/>
      <c r="AL2377"/>
      <c r="AM2377"/>
      <c r="AN2377"/>
    </row>
    <row r="2378" spans="1:40" x14ac:dyDescent="0.3">
      <c r="A2378"/>
      <c r="B2378">
        <f t="shared" si="1225"/>
        <v>444000</v>
      </c>
      <c r="C2378" s="186" t="str">
        <f t="shared" si="1228"/>
        <v>-0.00204798939321327+0.00608985661013965i</v>
      </c>
      <c r="D2378" s="158" t="str">
        <f t="shared" si="1229"/>
        <v>-6.59281805047505-2.1646491966412i</v>
      </c>
      <c r="E2378" t="str">
        <f t="shared" si="1230"/>
        <v>472.721150591302-3521.10627993126i</v>
      </c>
      <c r="F2378" t="str">
        <f t="shared" si="1231"/>
        <v>0.857884799799184+0.288435403998122i</v>
      </c>
      <c r="G2378" t="str">
        <f t="shared" si="1226"/>
        <v>0.857884799799184+0.288435403998122i</v>
      </c>
      <c r="H2378" t="str">
        <f t="shared" si="1232"/>
        <v>9.68250052233438+4.28322900568277i</v>
      </c>
      <c r="I2378" t="str">
        <f t="shared" si="1233"/>
        <v>1743.58392274234i</v>
      </c>
      <c r="J2378" t="str">
        <f t="shared" si="1227"/>
        <v>-751.96822695349+371.799045951299i</v>
      </c>
      <c r="K2378" t="str">
        <f t="shared" si="1234"/>
        <v>0.921232577937748-1.86320442665789i</v>
      </c>
      <c r="L2378" t="str">
        <f t="shared" si="1235"/>
        <v>0.219278536869764-0.366945550901482i</v>
      </c>
      <c r="M2378" t="str">
        <f t="shared" si="1236"/>
        <v>1.14051111480751-2.23014997755937i</v>
      </c>
      <c r="N2378" t="str">
        <f t="shared" si="1237"/>
        <v>-5.67592404807046i</v>
      </c>
      <c r="O2378" t="str">
        <f t="shared" si="1238"/>
        <v>0.82121387745645+0.570620510911537i</v>
      </c>
      <c r="P2378" t="str">
        <f t="shared" si="1239"/>
        <v>0.17878612254355-0.570620510911537i</v>
      </c>
      <c r="Q2378" t="str">
        <f t="shared" si="1240"/>
        <v>-0.17878612254355+6.246544558982i</v>
      </c>
      <c r="R2378" t="str">
        <f t="shared" si="1241"/>
        <v>-0.0920935398716038-0.0259857388522415i</v>
      </c>
      <c r="S2378" t="str">
        <f t="shared" si="1242"/>
        <v>0.622872323519391i</v>
      </c>
      <c r="T2378" t="str">
        <f t="shared" si="1243"/>
        <v>0.0161857975372638-0.0573625171609515i</v>
      </c>
      <c r="U2378" t="e">
        <f t="shared" si="1244"/>
        <v>#DIV/0!</v>
      </c>
      <c r="V2378" t="str">
        <f t="shared" si="1245"/>
        <v>0.0000833333333333333-0.000597428465059668i</v>
      </c>
      <c r="W2378" t="e">
        <f t="shared" si="1246"/>
        <v>#DIV/0!</v>
      </c>
      <c r="X2378" t="e">
        <f t="shared" si="1247"/>
        <v>#DIV/0!</v>
      </c>
      <c r="Y2378" t="str">
        <f t="shared" si="1248"/>
        <v>0.00096+1.89701930794366i</v>
      </c>
      <c r="Z2378" t="e">
        <f t="shared" si="1249"/>
        <v>#DIV/0!</v>
      </c>
      <c r="AA2378" t="e">
        <f t="shared" si="1250"/>
        <v>#DIV/0!</v>
      </c>
      <c r="AB2378" t="str">
        <f t="shared" si="1251"/>
        <v>0.00923618421942051-0.0327330657984854i</v>
      </c>
      <c r="AC2378" t="str">
        <f t="shared" si="1252"/>
        <v>0.937534324804717-0.057930501394573i</v>
      </c>
      <c r="AD2378" t="str">
        <f t="shared" si="1253"/>
        <v>0.011963238113808-0.0341747801318353i</v>
      </c>
      <c r="AE2378" t="e">
        <f t="shared" si="1254"/>
        <v>#DIV/0!</v>
      </c>
      <c r="AF2378" t="str">
        <f t="shared" si="1255"/>
        <v>-16.2753185728094-6.44787820232397i</v>
      </c>
      <c r="AG2378" t="e">
        <f t="shared" si="1256"/>
        <v>#DIV/0!</v>
      </c>
      <c r="AH2378" t="e">
        <f t="shared" si="1257"/>
        <v>#DIV/0!</v>
      </c>
      <c r="AI2378" t="e">
        <f t="shared" si="1258"/>
        <v>#DIV/0!</v>
      </c>
      <c r="AJ2378" t="e">
        <f t="shared" si="1259"/>
        <v>#DIV/0!</v>
      </c>
      <c r="AK2378"/>
      <c r="AL2378"/>
      <c r="AM2378"/>
      <c r="AN2378"/>
    </row>
    <row r="2379" spans="1:40" x14ac:dyDescent="0.3">
      <c r="A2379"/>
      <c r="B2379">
        <f t="shared" si="1225"/>
        <v>445000</v>
      </c>
      <c r="C2379" s="186" t="str">
        <f t="shared" si="1228"/>
        <v>-0.00204058466989175+0.00607981142676184i</v>
      </c>
      <c r="D2379" s="158" t="str">
        <f t="shared" si="1229"/>
        <v>-6.5967006011055-2.16169349401452i</v>
      </c>
      <c r="E2379" t="str">
        <f t="shared" si="1230"/>
        <v>470.636356027685-3513.4729437302i</v>
      </c>
      <c r="F2379" t="str">
        <f t="shared" si="1231"/>
        <v>0.858398624169956+0.288039832385178i</v>
      </c>
      <c r="G2379" t="str">
        <f t="shared" si="1226"/>
        <v>0.858398624169956+0.288039832385178i</v>
      </c>
      <c r="H2379" t="str">
        <f t="shared" si="1232"/>
        <v>9.69000359937064+4.27727582404204i</v>
      </c>
      <c r="I2379" t="str">
        <f t="shared" si="1233"/>
        <v>1747.51091355932i</v>
      </c>
      <c r="J2379" t="str">
        <f t="shared" si="1227"/>
        <v>-755.363795260454+372.636431189928i</v>
      </c>
      <c r="K2379" t="str">
        <f t="shared" si="1234"/>
        <v>0.917897540400594-1.86065159427163i</v>
      </c>
      <c r="L2379" t="str">
        <f t="shared" si="1235"/>
        <v>0.218552297862289-0.366553963263738i</v>
      </c>
      <c r="M2379" t="str">
        <f t="shared" si="1236"/>
        <v>1.13644983826288-2.22720555753537i</v>
      </c>
      <c r="N2379" t="str">
        <f t="shared" si="1237"/>
        <v>-5.68870766079134i</v>
      </c>
      <c r="O2379" t="str">
        <f t="shared" si="1238"/>
        <v>0.828441169617086+0.560076091690651i</v>
      </c>
      <c r="P2379" t="str">
        <f t="shared" si="1239"/>
        <v>0.171558830382914-0.560076091690651i</v>
      </c>
      <c r="Q2379" t="str">
        <f t="shared" si="1240"/>
        <v>-0.171558830382914+6.24878375248199i</v>
      </c>
      <c r="R2379" t="str">
        <f t="shared" si="1241"/>
        <v>-0.0903153037716783-0.0249751709586972i</v>
      </c>
      <c r="S2379" t="str">
        <f t="shared" si="1242"/>
        <v>0.624275189112904i</v>
      </c>
      <c r="T2379" t="str">
        <f t="shared" si="1243"/>
        <v>0.0155913795733678-0.0563816033418538i</v>
      </c>
      <c r="U2379" t="e">
        <f t="shared" si="1244"/>
        <v>#DIV/0!</v>
      </c>
      <c r="V2379" t="str">
        <f t="shared" si="1245"/>
        <v>0.0000833333333333333-0.000596085929183128i</v>
      </c>
      <c r="W2379" t="e">
        <f t="shared" si="1246"/>
        <v>#DIV/0!</v>
      </c>
      <c r="X2379" t="e">
        <f t="shared" si="1247"/>
        <v>#DIV/0!</v>
      </c>
      <c r="Y2379" t="str">
        <f t="shared" si="1248"/>
        <v>0.00096+1.90129187395254i</v>
      </c>
      <c r="Z2379" t="e">
        <f t="shared" si="1249"/>
        <v>#DIV/0!</v>
      </c>
      <c r="AA2379" t="e">
        <f t="shared" si="1250"/>
        <v>#DIV/0!</v>
      </c>
      <c r="AB2379" t="str">
        <f t="shared" si="1251"/>
        <v>0.00889698846430022-0.0321733219418293i</v>
      </c>
      <c r="AC2379" t="str">
        <f t="shared" si="1252"/>
        <v>0.938454379668064-0.056378788670189i</v>
      </c>
      <c r="AD2379" t="str">
        <f t="shared" si="1253"/>
        <v>0.0114985812676333-0.0335925182316108i</v>
      </c>
      <c r="AE2379" t="e">
        <f t="shared" si="1254"/>
        <v>#DIV/0!</v>
      </c>
      <c r="AF2379" t="str">
        <f t="shared" si="1255"/>
        <v>-16.2867042004761-6.43896931805656i</v>
      </c>
      <c r="AG2379" t="e">
        <f t="shared" si="1256"/>
        <v>#DIV/0!</v>
      </c>
      <c r="AH2379" t="e">
        <f t="shared" si="1257"/>
        <v>#DIV/0!</v>
      </c>
      <c r="AI2379" t="e">
        <f t="shared" si="1258"/>
        <v>#DIV/0!</v>
      </c>
      <c r="AJ2379" t="e">
        <f t="shared" si="1259"/>
        <v>#DIV/0!</v>
      </c>
      <c r="AK2379"/>
      <c r="AL2379"/>
      <c r="AM2379"/>
      <c r="AN2379"/>
    </row>
    <row r="2380" spans="1:40" x14ac:dyDescent="0.3">
      <c r="A2380"/>
      <c r="B2380">
        <f t="shared" si="1225"/>
        <v>446000</v>
      </c>
      <c r="C2380" s="186" t="str">
        <f t="shared" si="1228"/>
        <v>-0.00203321682020099+0.00606979320449961i</v>
      </c>
      <c r="D2380" s="158" t="str">
        <f t="shared" si="1229"/>
        <v>-6.6005638181901-2.15874156251685i</v>
      </c>
      <c r="E2380" t="str">
        <f t="shared" si="1230"/>
        <v>468.565240887042-3505.8720094602i</v>
      </c>
      <c r="F2380" t="str">
        <f t="shared" si="1231"/>
        <v>0.858909889900247+0.287644779619741i</v>
      </c>
      <c r="G2380" t="str">
        <f t="shared" si="1226"/>
        <v>0.858909889900247+0.287644779619741i</v>
      </c>
      <c r="H2380" t="str">
        <f t="shared" si="1232"/>
        <v>9.69746924463966+4.27133108704379i</v>
      </c>
      <c r="I2380" t="str">
        <f t="shared" si="1233"/>
        <v>1751.43790437631i</v>
      </c>
      <c r="J2380" t="str">
        <f t="shared" si="1227"/>
        <v>-758.767002641224+373.473816428557i</v>
      </c>
      <c r="K2380" t="str">
        <f t="shared" si="1234"/>
        <v>0.914579140813699-1.85810207523918i</v>
      </c>
      <c r="L2380" t="str">
        <f t="shared" si="1235"/>
        <v>0.217829235828943-0.366162241648377i</v>
      </c>
      <c r="M2380" t="str">
        <f t="shared" si="1236"/>
        <v>1.13240837664264-2.22426431688756i</v>
      </c>
      <c r="N2380" t="str">
        <f t="shared" si="1237"/>
        <v>-5.70149127351222i</v>
      </c>
      <c r="O2380" t="str">
        <f t="shared" si="1238"/>
        <v>0.835533079140685+0.549440145658911i</v>
      </c>
      <c r="P2380" t="str">
        <f t="shared" si="1239"/>
        <v>0.164466920859315-0.549440145658911i</v>
      </c>
      <c r="Q2380" t="str">
        <f t="shared" si="1240"/>
        <v>-0.164466920859315+6.25093141917113i</v>
      </c>
      <c r="R2380" t="str">
        <f t="shared" si="1241"/>
        <v>-0.0885282973259244-0.0239815372041116i</v>
      </c>
      <c r="S2380" t="str">
        <f t="shared" si="1242"/>
        <v>0.625678054706416i</v>
      </c>
      <c r="T2380" t="str">
        <f t="shared" si="1243"/>
        <v>0.0150047215467381-0.0553902128573556i</v>
      </c>
      <c r="U2380" t="e">
        <f t="shared" si="1244"/>
        <v>#DIV/0!</v>
      </c>
      <c r="V2380" t="str">
        <f t="shared" si="1245"/>
        <v>0.0000833333333333333-0.000594749413646843i</v>
      </c>
      <c r="W2380" t="e">
        <f t="shared" si="1246"/>
        <v>#DIV/0!</v>
      </c>
      <c r="X2380" t="e">
        <f t="shared" si="1247"/>
        <v>#DIV/0!</v>
      </c>
      <c r="Y2380" t="str">
        <f t="shared" si="1248"/>
        <v>0.00096+1.90556443996142i</v>
      </c>
      <c r="Z2380" t="e">
        <f t="shared" si="1249"/>
        <v>#DIV/0!</v>
      </c>
      <c r="AA2380" t="e">
        <f t="shared" si="1250"/>
        <v>#DIV/0!</v>
      </c>
      <c r="AB2380" t="str">
        <f t="shared" si="1251"/>
        <v>0.00856222080176898-0.0316075997321498i</v>
      </c>
      <c r="AC2380" t="str">
        <f t="shared" si="1252"/>
        <v>0.939392274331902-0.0548373529049412i</v>
      </c>
      <c r="AD2380" t="str">
        <f t="shared" si="1253"/>
        <v>0.0110411607350665-0.0330023277299034i</v>
      </c>
      <c r="AE2380" t="e">
        <f t="shared" si="1254"/>
        <v>#DIV/0!</v>
      </c>
      <c r="AF2380" t="str">
        <f t="shared" si="1255"/>
        <v>-16.2980330628298-6.43007264956064i</v>
      </c>
      <c r="AG2380" t="e">
        <f t="shared" si="1256"/>
        <v>#DIV/0!</v>
      </c>
      <c r="AH2380" t="e">
        <f t="shared" si="1257"/>
        <v>#DIV/0!</v>
      </c>
      <c r="AI2380" t="e">
        <f t="shared" si="1258"/>
        <v>#DIV/0!</v>
      </c>
      <c r="AJ2380" t="e">
        <f t="shared" si="1259"/>
        <v>#DIV/0!</v>
      </c>
      <c r="AK2380"/>
      <c r="AL2380"/>
      <c r="AM2380"/>
      <c r="AN2380"/>
    </row>
    <row r="2381" spans="1:40" x14ac:dyDescent="0.3">
      <c r="A2381"/>
      <c r="B2381">
        <f t="shared" si="1225"/>
        <v>447000</v>
      </c>
      <c r="C2381" s="186" t="str">
        <f t="shared" si="1228"/>
        <v>-0.00202588562466083+0.00605980186980235i</v>
      </c>
      <c r="D2381" s="158" t="str">
        <f t="shared" si="1229"/>
        <v>-6.60440781679989-2.1557934331549i</v>
      </c>
      <c r="E2381" t="str">
        <f t="shared" si="1230"/>
        <v>466.507686472733-3498.30327548711i</v>
      </c>
      <c r="F2381" t="str">
        <f t="shared" si="1231"/>
        <v>0.859418612218803+0.287250249672615i</v>
      </c>
      <c r="G2381" t="str">
        <f t="shared" si="1226"/>
        <v>0.859418612218803+0.287250249672615i</v>
      </c>
      <c r="H2381" t="str">
        <f t="shared" si="1232"/>
        <v>9.70489768172331+4.26539484647716i</v>
      </c>
      <c r="I2381" t="str">
        <f t="shared" si="1233"/>
        <v>1755.3648951933i</v>
      </c>
      <c r="J2381" t="str">
        <f t="shared" si="1227"/>
        <v>-762.177849095801+374.311201667186i</v>
      </c>
      <c r="K2381" t="str">
        <f t="shared" si="1234"/>
        <v>0.91127727987444-1.85555589576539i</v>
      </c>
      <c r="L2381" t="str">
        <f t="shared" si="1235"/>
        <v>0.217109335397462-0.365770396079048i</v>
      </c>
      <c r="M2381" t="str">
        <f t="shared" si="1236"/>
        <v>1.1283866152719-2.22132629184444i</v>
      </c>
      <c r="N2381" t="str">
        <f t="shared" si="1237"/>
        <v>-5.71427488623309i</v>
      </c>
      <c r="O2381" t="str">
        <f t="shared" si="1238"/>
        <v>0.842488447077822+0.538714410926978i</v>
      </c>
      <c r="P2381" t="str">
        <f t="shared" si="1239"/>
        <v>0.157511552922178-0.538714410926978i</v>
      </c>
      <c r="Q2381" t="str">
        <f t="shared" si="1240"/>
        <v>-0.157511552922178+6.25298929716007i</v>
      </c>
      <c r="R2381" t="str">
        <f t="shared" si="1241"/>
        <v>-0.0867325917540998-0.0230050238165859i</v>
      </c>
      <c r="S2381" t="str">
        <f t="shared" si="1242"/>
        <v>0.627080920299928i</v>
      </c>
      <c r="T2381" t="str">
        <f t="shared" si="1243"/>
        <v>0.0144260115064264-0.0543883534571588i</v>
      </c>
      <c r="U2381" t="e">
        <f t="shared" si="1244"/>
        <v>#DIV/0!</v>
      </c>
      <c r="V2381" t="str">
        <f t="shared" si="1245"/>
        <v>0.0000833333333333333-0.000593418878045846i</v>
      </c>
      <c r="W2381" t="e">
        <f t="shared" si="1246"/>
        <v>#DIV/0!</v>
      </c>
      <c r="X2381" t="e">
        <f t="shared" si="1247"/>
        <v>#DIV/0!</v>
      </c>
      <c r="Y2381" t="str">
        <f t="shared" si="1248"/>
        <v>0.00096+1.90983700597031i</v>
      </c>
      <c r="Z2381" t="e">
        <f t="shared" si="1249"/>
        <v>#DIV/0!</v>
      </c>
      <c r="AA2381" t="e">
        <f t="shared" si="1250"/>
        <v>#DIV/0!</v>
      </c>
      <c r="AB2381" t="str">
        <f t="shared" si="1251"/>
        <v>0.00823198853921649-0.0310359035916988i</v>
      </c>
      <c r="AC2381" t="str">
        <f t="shared" si="1252"/>
        <v>0.940347997045334-0.0533064307820657i</v>
      </c>
      <c r="AD2381" t="str">
        <f t="shared" si="1253"/>
        <v>0.0105911287061897-0.0324043103384728i</v>
      </c>
      <c r="AE2381" t="e">
        <f t="shared" si="1254"/>
        <v>#DIV/0!</v>
      </c>
      <c r="AF2381" t="str">
        <f t="shared" si="1255"/>
        <v>-16.3093054985232-6.42118827963206i</v>
      </c>
      <c r="AG2381" t="e">
        <f t="shared" si="1256"/>
        <v>#DIV/0!</v>
      </c>
      <c r="AH2381" t="e">
        <f t="shared" si="1257"/>
        <v>#DIV/0!</v>
      </c>
      <c r="AI2381" t="e">
        <f t="shared" si="1258"/>
        <v>#DIV/0!</v>
      </c>
      <c r="AJ2381" t="e">
        <f t="shared" si="1259"/>
        <v>#DIV/0!</v>
      </c>
      <c r="AK2381"/>
      <c r="AL2381"/>
      <c r="AM2381"/>
      <c r="AN2381"/>
    </row>
    <row r="2382" spans="1:40" x14ac:dyDescent="0.3">
      <c r="A2382"/>
      <c r="B2382">
        <f t="shared" si="1225"/>
        <v>448000</v>
      </c>
      <c r="C2382" s="186" t="str">
        <f t="shared" si="1228"/>
        <v>-0.0020185908651722+0.00604983734910199i</v>
      </c>
      <c r="D2382" s="158" t="str">
        <f t="shared" si="1229"/>
        <v>-6.60823271128197-2.15284913630509i</v>
      </c>
      <c r="E2382" t="str">
        <f t="shared" si="1230"/>
        <v>464.463575364855-3490.76654180725i</v>
      </c>
      <c r="F2382" t="str">
        <f t="shared" si="1231"/>
        <v>0.859924806258563+0.286856246432374i</v>
      </c>
      <c r="G2382" t="str">
        <f t="shared" si="1226"/>
        <v>0.859924806258563+0.286856246432374i</v>
      </c>
      <c r="H2382" t="str">
        <f t="shared" si="1232"/>
        <v>9.71228913278545+4.25946715298706i</v>
      </c>
      <c r="I2382" t="str">
        <f t="shared" si="1233"/>
        <v>1759.29188601028i</v>
      </c>
      <c r="J2382" t="str">
        <f t="shared" si="1227"/>
        <v>-765.596334624184+375.148586905816i</v>
      </c>
      <c r="K2382" t="str">
        <f t="shared" si="1234"/>
        <v>0.90799185890798-1.85301308151555i</v>
      </c>
      <c r="L2382" t="str">
        <f t="shared" si="1235"/>
        <v>0.216392581257955-0.365378436452967i</v>
      </c>
      <c r="M2382" t="str">
        <f t="shared" si="1236"/>
        <v>1.12438444016593-2.21839151796852i</v>
      </c>
      <c r="N2382" t="str">
        <f t="shared" si="1237"/>
        <v>-5.72705849895397i</v>
      </c>
      <c r="O2382" t="str">
        <f t="shared" si="1238"/>
        <v>0.849306136792511+0.527900640278623i</v>
      </c>
      <c r="P2382" t="str">
        <f t="shared" si="1239"/>
        <v>0.150693863207489-0.527900640278623i</v>
      </c>
      <c r="Q2382" t="str">
        <f t="shared" si="1240"/>
        <v>-0.150693863207489+6.25495913923259i</v>
      </c>
      <c r="R2382" t="str">
        <f t="shared" si="1241"/>
        <v>-0.0849282622067103-0.0220458187192857i</v>
      </c>
      <c r="S2382" t="str">
        <f t="shared" si="1242"/>
        <v>0.62848378589344i</v>
      </c>
      <c r="T2382" t="str">
        <f t="shared" si="1243"/>
        <v>0.0138554396118171-0.0533760357610241i</v>
      </c>
      <c r="U2382" t="e">
        <f t="shared" si="1244"/>
        <v>#DIV/0!</v>
      </c>
      <c r="V2382" t="str">
        <f t="shared" si="1245"/>
        <v>0.0000833333333333333-0.000592094282335921i</v>
      </c>
      <c r="W2382" t="e">
        <f t="shared" si="1246"/>
        <v>#DIV/0!</v>
      </c>
      <c r="X2382" t="e">
        <f t="shared" si="1247"/>
        <v>#DIV/0!</v>
      </c>
      <c r="Y2382" t="str">
        <f t="shared" si="1248"/>
        <v>0.00096+1.91410957197919i</v>
      </c>
      <c r="Z2382" t="e">
        <f t="shared" si="1249"/>
        <v>#DIV/0!</v>
      </c>
      <c r="AA2382" t="e">
        <f t="shared" si="1250"/>
        <v>#DIV/0!</v>
      </c>
      <c r="AB2382" t="str">
        <f t="shared" si="1251"/>
        <v>0.00790640018826235-0.0304582395804844i</v>
      </c>
      <c r="AC2382" t="str">
        <f t="shared" si="1252"/>
        <v>0.941321533011808-0.0517862617744486i</v>
      </c>
      <c r="AD2382" t="str">
        <f t="shared" si="1253"/>
        <v>0.0101486356990463-0.0317985710788416i</v>
      </c>
      <c r="AE2382" t="e">
        <f t="shared" si="1254"/>
        <v>#DIV/0!</v>
      </c>
      <c r="AF2382" t="str">
        <f t="shared" si="1255"/>
        <v>-16.3205218440674-6.41231628929215i</v>
      </c>
      <c r="AG2382" t="e">
        <f t="shared" si="1256"/>
        <v>#DIV/0!</v>
      </c>
      <c r="AH2382" t="e">
        <f t="shared" si="1257"/>
        <v>#DIV/0!</v>
      </c>
      <c r="AI2382" t="e">
        <f t="shared" si="1258"/>
        <v>#DIV/0!</v>
      </c>
      <c r="AJ2382" t="e">
        <f t="shared" si="1259"/>
        <v>#DIV/0!</v>
      </c>
      <c r="AK2382"/>
      <c r="AL2382"/>
      <c r="AM2382"/>
      <c r="AN2382"/>
    </row>
    <row r="2383" spans="1:40" x14ac:dyDescent="0.3">
      <c r="A2383"/>
      <c r="B2383">
        <f t="shared" si="1225"/>
        <v>449000</v>
      </c>
      <c r="C2383" s="186" t="str">
        <f t="shared" si="1228"/>
        <v>-0.00201133232500987+0.00603989956881672i</v>
      </c>
      <c r="D2383" s="158" t="str">
        <f t="shared" si="1229"/>
        <v>-6.61203861526338-2.14990870172238i</v>
      </c>
      <c r="E2383" t="str">
        <f t="shared" si="1230"/>
        <v>462.43279140389-3483.26161003136i</v>
      </c>
      <c r="F2383" t="str">
        <f t="shared" si="1231"/>
        <v>0.86042848705717+0.286462773706519i</v>
      </c>
      <c r="G2383" t="str">
        <f t="shared" si="1226"/>
        <v>0.86042848705717+0.286462773706519i</v>
      </c>
      <c r="H2383" t="str">
        <f t="shared" si="1232"/>
        <v>9.71964381857972+4.25354805609034i</v>
      </c>
      <c r="I2383" t="str">
        <f t="shared" si="1233"/>
        <v>1763.21887682727i</v>
      </c>
      <c r="J2383" t="str">
        <f t="shared" si="1227"/>
        <v>-769.022459226374+375.985972144444i</v>
      </c>
      <c r="K2383" t="str">
        <f t="shared" si="1234"/>
        <v>0.90472277986394-1.85047365762305i</v>
      </c>
      <c r="L2383" t="str">
        <f t="shared" si="1235"/>
        <v>0.215678958163003-0.36498637254226i</v>
      </c>
      <c r="M2383" t="str">
        <f t="shared" si="1236"/>
        <v>1.12040173802694-2.21546003016531i</v>
      </c>
      <c r="N2383" t="str">
        <f t="shared" si="1237"/>
        <v>-5.73984211167485i</v>
      </c>
      <c r="O2383" t="str">
        <f t="shared" si="1238"/>
        <v>0.855985034147926+0.517000600884345i</v>
      </c>
      <c r="P2383" t="str">
        <f t="shared" si="1239"/>
        <v>0.144014965852074-0.517000600884345i</v>
      </c>
      <c r="Q2383" t="str">
        <f t="shared" si="1240"/>
        <v>-0.144014965852074+6.2568427125592i</v>
      </c>
      <c r="R2383" t="str">
        <f t="shared" si="1241"/>
        <v>-0.0831153878511902-0.0211041114784382i</v>
      </c>
      <c r="S2383" t="str">
        <f t="shared" si="1242"/>
        <v>0.629886651486953i</v>
      </c>
      <c r="T2383" t="str">
        <f t="shared" si="1243"/>
        <v>0.0132931981117608-0.0523532733406256i</v>
      </c>
      <c r="U2383" t="e">
        <f t="shared" si="1244"/>
        <v>#DIV/0!</v>
      </c>
      <c r="V2383" t="str">
        <f t="shared" si="1245"/>
        <v>0.0000833333333333333-0.000590775586829604i</v>
      </c>
      <c r="W2383" t="e">
        <f t="shared" si="1246"/>
        <v>#DIV/0!</v>
      </c>
      <c r="X2383" t="e">
        <f t="shared" si="1247"/>
        <v>#DIV/0!</v>
      </c>
      <c r="Y2383" t="str">
        <f t="shared" si="1248"/>
        <v>0.00096+1.91838213798807i</v>
      </c>
      <c r="Z2383" t="e">
        <f t="shared" si="1249"/>
        <v>#DIV/0!</v>
      </c>
      <c r="AA2383" t="e">
        <f t="shared" si="1250"/>
        <v>#DIV/0!</v>
      </c>
      <c r="AB2383" t="str">
        <f t="shared" si="1251"/>
        <v>0.00758556545284893-0.0298746154429804i</v>
      </c>
      <c r="AC2383" t="str">
        <f t="shared" si="1252"/>
        <v>0.942312864286807-0.0502770881321913i</v>
      </c>
      <c r="AD2383" t="str">
        <f t="shared" si="1253"/>
        <v>0.00971383047617092-0.0311852182494291i</v>
      </c>
      <c r="AE2383" t="e">
        <f t="shared" si="1254"/>
        <v>#DIV/0!</v>
      </c>
      <c r="AF2383" t="str">
        <f t="shared" si="1255"/>
        <v>-16.3316824338431-6.40345675781272i</v>
      </c>
      <c r="AG2383" t="e">
        <f t="shared" si="1256"/>
        <v>#DIV/0!</v>
      </c>
      <c r="AH2383" t="e">
        <f t="shared" si="1257"/>
        <v>#DIV/0!</v>
      </c>
      <c r="AI2383" t="e">
        <f t="shared" si="1258"/>
        <v>#DIV/0!</v>
      </c>
      <c r="AJ2383" t="e">
        <f t="shared" si="1259"/>
        <v>#DIV/0!</v>
      </c>
      <c r="AK2383"/>
      <c r="AL2383"/>
      <c r="AM2383"/>
      <c r="AN2383"/>
    </row>
    <row r="2384" spans="1:40" x14ac:dyDescent="0.3">
      <c r="A2384"/>
      <c r="B2384">
        <f t="shared" si="1225"/>
        <v>450000</v>
      </c>
      <c r="C2384" s="186" t="str">
        <f t="shared" si="1228"/>
        <v>-0.00200410978881515+0.00602998845535466i</v>
      </c>
      <c r="D2384" s="158" t="str">
        <f t="shared" si="1229"/>
        <v>-6.61582564165459-2.14697215854891i</v>
      </c>
      <c r="E2384" t="str">
        <f t="shared" si="1230"/>
        <v>460.41521967461-3475.78828336883i</v>
      </c>
      <c r="F2384" t="str">
        <f t="shared" si="1231"/>
        <v>0.860929669557435+0.286069835222604i</v>
      </c>
      <c r="G2384" t="str">
        <f t="shared" si="1226"/>
        <v>0.860929669557435+0.286069835222604i</v>
      </c>
      <c r="H2384" t="str">
        <f t="shared" si="1232"/>
        <v>9.72696195845669+4.24763760419178i</v>
      </c>
      <c r="I2384" t="str">
        <f t="shared" si="1233"/>
        <v>1767.14586764426i</v>
      </c>
      <c r="J2384" t="str">
        <f t="shared" si="1227"/>
        <v>-772.45622290237+376.823357383074i</v>
      </c>
      <c r="K2384" t="str">
        <f t="shared" si="1234"/>
        <v>0.901469945313059-1.84793764869685i</v>
      </c>
      <c r="L2384" t="str">
        <f t="shared" si="1235"/>
        <v>0.214968450927756-0.3645942139953i</v>
      </c>
      <c r="M2384" t="str">
        <f t="shared" si="1236"/>
        <v>1.11643839624082-2.21253186269215i</v>
      </c>
      <c r="N2384" t="str">
        <f t="shared" si="1237"/>
        <v>-5.75262572439573i</v>
      </c>
      <c r="O2384" t="str">
        <f t="shared" si="1238"/>
        <v>0.862524047688488+0.506016074012543i</v>
      </c>
      <c r="P2384" t="str">
        <f t="shared" si="1239"/>
        <v>0.137475952311512-0.506016074012543i</v>
      </c>
      <c r="Q2384" t="str">
        <f t="shared" si="1240"/>
        <v>-0.137475952311512+6.25864179840827i</v>
      </c>
      <c r="R2384" t="str">
        <f t="shared" si="1241"/>
        <v>-0.0812940519585292-0.020180093248566i</v>
      </c>
      <c r="S2384" t="str">
        <f t="shared" si="1242"/>
        <v>0.631289517080464i</v>
      </c>
      <c r="T2384" t="str">
        <f t="shared" si="1243"/>
        <v>0.012739481321526-0.051320082802414i</v>
      </c>
      <c r="U2384" t="e">
        <f t="shared" si="1244"/>
        <v>#DIV/0!</v>
      </c>
      <c r="V2384" t="str">
        <f t="shared" si="1245"/>
        <v>0.0000833333333333333-0.000589462752192204i</v>
      </c>
      <c r="W2384" t="e">
        <f t="shared" si="1246"/>
        <v>#DIV/0!</v>
      </c>
      <c r="X2384" t="e">
        <f t="shared" si="1247"/>
        <v>#DIV/0!</v>
      </c>
      <c r="Y2384" t="str">
        <f t="shared" si="1248"/>
        <v>0.00096+1.92265470399695i</v>
      </c>
      <c r="Z2384" t="e">
        <f t="shared" si="1249"/>
        <v>#DIV/0!</v>
      </c>
      <c r="AA2384" t="e">
        <f t="shared" si="1250"/>
        <v>#DIV/0!</v>
      </c>
      <c r="AB2384" t="str">
        <f t="shared" si="1251"/>
        <v>0.00726959521608917-0.0292850406554103i</v>
      </c>
      <c r="AC2384" t="str">
        <f t="shared" si="1252"/>
        <v>0.94332196967404-0.0487791548676452i</v>
      </c>
      <c r="AD2384" t="str">
        <f t="shared" si="1253"/>
        <v>0.00928685996188432-0.03056436339022i</v>
      </c>
      <c r="AE2384" t="e">
        <f t="shared" si="1254"/>
        <v>#DIV/0!</v>
      </c>
      <c r="AF2384" t="str">
        <f t="shared" si="1255"/>
        <v>-16.3427876001113-6.39460976274069i</v>
      </c>
      <c r="AG2384" t="e">
        <f t="shared" si="1256"/>
        <v>#DIV/0!</v>
      </c>
      <c r="AH2384" t="e">
        <f t="shared" si="1257"/>
        <v>#DIV/0!</v>
      </c>
      <c r="AI2384" t="e">
        <f t="shared" si="1258"/>
        <v>#DIV/0!</v>
      </c>
      <c r="AJ2384" t="e">
        <f t="shared" si="1259"/>
        <v>#DIV/0!</v>
      </c>
      <c r="AK2384"/>
      <c r="AL2384"/>
      <c r="AM2384"/>
      <c r="AN2384"/>
    </row>
    <row r="2385" spans="1:40" x14ac:dyDescent="0.3">
      <c r="A2385"/>
      <c r="B2385">
        <f t="shared" si="1225"/>
        <v>451000</v>
      </c>
      <c r="C2385" s="186" t="str">
        <f t="shared" si="1228"/>
        <v>-0.00199692304258862+0.00602010393511735i</v>
      </c>
      <c r="D2385" s="158" t="str">
        <f t="shared" si="1229"/>
        <v>-6.61959390265357-2.1440395353227i</v>
      </c>
      <c r="E2385" t="str">
        <f t="shared" si="1230"/>
        <v>458.410746490217-3468.34636661206i</v>
      </c>
      <c r="F2385" t="str">
        <f t="shared" si="1231"/>
        <v>0.861428368607876+0.285677434629382i</v>
      </c>
      <c r="G2385" t="str">
        <f t="shared" si="1226"/>
        <v>0.861428368607876+0.285677434629382i</v>
      </c>
      <c r="H2385" t="str">
        <f t="shared" si="1232"/>
        <v>9.73424377037195+4.24173584460011i</v>
      </c>
      <c r="I2385" t="str">
        <f t="shared" si="1233"/>
        <v>1771.07285846125i</v>
      </c>
      <c r="J2385" t="str">
        <f t="shared" si="1227"/>
        <v>-775.897625652173+377.660742621702i</v>
      </c>
      <c r="K2385" t="str">
        <f t="shared" si="1234"/>
        <v>0.898233258443849-1.84540507882894i</v>
      </c>
      <c r="L2385" t="str">
        <f t="shared" si="1235"/>
        <v>0.21426104443001-0.36420197033803i</v>
      </c>
      <c r="M2385" t="str">
        <f t="shared" si="1236"/>
        <v>1.11249430287386-2.20960704916697i</v>
      </c>
      <c r="N2385" t="str">
        <f t="shared" si="1237"/>
        <v>-5.76540933711661i</v>
      </c>
      <c r="O2385" t="str">
        <f t="shared" si="1238"/>
        <v>0.868922108818224+0.494948854738436i</v>
      </c>
      <c r="P2385" t="str">
        <f t="shared" si="1239"/>
        <v>0.131077891181776-0.494948854738436i</v>
      </c>
      <c r="Q2385" t="str">
        <f t="shared" si="1240"/>
        <v>-0.131077891181776+6.26035819185505i</v>
      </c>
      <c r="R2385" t="str">
        <f t="shared" si="1241"/>
        <v>-0.0794643419903011-0.019273956714893i</v>
      </c>
      <c r="S2385" t="str">
        <f t="shared" si="1242"/>
        <v>0.632692382673977i</v>
      </c>
      <c r="T2385" t="str">
        <f t="shared" si="1243"/>
        <v>0.0121944855975007-0.0502764838714634i</v>
      </c>
      <c r="U2385" t="e">
        <f t="shared" si="1244"/>
        <v>#DIV/0!</v>
      </c>
      <c r="V2385" t="str">
        <f t="shared" si="1245"/>
        <v>0.0000833333333333333-0.000588155739437897i</v>
      </c>
      <c r="W2385" t="e">
        <f t="shared" si="1246"/>
        <v>#DIV/0!</v>
      </c>
      <c r="X2385" t="e">
        <f t="shared" si="1247"/>
        <v>#DIV/0!</v>
      </c>
      <c r="Y2385" t="str">
        <f t="shared" si="1248"/>
        <v>0.00096+1.92692727000584i</v>
      </c>
      <c r="Z2385" t="e">
        <f t="shared" si="1249"/>
        <v>#DIV/0!</v>
      </c>
      <c r="AA2385" t="e">
        <f t="shared" si="1250"/>
        <v>#DIV/0!</v>
      </c>
      <c r="AB2385" t="str">
        <f t="shared" si="1251"/>
        <v>0.00695860152583045-0.0286895264735938i</v>
      </c>
      <c r="AC2385" t="str">
        <f t="shared" si="1252"/>
        <v>0.94434882462014-0.0472927097378409i</v>
      </c>
      <c r="AD2385" t="str">
        <f t="shared" si="1253"/>
        <v>0.00886786916044006-0.0299361212449939i</v>
      </c>
      <c r="AE2385" t="e">
        <f t="shared" si="1254"/>
        <v>#DIV/0!</v>
      </c>
      <c r="AF2385" t="str">
        <f t="shared" si="1255"/>
        <v>-16.3538376730255-6.38577537992281i</v>
      </c>
      <c r="AG2385" t="e">
        <f t="shared" si="1256"/>
        <v>#DIV/0!</v>
      </c>
      <c r="AH2385" t="e">
        <f t="shared" si="1257"/>
        <v>#DIV/0!</v>
      </c>
      <c r="AI2385" t="e">
        <f t="shared" si="1258"/>
        <v>#DIV/0!</v>
      </c>
      <c r="AJ2385" t="e">
        <f t="shared" si="1259"/>
        <v>#DIV/0!</v>
      </c>
      <c r="AK2385"/>
      <c r="AL2385"/>
      <c r="AM2385"/>
      <c r="AN2385"/>
    </row>
    <row r="2386" spans="1:40" x14ac:dyDescent="0.3">
      <c r="A2386"/>
      <c r="B2386">
        <f t="shared" si="1225"/>
        <v>452000</v>
      </c>
      <c r="C2386" s="186" t="str">
        <f t="shared" si="1228"/>
        <v>-0.00198977187368295+0.00601024593450354i</v>
      </c>
      <c r="D2386" s="158" t="str">
        <f t="shared" si="1229"/>
        <v>-6.62334350974949-2.14111085998617i</v>
      </c>
      <c r="E2386" t="str">
        <f t="shared" si="1230"/>
        <v>456.419259376718-3460.93566612099i</v>
      </c>
      <c r="F2386" t="str">
        <f t="shared" si="1231"/>
        <v>0.861924598963206+0.285285575497917i</v>
      </c>
      <c r="G2386" t="str">
        <f t="shared" si="1226"/>
        <v>0.861924598963206+0.285285575497917i</v>
      </c>
      <c r="H2386" t="str">
        <f t="shared" si="1232"/>
        <v>9.74148947089357+4.23584282354366i</v>
      </c>
      <c r="I2386" t="str">
        <f t="shared" si="1233"/>
        <v>1774.99984927823i</v>
      </c>
      <c r="J2386" t="str">
        <f t="shared" si="1227"/>
        <v>-779.346667475782+378.498127860332i</v>
      </c>
      <c r="K2386" t="str">
        <f t="shared" si="1234"/>
        <v>0.895012623059281-1.84287597160163i</v>
      </c>
      <c r="L2386" t="str">
        <f t="shared" si="1235"/>
        <v>0.213556723610296-0.363809650975272i</v>
      </c>
      <c r="M2386" t="str">
        <f t="shared" si="1236"/>
        <v>1.10856934666958-2.2066856225769i</v>
      </c>
      <c r="N2386" t="str">
        <f t="shared" si="1237"/>
        <v>-5.77819294983749i</v>
      </c>
      <c r="O2386" t="str">
        <f t="shared" si="1238"/>
        <v>0.875178171975399+0.483800751650716i</v>
      </c>
      <c r="P2386" t="str">
        <f t="shared" si="1239"/>
        <v>0.124821828024601-0.483800751650716i</v>
      </c>
      <c r="Q2386" t="str">
        <f t="shared" si="1240"/>
        <v>-0.124821828024601+6.26199370148821i</v>
      </c>
      <c r="R2386" t="str">
        <f t="shared" si="1241"/>
        <v>-0.0776263496860245-0.0183858960328485i</v>
      </c>
      <c r="S2386" t="str">
        <f t="shared" si="1242"/>
        <v>0.634095248267488i</v>
      </c>
      <c r="T2386" t="str">
        <f t="shared" si="1243"/>
        <v>0.0116584093095693-0.0492224994762585i</v>
      </c>
      <c r="U2386" t="e">
        <f t="shared" si="1244"/>
        <v>#DIV/0!</v>
      </c>
      <c r="V2386" t="str">
        <f t="shared" si="1245"/>
        <v>0.0000833333333333333-0.000586854509925869i</v>
      </c>
      <c r="W2386" t="e">
        <f t="shared" si="1246"/>
        <v>#DIV/0!</v>
      </c>
      <c r="X2386" t="e">
        <f t="shared" si="1247"/>
        <v>#DIV/0!</v>
      </c>
      <c r="Y2386" t="str">
        <f t="shared" si="1248"/>
        <v>0.00096+1.93119983601472i</v>
      </c>
      <c r="Z2386" t="e">
        <f t="shared" si="1249"/>
        <v>#DIV/0!</v>
      </c>
      <c r="AA2386" t="e">
        <f t="shared" si="1250"/>
        <v>#DIV/0!</v>
      </c>
      <c r="AB2386" t="str">
        <f t="shared" si="1251"/>
        <v>0.00665269757889188-0.0280880859813293i</v>
      </c>
      <c r="AC2386" t="str">
        <f t="shared" si="1252"/>
        <v>0.945393401107919-0.0458180032242141i</v>
      </c>
      <c r="AD2386" t="str">
        <f t="shared" si="1253"/>
        <v>0.00845700107510458-0.0293006097211386i</v>
      </c>
      <c r="AE2386" t="e">
        <f t="shared" si="1254"/>
        <v>#DIV/0!</v>
      </c>
      <c r="AF2386" t="str">
        <f t="shared" si="1255"/>
        <v>-16.3648329806431-6.37695368352983i</v>
      </c>
      <c r="AG2386" t="e">
        <f t="shared" si="1256"/>
        <v>#DIV/0!</v>
      </c>
      <c r="AH2386" t="e">
        <f t="shared" si="1257"/>
        <v>#DIV/0!</v>
      </c>
      <c r="AI2386" t="e">
        <f t="shared" si="1258"/>
        <v>#DIV/0!</v>
      </c>
      <c r="AJ2386" t="e">
        <f t="shared" si="1259"/>
        <v>#DIV/0!</v>
      </c>
      <c r="AK2386"/>
      <c r="AL2386"/>
      <c r="AM2386"/>
      <c r="AN2386"/>
    </row>
    <row r="2387" spans="1:40" x14ac:dyDescent="0.3">
      <c r="A2387"/>
      <c r="B2387">
        <f t="shared" si="1225"/>
        <v>453000</v>
      </c>
      <c r="C2387" s="186" t="str">
        <f t="shared" si="1228"/>
        <v>-0.00198265607079565+0.00600041437991262i</v>
      </c>
      <c r="D2387" s="158" t="str">
        <f t="shared" si="1229"/>
        <v>-6.62707457372656-2.13818615989462i</v>
      </c>
      <c r="E2387" t="str">
        <f t="shared" si="1230"/>
        <v>454.440647057525-3453.55598980787i</v>
      </c>
      <c r="F2387" t="str">
        <f t="shared" si="1231"/>
        <v>0.862418375284842+0.284894261322689i</v>
      </c>
      <c r="G2387" t="str">
        <f t="shared" si="1226"/>
        <v>0.862418375284842+0.284894261322689i</v>
      </c>
      <c r="H2387" t="str">
        <f t="shared" si="1232"/>
        <v>9.74869927520981+4.22995858618598i</v>
      </c>
      <c r="I2387" t="str">
        <f t="shared" si="1233"/>
        <v>1778.92684009522i</v>
      </c>
      <c r="J2387" t="str">
        <f t="shared" si="1227"/>
        <v>-782.803348373198+379.335513098961i</v>
      </c>
      <c r="K2387" t="str">
        <f t="shared" si="1234"/>
        <v>0.891807943573429-1.84035035009489i</v>
      </c>
      <c r="L2387" t="str">
        <f t="shared" si="1235"/>
        <v>0.212855473471932-0.363417265192024i</v>
      </c>
      <c r="M2387" t="str">
        <f t="shared" si="1236"/>
        <v>1.10466341704536-2.20376761528691i</v>
      </c>
      <c r="N2387" t="str">
        <f t="shared" si="1237"/>
        <v>-5.79097656255837i</v>
      </c>
      <c r="O2387" t="str">
        <f t="shared" si="1238"/>
        <v>0.881291214803376+0.472573586555987i</v>
      </c>
      <c r="P2387" t="str">
        <f t="shared" si="1239"/>
        <v>0.118708785196624-0.472573586555987i</v>
      </c>
      <c r="Q2387" t="str">
        <f t="shared" si="1240"/>
        <v>-0.118708785196624+6.26355014911436i</v>
      </c>
      <c r="R2387" t="str">
        <f t="shared" si="1241"/>
        <v>-0.0757801711507812-0.0175161067646015i</v>
      </c>
      <c r="S2387" t="str">
        <f t="shared" si="1242"/>
        <v>0.635498113861001i</v>
      </c>
      <c r="T2387" t="str">
        <f t="shared" si="1243"/>
        <v>0.0111314528110922-0.0481581558343853i</v>
      </c>
      <c r="U2387" t="e">
        <f t="shared" si="1244"/>
        <v>#DIV/0!</v>
      </c>
      <c r="V2387" t="str">
        <f t="shared" si="1245"/>
        <v>0.0000833333333333333-0.000585559025356495i</v>
      </c>
      <c r="W2387" t="e">
        <f t="shared" si="1246"/>
        <v>#DIV/0!</v>
      </c>
      <c r="X2387" t="e">
        <f t="shared" si="1247"/>
        <v>#DIV/0!</v>
      </c>
      <c r="Y2387" t="str">
        <f t="shared" si="1248"/>
        <v>0.00096+1.9354724020236i</v>
      </c>
      <c r="Z2387" t="e">
        <f t="shared" si="1249"/>
        <v>#DIV/0!</v>
      </c>
      <c r="AA2387" t="e">
        <f t="shared" si="1250"/>
        <v>#DIV/0!</v>
      </c>
      <c r="AB2387" t="str">
        <f t="shared" si="1251"/>
        <v>0.0063519977039336-0.0274807341392913i</v>
      </c>
      <c r="AC2387" t="str">
        <f t="shared" si="1252"/>
        <v>0.946455667548212-0.0443552885095303i</v>
      </c>
      <c r="AD2387" t="str">
        <f t="shared" si="1253"/>
        <v>0.00805439662825398-0.0286579498470733i</v>
      </c>
      <c r="AE2387" t="e">
        <f t="shared" si="1254"/>
        <v>#DIV/0!</v>
      </c>
      <c r="AF2387" t="str">
        <f t="shared" si="1255"/>
        <v>-16.3757738489364-6.3681447460806i</v>
      </c>
      <c r="AG2387" t="e">
        <f t="shared" si="1256"/>
        <v>#DIV/0!</v>
      </c>
      <c r="AH2387" t="e">
        <f t="shared" si="1257"/>
        <v>#DIV/0!</v>
      </c>
      <c r="AI2387" t="e">
        <f t="shared" si="1258"/>
        <v>#DIV/0!</v>
      </c>
      <c r="AJ2387" t="e">
        <f t="shared" si="1259"/>
        <v>#DIV/0!</v>
      </c>
      <c r="AK2387"/>
      <c r="AL2387"/>
      <c r="AM2387"/>
      <c r="AN2387"/>
    </row>
    <row r="2388" spans="1:40" x14ac:dyDescent="0.3">
      <c r="A2388"/>
      <c r="B2388">
        <f t="shared" si="1225"/>
        <v>454000</v>
      </c>
      <c r="C2388" s="186" t="str">
        <f t="shared" si="1228"/>
        <v>-0.00197557542396168+0.00599060919774812i</v>
      </c>
      <c r="D2388" s="158" t="str">
        <f t="shared" si="1229"/>
        <v>-6.63078720466779-2.13526546182439i</v>
      </c>
      <c r="E2388" t="str">
        <f t="shared" si="1230"/>
        <v>452.474799438288-3446.20714712212i</v>
      </c>
      <c r="F2388" t="str">
        <f t="shared" si="1231"/>
        <v>0.862909712141402+0.284503495522668i</v>
      </c>
      <c r="G2388" t="str">
        <f t="shared" si="1226"/>
        <v>0.862909712141402+0.284503495522668i</v>
      </c>
      <c r="H2388" t="str">
        <f t="shared" si="1232"/>
        <v>9.75587339713663+4.22408317664089i</v>
      </c>
      <c r="I2388" t="str">
        <f t="shared" si="1233"/>
        <v>1782.85383091221i</v>
      </c>
      <c r="J2388" t="str">
        <f t="shared" si="1227"/>
        <v>-786.26766834442+380.17289833759i</v>
      </c>
      <c r="K2388" t="str">
        <f t="shared" si="1234"/>
        <v>0.88861912500813-1.83782823689333i</v>
      </c>
      <c r="L2388" t="str">
        <f t="shared" si="1235"/>
        <v>0.212157279081091-0.363024822154745i</v>
      </c>
      <c r="M2388" t="str">
        <f t="shared" si="1236"/>
        <v>1.10077640408922-2.20085305904808i</v>
      </c>
      <c r="N2388" t="str">
        <f t="shared" si="1237"/>
        <v>-5.80376017527925i</v>
      </c>
      <c r="O2388" t="str">
        <f t="shared" si="1238"/>
        <v>0.887260238317691+0.461269194181049i</v>
      </c>
      <c r="P2388" t="str">
        <f t="shared" si="1239"/>
        <v>0.112739761682309-0.461269194181049i</v>
      </c>
      <c r="Q2388" t="str">
        <f t="shared" si="1240"/>
        <v>-0.112739761682309+6.2650293694603i</v>
      </c>
      <c r="R2388" t="str">
        <f t="shared" si="1241"/>
        <v>-0.0739259069430253-0.016664785812552i</v>
      </c>
      <c r="S2388" t="str">
        <f t="shared" si="1242"/>
        <v>0.636900979454514i</v>
      </c>
      <c r="T2388" t="str">
        <f t="shared" si="1243"/>
        <v>0.0106138184064141-0.0470834825390761i</v>
      </c>
      <c r="U2388" t="e">
        <f t="shared" si="1244"/>
        <v>#DIV/0!</v>
      </c>
      <c r="V2388" t="str">
        <f t="shared" si="1245"/>
        <v>0.0000833333333333333-0.000584269247767604i</v>
      </c>
      <c r="W2388" t="e">
        <f t="shared" si="1246"/>
        <v>#DIV/0!</v>
      </c>
      <c r="X2388" t="e">
        <f t="shared" si="1247"/>
        <v>#DIV/0!</v>
      </c>
      <c r="Y2388" t="str">
        <f t="shared" si="1248"/>
        <v>0.00096+1.93974496803248i</v>
      </c>
      <c r="Z2388" t="e">
        <f t="shared" si="1249"/>
        <v>#DIV/0!</v>
      </c>
      <c r="AA2388" t="e">
        <f t="shared" si="1250"/>
        <v>#DIV/0!</v>
      </c>
      <c r="AB2388" t="str">
        <f t="shared" si="1251"/>
        <v>0.00605661734291586-0.0268674878344172i</v>
      </c>
      <c r="AC2388" t="str">
        <f t="shared" si="1252"/>
        <v>0.947535588670365-0.0429048214519207i</v>
      </c>
      <c r="AD2388" t="str">
        <f t="shared" si="1253"/>
        <v>0.0076601945825691-0.0280082657273125i</v>
      </c>
      <c r="AE2388" t="e">
        <f t="shared" si="1254"/>
        <v>#DIV/0!</v>
      </c>
      <c r="AF2388" t="str">
        <f t="shared" si="1255"/>
        <v>-16.3866606018044-6.35934863846528i</v>
      </c>
      <c r="AG2388" t="e">
        <f t="shared" si="1256"/>
        <v>#DIV/0!</v>
      </c>
      <c r="AH2388" t="e">
        <f t="shared" si="1257"/>
        <v>#DIV/0!</v>
      </c>
      <c r="AI2388" t="e">
        <f t="shared" si="1258"/>
        <v>#DIV/0!</v>
      </c>
      <c r="AJ2388" t="e">
        <f t="shared" si="1259"/>
        <v>#DIV/0!</v>
      </c>
      <c r="AK2388"/>
      <c r="AL2388"/>
      <c r="AM2388"/>
      <c r="AN2388"/>
    </row>
    <row r="2389" spans="1:40" x14ac:dyDescent="0.3">
      <c r="A2389"/>
      <c r="B2389">
        <f t="shared" si="1225"/>
        <v>455000</v>
      </c>
      <c r="C2389" s="186" t="str">
        <f t="shared" si="1228"/>
        <v>-0.00196852972454631+0.00598083031442122i</v>
      </c>
      <c r="D2389" s="158" t="str">
        <f t="shared" si="1229"/>
        <v>-6.63448151195892-2.13234879198121i</v>
      </c>
      <c r="E2389" t="str">
        <f t="shared" si="1230"/>
        <v>450.521607591945-3438.88894903539i</v>
      </c>
      <c r="F2389" t="str">
        <f t="shared" si="1231"/>
        <v>0.863398624009226+0.284113281442405i</v>
      </c>
      <c r="G2389" t="str">
        <f t="shared" si="1226"/>
        <v>0.863398624009226+0.284113281442405i</v>
      </c>
      <c r="H2389" t="str">
        <f t="shared" si="1232"/>
        <v>9.76301204912561+4.21821663798783i</v>
      </c>
      <c r="I2389" t="str">
        <f t="shared" si="1233"/>
        <v>1786.78082172919i</v>
      </c>
      <c r="J2389" t="str">
        <f t="shared" si="1227"/>
        <v>-789.739627389448+381.010283576219i</v>
      </c>
      <c r="K2389" t="str">
        <f t="shared" si="1234"/>
        <v>0.885446072989641-1.83530965409337i</v>
      </c>
      <c r="L2389" t="str">
        <f t="shared" si="1235"/>
        <v>0.211462125566852-0.362632330912628i</v>
      </c>
      <c r="M2389" t="str">
        <f t="shared" si="1236"/>
        <v>1.09690819855649-2.197941985006i</v>
      </c>
      <c r="N2389" t="str">
        <f t="shared" si="1237"/>
        <v>-5.81654378800013i</v>
      </c>
      <c r="O2389" t="str">
        <f t="shared" si="1238"/>
        <v>0.893084267069302+0.449889421873072i</v>
      </c>
      <c r="P2389" t="str">
        <f t="shared" si="1239"/>
        <v>0.106915732930698-0.449889421873072i</v>
      </c>
      <c r="Q2389" t="str">
        <f t="shared" si="1240"/>
        <v>-0.106915732930698+6.2664332098732i</v>
      </c>
      <c r="R2389" t="str">
        <f t="shared" si="1241"/>
        <v>-0.0720636621625014-0.0158321313497142i</v>
      </c>
      <c r="S2389" t="str">
        <f t="shared" si="1242"/>
        <v>0.638303845048025i</v>
      </c>
      <c r="T2389" t="str">
        <f t="shared" si="1243"/>
        <v>0.010105710315828-0.0459985126465665i</v>
      </c>
      <c r="U2389" t="e">
        <f t="shared" si="1244"/>
        <v>#DIV/0!</v>
      </c>
      <c r="V2389" t="str">
        <f t="shared" si="1245"/>
        <v>0.0000833333333333333-0.000582985139530751i</v>
      </c>
      <c r="W2389" t="e">
        <f t="shared" si="1246"/>
        <v>#DIV/0!</v>
      </c>
      <c r="X2389" t="e">
        <f t="shared" si="1247"/>
        <v>#DIV/0!</v>
      </c>
      <c r="Y2389" t="str">
        <f t="shared" si="1248"/>
        <v>0.00096+1.94401753404136i</v>
      </c>
      <c r="Z2389" t="e">
        <f t="shared" si="1249"/>
        <v>#DIV/0!</v>
      </c>
      <c r="AA2389" t="e">
        <f t="shared" si="1250"/>
        <v>#DIV/0!</v>
      </c>
      <c r="AB2389" t="str">
        <f t="shared" si="1251"/>
        <v>0.00576667303110628-0.0262483659297553i</v>
      </c>
      <c r="AC2389" t="str">
        <f t="shared" si="1252"/>
        <v>0.948633125411405-0.0414668605559297i</v>
      </c>
      <c r="AD2389" t="str">
        <f t="shared" si="1253"/>
        <v>0.0072745314634105-0.0273516844952043i</v>
      </c>
      <c r="AE2389" t="e">
        <f t="shared" si="1254"/>
        <v>#DIV/0!</v>
      </c>
      <c r="AF2389" t="str">
        <f t="shared" si="1255"/>
        <v>-16.3974935610845-6.35056542996904i</v>
      </c>
      <c r="AG2389" t="e">
        <f t="shared" si="1256"/>
        <v>#DIV/0!</v>
      </c>
      <c r="AH2389" t="e">
        <f t="shared" si="1257"/>
        <v>#DIV/0!</v>
      </c>
      <c r="AI2389" t="e">
        <f t="shared" si="1258"/>
        <v>#DIV/0!</v>
      </c>
      <c r="AJ2389" t="e">
        <f t="shared" si="1259"/>
        <v>#DIV/0!</v>
      </c>
      <c r="AK2389"/>
      <c r="AL2389"/>
      <c r="AM2389"/>
      <c r="AN2389"/>
    </row>
    <row r="2390" spans="1:40" x14ac:dyDescent="0.3">
      <c r="A2390"/>
      <c r="B2390">
        <f t="shared" si="1225"/>
        <v>456000</v>
      </c>
      <c r="C2390" s="186" t="str">
        <f t="shared" si="1228"/>
        <v>-0.00196151876523772+0.00597107765635395i</v>
      </c>
      <c r="D2390" s="158" t="str">
        <f t="shared" si="1229"/>
        <v>-6.63815760429199-2.12943617600811i</v>
      </c>
      <c r="E2390" t="str">
        <f t="shared" si="1230"/>
        <v>448.580963743995-3431.60120802683i</v>
      </c>
      <c r="F2390" t="str">
        <f t="shared" si="1231"/>
        <v>0.863885125272848+0.283723622353064i</v>
      </c>
      <c r="G2390" t="str">
        <f t="shared" si="1226"/>
        <v>0.863885125272848+0.283723622353064i</v>
      </c>
      <c r="H2390" t="str">
        <f t="shared" si="1232"/>
        <v>9.77011544227116+4.21235901228645i</v>
      </c>
      <c r="I2390" t="str">
        <f t="shared" si="1233"/>
        <v>1790.70781254618i</v>
      </c>
      <c r="J2390" t="str">
        <f t="shared" si="1227"/>
        <v>-793.219225508283+381.847668814847i</v>
      </c>
      <c r="K2390" t="str">
        <f t="shared" si="1234"/>
        <v>0.882288693745314-1.83279462331017i</v>
      </c>
      <c r="L2390" t="str">
        <f t="shared" si="1235"/>
        <v>0.210769998121242-0.362239800398861i</v>
      </c>
      <c r="M2390" t="str">
        <f t="shared" si="1236"/>
        <v>1.09305869186656-2.19503442370903i</v>
      </c>
      <c r="N2390" t="str">
        <f t="shared" si="1237"/>
        <v>-5.82932740072101i</v>
      </c>
      <c r="O2390" t="str">
        <f t="shared" si="1238"/>
        <v>0.898762349304001+0.438436129297704i</v>
      </c>
      <c r="P2390" t="str">
        <f t="shared" si="1239"/>
        <v>0.101237650695999-0.438436129297704i</v>
      </c>
      <c r="Q2390" t="str">
        <f t="shared" si="1240"/>
        <v>-0.101237650695999+6.26776353001871i</v>
      </c>
      <c r="R2390" t="str">
        <f t="shared" si="1241"/>
        <v>-0.0701935465381917-0.0150183427469178i</v>
      </c>
      <c r="S2390" t="str">
        <f t="shared" si="1242"/>
        <v>0.639706710641538i</v>
      </c>
      <c r="T2390" t="str">
        <f t="shared" si="1243"/>
        <v>0.00960733463791799-0.0449032827642103i</v>
      </c>
      <c r="U2390" t="e">
        <f t="shared" si="1244"/>
        <v>#DIV/0!</v>
      </c>
      <c r="V2390" t="str">
        <f t="shared" si="1245"/>
        <v>0.0000833333333333333-0.000581706663347572i</v>
      </c>
      <c r="W2390" t="e">
        <f t="shared" si="1246"/>
        <v>#DIV/0!</v>
      </c>
      <c r="X2390" t="e">
        <f t="shared" si="1247"/>
        <v>#DIV/0!</v>
      </c>
      <c r="Y2390" t="str">
        <f t="shared" si="1248"/>
        <v>0.00096+1.94829010005025i</v>
      </c>
      <c r="Z2390" t="e">
        <f t="shared" si="1249"/>
        <v>#DIV/0!</v>
      </c>
      <c r="AA2390" t="e">
        <f t="shared" si="1250"/>
        <v>#DIV/0!</v>
      </c>
      <c r="AB2390" t="str">
        <f t="shared" si="1251"/>
        <v>0.00548228237559129-0.0256233893147465i</v>
      </c>
      <c r="AC2390" t="str">
        <f t="shared" si="1252"/>
        <v>0.94974823480394-0.0400416669404806i</v>
      </c>
      <c r="AD2390" t="str">
        <f t="shared" si="1253"/>
        <v>0.00689754148245128-0.0266883362633788i</v>
      </c>
      <c r="AE2390" t="e">
        <f t="shared" si="1254"/>
        <v>#DIV/0!</v>
      </c>
      <c r="AF2390" t="str">
        <f t="shared" si="1255"/>
        <v>-16.4082730465632-6.34179518829456i</v>
      </c>
      <c r="AG2390" t="e">
        <f t="shared" si="1256"/>
        <v>#DIV/0!</v>
      </c>
      <c r="AH2390" t="e">
        <f t="shared" si="1257"/>
        <v>#DIV/0!</v>
      </c>
      <c r="AI2390" t="e">
        <f t="shared" si="1258"/>
        <v>#DIV/0!</v>
      </c>
      <c r="AJ2390" t="e">
        <f t="shared" si="1259"/>
        <v>#DIV/0!</v>
      </c>
      <c r="AK2390"/>
      <c r="AL2390"/>
      <c r="AM2390"/>
      <c r="AN2390"/>
    </row>
    <row r="2391" spans="1:40" x14ac:dyDescent="0.3">
      <c r="A2391"/>
      <c r="B2391">
        <f t="shared" si="1225"/>
        <v>457000</v>
      </c>
      <c r="C2391" s="186" t="str">
        <f t="shared" si="1228"/>
        <v>-0.0019545423400399+0.0059613511499829i</v>
      </c>
      <c r="D2391" s="158" t="str">
        <f t="shared" si="1229"/>
        <v>-6.64181558966946-2.12652763899361i</v>
      </c>
      <c r="E2391" t="str">
        <f t="shared" si="1230"/>
        <v>446.652761257979-3424.34373806846i</v>
      </c>
      <c r="F2391" t="str">
        <f t="shared" si="1231"/>
        <v>0.864369230225541+0.283334521453497i</v>
      </c>
      <c r="G2391" t="str">
        <f t="shared" si="1226"/>
        <v>0.864369230225541+0.283334521453497i</v>
      </c>
      <c r="H2391" t="str">
        <f t="shared" si="1232"/>
        <v>9.77718378631863+4.20651034059164i</v>
      </c>
      <c r="I2391" t="str">
        <f t="shared" si="1233"/>
        <v>1794.63480336317i</v>
      </c>
      <c r="J2391" t="str">
        <f t="shared" si="1227"/>
        <v>-796.706462700924+382.685054053477i</v>
      </c>
      <c r="K2391" t="str">
        <f t="shared" si="1234"/>
        <v>0.87914689410024-1.83028316568441i</v>
      </c>
      <c r="L2391" t="str">
        <f t="shared" si="1235"/>
        <v>0.210080881999271-0.361847239431873i</v>
      </c>
      <c r="M2391" t="str">
        <f t="shared" si="1236"/>
        <v>1.08922777609951-2.19213040511628i</v>
      </c>
      <c r="N2391" t="str">
        <f t="shared" si="1237"/>
        <v>-5.84211101344189i</v>
      </c>
      <c r="O2391" t="str">
        <f t="shared" si="1238"/>
        <v>0.904293557117943+0.426911188135165i</v>
      </c>
      <c r="P2391" t="str">
        <f t="shared" si="1239"/>
        <v>0.095706442882057-0.426911188135165i</v>
      </c>
      <c r="Q2391" t="str">
        <f t="shared" si="1240"/>
        <v>-0.095706442882057+6.26902220157706i</v>
      </c>
      <c r="R2391" t="str">
        <f t="shared" si="1241"/>
        <v>-0.0683156745162071-0.0142236204967644i</v>
      </c>
      <c r="S2391" t="str">
        <f t="shared" si="1242"/>
        <v>0.64110957623505i</v>
      </c>
      <c r="T2391" t="str">
        <f t="shared" si="1243"/>
        <v>0.0091188993092088-0.0437978331392971i</v>
      </c>
      <c r="U2391" t="e">
        <f t="shared" si="1244"/>
        <v>#DIV/0!</v>
      </c>
      <c r="V2391" t="str">
        <f t="shared" si="1245"/>
        <v>0.0000833333333333333-0.000580433782246155i</v>
      </c>
      <c r="W2391" t="e">
        <f t="shared" si="1246"/>
        <v>#DIV/0!</v>
      </c>
      <c r="X2391" t="e">
        <f t="shared" si="1247"/>
        <v>#DIV/0!</v>
      </c>
      <c r="Y2391" t="str">
        <f t="shared" si="1248"/>
        <v>0.00096+1.95256266605913i</v>
      </c>
      <c r="Z2391" t="e">
        <f t="shared" si="1249"/>
        <v>#DIV/0!</v>
      </c>
      <c r="AA2391" t="e">
        <f t="shared" si="1250"/>
        <v>#DIV/0!</v>
      </c>
      <c r="AB2391" t="str">
        <f t="shared" si="1251"/>
        <v>0.00520356403225076-0.0249925809559072i</v>
      </c>
      <c r="AC2391" t="str">
        <f t="shared" si="1252"/>
        <v>0.950880869862866-0.0386295043036561i</v>
      </c>
      <c r="AD2391" t="str">
        <f t="shared" si="1253"/>
        <v>0.00652935646264762-0.0260183540719473i</v>
      </c>
      <c r="AE2391" t="e">
        <f t="shared" si="1254"/>
        <v>#DIV/0!</v>
      </c>
      <c r="AF2391" t="str">
        <f t="shared" si="1255"/>
        <v>-16.4189993759881-6.33303797958525i</v>
      </c>
      <c r="AG2391" t="e">
        <f t="shared" si="1256"/>
        <v>#DIV/0!</v>
      </c>
      <c r="AH2391" t="e">
        <f t="shared" si="1257"/>
        <v>#DIV/0!</v>
      </c>
      <c r="AI2391" t="e">
        <f t="shared" si="1258"/>
        <v>#DIV/0!</v>
      </c>
      <c r="AJ2391" t="e">
        <f t="shared" si="1259"/>
        <v>#DIV/0!</v>
      </c>
      <c r="AK2391"/>
      <c r="AL2391"/>
      <c r="AM2391"/>
      <c r="AN2391"/>
    </row>
    <row r="2392" spans="1:40" x14ac:dyDescent="0.3">
      <c r="A2392"/>
      <c r="B2392">
        <f t="shared" si="1225"/>
        <v>458000</v>
      </c>
      <c r="C2392" s="186" t="str">
        <f t="shared" si="1228"/>
        <v>-0.0019476002442652+0.0059516507217622i</v>
      </c>
      <c r="D2392" s="158" t="str">
        <f t="shared" si="1229"/>
        <v>-6.64545557540777-2.12362320547942i</v>
      </c>
      <c r="E2392" t="str">
        <f t="shared" si="1230"/>
        <v>444.736894621182-3417.11635461075i</v>
      </c>
      <c r="F2392" t="str">
        <f t="shared" si="1231"/>
        <v>0.864850953069791+0.282945981871251i</v>
      </c>
      <c r="G2392" t="str">
        <f t="shared" si="1226"/>
        <v>0.864850953069791+0.282945981871251i</v>
      </c>
      <c r="H2392" t="str">
        <f t="shared" si="1232"/>
        <v>9.78421728967155+4.20067066296777i</v>
      </c>
      <c r="I2392" t="str">
        <f t="shared" si="1233"/>
        <v>1798.56179418016i</v>
      </c>
      <c r="J2392" t="str">
        <f t="shared" si="1227"/>
        <v>-800.201338967372+383.522439292106i</v>
      </c>
      <c r="K2392" t="str">
        <f t="shared" si="1234"/>
        <v>0.876020581473907-1.82777530188916i</v>
      </c>
      <c r="L2392" t="str">
        <f t="shared" si="1235"/>
        <v>0.209394762518967-0.361454656716576i</v>
      </c>
      <c r="M2392" t="str">
        <f t="shared" si="1236"/>
        <v>1.08541534399287-2.18922995860574i</v>
      </c>
      <c r="N2392" t="str">
        <f t="shared" si="1237"/>
        <v>-5.85489462616277i</v>
      </c>
      <c r="O2392" t="str">
        <f t="shared" si="1238"/>
        <v>0.909676986609285+0.415316481774383i</v>
      </c>
      <c r="P2392" t="str">
        <f t="shared" si="1239"/>
        <v>0.090323013390715-0.415316481774383i</v>
      </c>
      <c r="Q2392" t="str">
        <f t="shared" si="1240"/>
        <v>-0.090323013390715+6.27021110793715i</v>
      </c>
      <c r="R2392" t="str">
        <f t="shared" si="1241"/>
        <v>-0.066430165347534-0.0134481661342697i</v>
      </c>
      <c r="S2392" t="str">
        <f t="shared" si="1242"/>
        <v>0.642512441828561i</v>
      </c>
      <c r="T2392" t="str">
        <f t="shared" si="1243"/>
        <v>0.00864061406104579-0.0426822077485191i</v>
      </c>
      <c r="U2392" t="e">
        <f t="shared" si="1244"/>
        <v>#DIV/0!</v>
      </c>
      <c r="V2392" t="str">
        <f t="shared" si="1245"/>
        <v>0.0000833333333333333-0.000579166459577494i</v>
      </c>
      <c r="W2392" t="e">
        <f t="shared" si="1246"/>
        <v>#DIV/0!</v>
      </c>
      <c r="X2392" t="e">
        <f t="shared" si="1247"/>
        <v>#DIV/0!</v>
      </c>
      <c r="Y2392" t="str">
        <f t="shared" si="1248"/>
        <v>0.00096+1.95683523206801i</v>
      </c>
      <c r="Z2392" t="e">
        <f t="shared" si="1249"/>
        <v>#DIV/0!</v>
      </c>
      <c r="AA2392" t="e">
        <f t="shared" si="1250"/>
        <v>#DIV/0!</v>
      </c>
      <c r="AB2392" t="str">
        <f t="shared" si="1251"/>
        <v>0.00493063768115224-0.0243559659478814i</v>
      </c>
      <c r="AC2392" t="str">
        <f t="shared" si="1252"/>
        <v>0.952030979470909-0.0372306388842071i</v>
      </c>
      <c r="AD2392" t="str">
        <f t="shared" si="1253"/>
        <v>0.00617010576462329-0.0253418738344938i</v>
      </c>
      <c r="AE2392" t="e">
        <f t="shared" si="1254"/>
        <v>#DIV/0!</v>
      </c>
      <c r="AF2392" t="str">
        <f t="shared" si="1255"/>
        <v>-16.4296728650793-6.32429386844719i</v>
      </c>
      <c r="AG2392" t="e">
        <f t="shared" si="1256"/>
        <v>#DIV/0!</v>
      </c>
      <c r="AH2392" t="e">
        <f t="shared" si="1257"/>
        <v>#DIV/0!</v>
      </c>
      <c r="AI2392" t="e">
        <f t="shared" si="1258"/>
        <v>#DIV/0!</v>
      </c>
      <c r="AJ2392" t="e">
        <f t="shared" si="1259"/>
        <v>#DIV/0!</v>
      </c>
      <c r="AK2392"/>
      <c r="AL2392"/>
      <c r="AM2392"/>
      <c r="AN2392"/>
    </row>
    <row r="2393" spans="1:40" x14ac:dyDescent="0.3">
      <c r="A2393"/>
      <c r="B2393">
        <f t="shared" ref="B2393:B2456" si="1260">B2392+1000</f>
        <v>459000</v>
      </c>
      <c r="C2393" s="186" t="str">
        <f t="shared" si="1228"/>
        <v>-0.00194069227452719+0.00594197629816698i</v>
      </c>
      <c r="D2393" s="158" t="str">
        <f t="shared" si="1229"/>
        <v>-6.64907766814129-2.1207228994683i</v>
      </c>
      <c r="E2393" t="str">
        <f t="shared" si="1230"/>
        <v>442.833259430535-3409.91887456834i</v>
      </c>
      <c r="F2393" t="str">
        <f t="shared" si="1231"/>
        <v>0.865330307917815+0.282558006663597i</v>
      </c>
      <c r="G2393" t="str">
        <f t="shared" si="1226"/>
        <v>0.865330307917815+0.282558006663597i</v>
      </c>
      <c r="H2393" t="str">
        <f t="shared" si="1232"/>
        <v>9.79121615939949+4.19484001850309i</v>
      </c>
      <c r="I2393" t="str">
        <f t="shared" si="1233"/>
        <v>1802.48878499714i</v>
      </c>
      <c r="J2393" t="str">
        <f t="shared" si="1227"/>
        <v>-803.703854307626+384.359824530735i</v>
      </c>
      <c r="K2393" t="str">
        <f t="shared" si="1234"/>
        <v>0.872909663876872-1.8252710521365i</v>
      </c>
      <c r="L2393" t="str">
        <f t="shared" si="1235"/>
        <v>0.208711625061388-0.361062060845581i</v>
      </c>
      <c r="M2393" t="str">
        <f t="shared" si="1236"/>
        <v>1.08162128893826-2.18633311298208i</v>
      </c>
      <c r="N2393" t="str">
        <f t="shared" si="1237"/>
        <v>-5.86767823888365i</v>
      </c>
      <c r="O2393" t="str">
        <f t="shared" si="1238"/>
        <v>0.9149117580259+0.403653905005213i</v>
      </c>
      <c r="P2393" t="str">
        <f t="shared" si="1239"/>
        <v>0.0850882419741-0.403653905005213i</v>
      </c>
      <c r="Q2393" t="str">
        <f t="shared" si="1240"/>
        <v>-0.0850882419741+6.27133214388886i</v>
      </c>
      <c r="R2393" t="str">
        <f t="shared" si="1241"/>
        <v>-0.0645371431755402-0.0126921821541259i</v>
      </c>
      <c r="S2393" t="str">
        <f t="shared" si="1242"/>
        <v>0.643915307422074i</v>
      </c>
      <c r="T2393" t="str">
        <f t="shared" si="1243"/>
        <v>0.00817269037363094-0.0415564543880204i</v>
      </c>
      <c r="U2393" t="e">
        <f t="shared" si="1244"/>
        <v>#DIV/0!</v>
      </c>
      <c r="V2393" t="str">
        <f t="shared" si="1245"/>
        <v>0.0000833333333333333-0.000577904659011965i</v>
      </c>
      <c r="W2393" t="e">
        <f t="shared" si="1246"/>
        <v>#DIV/0!</v>
      </c>
      <c r="X2393" t="e">
        <f t="shared" si="1247"/>
        <v>#DIV/0!</v>
      </c>
      <c r="Y2393" t="str">
        <f t="shared" si="1248"/>
        <v>0.00096+1.96110779807689i</v>
      </c>
      <c r="Z2393" t="e">
        <f t="shared" si="1249"/>
        <v>#DIV/0!</v>
      </c>
      <c r="AA2393" t="e">
        <f t="shared" si="1250"/>
        <v>#DIV/0!</v>
      </c>
      <c r="AB2393" t="str">
        <f t="shared" si="1251"/>
        <v>0.00466362400032223-0.0237135715648268i</v>
      </c>
      <c r="AC2393" t="str">
        <f t="shared" si="1252"/>
        <v>0.953198508263101-0.0358453394196801i</v>
      </c>
      <c r="AD2393" t="str">
        <f t="shared" si="1253"/>
        <v>0.0058199162145431-0.024659034281907i</v>
      </c>
      <c r="AE2393" t="e">
        <f t="shared" si="1254"/>
        <v>#DIV/0!</v>
      </c>
      <c r="AF2393" t="str">
        <f t="shared" si="1255"/>
        <v>-16.4402938275408-6.31556291797139i</v>
      </c>
      <c r="AG2393" t="e">
        <f t="shared" si="1256"/>
        <v>#DIV/0!</v>
      </c>
      <c r="AH2393" t="e">
        <f t="shared" si="1257"/>
        <v>#DIV/0!</v>
      </c>
      <c r="AI2393" t="e">
        <f t="shared" si="1258"/>
        <v>#DIV/0!</v>
      </c>
      <c r="AJ2393" t="e">
        <f t="shared" si="1259"/>
        <v>#DIV/0!</v>
      </c>
      <c r="AK2393"/>
      <c r="AL2393"/>
      <c r="AM2393"/>
      <c r="AN2393"/>
    </row>
    <row r="2394" spans="1:40" x14ac:dyDescent="0.3">
      <c r="A2394"/>
      <c r="B2394">
        <f t="shared" si="1260"/>
        <v>460000</v>
      </c>
      <c r="C2394" s="186" t="str">
        <f t="shared" si="1228"/>
        <v>-0.00193381822873326+0.00593232780569641i</v>
      </c>
      <c r="D2394" s="158" t="str">
        <f t="shared" si="1229"/>
        <v>-6.65268197382602-2.11782674443164i</v>
      </c>
      <c r="E2394" t="str">
        <f t="shared" si="1230"/>
        <v>440.941752378726-3402.75111630592i</v>
      </c>
      <c r="F2394" t="str">
        <f t="shared" si="1231"/>
        <v>0.865807308792052+0.282170598818519i</v>
      </c>
      <c r="G2394" t="str">
        <f t="shared" si="1226"/>
        <v>0.865807308792052+0.282170598818519i</v>
      </c>
      <c r="H2394" t="str">
        <f t="shared" si="1232"/>
        <v>9.79818060124552+4.18901844532376i</v>
      </c>
      <c r="I2394" t="str">
        <f t="shared" si="1233"/>
        <v>1806.41577581413i</v>
      </c>
      <c r="J2394" t="str">
        <f t="shared" si="1227"/>
        <v>-807.214008721687+385.197209769364i</v>
      </c>
      <c r="K2394" t="str">
        <f t="shared" si="1234"/>
        <v>0.869814049907435-1.82277043618416i</v>
      </c>
      <c r="L2394" t="str">
        <f t="shared" si="1235"/>
        <v>0.208031455070642-0.360669460300415i</v>
      </c>
      <c r="M2394" t="str">
        <f t="shared" si="1236"/>
        <v>1.07784550497808-2.18343989648457i</v>
      </c>
      <c r="N2394" t="str">
        <f t="shared" si="1237"/>
        <v>-5.88046185160453i</v>
      </c>
      <c r="O2394" t="str">
        <f t="shared" si="1238"/>
        <v>0.919997015909145+0.391925363708791i</v>
      </c>
      <c r="P2394" t="str">
        <f t="shared" si="1239"/>
        <v>0.080002984090855-0.391925363708791i</v>
      </c>
      <c r="Q2394" t="str">
        <f t="shared" si="1240"/>
        <v>-0.080002984090855+6.27238721531332i</v>
      </c>
      <c r="R2394" t="str">
        <f t="shared" si="1241"/>
        <v>-0.0626367371231458-0.011955871924521i</v>
      </c>
      <c r="S2394" t="str">
        <f t="shared" si="1242"/>
        <v>0.645318173015585i</v>
      </c>
      <c r="T2394" t="str">
        <f t="shared" si="1243"/>
        <v>0.00771534142714022-0.0404206247639659i</v>
      </c>
      <c r="U2394" t="e">
        <f t="shared" si="1244"/>
        <v>#DIV/0!</v>
      </c>
      <c r="V2394" t="str">
        <f t="shared" si="1245"/>
        <v>0.0000833333333333333-0.000576648344535851i</v>
      </c>
      <c r="W2394" t="e">
        <f t="shared" si="1246"/>
        <v>#DIV/0!</v>
      </c>
      <c r="X2394" t="e">
        <f t="shared" si="1247"/>
        <v>#DIV/0!</v>
      </c>
      <c r="Y2394" t="str">
        <f t="shared" si="1248"/>
        <v>0.00096+1.96538036408577i</v>
      </c>
      <c r="Z2394" t="e">
        <f t="shared" si="1249"/>
        <v>#DIV/0!</v>
      </c>
      <c r="AA2394" t="e">
        <f t="shared" si="1250"/>
        <v>#DIV/0!</v>
      </c>
      <c r="AB2394" t="str">
        <f t="shared" si="1251"/>
        <v>0.00440264463785207-0.0230654273120959i</v>
      </c>
      <c r="AC2394" t="str">
        <f t="shared" si="1252"/>
        <v>0.95438339651023-0.0344738771010713i</v>
      </c>
      <c r="AD2394" t="str">
        <f t="shared" si="1253"/>
        <v>0.00547891203354917-0.0239699769040969i</v>
      </c>
      <c r="AE2394" t="e">
        <f t="shared" si="1254"/>
        <v>#DIV/0!</v>
      </c>
      <c r="AF2394" t="str">
        <f t="shared" si="1255"/>
        <v>-16.4508625750715-6.3068451897554i</v>
      </c>
      <c r="AG2394" t="e">
        <f t="shared" si="1256"/>
        <v>#DIV/0!</v>
      </c>
      <c r="AH2394" t="e">
        <f t="shared" si="1257"/>
        <v>#DIV/0!</v>
      </c>
      <c r="AI2394" t="e">
        <f t="shared" si="1258"/>
        <v>#DIV/0!</v>
      </c>
      <c r="AJ2394" t="e">
        <f t="shared" si="1259"/>
        <v>#DIV/0!</v>
      </c>
      <c r="AK2394"/>
      <c r="AL2394"/>
      <c r="AM2394"/>
      <c r="AN2394"/>
    </row>
    <row r="2395" spans="1:40" x14ac:dyDescent="0.3">
      <c r="A2395"/>
      <c r="B2395">
        <f t="shared" si="1260"/>
        <v>461000</v>
      </c>
      <c r="C2395" s="186" t="str">
        <f t="shared" si="1228"/>
        <v>-0.00192697790607752+0.00592270517087725i</v>
      </c>
      <c r="D2395" s="158" t="str">
        <f t="shared" si="1229"/>
        <v>-6.65626859774353-2.11493476331718i</v>
      </c>
      <c r="E2395" t="str">
        <f t="shared" si="1230"/>
        <v>439.062271240509-3395.61289962427i</v>
      </c>
      <c r="F2395" t="str">
        <f t="shared" si="1231"/>
        <v>0.866281969625686+0.281783761255727i</v>
      </c>
      <c r="G2395" t="str">
        <f t="shared" si="1226"/>
        <v>0.866281969625686+0.281783761255727i</v>
      </c>
      <c r="H2395" t="str">
        <f t="shared" si="1232"/>
        <v>9.80511081963397+4.18320598060801i</v>
      </c>
      <c r="I2395" t="str">
        <f t="shared" si="1233"/>
        <v>1810.34276663112i</v>
      </c>
      <c r="J2395" t="str">
        <f t="shared" si="1227"/>
        <v>-810.731802209554+386.034595007993i</v>
      </c>
      <c r="K2395" t="str">
        <f t="shared" si="1234"/>
        <v>0.866733648748284-1.82027347334197i</v>
      </c>
      <c r="L2395" t="str">
        <f t="shared" si="1235"/>
        <v>0.207354238053891-0.360276863452724i</v>
      </c>
      <c r="M2395" t="str">
        <f t="shared" si="1236"/>
        <v>1.07408788680218-2.18055033679469i</v>
      </c>
      <c r="N2395" t="str">
        <f t="shared" si="1237"/>
        <v>-5.89324546432541i</v>
      </c>
      <c r="O2395" t="str">
        <f t="shared" si="1238"/>
        <v>0.92493192923366+0.380132774546079i</v>
      </c>
      <c r="P2395" t="str">
        <f t="shared" si="1239"/>
        <v>0.07506807076634-0.380132774546079i</v>
      </c>
      <c r="Q2395" t="str">
        <f t="shared" si="1240"/>
        <v>-0.07506807076634+6.27337823887149i</v>
      </c>
      <c r="R2395" t="str">
        <f t="shared" si="1241"/>
        <v>-0.0607290813795547-0.0112394395974518i</v>
      </c>
      <c r="S2395" t="str">
        <f t="shared" si="1242"/>
        <v>0.646721038609098i</v>
      </c>
      <c r="T2395" t="str">
        <f t="shared" si="1243"/>
        <v>0.00726878204984825-0.0392747745835621i</v>
      </c>
      <c r="U2395" t="e">
        <f t="shared" si="1244"/>
        <v>#DIV/0!</v>
      </c>
      <c r="V2395" t="str">
        <f t="shared" si="1245"/>
        <v>0.0000833333333333333-0.000575397480447924i</v>
      </c>
      <c r="W2395" t="e">
        <f t="shared" si="1246"/>
        <v>#DIV/0!</v>
      </c>
      <c r="X2395" t="e">
        <f t="shared" si="1247"/>
        <v>#DIV/0!</v>
      </c>
      <c r="Y2395" t="str">
        <f t="shared" si="1248"/>
        <v>0.00096+1.96965293009466i</v>
      </c>
      <c r="Z2395" t="e">
        <f t="shared" si="1249"/>
        <v>#DIV/0!</v>
      </c>
      <c r="AA2395" t="e">
        <f t="shared" si="1250"/>
        <v>#DIV/0!</v>
      </c>
      <c r="AB2395" t="str">
        <f t="shared" si="1251"/>
        <v>0.00414782218229604-0.0224115649781763i</v>
      </c>
      <c r="AC2395" t="str">
        <f t="shared" si="1252"/>
        <v>0.955585580001355-0.0331165255239092i</v>
      </c>
      <c r="AD2395" t="str">
        <f t="shared" si="1253"/>
        <v>0.00514721476883195-0.0232748458896541i</v>
      </c>
      <c r="AE2395" t="e">
        <f t="shared" si="1254"/>
        <v>#DIV/0!</v>
      </c>
      <c r="AF2395" t="str">
        <f t="shared" si="1255"/>
        <v>-16.4613794173775-6.29814074392519i</v>
      </c>
      <c r="AG2395" t="e">
        <f t="shared" si="1256"/>
        <v>#DIV/0!</v>
      </c>
      <c r="AH2395" t="e">
        <f t="shared" si="1257"/>
        <v>#DIV/0!</v>
      </c>
      <c r="AI2395" t="e">
        <f t="shared" si="1258"/>
        <v>#DIV/0!</v>
      </c>
      <c r="AJ2395" t="e">
        <f t="shared" si="1259"/>
        <v>#DIV/0!</v>
      </c>
      <c r="AK2395"/>
      <c r="AL2395"/>
      <c r="AM2395"/>
      <c r="AN2395"/>
    </row>
    <row r="2396" spans="1:40" x14ac:dyDescent="0.3">
      <c r="A2396"/>
      <c r="B2396">
        <f t="shared" si="1260"/>
        <v>462000</v>
      </c>
      <c r="C2396" s="186" t="str">
        <f t="shared" si="1228"/>
        <v>-0.00192017110703341+0.00591310832026649i</v>
      </c>
      <c r="D2396" s="158" t="str">
        <f t="shared" si="1229"/>
        <v>-6.65983764450465-2.11204697855636i</v>
      </c>
      <c r="E2396" t="str">
        <f t="shared" si="1230"/>
        <v>437.194714859216-3388.50404574648i</v>
      </c>
      <c r="F2396" t="str">
        <f t="shared" si="1231"/>
        <v>0.866754304263138+0.281397496827617i</v>
      </c>
      <c r="G2396" t="str">
        <f t="shared" si="1226"/>
        <v>0.866754304263138+0.281397496827617i</v>
      </c>
      <c r="H2396" t="str">
        <f t="shared" si="1232"/>
        <v>9.81200701767787+4.17740266059966i</v>
      </c>
      <c r="I2396" t="str">
        <f t="shared" si="1233"/>
        <v>1814.26975744811i</v>
      </c>
      <c r="J2396" t="str">
        <f t="shared" si="1227"/>
        <v>-814.257234771227+386.871980246622i</v>
      </c>
      <c r="K2396" t="str">
        <f t="shared" si="1234"/>
        <v>0.863668370163178-1.81778018247829i</v>
      </c>
      <c r="L2396" t="str">
        <f t="shared" si="1235"/>
        <v>0.206679959581357-0.359884278565457i</v>
      </c>
      <c r="M2396" t="str">
        <f t="shared" si="1236"/>
        <v>1.07034832974453-2.17766446104375i</v>
      </c>
      <c r="N2396" t="str">
        <f t="shared" si="1237"/>
        <v>-5.90602907704629i</v>
      </c>
      <c r="O2396" t="str">
        <f t="shared" si="1238"/>
        <v>0.929715691543169+0.368278064644647i</v>
      </c>
      <c r="P2396" t="str">
        <f t="shared" si="1239"/>
        <v>0.070284308456831-0.368278064644647i</v>
      </c>
      <c r="Q2396" t="str">
        <f t="shared" si="1240"/>
        <v>-0.070284308456831+6.27430714169094i</v>
      </c>
      <c r="R2396" t="str">
        <f t="shared" si="1241"/>
        <v>-0.0588143152864415-0.0105430900154712i</v>
      </c>
      <c r="S2396" t="str">
        <f t="shared" si="1242"/>
        <v>0.648123904202611i</v>
      </c>
      <c r="T2396" t="str">
        <f t="shared" si="1243"/>
        <v>0.00683322866318676-0.0381189636464518i</v>
      </c>
      <c r="U2396" t="e">
        <f t="shared" si="1244"/>
        <v>#DIV/0!</v>
      </c>
      <c r="V2396" t="str">
        <f t="shared" si="1245"/>
        <v>0.0000833333333333333-0.000574152031356044i</v>
      </c>
      <c r="W2396" t="e">
        <f t="shared" si="1246"/>
        <v>#DIV/0!</v>
      </c>
      <c r="X2396" t="e">
        <f t="shared" si="1247"/>
        <v>#DIV/0!</v>
      </c>
      <c r="Y2396" t="str">
        <f t="shared" si="1248"/>
        <v>0.00096+1.97392549610354i</v>
      </c>
      <c r="Z2396" t="e">
        <f t="shared" si="1249"/>
        <v>#DIV/0!</v>
      </c>
      <c r="AA2396" t="e">
        <f t="shared" si="1250"/>
        <v>#DIV/0!</v>
      </c>
      <c r="AB2396" t="str">
        <f t="shared" si="1251"/>
        <v>0.00389928013131978-0.0217520186868432i</v>
      </c>
      <c r="AC2396" t="str">
        <f t="shared" si="1252"/>
        <v>0.956804989925466-0.0317735606356635i</v>
      </c>
      <c r="AD2396" t="str">
        <f t="shared" si="1253"/>
        <v>0.00482494322640561-0.0225737880634986i</v>
      </c>
      <c r="AE2396" t="e">
        <f t="shared" si="1254"/>
        <v>#DIV/0!</v>
      </c>
      <c r="AF2396" t="str">
        <f t="shared" si="1255"/>
        <v>-16.4718446621825-6.28944963915602i</v>
      </c>
      <c r="AG2396" t="e">
        <f t="shared" si="1256"/>
        <v>#DIV/0!</v>
      </c>
      <c r="AH2396" t="e">
        <f t="shared" si="1257"/>
        <v>#DIV/0!</v>
      </c>
      <c r="AI2396" t="e">
        <f t="shared" si="1258"/>
        <v>#DIV/0!</v>
      </c>
      <c r="AJ2396" t="e">
        <f t="shared" si="1259"/>
        <v>#DIV/0!</v>
      </c>
      <c r="AK2396"/>
      <c r="AL2396"/>
      <c r="AM2396"/>
      <c r="AN2396"/>
    </row>
    <row r="2397" spans="1:40" x14ac:dyDescent="0.3">
      <c r="A2397"/>
      <c r="B2397">
        <f t="shared" si="1260"/>
        <v>463000</v>
      </c>
      <c r="C2397" s="186" t="str">
        <f t="shared" si="1228"/>
        <v>-0.00191339763334653+0.00590353718045489i</v>
      </c>
      <c r="D2397" s="158" t="str">
        <f t="shared" si="1229"/>
        <v>-6.6633892180533-2.10916341207167i</v>
      </c>
      <c r="E2397" t="str">
        <f t="shared" si="1230"/>
        <v>435.338983133455-3381.42437730427i</v>
      </c>
      <c r="F2397" t="str">
        <f t="shared" si="1231"/>
        <v>0.867224326460562+0.281011808320238i</v>
      </c>
      <c r="G2397" t="str">
        <f t="shared" si="1226"/>
        <v>0.867224326460562+0.281011808320238i</v>
      </c>
      <c r="H2397" t="str">
        <f t="shared" si="1232"/>
        <v>9.81886939718661+4.17160852062171i</v>
      </c>
      <c r="I2397" t="str">
        <f t="shared" si="1233"/>
        <v>1818.19674826509i</v>
      </c>
      <c r="J2397" t="str">
        <f t="shared" si="1227"/>
        <v>-817.790306406707+387.709365485252i</v>
      </c>
      <c r="K2397" t="str">
        <f t="shared" si="1234"/>
        <v>0.860618124493618-1.81529058202638i</v>
      </c>
      <c r="L2397" t="str">
        <f t="shared" si="1235"/>
        <v>0.206008605286307-0.359491713794045i</v>
      </c>
      <c r="M2397" t="str">
        <f t="shared" si="1236"/>
        <v>1.06662672977993-2.17478229582043i</v>
      </c>
      <c r="N2397" t="str">
        <f t="shared" si="1237"/>
        <v>-5.91881268976717i</v>
      </c>
      <c r="O2397" t="str">
        <f t="shared" si="1238"/>
        <v>0.934347521082275+0.356363171283746i</v>
      </c>
      <c r="P2397" t="str">
        <f t="shared" si="1239"/>
        <v>0.065652478917725-0.356363171283746i</v>
      </c>
      <c r="Q2397" t="str">
        <f t="shared" si="1240"/>
        <v>-0.065652478917725+6.27517586105092i</v>
      </c>
      <c r="R2397" t="str">
        <f t="shared" si="1241"/>
        <v>-0.056892583423482-0.00986702861480769i</v>
      </c>
      <c r="S2397" t="str">
        <f t="shared" si="1242"/>
        <v>0.649526769796122i</v>
      </c>
      <c r="T2397" t="str">
        <f t="shared" si="1243"/>
        <v>0.00640889922366194-0.0369532559364107i</v>
      </c>
      <c r="U2397" t="e">
        <f t="shared" si="1244"/>
        <v>#DIV/0!</v>
      </c>
      <c r="V2397" t="str">
        <f t="shared" si="1245"/>
        <v>0.0000833333333333333-0.000572911962173849i</v>
      </c>
      <c r="W2397" t="e">
        <f t="shared" si="1246"/>
        <v>#DIV/0!</v>
      </c>
      <c r="X2397" t="e">
        <f t="shared" si="1247"/>
        <v>#DIV/0!</v>
      </c>
      <c r="Y2397" t="str">
        <f t="shared" si="1248"/>
        <v>0.00096+1.97819806211242i</v>
      </c>
      <c r="Z2397" t="e">
        <f t="shared" si="1249"/>
        <v>#DIV/0!</v>
      </c>
      <c r="AA2397" t="e">
        <f t="shared" si="1250"/>
        <v>#DIV/0!</v>
      </c>
      <c r="AB2397" t="str">
        <f t="shared" si="1251"/>
        <v>0.00365714285855632-0.0210868249494848i</v>
      </c>
      <c r="AC2397" t="str">
        <f t="shared" si="1252"/>
        <v>0.958041552752356-0.0304452606793852i</v>
      </c>
      <c r="AD2397" t="str">
        <f t="shared" si="1253"/>
        <v>0.00451221340565492-0.0218669528225816i</v>
      </c>
      <c r="AE2397" t="e">
        <f t="shared" si="1254"/>
        <v>#DIV/0!</v>
      </c>
      <c r="AF2397" t="str">
        <f t="shared" si="1255"/>
        <v>-16.4822586152399-6.28077193269338i</v>
      </c>
      <c r="AG2397" t="e">
        <f t="shared" si="1256"/>
        <v>#DIV/0!</v>
      </c>
      <c r="AH2397" t="e">
        <f t="shared" si="1257"/>
        <v>#DIV/0!</v>
      </c>
      <c r="AI2397" t="e">
        <f t="shared" si="1258"/>
        <v>#DIV/0!</v>
      </c>
      <c r="AJ2397" t="e">
        <f t="shared" si="1259"/>
        <v>#DIV/0!</v>
      </c>
      <c r="AK2397"/>
      <c r="AL2397"/>
      <c r="AM2397"/>
      <c r="AN2397"/>
    </row>
    <row r="2398" spans="1:40" x14ac:dyDescent="0.3">
      <c r="A2398"/>
      <c r="B2398">
        <f t="shared" si="1260"/>
        <v>464000</v>
      </c>
      <c r="C2398" s="186" t="str">
        <f t="shared" si="1228"/>
        <v>-0.00190665728802741+0.00589399167806979i</v>
      </c>
      <c r="D2398" s="158" t="str">
        <f t="shared" si="1229"/>
        <v>-6.6669234216704-2.10628408528411i</v>
      </c>
      <c r="E2398" t="str">
        <f t="shared" si="1230"/>
        <v>433.494977004011-3374.37371832454i</v>
      </c>
      <c r="F2398" t="str">
        <f t="shared" si="1231"/>
        <v>0.867692049886372+0.280626698454258i</v>
      </c>
      <c r="G2398" t="str">
        <f t="shared" si="1226"/>
        <v>0.867692049886372+0.280626698454258i</v>
      </c>
      <c r="H2398" t="str">
        <f t="shared" si="1232"/>
        <v>9.82569815867367+4.16582359508999i</v>
      </c>
      <c r="I2398" t="str">
        <f t="shared" si="1233"/>
        <v>1822.12373908208i</v>
      </c>
      <c r="J2398" t="str">
        <f t="shared" si="1227"/>
        <v>-821.331017115994+388.54675072388i</v>
      </c>
      <c r="K2398" t="str">
        <f t="shared" si="1234"/>
        <v>0.857582822655534-1.81280468999064i</v>
      </c>
      <c r="L2398" t="str">
        <f t="shared" si="1235"/>
        <v>0.205340160865052-0.359099177187572i</v>
      </c>
      <c r="M2398" t="str">
        <f t="shared" si="1236"/>
        <v>1.06292298352059-2.17190386717821i</v>
      </c>
      <c r="N2398" t="str">
        <f t="shared" si="1237"/>
        <v>-5.93159630248805i</v>
      </c>
      <c r="O2398" t="str">
        <f t="shared" si="1238"/>
        <v>0.938826660924208+0.344390041577717i</v>
      </c>
      <c r="P2398" t="str">
        <f t="shared" si="1239"/>
        <v>0.061173339075792-0.344390041577717i</v>
      </c>
      <c r="Q2398" t="str">
        <f t="shared" si="1240"/>
        <v>-0.061173339075792+6.27598634406577i</v>
      </c>
      <c r="R2398" t="str">
        <f t="shared" si="1241"/>
        <v>-0.0549640356931133-0.00921146132480453i</v>
      </c>
      <c r="S2398" t="str">
        <f t="shared" si="1242"/>
        <v>0.650929635389635i</v>
      </c>
      <c r="T2398" t="str">
        <f t="shared" si="1243"/>
        <v>0.00599601316156074-0.0357777197132611i</v>
      </c>
      <c r="U2398" t="e">
        <f t="shared" si="1244"/>
        <v>#DIV/0!</v>
      </c>
      <c r="V2398" t="str">
        <f t="shared" si="1245"/>
        <v>0.0000833333333333333-0.000571677238117439i</v>
      </c>
      <c r="W2398" t="e">
        <f t="shared" si="1246"/>
        <v>#DIV/0!</v>
      </c>
      <c r="X2398" t="e">
        <f t="shared" si="1247"/>
        <v>#DIV/0!</v>
      </c>
      <c r="Y2398" t="str">
        <f t="shared" si="1248"/>
        <v>0.00096+1.9824706281213i</v>
      </c>
      <c r="Z2398" t="e">
        <f t="shared" si="1249"/>
        <v>#DIV/0!</v>
      </c>
      <c r="AA2398" t="e">
        <f t="shared" si="1250"/>
        <v>#DIV/0!</v>
      </c>
      <c r="AB2398" t="str">
        <f t="shared" si="1251"/>
        <v>0.00342153557862969-0.0204160227175518i</v>
      </c>
      <c r="AC2398" t="str">
        <f t="shared" si="1252"/>
        <v>0.95929519011281-0.029131906133478i</v>
      </c>
      <c r="AD2398" t="str">
        <f t="shared" si="1253"/>
        <v>0.00420913843572036-0.0211544920696967i</v>
      </c>
      <c r="AE2398" t="e">
        <f t="shared" si="1254"/>
        <v>#DIV/0!</v>
      </c>
      <c r="AF2398" t="str">
        <f t="shared" si="1255"/>
        <v>-16.4926215803441-6.2721076803741i</v>
      </c>
      <c r="AG2398" t="e">
        <f t="shared" si="1256"/>
        <v>#DIV/0!</v>
      </c>
      <c r="AH2398" t="e">
        <f t="shared" si="1257"/>
        <v>#DIV/0!</v>
      </c>
      <c r="AI2398" t="e">
        <f t="shared" si="1258"/>
        <v>#DIV/0!</v>
      </c>
      <c r="AJ2398" t="e">
        <f t="shared" si="1259"/>
        <v>#DIV/0!</v>
      </c>
      <c r="AK2398"/>
      <c r="AL2398"/>
      <c r="AM2398"/>
      <c r="AN2398"/>
    </row>
    <row r="2399" spans="1:40" x14ac:dyDescent="0.3">
      <c r="A2399"/>
      <c r="B2399">
        <f t="shared" si="1260"/>
        <v>465000</v>
      </c>
      <c r="C2399" s="186" t="str">
        <f t="shared" si="1228"/>
        <v>-0.00189994987534412+0.00588447173977813i</v>
      </c>
      <c r="D2399" s="158" t="str">
        <f t="shared" si="1229"/>
        <v>-6.67044035797739-2.10340901912008i</v>
      </c>
      <c r="E2399" t="str">
        <f t="shared" si="1230"/>
        <v>431.662598440924-3367.35189421597i</v>
      </c>
      <c r="F2399" t="str">
        <f t="shared" si="1231"/>
        <v>0.868157488121706+0.280242169885875i</v>
      </c>
      <c r="G2399" t="str">
        <f t="shared" si="1226"/>
        <v>0.868157488121706+0.280242169885875i</v>
      </c>
      <c r="H2399" t="str">
        <f t="shared" si="1232"/>
        <v>9.83249350136376+4.16004791752592i</v>
      </c>
      <c r="I2399" t="str">
        <f t="shared" si="1233"/>
        <v>1826.05072989907i</v>
      </c>
      <c r="J2399" t="str">
        <f t="shared" si="1227"/>
        <v>-824.879366899087+389.384135962509i</v>
      </c>
      <c r="K2399" t="str">
        <f t="shared" si="1234"/>
        <v>0.854562376135959-1.81032252395275i</v>
      </c>
      <c r="L2399" t="str">
        <f t="shared" si="1235"/>
        <v>0.204674612076916-0.358706676689921i</v>
      </c>
      <c r="M2399" t="str">
        <f t="shared" si="1236"/>
        <v>1.05923698821287-2.16902920064267i</v>
      </c>
      <c r="N2399" t="str">
        <f t="shared" si="1237"/>
        <v>-5.94437991520892i</v>
      </c>
      <c r="O2399" t="str">
        <f t="shared" si="1238"/>
        <v>0.943152379094524+0.33236063215781i</v>
      </c>
      <c r="P2399" t="str">
        <f t="shared" si="1239"/>
        <v>0.056847620905476-0.33236063215781i</v>
      </c>
      <c r="Q2399" t="str">
        <f t="shared" si="1240"/>
        <v>-0.056847620905476+6.27674054736673i</v>
      </c>
      <c r="R2399" t="str">
        <f t="shared" si="1241"/>
        <v>-0.0530288274044045-0.00857659446362061i</v>
      </c>
      <c r="S2399" t="str">
        <f t="shared" si="1242"/>
        <v>0.652332500983147i</v>
      </c>
      <c r="T2399" t="str">
        <f t="shared" si="1243"/>
        <v>0.00559479131637185-0.0345924276049188i</v>
      </c>
      <c r="U2399" t="e">
        <f t="shared" si="1244"/>
        <v>#DIV/0!</v>
      </c>
      <c r="V2399" t="str">
        <f t="shared" si="1245"/>
        <v>0.0000833333333333333-0.000570447824702135i</v>
      </c>
      <c r="W2399" t="e">
        <f t="shared" si="1246"/>
        <v>#DIV/0!</v>
      </c>
      <c r="X2399" t="e">
        <f t="shared" si="1247"/>
        <v>#DIV/0!</v>
      </c>
      <c r="Y2399" t="str">
        <f t="shared" si="1248"/>
        <v>0.00096+1.98674319413019i</v>
      </c>
      <c r="Z2399" t="e">
        <f t="shared" si="1249"/>
        <v>#DIV/0!</v>
      </c>
      <c r="AA2399" t="e">
        <f t="shared" si="1250"/>
        <v>#DIV/0!</v>
      </c>
      <c r="AB2399" t="str">
        <f t="shared" si="1251"/>
        <v>0.00319258431030394-0.0197396534350824i</v>
      </c>
      <c r="AC2399" t="str">
        <f t="shared" si="1252"/>
        <v>0.960565818678202-0.0278337796475054i</v>
      </c>
      <c r="AD2399" t="str">
        <f t="shared" si="1253"/>
        <v>0.00391582851378333-0.0204365601454623i</v>
      </c>
      <c r="AE2399" t="e">
        <f t="shared" si="1254"/>
        <v>#DIV/0!</v>
      </c>
      <c r="AF2399" t="str">
        <f t="shared" si="1255"/>
        <v>-16.5029338593412-6.263456936646i</v>
      </c>
      <c r="AG2399" t="e">
        <f t="shared" si="1256"/>
        <v>#DIV/0!</v>
      </c>
      <c r="AH2399" t="e">
        <f t="shared" si="1257"/>
        <v>#DIV/0!</v>
      </c>
      <c r="AI2399" t="e">
        <f t="shared" si="1258"/>
        <v>#DIV/0!</v>
      </c>
      <c r="AJ2399" t="e">
        <f t="shared" si="1259"/>
        <v>#DIV/0!</v>
      </c>
      <c r="AK2399"/>
      <c r="AL2399"/>
      <c r="AM2399"/>
      <c r="AN2399"/>
    </row>
    <row r="2400" spans="1:40" x14ac:dyDescent="0.3">
      <c r="A2400"/>
      <c r="B2400">
        <f t="shared" si="1260"/>
        <v>466000</v>
      </c>
      <c r="C2400" s="186" t="str">
        <f t="shared" si="1228"/>
        <v>-0.00189327520081522+0.00587497729228945i</v>
      </c>
      <c r="D2400" s="158" t="str">
        <f t="shared" si="1229"/>
        <v>-6.67394012894025-2.10053823401867i</v>
      </c>
      <c r="E2400" t="str">
        <f t="shared" si="1230"/>
        <v>429.841750430757-3360.35873175586i</v>
      </c>
      <c r="F2400" t="str">
        <f t="shared" si="1231"/>
        <v>0.868620654660957+0.279858225207767i</v>
      </c>
      <c r="G2400" t="str">
        <f t="shared" si="1226"/>
        <v>0.868620654660957+0.279858225207767i</v>
      </c>
      <c r="H2400" t="str">
        <f t="shared" si="1232"/>
        <v>9.83925562320073+4.15428152056987i</v>
      </c>
      <c r="I2400" t="str">
        <f t="shared" si="1233"/>
        <v>1829.97772071605i</v>
      </c>
      <c r="J2400" t="str">
        <f t="shared" si="1227"/>
        <v>-828.435355755986+390.221521201139i</v>
      </c>
      <c r="K2400" t="str">
        <f t="shared" si="1234"/>
        <v>0.851556696989713-1.80784410107775i</v>
      </c>
      <c r="L2400" t="str">
        <f t="shared" si="1235"/>
        <v>0.204011944744216-0.358314220140921i</v>
      </c>
      <c r="M2400" t="str">
        <f t="shared" si="1236"/>
        <v>1.05556864173393-2.16615832121867i</v>
      </c>
      <c r="N2400" t="str">
        <f t="shared" si="1237"/>
        <v>-5.9571635279298i</v>
      </c>
      <c r="O2400" t="str">
        <f t="shared" si="1238"/>
        <v>0.94732396869073+0.320276908852395i</v>
      </c>
      <c r="P2400" t="str">
        <f t="shared" si="1239"/>
        <v>0.05267603130927-0.320276908852395i</v>
      </c>
      <c r="Q2400" t="str">
        <f t="shared" si="1240"/>
        <v>-0.05267603130927+6.27744043678219i</v>
      </c>
      <c r="R2400" t="str">
        <f t="shared" si="1241"/>
        <v>-0.0510871193559051-0.00796263463014237i</v>
      </c>
      <c r="S2400" t="str">
        <f t="shared" si="1242"/>
        <v>0.653735366576658i</v>
      </c>
      <c r="T2400" t="str">
        <f t="shared" si="1243"/>
        <v>0.00520545586885211-0.0333974566994781i</v>
      </c>
      <c r="U2400" t="e">
        <f t="shared" si="1244"/>
        <v>#DIV/0!</v>
      </c>
      <c r="V2400" t="str">
        <f t="shared" si="1245"/>
        <v>0.0000833333333333333-0.000569223687739254i</v>
      </c>
      <c r="W2400" t="e">
        <f t="shared" si="1246"/>
        <v>#DIV/0!</v>
      </c>
      <c r="X2400" t="e">
        <f t="shared" si="1247"/>
        <v>#DIV/0!</v>
      </c>
      <c r="Y2400" t="str">
        <f t="shared" si="1248"/>
        <v>0.00096+1.99101576013907i</v>
      </c>
      <c r="Z2400" t="e">
        <f t="shared" si="1249"/>
        <v>#DIV/0!</v>
      </c>
      <c r="AA2400" t="e">
        <f t="shared" si="1250"/>
        <v>#DIV/0!</v>
      </c>
      <c r="AB2400" t="str">
        <f t="shared" si="1251"/>
        <v>0.00297041583771777-0.019057761091249i</v>
      </c>
      <c r="AC2400" t="str">
        <f t="shared" si="1252"/>
        <v>0.961853350039598-0.0265511659739315i</v>
      </c>
      <c r="AD2400" t="str">
        <f t="shared" si="1253"/>
        <v>0.00363239084531244-0.0197133137585395i</v>
      </c>
      <c r="AE2400" t="e">
        <f t="shared" si="1254"/>
        <v>#DIV/0!</v>
      </c>
      <c r="AF2400" t="str">
        <f t="shared" si="1255"/>
        <v>-16.513195752141-6.25481975458854i</v>
      </c>
      <c r="AG2400" t="e">
        <f t="shared" si="1256"/>
        <v>#DIV/0!</v>
      </c>
      <c r="AH2400" t="e">
        <f t="shared" si="1257"/>
        <v>#DIV/0!</v>
      </c>
      <c r="AI2400" t="e">
        <f t="shared" si="1258"/>
        <v>#DIV/0!</v>
      </c>
      <c r="AJ2400" t="e">
        <f t="shared" si="1259"/>
        <v>#DIV/0!</v>
      </c>
      <c r="AK2400"/>
      <c r="AL2400"/>
      <c r="AM2400"/>
      <c r="AN2400"/>
    </row>
    <row r="2401" spans="1:40" x14ac:dyDescent="0.3">
      <c r="A2401"/>
      <c r="B2401">
        <f t="shared" si="1260"/>
        <v>467000</v>
      </c>
      <c r="C2401" s="186" t="str">
        <f t="shared" si="1228"/>
        <v>-0.00188663307120255+0.00586550826235893i</v>
      </c>
      <c r="D2401" s="158" t="str">
        <f t="shared" si="1229"/>
        <v>-6.67742283587332-2.09767174993865i</v>
      </c>
      <c r="E2401" t="str">
        <f t="shared" si="1230"/>
        <v>428.032336964055-3353.39405907707i</v>
      </c>
      <c r="F2401" t="str">
        <f t="shared" si="1231"/>
        <v>0.869081562912273+0.279474866950009i</v>
      </c>
      <c r="G2401" t="str">
        <f t="shared" si="1226"/>
        <v>0.869081562912273+0.279474866950009i</v>
      </c>
      <c r="H2401" t="str">
        <f t="shared" si="1232"/>
        <v>9.84598472085515+4.14852443599406i</v>
      </c>
      <c r="I2401" t="str">
        <f t="shared" si="1233"/>
        <v>1833.90471153304i</v>
      </c>
      <c r="J2401" t="str">
        <f t="shared" si="1227"/>
        <v>-831.998983686692+391.058906439767i</v>
      </c>
      <c r="K2401" t="str">
        <f t="shared" si="1234"/>
        <v>0.848565697836108-1.80536943812012i</v>
      </c>
      <c r="L2401" t="str">
        <f t="shared" si="1235"/>
        <v>0.203352144752232-0.357921815277481i</v>
      </c>
      <c r="M2401" t="str">
        <f t="shared" si="1236"/>
        <v>1.05191784258834-2.1632912533976i</v>
      </c>
      <c r="N2401" t="str">
        <f t="shared" si="1237"/>
        <v>-5.96994714065068i</v>
      </c>
      <c r="O2401" t="str">
        <f t="shared" si="1238"/>
        <v>0.951340747997788+0.308140846365765i</v>
      </c>
      <c r="P2401" t="str">
        <f t="shared" si="1239"/>
        <v>0.048659252002212-0.308140846365765i</v>
      </c>
      <c r="Q2401" t="str">
        <f t="shared" si="1240"/>
        <v>-0.048659252002212+6.27808798701644i</v>
      </c>
      <c r="R2401" t="str">
        <f t="shared" si="1241"/>
        <v>-0.0491390779173642-0.00736978859206191i</v>
      </c>
      <c r="S2401" t="str">
        <f t="shared" si="1242"/>
        <v>0.655138232170171i</v>
      </c>
      <c r="T2401" t="str">
        <f t="shared" si="1243"/>
        <v>0.00482823026967133-0.0321928886372543i</v>
      </c>
      <c r="U2401" t="e">
        <f t="shared" si="1244"/>
        <v>#DIV/0!</v>
      </c>
      <c r="V2401" t="str">
        <f t="shared" si="1245"/>
        <v>0.0000833333333333333-0.00056800479333296i</v>
      </c>
      <c r="W2401" t="e">
        <f t="shared" si="1246"/>
        <v>#DIV/0!</v>
      </c>
      <c r="X2401" t="e">
        <f t="shared" si="1247"/>
        <v>#DIV/0!</v>
      </c>
      <c r="Y2401" t="str">
        <f t="shared" si="1248"/>
        <v>0.00096+1.99528832614795i</v>
      </c>
      <c r="Z2401" t="e">
        <f t="shared" si="1249"/>
        <v>#DIV/0!</v>
      </c>
      <c r="AA2401" t="e">
        <f t="shared" si="1250"/>
        <v>#DIV/0!</v>
      </c>
      <c r="AB2401" t="str">
        <f t="shared" si="1251"/>
        <v>0.00275515766966682-0.0183703922728812i</v>
      </c>
      <c r="AC2401" t="str">
        <f t="shared" si="1252"/>
        <v>0.96315769058646-0.0252843518957123i</v>
      </c>
      <c r="AD2401" t="str">
        <f t="shared" si="1253"/>
        <v>0.0033589295863314-0.0189849119141577i</v>
      </c>
      <c r="AE2401" t="e">
        <f t="shared" si="1254"/>
        <v>#DIV/0!</v>
      </c>
      <c r="AF2401" t="str">
        <f t="shared" si="1255"/>
        <v>-16.5234075567285-6.24619618593271i</v>
      </c>
      <c r="AG2401" t="e">
        <f t="shared" si="1256"/>
        <v>#DIV/0!</v>
      </c>
      <c r="AH2401" t="e">
        <f t="shared" si="1257"/>
        <v>#DIV/0!</v>
      </c>
      <c r="AI2401" t="e">
        <f t="shared" si="1258"/>
        <v>#DIV/0!</v>
      </c>
      <c r="AJ2401" t="e">
        <f t="shared" si="1259"/>
        <v>#DIV/0!</v>
      </c>
      <c r="AK2401"/>
      <c r="AL2401"/>
      <c r="AM2401"/>
      <c r="AN2401"/>
    </row>
    <row r="2402" spans="1:40" x14ac:dyDescent="0.3">
      <c r="A2402"/>
      <c r="B2402">
        <f t="shared" si="1260"/>
        <v>468000</v>
      </c>
      <c r="C2402" s="186" t="str">
        <f t="shared" si="1228"/>
        <v>-0.00188002329450385+0.00585606457679005i</v>
      </c>
      <c r="D2402" s="158" t="str">
        <f t="shared" si="1229"/>
        <v>-6.68088857944284-2.09480958636525i</v>
      </c>
      <c r="E2402" t="str">
        <f t="shared" si="1230"/>
        <v>426.234263022959-3346.45770565508i</v>
      </c>
      <c r="F2402" t="str">
        <f t="shared" si="1231"/>
        <v>0.86954022619804+0.279092097580953i</v>
      </c>
      <c r="G2402" t="str">
        <f t="shared" si="1226"/>
        <v>0.86954022619804+0.279092097580953i</v>
      </c>
      <c r="H2402" t="str">
        <f t="shared" si="1232"/>
        <v>9.8526809897315+4.142776694715i</v>
      </c>
      <c r="I2402" t="str">
        <f t="shared" si="1233"/>
        <v>1837.83170235003i</v>
      </c>
      <c r="J2402" t="str">
        <f t="shared" si="1227"/>
        <v>-835.570250691204+391.896291678397i</v>
      </c>
      <c r="K2402" t="str">
        <f t="shared" si="1234"/>
        <v>0.845589291855641-1.8028985514296i</v>
      </c>
      <c r="L2402" t="str">
        <f t="shared" si="1235"/>
        <v>0.202695198049167-0.357529469734708i</v>
      </c>
      <c r="M2402" t="str">
        <f t="shared" si="1236"/>
        <v>1.04828448990481-2.16042802116431i</v>
      </c>
      <c r="N2402" t="str">
        <f t="shared" si="1237"/>
        <v>-5.98273075337156i</v>
      </c>
      <c r="O2402" t="str">
        <f t="shared" si="1238"/>
        <v>0.955202060599533+0.295954427955396i</v>
      </c>
      <c r="P2402" t="str">
        <f t="shared" si="1239"/>
        <v>0.0447979394004669-0.295954427955396i</v>
      </c>
      <c r="Q2402" t="str">
        <f t="shared" si="1240"/>
        <v>-0.0447979394004669+6.27868518132696i</v>
      </c>
      <c r="R2402" t="str">
        <f t="shared" si="1241"/>
        <v>-0.0471848751101588-0.00679826317006746i</v>
      </c>
      <c r="S2402" t="str">
        <f t="shared" si="1242"/>
        <v>0.656541097763684i</v>
      </c>
      <c r="T2402" t="str">
        <f t="shared" si="1243"/>
        <v>0.00446333916456251-0.030978809702666i</v>
      </c>
      <c r="U2402" t="e">
        <f t="shared" si="1244"/>
        <v>#DIV/0!</v>
      </c>
      <c r="V2402" t="str">
        <f t="shared" si="1245"/>
        <v>0.0000833333333333333-0.000566791107877119i</v>
      </c>
      <c r="W2402" t="e">
        <f t="shared" si="1246"/>
        <v>#DIV/0!</v>
      </c>
      <c r="X2402" t="e">
        <f t="shared" si="1247"/>
        <v>#DIV/0!</v>
      </c>
      <c r="Y2402" t="str">
        <f t="shared" si="1248"/>
        <v>0.00096+1.99956089215683i</v>
      </c>
      <c r="Z2402" t="e">
        <f t="shared" si="1249"/>
        <v>#DIV/0!</v>
      </c>
      <c r="AA2402" t="e">
        <f t="shared" si="1250"/>
        <v>#DIV/0!</v>
      </c>
      <c r="AB2402" t="str">
        <f t="shared" si="1251"/>
        <v>0.00254693799689173-0.017677596216897i</v>
      </c>
      <c r="AC2402" t="str">
        <f t="shared" si="1252"/>
        <v>0.964478741385078-0.0240336261496261i</v>
      </c>
      <c r="AD2402" t="str">
        <f t="shared" si="1253"/>
        <v>0.00309554578775984-0.0182515158410077i</v>
      </c>
      <c r="AE2402" t="e">
        <f t="shared" si="1254"/>
        <v>#DIV/0!</v>
      </c>
      <c r="AF2402" t="str">
        <f t="shared" si="1255"/>
        <v>-16.5335695691743-6.23758628108025i</v>
      </c>
      <c r="AG2402" t="e">
        <f t="shared" si="1256"/>
        <v>#DIV/0!</v>
      </c>
      <c r="AH2402" t="e">
        <f t="shared" si="1257"/>
        <v>#DIV/0!</v>
      </c>
      <c r="AI2402" t="e">
        <f t="shared" si="1258"/>
        <v>#DIV/0!</v>
      </c>
      <c r="AJ2402" t="e">
        <f t="shared" si="1259"/>
        <v>#DIV/0!</v>
      </c>
      <c r="AK2402"/>
      <c r="AL2402"/>
      <c r="AM2402"/>
      <c r="AN2402"/>
    </row>
    <row r="2403" spans="1:40" x14ac:dyDescent="0.3">
      <c r="A2403"/>
      <c r="B2403">
        <f t="shared" si="1260"/>
        <v>469000</v>
      </c>
      <c r="C2403" s="186" t="str">
        <f t="shared" si="1228"/>
        <v>-0.00187344567994577+0.00584664616243759i</v>
      </c>
      <c r="D2403" s="158" t="str">
        <f t="shared" si="1229"/>
        <v>-6.68433745967094-2.09195176231709i</v>
      </c>
      <c r="E2403" t="str">
        <f t="shared" si="1230"/>
        <v>424.447434569033-3339.54950229532i</v>
      </c>
      <c r="F2403" t="str">
        <f t="shared" si="1231"/>
        <v>0.869996657755393+0.278709919508145i</v>
      </c>
      <c r="G2403" t="str">
        <f t="shared" si="1226"/>
        <v>0.869996657755393+0.278709919508145i</v>
      </c>
      <c r="H2403" t="str">
        <f t="shared" si="1232"/>
        <v>9.85934462397596+4.13703832680629i</v>
      </c>
      <c r="I2403" t="str">
        <f t="shared" si="1233"/>
        <v>1841.75869316702i</v>
      </c>
      <c r="J2403" t="str">
        <f t="shared" si="1227"/>
        <v>-839.149156769522+392.733676917025i</v>
      </c>
      <c r="K2403" t="str">
        <f t="shared" si="1234"/>
        <v>0.842627392786688-1.80043145695713i</v>
      </c>
      <c r="L2403" t="str">
        <f t="shared" si="1235"/>
        <v>0.202041090646106-0.357137191047017i</v>
      </c>
      <c r="M2403" t="str">
        <f t="shared" si="1236"/>
        <v>1.04466848343279-2.15756864800415i</v>
      </c>
      <c r="N2403" t="str">
        <f t="shared" si="1237"/>
        <v>-5.99551436609244i</v>
      </c>
      <c r="O2403" t="str">
        <f t="shared" si="1238"/>
        <v>0.958907275485943+0.283719645107853i</v>
      </c>
      <c r="P2403" t="str">
        <f t="shared" si="1239"/>
        <v>0.041092724514057-0.283719645107853i</v>
      </c>
      <c r="Q2403" t="str">
        <f t="shared" si="1240"/>
        <v>-0.041092724514057+6.27923401120029i</v>
      </c>
      <c r="R2403" t="str">
        <f t="shared" si="1241"/>
        <v>-0.0452246886863131-0.00624826511811058i</v>
      </c>
      <c r="S2403" t="str">
        <f t="shared" si="1242"/>
        <v>0.657943963357195i</v>
      </c>
      <c r="T2403" t="str">
        <f t="shared" si="1243"/>
        <v>0.00411100831591619-0.0297553109158681i</v>
      </c>
      <c r="U2403" t="e">
        <f t="shared" si="1244"/>
        <v>#DIV/0!</v>
      </c>
      <c r="V2403" t="str">
        <f t="shared" si="1245"/>
        <v>0.0000833333333333333-0.000565582598052221i</v>
      </c>
      <c r="W2403" t="e">
        <f t="shared" si="1246"/>
        <v>#DIV/0!</v>
      </c>
      <c r="X2403" t="e">
        <f t="shared" si="1247"/>
        <v>#DIV/0!</v>
      </c>
      <c r="Y2403" t="str">
        <f t="shared" si="1248"/>
        <v>0.00096+2.00383345816571i</v>
      </c>
      <c r="Z2403" t="e">
        <f t="shared" si="1249"/>
        <v>#DIV/0!</v>
      </c>
      <c r="AA2403" t="e">
        <f t="shared" si="1250"/>
        <v>#DIV/0!</v>
      </c>
      <c r="AB2403" t="str">
        <f t="shared" si="1251"/>
        <v>0.00234588564733712-0.0169794248625917i</v>
      </c>
      <c r="AC2403" t="str">
        <f t="shared" si="1252"/>
        <v>0.96581639805684-0.0227992793452622i</v>
      </c>
      <c r="AD2403" t="str">
        <f t="shared" si="1253"/>
        <v>0.00284233734188365-0.0175132889165806i</v>
      </c>
      <c r="AE2403" t="e">
        <f t="shared" si="1254"/>
        <v>#DIV/0!</v>
      </c>
      <c r="AF2403" t="str">
        <f t="shared" si="1255"/>
        <v>-16.5436820836469-6.22899008912338i</v>
      </c>
      <c r="AG2403" t="e">
        <f t="shared" si="1256"/>
        <v>#DIV/0!</v>
      </c>
      <c r="AH2403" t="e">
        <f t="shared" si="1257"/>
        <v>#DIV/0!</v>
      </c>
      <c r="AI2403" t="e">
        <f t="shared" si="1258"/>
        <v>#DIV/0!</v>
      </c>
      <c r="AJ2403" t="e">
        <f t="shared" si="1259"/>
        <v>#DIV/0!</v>
      </c>
      <c r="AK2403"/>
      <c r="AL2403"/>
      <c r="AM2403"/>
      <c r="AN2403"/>
    </row>
    <row r="2404" spans="1:40" x14ac:dyDescent="0.3">
      <c r="A2404"/>
      <c r="B2404">
        <f t="shared" si="1260"/>
        <v>470000</v>
      </c>
      <c r="C2404" s="186" t="str">
        <f t="shared" si="1228"/>
        <v>-0.00186690003797648+0.0058372529462103i</v>
      </c>
      <c r="D2404" s="158" t="str">
        <f t="shared" si="1229"/>
        <v>-6.68776957593916-2.08909829635272i</v>
      </c>
      <c r="E2404" t="str">
        <f t="shared" si="1230"/>
        <v>422.671758531221-3332.66928112042i</v>
      </c>
      <c r="F2404" t="str">
        <f t="shared" si="1231"/>
        <v>0.870450870736696+0.278328335079173i</v>
      </c>
      <c r="G2404" t="str">
        <f t="shared" si="1226"/>
        <v>0.870450870736696+0.278328335079173i</v>
      </c>
      <c r="H2404" t="str">
        <f t="shared" si="1232"/>
        <v>9.86597581648362+4.13130936151061i</v>
      </c>
      <c r="I2404" t="str">
        <f t="shared" si="1233"/>
        <v>1845.685683984i</v>
      </c>
      <c r="J2404" t="str">
        <f t="shared" si="1227"/>
        <v>-842.735701921647+393.571062155655i</v>
      </c>
      <c r="K2404" t="str">
        <f t="shared" si="1234"/>
        <v>0.839679914922232-1.79796817026053i</v>
      </c>
      <c r="L2404" t="str">
        <f t="shared" si="1235"/>
        <v>0.201389808616968-0.356744986649232i</v>
      </c>
      <c r="M2404" t="str">
        <f t="shared" si="1236"/>
        <v>1.0410697235392-2.15471315690976i</v>
      </c>
      <c r="N2404" t="str">
        <f t="shared" si="1237"/>
        <v>-6.00829797881332i</v>
      </c>
      <c r="O2404" t="str">
        <f t="shared" si="1238"/>
        <v>0.962455787156251+0.271438497213349i</v>
      </c>
      <c r="P2404" t="str">
        <f t="shared" si="1239"/>
        <v>0.037544212843749-0.271438497213349i</v>
      </c>
      <c r="Q2404" t="str">
        <f t="shared" si="1240"/>
        <v>-0.037544212843749+6.27973647602667i</v>
      </c>
      <c r="R2404" t="str">
        <f t="shared" si="1241"/>
        <v>-0.043258702205961-0.00572000099970939i</v>
      </c>
      <c r="S2404" t="str">
        <f t="shared" si="1242"/>
        <v>0.659346828950708i</v>
      </c>
      <c r="T2404" t="str">
        <f t="shared" si="1243"/>
        <v>0.00377146452075327-0.0285224881240234i</v>
      </c>
      <c r="U2404" t="e">
        <f t="shared" si="1244"/>
        <v>#DIV/0!</v>
      </c>
      <c r="V2404" t="str">
        <f t="shared" si="1245"/>
        <v>0.0000833333333333333-0.000564379230822325i</v>
      </c>
      <c r="W2404" t="e">
        <f t="shared" si="1246"/>
        <v>#DIV/0!</v>
      </c>
      <c r="X2404" t="e">
        <f t="shared" si="1247"/>
        <v>#DIV/0!</v>
      </c>
      <c r="Y2404" t="str">
        <f t="shared" si="1248"/>
        <v>0.00096+2.0081060241746i</v>
      </c>
      <c r="Z2404" t="e">
        <f t="shared" si="1249"/>
        <v>#DIV/0!</v>
      </c>
      <c r="AA2404" t="e">
        <f t="shared" si="1250"/>
        <v>#DIV/0!</v>
      </c>
      <c r="AB2404" t="str">
        <f t="shared" si="1251"/>
        <v>0.00215213003934401-0.0162759329037207i</v>
      </c>
      <c r="AC2404" t="str">
        <f t="shared" si="1252"/>
        <v>0.967170550656453-0.0215816038795743i</v>
      </c>
      <c r="AD2404" t="str">
        <f t="shared" si="1253"/>
        <v>0.00259939893100389-0.016770396591023i</v>
      </c>
      <c r="AE2404" t="e">
        <f t="shared" si="1254"/>
        <v>#DIV/0!</v>
      </c>
      <c r="AF2404" t="str">
        <f t="shared" si="1255"/>
        <v>-16.5537453924228-6.22040765786333i</v>
      </c>
      <c r="AG2404" t="e">
        <f t="shared" si="1256"/>
        <v>#DIV/0!</v>
      </c>
      <c r="AH2404" t="e">
        <f t="shared" si="1257"/>
        <v>#DIV/0!</v>
      </c>
      <c r="AI2404" t="e">
        <f t="shared" si="1258"/>
        <v>#DIV/0!</v>
      </c>
      <c r="AJ2404" t="e">
        <f t="shared" si="1259"/>
        <v>#DIV/0!</v>
      </c>
      <c r="AK2404"/>
      <c r="AL2404"/>
      <c r="AM2404"/>
      <c r="AN2404"/>
    </row>
    <row r="2405" spans="1:40" x14ac:dyDescent="0.3">
      <c r="A2405"/>
      <c r="B2405">
        <f t="shared" si="1260"/>
        <v>471000</v>
      </c>
      <c r="C2405" s="186" t="str">
        <f t="shared" si="1228"/>
        <v>-0.00186038618025875+0.00582788485507372i</v>
      </c>
      <c r="D2405" s="158" t="str">
        <f t="shared" si="1229"/>
        <v>-6.69118502699253-2.08624920657746i</v>
      </c>
      <c r="E2405" t="str">
        <f t="shared" si="1230"/>
        <v>420.907142794016-3325.81687555782i</v>
      </c>
      <c r="F2405" t="str">
        <f t="shared" si="1231"/>
        <v>0.87090287821007+0.277947346582569i</v>
      </c>
      <c r="G2405" t="str">
        <f t="shared" si="1226"/>
        <v>0.87090287821007+0.277947346582569i</v>
      </c>
      <c r="H2405" t="str">
        <f t="shared" si="1232"/>
        <v>9.8725747589063+4.12558982725234i</v>
      </c>
      <c r="I2405" t="str">
        <f t="shared" si="1233"/>
        <v>1849.61267480099i</v>
      </c>
      <c r="J2405" t="str">
        <f t="shared" si="1227"/>
        <v>-846.329886147579+394.408447394283i</v>
      </c>
      <c r="K2405" t="str">
        <f t="shared" si="1234"/>
        <v>0.836746773106578-1.7955087065103i</v>
      </c>
      <c r="L2405" t="str">
        <f t="shared" si="1235"/>
        <v>0.200741338098447-0.35635286387767i</v>
      </c>
      <c r="M2405" t="str">
        <f t="shared" si="1236"/>
        <v>1.03748811120502-2.15186157038797i</v>
      </c>
      <c r="N2405" t="str">
        <f t="shared" si="1237"/>
        <v>-6.0210815915342i</v>
      </c>
      <c r="O2405" t="str">
        <f t="shared" si="1238"/>
        <v>0.965847015717902+0.259112991239003i</v>
      </c>
      <c r="P2405" t="str">
        <f t="shared" si="1239"/>
        <v>0.034152984282098-0.259112991239003i</v>
      </c>
      <c r="Q2405" t="str">
        <f t="shared" si="1240"/>
        <v>-0.034152984282098+6.2801945827732i</v>
      </c>
      <c r="R2405" t="str">
        <f t="shared" si="1241"/>
        <v>-0.0412871051131024-0.00521367706025094i</v>
      </c>
      <c r="S2405" t="str">
        <f t="shared" si="1242"/>
        <v>0.660749694544219i</v>
      </c>
      <c r="T2405" t="str">
        <f t="shared" si="1243"/>
        <v>0.00344493552501301-0.0272804420920975i</v>
      </c>
      <c r="U2405" t="e">
        <f t="shared" si="1244"/>
        <v>#DIV/0!</v>
      </c>
      <c r="V2405" t="str">
        <f t="shared" si="1245"/>
        <v>0.0000833333333333333-0.000563180973432043i</v>
      </c>
      <c r="W2405" t="e">
        <f t="shared" si="1246"/>
        <v>#DIV/0!</v>
      </c>
      <c r="X2405" t="e">
        <f t="shared" si="1247"/>
        <v>#DIV/0!</v>
      </c>
      <c r="Y2405" t="str">
        <f t="shared" si="1248"/>
        <v>0.00096+2.01237859018348i</v>
      </c>
      <c r="Z2405" t="e">
        <f t="shared" si="1249"/>
        <v>#DIV/0!</v>
      </c>
      <c r="AA2405" t="e">
        <f t="shared" si="1250"/>
        <v>#DIV/0!</v>
      </c>
      <c r="AB2405" t="str">
        <f t="shared" si="1251"/>
        <v>0.00196580113273955-0.0155671778403105i</v>
      </c>
      <c r="AC2405" t="str">
        <f t="shared" si="1252"/>
        <v>0.968541083550251-0.0203808938469038i</v>
      </c>
      <c r="AD2405" t="str">
        <f t="shared" si="1253"/>
        <v>0.00236682197831053-0.016023006309583i</v>
      </c>
      <c r="AE2405" t="e">
        <f t="shared" si="1254"/>
        <v>#DIV/0!</v>
      </c>
      <c r="AF2405" t="str">
        <f t="shared" si="1255"/>
        <v>-16.5637597858988-6.2118390338298i</v>
      </c>
      <c r="AG2405" t="e">
        <f t="shared" si="1256"/>
        <v>#DIV/0!</v>
      </c>
      <c r="AH2405" t="e">
        <f t="shared" si="1257"/>
        <v>#DIV/0!</v>
      </c>
      <c r="AI2405" t="e">
        <f t="shared" si="1258"/>
        <v>#DIV/0!</v>
      </c>
      <c r="AJ2405" t="e">
        <f t="shared" si="1259"/>
        <v>#DIV/0!</v>
      </c>
      <c r="AK2405"/>
      <c r="AL2405"/>
      <c r="AM2405"/>
      <c r="AN2405"/>
    </row>
    <row r="2406" spans="1:40" x14ac:dyDescent="0.3">
      <c r="A2406"/>
      <c r="B2406">
        <f t="shared" si="1260"/>
        <v>472000</v>
      </c>
      <c r="C2406" s="186" t="str">
        <f t="shared" si="1228"/>
        <v>-0.0018539039196626+0.00581854181605302i</v>
      </c>
      <c r="D2406" s="158" t="str">
        <f t="shared" si="1229"/>
        <v>-6.69458391094305-2.08340451064981i</v>
      </c>
      <c r="E2406" t="str">
        <f t="shared" si="1230"/>
        <v>419.15349618577-3318.99212032739i</v>
      </c>
      <c r="F2406" t="str">
        <f t="shared" si="1231"/>
        <v>0.871352693159865+0.277566956248637i</v>
      </c>
      <c r="G2406" t="str">
        <f t="shared" si="1226"/>
        <v>0.871352693159865+0.277566956248637i</v>
      </c>
      <c r="H2406" t="str">
        <f t="shared" si="1232"/>
        <v>9.87914164165974+4.11987975164934i</v>
      </c>
      <c r="I2406" t="str">
        <f t="shared" si="1233"/>
        <v>1853.53966561798i</v>
      </c>
      <c r="J2406" t="str">
        <f t="shared" si="1227"/>
        <v>-849.931709447317+395.245832632913i</v>
      </c>
      <c r="K2406" t="str">
        <f t="shared" si="1234"/>
        <v>0.833827882732072-1.79305308049513i</v>
      </c>
      <c r="L2406" t="str">
        <f t="shared" si="1235"/>
        <v>0.200095665289958-0.355960829971221i</v>
      </c>
      <c r="M2406" t="str">
        <f t="shared" si="1236"/>
        <v>1.03392354802203-2.14901391046635i</v>
      </c>
      <c r="N2406" t="str">
        <f t="shared" si="1237"/>
        <v>-6.03386520425508i</v>
      </c>
      <c r="O2406" t="str">
        <f t="shared" si="1238"/>
        <v>0.969080406981312+0.246745141400867i</v>
      </c>
      <c r="P2406" t="str">
        <f t="shared" si="1239"/>
        <v>0.030919593018688-0.246745141400867i</v>
      </c>
      <c r="Q2406" t="str">
        <f t="shared" si="1240"/>
        <v>-0.030919593018688+6.28061034565595i</v>
      </c>
      <c r="R2406" t="str">
        <f t="shared" si="1241"/>
        <v>-0.0393100928095053-0.00472949909526491i</v>
      </c>
      <c r="S2406" t="str">
        <f t="shared" si="1242"/>
        <v>0.662152560137732i</v>
      </c>
      <c r="T2406" t="str">
        <f t="shared" si="1243"/>
        <v>0.00313164993409875-0.0260292785930658i</v>
      </c>
      <c r="U2406" t="e">
        <f t="shared" si="1244"/>
        <v>#DIV/0!</v>
      </c>
      <c r="V2406" t="str">
        <f t="shared" si="1245"/>
        <v>0.0000833333333333333-0.000561987793403585i</v>
      </c>
      <c r="W2406" t="e">
        <f t="shared" si="1246"/>
        <v>#DIV/0!</v>
      </c>
      <c r="X2406" t="e">
        <f t="shared" si="1247"/>
        <v>#DIV/0!</v>
      </c>
      <c r="Y2406" t="str">
        <f t="shared" si="1248"/>
        <v>0.00096+2.01665115619236i</v>
      </c>
      <c r="Z2406" t="e">
        <f t="shared" si="1249"/>
        <v>#DIV/0!</v>
      </c>
      <c r="AA2406" t="e">
        <f t="shared" si="1250"/>
        <v>#DIV/0!</v>
      </c>
      <c r="AB2406" t="str">
        <f t="shared" si="1251"/>
        <v>0.00178702937779128-0.0148532200301336i</v>
      </c>
      <c r="AC2406" t="str">
        <f t="shared" si="1252"/>
        <v>0.969927875294731-0.0191974449443931i</v>
      </c>
      <c r="AD2406" t="str">
        <f t="shared" si="1253"/>
        <v>0.00214469460102702-0.0152712874337248i</v>
      </c>
      <c r="AE2406" t="e">
        <f t="shared" si="1254"/>
        <v>#DIV/0!</v>
      </c>
      <c r="AF2406" t="str">
        <f t="shared" si="1255"/>
        <v>-16.5737255526028-6.20328426229915i</v>
      </c>
      <c r="AG2406" t="e">
        <f t="shared" si="1256"/>
        <v>#DIV/0!</v>
      </c>
      <c r="AH2406" t="e">
        <f t="shared" si="1257"/>
        <v>#DIV/0!</v>
      </c>
      <c r="AI2406" t="e">
        <f t="shared" si="1258"/>
        <v>#DIV/0!</v>
      </c>
      <c r="AJ2406" t="e">
        <f t="shared" si="1259"/>
        <v>#DIV/0!</v>
      </c>
      <c r="AK2406"/>
      <c r="AL2406"/>
      <c r="AM2406"/>
      <c r="AN2406"/>
    </row>
    <row r="2407" spans="1:40" x14ac:dyDescent="0.3">
      <c r="A2407"/>
      <c r="B2407">
        <f t="shared" si="1260"/>
        <v>473000</v>
      </c>
      <c r="C2407" s="186" t="str">
        <f t="shared" si="1228"/>
        <v>-0.00184745307025827+0.00580922375623543i</v>
      </c>
      <c r="D2407" s="158" t="str">
        <f t="shared" si="1229"/>
        <v>-6.69796632527359-2.08056422578797i</v>
      </c>
      <c r="E2407" t="str">
        <f t="shared" si="1230"/>
        <v>417.410728467179-3312.19485142921i</v>
      </c>
      <c r="F2407" t="str">
        <f t="shared" si="1231"/>
        <v>0.871800328487167+0.277187166250318i</v>
      </c>
      <c r="G2407" t="str">
        <f t="shared" si="1226"/>
        <v>0.871800328487167+0.277187166250318i</v>
      </c>
      <c r="H2407" t="str">
        <f t="shared" si="1232"/>
        <v>9.88567665393114+4.11417916152492i</v>
      </c>
      <c r="I2407" t="str">
        <f t="shared" si="1233"/>
        <v>1857.46665643497i</v>
      </c>
      <c r="J2407" t="str">
        <f t="shared" si="1227"/>
        <v>-853.541171820861+396.083217871542i</v>
      </c>
      <c r="K2407" t="str">
        <f t="shared" si="1234"/>
        <v>0.830923159735831-1.79060130662751i</v>
      </c>
      <c r="L2407" t="str">
        <f t="shared" si="1235"/>
        <v>0.199452776453568-0.355568892072412i</v>
      </c>
      <c r="M2407" t="str">
        <f t="shared" si="1236"/>
        <v>1.0303759361894-2.14617019869992i</v>
      </c>
      <c r="N2407" t="str">
        <f t="shared" si="1237"/>
        <v>-6.04664881697596i</v>
      </c>
      <c r="O2407" t="str">
        <f t="shared" si="1238"/>
        <v>0.972155432550441+0.234336968834763i</v>
      </c>
      <c r="P2407" t="str">
        <f t="shared" si="1239"/>
        <v>0.027844567449559-0.234336968834763i</v>
      </c>
      <c r="Q2407" t="str">
        <f t="shared" si="1240"/>
        <v>-0.027844567449559+6.28098578581072i</v>
      </c>
      <c r="R2407" t="str">
        <f t="shared" si="1241"/>
        <v>-0.0373278667265951-0.00426767231463847i</v>
      </c>
      <c r="S2407" t="str">
        <f t="shared" si="1242"/>
        <v>0.663555425731244i</v>
      </c>
      <c r="T2407" t="str">
        <f t="shared" si="1243"/>
        <v>0.00283183711962137-0.0247691084974049i</v>
      </c>
      <c r="U2407" t="e">
        <f t="shared" si="1244"/>
        <v>#DIV/0!</v>
      </c>
      <c r="V2407" t="str">
        <f t="shared" si="1245"/>
        <v>0.0000833333333333333-0.000560799658533809i</v>
      </c>
      <c r="W2407" t="e">
        <f t="shared" si="1246"/>
        <v>#DIV/0!</v>
      </c>
      <c r="X2407" t="e">
        <f t="shared" si="1247"/>
        <v>#DIV/0!</v>
      </c>
      <c r="Y2407" t="str">
        <f t="shared" si="1248"/>
        <v>0.00096+2.02092372220124i</v>
      </c>
      <c r="Z2407" t="e">
        <f t="shared" si="1249"/>
        <v>#DIV/0!</v>
      </c>
      <c r="AA2407" t="e">
        <f t="shared" si="1250"/>
        <v>#DIV/0!</v>
      </c>
      <c r="AB2407" t="str">
        <f t="shared" si="1251"/>
        <v>0.00161594566199162-0.0141341227397757i</v>
      </c>
      <c r="AC2407" t="str">
        <f t="shared" si="1252"/>
        <v>0.971330798515432-0.0180315543726971i</v>
      </c>
      <c r="AD2407" t="str">
        <f t="shared" si="1253"/>
        <v>0.00193310156586496-0.0145154111609886i</v>
      </c>
      <c r="AE2407" t="e">
        <f t="shared" si="1254"/>
        <v>#DIV/0!</v>
      </c>
      <c r="AF2407" t="str">
        <f t="shared" si="1255"/>
        <v>-16.5836429792047-6.19474338731289i</v>
      </c>
      <c r="AG2407" t="e">
        <f t="shared" si="1256"/>
        <v>#DIV/0!</v>
      </c>
      <c r="AH2407" t="e">
        <f t="shared" si="1257"/>
        <v>#DIV/0!</v>
      </c>
      <c r="AI2407" t="e">
        <f t="shared" si="1258"/>
        <v>#DIV/0!</v>
      </c>
      <c r="AJ2407" t="e">
        <f t="shared" si="1259"/>
        <v>#DIV/0!</v>
      </c>
      <c r="AK2407"/>
      <c r="AL2407"/>
      <c r="AM2407"/>
      <c r="AN2407"/>
    </row>
    <row r="2408" spans="1:40" x14ac:dyDescent="0.3">
      <c r="A2408"/>
      <c r="B2408">
        <f t="shared" si="1260"/>
        <v>474000</v>
      </c>
      <c r="C2408" s="186" t="str">
        <f t="shared" si="1228"/>
        <v>-0.00184103344730906+0.00579993060277298i</v>
      </c>
      <c r="D2408" s="158" t="str">
        <f t="shared" si="1229"/>
        <v>-6.70133236684154-2.07772836877613i</v>
      </c>
      <c r="E2408" t="str">
        <f t="shared" si="1230"/>
        <v>415.678750319929-3305.42490613152i</v>
      </c>
      <c r="F2408" t="str">
        <f t="shared" si="1231"/>
        <v>0.872245797010283+0.276807978704007i</v>
      </c>
      <c r="G2408" t="str">
        <f t="shared" si="1226"/>
        <v>0.872245797010283+0.276807978704007i</v>
      </c>
      <c r="H2408" t="str">
        <f t="shared" si="1232"/>
        <v>9.89217998368655+4.10848808291947i</v>
      </c>
      <c r="I2408" t="str">
        <f t="shared" si="1233"/>
        <v>1861.39364725195i</v>
      </c>
      <c r="J2408" t="str">
        <f t="shared" si="1227"/>
        <v>-857.158273268212+396.920603110171i</v>
      </c>
      <c r="K2408" t="str">
        <f t="shared" si="1234"/>
        <v>0.828032520596485-1.78815339894917i</v>
      </c>
      <c r="L2408" t="str">
        <f t="shared" si="1235"/>
        <v>0.198812657913928-0.355177057228465i</v>
      </c>
      <c r="M2408" t="str">
        <f t="shared" si="1236"/>
        <v>1.02684517851041-2.14333045617763i</v>
      </c>
      <c r="N2408" t="str">
        <f t="shared" si="1237"/>
        <v>-6.05943242969684i</v>
      </c>
      <c r="O2408" t="str">
        <f t="shared" si="1238"/>
        <v>0.975071589909133+0.221890501265997i</v>
      </c>
      <c r="P2408" t="str">
        <f t="shared" si="1239"/>
        <v>0.024928410090867-0.221890501265997i</v>
      </c>
      <c r="Q2408" t="str">
        <f t="shared" si="1240"/>
        <v>-0.024928410090867+6.28132293096284i</v>
      </c>
      <c r="R2408" t="str">
        <f t="shared" si="1241"/>
        <v>-0.0353406343951726-0.00382840120275533i</v>
      </c>
      <c r="S2408" t="str">
        <f t="shared" si="1242"/>
        <v>0.664958291324755i</v>
      </c>
      <c r="T2408" t="str">
        <f t="shared" si="1243"/>
        <v>0.00254572712228982-0.0235000478617468i</v>
      </c>
      <c r="U2408" t="e">
        <f t="shared" si="1244"/>
        <v>#DIV/0!</v>
      </c>
      <c r="V2408" t="str">
        <f t="shared" si="1245"/>
        <v>0.0000833333333333333-0.000559616536891335i</v>
      </c>
      <c r="W2408" t="e">
        <f t="shared" si="1246"/>
        <v>#DIV/0!</v>
      </c>
      <c r="X2408" t="e">
        <f t="shared" si="1247"/>
        <v>#DIV/0!</v>
      </c>
      <c r="Y2408" t="str">
        <f t="shared" si="1248"/>
        <v>0.00096+2.02519628821012i</v>
      </c>
      <c r="Z2408" t="e">
        <f t="shared" si="1249"/>
        <v>#DIV/0!</v>
      </c>
      <c r="AA2408" t="e">
        <f t="shared" si="1250"/>
        <v>#DIV/0!</v>
      </c>
      <c r="AB2408" t="str">
        <f t="shared" si="1251"/>
        <v>0.00145268125464387-0.0134099521952246i</v>
      </c>
      <c r="AC2408" t="str">
        <f t="shared" si="1252"/>
        <v>0.972749719786333-0.016883520731918i</v>
      </c>
      <c r="AD2408" t="str">
        <f t="shared" si="1253"/>
        <v>0.00173212424682962-0.0137555504436764i</v>
      </c>
      <c r="AE2408" t="e">
        <f t="shared" si="1254"/>
        <v>#DIV/0!</v>
      </c>
      <c r="AF2408" t="str">
        <f t="shared" si="1255"/>
        <v>-16.5935123505281-6.1862164516956i</v>
      </c>
      <c r="AG2408" t="e">
        <f t="shared" si="1256"/>
        <v>#DIV/0!</v>
      </c>
      <c r="AH2408" t="e">
        <f t="shared" si="1257"/>
        <v>#DIV/0!</v>
      </c>
      <c r="AI2408" t="e">
        <f t="shared" si="1258"/>
        <v>#DIV/0!</v>
      </c>
      <c r="AJ2408" t="e">
        <f t="shared" si="1259"/>
        <v>#DIV/0!</v>
      </c>
      <c r="AK2408"/>
      <c r="AL2408"/>
      <c r="AM2408"/>
      <c r="AN2408"/>
    </row>
    <row r="2409" spans="1:40" x14ac:dyDescent="0.3">
      <c r="A2409"/>
      <c r="B2409">
        <f t="shared" si="1260"/>
        <v>475000</v>
      </c>
      <c r="C2409" s="186" t="str">
        <f t="shared" si="1228"/>
        <v>-0.00183464486726418+0.00579066228288513i</v>
      </c>
      <c r="D2409" s="158" t="str">
        <f t="shared" si="1229"/>
        <v>-6.70468213188246-2.07489695597075i</v>
      </c>
      <c r="E2409" t="str">
        <f t="shared" si="1230"/>
        <v>413.957473335503-3298.68212295875i</v>
      </c>
      <c r="F2409" t="str">
        <f t="shared" si="1231"/>
        <v>0.87268911146523+0.276429395670374i</v>
      </c>
      <c r="G2409" t="str">
        <f t="shared" si="1226"/>
        <v>0.87268911146523+0.276429395670374i</v>
      </c>
      <c r="H2409" t="str">
        <f t="shared" si="1232"/>
        <v>9.89865181767815+4.10280654110196i</v>
      </c>
      <c r="I2409" t="str">
        <f t="shared" si="1233"/>
        <v>1865.32063806894i</v>
      </c>
      <c r="J2409" t="str">
        <f t="shared" si="1227"/>
        <v>-860.783013789369+397.7579883488i</v>
      </c>
      <c r="K2409" t="str">
        <f t="shared" si="1234"/>
        <v>0.825155882330947-1.78570937113651i</v>
      </c>
      <c r="L2409" t="str">
        <f t="shared" si="1235"/>
        <v>0.198175296058197-0.35478533239234i</v>
      </c>
      <c r="M2409" t="str">
        <f t="shared" si="1236"/>
        <v>1.02333117838914-2.14049470352885i</v>
      </c>
      <c r="N2409" t="str">
        <f t="shared" si="1237"/>
        <v>-6.07221604241772i</v>
      </c>
      <c r="O2409" t="str">
        <f t="shared" si="1238"/>
        <v>0.977828402503243+0.209407772677986i</v>
      </c>
      <c r="P2409" t="str">
        <f t="shared" si="1239"/>
        <v>0.022171597496757-0.209407772677986i</v>
      </c>
      <c r="Q2409" t="str">
        <f t="shared" si="1240"/>
        <v>-0.022171597496757+6.28162381509571i</v>
      </c>
      <c r="R2409" t="str">
        <f t="shared" si="1241"/>
        <v>-0.0333486095127952-0.00341188937453687i</v>
      </c>
      <c r="S2409" t="str">
        <f t="shared" si="1242"/>
        <v>0.666361156918268i</v>
      </c>
      <c r="T2409" t="str">
        <f t="shared" si="1243"/>
        <v>0.00227355055089353-0.0222222180165618i</v>
      </c>
      <c r="U2409" t="e">
        <f t="shared" si="1244"/>
        <v>#DIV/0!</v>
      </c>
      <c r="V2409" t="str">
        <f t="shared" si="1245"/>
        <v>0.0000833333333333333-0.000558438396813668i</v>
      </c>
      <c r="W2409" t="e">
        <f t="shared" si="1246"/>
        <v>#DIV/0!</v>
      </c>
      <c r="X2409" t="e">
        <f t="shared" si="1247"/>
        <v>#DIV/0!</v>
      </c>
      <c r="Y2409" t="str">
        <f t="shared" si="1248"/>
        <v>0.00096+2.02946885421901i</v>
      </c>
      <c r="Z2409" t="e">
        <f t="shared" si="1249"/>
        <v>#DIV/0!</v>
      </c>
      <c r="AA2409" t="e">
        <f t="shared" si="1250"/>
        <v>#DIV/0!</v>
      </c>
      <c r="AB2409" t="str">
        <f t="shared" si="1251"/>
        <v>0.00129736774921797-0.0126807776319058i</v>
      </c>
      <c r="AC2409" t="str">
        <f t="shared" si="1252"/>
        <v>0.97418449950989-0.015753643912679i</v>
      </c>
      <c r="AD2409" t="str">
        <f t="shared" si="1253"/>
        <v>0.00154184058540869-0.0129918799064454i</v>
      </c>
      <c r="AE2409" t="e">
        <f t="shared" si="1254"/>
        <v>#DIV/0!</v>
      </c>
      <c r="AF2409" t="str">
        <f t="shared" si="1255"/>
        <v>-16.6033339495606-6.17770349707271i</v>
      </c>
      <c r="AG2409" t="e">
        <f t="shared" si="1256"/>
        <v>#DIV/0!</v>
      </c>
      <c r="AH2409" t="e">
        <f t="shared" si="1257"/>
        <v>#DIV/0!</v>
      </c>
      <c r="AI2409" t="e">
        <f t="shared" si="1258"/>
        <v>#DIV/0!</v>
      </c>
      <c r="AJ2409" t="e">
        <f t="shared" si="1259"/>
        <v>#DIV/0!</v>
      </c>
      <c r="AK2409"/>
      <c r="AL2409"/>
      <c r="AM2409"/>
      <c r="AN2409"/>
    </row>
    <row r="2410" spans="1:40" x14ac:dyDescent="0.3">
      <c r="A2410"/>
      <c r="B2410">
        <f t="shared" si="1260"/>
        <v>476000</v>
      </c>
      <c r="C2410" s="186" t="str">
        <f t="shared" si="1228"/>
        <v>-0.00182828714775181+0.00578141872386129i</v>
      </c>
      <c r="D2410" s="158" t="str">
        <f t="shared" si="1229"/>
        <v>-6.70801571601402-2.07207000330691i</v>
      </c>
      <c r="E2410" t="str">
        <f t="shared" si="1230"/>
        <v>412.246810004146-3291.96634167971i</v>
      </c>
      <c r="F2410" t="str">
        <f t="shared" si="1231"/>
        <v>0.87313028450625+0.276051419155197i</v>
      </c>
      <c r="G2410" t="str">
        <f t="shared" si="1226"/>
        <v>0.87313028450625+0.276051419155197i</v>
      </c>
      <c r="H2410" t="str">
        <f t="shared" si="1232"/>
        <v>9.90509234145186+4.09713456058164i</v>
      </c>
      <c r="I2410" t="str">
        <f t="shared" si="1233"/>
        <v>1869.24762888593i</v>
      </c>
      <c r="J2410" t="str">
        <f t="shared" si="1227"/>
        <v>-864.415393384333+398.595373587428i</v>
      </c>
      <c r="K2410" t="str">
        <f t="shared" si="1234"/>
        <v>0.822293162491132-1.78326923650586i</v>
      </c>
      <c r="L2410" t="str">
        <f t="shared" si="1235"/>
        <v>0.197540677335967-0.354393724423773i</v>
      </c>
      <c r="M2410" t="str">
        <f t="shared" si="1236"/>
        <v>1.0198338398271-2.13766296092963i</v>
      </c>
      <c r="N2410" t="str">
        <f t="shared" si="1237"/>
        <v>-6.0849996551386i</v>
      </c>
      <c r="O2410" t="str">
        <f t="shared" si="1238"/>
        <v>0.980425419818514+0.19689082297987i</v>
      </c>
      <c r="P2410" t="str">
        <f t="shared" si="1239"/>
        <v>0.0195745801814859-0.19689082297987i</v>
      </c>
      <c r="Q2410" t="str">
        <f t="shared" si="1240"/>
        <v>-0.0195745801814859+6.28189047811847i</v>
      </c>
      <c r="R2410" t="str">
        <f t="shared" si="1241"/>
        <v>-0.0313520120086519-0.0030183394273774i</v>
      </c>
      <c r="S2410" t="str">
        <f t="shared" si="1242"/>
        <v>0.667764022511781i</v>
      </c>
      <c r="T2410" t="str">
        <f t="shared" si="1243"/>
        <v>0.00201553847733144-0.0209357456527351i</v>
      </c>
      <c r="U2410" t="e">
        <f t="shared" si="1244"/>
        <v>#DIV/0!</v>
      </c>
      <c r="V2410" t="str">
        <f t="shared" si="1245"/>
        <v>0.0000833333333333333-0.000557265206904395i</v>
      </c>
      <c r="W2410" t="e">
        <f t="shared" si="1246"/>
        <v>#DIV/0!</v>
      </c>
      <c r="X2410" t="e">
        <f t="shared" si="1247"/>
        <v>#DIV/0!</v>
      </c>
      <c r="Y2410" t="str">
        <f t="shared" si="1248"/>
        <v>0.00096+2.03374142022789i</v>
      </c>
      <c r="Z2410" t="e">
        <f t="shared" si="1249"/>
        <v>#DIV/0!</v>
      </c>
      <c r="AA2410" t="e">
        <f t="shared" si="1250"/>
        <v>#DIV/0!</v>
      </c>
      <c r="AB2410" t="str">
        <f t="shared" si="1251"/>
        <v>0.0011501370034504-0.0119466713440851i</v>
      </c>
      <c r="AC2410" t="str">
        <f t="shared" si="1252"/>
        <v>0.975634991797906-0.0146422249822612i</v>
      </c>
      <c r="AD2410" t="str">
        <f t="shared" si="1253"/>
        <v>0.00136232505317789-0.0122245757628874i</v>
      </c>
      <c r="AE2410" t="e">
        <f t="shared" si="1254"/>
        <v>#DIV/0!</v>
      </c>
      <c r="AF2410" t="str">
        <f t="shared" si="1255"/>
        <v>-16.6131080574659-6.16920456388855i</v>
      </c>
      <c r="AG2410" t="e">
        <f t="shared" si="1256"/>
        <v>#DIV/0!</v>
      </c>
      <c r="AH2410" t="e">
        <f t="shared" si="1257"/>
        <v>#DIV/0!</v>
      </c>
      <c r="AI2410" t="e">
        <f t="shared" si="1258"/>
        <v>#DIV/0!</v>
      </c>
      <c r="AJ2410" t="e">
        <f t="shared" si="1259"/>
        <v>#DIV/0!</v>
      </c>
      <c r="AK2410"/>
      <c r="AL2410"/>
      <c r="AM2410"/>
      <c r="AN2410"/>
    </row>
    <row r="2411" spans="1:40" x14ac:dyDescent="0.3">
      <c r="A2411"/>
      <c r="B2411">
        <f t="shared" si="1260"/>
        <v>477000</v>
      </c>
      <c r="C2411" s="186" t="str">
        <f t="shared" si="1228"/>
        <v>-0.00182196010757183+0.0057721998530632i</v>
      </c>
      <c r="D2411" s="158" t="str">
        <f t="shared" si="1229"/>
        <v>-6.71133321423941-2.0692475263042i</v>
      </c>
      <c r="E2411" t="str">
        <f t="shared" si="1230"/>
        <v>410.546673703983-3285.27740329594i</v>
      </c>
      <c r="F2411" t="str">
        <f t="shared" si="1231"/>
        <v>0.873569328706264+0.275674051110132i</v>
      </c>
      <c r="G2411" t="str">
        <f t="shared" si="1226"/>
        <v>0.873569328706264+0.275674051110132i</v>
      </c>
      <c r="H2411" t="str">
        <f t="shared" si="1232"/>
        <v>9.91150173935438+4.0914721651189i</v>
      </c>
      <c r="I2411" t="str">
        <f t="shared" si="1233"/>
        <v>1873.17461970291i</v>
      </c>
      <c r="J2411" t="str">
        <f t="shared" si="1227"/>
        <v>-868.055412053103+399.432758826058i</v>
      </c>
      <c r="K2411" t="str">
        <f t="shared" si="1234"/>
        <v>0.819444279160752-1.78083300801877i</v>
      </c>
      <c r="L2411" t="str">
        <f t="shared" si="1235"/>
        <v>0.196908788259169-0.354002240090295i</v>
      </c>
      <c r="M2411" t="str">
        <f t="shared" si="1236"/>
        <v>1.01635306741992-2.13483524810907i</v>
      </c>
      <c r="N2411" t="str">
        <f t="shared" si="1237"/>
        <v>-6.09778326785948i</v>
      </c>
      <c r="O2411" t="str">
        <f t="shared" si="1238"/>
        <v>0.982862217454197+0.184341697673151i</v>
      </c>
      <c r="P2411" t="str">
        <f t="shared" si="1239"/>
        <v>0.017137782545803-0.184341697673151i</v>
      </c>
      <c r="Q2411" t="str">
        <f t="shared" si="1240"/>
        <v>-0.017137782545803+6.28212496553263i</v>
      </c>
      <c r="R2411" t="str">
        <f t="shared" si="1241"/>
        <v>-0.0293510681057594-0.0026479527889667i</v>
      </c>
      <c r="S2411" t="str">
        <f t="shared" si="1242"/>
        <v>0.669166888105292i</v>
      </c>
      <c r="T2411" t="str">
        <f t="shared" si="1243"/>
        <v>0.00177192232764258-0.0196407629068975i</v>
      </c>
      <c r="U2411" t="e">
        <f t="shared" si="1244"/>
        <v>#DIV/0!</v>
      </c>
      <c r="V2411" t="str">
        <f t="shared" si="1245"/>
        <v>0.0000833333333333333-0.000556096936030381i</v>
      </c>
      <c r="W2411" t="e">
        <f t="shared" si="1246"/>
        <v>#DIV/0!</v>
      </c>
      <c r="X2411" t="e">
        <f t="shared" si="1247"/>
        <v>#DIV/0!</v>
      </c>
      <c r="Y2411" t="str">
        <f t="shared" si="1248"/>
        <v>0.00096+2.03801398623677i</v>
      </c>
      <c r="Z2411" t="e">
        <f t="shared" si="1249"/>
        <v>#DIV/0!</v>
      </c>
      <c r="AA2411" t="e">
        <f t="shared" si="1250"/>
        <v>#DIV/0!</v>
      </c>
      <c r="AB2411" t="str">
        <f t="shared" si="1251"/>
        <v>0.00101112107716243-0.0112077087335625i</v>
      </c>
      <c r="AC2411" t="str">
        <f t="shared" si="1252"/>
        <v>0.977101044353358-0.0135495660657376i</v>
      </c>
      <c r="AD2411" t="str">
        <f t="shared" si="1253"/>
        <v>0.00119364861685184-0.0114538157311823i</v>
      </c>
      <c r="AE2411" t="e">
        <f t="shared" si="1254"/>
        <v>#DIV/0!</v>
      </c>
      <c r="AF2411" t="str">
        <f t="shared" si="1255"/>
        <v>-16.6228349535938-6.1607196914231i</v>
      </c>
      <c r="AG2411" t="e">
        <f t="shared" si="1256"/>
        <v>#DIV/0!</v>
      </c>
      <c r="AH2411" t="e">
        <f t="shared" si="1257"/>
        <v>#DIV/0!</v>
      </c>
      <c r="AI2411" t="e">
        <f t="shared" si="1258"/>
        <v>#DIV/0!</v>
      </c>
      <c r="AJ2411" t="e">
        <f t="shared" si="1259"/>
        <v>#DIV/0!</v>
      </c>
      <c r="AK2411"/>
      <c r="AL2411"/>
      <c r="AM2411"/>
      <c r="AN2411"/>
    </row>
    <row r="2412" spans="1:40" x14ac:dyDescent="0.3">
      <c r="A2412"/>
      <c r="B2412">
        <f t="shared" si="1260"/>
        <v>478000</v>
      </c>
      <c r="C2412" s="186" t="str">
        <f t="shared" si="1228"/>
        <v>-0.00181566356668901+0.00576300559792771i</v>
      </c>
      <c r="D2412" s="158" t="str">
        <f t="shared" si="1229"/>
        <v>-6.71463472095138-2.066429540073i</v>
      </c>
      <c r="E2412" t="str">
        <f t="shared" si="1230"/>
        <v>408.856978690289-3278.61515003011i</v>
      </c>
      <c r="F2412" t="str">
        <f t="shared" si="1231"/>
        <v>0.874006256557404+0.275297293433536i</v>
      </c>
      <c r="G2412" t="str">
        <f t="shared" si="1226"/>
        <v>0.874006256557404+0.275297293433536i</v>
      </c>
      <c r="H2412" t="str">
        <f t="shared" si="1232"/>
        <v>9.9178801945409+4.08581937773675i</v>
      </c>
      <c r="I2412" t="str">
        <f t="shared" si="1233"/>
        <v>1877.1016105199i</v>
      </c>
      <c r="J2412" t="str">
        <f t="shared" si="1227"/>
        <v>-871.70306979568+400.270144064687i</v>
      </c>
      <c r="K2412" t="str">
        <f t="shared" si="1234"/>
        <v>0.816609150952082-1.77840069828724i</v>
      </c>
      <c r="L2412" t="str">
        <f t="shared" si="1235"/>
        <v>0.196279615401992-0.35361088606825i</v>
      </c>
      <c r="M2412" t="str">
        <f t="shared" si="1236"/>
        <v>1.01288876635407-2.13201158435549i</v>
      </c>
      <c r="N2412" t="str">
        <f t="shared" si="1237"/>
        <v>-6.11056688058036i</v>
      </c>
      <c r="O2412" t="str">
        <f t="shared" si="1238"/>
        <v>0.985138397192407+0.171762447517424i</v>
      </c>
      <c r="P2412" t="str">
        <f t="shared" si="1239"/>
        <v>0.014861602807593-0.171762447517424i</v>
      </c>
      <c r="Q2412" t="str">
        <f t="shared" si="1240"/>
        <v>-0.014861602807593+6.28232932809778i</v>
      </c>
      <c r="R2412" t="str">
        <f t="shared" si="1241"/>
        <v>-0.0273460103803036-0.00230092956099859i</v>
      </c>
      <c r="S2412" t="str">
        <f t="shared" si="1242"/>
        <v>0.670569753698805i</v>
      </c>
      <c r="T2412" t="str">
        <f t="shared" si="1243"/>
        <v>0.00154293376899712-0.0183374074453652i</v>
      </c>
      <c r="U2412" t="e">
        <f t="shared" si="1244"/>
        <v>#DIV/0!</v>
      </c>
      <c r="V2412" t="str">
        <f t="shared" si="1245"/>
        <v>0.0000833333333333333-0.00055493355331902i</v>
      </c>
      <c r="W2412" t="e">
        <f t="shared" si="1246"/>
        <v>#DIV/0!</v>
      </c>
      <c r="X2412" t="e">
        <f t="shared" si="1247"/>
        <v>#DIV/0!</v>
      </c>
      <c r="Y2412" t="str">
        <f t="shared" si="1248"/>
        <v>0.00096+2.04228655224565i</v>
      </c>
      <c r="Z2412" t="e">
        <f t="shared" si="1249"/>
        <v>#DIV/0!</v>
      </c>
      <c r="AA2412" t="e">
        <f t="shared" si="1250"/>
        <v>#DIV/0!</v>
      </c>
      <c r="AB2412" t="str">
        <f t="shared" si="1251"/>
        <v>0.00088045216777321-0.0104639683575702i</v>
      </c>
      <c r="AC2412" t="str">
        <f t="shared" si="1252"/>
        <v>0.978582498353381-0.0124759702220307i</v>
      </c>
      <c r="AD2412" t="str">
        <f t="shared" si="1253"/>
        <v>0.00103587870580491-0.0106797789489067i</v>
      </c>
      <c r="AE2412" t="e">
        <f t="shared" si="1254"/>
        <v>#DIV/0!</v>
      </c>
      <c r="AF2412" t="str">
        <f t="shared" si="1255"/>
        <v>-16.6325149154923-6.15224891780975i</v>
      </c>
      <c r="AG2412" t="e">
        <f t="shared" si="1256"/>
        <v>#DIV/0!</v>
      </c>
      <c r="AH2412" t="e">
        <f t="shared" si="1257"/>
        <v>#DIV/0!</v>
      </c>
      <c r="AI2412" t="e">
        <f t="shared" si="1258"/>
        <v>#DIV/0!</v>
      </c>
      <c r="AJ2412" t="e">
        <f t="shared" si="1259"/>
        <v>#DIV/0!</v>
      </c>
      <c r="AK2412"/>
      <c r="AL2412"/>
      <c r="AM2412"/>
      <c r="AN2412"/>
    </row>
    <row r="2413" spans="1:40" x14ac:dyDescent="0.3">
      <c r="A2413"/>
      <c r="B2413">
        <f t="shared" si="1260"/>
        <v>479000</v>
      </c>
      <c r="C2413" s="186" t="str">
        <f t="shared" si="1228"/>
        <v>-0.00180939734622573+0.00575383588596879i</v>
      </c>
      <c r="D2413" s="158" t="str">
        <f t="shared" si="1229"/>
        <v>-6.71792032993563-2.06361605932022i</v>
      </c>
      <c r="E2413" t="str">
        <f t="shared" si="1230"/>
        <v>407.177640084913-3271.9794253146i</v>
      </c>
      <c r="F2413" t="str">
        <f t="shared" si="1231"/>
        <v>0.874441080471465+0.274921147971215i</v>
      </c>
      <c r="G2413" t="str">
        <f t="shared" si="1226"/>
        <v>0.874441080471465+0.274921147971215i</v>
      </c>
      <c r="H2413" t="str">
        <f t="shared" si="1232"/>
        <v>9.9242278889821+4.08017622073147i</v>
      </c>
      <c r="I2413" t="str">
        <f t="shared" si="1233"/>
        <v>1881.02860133689i</v>
      </c>
      <c r="J2413" t="str">
        <f t="shared" si="1227"/>
        <v>-875.358366612063+401.107529303316i</v>
      </c>
      <c r="K2413" t="str">
        <f t="shared" si="1234"/>
        <v>0.813787697002738-1.77597231957874i</v>
      </c>
      <c r="L2413" t="str">
        <f t="shared" si="1235"/>
        <v>0.195653145400784-0.353219668943798i</v>
      </c>
      <c r="M2413" t="str">
        <f t="shared" si="1236"/>
        <v>1.00944084240352-2.12919198852254i</v>
      </c>
      <c r="N2413" t="str">
        <f t="shared" si="1237"/>
        <v>-6.12335049330124i</v>
      </c>
      <c r="O2413" t="str">
        <f t="shared" si="1238"/>
        <v>0.9872535870632+0.159155128195242i</v>
      </c>
      <c r="P2413" t="str">
        <f t="shared" si="1239"/>
        <v>0.0127464129368-0.159155128195242i</v>
      </c>
      <c r="Q2413" t="str">
        <f t="shared" si="1240"/>
        <v>-0.0127464129368+6.28250562149648i</v>
      </c>
      <c r="R2413" t="str">
        <f t="shared" si="1241"/>
        <v>-0.0253370778179417-0.00197746835877266i</v>
      </c>
      <c r="S2413" t="str">
        <f t="shared" si="1242"/>
        <v>0.671972619292316i</v>
      </c>
      <c r="T2413" t="str">
        <f t="shared" si="1243"/>
        <v>0.00132880459261214-0.0170258225465355i</v>
      </c>
      <c r="U2413" t="e">
        <f t="shared" si="1244"/>
        <v>#DIV/0!</v>
      </c>
      <c r="V2413" t="str">
        <f t="shared" si="1245"/>
        <v>0.0000833333333333333-0.000553775028155517i</v>
      </c>
      <c r="W2413" t="e">
        <f t="shared" si="1246"/>
        <v>#DIV/0!</v>
      </c>
      <c r="X2413" t="e">
        <f t="shared" si="1247"/>
        <v>#DIV/0!</v>
      </c>
      <c r="Y2413" t="str">
        <f t="shared" si="1248"/>
        <v>0.00096+2.04655911825453i</v>
      </c>
      <c r="Z2413" t="e">
        <f t="shared" si="1249"/>
        <v>#DIV/0!</v>
      </c>
      <c r="AA2413" t="e">
        <f t="shared" si="1250"/>
        <v>#DIV/0!</v>
      </c>
      <c r="AB2413" t="str">
        <f t="shared" si="1251"/>
        <v>0.0007582625434874-0.00971553197579096i</v>
      </c>
      <c r="AC2413" t="str">
        <f t="shared" si="1252"/>
        <v>0.980079188333572-0.0114217413148309i</v>
      </c>
      <c r="AD2413" t="str">
        <f t="shared" si="1253"/>
        <v>0.000889079182084864-0.00990264588708065i</v>
      </c>
      <c r="AE2413" t="e">
        <f t="shared" si="1254"/>
        <v>#DIV/0!</v>
      </c>
      <c r="AF2413" t="str">
        <f t="shared" si="1255"/>
        <v>-16.6421482189177-6.14379228005169i</v>
      </c>
      <c r="AG2413" t="e">
        <f t="shared" si="1256"/>
        <v>#DIV/0!</v>
      </c>
      <c r="AH2413" t="e">
        <f t="shared" si="1257"/>
        <v>#DIV/0!</v>
      </c>
      <c r="AI2413" t="e">
        <f t="shared" si="1258"/>
        <v>#DIV/0!</v>
      </c>
      <c r="AJ2413" t="e">
        <f t="shared" si="1259"/>
        <v>#DIV/0!</v>
      </c>
      <c r="AK2413"/>
      <c r="AL2413"/>
      <c r="AM2413"/>
      <c r="AN2413"/>
    </row>
    <row r="2414" spans="1:40" x14ac:dyDescent="0.3">
      <c r="A2414"/>
      <c r="B2414">
        <f t="shared" si="1260"/>
        <v>480000</v>
      </c>
      <c r="C2414" s="186" t="str">
        <f t="shared" si="1228"/>
        <v>-0.00180316126845514+0.00574469064478026i</v>
      </c>
      <c r="D2414" s="158" t="str">
        <f t="shared" si="1229"/>
        <v>-6.7211901343746-2.0608070983553i</v>
      </c>
      <c r="E2414" t="str">
        <f t="shared" si="1230"/>
        <v>405.508573865844-3265.3700737802i</v>
      </c>
      <c r="F2414" t="str">
        <f t="shared" si="1231"/>
        <v>0.874873812780405+0.274545616517211i</v>
      </c>
      <c r="G2414" t="str">
        <f t="shared" si="1226"/>
        <v>0.874873812780405+0.274545616517211i</v>
      </c>
      <c r="H2414" t="str">
        <f t="shared" si="1232"/>
        <v>9.93054500347152+4.07454271568357i</v>
      </c>
      <c r="I2414" t="str">
        <f t="shared" si="1233"/>
        <v>1884.95559215388i</v>
      </c>
      <c r="J2414" t="str">
        <f t="shared" si="1227"/>
        <v>-879.021302502252+401.944914541945i</v>
      </c>
      <c r="K2414" t="str">
        <f t="shared" si="1234"/>
        <v>0.810979836972478-1.77354788382133i</v>
      </c>
      <c r="L2414" t="str">
        <f t="shared" si="1235"/>
        <v>0.195029364953958-0.35282859521391i</v>
      </c>
      <c r="M2414" t="str">
        <f t="shared" si="1236"/>
        <v>1.00600920192644-2.12637647903524i</v>
      </c>
      <c r="N2414" t="str">
        <f t="shared" si="1237"/>
        <v>-6.13613410602212i</v>
      </c>
      <c r="O2414" t="str">
        <f t="shared" si="1238"/>
        <v>0.989207441405361+0.146521799976177i</v>
      </c>
      <c r="P2414" t="str">
        <f t="shared" si="1239"/>
        <v>0.010792558594639-0.146521799976177i</v>
      </c>
      <c r="Q2414" t="str">
        <f t="shared" si="1240"/>
        <v>-0.010792558594639+6.2826559059983i</v>
      </c>
      <c r="R2414" t="str">
        <f t="shared" si="1241"/>
        <v>-0.023324515866883-0.00167776614670085i</v>
      </c>
      <c r="S2414" t="str">
        <f t="shared" si="1242"/>
        <v>0.673375484885829i</v>
      </c>
      <c r="T2414" t="str">
        <f t="shared" si="1243"/>
        <v>0.00112976659255971-0.0157061571815896i</v>
      </c>
      <c r="U2414" t="e">
        <f t="shared" si="1244"/>
        <v>#DIV/0!</v>
      </c>
      <c r="V2414" t="str">
        <f t="shared" si="1245"/>
        <v>0.0000833333333333333-0.000552621330180192i</v>
      </c>
      <c r="W2414" t="e">
        <f t="shared" si="1246"/>
        <v>#DIV/0!</v>
      </c>
      <c r="X2414" t="e">
        <f t="shared" si="1247"/>
        <v>#DIV/0!</v>
      </c>
      <c r="Y2414" t="str">
        <f t="shared" si="1248"/>
        <v>0.00096+2.05083168426342i</v>
      </c>
      <c r="Z2414" t="e">
        <f t="shared" si="1249"/>
        <v>#DIV/0!</v>
      </c>
      <c r="AA2414" t="e">
        <f t="shared" si="1250"/>
        <v>#DIV/0!</v>
      </c>
      <c r="AB2414" t="str">
        <f t="shared" si="1251"/>
        <v>0.000644684474138829-0.00896248459640989i</v>
      </c>
      <c r="AC2414" t="str">
        <f t="shared" si="1252"/>
        <v>0.981590942073801-0.0103871838783203i</v>
      </c>
      <c r="AD2414" t="str">
        <f t="shared" si="1253"/>
        <v>0.000753310312937566-0.00912259826354298i</v>
      </c>
      <c r="AE2414" t="e">
        <f t="shared" si="1254"/>
        <v>#DIV/0!</v>
      </c>
      <c r="AF2414" t="str">
        <f t="shared" si="1255"/>
        <v>-16.6517351378461-6.13534981403887i</v>
      </c>
      <c r="AG2414" t="e">
        <f t="shared" si="1256"/>
        <v>#DIV/0!</v>
      </c>
      <c r="AH2414" t="e">
        <f t="shared" si="1257"/>
        <v>#DIV/0!</v>
      </c>
      <c r="AI2414" t="e">
        <f t="shared" si="1258"/>
        <v>#DIV/0!</v>
      </c>
      <c r="AJ2414" t="e">
        <f t="shared" si="1259"/>
        <v>#DIV/0!</v>
      </c>
      <c r="AK2414"/>
      <c r="AL2414"/>
      <c r="AM2414"/>
      <c r="AN2414"/>
    </row>
    <row r="2415" spans="1:40" x14ac:dyDescent="0.3">
      <c r="A2415"/>
      <c r="B2415">
        <f t="shared" si="1260"/>
        <v>481000</v>
      </c>
      <c r="C2415" s="186" t="str">
        <f t="shared" si="1228"/>
        <v>-0.0017969551567941+0.00573556980203794i</v>
      </c>
      <c r="D2415" s="158" t="str">
        <f t="shared" si="1229"/>
        <v>-6.72444422685107-2.05800267109597i</v>
      </c>
      <c r="E2415" t="str">
        <f t="shared" si="1230"/>
        <v>403.849696856932-3258.78694124496i</v>
      </c>
      <c r="F2415" t="str">
        <f t="shared" si="1231"/>
        <v>0.875304465736824+0.274170700814556i</v>
      </c>
      <c r="G2415" t="str">
        <f t="shared" si="1226"/>
        <v>0.875304465736824+0.274170700814556i</v>
      </c>
      <c r="H2415" t="str">
        <f t="shared" si="1232"/>
        <v>9.93683171763272+4.06891888346841i</v>
      </c>
      <c r="I2415" t="str">
        <f t="shared" si="1233"/>
        <v>1888.88258297086i</v>
      </c>
      <c r="J2415" t="str">
        <f t="shared" si="1227"/>
        <v>-882.691877466248+402.782299780575i</v>
      </c>
      <c r="K2415" t="str">
        <f t="shared" si="1234"/>
        <v>0.808185491039996-1.77112740260857i</v>
      </c>
      <c r="L2415" t="str">
        <f t="shared" si="1235"/>
        <v>0.194408260821884-0.352437671287345i</v>
      </c>
      <c r="M2415" t="str">
        <f t="shared" si="1236"/>
        <v>1.00259375186188-2.12356507389591i</v>
      </c>
      <c r="N2415" t="str">
        <f t="shared" si="1237"/>
        <v>-6.14891771874299i</v>
      </c>
      <c r="O2415" t="str">
        <f t="shared" si="1238"/>
        <v>0.990999640922886+0.13386452738015i</v>
      </c>
      <c r="P2415" t="str">
        <f t="shared" si="1239"/>
        <v>0.00900035907711405-0.13386452738015i</v>
      </c>
      <c r="Q2415" t="str">
        <f t="shared" si="1240"/>
        <v>-0.00900035907711405+6.28278224612314i</v>
      </c>
      <c r="R2415" t="str">
        <f t="shared" si="1241"/>
        <v>-0.0213085764875618-0.00140201806973961i</v>
      </c>
      <c r="S2415" t="str">
        <f t="shared" si="1242"/>
        <v>0.674778350479342i</v>
      </c>
      <c r="T2415" t="str">
        <f t="shared" si="1243"/>
        <v>0.000946051440441125-0.0143785660933398i</v>
      </c>
      <c r="U2415" t="e">
        <f t="shared" si="1244"/>
        <v>#DIV/0!</v>
      </c>
      <c r="V2415" t="str">
        <f t="shared" si="1245"/>
        <v>0.0000833333333333333-0.000551472429285846i</v>
      </c>
      <c r="W2415" t="e">
        <f t="shared" si="1246"/>
        <v>#DIV/0!</v>
      </c>
      <c r="X2415" t="e">
        <f t="shared" si="1247"/>
        <v>#DIV/0!</v>
      </c>
      <c r="Y2415" t="str">
        <f t="shared" si="1248"/>
        <v>0.00096+2.0551042502723i</v>
      </c>
      <c r="Z2415" t="e">
        <f t="shared" si="1249"/>
        <v>#DIV/0!</v>
      </c>
      <c r="AA2415" t="e">
        <f t="shared" si="1250"/>
        <v>#DIV/0!</v>
      </c>
      <c r="AB2415" t="str">
        <f t="shared" si="1251"/>
        <v>0.000539850159675202-0.00820491452110738i</v>
      </c>
      <c r="AC2415" t="str">
        <f t="shared" si="1252"/>
        <v>0.983117580485707-0.00937260297764646i</v>
      </c>
      <c r="AD2415" t="str">
        <f t="shared" si="1253"/>
        <v>0.000628628745859104-0.0083398189557361i</v>
      </c>
      <c r="AE2415" t="e">
        <f t="shared" si="1254"/>
        <v>#DIV/0!</v>
      </c>
      <c r="AF2415" t="str">
        <f t="shared" si="1255"/>
        <v>-16.6612759444838-6.12692155456438i</v>
      </c>
      <c r="AG2415" t="e">
        <f t="shared" si="1256"/>
        <v>#DIV/0!</v>
      </c>
      <c r="AH2415" t="e">
        <f t="shared" si="1257"/>
        <v>#DIV/0!</v>
      </c>
      <c r="AI2415" t="e">
        <f t="shared" si="1258"/>
        <v>#DIV/0!</v>
      </c>
      <c r="AJ2415" t="e">
        <f t="shared" si="1259"/>
        <v>#DIV/0!</v>
      </c>
      <c r="AK2415"/>
      <c r="AL2415"/>
      <c r="AM2415"/>
      <c r="AN2415"/>
    </row>
    <row r="2416" spans="1:40" x14ac:dyDescent="0.3">
      <c r="A2416"/>
      <c r="B2416">
        <f t="shared" si="1260"/>
        <v>482000</v>
      </c>
      <c r="C2416" s="186" t="str">
        <f t="shared" si="1228"/>
        <v>-0.00179077883579625+0.00572647328550217i</v>
      </c>
      <c r="D2416" s="158" t="str">
        <f t="shared" si="1229"/>
        <v>-6.72768269935201-2.05520279107397i</v>
      </c>
      <c r="E2416" t="str">
        <f t="shared" si="1230"/>
        <v>402.200926717737-3252.22987470304i</v>
      </c>
      <c r="F2416" t="str">
        <f t="shared" si="1231"/>
        <v>0.875733051514466+0.27379640255602i</v>
      </c>
      <c r="G2416" t="str">
        <f t="shared" si="1226"/>
        <v>0.875733051514466+0.27379640255602i</v>
      </c>
      <c r="H2416" t="str">
        <f t="shared" si="1232"/>
        <v>9.94308820992687+4.06330474426674i</v>
      </c>
      <c r="I2416" t="str">
        <f t="shared" si="1233"/>
        <v>1892.80957378785i</v>
      </c>
      <c r="J2416" t="str">
        <f t="shared" si="1227"/>
        <v>-886.370091504051+403.619685019203i</v>
      </c>
      <c r="K2416" t="str">
        <f t="shared" si="1234"/>
        <v>0.805404579899754-1.76871088720453i</v>
      </c>
      <c r="L2416" t="str">
        <f t="shared" si="1235"/>
        <v>0.193789819826791-0.352046903485637i</v>
      </c>
      <c r="M2416" t="str">
        <f t="shared" si="1236"/>
        <v>0.999194399726545-2.12075779069017i</v>
      </c>
      <c r="N2416" t="str">
        <f t="shared" si="1237"/>
        <v>-6.16170133146387i</v>
      </c>
      <c r="O2416" t="str">
        <f t="shared" si="1238"/>
        <v>0.992629892737169+0.121185378840008i</v>
      </c>
      <c r="P2416" t="str">
        <f t="shared" si="1239"/>
        <v>0.00737010726283105-0.121185378840008i</v>
      </c>
      <c r="Q2416" t="str">
        <f t="shared" si="1240"/>
        <v>-0.00737010726283105+6.28288671030388i</v>
      </c>
      <c r="R2416" t="str">
        <f t="shared" si="1241"/>
        <v>-0.019289518198698-0.00115041728077072i</v>
      </c>
      <c r="S2416" t="str">
        <f t="shared" si="1242"/>
        <v>0.676181216072853i</v>
      </c>
      <c r="T2416" t="str">
        <f t="shared" si="1243"/>
        <v>0.00077789055590277-0.013043209873055i</v>
      </c>
      <c r="U2416" t="e">
        <f t="shared" si="1244"/>
        <v>#DIV/0!</v>
      </c>
      <c r="V2416" t="str">
        <f t="shared" si="1245"/>
        <v>0.0000833333333333333-0.000550328295615128i</v>
      </c>
      <c r="W2416" t="e">
        <f t="shared" si="1246"/>
        <v>#DIV/0!</v>
      </c>
      <c r="X2416" t="e">
        <f t="shared" si="1247"/>
        <v>#DIV/0!</v>
      </c>
      <c r="Y2416" t="str">
        <f t="shared" si="1248"/>
        <v>0.00096+2.05937681628118i</v>
      </c>
      <c r="Z2416" t="e">
        <f t="shared" si="1249"/>
        <v>#DIV/0!</v>
      </c>
      <c r="AA2416" t="e">
        <f t="shared" si="1250"/>
        <v>#DIV/0!</v>
      </c>
      <c r="AB2416" t="str">
        <f t="shared" si="1251"/>
        <v>0.000443891656269907-0.00744291338889845i</v>
      </c>
      <c r="AC2416" t="str">
        <f t="shared" si="1252"/>
        <v>0.984658917502092-0.00837830406409382i</v>
      </c>
      <c r="AD2416" t="str">
        <f t="shared" si="1253"/>
        <v>0.000515087486185863-0.00755449191298648i</v>
      </c>
      <c r="AE2416" t="e">
        <f t="shared" si="1254"/>
        <v>#DIV/0!</v>
      </c>
      <c r="AF2416" t="str">
        <f t="shared" si="1255"/>
        <v>-16.6707709092789-6.11850753534071i</v>
      </c>
      <c r="AG2416" t="e">
        <f t="shared" si="1256"/>
        <v>#DIV/0!</v>
      </c>
      <c r="AH2416" t="e">
        <f t="shared" si="1257"/>
        <v>#DIV/0!</v>
      </c>
      <c r="AI2416" t="e">
        <f t="shared" si="1258"/>
        <v>#DIV/0!</v>
      </c>
      <c r="AJ2416" t="e">
        <f t="shared" si="1259"/>
        <v>#DIV/0!</v>
      </c>
      <c r="AK2416"/>
      <c r="AL2416"/>
      <c r="AM2416"/>
      <c r="AN2416"/>
    </row>
    <row r="2417" spans="1:40" x14ac:dyDescent="0.3">
      <c r="A2417"/>
      <c r="B2417">
        <f t="shared" si="1260"/>
        <v>483000</v>
      </c>
      <c r="C2417" s="186" t="str">
        <f t="shared" si="1228"/>
        <v>-0.00178463213114501+0.00571740102301976i</v>
      </c>
      <c r="D2417" s="158" t="str">
        <f t="shared" si="1229"/>
        <v>-6.73090564327196-2.05240747144071i</v>
      </c>
      <c r="E2417" t="str">
        <f t="shared" si="1230"/>
        <v>400.562181933533-3245.69872231388i</v>
      </c>
      <c r="F2417" t="str">
        <f t="shared" si="1231"/>
        <v>0.876159582208675+0.273422723384852i</v>
      </c>
      <c r="G2417" t="str">
        <f t="shared" si="1226"/>
        <v>0.876159582208675+0.273422723384852i</v>
      </c>
      <c r="H2417" t="str">
        <f t="shared" si="1232"/>
        <v>9.94931465765948+4.05770031757505i</v>
      </c>
      <c r="I2417" t="str">
        <f t="shared" si="1233"/>
        <v>1896.73656460484i</v>
      </c>
      <c r="J2417" t="str">
        <f t="shared" si="1227"/>
        <v>-890.055944615659+404.457070257833i</v>
      </c>
      <c r="K2417" t="str">
        <f t="shared" si="1234"/>
        <v>0.802637024758789-1.76629834854853i</v>
      </c>
      <c r="L2417" t="str">
        <f t="shared" si="1235"/>
        <v>0.193174028852646-0.351656298044045i</v>
      </c>
      <c r="M2417" t="str">
        <f t="shared" si="1236"/>
        <v>0.995811053611435-2.11795464659258i</v>
      </c>
      <c r="N2417" t="str">
        <f t="shared" si="1237"/>
        <v>-6.17448494418475i</v>
      </c>
      <c r="O2417" t="str">
        <f t="shared" si="1238"/>
        <v>0.994097930434856+0.108486426363557i</v>
      </c>
      <c r="P2417" t="str">
        <f t="shared" si="1239"/>
        <v>0.00590206956514405-0.108486426363557i</v>
      </c>
      <c r="Q2417" t="str">
        <f t="shared" si="1240"/>
        <v>-0.00590206956514405+6.28297137054831i</v>
      </c>
      <c r="R2417" t="str">
        <f t="shared" si="1241"/>
        <v>-0.0172676061195748-0.000923154763969048i</v>
      </c>
      <c r="S2417" t="str">
        <f t="shared" si="1242"/>
        <v>0.677584081666365i</v>
      </c>
      <c r="T2417" t="str">
        <f t="shared" si="1243"/>
        <v>0.000625514972979897-0.0117002550351086i</v>
      </c>
      <c r="U2417" t="e">
        <f t="shared" si="1244"/>
        <v>#DIV/0!</v>
      </c>
      <c r="V2417" t="str">
        <f t="shared" si="1245"/>
        <v>0.0000833333333333333-0.000549188899557956i</v>
      </c>
      <c r="W2417" t="e">
        <f t="shared" si="1246"/>
        <v>#DIV/0!</v>
      </c>
      <c r="X2417" t="e">
        <f t="shared" si="1247"/>
        <v>#DIV/0!</v>
      </c>
      <c r="Y2417" t="str">
        <f t="shared" si="1248"/>
        <v>0.00096+2.06364938229006i</v>
      </c>
      <c r="Z2417" t="e">
        <f t="shared" si="1249"/>
        <v>#DIV/0!</v>
      </c>
      <c r="AA2417" t="e">
        <f t="shared" si="1250"/>
        <v>#DIV/0!</v>
      </c>
      <c r="AB2417" t="str">
        <f t="shared" si="1251"/>
        <v>0.000356940800053083-0.00667657621872946i</v>
      </c>
      <c r="AC2417" t="str">
        <f t="shared" si="1252"/>
        <v>0.98621475996839-0.00740459282492093i</v>
      </c>
      <c r="AD2417" t="str">
        <f t="shared" si="1253"/>
        <v>0.000412735877233541-0.00676680206837323i</v>
      </c>
      <c r="AE2417" t="e">
        <f t="shared" si="1254"/>
        <v>#DIV/0!</v>
      </c>
      <c r="AF2417" t="str">
        <f t="shared" si="1255"/>
        <v>-16.6802203009314-6.11010778901576i</v>
      </c>
      <c r="AG2417" t="e">
        <f t="shared" si="1256"/>
        <v>#DIV/0!</v>
      </c>
      <c r="AH2417" t="e">
        <f t="shared" si="1257"/>
        <v>#DIV/0!</v>
      </c>
      <c r="AI2417" t="e">
        <f t="shared" si="1258"/>
        <v>#DIV/0!</v>
      </c>
      <c r="AJ2417" t="e">
        <f t="shared" si="1259"/>
        <v>#DIV/0!</v>
      </c>
      <c r="AK2417"/>
      <c r="AL2417"/>
      <c r="AM2417"/>
      <c r="AN2417"/>
    </row>
    <row r="2418" spans="1:40" x14ac:dyDescent="0.3">
      <c r="A2418"/>
      <c r="B2418">
        <f t="shared" si="1260"/>
        <v>484000</v>
      </c>
      <c r="C2418" s="186" t="str">
        <f t="shared" si="1228"/>
        <v>-0.00177851486964673+0.00570835294252657i</v>
      </c>
      <c r="D2418" s="158" t="str">
        <f t="shared" si="1229"/>
        <v>-6.73411314941684-2.04961672497285i</v>
      </c>
      <c r="E2418" t="str">
        <f t="shared" si="1230"/>
        <v>398.933381805443-3239.19333339129i</v>
      </c>
      <c r="F2418" t="str">
        <f t="shared" si="1231"/>
        <v>0.876584069836897+0.273049664895508i</v>
      </c>
      <c r="G2418" t="str">
        <f t="shared" si="1226"/>
        <v>0.876584069836897+0.273049664895508i</v>
      </c>
      <c r="H2418" t="str">
        <f t="shared" si="1232"/>
        <v>9.95551123698796+4.05210562221591i</v>
      </c>
      <c r="I2418" t="str">
        <f t="shared" si="1233"/>
        <v>1900.66355542182i</v>
      </c>
      <c r="J2418" t="str">
        <f t="shared" si="1227"/>
        <v>-893.749436801075+405.294455496461i</v>
      </c>
      <c r="K2418" t="str">
        <f t="shared" si="1234"/>
        <v>0.799882747333535-1.76388979725997i</v>
      </c>
      <c r="L2418" t="str">
        <f t="shared" si="1235"/>
        <v>0.192560874845046-0.351265861112514i</v>
      </c>
      <c r="M2418" t="str">
        <f t="shared" si="1236"/>
        <v>0.992443622178581-2.11515565837248i</v>
      </c>
      <c r="N2418" t="str">
        <f t="shared" si="1237"/>
        <v>-6.18726855690563i</v>
      </c>
      <c r="O2418" t="str">
        <f t="shared" si="1238"/>
        <v>0.995403514111387+0.0957697451949275i</v>
      </c>
      <c r="P2418" t="str">
        <f t="shared" si="1239"/>
        <v>0.00459648588861294-0.0957697451949275i</v>
      </c>
      <c r="Q2418" t="str">
        <f t="shared" si="1240"/>
        <v>-0.00459648588861294+6.28303830210056i</v>
      </c>
      <c r="R2418" t="str">
        <f t="shared" si="1241"/>
        <v>-0.0152431120083073-0.000720419154194067i</v>
      </c>
      <c r="S2418" t="str">
        <f t="shared" si="1242"/>
        <v>0.678986947259878i</v>
      </c>
      <c r="T2418" t="str">
        <f t="shared" si="1243"/>
        <v>0.000489155202253773-0.010349874089261i</v>
      </c>
      <c r="U2418" t="e">
        <f t="shared" si="1244"/>
        <v>#DIV/0!</v>
      </c>
      <c r="V2418" t="str">
        <f t="shared" si="1245"/>
        <v>0.0000833333333333333-0.000548054211748951i</v>
      </c>
      <c r="W2418" t="e">
        <f t="shared" si="1246"/>
        <v>#DIV/0!</v>
      </c>
      <c r="X2418" t="e">
        <f t="shared" si="1247"/>
        <v>#DIV/0!</v>
      </c>
      <c r="Y2418" t="str">
        <f t="shared" si="1248"/>
        <v>0.00096+2.06792194829895i</v>
      </c>
      <c r="Z2418" t="e">
        <f t="shared" si="1249"/>
        <v>#DIV/0!</v>
      </c>
      <c r="AA2418" t="e">
        <f t="shared" si="1250"/>
        <v>#DIV/0!</v>
      </c>
      <c r="AB2418" t="str">
        <f t="shared" si="1251"/>
        <v>0.000279129128453654-0.00590600145072503i</v>
      </c>
      <c r="AC2418" t="str">
        <f t="shared" si="1252"/>
        <v>0.987784907536441-0.00645177502781483i</v>
      </c>
      <c r="AD2418" t="str">
        <f t="shared" si="1253"/>
        <v>0.000321619582988454-0.0059769352502617i</v>
      </c>
      <c r="AE2418" t="e">
        <f t="shared" si="1254"/>
        <v>#DIV/0!</v>
      </c>
      <c r="AF2418" t="str">
        <f t="shared" si="1255"/>
        <v>-16.6896243864048-6.10172234718876i</v>
      </c>
      <c r="AG2418" t="e">
        <f t="shared" si="1256"/>
        <v>#DIV/0!</v>
      </c>
      <c r="AH2418" t="e">
        <f t="shared" si="1257"/>
        <v>#DIV/0!</v>
      </c>
      <c r="AI2418" t="e">
        <f t="shared" si="1258"/>
        <v>#DIV/0!</v>
      </c>
      <c r="AJ2418" t="e">
        <f t="shared" si="1259"/>
        <v>#DIV/0!</v>
      </c>
      <c r="AK2418"/>
      <c r="AL2418"/>
      <c r="AM2418"/>
      <c r="AN2418"/>
    </row>
    <row r="2419" spans="1:40" x14ac:dyDescent="0.3">
      <c r="A2419"/>
      <c r="B2419">
        <f t="shared" si="1260"/>
        <v>485000</v>
      </c>
      <c r="C2419" s="186" t="str">
        <f t="shared" si="1228"/>
        <v>-0.00177242687922368+0.00569932897204943i</v>
      </c>
      <c r="D2419" s="158" t="str">
        <f t="shared" si="1229"/>
        <v>-6.73730530800746-2.04683056407776i</v>
      </c>
      <c r="E2419" t="str">
        <f t="shared" si="1230"/>
        <v>397.314446440715-3232.71355839279i</v>
      </c>
      <c r="F2419" t="str">
        <f t="shared" si="1231"/>
        <v>0.87700652633914+0.272677228634365i</v>
      </c>
      <c r="G2419" t="str">
        <f t="shared" si="1226"/>
        <v>0.87700652633914+0.272677228634365i</v>
      </c>
      <c r="H2419" t="str">
        <f t="shared" si="1232"/>
        <v>9.96167812292853+4.0465206763479i</v>
      </c>
      <c r="I2419" t="str">
        <f t="shared" si="1233"/>
        <v>1904.59054623881i</v>
      </c>
      <c r="J2419" t="str">
        <f t="shared" si="1227"/>
        <v>-897.450568060297+406.13184073509i</v>
      </c>
      <c r="K2419" t="str">
        <f t="shared" si="1234"/>
        <v>0.797141669846713-1.76148524364309i</v>
      </c>
      <c r="L2419" t="str">
        <f t="shared" si="1235"/>
        <v>0.191950344811097-0.350875598756618i</v>
      </c>
      <c r="M2419" t="str">
        <f t="shared" si="1236"/>
        <v>0.98909201465781-2.11236084239971i</v>
      </c>
      <c r="N2419" t="str">
        <f t="shared" si="1237"/>
        <v>-6.20005216962651i</v>
      </c>
      <c r="O2419" t="str">
        <f t="shared" si="1238"/>
        <v>0.996546430410198+0.0830374134754464i</v>
      </c>
      <c r="P2419" t="str">
        <f t="shared" si="1239"/>
        <v>0.00345356958980203-0.0830374134754464i</v>
      </c>
      <c r="Q2419" t="str">
        <f t="shared" si="1240"/>
        <v>-0.00345356958980203+6.28308958310196i</v>
      </c>
      <c r="R2419" t="str">
        <f t="shared" si="1241"/>
        <v>-0.0132163142959183-0.000542396552458176i</v>
      </c>
      <c r="S2419" t="str">
        <f t="shared" si="1242"/>
        <v>0.680389812853389i</v>
      </c>
      <c r="T2419" t="str">
        <f t="shared" si="1243"/>
        <v>0.000369041088819342-0.00899224561041142i</v>
      </c>
      <c r="U2419" t="e">
        <f t="shared" si="1244"/>
        <v>#DIV/0!</v>
      </c>
      <c r="V2419" t="str">
        <f t="shared" si="1245"/>
        <v>0.0000833333333333333-0.000546924203064932i</v>
      </c>
      <c r="W2419" t="e">
        <f t="shared" si="1246"/>
        <v>#DIV/0!</v>
      </c>
      <c r="X2419" t="e">
        <f t="shared" si="1247"/>
        <v>#DIV/0!</v>
      </c>
      <c r="Y2419" t="str">
        <f t="shared" si="1248"/>
        <v>0.00096+2.07219451430783i</v>
      </c>
      <c r="Z2419" t="e">
        <f t="shared" si="1249"/>
        <v>#DIV/0!</v>
      </c>
      <c r="AA2419" t="e">
        <f t="shared" si="1250"/>
        <v>#DIV/0!</v>
      </c>
      <c r="AB2419" t="str">
        <f t="shared" si="1251"/>
        <v>0.000210587799150685-0.00513129098599089i</v>
      </c>
      <c r="AC2419" t="str">
        <f t="shared" si="1252"/>
        <v>0.989369152560759-0.00552015635994223i</v>
      </c>
      <c r="AD2419" t="str">
        <f t="shared" si="1253"/>
        <v>0.000241780573354948-0.00518507809359473i</v>
      </c>
      <c r="AE2419" t="e">
        <f t="shared" si="1254"/>
        <v>#DIV/0!</v>
      </c>
      <c r="AF2419" t="str">
        <f t="shared" si="1255"/>
        <v>-16.698983430936-6.09335124042566i</v>
      </c>
      <c r="AG2419" t="e">
        <f t="shared" si="1256"/>
        <v>#DIV/0!</v>
      </c>
      <c r="AH2419" t="e">
        <f t="shared" si="1257"/>
        <v>#DIV/0!</v>
      </c>
      <c r="AI2419" t="e">
        <f t="shared" si="1258"/>
        <v>#DIV/0!</v>
      </c>
      <c r="AJ2419" t="e">
        <f t="shared" si="1259"/>
        <v>#DIV/0!</v>
      </c>
      <c r="AK2419"/>
      <c r="AL2419"/>
      <c r="AM2419"/>
      <c r="AN2419"/>
    </row>
    <row r="2420" spans="1:40" x14ac:dyDescent="0.3">
      <c r="A2420"/>
      <c r="B2420">
        <f t="shared" si="1260"/>
        <v>486000</v>
      </c>
      <c r="C2420" s="186" t="str">
        <f t="shared" si="1228"/>
        <v>-0.00176636798890729+0.00569032903970853i</v>
      </c>
      <c r="D2420" s="158" t="str">
        <f t="shared" si="1229"/>
        <v>-6.74048220868325-2.04404900079895i</v>
      </c>
      <c r="E2420" t="str">
        <f t="shared" si="1230"/>
        <v>395.705296743123-3226.25924890899i</v>
      </c>
      <c r="F2420" t="str">
        <f t="shared" si="1231"/>
        <v>0.877426963578473+0.27230541610044i</v>
      </c>
      <c r="G2420" t="str">
        <f t="shared" si="1226"/>
        <v>0.877426963578473+0.27230541610044i</v>
      </c>
      <c r="H2420" t="str">
        <f t="shared" si="1232"/>
        <v>9.96781548936356+4.04094549747572i</v>
      </c>
      <c r="I2420" t="str">
        <f t="shared" si="1233"/>
        <v>1908.5175370558i</v>
      </c>
      <c r="J2420" t="str">
        <f t="shared" si="1227"/>
        <v>-901.159338393325+406.96922597372i</v>
      </c>
      <c r="K2420" t="str">
        <f t="shared" si="1234"/>
        <v>0.794413715024138-1.75908469769153i</v>
      </c>
      <c r="L2420" t="str">
        <f t="shared" si="1235"/>
        <v>0.191342425819292-0.350485516958498i</v>
      </c>
      <c r="M2420" t="str">
        <f t="shared" si="1236"/>
        <v>0.98575614084343-2.10957021465003i</v>
      </c>
      <c r="N2420" t="str">
        <f t="shared" si="1237"/>
        <v>-6.21283578234739i</v>
      </c>
      <c r="O2420" t="str">
        <f t="shared" si="1238"/>
        <v>0.997526492557589+0.0702915119040296i</v>
      </c>
      <c r="P2420" t="str">
        <f t="shared" si="1239"/>
        <v>0.00247350744241104-0.0702915119040296i</v>
      </c>
      <c r="Q2420" t="str">
        <f t="shared" si="1240"/>
        <v>-0.00247350744241104+6.28312729425142i</v>
      </c>
      <c r="R2420" t="str">
        <f t="shared" si="1241"/>
        <v>-0.0111874981160128-0.000389270337527122i</v>
      </c>
      <c r="S2420" t="str">
        <f t="shared" si="1242"/>
        <v>0.681792678446902i</v>
      </c>
      <c r="T2420" t="str">
        <f t="shared" si="1243"/>
        <v>0.000265401666062546-0.00762755430563604i</v>
      </c>
      <c r="U2420" t="e">
        <f t="shared" si="1244"/>
        <v>#DIV/0!</v>
      </c>
      <c r="V2420" t="str">
        <f t="shared" si="1245"/>
        <v>0.0000833333333333333-0.000545798844622411i</v>
      </c>
      <c r="W2420" t="e">
        <f t="shared" si="1246"/>
        <v>#DIV/0!</v>
      </c>
      <c r="X2420" t="e">
        <f t="shared" si="1247"/>
        <v>#DIV/0!</v>
      </c>
      <c r="Y2420" t="str">
        <f t="shared" si="1248"/>
        <v>0.00096+2.07646708031671i</v>
      </c>
      <c r="Z2420" t="e">
        <f t="shared" si="1249"/>
        <v>#DIV/0!</v>
      </c>
      <c r="AA2420" t="e">
        <f t="shared" si="1250"/>
        <v>#DIV/0!</v>
      </c>
      <c r="AB2420" t="str">
        <f t="shared" si="1251"/>
        <v>0.000151447506633596-0.00435255022486819i</v>
      </c>
      <c r="AC2420" t="str">
        <f t="shared" si="1252"/>
        <v>0.990967279997529-0.00461004226157052i</v>
      </c>
      <c r="AD2420" t="str">
        <f t="shared" si="1253"/>
        <v>0.000173257111956785-0.00439141795102539i</v>
      </c>
      <c r="AE2420" t="e">
        <f t="shared" si="1254"/>
        <v>#DIV/0!</v>
      </c>
      <c r="AF2420" t="str">
        <f t="shared" si="1255"/>
        <v>-16.7082976980468-6.08499449827467i</v>
      </c>
      <c r="AG2420" t="e">
        <f t="shared" si="1256"/>
        <v>#DIV/0!</v>
      </c>
      <c r="AH2420" t="e">
        <f t="shared" si="1257"/>
        <v>#DIV/0!</v>
      </c>
      <c r="AI2420" t="e">
        <f t="shared" si="1258"/>
        <v>#DIV/0!</v>
      </c>
      <c r="AJ2420" t="e">
        <f t="shared" si="1259"/>
        <v>#DIV/0!</v>
      </c>
      <c r="AK2420"/>
      <c r="AL2420"/>
      <c r="AM2420"/>
      <c r="AN2420"/>
    </row>
    <row r="2421" spans="1:40" x14ac:dyDescent="0.3">
      <c r="A2421"/>
      <c r="B2421">
        <f t="shared" si="1260"/>
        <v>487000</v>
      </c>
      <c r="C2421" s="186" t="str">
        <f t="shared" si="1228"/>
        <v>-0.00176033802883119+0.00568135307371925i</v>
      </c>
      <c r="D2421" s="158" t="str">
        <f t="shared" si="1229"/>
        <v>-6.7436439405057-2.04127204682143i</v>
      </c>
      <c r="E2421" t="str">
        <f t="shared" si="1230"/>
        <v>394.105854403519-3219.83025765316i</v>
      </c>
      <c r="F2421" t="str">
        <f t="shared" si="1231"/>
        <v>0.877845393341478+0.27193422874608i</v>
      </c>
      <c r="G2421" t="str">
        <f t="shared" si="1226"/>
        <v>0.877845393341478+0.27193422874608i</v>
      </c>
      <c r="H2421" t="str">
        <f t="shared" si="1232"/>
        <v>9.9739235090485+4.03538010245994i</v>
      </c>
      <c r="I2421" t="str">
        <f t="shared" si="1233"/>
        <v>1912.44452787279i</v>
      </c>
      <c r="J2421" t="str">
        <f t="shared" si="1227"/>
        <v>-904.875747800159+407.806611212348i</v>
      </c>
      <c r="K2421" t="str">
        <f t="shared" si="1234"/>
        <v>0.791698806091607-1.75668816909299i</v>
      </c>
      <c r="L2421" t="str">
        <f t="shared" si="1235"/>
        <v>0.190737104999383-0.35009562161778i</v>
      </c>
      <c r="M2421" t="str">
        <f t="shared" si="1236"/>
        <v>0.98243591109099-2.10678379071077i</v>
      </c>
      <c r="N2421" t="str">
        <f t="shared" si="1237"/>
        <v>-6.22561939506827i</v>
      </c>
      <c r="O2421" t="str">
        <f t="shared" si="1238"/>
        <v>0.998343540393246+0.0575341233971587i</v>
      </c>
      <c r="P2421" t="str">
        <f t="shared" si="1239"/>
        <v>0.00165645960675398-0.0575341233971587i</v>
      </c>
      <c r="Q2421" t="str">
        <f t="shared" si="1240"/>
        <v>-0.00165645960675398+6.28315351846543i</v>
      </c>
      <c r="R2421" t="str">
        <f t="shared" si="1241"/>
        <v>-0.00915695532984559-0.00026122097372055i</v>
      </c>
      <c r="S2421" t="str">
        <f t="shared" si="1242"/>
        <v>0.683195544040413i</v>
      </c>
      <c r="T2421" t="str">
        <f t="shared" si="1243"/>
        <v>0.000178465005255778-0.00625599107832762i</v>
      </c>
      <c r="U2421" t="e">
        <f t="shared" si="1244"/>
        <v>#DIV/0!</v>
      </c>
      <c r="V2421" t="str">
        <f t="shared" si="1245"/>
        <v>0.0000833333333333333-0.00054467810777514i</v>
      </c>
      <c r="W2421" t="e">
        <f t="shared" si="1246"/>
        <v>#DIV/0!</v>
      </c>
      <c r="X2421" t="e">
        <f t="shared" si="1247"/>
        <v>#DIV/0!</v>
      </c>
      <c r="Y2421" t="str">
        <f t="shared" si="1248"/>
        <v>0.00096+2.08073964632559i</v>
      </c>
      <c r="Z2421" t="e">
        <f t="shared" si="1249"/>
        <v>#DIV/0!</v>
      </c>
      <c r="AA2421" t="e">
        <f t="shared" si="1250"/>
        <v>#DIV/0!</v>
      </c>
      <c r="AB2421" t="str">
        <f t="shared" si="1251"/>
        <v>0.000101838396376041-0.00356988810353382i</v>
      </c>
      <c r="AC2421" t="str">
        <f t="shared" si="1252"/>
        <v>0.992579067306551-0.00372173775424516i</v>
      </c>
      <c r="AD2421" t="str">
        <f t="shared" si="1253"/>
        <v>0.000116083746488753-0.0035961428039762i</v>
      </c>
      <c r="AE2421" t="e">
        <f t="shared" si="1254"/>
        <v>#DIV/0!</v>
      </c>
      <c r="AF2421" t="str">
        <f t="shared" si="1255"/>
        <v>-16.7175674495542-6.07665214928137i</v>
      </c>
      <c r="AG2421" t="e">
        <f t="shared" si="1256"/>
        <v>#DIV/0!</v>
      </c>
      <c r="AH2421" t="e">
        <f t="shared" si="1257"/>
        <v>#DIV/0!</v>
      </c>
      <c r="AI2421" t="e">
        <f t="shared" si="1258"/>
        <v>#DIV/0!</v>
      </c>
      <c r="AJ2421" t="e">
        <f t="shared" si="1259"/>
        <v>#DIV/0!</v>
      </c>
      <c r="AK2421"/>
      <c r="AL2421"/>
      <c r="AM2421"/>
      <c r="AN2421"/>
    </row>
    <row r="2422" spans="1:40" x14ac:dyDescent="0.3">
      <c r="A2422"/>
      <c r="B2422">
        <f t="shared" si="1260"/>
        <v>488000</v>
      </c>
      <c r="C2422" s="186" t="str">
        <f t="shared" si="1228"/>
        <v>-0.00175433683022444+0.00567240100239456i</v>
      </c>
      <c r="D2422" s="158" t="str">
        <f t="shared" si="1229"/>
        <v>-6.74679059196206-2.03849971347701i</v>
      </c>
      <c r="E2422" t="str">
        <f t="shared" si="1230"/>
        <v>392.516041890489-3213.42643845081i</v>
      </c>
      <c r="F2422" t="str">
        <f t="shared" si="1231"/>
        <v>0.87826182733874+0.271563667977657i</v>
      </c>
      <c r="G2422" t="str">
        <f t="shared" si="1226"/>
        <v>0.87826182733874+0.271563667977657i</v>
      </c>
      <c r="H2422" t="str">
        <f t="shared" si="1232"/>
        <v>9.98000235361904+4.02982450752677i</v>
      </c>
      <c r="I2422" t="str">
        <f t="shared" si="1233"/>
        <v>1916.37151868977i</v>
      </c>
      <c r="J2422" t="str">
        <f t="shared" si="1227"/>
        <v>-908.5997962808+408.643996450978i</v>
      </c>
      <c r="K2422" t="str">
        <f t="shared" si="1234"/>
        <v>0.788996866771775-1.75429566723372i</v>
      </c>
      <c r="L2422" t="str">
        <f t="shared" si="1235"/>
        <v>0.190134369542257-0.349705918552502i</v>
      </c>
      <c r="M2422" t="str">
        <f t="shared" si="1236"/>
        <v>0.979131236314032-2.10400158578622i</v>
      </c>
      <c r="N2422" t="str">
        <f t="shared" si="1237"/>
        <v>-6.23840300778915i</v>
      </c>
      <c r="O2422" t="str">
        <f t="shared" si="1238"/>
        <v>0.998997440396413+0.0447673327484933i</v>
      </c>
      <c r="P2422" t="str">
        <f t="shared" si="1239"/>
        <v>0.00100255960358697-0.0447673327484933i</v>
      </c>
      <c r="Q2422" t="str">
        <f t="shared" si="1240"/>
        <v>-0.00100255960358697+6.28317034053764i</v>
      </c>
      <c r="R2422" t="str">
        <f t="shared" si="1241"/>
        <v>-0.00712498454657285-0.000158425814987409i</v>
      </c>
      <c r="S2422" t="str">
        <f t="shared" si="1242"/>
        <v>0.684598409633926i</v>
      </c>
      <c r="T2422" t="str">
        <f t="shared" si="1243"/>
        <v>0.000108458060985339-0.00487775308925007i</v>
      </c>
      <c r="U2422" t="e">
        <f t="shared" si="1244"/>
        <v>#DIV/0!</v>
      </c>
      <c r="V2422" t="str">
        <f t="shared" si="1245"/>
        <v>0.0000833333333333333-0.000543561964111665i</v>
      </c>
      <c r="W2422" t="e">
        <f t="shared" si="1246"/>
        <v>#DIV/0!</v>
      </c>
      <c r="X2422" t="e">
        <f t="shared" si="1247"/>
        <v>#DIV/0!</v>
      </c>
      <c r="Y2422" t="str">
        <f t="shared" si="1248"/>
        <v>0.00096+2.08501221233447i</v>
      </c>
      <c r="Z2422" t="e">
        <f t="shared" si="1249"/>
        <v>#DIV/0!</v>
      </c>
      <c r="AA2422" t="e">
        <f t="shared" si="1250"/>
        <v>#DIV/0!</v>
      </c>
      <c r="AB2422" t="str">
        <f t="shared" si="1251"/>
        <v>0.0000618899766313942-0.0027834171288403i</v>
      </c>
      <c r="AC2422" t="str">
        <f t="shared" si="1252"/>
        <v>0.99420428435635-0.00285554726351578i</v>
      </c>
      <c r="AD2422" t="str">
        <f t="shared" si="1253"/>
        <v>0.0000702913016107137-0.00279944117371029i</v>
      </c>
      <c r="AE2422" t="e">
        <f t="shared" si="1254"/>
        <v>#DIV/0!</v>
      </c>
      <c r="AF2422" t="str">
        <f t="shared" si="1255"/>
        <v>-16.7267929455811-6.06832422100378i</v>
      </c>
      <c r="AG2422" t="e">
        <f t="shared" si="1256"/>
        <v>#DIV/0!</v>
      </c>
      <c r="AH2422" t="e">
        <f t="shared" si="1257"/>
        <v>#DIV/0!</v>
      </c>
      <c r="AI2422" t="e">
        <f t="shared" si="1258"/>
        <v>#DIV/0!</v>
      </c>
      <c r="AJ2422" t="e">
        <f t="shared" si="1259"/>
        <v>#DIV/0!</v>
      </c>
      <c r="AK2422"/>
      <c r="AL2422"/>
      <c r="AM2422"/>
      <c r="AN2422"/>
    </row>
    <row r="2423" spans="1:40" x14ac:dyDescent="0.3">
      <c r="A2423"/>
      <c r="B2423">
        <f t="shared" si="1260"/>
        <v>489000</v>
      </c>
      <c r="C2423" s="186" t="str">
        <f t="shared" si="1228"/>
        <v>-0.00174836422540469+0.00566347275414696i</v>
      </c>
      <c r="D2423" s="158" t="str">
        <f t="shared" si="1229"/>
        <v>-6.74992225096887-2.03573201174948i</v>
      </c>
      <c r="E2423" t="str">
        <f t="shared" si="1230"/>
        <v>390.935782441159-3207.04764622948i</v>
      </c>
      <c r="F2423" t="str">
        <f t="shared" si="1231"/>
        <v>0.878676277205317+0.271193735156253i</v>
      </c>
      <c r="G2423" t="str">
        <f t="shared" si="1226"/>
        <v>0.878676277205317+0.271193735156253i</v>
      </c>
      <c r="H2423" t="str">
        <f t="shared" si="1232"/>
        <v>9.98605219359819+4.02427872827764i</v>
      </c>
      <c r="I2423" t="str">
        <f t="shared" si="1233"/>
        <v>1920.29850950676i</v>
      </c>
      <c r="J2423" t="str">
        <f t="shared" si="1227"/>
        <v>-912.331483835248+409.481381689606i</v>
      </c>
      <c r="K2423" t="str">
        <f t="shared" si="1234"/>
        <v>0.786307821281052-1.75190720120307i</v>
      </c>
      <c r="L2423" t="str">
        <f t="shared" si="1235"/>
        <v>0.189534206699796-0.349316413500009i</v>
      </c>
      <c r="M2423" t="str">
        <f t="shared" si="1236"/>
        <v>0.975842027980848-2.10122361470308i</v>
      </c>
      <c r="N2423" t="str">
        <f t="shared" si="1237"/>
        <v>-6.25118662051003i</v>
      </c>
      <c r="O2423" t="str">
        <f t="shared" si="1238"/>
        <v>0.999488085707715+0.0319932262881771i</v>
      </c>
      <c r="P2423" t="str">
        <f t="shared" si="1239"/>
        <v>0.000511914292285032-0.0319932262881771i</v>
      </c>
      <c r="Q2423" t="str">
        <f t="shared" si="1240"/>
        <v>-0.000511914292285032+6.28317984679821i</v>
      </c>
      <c r="R2423" t="str">
        <f t="shared" si="1241"/>
        <v>-0.00509189113848021-0.0000810589053401071i</v>
      </c>
      <c r="S2423" t="str">
        <f t="shared" si="1242"/>
        <v>0.686001275227439i</v>
      </c>
      <c r="T2423" t="str">
        <f t="shared" si="1243"/>
        <v>0.0000556065124318537-0.00349304381431672i</v>
      </c>
      <c r="U2423" t="e">
        <f t="shared" si="1244"/>
        <v>#DIV/0!</v>
      </c>
      <c r="V2423" t="str">
        <f t="shared" si="1245"/>
        <v>0.0000833333333333333-0.00054245038545295i</v>
      </c>
      <c r="W2423" t="e">
        <f t="shared" si="1246"/>
        <v>#DIV/0!</v>
      </c>
      <c r="X2423" t="e">
        <f t="shared" si="1247"/>
        <v>#DIV/0!</v>
      </c>
      <c r="Y2423" t="str">
        <f t="shared" si="1248"/>
        <v>0.00096+2.08928477834336i</v>
      </c>
      <c r="Z2423" t="e">
        <f t="shared" si="1249"/>
        <v>#DIV/0!</v>
      </c>
      <c r="AA2423" t="e">
        <f t="shared" si="1250"/>
        <v>#DIV/0!</v>
      </c>
      <c r="AB2423" t="str">
        <f t="shared" si="1251"/>
        <v>0.0000317310278617831-0.00199325341128606i</v>
      </c>
      <c r="AC2423" t="str">
        <f t="shared" si="1252"/>
        <v>0.995842693332697-0.00201177443621111i</v>
      </c>
      <c r="AD2423" t="str">
        <f t="shared" si="1253"/>
        <v>0.000035906874373021-0.00200150203249844i</v>
      </c>
      <c r="AE2423" t="e">
        <f t="shared" si="1254"/>
        <v>#DIV/0!</v>
      </c>
      <c r="AF2423" t="str">
        <f t="shared" si="1255"/>
        <v>-16.7359744445671-6.06001074002712i</v>
      </c>
      <c r="AG2423" t="e">
        <f t="shared" si="1256"/>
        <v>#DIV/0!</v>
      </c>
      <c r="AH2423" t="e">
        <f t="shared" si="1257"/>
        <v>#DIV/0!</v>
      </c>
      <c r="AI2423" t="e">
        <f t="shared" si="1258"/>
        <v>#DIV/0!</v>
      </c>
      <c r="AJ2423" t="e">
        <f t="shared" si="1259"/>
        <v>#DIV/0!</v>
      </c>
      <c r="AK2423"/>
      <c r="AL2423"/>
      <c r="AM2423"/>
      <c r="AN2423"/>
    </row>
    <row r="2424" spans="1:40" x14ac:dyDescent="0.3">
      <c r="A2424"/>
      <c r="B2424">
        <f t="shared" si="1260"/>
        <v>490000</v>
      </c>
      <c r="C2424" s="186" t="str">
        <f t="shared" si="1228"/>
        <v>-0.00174242004777147+0.00565456825749035i</v>
      </c>
      <c r="D2424" s="158" t="str">
        <f t="shared" si="1229"/>
        <v>-6.75303900487556-2.03296895227979i</v>
      </c>
      <c r="E2424" t="str">
        <f t="shared" si="1230"/>
        <v>389.365000052119-3200.69373700859i</v>
      </c>
      <c r="F2424" t="str">
        <f t="shared" si="1231"/>
        <v>0.879088754501214+0.270824431598332i</v>
      </c>
      <c r="G2424" t="str">
        <f t="shared" si="1226"/>
        <v>0.879088754501214+0.270824431598332i</v>
      </c>
      <c r="H2424" t="str">
        <f t="shared" si="1232"/>
        <v>9.99207319840334+4.01874277969858i</v>
      </c>
      <c r="I2424" t="str">
        <f t="shared" si="1233"/>
        <v>1924.22550032375i</v>
      </c>
      <c r="J2424" t="str">
        <f t="shared" si="1227"/>
        <v>-916.070810463502+410.318766928236i</v>
      </c>
      <c r="K2424" t="str">
        <f t="shared" si="1234"/>
        <v>0.783631594326494-1.74952277979776i</v>
      </c>
      <c r="L2424" t="str">
        <f t="shared" si="1235"/>
        <v>0.188936603784745-0.348927112117856i</v>
      </c>
      <c r="M2424" t="str">
        <f t="shared" si="1236"/>
        <v>0.972568198111239-2.09844989191562i</v>
      </c>
      <c r="N2424" t="str">
        <f t="shared" si="1237"/>
        <v>-6.26397023323091i</v>
      </c>
      <c r="O2424" t="str">
        <f t="shared" si="1238"/>
        <v>0.999815396146617+0.0192138915418932i</v>
      </c>
      <c r="P2424" t="str">
        <f t="shared" si="1239"/>
        <v>0.000184603853383036-0.0192138915418932i</v>
      </c>
      <c r="Q2424" t="str">
        <f t="shared" si="1240"/>
        <v>-0.000184603853383036+6.2831841247728i</v>
      </c>
      <c r="R2424" t="str">
        <f t="shared" si="1241"/>
        <v>-0.00305798725097493-0.0000292907757433521i</v>
      </c>
      <c r="S2424" t="str">
        <f t="shared" si="1242"/>
        <v>0.68740414082095i</v>
      </c>
      <c r="T2424" t="str">
        <f t="shared" si="1243"/>
        <v>0.0000201346005338381-0.00210207309889784i</v>
      </c>
      <c r="U2424" t="e">
        <f t="shared" si="1244"/>
        <v>#DIV/0!</v>
      </c>
      <c r="V2424" t="str">
        <f t="shared" si="1245"/>
        <v>0.0000833333333333333-0.000541343343849984i</v>
      </c>
      <c r="W2424" t="e">
        <f t="shared" si="1246"/>
        <v>#DIV/0!</v>
      </c>
      <c r="X2424" t="e">
        <f t="shared" si="1247"/>
        <v>#DIV/0!</v>
      </c>
      <c r="Y2424" t="str">
        <f t="shared" si="1248"/>
        <v>0.00096+2.09355734435224i</v>
      </c>
      <c r="Z2424" t="e">
        <f t="shared" si="1249"/>
        <v>#DIV/0!</v>
      </c>
      <c r="AA2424" t="e">
        <f t="shared" si="1250"/>
        <v>#DIV/0!</v>
      </c>
      <c r="AB2424" t="str">
        <f t="shared" si="1251"/>
        <v>0.0000114895098179023-0.00119951669600525i</v>
      </c>
      <c r="AC2424" t="str">
        <f t="shared" si="1252"/>
        <v>0.997494048650778-0.00119072195227371i</v>
      </c>
      <c r="AD2424" t="str">
        <f t="shared" si="1253"/>
        <v>0.000012953832160123-0.00120251471496536i</v>
      </c>
      <c r="AE2424" t="e">
        <f t="shared" si="1254"/>
        <v>#DIV/0!</v>
      </c>
      <c r="AF2424" t="str">
        <f t="shared" si="1255"/>
        <v>-16.7451122032789-6.05171173197837i</v>
      </c>
      <c r="AG2424" t="e">
        <f t="shared" si="1256"/>
        <v>#DIV/0!</v>
      </c>
      <c r="AH2424" t="e">
        <f t="shared" si="1257"/>
        <v>#DIV/0!</v>
      </c>
      <c r="AI2424" t="e">
        <f t="shared" si="1258"/>
        <v>#DIV/0!</v>
      </c>
      <c r="AJ2424" t="e">
        <f t="shared" si="1259"/>
        <v>#DIV/0!</v>
      </c>
      <c r="AK2424"/>
      <c r="AL2424"/>
      <c r="AM2424"/>
      <c r="AN2424"/>
    </row>
    <row r="2425" spans="1:40" x14ac:dyDescent="0.3">
      <c r="A2425"/>
      <c r="B2425">
        <f t="shared" si="1260"/>
        <v>491000</v>
      </c>
      <c r="C2425" s="186" t="str">
        <f t="shared" si="1228"/>
        <v>-0.00173650413179925+0.00564568744104212i</v>
      </c>
      <c r="D2425" s="158" t="str">
        <f t="shared" si="1229"/>
        <v>-6.75614094046778-2.03021054537096i</v>
      </c>
      <c r="E2425" t="str">
        <f t="shared" si="1230"/>
        <v>387.80361947047-3194.36456788939i</v>
      </c>
      <c r="F2425" t="str">
        <f t="shared" si="1231"/>
        <v>0.879499270711824+0.270455758576385i</v>
      </c>
      <c r="G2425" t="str">
        <f t="shared" si="1226"/>
        <v>0.879499270711824+0.270455758576385i</v>
      </c>
      <c r="H2425" t="str">
        <f t="shared" si="1232"/>
        <v>9.99806553635291+4.01321667616944i</v>
      </c>
      <c r="I2425" t="str">
        <f t="shared" si="1233"/>
        <v>1928.15249114074i</v>
      </c>
      <c r="J2425" t="str">
        <f t="shared" si="1227"/>
        <v>-919.817776165562+411.156152166865i</v>
      </c>
      <c r="K2425" t="str">
        <f t="shared" si="1234"/>
        <v>0.780968111102716-1.74714241152637i</v>
      </c>
      <c r="L2425" t="str">
        <f t="shared" si="1235"/>
        <v>0.188341548170568-0.348538019984698i</v>
      </c>
      <c r="M2425" t="str">
        <f t="shared" si="1236"/>
        <v>0.969309659273284-2.09568043151107i</v>
      </c>
      <c r="N2425" t="str">
        <f t="shared" si="1237"/>
        <v>-6.27675384595179i</v>
      </c>
      <c r="O2425" t="str">
        <f t="shared" si="1238"/>
        <v>0.999979318224527+0.00643141688972323i</v>
      </c>
      <c r="P2425" t="str">
        <f t="shared" si="1239"/>
        <v>0.000020681775472986-0.00643141688972323i</v>
      </c>
      <c r="Q2425" t="str">
        <f t="shared" si="1240"/>
        <v>-0.000020681775472986+6.28318526284151i</v>
      </c>
      <c r="R2425" t="str">
        <f t="shared" si="1241"/>
        <v>-0.00102359180713084-3.28823755989512E-06i</v>
      </c>
      <c r="S2425" t="str">
        <f t="shared" si="1242"/>
        <v>0.688807006414463i</v>
      </c>
      <c r="T2425" t="str">
        <f t="shared" si="1243"/>
        <v>2.26496107001096E-06-0.000705057208460164i</v>
      </c>
      <c r="U2425" t="e">
        <f t="shared" si="1244"/>
        <v>#DIV/0!</v>
      </c>
      <c r="V2425" t="str">
        <f t="shared" si="1245"/>
        <v>0.0000833333333333333-0.000540240811581449i</v>
      </c>
      <c r="W2425" t="e">
        <f t="shared" si="1246"/>
        <v>#DIV/0!</v>
      </c>
      <c r="X2425" t="e">
        <f t="shared" si="1247"/>
        <v>#DIV/0!</v>
      </c>
      <c r="Y2425" t="str">
        <f t="shared" si="1248"/>
        <v>0.00096+2.09782991036112i</v>
      </c>
      <c r="Z2425" t="e">
        <f t="shared" si="1249"/>
        <v>#DIV/0!</v>
      </c>
      <c r="AA2425" t="e">
        <f t="shared" si="1250"/>
        <v>#DIV/0!</v>
      </c>
      <c r="AB2425" t="str">
        <f t="shared" si="1251"/>
        <v>0.0000012924662899233-0.000402330391664426i</v>
      </c>
      <c r="AC2425" t="str">
        <f t="shared" si="1252"/>
        <v>0.999158096871246-0.000392691331171712i</v>
      </c>
      <c r="AD2425" t="str">
        <f t="shared" si="1253"/>
        <v>1.45181313469906E-06-0.000402668829697568i</v>
      </c>
      <c r="AE2425" t="e">
        <f t="shared" si="1254"/>
        <v>#DIV/0!</v>
      </c>
      <c r="AF2425" t="str">
        <f t="shared" si="1255"/>
        <v>-16.7542064768207-6.0434272215404i</v>
      </c>
      <c r="AG2425" t="e">
        <f t="shared" si="1256"/>
        <v>#DIV/0!</v>
      </c>
      <c r="AH2425" t="e">
        <f t="shared" si="1257"/>
        <v>#DIV/0!</v>
      </c>
      <c r="AI2425" t="e">
        <f t="shared" si="1258"/>
        <v>#DIV/0!</v>
      </c>
      <c r="AJ2425" t="e">
        <f t="shared" si="1259"/>
        <v>#DIV/0!</v>
      </c>
      <c r="AK2425"/>
      <c r="AL2425"/>
      <c r="AM2425"/>
      <c r="AN2425"/>
    </row>
    <row r="2426" spans="1:40" x14ac:dyDescent="0.3">
      <c r="A2426"/>
      <c r="B2426">
        <f t="shared" si="1260"/>
        <v>492000</v>
      </c>
      <c r="C2426" s="186" t="str">
        <f t="shared" si="1228"/>
        <v>-0.00173061631303093+0.00563683023352523i</v>
      </c>
      <c r="D2426" s="158" t="str">
        <f t="shared" si="1229"/>
        <v>-6.75922814397132-2.02745680099337i</v>
      </c>
      <c r="E2426" t="str">
        <f t="shared" si="1230"/>
        <v>386.251566184994-3188.05999704506i</v>
      </c>
      <c r="F2426" t="str">
        <f t="shared" si="1231"/>
        <v>0.879907837248445+0.270087717319617i</v>
      </c>
      <c r="G2426" t="str">
        <f t="shared" si="1226"/>
        <v>0.879907837248445+0.270087717319617i</v>
      </c>
      <c r="H2426" t="str">
        <f t="shared" si="1232"/>
        <v>10.004029374674+4.00770043147341i</v>
      </c>
      <c r="I2426" t="str">
        <f t="shared" si="1233"/>
        <v>1932.07948195772i</v>
      </c>
      <c r="J2426" t="str">
        <f t="shared" si="1227"/>
        <v>-923.572380941429+411.993537405494i</v>
      </c>
      <c r="K2426" t="str">
        <f t="shared" si="1234"/>
        <v>0.778317297288817-1.74476610461353i</v>
      </c>
      <c r="L2426" t="str">
        <f t="shared" si="1235"/>
        <v>0.187749027291309-0.348149142601163i</v>
      </c>
      <c r="M2426" t="str">
        <f t="shared" si="1236"/>
        <v>0.966066324580126-2.09291524721469i</v>
      </c>
      <c r="N2426" t="str">
        <f t="shared" si="1237"/>
        <v>-6.28953745867267i</v>
      </c>
      <c r="O2426" t="str">
        <f t="shared" si="1238"/>
        <v>0.999979825153542-0.00635210877513216i</v>
      </c>
      <c r="P2426" t="str">
        <f t="shared" si="1239"/>
        <v>0.0000201748464579987+0.00635210877513216i</v>
      </c>
      <c r="Q2426" t="str">
        <f t="shared" si="1240"/>
        <v>-0.0000201748464579987+6.28318534989754i</v>
      </c>
      <c r="R2426" t="str">
        <f t="shared" si="1241"/>
        <v>0.00101096949342586-3.21417266683556E-06i</v>
      </c>
      <c r="S2426" t="str">
        <f t="shared" si="1242"/>
        <v>0.690209872007975i</v>
      </c>
      <c r="T2426" t="str">
        <f t="shared" si="1243"/>
        <v>0.0000022184537049881+0.00069778112466143i</v>
      </c>
      <c r="U2426" t="e">
        <f t="shared" si="1244"/>
        <v>#DIV/0!</v>
      </c>
      <c r="V2426" t="str">
        <f t="shared" si="1245"/>
        <v>0.0000833333333333333-0.000539142761151408i</v>
      </c>
      <c r="W2426" t="e">
        <f t="shared" si="1246"/>
        <v>#DIV/0!</v>
      </c>
      <c r="X2426" t="e">
        <f t="shared" si="1247"/>
        <v>#DIV/0!</v>
      </c>
      <c r="Y2426" t="str">
        <f t="shared" si="1248"/>
        <v>0.00096+2.10210247637i</v>
      </c>
      <c r="Z2426" t="e">
        <f t="shared" si="1249"/>
        <v>#DIV/0!</v>
      </c>
      <c r="AA2426" t="e">
        <f t="shared" si="1250"/>
        <v>#DIV/0!</v>
      </c>
      <c r="AB2426" t="str">
        <f t="shared" si="1251"/>
        <v>1.26592755496618E-06+0.000398178402847914i</v>
      </c>
      <c r="AC2426" t="str">
        <f t="shared" si="1252"/>
        <v>1.00083457662041+0.000382017267084811i</v>
      </c>
      <c r="AD2426" t="str">
        <f t="shared" si="1253"/>
        <v>1.41672916217141E-06+0.000397845828805662i</v>
      </c>
      <c r="AE2426" t="e">
        <f t="shared" si="1254"/>
        <v>#DIV/0!</v>
      </c>
      <c r="AF2426" t="str">
        <f t="shared" si="1255"/>
        <v>-16.7632575186453-6.03515723246678i</v>
      </c>
      <c r="AG2426" t="e">
        <f t="shared" si="1256"/>
        <v>#DIV/0!</v>
      </c>
      <c r="AH2426" t="e">
        <f t="shared" si="1257"/>
        <v>#DIV/0!</v>
      </c>
      <c r="AI2426" t="e">
        <f t="shared" si="1258"/>
        <v>#DIV/0!</v>
      </c>
      <c r="AJ2426" t="e">
        <f t="shared" si="1259"/>
        <v>#DIV/0!</v>
      </c>
      <c r="AK2426"/>
      <c r="AL2426"/>
      <c r="AM2426"/>
      <c r="AN2426"/>
    </row>
    <row r="2427" spans="1:40" x14ac:dyDescent="0.3">
      <c r="A2427"/>
      <c r="B2427">
        <f t="shared" si="1260"/>
        <v>493000</v>
      </c>
      <c r="C2427" s="186" t="str">
        <f t="shared" si="1228"/>
        <v>-0.00172475642807101+0.00562799656376974i</v>
      </c>
      <c r="D2427" s="158" t="str">
        <f t="shared" si="1229"/>
        <v>-6.76230070105525-2.02470772878944i</v>
      </c>
      <c r="E2427" t="str">
        <f t="shared" si="1230"/>
        <v>384.708766417443-3181.77988371089i</v>
      </c>
      <c r="F2427" t="str">
        <f t="shared" si="1231"/>
        <v>0.8803144654487+0.269720309014567i</v>
      </c>
      <c r="G2427" t="str">
        <f t="shared" si="1226"/>
        <v>0.8803144654487+0.269720309014567i</v>
      </c>
      <c r="H2427" t="str">
        <f t="shared" si="1232"/>
        <v>10.0099648795085+4.00219405880577i</v>
      </c>
      <c r="I2427" t="str">
        <f t="shared" si="1233"/>
        <v>1936.00647277471i</v>
      </c>
      <c r="J2427" t="str">
        <f t="shared" si="1227"/>
        <v>-927.334624791102+412.830922644123i</v>
      </c>
      <c r="K2427" t="str">
        <f t="shared" si="1234"/>
        <v>0.775679079045337-1.74239386700422i</v>
      </c>
      <c r="L2427" t="str">
        <f t="shared" si="1235"/>
        <v>0.187159028641444-0.347760485390727i</v>
      </c>
      <c r="M2427" t="str">
        <f t="shared" si="1236"/>
        <v>0.962838107686781-2.09015435239495i</v>
      </c>
      <c r="N2427" t="str">
        <f t="shared" si="1237"/>
        <v>-6.30232107139355i</v>
      </c>
      <c r="O2427" t="str">
        <f t="shared" si="1238"/>
        <v>0.99981691685082-0.0191345963877175i</v>
      </c>
      <c r="P2427" t="str">
        <f t="shared" si="1239"/>
        <v>0.00018308314918003+0.0191345963877175i</v>
      </c>
      <c r="Q2427" t="str">
        <f t="shared" si="1240"/>
        <v>-0.00018308314918003+6.28318647500583i</v>
      </c>
      <c r="R2427" t="str">
        <f t="shared" si="1241"/>
        <v>0.00304536418150313-0.0000292273203692573i</v>
      </c>
      <c r="S2427" t="str">
        <f t="shared" si="1242"/>
        <v>0.691612737601486i</v>
      </c>
      <c r="T2427" t="str">
        <f t="shared" si="1243"/>
        <v>0.0000202139870533377+0.00210621265856289i</v>
      </c>
      <c r="U2427" t="e">
        <f t="shared" si="1244"/>
        <v>#DIV/0!</v>
      </c>
      <c r="V2427" t="str">
        <f t="shared" si="1245"/>
        <v>0.0000833333333333333-0.000538049165287003i</v>
      </c>
      <c r="W2427" t="e">
        <f t="shared" si="1246"/>
        <v>#DIV/0!</v>
      </c>
      <c r="X2427" t="e">
        <f t="shared" si="1247"/>
        <v>#DIV/0!</v>
      </c>
      <c r="Y2427" t="str">
        <f t="shared" si="1248"/>
        <v>0.00096+2.10637504237888i</v>
      </c>
      <c r="Z2427" t="e">
        <f t="shared" si="1249"/>
        <v>#DIV/0!</v>
      </c>
      <c r="AA2427" t="e">
        <f t="shared" si="1250"/>
        <v>#DIV/0!</v>
      </c>
      <c r="AB2427" t="str">
        <f t="shared" si="1251"/>
        <v>0.0000115348105525092+0.0012018788740546i</v>
      </c>
      <c r="AC2427" t="str">
        <f t="shared" si="1252"/>
        <v>1.00252321851482+0.00113310524628307i</v>
      </c>
      <c r="AD2427" t="str">
        <f t="shared" si="1253"/>
        <v>0.0000128607711935763+0.00119883936775827i</v>
      </c>
      <c r="AE2427" t="e">
        <f t="shared" si="1254"/>
        <v>#DIV/0!</v>
      </c>
      <c r="AF2427" t="str">
        <f t="shared" si="1255"/>
        <v>-16.7722655805638-6.02690178759521i</v>
      </c>
      <c r="AG2427" t="e">
        <f t="shared" si="1256"/>
        <v>#DIV/0!</v>
      </c>
      <c r="AH2427" t="e">
        <f t="shared" si="1257"/>
        <v>#DIV/0!</v>
      </c>
      <c r="AI2427" t="e">
        <f t="shared" si="1258"/>
        <v>#DIV/0!</v>
      </c>
      <c r="AJ2427" t="e">
        <f t="shared" si="1259"/>
        <v>#DIV/0!</v>
      </c>
      <c r="AK2427"/>
      <c r="AL2427"/>
      <c r="AM2427"/>
      <c r="AN2427"/>
    </row>
    <row r="2428" spans="1:40" x14ac:dyDescent="0.3">
      <c r="A2428"/>
      <c r="B2428">
        <f t="shared" si="1260"/>
        <v>494000</v>
      </c>
      <c r="C2428" s="186" t="str">
        <f t="shared" si="1228"/>
        <v>-0.00171892431457886+0.00561918636071512i</v>
      </c>
      <c r="D2428" s="158" t="str">
        <f t="shared" si="1229"/>
        <v>-6.76535869683554-2.02196333807856i</v>
      </c>
      <c r="E2428" t="str">
        <f t="shared" si="1230"/>
        <v>383.175147113953-3175.52408817454i</v>
      </c>
      <c r="F2428" t="str">
        <f t="shared" si="1231"/>
        <v>0.880719166577013+0.269353534805744i</v>
      </c>
      <c r="G2428" t="str">
        <f t="shared" si="1226"/>
        <v>0.880719166577013+0.269353534805744i</v>
      </c>
      <c r="H2428" t="str">
        <f t="shared" si="1232"/>
        <v>10.0158722159207+3.99669757078284i</v>
      </c>
      <c r="I2428" t="str">
        <f t="shared" si="1233"/>
        <v>1939.9334635917i</v>
      </c>
      <c r="J2428" t="str">
        <f t="shared" si="1227"/>
        <v>-931.104507714582+413.668307882751i</v>
      </c>
      <c r="K2428" t="str">
        <f t="shared" si="1234"/>
        <v>0.773053383011174-1.74002570636793i</v>
      </c>
      <c r="L2428" t="str">
        <f t="shared" si="1235"/>
        <v>0.186571539775734-0.347372053700577i</v>
      </c>
      <c r="M2428" t="str">
        <f t="shared" si="1236"/>
        <v>0.959624922786908-2.08739776006851i</v>
      </c>
      <c r="N2428" t="str">
        <f t="shared" si="1237"/>
        <v>-6.31510468411443i</v>
      </c>
      <c r="O2428" t="str">
        <f t="shared" si="1238"/>
        <v>0.999490619938595-0.0319139570527143i</v>
      </c>
      <c r="P2428" t="str">
        <f t="shared" si="1239"/>
        <v>0.000509380061404996+0.0319139570527143i</v>
      </c>
      <c r="Q2428" t="str">
        <f t="shared" si="1240"/>
        <v>-0.000509380061404996+6.28319072706172i</v>
      </c>
      <c r="R2428" t="str">
        <f t="shared" si="1241"/>
        <v>0.00507925303141342-0.00008148206124334i</v>
      </c>
      <c r="S2428" t="str">
        <f t="shared" si="1242"/>
        <v>0.693015603194999i</v>
      </c>
      <c r="T2428" t="str">
        <f t="shared" si="1243"/>
        <v>0.0000564683398221251+0.003520001603345i</v>
      </c>
      <c r="U2428" t="e">
        <f t="shared" si="1244"/>
        <v>#DIV/0!</v>
      </c>
      <c r="V2428" t="str">
        <f t="shared" si="1245"/>
        <v>0.0000833333333333333-0.000536959996936219i</v>
      </c>
      <c r="W2428" t="e">
        <f t="shared" si="1246"/>
        <v>#DIV/0!</v>
      </c>
      <c r="X2428" t="e">
        <f t="shared" si="1247"/>
        <v>#DIV/0!</v>
      </c>
      <c r="Y2428" t="str">
        <f t="shared" si="1248"/>
        <v>0.00096+2.11064760838777i</v>
      </c>
      <c r="Z2428" t="e">
        <f t="shared" si="1249"/>
        <v>#DIV/0!</v>
      </c>
      <c r="AA2428" t="e">
        <f t="shared" si="1250"/>
        <v>#DIV/0!</v>
      </c>
      <c r="AB2428" t="str">
        <f t="shared" si="1251"/>
        <v>0.0000322228168220467+0.00200863647196257i</v>
      </c>
      <c r="AC2428" t="str">
        <f t="shared" si="1252"/>
        <v>1.00422374509047+0.00186027578365661i</v>
      </c>
      <c r="AD2428" t="str">
        <f t="shared" si="1253"/>
        <v>0.0000357924170798293+0.00200012188321128i</v>
      </c>
      <c r="AE2428" t="e">
        <f t="shared" si="1254"/>
        <v>#DIV/0!</v>
      </c>
      <c r="AF2428" t="str">
        <f t="shared" si="1255"/>
        <v>-16.7812309127562-6.0186609088614i</v>
      </c>
      <c r="AG2428" t="e">
        <f t="shared" si="1256"/>
        <v>#DIV/0!</v>
      </c>
      <c r="AH2428" t="e">
        <f t="shared" si="1257"/>
        <v>#DIV/0!</v>
      </c>
      <c r="AI2428" t="e">
        <f t="shared" si="1258"/>
        <v>#DIV/0!</v>
      </c>
      <c r="AJ2428" t="e">
        <f t="shared" si="1259"/>
        <v>#DIV/0!</v>
      </c>
      <c r="AK2428"/>
      <c r="AL2428"/>
      <c r="AM2428"/>
      <c r="AN2428"/>
    </row>
    <row r="2429" spans="1:40" x14ac:dyDescent="0.3">
      <c r="A2429"/>
      <c r="B2429">
        <f t="shared" si="1260"/>
        <v>495000</v>
      </c>
      <c r="C2429" s="186" t="str">
        <f t="shared" si="1228"/>
        <v>-0.00171311981126226+0.00561039955341177i</v>
      </c>
      <c r="D2429" s="158" t="str">
        <f t="shared" si="1229"/>
        <v>-6.76840221587879-2.01922363786205i</v>
      </c>
      <c r="E2429" t="str">
        <f t="shared" si="1230"/>
        <v>381.650635936566-3169.29247176646i</v>
      </c>
      <c r="F2429" t="str">
        <f t="shared" si="1231"/>
        <v>0.881121951825101+0.268987395796288i</v>
      </c>
      <c r="G2429" t="str">
        <f t="shared" si="1226"/>
        <v>0.881121951825101+0.268987395796288i</v>
      </c>
      <c r="H2429" t="str">
        <f t="shared" si="1232"/>
        <v>10.021751547904+3.99121097945119i</v>
      </c>
      <c r="I2429" t="str">
        <f t="shared" si="1233"/>
        <v>1943.86045440868i</v>
      </c>
      <c r="J2429" t="str">
        <f t="shared" si="1227"/>
        <v>-934.882029711868+414.505693121381i</v>
      </c>
      <c r="K2429" t="str">
        <f t="shared" si="1234"/>
        <v>0.770440136300569-1.73766163010274i</v>
      </c>
      <c r="L2429" t="str">
        <f t="shared" si="1235"/>
        <v>0.185986548309068-0.346983852802454i</v>
      </c>
      <c r="M2429" t="str">
        <f t="shared" si="1236"/>
        <v>0.956426684609637-2.08464548290519i</v>
      </c>
      <c r="N2429" t="str">
        <f t="shared" si="1237"/>
        <v>-6.32788829683531i</v>
      </c>
      <c r="O2429" t="str">
        <f t="shared" si="1238"/>
        <v>0.99900098773983-0.0446881023858051i</v>
      </c>
      <c r="P2429" t="str">
        <f t="shared" si="1239"/>
        <v>0.000999012260169962+0.0446881023858051i</v>
      </c>
      <c r="Q2429" t="str">
        <f t="shared" si="1240"/>
        <v>-0.000999012260169962+6.2832001944495i</v>
      </c>
      <c r="R2429" t="str">
        <f t="shared" si="1241"/>
        <v>0.00711229008033976-0.000160128198055331i</v>
      </c>
      <c r="S2429" t="str">
        <f t="shared" si="1242"/>
        <v>0.69441846878851i</v>
      </c>
      <c r="T2429" t="str">
        <f t="shared" si="1243"/>
        <v>0.000111195978103446+0.00493890558716925i</v>
      </c>
      <c r="U2429" t="e">
        <f t="shared" si="1244"/>
        <v>#DIV/0!</v>
      </c>
      <c r="V2429" t="str">
        <f t="shared" si="1245"/>
        <v>0.0000833333333333333-0.00053587522926564i</v>
      </c>
      <c r="W2429" t="e">
        <f t="shared" si="1246"/>
        <v>#DIV/0!</v>
      </c>
      <c r="X2429" t="e">
        <f t="shared" si="1247"/>
        <v>#DIV/0!</v>
      </c>
      <c r="Y2429" t="str">
        <f t="shared" si="1248"/>
        <v>0.00096+2.11492017439665i</v>
      </c>
      <c r="Z2429" t="e">
        <f t="shared" si="1249"/>
        <v>#DIV/0!</v>
      </c>
      <c r="AA2429" t="e">
        <f t="shared" si="1250"/>
        <v>#DIV/0!</v>
      </c>
      <c r="AB2429" t="str">
        <f t="shared" si="1251"/>
        <v>0.0000634523282437953+0.00281831289069317i</v>
      </c>
      <c r="AC2429" t="str">
        <f t="shared" si="1252"/>
        <v>1.00593587073693+0.00256323404478503i</v>
      </c>
      <c r="AD2429" t="str">
        <f t="shared" si="1253"/>
        <v>0.0000702164417889534+0.00280150354659742i</v>
      </c>
      <c r="AE2429" t="e">
        <f t="shared" si="1254"/>
        <v>#DIV/0!</v>
      </c>
      <c r="AF2429" t="str">
        <f t="shared" si="1255"/>
        <v>-16.7901537637828-6.01043461731324i</v>
      </c>
      <c r="AG2429" t="e">
        <f t="shared" si="1256"/>
        <v>#DIV/0!</v>
      </c>
      <c r="AH2429" t="e">
        <f t="shared" si="1257"/>
        <v>#DIV/0!</v>
      </c>
      <c r="AI2429" t="e">
        <f t="shared" si="1258"/>
        <v>#DIV/0!</v>
      </c>
      <c r="AJ2429" t="e">
        <f t="shared" si="1259"/>
        <v>#DIV/0!</v>
      </c>
      <c r="AK2429"/>
      <c r="AL2429"/>
      <c r="AM2429"/>
      <c r="AN2429"/>
    </row>
    <row r="2430" spans="1:40" x14ac:dyDescent="0.3">
      <c r="A2430"/>
      <c r="B2430">
        <f t="shared" si="1260"/>
        <v>496000</v>
      </c>
      <c r="C2430" s="186" t="str">
        <f t="shared" si="1228"/>
        <v>-0.00170734275787054+0.00560163607102302i</v>
      </c>
      <c r="D2430" s="158" t="str">
        <f t="shared" si="1229"/>
        <v>-6.7714313422053-2.01648863682767i</v>
      </c>
      <c r="E2430" t="str">
        <f t="shared" si="1230"/>
        <v>380.135161254872-3163.08489685035i</v>
      </c>
      <c r="F2430" t="str">
        <f t="shared" si="1231"/>
        <v>0.881522832312385+0.268621893048545i</v>
      </c>
      <c r="G2430" t="str">
        <f t="shared" si="1226"/>
        <v>0.881522832312385+0.268621893048545i</v>
      </c>
      <c r="H2430" t="str">
        <f t="shared" si="1232"/>
        <v>10.0276030383873+3.98573429629583i</v>
      </c>
      <c r="I2430" t="str">
        <f t="shared" si="1233"/>
        <v>1947.78744522567i</v>
      </c>
      <c r="J2430" t="str">
        <f t="shared" si="1227"/>
        <v>-938.667190782961+415.34307836001i</v>
      </c>
      <c r="K2430" t="str">
        <f t="shared" si="1234"/>
        <v>0.767839266500079-1.73530164533945i</v>
      </c>
      <c r="L2430" t="str">
        <f t="shared" si="1235"/>
        <v>0.185404041916312-0.346595887893506i</v>
      </c>
      <c r="M2430" t="str">
        <f t="shared" si="1236"/>
        <v>0.953243308416391-2.08189753323296i</v>
      </c>
      <c r="N2430" t="str">
        <f t="shared" si="1237"/>
        <v>-6.34067190955619i</v>
      </c>
      <c r="O2430" t="str">
        <f t="shared" si="1238"/>
        <v>0.998348100269497-0.0574549448549544i</v>
      </c>
      <c r="P2430" t="str">
        <f t="shared" si="1239"/>
        <v>0.00165189973050295+0.0574549448549544i</v>
      </c>
      <c r="Q2430" t="str">
        <f t="shared" si="1240"/>
        <v>-0.00165189973050295+6.28321696470124i</v>
      </c>
      <c r="R2430" t="str">
        <f t="shared" si="1241"/>
        <v>0.00914412265420735-0.00026531073391485i</v>
      </c>
      <c r="S2430" t="str">
        <f t="shared" si="1242"/>
        <v>0.695821334382023i</v>
      </c>
      <c r="T2430" t="str">
        <f t="shared" si="1243"/>
        <v>0.000184608868898505+0.00636267562700344i</v>
      </c>
      <c r="U2430" t="e">
        <f t="shared" si="1244"/>
        <v>#DIV/0!</v>
      </c>
      <c r="V2430" t="str">
        <f t="shared" si="1245"/>
        <v>0.0000833333333333333-0.000534794835658252i</v>
      </c>
      <c r="W2430" t="e">
        <f t="shared" si="1246"/>
        <v>#DIV/0!</v>
      </c>
      <c r="X2430" t="e">
        <f t="shared" si="1247"/>
        <v>#DIV/0!</v>
      </c>
      <c r="Y2430" t="str">
        <f t="shared" si="1248"/>
        <v>0.00096+2.11919274040553i</v>
      </c>
      <c r="Z2430" t="e">
        <f t="shared" si="1249"/>
        <v>#DIV/0!</v>
      </c>
      <c r="AA2430" t="e">
        <f t="shared" si="1250"/>
        <v>#DIV/0!</v>
      </c>
      <c r="AB2430" t="str">
        <f t="shared" si="1251"/>
        <v>0.000105344300628987+0.00363076605178858i</v>
      </c>
      <c r="AC2430" t="str">
        <f t="shared" si="1252"/>
        <v>1.00765930163662+0.00324168740367322i</v>
      </c>
      <c r="AD2430" t="str">
        <f t="shared" si="1253"/>
        <v>0.00011613392999551+0.0036027946906203i</v>
      </c>
      <c r="AE2430" t="e">
        <f t="shared" si="1254"/>
        <v>#DIV/0!</v>
      </c>
      <c r="AF2430" t="str">
        <f t="shared" si="1255"/>
        <v>-16.7990343805926-6.0022229331235i</v>
      </c>
      <c r="AG2430" t="e">
        <f t="shared" si="1256"/>
        <v>#DIV/0!</v>
      </c>
      <c r="AH2430" t="e">
        <f t="shared" si="1257"/>
        <v>#DIV/0!</v>
      </c>
      <c r="AI2430" t="e">
        <f t="shared" si="1258"/>
        <v>#DIV/0!</v>
      </c>
      <c r="AJ2430" t="e">
        <f t="shared" si="1259"/>
        <v>#DIV/0!</v>
      </c>
      <c r="AK2430"/>
      <c r="AL2430"/>
      <c r="AM2430"/>
      <c r="AN2430"/>
    </row>
    <row r="2431" spans="1:40" x14ac:dyDescent="0.3">
      <c r="A2431"/>
      <c r="B2431">
        <f t="shared" si="1260"/>
        <v>497000</v>
      </c>
      <c r="C2431" s="186" t="str">
        <f t="shared" si="1228"/>
        <v>-0.00170159299518813+0.0055928958428267i</v>
      </c>
      <c r="D2431" s="158" t="str">
        <f t="shared" si="1229"/>
        <v>-6.77444615929277-2.01375834335442i</v>
      </c>
      <c r="E2431" t="str">
        <f t="shared" si="1230"/>
        <v>378.62865213776-3156.90122681381i</v>
      </c>
      <c r="F2431" t="str">
        <f t="shared" si="1231"/>
        <v>0.881921819086478+0.268257027584708i</v>
      </c>
      <c r="G2431" t="str">
        <f t="shared" si="1226"/>
        <v>0.881921819086478+0.268257027584708i</v>
      </c>
      <c r="H2431" t="str">
        <f t="shared" si="1232"/>
        <v>10.0334268492424+3.98026753224911i</v>
      </c>
      <c r="I2431" t="str">
        <f t="shared" si="1233"/>
        <v>1951.71443604266i</v>
      </c>
      <c r="J2431" t="str">
        <f t="shared" si="1227"/>
        <v>-942.45999092786+416.180463598639i</v>
      </c>
      <c r="K2431" t="str">
        <f t="shared" si="1234"/>
        <v>0.765250701665556-1.73294575894556i</v>
      </c>
      <c r="L2431" t="str">
        <f t="shared" si="1235"/>
        <v>0.184824008332151-0.346208164097117i</v>
      </c>
      <c r="M2431" t="str">
        <f t="shared" si="1236"/>
        <v>0.950074709997707-2.07915392304268i</v>
      </c>
      <c r="N2431" t="str">
        <f t="shared" si="1237"/>
        <v>-6.35345552227706i</v>
      </c>
      <c r="O2431" t="str">
        <f t="shared" si="1238"/>
        <v>0.997532064221508-0.0702123981215404i</v>
      </c>
      <c r="P2431" t="str">
        <f t="shared" si="1239"/>
        <v>0.00246793577849203+0.0702123981215404i</v>
      </c>
      <c r="Q2431" t="str">
        <f t="shared" si="1240"/>
        <v>-0.00246793577849203+6.28324312415552i</v>
      </c>
      <c r="R2431" t="str">
        <f t="shared" si="1241"/>
        <v>0.011174391400268-0.000397169647826898i</v>
      </c>
      <c r="S2431" t="str">
        <f t="shared" si="1242"/>
        <v>0.697224199975536i</v>
      </c>
      <c r="T2431" t="str">
        <f t="shared" si="1243"/>
        <v>0.000276916289960674+0.00779105610426537i</v>
      </c>
      <c r="U2431" t="e">
        <f t="shared" si="1244"/>
        <v>#DIV/0!</v>
      </c>
      <c r="V2431" t="str">
        <f t="shared" si="1245"/>
        <v>0.0000833333333333333-0.000533718789711253i</v>
      </c>
      <c r="W2431" t="e">
        <f t="shared" si="1246"/>
        <v>#DIV/0!</v>
      </c>
      <c r="X2431" t="e">
        <f t="shared" si="1247"/>
        <v>#DIV/0!</v>
      </c>
      <c r="Y2431" t="str">
        <f t="shared" si="1248"/>
        <v>0.00096+2.12346530641441i</v>
      </c>
      <c r="Z2431" t="e">
        <f t="shared" si="1249"/>
        <v>#DIV/0!</v>
      </c>
      <c r="AA2431" t="e">
        <f t="shared" si="1250"/>
        <v>#DIV/0!</v>
      </c>
      <c r="AB2431" t="str">
        <f t="shared" si="1251"/>
        <v>0.000158018155209646+0.00444585009031321i</v>
      </c>
      <c r="AC2431" t="str">
        <f t="shared" si="1252"/>
        <v>1.00939373570952+0.0038953456679315i</v>
      </c>
      <c r="AD2431" t="str">
        <f t="shared" si="1253"/>
        <v>0.000173542291006719+0.00440380589441359i</v>
      </c>
      <c r="AE2431" t="e">
        <f t="shared" si="1254"/>
        <v>#DIV/0!</v>
      </c>
      <c r="AF2431" t="str">
        <f t="shared" si="1255"/>
        <v>-16.8078730085352-5.99402587560353i</v>
      </c>
      <c r="AG2431" t="e">
        <f t="shared" si="1256"/>
        <v>#DIV/0!</v>
      </c>
      <c r="AH2431" t="e">
        <f t="shared" si="1257"/>
        <v>#DIV/0!</v>
      </c>
      <c r="AI2431" t="e">
        <f t="shared" si="1258"/>
        <v>#DIV/0!</v>
      </c>
      <c r="AJ2431" t="e">
        <f t="shared" si="1259"/>
        <v>#DIV/0!</v>
      </c>
      <c r="AK2431"/>
      <c r="AL2431"/>
      <c r="AM2431"/>
      <c r="AN2431"/>
    </row>
    <row r="2432" spans="1:40" x14ac:dyDescent="0.3">
      <c r="A2432"/>
      <c r="B2432">
        <f t="shared" si="1260"/>
        <v>498000</v>
      </c>
      <c r="C2432" s="186" t="str">
        <f t="shared" si="1228"/>
        <v>-0.00169587036502796+0.00558417879821707i</v>
      </c>
      <c r="D2432" s="158" t="str">
        <f t="shared" si="1229"/>
        <v>-6.77744675007977-2.01103276551719i</v>
      </c>
      <c r="E2432" t="str">
        <f t="shared" si="1230"/>
        <v>377.13103834529-3150.74132605897i</v>
      </c>
      <c r="F2432" t="str">
        <f t="shared" si="1231"/>
        <v>0.882318923123638+0.267892800387416i</v>
      </c>
      <c r="G2432" t="str">
        <f t="shared" si="1226"/>
        <v>0.882318923123638+0.267892800387416i</v>
      </c>
      <c r="H2432" t="str">
        <f t="shared" si="1232"/>
        <v>10.0392231412907+3.97481069769917i</v>
      </c>
      <c r="I2432" t="str">
        <f t="shared" si="1233"/>
        <v>1955.64142685965i</v>
      </c>
      <c r="J2432" t="str">
        <f t="shared" si="1227"/>
        <v>-946.260430146565+417.017848837268i</v>
      </c>
      <c r="K2432" t="str">
        <f t="shared" si="1234"/>
        <v>0.762674370319151-1.7305939775292i</v>
      </c>
      <c r="L2432" t="str">
        <f t="shared" si="1235"/>
        <v>0.184246435350926-0.345820686463735i</v>
      </c>
      <c r="M2432" t="str">
        <f t="shared" si="1236"/>
        <v>0.946920805670077-2.07641466399294i</v>
      </c>
      <c r="N2432" t="str">
        <f t="shared" si="1237"/>
        <v>-6.36623913499794i</v>
      </c>
      <c r="O2432" t="str">
        <f t="shared" si="1238"/>
        <v>0.996553012951271-0.08295837738134i</v>
      </c>
      <c r="P2432" t="str">
        <f t="shared" si="1239"/>
        <v>0.00344698704872903+0.08295837738134i</v>
      </c>
      <c r="Q2432" t="str">
        <f t="shared" si="1240"/>
        <v>-0.00344698704872903+6.2832807576166i</v>
      </c>
      <c r="R2432" t="str">
        <f t="shared" si="1241"/>
        <v>0.0132027303266122-0.000555839667826257i</v>
      </c>
      <c r="S2432" t="str">
        <f t="shared" si="1242"/>
        <v>0.698627065569047i</v>
      </c>
      <c r="T2432" t="str">
        <f t="shared" si="1243"/>
        <v>0.000388324636060332+0.00922378474558055i</v>
      </c>
      <c r="U2432" t="e">
        <f t="shared" si="1244"/>
        <v>#DIV/0!</v>
      </c>
      <c r="V2432" t="str">
        <f t="shared" si="1245"/>
        <v>0.0000833333333333333-0.00053264706523392i</v>
      </c>
      <c r="W2432" t="e">
        <f t="shared" si="1246"/>
        <v>#DIV/0!</v>
      </c>
      <c r="X2432" t="e">
        <f t="shared" si="1247"/>
        <v>#DIV/0!</v>
      </c>
      <c r="Y2432" t="str">
        <f t="shared" si="1248"/>
        <v>0.00096+2.1277378724233i</v>
      </c>
      <c r="Z2432" t="e">
        <f t="shared" si="1249"/>
        <v>#DIV/0!</v>
      </c>
      <c r="AA2432" t="e">
        <f t="shared" si="1250"/>
        <v>#DIV/0!</v>
      </c>
      <c r="AB2432" t="str">
        <f t="shared" si="1251"/>
        <v>0.0002215916680865+0.00526341534387341i</v>
      </c>
      <c r="AC2432" t="str">
        <f t="shared" si="1252"/>
        <v>1.01113886256358+0.00452392130896339i</v>
      </c>
      <c r="AD2432" t="str">
        <f t="shared" si="1253"/>
        <v>0.00024243527599032+0.00520434806790093i</v>
      </c>
      <c r="AE2432" t="e">
        <f t="shared" si="1254"/>
        <v>#DIV/0!</v>
      </c>
      <c r="AF2432" t="str">
        <f t="shared" si="1255"/>
        <v>-16.8166698913705-5.98584346321636i</v>
      </c>
      <c r="AG2432" t="e">
        <f t="shared" si="1256"/>
        <v>#DIV/0!</v>
      </c>
      <c r="AH2432" t="e">
        <f t="shared" si="1257"/>
        <v>#DIV/0!</v>
      </c>
      <c r="AI2432" t="e">
        <f t="shared" si="1258"/>
        <v>#DIV/0!</v>
      </c>
      <c r="AJ2432" t="e">
        <f t="shared" si="1259"/>
        <v>#DIV/0!</v>
      </c>
      <c r="AK2432"/>
      <c r="AL2432"/>
      <c r="AM2432"/>
      <c r="AN2432"/>
    </row>
    <row r="2433" spans="1:40" x14ac:dyDescent="0.3">
      <c r="A2433"/>
      <c r="B2433">
        <f t="shared" si="1260"/>
        <v>499000</v>
      </c>
      <c r="C2433" s="186" t="str">
        <f t="shared" si="1228"/>
        <v>-0.00169017471022484+0.00557548486670637i</v>
      </c>
      <c r="D2433" s="158" t="str">
        <f t="shared" si="1229"/>
        <v>-6.78043319696898-2.00831191109118i</v>
      </c>
      <c r="E2433" t="str">
        <f t="shared" si="1230"/>
        <v>375.642250320659-3144.60505999333i</v>
      </c>
      <c r="F2433" t="str">
        <f t="shared" si="1231"/>
        <v>0.882714155329207+0.267529212400338i</v>
      </c>
      <c r="G2433" t="str">
        <f t="shared" si="1226"/>
        <v>0.882714155329207+0.267529212400338i</v>
      </c>
      <c r="H2433" t="str">
        <f t="shared" si="1232"/>
        <v>10.0449920743094+3.96936380249815i</v>
      </c>
      <c r="I2433" t="str">
        <f t="shared" si="1233"/>
        <v>1959.56841767663i</v>
      </c>
      <c r="J2433" t="str">
        <f t="shared" si="1227"/>
        <v>-950.068508439077+417.855234075897i</v>
      </c>
      <c r="K2433" t="str">
        <f t="shared" si="1234"/>
        <v>0.760110201446325-1.72824630744309i</v>
      </c>
      <c r="L2433" t="str">
        <f t="shared" si="1235"/>
        <v>0.183671310826473-0.345433459971689i</v>
      </c>
      <c r="M2433" t="str">
        <f t="shared" si="1236"/>
        <v>0.943781512272798-2.07367976741478i</v>
      </c>
      <c r="N2433" t="str">
        <f t="shared" si="1237"/>
        <v>-6.37902274771882i</v>
      </c>
      <c r="O2433" t="str">
        <f t="shared" si="1238"/>
        <v>0.995411106453904-0.0956907997051661i</v>
      </c>
      <c r="P2433" t="str">
        <f t="shared" si="1239"/>
        <v>0.00458889354609604+0.0956907997051661i</v>
      </c>
      <c r="Q2433" t="str">
        <f t="shared" si="1240"/>
        <v>-0.00458889354609604+6.28333194801365i</v>
      </c>
      <c r="R2433" t="str">
        <f t="shared" si="1241"/>
        <v>0.0152287668487901-0.000741450041880444i</v>
      </c>
      <c r="S2433" t="str">
        <f t="shared" si="1242"/>
        <v>0.70002993116256i</v>
      </c>
      <c r="T2433" t="str">
        <f t="shared" si="1243"/>
        <v>0.000519037221778044+0.0106605926088492i</v>
      </c>
      <c r="U2433" t="e">
        <f t="shared" si="1244"/>
        <v>#DIV/0!</v>
      </c>
      <c r="V2433" t="str">
        <f t="shared" si="1245"/>
        <v>0.0000833333333333333-0.000531579636245475i</v>
      </c>
      <c r="W2433" t="e">
        <f t="shared" si="1246"/>
        <v>#DIV/0!</v>
      </c>
      <c r="X2433" t="e">
        <f t="shared" si="1247"/>
        <v>#DIV/0!</v>
      </c>
      <c r="Y2433" t="str">
        <f t="shared" si="1248"/>
        <v>0.00096+2.13201043843218i</v>
      </c>
      <c r="Z2433" t="e">
        <f t="shared" si="1249"/>
        <v>#DIV/0!</v>
      </c>
      <c r="AA2433" t="e">
        <f t="shared" si="1250"/>
        <v>#DIV/0!</v>
      </c>
      <c r="AB2433" t="str">
        <f t="shared" si="1251"/>
        <v>0.000296180857695854+0.00608330834466678i</v>
      </c>
      <c r="AC2433" t="str">
        <f t="shared" si="1252"/>
        <v>1.01289436345106+0.0051271296970519i</v>
      </c>
      <c r="AD2433" t="str">
        <f t="shared" si="1253"/>
        <v>0.0003228029974631+0.00600423253527764i</v>
      </c>
      <c r="AE2433" t="e">
        <f t="shared" si="1254"/>
        <v>#DIV/0!</v>
      </c>
      <c r="AF2433" t="str">
        <f t="shared" si="1255"/>
        <v>-16.8254252712784-5.97767571358933i</v>
      </c>
      <c r="AG2433" t="e">
        <f t="shared" si="1256"/>
        <v>#DIV/0!</v>
      </c>
      <c r="AH2433" t="e">
        <f t="shared" si="1257"/>
        <v>#DIV/0!</v>
      </c>
      <c r="AI2433" t="e">
        <f t="shared" si="1258"/>
        <v>#DIV/0!</v>
      </c>
      <c r="AJ2433" t="e">
        <f t="shared" si="1259"/>
        <v>#DIV/0!</v>
      </c>
      <c r="AK2433"/>
      <c r="AL2433"/>
      <c r="AM2433"/>
      <c r="AN2433"/>
    </row>
    <row r="2434" spans="1:40" x14ac:dyDescent="0.3">
      <c r="A2434"/>
      <c r="B2434">
        <f t="shared" si="1260"/>
        <v>500000</v>
      </c>
      <c r="C2434" s="186" t="str">
        <f t="shared" si="1228"/>
        <v>-0.00168450587462909+0.00556681397792666i</v>
      </c>
      <c r="D2434" s="158" t="str">
        <f t="shared" si="1229"/>
        <v>-6.78340558183086-2.00559578755652i</v>
      </c>
      <c r="E2434" t="str">
        <f t="shared" si="1230"/>
        <v>374.16221918229-3138.49229502061i</v>
      </c>
      <c r="F2434" t="str">
        <f t="shared" si="1231"/>
        <v>0.883107526538091+0.267166264528777i</v>
      </c>
      <c r="G2434" t="str">
        <f t="shared" si="1226"/>
        <v>0.883107526538091+0.267166264528777i</v>
      </c>
      <c r="H2434" t="str">
        <f t="shared" si="1232"/>
        <v>10.0507338070393+3.96392685597061i</v>
      </c>
      <c r="I2434" t="str">
        <f t="shared" si="1233"/>
        <v>1963.49540849362i</v>
      </c>
      <c r="J2434" t="str">
        <f t="shared" si="1227"/>
        <v>-953.884225805395+418.692619314526i</v>
      </c>
      <c r="K2434" t="str">
        <f t="shared" si="1234"/>
        <v>0.757558124492896-1.72590275478836i</v>
      </c>
      <c r="L2434" t="str">
        <f t="shared" si="1235"/>
        <v>0.183098622671959-0.345046489528002i</v>
      </c>
      <c r="M2434" t="str">
        <f t="shared" si="1236"/>
        <v>0.940656747164855-2.07094924431636i</v>
      </c>
      <c r="N2434" t="str">
        <f t="shared" si="1237"/>
        <v>-6.3918063604397i</v>
      </c>
      <c r="O2434" t="str">
        <f t="shared" si="1238"/>
        <v>0.994106531338088-0.108407584379296i</v>
      </c>
      <c r="P2434" t="str">
        <f t="shared" si="1239"/>
        <v>0.00589346866191198+0.108407584379296i</v>
      </c>
      <c r="Q2434" t="str">
        <f t="shared" si="1240"/>
        <v>-0.00589346866191198+6.2833987760604i</v>
      </c>
      <c r="R2434" t="str">
        <f t="shared" si="1241"/>
        <v>0.0172521218437708-0.000954124306767077i</v>
      </c>
      <c r="S2434" t="str">
        <f t="shared" si="1242"/>
        <v>0.701432796756072i</v>
      </c>
      <c r="T2434" t="str">
        <f t="shared" si="1243"/>
        <v>0.000669254080948579+0.0121012040748527i</v>
      </c>
      <c r="U2434" t="e">
        <f t="shared" si="1244"/>
        <v>#DIV/0!</v>
      </c>
      <c r="V2434" t="str">
        <f t="shared" si="1245"/>
        <v>0.0000833333333333333-0.000530516476972983i</v>
      </c>
      <c r="W2434" t="e">
        <f t="shared" si="1246"/>
        <v>#DIV/0!</v>
      </c>
      <c r="X2434" t="e">
        <f t="shared" si="1247"/>
        <v>#DIV/0!</v>
      </c>
      <c r="Y2434" t="str">
        <f t="shared" si="1248"/>
        <v>0.00096+2.13628300444106i</v>
      </c>
      <c r="Z2434" t="e">
        <f t="shared" si="1249"/>
        <v>#DIV/0!</v>
      </c>
      <c r="AA2434" t="e">
        <f t="shared" si="1250"/>
        <v>#DIV/0!</v>
      </c>
      <c r="AB2434" t="str">
        <f t="shared" si="1251"/>
        <v>0.0003818998703653+0.00690537181469256i</v>
      </c>
      <c r="AC2434" t="str">
        <f t="shared" si="1252"/>
        <v>1.01465991123116+0.00570468934123504i</v>
      </c>
      <c r="AD2434" t="str">
        <f t="shared" si="1253"/>
        <v>0.000414631950999894+0.00680327111755627i</v>
      </c>
      <c r="AE2434" t="e">
        <f t="shared" si="1254"/>
        <v>#DIV/0!</v>
      </c>
      <c r="AF2434" t="str">
        <f t="shared" si="1255"/>
        <v>-16.8341393888702-5.96952264352713i</v>
      </c>
      <c r="AG2434" t="e">
        <f t="shared" si="1256"/>
        <v>#DIV/0!</v>
      </c>
      <c r="AH2434" t="e">
        <f t="shared" si="1257"/>
        <v>#DIV/0!</v>
      </c>
      <c r="AI2434" t="e">
        <f t="shared" si="1258"/>
        <v>#DIV/0!</v>
      </c>
      <c r="AJ2434" t="e">
        <f t="shared" si="1259"/>
        <v>#DIV/0!</v>
      </c>
      <c r="AK2434"/>
      <c r="AL2434"/>
      <c r="AM2434"/>
      <c r="AN2434"/>
    </row>
    <row r="2435" spans="1:40" x14ac:dyDescent="0.3">
      <c r="A2435"/>
      <c r="B2435">
        <f t="shared" si="1260"/>
        <v>501000</v>
      </c>
      <c r="C2435" s="186" t="str">
        <f t="shared" si="1228"/>
        <v>-0.00167886370309992+0.00555816606163129i</v>
      </c>
      <c r="D2435" s="158" t="str">
        <f t="shared" si="1229"/>
        <v>-6.78636398600681-2.00288440210265i</v>
      </c>
      <c r="E2435" t="str">
        <f t="shared" si="1230"/>
        <v>372.690876716015-3132.40289853177i</v>
      </c>
      <c r="F2435" t="str">
        <f t="shared" si="1231"/>
        <v>0.883499047515179+0.266803957640237i</v>
      </c>
      <c r="G2435" t="str">
        <f t="shared" si="1226"/>
        <v>0.883499047515179+0.266803957640237i</v>
      </c>
      <c r="H2435" t="str">
        <f t="shared" si="1232"/>
        <v>10.0564484971903+3.9584998669216i</v>
      </c>
      <c r="I2435" t="str">
        <f t="shared" si="1233"/>
        <v>1967.42239931061i</v>
      </c>
      <c r="J2435" t="str">
        <f t="shared" si="1227"/>
        <v>-957.70758224552+419.530004553156i</v>
      </c>
      <c r="K2435" t="str">
        <f t="shared" si="1234"/>
        <v>0.755018069362045-1.72356332541833i</v>
      </c>
      <c r="L2435" t="str">
        <f t="shared" si="1235"/>
        <v>0.18252835885971-0.344659779969183i</v>
      </c>
      <c r="M2435" t="str">
        <f t="shared" si="1236"/>
        <v>0.937546428221755-2.06822310538751i</v>
      </c>
      <c r="N2435" t="str">
        <f t="shared" si="1237"/>
        <v>-6.40458997316058i</v>
      </c>
      <c r="O2435" t="str">
        <f t="shared" si="1238"/>
        <v>0.992639500795569-0.121106653245489i</v>
      </c>
      <c r="P2435" t="str">
        <f t="shared" si="1239"/>
        <v>0.00736049920443105+0.121106653245489i</v>
      </c>
      <c r="Q2435" t="str">
        <f t="shared" si="1240"/>
        <v>-0.00736049920443105+6.28348331991509i</v>
      </c>
      <c r="R2435" t="str">
        <f t="shared" si="1241"/>
        <v>0.0192724097114146-0.00119398005513935i</v>
      </c>
      <c r="S2435" t="str">
        <f t="shared" si="1242"/>
        <v>0.702835662349584i</v>
      </c>
      <c r="T2435" t="str">
        <f t="shared" si="1243"/>
        <v>0.000839171762886058+0.0135453368445946i</v>
      </c>
      <c r="U2435" t="e">
        <f t="shared" si="1244"/>
        <v>#DIV/0!</v>
      </c>
      <c r="V2435" t="str">
        <f t="shared" si="1245"/>
        <v>0.0000833333333333333-0.000529457561849287i</v>
      </c>
      <c r="W2435" t="e">
        <f t="shared" si="1246"/>
        <v>#DIV/0!</v>
      </c>
      <c r="X2435" t="e">
        <f t="shared" si="1247"/>
        <v>#DIV/0!</v>
      </c>
      <c r="Y2435" t="str">
        <f t="shared" si="1248"/>
        <v>0.00096+2.14055557044994i</v>
      </c>
      <c r="Z2435" t="e">
        <f t="shared" si="1249"/>
        <v>#DIV/0!</v>
      </c>
      <c r="AA2435" t="e">
        <f t="shared" si="1250"/>
        <v>#DIV/0!</v>
      </c>
      <c r="AB2435" t="str">
        <f t="shared" si="1251"/>
        <v>0.000478860864032639+0.00772944466423427i</v>
      </c>
      <c r="AC2435" t="str">
        <f t="shared" si="1252"/>
        <v>1.01643517033907+0.00625632213383241i</v>
      </c>
      <c r="AD2435" t="str">
        <f t="shared" si="1253"/>
        <v>0.000517905039118915+0.00760127621410172i</v>
      </c>
      <c r="AE2435" t="e">
        <f t="shared" si="1254"/>
        <v>#DIV/0!</v>
      </c>
      <c r="AF2435" t="str">
        <f t="shared" si="1255"/>
        <v>-16.8428124831971-5.96138426902425i</v>
      </c>
      <c r="AG2435" t="e">
        <f t="shared" si="1256"/>
        <v>#DIV/0!</v>
      </c>
      <c r="AH2435" t="e">
        <f t="shared" si="1257"/>
        <v>#DIV/0!</v>
      </c>
      <c r="AI2435" t="e">
        <f t="shared" si="1258"/>
        <v>#DIV/0!</v>
      </c>
      <c r="AJ2435" t="e">
        <f t="shared" si="1259"/>
        <v>#DIV/0!</v>
      </c>
      <c r="AK2435"/>
      <c r="AL2435"/>
      <c r="AM2435"/>
      <c r="AN2435"/>
    </row>
    <row r="2436" spans="1:40" x14ac:dyDescent="0.3">
      <c r="A2436"/>
      <c r="B2436">
        <f t="shared" si="1260"/>
        <v>502000</v>
      </c>
      <c r="C2436" s="186" t="str">
        <f t="shared" si="1228"/>
        <v>-0.00167324804149897+0.00554954104769651i</v>
      </c>
      <c r="D2436" s="158" t="str">
        <f t="shared" si="1229"/>
        <v>-6.78930849031267-2.00017776163263i</v>
      </c>
      <c r="E2436" t="str">
        <f t="shared" si="1230"/>
        <v>371.228155367377-3126.3367388961i</v>
      </c>
      <c r="F2436" t="str">
        <f t="shared" si="1231"/>
        <v>0.883888728955805+0.266442292564995i</v>
      </c>
      <c r="G2436" t="str">
        <f t="shared" si="1226"/>
        <v>0.883888728955805+0.266442292564995i</v>
      </c>
      <c r="H2436" t="str">
        <f t="shared" si="1232"/>
        <v>10.0621363014488+3.95308284364456i</v>
      </c>
      <c r="I2436" t="str">
        <f t="shared" si="1233"/>
        <v>1971.3493901276i</v>
      </c>
      <c r="J2436" t="str">
        <f t="shared" si="1227"/>
        <v>-961.538577759451+420.367389791784i</v>
      </c>
      <c r="K2436" t="str">
        <f t="shared" si="1234"/>
        <v>0.752489966411391-1.72122802494231i</v>
      </c>
      <c r="L2436" t="str">
        <f t="shared" si="1235"/>
        <v>0.181960507421043-0.344273336062029i</v>
      </c>
      <c r="M2436" t="str">
        <f t="shared" si="1236"/>
        <v>0.934450473832434-2.06550136100434i</v>
      </c>
      <c r="N2436" t="str">
        <f t="shared" si="1237"/>
        <v>-6.41737358588146i</v>
      </c>
      <c r="O2436" t="str">
        <f t="shared" si="1238"/>
        <v>0.991010254566319-0.133785931040595i</v>
      </c>
      <c r="P2436" t="str">
        <f t="shared" si="1239"/>
        <v>0.00898974543368103+0.133785931040595i</v>
      </c>
      <c r="Q2436" t="str">
        <f t="shared" si="1240"/>
        <v>-0.00898974543368103+6.28358765484086i</v>
      </c>
      <c r="R2436" t="str">
        <f t="shared" si="1241"/>
        <v>0.0212892384436571-0.00146112870100464i</v>
      </c>
      <c r="S2436" t="str">
        <f t="shared" si="1242"/>
        <v>0.704238527943096i</v>
      </c>
      <c r="T2436" t="str">
        <f t="shared" si="1243"/>
        <v>0.00102898312553092+0.0149927019425906i</v>
      </c>
      <c r="U2436" t="e">
        <f t="shared" si="1244"/>
        <v>#DIV/0!</v>
      </c>
      <c r="V2436" t="str">
        <f t="shared" si="1245"/>
        <v>0.0000833333333333333-0.000528402865510941i</v>
      </c>
      <c r="W2436" t="e">
        <f t="shared" si="1246"/>
        <v>#DIV/0!</v>
      </c>
      <c r="X2436" t="e">
        <f t="shared" si="1247"/>
        <v>#DIV/0!</v>
      </c>
      <c r="Y2436" t="str">
        <f t="shared" si="1248"/>
        <v>0.00096+2.14482813645882i</v>
      </c>
      <c r="Z2436" t="e">
        <f t="shared" si="1249"/>
        <v>#DIV/0!</v>
      </c>
      <c r="AA2436" t="e">
        <f t="shared" si="1250"/>
        <v>#DIV/0!</v>
      </c>
      <c r="AB2436" t="str">
        <f t="shared" si="1251"/>
        <v>0.000587173890208273+0.00855536199373711i</v>
      </c>
      <c r="AC2436" t="str">
        <f t="shared" si="1252"/>
        <v>1.01821979676188+0.00678175359948424i</v>
      </c>
      <c r="AD2436" t="str">
        <f t="shared" si="1253"/>
        <v>0.000632601597296892+0.00839806088309374i</v>
      </c>
      <c r="AE2436" t="e">
        <f t="shared" si="1254"/>
        <v>#DIV/0!</v>
      </c>
      <c r="AF2436" t="str">
        <f t="shared" si="1255"/>
        <v>-16.8514447917615-5.95326060527719i</v>
      </c>
      <c r="AG2436" t="e">
        <f t="shared" si="1256"/>
        <v>#DIV/0!</v>
      </c>
      <c r="AH2436" t="e">
        <f t="shared" si="1257"/>
        <v>#DIV/0!</v>
      </c>
      <c r="AI2436" t="e">
        <f t="shared" si="1258"/>
        <v>#DIV/0!</v>
      </c>
      <c r="AJ2436" t="e">
        <f t="shared" si="1259"/>
        <v>#DIV/0!</v>
      </c>
      <c r="AK2436"/>
      <c r="AL2436"/>
      <c r="AM2436"/>
      <c r="AN2436"/>
    </row>
    <row r="2437" spans="1:40" x14ac:dyDescent="0.3">
      <c r="A2437"/>
      <c r="B2437">
        <f t="shared" si="1260"/>
        <v>503000</v>
      </c>
      <c r="C2437" s="186" t="str">
        <f t="shared" si="1228"/>
        <v>-0.00166765873668405+0.00554093886612326i</v>
      </c>
      <c r="D2437" s="158" t="str">
        <f t="shared" si="1229"/>
        <v>-6.7922391750422-1.9974758727676i</v>
      </c>
      <c r="E2437" t="str">
        <f t="shared" si="1230"/>
        <v>369.773988234018-3120.29368545235i</v>
      </c>
      <c r="F2437" t="str">
        <f t="shared" si="1231"/>
        <v>0.884276581486211+0.26608127009668i</v>
      </c>
      <c r="G2437" t="str">
        <f t="shared" ref="G2437:G2500" si="1261">IF($C$11=$C$7,$C$24,F2437)</f>
        <v>0.884276581486211+0.26608127009668i</v>
      </c>
      <c r="H2437" t="str">
        <f t="shared" si="1232"/>
        <v>10.0677973754843+3.9476757939295i</v>
      </c>
      <c r="I2437" t="str">
        <f t="shared" si="1233"/>
        <v>1975.27638094458i</v>
      </c>
      <c r="J2437" t="str">
        <f t="shared" ref="J2437:J2500" si="1262">IMSUM(COMPLEX(0,2*PI()*B2437*$C$113*$C$112),COMPLEX(0,2*PI()*B2437*$C$113*$C$111),COMPLEX(0,2*PI()*B2437*$C$28*10^-12*$C$111),COMPLEX(-1*2*PI()*B2437*2*PI()*B2437*$C$113*$C$112*$C$28*10^-12*$C$111,0),COMPLEX(1,0))</f>
        <v>-965.377212347189+421.204775030413i</v>
      </c>
      <c r="K2437" t="str">
        <f t="shared" si="1234"/>
        <v>0.749973746450054-1.71889685872924i</v>
      </c>
      <c r="L2437" t="str">
        <f t="shared" si="1235"/>
        <v>0.181395056446091-0.343887162504402i</v>
      </c>
      <c r="M2437" t="str">
        <f t="shared" si="1236"/>
        <v>0.931368802896145-2.06278402123364i</v>
      </c>
      <c r="N2437" t="str">
        <f t="shared" si="1237"/>
        <v>-6.43015719860234i</v>
      </c>
      <c r="O2437" t="str">
        <f t="shared" si="1238"/>
        <v>0.989219058899361-0.146443345735692i</v>
      </c>
      <c r="P2437" t="str">
        <f t="shared" si="1239"/>
        <v>0.010780941100639+0.146443345735692i</v>
      </c>
      <c r="Q2437" t="str">
        <f t="shared" si="1240"/>
        <v>-0.010780941100639+6.28371385286665i</v>
      </c>
      <c r="R2437" t="str">
        <f t="shared" si="1241"/>
        <v>0.0233022097015918-0.00175567524385498i</v>
      </c>
      <c r="S2437" t="str">
        <f t="shared" si="1242"/>
        <v>0.705641393536607i</v>
      </c>
      <c r="T2437" t="str">
        <f t="shared" si="1243"/>
        <v>0.00123887712567155+0.0164430037263135i</v>
      </c>
      <c r="U2437" t="e">
        <f t="shared" si="1244"/>
        <v>#DIV/0!</v>
      </c>
      <c r="V2437" t="str">
        <f t="shared" si="1245"/>
        <v>0.0000833333333333333-0.000527352362796207i</v>
      </c>
      <c r="W2437" t="e">
        <f t="shared" si="1246"/>
        <v>#DIV/0!</v>
      </c>
      <c r="X2437" t="e">
        <f t="shared" si="1247"/>
        <v>#DIV/0!</v>
      </c>
      <c r="Y2437" t="str">
        <f t="shared" si="1248"/>
        <v>0.00096+2.14910070246771i</v>
      </c>
      <c r="Z2437" t="e">
        <f t="shared" si="1249"/>
        <v>#DIV/0!</v>
      </c>
      <c r="AA2437" t="e">
        <f t="shared" si="1250"/>
        <v>#DIV/0!</v>
      </c>
      <c r="AB2437" t="str">
        <f t="shared" si="1251"/>
        <v>0.00070694677426831+0.0093829550991976i</v>
      </c>
      <c r="AC2437" t="str">
        <f t="shared" si="1252"/>
        <v>1.02001343802144+0.00728071314854461i</v>
      </c>
      <c r="AD2437" t="str">
        <f t="shared" si="1253"/>
        <v>0.00075869742206617+0.00919343892085458i</v>
      </c>
      <c r="AE2437" t="e">
        <f t="shared" si="1254"/>
        <v>#DIV/0!</v>
      </c>
      <c r="AF2437" t="str">
        <f t="shared" si="1255"/>
        <v>-16.8600365505265-5.9451516666971i</v>
      </c>
      <c r="AG2437" t="e">
        <f t="shared" si="1256"/>
        <v>#DIV/0!</v>
      </c>
      <c r="AH2437" t="e">
        <f t="shared" si="1257"/>
        <v>#DIV/0!</v>
      </c>
      <c r="AI2437" t="e">
        <f t="shared" si="1258"/>
        <v>#DIV/0!</v>
      </c>
      <c r="AJ2437" t="e">
        <f t="shared" si="1259"/>
        <v>#DIV/0!</v>
      </c>
      <c r="AK2437"/>
      <c r="AL2437"/>
      <c r="AM2437"/>
      <c r="AN2437"/>
    </row>
    <row r="2438" spans="1:40" x14ac:dyDescent="0.3">
      <c r="A2438"/>
      <c r="B2438">
        <f t="shared" si="1260"/>
        <v>504000</v>
      </c>
      <c r="C2438" s="186" t="str">
        <f t="shared" ref="C2438:C2501" si="1263">IMPRODUCT(COMPLEX(-1,0),IMDIV(IMPRODUCT(G2438,COMPLEX($C$100+$C$101,0)),COMPLEX($C$100,2*PI()*B2438*$C$103*$C$102*(2*$C$100+$C$101))))</f>
        <v>-0.00166209563650248+0.00553235944703837i</v>
      </c>
      <c r="D2438" s="158" t="str">
        <f t="shared" ref="D2438:D2501" si="1264">IMPRODUCT(COMPLEX($C$106,0),IMSUB(C2438,G2438))</f>
        <v>-6.79515611997013-1.99477874185087i</v>
      </c>
      <c r="E2438" t="str">
        <f t="shared" ref="E2438:E2501" si="1265">IMDIV(COMPLEX($C$20*10^3,0),COMPLEX(1,2*PI()*B2438*$C$20*1000*$C$29*10^-12))</f>
        <v>368.328309058182-3114.27360850003i</v>
      </c>
      <c r="F2438" t="str">
        <f t="shared" ref="F2438:F2501" si="1266">IMDIV(COMPLEX($C$22*1000,0),IMSUM(COMPLEX($C$22*1000,0),E2438))</f>
        <v>0.884662615663949+0.265720890992803i</v>
      </c>
      <c r="G2438" t="str">
        <f t="shared" si="1261"/>
        <v>0.884662615663949+0.265720890992803i</v>
      </c>
      <c r="H2438" t="str">
        <f t="shared" ref="H2438:H2501" si="1267">IMPRODUCT(COMPLEX($C$108,0),IMPRODUCT(COMPLEX(-1,0),D2438),IMDIV(COMPLEX(0,2*PI()*B2438*$C$109*$C$110),COMPLEX(1,2*PI()*B2438*$C$109*$C$110)))</f>
        <v>10.0734318739558+3.94227872507054i</v>
      </c>
      <c r="I2438" t="str">
        <f t="shared" ref="I2438:I2501" si="1268">COMPLEX(0,2*PI()*B2438*$C$113*$C$112*$C$114)</f>
        <v>1979.20337176157i</v>
      </c>
      <c r="J2438" t="str">
        <f t="shared" si="1262"/>
        <v>-969.223486008733+422.042160269042i</v>
      </c>
      <c r="K2438" t="str">
        <f t="shared" ref="K2438:K2501" si="1269">IMDIV(I2438,J2438)</f>
        <v>0.747469340735745-1.71656983191139i</v>
      </c>
      <c r="L2438" t="str">
        <f t="shared" ref="L2438:L2501" si="1270">IMDIV(COMPLEX($C$117,0),COMPLEX(1,2*PI()*B2438*$C$115*$C$116))</f>
        <v>0.180831994083633-0.343501263926007i</v>
      </c>
      <c r="M2438" t="str">
        <f t="shared" ref="M2438:M2501" si="1271">IMSUM(K2438,L2438)</f>
        <v>0.928301334819378-2.0600710958374i</v>
      </c>
      <c r="N2438" t="str">
        <f t="shared" ref="N2438:N2501" si="1272">COMPLEX(0,-2*PI()*B2438*$C$43)</f>
        <v>-6.44294081132322i</v>
      </c>
      <c r="O2438" t="str">
        <f t="shared" ref="O2438:O2501" si="1273">IMEXP(N2438)</f>
        <v>0.987266206509253-0.159076828874694i</v>
      </c>
      <c r="P2438" t="str">
        <f t="shared" ref="P2438:P2501" si="1274">IMSUB(COMPLEX(1,0),O2438)</f>
        <v>0.012733793490747+0.159076828874694i</v>
      </c>
      <c r="Q2438" t="str">
        <f t="shared" ref="Q2438:Q2501" si="1275">IMSUM(COMPLEX(0,2*PI()*B2438*$C$43),O2438,COMPLEX(-1,0))</f>
        <v>-0.012733793490747+6.28386398244853i</v>
      </c>
      <c r="R2438" t="str">
        <f t="shared" ref="R2438:R2501" si="1276">IMDIV(P2438,Q2438)</f>
        <v>0.0253109189006303-0.00207771803170083i</v>
      </c>
      <c r="S2438" t="str">
        <f t="shared" ref="S2438:S2501" si="1277">IMDIV(COMPLEX(0,2*PI()*B2438*$C$123),COMPLEX($C$124,0))</f>
        <v>0.70704425913012i</v>
      </c>
      <c r="T2438" t="str">
        <f t="shared" ref="T2438:T2501" si="1278">IMPRODUCT(R2438,S2438)</f>
        <v>0.0014690386064052+0.0178959399019987i</v>
      </c>
      <c r="U2438" t="e">
        <f t="shared" ref="U2438:U2501" si="1279">IMDIV(COMPLEX(1,2*PI()*B2438*$C$16*10^-3*$C$15*10^-6),COMPLEX(0,2*PI()*B2438*$C$15*10^-6))</f>
        <v>#DIV/0!</v>
      </c>
      <c r="V2438" t="str">
        <f t="shared" ref="V2438:V2501" si="1280">IMSUM(COMPLEX($C$18*10^-3,0),IMDIV(COMPLEX(1,0),COMPLEX(0,2*PI()*B2438*($C$17*1*10^-6))))</f>
        <v>0.0000833333333333333-0.000526306028743039i</v>
      </c>
      <c r="W2438" t="e">
        <f t="shared" ref="W2438:W2501" si="1281">IMDIV(IMPRODUCT(U2438,V2438),IMSUM(U2438,V2438))</f>
        <v>#DIV/0!</v>
      </c>
      <c r="X2438" t="e">
        <f t="shared" ref="X2438:X2501" si="1282">IMDIV(IMPRODUCT(COMPLEX($C$19,0),W2438),IMSUM(COMPLEX($C$19,0),W2438))</f>
        <v>#DIV/0!</v>
      </c>
      <c r="Y2438" t="str">
        <f t="shared" ref="Y2438:Y2501" si="1283">COMPLEX($C$13*10^-3,2*PI()*B2438*$C$12*0.000001)</f>
        <v>0.00096+2.15337326847659i</v>
      </c>
      <c r="Z2438" t="e">
        <f t="shared" ref="Z2438:Z2501" si="1284">IMPRODUCT(COMPLEX($C$6,0),IMDIV(X2438,IMSUM(X2438,Y2438)))</f>
        <v>#DIV/0!</v>
      </c>
      <c r="AA2438" t="e">
        <f t="shared" ref="AA2438:AA2501" si="1285">IMDIV(COMPLEX($C$6,0),IMSUM(X2438,Y2438))</f>
        <v>#DIV/0!</v>
      </c>
      <c r="AB2438" t="str">
        <f t="shared" ref="AB2438:AB2501" si="1286">IMPRODUCT(COMPLEX($C$119,0),T2438)</f>
        <v>0.000838284994172299+0.0102120514811827i</v>
      </c>
      <c r="AC2438" t="str">
        <f t="shared" ref="AC2438:AC2501" si="1287">IMSUM(COMPLEX(1,0),IMPRODUCT(AB2438,M2438))</f>
        <v>1.02181573316464+0.00775293433465753i</v>
      </c>
      <c r="AD2438" t="str">
        <f t="shared" ref="AD2438:AD2501" si="1288">IMDIV(AB2438,AC2438)</f>
        <v>0.000896164801144119+0.00998722493998054i</v>
      </c>
      <c r="AE2438" t="e">
        <f t="shared" ref="AE2438:AE2501" si="1289">IMPRODUCT(AD2438,AA2438,X2438)</f>
        <v>#DIV/0!</v>
      </c>
      <c r="AF2438" t="str">
        <f t="shared" ref="AF2438:AF2501" si="1290">IMSUB(D2438,H2438)</f>
        <v>-16.8685879939259-5.93705746692141i</v>
      </c>
      <c r="AG2438" t="e">
        <f t="shared" ref="AG2438:AG2501" si="1291">IMSUM(COMPLEX(1,0),IMPRODUCT(AD2438,AA2438,COMPLEX($C$127,0)))</f>
        <v>#DIV/0!</v>
      </c>
      <c r="AH2438" t="e">
        <f t="shared" ref="AH2438:AH2501" si="1292">IMDIV(IMPRODUCT(AE2438,AF2438),AG2438)</f>
        <v>#DIV/0!</v>
      </c>
      <c r="AI2438" t="e">
        <f t="shared" ref="AI2438:AI2501" si="1293">20*LOG10(IMABS(AH2438))</f>
        <v>#DIV/0!</v>
      </c>
      <c r="AJ2438" t="e">
        <f t="shared" ref="AJ2438:AJ2501" si="1294">IMARGUMENT(AH2438)*180/PI()</f>
        <v>#DIV/0!</v>
      </c>
      <c r="AK2438"/>
      <c r="AL2438"/>
      <c r="AM2438"/>
      <c r="AN2438"/>
    </row>
    <row r="2439" spans="1:40" x14ac:dyDescent="0.3">
      <c r="A2439"/>
      <c r="B2439">
        <f t="shared" si="1260"/>
        <v>505000</v>
      </c>
      <c r="C2439" s="186" t="str">
        <f t="shared" si="1263"/>
        <v>-0.00165655858978495+0.00552380272069642i</v>
      </c>
      <c r="D2439" s="158" t="str">
        <f t="shared" si="1264"/>
        <v>-6.7980594043559-1.99208637495224i</v>
      </c>
      <c r="E2439" t="str">
        <f t="shared" si="1265"/>
        <v>366.89105221931-3108.27637929078i</v>
      </c>
      <c r="F2439" t="str">
        <f t="shared" si="1266"/>
        <v>0.885046841978375+0.265361155975336i</v>
      </c>
      <c r="G2439" t="str">
        <f t="shared" si="1261"/>
        <v>0.885046841978375+0.265361155975336i</v>
      </c>
      <c r="H2439" t="str">
        <f t="shared" si="1267"/>
        <v>10.0790399505186+3.9368916438738i</v>
      </c>
      <c r="I2439" t="str">
        <f t="shared" si="1268"/>
        <v>1983.13036257856i</v>
      </c>
      <c r="J2439" t="str">
        <f t="shared" si="1262"/>
        <v>-973.077398744084+422.879545507671i</v>
      </c>
      <c r="K2439" t="str">
        <f t="shared" si="1269"/>
        <v>0.744976680971835-1.71424694938792i</v>
      </c>
      <c r="L2439" t="str">
        <f t="shared" si="1270"/>
        <v>0.180271308540909-0.343115644889163i</v>
      </c>
      <c r="M2439" t="str">
        <f t="shared" si="1271"/>
        <v>0.925247989512744-2.05736259427708i</v>
      </c>
      <c r="N2439" t="str">
        <f t="shared" si="1272"/>
        <v>-6.4557244240441i</v>
      </c>
      <c r="O2439" t="str">
        <f t="shared" si="1273"/>
        <v>0.985152016528262-0.171684315912374i</v>
      </c>
      <c r="P2439" t="str">
        <f t="shared" si="1274"/>
        <v>0.014847983471738+0.171684315912374i</v>
      </c>
      <c r="Q2439" t="str">
        <f t="shared" si="1275"/>
        <v>-0.014847983471738+6.28404010813173i</v>
      </c>
      <c r="R2439" t="str">
        <f t="shared" si="1276"/>
        <v>0.0273149553039139-0.00242734852326662i</v>
      </c>
      <c r="S2439" t="str">
        <f t="shared" si="1277"/>
        <v>0.708447124723633i</v>
      </c>
      <c r="T2439" t="str">
        <f t="shared" si="1278"/>
        <v>0.00171964808201039+0.0193512015470124i</v>
      </c>
      <c r="U2439" t="e">
        <f t="shared" si="1279"/>
        <v>#DIV/0!</v>
      </c>
      <c r="V2439" t="str">
        <f t="shared" si="1280"/>
        <v>0.0000833333333333333-0.000525263838587115i</v>
      </c>
      <c r="W2439" t="e">
        <f t="shared" si="1281"/>
        <v>#DIV/0!</v>
      </c>
      <c r="X2439" t="e">
        <f t="shared" si="1282"/>
        <v>#DIV/0!</v>
      </c>
      <c r="Y2439" t="str">
        <f t="shared" si="1283"/>
        <v>0.00096+2.15764583448547i</v>
      </c>
      <c r="Z2439" t="e">
        <f t="shared" si="1284"/>
        <v>#DIV/0!</v>
      </c>
      <c r="AA2439" t="e">
        <f t="shared" si="1285"/>
        <v>#DIV/0!</v>
      </c>
      <c r="AB2439" t="str">
        <f t="shared" si="1286"/>
        <v>0.000981291557703873+0.011042474857594i</v>
      </c>
      <c r="AC2439" t="str">
        <f t="shared" si="1287"/>
        <v>1.02362631276115+0.00819815511633403i</v>
      </c>
      <c r="AD2439" t="str">
        <f t="shared" si="1288"/>
        <v>0.00104497254554155+0.0107792344462212i</v>
      </c>
      <c r="AE2439" t="e">
        <f t="shared" si="1289"/>
        <v>#DIV/0!</v>
      </c>
      <c r="AF2439" t="str">
        <f t="shared" si="1290"/>
        <v>-16.8770993548745-5.92897801882604i</v>
      </c>
      <c r="AG2439" t="e">
        <f t="shared" si="1291"/>
        <v>#DIV/0!</v>
      </c>
      <c r="AH2439" t="e">
        <f t="shared" si="1292"/>
        <v>#DIV/0!</v>
      </c>
      <c r="AI2439" t="e">
        <f t="shared" si="1293"/>
        <v>#DIV/0!</v>
      </c>
      <c r="AJ2439" t="e">
        <f t="shared" si="1294"/>
        <v>#DIV/0!</v>
      </c>
      <c r="AK2439"/>
      <c r="AL2439"/>
      <c r="AM2439"/>
      <c r="AN2439"/>
    </row>
    <row r="2440" spans="1:40" x14ac:dyDescent="0.3">
      <c r="A2440"/>
      <c r="B2440">
        <f t="shared" si="1260"/>
        <v>506000</v>
      </c>
      <c r="C2440" s="186" t="str">
        <f t="shared" si="1263"/>
        <v>-0.00165104744633903+0.005515268617481i</v>
      </c>
      <c r="D2440" s="158" t="str">
        <f t="shared" si="1264"/>
        <v>-6.80094910694661-1.98939877787208i</v>
      </c>
      <c r="E2440" t="str">
        <f t="shared" si="1265"/>
        <v>365.462152726741-3102.30187001979i</v>
      </c>
      <c r="F2440" t="str">
        <f t="shared" si="1266"/>
        <v>0.885429270851044+0.26500206573123i</v>
      </c>
      <c r="G2440" t="str">
        <f t="shared" si="1261"/>
        <v>0.885429270851044+0.26500206573123i</v>
      </c>
      <c r="H2440" t="str">
        <f t="shared" si="1267"/>
        <v>10.0846217578303+3.93151455666493i</v>
      </c>
      <c r="I2440" t="str">
        <f t="shared" si="1268"/>
        <v>1987.05735339554i</v>
      </c>
      <c r="J2440" t="str">
        <f t="shared" si="1262"/>
        <v>-976.938950553241+423.716930746301i</v>
      </c>
      <c r="K2440" t="str">
        <f t="shared" si="1269"/>
        <v>0.742495699304483-1.71192821582844i</v>
      </c>
      <c r="L2440" t="str">
        <f t="shared" si="1270"/>
        <v>0.179712988083452-0.34273030988956i</v>
      </c>
      <c r="M2440" t="str">
        <f t="shared" si="1271"/>
        <v>0.922208687387935-2.054658525718i</v>
      </c>
      <c r="N2440" t="str">
        <f t="shared" si="1272"/>
        <v>-6.46850803676498i</v>
      </c>
      <c r="O2440" t="str">
        <f t="shared" si="1273"/>
        <v>0.982876834454202-0.18426374655175i</v>
      </c>
      <c r="P2440" t="str">
        <f t="shared" si="1274"/>
        <v>0.017123165545798+0.18426374655175i</v>
      </c>
      <c r="Q2440" t="str">
        <f t="shared" si="1275"/>
        <v>-0.017123165545798+6.28424429021323i</v>
      </c>
      <c r="R2440" t="str">
        <f t="shared" si="1276"/>
        <v>0.0293139021241452-0.00280465104962764i</v>
      </c>
      <c r="S2440" t="str">
        <f t="shared" si="1277"/>
        <v>0.709849990317144i</v>
      </c>
      <c r="T2440" t="str">
        <f t="shared" si="1278"/>
        <v>0.00199088152042115+0.0208084731389822i</v>
      </c>
      <c r="U2440" t="e">
        <f t="shared" si="1279"/>
        <v>#DIV/0!</v>
      </c>
      <c r="V2440" t="str">
        <f t="shared" si="1280"/>
        <v>0.0000833333333333333-0.000524225767759867i</v>
      </c>
      <c r="W2440" t="e">
        <f t="shared" si="1281"/>
        <v>#DIV/0!</v>
      </c>
      <c r="X2440" t="e">
        <f t="shared" si="1282"/>
        <v>#DIV/0!</v>
      </c>
      <c r="Y2440" t="str">
        <f t="shared" si="1283"/>
        <v>0.00096+2.16191840049435i</v>
      </c>
      <c r="Z2440" t="e">
        <f t="shared" si="1284"/>
        <v>#DIV/0!</v>
      </c>
      <c r="AA2440" t="e">
        <f t="shared" si="1285"/>
        <v>#DIV/0!</v>
      </c>
      <c r="AB2440" t="str">
        <f t="shared" si="1286"/>
        <v>0.00113606687834292+0.0118740451802904i</v>
      </c>
      <c r="AC2440" t="str">
        <f t="shared" si="1287"/>
        <v>1.02544479890911+0.00861611812232753i</v>
      </c>
      <c r="AD2440" t="str">
        <f t="shared" si="1288"/>
        <v>0.00120508602359846+0.0115692839140482i</v>
      </c>
      <c r="AE2440" t="e">
        <f t="shared" si="1289"/>
        <v>#DIV/0!</v>
      </c>
      <c r="AF2440" t="str">
        <f t="shared" si="1290"/>
        <v>-16.8855708647769-5.92091333453701i</v>
      </c>
      <c r="AG2440" t="e">
        <f t="shared" si="1291"/>
        <v>#DIV/0!</v>
      </c>
      <c r="AH2440" t="e">
        <f t="shared" si="1292"/>
        <v>#DIV/0!</v>
      </c>
      <c r="AI2440" t="e">
        <f t="shared" si="1293"/>
        <v>#DIV/0!</v>
      </c>
      <c r="AJ2440" t="e">
        <f t="shared" si="1294"/>
        <v>#DIV/0!</v>
      </c>
      <c r="AK2440"/>
      <c r="AL2440"/>
      <c r="AM2440"/>
      <c r="AN2440"/>
    </row>
    <row r="2441" spans="1:40" x14ac:dyDescent="0.3">
      <c r="A2441"/>
      <c r="B2441">
        <f t="shared" si="1260"/>
        <v>507000</v>
      </c>
      <c r="C2441" s="186" t="str">
        <f t="shared" si="1263"/>
        <v>-0.0016455620569429+0.00550675706790615i</v>
      </c>
      <c r="D2441" s="158" t="str">
        <f t="shared" si="1264"/>
        <v>-6.80382530598051-1.98671595614538i</v>
      </c>
      <c r="E2441" t="str">
        <f t="shared" si="1265"/>
        <v>364.041546212501-3096.3499538174i</v>
      </c>
      <c r="F2441" t="str">
        <f t="shared" si="1266"/>
        <v>0.885809912636167+0.264643620912956i</v>
      </c>
      <c r="G2441" t="str">
        <f t="shared" si="1261"/>
        <v>0.885809912636167+0.264643620912956i</v>
      </c>
      <c r="H2441" t="str">
        <f t="shared" si="1267"/>
        <v>10.0901774475581+3.92614746929647i</v>
      </c>
      <c r="I2441" t="str">
        <f t="shared" si="1268"/>
        <v>1990.98434421253i</v>
      </c>
      <c r="J2441" t="str">
        <f t="shared" si="1262"/>
        <v>-980.808141436204+424.554315984929i</v>
      </c>
      <c r="K2441" t="str">
        <f t="shared" si="1269"/>
        <v>0.740026328319758-1.70961363567654i</v>
      </c>
      <c r="L2441" t="str">
        <f t="shared" si="1270"/>
        <v>0.179157021034893-0.34234526335701i</v>
      </c>
      <c r="M2441" t="str">
        <f t="shared" si="1271"/>
        <v>0.919183349354651-2.05195889903355i</v>
      </c>
      <c r="N2441" t="str">
        <f t="shared" si="1272"/>
        <v>-6.48129164948586i</v>
      </c>
      <c r="O2441" t="str">
        <f t="shared" si="1273"/>
        <v>0.980441032093981-0.196813065080775i</v>
      </c>
      <c r="P2441" t="str">
        <f t="shared" si="1274"/>
        <v>0.019558967906019+0.196813065080775i</v>
      </c>
      <c r="Q2441" t="str">
        <f t="shared" si="1275"/>
        <v>-0.019558967906019+6.28447858440509i</v>
      </c>
      <c r="R2441" t="str">
        <f t="shared" si="1276"/>
        <v>0.0313073366339964-0.00320970257556789i</v>
      </c>
      <c r="S2441" t="str">
        <f t="shared" si="1277"/>
        <v>0.711252855910657i</v>
      </c>
      <c r="T2441" t="str">
        <f t="shared" si="1278"/>
        <v>0.00228291012349645+0.0222674325918863i</v>
      </c>
      <c r="U2441" t="e">
        <f t="shared" si="1279"/>
        <v>#DIV/0!</v>
      </c>
      <c r="V2441" t="str">
        <f t="shared" si="1280"/>
        <v>0.0000833333333333333-0.000523191791886572i</v>
      </c>
      <c r="W2441" t="e">
        <f t="shared" si="1281"/>
        <v>#DIV/0!</v>
      </c>
      <c r="X2441" t="e">
        <f t="shared" si="1282"/>
        <v>#DIV/0!</v>
      </c>
      <c r="Y2441" t="str">
        <f t="shared" si="1283"/>
        <v>0.00096+2.16619096650323i</v>
      </c>
      <c r="Z2441" t="e">
        <f t="shared" si="1284"/>
        <v>#DIV/0!</v>
      </c>
      <c r="AA2441" t="e">
        <f t="shared" si="1285"/>
        <v>#DIV/0!</v>
      </c>
      <c r="AB2441" t="str">
        <f t="shared" si="1286"/>
        <v>0.00130270864987958+0.0127065786556822i</v>
      </c>
      <c r="AC2441" t="str">
        <f t="shared" si="1287"/>
        <v>1.02727080524883+0.0090065709205999i</v>
      </c>
      <c r="AD2441" t="str">
        <f t="shared" si="1288"/>
        <v>0.00137646719688956+0.0123571908608643i</v>
      </c>
      <c r="AE2441" t="e">
        <f t="shared" si="1289"/>
        <v>#DIV/0!</v>
      </c>
      <c r="AF2441" t="str">
        <f t="shared" si="1290"/>
        <v>-16.8940027535386-5.91286342544185i</v>
      </c>
      <c r="AG2441" t="e">
        <f t="shared" si="1291"/>
        <v>#DIV/0!</v>
      </c>
      <c r="AH2441" t="e">
        <f t="shared" si="1292"/>
        <v>#DIV/0!</v>
      </c>
      <c r="AI2441" t="e">
        <f t="shared" si="1293"/>
        <v>#DIV/0!</v>
      </c>
      <c r="AJ2441" t="e">
        <f t="shared" si="1294"/>
        <v>#DIV/0!</v>
      </c>
      <c r="AK2441"/>
      <c r="AL2441"/>
      <c r="AM2441"/>
      <c r="AN2441"/>
    </row>
    <row r="2442" spans="1:40" x14ac:dyDescent="0.3">
      <c r="A2442"/>
      <c r="B2442">
        <f t="shared" si="1260"/>
        <v>508000</v>
      </c>
      <c r="C2442" s="186" t="str">
        <f t="shared" si="1263"/>
        <v>-0.00164010227333913+0.00549826800261796i</v>
      </c>
      <c r="D2442" s="158" t="str">
        <f t="shared" si="1264"/>
        <v>-6.80668807919039-1.98403791504593i</v>
      </c>
      <c r="E2442" t="str">
        <f t="shared" si="1265"/>
        <v>362.629168924197-3090.42050474064i</v>
      </c>
      <c r="F2442" t="str">
        <f t="shared" si="1266"/>
        <v>0.886188777621059+0.264285822139043i</v>
      </c>
      <c r="G2442" t="str">
        <f t="shared" si="1261"/>
        <v>0.886188777621059+0.264285822139043i</v>
      </c>
      <c r="H2442" t="str">
        <f t="shared" si="1267"/>
        <v>10.0957071703847+3.92079038715562i</v>
      </c>
      <c r="I2442" t="str">
        <f t="shared" si="1268"/>
        <v>1994.91133502952i</v>
      </c>
      <c r="J2442" t="str">
        <f t="shared" si="1262"/>
        <v>-984.684971392974+425.391701223559i</v>
      </c>
      <c r="K2442" t="str">
        <f t="shared" si="1269"/>
        <v>0.737568501040764-1.70730321315319i</v>
      </c>
      <c r="L2442" t="str">
        <f t="shared" si="1270"/>
        <v>0.178603395776789-0.341960509656194i</v>
      </c>
      <c r="M2442" t="str">
        <f t="shared" si="1271"/>
        <v>0.916171896817553-2.04926372280938i</v>
      </c>
      <c r="N2442" t="str">
        <f t="shared" si="1272"/>
        <v>-6.49407526220674i</v>
      </c>
      <c r="O2442" t="str">
        <f t="shared" si="1273"/>
        <v>0.977845007502837-0.20933022070828i</v>
      </c>
      <c r="P2442" t="str">
        <f t="shared" si="1274"/>
        <v>0.022154992497163+0.20933022070828i</v>
      </c>
      <c r="Q2442" t="str">
        <f t="shared" si="1275"/>
        <v>-0.022154992497163+6.28474504149846i</v>
      </c>
      <c r="R2442" t="str">
        <f t="shared" si="1276"/>
        <v>0.0332948302852467-0.00364257246096155i</v>
      </c>
      <c r="S2442" t="str">
        <f t="shared" si="1277"/>
        <v>0.712655721504169i</v>
      </c>
      <c r="T2442" t="str">
        <f t="shared" si="1278"/>
        <v>0.00259590010529777+0.0237277512992913i</v>
      </c>
      <c r="U2442" t="e">
        <f t="shared" si="1279"/>
        <v>#DIV/0!</v>
      </c>
      <c r="V2442" t="str">
        <f t="shared" si="1280"/>
        <v>0.0000833333333333333-0.000522161886784433i</v>
      </c>
      <c r="W2442" t="e">
        <f t="shared" si="1281"/>
        <v>#DIV/0!</v>
      </c>
      <c r="X2442" t="e">
        <f t="shared" si="1282"/>
        <v>#DIV/0!</v>
      </c>
      <c r="Y2442" t="str">
        <f t="shared" si="1283"/>
        <v>0.00096+2.17046353251212i</v>
      </c>
      <c r="Z2442" t="e">
        <f t="shared" si="1284"/>
        <v>#DIV/0!</v>
      </c>
      <c r="AA2442" t="e">
        <f t="shared" si="1285"/>
        <v>#DIV/0!</v>
      </c>
      <c r="AB2442" t="str">
        <f t="shared" si="1286"/>
        <v>0.00148131171989171+0.0135398877694041i</v>
      </c>
      <c r="AC2442" t="str">
        <f t="shared" si="1287"/>
        <v>1.02910393698494+0.00936926629064529i</v>
      </c>
      <c r="AD2442" t="str">
        <f t="shared" si="1288"/>
        <v>0.00155907465794441+0.0131427739197977i</v>
      </c>
      <c r="AE2442" t="e">
        <f t="shared" si="1289"/>
        <v>#DIV/0!</v>
      </c>
      <c r="AF2442" t="str">
        <f t="shared" si="1290"/>
        <v>-16.9023952495751-5.90482830220155i</v>
      </c>
      <c r="AG2442" t="e">
        <f t="shared" si="1291"/>
        <v>#DIV/0!</v>
      </c>
      <c r="AH2442" t="e">
        <f t="shared" si="1292"/>
        <v>#DIV/0!</v>
      </c>
      <c r="AI2442" t="e">
        <f t="shared" si="1293"/>
        <v>#DIV/0!</v>
      </c>
      <c r="AJ2442" t="e">
        <f t="shared" si="1294"/>
        <v>#DIV/0!</v>
      </c>
      <c r="AK2442"/>
      <c r="AL2442"/>
      <c r="AM2442"/>
      <c r="AN2442"/>
    </row>
    <row r="2443" spans="1:40" x14ac:dyDescent="0.3">
      <c r="A2443"/>
      <c r="B2443">
        <f t="shared" si="1260"/>
        <v>509000</v>
      </c>
      <c r="C2443" s="186" t="str">
        <f t="shared" si="1263"/>
        <v>-0.00163466794822831+0.00548980135239575i</v>
      </c>
      <c r="D2443" s="158" t="str">
        <f t="shared" si="1264"/>
        <v>-6.80953750380663-1.9813646595901i</v>
      </c>
      <c r="E2443" t="str">
        <f t="shared" si="1265"/>
        <v>361.224957717993-3084.51339776504i</v>
      </c>
      <c r="F2443" t="str">
        <f t="shared" si="1266"/>
        <v>0.886565876026549+0.263928669994583i</v>
      </c>
      <c r="G2443" t="str">
        <f t="shared" si="1261"/>
        <v>0.886565876026549+0.263928669994583i</v>
      </c>
      <c r="H2443" t="str">
        <f t="shared" si="1267"/>
        <v>10.1012110760149+3.91544331517107i</v>
      </c>
      <c r="I2443" t="str">
        <f t="shared" si="1268"/>
        <v>1998.83832584651i</v>
      </c>
      <c r="J2443" t="str">
        <f t="shared" si="1262"/>
        <v>-988.56944042355+426.229086462187i</v>
      </c>
      <c r="K2443" t="str">
        <f t="shared" si="1269"/>
        <v>0.73512215092479-1.7049969522602i</v>
      </c>
      <c r="L2443" t="str">
        <f t="shared" si="1270"/>
        <v>0.178052100748431-0.341576053087395i</v>
      </c>
      <c r="M2443" t="str">
        <f t="shared" si="1271"/>
        <v>0.913174251673221-2.04657300534759i</v>
      </c>
      <c r="N2443" t="str">
        <f t="shared" si="1272"/>
        <v>-6.50685887492762i</v>
      </c>
      <c r="O2443" t="str">
        <f t="shared" si="1273"/>
        <v>0.975089184919288-0.221813167899108i</v>
      </c>
      <c r="P2443" t="str">
        <f t="shared" si="1274"/>
        <v>0.024910815080712+0.221813167899108i</v>
      </c>
      <c r="Q2443" t="str">
        <f t="shared" si="1275"/>
        <v>-0.024910815080712+6.28504570702851i</v>
      </c>
      <c r="R2443" t="str">
        <f t="shared" si="1276"/>
        <v>0.0352759488367873-0.00410332222248466i</v>
      </c>
      <c r="S2443" t="str">
        <f t="shared" si="1277"/>
        <v>0.714058587097681i</v>
      </c>
      <c r="T2443" t="str">
        <f t="shared" si="1278"/>
        <v>0.00293001246859391+0.0251890941849264i</v>
      </c>
      <c r="U2443" t="e">
        <f t="shared" si="1279"/>
        <v>#DIV/0!</v>
      </c>
      <c r="V2443" t="str">
        <f t="shared" si="1280"/>
        <v>0.0000833333333333333-0.000521136028460691i</v>
      </c>
      <c r="W2443" t="e">
        <f t="shared" si="1281"/>
        <v>#DIV/0!</v>
      </c>
      <c r="X2443" t="e">
        <f t="shared" si="1282"/>
        <v>#DIV/0!</v>
      </c>
      <c r="Y2443" t="str">
        <f t="shared" si="1283"/>
        <v>0.00096+2.174736098521i</v>
      </c>
      <c r="Z2443" t="e">
        <f t="shared" si="1284"/>
        <v>#DIV/0!</v>
      </c>
      <c r="AA2443" t="e">
        <f t="shared" si="1285"/>
        <v>#DIV/0!</v>
      </c>
      <c r="AB2443" t="str">
        <f t="shared" si="1286"/>
        <v>0.00167196796221061+0.0143737813151741i</v>
      </c>
      <c r="AC2443" t="str">
        <f t="shared" si="1287"/>
        <v>1.03094379091712+0.00970396249893238i</v>
      </c>
      <c r="AD2443" t="str">
        <f t="shared" si="1288"/>
        <v>0.00175286366972283+0.0139258529110357i</v>
      </c>
      <c r="AE2443" t="e">
        <f t="shared" si="1289"/>
        <v>#DIV/0!</v>
      </c>
      <c r="AF2443" t="str">
        <f t="shared" si="1290"/>
        <v>-16.9107485798215-5.89680797476117i</v>
      </c>
      <c r="AG2443" t="e">
        <f t="shared" si="1291"/>
        <v>#DIV/0!</v>
      </c>
      <c r="AH2443" t="e">
        <f t="shared" si="1292"/>
        <v>#DIV/0!</v>
      </c>
      <c r="AI2443" t="e">
        <f t="shared" si="1293"/>
        <v>#DIV/0!</v>
      </c>
      <c r="AJ2443" t="e">
        <f t="shared" si="1294"/>
        <v>#DIV/0!</v>
      </c>
      <c r="AK2443"/>
      <c r="AL2443"/>
      <c r="AM2443"/>
      <c r="AN2443"/>
    </row>
    <row r="2444" spans="1:40" x14ac:dyDescent="0.3">
      <c r="A2444"/>
      <c r="B2444">
        <f t="shared" si="1260"/>
        <v>510000</v>
      </c>
      <c r="C2444" s="186" t="str">
        <f t="shared" si="1263"/>
        <v>-0.00162925893526294+0.0054813570481536i</v>
      </c>
      <c r="D2444" s="158" t="str">
        <f t="shared" si="1264"/>
        <v>-6.81237365656063-1.97869619454091i</v>
      </c>
      <c r="E2444" t="str">
        <f t="shared" si="1265"/>
        <v>359.828850051695-3078.62850877639i</v>
      </c>
      <c r="F2444" t="str">
        <f t="shared" si="1266"/>
        <v>0.886941218007427+0.263572165031751i</v>
      </c>
      <c r="G2444" t="str">
        <f t="shared" si="1261"/>
        <v>0.886941218007427+0.263572165031751i</v>
      </c>
      <c r="H2444" t="str">
        <f t="shared" si="1267"/>
        <v>10.1066893131823+3.91010625782057i</v>
      </c>
      <c r="I2444" t="str">
        <f t="shared" si="1268"/>
        <v>2002.76531666349i</v>
      </c>
      <c r="J2444" t="str">
        <f t="shared" si="1262"/>
        <v>-992.461548527933+427.066471700817i</v>
      </c>
      <c r="K2444" t="str">
        <f t="shared" si="1269"/>
        <v>0.732687211860482-1.70269485678353i</v>
      </c>
      <c r="L2444" t="str">
        <f t="shared" si="1270"/>
        <v>0.177503124446661-0.341191897887231i</v>
      </c>
      <c r="M2444" t="str">
        <f t="shared" si="1271"/>
        <v>0.910190336307143-2.04388675467076i</v>
      </c>
      <c r="N2444" t="str">
        <f t="shared" si="1272"/>
        <v>-6.5196424876485i</v>
      </c>
      <c r="O2444" t="str">
        <f t="shared" si="1273"/>
        <v>0.972174014695808-0.234259866708395i</v>
      </c>
      <c r="P2444" t="str">
        <f t="shared" si="1274"/>
        <v>0.027825985304192+0.234259866708395i</v>
      </c>
      <c r="Q2444" t="str">
        <f t="shared" si="1275"/>
        <v>-0.027825985304192+6.28538262094011i</v>
      </c>
      <c r="R2444" t="str">
        <f t="shared" si="1276"/>
        <v>0.0372502524916284-0.00459200529597743i</v>
      </c>
      <c r="S2444" t="str">
        <f t="shared" si="1277"/>
        <v>0.715461452691193i</v>
      </c>
      <c r="T2444" t="str">
        <f t="shared" si="1278"/>
        <v>0.00328540277982566+0.0266511197607742i</v>
      </c>
      <c r="U2444" t="e">
        <f t="shared" si="1279"/>
        <v>#DIV/0!</v>
      </c>
      <c r="V2444" t="str">
        <f t="shared" si="1280"/>
        <v>0.0000833333333333333-0.00052011419311077i</v>
      </c>
      <c r="W2444" t="e">
        <f t="shared" si="1281"/>
        <v>#DIV/0!</v>
      </c>
      <c r="X2444" t="e">
        <f t="shared" si="1282"/>
        <v>#DIV/0!</v>
      </c>
      <c r="Y2444" t="str">
        <f t="shared" si="1283"/>
        <v>0.00096+2.17900866452988i</v>
      </c>
      <c r="Z2444" t="e">
        <f t="shared" si="1284"/>
        <v>#DIV/0!</v>
      </c>
      <c r="AA2444" t="e">
        <f t="shared" si="1285"/>
        <v>#DIV/0!</v>
      </c>
      <c r="AB2444" t="str">
        <f t="shared" si="1286"/>
        <v>0.00187476614850798+0.015208064427943i</v>
      </c>
      <c r="AC2444" t="str">
        <f t="shared" si="1287"/>
        <v>1.03278995547966+0.0100104235772096i</v>
      </c>
      <c r="AD2444" t="str">
        <f t="shared" si="1288"/>
        <v>0.00195778620678629+0.0147062489116535i</v>
      </c>
      <c r="AE2444" t="e">
        <f t="shared" si="1289"/>
        <v>#DIV/0!</v>
      </c>
      <c r="AF2444" t="str">
        <f t="shared" si="1290"/>
        <v>-16.9190629697429-5.88880245236148i</v>
      </c>
      <c r="AG2444" t="e">
        <f t="shared" si="1291"/>
        <v>#DIV/0!</v>
      </c>
      <c r="AH2444" t="e">
        <f t="shared" si="1292"/>
        <v>#DIV/0!</v>
      </c>
      <c r="AI2444" t="e">
        <f t="shared" si="1293"/>
        <v>#DIV/0!</v>
      </c>
      <c r="AJ2444" t="e">
        <f t="shared" si="1294"/>
        <v>#DIV/0!</v>
      </c>
      <c r="AK2444"/>
      <c r="AL2444"/>
      <c r="AM2444"/>
      <c r="AN2444"/>
    </row>
    <row r="2445" spans="1:40" x14ac:dyDescent="0.3">
      <c r="A2445"/>
      <c r="B2445">
        <f t="shared" si="1260"/>
        <v>511000</v>
      </c>
      <c r="C2445" s="186" t="str">
        <f t="shared" si="1263"/>
        <v>-0.00162387508904113+0.00547293502094164i</v>
      </c>
      <c r="D2445" s="158" t="str">
        <f t="shared" si="1264"/>
        <v>-6.81519661368799-1.97603252441181i</v>
      </c>
      <c r="E2445" t="str">
        <f t="shared" si="1265"/>
        <v>358.440783977909-3072.76571456261i</v>
      </c>
      <c r="F2445" t="str">
        <f t="shared" si="1266"/>
        <v>0.88731481365287+0.263216307770309i</v>
      </c>
      <c r="G2445" t="str">
        <f t="shared" si="1261"/>
        <v>0.88731481365287+0.263216307770309i</v>
      </c>
      <c r="H2445" t="str">
        <f t="shared" si="1267"/>
        <v>10.1121420296552+3.90477921913775i</v>
      </c>
      <c r="I2445" t="str">
        <f t="shared" si="1268"/>
        <v>2006.69230748048i</v>
      </c>
      <c r="J2445" t="str">
        <f t="shared" si="1262"/>
        <v>-996.361295706123+427.903856939446i</v>
      </c>
      <c r="K2445" t="str">
        <f t="shared" si="1269"/>
        <v>0.730263618165022-1.70039693029668i</v>
      </c>
      <c r="L2445" t="str">
        <f t="shared" si="1270"/>
        <v>0.17695645542568-0.34080804822937i</v>
      </c>
      <c r="M2445" t="str">
        <f t="shared" si="1271"/>
        <v>0.907220073590702-2.04120497852605i</v>
      </c>
      <c r="N2445" t="str">
        <f t="shared" si="1272"/>
        <v>-6.53242610036938i</v>
      </c>
      <c r="O2445" t="str">
        <f t="shared" si="1273"/>
        <v>0.969099973225224-0.246668283114937i</v>
      </c>
      <c r="P2445" t="str">
        <f t="shared" si="1274"/>
        <v>0.030900026774776+0.246668283114937i</v>
      </c>
      <c r="Q2445" t="str">
        <f t="shared" si="1275"/>
        <v>-0.030900026774776+6.28575781725444i</v>
      </c>
      <c r="R2445" t="str">
        <f t="shared" si="1276"/>
        <v>0.0392172960430272-0.00510866679979185i</v>
      </c>
      <c r="S2445" t="str">
        <f t="shared" si="1277"/>
        <v>0.716864318284706i</v>
      </c>
      <c r="T2445" t="str">
        <f t="shared" si="1278"/>
        <v>0.0036622209427765+0.0281134801928542i</v>
      </c>
      <c r="U2445" t="e">
        <f t="shared" si="1279"/>
        <v>#DIV/0!</v>
      </c>
      <c r="V2445" t="str">
        <f t="shared" si="1280"/>
        <v>0.0000833333333333333-0.000519096357116423i</v>
      </c>
      <c r="W2445" t="e">
        <f t="shared" si="1281"/>
        <v>#DIV/0!</v>
      </c>
      <c r="X2445" t="e">
        <f t="shared" si="1282"/>
        <v>#DIV/0!</v>
      </c>
      <c r="Y2445" t="str">
        <f t="shared" si="1283"/>
        <v>0.00096+2.18328123053876i</v>
      </c>
      <c r="Z2445" t="e">
        <f t="shared" si="1284"/>
        <v>#DIV/0!</v>
      </c>
      <c r="AA2445" t="e">
        <f t="shared" si="1285"/>
        <v>#DIV/0!</v>
      </c>
      <c r="AB2445" t="str">
        <f t="shared" si="1286"/>
        <v>0.00208979181914453+0.0160425386214318i</v>
      </c>
      <c r="AC2445" t="str">
        <f t="shared" si="1287"/>
        <v>1.03464201079022+0.0102884196033962i</v>
      </c>
      <c r="AD2445" t="str">
        <f t="shared" si="1288"/>
        <v>0.00217379099810517+0.0154837843238915i</v>
      </c>
      <c r="AE2445" t="e">
        <f t="shared" si="1289"/>
        <v>#DIV/0!</v>
      </c>
      <c r="AF2445" t="str">
        <f t="shared" si="1290"/>
        <v>-16.9273386433432-5.88081174354956i</v>
      </c>
      <c r="AG2445" t="e">
        <f t="shared" si="1291"/>
        <v>#DIV/0!</v>
      </c>
      <c r="AH2445" t="e">
        <f t="shared" si="1292"/>
        <v>#DIV/0!</v>
      </c>
      <c r="AI2445" t="e">
        <f t="shared" si="1293"/>
        <v>#DIV/0!</v>
      </c>
      <c r="AJ2445" t="e">
        <f t="shared" si="1294"/>
        <v>#DIV/0!</v>
      </c>
      <c r="AK2445"/>
      <c r="AL2445"/>
      <c r="AM2445"/>
      <c r="AN2445"/>
    </row>
    <row r="2446" spans="1:40" x14ac:dyDescent="0.3">
      <c r="A2446"/>
      <c r="B2446">
        <f t="shared" si="1260"/>
        <v>512000</v>
      </c>
      <c r="C2446" s="186" t="str">
        <f t="shared" si="1263"/>
        <v>-0.00161851626510052+0.00546453520194714i</v>
      </c>
      <c r="D2446" s="158" t="str">
        <f t="shared" si="1264"/>
        <v>-6.81800645093173-1.97337365347056i</v>
      </c>
      <c r="E2446" t="str">
        <f t="shared" si="1265"/>
        <v>357.060698137305-3066.92489280578i</v>
      </c>
      <c r="F2446" t="str">
        <f t="shared" si="1266"/>
        <v>0.887686672986863+0.262861098698107i</v>
      </c>
      <c r="G2446" t="str">
        <f t="shared" si="1261"/>
        <v>0.887686672986863+0.262861098698107i</v>
      </c>
      <c r="H2446" t="str">
        <f t="shared" si="1267"/>
        <v>10.1175693722431+3.89946220271933i</v>
      </c>
      <c r="I2446" t="str">
        <f t="shared" si="1268"/>
        <v>2010.61929829747i</v>
      </c>
      <c r="J2446" t="str">
        <f t="shared" si="1262"/>
        <v>-1000.26868195812+428.741242178075i</v>
      </c>
      <c r="K2446" t="str">
        <f t="shared" si="1269"/>
        <v>0.727851304581305-1.69810317616389i</v>
      </c>
      <c r="L2446" t="str">
        <f t="shared" si="1270"/>
        <v>0.176412082296864-0.340424508225252i</v>
      </c>
      <c r="M2446" t="str">
        <f t="shared" si="1271"/>
        <v>0.904263386878169-2.03852768438914i</v>
      </c>
      <c r="N2446" t="str">
        <f t="shared" si="1272"/>
        <v>-6.54520971309026i</v>
      </c>
      <c r="O2446" t="str">
        <f t="shared" si="1273"/>
        <v>0.965867562862871-0.259036389353578i</v>
      </c>
      <c r="P2446" t="str">
        <f t="shared" si="1274"/>
        <v>0.034132437137129+0.259036389353578i</v>
      </c>
      <c r="Q2446" t="str">
        <f t="shared" si="1275"/>
        <v>-0.034132437137129+6.28617332373668i</v>
      </c>
      <c r="R2446" t="str">
        <f t="shared" si="1276"/>
        <v>0.041176629029842-0.00565334329946286i</v>
      </c>
      <c r="S2446" t="str">
        <f t="shared" si="1277"/>
        <v>0.718267183878217i</v>
      </c>
      <c r="T2446" t="str">
        <f t="shared" si="1278"/>
        <v>0.00406061097120198+0.0295758213748627i</v>
      </c>
      <c r="U2446" t="e">
        <f t="shared" si="1279"/>
        <v>#DIV/0!</v>
      </c>
      <c r="V2446" t="str">
        <f t="shared" si="1280"/>
        <v>0.0000833333333333333-0.00051808249704393i</v>
      </c>
      <c r="W2446" t="e">
        <f t="shared" si="1281"/>
        <v>#DIV/0!</v>
      </c>
      <c r="X2446" t="e">
        <f t="shared" si="1282"/>
        <v>#DIV/0!</v>
      </c>
      <c r="Y2446" t="str">
        <f t="shared" si="1283"/>
        <v>0.00096+2.18755379654764i</v>
      </c>
      <c r="Z2446" t="e">
        <f t="shared" si="1284"/>
        <v>#DIV/0!</v>
      </c>
      <c r="AA2446" t="e">
        <f t="shared" si="1285"/>
        <v>#DIV/0!</v>
      </c>
      <c r="AB2446" t="str">
        <f t="shared" si="1286"/>
        <v>0.00231712715342426+0.0168770018301542i</v>
      </c>
      <c r="AC2446" t="str">
        <f t="shared" si="1287"/>
        <v>1.03649952870784+0.0105377269847791i</v>
      </c>
      <c r="AD2446" t="str">
        <f t="shared" si="1288"/>
        <v>0.00240082357143852+0.0162582829418438i</v>
      </c>
      <c r="AE2446" t="e">
        <f t="shared" si="1289"/>
        <v>#DIV/0!</v>
      </c>
      <c r="AF2446" t="str">
        <f t="shared" si="1290"/>
        <v>-16.9355758231748-5.87283585618989i</v>
      </c>
      <c r="AG2446" t="e">
        <f t="shared" si="1291"/>
        <v>#DIV/0!</v>
      </c>
      <c r="AH2446" t="e">
        <f t="shared" si="1292"/>
        <v>#DIV/0!</v>
      </c>
      <c r="AI2446" t="e">
        <f t="shared" si="1293"/>
        <v>#DIV/0!</v>
      </c>
      <c r="AJ2446" t="e">
        <f t="shared" si="1294"/>
        <v>#DIV/0!</v>
      </c>
      <c r="AK2446"/>
      <c r="AL2446"/>
      <c r="AM2446"/>
      <c r="AN2446"/>
    </row>
    <row r="2447" spans="1:40" x14ac:dyDescent="0.3">
      <c r="A2447"/>
      <c r="B2447">
        <f t="shared" si="1260"/>
        <v>513000</v>
      </c>
      <c r="C2447" s="186" t="str">
        <f t="shared" si="1263"/>
        <v>-0.00161318231991213+0.0054561575224962i</v>
      </c>
      <c r="D2447" s="158" t="str">
        <f t="shared" si="1264"/>
        <v>-6.82080324354553-1.97071958574292i</v>
      </c>
      <c r="E2447" t="str">
        <f t="shared" si="1265"/>
        <v>355.688531751959-3061.10592207415i</v>
      </c>
      <c r="F2447" t="str">
        <f t="shared" si="1266"/>
        <v>0.888056805968635+0.262506538271573i</v>
      </c>
      <c r="G2447" t="str">
        <f t="shared" si="1261"/>
        <v>0.888056805968635+0.262506538271573i</v>
      </c>
      <c r="H2447" t="str">
        <f t="shared" si="1267"/>
        <v>10.1229714868033+3.89415521173186i</v>
      </c>
      <c r="I2447" t="str">
        <f t="shared" si="1268"/>
        <v>2014.54628911445i</v>
      </c>
      <c r="J2447" t="str">
        <f t="shared" si="1262"/>
        <v>-1004.18370728392+429.578627416704i</v>
      </c>
      <c r="K2447" t="str">
        <f t="shared" si="1269"/>
        <v>0.725450206275158-1.69581359754339i</v>
      </c>
      <c r="L2447" t="str">
        <f t="shared" si="1270"/>
        <v>0.175869993728563-0.340041281924785i</v>
      </c>
      <c r="M2447" t="str">
        <f t="shared" si="1271"/>
        <v>0.901320200003721-2.03585487946817i</v>
      </c>
      <c r="N2447" t="str">
        <f t="shared" si="1272"/>
        <v>-6.55799332581114i</v>
      </c>
      <c r="O2447" t="str">
        <f t="shared" si="1273"/>
        <v>0.962477311844494-0.271362164246598i</v>
      </c>
      <c r="P2447" t="str">
        <f t="shared" si="1274"/>
        <v>0.037522688155506+0.271362164246598i</v>
      </c>
      <c r="Q2447" t="str">
        <f t="shared" si="1275"/>
        <v>-0.037522688155506+6.28663116156454i</v>
      </c>
      <c r="R2447" t="str">
        <f t="shared" si="1276"/>
        <v>0.0431277959012184-0.00622606257406086i</v>
      </c>
      <c r="S2447" t="str">
        <f t="shared" si="1277"/>
        <v>0.71967004947173i</v>
      </c>
      <c r="T2447" t="str">
        <f t="shared" si="1278"/>
        <v>0.00448071076068847+0.0310377830098365i</v>
      </c>
      <c r="U2447" t="e">
        <f t="shared" si="1279"/>
        <v>#DIV/0!</v>
      </c>
      <c r="V2447" t="str">
        <f t="shared" si="1280"/>
        <v>0.0000833333333333333-0.000517072589642284i</v>
      </c>
      <c r="W2447" t="e">
        <f t="shared" si="1281"/>
        <v>#DIV/0!</v>
      </c>
      <c r="X2447" t="e">
        <f t="shared" si="1282"/>
        <v>#DIV/0!</v>
      </c>
      <c r="Y2447" t="str">
        <f t="shared" si="1283"/>
        <v>0.00096+2.19182636255653i</v>
      </c>
      <c r="Z2447" t="e">
        <f t="shared" si="1284"/>
        <v>#DIV/0!</v>
      </c>
      <c r="AA2447" t="e">
        <f t="shared" si="1285"/>
        <v>#DIV/0!</v>
      </c>
      <c r="AB2447" t="str">
        <f t="shared" si="1286"/>
        <v>0.00255685083940909+0.0177112484560159i</v>
      </c>
      <c r="AC2447" t="str">
        <f t="shared" si="1287"/>
        <v>1.03836207290061+0.0107581287432086i</v>
      </c>
      <c r="AD2447" t="str">
        <f t="shared" si="1288"/>
        <v>0.00263882629922535+0.0170295700165182i</v>
      </c>
      <c r="AE2447" t="e">
        <f t="shared" si="1289"/>
        <v>#DIV/0!</v>
      </c>
      <c r="AF2447" t="str">
        <f t="shared" si="1290"/>
        <v>-16.9437747303488-5.86487479747478i</v>
      </c>
      <c r="AG2447" t="e">
        <f t="shared" si="1291"/>
        <v>#DIV/0!</v>
      </c>
      <c r="AH2447" t="e">
        <f t="shared" si="1292"/>
        <v>#DIV/0!</v>
      </c>
      <c r="AI2447" t="e">
        <f t="shared" si="1293"/>
        <v>#DIV/0!</v>
      </c>
      <c r="AJ2447" t="e">
        <f t="shared" si="1294"/>
        <v>#DIV/0!</v>
      </c>
      <c r="AK2447"/>
      <c r="AL2447"/>
      <c r="AM2447"/>
      <c r="AN2447"/>
    </row>
    <row r="2448" spans="1:40" x14ac:dyDescent="0.3">
      <c r="A2448"/>
      <c r="B2448">
        <f t="shared" si="1260"/>
        <v>514000</v>
      </c>
      <c r="C2448" s="186" t="str">
        <f t="shared" si="1263"/>
        <v>-0.00160787311087427+0.00544780191405469i</v>
      </c>
      <c r="D2448" s="158" t="str">
        <f t="shared" si="1264"/>
        <v>-6.82358706629701-1.96807032501649i</v>
      </c>
      <c r="E2448" t="str">
        <f t="shared" si="1265"/>
        <v>354.324224618787-3055.30868181431i</v>
      </c>
      <c r="F2448" t="str">
        <f t="shared" si="1266"/>
        <v>0.888425222493084+0.262152626916206i</v>
      </c>
      <c r="G2448" t="str">
        <f t="shared" si="1261"/>
        <v>0.888425222493084+0.262152626916206i</v>
      </c>
      <c r="H2448" t="str">
        <f t="shared" si="1267"/>
        <v>10.1283485182469+3.88885824891874i</v>
      </c>
      <c r="I2448" t="str">
        <f t="shared" si="1268"/>
        <v>2018.47327993144i</v>
      </c>
      <c r="J2448" t="str">
        <f t="shared" si="1262"/>
        <v>-1008.10637168353+430.416012655332i</v>
      </c>
      <c r="K2448" t="str">
        <f t="shared" si="1269"/>
        <v>0.723060258832553-1.69352819739061i</v>
      </c>
      <c r="L2448" t="str">
        <f t="shared" si="1270"/>
        <v>0.175330178445911-0.339658373317049i</v>
      </c>
      <c r="M2448" t="str">
        <f t="shared" si="1271"/>
        <v>0.898390437278464-2.03318657070766i</v>
      </c>
      <c r="N2448" t="str">
        <f t="shared" si="1272"/>
        <v>-6.57077693853201i</v>
      </c>
      <c r="O2448" t="str">
        <f t="shared" si="1273"/>
        <v>0.958929774199929-0.283643593533987i</v>
      </c>
      <c r="P2448" t="str">
        <f t="shared" si="1274"/>
        <v>0.041070225800071+0.283643593533987i</v>
      </c>
      <c r="Q2448" t="str">
        <f t="shared" si="1275"/>
        <v>-0.041070225800071+6.28713334499802i</v>
      </c>
      <c r="R2448" t="str">
        <f t="shared" si="1276"/>
        <v>0.0450703361906776-0.0068268433845856i</v>
      </c>
      <c r="S2448" t="str">
        <f t="shared" si="1277"/>
        <v>0.721072915065241i</v>
      </c>
      <c r="T2448" t="str">
        <f t="shared" si="1278"/>
        <v>0.00492265186001699+0.0324989986999823i</v>
      </c>
      <c r="U2448" t="e">
        <f t="shared" si="1279"/>
        <v>#DIV/0!</v>
      </c>
      <c r="V2448" t="str">
        <f t="shared" si="1280"/>
        <v>0.0000833333333333333-0.000516066611841426i</v>
      </c>
      <c r="W2448" t="e">
        <f t="shared" si="1281"/>
        <v>#DIV/0!</v>
      </c>
      <c r="X2448" t="e">
        <f t="shared" si="1282"/>
        <v>#DIV/0!</v>
      </c>
      <c r="Y2448" t="str">
        <f t="shared" si="1283"/>
        <v>0.00096+2.19609892856541i</v>
      </c>
      <c r="Z2448" t="e">
        <f t="shared" si="1284"/>
        <v>#DIV/0!</v>
      </c>
      <c r="AA2448" t="e">
        <f t="shared" si="1285"/>
        <v>#DIV/0!</v>
      </c>
      <c r="AB2448" t="str">
        <f t="shared" si="1286"/>
        <v>0.00280903794345101+0.0185450694195751i</v>
      </c>
      <c r="AC2448" t="str">
        <f t="shared" si="1287"/>
        <v>1.04022919892307+0.0109494148019787i</v>
      </c>
      <c r="AD2448" t="str">
        <f t="shared" si="1288"/>
        <v>0.00288773844592222+0.0177974723192328i</v>
      </c>
      <c r="AE2448" t="e">
        <f t="shared" si="1289"/>
        <v>#DIV/0!</v>
      </c>
      <c r="AF2448" t="str">
        <f t="shared" si="1290"/>
        <v>-16.9519355845439-5.85692857393523i</v>
      </c>
      <c r="AG2448" t="e">
        <f t="shared" si="1291"/>
        <v>#DIV/0!</v>
      </c>
      <c r="AH2448" t="e">
        <f t="shared" si="1292"/>
        <v>#DIV/0!</v>
      </c>
      <c r="AI2448" t="e">
        <f t="shared" si="1293"/>
        <v>#DIV/0!</v>
      </c>
      <c r="AJ2448" t="e">
        <f t="shared" si="1294"/>
        <v>#DIV/0!</v>
      </c>
      <c r="AK2448"/>
      <c r="AL2448"/>
      <c r="AM2448"/>
      <c r="AN2448"/>
    </row>
    <row r="2449" spans="1:40" x14ac:dyDescent="0.3">
      <c r="A2449"/>
      <c r="B2449">
        <f t="shared" si="1260"/>
        <v>515000</v>
      </c>
      <c r="C2449" s="186" t="str">
        <f t="shared" si="1263"/>
        <v>-0.00160258849630639+0.00543946830822946i</v>
      </c>
      <c r="D2449" s="158" t="str">
        <f t="shared" si="1264"/>
        <v>-6.8263579934707-1.96542587484423i</v>
      </c>
      <c r="E2449" t="str">
        <f t="shared" si="1265"/>
        <v>352.967717103064-3049.5330523434i</v>
      </c>
      <c r="F2449" t="str">
        <f t="shared" si="1266"/>
        <v>0.888791932391176+0.261799365027041i</v>
      </c>
      <c r="G2449" t="str">
        <f t="shared" si="1261"/>
        <v>0.888791932391176+0.261799365027041i</v>
      </c>
      <c r="H2449" t="str">
        <f t="shared" si="1267"/>
        <v>10.1337006105451+3.88357131660667i</v>
      </c>
      <c r="I2449" t="str">
        <f t="shared" si="1268"/>
        <v>2022.40027074843i</v>
      </c>
      <c r="J2449" t="str">
        <f t="shared" si="1262"/>
        <v>-1012.03667515694+431.253397893962i</v>
      </c>
      <c r="K2449" t="str">
        <f t="shared" si="1269"/>
        <v>0.720681398256862-1.69124697846129i</v>
      </c>
      <c r="L2449" t="str">
        <f t="shared" si="1270"/>
        <v>0.174792625230634-0.33927578633099i</v>
      </c>
      <c r="M2449" t="str">
        <f t="shared" si="1271"/>
        <v>0.895474023487496-2.03052276479228i</v>
      </c>
      <c r="N2449" t="str">
        <f t="shared" si="1272"/>
        <v>-6.58356055125289i</v>
      </c>
      <c r="O2449" t="str">
        <f t="shared" si="1273"/>
        <v>0.955225529662553-0.29587867020266i</v>
      </c>
      <c r="P2449" t="str">
        <f t="shared" si="1274"/>
        <v>0.044774470337447+0.29587867020266i</v>
      </c>
      <c r="Q2449" t="str">
        <f t="shared" si="1275"/>
        <v>-0.044774470337447+6.28768188105023i</v>
      </c>
      <c r="R2449" t="str">
        <f t="shared" si="1276"/>
        <v>0.0470037846996981-0.00745569524477933i</v>
      </c>
      <c r="S2449" t="str">
        <f t="shared" si="1277"/>
        <v>0.722475780658754i</v>
      </c>
      <c r="T2449" t="str">
        <f t="shared" si="1278"/>
        <v>0.00538655924232571+0.0339590960448304i</v>
      </c>
      <c r="U2449" t="e">
        <f t="shared" si="1279"/>
        <v>#DIV/0!</v>
      </c>
      <c r="V2449" t="str">
        <f t="shared" si="1280"/>
        <v>0.0000833333333333333-0.000515064540750471i</v>
      </c>
      <c r="W2449" t="e">
        <f t="shared" si="1281"/>
        <v>#DIV/0!</v>
      </c>
      <c r="X2449" t="e">
        <f t="shared" si="1282"/>
        <v>#DIV/0!</v>
      </c>
      <c r="Y2449" t="str">
        <f t="shared" si="1283"/>
        <v>0.00096+2.20037149457429i</v>
      </c>
      <c r="Z2449" t="e">
        <f t="shared" si="1284"/>
        <v>#DIV/0!</v>
      </c>
      <c r="AA2449" t="e">
        <f t="shared" si="1285"/>
        <v>#DIV/0!</v>
      </c>
      <c r="AB2449" t="str">
        <f t="shared" si="1286"/>
        <v>0.0030737597796094+0.0193782522160518i</v>
      </c>
      <c r="AC2449" t="str">
        <f t="shared" si="1287"/>
        <v>1.04210045430366+0.0111113822740636i</v>
      </c>
      <c r="AD2449" t="str">
        <f t="shared" si="1288"/>
        <v>0.00314749621672499+0.0185618182033199i</v>
      </c>
      <c r="AE2449" t="e">
        <f t="shared" si="1289"/>
        <v>#DIV/0!</v>
      </c>
      <c r="AF2449" t="str">
        <f t="shared" si="1290"/>
        <v>-16.9600586040158-5.8489971914509i</v>
      </c>
      <c r="AG2449" t="e">
        <f t="shared" si="1291"/>
        <v>#DIV/0!</v>
      </c>
      <c r="AH2449" t="e">
        <f t="shared" si="1292"/>
        <v>#DIV/0!</v>
      </c>
      <c r="AI2449" t="e">
        <f t="shared" si="1293"/>
        <v>#DIV/0!</v>
      </c>
      <c r="AJ2449" t="e">
        <f t="shared" si="1294"/>
        <v>#DIV/0!</v>
      </c>
      <c r="AK2449"/>
      <c r="AL2449"/>
      <c r="AM2449"/>
      <c r="AN2449"/>
    </row>
    <row r="2450" spans="1:40" x14ac:dyDescent="0.3">
      <c r="A2450"/>
      <c r="B2450">
        <f t="shared" si="1260"/>
        <v>516000</v>
      </c>
      <c r="C2450" s="186" t="str">
        <f t="shared" si="1263"/>
        <v>-0.00159732833544318+0.00543115663676973i</v>
      </c>
      <c r="D2450" s="158" t="str">
        <f t="shared" si="1264"/>
        <v>-6.82911609887144-1.96278623854818i</v>
      </c>
      <c r="E2450" t="str">
        <f t="shared" si="1265"/>
        <v>351.618950132027-3043.77891484141i</v>
      </c>
      <c r="F2450" t="str">
        <f t="shared" si="1266"/>
        <v>0.889156945430397+0.261446752969141i</v>
      </c>
      <c r="G2450" t="str">
        <f t="shared" si="1261"/>
        <v>0.889156945430397+0.261446752969141i</v>
      </c>
      <c r="H2450" t="str">
        <f t="shared" si="1267"/>
        <v>10.1390279067356+3.87829441671252i</v>
      </c>
      <c r="I2450" t="str">
        <f t="shared" si="1268"/>
        <v>2026.32726156542i</v>
      </c>
      <c r="J2450" t="str">
        <f t="shared" si="1262"/>
        <v>-1015.97461770417+432.090783132591i</v>
      </c>
      <c r="K2450" t="str">
        <f t="shared" si="1269"/>
        <v>0.718313560966042-1.68896994331456i</v>
      </c>
      <c r="L2450" t="str">
        <f t="shared" si="1270"/>
        <v>0.174257322920848-0.338893524836095i</v>
      </c>
      <c r="M2450" t="str">
        <f t="shared" si="1271"/>
        <v>0.89257088388689-2.02786346815066i</v>
      </c>
      <c r="N2450" t="str">
        <f t="shared" si="1272"/>
        <v>-6.59634416397377i</v>
      </c>
      <c r="O2450" t="str">
        <f t="shared" si="1273"/>
        <v>0.951365183574562-0.308065394814381i</v>
      </c>
      <c r="P2450" t="str">
        <f t="shared" si="1274"/>
        <v>0.048634816425438+0.308065394814381i</v>
      </c>
      <c r="Q2450" t="str">
        <f t="shared" si="1275"/>
        <v>-0.048634816425438+6.28827876915939i</v>
      </c>
      <c r="R2450" t="str">
        <f t="shared" si="1276"/>
        <v>0.0489276716908146-0.00811261819473446i</v>
      </c>
      <c r="S2450" t="str">
        <f t="shared" si="1277"/>
        <v>0.723878646252267i</v>
      </c>
      <c r="T2450" t="str">
        <f t="shared" si="1278"/>
        <v>0.00587255107636589+0.0354176967478222i</v>
      </c>
      <c r="U2450" t="e">
        <f t="shared" si="1279"/>
        <v>#DIV/0!</v>
      </c>
      <c r="V2450" t="str">
        <f t="shared" si="1280"/>
        <v>0.0000833333333333333-0.000514066353655993i</v>
      </c>
      <c r="W2450" t="e">
        <f t="shared" si="1281"/>
        <v>#DIV/0!</v>
      </c>
      <c r="X2450" t="e">
        <f t="shared" si="1282"/>
        <v>#DIV/0!</v>
      </c>
      <c r="Y2450" t="str">
        <f t="shared" si="1283"/>
        <v>0.00096+2.20464406058317i</v>
      </c>
      <c r="Z2450" t="e">
        <f t="shared" si="1284"/>
        <v>#DIV/0!</v>
      </c>
      <c r="AA2450" t="e">
        <f t="shared" si="1285"/>
        <v>#DIV/0!</v>
      </c>
      <c r="AB2450" t="str">
        <f t="shared" si="1286"/>
        <v>0.00335108377912163+0.0202105809761511i</v>
      </c>
      <c r="AC2450" t="str">
        <f t="shared" si="1287"/>
        <v>1.04397537864235+0.0112438357513577i</v>
      </c>
      <c r="AD2450" t="str">
        <f t="shared" si="1288"/>
        <v>0.00341803280760614+0.0193224376640977i</v>
      </c>
      <c r="AE2450" t="e">
        <f t="shared" si="1289"/>
        <v>#DIV/0!</v>
      </c>
      <c r="AF2450" t="str">
        <f t="shared" si="1290"/>
        <v>-16.968144005607-5.8410806552607i</v>
      </c>
      <c r="AG2450" t="e">
        <f t="shared" si="1291"/>
        <v>#DIV/0!</v>
      </c>
      <c r="AH2450" t="e">
        <f t="shared" si="1292"/>
        <v>#DIV/0!</v>
      </c>
      <c r="AI2450" t="e">
        <f t="shared" si="1293"/>
        <v>#DIV/0!</v>
      </c>
      <c r="AJ2450" t="e">
        <f t="shared" si="1294"/>
        <v>#DIV/0!</v>
      </c>
      <c r="AK2450"/>
      <c r="AL2450"/>
      <c r="AM2450"/>
      <c r="AN2450"/>
    </row>
    <row r="2451" spans="1:40" x14ac:dyDescent="0.3">
      <c r="A2451"/>
      <c r="B2451">
        <f t="shared" si="1260"/>
        <v>517000</v>
      </c>
      <c r="C2451" s="186" t="str">
        <f t="shared" si="1263"/>
        <v>-0.00159209248842837+0.00542286683156807i</v>
      </c>
      <c r="D2451" s="158" t="str">
        <f t="shared" si="1264"/>
        <v>-6.83186145582726-1.96015141922291i</v>
      </c>
      <c r="E2451" t="str">
        <f t="shared" si="1265"/>
        <v>350.277865188562-3038.04615134358i</v>
      </c>
      <c r="F2451" t="str">
        <f t="shared" si="1266"/>
        <v>0.889520271315127+0.261094791078034i</v>
      </c>
      <c r="G2451" t="str">
        <f t="shared" si="1261"/>
        <v>0.889520271315127+0.261094791078034i</v>
      </c>
      <c r="H2451" t="str">
        <f t="shared" si="1267"/>
        <v>10.1443305489282+3.8730275507496i</v>
      </c>
      <c r="I2451" t="str">
        <f t="shared" si="1268"/>
        <v>2030.2542523824i</v>
      </c>
      <c r="J2451" t="str">
        <f t="shared" si="1262"/>
        <v>-1019.92019932519+432.92816837122i</v>
      </c>
      <c r="K2451" t="str">
        <f t="shared" si="1269"/>
        <v>0.715956683790013-1.68669709431606i</v>
      </c>
      <c r="L2451" t="str">
        <f t="shared" si="1270"/>
        <v>0.173724260410866-0.338511592643077i</v>
      </c>
      <c r="M2451" t="str">
        <f t="shared" si="1271"/>
        <v>0.889680944200879-2.02520868695914i</v>
      </c>
      <c r="N2451" t="str">
        <f t="shared" si="1272"/>
        <v>-6.60912777669465i</v>
      </c>
      <c r="O2451" t="str">
        <f t="shared" si="1273"/>
        <v>0.947349366788032-0.320201775832544i</v>
      </c>
      <c r="P2451" t="str">
        <f t="shared" si="1274"/>
        <v>0.0526506332119679+0.320201775832544i</v>
      </c>
      <c r="Q2451" t="str">
        <f t="shared" si="1275"/>
        <v>-0.0526506332119679+6.28892600086211i</v>
      </c>
      <c r="R2451" t="str">
        <f t="shared" si="1276"/>
        <v>0.0508415230903098-0.00879760257769754i</v>
      </c>
      <c r="S2451" t="str">
        <f t="shared" si="1277"/>
        <v>0.725281511845778i</v>
      </c>
      <c r="T2451" t="str">
        <f t="shared" si="1278"/>
        <v>0.00638073849817079+0.0368744167314819i</v>
      </c>
      <c r="U2451" t="e">
        <f t="shared" si="1279"/>
        <v>#DIV/0!</v>
      </c>
      <c r="V2451" t="str">
        <f t="shared" si="1280"/>
        <v>0.0000833333333333333-0.000513072028020294i</v>
      </c>
      <c r="W2451" t="e">
        <f t="shared" si="1281"/>
        <v>#DIV/0!</v>
      </c>
      <c r="X2451" t="e">
        <f t="shared" si="1282"/>
        <v>#DIV/0!</v>
      </c>
      <c r="Y2451" t="str">
        <f t="shared" si="1283"/>
        <v>0.00096+2.20891662659206i</v>
      </c>
      <c r="Z2451" t="e">
        <f t="shared" si="1284"/>
        <v>#DIV/0!</v>
      </c>
      <c r="AA2451" t="e">
        <f t="shared" si="1285"/>
        <v>#DIV/0!</v>
      </c>
      <c r="AB2451" t="str">
        <f t="shared" si="1286"/>
        <v>0.0036410733601093+0.0210418365317835i</v>
      </c>
      <c r="AC2451" t="str">
        <f t="shared" si="1287"/>
        <v>1.04585350371867+0.0113465875945688i</v>
      </c>
      <c r="AD2451" t="str">
        <f t="shared" si="1288"/>
        <v>0.00369927845660709+0.0200791623970959i</v>
      </c>
      <c r="AE2451" t="e">
        <f t="shared" si="1289"/>
        <v>#DIV/0!</v>
      </c>
      <c r="AF2451" t="str">
        <f t="shared" si="1290"/>
        <v>-16.9761920047555-5.83317896997251i</v>
      </c>
      <c r="AG2451" t="e">
        <f t="shared" si="1291"/>
        <v>#DIV/0!</v>
      </c>
      <c r="AH2451" t="e">
        <f t="shared" si="1292"/>
        <v>#DIV/0!</v>
      </c>
      <c r="AI2451" t="e">
        <f t="shared" si="1293"/>
        <v>#DIV/0!</v>
      </c>
      <c r="AJ2451" t="e">
        <f t="shared" si="1294"/>
        <v>#DIV/0!</v>
      </c>
      <c r="AK2451"/>
      <c r="AL2451"/>
      <c r="AM2451"/>
      <c r="AN2451"/>
    </row>
    <row r="2452" spans="1:40" x14ac:dyDescent="0.3">
      <c r="A2452"/>
      <c r="B2452">
        <f t="shared" si="1260"/>
        <v>518000</v>
      </c>
      <c r="C2452" s="186" t="str">
        <f t="shared" si="1263"/>
        <v>-0.00158688081630901+0.00541459882466167i</v>
      </c>
      <c r="D2452" s="158" t="str">
        <f t="shared" si="1264"/>
        <v>-6.8345941371929-1.95752141973925i</v>
      </c>
      <c r="E2452" t="str">
        <f t="shared" si="1265"/>
        <v>348.944404304975-3032.33464473285i</v>
      </c>
      <c r="F2452" t="str">
        <f t="shared" si="1266"/>
        <v>0.889881919687112+0.260743479660216i</v>
      </c>
      <c r="G2452" t="str">
        <f t="shared" si="1261"/>
        <v>0.889881919687112+0.260743479660216i</v>
      </c>
      <c r="H2452" t="str">
        <f t="shared" si="1267"/>
        <v>10.1496086783119+3.86777071983449i</v>
      </c>
      <c r="I2452" t="str">
        <f t="shared" si="1268"/>
        <v>2034.18124319939i</v>
      </c>
      <c r="J2452" t="str">
        <f t="shared" si="1262"/>
        <v>-1023.87342002003+433.765553609849i</v>
      </c>
      <c r="K2452" t="str">
        <f t="shared" si="1269"/>
        <v>0.7136107039678-1.68442843364089i</v>
      </c>
      <c r="L2452" t="str">
        <f t="shared" si="1270"/>
        <v>0.173193426650995-0.338129993504543i</v>
      </c>
      <c r="M2452" t="str">
        <f t="shared" si="1271"/>
        <v>0.886804130618795-2.02255842714543i</v>
      </c>
      <c r="N2452" t="str">
        <f t="shared" si="1272"/>
        <v>-6.62191138941553i</v>
      </c>
      <c r="O2452" t="str">
        <f t="shared" si="1273"/>
        <v>0.943178735561835-0.332285829947619i</v>
      </c>
      <c r="P2452" t="str">
        <f t="shared" si="1274"/>
        <v>0.056821264438165+0.332285829947619i</v>
      </c>
      <c r="Q2452" t="str">
        <f t="shared" si="1275"/>
        <v>-0.056821264438165+6.28962555946791i</v>
      </c>
      <c r="R2452" t="str">
        <f t="shared" si="1276"/>
        <v>0.0527448607004999-0.00951062882046078i</v>
      </c>
      <c r="S2452" t="str">
        <f t="shared" si="1277"/>
        <v>0.72668437743929i</v>
      </c>
      <c r="T2452" t="str">
        <f t="shared" si="1278"/>
        <v>0.00691122538345271+0.0383288662612648i</v>
      </c>
      <c r="U2452" t="e">
        <f t="shared" si="1279"/>
        <v>#DIV/0!</v>
      </c>
      <c r="V2452" t="str">
        <f t="shared" si="1280"/>
        <v>0.0000833333333333333-0.000512081541479714i</v>
      </c>
      <c r="W2452" t="e">
        <f t="shared" si="1281"/>
        <v>#DIV/0!</v>
      </c>
      <c r="X2452" t="e">
        <f t="shared" si="1282"/>
        <v>#DIV/0!</v>
      </c>
      <c r="Y2452" t="str">
        <f t="shared" si="1283"/>
        <v>0.00096+2.21318919260094i</v>
      </c>
      <c r="Z2452" t="e">
        <f t="shared" si="1284"/>
        <v>#DIV/0!</v>
      </c>
      <c r="AA2452" t="e">
        <f t="shared" si="1285"/>
        <v>#DIV/0!</v>
      </c>
      <c r="AB2452" t="str">
        <f t="shared" si="1286"/>
        <v>0.00394378779770004+0.0218717964867376i</v>
      </c>
      <c r="AC2452" t="str">
        <f t="shared" si="1287"/>
        <v>1.04773435361035+0.011419458223381i</v>
      </c>
      <c r="AD2452" t="str">
        <f t="shared" si="1288"/>
        <v>0.00399116049631546+0.0208318258544992i</v>
      </c>
      <c r="AE2452" t="e">
        <f t="shared" si="1289"/>
        <v>#DIV/0!</v>
      </c>
      <c r="AF2452" t="str">
        <f t="shared" si="1290"/>
        <v>-16.9842028155048-5.82529213957374i</v>
      </c>
      <c r="AG2452" t="e">
        <f t="shared" si="1291"/>
        <v>#DIV/0!</v>
      </c>
      <c r="AH2452" t="e">
        <f t="shared" si="1292"/>
        <v>#DIV/0!</v>
      </c>
      <c r="AI2452" t="e">
        <f t="shared" si="1293"/>
        <v>#DIV/0!</v>
      </c>
      <c r="AJ2452" t="e">
        <f t="shared" si="1294"/>
        <v>#DIV/0!</v>
      </c>
      <c r="AK2452"/>
      <c r="AL2452"/>
      <c r="AM2452"/>
      <c r="AN2452"/>
    </row>
    <row r="2453" spans="1:40" x14ac:dyDescent="0.3">
      <c r="A2453"/>
      <c r="B2453">
        <f t="shared" si="1260"/>
        <v>519000</v>
      </c>
      <c r="C2453" s="186" t="str">
        <f t="shared" si="1263"/>
        <v>-0.00158169318102931+0.00540635254823341i</v>
      </c>
      <c r="D2453" s="158" t="str">
        <f t="shared" si="1264"/>
        <v>-6.83731421535256-1.95489624274754i</v>
      </c>
      <c r="E2453" t="str">
        <f t="shared" si="1265"/>
        <v>347.618510056838-3026.64427873238i</v>
      </c>
      <c r="F2453" t="str">
        <f t="shared" si="1266"/>
        <v>0.890241900125826+0.260392818993564i</v>
      </c>
      <c r="G2453" t="str">
        <f t="shared" si="1261"/>
        <v>0.890241900125826+0.260392818993564i</v>
      </c>
      <c r="H2453" t="str">
        <f t="shared" si="1267"/>
        <v>10.1548624351603+3.86252392469307i</v>
      </c>
      <c r="I2453" t="str">
        <f t="shared" si="1268"/>
        <v>2038.10823401638i</v>
      </c>
      <c r="J2453" t="str">
        <f t="shared" si="1262"/>
        <v>-1027.83427978867+434.602938848478i</v>
      </c>
      <c r="K2453" t="str">
        <f t="shared" si="1269"/>
        <v>0.711275559144945-1.68216396327663i</v>
      </c>
      <c r="L2453" t="str">
        <f t="shared" si="1270"/>
        <v>0.172664810647335-0.337748731115651i</v>
      </c>
      <c r="M2453" t="str">
        <f t="shared" si="1271"/>
        <v>0.88394036979228-2.01991269439228i</v>
      </c>
      <c r="N2453" t="str">
        <f t="shared" si="1272"/>
        <v>-6.63469500213641i</v>
      </c>
      <c r="O2453" t="str">
        <f t="shared" si="1273"/>
        <v>0.938853971454389-0.344315582401262i</v>
      </c>
      <c r="P2453" t="str">
        <f t="shared" si="1274"/>
        <v>0.061146028545611+0.344315582401262i</v>
      </c>
      <c r="Q2453" t="str">
        <f t="shared" si="1275"/>
        <v>-0.061146028545611+6.29037941973515i</v>
      </c>
      <c r="R2453" t="str">
        <f t="shared" si="1276"/>
        <v>0.05463720242163-0.0102516672177545i</v>
      </c>
      <c r="S2453" t="str">
        <f t="shared" si="1277"/>
        <v>0.728087243032803i</v>
      </c>
      <c r="T2453" t="str">
        <f t="shared" si="1278"/>
        <v>0.00746410812106464+0.0397806500781898i</v>
      </c>
      <c r="U2453" t="e">
        <f t="shared" si="1279"/>
        <v>#DIV/0!</v>
      </c>
      <c r="V2453" t="str">
        <f t="shared" si="1280"/>
        <v>0.0000833333333333333-0.000511094871842953i</v>
      </c>
      <c r="W2453" t="e">
        <f t="shared" si="1281"/>
        <v>#DIV/0!</v>
      </c>
      <c r="X2453" t="e">
        <f t="shared" si="1282"/>
        <v>#DIV/0!</v>
      </c>
      <c r="Y2453" t="str">
        <f t="shared" si="1283"/>
        <v>0.00096+2.21746175860982i</v>
      </c>
      <c r="Z2453" t="e">
        <f t="shared" si="1284"/>
        <v>#DIV/0!</v>
      </c>
      <c r="AA2453" t="e">
        <f t="shared" si="1285"/>
        <v>#DIV/0!</v>
      </c>
      <c r="AB2453" t="str">
        <f t="shared" si="1286"/>
        <v>0.00425928209475675+0.0227002352923647i</v>
      </c>
      <c r="AC2453" t="str">
        <f t="shared" si="1287"/>
        <v>1.04961744482263+0.0114622764065077i</v>
      </c>
      <c r="AD2453" t="str">
        <f t="shared" si="1288"/>
        <v>0.00429360340746409+0.0215802632997931i</v>
      </c>
      <c r="AE2453" t="e">
        <f t="shared" si="1289"/>
        <v>#DIV/0!</v>
      </c>
      <c r="AF2453" t="str">
        <f t="shared" si="1290"/>
        <v>-16.9921766505129-5.81742016744061i</v>
      </c>
      <c r="AG2453" t="e">
        <f t="shared" si="1291"/>
        <v>#DIV/0!</v>
      </c>
      <c r="AH2453" t="e">
        <f t="shared" si="1292"/>
        <v>#DIV/0!</v>
      </c>
      <c r="AI2453" t="e">
        <f t="shared" si="1293"/>
        <v>#DIV/0!</v>
      </c>
      <c r="AJ2453" t="e">
        <f t="shared" si="1294"/>
        <v>#DIV/0!</v>
      </c>
      <c r="AK2453"/>
      <c r="AL2453"/>
      <c r="AM2453"/>
      <c r="AN2453"/>
    </row>
    <row r="2454" spans="1:40" x14ac:dyDescent="0.3">
      <c r="A2454"/>
      <c r="B2454">
        <f t="shared" si="1260"/>
        <v>520000</v>
      </c>
      <c r="C2454" s="186" t="str">
        <f t="shared" si="1263"/>
        <v>-0.00157652944542478+0.00539812793461282i</v>
      </c>
      <c r="D2454" s="158" t="str">
        <f t="shared" si="1264"/>
        <v>-6.84002176222309-1.95227589068109i</v>
      </c>
      <c r="E2454" t="str">
        <f t="shared" si="1265"/>
        <v>346.300125556923-3020.97493789821i</v>
      </c>
      <c r="F2454" t="str">
        <f t="shared" si="1266"/>
        <v>0.890600222148891+0.260042809327799i</v>
      </c>
      <c r="G2454" t="str">
        <f t="shared" si="1261"/>
        <v>0.890600222148891+0.260042809327799i</v>
      </c>
      <c r="H2454" t="str">
        <f t="shared" si="1267"/>
        <v>10.1600919588378+3.85728716566679i</v>
      </c>
      <c r="I2454" t="str">
        <f t="shared" si="1268"/>
        <v>2042.03522483337i</v>
      </c>
      <c r="J2454" t="str">
        <f t="shared" si="1262"/>
        <v>-1031.80277863112+435.440324087107i</v>
      </c>
      <c r="K2454" t="str">
        <f t="shared" si="1269"/>
        <v>0.708951187370726-1.67990368502623i</v>
      </c>
      <c r="L2454" t="str">
        <f t="shared" si="1270"/>
        <v>0.172138401461581-0.337367809114774i</v>
      </c>
      <c r="M2454" t="str">
        <f t="shared" si="1271"/>
        <v>0.881089588832307-2.017271494141i</v>
      </c>
      <c r="N2454" t="str">
        <f t="shared" si="1272"/>
        <v>-6.64747861485729i</v>
      </c>
      <c r="O2454" t="str">
        <f t="shared" si="1273"/>
        <v>0.934375781212282-0.356289067309028i</v>
      </c>
      <c r="P2454" t="str">
        <f t="shared" si="1274"/>
        <v>0.065624218787718+0.356289067309028i</v>
      </c>
      <c r="Q2454" t="str">
        <f t="shared" si="1275"/>
        <v>-0.065624218787718+6.29118954754826i</v>
      </c>
      <c r="R2454" t="str">
        <f t="shared" si="1276"/>
        <v>0.0565180624833725-0.0110206777210527i</v>
      </c>
      <c r="S2454" t="str">
        <f t="shared" si="1277"/>
        <v>0.729490108626314i</v>
      </c>
      <c r="T2454" t="str">
        <f t="shared" si="1278"/>
        <v>0.00803947538786633+0.0412293675403442i</v>
      </c>
      <c r="U2454" t="e">
        <f t="shared" si="1279"/>
        <v>#DIV/0!</v>
      </c>
      <c r="V2454" t="str">
        <f t="shared" si="1280"/>
        <v>0.0000833333333333333-0.000510111997089408i</v>
      </c>
      <c r="W2454" t="e">
        <f t="shared" si="1281"/>
        <v>#DIV/0!</v>
      </c>
      <c r="X2454" t="e">
        <f t="shared" si="1282"/>
        <v>#DIV/0!</v>
      </c>
      <c r="Y2454" t="str">
        <f t="shared" si="1283"/>
        <v>0.00096+2.2217343246187i</v>
      </c>
      <c r="Z2454" t="e">
        <f t="shared" si="1284"/>
        <v>#DIV/0!</v>
      </c>
      <c r="AA2454" t="e">
        <f t="shared" si="1285"/>
        <v>#DIV/0!</v>
      </c>
      <c r="AB2454" t="str">
        <f t="shared" si="1286"/>
        <v>0.0045876068534083+0.0235269243283263i</v>
      </c>
      <c r="AC2454" t="str">
        <f t="shared" si="1287"/>
        <v>1.05150228642854+0.0114748795512274i</v>
      </c>
      <c r="AD2454" t="str">
        <f t="shared" si="1288"/>
        <v>0.00460652887358393+0.0223243118605886i</v>
      </c>
      <c r="AE2454" t="e">
        <f t="shared" si="1289"/>
        <v>#DIV/0!</v>
      </c>
      <c r="AF2454" t="str">
        <f t="shared" si="1290"/>
        <v>-17.0001137210609-5.80956305634788i</v>
      </c>
      <c r="AG2454" t="e">
        <f t="shared" si="1291"/>
        <v>#DIV/0!</v>
      </c>
      <c r="AH2454" t="e">
        <f t="shared" si="1292"/>
        <v>#DIV/0!</v>
      </c>
      <c r="AI2454" t="e">
        <f t="shared" si="1293"/>
        <v>#DIV/0!</v>
      </c>
      <c r="AJ2454" t="e">
        <f t="shared" si="1294"/>
        <v>#DIV/0!</v>
      </c>
      <c r="AK2454"/>
      <c r="AL2454"/>
      <c r="AM2454"/>
      <c r="AN2454"/>
    </row>
    <row r="2455" spans="1:40" x14ac:dyDescent="0.3">
      <c r="A2455"/>
      <c r="B2455">
        <f t="shared" si="1260"/>
        <v>521000</v>
      </c>
      <c r="C2455" s="186" t="str">
        <f t="shared" si="1263"/>
        <v>-0.00157138947321639+0.00538992491627735i</v>
      </c>
      <c r="D2455" s="158" t="str">
        <f t="shared" si="1264"/>
        <v>-6.84271684925724-1.94966036575974i</v>
      </c>
      <c r="E2455" t="str">
        <f t="shared" si="1265"/>
        <v>344.989194449208-3015.32650761193i</v>
      </c>
      <c r="F2455" t="str">
        <f t="shared" si="1266"/>
        <v>0.890956895212511+0.259693450884938i</v>
      </c>
      <c r="G2455" t="str">
        <f t="shared" si="1261"/>
        <v>0.890956895212511+0.259693450884938i</v>
      </c>
      <c r="H2455" t="str">
        <f t="shared" si="1267"/>
        <v>10.1652973878057+3.85206044271921i</v>
      </c>
      <c r="I2455" t="str">
        <f t="shared" si="1268"/>
        <v>2045.96221565035i</v>
      </c>
      <c r="J2455" t="str">
        <f t="shared" si="1262"/>
        <v>-1035.77891654737+436.277709325737i</v>
      </c>
      <c r="K2455" t="str">
        <f t="shared" si="1269"/>
        <v>0.706637527095537-1.67764760051093i</v>
      </c>
      <c r="L2455" t="str">
        <f t="shared" si="1270"/>
        <v>0.171614188210813-0.336987231084138i</v>
      </c>
      <c r="M2455" t="str">
        <f t="shared" si="1271"/>
        <v>0.87825171530635-2.01463483159507i</v>
      </c>
      <c r="N2455" t="str">
        <f t="shared" si="1272"/>
        <v>-6.66026222757817i</v>
      </c>
      <c r="O2455" t="str">
        <f t="shared" si="1273"/>
        <v>0.929744896654774-0.368204327981629i</v>
      </c>
      <c r="P2455" t="str">
        <f t="shared" si="1274"/>
        <v>0.070255103345226+0.368204327981629i</v>
      </c>
      <c r="Q2455" t="str">
        <f t="shared" si="1275"/>
        <v>-0.070255103345226+6.29205789959654i</v>
      </c>
      <c r="R2455" t="str">
        <f t="shared" si="1276"/>
        <v>0.0583869516858952-0.0118176097322148i</v>
      </c>
      <c r="S2455" t="str">
        <f t="shared" si="1277"/>
        <v>0.730892974219827i</v>
      </c>
      <c r="T2455" t="str">
        <f t="shared" si="1278"/>
        <v>0.00863740792534765+0.0426746127733333i</v>
      </c>
      <c r="U2455" t="e">
        <f t="shared" si="1279"/>
        <v>#DIV/0!</v>
      </c>
      <c r="V2455" t="str">
        <f t="shared" si="1280"/>
        <v>0.0000833333333333333-0.000509132895367547i</v>
      </c>
      <c r="W2455" t="e">
        <f t="shared" si="1281"/>
        <v>#DIV/0!</v>
      </c>
      <c r="X2455" t="e">
        <f t="shared" si="1282"/>
        <v>#DIV/0!</v>
      </c>
      <c r="Y2455" t="str">
        <f t="shared" si="1283"/>
        <v>0.00096+2.22600689062758i</v>
      </c>
      <c r="Z2455" t="e">
        <f t="shared" si="1284"/>
        <v>#DIV/0!</v>
      </c>
      <c r="AA2455" t="e">
        <f t="shared" si="1285"/>
        <v>#DIV/0!</v>
      </c>
      <c r="AB2455" t="str">
        <f t="shared" si="1286"/>
        <v>0.00492880814758293+0.0243516319884459i</v>
      </c>
      <c r="AC2455" t="str">
        <f t="shared" si="1287"/>
        <v>1.05338838022014+0.0114571139919914i</v>
      </c>
      <c r="AD2455" t="str">
        <f t="shared" si="1288"/>
        <v>0.00492985583664591+0.0230638105796118i</v>
      </c>
      <c r="AE2455" t="e">
        <f t="shared" si="1289"/>
        <v>#DIV/0!</v>
      </c>
      <c r="AF2455" t="str">
        <f t="shared" si="1290"/>
        <v>-17.0080142370629-5.80172080847895i</v>
      </c>
      <c r="AG2455" t="e">
        <f t="shared" si="1291"/>
        <v>#DIV/0!</v>
      </c>
      <c r="AH2455" t="e">
        <f t="shared" si="1292"/>
        <v>#DIV/0!</v>
      </c>
      <c r="AI2455" t="e">
        <f t="shared" si="1293"/>
        <v>#DIV/0!</v>
      </c>
      <c r="AJ2455" t="e">
        <f t="shared" si="1294"/>
        <v>#DIV/0!</v>
      </c>
      <c r="AK2455"/>
      <c r="AL2455"/>
      <c r="AM2455"/>
      <c r="AN2455"/>
    </row>
    <row r="2456" spans="1:40" x14ac:dyDescent="0.3">
      <c r="A2456"/>
      <c r="B2456">
        <f t="shared" si="1260"/>
        <v>522000</v>
      </c>
      <c r="C2456" s="186" t="str">
        <f t="shared" si="1263"/>
        <v>-0.00156627312900471+0.00538174342585334i</v>
      </c>
      <c r="D2456" s="158" t="str">
        <f t="shared" si="1264"/>
        <v>-6.84539954744656-1.94704966999293i</v>
      </c>
      <c r="E2456" t="str">
        <f t="shared" si="1265"/>
        <v>343.685660902965-3009.69887407343i</v>
      </c>
      <c r="F2456" t="str">
        <f t="shared" si="1266"/>
        <v>0.89131192871185+0.259344743859713i</v>
      </c>
      <c r="G2456" t="str">
        <f t="shared" si="1261"/>
        <v>0.89131192871185+0.259344743859713i</v>
      </c>
      <c r="H2456" t="str">
        <f t="shared" si="1267"/>
        <v>10.1704788596284+3.84684375544162i</v>
      </c>
      <c r="I2456" t="str">
        <f t="shared" si="1268"/>
        <v>2049.88920646734i</v>
      </c>
      <c r="J2456" t="str">
        <f t="shared" si="1262"/>
        <v>-1039.76269353743+437.115094564365i</v>
      </c>
      <c r="K2456" t="str">
        <f t="shared" si="1269"/>
        <v>0.704334517168179-1.67539571117312i</v>
      </c>
      <c r="L2456" t="str">
        <f t="shared" si="1270"/>
        <v>0.171092160067299-0.336607000550476i</v>
      </c>
      <c r="M2456" t="str">
        <f t="shared" si="1271"/>
        <v>0.875426677235478-2.0120027117236i</v>
      </c>
      <c r="N2456" t="str">
        <f t="shared" si="1272"/>
        <v>-6.67304584029905i</v>
      </c>
      <c r="O2456" t="str">
        <f t="shared" si="1273"/>
        <v>0.924962074554206-0.380059417244697i</v>
      </c>
      <c r="P2456" t="str">
        <f t="shared" si="1274"/>
        <v>0.075037925445794+0.380059417244697i</v>
      </c>
      <c r="Q2456" t="str">
        <f t="shared" si="1275"/>
        <v>-0.075037925445794+6.29298642305435i</v>
      </c>
      <c r="R2456" t="str">
        <f t="shared" si="1276"/>
        <v>0.0602433776504615-0.0126424019023893i</v>
      </c>
      <c r="S2456" t="str">
        <f t="shared" si="1277"/>
        <v>0.732295839813338i</v>
      </c>
      <c r="T2456" t="str">
        <f t="shared" si="1278"/>
        <v>0.00925797831836791+0.0441159748297368i</v>
      </c>
      <c r="U2456" t="e">
        <f t="shared" si="1279"/>
        <v>#DIV/0!</v>
      </c>
      <c r="V2456" t="str">
        <f t="shared" si="1280"/>
        <v>0.0000833333333333333-0.000508157544993279i</v>
      </c>
      <c r="W2456" t="e">
        <f t="shared" si="1281"/>
        <v>#DIV/0!</v>
      </c>
      <c r="X2456" t="e">
        <f t="shared" si="1282"/>
        <v>#DIV/0!</v>
      </c>
      <c r="Y2456" t="str">
        <f t="shared" si="1283"/>
        <v>0.00096+2.23027945663647i</v>
      </c>
      <c r="Z2456" t="e">
        <f t="shared" si="1284"/>
        <v>#DIV/0!</v>
      </c>
      <c r="AA2456" t="e">
        <f t="shared" si="1285"/>
        <v>#DIV/0!</v>
      </c>
      <c r="AB2456" t="str">
        <f t="shared" si="1286"/>
        <v>0.00528292739674921+0.0251741237717007i</v>
      </c>
      <c r="AC2456" t="str">
        <f t="shared" si="1287"/>
        <v>1.05527522087094+0.0114088352776763i</v>
      </c>
      <c r="AD2456" t="str">
        <f t="shared" si="1288"/>
        <v>0.00526350055362451+0.0237986004638423i</v>
      </c>
      <c r="AE2456" t="e">
        <f t="shared" si="1289"/>
        <v>#DIV/0!</v>
      </c>
      <c r="AF2456" t="str">
        <f t="shared" si="1290"/>
        <v>-17.015878407075-5.79389342543455i</v>
      </c>
      <c r="AG2456" t="e">
        <f t="shared" si="1291"/>
        <v>#DIV/0!</v>
      </c>
      <c r="AH2456" t="e">
        <f t="shared" si="1292"/>
        <v>#DIV/0!</v>
      </c>
      <c r="AI2456" t="e">
        <f t="shared" si="1293"/>
        <v>#DIV/0!</v>
      </c>
      <c r="AJ2456" t="e">
        <f t="shared" si="1294"/>
        <v>#DIV/0!</v>
      </c>
      <c r="AK2456"/>
      <c r="AL2456"/>
      <c r="AM2456"/>
      <c r="AN2456"/>
    </row>
    <row r="2457" spans="1:40" x14ac:dyDescent="0.3">
      <c r="A2457"/>
      <c r="B2457">
        <f t="shared" ref="B2457:B2520" si="1295">B2456+1000</f>
        <v>523000</v>
      </c>
      <c r="C2457" s="186" t="str">
        <f t="shared" si="1263"/>
        <v>-0.00156118027826408+0.00537358339611694i</v>
      </c>
      <c r="D2457" s="158" t="str">
        <f t="shared" si="1264"/>
        <v>-6.84806992732456-1.94444380518322i</v>
      </c>
      <c r="E2457" t="str">
        <f t="shared" si="1265"/>
        <v>342.389469606918-3004.09192429376i</v>
      </c>
      <c r="F2457" t="str">
        <f t="shared" si="1266"/>
        <v>0.891665331981461+0.258996688420015i</v>
      </c>
      <c r="G2457" t="str">
        <f t="shared" si="1261"/>
        <v>0.891665331981461+0.258996688420015i</v>
      </c>
      <c r="H2457" t="str">
        <f t="shared" si="1267"/>
        <v>10.1756365109792+3.84163710305951i</v>
      </c>
      <c r="I2457" t="str">
        <f t="shared" si="1268"/>
        <v>2053.81619728433i</v>
      </c>
      <c r="J2457" t="str">
        <f t="shared" si="1262"/>
        <v>-1043.7541096013+437.952479802995i</v>
      </c>
      <c r="K2457" t="str">
        <f t="shared" si="1269"/>
        <v>0.702042096833245-1.67314801827913i</v>
      </c>
      <c r="L2457" t="str">
        <f t="shared" si="1270"/>
        <v>0.170572306258282-0.33622712098565i</v>
      </c>
      <c r="M2457" t="str">
        <f t="shared" si="1271"/>
        <v>0.872614403091527-2.00937513926478i</v>
      </c>
      <c r="N2457" t="str">
        <f t="shared" si="1272"/>
        <v>-6.68582945301993i</v>
      </c>
      <c r="O2457" t="str">
        <f t="shared" si="1273"/>
        <v>0.920028096512329-0.391852397756988i</v>
      </c>
      <c r="P2457" t="str">
        <f t="shared" si="1274"/>
        <v>0.079971903487671+0.391852397756988i</v>
      </c>
      <c r="Q2457" t="str">
        <f t="shared" si="1275"/>
        <v>-0.079971903487671+6.29397705526294i</v>
      </c>
      <c r="R2457" t="str">
        <f t="shared" si="1276"/>
        <v>0.0620868450794917-0.0134949819366117i</v>
      </c>
      <c r="S2457" t="str">
        <f t="shared" si="1277"/>
        <v>0.733698705406851i</v>
      </c>
      <c r="T2457" t="str">
        <f t="shared" si="1278"/>
        <v>0.00990125077638084+0.0455530378576188i</v>
      </c>
      <c r="U2457" t="e">
        <f t="shared" si="1279"/>
        <v>#DIV/0!</v>
      </c>
      <c r="V2457" t="str">
        <f t="shared" si="1280"/>
        <v>0.0000833333333333333-0.000507185924448361i</v>
      </c>
      <c r="W2457" t="e">
        <f t="shared" si="1281"/>
        <v>#DIV/0!</v>
      </c>
      <c r="X2457" t="e">
        <f t="shared" si="1282"/>
        <v>#DIV/0!</v>
      </c>
      <c r="Y2457" t="str">
        <f t="shared" si="1283"/>
        <v>0.00096+2.23455202264535i</v>
      </c>
      <c r="Z2457" t="e">
        <f t="shared" si="1284"/>
        <v>#DIV/0!</v>
      </c>
      <c r="AA2457" t="e">
        <f t="shared" si="1285"/>
        <v>#DIV/0!</v>
      </c>
      <c r="AB2457" t="str">
        <f t="shared" si="1286"/>
        <v>0.00565000124107528+0.0259941623783791i</v>
      </c>
      <c r="AC2457" t="str">
        <f t="shared" si="1287"/>
        <v>1.05716229610957+0.0113299084570417i</v>
      </c>
      <c r="AD2457" t="str">
        <f t="shared" si="1288"/>
        <v>0.00560737665391762+0.0245285245317891i</v>
      </c>
      <c r="AE2457" t="e">
        <f t="shared" si="1289"/>
        <v>#DIV/0!</v>
      </c>
      <c r="AF2457" t="str">
        <f t="shared" si="1290"/>
        <v>-17.0237064383038-5.78608090824273i</v>
      </c>
      <c r="AG2457" t="e">
        <f t="shared" si="1291"/>
        <v>#DIV/0!</v>
      </c>
      <c r="AH2457" t="e">
        <f t="shared" si="1292"/>
        <v>#DIV/0!</v>
      </c>
      <c r="AI2457" t="e">
        <f t="shared" si="1293"/>
        <v>#DIV/0!</v>
      </c>
      <c r="AJ2457" t="e">
        <f t="shared" si="1294"/>
        <v>#DIV/0!</v>
      </c>
      <c r="AK2457"/>
      <c r="AL2457"/>
      <c r="AM2457"/>
      <c r="AN2457"/>
    </row>
    <row r="2458" spans="1:40" x14ac:dyDescent="0.3">
      <c r="A2458"/>
      <c r="B2458">
        <f t="shared" si="1295"/>
        <v>524000</v>
      </c>
      <c r="C2458" s="186" t="str">
        <f t="shared" si="1263"/>
        <v>-0.00155611078733676+0.00536544475999512i</v>
      </c>
      <c r="D2458" s="158" t="str">
        <f t="shared" si="1264"/>
        <v>-6.85072805896955-1.94184277292933i</v>
      </c>
      <c r="E2458" t="str">
        <f t="shared" si="1265"/>
        <v>341.100565763487-2998.50554608807i</v>
      </c>
      <c r="F2458" t="str">
        <f t="shared" si="1266"/>
        <v>0.892017114295648+0.258649284707299i</v>
      </c>
      <c r="G2458" t="str">
        <f t="shared" si="1261"/>
        <v>0.892017114295648+0.258649284707299i</v>
      </c>
      <c r="H2458" t="str">
        <f t="shared" si="1267"/>
        <v>10.1807704776463+3.83644048443812i</v>
      </c>
      <c r="I2458" t="str">
        <f t="shared" si="1268"/>
        <v>2057.74318810131i</v>
      </c>
      <c r="J2458" t="str">
        <f t="shared" si="1262"/>
        <v>-1047.75316473897+438.789865041623i</v>
      </c>
      <c r="K2458" t="str">
        <f t="shared" si="1269"/>
        <v>0.699760205728468-1.67090452292203i</v>
      </c>
      <c r="L2458" t="str">
        <f t="shared" si="1270"/>
        <v>0.170054616065783-0.335847595807292i</v>
      </c>
      <c r="M2458" t="str">
        <f t="shared" si="1271"/>
        <v>0.869814821794251-2.00675211872932i</v>
      </c>
      <c r="N2458" t="str">
        <f t="shared" si="1272"/>
        <v>-6.69861306574081i</v>
      </c>
      <c r="O2458" t="str">
        <f t="shared" si="1273"/>
        <v>0.914943768832575-0.403581342326977i</v>
      </c>
      <c r="P2458" t="str">
        <f t="shared" si="1274"/>
        <v>0.085056231167425+0.403581342326977i</v>
      </c>
      <c r="Q2458" t="str">
        <f t="shared" si="1275"/>
        <v>-0.085056231167425+6.29503172341383i</v>
      </c>
      <c r="R2458" t="str">
        <f t="shared" si="1276"/>
        <v>0.0639168560260056-0.0143752664045342i</v>
      </c>
      <c r="S2458" t="str">
        <f t="shared" si="1277"/>
        <v>0.735101571000364i</v>
      </c>
      <c r="T2458" t="str">
        <f t="shared" si="1278"/>
        <v>0.0105672809175218+0.0469853812781208i</v>
      </c>
      <c r="U2458" t="e">
        <f t="shared" si="1279"/>
        <v>#DIV/0!</v>
      </c>
      <c r="V2458" t="str">
        <f t="shared" si="1280"/>
        <v>0.0000833333333333333-0.000506218012378803i</v>
      </c>
      <c r="W2458" t="e">
        <f t="shared" si="1281"/>
        <v>#DIV/0!</v>
      </c>
      <c r="X2458" t="e">
        <f t="shared" si="1282"/>
        <v>#DIV/0!</v>
      </c>
      <c r="Y2458" t="str">
        <f t="shared" si="1283"/>
        <v>0.00096+2.23882458865423i</v>
      </c>
      <c r="Z2458" t="e">
        <f t="shared" si="1284"/>
        <v>#DIV/0!</v>
      </c>
      <c r="AA2458" t="e">
        <f t="shared" si="1285"/>
        <v>#DIV/0!</v>
      </c>
      <c r="AB2458" t="str">
        <f t="shared" si="1286"/>
        <v>0.00603006141822146+0.0268115078114215i</v>
      </c>
      <c r="AC2458" t="str">
        <f t="shared" si="1287"/>
        <v>1.0590490869048+0.0112202083619429i</v>
      </c>
      <c r="AD2458" t="str">
        <f t="shared" si="1288"/>
        <v>0.00596139519755713+0.0252534278588931i</v>
      </c>
      <c r="AE2458" t="e">
        <f t="shared" si="1289"/>
        <v>#DIV/0!</v>
      </c>
      <c r="AF2458" t="str">
        <f t="shared" si="1290"/>
        <v>-17.0314985366158-5.77828325736745i</v>
      </c>
      <c r="AG2458" t="e">
        <f t="shared" si="1291"/>
        <v>#DIV/0!</v>
      </c>
      <c r="AH2458" t="e">
        <f t="shared" si="1292"/>
        <v>#DIV/0!</v>
      </c>
      <c r="AI2458" t="e">
        <f t="shared" si="1293"/>
        <v>#DIV/0!</v>
      </c>
      <c r="AJ2458" t="e">
        <f t="shared" si="1294"/>
        <v>#DIV/0!</v>
      </c>
      <c r="AK2458"/>
      <c r="AL2458"/>
      <c r="AM2458"/>
      <c r="AN2458"/>
    </row>
    <row r="2459" spans="1:40" x14ac:dyDescent="0.3">
      <c r="A2459"/>
      <c r="B2459">
        <f t="shared" si="1295"/>
        <v>525000</v>
      </c>
      <c r="C2459" s="186" t="str">
        <f t="shared" si="1263"/>
        <v>-0.00155106452342731+0.00535732745056675i</v>
      </c>
      <c r="D2459" s="158" t="str">
        <f t="shared" si="1264"/>
        <v>-6.85337401200794-1.93924657462953i</v>
      </c>
      <c r="E2459" t="str">
        <f t="shared" si="1265"/>
        <v>339.818895083096-2992.93962806856i</v>
      </c>
      <c r="F2459" t="str">
        <f t="shared" si="1266"/>
        <v>0.892367284868912+0.258302532837027i</v>
      </c>
      <c r="G2459" t="str">
        <f t="shared" si="1261"/>
        <v>0.892367284868912+0.258302532837027i</v>
      </c>
      <c r="H2459" t="str">
        <f t="shared" si="1267"/>
        <v>10.1858808945387+3.83125389808862i</v>
      </c>
      <c r="I2459" t="str">
        <f t="shared" si="1268"/>
        <v>2061.6701789183i</v>
      </c>
      <c r="J2459" t="str">
        <f t="shared" si="1262"/>
        <v>-1051.75985895045+439.627250280252i</v>
      </c>
      <c r="K2459" t="str">
        <f t="shared" si="1269"/>
        <v>0.697488783882103-1.66866522602435i</v>
      </c>
      <c r="L2459" t="str">
        <f t="shared" si="1270"/>
        <v>0.169539078826383-0.335468428379414i</v>
      </c>
      <c r="M2459" t="str">
        <f t="shared" si="1271"/>
        <v>0.867027862708486-2.00413365440376i</v>
      </c>
      <c r="N2459" t="str">
        <f t="shared" si="1272"/>
        <v>-6.71139667846169i</v>
      </c>
      <c r="O2459" t="str">
        <f t="shared" si="1273"/>
        <v>0.909709922388292-0.415244334227799i</v>
      </c>
      <c r="P2459" t="str">
        <f t="shared" si="1274"/>
        <v>0.090290077611708+0.415244334227799i</v>
      </c>
      <c r="Q2459" t="str">
        <f t="shared" si="1275"/>
        <v>-0.090290077611708+6.29615234423389i</v>
      </c>
      <c r="R2459" t="str">
        <f t="shared" si="1276"/>
        <v>0.0657329101723393-0.0152831605577232i</v>
      </c>
      <c r="S2459" t="str">
        <f t="shared" si="1277"/>
        <v>0.736504436593875i</v>
      </c>
      <c r="T2459" t="str">
        <f t="shared" si="1278"/>
        <v>0.0112561155559397+0.0484125799721545i</v>
      </c>
      <c r="U2459" t="e">
        <f t="shared" si="1279"/>
        <v>#DIV/0!</v>
      </c>
      <c r="V2459" t="str">
        <f t="shared" si="1280"/>
        <v>0.0000833333333333333-0.000505253787593318i</v>
      </c>
      <c r="W2459" t="e">
        <f t="shared" si="1281"/>
        <v>#DIV/0!</v>
      </c>
      <c r="X2459" t="e">
        <f t="shared" si="1282"/>
        <v>#DIV/0!</v>
      </c>
      <c r="Y2459" t="str">
        <f t="shared" si="1283"/>
        <v>0.00096+2.24309715466311i</v>
      </c>
      <c r="Z2459" t="e">
        <f t="shared" si="1284"/>
        <v>#DIV/0!</v>
      </c>
      <c r="AA2459" t="e">
        <f t="shared" si="1285"/>
        <v>#DIV/0!</v>
      </c>
      <c r="AB2459" t="str">
        <f t="shared" si="1286"/>
        <v>0.00642313464198434+0.0276259174829538i</v>
      </c>
      <c r="AC2459" t="str">
        <f t="shared" si="1287"/>
        <v>1.0609350676619+0.011079619887839i</v>
      </c>
      <c r="AD2459" t="str">
        <f t="shared" si="1288"/>
        <v>0.00632546473414448+0.0259731576210535i</v>
      </c>
      <c r="AE2459" t="e">
        <f t="shared" si="1289"/>
        <v>#DIV/0!</v>
      </c>
      <c r="AF2459" t="str">
        <f t="shared" si="1290"/>
        <v>-17.0392549065466-5.77050047271815i</v>
      </c>
      <c r="AG2459" t="e">
        <f t="shared" si="1291"/>
        <v>#DIV/0!</v>
      </c>
      <c r="AH2459" t="e">
        <f t="shared" si="1292"/>
        <v>#DIV/0!</v>
      </c>
      <c r="AI2459" t="e">
        <f t="shared" si="1293"/>
        <v>#DIV/0!</v>
      </c>
      <c r="AJ2459" t="e">
        <f t="shared" si="1294"/>
        <v>#DIV/0!</v>
      </c>
      <c r="AK2459"/>
      <c r="AL2459"/>
      <c r="AM2459"/>
      <c r="AN2459"/>
    </row>
    <row r="2460" spans="1:40" x14ac:dyDescent="0.3">
      <c r="A2460"/>
      <c r="B2460">
        <f t="shared" si="1295"/>
        <v>526000</v>
      </c>
      <c r="C2460" s="186" t="str">
        <f t="shared" si="1263"/>
        <v>-0.00154604135459673+0.00534923140106341i</v>
      </c>
      <c r="D2460" s="158" t="str">
        <f t="shared" si="1264"/>
        <v>-6.85600785561698-1.9366552114846i</v>
      </c>
      <c r="E2460" t="str">
        <f t="shared" si="1265"/>
        <v>338.544403778556-2987.39405963754i</v>
      </c>
      <c r="F2460" t="str">
        <f t="shared" si="1266"/>
        <v>0.892715852856313+0.257956432899054i</v>
      </c>
      <c r="G2460" t="str">
        <f t="shared" si="1261"/>
        <v>0.892715852856313+0.257956432899054i</v>
      </c>
      <c r="H2460" t="str">
        <f t="shared" si="1267"/>
        <v>10.1909678956919+3.8260773421736i</v>
      </c>
      <c r="I2460" t="str">
        <f t="shared" si="1268"/>
        <v>2065.59716973529i</v>
      </c>
      <c r="J2460" t="str">
        <f t="shared" si="1262"/>
        <v>-1055.77419223573+440.464635518882i</v>
      </c>
      <c r="K2460" t="str">
        <f t="shared" si="1269"/>
        <v>0.695227771710326-1.6664301283408i</v>
      </c>
      <c r="L2460" t="str">
        <f t="shared" si="1270"/>
        <v>0.169025683931023-0.33508962201303i</v>
      </c>
      <c r="M2460" t="str">
        <f t="shared" si="1271"/>
        <v>0.864253455641349-2.00151975035383i</v>
      </c>
      <c r="N2460" t="str">
        <f t="shared" si="1272"/>
        <v>-6.72418029118257i</v>
      </c>
      <c r="O2460" t="str">
        <f t="shared" si="1273"/>
        <v>0.904327412486965-0.42683946751048i</v>
      </c>
      <c r="P2460" t="str">
        <f t="shared" si="1274"/>
        <v>0.095672587513035+0.42683946751048i</v>
      </c>
      <c r="Q2460" t="str">
        <f t="shared" si="1275"/>
        <v>-0.095672587513035+6.29734082367209i</v>
      </c>
      <c r="R2460" t="str">
        <f t="shared" si="1276"/>
        <v>0.0675345051180137-0.0162185581539688i</v>
      </c>
      <c r="S2460" t="str">
        <f t="shared" si="1277"/>
        <v>0.737907302187388i</v>
      </c>
      <c r="T2460" t="str">
        <f t="shared" si="1278"/>
        <v>0.0119677924927644+0.0498342044761938i</v>
      </c>
      <c r="U2460" t="e">
        <f t="shared" si="1279"/>
        <v>#DIV/0!</v>
      </c>
      <c r="V2460" t="str">
        <f t="shared" si="1280"/>
        <v>0.0000833333333333333-0.000504293229061772i</v>
      </c>
      <c r="W2460" t="e">
        <f t="shared" si="1281"/>
        <v>#DIV/0!</v>
      </c>
      <c r="X2460" t="e">
        <f t="shared" si="1282"/>
        <v>#DIV/0!</v>
      </c>
      <c r="Y2460" t="str">
        <f t="shared" si="1283"/>
        <v>0.00096+2.24736972067199i</v>
      </c>
      <c r="Z2460" t="e">
        <f t="shared" si="1284"/>
        <v>#DIV/0!</v>
      </c>
      <c r="AA2460" t="e">
        <f t="shared" si="1285"/>
        <v>#DIV/0!</v>
      </c>
      <c r="AB2460" t="str">
        <f t="shared" si="1286"/>
        <v>0.00682924248301551+0.0284371463260133i</v>
      </c>
      <c r="AC2460" t="str">
        <f t="shared" si="1287"/>
        <v>1.06281970643058+0.0109080382711247i</v>
      </c>
      <c r="AD2460" t="str">
        <f t="shared" si="1288"/>
        <v>0.00669949136244591+0.0266875631362668i</v>
      </c>
      <c r="AE2460" t="e">
        <f t="shared" si="1289"/>
        <v>#DIV/0!</v>
      </c>
      <c r="AF2460" t="str">
        <f t="shared" si="1290"/>
        <v>-17.0469757513089-5.7627325536582i</v>
      </c>
      <c r="AG2460" t="e">
        <f t="shared" si="1291"/>
        <v>#DIV/0!</v>
      </c>
      <c r="AH2460" t="e">
        <f t="shared" si="1292"/>
        <v>#DIV/0!</v>
      </c>
      <c r="AI2460" t="e">
        <f t="shared" si="1293"/>
        <v>#DIV/0!</v>
      </c>
      <c r="AJ2460" t="e">
        <f t="shared" si="1294"/>
        <v>#DIV/0!</v>
      </c>
      <c r="AK2460"/>
      <c r="AL2460"/>
      <c r="AM2460"/>
      <c r="AN2460"/>
    </row>
    <row r="2461" spans="1:40" x14ac:dyDescent="0.3">
      <c r="A2461"/>
      <c r="B2461">
        <f t="shared" si="1295"/>
        <v>527000</v>
      </c>
      <c r="C2461" s="186" t="str">
        <f t="shared" si="1263"/>
        <v>-0.00154104114975688+0.0053411565448704i</v>
      </c>
      <c r="D2461" s="158" t="str">
        <f t="shared" si="1264"/>
        <v>-6.858629658528-1.93406868450115i</v>
      </c>
      <c r="E2461" t="str">
        <f t="shared" si="1265"/>
        <v>337.277038559521-2981.86873098058i</v>
      </c>
      <c r="F2461" t="str">
        <f t="shared" si="1266"/>
        <v>0.893062827353895+0.257610984958064i</v>
      </c>
      <c r="G2461" t="str">
        <f t="shared" si="1261"/>
        <v>0.893062827353895+0.257610984958064i</v>
      </c>
      <c r="H2461" t="str">
        <f t="shared" si="1267"/>
        <v>10.1960316142743+3.82091081451308i</v>
      </c>
      <c r="I2461" t="str">
        <f t="shared" si="1268"/>
        <v>2069.52416055228i</v>
      </c>
      <c r="J2461" t="str">
        <f t="shared" si="1262"/>
        <v>-1059.79616459483+441.30202075751i</v>
      </c>
      <c r="K2461" t="str">
        <f t="shared" si="1269"/>
        <v>0.692977110014607-1.6641992304609i</v>
      </c>
      <c r="L2461" t="str">
        <f t="shared" si="1270"/>
        <v>0.168514420824786-0.334711179966762i</v>
      </c>
      <c r="M2461" t="str">
        <f t="shared" si="1271"/>
        <v>0.861491530839393-1.99891041042766i</v>
      </c>
      <c r="N2461" t="str">
        <f t="shared" si="1272"/>
        <v>-6.73696390390345i</v>
      </c>
      <c r="O2461" t="str">
        <f t="shared" si="1273"/>
        <v>0.898797118730445-0.438364847315396i</v>
      </c>
      <c r="P2461" t="str">
        <f t="shared" si="1274"/>
        <v>0.101202881269555+0.438364847315396i</v>
      </c>
      <c r="Q2461" t="str">
        <f t="shared" si="1275"/>
        <v>-0.101202881269555+6.29859905658805i</v>
      </c>
      <c r="R2461" t="str">
        <f t="shared" si="1276"/>
        <v>0.069321136676604-0.0171813412890469i</v>
      </c>
      <c r="S2461" t="str">
        <f t="shared" si="1277"/>
        <v>0.7393101677809i</v>
      </c>
      <c r="T2461" t="str">
        <f t="shared" si="1278"/>
        <v>0.0127023403111062+0.0512498211871428i</v>
      </c>
      <c r="U2461" t="e">
        <f t="shared" si="1279"/>
        <v>#DIV/0!</v>
      </c>
      <c r="V2461" t="str">
        <f t="shared" si="1280"/>
        <v>0.0000833333333333333-0.000503336315913649i</v>
      </c>
      <c r="W2461" t="e">
        <f t="shared" si="1281"/>
        <v>#DIV/0!</v>
      </c>
      <c r="X2461" t="e">
        <f t="shared" si="1282"/>
        <v>#DIV/0!</v>
      </c>
      <c r="Y2461" t="str">
        <f t="shared" si="1283"/>
        <v>0.00096+2.25164228668088i</v>
      </c>
      <c r="Z2461" t="e">
        <f t="shared" si="1284"/>
        <v>#DIV/0!</v>
      </c>
      <c r="AA2461" t="e">
        <f t="shared" si="1285"/>
        <v>#DIV/0!</v>
      </c>
      <c r="AB2461" t="str">
        <f t="shared" si="1286"/>
        <v>0.00724840125184101+0.0292449469114533i</v>
      </c>
      <c r="AC2461" t="str">
        <f t="shared" si="1287"/>
        <v>1.06470246512429+0.0107053693628028i</v>
      </c>
      <c r="AD2461" t="str">
        <f t="shared" si="1288"/>
        <v>0.00708337879058404+0.0273964959043824i</v>
      </c>
      <c r="AE2461" t="e">
        <f t="shared" si="1289"/>
        <v>#DIV/0!</v>
      </c>
      <c r="AF2461" t="str">
        <f t="shared" si="1290"/>
        <v>-17.0546612728023-5.75497949901423i</v>
      </c>
      <c r="AG2461" t="e">
        <f t="shared" si="1291"/>
        <v>#DIV/0!</v>
      </c>
      <c r="AH2461" t="e">
        <f t="shared" si="1292"/>
        <v>#DIV/0!</v>
      </c>
      <c r="AI2461" t="e">
        <f t="shared" si="1293"/>
        <v>#DIV/0!</v>
      </c>
      <c r="AJ2461" t="e">
        <f t="shared" si="1294"/>
        <v>#DIV/0!</v>
      </c>
      <c r="AK2461"/>
      <c r="AL2461"/>
      <c r="AM2461"/>
      <c r="AN2461"/>
    </row>
    <row r="2462" spans="1:40" x14ac:dyDescent="0.3">
      <c r="A2462"/>
      <c r="B2462">
        <f t="shared" si="1295"/>
        <v>528000</v>
      </c>
      <c r="C2462" s="186" t="str">
        <f t="shared" si="1263"/>
        <v>-0.00153606377866468+0.0053331028155274i</v>
      </c>
      <c r="D2462" s="158" t="str">
        <f t="shared" si="1264"/>
        <v>-6.86123948902905-1.93148699449446i</v>
      </c>
      <c r="E2462" t="str">
        <f t="shared" si="1265"/>
        <v>336.016746627022-2976.36353305971i</v>
      </c>
      <c r="F2462" t="str">
        <f t="shared" si="1266"/>
        <v>0.893408217399037+0.257266189053935i</v>
      </c>
      <c r="G2462" t="str">
        <f t="shared" si="1261"/>
        <v>0.893408217399037+0.257266189053935i</v>
      </c>
      <c r="H2462" t="str">
        <f t="shared" si="1267"/>
        <v>10.2010721825924+3.81575431258973i</v>
      </c>
      <c r="I2462" t="str">
        <f t="shared" si="1268"/>
        <v>2073.45115136926i</v>
      </c>
      <c r="J2462" t="str">
        <f t="shared" si="1262"/>
        <v>-1063.82577602773+442.13940599614i</v>
      </c>
      <c r="K2462" t="str">
        <f t="shared" si="1269"/>
        <v>0.690736739979212-1.66197253281166i</v>
      </c>
      <c r="L2462" t="str">
        <f t="shared" si="1270"/>
        <v>0.168005279006696-0.33433310544744i</v>
      </c>
      <c r="M2462" t="str">
        <f t="shared" si="1271"/>
        <v>0.858742018985908-1.9963056382591i</v>
      </c>
      <c r="N2462" t="str">
        <f t="shared" si="1272"/>
        <v>-6.74974751662433i</v>
      </c>
      <c r="O2462" t="str">
        <f t="shared" si="1273"/>
        <v>0.893119944871198-0.449818590181939i</v>
      </c>
      <c r="P2462" t="str">
        <f t="shared" si="1274"/>
        <v>0.106880055128802+0.449818590181939i</v>
      </c>
      <c r="Q2462" t="str">
        <f t="shared" si="1275"/>
        <v>-0.106880055128802+6.29992892644239i</v>
      </c>
      <c r="R2462" t="str">
        <f t="shared" si="1276"/>
        <v>0.0710922991814492-0.0181713802363792i</v>
      </c>
      <c r="S2462" t="str">
        <f t="shared" si="1277"/>
        <v>0.740713033374412i</v>
      </c>
      <c r="T2462" t="str">
        <f t="shared" si="1278"/>
        <v>0.0134597781754883+0.0526589925762525i</v>
      </c>
      <c r="U2462" t="e">
        <f t="shared" si="1279"/>
        <v>#DIV/0!</v>
      </c>
      <c r="V2462" t="str">
        <f t="shared" si="1280"/>
        <v>0.0000833333333333333-0.000502383027436539i</v>
      </c>
      <c r="W2462" t="e">
        <f t="shared" si="1281"/>
        <v>#DIV/0!</v>
      </c>
      <c r="X2462" t="e">
        <f t="shared" si="1282"/>
        <v>#DIV/0!</v>
      </c>
      <c r="Y2462" t="str">
        <f t="shared" si="1283"/>
        <v>0.00096+2.25591485268976i</v>
      </c>
      <c r="Z2462" t="e">
        <f t="shared" si="1284"/>
        <v>#DIV/0!</v>
      </c>
      <c r="AA2462" t="e">
        <f t="shared" si="1285"/>
        <v>#DIV/0!</v>
      </c>
      <c r="AB2462" t="str">
        <f t="shared" si="1286"/>
        <v>0.00768062188441048+0.0300490695700118i</v>
      </c>
      <c r="AC2462" t="str">
        <f t="shared" si="1287"/>
        <v>1.06658279975114+0.0104715298980151i</v>
      </c>
      <c r="AD2462" t="str">
        <f t="shared" si="1288"/>
        <v>0.00747702839676119+0.0280998096449706i</v>
      </c>
      <c r="AE2462" t="e">
        <f t="shared" si="1289"/>
        <v>#DIV/0!</v>
      </c>
      <c r="AF2462" t="str">
        <f t="shared" si="1290"/>
        <v>-17.0623116716215-5.74724130708419i</v>
      </c>
      <c r="AG2462" t="e">
        <f t="shared" si="1291"/>
        <v>#DIV/0!</v>
      </c>
      <c r="AH2462" t="e">
        <f t="shared" si="1292"/>
        <v>#DIV/0!</v>
      </c>
      <c r="AI2462" t="e">
        <f t="shared" si="1293"/>
        <v>#DIV/0!</v>
      </c>
      <c r="AJ2462" t="e">
        <f t="shared" si="1294"/>
        <v>#DIV/0!</v>
      </c>
      <c r="AK2462"/>
      <c r="AL2462"/>
      <c r="AM2462"/>
      <c r="AN2462"/>
    </row>
    <row r="2463" spans="1:40" x14ac:dyDescent="0.3">
      <c r="A2463"/>
      <c r="B2463">
        <f t="shared" si="1295"/>
        <v>529000</v>
      </c>
      <c r="C2463" s="186" t="str">
        <f t="shared" si="1263"/>
        <v>-0.0015311091119166+0.00532507014672974i</v>
      </c>
      <c r="D2463" s="158" t="str">
        <f t="shared" si="1264"/>
        <v>-6.86383741496814-1.92891014209168i</v>
      </c>
      <c r="E2463" t="str">
        <f t="shared" si="1265"/>
        <v>334.763475668059-2970.87835760669i</v>
      </c>
      <c r="F2463" t="str">
        <f t="shared" si="1266"/>
        <v>0.893752031970883+0.256922045202167i</v>
      </c>
      <c r="G2463" t="str">
        <f t="shared" si="1261"/>
        <v>0.893752031970883+0.256922045202167i</v>
      </c>
      <c r="H2463" t="str">
        <f t="shared" si="1267"/>
        <v>10.2060897320968+3.81060783355477i</v>
      </c>
      <c r="I2463" t="str">
        <f t="shared" si="1268"/>
        <v>2077.37814218625i</v>
      </c>
      <c r="J2463" t="str">
        <f t="shared" si="1262"/>
        <v>-1067.86302653443+442.976791234768i</v>
      </c>
      <c r="K2463" t="str">
        <f t="shared" si="1269"/>
        <v>0.688506603168571-1.65975003566016i</v>
      </c>
      <c r="L2463" t="str">
        <f t="shared" si="1270"/>
        <v>0.1674982480295-0.333955401610701i</v>
      </c>
      <c r="M2463" t="str">
        <f t="shared" si="1271"/>
        <v>0.856004851198071-1.99370543727086i</v>
      </c>
      <c r="N2463" t="str">
        <f t="shared" si="1272"/>
        <v>-6.76253112934521i</v>
      </c>
      <c r="O2463" t="str">
        <f t="shared" si="1273"/>
        <v>0.887296818664626-0.461198824356301i</v>
      </c>
      <c r="P2463" t="str">
        <f t="shared" si="1274"/>
        <v>0.112703181335374+0.461198824356301i</v>
      </c>
      <c r="Q2463" t="str">
        <f t="shared" si="1275"/>
        <v>-0.112703181335374+6.30133230498891i</v>
      </c>
      <c r="R2463" t="str">
        <f t="shared" si="1276"/>
        <v>0.0728474858000049-0.0191885332950284i</v>
      </c>
      <c r="S2463" t="str">
        <f t="shared" si="1277"/>
        <v>0.742115898967924i</v>
      </c>
      <c r="T2463" t="str">
        <f t="shared" si="1278"/>
        <v>0.0142401156361159+0.0540612774120237i</v>
      </c>
      <c r="U2463" t="e">
        <f t="shared" si="1279"/>
        <v>#DIV/0!</v>
      </c>
      <c r="V2463" t="str">
        <f t="shared" si="1280"/>
        <v>0.0000833333333333333-0.000501433343074655i</v>
      </c>
      <c r="W2463" t="e">
        <f t="shared" si="1281"/>
        <v>#DIV/0!</v>
      </c>
      <c r="X2463" t="e">
        <f t="shared" si="1282"/>
        <v>#DIV/0!</v>
      </c>
      <c r="Y2463" t="str">
        <f t="shared" si="1283"/>
        <v>0.00096+2.26018741869864i</v>
      </c>
      <c r="Z2463" t="e">
        <f t="shared" si="1284"/>
        <v>#DIV/0!</v>
      </c>
      <c r="AA2463" t="e">
        <f t="shared" si="1285"/>
        <v>#DIV/0!</v>
      </c>
      <c r="AB2463" t="str">
        <f t="shared" si="1286"/>
        <v>0.00812590983040623+0.0308492625195074i</v>
      </c>
      <c r="AC2463" t="str">
        <f t="shared" si="1287"/>
        <v>1.06846016065616+0.0102064477609275i</v>
      </c>
      <c r="AD2463" t="str">
        <f t="shared" si="1288"/>
        <v>0.0078803392904514+0.0287973603333093i</v>
      </c>
      <c r="AE2463" t="e">
        <f t="shared" si="1289"/>
        <v>#DIV/0!</v>
      </c>
      <c r="AF2463" t="str">
        <f t="shared" si="1290"/>
        <v>-17.0699271470649-5.73951797564645i</v>
      </c>
      <c r="AG2463" t="e">
        <f t="shared" si="1291"/>
        <v>#DIV/0!</v>
      </c>
      <c r="AH2463" t="e">
        <f t="shared" si="1292"/>
        <v>#DIV/0!</v>
      </c>
      <c r="AI2463" t="e">
        <f t="shared" si="1293"/>
        <v>#DIV/0!</v>
      </c>
      <c r="AJ2463" t="e">
        <f t="shared" si="1294"/>
        <v>#DIV/0!</v>
      </c>
      <c r="AK2463"/>
      <c r="AL2463"/>
      <c r="AM2463"/>
      <c r="AN2463"/>
    </row>
    <row r="2464" spans="1:40" x14ac:dyDescent="0.3">
      <c r="A2464"/>
      <c r="B2464">
        <f t="shared" si="1295"/>
        <v>530000</v>
      </c>
      <c r="C2464" s="186" t="str">
        <f t="shared" si="1263"/>
        <v>-0.00152617702094307+0.00531705847232895i</v>
      </c>
      <c r="D2464" s="158" t="str">
        <f t="shared" si="1264"/>
        <v>-6.86642350375614-1.92633812773483i</v>
      </c>
      <c r="E2464" t="str">
        <f t="shared" si="1265"/>
        <v>333.517173850264-2965.41309711632i</v>
      </c>
      <c r="F2464" t="str">
        <f t="shared" si="1266"/>
        <v>0.894094279990727+0.256578553394263i</v>
      </c>
      <c r="G2464" t="str">
        <f t="shared" si="1261"/>
        <v>0.894094279990727+0.256578553394263i</v>
      </c>
      <c r="H2464" t="str">
        <f t="shared" si="1267"/>
        <v>10.2110843933884+3.80547137423337i</v>
      </c>
      <c r="I2464" t="str">
        <f t="shared" si="1268"/>
        <v>2081.30513300324i</v>
      </c>
      <c r="J2464" t="str">
        <f t="shared" si="1262"/>
        <v>-1071.90791611494+443.814176473398i</v>
      </c>
      <c r="K2464" t="str">
        <f t="shared" si="1269"/>
        <v>0.686286641524739-1.65753173911604i</v>
      </c>
      <c r="L2464" t="str">
        <f t="shared" si="1270"/>
        <v>0.16699331749946-0.333578071561578i</v>
      </c>
      <c r="M2464" t="str">
        <f t="shared" si="1271"/>
        <v>0.853279959024199-1.99110981067762i</v>
      </c>
      <c r="N2464" t="str">
        <f t="shared" si="1272"/>
        <v>-6.77531474206609i</v>
      </c>
      <c r="O2464" t="str">
        <f t="shared" si="1273"/>
        <v>0.881328691717443-0.472503690097358i</v>
      </c>
      <c r="P2464" t="str">
        <f t="shared" si="1274"/>
        <v>0.118671308282557+0.472503690097358i</v>
      </c>
      <c r="Q2464" t="str">
        <f t="shared" si="1275"/>
        <v>-0.118671308282557+6.30281105196873i</v>
      </c>
      <c r="R2464" t="str">
        <f t="shared" si="1276"/>
        <v>0.0745861888566312-0.0202326466464754i</v>
      </c>
      <c r="S2464" t="str">
        <f t="shared" si="1277"/>
        <v>0.743518764561435i</v>
      </c>
      <c r="T2464" t="str">
        <f t="shared" si="1278"/>
        <v>0.0150433524383954+0.0554562309920283i</v>
      </c>
      <c r="U2464" t="e">
        <f t="shared" si="1279"/>
        <v>#DIV/0!</v>
      </c>
      <c r="V2464" t="str">
        <f t="shared" si="1280"/>
        <v>0.0000833333333333333-0.000500487242427343i</v>
      </c>
      <c r="W2464" t="e">
        <f t="shared" si="1281"/>
        <v>#DIV/0!</v>
      </c>
      <c r="X2464" t="e">
        <f t="shared" si="1282"/>
        <v>#DIV/0!</v>
      </c>
      <c r="Y2464" t="str">
        <f t="shared" si="1283"/>
        <v>0.00096+2.26445998470752i</v>
      </c>
      <c r="Z2464" t="e">
        <f t="shared" si="1284"/>
        <v>#DIV/0!</v>
      </c>
      <c r="AA2464" t="e">
        <f t="shared" si="1285"/>
        <v>#DIV/0!</v>
      </c>
      <c r="AB2464" t="str">
        <f t="shared" si="1286"/>
        <v>0.00858426494454822+0.0316452719971251i</v>
      </c>
      <c r="AC2464" t="str">
        <f t="shared" si="1287"/>
        <v>1.07033399277517+0.0099100622444706i</v>
      </c>
      <c r="AD2464" t="str">
        <f t="shared" si="1288"/>
        <v>0.00829320837399971+0.0294890062344889i</v>
      </c>
      <c r="AE2464" t="e">
        <f t="shared" si="1289"/>
        <v>#DIV/0!</v>
      </c>
      <c r="AF2464" t="str">
        <f t="shared" si="1290"/>
        <v>-17.0775078971445-5.7318095019682i</v>
      </c>
      <c r="AG2464" t="e">
        <f t="shared" si="1291"/>
        <v>#DIV/0!</v>
      </c>
      <c r="AH2464" t="e">
        <f t="shared" si="1292"/>
        <v>#DIV/0!</v>
      </c>
      <c r="AI2464" t="e">
        <f t="shared" si="1293"/>
        <v>#DIV/0!</v>
      </c>
      <c r="AJ2464" t="e">
        <f t="shared" si="1294"/>
        <v>#DIV/0!</v>
      </c>
      <c r="AK2464"/>
      <c r="AL2464"/>
      <c r="AM2464"/>
      <c r="AN2464"/>
    </row>
    <row r="2465" spans="1:40" x14ac:dyDescent="0.3">
      <c r="A2465"/>
      <c r="B2465">
        <f t="shared" si="1295"/>
        <v>531000</v>
      </c>
      <c r="C2465" s="186" t="str">
        <f t="shared" si="1263"/>
        <v>-0.00152126737800284+0.00530906772633358i</v>
      </c>
      <c r="D2465" s="158" t="str">
        <f t="shared" si="1264"/>
        <v>-6.86899782236957-1.92377095168361i</v>
      </c>
      <c r="E2465" t="str">
        <f t="shared" si="1265"/>
        <v>332.277789816644-2959.96764483988i</v>
      </c>
      <c r="F2465" t="str">
        <f t="shared" si="1266"/>
        <v>0.894434970322375+0.256235713598109i</v>
      </c>
      <c r="G2465" t="str">
        <f t="shared" si="1261"/>
        <v>0.894434970322375+0.256235713598109i</v>
      </c>
      <c r="H2465" t="str">
        <f t="shared" si="1267"/>
        <v>10.2160562962232+3.80034493112987i</v>
      </c>
      <c r="I2465" t="str">
        <f t="shared" si="1268"/>
        <v>2085.23212382023i</v>
      </c>
      <c r="J2465" t="str">
        <f t="shared" si="1262"/>
        <v>-1075.96044476926+444.651561712027i</v>
      </c>
      <c r="K2465" t="str">
        <f t="shared" si="1269"/>
        <v>0.684076797364883-1.6553176431341i</v>
      </c>
      <c r="L2465" t="str">
        <f t="shared" si="1270"/>
        <v>0.166490477076138-0.333201118355078i</v>
      </c>
      <c r="M2465" t="str">
        <f t="shared" si="1271"/>
        <v>0.850567274441021-1.98851876148918i</v>
      </c>
      <c r="N2465" t="str">
        <f t="shared" si="1272"/>
        <v>-6.78809835478696i</v>
      </c>
      <c r="O2465" t="str">
        <f t="shared" si="1273"/>
        <v>0.875216539332181-0.483731339980573i</v>
      </c>
      <c r="P2465" t="str">
        <f t="shared" si="1274"/>
        <v>0.124783460667819+0.483731339980573i</v>
      </c>
      <c r="Q2465" t="str">
        <f t="shared" si="1275"/>
        <v>-0.124783460667819+6.30436701480639i</v>
      </c>
      <c r="R2465" t="str">
        <f t="shared" si="1276"/>
        <v>0.0763079001635782-0.0213035542206055i</v>
      </c>
      <c r="S2465" t="str">
        <f t="shared" si="1277"/>
        <v>0.744921630154948i</v>
      </c>
      <c r="T2465" t="str">
        <f t="shared" si="1278"/>
        <v>0.0158694783381078+0.0568434053835537i</v>
      </c>
      <c r="U2465" t="e">
        <f t="shared" si="1279"/>
        <v>#DIV/0!</v>
      </c>
      <c r="V2465" t="str">
        <f t="shared" si="1280"/>
        <v>0.0000833333333333333-0.00049954470524763i</v>
      </c>
      <c r="W2465" t="e">
        <f t="shared" si="1281"/>
        <v>#DIV/0!</v>
      </c>
      <c r="X2465" t="e">
        <f t="shared" si="1282"/>
        <v>#DIV/0!</v>
      </c>
      <c r="Y2465" t="str">
        <f t="shared" si="1283"/>
        <v>0.00096+2.26873255071641i</v>
      </c>
      <c r="Z2465" t="e">
        <f t="shared" si="1284"/>
        <v>#DIV/0!</v>
      </c>
      <c r="AA2465" t="e">
        <f t="shared" si="1285"/>
        <v>#DIV/0!</v>
      </c>
      <c r="AB2465" t="str">
        <f t="shared" si="1286"/>
        <v>0.0090556813811255+0.0324368423967359i</v>
      </c>
      <c r="AC2465" t="str">
        <f t="shared" si="1287"/>
        <v>1.07220373589993+0.0095823243044283i</v>
      </c>
      <c r="AD2465" t="str">
        <f t="shared" si="1288"/>
        <v>0.00871553040456482+0.030174607935645i</v>
      </c>
      <c r="AE2465" t="e">
        <f t="shared" si="1289"/>
        <v>#DIV/0!</v>
      </c>
      <c r="AF2465" t="str">
        <f t="shared" si="1290"/>
        <v>-17.0850541185928-5.72411588281348i</v>
      </c>
      <c r="AG2465" t="e">
        <f t="shared" si="1291"/>
        <v>#DIV/0!</v>
      </c>
      <c r="AH2465" t="e">
        <f t="shared" si="1292"/>
        <v>#DIV/0!</v>
      </c>
      <c r="AI2465" t="e">
        <f t="shared" si="1293"/>
        <v>#DIV/0!</v>
      </c>
      <c r="AJ2465" t="e">
        <f t="shared" si="1294"/>
        <v>#DIV/0!</v>
      </c>
      <c r="AK2465"/>
      <c r="AL2465"/>
      <c r="AM2465"/>
      <c r="AN2465"/>
    </row>
    <row r="2466" spans="1:40" x14ac:dyDescent="0.3">
      <c r="A2466"/>
      <c r="B2466">
        <f t="shared" si="1295"/>
        <v>532000</v>
      </c>
      <c r="C2466" s="186" t="str">
        <f t="shared" si="1263"/>
        <v>-0.00151638005617739+0.00530109784291001i</v>
      </c>
      <c r="D2466" s="158" t="str">
        <f t="shared" si="1264"/>
        <v>-6.8715604373534-1.92120861401831i</v>
      </c>
      <c r="E2466" t="str">
        <f t="shared" si="1265"/>
        <v>331.045272680373-2954.5418947786i</v>
      </c>
      <c r="F2466" t="str">
        <f t="shared" si="1266"/>
        <v>0.894774111772527+0.255893525758342i</v>
      </c>
      <c r="G2466" t="str">
        <f t="shared" si="1261"/>
        <v>0.894774111772527+0.255893525758342i</v>
      </c>
      <c r="H2466" t="str">
        <f t="shared" si="1267"/>
        <v>10.2210055695187+3.79522850043307i</v>
      </c>
      <c r="I2466" t="str">
        <f t="shared" si="1268"/>
        <v>2089.15911463721i</v>
      </c>
      <c r="J2466" t="str">
        <f t="shared" si="1262"/>
        <v>-1080.02061249738+445.488946950655i</v>
      </c>
      <c r="K2466" t="str">
        <f t="shared" si="1269"/>
        <v>0.68187701337877-1.65310774751679i</v>
      </c>
      <c r="L2466" t="str">
        <f t="shared" si="1270"/>
        <v>0.165989716472182-0.332824544996764i</v>
      </c>
      <c r="M2466" t="str">
        <f t="shared" si="1271"/>
        <v>0.847866729850952-1.98593229251355i</v>
      </c>
      <c r="N2466" t="str">
        <f t="shared" si="1272"/>
        <v>-6.80088196750784i</v>
      </c>
      <c r="O2466" t="str">
        <f t="shared" si="1273"/>
        <v>0.868961360347779-0.494879939199941i</v>
      </c>
      <c r="P2466" t="str">
        <f t="shared" si="1274"/>
        <v>0.131038639652221+0.494879939199941i</v>
      </c>
      <c r="Q2466" t="str">
        <f t="shared" si="1275"/>
        <v>-0.131038639652221+6.3060020283079i</v>
      </c>
      <c r="R2466" t="str">
        <f t="shared" si="1276"/>
        <v>0.0780121113599216-0.0224010775713511i</v>
      </c>
      <c r="S2466" t="str">
        <f t="shared" si="1277"/>
        <v>0.746324495748461i</v>
      </c>
      <c r="T2466" t="str">
        <f t="shared" si="1278"/>
        <v>0.0167184729226608+0.0582223496729663i</v>
      </c>
      <c r="U2466" t="e">
        <f t="shared" si="1279"/>
        <v>#DIV/0!</v>
      </c>
      <c r="V2466" t="str">
        <f t="shared" si="1280"/>
        <v>0.0000833333333333333-0.000498605711440776i</v>
      </c>
      <c r="W2466" t="e">
        <f t="shared" si="1281"/>
        <v>#DIV/0!</v>
      </c>
      <c r="X2466" t="e">
        <f t="shared" si="1282"/>
        <v>#DIV/0!</v>
      </c>
      <c r="Y2466" t="str">
        <f t="shared" si="1283"/>
        <v>0.00096+2.27300511672529i</v>
      </c>
      <c r="Z2466" t="e">
        <f t="shared" si="1284"/>
        <v>#DIV/0!</v>
      </c>
      <c r="AA2466" t="e">
        <f t="shared" si="1285"/>
        <v>#DIV/0!</v>
      </c>
      <c r="AB2466" t="str">
        <f t="shared" si="1286"/>
        <v>0.0095401474919964+0.0332237164111927i</v>
      </c>
      <c r="AC2466" t="str">
        <f t="shared" si="1287"/>
        <v>1.07406882495463+0.00922319680735555i</v>
      </c>
      <c r="AD2466" t="str">
        <f t="shared" si="1288"/>
        <v>0.00914719805634993+0.0308540283763314i</v>
      </c>
      <c r="AE2466" t="e">
        <f t="shared" si="1289"/>
        <v>#DIV/0!</v>
      </c>
      <c r="AF2466" t="str">
        <f t="shared" si="1290"/>
        <v>-17.0925660068721-5.71643711445138i</v>
      </c>
      <c r="AG2466" t="e">
        <f t="shared" si="1291"/>
        <v>#DIV/0!</v>
      </c>
      <c r="AH2466" t="e">
        <f t="shared" si="1292"/>
        <v>#DIV/0!</v>
      </c>
      <c r="AI2466" t="e">
        <f t="shared" si="1293"/>
        <v>#DIV/0!</v>
      </c>
      <c r="AJ2466" t="e">
        <f t="shared" si="1294"/>
        <v>#DIV/0!</v>
      </c>
      <c r="AK2466"/>
      <c r="AL2466"/>
      <c r="AM2466"/>
      <c r="AN2466"/>
    </row>
    <row r="2467" spans="1:40" x14ac:dyDescent="0.3">
      <c r="A2467"/>
      <c r="B2467">
        <f t="shared" si="1295"/>
        <v>533000</v>
      </c>
      <c r="C2467" s="186" t="str">
        <f t="shared" si="1263"/>
        <v>-0.00151151492936566+0.00529314875638354i</v>
      </c>
      <c r="D2467" s="158" t="str">
        <f t="shared" si="1264"/>
        <v>-6.8741114148244-1.91865111464291i</v>
      </c>
      <c r="E2467" t="str">
        <f t="shared" si="1265"/>
        <v>329.819572019666-2949.13574167719i</v>
      </c>
      <c r="F2467" t="str">
        <f t="shared" si="1266"/>
        <v>0.895111713091208+0.255551989796763i</v>
      </c>
      <c r="G2467" t="str">
        <f t="shared" si="1261"/>
        <v>0.895111713091208+0.255551989796763i</v>
      </c>
      <c r="H2467" t="str">
        <f t="shared" si="1267"/>
        <v>10.2259323413596+3.7901220780219i</v>
      </c>
      <c r="I2467" t="str">
        <f t="shared" si="1268"/>
        <v>2093.0861054542i</v>
      </c>
      <c r="J2467" t="str">
        <f t="shared" si="1262"/>
        <v>-1084.08841929932+446.326332189285i</v>
      </c>
      <c r="K2467" t="str">
        <f t="shared" si="1269"/>
        <v>0.679687232626224-1.65090205191658i</v>
      </c>
      <c r="L2467" t="str">
        <f t="shared" si="1270"/>
        <v>0.165491025453115-0.332448354443321i</v>
      </c>
      <c r="M2467" t="str">
        <f t="shared" si="1271"/>
        <v>0.845178258079339-1.9833504063599i</v>
      </c>
      <c r="N2467" t="str">
        <f t="shared" si="1272"/>
        <v>-6.81366558022872i</v>
      </c>
      <c r="O2467" t="str">
        <f t="shared" si="1273"/>
        <v>0.862564176976389-0.505947665867771i</v>
      </c>
      <c r="P2467" t="str">
        <f t="shared" si="1274"/>
        <v>0.137435823023611+0.505947665867771i</v>
      </c>
      <c r="Q2467" t="str">
        <f t="shared" si="1275"/>
        <v>-0.137435823023611+6.30771791436095i</v>
      </c>
      <c r="R2467" t="str">
        <f t="shared" si="1276"/>
        <v>0.0796983142581441-0.0235250257623968i</v>
      </c>
      <c r="S2467" t="str">
        <f t="shared" si="1277"/>
        <v>0.747727361341972i</v>
      </c>
      <c r="T2467" t="str">
        <f t="shared" si="1278"/>
        <v>0.0175903054388189+0.0595926102236453i</v>
      </c>
      <c r="U2467" t="e">
        <f t="shared" si="1279"/>
        <v>#DIV/0!</v>
      </c>
      <c r="V2467" t="str">
        <f t="shared" si="1280"/>
        <v>0.0000833333333333333-0.000497670241062838i</v>
      </c>
      <c r="W2467" t="e">
        <f t="shared" si="1281"/>
        <v>#DIV/0!</v>
      </c>
      <c r="X2467" t="e">
        <f t="shared" si="1282"/>
        <v>#DIV/0!</v>
      </c>
      <c r="Y2467" t="str">
        <f t="shared" si="1283"/>
        <v>0.00096+2.27727768273417i</v>
      </c>
      <c r="Z2467" t="e">
        <f t="shared" si="1284"/>
        <v>#DIV/0!</v>
      </c>
      <c r="AA2467" t="e">
        <f t="shared" si="1285"/>
        <v>#DIV/0!</v>
      </c>
      <c r="AB2467" t="str">
        <f t="shared" si="1286"/>
        <v>0.0100376457282852+0.0340056351795165i</v>
      </c>
      <c r="AC2467" t="str">
        <f t="shared" si="1287"/>
        <v>1.07592869028367+0.00883265477181408i</v>
      </c>
      <c r="AD2467" t="str">
        <f t="shared" si="1288"/>
        <v>0.00958810198305361+0.031527132877031i</v>
      </c>
      <c r="AE2467" t="e">
        <f t="shared" si="1289"/>
        <v>#DIV/0!</v>
      </c>
      <c r="AF2467" t="str">
        <f t="shared" si="1290"/>
        <v>-17.100043756184-5.70877319266481i</v>
      </c>
      <c r="AG2467" t="e">
        <f t="shared" si="1291"/>
        <v>#DIV/0!</v>
      </c>
      <c r="AH2467" t="e">
        <f t="shared" si="1292"/>
        <v>#DIV/0!</v>
      </c>
      <c r="AI2467" t="e">
        <f t="shared" si="1293"/>
        <v>#DIV/0!</v>
      </c>
      <c r="AJ2467" t="e">
        <f t="shared" si="1294"/>
        <v>#DIV/0!</v>
      </c>
      <c r="AK2467"/>
      <c r="AL2467"/>
      <c r="AM2467"/>
      <c r="AN2467"/>
    </row>
    <row r="2468" spans="1:40" x14ac:dyDescent="0.3">
      <c r="A2468"/>
      <c r="B2468">
        <f t="shared" si="1295"/>
        <v>534000</v>
      </c>
      <c r="C2468" s="186" t="str">
        <f t="shared" si="1263"/>
        <v>-0.00150667187227831+0.00528522040123865i</v>
      </c>
      <c r="D2468" s="158" t="str">
        <f t="shared" si="1264"/>
        <v>-6.87665082047353-1.91609845328762i</v>
      </c>
      <c r="E2468" t="str">
        <f t="shared" si="1265"/>
        <v>328.600637872706-2943.74908101742i</v>
      </c>
      <c r="F2468" t="str">
        <f t="shared" si="1266"/>
        <v>0.895447782972095+0.255211105612667i</v>
      </c>
      <c r="G2468" t="str">
        <f t="shared" si="1261"/>
        <v>0.895447782972095+0.255211105612667i</v>
      </c>
      <c r="H2468" t="str">
        <f t="shared" si="1267"/>
        <v>10.2308367390028+3.7850256594701i</v>
      </c>
      <c r="I2468" t="str">
        <f t="shared" si="1268"/>
        <v>2097.01309627119i</v>
      </c>
      <c r="J2468" t="str">
        <f t="shared" si="1262"/>
        <v>-1088.16386517505+447.163717427913i</v>
      </c>
      <c r="K2468" t="str">
        <f t="shared" si="1269"/>
        <v>0.677507398534706-1.64870055583852i</v>
      </c>
      <c r="L2468" t="str">
        <f t="shared" si="1270"/>
        <v>0.164994393837117-0.332072549603125i</v>
      </c>
      <c r="M2468" t="str">
        <f t="shared" si="1271"/>
        <v>0.842501792371823-1.98077310544164i</v>
      </c>
      <c r="N2468" t="str">
        <f t="shared" si="1272"/>
        <v>-6.8264491929496i</v>
      </c>
      <c r="O2468" t="str">
        <f t="shared" si="1273"/>
        <v>0.856026034636304-0.516932711312455i</v>
      </c>
      <c r="P2468" t="str">
        <f t="shared" si="1274"/>
        <v>0.143973965363696+0.516932711312455i</v>
      </c>
      <c r="Q2468" t="str">
        <f t="shared" si="1275"/>
        <v>-0.143973965363696+6.30951648163714i</v>
      </c>
      <c r="R2468" t="str">
        <f t="shared" si="1276"/>
        <v>0.0813660011980908-0.0246751952633898i</v>
      </c>
      <c r="S2468" t="str">
        <f t="shared" si="1277"/>
        <v>0.749130226935485i</v>
      </c>
      <c r="T2468" t="str">
        <f t="shared" si="1278"/>
        <v>0.0184849346273406+0.0609537309423587i</v>
      </c>
      <c r="U2468" t="e">
        <f t="shared" si="1279"/>
        <v>#DIV/0!</v>
      </c>
      <c r="V2468" t="str">
        <f t="shared" si="1280"/>
        <v>0.0000833333333333333-0.000496738274319274i</v>
      </c>
      <c r="W2468" t="e">
        <f t="shared" si="1281"/>
        <v>#DIV/0!</v>
      </c>
      <c r="X2468" t="e">
        <f t="shared" si="1282"/>
        <v>#DIV/0!</v>
      </c>
      <c r="Y2468" t="str">
        <f t="shared" si="1283"/>
        <v>0.00096+2.28155024874305i</v>
      </c>
      <c r="Z2468" t="e">
        <f t="shared" si="1284"/>
        <v>#DIV/0!</v>
      </c>
      <c r="AA2468" t="e">
        <f t="shared" si="1285"/>
        <v>#DIV/0!</v>
      </c>
      <c r="AB2468" t="str">
        <f t="shared" si="1286"/>
        <v>0.0105481525460206+0.0347823384388996i</v>
      </c>
      <c r="AC2468" t="str">
        <f t="shared" si="1287"/>
        <v>1.07778275795038+0.00841068560240291i</v>
      </c>
      <c r="AD2468" t="str">
        <f t="shared" si="1288"/>
        <v>0.0100381308804929+0.0321937891658362i</v>
      </c>
      <c r="AE2468" t="e">
        <f t="shared" si="1289"/>
        <v>#DIV/0!</v>
      </c>
      <c r="AF2468" t="str">
        <f t="shared" si="1290"/>
        <v>-17.1074875594763-5.70112411275772i</v>
      </c>
      <c r="AG2468" t="e">
        <f t="shared" si="1291"/>
        <v>#DIV/0!</v>
      </c>
      <c r="AH2468" t="e">
        <f t="shared" si="1292"/>
        <v>#DIV/0!</v>
      </c>
      <c r="AI2468" t="e">
        <f t="shared" si="1293"/>
        <v>#DIV/0!</v>
      </c>
      <c r="AJ2468" t="e">
        <f t="shared" si="1294"/>
        <v>#DIV/0!</v>
      </c>
      <c r="AK2468"/>
      <c r="AL2468"/>
      <c r="AM2468"/>
      <c r="AN2468"/>
    </row>
    <row r="2469" spans="1:40" x14ac:dyDescent="0.3">
      <c r="A2469"/>
      <c r="B2469">
        <f t="shared" si="1295"/>
        <v>535000</v>
      </c>
      <c r="C2469" s="186" t="str">
        <f t="shared" si="1263"/>
        <v>-0.00150185076043245+0.00527731271212008i</v>
      </c>
      <c r="D2469" s="158" t="str">
        <f t="shared" si="1264"/>
        <v>-6.87917871956896-1.91355062951181i</v>
      </c>
      <c r="E2469" t="str">
        <f t="shared" si="1265"/>
        <v>327.38842073264-2938.38180901184i</v>
      </c>
      <c r="F2469" t="str">
        <f t="shared" si="1266"/>
        <v>0.89578233005291+0.254870873083225i</v>
      </c>
      <c r="G2469" t="str">
        <f t="shared" si="1261"/>
        <v>0.89578233005291+0.254870873083225i</v>
      </c>
      <c r="H2469" t="str">
        <f t="shared" si="1267"/>
        <v>10.2357188888836+3.77993924005149i</v>
      </c>
      <c r="I2469" t="str">
        <f t="shared" si="1268"/>
        <v>2100.94008708817i</v>
      </c>
      <c r="J2469" t="str">
        <f t="shared" si="1262"/>
        <v>-1092.2469501246+448.001102666543i</v>
      </c>
      <c r="K2469" t="str">
        <f t="shared" si="1269"/>
        <v>0.675337454896734-1.64650325864244i</v>
      </c>
      <c r="L2469" t="str">
        <f t="shared" si="1270"/>
        <v>0.164499811494813-0.331697133336796i</v>
      </c>
      <c r="M2469" t="str">
        <f t="shared" si="1271"/>
        <v>0.839837266391547-1.97820039197924i</v>
      </c>
      <c r="N2469" t="str">
        <f t="shared" si="1272"/>
        <v>-6.83923280567048i</v>
      </c>
      <c r="O2469" t="str">
        <f t="shared" si="1273"/>
        <v>0.849348001781126-0.52783328037403i</v>
      </c>
      <c r="P2469" t="str">
        <f t="shared" si="1274"/>
        <v>0.150651998218874+0.52783328037403i</v>
      </c>
      <c r="Q2469" t="str">
        <f t="shared" si="1275"/>
        <v>-0.150651998218874+6.31139952529645i</v>
      </c>
      <c r="R2469" t="str">
        <f t="shared" si="1276"/>
        <v>0.0830146654079486-0.0258513698570507i</v>
      </c>
      <c r="S2469" t="str">
        <f t="shared" si="1277"/>
        <v>0.750533092528998i</v>
      </c>
      <c r="T2469" t="str">
        <f t="shared" si="1278"/>
        <v>0.0194023085649232+0.0623052535538877i</v>
      </c>
      <c r="U2469" t="e">
        <f t="shared" si="1279"/>
        <v>#DIV/0!</v>
      </c>
      <c r="V2469" t="str">
        <f t="shared" si="1280"/>
        <v>0.0000833333333333333-0.000495809791563536i</v>
      </c>
      <c r="W2469" t="e">
        <f t="shared" si="1281"/>
        <v>#DIV/0!</v>
      </c>
      <c r="X2469" t="e">
        <f t="shared" si="1282"/>
        <v>#DIV/0!</v>
      </c>
      <c r="Y2469" t="str">
        <f t="shared" si="1283"/>
        <v>0.00096+2.28582281475193i</v>
      </c>
      <c r="Z2469" t="e">
        <f t="shared" si="1284"/>
        <v>#DIV/0!</v>
      </c>
      <c r="AA2469" t="e">
        <f t="shared" si="1285"/>
        <v>#DIV/0!</v>
      </c>
      <c r="AB2469" t="str">
        <f t="shared" si="1286"/>
        <v>0.0110716383159433+0.0355535646814159i</v>
      </c>
      <c r="AC2469" t="str">
        <f t="shared" si="1287"/>
        <v>1.07963045004677+0.00795728931606397i</v>
      </c>
      <c r="AD2469" t="str">
        <f t="shared" si="1288"/>
        <v>0.0104971715493315+0.0328538674032961i</v>
      </c>
      <c r="AE2469" t="e">
        <f t="shared" si="1289"/>
        <v>#DIV/0!</v>
      </c>
      <c r="AF2469" t="str">
        <f t="shared" si="1290"/>
        <v>-17.1148976084526-5.6934898695633i</v>
      </c>
      <c r="AG2469" t="e">
        <f t="shared" si="1291"/>
        <v>#DIV/0!</v>
      </c>
      <c r="AH2469" t="e">
        <f t="shared" si="1292"/>
        <v>#DIV/0!</v>
      </c>
      <c r="AI2469" t="e">
        <f t="shared" si="1293"/>
        <v>#DIV/0!</v>
      </c>
      <c r="AJ2469" t="e">
        <f t="shared" si="1294"/>
        <v>#DIV/0!</v>
      </c>
      <c r="AK2469"/>
      <c r="AL2469"/>
      <c r="AM2469"/>
      <c r="AN2469"/>
    </row>
    <row r="2470" spans="1:40" x14ac:dyDescent="0.3">
      <c r="A2470"/>
      <c r="B2470">
        <f t="shared" si="1295"/>
        <v>536000</v>
      </c>
      <c r="C2470" s="186" t="str">
        <f t="shared" si="1263"/>
        <v>-0.00149705147014617+0.00526942562383336i</v>
      </c>
      <c r="D2470" s="158" t="str">
        <f t="shared" si="1264"/>
        <v>-6.88169517695892-1.91100764270674i</v>
      </c>
      <c r="E2470" t="str">
        <f t="shared" si="1265"/>
        <v>326.182871542641-2933.03382259747i</v>
      </c>
      <c r="F2470" t="str">
        <f t="shared" si="1266"/>
        <v>0.8961153629158+0.254531292063842i</v>
      </c>
      <c r="G2470" t="str">
        <f t="shared" si="1261"/>
        <v>0.8961153629158+0.254531292063842i</v>
      </c>
      <c r="H2470" t="str">
        <f t="shared" si="1267"/>
        <v>10.2405789166207+3.77486281474509i</v>
      </c>
      <c r="I2470" t="str">
        <f t="shared" si="1268"/>
        <v>2104.86707790516i</v>
      </c>
      <c r="J2470" t="str">
        <f t="shared" si="1262"/>
        <v>-1096.33767414795+448.838487905172i</v>
      </c>
      <c r="K2470" t="str">
        <f t="shared" si="1269"/>
        <v>0.673177345867544-1.6443101595455i</v>
      </c>
      <c r="L2470" t="str">
        <f t="shared" si="1270"/>
        <v>0.164007268349056-0.331322108457757i</v>
      </c>
      <c r="M2470" t="str">
        <f t="shared" si="1271"/>
        <v>0.8371846142166-1.97563226800326i</v>
      </c>
      <c r="N2470" t="str">
        <f t="shared" si="1272"/>
        <v>-6.85201641839136i</v>
      </c>
      <c r="O2470" t="str">
        <f t="shared" si="1273"/>
        <v>0.842531169725159-0.538647591697537i</v>
      </c>
      <c r="P2470" t="str">
        <f t="shared" si="1274"/>
        <v>0.157468830274841+0.538647591697537i</v>
      </c>
      <c r="Q2470" t="str">
        <f t="shared" si="1275"/>
        <v>-0.157468830274841+6.31336882669382i</v>
      </c>
      <c r="R2470" t="str">
        <f t="shared" si="1276"/>
        <v>0.0846438013719103-0.0270533205575976i</v>
      </c>
      <c r="S2470" t="str">
        <f t="shared" si="1277"/>
        <v>0.751935958122509i</v>
      </c>
      <c r="T2470" t="str">
        <f t="shared" si="1278"/>
        <v>0.0203423645138725+0.0636467178837187i</v>
      </c>
      <c r="U2470" t="e">
        <f t="shared" si="1279"/>
        <v>#DIV/0!</v>
      </c>
      <c r="V2470" t="str">
        <f t="shared" si="1280"/>
        <v>0.0000833333333333333-0.000494884773295696i</v>
      </c>
      <c r="W2470" t="e">
        <f t="shared" si="1281"/>
        <v>#DIV/0!</v>
      </c>
      <c r="X2470" t="e">
        <f t="shared" si="1282"/>
        <v>#DIV/0!</v>
      </c>
      <c r="Y2470" t="str">
        <f t="shared" si="1283"/>
        <v>0.00096+2.29009538076082i</v>
      </c>
      <c r="Z2470" t="e">
        <f t="shared" si="1284"/>
        <v>#DIV/0!</v>
      </c>
      <c r="AA2470" t="e">
        <f t="shared" si="1285"/>
        <v>#DIV/0!</v>
      </c>
      <c r="AB2470" t="str">
        <f t="shared" si="1286"/>
        <v>0.011608067237723+0.0363190513153353i</v>
      </c>
      <c r="AC2470" t="str">
        <f t="shared" si="1287"/>
        <v>1.08147118501406+0.00747247876014485i</v>
      </c>
      <c r="AD2470" t="str">
        <f t="shared" si="1288"/>
        <v>0.0109651089578639+0.0335072402054558i</v>
      </c>
      <c r="AE2470" t="e">
        <f t="shared" si="1289"/>
        <v>#DIV/0!</v>
      </c>
      <c r="AF2470" t="str">
        <f t="shared" si="1290"/>
        <v>-17.1222740935796-5.68587045745183i</v>
      </c>
      <c r="AG2470" t="e">
        <f t="shared" si="1291"/>
        <v>#DIV/0!</v>
      </c>
      <c r="AH2470" t="e">
        <f t="shared" si="1292"/>
        <v>#DIV/0!</v>
      </c>
      <c r="AI2470" t="e">
        <f t="shared" si="1293"/>
        <v>#DIV/0!</v>
      </c>
      <c r="AJ2470" t="e">
        <f t="shared" si="1294"/>
        <v>#DIV/0!</v>
      </c>
      <c r="AK2470"/>
      <c r="AL2470"/>
      <c r="AM2470"/>
      <c r="AN2470"/>
    </row>
    <row r="2471" spans="1:40" x14ac:dyDescent="0.3">
      <c r="A2471"/>
      <c r="B2471">
        <f t="shared" si="1295"/>
        <v>537000</v>
      </c>
      <c r="C2471" s="186" t="str">
        <f t="shared" si="1263"/>
        <v>-0.00149227387853313+0.00526155907134562i</v>
      </c>
      <c r="D2471" s="158" t="str">
        <f t="shared" si="1264"/>
        <v>-6.88420025707456-1.90846949209827i</v>
      </c>
      <c r="E2471" t="str">
        <f t="shared" si="1265"/>
        <v>324.983941691027-2927.70501942962i</v>
      </c>
      <c r="F2471" t="str">
        <f t="shared" si="1266"/>
        <v>0.896446890087714+0.254192362388511i</v>
      </c>
      <c r="G2471" t="str">
        <f t="shared" si="1261"/>
        <v>0.896446890087714+0.254192362388511i</v>
      </c>
      <c r="H2471" t="str">
        <f t="shared" si="1267"/>
        <v>10.2454169470225+3.76979637823994i</v>
      </c>
      <c r="I2471" t="str">
        <f t="shared" si="1268"/>
        <v>2108.79406872215i</v>
      </c>
      <c r="J2471" t="str">
        <f t="shared" si="1262"/>
        <v>-1100.4360372451+449.675873143801i</v>
      </c>
      <c r="K2471" t="str">
        <f t="shared" si="1269"/>
        <v>0.671027015962555-1.64212125762438i</v>
      </c>
      <c r="L2471" t="str">
        <f t="shared" si="1270"/>
        <v>0.163516754374707-0.330947477732773i</v>
      </c>
      <c r="M2471" t="str">
        <f t="shared" si="1271"/>
        <v>0.834543770337262-1.97306873535715i</v>
      </c>
      <c r="N2471" t="str">
        <f t="shared" si="1272"/>
        <v>-6.86480003111224i</v>
      </c>
      <c r="O2471" t="str">
        <f t="shared" si="1273"/>
        <v>0.835576652465067-0.549373878024131i</v>
      </c>
      <c r="P2471" t="str">
        <f t="shared" si="1274"/>
        <v>0.164423347534933+0.549373878024131i</v>
      </c>
      <c r="Q2471" t="str">
        <f t="shared" si="1275"/>
        <v>-0.164423347534933+6.31542615308811i</v>
      </c>
      <c r="R2471" t="str">
        <f t="shared" si="1276"/>
        <v>0.0862529052041497-0.0282808055408705i</v>
      </c>
      <c r="S2471" t="str">
        <f t="shared" si="1277"/>
        <v>0.753338823716021i</v>
      </c>
      <c r="T2471" t="str">
        <f t="shared" si="1278"/>
        <v>0.0213050287799009+0.0649776621485836i</v>
      </c>
      <c r="U2471" t="e">
        <f t="shared" si="1279"/>
        <v>#DIV/0!</v>
      </c>
      <c r="V2471" t="str">
        <f t="shared" si="1280"/>
        <v>0.0000833333333333333-0.000493963200161066i</v>
      </c>
      <c r="W2471" t="e">
        <f t="shared" si="1281"/>
        <v>#DIV/0!</v>
      </c>
      <c r="X2471" t="e">
        <f t="shared" si="1282"/>
        <v>#DIV/0!</v>
      </c>
      <c r="Y2471" t="str">
        <f t="shared" si="1283"/>
        <v>0.00096+2.2943679467697i</v>
      </c>
      <c r="Z2471" t="e">
        <f t="shared" si="1284"/>
        <v>#DIV/0!</v>
      </c>
      <c r="AA2471" t="e">
        <f t="shared" si="1285"/>
        <v>#DIV/0!</v>
      </c>
      <c r="AB2471" t="str">
        <f t="shared" si="1286"/>
        <v>0.0121573972588122+0.0370785348309157i</v>
      </c>
      <c r="AC2471" t="str">
        <f t="shared" si="1287"/>
        <v>1.08330437797359+0.00695627982169481i</v>
      </c>
      <c r="AD2471" t="str">
        <f t="shared" si="1288"/>
        <v>0.0114418263047971+0.0341537826651064i</v>
      </c>
      <c r="AE2471" t="e">
        <f t="shared" si="1289"/>
        <v>#DIV/0!</v>
      </c>
      <c r="AF2471" t="str">
        <f t="shared" si="1290"/>
        <v>-17.1296172040971-5.67826587033821i</v>
      </c>
      <c r="AG2471" t="e">
        <f t="shared" si="1291"/>
        <v>#DIV/0!</v>
      </c>
      <c r="AH2471" t="e">
        <f t="shared" si="1292"/>
        <v>#DIV/0!</v>
      </c>
      <c r="AI2471" t="e">
        <f t="shared" si="1293"/>
        <v>#DIV/0!</v>
      </c>
      <c r="AJ2471" t="e">
        <f t="shared" si="1294"/>
        <v>#DIV/0!</v>
      </c>
      <c r="AK2471"/>
      <c r="AL2471"/>
      <c r="AM2471"/>
      <c r="AN2471"/>
    </row>
    <row r="2472" spans="1:40" x14ac:dyDescent="0.3">
      <c r="A2472"/>
      <c r="B2472">
        <f t="shared" si="1295"/>
        <v>538000</v>
      </c>
      <c r="C2472" s="186" t="str">
        <f t="shared" si="1263"/>
        <v>-0.00148751786349737+0.0052537129897863i</v>
      </c>
      <c r="D2472" s="158" t="str">
        <f t="shared" si="1264"/>
        <v>-6.88669402393269-1.90593617674959i</v>
      </c>
      <c r="E2472" t="str">
        <f t="shared" si="1265"/>
        <v>323.791583006443-2922.39529787574i</v>
      </c>
      <c r="F2472" t="str">
        <f t="shared" si="1266"/>
        <v>0.896776920040767+0.253854083870167i</v>
      </c>
      <c r="G2472" t="str">
        <f t="shared" si="1261"/>
        <v>0.896776920040767+0.253854083870167i</v>
      </c>
      <c r="H2472" t="str">
        <f t="shared" si="1267"/>
        <v>10.2502331040916+3.76473992494022i</v>
      </c>
      <c r="I2472" t="str">
        <f t="shared" si="1268"/>
        <v>2112.72105953914i</v>
      </c>
      <c r="J2472" t="str">
        <f t="shared" si="1262"/>
        <v>-1104.54203941607+450.51325838243i</v>
      </c>
      <c r="K2472" t="str">
        <f t="shared" si="1269"/>
        <v>0.668886410054951-1.63993655181759i</v>
      </c>
      <c r="L2472" t="str">
        <f t="shared" si="1270"/>
        <v>0.163028259598424-0.330573243882495i</v>
      </c>
      <c r="M2472" t="str">
        <f t="shared" si="1271"/>
        <v>0.831914669653375-1.97050979570008i</v>
      </c>
      <c r="N2472" t="str">
        <f t="shared" si="1272"/>
        <v>-6.87758364383312i</v>
      </c>
      <c r="O2472" t="str">
        <f t="shared" si="1273"/>
        <v>0.828485586497829-0.560010386479883i</v>
      </c>
      <c r="P2472" t="str">
        <f t="shared" si="1274"/>
        <v>0.171514413502171+0.560010386479883i</v>
      </c>
      <c r="Q2472" t="str">
        <f t="shared" si="1275"/>
        <v>-0.171514413502171+6.31757325735324i</v>
      </c>
      <c r="R2472" t="str">
        <f t="shared" si="1276"/>
        <v>0.0878414750287138-0.029533570086539i</v>
      </c>
      <c r="S2472" t="str">
        <f t="shared" si="1277"/>
        <v>0.754741689309532i</v>
      </c>
      <c r="T2472" t="str">
        <f t="shared" si="1278"/>
        <v>0.0222902165784559+0.0662976232546125i</v>
      </c>
      <c r="U2472" t="e">
        <f t="shared" si="1279"/>
        <v>#DIV/0!</v>
      </c>
      <c r="V2472" t="str">
        <f t="shared" si="1280"/>
        <v>0.0000833333333333333-0.00049304505294887i</v>
      </c>
      <c r="W2472" t="e">
        <f t="shared" si="1281"/>
        <v>#DIV/0!</v>
      </c>
      <c r="X2472" t="e">
        <f t="shared" si="1282"/>
        <v>#DIV/0!</v>
      </c>
      <c r="Y2472" t="str">
        <f t="shared" si="1283"/>
        <v>0.00096+2.29864051277858i</v>
      </c>
      <c r="Z2472" t="e">
        <f t="shared" si="1284"/>
        <v>#DIV/0!</v>
      </c>
      <c r="AA2472" t="e">
        <f t="shared" si="1285"/>
        <v>#DIV/0!</v>
      </c>
      <c r="AB2472" t="str">
        <f t="shared" si="1286"/>
        <v>0.0127195799981694+0.0378317509705396i</v>
      </c>
      <c r="AC2472" t="str">
        <f t="shared" si="1287"/>
        <v>1.08512944106824+0.0064087316274816i</v>
      </c>
      <c r="AD2472" t="str">
        <f t="shared" si="1288"/>
        <v>0.0119272050819769+0.0347933723712589i</v>
      </c>
      <c r="AE2472" t="e">
        <f t="shared" si="1289"/>
        <v>#DIV/0!</v>
      </c>
      <c r="AF2472" t="str">
        <f t="shared" si="1290"/>
        <v>-17.1369271280243-5.67067610168981i</v>
      </c>
      <c r="AG2472" t="e">
        <f t="shared" si="1291"/>
        <v>#DIV/0!</v>
      </c>
      <c r="AH2472" t="e">
        <f t="shared" si="1292"/>
        <v>#DIV/0!</v>
      </c>
      <c r="AI2472" t="e">
        <f t="shared" si="1293"/>
        <v>#DIV/0!</v>
      </c>
      <c r="AJ2472" t="e">
        <f t="shared" si="1294"/>
        <v>#DIV/0!</v>
      </c>
      <c r="AK2472"/>
      <c r="AL2472"/>
      <c r="AM2472"/>
      <c r="AN2472"/>
    </row>
    <row r="2473" spans="1:40" x14ac:dyDescent="0.3">
      <c r="A2473"/>
      <c r="B2473">
        <f t="shared" si="1295"/>
        <v>539000</v>
      </c>
      <c r="C2473" s="186" t="str">
        <f t="shared" si="1263"/>
        <v>-0.00148278330372775+0.00524588731444756i</v>
      </c>
      <c r="D2473" s="158" t="str">
        <f t="shared" si="1264"/>
        <v>-6.88917654113853-1.90340769556371i</v>
      </c>
      <c r="E2473" t="str">
        <f t="shared" si="1265"/>
        <v>322.605747753107-2917.10455700933i</v>
      </c>
      <c r="F2473" t="str">
        <f t="shared" si="1266"/>
        <v>0.897105461192601+0.253516456301019i</v>
      </c>
      <c r="G2473" t="str">
        <f t="shared" si="1261"/>
        <v>0.897105461192601+0.253516456301019i</v>
      </c>
      <c r="H2473" t="str">
        <f t="shared" si="1267"/>
        <v>10.2550275110312+3.75969344896968i</v>
      </c>
      <c r="I2473" t="str">
        <f t="shared" si="1268"/>
        <v>2116.64805035612i</v>
      </c>
      <c r="J2473" t="str">
        <f t="shared" si="1262"/>
        <v>-1108.65568066084+451.350643621059i</v>
      </c>
      <c r="K2473" t="str">
        <f t="shared" si="1269"/>
        <v>0.66675547337332-1.6377560409278i</v>
      </c>
      <c r="L2473" t="str">
        <f t="shared" si="1270"/>
        <v>0.162541774098442-0.330199409581997i</v>
      </c>
      <c r="M2473" t="str">
        <f t="shared" si="1271"/>
        <v>0.829297247471762-1.9679554505098i</v>
      </c>
      <c r="N2473" t="str">
        <f t="shared" si="1272"/>
        <v>-6.890367256554i</v>
      </c>
      <c r="O2473" t="str">
        <f t="shared" si="1273"/>
        <v>0.821259130635013-0.57055537886223i</v>
      </c>
      <c r="P2473" t="str">
        <f t="shared" si="1274"/>
        <v>0.178740869364987+0.57055537886223i</v>
      </c>
      <c r="Q2473" t="str">
        <f t="shared" si="1275"/>
        <v>-0.178740869364987+6.31981187769177i</v>
      </c>
      <c r="R2473" t="str">
        <f t="shared" si="1276"/>
        <v>0.0894090113649134-0.0308113465327603i</v>
      </c>
      <c r="S2473" t="str">
        <f t="shared" si="1277"/>
        <v>0.756144554903045i</v>
      </c>
      <c r="T2473" t="str">
        <f t="shared" si="1278"/>
        <v>0.0232978319099775+0.0676061371028437i</v>
      </c>
      <c r="U2473" t="e">
        <f t="shared" si="1279"/>
        <v>#DIV/0!</v>
      </c>
      <c r="V2473" t="str">
        <f t="shared" si="1280"/>
        <v>0.0000833333333333333-0.000492130312590894i</v>
      </c>
      <c r="W2473" t="e">
        <f t="shared" si="1281"/>
        <v>#DIV/0!</v>
      </c>
      <c r="X2473" t="e">
        <f t="shared" si="1282"/>
        <v>#DIV/0!</v>
      </c>
      <c r="Y2473" t="str">
        <f t="shared" si="1283"/>
        <v>0.00096+2.30291307878746i</v>
      </c>
      <c r="Z2473" t="e">
        <f t="shared" si="1284"/>
        <v>#DIV/0!</v>
      </c>
      <c r="AA2473" t="e">
        <f t="shared" si="1285"/>
        <v>#DIV/0!</v>
      </c>
      <c r="AB2473" t="str">
        <f t="shared" si="1286"/>
        <v>0.0132945606750758+0.0385784349030491i</v>
      </c>
      <c r="AC2473" t="str">
        <f t="shared" si="1287"/>
        <v>1.08694578381378+0.00582988673421851i</v>
      </c>
      <c r="AD2473" t="str">
        <f t="shared" si="1288"/>
        <v>0.0124211251370073+0.0354258894268693i</v>
      </c>
      <c r="AE2473" t="e">
        <f t="shared" si="1289"/>
        <v>#DIV/0!</v>
      </c>
      <c r="AF2473" t="str">
        <f t="shared" si="1290"/>
        <v>-17.1442040521697-5.66310114453339i</v>
      </c>
      <c r="AG2473" t="e">
        <f t="shared" si="1291"/>
        <v>#DIV/0!</v>
      </c>
      <c r="AH2473" t="e">
        <f t="shared" si="1292"/>
        <v>#DIV/0!</v>
      </c>
      <c r="AI2473" t="e">
        <f t="shared" si="1293"/>
        <v>#DIV/0!</v>
      </c>
      <c r="AJ2473" t="e">
        <f t="shared" si="1294"/>
        <v>#DIV/0!</v>
      </c>
      <c r="AK2473"/>
      <c r="AL2473"/>
      <c r="AM2473"/>
      <c r="AN2473"/>
    </row>
    <row r="2474" spans="1:40" x14ac:dyDescent="0.3">
      <c r="A2474"/>
      <c r="B2474">
        <f t="shared" si="1295"/>
        <v>540000</v>
      </c>
      <c r="C2474" s="186" t="str">
        <f t="shared" si="1263"/>
        <v>-0.00147807007869292+0.00523808198078521i</v>
      </c>
      <c r="D2474" s="158" t="str">
        <f t="shared" si="1264"/>
        <v>-6.89164787188858-1.9008840472863i</v>
      </c>
      <c r="E2474" t="str">
        <f t="shared" si="1265"/>
        <v>321.426388626108-2911.83269660396i</v>
      </c>
      <c r="F2474" t="str">
        <f t="shared" si="1266"/>
        <v>0.897432521906774+0.253179479452911i</v>
      </c>
      <c r="G2474" t="str">
        <f t="shared" si="1261"/>
        <v>0.897432521906774+0.253179479452911i</v>
      </c>
      <c r="H2474" t="str">
        <f t="shared" si="1267"/>
        <v>10.2598002902497+3.7546569441769i</v>
      </c>
      <c r="I2474" t="str">
        <f t="shared" si="1268"/>
        <v>2120.57504117311i</v>
      </c>
      <c r="J2474" t="str">
        <f t="shared" si="1262"/>
        <v>-1112.77696097941+452.188028859688i</v>
      </c>
      <c r="K2474" t="str">
        <f t="shared" si="1269"/>
        <v>0.6646341514992-1.635579723624i</v>
      </c>
      <c r="L2474" t="str">
        <f t="shared" si="1270"/>
        <v>0.162057288004353-0.329825977461299i</v>
      </c>
      <c r="M2474" t="str">
        <f t="shared" si="1271"/>
        <v>0.826691439503553-1.9654057010853i</v>
      </c>
      <c r="N2474" t="str">
        <f t="shared" si="1272"/>
        <v>-6.90315086927488i</v>
      </c>
      <c r="O2474" t="str">
        <f t="shared" si="1273"/>
        <v>0.813898465813402-0.581007131924032i</v>
      </c>
      <c r="P2474" t="str">
        <f t="shared" si="1274"/>
        <v>0.186101534186598+0.581007131924032i</v>
      </c>
      <c r="Q2474" t="str">
        <f t="shared" si="1275"/>
        <v>-0.186101534186598+6.32214373735085i</v>
      </c>
      <c r="R2474" t="str">
        <f t="shared" si="1276"/>
        <v>0.0909550175177762-0.0321138542436397i</v>
      </c>
      <c r="S2474" t="str">
        <f t="shared" si="1277"/>
        <v>0.757547420496558i</v>
      </c>
      <c r="T2474" t="str">
        <f t="shared" si="1278"/>
        <v>0.0243277674444717+0.0689027389018106i</v>
      </c>
      <c r="U2474" t="e">
        <f t="shared" si="1279"/>
        <v>#DIV/0!</v>
      </c>
      <c r="V2474" t="str">
        <f t="shared" si="1280"/>
        <v>0.0000833333333333333-0.00049121896016017i</v>
      </c>
      <c r="W2474" t="e">
        <f t="shared" si="1281"/>
        <v>#DIV/0!</v>
      </c>
      <c r="X2474" t="e">
        <f t="shared" si="1282"/>
        <v>#DIV/0!</v>
      </c>
      <c r="Y2474" t="str">
        <f t="shared" si="1283"/>
        <v>0.00096+2.30718564479634i</v>
      </c>
      <c r="Z2474" t="e">
        <f t="shared" si="1284"/>
        <v>#DIV/0!</v>
      </c>
      <c r="AA2474" t="e">
        <f t="shared" si="1285"/>
        <v>#DIV/0!</v>
      </c>
      <c r="AB2474" t="str">
        <f t="shared" si="1286"/>
        <v>0.0138822780432694+0.0393183214021184i</v>
      </c>
      <c r="AC2474" t="str">
        <f t="shared" si="1287"/>
        <v>1.08875281346001+0.00521981130848765i</v>
      </c>
      <c r="AD2474" t="str">
        <f t="shared" si="1288"/>
        <v>0.0129234647357117+0.0360512164648361i</v>
      </c>
      <c r="AE2474" t="e">
        <f t="shared" si="1289"/>
        <v>#DIV/0!</v>
      </c>
      <c r="AF2474" t="str">
        <f t="shared" si="1290"/>
        <v>-17.1514481621383-5.6555409914632i</v>
      </c>
      <c r="AG2474" t="e">
        <f t="shared" si="1291"/>
        <v>#DIV/0!</v>
      </c>
      <c r="AH2474" t="e">
        <f t="shared" si="1292"/>
        <v>#DIV/0!</v>
      </c>
      <c r="AI2474" t="e">
        <f t="shared" si="1293"/>
        <v>#DIV/0!</v>
      </c>
      <c r="AJ2474" t="e">
        <f t="shared" si="1294"/>
        <v>#DIV/0!</v>
      </c>
      <c r="AK2474"/>
      <c r="AL2474"/>
      <c r="AM2474"/>
      <c r="AN2474"/>
    </row>
    <row r="2475" spans="1:40" x14ac:dyDescent="0.3">
      <c r="A2475"/>
      <c r="B2475">
        <f t="shared" si="1295"/>
        <v>541000</v>
      </c>
      <c r="C2475" s="186" t="str">
        <f t="shared" si="1263"/>
        <v>-0.00147337806863587+0.0052302969244191i</v>
      </c>
      <c r="D2475" s="158" t="str">
        <f t="shared" si="1264"/>
        <v>-6.89410807897328-1.89836523050798i</v>
      </c>
      <c r="E2475" t="str">
        <f t="shared" si="1265"/>
        <v>320.253458746772-2906.57961712724i</v>
      </c>
      <c r="F2475" t="str">
        <f t="shared" si="1266"/>
        <v>0.897758110493096+0.252843153077634i</v>
      </c>
      <c r="G2475" t="str">
        <f t="shared" si="1261"/>
        <v>0.897758110493096+0.252843153077634i</v>
      </c>
      <c r="H2475" t="str">
        <f t="shared" si="1267"/>
        <v>10.2645515633667+3.74963040413947i</v>
      </c>
      <c r="I2475" t="str">
        <f t="shared" si="1268"/>
        <v>2124.5020319901i</v>
      </c>
      <c r="J2475" t="str">
        <f t="shared" si="1262"/>
        <v>-1116.9058803718+453.025414098318i</v>
      </c>
      <c r="K2475" t="str">
        <f t="shared" si="1269"/>
        <v>0.662522390364678-1.63340759844369i</v>
      </c>
      <c r="L2475" t="str">
        <f t="shared" si="1270"/>
        <v>0.161574791496892-0.329452950105897i</v>
      </c>
      <c r="M2475" t="str">
        <f t="shared" si="1271"/>
        <v>0.82409718186157-1.96286054854959i</v>
      </c>
      <c r="N2475" t="str">
        <f t="shared" si="1272"/>
        <v>-6.91593448199576i</v>
      </c>
      <c r="O2475" t="str">
        <f t="shared" si="1273"/>
        <v>0.806404794902013-0.591363937655183i</v>
      </c>
      <c r="P2475" t="str">
        <f t="shared" si="1274"/>
        <v>0.193595205097987+0.591363937655183i</v>
      </c>
      <c r="Q2475" t="str">
        <f t="shared" si="1275"/>
        <v>-0.193595205097987+6.32457054434058i</v>
      </c>
      <c r="R2475" t="str">
        <f t="shared" si="1276"/>
        <v>0.0924789999731012-0.0334407995898301i</v>
      </c>
      <c r="S2475" t="str">
        <f t="shared" si="1277"/>
        <v>0.758950286090069i</v>
      </c>
      <c r="T2475" t="str">
        <f t="shared" si="1278"/>
        <v>0.0253799044157822+0.0701869634869086i</v>
      </c>
      <c r="U2475" t="e">
        <f t="shared" si="1279"/>
        <v>#DIV/0!</v>
      </c>
      <c r="V2475" t="str">
        <f t="shared" si="1280"/>
        <v>0.0000833333333333333-0.000490310976869672i</v>
      </c>
      <c r="W2475" t="e">
        <f t="shared" si="1281"/>
        <v>#DIV/0!</v>
      </c>
      <c r="X2475" t="e">
        <f t="shared" si="1282"/>
        <v>#DIV/0!</v>
      </c>
      <c r="Y2475" t="str">
        <f t="shared" si="1283"/>
        <v>0.00096+2.31145821080523i</v>
      </c>
      <c r="Z2475" t="e">
        <f t="shared" si="1284"/>
        <v>#DIV/0!</v>
      </c>
      <c r="AA2475" t="e">
        <f t="shared" si="1285"/>
        <v>#DIV/0!</v>
      </c>
      <c r="AB2475" t="str">
        <f t="shared" si="1286"/>
        <v>0.0144826643306126+0.0400511450284962i</v>
      </c>
      <c r="AC2475" t="str">
        <f t="shared" si="1287"/>
        <v>1.09054993536138+0.00457858529586692i</v>
      </c>
      <c r="AD2475" t="str">
        <f t="shared" si="1288"/>
        <v>0.013434100624386+0.0366692386622926i</v>
      </c>
      <c r="AE2475" t="e">
        <f t="shared" si="1289"/>
        <v>#DIV/0!</v>
      </c>
      <c r="AF2475" t="str">
        <f t="shared" si="1290"/>
        <v>-17.15865964234-5.64799563464745i</v>
      </c>
      <c r="AG2475" t="e">
        <f t="shared" si="1291"/>
        <v>#DIV/0!</v>
      </c>
      <c r="AH2475" t="e">
        <f t="shared" si="1292"/>
        <v>#DIV/0!</v>
      </c>
      <c r="AI2475" t="e">
        <f t="shared" si="1293"/>
        <v>#DIV/0!</v>
      </c>
      <c r="AJ2475" t="e">
        <f t="shared" si="1294"/>
        <v>#DIV/0!</v>
      </c>
      <c r="AK2475"/>
      <c r="AL2475"/>
      <c r="AM2475"/>
      <c r="AN2475"/>
    </row>
    <row r="2476" spans="1:40" x14ac:dyDescent="0.3">
      <c r="A2476"/>
      <c r="B2476">
        <f t="shared" si="1295"/>
        <v>542000</v>
      </c>
      <c r="C2476" s="186" t="str">
        <f t="shared" si="1263"/>
        <v>-0.00146870715456885+0.00522253208113387i</v>
      </c>
      <c r="D2476" s="158" t="str">
        <f t="shared" si="1264"/>
        <v>-6.89655722477985-1.8958512436671i</v>
      </c>
      <c r="E2476" t="str">
        <f t="shared" si="1265"/>
        <v>319.086911658074-2901.34521973499i</v>
      </c>
      <c r="F2476" t="str">
        <f t="shared" si="1266"/>
        <v>0.89808223520802+0.252507476907278i</v>
      </c>
      <c r="G2476" t="str">
        <f t="shared" si="1261"/>
        <v>0.89808223520802+0.252507476907278i</v>
      </c>
      <c r="H2476" t="str">
        <f t="shared" si="1267"/>
        <v>10.2692814512182+3.74461382216905i</v>
      </c>
      <c r="I2476" t="str">
        <f t="shared" si="1268"/>
        <v>2128.42902280708i</v>
      </c>
      <c r="J2476" t="str">
        <f t="shared" si="1262"/>
        <v>-1121.04243883798+453.862799336946i</v>
      </c>
      <c r="K2476" t="str">
        <f t="shared" si="1269"/>
        <v>0.66042013625009-1.63123966379512i</v>
      </c>
      <c r="L2476" t="str">
        <f t="shared" si="1270"/>
        <v>0.161094274807719-0.329080330057279i</v>
      </c>
      <c r="M2476" t="str">
        <f t="shared" si="1271"/>
        <v>0.821514411057809-1.9603199938524i</v>
      </c>
      <c r="N2476" t="str">
        <f t="shared" si="1272"/>
        <v>-6.92871809471664i</v>
      </c>
      <c r="O2476" t="str">
        <f t="shared" si="1273"/>
        <v>0.798779342505519-0.601624103561726i</v>
      </c>
      <c r="P2476" t="str">
        <f t="shared" si="1274"/>
        <v>0.201220657494481+0.601624103561726i</v>
      </c>
      <c r="Q2476" t="str">
        <f t="shared" si="1275"/>
        <v>-0.201220657494481+6.32709399115491i</v>
      </c>
      <c r="R2476" t="str">
        <f t="shared" si="1276"/>
        <v>0.0939804687966319-0.0347918759425917i</v>
      </c>
      <c r="S2476" t="str">
        <f t="shared" si="1277"/>
        <v>0.760353151683582i</v>
      </c>
      <c r="T2476" t="str">
        <f t="shared" si="1278"/>
        <v>0.0264541125259338+0.0714583456462196i</v>
      </c>
      <c r="U2476" t="e">
        <f t="shared" si="1279"/>
        <v>#DIV/0!</v>
      </c>
      <c r="V2476" t="str">
        <f t="shared" si="1280"/>
        <v>0.0000833333333333333-0.000489406344071019i</v>
      </c>
      <c r="W2476" t="e">
        <f t="shared" si="1281"/>
        <v>#DIV/0!</v>
      </c>
      <c r="X2476" t="e">
        <f t="shared" si="1282"/>
        <v>#DIV/0!</v>
      </c>
      <c r="Y2476" t="str">
        <f t="shared" si="1283"/>
        <v>0.00096+2.31573077681411i</v>
      </c>
      <c r="Z2476" t="e">
        <f t="shared" si="1284"/>
        <v>#DIV/0!</v>
      </c>
      <c r="AA2476" t="e">
        <f t="shared" si="1285"/>
        <v>#DIV/0!</v>
      </c>
      <c r="AB2476" t="str">
        <f t="shared" si="1286"/>
        <v>0.0150956451845072+0.0407766403159323i</v>
      </c>
      <c r="AC2476" t="str">
        <f t="shared" si="1287"/>
        <v>1.09233655335674+0.00390630257876806i</v>
      </c>
      <c r="AD2476" t="str">
        <f t="shared" si="1288"/>
        <v>0.0139529080917966+0.0372798437532217i</v>
      </c>
      <c r="AE2476" t="e">
        <f t="shared" si="1289"/>
        <v>#DIV/0!</v>
      </c>
      <c r="AF2476" t="str">
        <f t="shared" si="1290"/>
        <v>-17.165838675998-5.64046506583615i</v>
      </c>
      <c r="AG2476" t="e">
        <f t="shared" si="1291"/>
        <v>#DIV/0!</v>
      </c>
      <c r="AH2476" t="e">
        <f t="shared" si="1292"/>
        <v>#DIV/0!</v>
      </c>
      <c r="AI2476" t="e">
        <f t="shared" si="1293"/>
        <v>#DIV/0!</v>
      </c>
      <c r="AJ2476" t="e">
        <f t="shared" si="1294"/>
        <v>#DIV/0!</v>
      </c>
      <c r="AK2476"/>
      <c r="AL2476"/>
      <c r="AM2476"/>
      <c r="AN2476"/>
    </row>
    <row r="2477" spans="1:40" x14ac:dyDescent="0.3">
      <c r="A2477"/>
      <c r="B2477">
        <f t="shared" si="1295"/>
        <v>543000</v>
      </c>
      <c r="C2477" s="186" t="str">
        <f t="shared" si="1263"/>
        <v>-0.00146405721826811+0.00521478738687936i</v>
      </c>
      <c r="D2477" s="158" t="str">
        <f t="shared" si="1264"/>
        <v>-6.89899537129489-1.89334208505212i</v>
      </c>
      <c r="E2477" t="str">
        <f t="shared" si="1265"/>
        <v>317.926701320125-2896.12940626538i</v>
      </c>
      <c r="F2477" t="str">
        <f t="shared" si="1266"/>
        <v>0.898404904254978+0.252172450654547i</v>
      </c>
      <c r="G2477" t="str">
        <f t="shared" si="1261"/>
        <v>0.898404904254978+0.252172450654547i</v>
      </c>
      <c r="H2477" t="str">
        <f t="shared" si="1267"/>
        <v>10.2739900738615+3.7396071913157i</v>
      </c>
      <c r="I2477" t="str">
        <f t="shared" si="1268"/>
        <v>2132.35601362407i</v>
      </c>
      <c r="J2477" t="str">
        <f t="shared" si="1262"/>
        <v>-1125.18663637798+454.700184575575i</v>
      </c>
      <c r="K2477" t="str">
        <f t="shared" si="1269"/>
        <v>0.658327335781567-1.62907591795934i</v>
      </c>
      <c r="L2477" t="str">
        <f t="shared" si="1270"/>
        <v>0.160615728219195-0.32870811981343i</v>
      </c>
      <c r="M2477" t="str">
        <f t="shared" si="1271"/>
        <v>0.818943064000762-1.95778403777277i</v>
      </c>
      <c r="N2477" t="str">
        <f t="shared" si="1272"/>
        <v>-6.94150170743752i</v>
      </c>
      <c r="O2477" t="str">
        <f t="shared" si="1273"/>
        <v>0.791023354764132-0.611785952942447i</v>
      </c>
      <c r="P2477" t="str">
        <f t="shared" si="1274"/>
        <v>0.208976645235868+0.611785952942447i</v>
      </c>
      <c r="Q2477" t="str">
        <f t="shared" si="1275"/>
        <v>-0.208976645235868+6.32971575449507i</v>
      </c>
      <c r="R2477" t="str">
        <f t="shared" si="1276"/>
        <v>0.0954589380368512-0.0361667636816101i</v>
      </c>
      <c r="S2477" t="str">
        <f t="shared" si="1277"/>
        <v>0.761756017277095i</v>
      </c>
      <c r="T2477" t="str">
        <f t="shared" si="1278"/>
        <v>0.0275502498599052+0.0727164204524528i</v>
      </c>
      <c r="U2477" t="e">
        <f t="shared" si="1279"/>
        <v>#DIV/0!</v>
      </c>
      <c r="V2477" t="str">
        <f t="shared" si="1280"/>
        <v>0.0000833333333333333-0.000488505043253208i</v>
      </c>
      <c r="W2477" t="e">
        <f t="shared" si="1281"/>
        <v>#DIV/0!</v>
      </c>
      <c r="X2477" t="e">
        <f t="shared" si="1282"/>
        <v>#DIV/0!</v>
      </c>
      <c r="Y2477" t="str">
        <f t="shared" si="1283"/>
        <v>0.00096+2.32000334282299i</v>
      </c>
      <c r="Z2477" t="e">
        <f t="shared" si="1284"/>
        <v>#DIV/0!</v>
      </c>
      <c r="AA2477" t="e">
        <f t="shared" si="1285"/>
        <v>#DIV/0!</v>
      </c>
      <c r="AB2477" t="str">
        <f t="shared" si="1286"/>
        <v>0.0157211396232604+0.0414945419605952i</v>
      </c>
      <c r="AC2477" t="str">
        <f t="shared" si="1287"/>
        <v>1.0941120701578+0.00320307112250179i</v>
      </c>
      <c r="AD2477" t="str">
        <f t="shared" si="1288"/>
        <v>0.014479761030875+0.0378829220394201i</v>
      </c>
      <c r="AE2477" t="e">
        <f t="shared" si="1289"/>
        <v>#DIV/0!</v>
      </c>
      <c r="AF2477" t="str">
        <f t="shared" si="1290"/>
        <v>-17.1729854451564-5.63294927636782i</v>
      </c>
      <c r="AG2477" t="e">
        <f t="shared" si="1291"/>
        <v>#DIV/0!</v>
      </c>
      <c r="AH2477" t="e">
        <f t="shared" si="1292"/>
        <v>#DIV/0!</v>
      </c>
      <c r="AI2477" t="e">
        <f t="shared" si="1293"/>
        <v>#DIV/0!</v>
      </c>
      <c r="AJ2477" t="e">
        <f t="shared" si="1294"/>
        <v>#DIV/0!</v>
      </c>
      <c r="AK2477"/>
      <c r="AL2477"/>
      <c r="AM2477"/>
      <c r="AN2477"/>
    </row>
    <row r="2478" spans="1:40" x14ac:dyDescent="0.3">
      <c r="A2478"/>
      <c r="B2478">
        <f t="shared" si="1295"/>
        <v>544000</v>
      </c>
      <c r="C2478" s="186" t="str">
        <f t="shared" si="1263"/>
        <v>-0.00145942814226872+0.00520706277777125i</v>
      </c>
      <c r="D2478" s="158" t="str">
        <f t="shared" si="1264"/>
        <v>-6.90142258010708-1.89083775280399i</v>
      </c>
      <c r="E2478" t="str">
        <f t="shared" si="1265"/>
        <v>316.772782105696-2890.93207923312i</v>
      </c>
      <c r="F2478" t="str">
        <f t="shared" si="1266"/>
        <v>0.898726125784741+0.251838074013074i</v>
      </c>
      <c r="G2478" t="str">
        <f t="shared" si="1261"/>
        <v>0.898726125784741+0.251838074013074i</v>
      </c>
      <c r="H2478" t="str">
        <f t="shared" si="1267"/>
        <v>10.2786775505812+3.7346105043723i</v>
      </c>
      <c r="I2478" t="str">
        <f t="shared" si="1268"/>
        <v>2136.28300444106i</v>
      </c>
      <c r="J2478" t="str">
        <f t="shared" si="1262"/>
        <v>-1129.33847299178+455.537569814205i</v>
      </c>
      <c r="K2478" t="str">
        <f t="shared" si="1269"/>
        <v>0.656243935928781-1.6269163590924i</v>
      </c>
      <c r="L2478" t="str">
        <f t="shared" si="1270"/>
        <v>0.160139142064169-0.328336321829349i</v>
      </c>
      <c r="M2478" t="str">
        <f t="shared" si="1271"/>
        <v>0.81638307799295-1.95525268092175i</v>
      </c>
      <c r="N2478" t="str">
        <f t="shared" si="1272"/>
        <v>-6.9542853201584i</v>
      </c>
      <c r="O2478" t="str">
        <f t="shared" si="1273"/>
        <v>0.783138099149958-0.62184782516287i</v>
      </c>
      <c r="P2478" t="str">
        <f t="shared" si="1274"/>
        <v>0.216861900850042+0.62184782516287i</v>
      </c>
      <c r="Q2478" t="str">
        <f t="shared" si="1275"/>
        <v>-0.216861900850042+6.33243749499553i</v>
      </c>
      <c r="R2478" t="str">
        <f t="shared" si="1276"/>
        <v>0.0969139261308723-0.0375651302168584i</v>
      </c>
      <c r="S2478" t="str">
        <f t="shared" si="1277"/>
        <v>0.763158882870606i</v>
      </c>
      <c r="T2478" t="str">
        <f t="shared" si="1278"/>
        <v>0.0286681628111865+0.0739607236006409i</v>
      </c>
      <c r="U2478" t="e">
        <f t="shared" si="1279"/>
        <v>#DIV/0!</v>
      </c>
      <c r="V2478" t="str">
        <f t="shared" si="1280"/>
        <v>0.0000833333333333333-0.000487607056041345i</v>
      </c>
      <c r="W2478" t="e">
        <f t="shared" si="1281"/>
        <v>#DIV/0!</v>
      </c>
      <c r="X2478" t="e">
        <f t="shared" si="1282"/>
        <v>#DIV/0!</v>
      </c>
      <c r="Y2478" t="str">
        <f t="shared" si="1283"/>
        <v>0.00096+2.32427590883187i</v>
      </c>
      <c r="Z2478" t="e">
        <f t="shared" si="1284"/>
        <v>#DIV/0!</v>
      </c>
      <c r="AA2478" t="e">
        <f t="shared" si="1285"/>
        <v>#DIV/0!</v>
      </c>
      <c r="AB2478" t="str">
        <f t="shared" si="1286"/>
        <v>0.016359059993606+0.0422045850137726i</v>
      </c>
      <c r="AC2478" t="str">
        <f t="shared" si="1287"/>
        <v>1.09587588774602+0.00246901310910093i</v>
      </c>
      <c r="AD2478" t="str">
        <f t="shared" si="1288"/>
        <v>0.0150145320000666+0.0384783663998365i</v>
      </c>
      <c r="AE2478" t="e">
        <f t="shared" si="1289"/>
        <v>#DIV/0!</v>
      </c>
      <c r="AF2478" t="str">
        <f t="shared" si="1290"/>
        <v>-17.1801001306883-5.62544825717629i</v>
      </c>
      <c r="AG2478" t="e">
        <f t="shared" si="1291"/>
        <v>#DIV/0!</v>
      </c>
      <c r="AH2478" t="e">
        <f t="shared" si="1292"/>
        <v>#DIV/0!</v>
      </c>
      <c r="AI2478" t="e">
        <f t="shared" si="1293"/>
        <v>#DIV/0!</v>
      </c>
      <c r="AJ2478" t="e">
        <f t="shared" si="1294"/>
        <v>#DIV/0!</v>
      </c>
      <c r="AK2478"/>
      <c r="AL2478"/>
      <c r="AM2478"/>
      <c r="AN2478"/>
    </row>
    <row r="2479" spans="1:40" x14ac:dyDescent="0.3">
      <c r="A2479"/>
      <c r="B2479">
        <f t="shared" si="1295"/>
        <v>545000</v>
      </c>
      <c r="C2479" s="186" t="str">
        <f t="shared" si="1263"/>
        <v>-0.00145481980985954+0.0051993581900917i</v>
      </c>
      <c r="D2479" s="158" t="str">
        <f t="shared" si="1264"/>
        <v>-6.90383891241006-1.88833824491881i</v>
      </c>
      <c r="E2479" t="str">
        <f t="shared" si="1265"/>
        <v>315.625108795807-2885.75314182376i</v>
      </c>
      <c r="F2479" t="str">
        <f t="shared" si="1266"/>
        <v>0.8990459078958+0.251504346657763i</v>
      </c>
      <c r="G2479" t="str">
        <f t="shared" si="1261"/>
        <v>0.8990459078958+0.251504346657763i</v>
      </c>
      <c r="H2479" t="str">
        <f t="shared" si="1267"/>
        <v>10.2833439998937+3.72962375387932i</v>
      </c>
      <c r="I2479" t="str">
        <f t="shared" si="1268"/>
        <v>2140.20999525805i</v>
      </c>
      <c r="J2479" t="str">
        <f t="shared" si="1262"/>
        <v>-1133.49794867939+456.374955052833i</v>
      </c>
      <c r="K2479" t="str">
        <f t="shared" si="1269"/>
        <v>0.654169884002542-1.62476098522732i</v>
      </c>
      <c r="L2479" t="str">
        <f t="shared" si="1270"/>
        <v>0.159664506725754-0.327964938517544i</v>
      </c>
      <c r="M2479" t="str">
        <f t="shared" si="1271"/>
        <v>0.813834390728296-1.95272592374486i</v>
      </c>
      <c r="N2479" t="str">
        <f t="shared" si="1272"/>
        <v>-6.96706893287928i</v>
      </c>
      <c r="O2479" t="str">
        <f t="shared" si="1273"/>
        <v>0.775124864259866-0.631808075926641i</v>
      </c>
      <c r="P2479" t="str">
        <f t="shared" si="1274"/>
        <v>0.224875135740134+0.631808075926641i</v>
      </c>
      <c r="Q2479" t="str">
        <f t="shared" si="1275"/>
        <v>-0.224875135740134+6.33526085695264i</v>
      </c>
      <c r="R2479" t="str">
        <f t="shared" si="1276"/>
        <v>0.0983449563128905-0.0389866300247594i</v>
      </c>
      <c r="S2479" t="str">
        <f t="shared" si="1277"/>
        <v>0.764561748464118i</v>
      </c>
      <c r="T2479" t="str">
        <f t="shared" si="1278"/>
        <v>0.0298076860184537+0.0751907917512109i</v>
      </c>
      <c r="U2479" t="e">
        <f t="shared" si="1279"/>
        <v>#DIV/0!</v>
      </c>
      <c r="V2479" t="str">
        <f t="shared" si="1280"/>
        <v>0.0000833333333333333-0.0004867123641954i</v>
      </c>
      <c r="W2479" t="e">
        <f t="shared" si="1281"/>
        <v>#DIV/0!</v>
      </c>
      <c r="X2479" t="e">
        <f t="shared" si="1282"/>
        <v>#DIV/0!</v>
      </c>
      <c r="Y2479" t="str">
        <f t="shared" si="1283"/>
        <v>0.00096+2.32854847484075i</v>
      </c>
      <c r="Z2479" t="e">
        <f t="shared" si="1284"/>
        <v>#DIV/0!</v>
      </c>
      <c r="AA2479" t="e">
        <f t="shared" si="1285"/>
        <v>#DIV/0!</v>
      </c>
      <c r="AB2479" t="str">
        <f t="shared" si="1286"/>
        <v>0.0170093119345681+0.0429065050776403i</v>
      </c>
      <c r="AC2479" t="str">
        <f t="shared" si="1287"/>
        <v>1.09762740777738+0.00170426505844797i</v>
      </c>
      <c r="AD2479" t="str">
        <f t="shared" si="1288"/>
        <v>0.0155570922842884+0.0390660722983204i</v>
      </c>
      <c r="AE2479" t="e">
        <f t="shared" si="1289"/>
        <v>#DIV/0!</v>
      </c>
      <c r="AF2479" t="str">
        <f t="shared" si="1290"/>
        <v>-17.1871829123038-5.61796199879813i</v>
      </c>
      <c r="AG2479" t="e">
        <f t="shared" si="1291"/>
        <v>#DIV/0!</v>
      </c>
      <c r="AH2479" t="e">
        <f t="shared" si="1292"/>
        <v>#DIV/0!</v>
      </c>
      <c r="AI2479" t="e">
        <f t="shared" si="1293"/>
        <v>#DIV/0!</v>
      </c>
      <c r="AJ2479" t="e">
        <f t="shared" si="1294"/>
        <v>#DIV/0!</v>
      </c>
      <c r="AK2479"/>
      <c r="AL2479"/>
      <c r="AM2479"/>
      <c r="AN2479"/>
    </row>
    <row r="2480" spans="1:40" x14ac:dyDescent="0.3">
      <c r="A2480"/>
      <c r="B2480">
        <f t="shared" si="1295"/>
        <v>546000</v>
      </c>
      <c r="C2480" s="186" t="str">
        <f t="shared" si="1263"/>
        <v>-0.00145023210507803+0.00519167356028962i</v>
      </c>
      <c r="D2480" s="158" t="str">
        <f t="shared" si="1264"/>
        <v>-6.90624442900485-1.88584355925001i</v>
      </c>
      <c r="E2480" t="str">
        <f t="shared" si="1265"/>
        <v>314.483636575373-2880.59249788803i</v>
      </c>
      <c r="F2480" t="str">
        <f t="shared" si="1266"/>
        <v>0.899364258634684+0.251171268245074i</v>
      </c>
      <c r="G2480" t="str">
        <f t="shared" si="1261"/>
        <v>0.899364258634684+0.251171268245074i</v>
      </c>
      <c r="H2480" t="str">
        <f t="shared" si="1267"/>
        <v>10.2879895395533+3.72464693212881i</v>
      </c>
      <c r="I2480" t="str">
        <f t="shared" si="1268"/>
        <v>2144.13698607503i</v>
      </c>
      <c r="J2480" t="str">
        <f t="shared" si="1262"/>
        <v>-1137.66506344081+457.212340291463i</v>
      </c>
      <c r="K2480" t="str">
        <f t="shared" si="1269"/>
        <v>0.652105127652526-1.62260979427624i</v>
      </c>
      <c r="L2480" t="str">
        <f t="shared" si="1270"/>
        <v>0.159191812637112-0.32759397224853i</v>
      </c>
      <c r="M2480" t="str">
        <f t="shared" si="1271"/>
        <v>0.811296940289638-1.95020376652477i</v>
      </c>
      <c r="N2480" t="str">
        <f t="shared" si="1272"/>
        <v>-6.97985254560016i</v>
      </c>
      <c r="O2480" t="str">
        <f t="shared" si="1273"/>
        <v>0.766984959604913-0.641665077544236i</v>
      </c>
      <c r="P2480" t="str">
        <f t="shared" si="1274"/>
        <v>0.233015040395087+0.641665077544236i</v>
      </c>
      <c r="Q2480" t="str">
        <f t="shared" si="1275"/>
        <v>-0.233015040395087+6.33818746805592i</v>
      </c>
      <c r="R2480" t="str">
        <f t="shared" si="1276"/>
        <v>0.0997515570246362-0.040430904698888i</v>
      </c>
      <c r="S2480" t="str">
        <f t="shared" si="1277"/>
        <v>0.76596461405763i</v>
      </c>
      <c r="T2480" t="str">
        <f t="shared" si="1278"/>
        <v>0.0309686423136846+0.0764061628780231i</v>
      </c>
      <c r="U2480" t="e">
        <f t="shared" si="1279"/>
        <v>#DIV/0!</v>
      </c>
      <c r="V2480" t="str">
        <f t="shared" si="1280"/>
        <v>0.0000833333333333333-0.000485820949608961i</v>
      </c>
      <c r="W2480" t="e">
        <f t="shared" si="1281"/>
        <v>#DIV/0!</v>
      </c>
      <c r="X2480" t="e">
        <f t="shared" si="1282"/>
        <v>#DIV/0!</v>
      </c>
      <c r="Y2480" t="str">
        <f t="shared" si="1283"/>
        <v>0.00096+2.33282104084964i</v>
      </c>
      <c r="Z2480" t="e">
        <f t="shared" si="1284"/>
        <v>#DIV/0!</v>
      </c>
      <c r="AA2480" t="e">
        <f t="shared" si="1285"/>
        <v>#DIV/0!</v>
      </c>
      <c r="AB2480" t="str">
        <f t="shared" si="1286"/>
        <v>0.0176717943478543+0.0436000385038653i</v>
      </c>
      <c r="AC2480" t="str">
        <f t="shared" si="1287"/>
        <v>1.0993660319947+0.000908977936259728i</v>
      </c>
      <c r="AD2480" t="str">
        <f t="shared" si="1288"/>
        <v>0.0161073119554534+0.0396459377898038i</v>
      </c>
      <c r="AE2480" t="e">
        <f t="shared" si="1289"/>
        <v>#DIV/0!</v>
      </c>
      <c r="AF2480" t="str">
        <f t="shared" si="1290"/>
        <v>-17.1942339685582-5.61049049137882i</v>
      </c>
      <c r="AG2480" t="e">
        <f t="shared" si="1291"/>
        <v>#DIV/0!</v>
      </c>
      <c r="AH2480" t="e">
        <f t="shared" si="1292"/>
        <v>#DIV/0!</v>
      </c>
      <c r="AI2480" t="e">
        <f t="shared" si="1293"/>
        <v>#DIV/0!</v>
      </c>
      <c r="AJ2480" t="e">
        <f t="shared" si="1294"/>
        <v>#DIV/0!</v>
      </c>
      <c r="AK2480"/>
      <c r="AL2480"/>
      <c r="AM2480"/>
      <c r="AN2480"/>
    </row>
    <row r="2481" spans="1:40" x14ac:dyDescent="0.3">
      <c r="A2481"/>
      <c r="B2481">
        <f t="shared" si="1295"/>
        <v>547000</v>
      </c>
      <c r="C2481" s="186" t="str">
        <f t="shared" si="1263"/>
        <v>-0.00144566491270527+0.00518400882498151i</v>
      </c>
      <c r="D2481" s="158" t="str">
        <f t="shared" si="1264"/>
        <v>-6.90863919030273-1.88335369351087i</v>
      </c>
      <c r="E2481" t="str">
        <f t="shared" si="1265"/>
        <v>313.348321028897-2875.4500519362i</v>
      </c>
      <c r="F2481" t="str">
        <f t="shared" si="1266"/>
        <v>0.899681185996346+0.250838838413355i</v>
      </c>
      <c r="G2481" t="str">
        <f t="shared" si="1261"/>
        <v>0.899681185996346+0.250838838413355i</v>
      </c>
      <c r="H2481" t="str">
        <f t="shared" si="1267"/>
        <v>10.2926142865564+3.71968003116909i</v>
      </c>
      <c r="I2481" t="str">
        <f t="shared" si="1268"/>
        <v>2148.06397689202i</v>
      </c>
      <c r="J2481" t="str">
        <f t="shared" si="1262"/>
        <v>-1141.83981727603+458.049725530091i</v>
      </c>
      <c r="K2481" t="str">
        <f t="shared" si="1269"/>
        <v>0.650049614864973-1.62046278403241i</v>
      </c>
      <c r="L2481" t="str">
        <f t="shared" si="1270"/>
        <v>0.158721050281228-0.327223425351314i</v>
      </c>
      <c r="M2481" t="str">
        <f t="shared" si="1271"/>
        <v>0.808770665146201-1.94768620938372i</v>
      </c>
      <c r="N2481" t="str">
        <f t="shared" si="1272"/>
        <v>-6.99263615832104i</v>
      </c>
      <c r="O2481" t="str">
        <f t="shared" si="1273"/>
        <v>0.75871971539634-0.651417219198953i</v>
      </c>
      <c r="P2481" t="str">
        <f t="shared" si="1274"/>
        <v>0.24128028460366+0.651417219198953i</v>
      </c>
      <c r="Q2481" t="str">
        <f t="shared" si="1275"/>
        <v>-0.24128028460366+6.34121893912209i</v>
      </c>
      <c r="R2481" t="str">
        <f t="shared" si="1276"/>
        <v>0.101133262327254-0.0418975830154287i</v>
      </c>
      <c r="S2481" t="str">
        <f t="shared" si="1277"/>
        <v>0.767367479651142i</v>
      </c>
      <c r="T2481" t="str">
        <f t="shared" si="1278"/>
        <v>0.032150842682024+0.0776063766209627i</v>
      </c>
      <c r="U2481" t="e">
        <f t="shared" si="1279"/>
        <v>#DIV/0!</v>
      </c>
      <c r="V2481" t="str">
        <f t="shared" si="1280"/>
        <v>0.0000833333333333333-0.00048493279430803i</v>
      </c>
      <c r="W2481" t="e">
        <f t="shared" si="1281"/>
        <v>#DIV/0!</v>
      </c>
      <c r="X2481" t="e">
        <f t="shared" si="1282"/>
        <v>#DIV/0!</v>
      </c>
      <c r="Y2481" t="str">
        <f t="shared" si="1283"/>
        <v>0.00096+2.33709360685852i</v>
      </c>
      <c r="Z2481" t="e">
        <f t="shared" si="1284"/>
        <v>#DIV/0!</v>
      </c>
      <c r="AA2481" t="e">
        <f t="shared" si="1285"/>
        <v>#DIV/0!</v>
      </c>
      <c r="AB2481" t="str">
        <f t="shared" si="1286"/>
        <v>0.0183463993749536+0.0442849225948067i</v>
      </c>
      <c r="AC2481" t="str">
        <f t="shared" si="1287"/>
        <v>1.10109116264705+0.0000833172485066175i</v>
      </c>
      <c r="AD2481" t="str">
        <f t="shared" si="1288"/>
        <v>0.0166650599325219+0.0402178635249494i</v>
      </c>
      <c r="AE2481" t="e">
        <f t="shared" si="1289"/>
        <v>#DIV/0!</v>
      </c>
      <c r="AF2481" t="str">
        <f t="shared" si="1290"/>
        <v>-17.2012534768591-5.60303372467996i</v>
      </c>
      <c r="AG2481" t="e">
        <f t="shared" si="1291"/>
        <v>#DIV/0!</v>
      </c>
      <c r="AH2481" t="e">
        <f t="shared" si="1292"/>
        <v>#DIV/0!</v>
      </c>
      <c r="AI2481" t="e">
        <f t="shared" si="1293"/>
        <v>#DIV/0!</v>
      </c>
      <c r="AJ2481" t="e">
        <f t="shared" si="1294"/>
        <v>#DIV/0!</v>
      </c>
      <c r="AK2481"/>
      <c r="AL2481"/>
      <c r="AM2481"/>
      <c r="AN2481"/>
    </row>
    <row r="2482" spans="1:40" x14ac:dyDescent="0.3">
      <c r="A2482"/>
      <c r="B2482">
        <f t="shared" si="1295"/>
        <v>548000</v>
      </c>
      <c r="C2482" s="186" t="str">
        <f t="shared" si="1263"/>
        <v>-0.00144111811826087+0.00517636392095153i</v>
      </c>
      <c r="D2482" s="158" t="str">
        <f t="shared" si="1264"/>
        <v>-6.91102325632765-1.88086864527673i</v>
      </c>
      <c r="E2482" t="str">
        <f t="shared" si="1265"/>
        <v>312.219118136226-2870.32570913259i</v>
      </c>
      <c r="F2482" t="str">
        <f t="shared" si="1266"/>
        <v>0.899996697924476+0.250507056783134i</v>
      </c>
      <c r="G2482" t="str">
        <f t="shared" si="1261"/>
        <v>0.899996697924476+0.250507056783134i</v>
      </c>
      <c r="H2482" t="str">
        <f t="shared" si="1267"/>
        <v>10.2972183571474+3.71472304280865i</v>
      </c>
      <c r="I2482" t="str">
        <f t="shared" si="1268"/>
        <v>2151.99096770901i</v>
      </c>
      <c r="J2482" t="str">
        <f t="shared" si="1262"/>
        <v>-1146.02221018505+458.887110768721i</v>
      </c>
      <c r="K2482" t="str">
        <f t="shared" si="1269"/>
        <v>0.648003293960377-1.61831995217217i</v>
      </c>
      <c r="L2482" t="str">
        <f t="shared" si="1270"/>
        <v>0.1582522101907-0.326853300113892i</v>
      </c>
      <c r="M2482" t="str">
        <f t="shared" si="1271"/>
        <v>0.806255504151077-1.94517325228606i</v>
      </c>
      <c r="N2482" t="str">
        <f t="shared" si="1272"/>
        <v>-7.00541977104191i</v>
      </c>
      <c r="O2482" t="str">
        <f t="shared" si="1273"/>
        <v>0.750330482328203-0.661062907210143i</v>
      </c>
      <c r="P2482" t="str">
        <f t="shared" si="1274"/>
        <v>0.249669517671797+0.661062907210143i</v>
      </c>
      <c r="Q2482" t="str">
        <f t="shared" si="1275"/>
        <v>-0.249669517671797+6.34435686383177i</v>
      </c>
      <c r="R2482" t="str">
        <f t="shared" si="1276"/>
        <v>0.10248961231402-0.0433862810135749i</v>
      </c>
      <c r="S2482" t="str">
        <f t="shared" si="1277"/>
        <v>0.768770345244655i</v>
      </c>
      <c r="T2482" t="str">
        <f t="shared" si="1278"/>
        <v>0.0333540862336876+0.07879097464264i</v>
      </c>
      <c r="U2482" t="e">
        <f t="shared" si="1279"/>
        <v>#DIV/0!</v>
      </c>
      <c r="V2482" t="str">
        <f t="shared" si="1280"/>
        <v>0.0000833333333333333-0.000484047880449803i</v>
      </c>
      <c r="W2482" t="e">
        <f t="shared" si="1281"/>
        <v>#DIV/0!</v>
      </c>
      <c r="X2482" t="e">
        <f t="shared" si="1282"/>
        <v>#DIV/0!</v>
      </c>
      <c r="Y2482" t="str">
        <f t="shared" si="1283"/>
        <v>0.00096+2.3413661728674i</v>
      </c>
      <c r="Z2482" t="e">
        <f t="shared" si="1284"/>
        <v>#DIV/0!</v>
      </c>
      <c r="AA2482" t="e">
        <f t="shared" si="1285"/>
        <v>#DIV/0!</v>
      </c>
      <c r="AB2482" t="str">
        <f t="shared" si="1286"/>
        <v>0.0190330123811035+0.0449608958070617i</v>
      </c>
      <c r="AC2482" t="str">
        <f t="shared" si="1287"/>
        <v>1.10280220291556-0.000772536878145366i</v>
      </c>
      <c r="AD2482" t="str">
        <f t="shared" si="1288"/>
        <v>0.0172302040410424+0.040781752753304i</v>
      </c>
      <c r="AE2482" t="e">
        <f t="shared" si="1289"/>
        <v>#DIV/0!</v>
      </c>
      <c r="AF2482" t="str">
        <f t="shared" si="1290"/>
        <v>-17.208241613475-5.59559168808538i</v>
      </c>
      <c r="AG2482" t="e">
        <f t="shared" si="1291"/>
        <v>#DIV/0!</v>
      </c>
      <c r="AH2482" t="e">
        <f t="shared" si="1292"/>
        <v>#DIV/0!</v>
      </c>
      <c r="AI2482" t="e">
        <f t="shared" si="1293"/>
        <v>#DIV/0!</v>
      </c>
      <c r="AJ2482" t="e">
        <f t="shared" si="1294"/>
        <v>#DIV/0!</v>
      </c>
      <c r="AK2482"/>
      <c r="AL2482"/>
      <c r="AM2482"/>
      <c r="AN2482"/>
    </row>
    <row r="2483" spans="1:40" x14ac:dyDescent="0.3">
      <c r="A2483"/>
      <c r="B2483">
        <f t="shared" si="1295"/>
        <v>549000</v>
      </c>
      <c r="C2483" s="186" t="str">
        <f t="shared" si="1263"/>
        <v>-0.00143659160799794+0.00516873878515228i</v>
      </c>
      <c r="D2483" s="158" t="str">
        <f t="shared" si="1264"/>
        <v>-6.91339668671904-1.87838841198736i</v>
      </c>
      <c r="E2483" t="str">
        <f t="shared" si="1265"/>
        <v>311.095984268345-2865.21937528995i</v>
      </c>
      <c r="F2483" t="str">
        <f t="shared" si="1266"/>
        <v>0.900310802311877+0.250175922957416i</v>
      </c>
      <c r="G2483" t="str">
        <f t="shared" si="1261"/>
        <v>0.900310802311877+0.250175922957416i</v>
      </c>
      <c r="H2483" t="str">
        <f t="shared" si="1267"/>
        <v>10.3018018668237+3.7097759586206i</v>
      </c>
      <c r="I2483" t="str">
        <f t="shared" si="1268"/>
        <v>2155.917958526i</v>
      </c>
      <c r="J2483" t="str">
        <f t="shared" si="1262"/>
        <v>-1150.21224216789+459.724496007349i</v>
      </c>
      <c r="K2483" t="str">
        <f t="shared" si="1269"/>
        <v>0.645966113591197-1.6161812962569i</v>
      </c>
      <c r="L2483" t="str">
        <f t="shared" si="1270"/>
        <v>0.157785282947511-0.326483598783716i</v>
      </c>
      <c r="M2483" t="str">
        <f t="shared" si="1271"/>
        <v>0.803751396538708-1.94266489504062i</v>
      </c>
      <c r="N2483" t="str">
        <f t="shared" si="1272"/>
        <v>-7.01820338376279i</v>
      </c>
      <c r="O2483" t="str">
        <f t="shared" si="1273"/>
        <v>0.741818631356613-0.670600565293679i</v>
      </c>
      <c r="P2483" t="str">
        <f t="shared" si="1274"/>
        <v>0.258181368643387+0.670600565293679i</v>
      </c>
      <c r="Q2483" t="str">
        <f t="shared" si="1275"/>
        <v>-0.258181368643387+6.34760281846911i</v>
      </c>
      <c r="R2483" t="str">
        <f t="shared" si="1276"/>
        <v>0.103820153523297-0.0448966020910442i</v>
      </c>
      <c r="S2483" t="str">
        <f t="shared" si="1277"/>
        <v>0.770173210838166i</v>
      </c>
      <c r="T2483" t="str">
        <f t="shared" si="1278"/>
        <v>0.034578160188183+0.079959500988749i</v>
      </c>
      <c r="U2483" t="e">
        <f t="shared" si="1279"/>
        <v>#DIV/0!</v>
      </c>
      <c r="V2483" t="str">
        <f t="shared" si="1280"/>
        <v>0.0000833333333333333-0.000483166190321478i</v>
      </c>
      <c r="W2483" t="e">
        <f t="shared" si="1281"/>
        <v>#DIV/0!</v>
      </c>
      <c r="X2483" t="e">
        <f t="shared" si="1282"/>
        <v>#DIV/0!</v>
      </c>
      <c r="Y2483" t="str">
        <f t="shared" si="1283"/>
        <v>0.00096+2.34563873887628i</v>
      </c>
      <c r="Z2483" t="e">
        <f t="shared" si="1284"/>
        <v>#DIV/0!</v>
      </c>
      <c r="AA2483" t="e">
        <f t="shared" si="1285"/>
        <v>#DIV/0!</v>
      </c>
      <c r="AB2483" t="str">
        <f t="shared" si="1286"/>
        <v>0.0197315119462862+0.0456276979570985i</v>
      </c>
      <c r="AC2483" t="str">
        <f t="shared" si="1287"/>
        <v>1.10449855734542-0.00165838963026055i</v>
      </c>
      <c r="AD2483" t="str">
        <f t="shared" si="1288"/>
        <v>0.0178026110721435+0.0413375113249816i</v>
      </c>
      <c r="AE2483" t="e">
        <f t="shared" si="1289"/>
        <v>#DIV/0!</v>
      </c>
      <c r="AF2483" t="str">
        <f t="shared" si="1290"/>
        <v>-17.2151985535427-5.58816437060796i</v>
      </c>
      <c r="AG2483" t="e">
        <f t="shared" si="1291"/>
        <v>#DIV/0!</v>
      </c>
      <c r="AH2483" t="e">
        <f t="shared" si="1292"/>
        <v>#DIV/0!</v>
      </c>
      <c r="AI2483" t="e">
        <f t="shared" si="1293"/>
        <v>#DIV/0!</v>
      </c>
      <c r="AJ2483" t="e">
        <f t="shared" si="1294"/>
        <v>#DIV/0!</v>
      </c>
      <c r="AK2483"/>
      <c r="AL2483"/>
      <c r="AM2483"/>
      <c r="AN2483"/>
    </row>
    <row r="2484" spans="1:40" x14ac:dyDescent="0.3">
      <c r="A2484"/>
      <c r="B2484">
        <f t="shared" si="1295"/>
        <v>550000</v>
      </c>
      <c r="C2484" s="186" t="str">
        <f t="shared" si="1263"/>
        <v>-0.00143208526889823+0.00516113335470513i</v>
      </c>
      <c r="D2484" s="158" t="str">
        <f t="shared" si="1264"/>
        <v>-6.91575954073431-1.8759129909492i</v>
      </c>
      <c r="E2484" t="str">
        <f t="shared" si="1265"/>
        <v>309.978876183234-2860.13095686413i</v>
      </c>
      <c r="F2484" t="str">
        <f t="shared" si="1266"/>
        <v>0.900623507000794+0.249845436521992i</v>
      </c>
      <c r="G2484" t="str">
        <f t="shared" si="1261"/>
        <v>0.900623507000794+0.249845436521992i</v>
      </c>
      <c r="H2484" t="str">
        <f t="shared" si="1267"/>
        <v>10.3063649303403+3.70483876994665i</v>
      </c>
      <c r="I2484" t="str">
        <f t="shared" si="1268"/>
        <v>2159.84494934298i</v>
      </c>
      <c r="J2484" t="str">
        <f t="shared" si="1262"/>
        <v>-1154.40991322453+460.561881245979i</v>
      </c>
      <c r="K2484" t="str">
        <f t="shared" si="1269"/>
        <v>0.643938022739673-1.61404681373503i</v>
      </c>
      <c r="L2484" t="str">
        <f t="shared" si="1270"/>
        <v>0.157320259182811-0.326114323568176i</v>
      </c>
      <c r="M2484" t="str">
        <f t="shared" si="1271"/>
        <v>0.801258281922484-1.94016113730321i</v>
      </c>
      <c r="N2484" t="str">
        <f t="shared" si="1272"/>
        <v>-7.03098699648367i</v>
      </c>
      <c r="O2484" t="str">
        <f t="shared" si="1273"/>
        <v>0.733185553475739-0.680028634819501i</v>
      </c>
      <c r="P2484" t="str">
        <f t="shared" si="1274"/>
        <v>0.266814446524261+0.680028634819501i</v>
      </c>
      <c r="Q2484" t="str">
        <f t="shared" si="1275"/>
        <v>-0.266814446524261+6.35095836166417i</v>
      </c>
      <c r="R2484" t="str">
        <f t="shared" si="1276"/>
        <v>0.105124439351089-0.046428137114826i</v>
      </c>
      <c r="S2484" t="str">
        <f t="shared" si="1277"/>
        <v>0.771576076431679i</v>
      </c>
      <c r="T2484" t="str">
        <f t="shared" si="1278"/>
        <v>0.0358228398710895+0.0811115024515933i</v>
      </c>
      <c r="U2484" t="e">
        <f t="shared" si="1279"/>
        <v>#DIV/0!</v>
      </c>
      <c r="V2484" t="str">
        <f t="shared" si="1280"/>
        <v>0.0000833333333333333-0.000482287706339078i</v>
      </c>
      <c r="W2484" t="e">
        <f t="shared" si="1281"/>
        <v>#DIV/0!</v>
      </c>
      <c r="X2484" t="e">
        <f t="shared" si="1282"/>
        <v>#DIV/0!</v>
      </c>
      <c r="Y2484" t="str">
        <f t="shared" si="1283"/>
        <v>0.00096+2.34991130488517i</v>
      </c>
      <c r="Z2484" t="e">
        <f t="shared" si="1284"/>
        <v>#DIV/0!</v>
      </c>
      <c r="AA2484" t="e">
        <f t="shared" si="1285"/>
        <v>#DIV/0!</v>
      </c>
      <c r="AB2484" t="str">
        <f t="shared" si="1286"/>
        <v>0.0204417698633908+0.0462850704286975i</v>
      </c>
      <c r="AC2484" t="str">
        <f t="shared" si="1287"/>
        <v>1.1061796322833-0.00257403145628744i</v>
      </c>
      <c r="AD2484" t="str">
        <f t="shared" si="1288"/>
        <v>0.0183821468409379+0.0418850476909108i</v>
      </c>
      <c r="AE2484" t="e">
        <f t="shared" si="1289"/>
        <v>#DIV/0!</v>
      </c>
      <c r="AF2484" t="str">
        <f t="shared" si="1290"/>
        <v>-17.2221244710746-5.58075176089585i</v>
      </c>
      <c r="AG2484" t="e">
        <f t="shared" si="1291"/>
        <v>#DIV/0!</v>
      </c>
      <c r="AH2484" t="e">
        <f t="shared" si="1292"/>
        <v>#DIV/0!</v>
      </c>
      <c r="AI2484" t="e">
        <f t="shared" si="1293"/>
        <v>#DIV/0!</v>
      </c>
      <c r="AJ2484" t="e">
        <f t="shared" si="1294"/>
        <v>#DIV/0!</v>
      </c>
      <c r="AK2484"/>
      <c r="AL2484"/>
      <c r="AM2484"/>
      <c r="AN2484"/>
    </row>
    <row r="2485" spans="1:40" x14ac:dyDescent="0.3">
      <c r="A2485"/>
      <c r="B2485">
        <f t="shared" si="1295"/>
        <v>551000</v>
      </c>
      <c r="C2485" s="186" t="str">
        <f t="shared" si="1263"/>
        <v>-0.00142759898866706+0.00515354756690065i</v>
      </c>
      <c r="D2485" s="158" t="str">
        <f t="shared" si="1264"/>
        <v>-6.91811187725147-1.87344237933764i</v>
      </c>
      <c r="E2485" t="str">
        <f t="shared" si="1265"/>
        <v>308.867751021777-2855.06036094864i</v>
      </c>
      <c r="F2485" t="str">
        <f t="shared" si="1266"/>
        <v>0.900934819783264+0.249515597045723i</v>
      </c>
      <c r="G2485" t="str">
        <f t="shared" si="1261"/>
        <v>0.900934819783264+0.249515597045723i</v>
      </c>
      <c r="H2485" t="str">
        <f t="shared" si="1267"/>
        <v>10.3109076617156+3.69991146790136i</v>
      </c>
      <c r="I2485" t="str">
        <f t="shared" si="1268"/>
        <v>2163.77194015997i</v>
      </c>
      <c r="J2485" t="str">
        <f t="shared" si="1262"/>
        <v>-1158.61522335498+461.399266484608i</v>
      </c>
      <c r="K2485" t="str">
        <f t="shared" si="1269"/>
        <v>0.641918970715502-1.61191650194388i</v>
      </c>
      <c r="L2485" t="str">
        <f t="shared" si="1270"/>
        <v>0.156857129576697-0.325745476635066i</v>
      </c>
      <c r="M2485" t="str">
        <f t="shared" si="1271"/>
        <v>0.798776100292199-1.93766197857895i</v>
      </c>
      <c r="N2485" t="str">
        <f t="shared" si="1272"/>
        <v>-7.04377060920455i</v>
      </c>
      <c r="O2485" t="str">
        <f t="shared" si="1273"/>
        <v>0.724432659490465-0.689345575066361i</v>
      </c>
      <c r="P2485" t="str">
        <f t="shared" si="1274"/>
        <v>0.275567340509535+0.689345575066361i</v>
      </c>
      <c r="Q2485" t="str">
        <f t="shared" si="1275"/>
        <v>-0.275567340509535+6.35442503413819i</v>
      </c>
      <c r="R2485" t="str">
        <f t="shared" si="1276"/>
        <v>0.106402030462595-0.0479804645472975i</v>
      </c>
      <c r="S2485" t="str">
        <f t="shared" si="1277"/>
        <v>0.772978942025192i</v>
      </c>
      <c r="T2485" t="str">
        <f t="shared" si="1278"/>
        <v>0.0370878887236473+0.0822465289363089i</v>
      </c>
      <c r="U2485" t="e">
        <f t="shared" si="1279"/>
        <v>#DIV/0!</v>
      </c>
      <c r="V2485" t="str">
        <f t="shared" si="1280"/>
        <v>0.0000833333333333333-0.000481412411046266i</v>
      </c>
      <c r="W2485" t="e">
        <f t="shared" si="1281"/>
        <v>#DIV/0!</v>
      </c>
      <c r="X2485" t="e">
        <f t="shared" si="1282"/>
        <v>#DIV/0!</v>
      </c>
      <c r="Y2485" t="str">
        <f t="shared" si="1283"/>
        <v>0.00096+2.35418387089405i</v>
      </c>
      <c r="Z2485" t="e">
        <f t="shared" si="1284"/>
        <v>#DIV/0!</v>
      </c>
      <c r="AA2485" t="e">
        <f t="shared" si="1285"/>
        <v>#DIV/0!</v>
      </c>
      <c r="AB2485" t="str">
        <f t="shared" si="1286"/>
        <v>0.0211636511436855+0.0469327563819302i</v>
      </c>
      <c r="AC2485" t="str">
        <f t="shared" si="1287"/>
        <v>1.10784483631967-0.00351923803030628i</v>
      </c>
      <c r="AD2485" t="str">
        <f t="shared" si="1288"/>
        <v>0.018968676244313+0.04242427290169i</v>
      </c>
      <c r="AE2485" t="e">
        <f t="shared" si="1289"/>
        <v>#DIV/0!</v>
      </c>
      <c r="AF2485" t="str">
        <f t="shared" si="1290"/>
        <v>-17.2290195389671-5.573353847239i</v>
      </c>
      <c r="AG2485" t="e">
        <f t="shared" si="1291"/>
        <v>#DIV/0!</v>
      </c>
      <c r="AH2485" t="e">
        <f t="shared" si="1292"/>
        <v>#DIV/0!</v>
      </c>
      <c r="AI2485" t="e">
        <f t="shared" si="1293"/>
        <v>#DIV/0!</v>
      </c>
      <c r="AJ2485" t="e">
        <f t="shared" si="1294"/>
        <v>#DIV/0!</v>
      </c>
      <c r="AK2485"/>
      <c r="AL2485"/>
      <c r="AM2485"/>
      <c r="AN2485"/>
    </row>
    <row r="2486" spans="1:40" x14ac:dyDescent="0.3">
      <c r="A2486"/>
      <c r="B2486">
        <f t="shared" si="1295"/>
        <v>552000</v>
      </c>
      <c r="C2486" s="186" t="str">
        <f t="shared" si="1263"/>
        <v>-0.00142313265572858+0.00514598135919912i</v>
      </c>
      <c r="D2486" s="158" t="str">
        <f t="shared" si="1264"/>
        <v>-6.92045375477182-1.87097657419923i</v>
      </c>
      <c r="E2486" t="str">
        <f t="shared" si="1265"/>
        <v>307.762566303712-2850.00749526931i</v>
      </c>
      <c r="F2486" t="str">
        <f t="shared" si="1266"/>
        <v>0.901244748401464+0.249186404080837i</v>
      </c>
      <c r="G2486" t="str">
        <f t="shared" si="1261"/>
        <v>0.901244748401464+0.249186404080837i</v>
      </c>
      <c r="H2486" t="str">
        <f t="shared" si="1267"/>
        <v>10.3154301742358+3.69499404337607i</v>
      </c>
      <c r="I2486" t="str">
        <f t="shared" si="1268"/>
        <v>2167.69893097696i</v>
      </c>
      <c r="J2486" t="str">
        <f t="shared" si="1262"/>
        <v>-1162.82817255923+462.236651723236i</v>
      </c>
      <c r="K2486" t="str">
        <f t="shared" si="1269"/>
        <v>0.639908907153652-1.6097903581116i</v>
      </c>
      <c r="L2486" t="str">
        <f t="shared" si="1270"/>
        <v>0.156395884857994-0.325377060113053i</v>
      </c>
      <c r="M2486" t="str">
        <f t="shared" si="1271"/>
        <v>0.796304792011646-1.93516741822465i</v>
      </c>
      <c r="N2486" t="str">
        <f t="shared" si="1272"/>
        <v>-7.05655422192543i</v>
      </c>
      <c r="O2486" t="str">
        <f t="shared" si="1273"/>
        <v>0.715561379785849-0.69854986347359i</v>
      </c>
      <c r="P2486" t="str">
        <f t="shared" si="1274"/>
        <v>0.284438620214151+0.69854986347359i</v>
      </c>
      <c r="Q2486" t="str">
        <f t="shared" si="1275"/>
        <v>-0.284438620214151+6.35800435845184i</v>
      </c>
      <c r="R2486" t="str">
        <f t="shared" si="1276"/>
        <v>0.107652495202096-0.0495531505877674i</v>
      </c>
      <c r="S2486" t="str">
        <f t="shared" si="1277"/>
        <v>0.774381807618703i</v>
      </c>
      <c r="T2486" t="str">
        <f t="shared" si="1278"/>
        <v>0.0383730583253571+0.0833641338292628i</v>
      </c>
      <c r="U2486" t="e">
        <f t="shared" si="1279"/>
        <v>#DIV/0!</v>
      </c>
      <c r="V2486" t="str">
        <f t="shared" si="1280"/>
        <v>0.0000833333333333333-0.00048054028711321i</v>
      </c>
      <c r="W2486" t="e">
        <f t="shared" si="1281"/>
        <v>#DIV/0!</v>
      </c>
      <c r="X2486" t="e">
        <f t="shared" si="1282"/>
        <v>#DIV/0!</v>
      </c>
      <c r="Y2486" t="str">
        <f t="shared" si="1283"/>
        <v>0.00096+2.35845643690293i</v>
      </c>
      <c r="Z2486" t="e">
        <f t="shared" si="1284"/>
        <v>#DIV/0!</v>
      </c>
      <c r="AA2486" t="e">
        <f t="shared" si="1285"/>
        <v>#DIV/0!</v>
      </c>
      <c r="AB2486" t="str">
        <f t="shared" si="1286"/>
        <v>0.0218970140297134+0.0475705009633809i</v>
      </c>
      <c r="AC2486" t="str">
        <f t="shared" si="1287"/>
        <v>1.10949358073557-0.00449377023117459i</v>
      </c>
      <c r="AD2486" t="str">
        <f t="shared" si="1288"/>
        <v>0.0195620633180662+0.0429551006050738i</v>
      </c>
      <c r="AE2486" t="e">
        <f t="shared" si="1289"/>
        <v>#DIV/0!</v>
      </c>
      <c r="AF2486" t="str">
        <f t="shared" si="1290"/>
        <v>-17.2358839290076-5.5659706175753i</v>
      </c>
      <c r="AG2486" t="e">
        <f t="shared" si="1291"/>
        <v>#DIV/0!</v>
      </c>
      <c r="AH2486" t="e">
        <f t="shared" si="1292"/>
        <v>#DIV/0!</v>
      </c>
      <c r="AI2486" t="e">
        <f t="shared" si="1293"/>
        <v>#DIV/0!</v>
      </c>
      <c r="AJ2486" t="e">
        <f t="shared" si="1294"/>
        <v>#DIV/0!</v>
      </c>
      <c r="AK2486"/>
      <c r="AL2486"/>
      <c r="AM2486"/>
      <c r="AN2486"/>
    </row>
    <row r="2487" spans="1:40" x14ac:dyDescent="0.3">
      <c r="A2487"/>
      <c r="B2487">
        <f t="shared" si="1295"/>
        <v>553000</v>
      </c>
      <c r="C2487" s="186" t="str">
        <f t="shared" si="1263"/>
        <v>-0.00141868615922068+0.00513843466923065i</v>
      </c>
      <c r="D2487" s="158" t="str">
        <f t="shared" si="1264"/>
        <v>-6.92278523142222-1.86851557245373i</v>
      </c>
      <c r="E2487" t="str">
        <f t="shared" si="1265"/>
        <v>306.663279923638-2844.97226817901i</v>
      </c>
      <c r="F2487" t="str">
        <f t="shared" si="1266"/>
        <v>0.901553300548025+0.248857857163196i</v>
      </c>
      <c r="G2487" t="str">
        <f t="shared" si="1261"/>
        <v>0.901553300548025+0.248857857163196i</v>
      </c>
      <c r="H2487" t="str">
        <f t="shared" si="1267"/>
        <v>10.3199325804605+3.69008648704276i</v>
      </c>
      <c r="I2487" t="str">
        <f t="shared" si="1268"/>
        <v>2171.62592179394i</v>
      </c>
      <c r="J2487" t="str">
        <f t="shared" si="1262"/>
        <v>-1167.04876083729+463.074036961866i</v>
      </c>
      <c r="K2487" t="str">
        <f t="shared" si="1269"/>
        <v>0.637907782012118-1.60766837935899i</v>
      </c>
      <c r="L2487" t="str">
        <f t="shared" si="1270"/>
        <v>0.155936515804033-0.325009076092129i</v>
      </c>
      <c r="M2487" t="str">
        <f t="shared" si="1271"/>
        <v>0.793844297816151-1.93267745545112i</v>
      </c>
      <c r="N2487" t="str">
        <f t="shared" si="1272"/>
        <v>-7.06933783464631i</v>
      </c>
      <c r="O2487" t="str">
        <f t="shared" si="1273"/>
        <v>0.706573164093367-0.707639995889921i</v>
      </c>
      <c r="P2487" t="str">
        <f t="shared" si="1274"/>
        <v>0.293426835906633+0.707639995889921i</v>
      </c>
      <c r="Q2487" t="str">
        <f t="shared" si="1275"/>
        <v>-0.293426835906633+6.36169783875639i</v>
      </c>
      <c r="R2487" t="str">
        <f t="shared" si="1276"/>
        <v>0.10887541000053-0.051145749329511i</v>
      </c>
      <c r="S2487" t="str">
        <f t="shared" si="1277"/>
        <v>0.775784673212216i</v>
      </c>
      <c r="T2487" t="str">
        <f t="shared" si="1278"/>
        <v>0.0396780884297886+0.0844638743681072i</v>
      </c>
      <c r="U2487" t="e">
        <f t="shared" si="1279"/>
        <v>#DIV/0!</v>
      </c>
      <c r="V2487" t="str">
        <f t="shared" si="1280"/>
        <v>0.0000833333333333333-0.000479671317335428i</v>
      </c>
      <c r="W2487" t="e">
        <f t="shared" si="1281"/>
        <v>#DIV/0!</v>
      </c>
      <c r="X2487" t="e">
        <f t="shared" si="1282"/>
        <v>#DIV/0!</v>
      </c>
      <c r="Y2487" t="str">
        <f t="shared" si="1283"/>
        <v>0.00096+2.36272900291181i</v>
      </c>
      <c r="Z2487" t="e">
        <f t="shared" si="1284"/>
        <v>#DIV/0!</v>
      </c>
      <c r="AA2487" t="e">
        <f t="shared" si="1285"/>
        <v>#DIV/0!</v>
      </c>
      <c r="AB2487" t="str">
        <f t="shared" si="1286"/>
        <v>0.0226417100157264+0.0481980515173123i</v>
      </c>
      <c r="AC2487" t="str">
        <f t="shared" si="1287"/>
        <v>1.11112527995297-0.00549737413738877i</v>
      </c>
      <c r="AD2487" t="str">
        <f t="shared" si="1288"/>
        <v>0.0201621712933626+0.0434774470421362i</v>
      </c>
      <c r="AE2487" t="e">
        <f t="shared" si="1289"/>
        <v>#DIV/0!</v>
      </c>
      <c r="AF2487" t="str">
        <f t="shared" si="1290"/>
        <v>-17.2427178118827-5.55860205949649i</v>
      </c>
      <c r="AG2487" t="e">
        <f t="shared" si="1291"/>
        <v>#DIV/0!</v>
      </c>
      <c r="AH2487" t="e">
        <f t="shared" si="1292"/>
        <v>#DIV/0!</v>
      </c>
      <c r="AI2487" t="e">
        <f t="shared" si="1293"/>
        <v>#DIV/0!</v>
      </c>
      <c r="AJ2487" t="e">
        <f t="shared" si="1294"/>
        <v>#DIV/0!</v>
      </c>
      <c r="AK2487"/>
      <c r="AL2487"/>
      <c r="AM2487"/>
      <c r="AN2487"/>
    </row>
    <row r="2488" spans="1:40" x14ac:dyDescent="0.3">
      <c r="A2488"/>
      <c r="B2488">
        <f t="shared" si="1295"/>
        <v>554000</v>
      </c>
      <c r="C2488" s="186" t="str">
        <f t="shared" si="1263"/>
        <v>-0.00141425938899029+0.0051309074347959i</v>
      </c>
      <c r="D2488" s="158" t="str">
        <f t="shared" si="1264"/>
        <v>-6.92510636495786-1.86605937089641i</v>
      </c>
      <c r="E2488" t="str">
        <f t="shared" si="1265"/>
        <v>305.569850147067-2839.9545886524i</v>
      </c>
      <c r="F2488" t="str">
        <f t="shared" si="1266"/>
        <v>0.901860483866382+0.248529955812589i</v>
      </c>
      <c r="G2488" t="str">
        <f t="shared" si="1261"/>
        <v>0.901860483866382+0.248529955812589i</v>
      </c>
      <c r="H2488" t="str">
        <f t="shared" si="1267"/>
        <v>10.3244149922268+3.68518878935813i</v>
      </c>
      <c r="I2488" t="str">
        <f t="shared" si="1268"/>
        <v>2175.55291261093i</v>
      </c>
      <c r="J2488" t="str">
        <f t="shared" si="1262"/>
        <v>-1171.27698818915+463.911422200495i</v>
      </c>
      <c r="K2488" t="str">
        <f t="shared" si="1269"/>
        <v>0.635915545569753-1.60555056270138i</v>
      </c>
      <c r="L2488" t="str">
        <f t="shared" si="1270"/>
        <v>0.155479013240436-0.324641526624076i</v>
      </c>
      <c r="M2488" t="str">
        <f t="shared" si="1271"/>
        <v>0.791394558810189-1.93019208932546i</v>
      </c>
      <c r="N2488" t="str">
        <f t="shared" si="1272"/>
        <v>-7.08212144736719i</v>
      </c>
      <c r="O2488" t="str">
        <f t="shared" si="1273"/>
        <v>0.697469481254004-0.716614486819287i</v>
      </c>
      <c r="P2488" t="str">
        <f t="shared" si="1274"/>
        <v>0.302530518745996+0.716614486819287i</v>
      </c>
      <c r="Q2488" t="str">
        <f t="shared" si="1275"/>
        <v>-0.302530518745996+6.3655069605479i</v>
      </c>
      <c r="R2488" t="str">
        <f t="shared" si="1276"/>
        <v>0.110070359780106-0.0527578029323094i</v>
      </c>
      <c r="S2488" t="str">
        <f t="shared" si="1277"/>
        <v>0.777187538805727i</v>
      </c>
      <c r="T2488" t="str">
        <f t="shared" si="1278"/>
        <v>0.0410027070137591+0.0855453120129615i</v>
      </c>
      <c r="U2488" t="e">
        <f t="shared" si="1279"/>
        <v>#DIV/0!</v>
      </c>
      <c r="V2488" t="str">
        <f t="shared" si="1280"/>
        <v>0.0000833333333333333-0.000478805484632659i</v>
      </c>
      <c r="W2488" t="e">
        <f t="shared" si="1281"/>
        <v>#DIV/0!</v>
      </c>
      <c r="X2488" t="e">
        <f t="shared" si="1282"/>
        <v>#DIV/0!</v>
      </c>
      <c r="Y2488" t="str">
        <f t="shared" si="1283"/>
        <v>0.00096+2.36700156892069i</v>
      </c>
      <c r="Z2488" t="e">
        <f t="shared" si="1284"/>
        <v>#DIV/0!</v>
      </c>
      <c r="AA2488" t="e">
        <f t="shared" si="1285"/>
        <v>#DIV/0!</v>
      </c>
      <c r="AB2488" t="str">
        <f t="shared" si="1286"/>
        <v>0.0233975838757479+0.0488151577974752i</v>
      </c>
      <c r="AC2488" t="str">
        <f t="shared" si="1287"/>
        <v>1.11273935198843-0.00652978103791488i</v>
      </c>
      <c r="AD2488" t="str">
        <f t="shared" si="1288"/>
        <v>0.0207688626524774+0.0439912310421384i</v>
      </c>
      <c r="AE2488" t="e">
        <f t="shared" si="1289"/>
        <v>#DIV/0!</v>
      </c>
      <c r="AF2488" t="str">
        <f t="shared" si="1290"/>
        <v>-17.2495213571847-5.55124816025454i</v>
      </c>
      <c r="AG2488" t="e">
        <f t="shared" si="1291"/>
        <v>#DIV/0!</v>
      </c>
      <c r="AH2488" t="e">
        <f t="shared" si="1292"/>
        <v>#DIV/0!</v>
      </c>
      <c r="AI2488" t="e">
        <f t="shared" si="1293"/>
        <v>#DIV/0!</v>
      </c>
      <c r="AJ2488" t="e">
        <f t="shared" si="1294"/>
        <v>#DIV/0!</v>
      </c>
      <c r="AK2488"/>
      <c r="AL2488"/>
      <c r="AM2488"/>
      <c r="AN2488"/>
    </row>
    <row r="2489" spans="1:40" x14ac:dyDescent="0.3">
      <c r="A2489"/>
      <c r="B2489">
        <f t="shared" si="1295"/>
        <v>555000</v>
      </c>
      <c r="C2489" s="186" t="str">
        <f t="shared" si="1263"/>
        <v>-0.00140985223558857+0.00512339959386631i</v>
      </c>
      <c r="D2489" s="158" t="str">
        <f t="shared" si="1264"/>
        <v>-6.92741721276488-1.86360796620017i</v>
      </c>
      <c r="E2489" t="str">
        <f t="shared" si="1265"/>
        <v>304.482235606529-2834.95436628077i</v>
      </c>
      <c r="F2489" t="str">
        <f t="shared" si="1266"/>
        <v>0.902166305951134+0.248202699533018i</v>
      </c>
      <c r="G2489" t="str">
        <f t="shared" si="1261"/>
        <v>0.902166305951134+0.248202699533018i</v>
      </c>
      <c r="H2489" t="str">
        <f t="shared" si="1267"/>
        <v>10.3288775206553+3.68030094056751i</v>
      </c>
      <c r="I2489" t="str">
        <f t="shared" si="1268"/>
        <v>2179.47990342792i</v>
      </c>
      <c r="J2489" t="str">
        <f t="shared" si="1262"/>
        <v>-1175.51285461483+464.748807439124i</v>
      </c>
      <c r="K2489" t="str">
        <f t="shared" si="1269"/>
        <v>0.633932148424027-1.60343690505037i</v>
      </c>
      <c r="L2489" t="str">
        <f t="shared" si="1270"/>
        <v>0.155023368040888-0.324274413722904i</v>
      </c>
      <c r="M2489" t="str">
        <f t="shared" si="1271"/>
        <v>0.788955516464915-1.92771131877327i</v>
      </c>
      <c r="N2489" t="str">
        <f t="shared" si="1272"/>
        <v>-7.09490506008807i</v>
      </c>
      <c r="O2489" t="str">
        <f t="shared" si="1273"/>
        <v>0.688251818978215-0.725471869663586i</v>
      </c>
      <c r="P2489" t="str">
        <f t="shared" si="1274"/>
        <v>0.311748181021785+0.725471869663586i</v>
      </c>
      <c r="Q2489" t="str">
        <f t="shared" si="1275"/>
        <v>-0.311748181021785+6.36943319042448i</v>
      </c>
      <c r="R2489" t="str">
        <f t="shared" si="1276"/>
        <v>0.111236938355274-0.0543888418104888i</v>
      </c>
      <c r="S2489" t="str">
        <f t="shared" si="1277"/>
        <v>0.778590404399239i</v>
      </c>
      <c r="T2489" t="str">
        <f t="shared" si="1278"/>
        <v>0.0423466303400347+0.086608012818166i</v>
      </c>
      <c r="U2489" t="e">
        <f t="shared" si="1279"/>
        <v>#DIV/0!</v>
      </c>
      <c r="V2489" t="str">
        <f t="shared" si="1280"/>
        <v>0.0000833333333333333-0.000477942772047734i</v>
      </c>
      <c r="W2489" t="e">
        <f t="shared" si="1281"/>
        <v>#DIV/0!</v>
      </c>
      <c r="X2489" t="e">
        <f t="shared" si="1282"/>
        <v>#DIV/0!</v>
      </c>
      <c r="Y2489" t="str">
        <f t="shared" si="1283"/>
        <v>0.00096+2.37127413492958i</v>
      </c>
      <c r="Z2489" t="e">
        <f t="shared" si="1284"/>
        <v>#DIV/0!</v>
      </c>
      <c r="AA2489" t="e">
        <f t="shared" si="1285"/>
        <v>#DIV/0!</v>
      </c>
      <c r="AB2489" t="str">
        <f t="shared" si="1286"/>
        <v>0.0241644736993529+0.0494215721792441i</v>
      </c>
      <c r="AC2489" t="str">
        <f t="shared" si="1287"/>
        <v>1.11433521890907-0.00759070745925797i</v>
      </c>
      <c r="AD2489" t="str">
        <f t="shared" si="1288"/>
        <v>0.0213819991838047+0.0444963740161465i</v>
      </c>
      <c r="AE2489" t="e">
        <f t="shared" si="1289"/>
        <v>#DIV/0!</v>
      </c>
      <c r="AF2489" t="str">
        <f t="shared" si="1290"/>
        <v>-17.2562947334202-5.54390890676768i</v>
      </c>
      <c r="AG2489" t="e">
        <f t="shared" si="1291"/>
        <v>#DIV/0!</v>
      </c>
      <c r="AH2489" t="e">
        <f t="shared" si="1292"/>
        <v>#DIV/0!</v>
      </c>
      <c r="AI2489" t="e">
        <f t="shared" si="1293"/>
        <v>#DIV/0!</v>
      </c>
      <c r="AJ2489" t="e">
        <f t="shared" si="1294"/>
        <v>#DIV/0!</v>
      </c>
      <c r="AK2489"/>
      <c r="AL2489"/>
      <c r="AM2489"/>
      <c r="AN2489"/>
    </row>
    <row r="2490" spans="1:40" x14ac:dyDescent="0.3">
      <c r="A2490"/>
      <c r="B2490">
        <f t="shared" si="1295"/>
        <v>556000</v>
      </c>
      <c r="C2490" s="186" t="str">
        <f t="shared" si="1263"/>
        <v>-0.001405464590266+0.00511591108458426i</v>
      </c>
      <c r="D2490" s="158" t="str">
        <f t="shared" si="1264"/>
        <v>-6.92971783186248-1.86116135491741i</v>
      </c>
      <c r="E2490" t="str">
        <f t="shared" si="1265"/>
        <v>303.400395297718-2829.9715112669i</v>
      </c>
      <c r="F2490" t="str">
        <f t="shared" si="1266"/>
        <v>0.902470774348318+0.247876087812942i</v>
      </c>
      <c r="G2490" t="str">
        <f t="shared" si="1261"/>
        <v>0.902470774348318+0.247876087812942i</v>
      </c>
      <c r="H2490" t="str">
        <f t="shared" si="1267"/>
        <v>10.3333202761542+3.67542293070831i</v>
      </c>
      <c r="I2490" t="str">
        <f t="shared" si="1268"/>
        <v>2183.40689424491i</v>
      </c>
      <c r="J2490" t="str">
        <f t="shared" si="1262"/>
        <v>-1179.75636011431+465.586192677753i</v>
      </c>
      <c r="K2490" t="str">
        <f t="shared" si="1269"/>
        <v>0.631957541488926-1.60132740321573i</v>
      </c>
      <c r="L2490" t="str">
        <f t="shared" si="1270"/>
        <v>0.154569571126922-0.323907739365303i</v>
      </c>
      <c r="M2490" t="str">
        <f t="shared" si="1271"/>
        <v>0.786527112615848-1.92523514258103i</v>
      </c>
      <c r="N2490" t="str">
        <f t="shared" si="1272"/>
        <v>-7.10768867280895i</v>
      </c>
      <c r="O2490" t="str">
        <f t="shared" si="1273"/>
        <v>0.678921683602805-0.734210696962345i</v>
      </c>
      <c r="P2490" t="str">
        <f t="shared" si="1274"/>
        <v>0.321078316397195+0.734210696962345i</v>
      </c>
      <c r="Q2490" t="str">
        <f t="shared" si="1275"/>
        <v>-0.321078316397195+6.37347797584661i</v>
      </c>
      <c r="R2490" t="str">
        <f t="shared" si="1276"/>
        <v>0.112374748829396-0.056038384836413i</v>
      </c>
      <c r="S2490" t="str">
        <f t="shared" si="1277"/>
        <v>0.779993269992752i</v>
      </c>
      <c r="T2490" t="str">
        <f t="shared" si="1278"/>
        <v>0.043709563033666+0.0876515478040548i</v>
      </c>
      <c r="U2490" t="e">
        <f t="shared" si="1279"/>
        <v>#DIV/0!</v>
      </c>
      <c r="V2490" t="str">
        <f t="shared" si="1280"/>
        <v>0.0000833333333333333-0.00047708316274549i</v>
      </c>
      <c r="W2490" t="e">
        <f t="shared" si="1281"/>
        <v>#DIV/0!</v>
      </c>
      <c r="X2490" t="e">
        <f t="shared" si="1282"/>
        <v>#DIV/0!</v>
      </c>
      <c r="Y2490" t="str">
        <f t="shared" si="1283"/>
        <v>0.00096+2.37554670093846i</v>
      </c>
      <c r="Z2490" t="e">
        <f t="shared" si="1284"/>
        <v>#DIV/0!</v>
      </c>
      <c r="AA2490" t="e">
        <f t="shared" si="1285"/>
        <v>#DIV/0!</v>
      </c>
      <c r="AB2490" t="str">
        <f t="shared" si="1286"/>
        <v>0.024942210935227+0.0500170498717637i</v>
      </c>
      <c r="AC2490" t="str">
        <f t="shared" si="1287"/>
        <v>1.11591230729049-0.00867985520896671i</v>
      </c>
      <c r="AD2490" t="str">
        <f t="shared" si="1288"/>
        <v>0.0220014420360979+0.0449927999494279i</v>
      </c>
      <c r="AE2490" t="e">
        <f t="shared" si="1289"/>
        <v>#DIV/0!</v>
      </c>
      <c r="AF2490" t="str">
        <f t="shared" si="1290"/>
        <v>-17.2630381080167-5.53658428562572i</v>
      </c>
      <c r="AG2490" t="e">
        <f t="shared" si="1291"/>
        <v>#DIV/0!</v>
      </c>
      <c r="AH2490" t="e">
        <f t="shared" si="1292"/>
        <v>#DIV/0!</v>
      </c>
      <c r="AI2490" t="e">
        <f t="shared" si="1293"/>
        <v>#DIV/0!</v>
      </c>
      <c r="AJ2490" t="e">
        <f t="shared" si="1294"/>
        <v>#DIV/0!</v>
      </c>
      <c r="AK2490"/>
      <c r="AL2490"/>
      <c r="AM2490"/>
      <c r="AN2490"/>
    </row>
    <row r="2491" spans="1:40" x14ac:dyDescent="0.3">
      <c r="A2491"/>
      <c r="B2491">
        <f t="shared" si="1295"/>
        <v>557000</v>
      </c>
      <c r="C2491" s="186" t="str">
        <f t="shared" si="1263"/>
        <v>-0.00140109634496778+0.00510844184526374i</v>
      </c>
      <c r="D2491" s="158" t="str">
        <f t="shared" si="1264"/>
        <v>-6.93200827890583-1.8587195334824i</v>
      </c>
      <c r="E2491" t="str">
        <f t="shared" si="1265"/>
        <v>302.324288575688-2825.00593441998i</v>
      </c>
      <c r="F2491" t="str">
        <f t="shared" si="1266"/>
        <v>0.902773896555792+0.247550120125577i</v>
      </c>
      <c r="G2491" t="str">
        <f t="shared" si="1261"/>
        <v>0.902773896555792+0.247550120125577i</v>
      </c>
      <c r="H2491" t="str">
        <f t="shared" si="1267"/>
        <v>10.3377433684243+3.67055474961426i</v>
      </c>
      <c r="I2491" t="str">
        <f t="shared" si="1268"/>
        <v>2187.33388506189i</v>
      </c>
      <c r="J2491" t="str">
        <f t="shared" si="1262"/>
        <v>-1184.00750468759+466.423577916382i</v>
      </c>
      <c r="K2491" t="str">
        <f t="shared" si="1269"/>
        <v>0.629991675992727-1.59922205390703i</v>
      </c>
      <c r="L2491" t="str">
        <f t="shared" si="1270"/>
        <v>0.154117613467698-0.323541505491083i</v>
      </c>
      <c r="M2491" t="str">
        <f t="shared" si="1271"/>
        <v>0.784109289460425-1.92276355939811i</v>
      </c>
      <c r="N2491" t="str">
        <f t="shared" si="1272"/>
        <v>-7.12047228552983i</v>
      </c>
      <c r="O2491" t="str">
        <f t="shared" si="1273"/>
        <v>0.669480599844772-0.742829540629264i</v>
      </c>
      <c r="P2491" t="str">
        <f t="shared" si="1274"/>
        <v>0.330519400155228+0.742829540629264i</v>
      </c>
      <c r="Q2491" t="str">
        <f t="shared" si="1275"/>
        <v>-0.330519400155228+6.37764274490057i</v>
      </c>
      <c r="R2491" t="str">
        <f t="shared" si="1276"/>
        <v>0.113483403986436-0.0577059395593561i</v>
      </c>
      <c r="S2491" t="str">
        <f t="shared" si="1277"/>
        <v>0.781396135586263i</v>
      </c>
      <c r="T2491" t="str">
        <f t="shared" si="1278"/>
        <v>0.0450911981720553+0.0886754933281758i</v>
      </c>
      <c r="U2491" t="e">
        <f t="shared" si="1279"/>
        <v>#DIV/0!</v>
      </c>
      <c r="V2491" t="str">
        <f t="shared" si="1280"/>
        <v>0.0000833333333333333-0.000476226640011655i</v>
      </c>
      <c r="W2491" t="e">
        <f t="shared" si="1281"/>
        <v>#DIV/0!</v>
      </c>
      <c r="X2491" t="e">
        <f t="shared" si="1282"/>
        <v>#DIV/0!</v>
      </c>
      <c r="Y2491" t="str">
        <f t="shared" si="1283"/>
        <v>0.00096+2.37981926694734i</v>
      </c>
      <c r="Z2491" t="e">
        <f t="shared" si="1284"/>
        <v>#DIV/0!</v>
      </c>
      <c r="AA2491" t="e">
        <f t="shared" si="1285"/>
        <v>#DIV/0!</v>
      </c>
      <c r="AB2491" t="str">
        <f t="shared" si="1286"/>
        <v>0.0257306204425626+0.0506013491297804i</v>
      </c>
      <c r="AC2491" t="str">
        <f t="shared" si="1287"/>
        <v>1.11747004867572-0.00979691143577244i</v>
      </c>
      <c r="AD2491" t="str">
        <f t="shared" si="1288"/>
        <v>0.0226270517719242+0.0454804353926724i</v>
      </c>
      <c r="AE2491" t="e">
        <f t="shared" si="1289"/>
        <v>#DIV/0!</v>
      </c>
      <c r="AF2491" t="str">
        <f t="shared" si="1290"/>
        <v>-17.2697516473301-5.52927428309666i</v>
      </c>
      <c r="AG2491" t="e">
        <f t="shared" si="1291"/>
        <v>#DIV/0!</v>
      </c>
      <c r="AH2491" t="e">
        <f t="shared" si="1292"/>
        <v>#DIV/0!</v>
      </c>
      <c r="AI2491" t="e">
        <f t="shared" si="1293"/>
        <v>#DIV/0!</v>
      </c>
      <c r="AJ2491" t="e">
        <f t="shared" si="1294"/>
        <v>#DIV/0!</v>
      </c>
      <c r="AK2491"/>
      <c r="AL2491"/>
      <c r="AM2491"/>
      <c r="AN2491"/>
    </row>
    <row r="2492" spans="1:40" x14ac:dyDescent="0.3">
      <c r="A2492"/>
      <c r="B2492">
        <f t="shared" si="1295"/>
        <v>558000</v>
      </c>
      <c r="C2492" s="186" t="str">
        <f t="shared" si="1263"/>
        <v>-0.00139674739232896+0.00510099181439043i</v>
      </c>
      <c r="D2492" s="158" t="str">
        <f t="shared" si="1264"/>
        <v>-6.93428861018838-1.8562824982131i</v>
      </c>
      <c r="E2492" t="str">
        <f t="shared" si="1265"/>
        <v>301.253875151098-2820.05754715055i</v>
      </c>
      <c r="F2492" t="str">
        <f t="shared" si="1266"/>
        <v>0.903075680023546+0.247224795929142i</v>
      </c>
      <c r="G2492" t="str">
        <f t="shared" si="1261"/>
        <v>0.903075680023546+0.247224795929142i</v>
      </c>
      <c r="H2492" t="str">
        <f t="shared" si="1267"/>
        <v>10.3421469064643+3.66569638691876i</v>
      </c>
      <c r="I2492" t="str">
        <f t="shared" si="1268"/>
        <v>2191.26087587888i</v>
      </c>
      <c r="J2492" t="str">
        <f t="shared" si="1262"/>
        <v>-1188.26628833468+467.260963155011i</v>
      </c>
      <c r="K2492" t="str">
        <f t="shared" si="1269"/>
        <v>0.628034503475874-1.59712085373547i</v>
      </c>
      <c r="L2492" t="str">
        <f t="shared" si="1270"/>
        <v>0.153667486079782-0.323175714003602i</v>
      </c>
      <c r="M2492" t="str">
        <f t="shared" si="1271"/>
        <v>0.781701989555656-1.92029656773907i</v>
      </c>
      <c r="N2492" t="str">
        <f t="shared" si="1272"/>
        <v>-7.13325589825071i</v>
      </c>
      <c r="O2492" t="str">
        <f t="shared" si="1273"/>
        <v>0.659930110552132-0.751326992185593i</v>
      </c>
      <c r="P2492" t="str">
        <f t="shared" si="1274"/>
        <v>0.340069889447868+0.751326992185593i</v>
      </c>
      <c r="Q2492" t="str">
        <f t="shared" si="1275"/>
        <v>-0.340069889447868+6.38192890606512i</v>
      </c>
      <c r="R2492" t="str">
        <f t="shared" si="1276"/>
        <v>0.114562526676991-0.0593910024396491i</v>
      </c>
      <c r="S2492" t="str">
        <f t="shared" si="1277"/>
        <v>0.782799001179776i</v>
      </c>
      <c r="T2492" t="str">
        <f t="shared" si="1278"/>
        <v>0.046491217388823+0.08967943145538i</v>
      </c>
      <c r="U2492" t="e">
        <f t="shared" si="1279"/>
        <v>#DIV/0!</v>
      </c>
      <c r="V2492" t="str">
        <f t="shared" si="1280"/>
        <v>0.0000833333333333333-0.000475373187251777i</v>
      </c>
      <c r="W2492" t="e">
        <f t="shared" si="1281"/>
        <v>#DIV/0!</v>
      </c>
      <c r="X2492" t="e">
        <f t="shared" si="1282"/>
        <v>#DIV/0!</v>
      </c>
      <c r="Y2492" t="str">
        <f t="shared" si="1283"/>
        <v>0.00096+2.38409183295622i</v>
      </c>
      <c r="Z2492" t="e">
        <f t="shared" si="1284"/>
        <v>#DIV/0!</v>
      </c>
      <c r="AA2492" t="e">
        <f t="shared" si="1285"/>
        <v>#DIV/0!</v>
      </c>
      <c r="AB2492" t="str">
        <f t="shared" si="1286"/>
        <v>0.0265295205503284+0.0511742314648282i</v>
      </c>
      <c r="AC2492" t="str">
        <f t="shared" si="1287"/>
        <v>1.11900788003474-0.0109415487065209i</v>
      </c>
      <c r="AD2492" t="str">
        <f t="shared" si="1288"/>
        <v>0.0232586884203062+0.0459592094520658i</v>
      </c>
      <c r="AE2492" t="e">
        <f t="shared" si="1289"/>
        <v>#DIV/0!</v>
      </c>
      <c r="AF2492" t="str">
        <f t="shared" si="1290"/>
        <v>-17.2764355166527-5.52197888513186i</v>
      </c>
      <c r="AG2492" t="e">
        <f t="shared" si="1291"/>
        <v>#DIV/0!</v>
      </c>
      <c r="AH2492" t="e">
        <f t="shared" si="1292"/>
        <v>#DIV/0!</v>
      </c>
      <c r="AI2492" t="e">
        <f t="shared" si="1293"/>
        <v>#DIV/0!</v>
      </c>
      <c r="AJ2492" t="e">
        <f t="shared" si="1294"/>
        <v>#DIV/0!</v>
      </c>
      <c r="AK2492"/>
      <c r="AL2492"/>
      <c r="AM2492"/>
      <c r="AN2492"/>
    </row>
    <row r="2493" spans="1:40" x14ac:dyDescent="0.3">
      <c r="A2493"/>
      <c r="B2493">
        <f t="shared" si="1295"/>
        <v>559000</v>
      </c>
      <c r="C2493" s="186" t="str">
        <f t="shared" si="1263"/>
        <v>-0.00139241762566985+0.00509356093062206i</v>
      </c>
      <c r="D2493" s="158" t="str">
        <f t="shared" si="1264"/>
        <v>-6.93655888164424-1.85385024531321i</v>
      </c>
      <c r="E2493" t="str">
        <f t="shared" si="1265"/>
        <v>300.189115086499-2815.12626146557i</v>
      </c>
      <c r="F2493" t="str">
        <f t="shared" si="1266"/>
        <v>0.903376132154013+0.246900114667127i</v>
      </c>
      <c r="G2493" t="str">
        <f t="shared" si="1261"/>
        <v>0.903376132154013+0.246900114667127i</v>
      </c>
      <c r="H2493" t="str">
        <f t="shared" si="1267"/>
        <v>10.3465309985751+3.66084783205864i</v>
      </c>
      <c r="I2493" t="str">
        <f t="shared" si="1268"/>
        <v>2195.18786669587i</v>
      </c>
      <c r="J2493" t="str">
        <f t="shared" si="1262"/>
        <v>-1192.53271105558+468.098348393641i</v>
      </c>
      <c r="K2493" t="str">
        <f t="shared" si="1269"/>
        <v>0.626085975788845-1.59502379921555i</v>
      </c>
      <c r="L2493" t="str">
        <f t="shared" si="1270"/>
        <v>0.153219180026927-0.322810366770206i</v>
      </c>
      <c r="M2493" t="str">
        <f t="shared" si="1271"/>
        <v>0.779305155815772-1.91783416598576i</v>
      </c>
      <c r="N2493" t="str">
        <f t="shared" si="1272"/>
        <v>-7.14603951097159i</v>
      </c>
      <c r="O2493" t="str">
        <f t="shared" si="1273"/>
        <v>0.650271776451793-0.759701662990301i</v>
      </c>
      <c r="P2493" t="str">
        <f t="shared" si="1274"/>
        <v>0.349728223548207+0.759701662990301i</v>
      </c>
      <c r="Q2493" t="str">
        <f t="shared" si="1275"/>
        <v>-0.349728223548207+6.38633784798129i</v>
      </c>
      <c r="R2493" t="str">
        <f t="shared" si="1276"/>
        <v>0.115611750198-0.0610930590979589i</v>
      </c>
      <c r="S2493" t="str">
        <f t="shared" si="1277"/>
        <v>0.784201866773289i</v>
      </c>
      <c r="T2493" t="str">
        <f t="shared" si="1278"/>
        <v>0.0479092909915102+0.0906629503261988i</v>
      </c>
      <c r="U2493" t="e">
        <f t="shared" si="1279"/>
        <v>#DIV/0!</v>
      </c>
      <c r="V2493" t="str">
        <f t="shared" si="1280"/>
        <v>0.0000833333333333333-0.000474522787990148i</v>
      </c>
      <c r="W2493" t="e">
        <f t="shared" si="1281"/>
        <v>#DIV/0!</v>
      </c>
      <c r="X2493" t="e">
        <f t="shared" si="1282"/>
        <v>#DIV/0!</v>
      </c>
      <c r="Y2493" t="str">
        <f t="shared" si="1283"/>
        <v>0.00096+2.3883643989651i</v>
      </c>
      <c r="Z2493" t="e">
        <f t="shared" si="1284"/>
        <v>#DIV/0!</v>
      </c>
      <c r="AA2493" t="e">
        <f t="shared" si="1285"/>
        <v>#DIV/0!</v>
      </c>
      <c r="AB2493" t="str">
        <f t="shared" si="1286"/>
        <v>0.0273387231244347+0.0517354618554373i</v>
      </c>
      <c r="AC2493" t="str">
        <f t="shared" si="1287"/>
        <v>1.1205252442237-0.0121134251000133i</v>
      </c>
      <c r="AD2493" t="str">
        <f t="shared" si="1288"/>
        <v>0.02389621152853+0.0464290537782619i</v>
      </c>
      <c r="AE2493" t="e">
        <f t="shared" si="1289"/>
        <v>#DIV/0!</v>
      </c>
      <c r="AF2493" t="str">
        <f t="shared" si="1290"/>
        <v>-17.2830898802193-5.51469807737185i</v>
      </c>
      <c r="AG2493" t="e">
        <f t="shared" si="1291"/>
        <v>#DIV/0!</v>
      </c>
      <c r="AH2493" t="e">
        <f t="shared" si="1292"/>
        <v>#DIV/0!</v>
      </c>
      <c r="AI2493" t="e">
        <f t="shared" si="1293"/>
        <v>#DIV/0!</v>
      </c>
      <c r="AJ2493" t="e">
        <f t="shared" si="1294"/>
        <v>#DIV/0!</v>
      </c>
      <c r="AK2493"/>
      <c r="AL2493"/>
      <c r="AM2493"/>
      <c r="AN2493"/>
    </row>
    <row r="2494" spans="1:40" x14ac:dyDescent="0.3">
      <c r="A2494"/>
      <c r="B2494">
        <f t="shared" si="1295"/>
        <v>560000</v>
      </c>
      <c r="C2494" s="186" t="str">
        <f t="shared" si="1263"/>
        <v>-0.0013881069389913+0.00508614913278869i</v>
      </c>
      <c r="D2494" s="158" t="str">
        <f t="shared" si="1264"/>
        <v>-6.93881914885074-1.85142277087415i</v>
      </c>
      <c r="E2494" t="str">
        <f t="shared" si="1265"/>
        <v>299.129968792665-2810.21198996343i</v>
      </c>
      <c r="F2494" t="str">
        <f t="shared" si="1266"/>
        <v>0.90367526030241+0.246576075768548i</v>
      </c>
      <c r="G2494" t="str">
        <f t="shared" si="1261"/>
        <v>0.90367526030241+0.246576075768548i</v>
      </c>
      <c r="H2494" t="str">
        <f t="shared" si="1267"/>
        <v>10.3508957523647+3.65600907427773i</v>
      </c>
      <c r="I2494" t="str">
        <f t="shared" si="1268"/>
        <v>2199.11485751285i</v>
      </c>
      <c r="J2494" t="str">
        <f t="shared" si="1262"/>
        <v>-1196.80677285029+468.935733632269i</v>
      </c>
      <c r="K2494" t="str">
        <f t="shared" si="1269"/>
        <v>0.624146045090031-1.59293088676676i</v>
      </c>
      <c r="L2494" t="str">
        <f t="shared" si="1270"/>
        <v>0.152772686419856-0.322445465622649i</v>
      </c>
      <c r="M2494" t="str">
        <f t="shared" si="1271"/>
        <v>0.776918731509887-1.91537635238941i</v>
      </c>
      <c r="N2494" t="str">
        <f t="shared" si="1272"/>
        <v>-7.15882312369247i</v>
      </c>
      <c r="O2494" t="str">
        <f t="shared" si="1273"/>
        <v>0.640507175894504-0.767952184467006i</v>
      </c>
      <c r="P2494" t="str">
        <f t="shared" si="1274"/>
        <v>0.359492824105496+0.767952184467006i</v>
      </c>
      <c r="Q2494" t="str">
        <f t="shared" si="1275"/>
        <v>-0.359492824105496+6.39087093922546i</v>
      </c>
      <c r="R2494" t="str">
        <f t="shared" si="1276"/>
        <v>0.116630718665445-0.0628115845795253i</v>
      </c>
      <c r="S2494" t="str">
        <f t="shared" si="1277"/>
        <v>0.7856047323668i</v>
      </c>
      <c r="T2494" t="str">
        <f t="shared" si="1278"/>
        <v>0.0493450780931326+0.0916256445229145i</v>
      </c>
      <c r="U2494" t="e">
        <f t="shared" si="1279"/>
        <v>#DIV/0!</v>
      </c>
      <c r="V2494" t="str">
        <f t="shared" si="1280"/>
        <v>0.0000833333333333333-0.000473675425868736i</v>
      </c>
      <c r="W2494" t="e">
        <f t="shared" si="1281"/>
        <v>#DIV/0!</v>
      </c>
      <c r="X2494" t="e">
        <f t="shared" si="1282"/>
        <v>#DIV/0!</v>
      </c>
      <c r="Y2494" t="str">
        <f t="shared" si="1283"/>
        <v>0.00096+2.39263696497399i</v>
      </c>
      <c r="Z2494" t="e">
        <f t="shared" si="1284"/>
        <v>#DIV/0!</v>
      </c>
      <c r="AA2494" t="e">
        <f t="shared" si="1285"/>
        <v>#DIV/0!</v>
      </c>
      <c r="AB2494" t="str">
        <f t="shared" si="1286"/>
        <v>0.0281580336428025+0.0522848089560273i</v>
      </c>
      <c r="AC2494" t="str">
        <f t="shared" si="1287"/>
        <v>1.12202159044315-0.0133121843178558i</v>
      </c>
      <c r="AD2494" t="str">
        <f t="shared" si="1288"/>
        <v>0.0245394802131025+0.0468899025542897i</v>
      </c>
      <c r="AE2494" t="e">
        <f t="shared" si="1289"/>
        <v>#DIV/0!</v>
      </c>
      <c r="AF2494" t="str">
        <f t="shared" si="1290"/>
        <v>-17.2897149012154-5.50743184515188i</v>
      </c>
      <c r="AG2494" t="e">
        <f t="shared" si="1291"/>
        <v>#DIV/0!</v>
      </c>
      <c r="AH2494" t="e">
        <f t="shared" si="1292"/>
        <v>#DIV/0!</v>
      </c>
      <c r="AI2494" t="e">
        <f t="shared" si="1293"/>
        <v>#DIV/0!</v>
      </c>
      <c r="AJ2494" t="e">
        <f t="shared" si="1294"/>
        <v>#DIV/0!</v>
      </c>
      <c r="AK2494"/>
      <c r="AL2494"/>
      <c r="AM2494"/>
      <c r="AN2494"/>
    </row>
    <row r="2495" spans="1:40" x14ac:dyDescent="0.3">
      <c r="A2495"/>
      <c r="B2495">
        <f t="shared" si="1295"/>
        <v>561000</v>
      </c>
      <c r="C2495" s="186" t="str">
        <f t="shared" si="1263"/>
        <v>-0.00138381522697012+0.00507875635989304i</v>
      </c>
      <c r="D2495" s="158" t="str">
        <f t="shared" si="1264"/>
        <v>-6.9410694670309-1.84900007087711i</v>
      </c>
      <c r="E2495" t="str">
        <f t="shared" si="1265"/>
        <v>298.076397024971-2805.31464582912i</v>
      </c>
      <c r="F2495" t="str">
        <f t="shared" si="1266"/>
        <v>0.90397307177706+0.246252678648211i</v>
      </c>
      <c r="G2495" t="str">
        <f t="shared" si="1261"/>
        <v>0.90397307177706+0.246252678648211i</v>
      </c>
      <c r="H2495" t="str">
        <f t="shared" si="1267"/>
        <v>10.3552412747531+3.65118010263059i</v>
      </c>
      <c r="I2495" t="str">
        <f t="shared" si="1268"/>
        <v>2203.04184832984i</v>
      </c>
      <c r="J2495" t="str">
        <f t="shared" si="1262"/>
        <v>-1201.0884737188+469.773118870898i</v>
      </c>
      <c r="K2495" t="str">
        <f t="shared" si="1269"/>
        <v>0.622214663843654-1.59084211271529i</v>
      </c>
      <c r="L2495" t="str">
        <f t="shared" si="1270"/>
        <v>0.152327996416038-0.322081012357513i</v>
      </c>
      <c r="M2495" t="str">
        <f t="shared" si="1271"/>
        <v>0.774542660259692-1.9129231250728i</v>
      </c>
      <c r="N2495" t="str">
        <f t="shared" si="1272"/>
        <v>-7.17160673641335i</v>
      </c>
      <c r="O2495" t="str">
        <f t="shared" si="1273"/>
        <v>0.630637904596921-0.776077208327628i</v>
      </c>
      <c r="P2495" t="str">
        <f t="shared" si="1274"/>
        <v>0.369362095403079+0.776077208327628i</v>
      </c>
      <c r="Q2495" t="str">
        <f t="shared" si="1275"/>
        <v>-0.369362095403079+6.39552952808572i</v>
      </c>
      <c r="R2495" t="str">
        <f t="shared" si="1276"/>
        <v>0.117619087379378-0.0645460436331506i</v>
      </c>
      <c r="S2495" t="str">
        <f t="shared" si="1277"/>
        <v>0.787007597960313i</v>
      </c>
      <c r="T2495" t="str">
        <f t="shared" si="1278"/>
        <v>0.0507982267575674+0.0925671154327285i</v>
      </c>
      <c r="U2495" t="e">
        <f t="shared" si="1279"/>
        <v>#DIV/0!</v>
      </c>
      <c r="V2495" t="str">
        <f t="shared" si="1280"/>
        <v>0.0000833333333333333-0.000472831084646153i</v>
      </c>
      <c r="W2495" t="e">
        <f t="shared" si="1281"/>
        <v>#DIV/0!</v>
      </c>
      <c r="X2495" t="e">
        <f t="shared" si="1282"/>
        <v>#DIV/0!</v>
      </c>
      <c r="Y2495" t="str">
        <f t="shared" si="1283"/>
        <v>0.00096+2.39690953098287i</v>
      </c>
      <c r="Z2495" t="e">
        <f t="shared" si="1284"/>
        <v>#DIV/0!</v>
      </c>
      <c r="AA2495" t="e">
        <f t="shared" si="1285"/>
        <v>#DIV/0!</v>
      </c>
      <c r="AB2495" t="str">
        <f t="shared" si="1286"/>
        <v>0.0289872512783268+0.0528220453041435i</v>
      </c>
      <c r="AC2495" t="str">
        <f t="shared" si="1287"/>
        <v>1.12349637469467-0.0145374558123781i</v>
      </c>
      <c r="AD2495" t="str">
        <f t="shared" si="1288"/>
        <v>0.0251883532098366+0.0473416924824283i</v>
      </c>
      <c r="AE2495" t="e">
        <f t="shared" si="1289"/>
        <v>#DIV/0!</v>
      </c>
      <c r="AF2495" t="str">
        <f t="shared" si="1290"/>
        <v>-17.296310741784-5.5001801735077i</v>
      </c>
      <c r="AG2495" t="e">
        <f t="shared" si="1291"/>
        <v>#DIV/0!</v>
      </c>
      <c r="AH2495" t="e">
        <f t="shared" si="1292"/>
        <v>#DIV/0!</v>
      </c>
      <c r="AI2495" t="e">
        <f t="shared" si="1293"/>
        <v>#DIV/0!</v>
      </c>
      <c r="AJ2495" t="e">
        <f t="shared" si="1294"/>
        <v>#DIV/0!</v>
      </c>
      <c r="AK2495"/>
      <c r="AL2495"/>
      <c r="AM2495"/>
      <c r="AN2495"/>
    </row>
    <row r="2496" spans="1:40" x14ac:dyDescent="0.3">
      <c r="A2496"/>
      <c r="B2496">
        <f t="shared" si="1295"/>
        <v>562000</v>
      </c>
      <c r="C2496" s="186" t="str">
        <f t="shared" si="1263"/>
        <v>-0.00137954238495435+0.00507138255111068i</v>
      </c>
      <c r="D2496" s="158" t="str">
        <f t="shared" si="1264"/>
        <v>-6.94330989105569-1.84658214119474i</v>
      </c>
      <c r="E2496" t="str">
        <f t="shared" si="1265"/>
        <v>297.028360879816-2800.43414282931i</v>
      </c>
      <c r="F2496" t="str">
        <f t="shared" si="1266"/>
        <v>0.904269573839701+0.245929922706947i</v>
      </c>
      <c r="G2496" t="str">
        <f t="shared" si="1261"/>
        <v>0.904269573839701+0.245929922706947i</v>
      </c>
      <c r="H2496" t="str">
        <f t="shared" si="1267"/>
        <v>10.359567671977+3.64636090598562i</v>
      </c>
      <c r="I2496" t="str">
        <f t="shared" si="1268"/>
        <v>2206.96883914683i</v>
      </c>
      <c r="J2496" t="str">
        <f t="shared" si="1262"/>
        <v>-1205.37781366112+470.610504109527i</v>
      </c>
      <c r="K2496" t="str">
        <f t="shared" si="1269"/>
        <v>0.620291784817622-1.5887574732956i</v>
      </c>
      <c r="L2496" t="str">
        <f t="shared" si="1270"/>
        <v>0.151885101219471-0.321717008736628i</v>
      </c>
      <c r="M2496" t="str">
        <f t="shared" si="1271"/>
        <v>0.772176886037093-1.91047448203223i</v>
      </c>
      <c r="N2496" t="str">
        <f t="shared" si="1272"/>
        <v>-7.18439034913423i</v>
      </c>
      <c r="O2496" t="str">
        <f t="shared" si="1273"/>
        <v>0.620665575380837-0.784075406792723i</v>
      </c>
      <c r="P2496" t="str">
        <f t="shared" si="1274"/>
        <v>0.379334424619163+0.784075406792723i</v>
      </c>
      <c r="Q2496" t="str">
        <f t="shared" si="1275"/>
        <v>-0.379334424619163+6.40031494234151i</v>
      </c>
      <c r="R2496" t="str">
        <f t="shared" si="1276"/>
        <v>0.118576523180622-0.0662958910046999i</v>
      </c>
      <c r="S2496" t="str">
        <f t="shared" si="1277"/>
        <v>0.788410463553824i</v>
      </c>
      <c r="T2496" t="str">
        <f t="shared" si="1278"/>
        <v>0.0522683741587292+0.093486971607435i</v>
      </c>
      <c r="U2496" t="e">
        <f t="shared" si="1279"/>
        <v>#DIV/0!</v>
      </c>
      <c r="V2496" t="str">
        <f t="shared" si="1280"/>
        <v>0.0000833333333333333-0.000471989748196605i</v>
      </c>
      <c r="W2496" t="e">
        <f t="shared" si="1281"/>
        <v>#DIV/0!</v>
      </c>
      <c r="X2496" t="e">
        <f t="shared" si="1282"/>
        <v>#DIV/0!</v>
      </c>
      <c r="Y2496" t="str">
        <f t="shared" si="1283"/>
        <v>0.00096+2.40118209699175i</v>
      </c>
      <c r="Z2496" t="e">
        <f t="shared" si="1284"/>
        <v>#DIV/0!</v>
      </c>
      <c r="AA2496" t="e">
        <f t="shared" si="1285"/>
        <v>#DIV/0!</v>
      </c>
      <c r="AB2496" t="str">
        <f t="shared" si="1286"/>
        <v>0.0298261689897075+0.0533469475256992i</v>
      </c>
      <c r="AC2496" t="str">
        <f t="shared" si="1287"/>
        <v>1.12494906023505-0.0157888549316386i</v>
      </c>
      <c r="AD2496" t="str">
        <f t="shared" si="1288"/>
        <v>0.0258426889230481+0.0477843627700946i</v>
      </c>
      <c r="AE2496" t="e">
        <f t="shared" si="1289"/>
        <v>#DIV/0!</v>
      </c>
      <c r="AF2496" t="str">
        <f t="shared" si="1290"/>
        <v>-17.3028775630327-5.49294304718036i</v>
      </c>
      <c r="AG2496" t="e">
        <f t="shared" si="1291"/>
        <v>#DIV/0!</v>
      </c>
      <c r="AH2496" t="e">
        <f t="shared" si="1292"/>
        <v>#DIV/0!</v>
      </c>
      <c r="AI2496" t="e">
        <f t="shared" si="1293"/>
        <v>#DIV/0!</v>
      </c>
      <c r="AJ2496" t="e">
        <f t="shared" si="1294"/>
        <v>#DIV/0!</v>
      </c>
      <c r="AK2496"/>
      <c r="AL2496"/>
      <c r="AM2496"/>
      <c r="AN2496"/>
    </row>
    <row r="2497" spans="1:40" x14ac:dyDescent="0.3">
      <c r="A2497"/>
      <c r="B2497">
        <f t="shared" si="1295"/>
        <v>563000</v>
      </c>
      <c r="C2497" s="186" t="str">
        <f t="shared" si="1263"/>
        <v>-0.00137528830895883+0.00506402764579025i</v>
      </c>
      <c r="D2497" s="158" t="str">
        <f t="shared" si="1264"/>
        <v>-6.9455404754465-1.84416897759327i</v>
      </c>
      <c r="E2497" t="str">
        <f t="shared" si="1265"/>
        <v>295.985821791087-2795.57039530767i</v>
      </c>
      <c r="F2497" t="str">
        <f t="shared" si="1266"/>
        <v>0.904564773705801+0.245607807331869i</v>
      </c>
      <c r="G2497" t="str">
        <f t="shared" si="1261"/>
        <v>0.904564773705801+0.245607807331869i</v>
      </c>
      <c r="H2497" t="str">
        <f t="shared" si="1267"/>
        <v>10.3638750495942+3.64155147302887i</v>
      </c>
      <c r="I2497" t="str">
        <f t="shared" si="1268"/>
        <v>2210.89582996382i</v>
      </c>
      <c r="J2497" t="str">
        <f t="shared" si="1262"/>
        <v>-1209.67479267724+471.447889348156i</v>
      </c>
      <c r="K2497" t="str">
        <f t="shared" si="1269"/>
        <v>0.618377361081502-1.58667696465209i</v>
      </c>
      <c r="L2497" t="str">
        <f t="shared" si="1270"/>
        <v>0.151443992080462-0.321353456487481i</v>
      </c>
      <c r="M2497" t="str">
        <f t="shared" si="1271"/>
        <v>0.769821353161964-1.90803042113957i</v>
      </c>
      <c r="N2497" t="str">
        <f t="shared" si="1272"/>
        <v>-7.19717396185511i</v>
      </c>
      <c r="O2497" t="str">
        <f t="shared" si="1273"/>
        <v>0.610591817909622-0.791945472808465i</v>
      </c>
      <c r="P2497" t="str">
        <f t="shared" si="1274"/>
        <v>0.389408182090378+0.791945472808465i</v>
      </c>
      <c r="Q2497" t="str">
        <f t="shared" si="1275"/>
        <v>-0.389408182090378+6.40522848904664i</v>
      </c>
      <c r="R2497" t="str">
        <f t="shared" si="1276"/>
        <v>0.119502704798468-0.068060571744837i</v>
      </c>
      <c r="S2497" t="str">
        <f t="shared" si="1277"/>
        <v>0.789813329147337i</v>
      </c>
      <c r="T2497" t="str">
        <f t="shared" si="1278"/>
        <v>0.0537551467534609+0.0943848291189895i</v>
      </c>
      <c r="U2497" t="e">
        <f t="shared" si="1279"/>
        <v>#DIV/0!</v>
      </c>
      <c r="V2497" t="str">
        <f t="shared" si="1280"/>
        <v>0.0000833333333333333-0.000471151400508868i</v>
      </c>
      <c r="W2497" t="e">
        <f t="shared" si="1281"/>
        <v>#DIV/0!</v>
      </c>
      <c r="X2497" t="e">
        <f t="shared" si="1282"/>
        <v>#DIV/0!</v>
      </c>
      <c r="Y2497" t="str">
        <f t="shared" si="1283"/>
        <v>0.00096+2.40545466300063i</v>
      </c>
      <c r="Z2497" t="e">
        <f t="shared" si="1284"/>
        <v>#DIV/0!</v>
      </c>
      <c r="AA2497" t="e">
        <f t="shared" si="1285"/>
        <v>#DIV/0!</v>
      </c>
      <c r="AB2497" t="str">
        <f t="shared" si="1286"/>
        <v>0.0306745736201072+0.0538592965378759i</v>
      </c>
      <c r="AC2497" t="str">
        <f t="shared" si="1287"/>
        <v>1.12637911802734-0.0170659830815108i</v>
      </c>
      <c r="AD2497" t="str">
        <f t="shared" si="1288"/>
        <v>0.0265023454738506+0.0482178551147774i</v>
      </c>
      <c r="AE2497" t="e">
        <f t="shared" si="1289"/>
        <v>#DIV/0!</v>
      </c>
      <c r="AF2497" t="str">
        <f t="shared" si="1290"/>
        <v>-17.3094155250407-5.48572045062214i</v>
      </c>
      <c r="AG2497" t="e">
        <f t="shared" si="1291"/>
        <v>#DIV/0!</v>
      </c>
      <c r="AH2497" t="e">
        <f t="shared" si="1292"/>
        <v>#DIV/0!</v>
      </c>
      <c r="AI2497" t="e">
        <f t="shared" si="1293"/>
        <v>#DIV/0!</v>
      </c>
      <c r="AJ2497" t="e">
        <f t="shared" si="1294"/>
        <v>#DIV/0!</v>
      </c>
      <c r="AK2497"/>
      <c r="AL2497"/>
      <c r="AM2497"/>
      <c r="AN2497"/>
    </row>
    <row r="2498" spans="1:40" x14ac:dyDescent="0.3">
      <c r="A2498"/>
      <c r="B2498">
        <f t="shared" si="1295"/>
        <v>564000</v>
      </c>
      <c r="C2498" s="186" t="str">
        <f t="shared" si="1263"/>
        <v>-0.00137105289566055+0.0050566915834538i</v>
      </c>
      <c r="D2498" s="158" t="str">
        <f t="shared" si="1264"/>
        <v>-6.94776127437759-1.84176057573425i</v>
      </c>
      <c r="E2498" t="str">
        <f t="shared" si="1265"/>
        <v>294.948741526658-2790.72331818i</v>
      </c>
      <c r="F2498" t="str">
        <f t="shared" si="1266"/>
        <v>0.904858678544894+0.245286331896617i</v>
      </c>
      <c r="G2498" t="str">
        <f t="shared" si="1261"/>
        <v>0.904858678544894+0.245286331896617i</v>
      </c>
      <c r="H2498" t="str">
        <f t="shared" si="1267"/>
        <v>10.3681635124885+3.63675179226728i</v>
      </c>
      <c r="I2498" t="str">
        <f t="shared" si="1268"/>
        <v>2214.8228207808i</v>
      </c>
      <c r="J2498" t="str">
        <f t="shared" si="1262"/>
        <v>-1213.97941076717+472.285274586786i</v>
      </c>
      <c r="K2498" t="str">
        <f t="shared" si="1269"/>
        <v>0.616471346004414-1.58460058284066i</v>
      </c>
      <c r="L2498" t="str">
        <f t="shared" si="1270"/>
        <v>0.15100466029541-0.320990357303626i</v>
      </c>
      <c r="M2498" t="str">
        <f t="shared" si="1271"/>
        <v>0.767476006299824-1.90559094014429i</v>
      </c>
      <c r="N2498" t="str">
        <f t="shared" si="1272"/>
        <v>-7.20995757457599i</v>
      </c>
      <c r="O2498" t="str">
        <f t="shared" si="1273"/>
        <v>0.6004182784219-0.799686120260244i</v>
      </c>
      <c r="P2498" t="str">
        <f t="shared" si="1274"/>
        <v>0.3995817215781+0.799686120260244i</v>
      </c>
      <c r="Q2498" t="str">
        <f t="shared" si="1275"/>
        <v>-0.3995817215781+6.41027145431575i</v>
      </c>
      <c r="R2498" t="str">
        <f t="shared" si="1276"/>
        <v>0.120397323188742-0.06983952153069i</v>
      </c>
      <c r="S2498" t="str">
        <f t="shared" si="1277"/>
        <v>0.791216194740849i</v>
      </c>
      <c r="T2498" t="str">
        <f t="shared" si="1278"/>
        <v>0.0552581604680341+0.0952603119103806i</v>
      </c>
      <c r="U2498" t="e">
        <f t="shared" si="1279"/>
        <v>#DIV/0!</v>
      </c>
      <c r="V2498" t="str">
        <f t="shared" si="1280"/>
        <v>0.0000833333333333333-0.00047031602568527i</v>
      </c>
      <c r="W2498" t="e">
        <f t="shared" si="1281"/>
        <v>#DIV/0!</v>
      </c>
      <c r="X2498" t="e">
        <f t="shared" si="1282"/>
        <v>#DIV/0!</v>
      </c>
      <c r="Y2498" t="str">
        <f t="shared" si="1283"/>
        <v>0.00096+2.40972722900952i</v>
      </c>
      <c r="Z2498" t="e">
        <f t="shared" si="1284"/>
        <v>#DIV/0!</v>
      </c>
      <c r="AA2498" t="e">
        <f t="shared" si="1285"/>
        <v>#DIV/0!</v>
      </c>
      <c r="AB2498" t="str">
        <f t="shared" si="1286"/>
        <v>0.0315322460035751+0.0543588777493426i</v>
      </c>
      <c r="AC2498" t="str">
        <f t="shared" si="1287"/>
        <v>1.12778602718805-0.0183684279048079i</v>
      </c>
      <c r="AD2498" t="str">
        <f t="shared" si="1288"/>
        <v>0.0271671807475318+0.0486421136880546i</v>
      </c>
      <c r="AE2498" t="e">
        <f t="shared" si="1289"/>
        <v>#DIV/0!</v>
      </c>
      <c r="AF2498" t="str">
        <f t="shared" si="1290"/>
        <v>-17.3159247868661-5.47851236800153i</v>
      </c>
      <c r="AG2498" t="e">
        <f t="shared" si="1291"/>
        <v>#DIV/0!</v>
      </c>
      <c r="AH2498" t="e">
        <f t="shared" si="1292"/>
        <v>#DIV/0!</v>
      </c>
      <c r="AI2498" t="e">
        <f t="shared" si="1293"/>
        <v>#DIV/0!</v>
      </c>
      <c r="AJ2498" t="e">
        <f t="shared" si="1294"/>
        <v>#DIV/0!</v>
      </c>
      <c r="AK2498"/>
      <c r="AL2498"/>
      <c r="AM2498"/>
      <c r="AN2498"/>
    </row>
    <row r="2499" spans="1:40" x14ac:dyDescent="0.3">
      <c r="A2499"/>
      <c r="B2499">
        <f t="shared" si="1295"/>
        <v>565000</v>
      </c>
      <c r="C2499" s="186" t="str">
        <f t="shared" si="1263"/>
        <v>-0.00136683604239422+0.00504937430379687i</v>
      </c>
      <c r="D2499" s="158" t="str">
        <f t="shared" si="1264"/>
        <v>-6.94997234167842-1.8393569311765i</v>
      </c>
      <c r="E2499" t="str">
        <f t="shared" si="1265"/>
        <v>293.917082184951-2785.89282692965i</v>
      </c>
      <c r="F2499" t="str">
        <f t="shared" si="1266"/>
        <v>0.905151295480878+0.244965495761601i</v>
      </c>
      <c r="G2499" t="str">
        <f t="shared" si="1261"/>
        <v>0.905151295480878+0.244965495761601i</v>
      </c>
      <c r="H2499" t="str">
        <f t="shared" si="1267"/>
        <v>10.3724331648744+3.63196185203212i</v>
      </c>
      <c r="I2499" t="str">
        <f t="shared" si="1268"/>
        <v>2218.74981159779i</v>
      </c>
      <c r="J2499" t="str">
        <f t="shared" si="1262"/>
        <v>-1218.29166793091+473.122659825414i</v>
      </c>
      <c r="K2499" t="str">
        <f t="shared" si="1269"/>
        <v>0.614573693253014-1.58252832383036i</v>
      </c>
      <c r="L2499" t="str">
        <f t="shared" si="1270"/>
        <v>0.150567097206585-0.320627712845085i</v>
      </c>
      <c r="M2499" t="str">
        <f t="shared" si="1271"/>
        <v>0.765140790459599-1.90315603667544i</v>
      </c>
      <c r="N2499" t="str">
        <f t="shared" si="1272"/>
        <v>-7.22274118729686i</v>
      </c>
      <c r="O2499" t="str">
        <f t="shared" si="1273"/>
        <v>0.590146619462532-0.807296084182839i</v>
      </c>
      <c r="P2499" t="str">
        <f t="shared" si="1274"/>
        <v>0.409853380537468+0.807296084182839i</v>
      </c>
      <c r="Q2499" t="str">
        <f t="shared" si="1275"/>
        <v>-0.409853380537468+6.41544510311402i</v>
      </c>
      <c r="R2499" t="str">
        <f t="shared" si="1276"/>
        <v>0.121260081861601-0.0716321670011066i</v>
      </c>
      <c r="S2499" t="str">
        <f t="shared" si="1277"/>
        <v>0.79261906033436i</v>
      </c>
      <c r="T2499" t="str">
        <f t="shared" si="1278"/>
        <v>0.0567770208981311+0.0961130521412098i</v>
      </c>
      <c r="U2499" t="e">
        <f t="shared" si="1279"/>
        <v>#DIV/0!</v>
      </c>
      <c r="V2499" t="str">
        <f t="shared" si="1280"/>
        <v>0.0000833333333333333-0.000469483607940694i</v>
      </c>
      <c r="W2499" t="e">
        <f t="shared" si="1281"/>
        <v>#DIV/0!</v>
      </c>
      <c r="X2499" t="e">
        <f t="shared" si="1282"/>
        <v>#DIV/0!</v>
      </c>
      <c r="Y2499" t="str">
        <f t="shared" si="1283"/>
        <v>0.00096+2.4139997950184i</v>
      </c>
      <c r="Z2499" t="e">
        <f t="shared" si="1284"/>
        <v>#DIV/0!</v>
      </c>
      <c r="AA2499" t="e">
        <f t="shared" si="1285"/>
        <v>#DIV/0!</v>
      </c>
      <c r="AB2499" t="str">
        <f t="shared" si="1286"/>
        <v>0.0323989610791633+0.0548454812574562i</v>
      </c>
      <c r="AC2499" t="str">
        <f t="shared" si="1287"/>
        <v>1.12916927542968-0.0196957634773551i</v>
      </c>
      <c r="AD2499" t="str">
        <f t="shared" si="1288"/>
        <v>0.0278370524400029+0.0490570851187413i</v>
      </c>
      <c r="AE2499" t="e">
        <f t="shared" si="1289"/>
        <v>#DIV/0!</v>
      </c>
      <c r="AF2499" t="str">
        <f t="shared" si="1290"/>
        <v>-17.3224055065528-5.47131878320862i</v>
      </c>
      <c r="AG2499" t="e">
        <f t="shared" si="1291"/>
        <v>#DIV/0!</v>
      </c>
      <c r="AH2499" t="e">
        <f t="shared" si="1292"/>
        <v>#DIV/0!</v>
      </c>
      <c r="AI2499" t="e">
        <f t="shared" si="1293"/>
        <v>#DIV/0!</v>
      </c>
      <c r="AJ2499" t="e">
        <f t="shared" si="1294"/>
        <v>#DIV/0!</v>
      </c>
      <c r="AK2499"/>
      <c r="AL2499"/>
      <c r="AM2499"/>
      <c r="AN2499"/>
    </row>
    <row r="2500" spans="1:40" x14ac:dyDescent="0.3">
      <c r="A2500"/>
      <c r="B2500">
        <f t="shared" si="1295"/>
        <v>566000</v>
      </c>
      <c r="C2500" s="186" t="str">
        <f t="shared" si="1263"/>
        <v>-0.00136263764714769+0.00504207574668888i</v>
      </c>
      <c r="D2500" s="158" t="str">
        <f t="shared" si="1264"/>
        <v>-6.95217373083599-1.83695803937781i</v>
      </c>
      <c r="E2500" t="str">
        <f t="shared" si="1265"/>
        <v>292.890806191516-2781.07883760277i</v>
      </c>
      <c r="F2500" t="str">
        <f t="shared" si="1266"/>
        <v>0.905442631592329+0.244645298274229i</v>
      </c>
      <c r="G2500" t="str">
        <f t="shared" si="1261"/>
        <v>0.905442631592329+0.244645298274229i</v>
      </c>
      <c r="H2500" t="str">
        <f t="shared" si="1267"/>
        <v>10.3766841103016+3.62718164048218i</v>
      </c>
      <c r="I2500" t="str">
        <f t="shared" si="1268"/>
        <v>2222.67680241478i</v>
      </c>
      <c r="J2500" t="str">
        <f t="shared" si="1262"/>
        <v>-1222.61156416845+473.960045064044i</v>
      </c>
      <c r="K2500" t="str">
        <f t="shared" si="1269"/>
        <v>0.612684356789446-1.58046018350485i</v>
      </c>
      <c r="L2500" t="str">
        <f t="shared" si="1270"/>
        <v>0.150131294201911-0.320265524738747i</v>
      </c>
      <c r="M2500" t="str">
        <f t="shared" si="1271"/>
        <v>0.762815650991357-1.9007257082436i</v>
      </c>
      <c r="N2500" t="str">
        <f t="shared" si="1272"/>
        <v>-7.23552480001774i</v>
      </c>
      <c r="O2500" t="str">
        <f t="shared" si="1273"/>
        <v>0.579778519610898-0.814774120967152i</v>
      </c>
      <c r="P2500" t="str">
        <f t="shared" si="1274"/>
        <v>0.420221480389102+0.814774120967152i</v>
      </c>
      <c r="Q2500" t="str">
        <f t="shared" si="1275"/>
        <v>-0.420221480389102+6.42075067905059i</v>
      </c>
      <c r="R2500" t="str">
        <f t="shared" si="1276"/>
        <v>0.122090697198425-0.0734379261051271i</v>
      </c>
      <c r="S2500" t="str">
        <f t="shared" si="1277"/>
        <v>0.794021925927873i</v>
      </c>
      <c r="T2500" t="str">
        <f t="shared" si="1278"/>
        <v>0.0583113235221418+0.0969426905273702i</v>
      </c>
      <c r="U2500" t="e">
        <f t="shared" si="1279"/>
        <v>#DIV/0!</v>
      </c>
      <c r="V2500" t="str">
        <f t="shared" si="1280"/>
        <v>0.0000833333333333333-0.000468654131601576i</v>
      </c>
      <c r="W2500" t="e">
        <f t="shared" si="1281"/>
        <v>#DIV/0!</v>
      </c>
      <c r="X2500" t="e">
        <f t="shared" si="1282"/>
        <v>#DIV/0!</v>
      </c>
      <c r="Y2500" t="str">
        <f t="shared" si="1283"/>
        <v>0.00096+2.41827236102728i</v>
      </c>
      <c r="Z2500" t="e">
        <f t="shared" si="1284"/>
        <v>#DIV/0!</v>
      </c>
      <c r="AA2500" t="e">
        <f t="shared" si="1285"/>
        <v>#DIV/0!</v>
      </c>
      <c r="AB2500" t="str">
        <f t="shared" si="1286"/>
        <v>0.0332744880126417+0.055318902042094i</v>
      </c>
      <c r="AC2500" t="str">
        <f t="shared" si="1287"/>
        <v>1.13052835949798-0.0210475505209045i</v>
      </c>
      <c r="AD2500" t="str">
        <f t="shared" si="1288"/>
        <v>0.0285118181033047+0.0494627184751893i</v>
      </c>
      <c r="AE2500" t="e">
        <f t="shared" si="1289"/>
        <v>#DIV/0!</v>
      </c>
      <c r="AF2500" t="str">
        <f t="shared" si="1290"/>
        <v>-17.3288578411376-5.46413967985999i</v>
      </c>
      <c r="AG2500" t="e">
        <f t="shared" si="1291"/>
        <v>#DIV/0!</v>
      </c>
      <c r="AH2500" t="e">
        <f t="shared" si="1292"/>
        <v>#DIV/0!</v>
      </c>
      <c r="AI2500" t="e">
        <f t="shared" si="1293"/>
        <v>#DIV/0!</v>
      </c>
      <c r="AJ2500" t="e">
        <f t="shared" si="1294"/>
        <v>#DIV/0!</v>
      </c>
      <c r="AK2500"/>
      <c r="AL2500"/>
      <c r="AM2500"/>
      <c r="AN2500"/>
    </row>
    <row r="2501" spans="1:40" x14ac:dyDescent="0.3">
      <c r="A2501"/>
      <c r="B2501">
        <f t="shared" si="1295"/>
        <v>567000</v>
      </c>
      <c r="C2501" s="186" t="str">
        <f t="shared" si="1263"/>
        <v>-0.00135845760855752+0.00503479585217305i</v>
      </c>
      <c r="D2501" s="158" t="str">
        <f t="shared" si="1264"/>
        <v>-6.95436549499705-1.83456389569674i</v>
      </c>
      <c r="E2501" t="str">
        <f t="shared" si="1265"/>
        <v>291.869876295666-2776.28126680375i</v>
      </c>
      <c r="F2501" t="str">
        <f t="shared" si="1266"/>
        <v>0.905732693912796+0.244325738769139i</v>
      </c>
      <c r="G2501" t="str">
        <f t="shared" ref="G2501:G2564" si="1296">IF($C$11=$C$7,$C$24,F2501)</f>
        <v>0.905732693912796+0.244325738769139i</v>
      </c>
      <c r="H2501" t="str">
        <f t="shared" si="1267"/>
        <v>10.3809164516593+3.62241114560701i</v>
      </c>
      <c r="I2501" t="str">
        <f t="shared" si="1268"/>
        <v>2226.60379323177i</v>
      </c>
      <c r="J2501" t="str">
        <f t="shared" ref="J2501:J2564" si="1297">IMSUM(COMPLEX(0,2*PI()*B2501*$C$113*$C$112),COMPLEX(0,2*PI()*B2501*$C$113*$C$111),COMPLEX(0,2*PI()*B2501*$C$28*10^-12*$C$111),COMPLEX(-1*2*PI()*B2501*2*PI()*B2501*$C$113*$C$112*$C$28*10^-12*$C$111,0),COMPLEX(1,0))</f>
        <v>-1226.9390994798+474.797430302672i</v>
      </c>
      <c r="K2501" t="str">
        <f t="shared" si="1269"/>
        <v>0.610803290869291-1.57839615766398i</v>
      </c>
      <c r="L2501" t="str">
        <f t="shared" si="1270"/>
        <v>0.149697242714749-0.319903794578764i</v>
      </c>
      <c r="M2501" t="str">
        <f t="shared" si="1271"/>
        <v>0.76050053358404-1.89829995224274i</v>
      </c>
      <c r="N2501" t="str">
        <f t="shared" si="1272"/>
        <v>-7.24830841273862i</v>
      </c>
      <c r="O2501" t="str">
        <f t="shared" si="1273"/>
        <v>0.569315673206629-0.822119008563409i</v>
      </c>
      <c r="P2501" t="str">
        <f t="shared" si="1274"/>
        <v>0.430684326793371+0.822119008563409i</v>
      </c>
      <c r="Q2501" t="str">
        <f t="shared" si="1275"/>
        <v>-0.430684326793371+6.42618940417521i</v>
      </c>
      <c r="R2501" t="str">
        <f t="shared" si="1276"/>
        <v>0.122888898757217-0.0752562084632599i</v>
      </c>
      <c r="S2501" t="str">
        <f t="shared" si="1277"/>
        <v>0.795424791521386i</v>
      </c>
      <c r="T2501" t="str">
        <f t="shared" si="1278"/>
        <v>0.0598606539275785+0.097748876674252i</v>
      </c>
      <c r="U2501" t="e">
        <f t="shared" si="1279"/>
        <v>#DIV/0!</v>
      </c>
      <c r="V2501" t="str">
        <f t="shared" si="1280"/>
        <v>0.0000833333333333333-0.000467827581104926i</v>
      </c>
      <c r="W2501" t="e">
        <f t="shared" si="1281"/>
        <v>#DIV/0!</v>
      </c>
      <c r="X2501" t="e">
        <f t="shared" si="1282"/>
        <v>#DIV/0!</v>
      </c>
      <c r="Y2501" t="str">
        <f t="shared" si="1283"/>
        <v>0.00096+2.42254492703616i</v>
      </c>
      <c r="Z2501" t="e">
        <f t="shared" si="1284"/>
        <v>#DIV/0!</v>
      </c>
      <c r="AA2501" t="e">
        <f t="shared" si="1285"/>
        <v>#DIV/0!</v>
      </c>
      <c r="AB2501" t="str">
        <f t="shared" si="1286"/>
        <v>0.0341585903256984+0.0557789401557923i</v>
      </c>
      <c r="AC2501" t="str">
        <f t="shared" si="1287"/>
        <v>1.13186278560306-0.0224233366327203i</v>
      </c>
      <c r="AD2501" t="str">
        <f t="shared" si="1288"/>
        <v>0.029191335190163+0.0498589652467918i</v>
      </c>
      <c r="AE2501" t="e">
        <f t="shared" si="1289"/>
        <v>#DIV/0!</v>
      </c>
      <c r="AF2501" t="str">
        <f t="shared" si="1290"/>
        <v>-17.3352819466563-5.45697504130375i</v>
      </c>
      <c r="AG2501" t="e">
        <f t="shared" si="1291"/>
        <v>#DIV/0!</v>
      </c>
      <c r="AH2501" t="e">
        <f t="shared" si="1292"/>
        <v>#DIV/0!</v>
      </c>
      <c r="AI2501" t="e">
        <f t="shared" si="1293"/>
        <v>#DIV/0!</v>
      </c>
      <c r="AJ2501" t="e">
        <f t="shared" si="1294"/>
        <v>#DIV/0!</v>
      </c>
      <c r="AK2501"/>
      <c r="AL2501"/>
      <c r="AM2501"/>
      <c r="AN2501"/>
    </row>
    <row r="2502" spans="1:40" x14ac:dyDescent="0.3">
      <c r="A2502"/>
      <c r="B2502">
        <f t="shared" si="1295"/>
        <v>568000</v>
      </c>
      <c r="C2502" s="186" t="str">
        <f t="shared" ref="C2502:C2565" si="1298">IMPRODUCT(COMPLEX(-1,0),IMDIV(IMPRODUCT(G2502,COMPLEX($C$100+$C$101,0)),COMPLEX($C$100,2*PI()*B2502*$C$103*$C$102*(2*$C$100+$C$101))))</f>
        <v>-0.00135429582590463+0.00502753456046679i</v>
      </c>
      <c r="D2502" s="158" t="str">
        <f t="shared" ref="D2502:D2565" si="1299">IMPRODUCT(COMPLEX($C$106,0),IMSUB(C2502,G2502))</f>
        <v>-6.95654768697076-1.83217449539457i</v>
      </c>
      <c r="E2502" t="str">
        <f t="shared" ref="E2502:E2565" si="1300">IMDIV(COMPLEX($C$20*10^3,0),COMPLEX(1,2*PI()*B2502*$C$20*1000*$C$29*10^-12))</f>
        <v>290.854255567147-2771.50003169066i</v>
      </c>
      <c r="F2502" t="str">
        <f t="shared" ref="F2502:F2565" si="1301">IMDIV(COMPLEX($C$22*1000,0),IMSUM(COMPLEX($C$22*1000,0),E2502))</f>
        <v>0.90602148943115+0.244006816568454i</v>
      </c>
      <c r="G2502" t="str">
        <f t="shared" si="1296"/>
        <v>0.90602148943115+0.244006816568454i</v>
      </c>
      <c r="H2502" t="str">
        <f t="shared" ref="H2502:H2565" si="1302">IMPRODUCT(COMPLEX($C$108,0),IMPRODUCT(COMPLEX(-1,0),D2502),IMDIV(COMPLEX(0,2*PI()*B2502*$C$109*$C$110),COMPLEX(1,2*PI()*B2502*$C$109*$C$110)))</f>
        <v>10.3851302911813+3.61765035523043i</v>
      </c>
      <c r="I2502" t="str">
        <f t="shared" ref="I2502:I2565" si="1303">COMPLEX(0,2*PI()*B2502*$C$113*$C$112*$C$114)</f>
        <v>2230.53078404875i</v>
      </c>
      <c r="J2502" t="str">
        <f t="shared" si="1297"/>
        <v>-1231.27427386496+475.634815541302i</v>
      </c>
      <c r="K2502" t="str">
        <f t="shared" ref="K2502:K2565" si="1304">IMDIV(I2502,J2502)</f>
        <v>0.60893045003959-1.57633624202527i</v>
      </c>
      <c r="L2502" t="str">
        <f t="shared" ref="L2502:L2565" si="1305">IMDIV(COMPLEX($C$117,0),COMPLEX(1,2*PI()*B2502*$C$115*$C$116))</f>
        <v>0.149264934223674-0.319542523926938i</v>
      </c>
      <c r="M2502" t="str">
        <f t="shared" ref="M2502:M2565" si="1306">IMSUM(K2502,L2502)</f>
        <v>0.758195384263264-1.89587876595221i</v>
      </c>
      <c r="N2502" t="str">
        <f t="shared" ref="N2502:N2565" si="1307">COMPLEX(0,-2*PI()*B2502*$C$43)</f>
        <v>-7.2610920254595i</v>
      </c>
      <c r="O2502" t="str">
        <f t="shared" ref="O2502:O2565" si="1308">IMEXP(N2502)</f>
        <v>0.558759790072689-0.829329546680887i</v>
      </c>
      <c r="P2502" t="str">
        <f t="shared" ref="P2502:P2565" si="1309">IMSUB(COMPLEX(1,0),O2502)</f>
        <v>0.441240209927311+0.829329546680887i</v>
      </c>
      <c r="Q2502" t="str">
        <f t="shared" ref="Q2502:Q2565" si="1310">IMSUM(COMPLEX(0,2*PI()*B2502*$C$43),O2502,COMPLEX(-1,0))</f>
        <v>-0.441240209927311+6.43176247877861i</v>
      </c>
      <c r="R2502" t="str">
        <f t="shared" ref="R2502:R2565" si="1311">IMDIV(P2502,Q2502)</f>
        <v>0.123654429565899-0.0770864157411427i</v>
      </c>
      <c r="S2502" t="str">
        <f t="shared" ref="S2502:S2565" si="1312">IMDIV(COMPLEX(0,2*PI()*B2502*$C$123),COMPLEX($C$124,0))</f>
        <v>0.796827657114897i</v>
      </c>
      <c r="T2502" t="str">
        <f t="shared" ref="T2502:T2565" si="1313">IMPRODUCT(R2502,S2502)</f>
        <v>0.0614245880503997+0.0985312694028743i</v>
      </c>
      <c r="U2502" t="e">
        <f t="shared" ref="U2502:U2565" si="1314">IMDIV(COMPLEX(1,2*PI()*B2502*$C$16*10^-3*$C$15*10^-6),COMPLEX(0,2*PI()*B2502*$C$15*10^-6))</f>
        <v>#DIV/0!</v>
      </c>
      <c r="V2502" t="str">
        <f t="shared" ref="V2502:V2565" si="1315">IMSUM(COMPLEX($C$18*10^-3,0),IMDIV(COMPLEX(1,0),COMPLEX(0,2*PI()*B2502*($C$17*1*10^-6))))</f>
        <v>0.0000833333333333333-0.000467003940997346i</v>
      </c>
      <c r="W2502" t="e">
        <f t="shared" ref="W2502:W2565" si="1316">IMDIV(IMPRODUCT(U2502,V2502),IMSUM(U2502,V2502))</f>
        <v>#DIV/0!</v>
      </c>
      <c r="X2502" t="e">
        <f t="shared" ref="X2502:X2565" si="1317">IMDIV(IMPRODUCT(COMPLEX($C$19,0),W2502),IMSUM(COMPLEX($C$19,0),W2502))</f>
        <v>#DIV/0!</v>
      </c>
      <c r="Y2502" t="str">
        <f t="shared" ref="Y2502:Y2565" si="1318">COMPLEX($C$13*10^-3,2*PI()*B2502*$C$12*0.000001)</f>
        <v>0.00096+2.42681749304504i</v>
      </c>
      <c r="Z2502" t="e">
        <f t="shared" ref="Z2502:Z2565" si="1319">IMPRODUCT(COMPLEX($C$6,0),IMDIV(X2502,IMSUM(X2502,Y2502)))</f>
        <v>#DIV/0!</v>
      </c>
      <c r="AA2502" t="e">
        <f t="shared" ref="AA2502:AA2565" si="1320">IMDIV(COMPLEX($C$6,0),IMSUM(X2502,Y2502))</f>
        <v>#DIV/0!</v>
      </c>
      <c r="AB2502" t="str">
        <f t="shared" ref="AB2502:AB2565" si="1321">IMPRODUCT(COMPLEX($C$119,0),T2502)</f>
        <v>0.0350510260325061+0.0562254009098486i</v>
      </c>
      <c r="AC2502" t="str">
        <f t="shared" ref="AC2502:AC2565" si="1322">IMSUM(COMPLEX(1,0),IMPRODUCT(AB2502,M2502))</f>
        <v>1.13317206984367-0.0238226565316677i</v>
      </c>
      <c r="AD2502" t="str">
        <f t="shared" ref="AD2502:AD2565" si="1323">IMDIV(AB2502,AC2502)</f>
        <v>0.0298754610975875+0.0502457793247203i</v>
      </c>
      <c r="AE2502" t="e">
        <f t="shared" ref="AE2502:AE2565" si="1324">IMPRODUCT(AD2502,AA2502,X2502)</f>
        <v>#DIV/0!</v>
      </c>
      <c r="AF2502" t="str">
        <f t="shared" ref="AF2502:AF2565" si="1325">IMSUB(D2502,H2502)</f>
        <v>-17.3416779781521-5.449824850625i</v>
      </c>
      <c r="AG2502" t="e">
        <f t="shared" ref="AG2502:AG2565" si="1326">IMSUM(COMPLEX(1,0),IMPRODUCT(AD2502,AA2502,COMPLEX($C$127,0)))</f>
        <v>#DIV/0!</v>
      </c>
      <c r="AH2502" t="e">
        <f t="shared" ref="AH2502:AH2565" si="1327">IMDIV(IMPRODUCT(AE2502,AF2502),AG2502)</f>
        <v>#DIV/0!</v>
      </c>
      <c r="AI2502" t="e">
        <f t="shared" ref="AI2502:AI2565" si="1328">20*LOG10(IMABS(AH2502))</f>
        <v>#DIV/0!</v>
      </c>
      <c r="AJ2502" t="e">
        <f t="shared" ref="AJ2502:AJ2565" si="1329">IMARGUMENT(AH2502)*180/PI()</f>
        <v>#DIV/0!</v>
      </c>
      <c r="AK2502"/>
      <c r="AL2502"/>
      <c r="AM2502"/>
      <c r="AN2502"/>
    </row>
    <row r="2503" spans="1:40" x14ac:dyDescent="0.3">
      <c r="A2503"/>
      <c r="B2503">
        <f t="shared" si="1295"/>
        <v>569000</v>
      </c>
      <c r="C2503" s="186" t="str">
        <f t="shared" si="1298"/>
        <v>-0.00135015219910974+0.00502029181196178i</v>
      </c>
      <c r="D2503" s="158" t="str">
        <f t="shared" si="1299"/>
        <v>-6.95872035923057-1.82978983363674i</v>
      </c>
      <c r="E2503" t="str">
        <f t="shared" si="1300"/>
        <v>289.843907392848-2766.73504997069i</v>
      </c>
      <c r="F2503" t="str">
        <f t="shared" si="1301"/>
        <v>0.906309025091834+0.243688530981972i</v>
      </c>
      <c r="G2503" t="str">
        <f t="shared" si="1296"/>
        <v>0.906309025091834+0.243688530981972i</v>
      </c>
      <c r="H2503" t="str">
        <f t="shared" si="1302"/>
        <v>10.3893257304498+3.61289925701321i</v>
      </c>
      <c r="I2503" t="str">
        <f t="shared" si="1303"/>
        <v>2234.45777486574i</v>
      </c>
      <c r="J2503" t="str">
        <f t="shared" si="1297"/>
        <v>-1235.61708732392+476.472200779931i</v>
      </c>
      <c r="K2503" t="str">
        <f t="shared" si="1304"/>
        <v>0.607065789136841-1.57428043222549i</v>
      </c>
      <c r="L2503" t="str">
        <f t="shared" si="1305"/>
        <v>0.148834360252266-0.319181714313107i</v>
      </c>
      <c r="M2503" t="str">
        <f t="shared" si="1306"/>
        <v>0.755900149389107-1.8934621465386i</v>
      </c>
      <c r="N2503" t="str">
        <f t="shared" si="1307"/>
        <v>-7.27387563818038i</v>
      </c>
      <c r="O2503" t="str">
        <f t="shared" si="1308"/>
        <v>0.548112595235969-0.836404556984054i</v>
      </c>
      <c r="P2503" t="str">
        <f t="shared" si="1309"/>
        <v>0.451887404764031+0.836404556984054i</v>
      </c>
      <c r="Q2503" t="str">
        <f t="shared" si="1310"/>
        <v>-0.451887404764031+6.43747108119633i</v>
      </c>
      <c r="R2503" t="str">
        <f t="shared" si="1311"/>
        <v>0.124387046402954-0.0789279420351045i</v>
      </c>
      <c r="S2503" t="str">
        <f t="shared" si="1312"/>
        <v>0.79823052270841i</v>
      </c>
      <c r="T2503" t="str">
        <f t="shared" si="1313"/>
        <v>0.0630026924269805+0.0992895370683852i</v>
      </c>
      <c r="U2503" t="e">
        <f t="shared" si="1314"/>
        <v>#DIV/0!</v>
      </c>
      <c r="V2503" t="str">
        <f t="shared" si="1315"/>
        <v>0.0000833333333333333-0.000466183195934081i</v>
      </c>
      <c r="W2503" t="e">
        <f t="shared" si="1316"/>
        <v>#DIV/0!</v>
      </c>
      <c r="X2503" t="e">
        <f t="shared" si="1317"/>
        <v>#DIV/0!</v>
      </c>
      <c r="Y2503" t="str">
        <f t="shared" si="1318"/>
        <v>0.00096+2.43109005905393i</v>
      </c>
      <c r="Z2503" t="e">
        <f t="shared" si="1319"/>
        <v>#DIV/0!</v>
      </c>
      <c r="AA2503" t="e">
        <f t="shared" si="1320"/>
        <v>#DIV/0!</v>
      </c>
      <c r="AB2503" t="str">
        <f t="shared" si="1321"/>
        <v>0.0359515477835053+0.0566580950560694i</v>
      </c>
      <c r="AC2503" t="str">
        <f t="shared" si="1322"/>
        <v>1.13445573862397-0.0252450323205559i</v>
      </c>
      <c r="AD2503" t="str">
        <f t="shared" si="1323"/>
        <v>0.030564053209503+0.0506231169819366i</v>
      </c>
      <c r="AE2503" t="e">
        <f t="shared" si="1324"/>
        <v>#DIV/0!</v>
      </c>
      <c r="AF2503" t="str">
        <f t="shared" si="1325"/>
        <v>-17.3480460896804-5.44268909064995i</v>
      </c>
      <c r="AG2503" t="e">
        <f t="shared" si="1326"/>
        <v>#DIV/0!</v>
      </c>
      <c r="AH2503" t="e">
        <f t="shared" si="1327"/>
        <v>#DIV/0!</v>
      </c>
      <c r="AI2503" t="e">
        <f t="shared" si="1328"/>
        <v>#DIV/0!</v>
      </c>
      <c r="AJ2503" t="e">
        <f t="shared" si="1329"/>
        <v>#DIV/0!</v>
      </c>
      <c r="AK2503"/>
      <c r="AL2503"/>
      <c r="AM2503"/>
      <c r="AN2503"/>
    </row>
    <row r="2504" spans="1:40" x14ac:dyDescent="0.3">
      <c r="A2504"/>
      <c r="B2504">
        <f t="shared" si="1295"/>
        <v>570000</v>
      </c>
      <c r="C2504" s="186" t="str">
        <f t="shared" si="1298"/>
        <v>-0.00134602662872912+0.00501306754722412i</v>
      </c>
      <c r="D2504" s="158" t="str">
        <f t="shared" si="1299"/>
        <v>-6.96088356391681-1.82740990549482i</v>
      </c>
      <c r="E2504" t="str">
        <f t="shared" si="1300"/>
        <v>288.838795473553-2761.98623989571i</v>
      </c>
      <c r="F2504" t="str">
        <f t="shared" si="1301"/>
        <v>0.906595307795203+0.243370881307418i</v>
      </c>
      <c r="G2504" t="str">
        <f t="shared" si="1296"/>
        <v>0.906595307795203+0.243370881307418i</v>
      </c>
      <c r="H2504" t="str">
        <f t="shared" si="1302"/>
        <v>10.3935028704004+3.60815783845659i</v>
      </c>
      <c r="I2504" t="str">
        <f t="shared" si="1303"/>
        <v>2238.38476568273i</v>
      </c>
      <c r="J2504" t="str">
        <f t="shared" si="1297"/>
        <v>-1239.96753985669+477.30958601856i</v>
      </c>
      <c r="K2504" t="str">
        <f t="shared" si="1304"/>
        <v>0.605209263284985-1.57222872382199i</v>
      </c>
      <c r="L2504" t="str">
        <f t="shared" si="1305"/>
        <v>0.148405512368885-0.318821367235531i</v>
      </c>
      <c r="M2504" t="str">
        <f t="shared" si="1306"/>
        <v>0.75361477565387-1.89105009105752i</v>
      </c>
      <c r="N2504" t="str">
        <f t="shared" si="1307"/>
        <v>-7.28665925090126i</v>
      </c>
      <c r="O2504" t="str">
        <f t="shared" si="1308"/>
        <v>0.537375828645384-0.843342883285136i</v>
      </c>
      <c r="P2504" t="str">
        <f t="shared" si="1309"/>
        <v>0.462624171354616+0.843342883285136i</v>
      </c>
      <c r="Q2504" t="str">
        <f t="shared" si="1310"/>
        <v>-0.462624171354616+6.44331636761612i</v>
      </c>
      <c r="R2504" t="str">
        <f t="shared" si="1311"/>
        <v>0.12508652006485-0.0807801742691427i</v>
      </c>
      <c r="S2504" t="str">
        <f t="shared" si="1312"/>
        <v>0.799633388301923i</v>
      </c>
      <c r="T2504" t="str">
        <f t="shared" si="1313"/>
        <v>0.0645945244584544+0.100023357870352i</v>
      </c>
      <c r="U2504" t="e">
        <f t="shared" si="1314"/>
        <v>#DIV/0!</v>
      </c>
      <c r="V2504" t="str">
        <f t="shared" si="1315"/>
        <v>0.0000833333333333333-0.000465365330678056i</v>
      </c>
      <c r="W2504" t="e">
        <f t="shared" si="1316"/>
        <v>#DIV/0!</v>
      </c>
      <c r="X2504" t="e">
        <f t="shared" si="1317"/>
        <v>#DIV/0!</v>
      </c>
      <c r="Y2504" t="str">
        <f t="shared" si="1318"/>
        <v>0.00096+2.43536262506281i</v>
      </c>
      <c r="Z2504" t="e">
        <f t="shared" si="1319"/>
        <v>#DIV/0!</v>
      </c>
      <c r="AA2504" t="e">
        <f t="shared" si="1320"/>
        <v>#DIV/0!</v>
      </c>
      <c r="AB2504" t="str">
        <f t="shared" si="1321"/>
        <v>0.0368599030162467+0.057076838963832i</v>
      </c>
      <c r="AC2504" t="str">
        <f t="shared" si="1322"/>
        <v>1.13571332906204-0.0266899737644844i</v>
      </c>
      <c r="AD2504" t="str">
        <f t="shared" si="1323"/>
        <v>0.0312569689384068+0.0509909368525091i</v>
      </c>
      <c r="AE2504" t="e">
        <f t="shared" si="1324"/>
        <v>#DIV/0!</v>
      </c>
      <c r="AF2504" t="str">
        <f t="shared" si="1325"/>
        <v>-17.3543864343172-5.43556774395141i</v>
      </c>
      <c r="AG2504" t="e">
        <f t="shared" si="1326"/>
        <v>#DIV/0!</v>
      </c>
      <c r="AH2504" t="e">
        <f t="shared" si="1327"/>
        <v>#DIV/0!</v>
      </c>
      <c r="AI2504" t="e">
        <f t="shared" si="1328"/>
        <v>#DIV/0!</v>
      </c>
      <c r="AJ2504" t="e">
        <f t="shared" si="1329"/>
        <v>#DIV/0!</v>
      </c>
      <c r="AK2504"/>
      <c r="AL2504"/>
      <c r="AM2504"/>
      <c r="AN2504"/>
    </row>
    <row r="2505" spans="1:40" x14ac:dyDescent="0.3">
      <c r="A2505"/>
      <c r="B2505">
        <f t="shared" si="1295"/>
        <v>571000</v>
      </c>
      <c r="C2505" s="186" t="str">
        <f t="shared" si="1298"/>
        <v>-0.00134191901595031+0.00500586170699458i</v>
      </c>
      <c r="D2505" s="158" t="str">
        <f t="shared" si="1299"/>
        <v>-6.96303735283909-1.82503470594821i</v>
      </c>
      <c r="E2505" t="str">
        <f t="shared" si="1300"/>
        <v>287.838883820726-2757.25352025783i</v>
      </c>
      <c r="F2505" t="str">
        <f t="shared" si="1301"/>
        <v>0.906880344397844+0.243053866830674i</v>
      </c>
      <c r="G2505" t="str">
        <f t="shared" si="1296"/>
        <v>0.906880344397844+0.243053866830674i</v>
      </c>
      <c r="H2505" t="str">
        <f t="shared" si="1302"/>
        <v>10.3976618113268+3.6034260869054i</v>
      </c>
      <c r="I2505" t="str">
        <f t="shared" si="1303"/>
        <v>2242.31175649972i</v>
      </c>
      <c r="J2505" t="str">
        <f t="shared" si="1297"/>
        <v>-1244.32563146327+478.146971257189i</v>
      </c>
      <c r="K2505" t="str">
        <f t="shared" si="1304"/>
        <v>0.603360827893463-1.57018111229424i</v>
      </c>
      <c r="L2505" t="str">
        <f t="shared" si="1305"/>
        <v>0.147978382186457-0.318461484161261i</v>
      </c>
      <c r="M2505" t="str">
        <f t="shared" si="1306"/>
        <v>0.75133921007992-1.8886425964555i</v>
      </c>
      <c r="N2505" t="str">
        <f t="shared" si="1307"/>
        <v>-7.29944286362214i</v>
      </c>
      <c r="O2505" t="str">
        <f t="shared" si="1308"/>
        <v>0.526551244887533-0.850143391733059i</v>
      </c>
      <c r="P2505" t="str">
        <f t="shared" si="1309"/>
        <v>0.473448755112467+0.850143391733059i</v>
      </c>
      <c r="Q2505" t="str">
        <f t="shared" si="1310"/>
        <v>-0.473448755112467+6.44929947188908i</v>
      </c>
      <c r="R2505" t="str">
        <f t="shared" si="1311"/>
        <v>0.125752635619714-0.082642492602784i</v>
      </c>
      <c r="S2505" t="str">
        <f t="shared" si="1312"/>
        <v>0.801036253895434i</v>
      </c>
      <c r="T2505" t="str">
        <f t="shared" si="1313"/>
        <v>0.0661996326871152+0.100732420154293i</v>
      </c>
      <c r="U2505" t="e">
        <f t="shared" si="1314"/>
        <v>#DIV/0!</v>
      </c>
      <c r="V2505" t="str">
        <f t="shared" si="1315"/>
        <v>0.0000833333333333333-0.000464550330098935i</v>
      </c>
      <c r="W2505" t="e">
        <f t="shared" si="1316"/>
        <v>#DIV/0!</v>
      </c>
      <c r="X2505" t="e">
        <f t="shared" si="1317"/>
        <v>#DIV/0!</v>
      </c>
      <c r="Y2505" t="str">
        <f t="shared" si="1318"/>
        <v>0.00096+2.43963519107169i</v>
      </c>
      <c r="Z2505" t="e">
        <f t="shared" si="1319"/>
        <v>#DIV/0!</v>
      </c>
      <c r="AA2505" t="e">
        <f t="shared" si="1320"/>
        <v>#DIV/0!</v>
      </c>
      <c r="AB2505" t="str">
        <f t="shared" si="1321"/>
        <v>0.0377758341131165+0.0574814547921497i</v>
      </c>
      <c r="AC2505" t="str">
        <f t="shared" si="1322"/>
        <v>1.13694438938934-0.0281569785848902i</v>
      </c>
      <c r="AD2505" t="str">
        <f t="shared" si="1323"/>
        <v>0.0319540657660526+0.0513491999102801i</v>
      </c>
      <c r="AE2505" t="e">
        <f t="shared" si="1324"/>
        <v>#DIV/0!</v>
      </c>
      <c r="AF2505" t="str">
        <f t="shared" si="1325"/>
        <v>-17.3606991641659-5.42846079285361i</v>
      </c>
      <c r="AG2505" t="e">
        <f t="shared" si="1326"/>
        <v>#DIV/0!</v>
      </c>
      <c r="AH2505" t="e">
        <f t="shared" si="1327"/>
        <v>#DIV/0!</v>
      </c>
      <c r="AI2505" t="e">
        <f t="shared" si="1328"/>
        <v>#DIV/0!</v>
      </c>
      <c r="AJ2505" t="e">
        <f t="shared" si="1329"/>
        <v>#DIV/0!</v>
      </c>
      <c r="AK2505"/>
      <c r="AL2505"/>
      <c r="AM2505"/>
      <c r="AN2505"/>
    </row>
    <row r="2506" spans="1:40" x14ac:dyDescent="0.3">
      <c r="A2506"/>
      <c r="B2506">
        <f t="shared" si="1295"/>
        <v>572000</v>
      </c>
      <c r="C2506" s="186" t="str">
        <f t="shared" si="1298"/>
        <v>-0.00133782926258758+0.00499867423218845i</v>
      </c>
      <c r="D2506" s="158" t="str">
        <f t="shared" si="1299"/>
        <v>-6.96518177747802-1.82266422988556i</v>
      </c>
      <c r="E2506" t="str">
        <f t="shared" si="1300"/>
        <v>286.84413675334-2752.536810385i</v>
      </c>
      <c r="F2506" t="str">
        <f t="shared" si="1301"/>
        <v>0.907164141712806+0.242737486825956i</v>
      </c>
      <c r="G2506" t="str">
        <f t="shared" si="1296"/>
        <v>0.907164141712806+0.242737486825956i</v>
      </c>
      <c r="H2506" t="str">
        <f t="shared" si="1302"/>
        <v>10.401802652884+3.59870398955066i</v>
      </c>
      <c r="I2506" t="str">
        <f t="shared" si="1303"/>
        <v>2246.2387473167i</v>
      </c>
      <c r="J2506" t="str">
        <f t="shared" si="1297"/>
        <v>-1248.69136214365+478.984356495817i</v>
      </c>
      <c r="K2506" t="str">
        <f t="shared" si="1304"/>
        <v>0.601520438655255-1.56813759304524i</v>
      </c>
      <c r="L2506" t="str">
        <f t="shared" si="1305"/>
        <v>0.147552961362261-0.318102066526523i</v>
      </c>
      <c r="M2506" t="str">
        <f t="shared" si="1306"/>
        <v>0.749073400017516-1.88623965957176i</v>
      </c>
      <c r="N2506" t="str">
        <f t="shared" si="1307"/>
        <v>-7.31222647634302i</v>
      </c>
      <c r="O2506" t="str">
        <f t="shared" si="1308"/>
        <v>0.515640612899968-0.856804970998737i</v>
      </c>
      <c r="P2506" t="str">
        <f t="shared" si="1309"/>
        <v>0.484359387100032+0.856804970998737i</v>
      </c>
      <c r="Q2506" t="str">
        <f t="shared" si="1310"/>
        <v>-0.484359387100032+6.45542150534428i</v>
      </c>
      <c r="R2506" t="str">
        <f t="shared" si="1311"/>
        <v>0.12638519264676-0.0845142708492804i</v>
      </c>
      <c r="S2506" t="str">
        <f t="shared" si="1312"/>
        <v>0.802439119488947i</v>
      </c>
      <c r="T2506" t="str">
        <f t="shared" si="1313"/>
        <v>0.0678175570845469+0.101416422703907i</v>
      </c>
      <c r="U2506" t="e">
        <f t="shared" si="1314"/>
        <v>#DIV/0!</v>
      </c>
      <c r="V2506" t="str">
        <f t="shared" si="1315"/>
        <v>0.0000833333333333333-0.00046373817917219i</v>
      </c>
      <c r="W2506" t="e">
        <f t="shared" si="1316"/>
        <v>#DIV/0!</v>
      </c>
      <c r="X2506" t="e">
        <f t="shared" si="1317"/>
        <v>#DIV/0!</v>
      </c>
      <c r="Y2506" t="str">
        <f t="shared" si="1318"/>
        <v>0.00096+2.44390775708057i</v>
      </c>
      <c r="Z2506" t="e">
        <f t="shared" si="1319"/>
        <v>#DIV/0!</v>
      </c>
      <c r="AA2506" t="e">
        <f t="shared" si="1320"/>
        <v>#DIV/0!</v>
      </c>
      <c r="AB2506" t="str">
        <f t="shared" si="1321"/>
        <v>0.0386990785657529+0.0578717706564278i</v>
      </c>
      <c r="AC2506" t="str">
        <f t="shared" si="1322"/>
        <v>1.13814847934059-0.0296455327689623i</v>
      </c>
      <c r="AD2506" t="str">
        <f t="shared" si="1323"/>
        <v>0.0326552012831509+0.0516978694469061i</v>
      </c>
      <c r="AE2506" t="e">
        <f t="shared" si="1324"/>
        <v>#DIV/0!</v>
      </c>
      <c r="AF2506" t="str">
        <f t="shared" si="1325"/>
        <v>-17.366984430362-5.42136821943622i</v>
      </c>
      <c r="AG2506" t="e">
        <f t="shared" si="1326"/>
        <v>#DIV/0!</v>
      </c>
      <c r="AH2506" t="e">
        <f t="shared" si="1327"/>
        <v>#DIV/0!</v>
      </c>
      <c r="AI2506" t="e">
        <f t="shared" si="1328"/>
        <v>#DIV/0!</v>
      </c>
      <c r="AJ2506" t="e">
        <f t="shared" si="1329"/>
        <v>#DIV/0!</v>
      </c>
      <c r="AK2506"/>
      <c r="AL2506"/>
      <c r="AM2506"/>
      <c r="AN2506"/>
    </row>
    <row r="2507" spans="1:40" x14ac:dyDescent="0.3">
      <c r="A2507"/>
      <c r="B2507">
        <f t="shared" si="1295"/>
        <v>573000</v>
      </c>
      <c r="C2507" s="186" t="str">
        <f t="shared" si="1298"/>
        <v>-0.00133375727107781+0.00499150506389591i</v>
      </c>
      <c r="D2507" s="158" t="str">
        <f t="shared" si="1299"/>
        <v>-6.96731688898798-1.82029847210662i</v>
      </c>
      <c r="E2507" t="str">
        <f t="shared" si="1300"/>
        <v>285.854518894744-2747.83603013664i</v>
      </c>
      <c r="F2507" t="str">
        <f t="shared" si="1301"/>
        <v>0.907446706509963+0.242421740556064i</v>
      </c>
      <c r="G2507" t="str">
        <f t="shared" si="1296"/>
        <v>0.907446706509963+0.242421740556064i</v>
      </c>
      <c r="H2507" t="str">
        <f t="shared" si="1302"/>
        <v>10.405925494094+3.59399153343289i</v>
      </c>
      <c r="I2507" t="str">
        <f t="shared" si="1303"/>
        <v>2250.16573813369i</v>
      </c>
      <c r="J2507" t="str">
        <f t="shared" si="1297"/>
        <v>-1253.06473189784+479.821741734447i</v>
      </c>
      <c r="K2507" t="str">
        <f t="shared" si="1304"/>
        <v>0.599688051544919-1.56609816140294i</v>
      </c>
      <c r="L2507" t="str">
        <f t="shared" si="1305"/>
        <v>0.147129241597706-0.317743115737077i</v>
      </c>
      <c r="M2507" t="str">
        <f t="shared" si="1306"/>
        <v>0.746817293142625-1.88384127714002i</v>
      </c>
      <c r="N2507" t="str">
        <f t="shared" si="1307"/>
        <v>-7.3250100890639i</v>
      </c>
      <c r="O2507" t="str">
        <f t="shared" si="1308"/>
        <v>0.504645715682114-0.863326532456687i</v>
      </c>
      <c r="P2507" t="str">
        <f t="shared" si="1309"/>
        <v>0.495354284317886+0.863326532456687i</v>
      </c>
      <c r="Q2507" t="str">
        <f t="shared" si="1310"/>
        <v>-0.495354284317886+6.46168355660721i</v>
      </c>
      <c r="R2507" t="str">
        <f t="shared" si="1311"/>
        <v>0.126984005460989-0.0863948769035592i</v>
      </c>
      <c r="S2507" t="str">
        <f t="shared" si="1312"/>
        <v>0.803841985082458i</v>
      </c>
      <c r="T2507" t="str">
        <f t="shared" si="1313"/>
        <v>0.0694478293511116+0.102075075023483i</v>
      </c>
      <c r="U2507" t="e">
        <f t="shared" si="1314"/>
        <v>#DIV/0!</v>
      </c>
      <c r="V2507" t="str">
        <f t="shared" si="1315"/>
        <v>0.0000833333333333333-0.000462928862978172i</v>
      </c>
      <c r="W2507" t="e">
        <f t="shared" si="1316"/>
        <v>#DIV/0!</v>
      </c>
      <c r="X2507" t="e">
        <f t="shared" si="1317"/>
        <v>#DIV/0!</v>
      </c>
      <c r="Y2507" t="str">
        <f t="shared" si="1318"/>
        <v>0.00096+2.44818032308945i</v>
      </c>
      <c r="Z2507" t="e">
        <f t="shared" si="1319"/>
        <v>#DIV/0!</v>
      </c>
      <c r="AA2507" t="e">
        <f t="shared" si="1320"/>
        <v>#DIV/0!</v>
      </c>
      <c r="AB2507" t="str">
        <f t="shared" si="1321"/>
        <v>0.0396293691459444+0.058247620789617i</v>
      </c>
      <c r="AC2507" t="str">
        <f t="shared" si="1322"/>
        <v>1.1393251705332-0.0311551108940493i</v>
      </c>
      <c r="AD2507" t="str">
        <f t="shared" si="1323"/>
        <v>0.0333602332280883+0.0520369110493217i</v>
      </c>
      <c r="AE2507" t="e">
        <f t="shared" si="1324"/>
        <v>#DIV/0!</v>
      </c>
      <c r="AF2507" t="str">
        <f t="shared" si="1325"/>
        <v>-17.373242383082-5.41429000553951i</v>
      </c>
      <c r="AG2507" t="e">
        <f t="shared" si="1326"/>
        <v>#DIV/0!</v>
      </c>
      <c r="AH2507" t="e">
        <f t="shared" si="1327"/>
        <v>#DIV/0!</v>
      </c>
      <c r="AI2507" t="e">
        <f t="shared" si="1328"/>
        <v>#DIV/0!</v>
      </c>
      <c r="AJ2507" t="e">
        <f t="shared" si="1329"/>
        <v>#DIV/0!</v>
      </c>
      <c r="AK2507"/>
      <c r="AL2507"/>
      <c r="AM2507"/>
      <c r="AN2507"/>
    </row>
    <row r="2508" spans="1:40" x14ac:dyDescent="0.3">
      <c r="A2508"/>
      <c r="B2508">
        <f t="shared" si="1295"/>
        <v>574000</v>
      </c>
      <c r="C2508" s="186" t="str">
        <f t="shared" si="1298"/>
        <v>-0.00132970294447621+0.00498435414338207i</v>
      </c>
      <c r="D2508" s="158" t="str">
        <f t="shared" si="1299"/>
        <v>-6.96944273819909-1.81793742732388i</v>
      </c>
      <c r="E2508" t="str">
        <f t="shared" si="1300"/>
        <v>284.869995169556-2743.15109989939i</v>
      </c>
      <c r="F2508" t="str">
        <f t="shared" si="1301"/>
        <v>0.907728045516275+0.242106627272583i</v>
      </c>
      <c r="G2508" t="str">
        <f t="shared" si="1296"/>
        <v>0.907728045516275+0.242106627272583i</v>
      </c>
      <c r="H2508" t="str">
        <f t="shared" si="1302"/>
        <v>10.4100304333495+3.58928870544512i</v>
      </c>
      <c r="I2508" t="str">
        <f t="shared" si="1303"/>
        <v>2254.09272895068i</v>
      </c>
      <c r="J2508" t="str">
        <f t="shared" si="1297"/>
        <v>-1257.44574072583+480.659126973076i</v>
      </c>
      <c r="K2508" t="str">
        <f t="shared" si="1304"/>
        <v>0.597863622816672-1.56406281262157i</v>
      </c>
      <c r="L2508" t="str">
        <f t="shared" si="1305"/>
        <v>0.146707214638121-0.317384633168587i</v>
      </c>
      <c r="M2508" t="str">
        <f t="shared" si="1306"/>
        <v>0.744570837454793-1.88144744579016i</v>
      </c>
      <c r="N2508" t="str">
        <f t="shared" si="1307"/>
        <v>-7.33779370178478i</v>
      </c>
      <c r="O2508" t="str">
        <f t="shared" si="1308"/>
        <v>0.493568350003898-0.869707010362932i</v>
      </c>
      <c r="P2508" t="str">
        <f t="shared" si="1309"/>
        <v>0.506431649996102+0.869707010362932i</v>
      </c>
      <c r="Q2508" t="str">
        <f t="shared" si="1310"/>
        <v>-0.506431649996102+6.46808669142185i</v>
      </c>
      <c r="R2508" t="str">
        <f t="shared" si="1311"/>
        <v>0.1275489033227-0.0882836731793223i</v>
      </c>
      <c r="S2508" t="str">
        <f t="shared" si="1312"/>
        <v>0.80524485067597i</v>
      </c>
      <c r="T2508" t="str">
        <f t="shared" si="1313"/>
        <v>0.0710899732264095+0.102708097609971i</v>
      </c>
      <c r="U2508" t="e">
        <f t="shared" si="1314"/>
        <v>#DIV/0!</v>
      </c>
      <c r="V2508" t="str">
        <f t="shared" si="1315"/>
        <v>0.0000833333333333333-0.000462122366701206i</v>
      </c>
      <c r="W2508" t="e">
        <f t="shared" si="1316"/>
        <v>#DIV/0!</v>
      </c>
      <c r="X2508" t="e">
        <f t="shared" si="1317"/>
        <v>#DIV/0!</v>
      </c>
      <c r="Y2508" t="str">
        <f t="shared" si="1318"/>
        <v>0.00096+2.45245288909834i</v>
      </c>
      <c r="Z2508" t="e">
        <f t="shared" si="1319"/>
        <v>#DIV/0!</v>
      </c>
      <c r="AA2508" t="e">
        <f t="shared" si="1320"/>
        <v>#DIV/0!</v>
      </c>
      <c r="AB2508" t="str">
        <f t="shared" si="1321"/>
        <v>0.0405664340827896+0.0586088456974658i</v>
      </c>
      <c r="AC2508" t="str">
        <f t="shared" si="1322"/>
        <v>1.14047404683578-0.0326851764666585i</v>
      </c>
      <c r="AD2508" t="str">
        <f t="shared" si="1323"/>
        <v>0.0340690195246609+0.0523662925766473i</v>
      </c>
      <c r="AE2508" t="e">
        <f t="shared" si="1324"/>
        <v>#DIV/0!</v>
      </c>
      <c r="AF2508" t="str">
        <f t="shared" si="1325"/>
        <v>-17.3794731715486-5.407226132769i</v>
      </c>
      <c r="AG2508" t="e">
        <f t="shared" si="1326"/>
        <v>#DIV/0!</v>
      </c>
      <c r="AH2508" t="e">
        <f t="shared" si="1327"/>
        <v>#DIV/0!</v>
      </c>
      <c r="AI2508" t="e">
        <f t="shared" si="1328"/>
        <v>#DIV/0!</v>
      </c>
      <c r="AJ2508" t="e">
        <f t="shared" si="1329"/>
        <v>#DIV/0!</v>
      </c>
      <c r="AK2508"/>
      <c r="AL2508"/>
      <c r="AM2508"/>
      <c r="AN2508"/>
    </row>
    <row r="2509" spans="1:40" x14ac:dyDescent="0.3">
      <c r="A2509"/>
      <c r="B2509">
        <f t="shared" si="1295"/>
        <v>575000</v>
      </c>
      <c r="C2509" s="186" t="str">
        <f t="shared" si="1298"/>
        <v>-0.00132566618645211+0.00497722141208702i</v>
      </c>
      <c r="D2509" s="158" t="str">
        <f t="shared" si="1299"/>
        <v>-6.97155937561971-1.81558109016413i</v>
      </c>
      <c r="E2509" t="str">
        <f t="shared" si="1300"/>
        <v>283.890530800609-2738.48194058278i</v>
      </c>
      <c r="F2509" t="str">
        <f t="shared" si="1301"/>
        <v>0.908008165416119+0.241792146216104i</v>
      </c>
      <c r="G2509" t="str">
        <f t="shared" si="1296"/>
        <v>0.908008165416119+0.241792146216104i</v>
      </c>
      <c r="H2509" t="str">
        <f t="shared" si="1302"/>
        <v>10.4141175684187+3.58459549233572i</v>
      </c>
      <c r="I2509" t="str">
        <f t="shared" si="1303"/>
        <v>2258.01971976766i</v>
      </c>
      <c r="J2509" t="str">
        <f t="shared" si="1297"/>
        <v>-1261.83438862764+481.496512211705i</v>
      </c>
      <c r="K2509" t="str">
        <f t="shared" si="1304"/>
        <v>0.596047109002443-1.56203154188307i</v>
      </c>
      <c r="L2509" t="str">
        <f t="shared" si="1305"/>
        <v>0.146286872272537-0.317026620166981i</v>
      </c>
      <c r="M2509" t="str">
        <f t="shared" si="1306"/>
        <v>0.74233398127498-1.87905816205005i</v>
      </c>
      <c r="N2509" t="str">
        <f t="shared" si="1307"/>
        <v>-7.35057731450566i</v>
      </c>
      <c r="O2509" t="str">
        <f t="shared" si="1308"/>
        <v>0.482410326112121-0.87594536202916i</v>
      </c>
      <c r="P2509" t="str">
        <f t="shared" si="1309"/>
        <v>0.517589673887879+0.87594536202916i</v>
      </c>
      <c r="Q2509" t="str">
        <f t="shared" si="1310"/>
        <v>-0.517589673887879+6.4746319524765i</v>
      </c>
      <c r="R2509" t="str">
        <f t="shared" si="1311"/>
        <v>0.128079730631398-0.0901800170546684i</v>
      </c>
      <c r="S2509" t="str">
        <f t="shared" si="1312"/>
        <v>0.806647716269483i</v>
      </c>
      <c r="T2509" t="str">
        <f t="shared" si="1313"/>
        <v>0.0727435048102913+0.103315222214228i</v>
      </c>
      <c r="U2509" t="e">
        <f t="shared" si="1314"/>
        <v>#DIV/0!</v>
      </c>
      <c r="V2509" t="str">
        <f t="shared" si="1315"/>
        <v>0.0000833333333333333-0.000461318675628682i</v>
      </c>
      <c r="W2509" t="e">
        <f t="shared" si="1316"/>
        <v>#DIV/0!</v>
      </c>
      <c r="X2509" t="e">
        <f t="shared" si="1317"/>
        <v>#DIV/0!</v>
      </c>
      <c r="Y2509" t="str">
        <f t="shared" si="1318"/>
        <v>0.00096+2.45672545510722i</v>
      </c>
      <c r="Z2509" t="e">
        <f t="shared" si="1319"/>
        <v>#DIV/0!</v>
      </c>
      <c r="AA2509" t="e">
        <f t="shared" si="1320"/>
        <v>#DIV/0!</v>
      </c>
      <c r="AB2509" t="str">
        <f t="shared" si="1321"/>
        <v>0.0415099972458776+0.0589552923075973i</v>
      </c>
      <c r="AC2509" t="str">
        <f t="shared" si="1322"/>
        <v>1.14159470472488-0.0342351822756125i</v>
      </c>
      <c r="AD2509" t="str">
        <f t="shared" si="1323"/>
        <v>0.034781418318825+0.0526859841365869i</v>
      </c>
      <c r="AE2509" t="e">
        <f t="shared" si="1324"/>
        <v>#DIV/0!</v>
      </c>
      <c r="AF2509" t="str">
        <f t="shared" si="1325"/>
        <v>-17.3856769440384-5.40017658249985i</v>
      </c>
      <c r="AG2509" t="e">
        <f t="shared" si="1326"/>
        <v>#DIV/0!</v>
      </c>
      <c r="AH2509" t="e">
        <f t="shared" si="1327"/>
        <v>#DIV/0!</v>
      </c>
      <c r="AI2509" t="e">
        <f t="shared" si="1328"/>
        <v>#DIV/0!</v>
      </c>
      <c r="AJ2509" t="e">
        <f t="shared" si="1329"/>
        <v>#DIV/0!</v>
      </c>
      <c r="AK2509"/>
      <c r="AL2509"/>
      <c r="AM2509"/>
      <c r="AN2509"/>
    </row>
    <row r="2510" spans="1:40" x14ac:dyDescent="0.3">
      <c r="A2510"/>
      <c r="B2510">
        <f t="shared" si="1295"/>
        <v>576000</v>
      </c>
      <c r="C2510" s="186" t="str">
        <f t="shared" si="1298"/>
        <v>-0.00132164690128465+0.00497010681162589i</v>
      </c>
      <c r="D2510" s="158" t="str">
        <f t="shared" si="1299"/>
        <v>-6.97366685143817-1.81322945516994i</v>
      </c>
      <c r="E2510" t="str">
        <f t="shared" si="1300"/>
        <v>282.916091305922-2733.82847361503i</v>
      </c>
      <c r="F2510" t="str">
        <f t="shared" si="1301"/>
        <v>0.90828707285152+0.241478296616401i</v>
      </c>
      <c r="G2510" t="str">
        <f t="shared" si="1296"/>
        <v>0.90828707285152+0.241478296616401i</v>
      </c>
      <c r="H2510" t="str">
        <f t="shared" si="1302"/>
        <v>10.4181869964487+3.57991188071105i</v>
      </c>
      <c r="I2510" t="str">
        <f t="shared" si="1303"/>
        <v>2261.94671058465i</v>
      </c>
      <c r="J2510" t="str">
        <f t="shared" si="1297"/>
        <v>-1266.23067560324+482.333897450334i</v>
      </c>
      <c r="K2510" t="str">
        <f t="shared" si="1304"/>
        <v>0.594238466910035-1.56000434429846i</v>
      </c>
      <c r="L2510" t="str">
        <f t="shared" si="1305"/>
        <v>0.145868206333474-0.31666907804881i</v>
      </c>
      <c r="M2510" t="str">
        <f t="shared" si="1306"/>
        <v>0.740106673243509-1.87667342234727i</v>
      </c>
      <c r="N2510" t="str">
        <f t="shared" si="1307"/>
        <v>-7.36336092722654i</v>
      </c>
      <c r="O2510" t="str">
        <f t="shared" si="1308"/>
        <v>0.471173467434631-0.882040567993121i</v>
      </c>
      <c r="P2510" t="str">
        <f t="shared" si="1309"/>
        <v>0.528826532565369+0.882040567993121i</v>
      </c>
      <c r="Q2510" t="str">
        <f t="shared" si="1310"/>
        <v>-0.528826532565369+6.48132035923342i</v>
      </c>
      <c r="R2510" t="str">
        <f t="shared" si="1311"/>
        <v>0.128576347103689-0.0920832613255863i</v>
      </c>
      <c r="S2510" t="str">
        <f t="shared" si="1312"/>
        <v>0.808050581862994i</v>
      </c>
      <c r="T2510" t="str">
        <f t="shared" si="1313"/>
        <v>0.0744079328939821+0.103896192090954i</v>
      </c>
      <c r="U2510" t="e">
        <f t="shared" si="1314"/>
        <v>#DIV/0!</v>
      </c>
      <c r="V2510" t="str">
        <f t="shared" si="1315"/>
        <v>0.0000833333333333333-0.000460517775150159i</v>
      </c>
      <c r="W2510" t="e">
        <f t="shared" si="1316"/>
        <v>#DIV/0!</v>
      </c>
      <c r="X2510" t="e">
        <f t="shared" si="1317"/>
        <v>#DIV/0!</v>
      </c>
      <c r="Y2510" t="str">
        <f t="shared" si="1318"/>
        <v>0.00096+2.4609980211161i</v>
      </c>
      <c r="Z2510" t="e">
        <f t="shared" si="1319"/>
        <v>#DIV/0!</v>
      </c>
      <c r="AA2510" t="e">
        <f t="shared" si="1320"/>
        <v>#DIV/0!</v>
      </c>
      <c r="AB2510" t="str">
        <f t="shared" si="1321"/>
        <v>0.0424597783342393+0.0592868141121313i</v>
      </c>
      <c r="AC2510" t="str">
        <f t="shared" si="1322"/>
        <v>1.14268675362949-0.0358045707588875i</v>
      </c>
      <c r="AD2510" t="str">
        <f t="shared" si="1323"/>
        <v>0.0354972880144625+0.052995958061337i</v>
      </c>
      <c r="AE2510" t="e">
        <f t="shared" si="1324"/>
        <v>#DIV/0!</v>
      </c>
      <c r="AF2510" t="str">
        <f t="shared" si="1325"/>
        <v>-17.3918538478869-5.39314133588099i</v>
      </c>
      <c r="AG2510" t="e">
        <f t="shared" si="1326"/>
        <v>#DIV/0!</v>
      </c>
      <c r="AH2510" t="e">
        <f t="shared" si="1327"/>
        <v>#DIV/0!</v>
      </c>
      <c r="AI2510" t="e">
        <f t="shared" si="1328"/>
        <v>#DIV/0!</v>
      </c>
      <c r="AJ2510" t="e">
        <f t="shared" si="1329"/>
        <v>#DIV/0!</v>
      </c>
      <c r="AK2510"/>
      <c r="AL2510"/>
      <c r="AM2510"/>
      <c r="AN2510"/>
    </row>
    <row r="2511" spans="1:40" x14ac:dyDescent="0.3">
      <c r="A2511"/>
      <c r="B2511">
        <f t="shared" si="1295"/>
        <v>577000</v>
      </c>
      <c r="C2511" s="186" t="str">
        <f t="shared" si="1298"/>
        <v>-0.00131764499385873+0.00496301028378894i</v>
      </c>
      <c r="D2511" s="158" t="str">
        <f t="shared" si="1299"/>
        <v>-6.97576521552534-1.81088251680138i</v>
      </c>
      <c r="E2511" t="str">
        <f t="shared" si="1300"/>
        <v>281.946642495709-2729.19062093889i</v>
      </c>
      <c r="F2511" t="str">
        <f t="shared" si="1301"/>
        <v>0.908564774422489+0.241165077692665i</v>
      </c>
      <c r="G2511" t="str">
        <f t="shared" si="1296"/>
        <v>0.908564774422489+0.241165077692665i</v>
      </c>
      <c r="H2511" t="str">
        <f t="shared" si="1302"/>
        <v>10.4222388139706+3.57523785703866i</v>
      </c>
      <c r="I2511" t="str">
        <f t="shared" si="1303"/>
        <v>2265.87370140164i</v>
      </c>
      <c r="J2511" t="str">
        <f t="shared" si="1297"/>
        <v>-1270.63460165266+483.171282688964i</v>
      </c>
      <c r="K2511" t="str">
        <f t="shared" si="1304"/>
        <v>0.592437653621124-1.55798121490904i</v>
      </c>
      <c r="L2511" t="str">
        <f t="shared" si="1305"/>
        <v>0.145451208696723-0.316312008101597i</v>
      </c>
      <c r="M2511" t="str">
        <f t="shared" si="1306"/>
        <v>0.737888862317847-1.87429322301064i</v>
      </c>
      <c r="N2511" t="str">
        <f t="shared" si="1307"/>
        <v>-7.37614453994742i</v>
      </c>
      <c r="O2511" t="str">
        <f t="shared" si="1308"/>
        <v>0.459859610282339-0.887991632185223i</v>
      </c>
      <c r="P2511" t="str">
        <f t="shared" si="1309"/>
        <v>0.540140389717661+0.887991632185223i</v>
      </c>
      <c r="Q2511" t="str">
        <f t="shared" si="1310"/>
        <v>-0.540140389717661+6.4881529077622i</v>
      </c>
      <c r="R2511" t="str">
        <f t="shared" si="1311"/>
        <v>0.129038627934819-0.0939927546666503i</v>
      </c>
      <c r="S2511" t="str">
        <f t="shared" si="1312"/>
        <v>0.809453447456507i</v>
      </c>
      <c r="T2511" t="str">
        <f t="shared" si="1313"/>
        <v>0.0760827593008538+0.104450762236897i</v>
      </c>
      <c r="U2511" t="e">
        <f t="shared" si="1314"/>
        <v>#DIV/0!</v>
      </c>
      <c r="V2511" t="str">
        <f t="shared" si="1315"/>
        <v>0.0000833333333333333-0.000459719650756486i</v>
      </c>
      <c r="W2511" t="e">
        <f t="shared" si="1316"/>
        <v>#DIV/0!</v>
      </c>
      <c r="X2511" t="e">
        <f t="shared" si="1317"/>
        <v>#DIV/0!</v>
      </c>
      <c r="Y2511" t="str">
        <f t="shared" si="1318"/>
        <v>0.00096+2.46527058712498i</v>
      </c>
      <c r="Z2511" t="e">
        <f t="shared" si="1319"/>
        <v>#DIV/0!</v>
      </c>
      <c r="AA2511" t="e">
        <f t="shared" si="1320"/>
        <v>#DIV/0!</v>
      </c>
      <c r="AB2511" t="str">
        <f t="shared" si="1321"/>
        <v>0.0434154930708041+0.0596032713036121i</v>
      </c>
      <c r="AC2511" t="str">
        <f t="shared" si="1322"/>
        <v>1.14374981626261-0.0373927743836292i</v>
      </c>
      <c r="AD2511" t="str">
        <f t="shared" si="1323"/>
        <v>0.0362164873081666+0.0532961888830571i</v>
      </c>
      <c r="AE2511" t="e">
        <f t="shared" si="1324"/>
        <v>#DIV/0!</v>
      </c>
      <c r="AF2511" t="str">
        <f t="shared" si="1325"/>
        <v>-17.3980040294959-5.38612037384004i</v>
      </c>
      <c r="AG2511" t="e">
        <f t="shared" si="1326"/>
        <v>#DIV/0!</v>
      </c>
      <c r="AH2511" t="e">
        <f t="shared" si="1327"/>
        <v>#DIV/0!</v>
      </c>
      <c r="AI2511" t="e">
        <f t="shared" si="1328"/>
        <v>#DIV/0!</v>
      </c>
      <c r="AJ2511" t="e">
        <f t="shared" si="1329"/>
        <v>#DIV/0!</v>
      </c>
      <c r="AK2511"/>
      <c r="AL2511"/>
      <c r="AM2511"/>
      <c r="AN2511"/>
    </row>
    <row r="2512" spans="1:40" x14ac:dyDescent="0.3">
      <c r="A2512"/>
      <c r="B2512">
        <f t="shared" si="1295"/>
        <v>578000</v>
      </c>
      <c r="C2512" s="186" t="str">
        <f t="shared" si="1298"/>
        <v>-0.0013136603696608+0.00495593177054164i</v>
      </c>
      <c r="D2512" s="158" t="str">
        <f t="shared" si="1299"/>
        <v>-6.97785451743673-1.80854026943748i</v>
      </c>
      <c r="E2512" t="str">
        <f t="shared" si="1300"/>
        <v>280.982150469424-2724.56830500746i</v>
      </c>
      <c r="F2512" t="str">
        <f t="shared" si="1301"/>
        <v>0.908841276687303+0.240852488653692i</v>
      </c>
      <c r="G2512" t="str">
        <f t="shared" si="1296"/>
        <v>0.908841276687303+0.240852488653692i</v>
      </c>
      <c r="H2512" t="str">
        <f t="shared" si="1302"/>
        <v>10.4262731169036+3.57057340764983i</v>
      </c>
      <c r="I2512" t="str">
        <f t="shared" si="1303"/>
        <v>2269.80069221863i</v>
      </c>
      <c r="J2512" t="str">
        <f t="shared" si="1297"/>
        <v>-1275.04616677588+484.008667927592i</v>
      </c>
      <c r="K2512" t="str">
        <f t="shared" si="1304"/>
        <v>0.59064462648948-1.5559621486879i</v>
      </c>
      <c r="L2512" t="str">
        <f t="shared" si="1305"/>
        <v>0.145035871281137-0.315955411584191i</v>
      </c>
      <c r="M2512" t="str">
        <f t="shared" si="1306"/>
        <v>0.735680497770617-1.87191756027209i</v>
      </c>
      <c r="N2512" t="str">
        <f t="shared" si="1307"/>
        <v>-7.3889281526683i</v>
      </c>
      <c r="O2512" t="str">
        <f t="shared" si="1308"/>
        <v>0.448470603549134-0.893797582091312i</v>
      </c>
      <c r="P2512" t="str">
        <f t="shared" si="1309"/>
        <v>0.551529396450866+0.893797582091312i</v>
      </c>
      <c r="Q2512" t="str">
        <f t="shared" si="1310"/>
        <v>-0.551529396450866+6.49513057057699i</v>
      </c>
      <c r="R2512" t="str">
        <f t="shared" si="1311"/>
        <v>0.129466463943506-0.0959078420982256i</v>
      </c>
      <c r="S2512" t="str">
        <f t="shared" si="1312"/>
        <v>0.81085631305002i</v>
      </c>
      <c r="T2512" t="str">
        <f t="shared" si="1313"/>
        <v>0.0777674792363507+0.104978699616855i</v>
      </c>
      <c r="U2512" t="e">
        <f t="shared" si="1314"/>
        <v>#DIV/0!</v>
      </c>
      <c r="V2512" t="str">
        <f t="shared" si="1315"/>
        <v>0.0000833333333333333-0.000458924288038914i</v>
      </c>
      <c r="W2512" t="e">
        <f t="shared" si="1316"/>
        <v>#DIV/0!</v>
      </c>
      <c r="X2512" t="e">
        <f t="shared" si="1317"/>
        <v>#DIV/0!</v>
      </c>
      <c r="Y2512" t="str">
        <f t="shared" si="1318"/>
        <v>0.00096+2.46954315313386i</v>
      </c>
      <c r="Z2512" t="e">
        <f t="shared" si="1319"/>
        <v>#DIV/0!</v>
      </c>
      <c r="AA2512" t="e">
        <f t="shared" si="1320"/>
        <v>#DIV/0!</v>
      </c>
      <c r="AB2512" t="str">
        <f t="shared" si="1321"/>
        <v>0.0443768534020794+0.0599045309039738i</v>
      </c>
      <c r="AC2512" t="str">
        <f t="shared" si="1322"/>
        <v>1.14478352893935-0.0389992160388219i</v>
      </c>
      <c r="AD2512" t="str">
        <f t="shared" si="1323"/>
        <v>0.0369388752230448+0.0535866533089143i</v>
      </c>
      <c r="AE2512" t="e">
        <f t="shared" si="1324"/>
        <v>#DIV/0!</v>
      </c>
      <c r="AF2512" t="str">
        <f t="shared" si="1325"/>
        <v>-17.4041276343403-5.37911367708731i</v>
      </c>
      <c r="AG2512" t="e">
        <f t="shared" si="1326"/>
        <v>#DIV/0!</v>
      </c>
      <c r="AH2512" t="e">
        <f t="shared" si="1327"/>
        <v>#DIV/0!</v>
      </c>
      <c r="AI2512" t="e">
        <f t="shared" si="1328"/>
        <v>#DIV/0!</v>
      </c>
      <c r="AJ2512" t="e">
        <f t="shared" si="1329"/>
        <v>#DIV/0!</v>
      </c>
      <c r="AK2512"/>
      <c r="AL2512"/>
      <c r="AM2512"/>
      <c r="AN2512"/>
    </row>
    <row r="2513" spans="1:40" x14ac:dyDescent="0.3">
      <c r="A2513"/>
      <c r="B2513">
        <f t="shared" si="1295"/>
        <v>579000</v>
      </c>
      <c r="C2513" s="186" t="str">
        <f t="shared" si="1298"/>
        <v>-0.00130969293477474+0.0049488712140247i</v>
      </c>
      <c r="D2513" s="158" t="str">
        <f t="shared" si="1299"/>
        <v>-6.97993480641455-1.80620270737772i</v>
      </c>
      <c r="E2513" t="str">
        <f t="shared" si="1300"/>
        <v>280.022581612842-2719.96144878007i</v>
      </c>
      <c r="F2513" t="str">
        <f t="shared" si="1301"/>
        <v>0.909116586162774+0.240540528698075i</v>
      </c>
      <c r="G2513" t="str">
        <f t="shared" si="1296"/>
        <v>0.909116586162774+0.240540528698075i</v>
      </c>
      <c r="H2513" t="str">
        <f t="shared" si="1302"/>
        <v>10.4302900005587+3.5659185187424i</v>
      </c>
      <c r="I2513" t="str">
        <f t="shared" si="1303"/>
        <v>2273.72768303561i</v>
      </c>
      <c r="J2513" t="str">
        <f t="shared" si="1297"/>
        <v>-1279.46537097291+484.846053166222i</v>
      </c>
      <c r="K2513" t="str">
        <f t="shared" si="1304"/>
        <v>0.588859343139032-1.55394714054101i</v>
      </c>
      <c r="L2513" t="str">
        <f t="shared" si="1305"/>
        <v>0.144622186048414-0.31559928972711i</v>
      </c>
      <c r="M2513" t="str">
        <f t="shared" si="1306"/>
        <v>0.733481529187446-1.86954643026812i</v>
      </c>
      <c r="N2513" t="str">
        <f t="shared" si="1307"/>
        <v>-7.40171176538918i</v>
      </c>
      <c r="O2513" t="str">
        <f t="shared" si="1308"/>
        <v>0.437008308409741-0.899457468911597i</v>
      </c>
      <c r="P2513" t="str">
        <f t="shared" si="1309"/>
        <v>0.562991691590259+0.899457468911597i</v>
      </c>
      <c r="Q2513" t="str">
        <f t="shared" si="1310"/>
        <v>-0.562991691590259+6.50225429647758i</v>
      </c>
      <c r="R2513" t="str">
        <f t="shared" si="1311"/>
        <v>0.129859761699773-0.0978278654594781i</v>
      </c>
      <c r="S2513" t="str">
        <f t="shared" si="1312"/>
        <v>0.812259178643531i</v>
      </c>
      <c r="T2513" t="str">
        <f t="shared" si="1313"/>
        <v>0.0794615816465655+0.105479783377102i</v>
      </c>
      <c r="U2513" t="e">
        <f t="shared" si="1314"/>
        <v>#DIV/0!</v>
      </c>
      <c r="V2513" t="str">
        <f t="shared" si="1315"/>
        <v>0.0000833333333333333-0.000458131672688242i</v>
      </c>
      <c r="W2513" t="e">
        <f t="shared" si="1316"/>
        <v>#DIV/0!</v>
      </c>
      <c r="X2513" t="e">
        <f t="shared" si="1317"/>
        <v>#DIV/0!</v>
      </c>
      <c r="Y2513" t="str">
        <f t="shared" si="1318"/>
        <v>0.00096+2.47381571914275i</v>
      </c>
      <c r="Z2513" t="e">
        <f t="shared" si="1319"/>
        <v>#DIV/0!</v>
      </c>
      <c r="AA2513" t="e">
        <f t="shared" si="1320"/>
        <v>#DIV/0!</v>
      </c>
      <c r="AB2513" t="str">
        <f t="shared" si="1321"/>
        <v>0.0453435677027671+0.0601904668863278i</v>
      </c>
      <c r="AC2513" t="str">
        <f t="shared" si="1322"/>
        <v>1.14578754188095-0.040623309440039i</v>
      </c>
      <c r="AD2513" t="str">
        <f t="shared" si="1323"/>
        <v>0.0376643111415505+0.0538673301957492i</v>
      </c>
      <c r="AE2513" t="e">
        <f t="shared" si="1324"/>
        <v>#DIV/0!</v>
      </c>
      <c r="AF2513" t="str">
        <f t="shared" si="1325"/>
        <v>-17.4102248069733-5.37212122612012i</v>
      </c>
      <c r="AG2513" t="e">
        <f t="shared" si="1326"/>
        <v>#DIV/0!</v>
      </c>
      <c r="AH2513" t="e">
        <f t="shared" si="1327"/>
        <v>#DIV/0!</v>
      </c>
      <c r="AI2513" t="e">
        <f t="shared" si="1328"/>
        <v>#DIV/0!</v>
      </c>
      <c r="AJ2513" t="e">
        <f t="shared" si="1329"/>
        <v>#DIV/0!</v>
      </c>
      <c r="AK2513"/>
      <c r="AL2513"/>
      <c r="AM2513"/>
      <c r="AN2513"/>
    </row>
    <row r="2514" spans="1:40" x14ac:dyDescent="0.3">
      <c r="A2514"/>
      <c r="B2514">
        <f t="shared" si="1295"/>
        <v>580000</v>
      </c>
      <c r="C2514" s="186" t="str">
        <f t="shared" si="1298"/>
        <v>-0.00130574259587778+0.00494182855655404i</v>
      </c>
      <c r="D2514" s="158" t="str">
        <f t="shared" si="1299"/>
        <v>-6.98200613138989-1.80386982484352i</v>
      </c>
      <c r="E2514" t="str">
        <f t="shared" si="1300"/>
        <v>279.06790259517-2715.36997571826i</v>
      </c>
      <c r="F2514" t="str">
        <f t="shared" si="1301"/>
        <v>0.909390709324542+0.240229197014405i</v>
      </c>
      <c r="G2514" t="str">
        <f t="shared" si="1296"/>
        <v>0.909390709324542+0.240229197014405i</v>
      </c>
      <c r="H2514" t="str">
        <f t="shared" si="1302"/>
        <v>10.4342895596436+3.56127317638335i</v>
      </c>
      <c r="I2514" t="str">
        <f t="shared" si="1303"/>
        <v>2277.6546738526i</v>
      </c>
      <c r="J2514" t="str">
        <f t="shared" si="1297"/>
        <v>-1283.89221424374+485.68343840485i</v>
      </c>
      <c r="K2514" t="str">
        <f t="shared" si="1304"/>
        <v>0.587081761462047-1.55193618530867i</v>
      </c>
      <c r="L2514" t="str">
        <f t="shared" si="1305"/>
        <v>0.144210145002885-0.315243643732882i</v>
      </c>
      <c r="M2514" t="str">
        <f t="shared" si="1306"/>
        <v>0.731291906464932-1.86717982904155i</v>
      </c>
      <c r="N2514" t="str">
        <f t="shared" si="1307"/>
        <v>-7.41449537811006i</v>
      </c>
      <c r="O2514" t="str">
        <f t="shared" si="1308"/>
        <v>0.425474598015566-0.904970367715702i</v>
      </c>
      <c r="P2514" t="str">
        <f t="shared" si="1309"/>
        <v>0.574525401984434+0.904970367715702i</v>
      </c>
      <c r="Q2514" t="str">
        <f t="shared" si="1310"/>
        <v>-0.574525401984434+6.50952501039436i</v>
      </c>
      <c r="R2514" t="str">
        <f t="shared" si="1311"/>
        <v>0.130218443635515-0.0997521638864673i</v>
      </c>
      <c r="S2514" t="str">
        <f t="shared" si="1312"/>
        <v>0.813662044237044i</v>
      </c>
      <c r="T2514" t="str">
        <f t="shared" si="1313"/>
        <v>0.0811645495849316+0.105953805045839i</v>
      </c>
      <c r="U2514" t="e">
        <f t="shared" si="1314"/>
        <v>#DIV/0!</v>
      </c>
      <c r="V2514" t="str">
        <f t="shared" si="1315"/>
        <v>0.0000833333333333333-0.000457341790493951i</v>
      </c>
      <c r="W2514" t="e">
        <f t="shared" si="1316"/>
        <v>#DIV/0!</v>
      </c>
      <c r="X2514" t="e">
        <f t="shared" si="1317"/>
        <v>#DIV/0!</v>
      </c>
      <c r="Y2514" t="str">
        <f t="shared" si="1318"/>
        <v>0.00096+2.47808828515163i</v>
      </c>
      <c r="Z2514" t="e">
        <f t="shared" si="1319"/>
        <v>#DIV/0!</v>
      </c>
      <c r="AA2514" t="e">
        <f t="shared" si="1320"/>
        <v>#DIV/0!</v>
      </c>
      <c r="AB2514" t="str">
        <f t="shared" si="1321"/>
        <v>0.0463153409850106+0.0604609602893481i</v>
      </c>
      <c r="AC2514" t="str">
        <f t="shared" si="1322"/>
        <v>1.14676151950426-0.0422644595456953i</v>
      </c>
      <c r="AD2514" t="str">
        <f t="shared" si="1323"/>
        <v>0.0383926548373403+0.0541382005243873i</v>
      </c>
      <c r="AE2514" t="e">
        <f t="shared" si="1324"/>
        <v>#DIV/0!</v>
      </c>
      <c r="AF2514" t="str">
        <f t="shared" si="1325"/>
        <v>-17.4162956910335-5.36514300122687i</v>
      </c>
      <c r="AG2514" t="e">
        <f t="shared" si="1326"/>
        <v>#DIV/0!</v>
      </c>
      <c r="AH2514" t="e">
        <f t="shared" si="1327"/>
        <v>#DIV/0!</v>
      </c>
      <c r="AI2514" t="e">
        <f t="shared" si="1328"/>
        <v>#DIV/0!</v>
      </c>
      <c r="AJ2514" t="e">
        <f t="shared" si="1329"/>
        <v>#DIV/0!</v>
      </c>
      <c r="AK2514"/>
      <c r="AL2514"/>
      <c r="AM2514"/>
      <c r="AN2514"/>
    </row>
    <row r="2515" spans="1:40" x14ac:dyDescent="0.3">
      <c r="A2515"/>
      <c r="B2515">
        <f t="shared" si="1295"/>
        <v>581000</v>
      </c>
      <c r="C2515" s="186" t="str">
        <f t="shared" si="1298"/>
        <v>-0.00130180926023649+0.00493480374062097i</v>
      </c>
      <c r="D2515" s="158" t="str">
        <f t="shared" si="1299"/>
        <v>-6.98406854098502-1.80154161597989i</v>
      </c>
      <c r="E2515" t="str">
        <f t="shared" si="1300"/>
        <v>278.118080366198-2710.79380978172i</v>
      </c>
      <c r="F2515" t="str">
        <f t="shared" si="1301"/>
        <v>0.909663652607374+0.239918492781476i</v>
      </c>
      <c r="G2515" t="str">
        <f t="shared" si="1296"/>
        <v>0.909663652607374+0.239918492781476i</v>
      </c>
      <c r="H2515" t="str">
        <f t="shared" si="1302"/>
        <v>10.4382718882665+3.55663736651185i</v>
      </c>
      <c r="I2515" t="str">
        <f t="shared" si="1303"/>
        <v>2281.58166466959i</v>
      </c>
      <c r="J2515" t="str">
        <f t="shared" si="1297"/>
        <v>-1288.32669658838+486.52082364348i</v>
      </c>
      <c r="K2515" t="str">
        <f t="shared" si="1304"/>
        <v>0.585311839617261-1.54992927776665i</v>
      </c>
      <c r="L2515" t="str">
        <f t="shared" si="1305"/>
        <v>0.143799740191299-0.314888474776384i</v>
      </c>
      <c r="M2515" t="str">
        <f t="shared" si="1306"/>
        <v>0.72911157980856-1.86481775254303i</v>
      </c>
      <c r="N2515" t="str">
        <f t="shared" si="1307"/>
        <v>-7.42727899083094i</v>
      </c>
      <c r="O2515" t="str">
        <f t="shared" si="1308"/>
        <v>0.413871357188593-0.910335377593814i</v>
      </c>
      <c r="P2515" t="str">
        <f t="shared" si="1309"/>
        <v>0.586128642811407+0.910335377593814i</v>
      </c>
      <c r="Q2515" t="str">
        <f t="shared" si="1310"/>
        <v>-0.586128642811407+6.51694361323713i</v>
      </c>
      <c r="R2515" t="str">
        <f t="shared" si="1311"/>
        <v>0.130542448137584-0.101680074294584i</v>
      </c>
      <c r="S2515" t="str">
        <f t="shared" si="1312"/>
        <v>0.815064909830555i</v>
      </c>
      <c r="T2515" t="str">
        <f t="shared" si="1313"/>
        <v>0.0828758605864792+0.10640056872032i</v>
      </c>
      <c r="U2515" t="e">
        <f t="shared" si="1314"/>
        <v>#DIV/0!</v>
      </c>
      <c r="V2515" t="str">
        <f t="shared" si="1315"/>
        <v>0.0000833333333333333-0.000456554627343361i</v>
      </c>
      <c r="W2515" t="e">
        <f t="shared" si="1316"/>
        <v>#DIV/0!</v>
      </c>
      <c r="X2515" t="e">
        <f t="shared" si="1317"/>
        <v>#DIV/0!</v>
      </c>
      <c r="Y2515" t="str">
        <f t="shared" si="1318"/>
        <v>0.00096+2.48236085116051i</v>
      </c>
      <c r="Z2515" t="e">
        <f t="shared" si="1319"/>
        <v>#DIV/0!</v>
      </c>
      <c r="AA2515" t="e">
        <f t="shared" si="1320"/>
        <v>#DIV/0!</v>
      </c>
      <c r="AB2515" t="str">
        <f t="shared" si="1321"/>
        <v>0.047291875111959+0.0607158993240513i</v>
      </c>
      <c r="AC2515" t="str">
        <f t="shared" si="1322"/>
        <v>1.1477051406961-0.0439220629841725i</v>
      </c>
      <c r="AD2515" t="str">
        <f t="shared" si="1323"/>
        <v>0.039123766506168+0.0543992473736294i</v>
      </c>
      <c r="AE2515" t="e">
        <f t="shared" si="1324"/>
        <v>#DIV/0!</v>
      </c>
      <c r="AF2515" t="str">
        <f t="shared" si="1325"/>
        <v>-17.4223404292515-5.35817898249174i</v>
      </c>
      <c r="AG2515" t="e">
        <f t="shared" si="1326"/>
        <v>#DIV/0!</v>
      </c>
      <c r="AH2515" t="e">
        <f t="shared" si="1327"/>
        <v>#DIV/0!</v>
      </c>
      <c r="AI2515" t="e">
        <f t="shared" si="1328"/>
        <v>#DIV/0!</v>
      </c>
      <c r="AJ2515" t="e">
        <f t="shared" si="1329"/>
        <v>#DIV/0!</v>
      </c>
      <c r="AK2515"/>
      <c r="AL2515"/>
      <c r="AM2515"/>
      <c r="AN2515"/>
    </row>
    <row r="2516" spans="1:40" x14ac:dyDescent="0.3">
      <c r="A2516"/>
      <c r="B2516">
        <f t="shared" si="1295"/>
        <v>582000</v>
      </c>
      <c r="C2516" s="186" t="str">
        <f t="shared" si="1298"/>
        <v>-0.00129789283570264+0.00492779670889193i</v>
      </c>
      <c r="D2516" s="158" t="str">
        <f t="shared" si="1299"/>
        <v>-6.98612208351518-1.79921807485659i</v>
      </c>
      <c r="E2516" t="str">
        <f t="shared" si="1300"/>
        <v>277.173082153476-2706.23287542432i</v>
      </c>
      <c r="F2516" t="str">
        <f t="shared" si="1301"/>
        <v>0.909935422405407+0.239608415168447i</v>
      </c>
      <c r="G2516" t="str">
        <f t="shared" si="1296"/>
        <v>0.909935422405407+0.239608415168447i</v>
      </c>
      <c r="H2516" t="str">
        <f t="shared" si="1302"/>
        <v>10.4422370799399+3.55201107494138i</v>
      </c>
      <c r="I2516" t="str">
        <f t="shared" si="1303"/>
        <v>2285.50865548657i</v>
      </c>
      <c r="J2516" t="str">
        <f t="shared" si="1297"/>
        <v>-1292.76881800683+487.358208882108i</v>
      </c>
      <c r="K2516" t="str">
        <f t="shared" si="1304"/>
        <v>0.583549536028056-1.54792641262746i</v>
      </c>
      <c r="L2516" t="str">
        <f t="shared" si="1305"/>
        <v>0.143390963702617-0.314533784005177i</v>
      </c>
      <c r="M2516" t="str">
        <f t="shared" si="1306"/>
        <v>0.726940499730673-1.86246019663264i</v>
      </c>
      <c r="N2516" t="str">
        <f t="shared" si="1307"/>
        <v>-7.44006260355181i</v>
      </c>
      <c r="O2516" t="str">
        <f t="shared" si="1308"/>
        <v>0.402200482113374-0.91555162180391i</v>
      </c>
      <c r="P2516" t="str">
        <f t="shared" si="1309"/>
        <v>0.597799517886626+0.91555162180391i</v>
      </c>
      <c r="Q2516" t="str">
        <f t="shared" si="1310"/>
        <v>-0.597799517886626+6.5245109817479i</v>
      </c>
      <c r="R2516" t="str">
        <f t="shared" si="1311"/>
        <v>0.130831729623175-0.103610931864587i</v>
      </c>
      <c r="S2516" t="str">
        <f t="shared" si="1312"/>
        <v>0.816467775424067i</v>
      </c>
      <c r="T2516" t="str">
        <f t="shared" si="1313"/>
        <v>0.0845949870490939+0.106819891240317i</v>
      </c>
      <c r="U2516" t="e">
        <f t="shared" si="1314"/>
        <v>#DIV/0!</v>
      </c>
      <c r="V2516" t="str">
        <f t="shared" si="1315"/>
        <v>0.0000833333333333333-0.000455770169220777i</v>
      </c>
      <c r="W2516" t="e">
        <f t="shared" si="1316"/>
        <v>#DIV/0!</v>
      </c>
      <c r="X2516" t="e">
        <f t="shared" si="1317"/>
        <v>#DIV/0!</v>
      </c>
      <c r="Y2516" t="str">
        <f t="shared" si="1318"/>
        <v>0.00096+2.48663341716939i</v>
      </c>
      <c r="Z2516" t="e">
        <f t="shared" si="1319"/>
        <v>#DIV/0!</v>
      </c>
      <c r="AA2516" t="e">
        <f t="shared" si="1320"/>
        <v>#DIV/0!</v>
      </c>
      <c r="AB2516" t="str">
        <f t="shared" si="1321"/>
        <v>0.0482728690153261+0.0609551794727822i</v>
      </c>
      <c r="AC2516" t="str">
        <f t="shared" si="1322"/>
        <v>1.14861809907209-0.0455955084911888i</v>
      </c>
      <c r="AD2516" t="str">
        <f t="shared" si="1323"/>
        <v>0.0398575067958188+0.0546504558939471i</v>
      </c>
      <c r="AE2516" t="e">
        <f t="shared" si="1324"/>
        <v>#DIV/0!</v>
      </c>
      <c r="AF2516" t="str">
        <f t="shared" si="1325"/>
        <v>-17.4283591634551-5.35122914979797i</v>
      </c>
      <c r="AG2516" t="e">
        <f t="shared" si="1326"/>
        <v>#DIV/0!</v>
      </c>
      <c r="AH2516" t="e">
        <f t="shared" si="1327"/>
        <v>#DIV/0!</v>
      </c>
      <c r="AI2516" t="e">
        <f t="shared" si="1328"/>
        <v>#DIV/0!</v>
      </c>
      <c r="AJ2516" t="e">
        <f t="shared" si="1329"/>
        <v>#DIV/0!</v>
      </c>
      <c r="AK2516"/>
      <c r="AL2516"/>
      <c r="AM2516"/>
      <c r="AN2516"/>
    </row>
    <row r="2517" spans="1:40" x14ac:dyDescent="0.3">
      <c r="A2517"/>
      <c r="B2517">
        <f t="shared" si="1295"/>
        <v>583000</v>
      </c>
      <c r="C2517" s="186" t="str">
        <f t="shared" si="1298"/>
        <v>-0.00129399323070929+0.00492080740420885i</v>
      </c>
      <c r="D2517" s="158" t="str">
        <f t="shared" si="1299"/>
        <v>-6.98816680699102-1.79689919546981i</v>
      </c>
      <c r="E2517" t="str">
        <f t="shared" si="1300"/>
        <v>276.232875459531-2701.6870975901i</v>
      </c>
      <c r="F2517" t="str">
        <f t="shared" si="1301"/>
        <v>0.910206025072467+0.239298963335054i</v>
      </c>
      <c r="G2517" t="str">
        <f t="shared" si="1296"/>
        <v>0.910206025072467+0.239298963335054i</v>
      </c>
      <c r="H2517" t="str">
        <f t="shared" si="1302"/>
        <v>10.4461852275855+3.54739428736272i</v>
      </c>
      <c r="I2517" t="str">
        <f t="shared" si="1303"/>
        <v>2289.43564630356i</v>
      </c>
      <c r="J2517" t="str">
        <f t="shared" si="1297"/>
        <v>-1297.21857849908+488.195594120737i</v>
      </c>
      <c r="K2517" t="str">
        <f t="shared" si="1304"/>
        <v>0.581794809380669-1.54592758454163i</v>
      </c>
      <c r="L2517" t="str">
        <f t="shared" si="1305"/>
        <v>0.142983807667793-0.314179572539835i</v>
      </c>
      <c r="M2517" t="str">
        <f t="shared" si="1306"/>
        <v>0.724778617048462-1.86010715708146i</v>
      </c>
      <c r="N2517" t="str">
        <f t="shared" si="1307"/>
        <v>-7.45284621627269i</v>
      </c>
      <c r="O2517" t="str">
        <f t="shared" si="1308"/>
        <v>0.390463880027123-0.920618247915043i</v>
      </c>
      <c r="P2517" t="str">
        <f t="shared" si="1309"/>
        <v>0.609536119972877+0.920618247915043i</v>
      </c>
      <c r="Q2517" t="str">
        <f t="shared" si="1310"/>
        <v>-0.609536119972877+6.53222796835765i</v>
      </c>
      <c r="R2517" t="str">
        <f t="shared" si="1311"/>
        <v>0.131086258597375-0.105544070531486i</v>
      </c>
      <c r="S2517" t="str">
        <f t="shared" si="1312"/>
        <v>0.81787064101758i</v>
      </c>
      <c r="T2517" t="str">
        <f t="shared" si="1313"/>
        <v>0.0863213966211911+0.107211602347631i</v>
      </c>
      <c r="U2517" t="e">
        <f t="shared" si="1314"/>
        <v>#DIV/0!</v>
      </c>
      <c r="V2517" t="str">
        <f t="shared" si="1315"/>
        <v>0.0000833333333333333-0.000454988402206676i</v>
      </c>
      <c r="W2517" t="e">
        <f t="shared" si="1316"/>
        <v>#DIV/0!</v>
      </c>
      <c r="X2517" t="e">
        <f t="shared" si="1317"/>
        <v>#DIV/0!</v>
      </c>
      <c r="Y2517" t="str">
        <f t="shared" si="1318"/>
        <v>0.00096+2.49090598317828i</v>
      </c>
      <c r="Z2517" t="e">
        <f t="shared" si="1319"/>
        <v>#DIV/0!</v>
      </c>
      <c r="AA2517" t="e">
        <f t="shared" si="1320"/>
        <v>#DIV/0!</v>
      </c>
      <c r="AB2517" t="str">
        <f t="shared" si="1321"/>
        <v>0.0492580189166115+0.061178703580236i</v>
      </c>
      <c r="AC2517" t="str">
        <f t="shared" si="1322"/>
        <v>1.14950010321949-0.0472841773567418i</v>
      </c>
      <c r="AD2517" t="str">
        <f t="shared" si="1323"/>
        <v>0.0405937368350923+0.0548918132809173i</v>
      </c>
      <c r="AE2517" t="e">
        <f t="shared" si="1324"/>
        <v>#DIV/0!</v>
      </c>
      <c r="AF2517" t="str">
        <f t="shared" si="1325"/>
        <v>-17.4343520345765-5.34429348283253i</v>
      </c>
      <c r="AG2517" t="e">
        <f t="shared" si="1326"/>
        <v>#DIV/0!</v>
      </c>
      <c r="AH2517" t="e">
        <f t="shared" si="1327"/>
        <v>#DIV/0!</v>
      </c>
      <c r="AI2517" t="e">
        <f t="shared" si="1328"/>
        <v>#DIV/0!</v>
      </c>
      <c r="AJ2517" t="e">
        <f t="shared" si="1329"/>
        <v>#DIV/0!</v>
      </c>
      <c r="AK2517"/>
      <c r="AL2517"/>
      <c r="AM2517"/>
      <c r="AN2517"/>
    </row>
    <row r="2518" spans="1:40" x14ac:dyDescent="0.3">
      <c r="A2518"/>
      <c r="B2518">
        <f t="shared" si="1295"/>
        <v>584000</v>
      </c>
      <c r="C2518" s="186" t="str">
        <f t="shared" si="1298"/>
        <v>-0.00129011035426668+0.00491383576958875i</v>
      </c>
      <c r="D2518" s="158" t="str">
        <f t="shared" si="1299"/>
        <v>-6.99020275912036-1.7945849717434i</v>
      </c>
      <c r="E2518" t="str">
        <f t="shared" si="1300"/>
        <v>275.29742805911-2697.15640170945i</v>
      </c>
      <c r="F2518" t="str">
        <f t="shared" si="1301"/>
        <v>0.910475466922301+0.238990136431772i</v>
      </c>
      <c r="G2518" t="str">
        <f t="shared" si="1296"/>
        <v>0.910475466922301+0.238990136431772i</v>
      </c>
      <c r="H2518" t="str">
        <f t="shared" si="1302"/>
        <v>10.4501164235374+3.54278698934623i</v>
      </c>
      <c r="I2518" t="str">
        <f t="shared" si="1303"/>
        <v>2293.36263712055i</v>
      </c>
      <c r="J2518" t="str">
        <f t="shared" si="1297"/>
        <v>-1301.67597806514+489.032979359367i</v>
      </c>
      <c r="K2518" t="str">
        <f t="shared" si="1304"/>
        <v>0.580047618622331-1.54393278809882i</v>
      </c>
      <c r="L2518" t="str">
        <f t="shared" si="1305"/>
        <v>0.14257826425957-0.313825841474275i</v>
      </c>
      <c r="M2518" t="str">
        <f t="shared" si="1306"/>
        <v>0.722625882881901-1.8577586295731i</v>
      </c>
      <c r="N2518" t="str">
        <f t="shared" si="1307"/>
        <v>-7.46562982899357i</v>
      </c>
      <c r="O2518" t="str">
        <f t="shared" si="1308"/>
        <v>0.378663468908096-0.925534427946626i</v>
      </c>
      <c r="P2518" t="str">
        <f t="shared" si="1309"/>
        <v>0.621336531091904+0.925534427946626i</v>
      </c>
      <c r="Q2518" t="str">
        <f t="shared" si="1310"/>
        <v>-0.621336531091904+6.54009540104694i</v>
      </c>
      <c r="R2518" t="str">
        <f t="shared" si="1311"/>
        <v>0.131306021692751-0.107478823475485i</v>
      </c>
      <c r="S2518" t="str">
        <f t="shared" si="1312"/>
        <v>0.819273506611091i</v>
      </c>
      <c r="T2518" t="str">
        <f t="shared" si="1313"/>
        <v>0.088054552595195+0.107575544831372i</v>
      </c>
      <c r="U2518" t="e">
        <f t="shared" si="1314"/>
        <v>#DIV/0!</v>
      </c>
      <c r="V2518" t="str">
        <f t="shared" si="1315"/>
        <v>0.0000833333333333333-0.00045420931247687i</v>
      </c>
      <c r="W2518" t="e">
        <f t="shared" si="1316"/>
        <v>#DIV/0!</v>
      </c>
      <c r="X2518" t="e">
        <f t="shared" si="1317"/>
        <v>#DIV/0!</v>
      </c>
      <c r="Y2518" t="str">
        <f t="shared" si="1318"/>
        <v>0.00096+2.49517854918716i</v>
      </c>
      <c r="Z2518" t="e">
        <f t="shared" si="1319"/>
        <v>#DIV/0!</v>
      </c>
      <c r="AA2518" t="e">
        <f t="shared" si="1320"/>
        <v>#DIV/0!</v>
      </c>
      <c r="AB2518" t="str">
        <f t="shared" si="1321"/>
        <v>0.0502470185516332+0.0613863819363606i</v>
      </c>
      <c r="AC2518" t="str">
        <f t="shared" si="1322"/>
        <v>1.1503508769236-0.0489874438809281i</v>
      </c>
      <c r="AD2518" t="str">
        <f t="shared" si="1323"/>
        <v>0.0413323182618363+0.0551233087484249i</v>
      </c>
      <c r="AE2518" t="e">
        <f t="shared" si="1324"/>
        <v>#DIV/0!</v>
      </c>
      <c r="AF2518" t="str">
        <f t="shared" si="1325"/>
        <v>-17.4403191826578-5.33737196108963i</v>
      </c>
      <c r="AG2518" t="e">
        <f t="shared" si="1326"/>
        <v>#DIV/0!</v>
      </c>
      <c r="AH2518" t="e">
        <f t="shared" si="1327"/>
        <v>#DIV/0!</v>
      </c>
      <c r="AI2518" t="e">
        <f t="shared" si="1328"/>
        <v>#DIV/0!</v>
      </c>
      <c r="AJ2518" t="e">
        <f t="shared" si="1329"/>
        <v>#DIV/0!</v>
      </c>
      <c r="AK2518"/>
      <c r="AL2518"/>
      <c r="AM2518"/>
      <c r="AN2518"/>
    </row>
    <row r="2519" spans="1:40" x14ac:dyDescent="0.3">
      <c r="A2519"/>
      <c r="B2519">
        <f t="shared" si="1295"/>
        <v>585000</v>
      </c>
      <c r="C2519" s="186" t="str">
        <f t="shared" si="1298"/>
        <v>-0.00128624411595846+0.00490688174822404i</v>
      </c>
      <c r="D2519" s="158" t="str">
        <f t="shared" si="1299"/>
        <v>-6.99222998731054-1.79227539753044i</v>
      </c>
      <c r="E2519" t="str">
        <f t="shared" si="1300"/>
        <v>274.36670799646-2692.64071369514i</v>
      </c>
      <c r="F2519" t="str">
        <f t="shared" si="1301"/>
        <v>0.910743754228895+0.238681933600021i</v>
      </c>
      <c r="G2519" t="str">
        <f t="shared" si="1296"/>
        <v>0.910743754228895+0.238681933600021i</v>
      </c>
      <c r="H2519" t="str">
        <f t="shared" si="1302"/>
        <v>10.4540307595466+3.53818916634466i</v>
      </c>
      <c r="I2519" t="str">
        <f t="shared" si="1303"/>
        <v>2297.28962793754i</v>
      </c>
      <c r="J2519" t="str">
        <f t="shared" si="1297"/>
        <v>-1306.14101670501+489.870364597995i</v>
      </c>
      <c r="K2519" t="str">
        <f t="shared" si="1304"/>
        <v>0.578307922959513-1.54194201782908i</v>
      </c>
      <c r="L2519" t="str">
        <f t="shared" si="1305"/>
        <v>0.142174325692265-0.313472591876074i</v>
      </c>
      <c r="M2519" t="str">
        <f t="shared" si="1306"/>
        <v>0.720482248651778-1.85541460970515i</v>
      </c>
      <c r="N2519" t="str">
        <f t="shared" si="1307"/>
        <v>-7.47841344171445i</v>
      </c>
      <c r="O2519" t="str">
        <f t="shared" si="1308"/>
        <v>0.366801177162114-0.930299358503749i</v>
      </c>
      <c r="P2519" t="str">
        <f t="shared" si="1309"/>
        <v>0.633198822837886+0.930299358503749i</v>
      </c>
      <c r="Q2519" t="str">
        <f t="shared" si="1310"/>
        <v>-0.633198822837886+6.5481140832107i</v>
      </c>
      <c r="R2519" t="str">
        <f t="shared" si="1311"/>
        <v>0.131491021690883-0.109414523614257i</v>
      </c>
      <c r="S2519" t="str">
        <f t="shared" si="1312"/>
        <v>0.820676372204604i</v>
      </c>
      <c r="T2519" t="str">
        <f t="shared" si="1313"/>
        <v>0.0897939143062434+0.107911574658751i</v>
      </c>
      <c r="U2519" t="e">
        <f t="shared" si="1314"/>
        <v>#DIV/0!</v>
      </c>
      <c r="V2519" t="str">
        <f t="shared" si="1315"/>
        <v>0.0000833333333333333-0.000453432886301697i</v>
      </c>
      <c r="W2519" t="e">
        <f t="shared" si="1316"/>
        <v>#DIV/0!</v>
      </c>
      <c r="X2519" t="e">
        <f t="shared" si="1317"/>
        <v>#DIV/0!</v>
      </c>
      <c r="Y2519" t="str">
        <f t="shared" si="1318"/>
        <v>0.00096+2.49945111519604i</v>
      </c>
      <c r="Z2519" t="e">
        <f t="shared" si="1319"/>
        <v>#DIV/0!</v>
      </c>
      <c r="AA2519" t="e">
        <f t="shared" si="1320"/>
        <v>#DIV/0!</v>
      </c>
      <c r="AB2519" t="str">
        <f t="shared" si="1321"/>
        <v>0.0512395593980427+0.061578132350991i</v>
      </c>
      <c r="AC2519" t="str">
        <f t="shared" si="1322"/>
        <v>1.15117015937741-0.0507046758379645i</v>
      </c>
      <c r="AD2519" t="str">
        <f t="shared" si="1323"/>
        <v>0.0420731132500533+0.055344933501652i</v>
      </c>
      <c r="AE2519" t="e">
        <f t="shared" si="1324"/>
        <v>#DIV/0!</v>
      </c>
      <c r="AF2519" t="str">
        <f t="shared" si="1325"/>
        <v>-17.4462607468571-5.3304645638751i</v>
      </c>
      <c r="AG2519" t="e">
        <f t="shared" si="1326"/>
        <v>#DIV/0!</v>
      </c>
      <c r="AH2519" t="e">
        <f t="shared" si="1327"/>
        <v>#DIV/0!</v>
      </c>
      <c r="AI2519" t="e">
        <f t="shared" si="1328"/>
        <v>#DIV/0!</v>
      </c>
      <c r="AJ2519" t="e">
        <f t="shared" si="1329"/>
        <v>#DIV/0!</v>
      </c>
      <c r="AK2519"/>
      <c r="AL2519"/>
      <c r="AM2519"/>
      <c r="AN2519"/>
    </row>
    <row r="2520" spans="1:40" x14ac:dyDescent="0.3">
      <c r="A2520"/>
      <c r="B2520">
        <f t="shared" si="1295"/>
        <v>586000</v>
      </c>
      <c r="C2520" s="186" t="str">
        <f t="shared" si="1298"/>
        <v>-0.00128239442593761+0.00489994528348239i</v>
      </c>
      <c r="D2520" s="158" t="str">
        <f t="shared" si="1299"/>
        <v>-6.99424853867048-1.78997046661451i</v>
      </c>
      <c r="E2520" t="str">
        <f t="shared" si="1300"/>
        <v>273.440683582636-2688.13995993852i</v>
      </c>
      <c r="F2520" t="str">
        <f t="shared" si="1301"/>
        <v>0.911010893226733+0.238374353972331i</v>
      </c>
      <c r="G2520" t="str">
        <f t="shared" si="1296"/>
        <v>0.911010893226733+0.238374353972331i</v>
      </c>
      <c r="H2520" t="str">
        <f t="shared" si="1302"/>
        <v>10.4579283267854+3.53360080369545i</v>
      </c>
      <c r="I2520" t="str">
        <f t="shared" si="1303"/>
        <v>2301.21661875452i</v>
      </c>
      <c r="J2520" t="str">
        <f t="shared" si="1297"/>
        <v>-1310.61369441868+490.707749836625i</v>
      </c>
      <c r="K2520" t="str">
        <f t="shared" si="1304"/>
        <v>0.576575681856143-1.53995526820402i</v>
      </c>
      <c r="L2520" t="str">
        <f t="shared" si="1305"/>
        <v>0.141771984221558-0.313119824786797i</v>
      </c>
      <c r="M2520" t="str">
        <f t="shared" si="1306"/>
        <v>0.718347666077701-1.85307509299082i</v>
      </c>
      <c r="N2520" t="str">
        <f t="shared" si="1307"/>
        <v>-7.49119705443533i</v>
      </c>
      <c r="O2520" t="str">
        <f t="shared" si="1308"/>
        <v>0.354878943307442-0.934912260908473i</v>
      </c>
      <c r="P2520" t="str">
        <f t="shared" si="1309"/>
        <v>0.645121056692558+0.934912260908473i</v>
      </c>
      <c r="Q2520" t="str">
        <f t="shared" si="1310"/>
        <v>-0.645121056692558+6.55628479352686i</v>
      </c>
      <c r="R2520" t="str">
        <f t="shared" si="1311"/>
        <v>0.131641277525821-0.111350504095728i</v>
      </c>
      <c r="S2520" t="str">
        <f t="shared" si="1312"/>
        <v>0.822079237798117i</v>
      </c>
      <c r="T2520" t="str">
        <f t="shared" si="1313"/>
        <v>0.0915389375354522+0.108219561091197i</v>
      </c>
      <c r="U2520" t="e">
        <f t="shared" si="1314"/>
        <v>#DIV/0!</v>
      </c>
      <c r="V2520" t="str">
        <f t="shared" si="1315"/>
        <v>0.0000833333333333333-0.000452659110045209i</v>
      </c>
      <c r="W2520" t="e">
        <f t="shared" si="1316"/>
        <v>#DIV/0!</v>
      </c>
      <c r="X2520" t="e">
        <f t="shared" si="1317"/>
        <v>#DIV/0!</v>
      </c>
      <c r="Y2520" t="str">
        <f t="shared" si="1318"/>
        <v>0.00096+2.50372368120492i</v>
      </c>
      <c r="Z2520" t="e">
        <f t="shared" si="1319"/>
        <v>#DIV/0!</v>
      </c>
      <c r="AA2520" t="e">
        <f t="shared" si="1320"/>
        <v>#DIV/0!</v>
      </c>
      <c r="AB2520" t="str">
        <f t="shared" si="1321"/>
        <v>0.052235330905442+0.0617538802201092i</v>
      </c>
      <c r="AC2520" t="str">
        <f t="shared" si="1322"/>
        <v>1.15195770537414-0.0524352349476508i</v>
      </c>
      <c r="AD2520" t="str">
        <f t="shared" si="1323"/>
        <v>0.0428159845360711+0.0555566807098938i</v>
      </c>
      <c r="AE2520" t="e">
        <f t="shared" si="1324"/>
        <v>#DIV/0!</v>
      </c>
      <c r="AF2520" t="str">
        <f t="shared" si="1325"/>
        <v>-17.4521768654559-5.32357127030996i</v>
      </c>
      <c r="AG2520" t="e">
        <f t="shared" si="1326"/>
        <v>#DIV/0!</v>
      </c>
      <c r="AH2520" t="e">
        <f t="shared" si="1327"/>
        <v>#DIV/0!</v>
      </c>
      <c r="AI2520" t="e">
        <f t="shared" si="1328"/>
        <v>#DIV/0!</v>
      </c>
      <c r="AJ2520" t="e">
        <f t="shared" si="1329"/>
        <v>#DIV/0!</v>
      </c>
      <c r="AK2520"/>
      <c r="AL2520"/>
      <c r="AM2520"/>
      <c r="AN2520"/>
    </row>
    <row r="2521" spans="1:40" x14ac:dyDescent="0.3">
      <c r="A2521"/>
      <c r="B2521">
        <f t="shared" ref="B2521:B2584" si="1330">B2520+1000</f>
        <v>587000</v>
      </c>
      <c r="C2521" s="186" t="str">
        <f t="shared" si="1298"/>
        <v>-0.00127856119492257+0.00489302631890655i</v>
      </c>
      <c r="D2521" s="158" t="str">
        <f t="shared" si="1299"/>
        <v>-6.99625846001236-1.78767017271097i</v>
      </c>
      <c r="E2521" t="str">
        <f t="shared" si="1300"/>
        <v>272.519323392847-2683.65406730572i</v>
      </c>
      <c r="F2521" t="str">
        <f t="shared" si="1301"/>
        <v>0.911276890111038+0.238067396672512i</v>
      </c>
      <c r="G2521" t="str">
        <f t="shared" si="1296"/>
        <v>0.911276890111038+0.238067396672512i</v>
      </c>
      <c r="H2521" t="str">
        <f t="shared" si="1302"/>
        <v>10.4618092158503+3.52902188662309i</v>
      </c>
      <c r="I2521" t="str">
        <f t="shared" si="1303"/>
        <v>2305.14360957151i</v>
      </c>
      <c r="J2521" t="str">
        <f t="shared" si="1297"/>
        <v>-1315.09401120616+491.545135075253i</v>
      </c>
      <c r="K2521" t="str">
        <f t="shared" si="1304"/>
        <v>0.57485085503181-1.53797253363791i</v>
      </c>
      <c r="L2521" t="str">
        <f t="shared" si="1305"/>
        <v>0.141371232144288-0.312767541222304i</v>
      </c>
      <c r="M2521" t="str">
        <f t="shared" si="1306"/>
        <v>0.716222087176098-1.85074007486021i</v>
      </c>
      <c r="N2521" t="str">
        <f t="shared" si="1307"/>
        <v>-7.50398066715621i</v>
      </c>
      <c r="O2521" t="str">
        <f t="shared" si="1308"/>
        <v>0.342898715657995-0.939372381327074i</v>
      </c>
      <c r="P2521" t="str">
        <f t="shared" si="1309"/>
        <v>0.657101284342005+0.939372381327074i</v>
      </c>
      <c r="Q2521" t="str">
        <f t="shared" si="1310"/>
        <v>-0.657101284342005+6.56460828582914i</v>
      </c>
      <c r="R2521" t="str">
        <f t="shared" si="1311"/>
        <v>0.131756824269433-0.113286098790637i</v>
      </c>
      <c r="S2521" t="str">
        <f t="shared" si="1312"/>
        <v>0.823482103391628i</v>
      </c>
      <c r="T2521" t="str">
        <f t="shared" si="1313"/>
        <v>0.0932890749171455+0.108499386785594i</v>
      </c>
      <c r="U2521" t="e">
        <f t="shared" si="1314"/>
        <v>#DIV/0!</v>
      </c>
      <c r="V2521" t="str">
        <f t="shared" si="1315"/>
        <v>0.0000833333333333333-0.000451887970164382i</v>
      </c>
      <c r="W2521" t="e">
        <f t="shared" si="1316"/>
        <v>#DIV/0!</v>
      </c>
      <c r="X2521" t="e">
        <f t="shared" si="1317"/>
        <v>#DIV/0!</v>
      </c>
      <c r="Y2521" t="str">
        <f t="shared" si="1318"/>
        <v>0.00096+2.5079962472138i</v>
      </c>
      <c r="Z2521" t="e">
        <f t="shared" si="1319"/>
        <v>#DIV/0!</v>
      </c>
      <c r="AA2521" t="e">
        <f t="shared" si="1320"/>
        <v>#DIV/0!</v>
      </c>
      <c r="AB2521" t="str">
        <f t="shared" si="1321"/>
        <v>0.053234020727763+0.0619135585836145i</v>
      </c>
      <c r="AC2521" t="str">
        <f t="shared" si="1322"/>
        <v>1.15271328548231-0.0541784773535541i</v>
      </c>
      <c r="AD2521" t="str">
        <f t="shared" si="1323"/>
        <v>0.0435607954438037+0.0557585454792225i</v>
      </c>
      <c r="AE2521" t="e">
        <f t="shared" si="1324"/>
        <v>#DIV/0!</v>
      </c>
      <c r="AF2521" t="str">
        <f t="shared" si="1325"/>
        <v>-17.4580676758627-5.31669205933406i</v>
      </c>
      <c r="AG2521" t="e">
        <f t="shared" si="1326"/>
        <v>#DIV/0!</v>
      </c>
      <c r="AH2521" t="e">
        <f t="shared" si="1327"/>
        <v>#DIV/0!</v>
      </c>
      <c r="AI2521" t="e">
        <f t="shared" si="1328"/>
        <v>#DIV/0!</v>
      </c>
      <c r="AJ2521" t="e">
        <f t="shared" si="1329"/>
        <v>#DIV/0!</v>
      </c>
      <c r="AK2521"/>
      <c r="AL2521"/>
      <c r="AM2521"/>
      <c r="AN2521"/>
    </row>
    <row r="2522" spans="1:40" x14ac:dyDescent="0.3">
      <c r="A2522"/>
      <c r="B2522">
        <f t="shared" si="1330"/>
        <v>588000</v>
      </c>
      <c r="C2522" s="186" t="str">
        <f t="shared" si="1298"/>
        <v>-0.00127474433419341+0.00488612479821448i</v>
      </c>
      <c r="D2522" s="158" t="str">
        <f t="shared" si="1299"/>
        <v>-6.99825979785407-1.78537450946847i</v>
      </c>
      <c r="E2522" t="str">
        <f t="shared" si="1300"/>
        <v>271.602596263818-2679.18296313386i</v>
      </c>
      <c r="F2522" t="str">
        <f t="shared" si="1301"/>
        <v>0.911541751038077+0.237761060815841i</v>
      </c>
      <c r="G2522" t="str">
        <f t="shared" si="1296"/>
        <v>0.911541751038077+0.237761060815841i</v>
      </c>
      <c r="H2522" t="str">
        <f t="shared" si="1302"/>
        <v>10.4656735167669+3.52445240024176i</v>
      </c>
      <c r="I2522" t="str">
        <f t="shared" si="1303"/>
        <v>2309.0706003885i</v>
      </c>
      <c r="J2522" t="str">
        <f t="shared" si="1297"/>
        <v>-1319.58196706744+492.382520313883i</v>
      </c>
      <c r="K2522" t="str">
        <f t="shared" si="1304"/>
        <v>0.573133402460038-1.53599380848887i</v>
      </c>
      <c r="L2522" t="str">
        <f t="shared" si="1305"/>
        <v>0.140972061798237-0.312415742173072i</v>
      </c>
      <c r="M2522" t="str">
        <f t="shared" si="1306"/>
        <v>0.714105464258275-1.84840955066194i</v>
      </c>
      <c r="N2522" t="str">
        <f t="shared" si="1307"/>
        <v>-7.51676427987709i</v>
      </c>
      <c r="O2522" t="str">
        <f t="shared" si="1308"/>
        <v>0.330862452004949-0.943678990893234i</v>
      </c>
      <c r="P2522" t="str">
        <f t="shared" si="1309"/>
        <v>0.669137547995051+0.943678990893234i</v>
      </c>
      <c r="Q2522" t="str">
        <f t="shared" si="1310"/>
        <v>-0.669137547995051+6.57308528898386i</v>
      </c>
      <c r="R2522" t="str">
        <f t="shared" si="1311"/>
        <v>0.131837713098693-0.115220642784062i</v>
      </c>
      <c r="S2522" t="str">
        <f t="shared" si="1312"/>
        <v>0.824884968985141i</v>
      </c>
      <c r="T2522" t="str">
        <f t="shared" si="1313"/>
        <v>0.095043776349379+0.108750947880487i</v>
      </c>
      <c r="U2522" t="e">
        <f t="shared" si="1314"/>
        <v>#DIV/0!</v>
      </c>
      <c r="V2522" t="str">
        <f t="shared" si="1315"/>
        <v>0.0000833333333333333-0.00045111945320832i</v>
      </c>
      <c r="W2522" t="e">
        <f t="shared" si="1316"/>
        <v>#DIV/0!</v>
      </c>
      <c r="X2522" t="e">
        <f t="shared" si="1317"/>
        <v>#DIV/0!</v>
      </c>
      <c r="Y2522" t="str">
        <f t="shared" si="1318"/>
        <v>0.00096+2.51226881322269i</v>
      </c>
      <c r="Z2522" t="e">
        <f t="shared" si="1319"/>
        <v>#DIV/0!</v>
      </c>
      <c r="AA2522" t="e">
        <f t="shared" si="1320"/>
        <v>#DIV/0!</v>
      </c>
      <c r="AB2522" t="str">
        <f t="shared" si="1321"/>
        <v>0.0542353149575269+0.0620571081745149i</v>
      </c>
      <c r="AC2522" t="str">
        <f t="shared" si="1322"/>
        <v>1.15343668620317-0.0559337541071631i</v>
      </c>
      <c r="AD2522" t="str">
        <f t="shared" si="1323"/>
        <v>0.0443074099090999+0.055950524825017i</v>
      </c>
      <c r="AE2522" t="e">
        <f t="shared" si="1324"/>
        <v>#DIV/0!</v>
      </c>
      <c r="AF2522" t="str">
        <f t="shared" si="1325"/>
        <v>-17.463933314621-5.30982690971023i</v>
      </c>
      <c r="AG2522" t="e">
        <f t="shared" si="1326"/>
        <v>#DIV/0!</v>
      </c>
      <c r="AH2522" t="e">
        <f t="shared" si="1327"/>
        <v>#DIV/0!</v>
      </c>
      <c r="AI2522" t="e">
        <f t="shared" si="1328"/>
        <v>#DIV/0!</v>
      </c>
      <c r="AJ2522" t="e">
        <f t="shared" si="1329"/>
        <v>#DIV/0!</v>
      </c>
      <c r="AK2522"/>
      <c r="AL2522"/>
      <c r="AM2522"/>
      <c r="AN2522"/>
    </row>
    <row r="2523" spans="1:40" x14ac:dyDescent="0.3">
      <c r="A2523"/>
      <c r="B2523">
        <f t="shared" si="1330"/>
        <v>589000</v>
      </c>
      <c r="C2523" s="186" t="str">
        <f t="shared" si="1298"/>
        <v>-0.00127094375558794+0.00487924066529928i</v>
      </c>
      <c r="D2523" s="158" t="str">
        <f t="shared" si="1299"/>
        <v>-7.00025259842109-1.78308347047015i</v>
      </c>
      <c r="E2523" t="str">
        <f t="shared" si="1300"/>
        <v>270.690471291203-2674.72657522732i</v>
      </c>
      <c r="F2523" t="str">
        <f t="shared" si="1301"/>
        <v>0.911805482125424+0.237455345509232i</v>
      </c>
      <c r="G2523" t="str">
        <f t="shared" si="1296"/>
        <v>0.911805482125424+0.237455345509232i</v>
      </c>
      <c r="H2523" t="str">
        <f t="shared" si="1302"/>
        <v>10.4695213189937+3.51989232955763i</v>
      </c>
      <c r="I2523" t="str">
        <f t="shared" si="1303"/>
        <v>2312.99759120549i</v>
      </c>
      <c r="J2523" t="str">
        <f t="shared" si="1297"/>
        <v>-1324.07756200253+493.219905552512i</v>
      </c>
      <c r="K2523" t="str">
        <f t="shared" si="1304"/>
        <v>0.571423284366504-1.53401908705999i</v>
      </c>
      <c r="L2523" t="str">
        <f t="shared" si="1305"/>
        <v>0.140574465561931-0.3120644286045i</v>
      </c>
      <c r="M2523" t="str">
        <f t="shared" si="1306"/>
        <v>0.711997749928435-1.84608351566449i</v>
      </c>
      <c r="N2523" t="str">
        <f t="shared" si="1307"/>
        <v>-7.52954789259797i</v>
      </c>
      <c r="O2523" t="str">
        <f t="shared" si="1308"/>
        <v>0.3187721192968-0.947831385827156i</v>
      </c>
      <c r="P2523" t="str">
        <f t="shared" si="1309"/>
        <v>0.6812278807032+0.947831385827156i</v>
      </c>
      <c r="Q2523" t="str">
        <f t="shared" si="1310"/>
        <v>-0.6812278807032+6.58171650677081i</v>
      </c>
      <c r="R2523" t="str">
        <f t="shared" si="1311"/>
        <v>0.131884011244974-0.117153472865175i</v>
      </c>
      <c r="S2523" t="str">
        <f t="shared" si="1312"/>
        <v>0.826287834578652i</v>
      </c>
      <c r="T2523" t="str">
        <f t="shared" si="1313"/>
        <v>0.0968024894071343+0.108974154067156i</v>
      </c>
      <c r="U2523" t="e">
        <f t="shared" si="1314"/>
        <v>#DIV/0!</v>
      </c>
      <c r="V2523" t="str">
        <f t="shared" si="1315"/>
        <v>0.0000833333333333333-0.000450353545817473i</v>
      </c>
      <c r="W2523" t="e">
        <f t="shared" si="1316"/>
        <v>#DIV/0!</v>
      </c>
      <c r="X2523" t="e">
        <f t="shared" si="1317"/>
        <v>#DIV/0!</v>
      </c>
      <c r="Y2523" t="str">
        <f t="shared" si="1318"/>
        <v>0.00096+2.51654137923157i</v>
      </c>
      <c r="Z2523" t="e">
        <f t="shared" si="1319"/>
        <v>#DIV/0!</v>
      </c>
      <c r="AA2523" t="e">
        <f t="shared" si="1320"/>
        <v>#DIV/0!</v>
      </c>
      <c r="AB2523" t="str">
        <f t="shared" si="1321"/>
        <v>0.0552388983616274+0.0621844774594848i</v>
      </c>
      <c r="AC2523" t="str">
        <f t="shared" si="1322"/>
        <v>1.15412771011017-0.0577004116572379i</v>
      </c>
      <c r="AD2523" t="str">
        <f t="shared" si="1323"/>
        <v>0.0450556925032009+0.0561326176444003i</v>
      </c>
      <c r="AE2523" t="e">
        <f t="shared" si="1324"/>
        <v>#DIV/0!</v>
      </c>
      <c r="AF2523" t="str">
        <f t="shared" si="1325"/>
        <v>-17.4697739174148-5.30297580002778i</v>
      </c>
      <c r="AG2523" t="e">
        <f t="shared" si="1326"/>
        <v>#DIV/0!</v>
      </c>
      <c r="AH2523" t="e">
        <f t="shared" si="1327"/>
        <v>#DIV/0!</v>
      </c>
      <c r="AI2523" t="e">
        <f t="shared" si="1328"/>
        <v>#DIV/0!</v>
      </c>
      <c r="AJ2523" t="e">
        <f t="shared" si="1329"/>
        <v>#DIV/0!</v>
      </c>
      <c r="AK2523"/>
      <c r="AL2523"/>
      <c r="AM2523"/>
      <c r="AN2523"/>
    </row>
    <row r="2524" spans="1:40" x14ac:dyDescent="0.3">
      <c r="A2524"/>
      <c r="B2524">
        <f t="shared" si="1330"/>
        <v>590000</v>
      </c>
      <c r="C2524" s="186" t="str">
        <f t="shared" si="1298"/>
        <v>-0.00126715937149793+0.00487237386422898i</v>
      </c>
      <c r="D2524" s="158" t="str">
        <f t="shared" si="1299"/>
        <v>-7.00223690764842-1.78079704923499i</v>
      </c>
      <c r="E2524" t="str">
        <f t="shared" si="1300"/>
        <v>269.782917827006-2670.28483185405i</v>
      </c>
      <c r="F2524" t="str">
        <f t="shared" si="1301"/>
        <v>0.912068089452209+0.237150249851402i</v>
      </c>
      <c r="G2524" t="str">
        <f t="shared" si="1296"/>
        <v>0.912068089452209+0.237150249851402i</v>
      </c>
      <c r="H2524" t="str">
        <f t="shared" si="1302"/>
        <v>10.4733527114254+3.51534165947117i</v>
      </c>
      <c r="I2524" t="str">
        <f t="shared" si="1303"/>
        <v>2316.92458202247i</v>
      </c>
      <c r="J2524" t="str">
        <f t="shared" si="1297"/>
        <v>-1328.58079601143+494.057290791141i</v>
      </c>
      <c r="K2524" t="str">
        <f t="shared" si="1304"/>
        <v>0.569720461227333-1.53204836360039i</v>
      </c>
      <c r="L2524" t="str">
        <f t="shared" si="1305"/>
        <v>0.140178435854422-0.311713601457213i</v>
      </c>
      <c r="M2524" t="str">
        <f t="shared" si="1306"/>
        <v>0.709898897081755-1.8437619650576i</v>
      </c>
      <c r="N2524" t="str">
        <f t="shared" si="1307"/>
        <v>-7.54233150531885i</v>
      </c>
      <c r="O2524" t="str">
        <f t="shared" si="1308"/>
        <v>0.306629693317931-0.951828887550568i</v>
      </c>
      <c r="P2524" t="str">
        <f t="shared" si="1309"/>
        <v>0.693370306682069+0.951828887550568i</v>
      </c>
      <c r="Q2524" t="str">
        <f t="shared" si="1310"/>
        <v>-0.693370306682069+6.59050261776828i</v>
      </c>
      <c r="R2524" t="str">
        <f t="shared" si="1311"/>
        <v>0.131895801925446-0.119083928014424i</v>
      </c>
      <c r="S2524" t="str">
        <f t="shared" si="1312"/>
        <v>0.827690700172165i</v>
      </c>
      <c r="T2524" t="str">
        <f t="shared" si="1313"/>
        <v>0.0985646597575103+0.109168928645442i</v>
      </c>
      <c r="U2524" t="e">
        <f t="shared" si="1314"/>
        <v>#DIV/0!</v>
      </c>
      <c r="V2524" t="str">
        <f t="shared" si="1315"/>
        <v>0.0000833333333333333-0.000449590234722869i</v>
      </c>
      <c r="W2524" t="e">
        <f t="shared" si="1316"/>
        <v>#DIV/0!</v>
      </c>
      <c r="X2524" t="e">
        <f t="shared" si="1317"/>
        <v>#DIV/0!</v>
      </c>
      <c r="Y2524" t="str">
        <f t="shared" si="1318"/>
        <v>0.00096+2.52081394524045i</v>
      </c>
      <c r="Z2524" t="e">
        <f t="shared" si="1319"/>
        <v>#DIV/0!</v>
      </c>
      <c r="AA2524" t="e">
        <f t="shared" si="1320"/>
        <v>#DIV/0!</v>
      </c>
      <c r="AB2524" t="str">
        <f t="shared" si="1321"/>
        <v>0.0562444546182532+0.0622956226707212i</v>
      </c>
      <c r="AC2524" t="str">
        <f t="shared" si="1322"/>
        <v>1.15478617597032-0.0594777923435774i</v>
      </c>
      <c r="AD2524" t="str">
        <f t="shared" si="1323"/>
        <v>0.04580550845531+0.0563048246885917i</v>
      </c>
      <c r="AE2524" t="e">
        <f t="shared" si="1324"/>
        <v>#DIV/0!</v>
      </c>
      <c r="AF2524" t="str">
        <f t="shared" si="1325"/>
        <v>-17.4755896190738-5.29613870870616i</v>
      </c>
      <c r="AG2524" t="e">
        <f t="shared" si="1326"/>
        <v>#DIV/0!</v>
      </c>
      <c r="AH2524" t="e">
        <f t="shared" si="1327"/>
        <v>#DIV/0!</v>
      </c>
      <c r="AI2524" t="e">
        <f t="shared" si="1328"/>
        <v>#DIV/0!</v>
      </c>
      <c r="AJ2524" t="e">
        <f t="shared" si="1329"/>
        <v>#DIV/0!</v>
      </c>
      <c r="AK2524"/>
      <c r="AL2524"/>
      <c r="AM2524"/>
      <c r="AN2524"/>
    </row>
    <row r="2525" spans="1:40" x14ac:dyDescent="0.3">
      <c r="A2525"/>
      <c r="B2525">
        <f t="shared" si="1330"/>
        <v>591000</v>
      </c>
      <c r="C2525" s="186" t="str">
        <f t="shared" si="1298"/>
        <v>-0.00126339109486524+0.00486552433924667i</v>
      </c>
      <c r="D2525" s="158" t="str">
        <f t="shared" si="1299"/>
        <v>-7.00421277118258-1.77851523921903i</v>
      </c>
      <c r="E2525" t="str">
        <f t="shared" si="1300"/>
        <v>268.879905477052-2665.85766174189i</v>
      </c>
      <c r="F2525" t="str">
        <f t="shared" si="1301"/>
        <v>0.912329579059384+0.236845772933033i</v>
      </c>
      <c r="G2525" t="str">
        <f t="shared" si="1296"/>
        <v>0.912329579059384+0.236845772933033i</v>
      </c>
      <c r="H2525" t="str">
        <f t="shared" si="1302"/>
        <v>10.4771677823977+3.51080037477945i</v>
      </c>
      <c r="I2525" t="str">
        <f t="shared" si="1303"/>
        <v>2320.85157283946i</v>
      </c>
      <c r="J2525" t="str">
        <f t="shared" si="1297"/>
        <v>-1333.09166909414+494.89467602977i</v>
      </c>
      <c r="K2525" t="str">
        <f t="shared" si="1304"/>
        <v>0.568024893767375-1.53008163230639i</v>
      </c>
      <c r="L2525" t="str">
        <f t="shared" si="1305"/>
        <v>0.13978396513509-0.311363261647367i</v>
      </c>
      <c r="M2525" t="str">
        <f t="shared" si="1306"/>
        <v>0.707808858902465-1.84144489395376i</v>
      </c>
      <c r="N2525" t="str">
        <f t="shared" si="1307"/>
        <v>-7.55511511803973i</v>
      </c>
      <c r="O2525" t="str">
        <f t="shared" si="1308"/>
        <v>0.29443715836573-0.95567084279762i</v>
      </c>
      <c r="P2525" t="str">
        <f t="shared" si="1309"/>
        <v>0.70556284163427+0.95567084279762i</v>
      </c>
      <c r="Q2525" t="str">
        <f t="shared" si="1310"/>
        <v>-0.70556284163427+6.59944427524211i</v>
      </c>
      <c r="R2525" t="str">
        <f t="shared" si="1311"/>
        <v>0.131873184256735-0.121011349887414i</v>
      </c>
      <c r="S2525" t="str">
        <f t="shared" si="1312"/>
        <v>0.829093565765677i</v>
      </c>
      <c r="T2525" t="str">
        <f t="shared" si="1313"/>
        <v>0.100329731576274+0.109335208564291i</v>
      </c>
      <c r="U2525" t="e">
        <f t="shared" si="1314"/>
        <v>#DIV/0!</v>
      </c>
      <c r="V2525" t="str">
        <f t="shared" si="1315"/>
        <v>0.0000833333333333333-0.000448829506745334i</v>
      </c>
      <c r="W2525" t="e">
        <f t="shared" si="1316"/>
        <v>#DIV/0!</v>
      </c>
      <c r="X2525" t="e">
        <f t="shared" si="1317"/>
        <v>#DIV/0!</v>
      </c>
      <c r="Y2525" t="str">
        <f t="shared" si="1318"/>
        <v>0.00096+2.52508651124933i</v>
      </c>
      <c r="Z2525" t="e">
        <f t="shared" si="1319"/>
        <v>#DIV/0!</v>
      </c>
      <c r="AA2525" t="e">
        <f t="shared" si="1320"/>
        <v>#DIV/0!</v>
      </c>
      <c r="AB2525" t="str">
        <f t="shared" si="1321"/>
        <v>0.0572516665545867+0.0623905078290796i</v>
      </c>
      <c r="AC2525" t="str">
        <f t="shared" si="1322"/>
        <v>1.15541191884731-0.0612652348944408i</v>
      </c>
      <c r="AD2525" t="str">
        <f t="shared" si="1323"/>
        <v>0.0465567236742922+0.0564671485352079i</v>
      </c>
      <c r="AE2525" t="e">
        <f t="shared" si="1324"/>
        <v>#DIV/0!</v>
      </c>
      <c r="AF2525" t="str">
        <f t="shared" si="1325"/>
        <v>-17.4813805535803-5.28931561399848i</v>
      </c>
      <c r="AG2525" t="e">
        <f t="shared" si="1326"/>
        <v>#DIV/0!</v>
      </c>
      <c r="AH2525" t="e">
        <f t="shared" si="1327"/>
        <v>#DIV/0!</v>
      </c>
      <c r="AI2525" t="e">
        <f t="shared" si="1328"/>
        <v>#DIV/0!</v>
      </c>
      <c r="AJ2525" t="e">
        <f t="shared" si="1329"/>
        <v>#DIV/0!</v>
      </c>
      <c r="AK2525"/>
      <c r="AL2525"/>
      <c r="AM2525"/>
      <c r="AN2525"/>
    </row>
    <row r="2526" spans="1:40" x14ac:dyDescent="0.3">
      <c r="A2526"/>
      <c r="B2526">
        <f t="shared" si="1330"/>
        <v>592000</v>
      </c>
      <c r="C2526" s="186" t="str">
        <f t="shared" si="1298"/>
        <v>-0.00125963883917814+0.00485869203477022i</v>
      </c>
      <c r="D2526" s="158" t="str">
        <f t="shared" si="1299"/>
        <v>-7.00618023438377-1.77623803381671i</v>
      </c>
      <c r="E2526" t="str">
        <f t="shared" si="1300"/>
        <v>267.981404098472-2661.44499407495i</v>
      </c>
      <c r="F2526" t="str">
        <f t="shared" si="1301"/>
        <v>0.912589956950009+0.23654191383695i</v>
      </c>
      <c r="G2526" t="str">
        <f t="shared" si="1296"/>
        <v>0.912589956950009+0.23654191383695i</v>
      </c>
      <c r="H2526" t="str">
        <f t="shared" si="1302"/>
        <v>10.4809666196903+3.50626846017852i</v>
      </c>
      <c r="I2526" t="str">
        <f t="shared" si="1303"/>
        <v>2324.77856365645i</v>
      </c>
      <c r="J2526" t="str">
        <f t="shared" si="1297"/>
        <v>-1337.61018125065+495.732061268399i</v>
      </c>
      <c r="K2526" t="str">
        <f t="shared" si="1304"/>
        <v>0.566336542958486-1.52811888732252i</v>
      </c>
      <c r="L2526" t="str">
        <f t="shared" si="1305"/>
        <v>0.139391045903428-0.311013410066949i</v>
      </c>
      <c r="M2526" t="str">
        <f t="shared" si="1306"/>
        <v>0.705727588861914-1.83913229738947i</v>
      </c>
      <c r="N2526" t="str">
        <f t="shared" si="1307"/>
        <v>-7.56789873076061i</v>
      </c>
      <c r="O2526" t="str">
        <f t="shared" si="1308"/>
        <v>0.28219650692632-0.959356623721639i</v>
      </c>
      <c r="P2526" t="str">
        <f t="shared" si="1309"/>
        <v>0.71780349307368+0.959356623721639i</v>
      </c>
      <c r="Q2526" t="str">
        <f t="shared" si="1310"/>
        <v>-0.71780349307368+6.60854210703897i</v>
      </c>
      <c r="R2526" t="str">
        <f t="shared" si="1311"/>
        <v>0.131816273151009-0.122935083294709i</v>
      </c>
      <c r="S2526" t="str">
        <f t="shared" si="1312"/>
        <v>0.830496431359188i</v>
      </c>
      <c r="T2526" t="str">
        <f t="shared" si="1313"/>
        <v>0.1020971479651+0.109472944446981i</v>
      </c>
      <c r="U2526" t="e">
        <f t="shared" si="1314"/>
        <v>#DIV/0!</v>
      </c>
      <c r="V2526" t="str">
        <f t="shared" si="1315"/>
        <v>0.0000833333333333333-0.00044807134879475i</v>
      </c>
      <c r="W2526" t="e">
        <f t="shared" si="1316"/>
        <v>#DIV/0!</v>
      </c>
      <c r="X2526" t="e">
        <f t="shared" si="1317"/>
        <v>#DIV/0!</v>
      </c>
      <c r="Y2526" t="str">
        <f t="shared" si="1318"/>
        <v>0.00096+2.52935907725821i</v>
      </c>
      <c r="Z2526" t="e">
        <f t="shared" si="1319"/>
        <v>#DIV/0!</v>
      </c>
      <c r="AA2526" t="e">
        <f t="shared" si="1320"/>
        <v>#DIV/0!</v>
      </c>
      <c r="AB2526" t="str">
        <f t="shared" si="1321"/>
        <v>0.0582602163848955+0.0624691047584691i</v>
      </c>
      <c r="AC2526" t="str">
        <f t="shared" si="1322"/>
        <v>1.15600479018619-0.0630620749268038i</v>
      </c>
      <c r="AD2526" t="str">
        <f t="shared" si="1323"/>
        <v>0.0473092047695126+0.0566195935605333i</v>
      </c>
      <c r="AE2526" t="e">
        <f t="shared" si="1324"/>
        <v>#DIV/0!</v>
      </c>
      <c r="AF2526" t="str">
        <f t="shared" si="1325"/>
        <v>-17.4871468540741-5.28250649399523i</v>
      </c>
      <c r="AG2526" t="e">
        <f t="shared" si="1326"/>
        <v>#DIV/0!</v>
      </c>
      <c r="AH2526" t="e">
        <f t="shared" si="1327"/>
        <v>#DIV/0!</v>
      </c>
      <c r="AI2526" t="e">
        <f t="shared" si="1328"/>
        <v>#DIV/0!</v>
      </c>
      <c r="AJ2526" t="e">
        <f t="shared" si="1329"/>
        <v>#DIV/0!</v>
      </c>
      <c r="AK2526"/>
      <c r="AL2526"/>
      <c r="AM2526"/>
      <c r="AN2526"/>
    </row>
    <row r="2527" spans="1:40" x14ac:dyDescent="0.3">
      <c r="A2527"/>
      <c r="B2527">
        <f t="shared" si="1330"/>
        <v>593000</v>
      </c>
      <c r="C2527" s="186" t="str">
        <f t="shared" si="1298"/>
        <v>-0.00125590251846749+0.00485187689539231i</v>
      </c>
      <c r="D2527" s="158" t="str">
        <f t="shared" si="1299"/>
        <v>-7.00813934232756-1.77396542636206i</v>
      </c>
      <c r="E2527" t="str">
        <f t="shared" si="1300"/>
        <v>267.087383797223-2657.04675849i</v>
      </c>
      <c r="F2527" t="str">
        <f t="shared" si="1301"/>
        <v>0.912849229089475+0.236238671638269i</v>
      </c>
      <c r="G2527" t="str">
        <f t="shared" si="1296"/>
        <v>0.912849229089475+0.236238671638269i</v>
      </c>
      <c r="H2527" t="str">
        <f t="shared" si="1302"/>
        <v>10.4847493105313+3.50174590026555i</v>
      </c>
      <c r="I2527" t="str">
        <f t="shared" si="1303"/>
        <v>2328.70555447343i</v>
      </c>
      <c r="J2527" t="str">
        <f t="shared" si="1297"/>
        <v>-1342.13633248097+496.569446507028i</v>
      </c>
      <c r="K2527" t="str">
        <f t="shared" si="1304"/>
        <v>0.564655370017813-1.5261601227426i</v>
      </c>
      <c r="L2527" t="str">
        <f t="shared" si="1305"/>
        <v>0.138999670698845-0.310664047584069i</v>
      </c>
      <c r="M2527" t="str">
        <f t="shared" si="1306"/>
        <v>0.703655040716658-1.83682417032667i</v>
      </c>
      <c r="N2527" t="str">
        <f t="shared" si="1307"/>
        <v>-7.58068234348149i</v>
      </c>
      <c r="O2527" t="str">
        <f t="shared" si="1308"/>
        <v>0.269909739348949-0.96288562799773i</v>
      </c>
      <c r="P2527" t="str">
        <f t="shared" si="1309"/>
        <v>0.730090260651051+0.96288562799773i</v>
      </c>
      <c r="Q2527" t="str">
        <f t="shared" si="1310"/>
        <v>-0.730090260651051+6.61779671548376i</v>
      </c>
      <c r="R2527" t="str">
        <f t="shared" si="1311"/>
        <v>0.131725199194723-0.12485447667684i</v>
      </c>
      <c r="S2527" t="str">
        <f t="shared" si="1312"/>
        <v>0.831899296952701i</v>
      </c>
      <c r="T2527" t="str">
        <f t="shared" si="1313"/>
        <v>0.103866351368861+0.109582100601045i</v>
      </c>
      <c r="U2527" t="e">
        <f t="shared" si="1314"/>
        <v>#DIV/0!</v>
      </c>
      <c r="V2527" t="str">
        <f t="shared" si="1315"/>
        <v>0.0000833333333333333-0.000447315747869295i</v>
      </c>
      <c r="W2527" t="e">
        <f t="shared" si="1316"/>
        <v>#DIV/0!</v>
      </c>
      <c r="X2527" t="e">
        <f t="shared" si="1317"/>
        <v>#DIV/0!</v>
      </c>
      <c r="Y2527" t="str">
        <f t="shared" si="1318"/>
        <v>0.00096+2.5336316432671i</v>
      </c>
      <c r="Z2527" t="e">
        <f t="shared" si="1319"/>
        <v>#DIV/0!</v>
      </c>
      <c r="AA2527" t="e">
        <f t="shared" si="1320"/>
        <v>#DIV/0!</v>
      </c>
      <c r="AB2527" t="str">
        <f t="shared" si="1321"/>
        <v>0.059269785948653+0.0625313930915152i</v>
      </c>
      <c r="AC2527" t="str">
        <f t="shared" si="1322"/>
        <v>1.15656465787966-0.0648676454486944i</v>
      </c>
      <c r="AD2527" t="str">
        <f t="shared" si="1323"/>
        <v>0.048062819070831+0.0567621659117802i</v>
      </c>
      <c r="AE2527" t="e">
        <f t="shared" si="1324"/>
        <v>#DIV/0!</v>
      </c>
      <c r="AF2527" t="str">
        <f t="shared" si="1325"/>
        <v>-17.4928886528589-5.27571132662761i</v>
      </c>
      <c r="AG2527" t="e">
        <f t="shared" si="1326"/>
        <v>#DIV/0!</v>
      </c>
      <c r="AH2527" t="e">
        <f t="shared" si="1327"/>
        <v>#DIV/0!</v>
      </c>
      <c r="AI2527" t="e">
        <f t="shared" si="1328"/>
        <v>#DIV/0!</v>
      </c>
      <c r="AJ2527" t="e">
        <f t="shared" si="1329"/>
        <v>#DIV/0!</v>
      </c>
      <c r="AK2527"/>
      <c r="AL2527"/>
      <c r="AM2527"/>
      <c r="AN2527"/>
    </row>
    <row r="2528" spans="1:40" x14ac:dyDescent="0.3">
      <c r="A2528"/>
      <c r="B2528">
        <f t="shared" si="1330"/>
        <v>594000</v>
      </c>
      <c r="C2528" s="186" t="str">
        <f t="shared" si="1298"/>
        <v>-0.00125218204730304+0.00484507886588024i</v>
      </c>
      <c r="D2528" s="158" t="str">
        <f t="shared" si="1299"/>
        <v>-7.010090139807-1.77169741012989i</v>
      </c>
      <c r="E2528" t="str">
        <f t="shared" si="1300"/>
        <v>266.197814925637-2652.66288507291i</v>
      </c>
      <c r="F2528" t="str">
        <f t="shared" si="1301"/>
        <v>0.913107401405783+0.235936045404561i</v>
      </c>
      <c r="G2528" t="str">
        <f t="shared" si="1296"/>
        <v>0.913107401405783+0.235936045404561i</v>
      </c>
      <c r="H2528" t="str">
        <f t="shared" si="1302"/>
        <v>10.4885159416007+3.49723267954105i</v>
      </c>
      <c r="I2528" t="str">
        <f t="shared" si="1303"/>
        <v>2332.63254529042i</v>
      </c>
      <c r="J2528" t="str">
        <f t="shared" si="1297"/>
        <v>-1346.67012278509+497.406831745657i</v>
      </c>
      <c r="K2528" t="str">
        <f t="shared" si="1304"/>
        <v>0.562981336406149-1.52420533261082i</v>
      </c>
      <c r="L2528" t="str">
        <f t="shared" si="1305"/>
        <v>0.138609832100454-0.31031517504326i</v>
      </c>
      <c r="M2528" t="str">
        <f t="shared" si="1306"/>
        <v>0.701591168506603-1.83452050765408i</v>
      </c>
      <c r="N2528" t="str">
        <f t="shared" si="1307"/>
        <v>-7.59346595620237i</v>
      </c>
      <c r="O2528" t="str">
        <f t="shared" si="1308"/>
        <v>0.257578863519097-0.966257278921204i</v>
      </c>
      <c r="P2528" t="str">
        <f t="shared" si="1309"/>
        <v>0.742421136480903+0.966257278921204i</v>
      </c>
      <c r="Q2528" t="str">
        <f t="shared" si="1310"/>
        <v>-0.742421136480903+6.62720867728117i</v>
      </c>
      <c r="R2528" t="str">
        <f t="shared" si="1311"/>
        <v>0.131600108510265-0.126768882573767i</v>
      </c>
      <c r="S2528" t="str">
        <f t="shared" si="1312"/>
        <v>0.833302162546214i</v>
      </c>
      <c r="T2528" t="str">
        <f t="shared" si="1313"/>
        <v>0.105636783992287+0.10966265501292i</v>
      </c>
      <c r="U2528" t="e">
        <f t="shared" si="1314"/>
        <v>#DIV/0!</v>
      </c>
      <c r="V2528" t="str">
        <f t="shared" si="1315"/>
        <v>0.0000833333333333333-0.000446562691054702i</v>
      </c>
      <c r="W2528" t="e">
        <f t="shared" si="1316"/>
        <v>#DIV/0!</v>
      </c>
      <c r="X2528" t="e">
        <f t="shared" si="1317"/>
        <v>#DIV/0!</v>
      </c>
      <c r="Y2528" t="str">
        <f t="shared" si="1318"/>
        <v>0.00096+2.53790420927598i</v>
      </c>
      <c r="Z2528" t="e">
        <f t="shared" si="1319"/>
        <v>#DIV/0!</v>
      </c>
      <c r="AA2528" t="e">
        <f t="shared" si="1320"/>
        <v>#DIV/0!</v>
      </c>
      <c r="AB2528" t="str">
        <f t="shared" si="1321"/>
        <v>0.0602800569482987+0.0625773602665063i</v>
      </c>
      <c r="AC2528" t="str">
        <f t="shared" si="1322"/>
        <v>1.15709140631576-0.066681277362773i</v>
      </c>
      <c r="AD2528" t="str">
        <f t="shared" si="1323"/>
        <v>0.0488174346477575+0.0568948734793622i</v>
      </c>
      <c r="AE2528" t="e">
        <f t="shared" si="1324"/>
        <v>#DIV/0!</v>
      </c>
      <c r="AF2528" t="str">
        <f t="shared" si="1325"/>
        <v>-17.4986060814077-5.26893008967094i</v>
      </c>
      <c r="AG2528" t="e">
        <f t="shared" si="1326"/>
        <v>#DIV/0!</v>
      </c>
      <c r="AH2528" t="e">
        <f t="shared" si="1327"/>
        <v>#DIV/0!</v>
      </c>
      <c r="AI2528" t="e">
        <f t="shared" si="1328"/>
        <v>#DIV/0!</v>
      </c>
      <c r="AJ2528" t="e">
        <f t="shared" si="1329"/>
        <v>#DIV/0!</v>
      </c>
      <c r="AK2528"/>
      <c r="AL2528"/>
      <c r="AM2528"/>
      <c r="AN2528"/>
    </row>
    <row r="2529" spans="1:40" x14ac:dyDescent="0.3">
      <c r="A2529"/>
      <c r="B2529">
        <f t="shared" si="1330"/>
        <v>595000</v>
      </c>
      <c r="C2529" s="186" t="str">
        <f t="shared" si="1298"/>
        <v>-0.00124847734078976+0.00483829789117593i</v>
      </c>
      <c r="D2529" s="158" t="str">
        <f t="shared" si="1299"/>
        <v>-7.01203267133451-1.76943397833708i</v>
      </c>
      <c r="E2529" t="str">
        <f t="shared" si="1300"/>
        <v>265.312668079997-2648.29330435513i</v>
      </c>
      <c r="F2529" t="str">
        <f t="shared" si="1301"/>
        <v>0.913364479789798+0.235634034196013i</v>
      </c>
      <c r="G2529" t="str">
        <f t="shared" si="1296"/>
        <v>0.913364479789798+0.235634034196013i</v>
      </c>
      <c r="H2529" t="str">
        <f t="shared" si="1302"/>
        <v>10.4922665990341+3.49272878241109i</v>
      </c>
      <c r="I2529" t="str">
        <f t="shared" si="1303"/>
        <v>2336.55953610741i</v>
      </c>
      <c r="J2529" t="str">
        <f t="shared" si="1297"/>
        <v>-1351.21155216302+498.244216984286i</v>
      </c>
      <c r="K2529" t="str">
        <f t="shared" si="1304"/>
        <v>0.561314403826213-1.5222545109227i</v>
      </c>
      <c r="L2529" t="str">
        <f t="shared" si="1305"/>
        <v>0.138221522726868-0.309966793265756i</v>
      </c>
      <c r="M2529" t="str">
        <f t="shared" si="1306"/>
        <v>0.699535926553081-1.83222130418846i</v>
      </c>
      <c r="N2529" t="str">
        <f t="shared" si="1307"/>
        <v>-7.60624956892325i</v>
      </c>
      <c r="O2529" t="str">
        <f t="shared" si="1308"/>
        <v>0.24520589453035-0.969471025501831i</v>
      </c>
      <c r="P2529" t="str">
        <f t="shared" si="1309"/>
        <v>0.75479410546965+0.969471025501831i</v>
      </c>
      <c r="Q2529" t="str">
        <f t="shared" si="1310"/>
        <v>-0.75479410546965+6.63677854342142i</v>
      </c>
      <c r="R2529" t="str">
        <f t="shared" si="1311"/>
        <v>0.131441162600791-0.128677658088098i</v>
      </c>
      <c r="S2529" t="str">
        <f t="shared" si="1312"/>
        <v>0.834705028139725i</v>
      </c>
      <c r="T2529" t="str">
        <f t="shared" si="1313"/>
        <v>0.10740788821538+0.109714599327411i</v>
      </c>
      <c r="U2529" t="e">
        <f t="shared" si="1314"/>
        <v>#DIV/0!</v>
      </c>
      <c r="V2529" t="str">
        <f t="shared" si="1315"/>
        <v>0.0000833333333333333-0.000445812165523517i</v>
      </c>
      <c r="W2529" t="e">
        <f t="shared" si="1316"/>
        <v>#DIV/0!</v>
      </c>
      <c r="X2529" t="e">
        <f t="shared" si="1317"/>
        <v>#DIV/0!</v>
      </c>
      <c r="Y2529" t="str">
        <f t="shared" si="1318"/>
        <v>0.00096+2.54217677528486i</v>
      </c>
      <c r="Z2529" t="e">
        <f t="shared" si="1319"/>
        <v>#DIV/0!</v>
      </c>
      <c r="AA2529" t="e">
        <f t="shared" si="1320"/>
        <v>#DIV/0!</v>
      </c>
      <c r="AB2529" t="str">
        <f t="shared" si="1321"/>
        <v>0.0612907111862885+0.0626070015156746i</v>
      </c>
      <c r="AC2529" t="str">
        <f t="shared" si="1322"/>
        <v>1.15758493640718-0.0685022999704022i</v>
      </c>
      <c r="AD2529" t="str">
        <f t="shared" si="1323"/>
        <v>0.0495729203277931+0.0570177258691983i</v>
      </c>
      <c r="AE2529" t="e">
        <f t="shared" si="1324"/>
        <v>#DIV/0!</v>
      </c>
      <c r="AF2529" t="str">
        <f t="shared" si="1325"/>
        <v>-17.5042992703686-5.26216276074817i</v>
      </c>
      <c r="AG2529" t="e">
        <f t="shared" si="1326"/>
        <v>#DIV/0!</v>
      </c>
      <c r="AH2529" t="e">
        <f t="shared" si="1327"/>
        <v>#DIV/0!</v>
      </c>
      <c r="AI2529" t="e">
        <f t="shared" si="1328"/>
        <v>#DIV/0!</v>
      </c>
      <c r="AJ2529" t="e">
        <f t="shared" si="1329"/>
        <v>#DIV/0!</v>
      </c>
      <c r="AK2529"/>
      <c r="AL2529"/>
      <c r="AM2529"/>
      <c r="AN2529"/>
    </row>
    <row r="2530" spans="1:40" x14ac:dyDescent="0.3">
      <c r="A2530"/>
      <c r="B2530">
        <f t="shared" si="1330"/>
        <v>596000</v>
      </c>
      <c r="C2530" s="186" t="str">
        <f t="shared" si="1298"/>
        <v>-0.00124478831456419+0.00483153391639575i</v>
      </c>
      <c r="D2530" s="158" t="str">
        <f t="shared" si="1299"/>
        <v>-7.01396698114394-1.76717512414381i</v>
      </c>
      <c r="E2530" t="str">
        <f t="shared" si="1300"/>
        <v>264.431914098141-2643.93794731018i</v>
      </c>
      <c r="F2530" t="str">
        <f t="shared" si="1301"/>
        <v>0.913620470095515+0.235332637065589i</v>
      </c>
      <c r="G2530" t="str">
        <f t="shared" si="1296"/>
        <v>0.913620470095515+0.235332637065589i</v>
      </c>
      <c r="H2530" t="str">
        <f t="shared" si="1302"/>
        <v>10.4960013684269+3.48823419318961i</v>
      </c>
      <c r="I2530" t="str">
        <f t="shared" si="1303"/>
        <v>2340.4865269244i</v>
      </c>
      <c r="J2530" t="str">
        <f t="shared" si="1297"/>
        <v>-1355.76062061476+499.081602222915i</v>
      </c>
      <c r="K2530" t="str">
        <f t="shared" si="1304"/>
        <v>0.559654534221012-1.52030765162617i</v>
      </c>
      <c r="L2530" t="str">
        <f t="shared" si="1305"/>
        <v>0.137834735236004-0.309618903049793i</v>
      </c>
      <c r="M2530" t="str">
        <f t="shared" si="1306"/>
        <v>0.697489269457016-1.82992655467596i</v>
      </c>
      <c r="N2530" t="str">
        <f t="shared" si="1307"/>
        <v>-7.61903318164413i</v>
      </c>
      <c r="O2530" t="str">
        <f t="shared" si="1308"/>
        <v>0.232792854355094-0.97252634255387i</v>
      </c>
      <c r="P2530" t="str">
        <f t="shared" si="1309"/>
        <v>0.767207145644906+0.97252634255387i</v>
      </c>
      <c r="Q2530" t="str">
        <f t="shared" si="1310"/>
        <v>-0.767207145644906+6.64650683909026i</v>
      </c>
      <c r="R2530" t="str">
        <f t="shared" si="1311"/>
        <v>0.131248538178572-0.13058016534137i</v>
      </c>
      <c r="S2530" t="str">
        <f t="shared" si="1312"/>
        <v>0.836107893733238i</v>
      </c>
      <c r="T2530" t="str">
        <f t="shared" si="1313"/>
        <v>0.109179107006911+0.109737938812052i</v>
      </c>
      <c r="U2530" t="e">
        <f t="shared" si="1314"/>
        <v>#DIV/0!</v>
      </c>
      <c r="V2530" t="str">
        <f t="shared" si="1315"/>
        <v>0.0000833333333333333-0.000445064158534383i</v>
      </c>
      <c r="W2530" t="e">
        <f t="shared" si="1316"/>
        <v>#DIV/0!</v>
      </c>
      <c r="X2530" t="e">
        <f t="shared" si="1317"/>
        <v>#DIV/0!</v>
      </c>
      <c r="Y2530" t="str">
        <f t="shared" si="1318"/>
        <v>0.00096+2.54644934129374i</v>
      </c>
      <c r="Z2530" t="e">
        <f t="shared" si="1319"/>
        <v>#DIV/0!</v>
      </c>
      <c r="AA2530" t="e">
        <f t="shared" si="1320"/>
        <v>#DIV/0!</v>
      </c>
      <c r="AB2530" t="str">
        <f t="shared" si="1321"/>
        <v>0.0623014308010505+0.0626203198448601i</v>
      </c>
      <c r="AC2530" t="str">
        <f t="shared" si="1322"/>
        <v>1.15804516560196-0.0703300414753929i</v>
      </c>
      <c r="AD2530" t="str">
        <f t="shared" si="1323"/>
        <v>0.0503291457139634+0.0571307343750741i</v>
      </c>
      <c r="AE2530" t="e">
        <f t="shared" si="1324"/>
        <v>#DIV/0!</v>
      </c>
      <c r="AF2530" t="str">
        <f t="shared" si="1325"/>
        <v>-17.5099683495708-5.25540931733342i</v>
      </c>
      <c r="AG2530" t="e">
        <f t="shared" si="1326"/>
        <v>#DIV/0!</v>
      </c>
      <c r="AH2530" t="e">
        <f t="shared" si="1327"/>
        <v>#DIV/0!</v>
      </c>
      <c r="AI2530" t="e">
        <f t="shared" si="1328"/>
        <v>#DIV/0!</v>
      </c>
      <c r="AJ2530" t="e">
        <f t="shared" si="1329"/>
        <v>#DIV/0!</v>
      </c>
      <c r="AK2530"/>
      <c r="AL2530"/>
      <c r="AM2530"/>
      <c r="AN2530"/>
    </row>
    <row r="2531" spans="1:40" x14ac:dyDescent="0.3">
      <c r="A2531"/>
      <c r="B2531">
        <f t="shared" si="1330"/>
        <v>597000</v>
      </c>
      <c r="C2531" s="186" t="str">
        <f t="shared" si="1298"/>
        <v>-0.00124111488479068+0.00482478688683028i</v>
      </c>
      <c r="D2531" s="158" t="str">
        <f t="shared" si="1299"/>
        <v>-7.01589311319219-1.76492084065455i</v>
      </c>
      <c r="E2531" t="str">
        <f t="shared" si="1300"/>
        <v>263.55552405709-2639.59674535018i</v>
      </c>
      <c r="F2531" t="str">
        <f t="shared" si="1301"/>
        <v>0.913875378140277+0.235031853059162i</v>
      </c>
      <c r="G2531" t="str">
        <f t="shared" si="1296"/>
        <v>0.913875378140277+0.235031853059162i</v>
      </c>
      <c r="H2531" t="str">
        <f t="shared" si="1302"/>
        <v>10.4997203348375+3.48374889610017i</v>
      </c>
      <c r="I2531" t="str">
        <f t="shared" si="1303"/>
        <v>2344.41351774138i</v>
      </c>
      <c r="J2531" t="str">
        <f t="shared" si="1297"/>
        <v>-1360.3173281403+499.918987461545i</v>
      </c>
      <c r="K2531" t="str">
        <f t="shared" si="1304"/>
        <v>0.558001689772194-1.51836474862254i</v>
      </c>
      <c r="L2531" t="str">
        <f t="shared" si="1305"/>
        <v>0.137449462324866-0.309271505170878i</v>
      </c>
      <c r="M2531" t="str">
        <f t="shared" si="1306"/>
        <v>0.69545115209706-1.82763625379342i</v>
      </c>
      <c r="N2531" t="str">
        <f t="shared" si="1307"/>
        <v>-7.63181679436501i</v>
      </c>
      <c r="O2531" t="str">
        <f t="shared" si="1308"/>
        <v>0.220341771514093-0.975422730781906i</v>
      </c>
      <c r="P2531" t="str">
        <f t="shared" si="1309"/>
        <v>0.779658228485907+0.975422730781906i</v>
      </c>
      <c r="Q2531" t="str">
        <f t="shared" si="1310"/>
        <v>-0.779658228485907+6.6563940635831i</v>
      </c>
      <c r="R2531" t="str">
        <f t="shared" si="1311"/>
        <v>0.131022426977209-0.132475771922705i</v>
      </c>
      <c r="S2531" t="str">
        <f t="shared" si="1312"/>
        <v>0.837510759326749i</v>
      </c>
      <c r="T2531" t="str">
        <f t="shared" si="1313"/>
        <v>0.110949884335382+0.109732692306516i</v>
      </c>
      <c r="U2531" t="e">
        <f t="shared" si="1314"/>
        <v>#DIV/0!</v>
      </c>
      <c r="V2531" t="str">
        <f t="shared" si="1315"/>
        <v>0.0000833333333333333-0.00044431865743131i</v>
      </c>
      <c r="W2531" t="e">
        <f t="shared" si="1316"/>
        <v>#DIV/0!</v>
      </c>
      <c r="X2531" t="e">
        <f t="shared" si="1317"/>
        <v>#DIV/0!</v>
      </c>
      <c r="Y2531" t="str">
        <f t="shared" si="1318"/>
        <v>0.00096+2.55072190730262i</v>
      </c>
      <c r="Z2531" t="e">
        <f t="shared" si="1319"/>
        <v>#DIV/0!</v>
      </c>
      <c r="AA2531" t="e">
        <f t="shared" si="1320"/>
        <v>#DIV/0!</v>
      </c>
      <c r="AB2531" t="str">
        <f t="shared" si="1321"/>
        <v>0.0633118985014945+0.0626173260046414i</v>
      </c>
      <c r="AC2531" t="str">
        <f t="shared" si="1322"/>
        <v>1.158472027876-0.0721638294866556i</v>
      </c>
      <c r="AD2531" t="str">
        <f t="shared" si="1323"/>
        <v>0.0510859812015574+0.0572339119510671i</v>
      </c>
      <c r="AE2531" t="e">
        <f t="shared" si="1324"/>
        <v>#DIV/0!</v>
      </c>
      <c r="AF2531" t="str">
        <f t="shared" si="1325"/>
        <v>-17.5156134480297-5.24866973675472i</v>
      </c>
      <c r="AG2531" t="e">
        <f t="shared" si="1326"/>
        <v>#DIV/0!</v>
      </c>
      <c r="AH2531" t="e">
        <f t="shared" si="1327"/>
        <v>#DIV/0!</v>
      </c>
      <c r="AI2531" t="e">
        <f t="shared" si="1328"/>
        <v>#DIV/0!</v>
      </c>
      <c r="AJ2531" t="e">
        <f t="shared" si="1329"/>
        <v>#DIV/0!</v>
      </c>
      <c r="AK2531"/>
      <c r="AL2531"/>
      <c r="AM2531"/>
      <c r="AN2531"/>
    </row>
    <row r="2532" spans="1:40" x14ac:dyDescent="0.3">
      <c r="A2532"/>
      <c r="B2532">
        <f t="shared" si="1330"/>
        <v>598000</v>
      </c>
      <c r="C2532" s="186" t="str">
        <f t="shared" si="1298"/>
        <v>-0.00123745696815797+0.00481805674794444i</v>
      </c>
      <c r="D2532" s="158" t="str">
        <f t="shared" si="1299"/>
        <v>-7.01781111116145-1.76267112091943i</v>
      </c>
      <c r="E2532" t="str">
        <f t="shared" si="1300"/>
        <v>262.683469270707-2635.26963032244i</v>
      </c>
      <c r="F2532" t="str">
        <f t="shared" si="1301"/>
        <v>0.914129209705074+0.234731681215695i</v>
      </c>
      <c r="G2532" t="str">
        <f t="shared" si="1296"/>
        <v>0.914129209705074+0.234731681215695i</v>
      </c>
      <c r="H2532" t="str">
        <f t="shared" si="1302"/>
        <v>10.5034235827914+3.47927287527844i</v>
      </c>
      <c r="I2532" t="str">
        <f t="shared" si="1303"/>
        <v>2348.34050855837i</v>
      </c>
      <c r="J2532" t="str">
        <f t="shared" si="1297"/>
        <v>-1364.88167473965+500.756372700173i</v>
      </c>
      <c r="K2532" t="str">
        <f t="shared" si="1304"/>
        <v>0.556355832898385-1.51642579576753i</v>
      </c>
      <c r="L2532" t="str">
        <f t="shared" si="1305"/>
        <v>0.137065696729355-0.308924600382076i</v>
      </c>
      <c r="M2532" t="str">
        <f t="shared" si="1306"/>
        <v>0.69342152962774-1.82535039614961i</v>
      </c>
      <c r="N2532" t="str">
        <f t="shared" si="1307"/>
        <v>-7.64460040708589i</v>
      </c>
      <c r="O2532" t="str">
        <f t="shared" si="1308"/>
        <v>0.207854680744983-0.978159716862436i</v>
      </c>
      <c r="P2532" t="str">
        <f t="shared" si="1309"/>
        <v>0.792145319255017+0.978159716862436i</v>
      </c>
      <c r="Q2532" t="str">
        <f t="shared" si="1310"/>
        <v>-0.792145319255017+6.66644069022345i</v>
      </c>
      <c r="R2532" t="str">
        <f t="shared" si="1311"/>
        <v>0.130763035548093-0.134363851329186i</v>
      </c>
      <c r="S2532" t="str">
        <f t="shared" si="1312"/>
        <v>0.838913624920262i</v>
      </c>
      <c r="T2532" t="str">
        <f t="shared" si="1313"/>
        <v>0.112719665576815+0.109698892157228i</v>
      </c>
      <c r="U2532" t="e">
        <f t="shared" si="1314"/>
        <v>#DIV/0!</v>
      </c>
      <c r="V2532" t="str">
        <f t="shared" si="1315"/>
        <v>0.0000833333333333333-0.000443575649642963i</v>
      </c>
      <c r="W2532" t="e">
        <f t="shared" si="1316"/>
        <v>#DIV/0!</v>
      </c>
      <c r="X2532" t="e">
        <f t="shared" si="1317"/>
        <v>#DIV/0!</v>
      </c>
      <c r="Y2532" t="str">
        <f t="shared" si="1318"/>
        <v>0.00096+2.55499447331151i</v>
      </c>
      <c r="Z2532" t="e">
        <f t="shared" si="1319"/>
        <v>#DIV/0!</v>
      </c>
      <c r="AA2532" t="e">
        <f t="shared" si="1320"/>
        <v>#DIV/0!</v>
      </c>
      <c r="AB2532" t="str">
        <f t="shared" si="1321"/>
        <v>0.0643217977997106+0.062598038453024i</v>
      </c>
      <c r="AC2532" t="str">
        <f t="shared" si="1322"/>
        <v>1.1588654737071-0.0740029915189649i</v>
      </c>
      <c r="AD2532" t="str">
        <f t="shared" si="1323"/>
        <v>0.0518432979940942+0.0573272731840722i</v>
      </c>
      <c r="AE2532" t="e">
        <f t="shared" si="1324"/>
        <v>#DIV/0!</v>
      </c>
      <c r="AF2532" t="str">
        <f t="shared" si="1325"/>
        <v>-17.5212346939528-5.24194399619787i</v>
      </c>
      <c r="AG2532" t="e">
        <f t="shared" si="1326"/>
        <v>#DIV/0!</v>
      </c>
      <c r="AH2532" t="e">
        <f t="shared" si="1327"/>
        <v>#DIV/0!</v>
      </c>
      <c r="AI2532" t="e">
        <f t="shared" si="1328"/>
        <v>#DIV/0!</v>
      </c>
      <c r="AJ2532" t="e">
        <f t="shared" si="1329"/>
        <v>#DIV/0!</v>
      </c>
      <c r="AK2532"/>
      <c r="AL2532"/>
      <c r="AM2532"/>
      <c r="AN2532"/>
    </row>
    <row r="2533" spans="1:40" x14ac:dyDescent="0.3">
      <c r="A2533"/>
      <c r="B2533">
        <f t="shared" si="1330"/>
        <v>599000</v>
      </c>
      <c r="C2533" s="186" t="str">
        <f t="shared" si="1298"/>
        <v>-0.00123381448187539+0.00481134344537703i</v>
      </c>
      <c r="D2533" s="158" t="str">
        <f t="shared" si="1299"/>
        <v>-7.01972101846075-1.76042595793522i</v>
      </c>
      <c r="E2533" t="str">
        <f t="shared" si="1300"/>
        <v>261.81572128739-2630.95653450605i</v>
      </c>
      <c r="F2533" t="str">
        <f t="shared" si="1301"/>
        <v>0.914381970534744+0.234432120567362i</v>
      </c>
      <c r="G2533" t="str">
        <f t="shared" si="1296"/>
        <v>0.914381970534744+0.234432120567362i</v>
      </c>
      <c r="H2533" t="str">
        <f t="shared" si="1302"/>
        <v>10.5071111962845+3.47480611477393i</v>
      </c>
      <c r="I2533" t="str">
        <f t="shared" si="1303"/>
        <v>2352.26749937536i</v>
      </c>
      <c r="J2533" t="str">
        <f t="shared" si="1297"/>
        <v>-1369.45366041281+501.593757938802i</v>
      </c>
      <c r="K2533" t="str">
        <f t="shared" si="1304"/>
        <v>0.554716926253577-1.51449078687217i</v>
      </c>
      <c r="L2533" t="str">
        <f t="shared" si="1305"/>
        <v>0.136683431224059-0.308578189414288i</v>
      </c>
      <c r="M2533" t="str">
        <f t="shared" si="1306"/>
        <v>0.691400357477636-1.82306897628646i</v>
      </c>
      <c r="N2533" t="str">
        <f t="shared" si="1307"/>
        <v>-7.65738401980676i</v>
      </c>
      <c r="O2533" t="str">
        <f t="shared" si="1308"/>
        <v>0.195333622669776-0.980736853521219i</v>
      </c>
      <c r="P2533" t="str">
        <f t="shared" si="1309"/>
        <v>0.804666377330224+0.980736853521219i</v>
      </c>
      <c r="Q2533" t="str">
        <f t="shared" si="1310"/>
        <v>-0.804666377330224+6.67664716628554i</v>
      </c>
      <c r="R2533" t="str">
        <f t="shared" si="1311"/>
        <v>0.130470585041528-0.136243783397321i</v>
      </c>
      <c r="S2533" t="str">
        <f t="shared" si="1312"/>
        <v>0.840316490513774i</v>
      </c>
      <c r="T2533" t="str">
        <f t="shared" si="1313"/>
        <v>0.114487897918756+0.109636584137376i</v>
      </c>
      <c r="U2533" t="e">
        <f t="shared" si="1314"/>
        <v>#DIV/0!</v>
      </c>
      <c r="V2533" t="str">
        <f t="shared" si="1315"/>
        <v>0.0000833333333333333-0.000442835122681958i</v>
      </c>
      <c r="W2533" t="e">
        <f t="shared" si="1316"/>
        <v>#DIV/0!</v>
      </c>
      <c r="X2533" t="e">
        <f t="shared" si="1317"/>
        <v>#DIV/0!</v>
      </c>
      <c r="Y2533" t="str">
        <f t="shared" si="1318"/>
        <v>0.00096+2.55926703932039i</v>
      </c>
      <c r="Z2533" t="e">
        <f t="shared" si="1319"/>
        <v>#DIV/0!</v>
      </c>
      <c r="AA2533" t="e">
        <f t="shared" si="1320"/>
        <v>#DIV/0!</v>
      </c>
      <c r="AB2533" t="str">
        <f t="shared" si="1321"/>
        <v>0.0653308132415079+0.0625624833097958i</v>
      </c>
      <c r="AC2533" t="str">
        <f t="shared" si="1322"/>
        <v>1.15922547003101-0.0758468554910763i</v>
      </c>
      <c r="AD2533" t="str">
        <f t="shared" si="1323"/>
        <v>0.0526009681185222+0.0574108342664277i</v>
      </c>
      <c r="AE2533" t="e">
        <f t="shared" si="1324"/>
        <v>#DIV/0!</v>
      </c>
      <c r="AF2533" t="str">
        <f t="shared" si="1325"/>
        <v>-17.5268322147452-5.23523207270915i</v>
      </c>
      <c r="AG2533" t="e">
        <f t="shared" si="1326"/>
        <v>#DIV/0!</v>
      </c>
      <c r="AH2533" t="e">
        <f t="shared" si="1327"/>
        <v>#DIV/0!</v>
      </c>
      <c r="AI2533" t="e">
        <f t="shared" si="1328"/>
        <v>#DIV/0!</v>
      </c>
      <c r="AJ2533" t="e">
        <f t="shared" si="1329"/>
        <v>#DIV/0!</v>
      </c>
      <c r="AK2533"/>
      <c r="AL2533"/>
      <c r="AM2533"/>
      <c r="AN2533"/>
    </row>
    <row r="2534" spans="1:40" x14ac:dyDescent="0.3">
      <c r="A2534"/>
      <c r="B2534">
        <f t="shared" si="1330"/>
        <v>600000</v>
      </c>
      <c r="C2534" s="186" t="str">
        <f t="shared" si="1298"/>
        <v>-0.00123018734366943+0.00480464692494085i</v>
      </c>
      <c r="D2534" s="158" t="str">
        <f t="shared" si="1299"/>
        <v>-7.02162287822812-1.75818534464656i</v>
      </c>
      <c r="E2534" t="str">
        <f t="shared" si="1300"/>
        <v>260.95225188776-2626.65739060843i</v>
      </c>
      <c r="F2534" t="str">
        <f t="shared" si="1301"/>
        <v>0.914633666338259+0.234133170139709i</v>
      </c>
      <c r="G2534" t="str">
        <f t="shared" si="1296"/>
        <v>0.914633666338259+0.234133170139709i</v>
      </c>
      <c r="H2534" t="str">
        <f t="shared" si="1302"/>
        <v>10.510783258787+3.47034859855226i</v>
      </c>
      <c r="I2534" t="str">
        <f t="shared" si="1303"/>
        <v>2356.19449019235i</v>
      </c>
      <c r="J2534" t="str">
        <f t="shared" si="1297"/>
        <v>-1374.03328515977+502.431143177431i</v>
      </c>
      <c r="K2534" t="str">
        <f t="shared" si="1304"/>
        <v>0.553084932725511-1.51255971570383i</v>
      </c>
      <c r="L2534" t="str">
        <f t="shared" si="1305"/>
        <v>0.136302658622055-0.30823227297652i</v>
      </c>
      <c r="M2534" t="str">
        <f t="shared" si="1306"/>
        <v>0.689387591347566-1.82079198868035i</v>
      </c>
      <c r="N2534" t="str">
        <f t="shared" si="1307"/>
        <v>-7.67016763252764i</v>
      </c>
      <c r="O2534" t="str">
        <f t="shared" si="1308"/>
        <v>0.182780643461342-0.983153719606379i</v>
      </c>
      <c r="P2534" t="str">
        <f t="shared" si="1309"/>
        <v>0.817219356538658+0.983153719606379i</v>
      </c>
      <c r="Q2534" t="str">
        <f t="shared" si="1310"/>
        <v>-0.817219356538658+6.68701391292126i</v>
      </c>
      <c r="R2534" t="str">
        <f t="shared" si="1311"/>
        <v>0.130145310972961-0.138114954724991i</v>
      </c>
      <c r="S2534" t="str">
        <f t="shared" si="1312"/>
        <v>0.841719356107286i</v>
      </c>
      <c r="T2534" t="str">
        <f t="shared" si="1313"/>
        <v>0.116254030759906+0.109545827352543i</v>
      </c>
      <c r="U2534" t="e">
        <f t="shared" si="1314"/>
        <v>#DIV/0!</v>
      </c>
      <c r="V2534" t="str">
        <f t="shared" si="1315"/>
        <v>0.0000833333333333333-0.000442097064144154i</v>
      </c>
      <c r="W2534" t="e">
        <f t="shared" si="1316"/>
        <v>#DIV/0!</v>
      </c>
      <c r="X2534" t="e">
        <f t="shared" si="1317"/>
        <v>#DIV/0!</v>
      </c>
      <c r="Y2534" t="str">
        <f t="shared" si="1318"/>
        <v>0.00096+2.56353960532927i</v>
      </c>
      <c r="Z2534" t="e">
        <f t="shared" si="1319"/>
        <v>#DIV/0!</v>
      </c>
      <c r="AA2534" t="e">
        <f t="shared" si="1320"/>
        <v>#DIV/0!</v>
      </c>
      <c r="AB2534" t="str">
        <f t="shared" si="1321"/>
        <v>0.0663386306344584+0.0625106943026771i</v>
      </c>
      <c r="AC2534" t="str">
        <f t="shared" si="1322"/>
        <v>1.15955200017955-0.0776947502204601i</v>
      </c>
      <c r="AD2534" t="str">
        <f t="shared" si="1323"/>
        <v>0.0533588644396779+0.0574846129686671i</v>
      </c>
      <c r="AE2534" t="e">
        <f t="shared" si="1324"/>
        <v>#DIV/0!</v>
      </c>
      <c r="AF2534" t="str">
        <f t="shared" si="1325"/>
        <v>-17.5324061370151-5.22853394319882i</v>
      </c>
      <c r="AG2534" t="e">
        <f t="shared" si="1326"/>
        <v>#DIV/0!</v>
      </c>
      <c r="AH2534" t="e">
        <f t="shared" si="1327"/>
        <v>#DIV/0!</v>
      </c>
      <c r="AI2534" t="e">
        <f t="shared" si="1328"/>
        <v>#DIV/0!</v>
      </c>
      <c r="AJ2534" t="e">
        <f t="shared" si="1329"/>
        <v>#DIV/0!</v>
      </c>
      <c r="AK2534"/>
      <c r="AL2534"/>
      <c r="AM2534"/>
      <c r="AN2534"/>
    </row>
    <row r="2535" spans="1:40" x14ac:dyDescent="0.3">
      <c r="A2535"/>
      <c r="B2535">
        <f t="shared" si="1330"/>
        <v>601000</v>
      </c>
      <c r="C2535" s="186" t="str">
        <f t="shared" si="1298"/>
        <v>-0.00122657547178017+0.00479796713262246i</v>
      </c>
      <c r="D2535" s="158" t="str">
        <f t="shared" si="1299"/>
        <v>-7.02351673333232-1.75594927394705i</v>
      </c>
      <c r="E2535" t="str">
        <f t="shared" si="1300"/>
        <v>260.093033082425-2622.37213176214i</v>
      </c>
      <c r="F2535" t="str">
        <f t="shared" si="1301"/>
        <v>0.914884302788957+0.233834828951802i</v>
      </c>
      <c r="G2535" t="str">
        <f t="shared" si="1296"/>
        <v>0.914884302788957+0.233834828951802i</v>
      </c>
      <c r="H2535" t="str">
        <f t="shared" si="1302"/>
        <v>10.514439853247+3.46590031049708i</v>
      </c>
      <c r="I2535" t="str">
        <f t="shared" si="1303"/>
        <v>2360.12148100933i</v>
      </c>
      <c r="J2535" t="str">
        <f t="shared" si="1297"/>
        <v>-1378.62054898054+503.26852841606i</v>
      </c>
      <c r="K2535" t="str">
        <f t="shared" si="1304"/>
        <v>0.55145981543405-1.51063257598712i</v>
      </c>
      <c r="L2535" t="str">
        <f t="shared" si="1305"/>
        <v>0.135923371774707-0.307886851756156i</v>
      </c>
      <c r="M2535" t="str">
        <f t="shared" si="1306"/>
        <v>0.687383187208757-1.81851942774328i</v>
      </c>
      <c r="N2535" t="str">
        <f t="shared" si="1307"/>
        <v>-7.68295124524852i</v>
      </c>
      <c r="O2535" t="str">
        <f t="shared" si="1308"/>
        <v>0.170197794509081-0.985409920157213i</v>
      </c>
      <c r="P2535" t="str">
        <f t="shared" si="1309"/>
        <v>0.829802205490919+0.985409920157213i</v>
      </c>
      <c r="Q2535" t="str">
        <f t="shared" si="1310"/>
        <v>-0.829802205490919+6.69754132509131i</v>
      </c>
      <c r="R2535" t="str">
        <f t="shared" si="1311"/>
        <v>0.129787462974796-0.139976759083259i</v>
      </c>
      <c r="S2535" t="str">
        <f t="shared" si="1312"/>
        <v>0.843122221700798i</v>
      </c>
      <c r="T2535" t="str">
        <f t="shared" si="1313"/>
        <v>0.118017516104755+0.10942669413222i</v>
      </c>
      <c r="U2535" t="e">
        <f t="shared" si="1314"/>
        <v>#DIV/0!</v>
      </c>
      <c r="V2535" t="str">
        <f t="shared" si="1315"/>
        <v>0.0000833333333333333-0.000441361461707974i</v>
      </c>
      <c r="W2535" t="e">
        <f t="shared" si="1316"/>
        <v>#DIV/0!</v>
      </c>
      <c r="X2535" t="e">
        <f t="shared" si="1317"/>
        <v>#DIV/0!</v>
      </c>
      <c r="Y2535" t="str">
        <f t="shared" si="1318"/>
        <v>0.00096+2.56781217133815i</v>
      </c>
      <c r="Z2535" t="e">
        <f t="shared" si="1319"/>
        <v>#DIV/0!</v>
      </c>
      <c r="AA2535" t="e">
        <f t="shared" si="1320"/>
        <v>#DIV/0!</v>
      </c>
      <c r="AB2535" t="str">
        <f t="shared" si="1321"/>
        <v>0.0673449372730887+0.0624427127054142i</v>
      </c>
      <c r="AC2535" t="str">
        <f t="shared" si="1322"/>
        <v>1.15984506380094-0.079546005913856i</v>
      </c>
      <c r="AD2535" t="str">
        <f t="shared" si="1323"/>
        <v>0.0541168606740076+0.0575486286124193i</v>
      </c>
      <c r="AE2535" t="e">
        <f t="shared" si="1324"/>
        <v>#DIV/0!</v>
      </c>
      <c r="AF2535" t="str">
        <f t="shared" si="1325"/>
        <v>-17.5379565865793-5.22184958444413i</v>
      </c>
      <c r="AG2535" t="e">
        <f t="shared" si="1326"/>
        <v>#DIV/0!</v>
      </c>
      <c r="AH2535" t="e">
        <f t="shared" si="1327"/>
        <v>#DIV/0!</v>
      </c>
      <c r="AI2535" t="e">
        <f t="shared" si="1328"/>
        <v>#DIV/0!</v>
      </c>
      <c r="AJ2535" t="e">
        <f t="shared" si="1329"/>
        <v>#DIV/0!</v>
      </c>
      <c r="AK2535"/>
      <c r="AL2535"/>
      <c r="AM2535"/>
      <c r="AN2535"/>
    </row>
    <row r="2536" spans="1:40" x14ac:dyDescent="0.3">
      <c r="A2536"/>
      <c r="B2536">
        <f t="shared" si="1330"/>
        <v>602000</v>
      </c>
      <c r="C2536" s="186" t="str">
        <f t="shared" si="1298"/>
        <v>-0.00122297878495768+0.00479130401458182i</v>
      </c>
      <c r="D2536" s="158" t="str">
        <f t="shared" si="1299"/>
        <v>-7.02540262637454-1.75371773868027i</v>
      </c>
      <c r="E2536" t="str">
        <f t="shared" si="1300"/>
        <v>259.238037109733-2618.1006915215i</v>
      </c>
      <c r="F2536" t="str">
        <f t="shared" si="1301"/>
        <v>0.915133885524764+0.233537096016356i</v>
      </c>
      <c r="G2536" t="str">
        <f t="shared" si="1296"/>
        <v>0.915133885524764+0.233537096016356i</v>
      </c>
      <c r="H2536" t="str">
        <f t="shared" si="1302"/>
        <v>10.5180810620939+3.46146123441195i</v>
      </c>
      <c r="I2536" t="str">
        <f t="shared" si="1303"/>
        <v>2364.04847182632i</v>
      </c>
      <c r="J2536" t="str">
        <f t="shared" si="1297"/>
        <v>-1383.21545187511+504.10591365469i</v>
      </c>
      <c r="K2536" t="str">
        <f t="shared" si="1304"/>
        <v>0.549841537729619-1.50870936140486i</v>
      </c>
      <c r="L2536" t="str">
        <f t="shared" si="1305"/>
        <v>0.135545563571469-0.307541926419229i</v>
      </c>
      <c r="M2536" t="str">
        <f t="shared" si="1306"/>
        <v>0.685387101301088-1.81625128782409i</v>
      </c>
      <c r="N2536" t="str">
        <f t="shared" si="1307"/>
        <v>-7.6957348579694i</v>
      </c>
      <c r="O2536" t="str">
        <f t="shared" si="1308"/>
        <v>0.157587132083657-0.987505086468747i</v>
      </c>
      <c r="P2536" t="str">
        <f t="shared" si="1309"/>
        <v>0.842412867916343+0.987505086468747i</v>
      </c>
      <c r="Q2536" t="str">
        <f t="shared" si="1310"/>
        <v>-0.842412867916343+6.70822977150065i</v>
      </c>
      <c r="R2536" t="str">
        <f t="shared" si="1311"/>
        <v>0.129397304534271-0.141828597817523i</v>
      </c>
      <c r="S2536" t="str">
        <f t="shared" si="1312"/>
        <v>0.844525087294311i</v>
      </c>
      <c r="T2536" t="str">
        <f t="shared" si="1313"/>
        <v>0.119777808952673+0.109279269907454i</v>
      </c>
      <c r="U2536" t="e">
        <f t="shared" si="1314"/>
        <v>#DIV/0!</v>
      </c>
      <c r="V2536" t="str">
        <f t="shared" si="1315"/>
        <v>0.0000833333333333333-0.000440628303133707i</v>
      </c>
      <c r="W2536" t="e">
        <f t="shared" si="1316"/>
        <v>#DIV/0!</v>
      </c>
      <c r="X2536" t="e">
        <f t="shared" si="1317"/>
        <v>#DIV/0!</v>
      </c>
      <c r="Y2536" t="str">
        <f t="shared" si="1318"/>
        <v>0.00096+2.57208473734704i</v>
      </c>
      <c r="Z2536" t="e">
        <f t="shared" si="1319"/>
        <v>#DIV/0!</v>
      </c>
      <c r="AA2536" t="e">
        <f t="shared" si="1320"/>
        <v>#DIV/0!</v>
      </c>
      <c r="AB2536" t="str">
        <f t="shared" si="1321"/>
        <v>0.0683494221609089+0.0623585872679615i</v>
      </c>
      <c r="AC2536" t="str">
        <f t="shared" si="1322"/>
        <v>1.1601046767628-0.0813999546529641i</v>
      </c>
      <c r="AD2536" t="str">
        <f t="shared" si="1323"/>
        <v>0.0548748314025709+0.0576029020434535i</v>
      </c>
      <c r="AE2536" t="e">
        <f t="shared" si="1324"/>
        <v>#DIV/0!</v>
      </c>
      <c r="AF2536" t="str">
        <f t="shared" si="1325"/>
        <v>-17.5434836884684-5.21517897309222i</v>
      </c>
      <c r="AG2536" t="e">
        <f t="shared" si="1326"/>
        <v>#DIV/0!</v>
      </c>
      <c r="AH2536" t="e">
        <f t="shared" si="1327"/>
        <v>#DIV/0!</v>
      </c>
      <c r="AI2536" t="e">
        <f t="shared" si="1328"/>
        <v>#DIV/0!</v>
      </c>
      <c r="AJ2536" t="e">
        <f t="shared" si="1329"/>
        <v>#DIV/0!</v>
      </c>
      <c r="AK2536"/>
      <c r="AL2536"/>
      <c r="AM2536"/>
      <c r="AN2536"/>
    </row>
    <row r="2537" spans="1:40" x14ac:dyDescent="0.3">
      <c r="A2537"/>
      <c r="B2537">
        <f t="shared" si="1330"/>
        <v>603000</v>
      </c>
      <c r="C2537" s="186" t="str">
        <f t="shared" si="1298"/>
        <v>-0.00121939720245863+0.00478465751715246i</v>
      </c>
      <c r="D2537" s="158" t="str">
        <f t="shared" si="1299"/>
        <v>-7.02728059969053-1.75149073164095i</v>
      </c>
      <c r="E2537" t="str">
        <f t="shared" si="1300"/>
        <v>258.387236433538-2613.8430038592i</v>
      </c>
      <c r="F2537" t="str">
        <f t="shared" si="1301"/>
        <v>0.915382420148479+0.233239970339885i</v>
      </c>
      <c r="G2537" t="str">
        <f t="shared" si="1296"/>
        <v>0.915382420148479+0.233239970339885i</v>
      </c>
      <c r="H2537" t="str">
        <f t="shared" si="1302"/>
        <v>10.5217069672423+3.4570313540224i</v>
      </c>
      <c r="I2537" t="str">
        <f t="shared" si="1303"/>
        <v>2367.97546264331i</v>
      </c>
      <c r="J2537" t="str">
        <f t="shared" si="1297"/>
        <v>-1387.8179938435+504.943298893318i</v>
      </c>
      <c r="K2537" t="str">
        <f t="shared" si="1304"/>
        <v>0.548230063191569-1.50679006559896i</v>
      </c>
      <c r="L2537" t="str">
        <f t="shared" si="1305"/>
        <v>0.135169226939683-0.307197497610681i</v>
      </c>
      <c r="M2537" t="str">
        <f t="shared" si="1306"/>
        <v>0.683399290131252-1.81398756320964i</v>
      </c>
      <c r="N2537" t="str">
        <f t="shared" si="1307"/>
        <v>-7.70851847069028i</v>
      </c>
      <c r="O2537" t="str">
        <f t="shared" si="1308"/>
        <v>0.144950717000968-0.989438876151986i</v>
      </c>
      <c r="P2537" t="str">
        <f t="shared" si="1309"/>
        <v>0.855049282999032+0.989438876151986i</v>
      </c>
      <c r="Q2537" t="str">
        <f t="shared" si="1310"/>
        <v>-0.855049282999032+6.71907959453829i</v>
      </c>
      <c r="R2537" t="str">
        <f t="shared" si="1311"/>
        <v>0.128975112717941-0.143669880237453i</v>
      </c>
      <c r="S2537" t="str">
        <f t="shared" si="1312"/>
        <v>0.845927952887822i</v>
      </c>
      <c r="T2537" t="str">
        <f t="shared" si="1313"/>
        <v>0.121534367680907+0.109103653074964i</v>
      </c>
      <c r="U2537" t="e">
        <f t="shared" si="1314"/>
        <v>#DIV/0!</v>
      </c>
      <c r="V2537" t="str">
        <f t="shared" si="1315"/>
        <v>0.0000833333333333333-0.00043989757626284i</v>
      </c>
      <c r="W2537" t="e">
        <f t="shared" si="1316"/>
        <v>#DIV/0!</v>
      </c>
      <c r="X2537" t="e">
        <f t="shared" si="1317"/>
        <v>#DIV/0!</v>
      </c>
      <c r="Y2537" t="str">
        <f t="shared" si="1318"/>
        <v>0.00096+2.57635730335592i</v>
      </c>
      <c r="Z2537" t="e">
        <f t="shared" si="1319"/>
        <v>#DIV/0!</v>
      </c>
      <c r="AA2537" t="e">
        <f t="shared" si="1320"/>
        <v>#DIV/0!</v>
      </c>
      <c r="AB2537" t="str">
        <f t="shared" si="1321"/>
        <v>0.0693517762289644+0.0622583741389405i</v>
      </c>
      <c r="AC2537" t="str">
        <f t="shared" si="1322"/>
        <v>1.16033087103791-0.0832559308745615i</v>
      </c>
      <c r="AD2537" t="str">
        <f t="shared" si="1323"/>
        <v>0.0556326520833547+0.0576474556049068i</v>
      </c>
      <c r="AE2537" t="e">
        <f t="shared" si="1324"/>
        <v>#DIV/0!</v>
      </c>
      <c r="AF2537" t="str">
        <f t="shared" si="1325"/>
        <v>-17.5489875669328-5.20852208566335i</v>
      </c>
      <c r="AG2537" t="e">
        <f t="shared" si="1326"/>
        <v>#DIV/0!</v>
      </c>
      <c r="AH2537" t="e">
        <f t="shared" si="1327"/>
        <v>#DIV/0!</v>
      </c>
      <c r="AI2537" t="e">
        <f t="shared" si="1328"/>
        <v>#DIV/0!</v>
      </c>
      <c r="AJ2537" t="e">
        <f t="shared" si="1329"/>
        <v>#DIV/0!</v>
      </c>
      <c r="AK2537"/>
      <c r="AL2537"/>
      <c r="AM2537"/>
      <c r="AN2537"/>
    </row>
    <row r="2538" spans="1:40" x14ac:dyDescent="0.3">
      <c r="A2538"/>
      <c r="B2538">
        <f t="shared" si="1330"/>
        <v>604000</v>
      </c>
      <c r="C2538" s="186" t="str">
        <f t="shared" si="1298"/>
        <v>-0.00121583064404279+0.00477802758684101i</v>
      </c>
      <c r="D2538" s="158" t="str">
        <f t="shared" si="1299"/>
        <v>-7.02915069535219-1.74926824557602i</v>
      </c>
      <c r="E2538" t="str">
        <f t="shared" si="1300"/>
        <v>257.540603741049-2609.59900316327i</v>
      </c>
      <c r="F2538" t="str">
        <f t="shared" si="1301"/>
        <v>0.915629912227982+0.232943450922843i</v>
      </c>
      <c r="G2538" t="str">
        <f t="shared" si="1296"/>
        <v>0.915629912227982+0.232943450922843i</v>
      </c>
      <c r="H2538" t="str">
        <f t="shared" si="1302"/>
        <v>10.525317650095+3.45261065297787i</v>
      </c>
      <c r="I2538" t="str">
        <f t="shared" si="1303"/>
        <v>2371.90245346029i</v>
      </c>
      <c r="J2538" t="str">
        <f t="shared" si="1297"/>
        <v>-1392.42817488568+505.780684131948i</v>
      </c>
      <c r="K2538" t="str">
        <f t="shared" si="1304"/>
        <v>0.546625355626676-1.50487468217138i</v>
      </c>
      <c r="L2538" t="str">
        <f t="shared" si="1305"/>
        <v>0.134794354844377-0.306853565954625i</v>
      </c>
      <c r="M2538" t="str">
        <f t="shared" si="1306"/>
        <v>0.681419710471053-1.81172824812601i</v>
      </c>
      <c r="N2538" t="str">
        <f t="shared" si="1307"/>
        <v>-7.72130208341116i</v>
      </c>
      <c r="O2538" t="str">
        <f t="shared" si="1308"/>
        <v>0.132290614285376-0.991210973189864i</v>
      </c>
      <c r="P2538" t="str">
        <f t="shared" si="1309"/>
        <v>0.867709385714624+0.991210973189864i</v>
      </c>
      <c r="Q2538" t="str">
        <f t="shared" si="1310"/>
        <v>-0.867709385714624+6.7300911102213i</v>
      </c>
      <c r="R2538" t="str">
        <f t="shared" si="1311"/>
        <v>0.128521177883294-0.145500023995196i</v>
      </c>
      <c r="S2538" t="str">
        <f t="shared" si="1312"/>
        <v>0.847330818481335i</v>
      </c>
      <c r="T2538" t="str">
        <f t="shared" si="1313"/>
        <v>0.123286654420903+0.108899954848037i</v>
      </c>
      <c r="U2538" t="e">
        <f t="shared" si="1314"/>
        <v>#DIV/0!</v>
      </c>
      <c r="V2538" t="str">
        <f t="shared" si="1315"/>
        <v>0.0000833333333333333-0.000439169269017372i</v>
      </c>
      <c r="W2538" t="e">
        <f t="shared" si="1316"/>
        <v>#DIV/0!</v>
      </c>
      <c r="X2538" t="e">
        <f t="shared" si="1317"/>
        <v>#DIV/0!</v>
      </c>
      <c r="Y2538" t="str">
        <f t="shared" si="1318"/>
        <v>0.00096+2.5806298693648i</v>
      </c>
      <c r="Z2538" t="e">
        <f t="shared" si="1319"/>
        <v>#DIV/0!</v>
      </c>
      <c r="AA2538" t="e">
        <f t="shared" si="1320"/>
        <v>#DIV/0!</v>
      </c>
      <c r="AB2538" t="str">
        <f t="shared" si="1321"/>
        <v>0.0703516925505785+0.0621421367805567i</v>
      </c>
      <c r="AC2538" t="str">
        <f t="shared" si="1322"/>
        <v>1.16052369457321-0.0851132718442998i</v>
      </c>
      <c r="AD2538" t="str">
        <f t="shared" si="1323"/>
        <v>0.0563901990628867+0.0576823131106932i</v>
      </c>
      <c r="AE2538" t="e">
        <f t="shared" si="1324"/>
        <v>#DIV/0!</v>
      </c>
      <c r="AF2538" t="str">
        <f t="shared" si="1325"/>
        <v>-17.5544683454472-5.20187889855389i</v>
      </c>
      <c r="AG2538" t="e">
        <f t="shared" si="1326"/>
        <v>#DIV/0!</v>
      </c>
      <c r="AH2538" t="e">
        <f t="shared" si="1327"/>
        <v>#DIV/0!</v>
      </c>
      <c r="AI2538" t="e">
        <f t="shared" si="1328"/>
        <v>#DIV/0!</v>
      </c>
      <c r="AJ2538" t="e">
        <f t="shared" si="1329"/>
        <v>#DIV/0!</v>
      </c>
      <c r="AK2538"/>
      <c r="AL2538"/>
      <c r="AM2538"/>
      <c r="AN2538"/>
    </row>
    <row r="2539" spans="1:40" x14ac:dyDescent="0.3">
      <c r="A2539"/>
      <c r="B2539">
        <f t="shared" si="1330"/>
        <v>605000</v>
      </c>
      <c r="C2539" s="186" t="str">
        <f t="shared" si="1298"/>
        <v>-0.00121227902996955+0.00477141417032723i</v>
      </c>
      <c r="D2539" s="158" t="str">
        <f t="shared" si="1299"/>
        <v>-7.0310129551695-1.74705027318561i</v>
      </c>
      <c r="E2539" t="str">
        <f t="shared" si="1300"/>
        <v>256.698111940649-2605.3686242337i</v>
      </c>
      <c r="F2539" t="str">
        <f t="shared" si="1301"/>
        <v>0.915876367296486+0.232647536759754i</v>
      </c>
      <c r="G2539" t="str">
        <f t="shared" si="1296"/>
        <v>0.915876367296486+0.232647536759754i</v>
      </c>
      <c r="H2539" t="str">
        <f t="shared" si="1302"/>
        <v>10.5289131915473+3.44819911485348i</v>
      </c>
      <c r="I2539" t="str">
        <f t="shared" si="1303"/>
        <v>2375.82944427728i</v>
      </c>
      <c r="J2539" t="str">
        <f t="shared" si="1297"/>
        <v>-1397.04599500168+506.618069370576i</v>
      </c>
      <c r="K2539" t="str">
        <f t="shared" si="1304"/>
        <v>0.545027379067493-1.50296320468495i</v>
      </c>
      <c r="L2539" t="str">
        <f t="shared" si="1305"/>
        <v>0.134420940288076-0.306510132054607i</v>
      </c>
      <c r="M2539" t="str">
        <f t="shared" si="1306"/>
        <v>0.679448319355569-1.80947333673956i</v>
      </c>
      <c r="N2539" t="str">
        <f t="shared" si="1307"/>
        <v>-7.73408569613204i</v>
      </c>
      <c r="O2539" t="str">
        <f t="shared" si="1308"/>
        <v>0.11960889283224-0.992821087988891i</v>
      </c>
      <c r="P2539" t="str">
        <f t="shared" si="1309"/>
        <v>0.88039110716776+0.992821087988891i</v>
      </c>
      <c r="Q2539" t="str">
        <f t="shared" si="1310"/>
        <v>-0.88039110716776+6.74126460814315i</v>
      </c>
      <c r="R2539" t="str">
        <f t="shared" si="1311"/>
        <v>0.128035803378073-0.147318455451409i</v>
      </c>
      <c r="S2539" t="str">
        <f t="shared" si="1312"/>
        <v>0.848733684074846i</v>
      </c>
      <c r="T2539" t="str">
        <f t="shared" si="1313"/>
        <v>0.12503413542749+0.108668299094554i</v>
      </c>
      <c r="U2539" t="e">
        <f t="shared" si="1314"/>
        <v>#DIV/0!</v>
      </c>
      <c r="V2539" t="str">
        <f t="shared" si="1315"/>
        <v>0.0000833333333333333-0.000438443369399161i</v>
      </c>
      <c r="W2539" t="e">
        <f t="shared" si="1316"/>
        <v>#DIV/0!</v>
      </c>
      <c r="X2539" t="e">
        <f t="shared" si="1317"/>
        <v>#DIV/0!</v>
      </c>
      <c r="Y2539" t="str">
        <f t="shared" si="1318"/>
        <v>0.00096+2.58490243537368i</v>
      </c>
      <c r="Z2539" t="e">
        <f t="shared" si="1319"/>
        <v>#DIV/0!</v>
      </c>
      <c r="AA2539" t="e">
        <f t="shared" si="1320"/>
        <v>#DIV/0!</v>
      </c>
      <c r="AB2539" t="str">
        <f t="shared" si="1321"/>
        <v>0.0713488665520213+0.0620099458761708i</v>
      </c>
      <c r="AC2539" t="str">
        <f t="shared" si="1322"/>
        <v>1.16068321114229-0.0869713181235775i</v>
      </c>
      <c r="AD2539" t="str">
        <f t="shared" si="1323"/>
        <v>0.0571473495871956+0.0577074998191103i</v>
      </c>
      <c r="AE2539" t="e">
        <f t="shared" si="1324"/>
        <v>#DIV/0!</v>
      </c>
      <c r="AF2539" t="str">
        <f t="shared" si="1325"/>
        <v>-17.5599261467168-5.19524938803909i</v>
      </c>
      <c r="AG2539" t="e">
        <f t="shared" si="1326"/>
        <v>#DIV/0!</v>
      </c>
      <c r="AH2539" t="e">
        <f t="shared" si="1327"/>
        <v>#DIV/0!</v>
      </c>
      <c r="AI2539" t="e">
        <f t="shared" si="1328"/>
        <v>#DIV/0!</v>
      </c>
      <c r="AJ2539" t="e">
        <f t="shared" si="1329"/>
        <v>#DIV/0!</v>
      </c>
      <c r="AK2539"/>
      <c r="AL2539"/>
      <c r="AM2539"/>
      <c r="AN2539"/>
    </row>
    <row r="2540" spans="1:40" x14ac:dyDescent="0.3">
      <c r="A2540"/>
      <c r="B2540">
        <f t="shared" si="1330"/>
        <v>606000</v>
      </c>
      <c r="C2540" s="186" t="str">
        <f t="shared" si="1298"/>
        <v>-0.00120874228099451+0.00476481721446362i</v>
      </c>
      <c r="D2540" s="158" t="str">
        <f t="shared" si="1299"/>
        <v>-7.03286742069222-1.7448368071241i</v>
      </c>
      <c r="E2540" t="str">
        <f t="shared" si="1300"/>
        <v>255.859734159738-2601.15180227927i</v>
      </c>
      <c r="F2540" t="str">
        <f t="shared" si="1301"/>
        <v>0.916121790852773+0.232352226839347i</v>
      </c>
      <c r="G2540" t="str">
        <f t="shared" si="1296"/>
        <v>0.916121790852773+0.232352226839347i</v>
      </c>
      <c r="H2540" t="str">
        <f t="shared" si="1302"/>
        <v>10.5324936719896+3.44379672315191i</v>
      </c>
      <c r="I2540" t="str">
        <f t="shared" si="1303"/>
        <v>2379.75643509427i</v>
      </c>
      <c r="J2540" t="str">
        <f t="shared" si="1297"/>
        <v>-1401.67145419148+507.455454609206i</v>
      </c>
      <c r="K2540" t="str">
        <f t="shared" si="1304"/>
        <v>0.543436097770881-1.50105562666433i</v>
      </c>
      <c r="L2540" t="str">
        <f t="shared" si="1305"/>
        <v>0.134048976310594-0.30616719649386i</v>
      </c>
      <c r="M2540" t="str">
        <f t="shared" si="1306"/>
        <v>0.677485074081475-1.80722282315819i</v>
      </c>
      <c r="N2540" t="str">
        <f t="shared" si="1307"/>
        <v>-7.74686930885292i</v>
      </c>
      <c r="O2540" t="str">
        <f t="shared" si="1308"/>
        <v>0.106907625069819-0.994268957426476i</v>
      </c>
      <c r="P2540" t="str">
        <f t="shared" si="1309"/>
        <v>0.893092374930181+0.994268957426476i</v>
      </c>
      <c r="Q2540" t="str">
        <f t="shared" si="1310"/>
        <v>-0.893092374930181+6.75260035142644i</v>
      </c>
      <c r="R2540" t="str">
        <f t="shared" si="1311"/>
        <v>0.127519305227886-0.149124610028621i</v>
      </c>
      <c r="S2540" t="str">
        <f t="shared" si="1312"/>
        <v>0.850136549668359i</v>
      </c>
      <c r="T2540" t="str">
        <f t="shared" si="1313"/>
        <v>0.126776281440371+0.108408822162541i</v>
      </c>
      <c r="U2540" t="e">
        <f t="shared" si="1314"/>
        <v>#DIV/0!</v>
      </c>
      <c r="V2540" t="str">
        <f t="shared" si="1315"/>
        <v>0.0000833333333333333-0.000437719865489261i</v>
      </c>
      <c r="W2540" t="e">
        <f t="shared" si="1316"/>
        <v>#DIV/0!</v>
      </c>
      <c r="X2540" t="e">
        <f t="shared" si="1317"/>
        <v>#DIV/0!</v>
      </c>
      <c r="Y2540" t="str">
        <f t="shared" si="1318"/>
        <v>0.00096+2.58917500138256i</v>
      </c>
      <c r="Z2540" t="e">
        <f t="shared" si="1319"/>
        <v>#DIV/0!</v>
      </c>
      <c r="AA2540" t="e">
        <f t="shared" si="1320"/>
        <v>#DIV/0!</v>
      </c>
      <c r="AB2540" t="str">
        <f t="shared" si="1321"/>
        <v>0.0723429962187895+0.0618618792307525i</v>
      </c>
      <c r="AC2540" t="str">
        <f t="shared" si="1322"/>
        <v>1.16080950018183-0.0888294140287774i</v>
      </c>
      <c r="AD2540" t="str">
        <f t="shared" si="1323"/>
        <v>0.0579039818121049+0.0577230424066645i</v>
      </c>
      <c r="AE2540" t="e">
        <f t="shared" si="1324"/>
        <v>#DIV/0!</v>
      </c>
      <c r="AF2540" t="str">
        <f t="shared" si="1325"/>
        <v>-17.5653610926818-5.18863353027601i</v>
      </c>
      <c r="AG2540" t="e">
        <f t="shared" si="1326"/>
        <v>#DIV/0!</v>
      </c>
      <c r="AH2540" t="e">
        <f t="shared" si="1327"/>
        <v>#DIV/0!</v>
      </c>
      <c r="AI2540" t="e">
        <f t="shared" si="1328"/>
        <v>#DIV/0!</v>
      </c>
      <c r="AJ2540" t="e">
        <f t="shared" si="1329"/>
        <v>#DIV/0!</v>
      </c>
      <c r="AK2540"/>
      <c r="AL2540"/>
      <c r="AM2540"/>
      <c r="AN2540"/>
    </row>
    <row r="2541" spans="1:40" x14ac:dyDescent="0.3">
      <c r="A2541"/>
      <c r="B2541">
        <f t="shared" si="1330"/>
        <v>607000</v>
      </c>
      <c r="C2541" s="186" t="str">
        <f t="shared" si="1298"/>
        <v>-0.00120522031836612+0.00475823666627541i</v>
      </c>
      <c r="D2541" s="158" t="str">
        <f t="shared" si="1299"/>
        <v>-7.03471413321173-1.7426278400012i</v>
      </c>
      <c r="E2541" t="str">
        <f t="shared" si="1300"/>
        <v>255.025443742657-2596.94847291447i</v>
      </c>
      <c r="F2541" t="str">
        <f t="shared" si="1301"/>
        <v>0.916366188361424+0.232057520144692i</v>
      </c>
      <c r="G2541" t="str">
        <f t="shared" si="1296"/>
        <v>0.916366188361424+0.232057520144692i</v>
      </c>
      <c r="H2541" t="str">
        <f t="shared" si="1302"/>
        <v>10.5360591713117+3.4394034613054i</v>
      </c>
      <c r="I2541" t="str">
        <f t="shared" si="1303"/>
        <v>2383.68342591126i</v>
      </c>
      <c r="J2541" t="str">
        <f t="shared" si="1297"/>
        <v>-1406.30455245509+508.292839847835i</v>
      </c>
      <c r="K2541" t="str">
        <f t="shared" si="1304"/>
        <v>0.541851476216403-1.49915194159681i</v>
      </c>
      <c r="L2541" t="str">
        <f t="shared" si="1305"/>
        <v>0.133678455988849-0.305824759835561i</v>
      </c>
      <c r="M2541" t="str">
        <f t="shared" si="1306"/>
        <v>0.675529932205252-1.80497670143237i</v>
      </c>
      <c r="N2541" t="str">
        <f t="shared" si="1307"/>
        <v>-7.7596529215738i</v>
      </c>
      <c r="O2541" t="str">
        <f t="shared" si="1308"/>
        <v>0.094188886620605-0.995554344893924i</v>
      </c>
      <c r="P2541" t="str">
        <f t="shared" si="1309"/>
        <v>0.905811113379395+0.995554344893924i</v>
      </c>
      <c r="Q2541" t="str">
        <f t="shared" si="1310"/>
        <v>-0.905811113379395+6.76409857667988i</v>
      </c>
      <c r="R2541" t="str">
        <f t="shared" si="1311"/>
        <v>0.126972011812702-0.15091793255156i</v>
      </c>
      <c r="S2541" t="str">
        <f t="shared" si="1312"/>
        <v>0.851539415261872i</v>
      </c>
      <c r="T2541" t="str">
        <f t="shared" si="1313"/>
        <v>0.128512568037486+0.108121672693612i</v>
      </c>
      <c r="U2541" t="e">
        <f t="shared" si="1314"/>
        <v>#DIV/0!</v>
      </c>
      <c r="V2541" t="str">
        <f t="shared" si="1315"/>
        <v>0.0000833333333333333-0.000436998745447268i</v>
      </c>
      <c r="W2541" t="e">
        <f t="shared" si="1316"/>
        <v>#DIV/0!</v>
      </c>
      <c r="X2541" t="e">
        <f t="shared" si="1317"/>
        <v>#DIV/0!</v>
      </c>
      <c r="Y2541" t="str">
        <f t="shared" si="1318"/>
        <v>0.00096+2.59344756739145i</v>
      </c>
      <c r="Z2541" t="e">
        <f t="shared" si="1319"/>
        <v>#DIV/0!</v>
      </c>
      <c r="AA2541" t="e">
        <f t="shared" si="1320"/>
        <v>#DIV/0!</v>
      </c>
      <c r="AB2541" t="str">
        <f t="shared" si="1321"/>
        <v>0.0733337822972478+0.0616980216644243i</v>
      </c>
      <c r="AC2541" t="str">
        <f t="shared" si="1322"/>
        <v>1.16090265661237-0.0906869080822791i</v>
      </c>
      <c r="AD2541" t="str">
        <f t="shared" si="1323"/>
        <v>0.0586599748128995+0.0577289689421118i</v>
      </c>
      <c r="AE2541" t="e">
        <f t="shared" si="1324"/>
        <v>#DIV/0!</v>
      </c>
      <c r="AF2541" t="str">
        <f t="shared" si="1325"/>
        <v>-17.5707733045234-5.1820313013066i</v>
      </c>
      <c r="AG2541" t="e">
        <f t="shared" si="1326"/>
        <v>#DIV/0!</v>
      </c>
      <c r="AH2541" t="e">
        <f t="shared" si="1327"/>
        <v>#DIV/0!</v>
      </c>
      <c r="AI2541" t="e">
        <f t="shared" si="1328"/>
        <v>#DIV/0!</v>
      </c>
      <c r="AJ2541" t="e">
        <f t="shared" si="1329"/>
        <v>#DIV/0!</v>
      </c>
      <c r="AK2541"/>
      <c r="AL2541"/>
      <c r="AM2541"/>
      <c r="AN2541"/>
    </row>
    <row r="2542" spans="1:40" x14ac:dyDescent="0.3">
      <c r="A2542"/>
      <c r="B2542">
        <f t="shared" si="1330"/>
        <v>608000</v>
      </c>
      <c r="C2542" s="186" t="str">
        <f t="shared" si="1298"/>
        <v>-0.00120171306382228+0.00475167247296025i</v>
      </c>
      <c r="D2542" s="158" t="str">
        <f t="shared" si="1299"/>
        <v>-7.0365531337629-1.74042336438289i</v>
      </c>
      <c r="E2542" t="str">
        <f t="shared" si="1300"/>
        <v>254.195214248568-2592.75857215628i</v>
      </c>
      <c r="F2542" t="str">
        <f t="shared" si="1301"/>
        <v>0.916609565253077+0.231763415653337i</v>
      </c>
      <c r="G2542" t="str">
        <f t="shared" si="1296"/>
        <v>0.916609565253077+0.231763415653337i</v>
      </c>
      <c r="H2542" t="str">
        <f t="shared" si="1302"/>
        <v>10.5396097689058+3.43501931267738i</v>
      </c>
      <c r="I2542" t="str">
        <f t="shared" si="1303"/>
        <v>2387.61041672824i</v>
      </c>
      <c r="J2542" t="str">
        <f t="shared" si="1297"/>
        <v>-1410.9452897925+509.130225086464i</v>
      </c>
      <c r="K2542" t="str">
        <f t="shared" si="1304"/>
        <v>0.540273479104838-1.49725214293322i</v>
      </c>
      <c r="L2542" t="str">
        <f t="shared" si="1305"/>
        <v>0.133309372436658-0.305482822623072i</v>
      </c>
      <c r="M2542" t="str">
        <f t="shared" si="1306"/>
        <v>0.673582851541496-1.80273496555629i</v>
      </c>
      <c r="N2542" t="str">
        <f t="shared" si="1307"/>
        <v>-7.77243653429468i</v>
      </c>
      <c r="O2542" t="str">
        <f t="shared" si="1308"/>
        <v>0.0814547559621212-0.996677040335108i</v>
      </c>
      <c r="P2542" t="str">
        <f t="shared" si="1309"/>
        <v>0.918545244037879+0.996677040335108i</v>
      </c>
      <c r="Q2542" t="str">
        <f t="shared" si="1310"/>
        <v>-0.918545244037879+6.77575949395957i</v>
      </c>
      <c r="R2542" t="str">
        <f t="shared" si="1311"/>
        <v>0.126394263532861-0.152697877574022i</v>
      </c>
      <c r="S2542" t="str">
        <f t="shared" si="1312"/>
        <v>0.852942280855383i</v>
      </c>
      <c r="T2542" t="str">
        <f t="shared" si="1313"/>
        <v>0.130242475979762+0.107807011424755i</v>
      </c>
      <c r="U2542" t="e">
        <f t="shared" si="1314"/>
        <v>#DIV/0!</v>
      </c>
      <c r="V2542" t="str">
        <f t="shared" si="1315"/>
        <v>0.0000833333333333333-0.000436279997510679i</v>
      </c>
      <c r="W2542" t="e">
        <f t="shared" si="1316"/>
        <v>#DIV/0!</v>
      </c>
      <c r="X2542" t="e">
        <f t="shared" si="1317"/>
        <v>#DIV/0!</v>
      </c>
      <c r="Y2542" t="str">
        <f t="shared" si="1318"/>
        <v>0.00096+2.59772013340033i</v>
      </c>
      <c r="Z2542" t="e">
        <f t="shared" si="1319"/>
        <v>#DIV/0!</v>
      </c>
      <c r="AA2542" t="e">
        <f t="shared" si="1320"/>
        <v>#DIV/0!</v>
      </c>
      <c r="AB2542" t="str">
        <f t="shared" si="1321"/>
        <v>0.074320928491355+0.0615184648993537i</v>
      </c>
      <c r="AC2542" t="str">
        <f t="shared" si="1322"/>
        <v>1.16096279064383-0.0925431534546123i</v>
      </c>
      <c r="AD2542" t="str">
        <f t="shared" si="1323"/>
        <v>0.0594152085933666+0.0577253088607449i</v>
      </c>
      <c r="AE2542" t="e">
        <f t="shared" si="1324"/>
        <v>#DIV/0!</v>
      </c>
      <c r="AF2542" t="str">
        <f t="shared" si="1325"/>
        <v>-17.5761629026687-5.17544267706027i</v>
      </c>
      <c r="AG2542" t="e">
        <f t="shared" si="1326"/>
        <v>#DIV/0!</v>
      </c>
      <c r="AH2542" t="e">
        <f t="shared" si="1327"/>
        <v>#DIV/0!</v>
      </c>
      <c r="AI2542" t="e">
        <f t="shared" si="1328"/>
        <v>#DIV/0!</v>
      </c>
      <c r="AJ2542" t="e">
        <f t="shared" si="1329"/>
        <v>#DIV/0!</v>
      </c>
      <c r="AK2542"/>
      <c r="AL2542"/>
      <c r="AM2542"/>
      <c r="AN2542"/>
    </row>
    <row r="2543" spans="1:40" x14ac:dyDescent="0.3">
      <c r="A2543"/>
      <c r="B2543">
        <f t="shared" si="1330"/>
        <v>609000</v>
      </c>
      <c r="C2543" s="186" t="str">
        <f t="shared" si="1298"/>
        <v>-0.00119822043958697+0.00474512458188793i</v>
      </c>
      <c r="D2543" s="158" t="str">
        <f t="shared" si="1299"/>
        <v>-7.03838446312558-1.73822337279243i</v>
      </c>
      <c r="E2543" t="str">
        <f t="shared" si="1300"/>
        <v>253.369019449403-2588.58203642116i</v>
      </c>
      <c r="F2543" t="str">
        <f t="shared" si="1301"/>
        <v>0.916851926924619+0.231469912337422i</v>
      </c>
      <c r="G2543" t="str">
        <f t="shared" si="1296"/>
        <v>0.916851926924619+0.231469912337422i</v>
      </c>
      <c r="H2543" t="str">
        <f t="shared" si="1302"/>
        <v>10.5431455436696+3.4306442605643i</v>
      </c>
      <c r="I2543" t="str">
        <f t="shared" si="1303"/>
        <v>2391.53740754523i</v>
      </c>
      <c r="J2543" t="str">
        <f t="shared" si="1297"/>
        <v>-1415.59366620372+509.967610325093i</v>
      </c>
      <c r="K2543" t="str">
        <f t="shared" si="1304"/>
        <v>0.538702071356638-1.49535622408872i</v>
      </c>
      <c r="L2543" t="str">
        <f t="shared" si="1305"/>
        <v>0.132941718804544-0.305141385380199i</v>
      </c>
      <c r="M2543" t="str">
        <f t="shared" si="1306"/>
        <v>0.671643790161182-1.80049760946892i</v>
      </c>
      <c r="N2543" t="str">
        <f t="shared" si="1307"/>
        <v>-7.78522014701556i</v>
      </c>
      <c r="O2543" t="str">
        <f t="shared" si="1308"/>
        <v>0.0687073140872639-0.997636860280791i</v>
      </c>
      <c r="P2543" t="str">
        <f t="shared" si="1309"/>
        <v>0.931292685912736+0.997636860280791i</v>
      </c>
      <c r="Q2543" t="str">
        <f t="shared" si="1310"/>
        <v>-0.931292685912736+6.78758328673477i</v>
      </c>
      <c r="R2543" t="str">
        <f t="shared" si="1311"/>
        <v>0.125786412465211-0.15446390969195i</v>
      </c>
      <c r="S2543" t="str">
        <f t="shared" si="1312"/>
        <v>0.854345146448895i</v>
      </c>
      <c r="T2543" t="str">
        <f t="shared" si="1313"/>
        <v>0.131965491546838+0.107465010978872i</v>
      </c>
      <c r="U2543" t="e">
        <f t="shared" si="1314"/>
        <v>#DIV/0!</v>
      </c>
      <c r="V2543" t="str">
        <f t="shared" si="1315"/>
        <v>0.0000833333333333333-0.00043556360999424i</v>
      </c>
      <c r="W2543" t="e">
        <f t="shared" si="1316"/>
        <v>#DIV/0!</v>
      </c>
      <c r="X2543" t="e">
        <f t="shared" si="1317"/>
        <v>#DIV/0!</v>
      </c>
      <c r="Y2543" t="str">
        <f t="shared" si="1318"/>
        <v>0.00096+2.60199269940921i</v>
      </c>
      <c r="Z2543" t="e">
        <f t="shared" si="1319"/>
        <v>#DIV/0!</v>
      </c>
      <c r="AA2543" t="e">
        <f t="shared" si="1320"/>
        <v>#DIV/0!</v>
      </c>
      <c r="AB2543" t="str">
        <f t="shared" si="1321"/>
        <v>0.0753041416542408+0.0613233074402277i</v>
      </c>
      <c r="AC2543" t="str">
        <f t="shared" si="1322"/>
        <v>1.16099002756635-0.0943975083971955i</v>
      </c>
      <c r="AD2543" t="str">
        <f t="shared" si="1323"/>
        <v>0.0601695640942334+0.0577120929389202i</v>
      </c>
      <c r="AE2543" t="e">
        <f t="shared" si="1324"/>
        <v>#DIV/0!</v>
      </c>
      <c r="AF2543" t="str">
        <f t="shared" si="1325"/>
        <v>-17.5815300067952-5.16886763335673i</v>
      </c>
      <c r="AG2543" t="e">
        <f t="shared" si="1326"/>
        <v>#DIV/0!</v>
      </c>
      <c r="AH2543" t="e">
        <f t="shared" si="1327"/>
        <v>#DIV/0!</v>
      </c>
      <c r="AI2543" t="e">
        <f t="shared" si="1328"/>
        <v>#DIV/0!</v>
      </c>
      <c r="AJ2543" t="e">
        <f t="shared" si="1329"/>
        <v>#DIV/0!</v>
      </c>
      <c r="AK2543"/>
      <c r="AL2543"/>
      <c r="AM2543"/>
      <c r="AN2543"/>
    </row>
    <row r="2544" spans="1:40" x14ac:dyDescent="0.3">
      <c r="A2544"/>
      <c r="B2544">
        <f t="shared" si="1330"/>
        <v>610000</v>
      </c>
      <c r="C2544" s="186" t="str">
        <f t="shared" si="1298"/>
        <v>-0.00119474236836691+0.00473859294060035i</v>
      </c>
      <c r="D2544" s="158" t="str">
        <f t="shared" si="1299"/>
        <v>-7.04020816182655-1.73602785771126i</v>
      </c>
      <c r="E2544" t="str">
        <f t="shared" si="1300"/>
        <v>252.546833327797-2584.41880252181i</v>
      </c>
      <c r="F2544" t="str">
        <f t="shared" si="1301"/>
        <v>0.917093278739444+0.231177009163808i</v>
      </c>
      <c r="G2544" t="str">
        <f t="shared" si="1296"/>
        <v>0.917093278739444+0.231177009163808i</v>
      </c>
      <c r="H2544" t="str">
        <f t="shared" si="1302"/>
        <v>10.5466665740106+3.42627828819726i</v>
      </c>
      <c r="I2544" t="str">
        <f t="shared" si="1303"/>
        <v>2395.46439836222i</v>
      </c>
      <c r="J2544" t="str">
        <f t="shared" si="1297"/>
        <v>-1420.24968168875+510.804995563721i</v>
      </c>
      <c r="K2544" t="str">
        <f t="shared" si="1304"/>
        <v>0.537137218110424-1.4934641784437i</v>
      </c>
      <c r="L2544" t="str">
        <f t="shared" si="1305"/>
        <v>0.132575488279546-0.304800448611428i</v>
      </c>
      <c r="M2544" t="str">
        <f t="shared" si="1306"/>
        <v>0.66971270638997-1.79826462705513i</v>
      </c>
      <c r="N2544" t="str">
        <f t="shared" si="1307"/>
        <v>-7.79800375973644i</v>
      </c>
      <c r="O2544" t="str">
        <f t="shared" si="1308"/>
        <v>0.0559486441642289-0.998433647878608i</v>
      </c>
      <c r="P2544" t="str">
        <f t="shared" si="1309"/>
        <v>0.944051355835771+0.998433647878608i</v>
      </c>
      <c r="Q2544" t="str">
        <f t="shared" si="1310"/>
        <v>-0.944051355835771+6.79957011185783i</v>
      </c>
      <c r="R2544" t="str">
        <f t="shared" si="1311"/>
        <v>0.125148822010031-0.156215503842399i</v>
      </c>
      <c r="S2544" t="str">
        <f t="shared" si="1312"/>
        <v>0.855748012042408i</v>
      </c>
      <c r="T2544" t="str">
        <f t="shared" si="1313"/>
        <v>0.133681106863336+0.107095855644533i</v>
      </c>
      <c r="U2544" t="e">
        <f t="shared" si="1314"/>
        <v>#DIV/0!</v>
      </c>
      <c r="V2544" t="str">
        <f t="shared" si="1315"/>
        <v>0.0000833333333333333-0.000434849571289331i</v>
      </c>
      <c r="W2544" t="e">
        <f t="shared" si="1316"/>
        <v>#DIV/0!</v>
      </c>
      <c r="X2544" t="e">
        <f t="shared" si="1317"/>
        <v>#DIV/0!</v>
      </c>
      <c r="Y2544" t="str">
        <f t="shared" si="1318"/>
        <v>0.00096+2.60626526541809i</v>
      </c>
      <c r="Z2544" t="e">
        <f t="shared" si="1319"/>
        <v>#DIV/0!</v>
      </c>
      <c r="AA2544" t="e">
        <f t="shared" si="1320"/>
        <v>#DIV/0!</v>
      </c>
      <c r="AB2544" t="str">
        <f t="shared" si="1321"/>
        <v>0.0762831319743875+0.0611126544485734i</v>
      </c>
      <c r="AC2544" t="str">
        <f t="shared" si="1322"/>
        <v>1.16098450752678-0.0962493366650901i</v>
      </c>
      <c r="AD2544" t="str">
        <f t="shared" si="1323"/>
        <v>0.0609229232010157+0.0576893532688458i</v>
      </c>
      <c r="AE2544" t="e">
        <f t="shared" si="1324"/>
        <v>#DIV/0!</v>
      </c>
      <c r="AF2544" t="str">
        <f t="shared" si="1325"/>
        <v>-17.5868747358371-5.16230614590852i</v>
      </c>
      <c r="AG2544" t="e">
        <f t="shared" si="1326"/>
        <v>#DIV/0!</v>
      </c>
      <c r="AH2544" t="e">
        <f t="shared" si="1327"/>
        <v>#DIV/0!</v>
      </c>
      <c r="AI2544" t="e">
        <f t="shared" si="1328"/>
        <v>#DIV/0!</v>
      </c>
      <c r="AJ2544" t="e">
        <f t="shared" si="1329"/>
        <v>#DIV/0!</v>
      </c>
      <c r="AK2544"/>
      <c r="AL2544"/>
      <c r="AM2544"/>
      <c r="AN2544"/>
    </row>
    <row r="2545" spans="1:40" x14ac:dyDescent="0.3">
      <c r="A2545"/>
      <c r="B2545">
        <f t="shared" si="1330"/>
        <v>611000</v>
      </c>
      <c r="C2545" s="186" t="str">
        <f t="shared" si="1298"/>
        <v>-0.00119127877334833+0.00473207749681112i</v>
      </c>
      <c r="D2545" s="158" t="str">
        <f t="shared" si="1299"/>
        <v>-7.04202427014124-1.73383681158014i</v>
      </c>
      <c r="E2545" t="str">
        <f t="shared" si="1300"/>
        <v>251.728630075097-2580.26880766435i</v>
      </c>
      <c r="F2545" t="str">
        <f t="shared" si="1301"/>
        <v>0.917333626027683+0.23088470509422i</v>
      </c>
      <c r="G2545" t="str">
        <f t="shared" si="1296"/>
        <v>0.917333626027683+0.23088470509422i</v>
      </c>
      <c r="H2545" t="str">
        <f t="shared" si="1302"/>
        <v>10.5501729378486+3.42192137874409i</v>
      </c>
      <c r="I2545" t="str">
        <f t="shared" si="1303"/>
        <v>2399.3913891792i</v>
      </c>
      <c r="J2545" t="str">
        <f t="shared" si="1297"/>
        <v>-1424.91333624758+511.642380802351i</v>
      </c>
      <c r="K2545" t="str">
        <f t="shared" si="1304"/>
        <v>0.535578884721505-1.49157599934452i</v>
      </c>
      <c r="L2545" t="str">
        <f t="shared" si="1305"/>
        <v>0.132210674085019-0.304460012802175i</v>
      </c>
      <c r="M2545" t="str">
        <f t="shared" si="1306"/>
        <v>0.667789558806524-1.79603601214669i</v>
      </c>
      <c r="N2545" t="str">
        <f t="shared" si="1307"/>
        <v>-7.81078737245732i</v>
      </c>
      <c r="O2545" t="str">
        <f t="shared" si="1308"/>
        <v>0.0431808311960838-0.999067272918704i</v>
      </c>
      <c r="P2545" t="str">
        <f t="shared" si="1309"/>
        <v>0.956819168803916+0.999067272918704i</v>
      </c>
      <c r="Q2545" t="str">
        <f t="shared" si="1310"/>
        <v>-0.956819168803916+6.81172009953862i</v>
      </c>
      <c r="R2545" t="str">
        <f t="shared" si="1311"/>
        <v>0.124481866529386-0.157952145588102i</v>
      </c>
      <c r="S2545" t="str">
        <f t="shared" si="1312"/>
        <v>0.857150877635919i</v>
      </c>
      <c r="T2545" t="str">
        <f t="shared" si="1313"/>
        <v>0.135388820215318+0.106699741145421i</v>
      </c>
      <c r="U2545" t="e">
        <f t="shared" si="1314"/>
        <v>#DIV/0!</v>
      </c>
      <c r="V2545" t="str">
        <f t="shared" si="1315"/>
        <v>0.0000833333333333333-0.000434137869863325i</v>
      </c>
      <c r="W2545" t="e">
        <f t="shared" si="1316"/>
        <v>#DIV/0!</v>
      </c>
      <c r="X2545" t="e">
        <f t="shared" si="1317"/>
        <v>#DIV/0!</v>
      </c>
      <c r="Y2545" t="str">
        <f t="shared" si="1318"/>
        <v>0.00096+2.61053783142697i</v>
      </c>
      <c r="Z2545" t="e">
        <f t="shared" si="1319"/>
        <v>#DIV/0!</v>
      </c>
      <c r="AA2545" t="e">
        <f t="shared" si="1320"/>
        <v>#DIV/0!</v>
      </c>
      <c r="AB2545" t="str">
        <f t="shared" si="1321"/>
        <v>0.077257613156211+0.0608866176111942i</v>
      </c>
      <c r="AC2545" t="str">
        <f t="shared" si="1322"/>
        <v>1.16094638529154-0.0980980079292519i</v>
      </c>
      <c r="AD2545" t="str">
        <f t="shared" si="1323"/>
        <v>0.0616751687512937+0.0576571232336343i</v>
      </c>
      <c r="AE2545" t="e">
        <f t="shared" si="1324"/>
        <v>#DIV/0!</v>
      </c>
      <c r="AF2545" t="str">
        <f t="shared" si="1325"/>
        <v>-17.5921972079898-5.15575819032423i</v>
      </c>
      <c r="AG2545" t="e">
        <f t="shared" si="1326"/>
        <v>#DIV/0!</v>
      </c>
      <c r="AH2545" t="e">
        <f t="shared" si="1327"/>
        <v>#DIV/0!</v>
      </c>
      <c r="AI2545" t="e">
        <f t="shared" si="1328"/>
        <v>#DIV/0!</v>
      </c>
      <c r="AJ2545" t="e">
        <f t="shared" si="1329"/>
        <v>#DIV/0!</v>
      </c>
      <c r="AK2545"/>
      <c r="AL2545"/>
      <c r="AM2545"/>
      <c r="AN2545"/>
    </row>
    <row r="2546" spans="1:40" x14ac:dyDescent="0.3">
      <c r="A2546"/>
      <c r="B2546">
        <f t="shared" si="1330"/>
        <v>612000</v>
      </c>
      <c r="C2546" s="186" t="str">
        <f t="shared" si="1298"/>
        <v>-0.00118782957819364+0.00472557819840546i</v>
      </c>
      <c r="D2546" s="158" t="str">
        <f t="shared" si="1299"/>
        <v>-7.04383282809541-1.73165022679995i</v>
      </c>
      <c r="E2546" t="str">
        <f t="shared" si="1300"/>
        <v>250.914384089345-2576.13198944514i</v>
      </c>
      <c r="F2546" t="str">
        <f t="shared" si="1301"/>
        <v>0.917572974086424+0.230592999085355i</v>
      </c>
      <c r="G2546" t="str">
        <f t="shared" si="1296"/>
        <v>0.917572974086424+0.230592999085355i</v>
      </c>
      <c r="H2546" t="str">
        <f t="shared" si="1302"/>
        <v>10.5536647126195+3.41757351531071i</v>
      </c>
      <c r="I2546" t="str">
        <f t="shared" si="1303"/>
        <v>2403.31837999619i</v>
      </c>
      <c r="J2546" t="str">
        <f t="shared" si="1297"/>
        <v>-1429.58462988022+512.47976604098i</v>
      </c>
      <c r="K2546" t="str">
        <f t="shared" si="1304"/>
        <v>0.534027036760363-1.48969168010439i</v>
      </c>
      <c r="L2546" t="str">
        <f t="shared" si="1305"/>
        <v>0.131847269480445-0.304120078419016i</v>
      </c>
      <c r="M2546" t="str">
        <f t="shared" si="1306"/>
        <v>0.665874306240808-1.79381175852341i</v>
      </c>
      <c r="N2546" t="str">
        <f t="shared" si="1307"/>
        <v>-7.8235709851782i</v>
      </c>
      <c r="O2546" t="str">
        <f t="shared" si="1308"/>
        <v>0.0304059616800365-0.999537631855005i</v>
      </c>
      <c r="P2546" t="str">
        <f t="shared" si="1309"/>
        <v>0.969594038319963+0.999537631855005i</v>
      </c>
      <c r="Q2546" t="str">
        <f t="shared" si="1310"/>
        <v>-0.969594038319963+6.82403335332319i</v>
      </c>
      <c r="R2546" t="str">
        <f t="shared" si="1311"/>
        <v>0.123785930977572-0.159673331387379i</v>
      </c>
      <c r="S2546" t="str">
        <f t="shared" si="1312"/>
        <v>0.858553743229432i</v>
      </c>
      <c r="T2546" t="str">
        <f t="shared" si="1313"/>
        <v>0.137088136356548+0.106276874399935i</v>
      </c>
      <c r="U2546" t="e">
        <f t="shared" si="1314"/>
        <v>#DIV/0!</v>
      </c>
      <c r="V2546" t="str">
        <f t="shared" si="1315"/>
        <v>0.0000833333333333333-0.000433428494258975i</v>
      </c>
      <c r="W2546" t="e">
        <f t="shared" si="1316"/>
        <v>#DIV/0!</v>
      </c>
      <c r="X2546" t="e">
        <f t="shared" si="1317"/>
        <v>#DIV/0!</v>
      </c>
      <c r="Y2546" t="str">
        <f t="shared" si="1318"/>
        <v>0.00096+2.61481039743586i</v>
      </c>
      <c r="Z2546" t="e">
        <f t="shared" si="1319"/>
        <v>#DIV/0!</v>
      </c>
      <c r="AA2546" t="e">
        <f t="shared" si="1320"/>
        <v>#DIV/0!</v>
      </c>
      <c r="AB2546" t="str">
        <f t="shared" si="1321"/>
        <v>0.0782273025948254+0.060645315002992i</v>
      </c>
      <c r="AC2546" t="str">
        <f t="shared" si="1322"/>
        <v>1.16087582999614-0.0999428981777941i</v>
      </c>
      <c r="AD2546" t="str">
        <f t="shared" si="1323"/>
        <v>0.0624261845414339+0.0576154374826351i</v>
      </c>
      <c r="AE2546" t="e">
        <f t="shared" si="1324"/>
        <v>#DIV/0!</v>
      </c>
      <c r="AF2546" t="str">
        <f t="shared" si="1325"/>
        <v>-17.5974975407149-5.14922374211066i</v>
      </c>
      <c r="AG2546" t="e">
        <f t="shared" si="1326"/>
        <v>#DIV/0!</v>
      </c>
      <c r="AH2546" t="e">
        <f t="shared" si="1327"/>
        <v>#DIV/0!</v>
      </c>
      <c r="AI2546" t="e">
        <f t="shared" si="1328"/>
        <v>#DIV/0!</v>
      </c>
      <c r="AJ2546" t="e">
        <f t="shared" si="1329"/>
        <v>#DIV/0!</v>
      </c>
      <c r="AK2546"/>
      <c r="AL2546"/>
      <c r="AM2546"/>
      <c r="AN2546"/>
    </row>
    <row r="2547" spans="1:40" x14ac:dyDescent="0.3">
      <c r="A2547"/>
      <c r="B2547">
        <f t="shared" si="1330"/>
        <v>613000</v>
      </c>
      <c r="C2547" s="186" t="str">
        <f t="shared" si="1298"/>
        <v>-0.00118439470703809+0.00471909499343977i</v>
      </c>
      <c r="D2547" s="158" t="str">
        <f t="shared" si="1299"/>
        <v>-7.04563387546675-1.72946809573259i</v>
      </c>
      <c r="E2547" t="str">
        <f t="shared" si="1300"/>
        <v>250.104069973294-2572.0082858478i</v>
      </c>
      <c r="F2547" t="str">
        <f t="shared" si="1301"/>
        <v>0.917811328179929+0.230301890088995i</v>
      </c>
      <c r="G2547" t="str">
        <f t="shared" si="1296"/>
        <v>0.917811328179929+0.230301890088995i</v>
      </c>
      <c r="H2547" t="str">
        <f t="shared" si="1302"/>
        <v>10.5571419752785+3.41323468094282i</v>
      </c>
      <c r="I2547" t="str">
        <f t="shared" si="1303"/>
        <v>2407.24537081318i</v>
      </c>
      <c r="J2547" t="str">
        <f t="shared" si="1297"/>
        <v>-1434.26356258667+513.317151279609i</v>
      </c>
      <c r="K2547" t="str">
        <f t="shared" si="1304"/>
        <v>0.532481640011195-1.48781121400411i</v>
      </c>
      <c r="L2547" t="str">
        <f t="shared" si="1305"/>
        <v>0.131485267761244-0.303780645909935i</v>
      </c>
      <c r="M2547" t="str">
        <f t="shared" si="1306"/>
        <v>0.663966907772439-1.79159185991405i</v>
      </c>
      <c r="N2547" t="str">
        <f t="shared" si="1307"/>
        <v>-7.83635459789908i</v>
      </c>
      <c r="O2547" t="str">
        <f t="shared" si="1308"/>
        <v>0.0176261232664683-0.999844647822148i</v>
      </c>
      <c r="P2547" t="str">
        <f t="shared" si="1309"/>
        <v>0.982373876733532+0.999844647822148i</v>
      </c>
      <c r="Q2547" t="str">
        <f t="shared" si="1310"/>
        <v>-0.982373876733532+6.83650995007693i</v>
      </c>
      <c r="R2547" t="str">
        <f t="shared" si="1311"/>
        <v>0.123061410524328-0.161378568849183i</v>
      </c>
      <c r="S2547" t="str">
        <f t="shared" si="1312"/>
        <v>0.859956608822943i</v>
      </c>
      <c r="T2547" t="str">
        <f t="shared" si="1313"/>
        <v>0.138778566804243+0.105827473271469i</v>
      </c>
      <c r="U2547" t="e">
        <f t="shared" si="1314"/>
        <v>#DIV/0!</v>
      </c>
      <c r="V2547" t="str">
        <f t="shared" si="1315"/>
        <v>0.0000833333333333333-0.000432721433093789i</v>
      </c>
      <c r="W2547" t="e">
        <f t="shared" si="1316"/>
        <v>#DIV/0!</v>
      </c>
      <c r="X2547" t="e">
        <f t="shared" si="1317"/>
        <v>#DIV/0!</v>
      </c>
      <c r="Y2547" t="str">
        <f t="shared" si="1318"/>
        <v>0.00096+2.61908296344474i</v>
      </c>
      <c r="Z2547" t="e">
        <f t="shared" si="1319"/>
        <v>#DIV/0!</v>
      </c>
      <c r="AA2547" t="e">
        <f t="shared" si="1320"/>
        <v>#DIV/0!</v>
      </c>
      <c r="AB2547" t="str">
        <f t="shared" si="1321"/>
        <v>0.0791919215448081+0.0603888709444665i</v>
      </c>
      <c r="AC2547" t="str">
        <f t="shared" si="1322"/>
        <v>1.16077302488217-0.101783390105764i</v>
      </c>
      <c r="AD2547" t="str">
        <f t="shared" si="1323"/>
        <v>0.0631758553327678+0.0575643319070494i</v>
      </c>
      <c r="AE2547" t="e">
        <f t="shared" si="1324"/>
        <v>#DIV/0!</v>
      </c>
      <c r="AF2547" t="str">
        <f t="shared" si="1325"/>
        <v>-17.6027758507452-5.14270277667541i</v>
      </c>
      <c r="AG2547" t="e">
        <f t="shared" si="1326"/>
        <v>#DIV/0!</v>
      </c>
      <c r="AH2547" t="e">
        <f t="shared" si="1327"/>
        <v>#DIV/0!</v>
      </c>
      <c r="AI2547" t="e">
        <f t="shared" si="1328"/>
        <v>#DIV/0!</v>
      </c>
      <c r="AJ2547" t="e">
        <f t="shared" si="1329"/>
        <v>#DIV/0!</v>
      </c>
      <c r="AK2547"/>
      <c r="AL2547"/>
      <c r="AM2547"/>
      <c r="AN2547"/>
    </row>
    <row r="2548" spans="1:40" x14ac:dyDescent="0.3">
      <c r="A2548"/>
      <c r="B2548">
        <f t="shared" si="1330"/>
        <v>614000</v>
      </c>
      <c r="C2548" s="186" t="str">
        <f t="shared" si="1298"/>
        <v>-0.00118097408448675+0.00471262783014168i</v>
      </c>
      <c r="D2548" s="158" t="str">
        <f t="shared" si="1299"/>
        <v>-7.04742745178688-1.72729041070212i</v>
      </c>
      <c r="E2548" t="str">
        <f t="shared" si="1300"/>
        <v>249.297662532473-2567.89763524033i</v>
      </c>
      <c r="F2548" t="str">
        <f t="shared" si="1301"/>
        <v>0.918048693539888+0.230011377052157i</v>
      </c>
      <c r="G2548" t="str">
        <f t="shared" si="1296"/>
        <v>0.918048693539888+0.230011377052157i</v>
      </c>
      <c r="H2548" t="str">
        <f t="shared" si="1302"/>
        <v>10.5606048023035+3.40890485862788i</v>
      </c>
      <c r="I2548" t="str">
        <f t="shared" si="1303"/>
        <v>2411.17236163017i</v>
      </c>
      <c r="J2548" t="str">
        <f t="shared" si="1297"/>
        <v>-1438.95013436692+514.154536518238i</v>
      </c>
      <c r="K2548" t="str">
        <f t="shared" si="1304"/>
        <v>0.530942660470449-1.4859345942929i</v>
      </c>
      <c r="L2548" t="str">
        <f t="shared" si="1305"/>
        <v>0.131124662258573-0.303441715704547i</v>
      </c>
      <c r="M2548" t="str">
        <f t="shared" si="1306"/>
        <v>0.662067322729022-1.78937630999745i</v>
      </c>
      <c r="N2548" t="str">
        <f t="shared" si="1307"/>
        <v>-7.84913821061996i</v>
      </c>
      <c r="O2548" t="str">
        <f t="shared" si="1308"/>
        <v>0.00484340441776956-0.999988270648034i</v>
      </c>
      <c r="P2548" t="str">
        <f t="shared" si="1309"/>
        <v>0.99515659558223+0.999988270648034i</v>
      </c>
      <c r="Q2548" t="str">
        <f t="shared" si="1310"/>
        <v>-0.99515659558223+6.84914993997193i</v>
      </c>
      <c r="R2548" t="str">
        <f t="shared" si="1311"/>
        <v>0.122308710171472-0.163067376973076i</v>
      </c>
      <c r="S2548" t="str">
        <f t="shared" si="1312"/>
        <v>0.861359474416456i</v>
      </c>
      <c r="T2548" t="str">
        <f t="shared" si="1313"/>
        <v>0.140459630123999+0.105351766309854i</v>
      </c>
      <c r="U2548" t="e">
        <f t="shared" si="1314"/>
        <v>#DIV/0!</v>
      </c>
      <c r="V2548" t="str">
        <f t="shared" si="1315"/>
        <v>0.0000833333333333333-0.000432016675059434i</v>
      </c>
      <c r="W2548" t="e">
        <f t="shared" si="1316"/>
        <v>#DIV/0!</v>
      </c>
      <c r="X2548" t="e">
        <f t="shared" si="1317"/>
        <v>#DIV/0!</v>
      </c>
      <c r="Y2548" t="str">
        <f t="shared" si="1318"/>
        <v>0.00096+2.62335552945362i</v>
      </c>
      <c r="Z2548" t="e">
        <f t="shared" si="1319"/>
        <v>#DIV/0!</v>
      </c>
      <c r="AA2548" t="e">
        <f t="shared" si="1320"/>
        <v>#DIV/0!</v>
      </c>
      <c r="AB2548" t="str">
        <f t="shared" si="1321"/>
        <v>0.0801511952827893+0.0601174158541738i</v>
      </c>
      <c r="AC2548" t="str">
        <f t="shared" si="1322"/>
        <v>1.16063816702213-0.103618873493042i</v>
      </c>
      <c r="AD2548" t="str">
        <f t="shared" si="1323"/>
        <v>0.0639240668572476+0.05750384361584i</v>
      </c>
      <c r="AE2548" t="e">
        <f t="shared" si="1324"/>
        <v>#DIV/0!</v>
      </c>
      <c r="AF2548" t="str">
        <f t="shared" si="1325"/>
        <v>-17.6080322540904-5.13619526933i</v>
      </c>
      <c r="AG2548" t="e">
        <f t="shared" si="1326"/>
        <v>#DIV/0!</v>
      </c>
      <c r="AH2548" t="e">
        <f t="shared" si="1327"/>
        <v>#DIV/0!</v>
      </c>
      <c r="AI2548" t="e">
        <f t="shared" si="1328"/>
        <v>#DIV/0!</v>
      </c>
      <c r="AJ2548" t="e">
        <f t="shared" si="1329"/>
        <v>#DIV/0!</v>
      </c>
      <c r="AK2548"/>
      <c r="AL2548"/>
      <c r="AM2548"/>
      <c r="AN2548"/>
    </row>
    <row r="2549" spans="1:40" x14ac:dyDescent="0.3">
      <c r="A2549"/>
      <c r="B2549">
        <f t="shared" si="1330"/>
        <v>615000</v>
      </c>
      <c r="C2549" s="186" t="str">
        <f t="shared" si="1298"/>
        <v>-0.00117756763561109+0.00470617665690965i</v>
      </c>
      <c r="D2549" s="158" t="str">
        <f t="shared" si="1299"/>
        <v>-7.04921359634276-1.72511716399547i</v>
      </c>
      <c r="E2549" t="str">
        <f t="shared" si="1300"/>
        <v>248.495136773248-2563.79997637213i</v>
      </c>
      <c r="F2549" t="str">
        <f t="shared" si="1301"/>
        <v>0.918285075365618+0.229721458917188i</v>
      </c>
      <c r="G2549" t="str">
        <f t="shared" si="1296"/>
        <v>0.918285075365618+0.229721458917188i</v>
      </c>
      <c r="H2549" t="str">
        <f t="shared" si="1302"/>
        <v>10.5640532696982+3.40458403129647i</v>
      </c>
      <c r="I2549" t="str">
        <f t="shared" si="1303"/>
        <v>2415.09935244715i</v>
      </c>
      <c r="J2549" t="str">
        <f t="shared" si="1297"/>
        <v>-1443.64434522098+514.991921756867i</v>
      </c>
      <c r="K2549" t="str">
        <f t="shared" si="1304"/>
        <v>0.529410064345348-1.48406181418912i</v>
      </c>
      <c r="L2549" t="str">
        <f t="shared" si="1305"/>
        <v>0.130765446339144-0.303103288214339i</v>
      </c>
      <c r="M2549" t="str">
        <f t="shared" si="1306"/>
        <v>0.660175510684492-1.78716510240346i</v>
      </c>
      <c r="N2549" t="str">
        <f t="shared" si="1307"/>
        <v>-7.86192182334084i</v>
      </c>
      <c r="O2549" t="str">
        <f t="shared" si="1308"/>
        <v>-0.00794010593295293-0.999968476862033i</v>
      </c>
      <c r="P2549" t="str">
        <f t="shared" si="1309"/>
        <v>1.00794010593295+0.999968476862033i</v>
      </c>
      <c r="Q2549" t="str">
        <f t="shared" si="1310"/>
        <v>-1.00794010593295+6.86195334647881i</v>
      </c>
      <c r="R2549" t="str">
        <f t="shared" si="1311"/>
        <v>0.121528244363657-0.164739286374014i</v>
      </c>
      <c r="S2549" t="str">
        <f t="shared" si="1312"/>
        <v>0.862762340009969i</v>
      </c>
      <c r="T2549" t="str">
        <f t="shared" si="1313"/>
        <v>0.142130852203617+0.104849992484492i</v>
      </c>
      <c r="U2549" t="e">
        <f t="shared" si="1314"/>
        <v>#DIV/0!</v>
      </c>
      <c r="V2549" t="str">
        <f t="shared" si="1315"/>
        <v>0.0000833333333333333-0.000431314208921125i</v>
      </c>
      <c r="W2549" t="e">
        <f t="shared" si="1316"/>
        <v>#DIV/0!</v>
      </c>
      <c r="X2549" t="e">
        <f t="shared" si="1317"/>
        <v>#DIV/0!</v>
      </c>
      <c r="Y2549" t="str">
        <f t="shared" si="1318"/>
        <v>0.00096+2.6276280954625i</v>
      </c>
      <c r="Z2549" t="e">
        <f t="shared" si="1319"/>
        <v>#DIV/0!</v>
      </c>
      <c r="AA2549" t="e">
        <f t="shared" si="1320"/>
        <v>#DIV/0!</v>
      </c>
      <c r="AB2549" t="str">
        <f t="shared" si="1321"/>
        <v>0.0811048532637061+0.0598310860964429i</v>
      </c>
      <c r="AC2549" t="str">
        <f t="shared" si="1322"/>
        <v>1.16047146703282-0.105448745569922i</v>
      </c>
      <c r="AD2549" t="str">
        <f t="shared" si="1323"/>
        <v>0.0646707058225934+0.057434010911939i</v>
      </c>
      <c r="AE2549" t="e">
        <f t="shared" si="1324"/>
        <v>#DIV/0!</v>
      </c>
      <c r="AF2549" t="str">
        <f t="shared" si="1325"/>
        <v>-17.613266866041-5.12970119529194i</v>
      </c>
      <c r="AG2549" t="e">
        <f t="shared" si="1326"/>
        <v>#DIV/0!</v>
      </c>
      <c r="AH2549" t="e">
        <f t="shared" si="1327"/>
        <v>#DIV/0!</v>
      </c>
      <c r="AI2549" t="e">
        <f t="shared" si="1328"/>
        <v>#DIV/0!</v>
      </c>
      <c r="AJ2549" t="e">
        <f t="shared" si="1329"/>
        <v>#DIV/0!</v>
      </c>
      <c r="AK2549"/>
      <c r="AL2549"/>
      <c r="AM2549"/>
      <c r="AN2549"/>
    </row>
    <row r="2550" spans="1:40" x14ac:dyDescent="0.3">
      <c r="A2550"/>
      <c r="B2550">
        <f t="shared" si="1330"/>
        <v>616000</v>
      </c>
      <c r="C2550" s="186" t="str">
        <f t="shared" si="1298"/>
        <v>-0.00117417528594583+0.00469974142231247i</v>
      </c>
      <c r="D2550" s="158" t="str">
        <f t="shared" si="1299"/>
        <v>-7.0509923481783-1.72294834786329i</v>
      </c>
      <c r="E2550" t="str">
        <f t="shared" si="1300"/>
        <v>247.696467900887-2559.71524837102i</v>
      </c>
      <c r="F2550" t="str">
        <f t="shared" si="1301"/>
        <v>0.918520478824267+0.229432134621872i</v>
      </c>
      <c r="G2550" t="str">
        <f t="shared" si="1296"/>
        <v>0.918520478824267+0.229432134621872i</v>
      </c>
      <c r="H2550" t="str">
        <f t="shared" si="1302"/>
        <v>10.5674874529953+3.40027218182372i</v>
      </c>
      <c r="I2550" t="str">
        <f t="shared" si="1303"/>
        <v>2419.02634326414i</v>
      </c>
      <c r="J2550" t="str">
        <f t="shared" si="1297"/>
        <v>-1448.34619514885+515.829306995496i</v>
      </c>
      <c r="K2550" t="str">
        <f t="shared" si="1304"/>
        <v>0.52788381805247-1.48219286688109i</v>
      </c>
      <c r="L2550" t="str">
        <f t="shared" si="1305"/>
        <v>0.130407613405031-0.302765363832891i</v>
      </c>
      <c r="M2550" t="str">
        <f t="shared" si="1306"/>
        <v>0.658291431457501-1.78495823071398i</v>
      </c>
      <c r="N2550" t="str">
        <f t="shared" si="1307"/>
        <v>-7.87470543606171i</v>
      </c>
      <c r="O2550" t="str">
        <f t="shared" si="1308"/>
        <v>-0.0207223187232365-0.999785269698815i</v>
      </c>
      <c r="P2550" t="str">
        <f t="shared" si="1309"/>
        <v>1.02072231872324+0.999785269698815i</v>
      </c>
      <c r="Q2550" t="str">
        <f t="shared" si="1310"/>
        <v>-1.02072231872324+6.87492016636289i</v>
      </c>
      <c r="R2550" t="str">
        <f t="shared" si="1311"/>
        <v>0.120720436593894-0.166393839491788i</v>
      </c>
      <c r="S2550" t="str">
        <f t="shared" si="1312"/>
        <v>0.86416520560348i</v>
      </c>
      <c r="T2550" t="str">
        <f t="shared" si="1313"/>
        <v>0.143791766515573+0.104322400909704i</v>
      </c>
      <c r="U2550" t="e">
        <f t="shared" si="1314"/>
        <v>#DIV/0!</v>
      </c>
      <c r="V2550" t="str">
        <f t="shared" si="1315"/>
        <v>0.0000833333333333333-0.000430614023517034i</v>
      </c>
      <c r="W2550" t="e">
        <f t="shared" si="1316"/>
        <v>#DIV/0!</v>
      </c>
      <c r="X2550" t="e">
        <f t="shared" si="1317"/>
        <v>#DIV/0!</v>
      </c>
      <c r="Y2550" t="str">
        <f t="shared" si="1318"/>
        <v>0.00096+2.63190066147139i</v>
      </c>
      <c r="Z2550" t="e">
        <f t="shared" si="1319"/>
        <v>#DIV/0!</v>
      </c>
      <c r="AA2550" t="e">
        <f t="shared" si="1320"/>
        <v>#DIV/0!</v>
      </c>
      <c r="AB2550" t="str">
        <f t="shared" si="1321"/>
        <v>0.0820526292705775+0.0595300238246495i</v>
      </c>
      <c r="AC2550" t="str">
        <f t="shared" si="1322"/>
        <v>1.16027314877779-0.107272411370012i</v>
      </c>
      <c r="AD2550" t="str">
        <f t="shared" si="1323"/>
        <v>0.0654156599169491+0.0573548732687652i</v>
      </c>
      <c r="AE2550" t="e">
        <f t="shared" si="1324"/>
        <v>#DIV/0!</v>
      </c>
      <c r="AF2550" t="str">
        <f t="shared" si="1325"/>
        <v>-17.6184798011736-5.12322052968701i</v>
      </c>
      <c r="AG2550" t="e">
        <f t="shared" si="1326"/>
        <v>#DIV/0!</v>
      </c>
      <c r="AH2550" t="e">
        <f t="shared" si="1327"/>
        <v>#DIV/0!</v>
      </c>
      <c r="AI2550" t="e">
        <f t="shared" si="1328"/>
        <v>#DIV/0!</v>
      </c>
      <c r="AJ2550" t="e">
        <f t="shared" si="1329"/>
        <v>#DIV/0!</v>
      </c>
      <c r="AK2550"/>
      <c r="AL2550"/>
      <c r="AM2550"/>
      <c r="AN2550"/>
    </row>
    <row r="2551" spans="1:40" x14ac:dyDescent="0.3">
      <c r="A2551"/>
      <c r="B2551">
        <f t="shared" si="1330"/>
        <v>617000</v>
      </c>
      <c r="C2551" s="186" t="str">
        <f t="shared" si="1298"/>
        <v>-0.00117079696148589+0.00469332207508955i</v>
      </c>
      <c r="D2551" s="158" t="str">
        <f t="shared" si="1299"/>
        <v>-7.05276374609643-1.72078395452109i</v>
      </c>
      <c r="E2551" t="str">
        <f t="shared" si="1300"/>
        <v>246.901631317706-2555.64339074046i</v>
      </c>
      <c r="F2551" t="str">
        <f t="shared" si="1301"/>
        <v>0.918754909051092+0.22914340309958i</v>
      </c>
      <c r="G2551" t="str">
        <f t="shared" si="1296"/>
        <v>0.918754909051092+0.22914340309958i</v>
      </c>
      <c r="H2551" t="str">
        <f t="shared" si="1302"/>
        <v>10.5709074272604+3.39596929303143i</v>
      </c>
      <c r="I2551" t="str">
        <f t="shared" si="1303"/>
        <v>2422.95333408113i</v>
      </c>
      <c r="J2551" t="str">
        <f t="shared" si="1297"/>
        <v>-1453.05568415052+516.666692234126i</v>
      </c>
      <c r="K2551" t="str">
        <f t="shared" si="1304"/>
        <v>0.526363888216297-1.48032774552782i</v>
      </c>
      <c r="L2551" t="str">
        <f t="shared" si="1305"/>
        <v>0.13005115689348-0.30242794293611i</v>
      </c>
      <c r="M2551" t="str">
        <f t="shared" si="1306"/>
        <v>0.656415045109777-1.78275568846393i</v>
      </c>
      <c r="N2551" t="str">
        <f t="shared" si="1307"/>
        <v>-7.88748904878259i</v>
      </c>
      <c r="O2551" t="str">
        <f t="shared" si="1308"/>
        <v>-0.0335011451026933-0.999438679097827i</v>
      </c>
      <c r="P2551" t="str">
        <f t="shared" si="1309"/>
        <v>1.03350114510269+0.999438679097827i</v>
      </c>
      <c r="Q2551" t="str">
        <f t="shared" si="1310"/>
        <v>-1.03350114510269+6.88805036968476i</v>
      </c>
      <c r="R2551" t="str">
        <f t="shared" si="1311"/>
        <v>0.119885719004547-0.168030590785055i</v>
      </c>
      <c r="S2551" t="str">
        <f t="shared" si="1312"/>
        <v>0.865568071196993i</v>
      </c>
      <c r="T2551" t="str">
        <f t="shared" si="1313"/>
        <v>0.145441914367911+0.10376925056283i</v>
      </c>
      <c r="U2551" t="e">
        <f t="shared" si="1314"/>
        <v>#DIV/0!</v>
      </c>
      <c r="V2551" t="str">
        <f t="shared" si="1315"/>
        <v>0.0000833333333333333-0.000429916107757686i</v>
      </c>
      <c r="W2551" t="e">
        <f t="shared" si="1316"/>
        <v>#DIV/0!</v>
      </c>
      <c r="X2551" t="e">
        <f t="shared" si="1317"/>
        <v>#DIV/0!</v>
      </c>
      <c r="Y2551" t="str">
        <f t="shared" si="1318"/>
        <v>0.00096+2.63617322748027i</v>
      </c>
      <c r="Z2551" t="e">
        <f t="shared" si="1319"/>
        <v>#DIV/0!</v>
      </c>
      <c r="AA2551" t="e">
        <f t="shared" si="1320"/>
        <v>#DIV/0!</v>
      </c>
      <c r="AB2551" t="str">
        <f t="shared" si="1321"/>
        <v>0.0829942615576728+0.0592143768203544i</v>
      </c>
      <c r="AC2551" t="str">
        <f t="shared" si="1322"/>
        <v>1.16004344905957-0.109089284070124i</v>
      </c>
      <c r="AD2551" t="str">
        <f t="shared" si="1323"/>
        <v>0.0661588178130583+0.0572664713070547i</v>
      </c>
      <c r="AE2551" t="e">
        <f t="shared" si="1324"/>
        <v>#DIV/0!</v>
      </c>
      <c r="AF2551" t="str">
        <f t="shared" si="1325"/>
        <v>-17.6236711733568-5.11675324755252i</v>
      </c>
      <c r="AG2551" t="e">
        <f t="shared" si="1326"/>
        <v>#DIV/0!</v>
      </c>
      <c r="AH2551" t="e">
        <f t="shared" si="1327"/>
        <v>#DIV/0!</v>
      </c>
      <c r="AI2551" t="e">
        <f t="shared" si="1328"/>
        <v>#DIV/0!</v>
      </c>
      <c r="AJ2551" t="e">
        <f t="shared" si="1329"/>
        <v>#DIV/0!</v>
      </c>
      <c r="AK2551"/>
      <c r="AL2551"/>
      <c r="AM2551"/>
      <c r="AN2551"/>
    </row>
    <row r="2552" spans="1:40" x14ac:dyDescent="0.3">
      <c r="A2552"/>
      <c r="B2552">
        <f t="shared" si="1330"/>
        <v>618000</v>
      </c>
      <c r="C2552" s="186" t="str">
        <f t="shared" si="1298"/>
        <v>-0.00116743258868312+0.00468691856415009i</v>
      </c>
      <c r="D2552" s="158" t="str">
        <f t="shared" si="1299"/>
        <v>-7.05452782866027-1.71862397614987i</v>
      </c>
      <c r="E2552" t="str">
        <f t="shared" si="1300"/>
        <v>246.110602621182-2551.58434335669i</v>
      </c>
      <c r="F2552" t="str">
        <f t="shared" si="1301"/>
        <v>0.918988371149613+0.228855263279351i</v>
      </c>
      <c r="G2552" t="str">
        <f t="shared" si="1296"/>
        <v>0.918988371149613+0.228855263279351i</v>
      </c>
      <c r="H2552" t="str">
        <f t="shared" si="1302"/>
        <v>10.574313267094+3.39167534768916i</v>
      </c>
      <c r="I2552" t="str">
        <f t="shared" si="1303"/>
        <v>2426.88032489812i</v>
      </c>
      <c r="J2552" t="str">
        <f t="shared" si="1297"/>
        <v>-1457.772812226+517.504077472754i</v>
      </c>
      <c r="K2552" t="str">
        <f t="shared" si="1304"/>
        <v>0.524850241667784-1.47846644325971i</v>
      </c>
      <c r="L2552" t="str">
        <f t="shared" si="1305"/>
        <v>0.12969607027672-0.302091025882447i</v>
      </c>
      <c r="M2552" t="str">
        <f t="shared" si="1306"/>
        <v>0.654546311944504-1.78055746914216i</v>
      </c>
      <c r="N2552" t="str">
        <f t="shared" si="1307"/>
        <v>-7.90027266150347i</v>
      </c>
      <c r="O2552" t="str">
        <f t="shared" si="1308"/>
        <v>-0.0462744967743082-0.998928761698393i</v>
      </c>
      <c r="P2552" t="str">
        <f t="shared" si="1309"/>
        <v>1.04627449677431+0.998928761698393i</v>
      </c>
      <c r="Q2552" t="str">
        <f t="shared" si="1310"/>
        <v>-1.04627449677431+6.90134389980508i</v>
      </c>
      <c r="R2552" t="str">
        <f t="shared" si="1311"/>
        <v>0.119024531984446-0.169649106909917i</v>
      </c>
      <c r="S2552" t="str">
        <f t="shared" si="1312"/>
        <v>0.866970936790505i</v>
      </c>
      <c r="T2552" t="str">
        <f t="shared" si="1313"/>
        <v>0.147080845143363+0.103190809995607i</v>
      </c>
      <c r="U2552" t="e">
        <f t="shared" si="1314"/>
        <v>#DIV/0!</v>
      </c>
      <c r="V2552" t="str">
        <f t="shared" si="1315"/>
        <v>0.0000833333333333333-0.000429220450625392i</v>
      </c>
      <c r="W2552" t="e">
        <f t="shared" si="1316"/>
        <v>#DIV/0!</v>
      </c>
      <c r="X2552" t="e">
        <f t="shared" si="1317"/>
        <v>#DIV/0!</v>
      </c>
      <c r="Y2552" t="str">
        <f t="shared" si="1318"/>
        <v>0.00096+2.64044579348915i</v>
      </c>
      <c r="Z2552" t="e">
        <f t="shared" si="1319"/>
        <v>#DIV/0!</v>
      </c>
      <c r="AA2552" t="e">
        <f t="shared" si="1320"/>
        <v>#DIV/0!</v>
      </c>
      <c r="AB2552" t="str">
        <f t="shared" si="1321"/>
        <v>0.0839294929869615+0.0588842983286052i</v>
      </c>
      <c r="AC2552" t="str">
        <f t="shared" si="1322"/>
        <v>1.15978261730218-0.11089878531682i</v>
      </c>
      <c r="AD2552" t="str">
        <f t="shared" si="1323"/>
        <v>0.0669000691719854+0.0571688467720105i</v>
      </c>
      <c r="AE2552" t="e">
        <f t="shared" si="1324"/>
        <v>#DIV/0!</v>
      </c>
      <c r="AF2552" t="str">
        <f t="shared" si="1325"/>
        <v>-17.6288410957543-5.11029932383903i</v>
      </c>
      <c r="AG2552" t="e">
        <f t="shared" si="1326"/>
        <v>#DIV/0!</v>
      </c>
      <c r="AH2552" t="e">
        <f t="shared" si="1327"/>
        <v>#DIV/0!</v>
      </c>
      <c r="AI2552" t="e">
        <f t="shared" si="1328"/>
        <v>#DIV/0!</v>
      </c>
      <c r="AJ2552" t="e">
        <f t="shared" si="1329"/>
        <v>#DIV/0!</v>
      </c>
      <c r="AK2552"/>
      <c r="AL2552"/>
      <c r="AM2552"/>
      <c r="AN2552"/>
    </row>
    <row r="2553" spans="1:40" x14ac:dyDescent="0.3">
      <c r="A2553"/>
      <c r="B2553">
        <f t="shared" si="1330"/>
        <v>619000</v>
      </c>
      <c r="C2553" s="186" t="str">
        <f t="shared" si="1298"/>
        <v>-0.00116408209444318+0.00468053083857323i</v>
      </c>
      <c r="D2553" s="158" t="str">
        <f t="shared" si="1299"/>
        <v>-7.05628463419513-1.71646840489706i</v>
      </c>
      <c r="E2553" t="str">
        <f t="shared" si="1300"/>
        <v>245.323357602086-2547.53804646575i</v>
      </c>
      <c r="F2553" t="str">
        <f t="shared" si="1301"/>
        <v>0.919220870191878+0.228567714086015i</v>
      </c>
      <c r="G2553" t="str">
        <f t="shared" si="1296"/>
        <v>0.919220870191878+0.228567714086015i</v>
      </c>
      <c r="H2553" t="str">
        <f t="shared" si="1302"/>
        <v>10.577705046636+3.38739032851591i</v>
      </c>
      <c r="I2553" t="str">
        <f t="shared" si="1303"/>
        <v>2430.8073157151i</v>
      </c>
      <c r="J2553" t="str">
        <f t="shared" si="1297"/>
        <v>-1462.49757937528+518.341462711383i</v>
      </c>
      <c r="K2553" t="str">
        <f t="shared" si="1304"/>
        <v>0.523342845442963-1.47660895317934i</v>
      </c>
      <c r="L2553" t="str">
        <f t="shared" si="1305"/>
        <v>0.129342347061781-0.301754613013124i</v>
      </c>
      <c r="M2553" t="str">
        <f t="shared" si="1306"/>
        <v>0.652685192504744-1.77836356619246i</v>
      </c>
      <c r="N2553" t="str">
        <f t="shared" si="1307"/>
        <v>-7.91305627422435i</v>
      </c>
      <c r="O2553" t="str">
        <f t="shared" si="1308"/>
        <v>-0.0590402863357449-0.998255600830465i</v>
      </c>
      <c r="P2553" t="str">
        <f t="shared" si="1309"/>
        <v>1.05904028633574+0.998255600830465i</v>
      </c>
      <c r="Q2553" t="str">
        <f t="shared" si="1310"/>
        <v>-1.05904028633574+6.91480067339389i</v>
      </c>
      <c r="R2553" t="str">
        <f t="shared" si="1311"/>
        <v>0.118137323762808-0.171248966882981i</v>
      </c>
      <c r="S2553" t="str">
        <f t="shared" si="1312"/>
        <v>0.868373802384016i</v>
      </c>
      <c r="T2553" t="str">
        <f t="shared" si="1313"/>
        <v>0.148708116526509+0.102587357039381i</v>
      </c>
      <c r="U2553" t="e">
        <f t="shared" si="1314"/>
        <v>#DIV/0!</v>
      </c>
      <c r="V2553" t="str">
        <f t="shared" si="1315"/>
        <v>0.0000833333333333333-0.000428527041173654i</v>
      </c>
      <c r="W2553" t="e">
        <f t="shared" si="1316"/>
        <v>#DIV/0!</v>
      </c>
      <c r="X2553" t="e">
        <f t="shared" si="1317"/>
        <v>#DIV/0!</v>
      </c>
      <c r="Y2553" t="str">
        <f t="shared" si="1318"/>
        <v>0.00096+2.64471835949803i</v>
      </c>
      <c r="Z2553" t="e">
        <f t="shared" si="1319"/>
        <v>#DIV/0!</v>
      </c>
      <c r="AA2553" t="e">
        <f t="shared" si="1320"/>
        <v>#DIV/0!</v>
      </c>
      <c r="AB2553" t="str">
        <f t="shared" si="1321"/>
        <v>0.084858071157739+0.0585399468897203i</v>
      </c>
      <c r="AC2553" t="str">
        <f t="shared" si="1322"/>
        <v>1.15949091522469-0.112700345539356i</v>
      </c>
      <c r="AD2553" t="str">
        <f t="shared" si="1323"/>
        <v>0.0676393046463804+0.0570620425107754i</v>
      </c>
      <c r="AE2553" t="e">
        <f t="shared" si="1324"/>
        <v>#DIV/0!</v>
      </c>
      <c r="AF2553" t="str">
        <f t="shared" si="1325"/>
        <v>-17.6339896808311-5.10385873341297i</v>
      </c>
      <c r="AG2553" t="e">
        <f t="shared" si="1326"/>
        <v>#DIV/0!</v>
      </c>
      <c r="AH2553" t="e">
        <f t="shared" si="1327"/>
        <v>#DIV/0!</v>
      </c>
      <c r="AI2553" t="e">
        <f t="shared" si="1328"/>
        <v>#DIV/0!</v>
      </c>
      <c r="AJ2553" t="e">
        <f t="shared" si="1329"/>
        <v>#DIV/0!</v>
      </c>
      <c r="AK2553"/>
      <c r="AL2553"/>
      <c r="AM2553"/>
      <c r="AN2553"/>
    </row>
    <row r="2554" spans="1:40" x14ac:dyDescent="0.3">
      <c r="A2554"/>
      <c r="B2554">
        <f t="shared" si="1330"/>
        <v>620000</v>
      </c>
      <c r="C2554" s="186" t="str">
        <f t="shared" si="1298"/>
        <v>-0.00116074540612255+0.00467415884760755i</v>
      </c>
      <c r="D2554" s="158" t="str">
        <f t="shared" si="1299"/>
        <v>-7.05803420078989-1.71431723287735i</v>
      </c>
      <c r="E2554" t="str">
        <f t="shared" si="1300"/>
        <v>244.539872242689-2543.50444068087i</v>
      </c>
      <c r="F2554" t="str">
        <f t="shared" si="1301"/>
        <v>0.919452411218645+0.228280754440306i</v>
      </c>
      <c r="G2554" t="str">
        <f t="shared" si="1296"/>
        <v>0.919452411218645+0.228280754440306i</v>
      </c>
      <c r="H2554" t="str">
        <f t="shared" si="1302"/>
        <v>10.5810828395677+3.38311421818166i</v>
      </c>
      <c r="I2554" t="str">
        <f t="shared" si="1303"/>
        <v>2434.73430653209i</v>
      </c>
      <c r="J2554" t="str">
        <f t="shared" si="1297"/>
        <v>-1467.22998559838+519.178847950012i</v>
      </c>
      <c r="K2554" t="str">
        <f t="shared" si="1304"/>
        <v>0.521841666781516-1.47475526836216i</v>
      </c>
      <c r="L2554" t="str">
        <f t="shared" si="1305"/>
        <v>0.128989980790298-0.30141870465235i</v>
      </c>
      <c r="M2554" t="str">
        <f t="shared" si="1306"/>
        <v>0.650831647571814-1.77617397301451i</v>
      </c>
      <c r="N2554" t="str">
        <f t="shared" si="1307"/>
        <v>-7.92583988694523i</v>
      </c>
      <c r="O2554" t="str">
        <f t="shared" si="1308"/>
        <v>-0.0717964276204556-0.997419306501002i</v>
      </c>
      <c r="P2554" t="str">
        <f t="shared" si="1309"/>
        <v>1.07179642762046+0.997419306501002i</v>
      </c>
      <c r="Q2554" t="str">
        <f t="shared" si="1310"/>
        <v>-1.07179642762046+6.92842058044423i</v>
      </c>
      <c r="R2554" t="str">
        <f t="shared" si="1311"/>
        <v>0.117224550000603-0.172829762228976i</v>
      </c>
      <c r="S2554" t="str">
        <f t="shared" si="1312"/>
        <v>0.869776667977529i</v>
      </c>
      <c r="T2554" t="str">
        <f t="shared" si="1313"/>
        <v>0.150323294718867+0.10195917850469i</v>
      </c>
      <c r="U2554" t="e">
        <f t="shared" si="1314"/>
        <v>#DIV/0!</v>
      </c>
      <c r="V2554" t="str">
        <f t="shared" si="1315"/>
        <v>0.0000833333333333333-0.0004278358685266i</v>
      </c>
      <c r="W2554" t="e">
        <f t="shared" si="1316"/>
        <v>#DIV/0!</v>
      </c>
      <c r="X2554" t="e">
        <f t="shared" si="1317"/>
        <v>#DIV/0!</v>
      </c>
      <c r="Y2554" t="str">
        <f t="shared" si="1318"/>
        <v>0.00096+2.64899092550691i</v>
      </c>
      <c r="Z2554" t="e">
        <f t="shared" si="1319"/>
        <v>#DIV/0!</v>
      </c>
      <c r="AA2554" t="e">
        <f t="shared" si="1320"/>
        <v>#DIV/0!</v>
      </c>
      <c r="AB2554" t="str">
        <f t="shared" si="1321"/>
        <v>0.0857797485293646+0.05818148616786i</v>
      </c>
      <c r="AC2554" t="str">
        <f t="shared" si="1322"/>
        <v>1.15916861650632-0.114493404248782i</v>
      </c>
      <c r="AD2554" t="str">
        <f t="shared" si="1323"/>
        <v>0.0683764158833268+0.0569461024502406i</v>
      </c>
      <c r="AE2554" t="e">
        <f t="shared" si="1324"/>
        <v>#DIV/0!</v>
      </c>
      <c r="AF2554" t="str">
        <f t="shared" si="1325"/>
        <v>-17.6391170403576-5.09743145105901i</v>
      </c>
      <c r="AG2554" t="e">
        <f t="shared" si="1326"/>
        <v>#DIV/0!</v>
      </c>
      <c r="AH2554" t="e">
        <f t="shared" si="1327"/>
        <v>#DIV/0!</v>
      </c>
      <c r="AI2554" t="e">
        <f t="shared" si="1328"/>
        <v>#DIV/0!</v>
      </c>
      <c r="AJ2554" t="e">
        <f t="shared" si="1329"/>
        <v>#DIV/0!</v>
      </c>
      <c r="AK2554"/>
      <c r="AL2554"/>
      <c r="AM2554"/>
      <c r="AN2554"/>
    </row>
    <row r="2555" spans="1:40" x14ac:dyDescent="0.3">
      <c r="A2555"/>
      <c r="B2555">
        <f t="shared" si="1330"/>
        <v>621000</v>
      </c>
      <c r="C2555" s="186" t="str">
        <f t="shared" si="1298"/>
        <v>-0.00115742245152533+0.00466780254067086i</v>
      </c>
      <c r="D2555" s="158" t="str">
        <f t="shared" si="1299"/>
        <v>-7.05977656629877-1.71217045217361i</v>
      </c>
      <c r="E2555" t="str">
        <f t="shared" si="1300"/>
        <v>243.760122714928-2539.48346697957i</v>
      </c>
      <c r="F2555" t="str">
        <f t="shared" si="1301"/>
        <v>0.919682999239619+0.227994383258968i</v>
      </c>
      <c r="G2555" t="str">
        <f t="shared" si="1296"/>
        <v>0.919682999239619+0.227994383258968i</v>
      </c>
      <c r="H2555" t="str">
        <f t="shared" si="1302"/>
        <v>10.5844467191159+3.37884699930893i</v>
      </c>
      <c r="I2555" t="str">
        <f t="shared" si="1303"/>
        <v>2438.66129734908i</v>
      </c>
      <c r="J2555" t="str">
        <f t="shared" si="1297"/>
        <v>-1471.97003089527+520.016233188641i</v>
      </c>
      <c r="K2555" t="str">
        <f t="shared" si="1304"/>
        <v>0.520346673125411-1.47290538185721i</v>
      </c>
      <c r="L2555" t="str">
        <f t="shared" si="1305"/>
        <v>0.128638965038334-0.301083301107536i</v>
      </c>
      <c r="M2555" t="str">
        <f t="shared" si="1306"/>
        <v>0.648985638163745-1.77398868296475i</v>
      </c>
      <c r="N2555" t="str">
        <f t="shared" si="1307"/>
        <v>-7.93862349966611i</v>
      </c>
      <c r="O2555" t="str">
        <f t="shared" si="1308"/>
        <v>-0.0845408360386001-0.996420015375993i</v>
      </c>
      <c r="P2555" t="str">
        <f t="shared" si="1309"/>
        <v>1.0845408360386+0.996420015375993i</v>
      </c>
      <c r="Q2555" t="str">
        <f t="shared" si="1310"/>
        <v>-1.0845408360386+6.94220348429012i</v>
      </c>
      <c r="R2555" t="str">
        <f t="shared" si="1311"/>
        <v>0.116286673380049-0.174391097112899i</v>
      </c>
      <c r="S2555" t="str">
        <f t="shared" si="1312"/>
        <v>0.87117953357104i</v>
      </c>
      <c r="T2555" t="str">
        <f t="shared" si="1313"/>
        <v>0.151925954641757+0.101306569875759i</v>
      </c>
      <c r="U2555" t="e">
        <f t="shared" si="1314"/>
        <v>#DIV/0!</v>
      </c>
      <c r="V2555" t="str">
        <f t="shared" si="1315"/>
        <v>0.0000833333333333333-0.00042714692187841i</v>
      </c>
      <c r="W2555" t="e">
        <f t="shared" si="1316"/>
        <v>#DIV/0!</v>
      </c>
      <c r="X2555" t="e">
        <f t="shared" si="1317"/>
        <v>#DIV/0!</v>
      </c>
      <c r="Y2555" t="str">
        <f t="shared" si="1318"/>
        <v>0.00096+2.6532634915158i</v>
      </c>
      <c r="Z2555" t="e">
        <f t="shared" si="1319"/>
        <v>#DIV/0!</v>
      </c>
      <c r="AA2555" t="e">
        <f t="shared" si="1320"/>
        <v>#DIV/0!</v>
      </c>
      <c r="AB2555" t="str">
        <f t="shared" si="1321"/>
        <v>0.0866942825370225+0.0578090847766951i</v>
      </c>
      <c r="AC2555" t="str">
        <f t="shared" si="1322"/>
        <v>1.15881600644384-0.116277410322961i</v>
      </c>
      <c r="AD2555" t="str">
        <f t="shared" si="1323"/>
        <v>0.069111295526764+0.056821071575182i</v>
      </c>
      <c r="AE2555" t="e">
        <f t="shared" si="1324"/>
        <v>#DIV/0!</v>
      </c>
      <c r="AF2555" t="str">
        <f t="shared" si="1325"/>
        <v>-17.6442232854147-5.09101745148254i</v>
      </c>
      <c r="AG2555" t="e">
        <f t="shared" si="1326"/>
        <v>#DIV/0!</v>
      </c>
      <c r="AH2555" t="e">
        <f t="shared" si="1327"/>
        <v>#DIV/0!</v>
      </c>
      <c r="AI2555" t="e">
        <f t="shared" si="1328"/>
        <v>#DIV/0!</v>
      </c>
      <c r="AJ2555" t="e">
        <f t="shared" si="1329"/>
        <v>#DIV/0!</v>
      </c>
      <c r="AK2555"/>
      <c r="AL2555"/>
      <c r="AM2555"/>
      <c r="AN2555"/>
    </row>
    <row r="2556" spans="1:40" x14ac:dyDescent="0.3">
      <c r="A2556"/>
      <c r="B2556">
        <f t="shared" si="1330"/>
        <v>622000</v>
      </c>
      <c r="C2556" s="186" t="str">
        <f t="shared" si="1298"/>
        <v>-0.00115411315890023+0.00466146186734982i</v>
      </c>
      <c r="D2556" s="158" t="str">
        <f t="shared" si="1299"/>
        <v>-7.06151176834282-1.71002805483756i</v>
      </c>
      <c r="E2556" t="str">
        <f t="shared" si="1300"/>
        <v>242.984085378633-2535.47506670095i</v>
      </c>
      <c r="F2556" t="str">
        <f t="shared" si="1301"/>
        <v>0.919912639233641+0.227708599454858i</v>
      </c>
      <c r="G2556" t="str">
        <f t="shared" si="1296"/>
        <v>0.919912639233641+0.227708599454858i</v>
      </c>
      <c r="H2556" t="str">
        <f t="shared" si="1302"/>
        <v>10.5877967580554+3.37458865447406i</v>
      </c>
      <c r="I2556" t="str">
        <f t="shared" si="1303"/>
        <v>2442.58828816606i</v>
      </c>
      <c r="J2556" t="str">
        <f t="shared" si="1297"/>
        <v>-1476.71771526598+520.853618427271i</v>
      </c>
      <c r="K2556" t="str">
        <f t="shared" si="1304"/>
        <v>0.518857832117463-1.47105928668776i</v>
      </c>
      <c r="L2556" t="str">
        <f t="shared" si="1305"/>
        <v>0.128289293416186-0.300748402669514i</v>
      </c>
      <c r="M2556" t="str">
        <f t="shared" si="1306"/>
        <v>0.647147125533649-1.77180768935727i</v>
      </c>
      <c r="N2556" t="str">
        <f t="shared" si="1307"/>
        <v>-7.95140711238699i</v>
      </c>
      <c r="O2556" t="str">
        <f t="shared" si="1308"/>
        <v>-0.0972714289177056-0.995257890758123i</v>
      </c>
      <c r="P2556" t="str">
        <f t="shared" si="1309"/>
        <v>1.09727142891771+0.995257890758123i</v>
      </c>
      <c r="Q2556" t="str">
        <f t="shared" si="1310"/>
        <v>-1.09727142891771+6.95614922162887i</v>
      </c>
      <c r="R2556" t="str">
        <f t="shared" si="1311"/>
        <v>0.115324163192846-0.17593258845682i</v>
      </c>
      <c r="S2556" t="str">
        <f t="shared" si="1312"/>
        <v>0.872582399164553i</v>
      </c>
      <c r="T2556" t="str">
        <f t="shared" si="1313"/>
        <v>0.153515680126882+0.100629835000458i</v>
      </c>
      <c r="U2556" t="e">
        <f t="shared" si="1314"/>
        <v>#DIV/0!</v>
      </c>
      <c r="V2556" t="str">
        <f t="shared" si="1315"/>
        <v>0.0000833333333333333-0.000426460190492753i</v>
      </c>
      <c r="W2556" t="e">
        <f t="shared" si="1316"/>
        <v>#DIV/0!</v>
      </c>
      <c r="X2556" t="e">
        <f t="shared" si="1317"/>
        <v>#DIV/0!</v>
      </c>
      <c r="Y2556" t="str">
        <f t="shared" si="1318"/>
        <v>0.00096+2.65753605752468i</v>
      </c>
      <c r="Z2556" t="e">
        <f t="shared" si="1319"/>
        <v>#DIV/0!</v>
      </c>
      <c r="AA2556" t="e">
        <f t="shared" si="1320"/>
        <v>#DIV/0!</v>
      </c>
      <c r="AB2556" t="str">
        <f t="shared" si="1321"/>
        <v>0.0876014357004745+0.0574229161024857i</v>
      </c>
      <c r="AC2556" t="str">
        <f t="shared" si="1322"/>
        <v>1.15843338160188-0.118051822277354i</v>
      </c>
      <c r="AD2556" t="str">
        <f t="shared" si="1323"/>
        <v>0.0698438372195162+0.0566869959067363i</v>
      </c>
      <c r="AE2556" t="e">
        <f t="shared" si="1324"/>
        <v>#DIV/0!</v>
      </c>
      <c r="AF2556" t="str">
        <f t="shared" si="1325"/>
        <v>-17.6493085263982-5.08461670931162i</v>
      </c>
      <c r="AG2556" t="e">
        <f t="shared" si="1326"/>
        <v>#DIV/0!</v>
      </c>
      <c r="AH2556" t="e">
        <f t="shared" si="1327"/>
        <v>#DIV/0!</v>
      </c>
      <c r="AI2556" t="e">
        <f t="shared" si="1328"/>
        <v>#DIV/0!</v>
      </c>
      <c r="AJ2556" t="e">
        <f t="shared" si="1329"/>
        <v>#DIV/0!</v>
      </c>
      <c r="AK2556"/>
      <c r="AL2556"/>
      <c r="AM2556"/>
      <c r="AN2556"/>
    </row>
    <row r="2557" spans="1:40" x14ac:dyDescent="0.3">
      <c r="A2557"/>
      <c r="B2557">
        <f t="shared" si="1330"/>
        <v>623000</v>
      </c>
      <c r="C2557" s="186" t="str">
        <f t="shared" si="1298"/>
        <v>-0.00115081745693754+0.0046551367773999i</v>
      </c>
      <c r="D2557" s="158" t="str">
        <f t="shared" si="1299"/>
        <v>-7.06323984431163-1.70789003289067i</v>
      </c>
      <c r="E2557" t="str">
        <f t="shared" si="1300"/>
        <v>242.211736779732-2531.47918154288i</v>
      </c>
      <c r="F2557" t="str">
        <f t="shared" si="1301"/>
        <v>0.920141336148927+0.227423401937053i</v>
      </c>
      <c r="G2557" t="str">
        <f t="shared" si="1296"/>
        <v>0.920141336148927+0.227423401937053i</v>
      </c>
      <c r="H2557" t="str">
        <f t="shared" si="1302"/>
        <v>10.5911330287121+3.37033916620878i</v>
      </c>
      <c r="I2557" t="str">
        <f t="shared" si="1303"/>
        <v>2446.51527898305i</v>
      </c>
      <c r="J2557" t="str">
        <f t="shared" si="1297"/>
        <v>-1481.47303871049+521.691003665899i</v>
      </c>
      <c r="K2557" t="str">
        <f t="shared" si="1304"/>
        <v>0.517375111600026-1.46921697585212i</v>
      </c>
      <c r="L2557" t="str">
        <f t="shared" si="1305"/>
        <v>0.127940959568208-0.300414009612745i</v>
      </c>
      <c r="M2557" t="str">
        <f t="shared" si="1306"/>
        <v>0.645316071168234-1.76963098546487i</v>
      </c>
      <c r="N2557" t="str">
        <f t="shared" si="1307"/>
        <v>-7.96419072510787i</v>
      </c>
      <c r="O2557" t="str">
        <f t="shared" si="1308"/>
        <v>-0.109986125843015-0.993933122560087i</v>
      </c>
      <c r="P2557" t="str">
        <f t="shared" si="1309"/>
        <v>1.10998612584302+0.993933122560087i</v>
      </c>
      <c r="Q2557" t="str">
        <f t="shared" si="1310"/>
        <v>-1.10998612584302+6.97025760254778i</v>
      </c>
      <c r="R2557" t="str">
        <f t="shared" si="1311"/>
        <v>0.114337494927823-0.177453866041398i</v>
      </c>
      <c r="S2557" t="str">
        <f t="shared" si="1312"/>
        <v>0.873985264758066i</v>
      </c>
      <c r="T2557" t="str">
        <f t="shared" si="1313"/>
        <v>0.155092064094534+0.0999292857762674i</v>
      </c>
      <c r="U2557" t="e">
        <f t="shared" si="1314"/>
        <v>#DIV/0!</v>
      </c>
      <c r="V2557" t="str">
        <f t="shared" si="1315"/>
        <v>0.0000833333333333333-0.000425775663702235i</v>
      </c>
      <c r="W2557" t="e">
        <f t="shared" si="1316"/>
        <v>#DIV/0!</v>
      </c>
      <c r="X2557" t="e">
        <f t="shared" si="1317"/>
        <v>#DIV/0!</v>
      </c>
      <c r="Y2557" t="str">
        <f t="shared" si="1318"/>
        <v>0.00096+2.66180862353356i</v>
      </c>
      <c r="Z2557" t="e">
        <f t="shared" si="1319"/>
        <v>#DIV/0!</v>
      </c>
      <c r="AA2557" t="e">
        <f t="shared" si="1320"/>
        <v>#DIV/0!</v>
      </c>
      <c r="AB2557" t="str">
        <f t="shared" si="1321"/>
        <v>0.0885009757257501+0.0570231581248822i</v>
      </c>
      <c r="AC2557" t="str">
        <f t="shared" si="1322"/>
        <v>1.15802104945675-0.119816108521408i</v>
      </c>
      <c r="AD2557" t="str">
        <f t="shared" si="1323"/>
        <v>0.0705739356049299+0.0565439224812216i</v>
      </c>
      <c r="AE2557" t="e">
        <f t="shared" si="1324"/>
        <v>#DIV/0!</v>
      </c>
      <c r="AF2557" t="str">
        <f t="shared" si="1325"/>
        <v>-17.6543728730237-5.07822919909945i</v>
      </c>
      <c r="AG2557" t="e">
        <f t="shared" si="1326"/>
        <v>#DIV/0!</v>
      </c>
      <c r="AH2557" t="e">
        <f t="shared" si="1327"/>
        <v>#DIV/0!</v>
      </c>
      <c r="AI2557" t="e">
        <f t="shared" si="1328"/>
        <v>#DIV/0!</v>
      </c>
      <c r="AJ2557" t="e">
        <f t="shared" si="1329"/>
        <v>#DIV/0!</v>
      </c>
      <c r="AK2557"/>
      <c r="AL2557"/>
      <c r="AM2557"/>
      <c r="AN2557"/>
    </row>
    <row r="2558" spans="1:40" x14ac:dyDescent="0.3">
      <c r="A2558"/>
      <c r="B2558">
        <f t="shared" si="1330"/>
        <v>624000</v>
      </c>
      <c r="C2558" s="186" t="str">
        <f t="shared" si="1298"/>
        <v>-0.00114753527476611+0.00464882722074477i</v>
      </c>
      <c r="D2558" s="158" t="str">
        <f t="shared" si="1299"/>
        <v>-7.06496083136482-1.70575637832497i</v>
      </c>
      <c r="E2558" t="str">
        <f t="shared" si="1300"/>
        <v>241.443053648534-2527.49575355939i</v>
      </c>
      <c r="F2558" t="str">
        <f t="shared" si="1301"/>
        <v>0.920369094903254+0.227138789610958i</v>
      </c>
      <c r="G2558" t="str">
        <f t="shared" si="1296"/>
        <v>0.920369094903254+0.227138789610958i</v>
      </c>
      <c r="H2558" t="str">
        <f t="shared" si="1302"/>
        <v>10.5944556029667+3.36609851700167i</v>
      </c>
      <c r="I2558" t="str">
        <f t="shared" si="1303"/>
        <v>2450.44226980004i</v>
      </c>
      <c r="J2558" t="str">
        <f t="shared" si="1297"/>
        <v>-1486.23600122881+522.528388904529i</v>
      </c>
      <c r="K2558" t="str">
        <f t="shared" si="1304"/>
        <v>0.515898479613571-1.46737844232419i</v>
      </c>
      <c r="L2558" t="str">
        <f t="shared" si="1305"/>
        <v>0.127593957172621-0.300080122195527i</v>
      </c>
      <c r="M2558" t="str">
        <f t="shared" si="1306"/>
        <v>0.643492436786192-1.76745856451972i</v>
      </c>
      <c r="N2558" t="str">
        <f t="shared" si="1307"/>
        <v>-7.97697433782875i</v>
      </c>
      <c r="O2558" t="str">
        <f t="shared" si="1308"/>
        <v>-0.122682848997463-0.992445927273555i</v>
      </c>
      <c r="P2558" t="str">
        <f t="shared" si="1309"/>
        <v>1.12268284899746+0.992445927273555i</v>
      </c>
      <c r="Q2558" t="str">
        <f t="shared" si="1310"/>
        <v>-1.12268284899746+6.9845284105552i</v>
      </c>
      <c r="R2558" t="str">
        <f t="shared" si="1311"/>
        <v>0.113327149858587-0.178954572592268i</v>
      </c>
      <c r="S2558" t="str">
        <f t="shared" si="1312"/>
        <v>0.875388130351577i</v>
      </c>
      <c r="T2558" t="str">
        <f t="shared" si="1313"/>
        <v>0.156654708719411+0.0992052418327815i</v>
      </c>
      <c r="U2558" t="e">
        <f t="shared" si="1314"/>
        <v>#DIV/0!</v>
      </c>
      <c r="V2558" t="str">
        <f t="shared" si="1315"/>
        <v>0.0000833333333333333-0.00042509333090784i</v>
      </c>
      <c r="W2558" t="e">
        <f t="shared" si="1316"/>
        <v>#DIV/0!</v>
      </c>
      <c r="X2558" t="e">
        <f t="shared" si="1317"/>
        <v>#DIV/0!</v>
      </c>
      <c r="Y2558" t="str">
        <f t="shared" si="1318"/>
        <v>0.00096+2.66608118954244i</v>
      </c>
      <c r="Z2558" t="e">
        <f t="shared" si="1319"/>
        <v>#DIV/0!</v>
      </c>
      <c r="AA2558" t="e">
        <f t="shared" si="1320"/>
        <v>#DIV/0!</v>
      </c>
      <c r="AB2558" t="str">
        <f t="shared" si="1321"/>
        <v>0.0893926755997676+0.0566099932357505i</v>
      </c>
      <c r="AC2558" t="str">
        <f t="shared" si="1322"/>
        <v>1.15757932803446-0.121569747600419i</v>
      </c>
      <c r="AD2558" t="str">
        <f t="shared" si="1323"/>
        <v>0.0713014863281485+0.0563918993293002i</v>
      </c>
      <c r="AE2558" t="e">
        <f t="shared" si="1324"/>
        <v>#DIV/0!</v>
      </c>
      <c r="AF2558" t="str">
        <f t="shared" si="1325"/>
        <v>-17.6594164343315-5.07185489532664i</v>
      </c>
      <c r="AG2558" t="e">
        <f t="shared" si="1326"/>
        <v>#DIV/0!</v>
      </c>
      <c r="AH2558" t="e">
        <f t="shared" si="1327"/>
        <v>#DIV/0!</v>
      </c>
      <c r="AI2558" t="e">
        <f t="shared" si="1328"/>
        <v>#DIV/0!</v>
      </c>
      <c r="AJ2558" t="e">
        <f t="shared" si="1329"/>
        <v>#DIV/0!</v>
      </c>
      <c r="AK2558"/>
      <c r="AL2558"/>
      <c r="AM2558"/>
      <c r="AN2558"/>
    </row>
    <row r="2559" spans="1:40" x14ac:dyDescent="0.3">
      <c r="A2559"/>
      <c r="B2559">
        <f t="shared" si="1330"/>
        <v>625000</v>
      </c>
      <c r="C2559" s="186" t="str">
        <f t="shared" si="1298"/>
        <v>-0.00114426654195033+0.00464253314747621i</v>
      </c>
      <c r="D2559" s="158" t="str">
        <f t="shared" si="1299"/>
        <v>-7.06667476643361-1.70362708310376i</v>
      </c>
      <c r="E2559" t="str">
        <f t="shared" si="1300"/>
        <v>240.678012897983-2523.52472515797i</v>
      </c>
      <c r="F2559" t="str">
        <f t="shared" si="1301"/>
        <v>0.920595920384172+0.226854761378401i</v>
      </c>
      <c r="G2559" t="str">
        <f t="shared" si="1296"/>
        <v>0.920595920384172+0.226854761378401i</v>
      </c>
      <c r="H2559" t="str">
        <f t="shared" si="1302"/>
        <v>10.5977645522568+3.36186668929942i</v>
      </c>
      <c r="I2559" t="str">
        <f t="shared" si="1303"/>
        <v>2454.36926061703i</v>
      </c>
      <c r="J2559" t="str">
        <f t="shared" si="1297"/>
        <v>-1491.00660282093+523.365774143157i</v>
      </c>
      <c r="K2559" t="str">
        <f t="shared" si="1304"/>
        <v>0.514427904395362-1.46554367905421i</v>
      </c>
      <c r="L2559" t="str">
        <f t="shared" si="1305"/>
        <v>0.127248279941336-0.299746740660208i</v>
      </c>
      <c r="M2559" t="str">
        <f t="shared" si="1306"/>
        <v>0.641676184336698-1.76529041971442i</v>
      </c>
      <c r="N2559" t="str">
        <f t="shared" si="1307"/>
        <v>-7.98975795054963i</v>
      </c>
      <c r="O2559" t="str">
        <f t="shared" si="1308"/>
        <v>-0.135359523501234-0.990796547933792i</v>
      </c>
      <c r="P2559" t="str">
        <f t="shared" si="1309"/>
        <v>1.13535952350123+0.990796547933792i</v>
      </c>
      <c r="Q2559" t="str">
        <f t="shared" si="1310"/>
        <v>-1.13535952350123+6.99896140261584i</v>
      </c>
      <c r="R2559" t="str">
        <f t="shared" si="1311"/>
        <v>0.112293614631797-0.180434363851447i</v>
      </c>
      <c r="S2559" t="str">
        <f t="shared" si="1312"/>
        <v>0.87679099594509i</v>
      </c>
      <c r="T2559" t="str">
        <f t="shared" si="1313"/>
        <v>0.158203225584029+0.0984580302112874i</v>
      </c>
      <c r="U2559" t="e">
        <f t="shared" si="1314"/>
        <v>#DIV/0!</v>
      </c>
      <c r="V2559" t="str">
        <f t="shared" si="1315"/>
        <v>0.0000833333333333333-0.000424413181578389i</v>
      </c>
      <c r="W2559" t="e">
        <f t="shared" si="1316"/>
        <v>#DIV/0!</v>
      </c>
      <c r="X2559" t="e">
        <f t="shared" si="1317"/>
        <v>#DIV/0!</v>
      </c>
      <c r="Y2559" t="str">
        <f t="shared" si="1318"/>
        <v>0.00096+2.67035375555132i</v>
      </c>
      <c r="Z2559" t="e">
        <f t="shared" si="1319"/>
        <v>#DIV/0!</v>
      </c>
      <c r="AA2559" t="e">
        <f t="shared" si="1320"/>
        <v>#DIV/0!</v>
      </c>
      <c r="AB2559" t="str">
        <f t="shared" si="1321"/>
        <v>0.0902763136778767+0.0561836080563287i</v>
      </c>
      <c r="AC2559" t="str">
        <f t="shared" si="1322"/>
        <v>1.15710854554363-0.123312228422836i</v>
      </c>
      <c r="AD2559" t="str">
        <f t="shared" si="1323"/>
        <v>0.0720263860370291+0.0562309754554871i</v>
      </c>
      <c r="AE2559" t="e">
        <f t="shared" si="1324"/>
        <v>#DIV/0!</v>
      </c>
      <c r="AF2559" t="str">
        <f t="shared" si="1325"/>
        <v>-17.6644393186904-5.06549377240318i</v>
      </c>
      <c r="AG2559" t="e">
        <f t="shared" si="1326"/>
        <v>#DIV/0!</v>
      </c>
      <c r="AH2559" t="e">
        <f t="shared" si="1327"/>
        <v>#DIV/0!</v>
      </c>
      <c r="AI2559" t="e">
        <f t="shared" si="1328"/>
        <v>#DIV/0!</v>
      </c>
      <c r="AJ2559" t="e">
        <f t="shared" si="1329"/>
        <v>#DIV/0!</v>
      </c>
      <c r="AK2559"/>
      <c r="AL2559"/>
      <c r="AM2559"/>
      <c r="AN2559"/>
    </row>
    <row r="2560" spans="1:40" x14ac:dyDescent="0.3">
      <c r="A2560"/>
      <c r="B2560">
        <f t="shared" si="1330"/>
        <v>626000</v>
      </c>
      <c r="C2560" s="186" t="str">
        <f t="shared" si="1298"/>
        <v>-0.00114101118848725+0.0046362545078538i</v>
      </c>
      <c r="D2560" s="158" t="str">
        <f t="shared" si="1299"/>
        <v>-7.06838168622255-1.70150213916251i</v>
      </c>
      <c r="E2560" t="str">
        <f t="shared" si="1300"/>
        <v>239.916591621931-2519.56603909683i</v>
      </c>
      <c r="F2560" t="str">
        <f t="shared" si="1301"/>
        <v>0.920821817449236+0.226571316137746i</v>
      </c>
      <c r="G2560" t="str">
        <f t="shared" si="1296"/>
        <v>0.920821817449236+0.226571316137746i</v>
      </c>
      <c r="H2560" t="str">
        <f t="shared" si="1302"/>
        <v>10.6010599475811+3.35764366550846i</v>
      </c>
      <c r="I2560" t="str">
        <f t="shared" si="1303"/>
        <v>2458.29625143401i</v>
      </c>
      <c r="J2560" t="str">
        <f t="shared" si="1297"/>
        <v>-1495.78484348686+524.203159381787i</v>
      </c>
      <c r="K2560" t="str">
        <f t="shared" si="1304"/>
        <v>0.512963354378089-1.46371267896937i</v>
      </c>
      <c r="L2560" t="str">
        <f t="shared" si="1305"/>
        <v>0.126903921619765-0.299413865233385i</v>
      </c>
      <c r="M2560" t="str">
        <f t="shared" si="1306"/>
        <v>0.639867275997854-1.76312654420276i</v>
      </c>
      <c r="N2560" t="str">
        <f t="shared" si="1307"/>
        <v>-8.00254156327051i</v>
      </c>
      <c r="O2560" t="str">
        <f t="shared" si="1308"/>
        <v>-0.148014077750832-0.988985254079944i</v>
      </c>
      <c r="P2560" t="str">
        <f t="shared" si="1309"/>
        <v>1.14801407775083+0.988985254079944i</v>
      </c>
      <c r="Q2560" t="str">
        <f t="shared" si="1310"/>
        <v>-1.14801407775083+7.01355630919057i</v>
      </c>
      <c r="R2560" t="str">
        <f t="shared" si="1311"/>
        <v>0.111237380856674-0.181892908633916i</v>
      </c>
      <c r="S2560" t="str">
        <f t="shared" si="1312"/>
        <v>0.878193861538602i</v>
      </c>
      <c r="T2560" t="str">
        <f t="shared" si="1313"/>
        <v>0.159737235819707+0.0976879850419627i</v>
      </c>
      <c r="U2560" t="e">
        <f t="shared" si="1314"/>
        <v>#DIV/0!</v>
      </c>
      <c r="V2560" t="str">
        <f t="shared" si="1315"/>
        <v>0.0000833333333333333-0.000423735205249988i</v>
      </c>
      <c r="W2560" t="e">
        <f t="shared" si="1316"/>
        <v>#DIV/0!</v>
      </c>
      <c r="X2560" t="e">
        <f t="shared" si="1317"/>
        <v>#DIV/0!</v>
      </c>
      <c r="Y2560" t="str">
        <f t="shared" si="1318"/>
        <v>0.00096+2.67462632156021i</v>
      </c>
      <c r="Z2560" t="e">
        <f t="shared" si="1319"/>
        <v>#DIV/0!</v>
      </c>
      <c r="AA2560" t="e">
        <f t="shared" si="1320"/>
        <v>#DIV/0!</v>
      </c>
      <c r="AB2560" t="str">
        <f t="shared" si="1321"/>
        <v>0.0911516737643092+0.0557441932530246i</v>
      </c>
      <c r="AC2560" t="str">
        <f t="shared" si="1322"/>
        <v>1.15660904000379-0.125043050472853i</v>
      </c>
      <c r="AD2560" t="str">
        <f t="shared" si="1323"/>
        <v>0.0727485323827124+0.0560612008180133i</v>
      </c>
      <c r="AE2560" t="e">
        <f t="shared" si="1324"/>
        <v>#DIV/0!</v>
      </c>
      <c r="AF2560" t="str">
        <f t="shared" si="1325"/>
        <v>-17.6694416338037-5.05914580467097i</v>
      </c>
      <c r="AG2560" t="e">
        <f t="shared" si="1326"/>
        <v>#DIV/0!</v>
      </c>
      <c r="AH2560" t="e">
        <f t="shared" si="1327"/>
        <v>#DIV/0!</v>
      </c>
      <c r="AI2560" t="e">
        <f t="shared" si="1328"/>
        <v>#DIV/0!</v>
      </c>
      <c r="AJ2560" t="e">
        <f t="shared" si="1329"/>
        <v>#DIV/0!</v>
      </c>
      <c r="AK2560"/>
      <c r="AL2560"/>
      <c r="AM2560"/>
      <c r="AN2560"/>
    </row>
    <row r="2561" spans="1:40" x14ac:dyDescent="0.3">
      <c r="A2561"/>
      <c r="B2561">
        <f t="shared" si="1330"/>
        <v>627000</v>
      </c>
      <c r="C2561" s="186" t="str">
        <f t="shared" si="1298"/>
        <v>-0.00113776914480345+0.00462999125230441i</v>
      </c>
      <c r="D2561" s="158" t="str">
        <f t="shared" si="1299"/>
        <v>-7.07008162721069-1.69938153840941i</v>
      </c>
      <c r="E2561" t="str">
        <f t="shared" si="1300"/>
        <v>239.158767093472-2515.61963848234i</v>
      </c>
      <c r="F2561" t="str">
        <f t="shared" si="1301"/>
        <v>0.921046790926155+0.226288452783966i</v>
      </c>
      <c r="G2561" t="str">
        <f t="shared" si="1296"/>
        <v>0.921046790926155+0.226288452783966i</v>
      </c>
      <c r="H2561" t="str">
        <f t="shared" si="1302"/>
        <v>10.6043418595011+3.35342942799592i</v>
      </c>
      <c r="I2561" t="str">
        <f t="shared" si="1303"/>
        <v>2462.223242251i</v>
      </c>
      <c r="J2561" t="str">
        <f t="shared" si="1297"/>
        <v>-1500.5707232266+525.040544620416i</v>
      </c>
      <c r="K2561" t="str">
        <f t="shared" si="1304"/>
        <v>0.51150479818855-1.46188543497451i</v>
      </c>
      <c r="L2561" t="str">
        <f t="shared" si="1305"/>
        <v>0.126560875986646-0.299081496126108i</v>
      </c>
      <c r="M2561" t="str">
        <f t="shared" si="1306"/>
        <v>0.638065674175196-1.76096693110062i</v>
      </c>
      <c r="N2561" t="str">
        <f t="shared" si="1307"/>
        <v>-8.01532517599139i</v>
      </c>
      <c r="O2561" t="str">
        <f t="shared" si="1308"/>
        <v>-0.160644443757618-0.987012341710987i</v>
      </c>
      <c r="P2561" t="str">
        <f t="shared" si="1309"/>
        <v>1.16064444375762+0.987012341710987i</v>
      </c>
      <c r="Q2561" t="str">
        <f t="shared" si="1310"/>
        <v>-1.16064444375762+7.0283128342804i</v>
      </c>
      <c r="R2561" t="str">
        <f t="shared" si="1311"/>
        <v>0.110158944696295-0.183329888869624i</v>
      </c>
      <c r="S2561" t="str">
        <f t="shared" si="1312"/>
        <v>0.879596727132114i</v>
      </c>
      <c r="T2561" t="str">
        <f t="shared" si="1313"/>
        <v>0.161256370235215+0.0968954472191886i</v>
      </c>
      <c r="U2561" t="e">
        <f t="shared" si="1314"/>
        <v>#DIV/0!</v>
      </c>
      <c r="V2561" t="str">
        <f t="shared" si="1315"/>
        <v>0.0000833333333333333-0.000423059391525506i</v>
      </c>
      <c r="W2561" t="e">
        <f t="shared" si="1316"/>
        <v>#DIV/0!</v>
      </c>
      <c r="X2561" t="e">
        <f t="shared" si="1317"/>
        <v>#DIV/0!</v>
      </c>
      <c r="Y2561" t="str">
        <f t="shared" si="1318"/>
        <v>0.00096+2.67889888756909i</v>
      </c>
      <c r="Z2561" t="e">
        <f t="shared" si="1319"/>
        <v>#DIV/0!</v>
      </c>
      <c r="AA2561" t="e">
        <f t="shared" si="1320"/>
        <v>#DIV/0!</v>
      </c>
      <c r="AB2561" t="str">
        <f t="shared" si="1321"/>
        <v>0.0920185451855902+0.0552919433521378i</v>
      </c>
      <c r="AC2561" t="str">
        <f t="shared" si="1322"/>
        <v>1.15608115886987-0.126761724008374i</v>
      </c>
      <c r="AD2561" t="str">
        <f t="shared" si="1323"/>
        <v>0.073467824019872+0.0558826263090346i</v>
      </c>
      <c r="AE2561" t="e">
        <f t="shared" si="1324"/>
        <v>#DIV/0!</v>
      </c>
      <c r="AF2561" t="str">
        <f t="shared" si="1325"/>
        <v>-17.6744234867118-5.05281096640533i</v>
      </c>
      <c r="AG2561" t="e">
        <f t="shared" si="1326"/>
        <v>#DIV/0!</v>
      </c>
      <c r="AH2561" t="e">
        <f t="shared" si="1327"/>
        <v>#DIV/0!</v>
      </c>
      <c r="AI2561" t="e">
        <f t="shared" si="1328"/>
        <v>#DIV/0!</v>
      </c>
      <c r="AJ2561" t="e">
        <f t="shared" si="1329"/>
        <v>#DIV/0!</v>
      </c>
      <c r="AK2561"/>
      <c r="AL2561"/>
      <c r="AM2561"/>
      <c r="AN2561"/>
    </row>
    <row r="2562" spans="1:40" x14ac:dyDescent="0.3">
      <c r="A2562"/>
      <c r="B2562">
        <f t="shared" si="1330"/>
        <v>628000</v>
      </c>
      <c r="C2562" s="186" t="str">
        <f t="shared" si="1298"/>
        <v>-0.00113454034175232+0.0046237433314222i</v>
      </c>
      <c r="D2562" s="158" t="str">
        <f t="shared" si="1299"/>
        <v>-7.07177462565353-1.69726527272641i</v>
      </c>
      <c r="E2562" t="str">
        <f t="shared" si="1300"/>
        <v>238.404516763256-2511.68546676645i</v>
      </c>
      <c r="F2562" t="str">
        <f t="shared" si="1301"/>
        <v>0.921270845613056+0.22600617020878i</v>
      </c>
      <c r="G2562" t="str">
        <f t="shared" si="1296"/>
        <v>0.921270845613056+0.22600617020878i</v>
      </c>
      <c r="H2562" t="str">
        <f t="shared" si="1302"/>
        <v>10.607610358145+3.34922395909148i</v>
      </c>
      <c r="I2562" t="str">
        <f t="shared" si="1303"/>
        <v>2466.15023306799i</v>
      </c>
      <c r="J2562" t="str">
        <f t="shared" si="1297"/>
        <v>-1505.36424204014+525.877929859045i</v>
      </c>
      <c r="K2562" t="str">
        <f t="shared" si="1304"/>
        <v>0.510052204646316-1.46006193995269i</v>
      </c>
      <c r="L2562" t="str">
        <f t="shared" si="1305"/>
        <v>0.126219136853856-0.29874963353408i</v>
      </c>
      <c r="M2562" t="str">
        <f t="shared" si="1306"/>
        <v>0.636271341500172-1.75881157348677i</v>
      </c>
      <c r="N2562" t="str">
        <f t="shared" si="1307"/>
        <v>-8.02810878871227i</v>
      </c>
      <c r="O2562" t="str">
        <f t="shared" si="1308"/>
        <v>-0.173248557485767-0.984878133237357i</v>
      </c>
      <c r="P2562" t="str">
        <f t="shared" si="1309"/>
        <v>1.17324855748577+0.984878133237357i</v>
      </c>
      <c r="Q2562" t="str">
        <f t="shared" si="1310"/>
        <v>-1.17324855748577+7.04323065547491i</v>
      </c>
      <c r="R2562" t="str">
        <f t="shared" si="1311"/>
        <v>0.109058806461259-0.184744999631114i</v>
      </c>
      <c r="S2562" t="str">
        <f t="shared" si="1312"/>
        <v>0.880999592725626i</v>
      </c>
      <c r="T2562" t="str">
        <f t="shared" si="1313"/>
        <v>0.162760269433107+0.096080764075512i</v>
      </c>
      <c r="U2562" t="e">
        <f t="shared" si="1314"/>
        <v>#DIV/0!</v>
      </c>
      <c r="V2562" t="str">
        <f t="shared" si="1315"/>
        <v>0.0000833333333333333-0.000422385730074032i</v>
      </c>
      <c r="W2562" t="e">
        <f t="shared" si="1316"/>
        <v>#DIV/0!</v>
      </c>
      <c r="X2562" t="e">
        <f t="shared" si="1317"/>
        <v>#DIV/0!</v>
      </c>
      <c r="Y2562" t="str">
        <f t="shared" si="1318"/>
        <v>0.00096+2.68317145357797i</v>
      </c>
      <c r="Z2562" t="e">
        <f t="shared" si="1319"/>
        <v>#DIV/0!</v>
      </c>
      <c r="AA2562" t="e">
        <f t="shared" si="1320"/>
        <v>#DIV/0!</v>
      </c>
      <c r="AB2562" t="str">
        <f t="shared" si="1321"/>
        <v>0.0928767228569215+0.0548270565538117i</v>
      </c>
      <c r="AC2562" t="str">
        <f t="shared" si="1322"/>
        <v>1.15552525865337-0.128467770244277i</v>
      </c>
      <c r="AD2562" t="str">
        <f t="shared" si="1323"/>
        <v>0.0741841606066505+0.0556953037351969i</v>
      </c>
      <c r="AE2562" t="e">
        <f t="shared" si="1324"/>
        <v>#DIV/0!</v>
      </c>
      <c r="AF2562" t="str">
        <f t="shared" si="1325"/>
        <v>-17.6793849837985-5.04648923181789i</v>
      </c>
      <c r="AG2562" t="e">
        <f t="shared" si="1326"/>
        <v>#DIV/0!</v>
      </c>
      <c r="AH2562" t="e">
        <f t="shared" si="1327"/>
        <v>#DIV/0!</v>
      </c>
      <c r="AI2562" t="e">
        <f t="shared" si="1328"/>
        <v>#DIV/0!</v>
      </c>
      <c r="AJ2562" t="e">
        <f t="shared" si="1329"/>
        <v>#DIV/0!</v>
      </c>
      <c r="AK2562"/>
      <c r="AL2562"/>
      <c r="AM2562"/>
      <c r="AN2562"/>
    </row>
    <row r="2563" spans="1:40" x14ac:dyDescent="0.3">
      <c r="A2563"/>
      <c r="B2563">
        <f t="shared" si="1330"/>
        <v>629000</v>
      </c>
      <c r="C2563" s="186" t="str">
        <f t="shared" si="1298"/>
        <v>-0.00113132471061102+0.00461751069596812i</v>
      </c>
      <c r="D2563" s="158" t="str">
        <f t="shared" si="1299"/>
        <v>-7.0734607175844-1.69515333396972i</v>
      </c>
      <c r="E2563" t="str">
        <f t="shared" si="1300"/>
        <v>237.653818257815-2507.76346774395i</v>
      </c>
      <c r="F2563" t="str">
        <f t="shared" si="1301"/>
        <v>0.921493986278658+0.225724467300714i</v>
      </c>
      <c r="G2563" t="str">
        <f t="shared" si="1296"/>
        <v>0.921493986278658+0.225724467300714i</v>
      </c>
      <c r="H2563" t="str">
        <f t="shared" si="1302"/>
        <v>10.6108655132106+3.34502724108831i</v>
      </c>
      <c r="I2563" t="str">
        <f t="shared" si="1303"/>
        <v>2470.07722388497i</v>
      </c>
      <c r="J2563" t="str">
        <f t="shared" si="1297"/>
        <v>-1510.16539992749+526.715315097674i</v>
      </c>
      <c r="K2563" t="str">
        <f t="shared" si="1304"/>
        <v>0.5086055427624-1.45824218676589i</v>
      </c>
      <c r="L2563" t="str">
        <f t="shared" si="1305"/>
        <v>0.125878698066236-0.298418277637858i</v>
      </c>
      <c r="M2563" t="str">
        <f t="shared" si="1306"/>
        <v>0.634484240828636-1.75666046440375i</v>
      </c>
      <c r="N2563" t="str">
        <f t="shared" si="1307"/>
        <v>-8.04089240143315i</v>
      </c>
      <c r="O2563" t="str">
        <f t="shared" si="1308"/>
        <v>-0.185824359189553-0.982582977428264i</v>
      </c>
      <c r="P2563" t="str">
        <f t="shared" si="1309"/>
        <v>1.18582435918955+0.982582977428264i</v>
      </c>
      <c r="Q2563" t="str">
        <f t="shared" si="1310"/>
        <v>-1.18582435918955+7.05830942400489i</v>
      </c>
      <c r="R2563" t="str">
        <f t="shared" si="1311"/>
        <v>0.107937470206265-0.186137949147032i</v>
      </c>
      <c r="S2563" t="str">
        <f t="shared" si="1312"/>
        <v>0.882402458319139i</v>
      </c>
      <c r="T2563" t="str">
        <f t="shared" si="1313"/>
        <v>0.164248583913824+0.0952442890547571i</v>
      </c>
      <c r="U2563" t="e">
        <f t="shared" si="1314"/>
        <v>#DIV/0!</v>
      </c>
      <c r="V2563" t="str">
        <f t="shared" si="1315"/>
        <v>0.0000833333333333333-0.000421714210630353i</v>
      </c>
      <c r="W2563" t="e">
        <f t="shared" si="1316"/>
        <v>#DIV/0!</v>
      </c>
      <c r="X2563" t="e">
        <f t="shared" si="1317"/>
        <v>#DIV/0!</v>
      </c>
      <c r="Y2563" t="str">
        <f t="shared" si="1318"/>
        <v>0.00096+2.68744401958685i</v>
      </c>
      <c r="Z2563" t="e">
        <f t="shared" si="1319"/>
        <v>#DIV/0!</v>
      </c>
      <c r="AA2563" t="e">
        <f t="shared" si="1320"/>
        <v>#DIV/0!</v>
      </c>
      <c r="AB2563" t="str">
        <f t="shared" si="1321"/>
        <v>0.0937260073415869+0.0543497345454986i</v>
      </c>
      <c r="AC2563" t="str">
        <f t="shared" si="1322"/>
        <v>1.15494170454094-0.130160721521043i</v>
      </c>
      <c r="AD2563" t="str">
        <f t="shared" si="1323"/>
        <v>0.0748974428042903+0.0554992857985534i</v>
      </c>
      <c r="AE2563" t="e">
        <f t="shared" si="1324"/>
        <v>#DIV/0!</v>
      </c>
      <c r="AF2563" t="str">
        <f t="shared" si="1325"/>
        <v>-17.684326230795-5.04018057505803i</v>
      </c>
      <c r="AG2563" t="e">
        <f t="shared" si="1326"/>
        <v>#DIV/0!</v>
      </c>
      <c r="AH2563" t="e">
        <f t="shared" si="1327"/>
        <v>#DIV/0!</v>
      </c>
      <c r="AI2563" t="e">
        <f t="shared" si="1328"/>
        <v>#DIV/0!</v>
      </c>
      <c r="AJ2563" t="e">
        <f t="shared" si="1329"/>
        <v>#DIV/0!</v>
      </c>
      <c r="AK2563"/>
      <c r="AL2563"/>
      <c r="AM2563"/>
      <c r="AN2563"/>
    </row>
    <row r="2564" spans="1:40" x14ac:dyDescent="0.3">
      <c r="A2564"/>
      <c r="B2564">
        <f t="shared" si="1330"/>
        <v>630000</v>
      </c>
      <c r="C2564" s="186" t="str">
        <f t="shared" si="1298"/>
        <v>-0.00112812218307756+0.00461129329686945i</v>
      </c>
      <c r="D2564" s="158" t="str">
        <f t="shared" si="1299"/>
        <v>-7.07513993881571-1.69304571397057i</v>
      </c>
      <c r="E2564" t="str">
        <f t="shared" si="1300"/>
        <v>236.906649377955-2503.85358555006i</v>
      </c>
      <c r="F2564" t="str">
        <f t="shared" si="1301"/>
        <v>0.921716217662449+0.225443342945204i</v>
      </c>
      <c r="G2564" t="str">
        <f t="shared" si="1296"/>
        <v>0.921716217662449+0.225443342945204i</v>
      </c>
      <c r="H2564" t="str">
        <f t="shared" si="1302"/>
        <v>10.6141073939677+3.34083925624437i</v>
      </c>
      <c r="I2564" t="str">
        <f t="shared" si="1303"/>
        <v>2474.00421470196i</v>
      </c>
      <c r="J2564" t="str">
        <f t="shared" si="1297"/>
        <v>-1514.97419688865+527.552700336302i</v>
      </c>
      <c r="K2564" t="str">
        <f t="shared" si="1304"/>
        <v>0.50716478173797-1.45642616825559i</v>
      </c>
      <c r="L2564" t="str">
        <f t="shared" si="1305"/>
        <v>0.125539553501409-0.298087428603043i</v>
      </c>
      <c r="M2564" t="str">
        <f t="shared" si="1306"/>
        <v>0.632704335239379-1.75451359685863i</v>
      </c>
      <c r="N2564" t="str">
        <f t="shared" si="1307"/>
        <v>-8.05367601415403i</v>
      </c>
      <c r="O2564" t="str">
        <f t="shared" si="1308"/>
        <v>-0.19836979374997-0.980127249354692i</v>
      </c>
      <c r="P2564" t="str">
        <f t="shared" si="1309"/>
        <v>1.19836979374997+0.980127249354692i</v>
      </c>
      <c r="Q2564" t="str">
        <f t="shared" si="1310"/>
        <v>-1.19836979374997+7.07354876479934i</v>
      </c>
      <c r="R2564" t="str">
        <f t="shared" si="1311"/>
        <v>0.106795443330124-0.187508458801804i</v>
      </c>
      <c r="S2564" t="str">
        <f t="shared" si="1312"/>
        <v>0.88380532391265i</v>
      </c>
      <c r="T2564" t="str">
        <f t="shared" si="1313"/>
        <v>0.16572097416769+0.0943863813847753i</v>
      </c>
      <c r="U2564" t="e">
        <f t="shared" si="1314"/>
        <v>#DIV/0!</v>
      </c>
      <c r="V2564" t="str">
        <f t="shared" si="1315"/>
        <v>0.0000833333333333333-0.000421044822994433i</v>
      </c>
      <c r="W2564" t="e">
        <f t="shared" si="1316"/>
        <v>#DIV/0!</v>
      </c>
      <c r="X2564" t="e">
        <f t="shared" si="1317"/>
        <v>#DIV/0!</v>
      </c>
      <c r="Y2564" t="str">
        <f t="shared" si="1318"/>
        <v>0.00096+2.69171658559573i</v>
      </c>
      <c r="Z2564" t="e">
        <f t="shared" si="1319"/>
        <v>#DIV/0!</v>
      </c>
      <c r="AA2564" t="e">
        <f t="shared" si="1320"/>
        <v>#DIV/0!</v>
      </c>
      <c r="AB2564" t="str">
        <f t="shared" si="1321"/>
        <v>0.0945662049034479+0.05386018231522i</v>
      </c>
      <c r="AC2564" t="str">
        <f t="shared" si="1322"/>
        <v>1.15433087001088-0.131840121458796i</v>
      </c>
      <c r="AD2564" t="str">
        <f t="shared" si="1323"/>
        <v>0.0756075722764864+0.0552946260778377i</v>
      </c>
      <c r="AE2564" t="e">
        <f t="shared" si="1324"/>
        <v>#DIV/0!</v>
      </c>
      <c r="AF2564" t="str">
        <f t="shared" si="1325"/>
        <v>-17.6892473327834-5.03388497021494i</v>
      </c>
      <c r="AG2564" t="e">
        <f t="shared" si="1326"/>
        <v>#DIV/0!</v>
      </c>
      <c r="AH2564" t="e">
        <f t="shared" si="1327"/>
        <v>#DIV/0!</v>
      </c>
      <c r="AI2564" t="e">
        <f t="shared" si="1328"/>
        <v>#DIV/0!</v>
      </c>
      <c r="AJ2564" t="e">
        <f t="shared" si="1329"/>
        <v>#DIV/0!</v>
      </c>
      <c r="AK2564"/>
      <c r="AL2564"/>
      <c r="AM2564"/>
      <c r="AN2564"/>
    </row>
    <row r="2565" spans="1:40" x14ac:dyDescent="0.3">
      <c r="A2565"/>
      <c r="B2565">
        <f t="shared" si="1330"/>
        <v>631000</v>
      </c>
      <c r="C2565" s="186" t="str">
        <f t="shared" si="1298"/>
        <v>-0.00112493269126809+0.00460509108521981i</v>
      </c>
      <c r="D2565" s="158" t="str">
        <f t="shared" si="1299"/>
        <v>-7.07681232494096-1.69094240453611i</v>
      </c>
      <c r="E2565" t="str">
        <f t="shared" si="1300"/>
        <v>236.162988097112-2499.95576465783i</v>
      </c>
      <c r="F2565" t="str">
        <f t="shared" si="1301"/>
        <v>0.921937544474944+0.225162796024713i</v>
      </c>
      <c r="G2565" t="str">
        <f t="shared" ref="G2565:G2628" si="1331">IF($C$11=$C$7,$C$24,F2565)</f>
        <v>0.921937544474944+0.225162796024713i</v>
      </c>
      <c r="H2565" t="str">
        <f t="shared" si="1302"/>
        <v>10.6173360692616+3.33665998678406i</v>
      </c>
      <c r="I2565" t="str">
        <f t="shared" si="1303"/>
        <v>2477.93120551895i</v>
      </c>
      <c r="J2565" t="str">
        <f t="shared" ref="J2565:J2628" si="1332">IMSUM(COMPLEX(0,2*PI()*B2565*$C$113*$C$112),COMPLEX(0,2*PI()*B2565*$C$113*$C$111),COMPLEX(0,2*PI()*B2565*$C$28*10^-12*$C$111),COMPLEX(-1*2*PI()*B2565*2*PI()*B2565*$C$113*$C$112*$C$28*10^-12*$C$111,0),COMPLEX(1,0))</f>
        <v>-1519.79063292361+528.390085574932i</v>
      </c>
      <c r="K2565" t="str">
        <f t="shared" si="1304"/>
        <v>0.505729890963045-1.45461387724338i</v>
      </c>
      <c r="L2565" t="str">
        <f t="shared" si="1305"/>
        <v>0.125201697069604-0.297757086580479i</v>
      </c>
      <c r="M2565" t="str">
        <f t="shared" si="1306"/>
        <v>0.630931588032649-1.75237096382386i</v>
      </c>
      <c r="N2565" t="str">
        <f t="shared" si="1307"/>
        <v>-8.06645962687491i</v>
      </c>
      <c r="O2565" t="str">
        <f t="shared" si="1308"/>
        <v>-0.210882811010555-0.977511350328111i</v>
      </c>
      <c r="P2565" t="str">
        <f t="shared" si="1309"/>
        <v>1.21088281101055+0.977511350328111i</v>
      </c>
      <c r="Q2565" t="str">
        <f t="shared" si="1310"/>
        <v>-1.21088281101055+7.0889482765468i</v>
      </c>
      <c r="R2565" t="str">
        <f t="shared" si="1311"/>
        <v>0.105633236179722-0.188856263121749i</v>
      </c>
      <c r="S2565" t="str">
        <f t="shared" si="1312"/>
        <v>0.885208189506163i</v>
      </c>
      <c r="T2565" t="str">
        <f t="shared" si="1313"/>
        <v>0.167177110754903+0.0935074057503286i</v>
      </c>
      <c r="U2565" t="e">
        <f t="shared" si="1314"/>
        <v>#DIV/0!</v>
      </c>
      <c r="V2565" t="str">
        <f t="shared" si="1315"/>
        <v>0.0000833333333333333-0.000420377557030891i</v>
      </c>
      <c r="W2565" t="e">
        <f t="shared" si="1316"/>
        <v>#DIV/0!</v>
      </c>
      <c r="X2565" t="e">
        <f t="shared" si="1317"/>
        <v>#DIV/0!</v>
      </c>
      <c r="Y2565" t="str">
        <f t="shared" si="1318"/>
        <v>0.00096+2.69598915160462i</v>
      </c>
      <c r="Z2565" t="e">
        <f t="shared" si="1319"/>
        <v>#DIV/0!</v>
      </c>
      <c r="AA2565" t="e">
        <f t="shared" si="1320"/>
        <v>#DIV/0!</v>
      </c>
      <c r="AB2565" t="str">
        <f t="shared" si="1321"/>
        <v>0.0953971275525898+0.053358607964902i</v>
      </c>
      <c r="AC2565" t="str">
        <f t="shared" si="1322"/>
        <v>1.15369313644826-0.133505525096852i</v>
      </c>
      <c r="AD2565" t="str">
        <f t="shared" si="1323"/>
        <v>0.0763144516884601+0.0550813790100918i</v>
      </c>
      <c r="AE2565" t="e">
        <f t="shared" si="1324"/>
        <v>#DIV/0!</v>
      </c>
      <c r="AF2565" t="str">
        <f t="shared" si="1325"/>
        <v>-17.6941483942026-5.02760239132017i</v>
      </c>
      <c r="AG2565" t="e">
        <f t="shared" si="1326"/>
        <v>#DIV/0!</v>
      </c>
      <c r="AH2565" t="e">
        <f t="shared" si="1327"/>
        <v>#DIV/0!</v>
      </c>
      <c r="AI2565" t="e">
        <f t="shared" si="1328"/>
        <v>#DIV/0!</v>
      </c>
      <c r="AJ2565" t="e">
        <f t="shared" si="1329"/>
        <v>#DIV/0!</v>
      </c>
      <c r="AK2565"/>
      <c r="AL2565"/>
      <c r="AM2565"/>
      <c r="AN2565"/>
    </row>
    <row r="2566" spans="1:40" x14ac:dyDescent="0.3">
      <c r="A2566"/>
      <c r="B2566">
        <f t="shared" si="1330"/>
        <v>632000</v>
      </c>
      <c r="C2566" s="186" t="str">
        <f t="shared" ref="C2566:C2629" si="1333">IMPRODUCT(COMPLEX(-1,0),IMDIV(IMPRODUCT(G2566,COMPLEX($C$100+$C$101,0)),COMPLEX($C$100,2*PI()*B2566*$C$103*$C$102*(2*$C$100+$C$101))))</f>
        <v>-0.00112175616771389+0.00459890401227853i</v>
      </c>
      <c r="D2566" s="158" t="str">
        <f t="shared" ref="D2566:D2629" si="1334">IMPRODUCT(COMPLEX($C$106,0),IMSUB(C2566,G2566))</f>
        <v>-7.07847791133571-1.6888433974499i</v>
      </c>
      <c r="E2566" t="str">
        <f t="shared" ref="E2566:E2629" si="1335">IMDIV(COMPLEX($C$20*10^3,0),COMPLEX(1,2*PI()*B2566*$C$20*1000*$C$29*10^-12))</f>
        <v>235.422812559763-2496.06994987563i</v>
      </c>
      <c r="F2566" t="str">
        <f t="shared" ref="F2566:F2629" si="1336">IMDIV(COMPLEX($C$22*1000,0),IMSUM(COMPLEX($C$22*1000,0),E2566))</f>
        <v>0.922157971397813+0.224882825418787i</v>
      </c>
      <c r="G2566" t="str">
        <f t="shared" si="1331"/>
        <v>0.922157971397813+0.224882825418787i</v>
      </c>
      <c r="H2566" t="str">
        <f t="shared" ref="H2566:H2629" si="1337">IMPRODUCT(COMPLEX($C$108,0),IMPRODUCT(COMPLEX(-1,0),D2566),IMDIV(COMPLEX(0,2*PI()*B2566*$C$109*$C$110),COMPLEX(1,2*PI()*B2566*$C$109*$C$110)))</f>
        <v>10.6205516075156+3.33248941489904i</v>
      </c>
      <c r="I2566" t="str">
        <f t="shared" ref="I2566:I2629" si="1338">COMPLEX(0,2*PI()*B2566*$C$113*$C$112*$C$114)</f>
        <v>2481.85819633594i</v>
      </c>
      <c r="J2566" t="str">
        <f t="shared" si="1332"/>
        <v>-1524.61470803238+529.227470813561i</v>
      </c>
      <c r="K2566" t="str">
        <f t="shared" ref="K2566:K2629" si="1339">IMDIV(I2566,J2566)</f>
        <v>0.504300840015183-1.45280530653159i</v>
      </c>
      <c r="L2566" t="str">
        <f t="shared" ref="L2566:L2629" si="1340">IMDIV(COMPLEX($C$117,0),COMPLEX(1,2*PI()*B2566*$C$115*$C$116))</f>
        <v>0.124865122713477-0.297427251706439i</v>
      </c>
      <c r="M2566" t="str">
        <f t="shared" ref="M2566:M2629" si="1341">IMSUM(K2566,L2566)</f>
        <v>0.62916596272866-1.75023255823803i</v>
      </c>
      <c r="N2566" t="str">
        <f t="shared" ref="N2566:N2629" si="1342">COMPLEX(0,-2*PI()*B2566*$C$43)</f>
        <v>-8.07924323959578i</v>
      </c>
      <c r="O2566" t="str">
        <f t="shared" ref="O2566:O2629" si="1343">IMEXP(N2566)</f>
        <v>-0.223361366112432-0.974735707834892i</v>
      </c>
      <c r="P2566" t="str">
        <f t="shared" ref="P2566:P2629" si="1344">IMSUB(COMPLEX(1,0),O2566)</f>
        <v>1.22336136611243+0.974735707834892i</v>
      </c>
      <c r="Q2566" t="str">
        <f t="shared" ref="Q2566:Q2629" si="1345">IMSUM(COMPLEX(0,2*PI()*B2566*$C$43),O2566,COMPLEX(-1,0))</f>
        <v>-1.22336136611243+7.10450753176089i</v>
      </c>
      <c r="R2566" t="str">
        <f t="shared" ref="R2566:R2629" si="1346">IMDIV(P2566,Q2566)</f>
        <v>0.104451361658406-0.190181109747979i</v>
      </c>
      <c r="S2566" t="str">
        <f t="shared" ref="S2566:S2629" si="1347">IMDIV(COMPLEX(0,2*PI()*B2566*$C$123),COMPLEX($C$124,0))</f>
        <v>0.886611055099674i</v>
      </c>
      <c r="T2566" t="str">
        <f t="shared" ref="T2566:T2629" si="1348">IMPRODUCT(R2566,S2566)</f>
        <v>0.168616674373683+0.092607731966557i</v>
      </c>
      <c r="U2566" t="e">
        <f t="shared" ref="U2566:U2629" si="1349">IMDIV(COMPLEX(1,2*PI()*B2566*$C$16*10^-3*$C$15*10^-6),COMPLEX(0,2*PI()*B2566*$C$15*10^-6))</f>
        <v>#DIV/0!</v>
      </c>
      <c r="V2566" t="str">
        <f t="shared" ref="V2566:V2629" si="1350">IMSUM(COMPLEX($C$18*10^-3,0),IMDIV(COMPLEX(1,0),COMPLEX(0,2*PI()*B2566*($C$17*1*10^-6))))</f>
        <v>0.0000833333333333333-0.0004197124026685i</v>
      </c>
      <c r="W2566" t="e">
        <f t="shared" ref="W2566:W2629" si="1351">IMDIV(IMPRODUCT(U2566,V2566),IMSUM(U2566,V2566))</f>
        <v>#DIV/0!</v>
      </c>
      <c r="X2566" t="e">
        <f t="shared" ref="X2566:X2629" si="1352">IMDIV(IMPRODUCT(COMPLEX($C$19,0),W2566),IMSUM(COMPLEX($C$19,0),W2566))</f>
        <v>#DIV/0!</v>
      </c>
      <c r="Y2566" t="str">
        <f t="shared" ref="Y2566:Y2629" si="1353">COMPLEX($C$13*10^-3,2*PI()*B2566*$C$12*0.000001)</f>
        <v>0.00096+2.7002617176135i</v>
      </c>
      <c r="Z2566" t="e">
        <f t="shared" ref="Z2566:Z2629" si="1354">IMPRODUCT(COMPLEX($C$6,0),IMDIV(X2566,IMSUM(X2566,Y2566)))</f>
        <v>#DIV/0!</v>
      </c>
      <c r="AA2566" t="e">
        <f t="shared" ref="AA2566:AA2629" si="1355">IMDIV(COMPLEX($C$6,0),IMSUM(X2566,Y2566))</f>
        <v>#DIV/0!</v>
      </c>
      <c r="AB2566" t="str">
        <f t="shared" ref="AB2566:AB2629" si="1356">IMPRODUCT(COMPLEX($C$119,0),T2566)</f>
        <v>0.096218593084209+0.0528452225240445i</v>
      </c>
      <c r="AC2566" t="str">
        <f t="shared" ref="AC2566:AC2629" si="1357">IMSUM(COMPLEX(1,0),IMPRODUCT(AB2566,M2566))</f>
        <v>1.15302889275914-0.135156499018888i</v>
      </c>
      <c r="AD2566" t="str">
        <f t="shared" ref="AD2566:AD2629" si="1358">IMDIV(AB2566,AC2566)</f>
        <v>0.0770179847057792+0.0548595998726472i</v>
      </c>
      <c r="AE2566" t="e">
        <f t="shared" ref="AE2566:AE2629" si="1359">IMPRODUCT(AD2566,AA2566,X2566)</f>
        <v>#DIV/0!</v>
      </c>
      <c r="AF2566" t="str">
        <f t="shared" ref="AF2566:AF2629" si="1360">IMSUB(D2566,H2566)</f>
        <v>-17.6990295188513-5.02133281234894i</v>
      </c>
      <c r="AG2566" t="e">
        <f t="shared" ref="AG2566:AG2629" si="1361">IMSUM(COMPLEX(1,0),IMPRODUCT(AD2566,AA2566,COMPLEX($C$127,0)))</f>
        <v>#DIV/0!</v>
      </c>
      <c r="AH2566" t="e">
        <f t="shared" ref="AH2566:AH2629" si="1362">IMDIV(IMPRODUCT(AE2566,AF2566),AG2566)</f>
        <v>#DIV/0!</v>
      </c>
      <c r="AI2566" t="e">
        <f t="shared" ref="AI2566:AI2629" si="1363">20*LOG10(IMABS(AH2566))</f>
        <v>#DIV/0!</v>
      </c>
      <c r="AJ2566" t="e">
        <f t="shared" ref="AJ2566:AJ2629" si="1364">IMARGUMENT(AH2566)*180/PI()</f>
        <v>#DIV/0!</v>
      </c>
      <c r="AK2566"/>
      <c r="AL2566"/>
      <c r="AM2566"/>
      <c r="AN2566"/>
    </row>
    <row r="2567" spans="1:40" x14ac:dyDescent="0.3">
      <c r="A2567"/>
      <c r="B2567">
        <f t="shared" si="1330"/>
        <v>633000</v>
      </c>
      <c r="C2567" s="186" t="str">
        <f t="shared" si="1333"/>
        <v>-0.00111859254535862+0.0045927320294706i</v>
      </c>
      <c r="D2567" s="158" t="str">
        <f t="shared" si="1334"/>
        <v>-7.08013673315956-1.68674868447273i</v>
      </c>
      <c r="E2567" t="str">
        <f t="shared" si="1335"/>
        <v>234.686101079818-2492.19608634455i</v>
      </c>
      <c r="F2567" t="str">
        <f t="shared" si="1336"/>
        <v>0.922377503084149+0.224603430004175i</v>
      </c>
      <c r="G2567" t="str">
        <f t="shared" si="1331"/>
        <v>0.922377503084149+0.224603430004175i</v>
      </c>
      <c r="H2567" t="str">
        <f t="shared" si="1337"/>
        <v>10.6237540767344+3.32832752274977i</v>
      </c>
      <c r="I2567" t="str">
        <f t="shared" si="1338"/>
        <v>2485.78518715292i</v>
      </c>
      <c r="J2567" t="str">
        <f t="shared" si="1332"/>
        <v>-1529.44642221495+530.06485605219i</v>
      </c>
      <c r="K2567" t="str">
        <f t="shared" si="1339"/>
        <v>0.502877598658233-1.45100044890385i</v>
      </c>
      <c r="L2567" t="str">
        <f t="shared" si="1340"/>
        <v>0.124529824407931-0.297097924102822i</v>
      </c>
      <c r="M2567" t="str">
        <f t="shared" si="1341"/>
        <v>0.627407423066164-1.74809837300667i</v>
      </c>
      <c r="N2567" t="str">
        <f t="shared" si="1342"/>
        <v>-8.09202685231666i</v>
      </c>
      <c r="O2567" t="str">
        <f t="shared" si="1343"/>
        <v>-0.235803419828505-0.971800775466444i</v>
      </c>
      <c r="P2567" t="str">
        <f t="shared" si="1344"/>
        <v>1.23580341982851+0.971800775466444i</v>
      </c>
      <c r="Q2567" t="str">
        <f t="shared" si="1345"/>
        <v>-1.23580341982851+7.12022607685022i</v>
      </c>
      <c r="R2567" t="str">
        <f t="shared" si="1346"/>
        <v>0.103250334839286-0.19148275939638i</v>
      </c>
      <c r="S2567" t="str">
        <f t="shared" si="1347"/>
        <v>0.888013920693187i</v>
      </c>
      <c r="T2567" t="str">
        <f t="shared" si="1348"/>
        <v>0.17003935591673+0.0916877346535187i</v>
      </c>
      <c r="U2567" t="e">
        <f t="shared" si="1349"/>
        <v>#DIV/0!</v>
      </c>
      <c r="V2567" t="str">
        <f t="shared" si="1350"/>
        <v>0.0000833333333333333-0.000419049349899671i</v>
      </c>
      <c r="W2567" t="e">
        <f t="shared" si="1351"/>
        <v>#DIV/0!</v>
      </c>
      <c r="X2567" t="e">
        <f t="shared" si="1352"/>
        <v>#DIV/0!</v>
      </c>
      <c r="Y2567" t="str">
        <f t="shared" si="1353"/>
        <v>0.00096+2.70453428362238i</v>
      </c>
      <c r="Z2567" t="e">
        <f t="shared" si="1354"/>
        <v>#DIV/0!</v>
      </c>
      <c r="AA2567" t="e">
        <f t="shared" si="1355"/>
        <v>#DIV/0!</v>
      </c>
      <c r="AB2567" t="str">
        <f t="shared" si="1356"/>
        <v>0.0970304251108298+0.0523202397640026i</v>
      </c>
      <c r="AC2567" t="str">
        <f t="shared" si="1357"/>
        <v>1.15233853498457-0.13679262146385i</v>
      </c>
      <c r="AD2567" t="str">
        <f t="shared" si="1358"/>
        <v>0.0777180759929275+0.0546293447654641i</v>
      </c>
      <c r="AE2567" t="e">
        <f t="shared" si="1359"/>
        <v>#DIV/0!</v>
      </c>
      <c r="AF2567" t="str">
        <f t="shared" si="1360"/>
        <v>-17.703890809894-5.0150762072225i</v>
      </c>
      <c r="AG2567" t="e">
        <f t="shared" si="1361"/>
        <v>#DIV/0!</v>
      </c>
      <c r="AH2567" t="e">
        <f t="shared" si="1362"/>
        <v>#DIV/0!</v>
      </c>
      <c r="AI2567" t="e">
        <f t="shared" si="1363"/>
        <v>#DIV/0!</v>
      </c>
      <c r="AJ2567" t="e">
        <f t="shared" si="1364"/>
        <v>#DIV/0!</v>
      </c>
      <c r="AK2567"/>
      <c r="AL2567"/>
      <c r="AM2567"/>
      <c r="AN2567"/>
    </row>
    <row r="2568" spans="1:40" x14ac:dyDescent="0.3">
      <c r="A2568"/>
      <c r="B2568">
        <f t="shared" si="1330"/>
        <v>634000</v>
      </c>
      <c r="C2568" s="186" t="str">
        <f t="shared" si="1333"/>
        <v>-0.00111544175755549+0.00458657508838597i</v>
      </c>
      <c r="D2568" s="158" t="str">
        <f t="shared" si="1334"/>
        <v>-7.08178882535714-1.68465825734324i</v>
      </c>
      <c r="E2568" t="str">
        <f t="shared" si="1335"/>
        <v>233.952832139077-2488.33411953609i</v>
      </c>
      <c r="F2568" t="str">
        <f t="shared" si="1336"/>
        <v>0.922596144158593+0.224324608654895i</v>
      </c>
      <c r="G2568" t="str">
        <f t="shared" si="1331"/>
        <v>0.922596144158593+0.224324608654895i</v>
      </c>
      <c r="H2568" t="str">
        <f t="shared" si="1337"/>
        <v>10.6269435445061+3.32417429246654i</v>
      </c>
      <c r="I2568" t="str">
        <f t="shared" si="1338"/>
        <v>2489.71217796991i</v>
      </c>
      <c r="J2568" t="str">
        <f t="shared" si="1332"/>
        <v>-1534.28577547133+530.902241290819i</v>
      </c>
      <c r="K2568" t="str">
        <f t="shared" si="1339"/>
        <v>0.501460136841038-1.44919929712569i</v>
      </c>
      <c r="L2568" t="str">
        <f t="shared" si="1340"/>
        <v>0.124195796159947-0.296769103877329i</v>
      </c>
      <c r="M2568" t="str">
        <f t="shared" si="1341"/>
        <v>0.625655933000985-1.74596840100302i</v>
      </c>
      <c r="N2568" t="str">
        <f t="shared" si="1342"/>
        <v>-8.10481046503754i</v>
      </c>
      <c r="O2568" t="str">
        <f t="shared" si="1343"/>
        <v>-0.24820693889665-0.968707032845098i</v>
      </c>
      <c r="P2568" t="str">
        <f t="shared" si="1344"/>
        <v>1.24820693889665+0.968707032845098i</v>
      </c>
      <c r="Q2568" t="str">
        <f t="shared" si="1345"/>
        <v>-1.24820693889665+7.13610343219244i</v>
      </c>
      <c r="R2568" t="str">
        <f t="shared" si="1346"/>
        <v>0.102030672583875-0.192760985805039i</v>
      </c>
      <c r="S2568" t="str">
        <f t="shared" si="1347"/>
        <v>0.8894167862867i</v>
      </c>
      <c r="T2568" t="str">
        <f t="shared" si="1348"/>
        <v>0.171444856516174+0.0907477929122206i</v>
      </c>
      <c r="U2568" t="e">
        <f t="shared" si="1349"/>
        <v>#DIV/0!</v>
      </c>
      <c r="V2568" t="str">
        <f t="shared" si="1350"/>
        <v>0.0000833333333333333-0.000418388388779957i</v>
      </c>
      <c r="W2568" t="e">
        <f t="shared" si="1351"/>
        <v>#DIV/0!</v>
      </c>
      <c r="X2568" t="e">
        <f t="shared" si="1352"/>
        <v>#DIV/0!</v>
      </c>
      <c r="Y2568" t="str">
        <f t="shared" si="1353"/>
        <v>0.00096+2.70880684963126i</v>
      </c>
      <c r="Z2568" t="e">
        <f t="shared" si="1354"/>
        <v>#DIV/0!</v>
      </c>
      <c r="AA2568" t="e">
        <f t="shared" si="1355"/>
        <v>#DIV/0!</v>
      </c>
      <c r="AB2568" t="str">
        <f t="shared" si="1356"/>
        <v>0.0978324530879551+0.0517838760131175i</v>
      </c>
      <c r="AC2568" t="str">
        <f t="shared" si="1357"/>
        <v>1.15162246591488-0.138413482422786i</v>
      </c>
      <c r="AD2568" t="str">
        <f t="shared" si="1358"/>
        <v>0.0784146312116392+0.05439067059382i</v>
      </c>
      <c r="AE2568" t="e">
        <f t="shared" si="1359"/>
        <v>#DIV/0!</v>
      </c>
      <c r="AF2568" t="str">
        <f t="shared" si="1360"/>
        <v>-17.7087323698632-5.00883254980978i</v>
      </c>
      <c r="AG2568" t="e">
        <f t="shared" si="1361"/>
        <v>#DIV/0!</v>
      </c>
      <c r="AH2568" t="e">
        <f t="shared" si="1362"/>
        <v>#DIV/0!</v>
      </c>
      <c r="AI2568" t="e">
        <f t="shared" si="1363"/>
        <v>#DIV/0!</v>
      </c>
      <c r="AJ2568" t="e">
        <f t="shared" si="1364"/>
        <v>#DIV/0!</v>
      </c>
      <c r="AK2568"/>
      <c r="AL2568"/>
      <c r="AM2568"/>
      <c r="AN2568"/>
    </row>
    <row r="2569" spans="1:40" x14ac:dyDescent="0.3">
      <c r="A2569"/>
      <c r="B2569">
        <f t="shared" si="1330"/>
        <v>635000</v>
      </c>
      <c r="C2569" s="186" t="str">
        <f t="shared" si="1333"/>
        <v>-0.00111230373806452+0.00458043314077957i</v>
      </c>
      <c r="D2569" s="158" t="str">
        <f t="shared" si="1334"/>
        <v>-7.08343422265995-1.68257210777872i</v>
      </c>
      <c r="E2569" t="str">
        <f t="shared" si="1335"/>
        <v>233.222984385668-2484.48399524964i</v>
      </c>
      <c r="F2569" t="str">
        <f t="shared" si="1336"/>
        <v>0.922813899217581+0.224046360242352i</v>
      </c>
      <c r="G2569" t="str">
        <f t="shared" si="1331"/>
        <v>0.922813899217581+0.224046360242352i</v>
      </c>
      <c r="H2569" t="str">
        <f t="shared" si="1337"/>
        <v>10.630120078006+3.32002970615093i</v>
      </c>
      <c r="I2569" t="str">
        <f t="shared" si="1338"/>
        <v>2493.6391687869i</v>
      </c>
      <c r="J2569" t="str">
        <f t="shared" si="1332"/>
        <v>-1539.13276780152+531.739626529449i</v>
      </c>
      <c r="K2569" t="str">
        <f t="shared" si="1339"/>
        <v>0.500048424696183-1.44740184394514i</v>
      </c>
      <c r="L2569" t="str">
        <f t="shared" si="1340"/>
        <v>0.123863032008402-0.296440791123659i</v>
      </c>
      <c r="M2569" t="str">
        <f t="shared" si="1341"/>
        <v>0.623911456704585-1.7438426350688i</v>
      </c>
      <c r="N2569" t="str">
        <f t="shared" si="1342"/>
        <v>-8.11759407775842i</v>
      </c>
      <c r="O2569" t="str">
        <f t="shared" si="1343"/>
        <v>-0.260569896352034-0.965454985545722i</v>
      </c>
      <c r="P2569" t="str">
        <f t="shared" si="1344"/>
        <v>1.26056989635203+0.965454985545722i</v>
      </c>
      <c r="Q2569" t="str">
        <f t="shared" si="1345"/>
        <v>-1.26056989635203+7.1521390922127i</v>
      </c>
      <c r="R2569" t="str">
        <f t="shared" si="1346"/>
        <v>0.100792893166501-0.194015575669495i</v>
      </c>
      <c r="S2569" t="str">
        <f t="shared" si="1347"/>
        <v>0.890819651880211i</v>
      </c>
      <c r="T2569" t="str">
        <f t="shared" si="1348"/>
        <v>0.172832887577238+0.0897882900025817i</v>
      </c>
      <c r="U2569" t="e">
        <f t="shared" si="1349"/>
        <v>#DIV/0!</v>
      </c>
      <c r="V2569" t="str">
        <f t="shared" si="1350"/>
        <v>0.0000833333333333333-0.000417729509427547i</v>
      </c>
      <c r="W2569" t="e">
        <f t="shared" si="1351"/>
        <v>#DIV/0!</v>
      </c>
      <c r="X2569" t="e">
        <f t="shared" si="1352"/>
        <v>#DIV/0!</v>
      </c>
      <c r="Y2569" t="str">
        <f t="shared" si="1353"/>
        <v>0.00096+2.71307941564015i</v>
      </c>
      <c r="Z2569" t="e">
        <f t="shared" si="1354"/>
        <v>#DIV/0!</v>
      </c>
      <c r="AA2569" t="e">
        <f t="shared" si="1355"/>
        <v>#DIV/0!</v>
      </c>
      <c r="AB2569" t="str">
        <f t="shared" si="1356"/>
        <v>0.0986245123332749+0.0512363499729523i</v>
      </c>
      <c r="AC2569" t="str">
        <f t="shared" si="1357"/>
        <v>1.15088109470477-0.140018683721783i</v>
      </c>
      <c r="AD2569" t="str">
        <f t="shared" si="1358"/>
        <v>0.0791075570190213+0.0541436350513572i</v>
      </c>
      <c r="AE2569" t="e">
        <f t="shared" si="1359"/>
        <v>#DIV/0!</v>
      </c>
      <c r="AF2569" t="str">
        <f t="shared" si="1360"/>
        <v>-17.7135543006659-5.00260181392965i</v>
      </c>
      <c r="AG2569" t="e">
        <f t="shared" si="1361"/>
        <v>#DIV/0!</v>
      </c>
      <c r="AH2569" t="e">
        <f t="shared" si="1362"/>
        <v>#DIV/0!</v>
      </c>
      <c r="AI2569" t="e">
        <f t="shared" si="1363"/>
        <v>#DIV/0!</v>
      </c>
      <c r="AJ2569" t="e">
        <f t="shared" si="1364"/>
        <v>#DIV/0!</v>
      </c>
      <c r="AK2569"/>
      <c r="AL2569"/>
      <c r="AM2569"/>
      <c r="AN2569"/>
    </row>
    <row r="2570" spans="1:40" x14ac:dyDescent="0.3">
      <c r="A2570"/>
      <c r="B2570">
        <f t="shared" si="1330"/>
        <v>636000</v>
      </c>
      <c r="C2570" s="186" t="str">
        <f t="shared" si="1333"/>
        <v>-0.00110917842104969+0.0045743061385708i</v>
      </c>
      <c r="D2570" s="158" t="str">
        <f t="shared" si="1334"/>
        <v>-7.08507295958768-1.68049022747561i</v>
      </c>
      <c r="E2570" t="str">
        <f t="shared" si="1335"/>
        <v>232.496536632496-2480.64565960992i</v>
      </c>
      <c r="F2570" t="str">
        <f t="shared" si="1336"/>
        <v>0.923030772829517+0.223768683635389i</v>
      </c>
      <c r="G2570" t="str">
        <f t="shared" si="1331"/>
        <v>0.923030772829517+0.223768683635389i</v>
      </c>
      <c r="H2570" t="str">
        <f t="shared" si="1337"/>
        <v>10.6332837439989+3.31589374587669i</v>
      </c>
      <c r="I2570" t="str">
        <f t="shared" si="1338"/>
        <v>2497.56615960389i</v>
      </c>
      <c r="J2570" t="str">
        <f t="shared" si="1332"/>
        <v>-1543.98739920552+532.577011768077i</v>
      </c>
      <c r="K2570" t="str">
        <f t="shared" si="1339"/>
        <v>0.498642432538742-1.44560808209325i</v>
      </c>
      <c r="L2570" t="str">
        <f t="shared" si="1340"/>
        <v>0.123531526023898-0.296112985921683i</v>
      </c>
      <c r="M2570" t="str">
        <f t="shared" si="1341"/>
        <v>0.62217395856264-1.74172106801493i</v>
      </c>
      <c r="N2570" t="str">
        <f t="shared" si="1342"/>
        <v>-8.1303776904793i</v>
      </c>
      <c r="O2570" t="str">
        <f t="shared" si="1343"/>
        <v>-0.272890271858336-0.9620451650131i</v>
      </c>
      <c r="P2570" t="str">
        <f t="shared" si="1344"/>
        <v>1.27289027185834+0.9620451650131i</v>
      </c>
      <c r="Q2570" t="str">
        <f t="shared" si="1345"/>
        <v>-1.27289027185834+7.1683325254662i</v>
      </c>
      <c r="R2570" t="str">
        <f t="shared" si="1346"/>
        <v>0.0995375159048973-0.195246328566155i</v>
      </c>
      <c r="S2570" t="str">
        <f t="shared" si="1347"/>
        <v>0.892222517473723i</v>
      </c>
      <c r="T2570" t="str">
        <f t="shared" si="1348"/>
        <v>0.174203170800797+0.0888096130237482i</v>
      </c>
      <c r="U2570" t="e">
        <f t="shared" si="1349"/>
        <v>#DIV/0!</v>
      </c>
      <c r="V2570" t="str">
        <f t="shared" si="1350"/>
        <v>0.0000833333333333333-0.000417072702022787i</v>
      </c>
      <c r="W2570" t="e">
        <f t="shared" si="1351"/>
        <v>#DIV/0!</v>
      </c>
      <c r="X2570" t="e">
        <f t="shared" si="1352"/>
        <v>#DIV/0!</v>
      </c>
      <c r="Y2570" t="str">
        <f t="shared" si="1353"/>
        <v>0.00096+2.71735198164903i</v>
      </c>
      <c r="Z2570" t="e">
        <f t="shared" si="1354"/>
        <v>#DIV/0!</v>
      </c>
      <c r="AA2570" t="e">
        <f t="shared" si="1355"/>
        <v>#DIV/0!</v>
      </c>
      <c r="AB2570" t="str">
        <f t="shared" si="1356"/>
        <v>0.0994064440395399+0.0506778825358673i</v>
      </c>
      <c r="AC2570" t="str">
        <f t="shared" si="1357"/>
        <v>1.15011483648982-0.141607839091201i</v>
      </c>
      <c r="AD2570" t="str">
        <f t="shared" si="1358"/>
        <v>0.0797967610654574+0.0538882966034776i</v>
      </c>
      <c r="AE2570" t="e">
        <f t="shared" si="1359"/>
        <v>#DIV/0!</v>
      </c>
      <c r="AF2570" t="str">
        <f t="shared" si="1360"/>
        <v>-17.7183567035866-4.9963839733523i</v>
      </c>
      <c r="AG2570" t="e">
        <f t="shared" si="1361"/>
        <v>#DIV/0!</v>
      </c>
      <c r="AH2570" t="e">
        <f t="shared" si="1362"/>
        <v>#DIV/0!</v>
      </c>
      <c r="AI2570" t="e">
        <f t="shared" si="1363"/>
        <v>#DIV/0!</v>
      </c>
      <c r="AJ2570" t="e">
        <f t="shared" si="1364"/>
        <v>#DIV/0!</v>
      </c>
      <c r="AK2570"/>
      <c r="AL2570"/>
      <c r="AM2570"/>
      <c r="AN2570"/>
    </row>
    <row r="2571" spans="1:40" x14ac:dyDescent="0.3">
      <c r="A2571"/>
      <c r="B2571">
        <f t="shared" si="1330"/>
        <v>637000</v>
      </c>
      <c r="C2571" s="186" t="str">
        <f t="shared" si="1333"/>
        <v>-0.00110606574107625+0.00456819403384313i</v>
      </c>
      <c r="D2571" s="158" t="str">
        <f t="shared" si="1334"/>
        <v>-7.08670507044954-1.67841260811027i</v>
      </c>
      <c r="E2571" t="str">
        <f t="shared" si="1335"/>
        <v>231.773467855748-2476.81905906479i</v>
      </c>
      <c r="F2571" t="str">
        <f t="shared" si="1336"/>
        <v>0.92324676953495+0.2234915777004i</v>
      </c>
      <c r="G2571" t="str">
        <f t="shared" si="1331"/>
        <v>0.92324676953495+0.2234915777004i</v>
      </c>
      <c r="H2571" t="str">
        <f t="shared" si="1337"/>
        <v>10.6364346088417+3.31176639369114i</v>
      </c>
      <c r="I2571" t="str">
        <f t="shared" si="1338"/>
        <v>2501.49315042087i</v>
      </c>
      <c r="J2571" t="str">
        <f t="shared" si="1332"/>
        <v>-1548.84966968332+533.414397006707i</v>
      </c>
      <c r="K2571" t="str">
        <f t="shared" si="1339"/>
        <v>0.497242130865037-1.44381800428469i</v>
      </c>
      <c r="L2571" t="str">
        <f t="shared" si="1340"/>
        <v>0.123201272308588-0.295785688337635i</v>
      </c>
      <c r="M2571" t="str">
        <f t="shared" si="1341"/>
        <v>0.620443403173625-1.73960369262233i</v>
      </c>
      <c r="N2571" t="str">
        <f t="shared" si="1342"/>
        <v>-8.14316130320018i</v>
      </c>
      <c r="O2571" t="str">
        <f t="shared" si="1343"/>
        <v>-0.285166052037921-0.958478128475087i</v>
      </c>
      <c r="P2571" t="str">
        <f t="shared" si="1344"/>
        <v>1.28516605203792+0.958478128475087i</v>
      </c>
      <c r="Q2571" t="str">
        <f t="shared" si="1345"/>
        <v>-1.28516605203792+7.18468317472509i</v>
      </c>
      <c r="R2571" t="str">
        <f t="shared" si="1346"/>
        <v>0.0982650607973471-0.196453056864281i</v>
      </c>
      <c r="S2571" t="str">
        <f t="shared" si="1347"/>
        <v>0.893625383067236i</v>
      </c>
      <c r="T2571" t="str">
        <f t="shared" si="1348"/>
        <v>0.175555438195073+0.0878121525971546i</v>
      </c>
      <c r="U2571" t="e">
        <f t="shared" si="1349"/>
        <v>#DIV/0!</v>
      </c>
      <c r="V2571" t="str">
        <f t="shared" si="1350"/>
        <v>0.0000833333333333333-0.00041641795680768i</v>
      </c>
      <c r="W2571" t="e">
        <f t="shared" si="1351"/>
        <v>#DIV/0!</v>
      </c>
      <c r="X2571" t="e">
        <f t="shared" si="1352"/>
        <v>#DIV/0!</v>
      </c>
      <c r="Y2571" t="str">
        <f t="shared" si="1353"/>
        <v>0.00096+2.72162454765791i</v>
      </c>
      <c r="Z2571" t="e">
        <f t="shared" si="1354"/>
        <v>#DIV/0!</v>
      </c>
      <c r="AA2571" t="e">
        <f t="shared" si="1355"/>
        <v>#DIV/0!</v>
      </c>
      <c r="AB2571" t="str">
        <f t="shared" si="1356"/>
        <v>0.100178095281235+0.0501086966041645i</v>
      </c>
      <c r="AC2571" t="str">
        <f t="shared" si="1357"/>
        <v>1.14932411200484-0.143180574221426i</v>
      </c>
      <c r="AD2571" t="str">
        <f t="shared" si="1358"/>
        <v>0.0804821519923134+0.0536247144710912i</v>
      </c>
      <c r="AE2571" t="e">
        <f t="shared" si="1359"/>
        <v>#DIV/0!</v>
      </c>
      <c r="AF2571" t="str">
        <f t="shared" si="1360"/>
        <v>-17.7231396792912-4.99017900180141i</v>
      </c>
      <c r="AG2571" t="e">
        <f t="shared" si="1361"/>
        <v>#DIV/0!</v>
      </c>
      <c r="AH2571" t="e">
        <f t="shared" si="1362"/>
        <v>#DIV/0!</v>
      </c>
      <c r="AI2571" t="e">
        <f t="shared" si="1363"/>
        <v>#DIV/0!</v>
      </c>
      <c r="AJ2571" t="e">
        <f t="shared" si="1364"/>
        <v>#DIV/0!</v>
      </c>
      <c r="AK2571"/>
      <c r="AL2571"/>
      <c r="AM2571"/>
      <c r="AN2571"/>
    </row>
    <row r="2572" spans="1:40" x14ac:dyDescent="0.3">
      <c r="A2572"/>
      <c r="B2572">
        <f t="shared" si="1330"/>
        <v>638000</v>
      </c>
      <c r="C2572" s="186" t="str">
        <f t="shared" si="1333"/>
        <v>-0.00110296563310796+0.00456209677884376i</v>
      </c>
      <c r="D2572" s="158" t="str">
        <f t="shared" si="1334"/>
        <v>-7.08833058934575-1.67633924133957i</v>
      </c>
      <c r="E2572" t="str">
        <f t="shared" si="1335"/>
        <v>231.053757193379-2473.00414038271i</v>
      </c>
      <c r="F2572" t="str">
        <f t="shared" si="1336"/>
        <v>0.923461893846772+0.223215041301396i</v>
      </c>
      <c r="G2572" t="str">
        <f t="shared" si="1331"/>
        <v>0.923461893846772+0.223215041301396i</v>
      </c>
      <c r="H2572" t="str">
        <f t="shared" si="1337"/>
        <v>10.6395727384867+3.30764763161615i</v>
      </c>
      <c r="I2572" t="str">
        <f t="shared" si="1338"/>
        <v>2505.42014123786i</v>
      </c>
      <c r="J2572" t="str">
        <f t="shared" si="1332"/>
        <v>-1553.71957923493+534.251782245335i</v>
      </c>
      <c r="K2572" t="str">
        <f t="shared" si="1339"/>
        <v>0.495847490351389-1.44203160321826i</v>
      </c>
      <c r="L2572" t="str">
        <f t="shared" si="1340"/>
        <v>0.122872264996004-0.295458898424279i</v>
      </c>
      <c r="M2572" t="str">
        <f t="shared" si="1341"/>
        <v>0.618719755347393-1.73749050164254i</v>
      </c>
      <c r="N2572" t="str">
        <f t="shared" si="1342"/>
        <v>-8.15594491592106i</v>
      </c>
      <c r="O2572" t="str">
        <f t="shared" si="1343"/>
        <v>-0.297395230800851-0.954754458851546i</v>
      </c>
      <c r="P2572" t="str">
        <f t="shared" si="1344"/>
        <v>1.29739523080085+0.954754458851546i</v>
      </c>
      <c r="Q2572" t="str">
        <f t="shared" si="1345"/>
        <v>-1.29739523080085+7.20119045706951i</v>
      </c>
      <c r="R2572" t="str">
        <f t="shared" si="1346"/>
        <v>0.0969760481667317-0.19763558562697i</v>
      </c>
      <c r="S2572" t="str">
        <f t="shared" si="1347"/>
        <v>0.895028248660747i</v>
      </c>
      <c r="T2572" t="str">
        <f t="shared" si="1348"/>
        <v>0.176889432076748+0.0867963025527101i</v>
      </c>
      <c r="U2572" t="e">
        <f t="shared" si="1349"/>
        <v>#DIV/0!</v>
      </c>
      <c r="V2572" t="str">
        <f t="shared" si="1350"/>
        <v>0.0000833333333333333-0.00041576526408541i</v>
      </c>
      <c r="W2572" t="e">
        <f t="shared" si="1351"/>
        <v>#DIV/0!</v>
      </c>
      <c r="X2572" t="e">
        <f t="shared" si="1352"/>
        <v>#DIV/0!</v>
      </c>
      <c r="Y2572" t="str">
        <f t="shared" si="1353"/>
        <v>0.00096+2.72589711366679i</v>
      </c>
      <c r="Z2572" t="e">
        <f t="shared" si="1354"/>
        <v>#DIV/0!</v>
      </c>
      <c r="AA2572" t="e">
        <f t="shared" si="1355"/>
        <v>#DIV/0!</v>
      </c>
      <c r="AB2572" t="str">
        <f t="shared" si="1356"/>
        <v>0.100939319015213+0.0495290169110141i</v>
      </c>
      <c r="AC2572" t="str">
        <f t="shared" si="1357"/>
        <v>1.14850934720461-0.144736526805419i</v>
      </c>
      <c r="AD2572" t="str">
        <f t="shared" si="1358"/>
        <v>0.0811636394294707+0.0533529486147112i</v>
      </c>
      <c r="AE2572" t="e">
        <f t="shared" si="1359"/>
        <v>#DIV/0!</v>
      </c>
      <c r="AF2572" t="str">
        <f t="shared" si="1360"/>
        <v>-17.7279033278325-4.98398687295572i</v>
      </c>
      <c r="AG2572" t="e">
        <f t="shared" si="1361"/>
        <v>#DIV/0!</v>
      </c>
      <c r="AH2572" t="e">
        <f t="shared" si="1362"/>
        <v>#DIV/0!</v>
      </c>
      <c r="AI2572" t="e">
        <f t="shared" si="1363"/>
        <v>#DIV/0!</v>
      </c>
      <c r="AJ2572" t="e">
        <f t="shared" si="1364"/>
        <v>#DIV/0!</v>
      </c>
      <c r="AK2572"/>
      <c r="AL2572"/>
      <c r="AM2572"/>
      <c r="AN2572"/>
    </row>
    <row r="2573" spans="1:40" x14ac:dyDescent="0.3">
      <c r="A2573"/>
      <c r="B2573">
        <f t="shared" si="1330"/>
        <v>639000</v>
      </c>
      <c r="C2573" s="186" t="str">
        <f t="shared" si="1333"/>
        <v>-0.00109987803250443+0.00455601432598352i</v>
      </c>
      <c r="D2573" s="158" t="str">
        <f t="shared" si="1334"/>
        <v>-7.08994955016922-1.67427011880163i</v>
      </c>
      <c r="E2573" t="str">
        <f t="shared" si="1335"/>
        <v>230.337383943615-2469.20085065038i</v>
      </c>
      <c r="F2573" t="str">
        <f t="shared" si="1336"/>
        <v>0.923676150250438+0.222939073300109i</v>
      </c>
      <c r="G2573" t="str">
        <f t="shared" si="1331"/>
        <v>0.923676150250438+0.222939073300109i</v>
      </c>
      <c r="H2573" t="str">
        <f t="shared" si="1337"/>
        <v>10.6426981984842+3.30353744164953i</v>
      </c>
      <c r="I2573" t="str">
        <f t="shared" si="1338"/>
        <v>2509.34713205485i</v>
      </c>
      <c r="J2573" t="str">
        <f t="shared" si="1332"/>
        <v>-1558.59712786034+535.089167483965i</v>
      </c>
      <c r="K2573" t="str">
        <f t="shared" si="1339"/>
        <v>0.494458481852908-1.4402488715775i</v>
      </c>
      <c r="L2573" t="str">
        <f t="shared" si="1340"/>
        <v>0.122544498250881-0.295132616221093i</v>
      </c>
      <c r="M2573" t="str">
        <f t="shared" si="1341"/>
        <v>0.617002980103789-1.73538148779859i</v>
      </c>
      <c r="N2573" t="str">
        <f t="shared" si="1342"/>
        <v>-8.16872852864194i</v>
      </c>
      <c r="O2573" t="str">
        <f t="shared" si="1343"/>
        <v>-0.309575809672728-0.950874764659087i</v>
      </c>
      <c r="P2573" t="str">
        <f t="shared" si="1344"/>
        <v>1.30957580967273+0.950874764659087i</v>
      </c>
      <c r="Q2573" t="str">
        <f t="shared" si="1345"/>
        <v>-1.30957580967273+7.21785376398285i</v>
      </c>
      <c r="R2573" t="str">
        <f t="shared" si="1346"/>
        <v>0.0956709983118342-0.198793752501489i</v>
      </c>
      <c r="S2573" t="str">
        <f t="shared" si="1347"/>
        <v>0.89643111425426i</v>
      </c>
      <c r="T2573" t="str">
        <f t="shared" si="1348"/>
        <v>0.178204905061695+0.085762459618495i</v>
      </c>
      <c r="U2573" t="e">
        <f t="shared" si="1349"/>
        <v>#DIV/0!</v>
      </c>
      <c r="V2573" t="str">
        <f t="shared" si="1350"/>
        <v>0.0000833333333333333-0.000415114614219863i</v>
      </c>
      <c r="W2573" t="e">
        <f t="shared" si="1351"/>
        <v>#DIV/0!</v>
      </c>
      <c r="X2573" t="e">
        <f t="shared" si="1352"/>
        <v>#DIV/0!</v>
      </c>
      <c r="Y2573" t="str">
        <f t="shared" si="1353"/>
        <v>0.00096+2.73016967967567i</v>
      </c>
      <c r="Z2573" t="e">
        <f t="shared" si="1354"/>
        <v>#DIV/0!</v>
      </c>
      <c r="AA2573" t="e">
        <f t="shared" si="1355"/>
        <v>#DIV/0!</v>
      </c>
      <c r="AB2573" t="str">
        <f t="shared" si="1356"/>
        <v>0.101689974075408+0.0489390698433844i</v>
      </c>
      <c r="AC2573" t="str">
        <f t="shared" si="1357"/>
        <v>1.14767097288749-0.146275346568306i</v>
      </c>
      <c r="AD2573" t="str">
        <f t="shared" si="1358"/>
        <v>0.0818411339926722+0.0530730597188999i</v>
      </c>
      <c r="AE2573" t="e">
        <f t="shared" si="1359"/>
        <v>#DIV/0!</v>
      </c>
      <c r="AF2573" t="str">
        <f t="shared" si="1360"/>
        <v>-17.7326477486534-4.97780756045116i</v>
      </c>
      <c r="AG2573" t="e">
        <f t="shared" si="1361"/>
        <v>#DIV/0!</v>
      </c>
      <c r="AH2573" t="e">
        <f t="shared" si="1362"/>
        <v>#DIV/0!</v>
      </c>
      <c r="AI2573" t="e">
        <f t="shared" si="1363"/>
        <v>#DIV/0!</v>
      </c>
      <c r="AJ2573" t="e">
        <f t="shared" si="1364"/>
        <v>#DIV/0!</v>
      </c>
      <c r="AK2573"/>
      <c r="AL2573"/>
      <c r="AM2573"/>
      <c r="AN2573"/>
    </row>
    <row r="2574" spans="1:40" x14ac:dyDescent="0.3">
      <c r="A2574"/>
      <c r="B2574">
        <f t="shared" si="1330"/>
        <v>640000</v>
      </c>
      <c r="C2574" s="186" t="str">
        <f t="shared" si="1333"/>
        <v>-0.00109680287501836+0.00454994662783615i</v>
      </c>
      <c r="D2574" s="158" t="str">
        <f t="shared" si="1334"/>
        <v>-7.09156198660653-1.67220523211629i</v>
      </c>
      <c r="E2574" t="str">
        <f t="shared" si="1335"/>
        <v>229.624327563503-2465.40913727043i</v>
      </c>
      <c r="F2574" t="str">
        <f t="shared" si="1336"/>
        <v>0.923889543204094+0.222663672556048i</v>
      </c>
      <c r="G2574" t="str">
        <f t="shared" si="1331"/>
        <v>0.923889543204094+0.222663672556048i</v>
      </c>
      <c r="H2574" t="str">
        <f t="shared" si="1337"/>
        <v>10.645811053985+3.29943580576583i</v>
      </c>
      <c r="I2574" t="str">
        <f t="shared" si="1338"/>
        <v>2513.27412287183i</v>
      </c>
      <c r="J2574" t="str">
        <f t="shared" si="1332"/>
        <v>-1563.48231555956+535.926552722593i</v>
      </c>
      <c r="K2574" t="str">
        <f t="shared" si="1339"/>
        <v>0.493075076402251-1.43846980203114i</v>
      </c>
      <c r="L2574" t="str">
        <f t="shared" si="1340"/>
        <v>0.122217966268989-0.294806841754444i</v>
      </c>
      <c r="M2574" t="str">
        <f t="shared" si="1341"/>
        <v>0.61529304267124-1.73327664378558i</v>
      </c>
      <c r="N2574" t="str">
        <f t="shared" si="1342"/>
        <v>-8.18151214136282i</v>
      </c>
      <c r="O2574" t="str">
        <f t="shared" si="1343"/>
        <v>-0.321705798121271-0.946839679911629i</v>
      </c>
      <c r="P2574" t="str">
        <f t="shared" si="1344"/>
        <v>1.32170579812127+0.946839679911629i</v>
      </c>
      <c r="Q2574" t="str">
        <f t="shared" si="1345"/>
        <v>-1.32170579812127+7.23467246145119i</v>
      </c>
      <c r="R2574" t="str">
        <f t="shared" si="1346"/>
        <v>0.094350431166195-0.199927407599423i</v>
      </c>
      <c r="S2574" t="str">
        <f t="shared" si="1347"/>
        <v>0.897833979847771i</v>
      </c>
      <c r="T2574" t="str">
        <f t="shared" si="1348"/>
        <v>0.179501620045637+0.084711023114298i</v>
      </c>
      <c r="U2574" t="e">
        <f t="shared" si="1349"/>
        <v>#DIV/0!</v>
      </c>
      <c r="V2574" t="str">
        <f t="shared" si="1350"/>
        <v>0.0000833333333333333-0.000414465997635144i</v>
      </c>
      <c r="W2574" t="e">
        <f t="shared" si="1351"/>
        <v>#DIV/0!</v>
      </c>
      <c r="X2574" t="e">
        <f t="shared" si="1352"/>
        <v>#DIV/0!</v>
      </c>
      <c r="Y2574" t="str">
        <f t="shared" si="1353"/>
        <v>0.00096+2.73444224568456i</v>
      </c>
      <c r="Z2574" t="e">
        <f t="shared" si="1354"/>
        <v>#DIV/0!</v>
      </c>
      <c r="AA2574" t="e">
        <f t="shared" si="1355"/>
        <v>#DIV/0!</v>
      </c>
      <c r="AB2574" t="str">
        <f t="shared" si="1356"/>
        <v>0.102429925161797+0.0483390832671635i</v>
      </c>
      <c r="AC2574" t="str">
        <f t="shared" si="1357"/>
        <v>1.14680942432237-0.147796695284256i</v>
      </c>
      <c r="AD2574" t="str">
        <f t="shared" si="1358"/>
        <v>0.0825145472807083+0.0527851091770522i</v>
      </c>
      <c r="AE2574" t="e">
        <f t="shared" si="1359"/>
        <v>#DIV/0!</v>
      </c>
      <c r="AF2574" t="str">
        <f t="shared" si="1360"/>
        <v>-17.7373730405915-4.97164103788212i</v>
      </c>
      <c r="AG2574" t="e">
        <f t="shared" si="1361"/>
        <v>#DIV/0!</v>
      </c>
      <c r="AH2574" t="e">
        <f t="shared" si="1362"/>
        <v>#DIV/0!</v>
      </c>
      <c r="AI2574" t="e">
        <f t="shared" si="1363"/>
        <v>#DIV/0!</v>
      </c>
      <c r="AJ2574" t="e">
        <f t="shared" si="1364"/>
        <v>#DIV/0!</v>
      </c>
      <c r="AK2574"/>
      <c r="AL2574"/>
      <c r="AM2574"/>
      <c r="AN2574"/>
    </row>
    <row r="2575" spans="1:40" x14ac:dyDescent="0.3">
      <c r="A2575"/>
      <c r="B2575">
        <f t="shared" si="1330"/>
        <v>641000</v>
      </c>
      <c r="C2575" s="186" t="str">
        <f t="shared" si="1333"/>
        <v>-0.00109374009679295+0.00454389363713813i</v>
      </c>
      <c r="D2575" s="158" t="str">
        <f t="shared" si="1334"/>
        <v>-7.09316793213963-1.6701445728859i</v>
      </c>
      <c r="E2575" t="str">
        <f t="shared" si="1335"/>
        <v>228.914567667443-2461.62894795913i</v>
      </c>
      <c r="F2575" t="str">
        <f t="shared" si="1336"/>
        <v>0.92410207713881+0.222388837926603i</v>
      </c>
      <c r="G2575" t="str">
        <f t="shared" si="1331"/>
        <v>0.92410207713881+0.222388837926603i</v>
      </c>
      <c r="H2575" t="str">
        <f t="shared" si="1337"/>
        <v>10.6489113697433+3.29534270591773i</v>
      </c>
      <c r="I2575" t="str">
        <f t="shared" si="1338"/>
        <v>2517.20111368882i</v>
      </c>
      <c r="J2575" t="str">
        <f t="shared" si="1332"/>
        <v>-1568.37514233259+536.763937961222i</v>
      </c>
      <c r="K2575" t="str">
        <f t="shared" si="1339"/>
        <v>0.491697245208442-1.43669438723368i</v>
      </c>
      <c r="L2575" t="str">
        <f t="shared" si="1340"/>
        <v>0.121892663276963-0.294481575037757i</v>
      </c>
      <c r="M2575" t="str">
        <f t="shared" si="1341"/>
        <v>0.613589908485405-1.73117596227144i</v>
      </c>
      <c r="N2575" t="str">
        <f t="shared" si="1342"/>
        <v>-8.1942957540837i</v>
      </c>
      <c r="O2575" t="str">
        <f t="shared" si="1343"/>
        <v>-0.333783213881619-0.942649864016782i</v>
      </c>
      <c r="P2575" t="str">
        <f t="shared" si="1344"/>
        <v>1.33378321388162+0.942649864016782i</v>
      </c>
      <c r="Q2575" t="str">
        <f t="shared" si="1345"/>
        <v>-1.33378321388162+7.25164589006692i</v>
      </c>
      <c r="R2575" t="str">
        <f t="shared" si="1346"/>
        <v>0.0930148659648113-0.201036413367046i</v>
      </c>
      <c r="S2575" t="str">
        <f t="shared" si="1347"/>
        <v>0.899236845441284i</v>
      </c>
      <c r="T2575" t="str">
        <f t="shared" si="1348"/>
        <v>0.180779350175012+0.0836423946493408i</v>
      </c>
      <c r="U2575" t="e">
        <f t="shared" si="1349"/>
        <v>#DIV/0!</v>
      </c>
      <c r="V2575" t="str">
        <f t="shared" si="1350"/>
        <v>0.0000833333333333333-0.00041381940481512i</v>
      </c>
      <c r="W2575" t="e">
        <f t="shared" si="1351"/>
        <v>#DIV/0!</v>
      </c>
      <c r="X2575" t="e">
        <f t="shared" si="1352"/>
        <v>#DIV/0!</v>
      </c>
      <c r="Y2575" t="str">
        <f t="shared" si="1353"/>
        <v>0.00096+2.73871481169344i</v>
      </c>
      <c r="Z2575" t="e">
        <f t="shared" si="1354"/>
        <v>#DIV/0!</v>
      </c>
      <c r="AA2575" t="e">
        <f t="shared" si="1355"/>
        <v>#DIV/0!</v>
      </c>
      <c r="AB2575" t="str">
        <f t="shared" si="1356"/>
        <v>0.103159042823774+0.0477292863546704i</v>
      </c>
      <c r="AC2575" t="str">
        <f t="shared" si="1357"/>
        <v>1.14592514087926-0.149300246781012i</v>
      </c>
      <c r="AD2575" t="str">
        <f t="shared" si="1358"/>
        <v>0.0831837918724602+0.0524891590765322i</v>
      </c>
      <c r="AE2575" t="e">
        <f t="shared" si="1359"/>
        <v>#DIV/0!</v>
      </c>
      <c r="AF2575" t="str">
        <f t="shared" si="1360"/>
        <v>-17.7420793018829-4.96548727880363i</v>
      </c>
      <c r="AG2575" t="e">
        <f t="shared" si="1361"/>
        <v>#DIV/0!</v>
      </c>
      <c r="AH2575" t="e">
        <f t="shared" si="1362"/>
        <v>#DIV/0!</v>
      </c>
      <c r="AI2575" t="e">
        <f t="shared" si="1363"/>
        <v>#DIV/0!</v>
      </c>
      <c r="AJ2575" t="e">
        <f t="shared" si="1364"/>
        <v>#DIV/0!</v>
      </c>
      <c r="AK2575"/>
      <c r="AL2575"/>
      <c r="AM2575"/>
      <c r="AN2575"/>
    </row>
    <row r="2576" spans="1:40" x14ac:dyDescent="0.3">
      <c r="A2576"/>
      <c r="B2576">
        <f t="shared" si="1330"/>
        <v>642000</v>
      </c>
      <c r="C2576" s="186" t="str">
        <f t="shared" si="1333"/>
        <v>-0.00109068963435914+0.00453785530678828i</v>
      </c>
      <c r="D2576" s="158" t="str">
        <f t="shared" si="1334"/>
        <v>-7.09476742004709-1.66808813269574i</v>
      </c>
      <c r="E2576" t="str">
        <f t="shared" si="1335"/>
        <v>228.20808402574-2457.86023074392i</v>
      </c>
      <c r="F2576" t="str">
        <f t="shared" si="1336"/>
        <v>0.924313756458739+0.222114568267102i</v>
      </c>
      <c r="G2576" t="str">
        <f t="shared" si="1331"/>
        <v>0.924313756458739+0.222114568267102i</v>
      </c>
      <c r="H2576" t="str">
        <f t="shared" si="1337"/>
        <v>10.6519992101193+3.29125812403682i</v>
      </c>
      <c r="I2576" t="str">
        <f t="shared" si="1338"/>
        <v>2521.12810450581i</v>
      </c>
      <c r="J2576" t="str">
        <f t="shared" si="1332"/>
        <v>-1573.27560817942+537.601323199852i</v>
      </c>
      <c r="K2576" t="str">
        <f t="shared" si="1339"/>
        <v>0.490324959655659-1.43492261982591i</v>
      </c>
      <c r="L2576" t="str">
        <f t="shared" si="1340"/>
        <v>0.121568583532131-0.29415681607169i</v>
      </c>
      <c r="M2576" t="str">
        <f t="shared" si="1341"/>
        <v>0.61189354318779-1.7290794358976i</v>
      </c>
      <c r="N2576" t="str">
        <f t="shared" si="1342"/>
        <v>-8.20707936680458i</v>
      </c>
      <c r="O2576" t="str">
        <f t="shared" si="1343"/>
        <v>-0.345806083280255-0.938306001668096i</v>
      </c>
      <c r="P2576" t="str">
        <f t="shared" si="1344"/>
        <v>1.34580608328025+0.938306001668096i</v>
      </c>
      <c r="Q2576" t="str">
        <f t="shared" si="1345"/>
        <v>-1.34580608328025+7.26877336513648i</v>
      </c>
      <c r="R2576" t="str">
        <f t="shared" si="1346"/>
        <v>0.0916648209189526-0.202120644446339i</v>
      </c>
      <c r="S2576" t="str">
        <f t="shared" si="1347"/>
        <v>0.900639711034797i</v>
      </c>
      <c r="T2576" t="str">
        <f t="shared" si="1348"/>
        <v>0.182037878808318+0.0825569778245019i</v>
      </c>
      <c r="U2576" t="e">
        <f t="shared" si="1349"/>
        <v>#DIV/0!</v>
      </c>
      <c r="V2576" t="str">
        <f t="shared" si="1350"/>
        <v>0.0000833333333333333-0.000413174826302947i</v>
      </c>
      <c r="W2576" t="e">
        <f t="shared" si="1351"/>
        <v>#DIV/0!</v>
      </c>
      <c r="X2576" t="e">
        <f t="shared" si="1352"/>
        <v>#DIV/0!</v>
      </c>
      <c r="Y2576" t="str">
        <f t="shared" si="1353"/>
        <v>0.00096+2.74298737770232i</v>
      </c>
      <c r="Z2576" t="e">
        <f t="shared" si="1354"/>
        <v>#DIV/0!</v>
      </c>
      <c r="AA2576" t="e">
        <f t="shared" si="1355"/>
        <v>#DIV/0!</v>
      </c>
      <c r="AB2576" t="str">
        <f t="shared" si="1356"/>
        <v>0.103877203438095+0.0471099094147334i</v>
      </c>
      <c r="AC2576" t="str">
        <f t="shared" si="1357"/>
        <v>1.14501856566419-0.150785686932325i</v>
      </c>
      <c r="AD2576" t="str">
        <f t="shared" si="1358"/>
        <v>0.0838487813237924+0.0521852721841403i</v>
      </c>
      <c r="AE2576" t="e">
        <f t="shared" si="1359"/>
        <v>#DIV/0!</v>
      </c>
      <c r="AF2576" t="str">
        <f t="shared" si="1360"/>
        <v>-17.7467666301664-4.95934625673256i</v>
      </c>
      <c r="AG2576" t="e">
        <f t="shared" si="1361"/>
        <v>#DIV/0!</v>
      </c>
      <c r="AH2576" t="e">
        <f t="shared" si="1362"/>
        <v>#DIV/0!</v>
      </c>
      <c r="AI2576" t="e">
        <f t="shared" si="1363"/>
        <v>#DIV/0!</v>
      </c>
      <c r="AJ2576" t="e">
        <f t="shared" si="1364"/>
        <v>#DIV/0!</v>
      </c>
      <c r="AK2576"/>
      <c r="AL2576"/>
      <c r="AM2576"/>
      <c r="AN2576"/>
    </row>
    <row r="2577" spans="1:40" x14ac:dyDescent="0.3">
      <c r="A2577"/>
      <c r="B2577">
        <f t="shared" si="1330"/>
        <v>643000</v>
      </c>
      <c r="C2577" s="186" t="str">
        <f t="shared" si="1333"/>
        <v>-0.00108765142463309+0.00453183158984746i</v>
      </c>
      <c r="D2577" s="158" t="str">
        <f t="shared" si="1334"/>
        <v>-7.09636048340553-1.66603590311482i</v>
      </c>
      <c r="E2577" t="str">
        <f t="shared" si="1335"/>
        <v>227.504856563201-2454.10293396133i</v>
      </c>
      <c r="F2577" t="str">
        <f t="shared" si="1336"/>
        <v>0.924524585541306+0.22184086243091i</v>
      </c>
      <c r="G2577" t="str">
        <f t="shared" si="1331"/>
        <v>0.924524585541306+0.22184086243091i</v>
      </c>
      <c r="H2577" t="str">
        <f t="shared" si="1337"/>
        <v>10.6550746390822+3.287182042035i</v>
      </c>
      <c r="I2577" t="str">
        <f t="shared" si="1338"/>
        <v>2525.0550953228i</v>
      </c>
      <c r="J2577" t="str">
        <f t="shared" si="1332"/>
        <v>-1578.18371310006+538.43870843848i</v>
      </c>
      <c r="K2577" t="str">
        <f t="shared" si="1339"/>
        <v>0.488958191302025-1.43315449243539i</v>
      </c>
      <c r="L2577" t="str">
        <f t="shared" si="1340"/>
        <v>0.121245721322348-0.2938325648443i</v>
      </c>
      <c r="M2577" t="str">
        <f t="shared" si="1341"/>
        <v>0.610203912624373-1.72698705727969i</v>
      </c>
      <c r="N2577" t="str">
        <f t="shared" si="1342"/>
        <v>-8.21986297952546i</v>
      </c>
      <c r="O2577" t="str">
        <f t="shared" si="1343"/>
        <v>-0.357772441557553-0.933808802733165i</v>
      </c>
      <c r="P2577" t="str">
        <f t="shared" si="1344"/>
        <v>1.35777244155755+0.933808802733165i</v>
      </c>
      <c r="Q2577" t="str">
        <f t="shared" si="1345"/>
        <v>-1.35777244155755+7.2860541767923i</v>
      </c>
      <c r="R2577" t="str">
        <f t="shared" si="1346"/>
        <v>0.0903008128993228-0.203179987527108i</v>
      </c>
      <c r="S2577" t="str">
        <f t="shared" si="1347"/>
        <v>0.902042576628308i</v>
      </c>
      <c r="T2577" t="str">
        <f t="shared" si="1348"/>
        <v>0.18327699946826+0.0814551779393359i</v>
      </c>
      <c r="U2577" t="e">
        <f t="shared" si="1349"/>
        <v>#DIV/0!</v>
      </c>
      <c r="V2577" t="str">
        <f t="shared" si="1350"/>
        <v>0.0000833333333333333-0.000412532252700611i</v>
      </c>
      <c r="W2577" t="e">
        <f t="shared" si="1351"/>
        <v>#DIV/0!</v>
      </c>
      <c r="X2577" t="e">
        <f t="shared" si="1352"/>
        <v>#DIV/0!</v>
      </c>
      <c r="Y2577" t="str">
        <f t="shared" si="1353"/>
        <v>0.00096+2.7472599437112i</v>
      </c>
      <c r="Z2577" t="e">
        <f t="shared" si="1354"/>
        <v>#DIV/0!</v>
      </c>
      <c r="AA2577" t="e">
        <f t="shared" si="1355"/>
        <v>#DIV/0!</v>
      </c>
      <c r="AB2577" t="str">
        <f t="shared" si="1356"/>
        <v>0.104584289181566+0.0464811837255049i</v>
      </c>
      <c r="AC2577" t="str">
        <f t="shared" si="1357"/>
        <v>1.14409014515862-0.152252713638645i</v>
      </c>
      <c r="AD2577" t="str">
        <f t="shared" si="1358"/>
        <v>0.084509430164316+0.0518735119319198i</v>
      </c>
      <c r="AE2577" t="e">
        <f t="shared" si="1359"/>
        <v>#DIV/0!</v>
      </c>
      <c r="AF2577" t="str">
        <f t="shared" si="1360"/>
        <v>-17.7514351224877-4.95321794514982i</v>
      </c>
      <c r="AG2577" t="e">
        <f t="shared" si="1361"/>
        <v>#DIV/0!</v>
      </c>
      <c r="AH2577" t="e">
        <f t="shared" si="1362"/>
        <v>#DIV/0!</v>
      </c>
      <c r="AI2577" t="e">
        <f t="shared" si="1363"/>
        <v>#DIV/0!</v>
      </c>
      <c r="AJ2577" t="e">
        <f t="shared" si="1364"/>
        <v>#DIV/0!</v>
      </c>
      <c r="AK2577"/>
      <c r="AL2577"/>
      <c r="AM2577"/>
      <c r="AN2577"/>
    </row>
    <row r="2578" spans="1:40" x14ac:dyDescent="0.3">
      <c r="A2578"/>
      <c r="B2578">
        <f t="shared" si="1330"/>
        <v>644000</v>
      </c>
      <c r="C2578" s="186" t="str">
        <f t="shared" si="1333"/>
        <v>-0.00108462540491351+0.0045258224395381i</v>
      </c>
      <c r="D2578" s="158" t="str">
        <f t="shared" si="1334"/>
        <v>-7.09794715509111-1.66398787569635i</v>
      </c>
      <c r="E2578" t="str">
        <f t="shared" si="1335"/>
        <v>226.804865357708-2450.35700625458i</v>
      </c>
      <c r="F2578" t="str">
        <f t="shared" si="1336"/>
        <v>0.924734568737404+0.221567719269497i</v>
      </c>
      <c r="G2578" t="str">
        <f t="shared" si="1331"/>
        <v>0.924734568737404+0.221567719269497i</v>
      </c>
      <c r="H2578" t="str">
        <f t="shared" si="1337"/>
        <v>10.6581377202124+3.2831144418053i</v>
      </c>
      <c r="I2578" t="str">
        <f t="shared" si="1338"/>
        <v>2528.98208613978i</v>
      </c>
      <c r="J2578" t="str">
        <f t="shared" si="1332"/>
        <v>-1583.09945709451+539.27609367711i</v>
      </c>
      <c r="K2578" t="str">
        <f t="shared" si="1339"/>
        <v>0.487596911878449-1.43138999767699i</v>
      </c>
      <c r="L2578" t="str">
        <f t="shared" si="1340"/>
        <v>0.120924070965822-0.293508821331213i</v>
      </c>
      <c r="M2578" t="str">
        <f t="shared" si="1341"/>
        <v>0.608520982844271-1.7248988190082i</v>
      </c>
      <c r="N2578" t="str">
        <f t="shared" si="1342"/>
        <v>-8.23264659224634i</v>
      </c>
      <c r="O2578" t="str">
        <f t="shared" si="1343"/>
        <v>-0.369680333188848-0.929159002137622i</v>
      </c>
      <c r="P2578" t="str">
        <f t="shared" si="1344"/>
        <v>1.36968033318885+0.929159002137622i</v>
      </c>
      <c r="Q2578" t="str">
        <f t="shared" si="1345"/>
        <v>-1.36968033318885+7.30348759010872i</v>
      </c>
      <c r="R2578" t="str">
        <f t="shared" si="1346"/>
        <v>0.0889233571278024-0.204214341190621i</v>
      </c>
      <c r="S2578" t="str">
        <f t="shared" si="1347"/>
        <v>0.903445442221821i</v>
      </c>
      <c r="T2578" t="str">
        <f t="shared" si="1348"/>
        <v>0.184496515784998+0.0803374017041764i</v>
      </c>
      <c r="U2578" t="e">
        <f t="shared" si="1349"/>
        <v>#DIV/0!</v>
      </c>
      <c r="V2578" t="str">
        <f t="shared" si="1350"/>
        <v>0.0000833333333333333-0.000411891674668467i</v>
      </c>
      <c r="W2578" t="e">
        <f t="shared" si="1351"/>
        <v>#DIV/0!</v>
      </c>
      <c r="X2578" t="e">
        <f t="shared" si="1352"/>
        <v>#DIV/0!</v>
      </c>
      <c r="Y2578" t="str">
        <f t="shared" si="1353"/>
        <v>0.00096+2.75153250972008i</v>
      </c>
      <c r="Z2578" t="e">
        <f t="shared" si="1354"/>
        <v>#DIV/0!</v>
      </c>
      <c r="AA2578" t="e">
        <f t="shared" si="1355"/>
        <v>#DIV/0!</v>
      </c>
      <c r="AB2578" t="str">
        <f t="shared" si="1356"/>
        <v>0.105280187998665+0.0458433413701773i</v>
      </c>
      <c r="AC2578" t="str">
        <f t="shared" si="1357"/>
        <v>1.14314032886379-0.153701036796413i</v>
      </c>
      <c r="AD2578" t="str">
        <f t="shared" si="1358"/>
        <v>0.085165653894042+0.0515539424033024i</v>
      </c>
      <c r="AE2578" t="e">
        <f t="shared" si="1359"/>
        <v>#DIV/0!</v>
      </c>
      <c r="AF2578" t="str">
        <f t="shared" si="1360"/>
        <v>-17.7560848753035-4.94710231750165i</v>
      </c>
      <c r="AG2578" t="e">
        <f t="shared" si="1361"/>
        <v>#DIV/0!</v>
      </c>
      <c r="AH2578" t="e">
        <f t="shared" si="1362"/>
        <v>#DIV/0!</v>
      </c>
      <c r="AI2578" t="e">
        <f t="shared" si="1363"/>
        <v>#DIV/0!</v>
      </c>
      <c r="AJ2578" t="e">
        <f t="shared" si="1364"/>
        <v>#DIV/0!</v>
      </c>
      <c r="AK2578"/>
      <c r="AL2578"/>
      <c r="AM2578"/>
      <c r="AN2578"/>
    </row>
    <row r="2579" spans="1:40" x14ac:dyDescent="0.3">
      <c r="A2579"/>
      <c r="B2579">
        <f t="shared" si="1330"/>
        <v>645000</v>
      </c>
      <c r="C2579" s="186" t="str">
        <f t="shared" si="1333"/>
        <v>-0.00108161151287908+0.00451982780924385i</v>
      </c>
      <c r="D2579" s="158" t="str">
        <f t="shared" si="1334"/>
        <v>-7.09952746778061-1.66194404197838i</v>
      </c>
      <c r="E2579" t="str">
        <f t="shared" si="1335"/>
        <v>226.108090638837-2446.62239657136i</v>
      </c>
      <c r="F2579" t="str">
        <f t="shared" si="1336"/>
        <v>0.924943710371548+0.221295137632511i</v>
      </c>
      <c r="G2579" t="str">
        <f t="shared" si="1331"/>
        <v>0.924943710371548+0.221295137632511i</v>
      </c>
      <c r="H2579" t="str">
        <f t="shared" si="1337"/>
        <v>10.6611885167046+3.27905530522304i</v>
      </c>
      <c r="I2579" t="str">
        <f t="shared" si="1338"/>
        <v>2532.90907695677i</v>
      </c>
      <c r="J2579" t="str">
        <f t="shared" si="1332"/>
        <v>-1588.02284016276+540.113478915738i</v>
      </c>
      <c r="K2579" t="str">
        <f t="shared" si="1339"/>
        <v>0.486241093287449-1.42962912815335i</v>
      </c>
      <c r="L2579" t="str">
        <f t="shared" si="1340"/>
        <v>0.120603626810955-0.293185585495786i</v>
      </c>
      <c r="M2579" t="str">
        <f t="shared" si="1341"/>
        <v>0.606844720098404-1.72281471364914i</v>
      </c>
      <c r="N2579" t="str">
        <f t="shared" si="1342"/>
        <v>-8.24543020496722i</v>
      </c>
      <c r="O2579" t="str">
        <f t="shared" si="1343"/>
        <v>-0.381527812204013-0.924357359745039i</v>
      </c>
      <c r="P2579" t="str">
        <f t="shared" si="1344"/>
        <v>1.38152781220401+0.924357359745039i</v>
      </c>
      <c r="Q2579" t="str">
        <f t="shared" si="1345"/>
        <v>-1.38152781220401+7.32107284522218i</v>
      </c>
      <c r="R2579" t="str">
        <f t="shared" si="1346"/>
        <v>0.0875329668779577-0.20522361574522i</v>
      </c>
      <c r="S2579" t="str">
        <f t="shared" si="1347"/>
        <v>0.904848307815333i</v>
      </c>
      <c r="T2579" t="str">
        <f t="shared" si="1348"/>
        <v>0.185696241430806+0.0792040569575756i</v>
      </c>
      <c r="U2579" t="e">
        <f t="shared" si="1349"/>
        <v>#DIV/0!</v>
      </c>
      <c r="V2579" t="str">
        <f t="shared" si="1350"/>
        <v>0.0000833333333333333-0.000411253082924794i</v>
      </c>
      <c r="W2579" t="e">
        <f t="shared" si="1351"/>
        <v>#DIV/0!</v>
      </c>
      <c r="X2579" t="e">
        <f t="shared" si="1352"/>
        <v>#DIV/0!</v>
      </c>
      <c r="Y2579" t="str">
        <f t="shared" si="1353"/>
        <v>0.00096+2.75580507572897i</v>
      </c>
      <c r="Z2579" t="e">
        <f t="shared" si="1354"/>
        <v>#DIV/0!</v>
      </c>
      <c r="AA2579" t="e">
        <f t="shared" si="1355"/>
        <v>#DIV/0!</v>
      </c>
      <c r="AB2579" t="str">
        <f t="shared" si="1356"/>
        <v>0.10596479356425+0.0451966150757443i</v>
      </c>
      <c r="AC2579" t="str">
        <f t="shared" si="1357"/>
        <v>1.14216956895041-0.155130378256248i</v>
      </c>
      <c r="AD2579" t="str">
        <f t="shared" si="1358"/>
        <v>0.0858173689799098+0.0512266283195766i</v>
      </c>
      <c r="AE2579" t="e">
        <f t="shared" si="1359"/>
        <v>#DIV/0!</v>
      </c>
      <c r="AF2579" t="str">
        <f t="shared" si="1360"/>
        <v>-17.7607159844852-4.94099934720142i</v>
      </c>
      <c r="AG2579" t="e">
        <f t="shared" si="1361"/>
        <v>#DIV/0!</v>
      </c>
      <c r="AH2579" t="e">
        <f t="shared" si="1362"/>
        <v>#DIV/0!</v>
      </c>
      <c r="AI2579" t="e">
        <f t="shared" si="1363"/>
        <v>#DIV/0!</v>
      </c>
      <c r="AJ2579" t="e">
        <f t="shared" si="1364"/>
        <v>#DIV/0!</v>
      </c>
      <c r="AK2579"/>
      <c r="AL2579"/>
      <c r="AM2579"/>
      <c r="AN2579"/>
    </row>
    <row r="2580" spans="1:40" x14ac:dyDescent="0.3">
      <c r="A2580"/>
      <c r="B2580">
        <f t="shared" si="1330"/>
        <v>646000</v>
      </c>
      <c r="C2580" s="186" t="str">
        <f t="shared" si="1333"/>
        <v>-0.0010786096865858+0.0045138476525092i</v>
      </c>
      <c r="D2580" s="158" t="str">
        <f t="shared" si="1334"/>
        <v>-7.10110145395296-1.65990439348425i</v>
      </c>
      <c r="E2580" t="str">
        <f t="shared" si="1335"/>
        <v>225.414512786454-2442.89905416159i</v>
      </c>
      <c r="F2580" t="str">
        <f t="shared" si="1336"/>
        <v>0.925152014742061+0.221023116367846i</v>
      </c>
      <c r="G2580" t="str">
        <f t="shared" si="1331"/>
        <v>0.925152014742061+0.221023116367846i</v>
      </c>
      <c r="H2580" t="str">
        <f t="shared" si="1337"/>
        <v>10.6642270913698+3.27500461414661i</v>
      </c>
      <c r="I2580" t="str">
        <f t="shared" si="1338"/>
        <v>2536.83606777376i</v>
      </c>
      <c r="J2580" t="str">
        <f t="shared" si="1332"/>
        <v>-1592.95386230482+540.950864154368i</v>
      </c>
      <c r="K2580" t="str">
        <f t="shared" si="1339"/>
        <v>0.484890707601964-1.4278718764554i</v>
      </c>
      <c r="L2580" t="str">
        <f t="shared" si="1340"/>
        <v>0.12028438323617-0.29286285728927i</v>
      </c>
      <c r="M2580" t="str">
        <f t="shared" si="1341"/>
        <v>0.605175090838134-1.72073473374467i</v>
      </c>
      <c r="N2580" t="str">
        <f t="shared" si="1342"/>
        <v>-8.2582138176881i</v>
      </c>
      <c r="O2580" t="str">
        <f t="shared" si="1343"/>
        <v>-0.393312942505454-0.919404660232752i</v>
      </c>
      <c r="P2580" t="str">
        <f t="shared" si="1344"/>
        <v>1.39331294250545+0.919404660232752i</v>
      </c>
      <c r="Q2580" t="str">
        <f t="shared" si="1345"/>
        <v>-1.39331294250545+7.33880915745535i</v>
      </c>
      <c r="R2580" t="str">
        <f t="shared" si="1346"/>
        <v>0.0861301531844965-0.206207733054352i</v>
      </c>
      <c r="S2580" t="str">
        <f t="shared" si="1347"/>
        <v>0.906251173408844i</v>
      </c>
      <c r="T2580" t="str">
        <f t="shared" si="1348"/>
        <v>0.186876000046484+0.0780555523893334i</v>
      </c>
      <c r="U2580" t="e">
        <f t="shared" si="1349"/>
        <v>#DIV/0!</v>
      </c>
      <c r="V2580" t="str">
        <f t="shared" si="1350"/>
        <v>0.0000833333333333333-0.000410616468245344i</v>
      </c>
      <c r="W2580" t="e">
        <f t="shared" si="1351"/>
        <v>#DIV/0!</v>
      </c>
      <c r="X2580" t="e">
        <f t="shared" si="1352"/>
        <v>#DIV/0!</v>
      </c>
      <c r="Y2580" t="str">
        <f t="shared" si="1353"/>
        <v>0.00096+2.76007764173785i</v>
      </c>
      <c r="Z2580" t="e">
        <f t="shared" si="1354"/>
        <v>#DIV/0!</v>
      </c>
      <c r="AA2580" t="e">
        <f t="shared" si="1355"/>
        <v>#DIV/0!</v>
      </c>
      <c r="AB2580" t="str">
        <f t="shared" si="1356"/>
        <v>0.106638005241572+0.0445412380549513i</v>
      </c>
      <c r="AC2580" t="str">
        <f t="shared" si="1357"/>
        <v>1.14117831991401-0.156540471770471i</v>
      </c>
      <c r="AD2580" t="str">
        <f t="shared" si="1358"/>
        <v>0.0864644928522289+0.0508916350266888i</v>
      </c>
      <c r="AE2580" t="e">
        <f t="shared" si="1359"/>
        <v>#DIV/0!</v>
      </c>
      <c r="AF2580" t="str">
        <f t="shared" si="1360"/>
        <v>-17.7653285453228-4.93490900763086i</v>
      </c>
      <c r="AG2580" t="e">
        <f t="shared" si="1361"/>
        <v>#DIV/0!</v>
      </c>
      <c r="AH2580" t="e">
        <f t="shared" si="1362"/>
        <v>#DIV/0!</v>
      </c>
      <c r="AI2580" t="e">
        <f t="shared" si="1363"/>
        <v>#DIV/0!</v>
      </c>
      <c r="AJ2580" t="e">
        <f t="shared" si="1364"/>
        <v>#DIV/0!</v>
      </c>
      <c r="AK2580"/>
      <c r="AL2580"/>
      <c r="AM2580"/>
      <c r="AN2580"/>
    </row>
    <row r="2581" spans="1:40" x14ac:dyDescent="0.3">
      <c r="A2581"/>
      <c r="B2581">
        <f t="shared" si="1330"/>
        <v>647000</v>
      </c>
      <c r="C2581" s="186" t="str">
        <f t="shared" si="1333"/>
        <v>-0.00107561986446459+0.00450788192303929i</v>
      </c>
      <c r="D2581" s="158" t="str">
        <f t="shared" si="1334"/>
        <v>-7.10266914589075-1.6578689217234i</v>
      </c>
      <c r="E2581" t="str">
        <f t="shared" si="1335"/>
        <v>224.724112329383-2439.18692857523i</v>
      </c>
      <c r="F2581" t="str">
        <f t="shared" si="1336"/>
        <v>0.925359486121285+0.220751654321743i</v>
      </c>
      <c r="G2581" t="str">
        <f t="shared" si="1331"/>
        <v>0.925359486121285+0.220751654321743i</v>
      </c>
      <c r="H2581" t="str">
        <f t="shared" si="1337"/>
        <v>10.6672535066389+3.27096235041892i</v>
      </c>
      <c r="I2581" t="str">
        <f t="shared" si="1338"/>
        <v>2540.76305859075i</v>
      </c>
      <c r="J2581" t="str">
        <f t="shared" si="1332"/>
        <v>-1597.89252352068+541.788249392997i</v>
      </c>
      <c r="K2581" t="str">
        <f t="shared" si="1339"/>
        <v>0.483545727064221-1.42611823516281i</v>
      </c>
      <c r="L2581" t="str">
        <f t="shared" si="1340"/>
        <v>0.119966334649745-0.292540636650978i</v>
      </c>
      <c r="M2581" t="str">
        <f t="shared" si="1341"/>
        <v>0.603512061713966-1.71865887181379i</v>
      </c>
      <c r="N2581" t="str">
        <f t="shared" si="1342"/>
        <v>-8.27099743040898i</v>
      </c>
      <c r="O2581" t="str">
        <f t="shared" si="1343"/>
        <v>-0.405033798184522-0.914301712963626i</v>
      </c>
      <c r="P2581" t="str">
        <f t="shared" si="1344"/>
        <v>1.40503379818452+0.914301712963626i</v>
      </c>
      <c r="Q2581" t="str">
        <f t="shared" si="1345"/>
        <v>-1.40503379818452+7.35669571744535i</v>
      </c>
      <c r="R2581" t="str">
        <f t="shared" si="1346"/>
        <v>0.0847154245618257-0.207166626357448i</v>
      </c>
      <c r="S2581" t="str">
        <f t="shared" si="1347"/>
        <v>0.907654039002357i</v>
      </c>
      <c r="T2581" t="str">
        <f t="shared" si="1348"/>
        <v>0.18803562515983+0.0768922972693406i</v>
      </c>
      <c r="U2581" t="e">
        <f t="shared" si="1349"/>
        <v>#DIV/0!</v>
      </c>
      <c r="V2581" t="str">
        <f t="shared" si="1350"/>
        <v>0.0000833333333333333-0.000409981821462893i</v>
      </c>
      <c r="W2581" t="e">
        <f t="shared" si="1351"/>
        <v>#DIV/0!</v>
      </c>
      <c r="X2581" t="e">
        <f t="shared" si="1352"/>
        <v>#DIV/0!</v>
      </c>
      <c r="Y2581" t="str">
        <f t="shared" si="1353"/>
        <v>0.00096+2.76435020774673i</v>
      </c>
      <c r="Z2581" t="e">
        <f t="shared" si="1354"/>
        <v>#DIV/0!</v>
      </c>
      <c r="AA2581" t="e">
        <f t="shared" si="1355"/>
        <v>#DIV/0!</v>
      </c>
      <c r="AB2581" t="str">
        <f t="shared" si="1356"/>
        <v>0.107299728035748+0.0438774438515639i</v>
      </c>
      <c r="AC2581" t="str">
        <f t="shared" si="1357"/>
        <v>1.1401670382362-0.157931062930249i</v>
      </c>
      <c r="AD2581" t="str">
        <f t="shared" si="1358"/>
        <v>0.0871069439010231+0.0505490284823673i</v>
      </c>
      <c r="AE2581" t="e">
        <f t="shared" si="1359"/>
        <v>#DIV/0!</v>
      </c>
      <c r="AF2581" t="str">
        <f t="shared" si="1360"/>
        <v>-17.7699226525297-4.92883127214232i</v>
      </c>
      <c r="AG2581" t="e">
        <f t="shared" si="1361"/>
        <v>#DIV/0!</v>
      </c>
      <c r="AH2581" t="e">
        <f t="shared" si="1362"/>
        <v>#DIV/0!</v>
      </c>
      <c r="AI2581" t="e">
        <f t="shared" si="1363"/>
        <v>#DIV/0!</v>
      </c>
      <c r="AJ2581" t="e">
        <f t="shared" si="1364"/>
        <v>#DIV/0!</v>
      </c>
      <c r="AK2581"/>
      <c r="AL2581"/>
      <c r="AM2581"/>
      <c r="AN2581"/>
    </row>
    <row r="2582" spans="1:40" x14ac:dyDescent="0.3">
      <c r="A2582"/>
      <c r="B2582">
        <f t="shared" si="1330"/>
        <v>648000</v>
      </c>
      <c r="C2582" s="186" t="str">
        <f t="shared" si="1333"/>
        <v>-0.00107264198531863+0.00450193057469915i</v>
      </c>
      <c r="D2582" s="158" t="str">
        <f t="shared" si="1334"/>
        <v>-7.10423057568116-1.6558376181917i</v>
      </c>
      <c r="E2582" t="str">
        <f t="shared" si="1335"/>
        <v>224.036869944034-2435.48596966014i</v>
      </c>
      <c r="F2582" t="str">
        <f t="shared" si="1336"/>
        <v>0.925566128755702+0.220480750338834i</v>
      </c>
      <c r="G2582" t="str">
        <f t="shared" si="1331"/>
        <v>0.925566128755702+0.220480750338834i</v>
      </c>
      <c r="H2582" t="str">
        <f t="shared" si="1337"/>
        <v>10.6702678245642+3.26692849586796i</v>
      </c>
      <c r="I2582" t="str">
        <f t="shared" si="1338"/>
        <v>2544.69004940773i</v>
      </c>
      <c r="J2582" t="str">
        <f t="shared" si="1332"/>
        <v>-1602.83882381035+542.625634631626i</v>
      </c>
      <c r="K2582" t="str">
        <f t="shared" si="1339"/>
        <v>0.482206124084561-1.42436819684449i</v>
      </c>
      <c r="L2582" t="str">
        <f t="shared" si="1340"/>
        <v>0.119649475489655-0.292218923508437i</v>
      </c>
      <c r="M2582" t="str">
        <f t="shared" si="1341"/>
        <v>0.601855599574216-1.71658712035293i</v>
      </c>
      <c r="N2582" t="str">
        <f t="shared" si="1342"/>
        <v>-8.28378104312986i</v>
      </c>
      <c r="O2582" t="str">
        <f t="shared" si="1343"/>
        <v>-0.416688463836223-0.909049351853797i</v>
      </c>
      <c r="P2582" t="str">
        <f t="shared" si="1344"/>
        <v>1.41668846383622+0.909049351853797i</v>
      </c>
      <c r="Q2582" t="str">
        <f t="shared" si="1345"/>
        <v>-1.41668846383622+7.37473169127606i</v>
      </c>
      <c r="R2582" t="str">
        <f t="shared" si="1346"/>
        <v>0.0832892867318435-0.2081002400841i</v>
      </c>
      <c r="S2582" t="str">
        <f t="shared" si="1347"/>
        <v>0.909056904595868i</v>
      </c>
      <c r="T2582" t="str">
        <f t="shared" si="1348"/>
        <v>0.189174960096509+0.0757147011824474i</v>
      </c>
      <c r="U2582" t="e">
        <f t="shared" si="1349"/>
        <v>#DIV/0!</v>
      </c>
      <c r="V2582" t="str">
        <f t="shared" si="1350"/>
        <v>0.0000833333333333333-0.00040934913346681i</v>
      </c>
      <c r="W2582" t="e">
        <f t="shared" si="1351"/>
        <v>#DIV/0!</v>
      </c>
      <c r="X2582" t="e">
        <f t="shared" si="1352"/>
        <v>#DIV/0!</v>
      </c>
      <c r="Y2582" t="str">
        <f t="shared" si="1353"/>
        <v>0.00096+2.76862277375561i</v>
      </c>
      <c r="Z2582" t="e">
        <f t="shared" si="1354"/>
        <v>#DIV/0!</v>
      </c>
      <c r="AA2582" t="e">
        <f t="shared" si="1355"/>
        <v>#DIV/0!</v>
      </c>
      <c r="AB2582" t="str">
        <f t="shared" si="1356"/>
        <v>0.107949872542904+0.0432054661890747i</v>
      </c>
      <c r="AC2582" t="str">
        <f t="shared" si="1357"/>
        <v>1.13913618205228-0.15930190909278i</v>
      </c>
      <c r="AD2582" t="str">
        <f t="shared" si="1358"/>
        <v>0.0877446414722929+0.0501988752435642i</v>
      </c>
      <c r="AE2582" t="e">
        <f t="shared" si="1359"/>
        <v>#DIV/0!</v>
      </c>
      <c r="AF2582" t="str">
        <f t="shared" si="1360"/>
        <v>-17.7744984002454-4.92276611405966i</v>
      </c>
      <c r="AG2582" t="e">
        <f t="shared" si="1361"/>
        <v>#DIV/0!</v>
      </c>
      <c r="AH2582" t="e">
        <f t="shared" si="1362"/>
        <v>#DIV/0!</v>
      </c>
      <c r="AI2582" t="e">
        <f t="shared" si="1363"/>
        <v>#DIV/0!</v>
      </c>
      <c r="AJ2582" t="e">
        <f t="shared" si="1364"/>
        <v>#DIV/0!</v>
      </c>
      <c r="AK2582"/>
      <c r="AL2582"/>
      <c r="AM2582"/>
      <c r="AN2582"/>
    </row>
    <row r="2583" spans="1:40" x14ac:dyDescent="0.3">
      <c r="A2583"/>
      <c r="B2583">
        <f t="shared" si="1330"/>
        <v>649000</v>
      </c>
      <c r="C2583" s="186" t="str">
        <f t="shared" si="1333"/>
        <v>-0.00106967598832078+0.00449599356151357i</v>
      </c>
      <c r="D2583" s="158" t="str">
        <f t="shared" si="1334"/>
        <v>-7.10578577521751-1.65381047437203i</v>
      </c>
      <c r="E2583" t="str">
        <f t="shared" si="1335"/>
        <v>223.352766453064-2431.79612755974i</v>
      </c>
      <c r="F2583" t="str">
        <f t="shared" si="1336"/>
        <v>0.925771946866136+0.220210403262214i</v>
      </c>
      <c r="G2583" t="str">
        <f t="shared" si="1331"/>
        <v>0.925771946866136+0.220210403262214i</v>
      </c>
      <c r="H2583" t="str">
        <f t="shared" si="1337"/>
        <v>10.6732701068224+3.26290303230784i</v>
      </c>
      <c r="I2583" t="str">
        <f t="shared" si="1338"/>
        <v>2548.61704022472i</v>
      </c>
      <c r="J2583" t="str">
        <f t="shared" si="1332"/>
        <v>-1607.79276317383+543.463019870255i</v>
      </c>
      <c r="K2583" t="str">
        <f t="shared" si="1339"/>
        <v>0.480871871240322-1.42262175405905i</v>
      </c>
      <c r="L2583" t="str">
        <f t="shared" si="1340"/>
        <v>0.119333800223399-0.291897717777547i</v>
      </c>
      <c r="M2583" t="str">
        <f t="shared" si="1341"/>
        <v>0.600205671463721-1.7145194718366i</v>
      </c>
      <c r="N2583" t="str">
        <f t="shared" si="1342"/>
        <v>-8.29656465585074i</v>
      </c>
      <c r="O2583" t="str">
        <f t="shared" si="1343"/>
        <v>-0.428275034872247-0.90364843523639i</v>
      </c>
      <c r="P2583" t="str">
        <f t="shared" si="1344"/>
        <v>1.42827503487225+0.90364843523639i</v>
      </c>
      <c r="Q2583" t="str">
        <f t="shared" si="1345"/>
        <v>-1.42827503487225+7.39291622061435i</v>
      </c>
      <c r="R2583" t="str">
        <f t="shared" si="1346"/>
        <v>0.0818522423610703-0.20900852966199i</v>
      </c>
      <c r="S2583" t="str">
        <f t="shared" si="1347"/>
        <v>0.910459770189381i</v>
      </c>
      <c r="T2583" t="str">
        <f t="shared" si="1348"/>
        <v>0.190293857883676+0.0745231737695456i</v>
      </c>
      <c r="U2583" t="e">
        <f t="shared" si="1349"/>
        <v>#DIV/0!</v>
      </c>
      <c r="V2583" t="str">
        <f t="shared" si="1350"/>
        <v>0.0000833333333333333-0.000408718395202608i</v>
      </c>
      <c r="W2583" t="e">
        <f t="shared" si="1351"/>
        <v>#DIV/0!</v>
      </c>
      <c r="X2583" t="e">
        <f t="shared" si="1352"/>
        <v>#DIV/0!</v>
      </c>
      <c r="Y2583" t="str">
        <f t="shared" si="1353"/>
        <v>0.00096+2.7728953397645i</v>
      </c>
      <c r="Z2583" t="e">
        <f t="shared" si="1354"/>
        <v>#DIV/0!</v>
      </c>
      <c r="AA2583" t="e">
        <f t="shared" si="1355"/>
        <v>#DIV/0!</v>
      </c>
      <c r="AB2583" t="str">
        <f t="shared" si="1356"/>
        <v>0.108588354895175+0.0425255388229555i</v>
      </c>
      <c r="AC2583" t="str">
        <f t="shared" si="1357"/>
        <v>1.1380862108253-0.160652779298892i</v>
      </c>
      <c r="AD2583" t="str">
        <f t="shared" si="1358"/>
        <v>0.0883775058642148+0.0498412424542177i</v>
      </c>
      <c r="AE2583" t="e">
        <f t="shared" si="1359"/>
        <v>#DIV/0!</v>
      </c>
      <c r="AF2583" t="str">
        <f t="shared" si="1360"/>
        <v>-17.7790558820399-4.91671350667987i</v>
      </c>
      <c r="AG2583" t="e">
        <f t="shared" si="1361"/>
        <v>#DIV/0!</v>
      </c>
      <c r="AH2583" t="e">
        <f t="shared" si="1362"/>
        <v>#DIV/0!</v>
      </c>
      <c r="AI2583" t="e">
        <f t="shared" si="1363"/>
        <v>#DIV/0!</v>
      </c>
      <c r="AJ2583" t="e">
        <f t="shared" si="1364"/>
        <v>#DIV/0!</v>
      </c>
      <c r="AK2583"/>
      <c r="AL2583"/>
      <c r="AM2583"/>
      <c r="AN2583"/>
    </row>
    <row r="2584" spans="1:40" x14ac:dyDescent="0.3">
      <c r="A2584"/>
      <c r="B2584">
        <f t="shared" si="1330"/>
        <v>650000</v>
      </c>
      <c r="C2584" s="186" t="str">
        <f t="shared" si="1333"/>
        <v>-0.0010667218130113+0.00449007083766684i</v>
      </c>
      <c r="D2584" s="158" t="str">
        <f t="shared" si="1334"/>
        <v>-7.10733477620071-1.65178748173503i</v>
      </c>
      <c r="E2584" t="str">
        <f t="shared" si="1335"/>
        <v>222.671782824069-2428.11735271107i</v>
      </c>
      <c r="F2584" t="str">
        <f t="shared" si="1336"/>
        <v>0.925976944647951+0.21994061193354i</v>
      </c>
      <c r="G2584" t="str">
        <f t="shared" si="1331"/>
        <v>0.925976944647951+0.21994061193354i</v>
      </c>
      <c r="H2584" t="str">
        <f t="shared" si="1337"/>
        <v>10.6762604147176+3.25888594154014i</v>
      </c>
      <c r="I2584" t="str">
        <f t="shared" si="1338"/>
        <v>2552.54403104171i</v>
      </c>
      <c r="J2584" t="str">
        <f t="shared" si="1332"/>
        <v>-1612.75434161112+544.300405108884i</v>
      </c>
      <c r="K2584" t="str">
        <f t="shared" si="1339"/>
        <v>0.479542941274689-1.42087889935524i</v>
      </c>
      <c r="L2584" t="str">
        <f t="shared" si="1340"/>
        <v>0.119019303347843-0.291577019362746i</v>
      </c>
      <c r="M2584" t="str">
        <f t="shared" si="1341"/>
        <v>0.598562244622532-1.71245591871799i</v>
      </c>
      <c r="N2584" t="str">
        <f t="shared" si="1342"/>
        <v>-8.30934826857161i</v>
      </c>
      <c r="O2584" t="str">
        <f t="shared" si="1343"/>
        <v>-0.43979161783219-0.898099845721257i</v>
      </c>
      <c r="P2584" t="str">
        <f t="shared" si="1344"/>
        <v>1.43979161783219+0.898099845721257i</v>
      </c>
      <c r="Q2584" t="str">
        <f t="shared" si="1345"/>
        <v>-1.43979161783219+7.41124842285035i</v>
      </c>
      <c r="R2584" t="str">
        <f t="shared" si="1346"/>
        <v>0.0804047908072242-0.209891461318971i</v>
      </c>
      <c r="S2584" t="str">
        <f t="shared" si="1347"/>
        <v>0.911862635782894i</v>
      </c>
      <c r="T2584" t="str">
        <f t="shared" si="1348"/>
        <v>0.19139218114664+0.0733181244750477i</v>
      </c>
      <c r="U2584" t="e">
        <f t="shared" si="1349"/>
        <v>#DIV/0!</v>
      </c>
      <c r="V2584" t="str">
        <f t="shared" si="1350"/>
        <v>0.0000833333333333333-0.000408089597671526i</v>
      </c>
      <c r="W2584" t="e">
        <f t="shared" si="1351"/>
        <v>#DIV/0!</v>
      </c>
      <c r="X2584" t="e">
        <f t="shared" si="1352"/>
        <v>#DIV/0!</v>
      </c>
      <c r="Y2584" t="str">
        <f t="shared" si="1353"/>
        <v>0.00096+2.77716790577338i</v>
      </c>
      <c r="Z2584" t="e">
        <f t="shared" si="1354"/>
        <v>#DIV/0!</v>
      </c>
      <c r="AA2584" t="e">
        <f t="shared" si="1355"/>
        <v>#DIV/0!</v>
      </c>
      <c r="AB2584" t="str">
        <f t="shared" si="1356"/>
        <v>0.109215096701741+0.0418378953965602i</v>
      </c>
      <c r="AC2584" t="str">
        <f t="shared" si="1357"/>
        <v>1.13701758502701-0.161983454181406i</v>
      </c>
      <c r="AD2584" t="str">
        <f t="shared" si="1358"/>
        <v>0.0890054583232616+0.0494761978333211i</v>
      </c>
      <c r="AE2584" t="e">
        <f t="shared" si="1359"/>
        <v>#DIV/0!</v>
      </c>
      <c r="AF2584" t="str">
        <f t="shared" si="1360"/>
        <v>-17.7835951909183-4.91067342327517i</v>
      </c>
      <c r="AG2584" t="e">
        <f t="shared" si="1361"/>
        <v>#DIV/0!</v>
      </c>
      <c r="AH2584" t="e">
        <f t="shared" si="1362"/>
        <v>#DIV/0!</v>
      </c>
      <c r="AI2584" t="e">
        <f t="shared" si="1363"/>
        <v>#DIV/0!</v>
      </c>
      <c r="AJ2584" t="e">
        <f t="shared" si="1364"/>
        <v>#DIV/0!</v>
      </c>
      <c r="AK2584"/>
      <c r="AL2584"/>
      <c r="AM2584"/>
      <c r="AN2584"/>
    </row>
    <row r="2585" spans="1:40" x14ac:dyDescent="0.3">
      <c r="A2585"/>
      <c r="B2585">
        <f t="shared" ref="B2585:B2648" si="1365">B2584+1000</f>
        <v>651000</v>
      </c>
      <c r="C2585" s="186" t="str">
        <f t="shared" si="1333"/>
        <v>-0.00106377939929512+0.004484162357502i</v>
      </c>
      <c r="D2585" s="158" t="str">
        <f t="shared" si="1334"/>
        <v>-7.1088776101403-1.64976863173935i</v>
      </c>
      <c r="E2585" t="str">
        <f t="shared" si="1335"/>
        <v>221.993900168273-2424.44959584252i</v>
      </c>
      <c r="F2585" t="str">
        <f t="shared" si="1336"/>
        <v>0.926181126271179+0.219671375193069i</v>
      </c>
      <c r="G2585" t="str">
        <f t="shared" si="1331"/>
        <v>0.926181126271179+0.219671375193069i</v>
      </c>
      <c r="H2585" t="str">
        <f t="shared" si="1337"/>
        <v>10.6792388091833+3.25487720535429i</v>
      </c>
      <c r="I2585" t="str">
        <f t="shared" si="1338"/>
        <v>2556.47102185869i</v>
      </c>
      <c r="J2585" t="str">
        <f t="shared" si="1332"/>
        <v>-1617.72355912221+545.137790347513i</v>
      </c>
      <c r="K2585" t="str">
        <f t="shared" si="1339"/>
        <v>0.478219307095577-1.41913962527244i</v>
      </c>
      <c r="L2585" t="str">
        <f t="shared" si="1340"/>
        <v>0.118705979389054-0.291256828157151i</v>
      </c>
      <c r="M2585" t="str">
        <f t="shared" si="1341"/>
        <v>0.596925286484631-1.71039645342959i</v>
      </c>
      <c r="N2585" t="str">
        <f t="shared" si="1342"/>
        <v>-8.32213188129249i</v>
      </c>
      <c r="O2585" t="str">
        <f t="shared" si="1343"/>
        <v>-0.451236330693032-0.892404490050722i</v>
      </c>
      <c r="P2585" t="str">
        <f t="shared" si="1344"/>
        <v>1.45123633069303+0.892404490050722i</v>
      </c>
      <c r="Q2585" t="str">
        <f t="shared" si="1345"/>
        <v>-1.45123633069303+7.42972739124177i</v>
      </c>
      <c r="R2585" t="str">
        <f t="shared" si="1346"/>
        <v>0.0789474278752883-0.21074901187979i</v>
      </c>
      <c r="S2585" t="str">
        <f t="shared" si="1347"/>
        <v>0.913265501376405i</v>
      </c>
      <c r="T2585" t="str">
        <f t="shared" si="1348"/>
        <v>0.192469801998978+0.0720999623009028i</v>
      </c>
      <c r="U2585" t="e">
        <f t="shared" si="1349"/>
        <v>#DIV/0!</v>
      </c>
      <c r="V2585" t="str">
        <f t="shared" si="1350"/>
        <v>0.0000833333333333333-0.000407462731930095i</v>
      </c>
      <c r="W2585" t="e">
        <f t="shared" si="1351"/>
        <v>#DIV/0!</v>
      </c>
      <c r="X2585" t="e">
        <f t="shared" si="1352"/>
        <v>#DIV/0!</v>
      </c>
      <c r="Y2585" t="str">
        <f t="shared" si="1353"/>
        <v>0.00096+2.78144047178226i</v>
      </c>
      <c r="Z2585" t="e">
        <f t="shared" si="1354"/>
        <v>#DIV/0!</v>
      </c>
      <c r="AA2585" t="e">
        <f t="shared" si="1355"/>
        <v>#DIV/0!</v>
      </c>
      <c r="AB2585" t="str">
        <f t="shared" si="1356"/>
        <v>0.109830024986119+0.0411427693007574i</v>
      </c>
      <c r="AC2585" t="str">
        <f t="shared" si="1357"/>
        <v>1.13593076582574-0.163293725864715i</v>
      </c>
      <c r="AD2585" t="str">
        <f t="shared" si="1358"/>
        <v>0.0896284210402882+0.0491038096633033i</v>
      </c>
      <c r="AE2585" t="e">
        <f t="shared" si="1359"/>
        <v>#DIV/0!</v>
      </c>
      <c r="AF2585" t="str">
        <f t="shared" si="1360"/>
        <v>-17.7881164193236-4.90464583709364i</v>
      </c>
      <c r="AG2585" t="e">
        <f t="shared" si="1361"/>
        <v>#DIV/0!</v>
      </c>
      <c r="AH2585" t="e">
        <f t="shared" si="1362"/>
        <v>#DIV/0!</v>
      </c>
      <c r="AI2585" t="e">
        <f t="shared" si="1363"/>
        <v>#DIV/0!</v>
      </c>
      <c r="AJ2585" t="e">
        <f t="shared" si="1364"/>
        <v>#DIV/0!</v>
      </c>
      <c r="AK2585"/>
      <c r="AL2585"/>
      <c r="AM2585"/>
      <c r="AN2585"/>
    </row>
    <row r="2586" spans="1:40" x14ac:dyDescent="0.3">
      <c r="A2586"/>
      <c r="B2586">
        <f t="shared" si="1365"/>
        <v>652000</v>
      </c>
      <c r="C2586" s="186" t="str">
        <f t="shared" si="1333"/>
        <v>-0.00106084868743951+0.00447826807552078i</v>
      </c>
      <c r="D2586" s="158" t="str">
        <f t="shared" si="1334"/>
        <v>-7.11041430835592-1.64775391583232i</v>
      </c>
      <c r="E2586" t="str">
        <f t="shared" si="1335"/>
        <v>221.31909973921-2420.79280797171i</v>
      </c>
      <c r="F2586" t="str">
        <f t="shared" si="1336"/>
        <v>0.926384495880723+0.219402691879737i</v>
      </c>
      <c r="G2586" t="str">
        <f t="shared" si="1331"/>
        <v>0.926384495880723+0.219402691879737i</v>
      </c>
      <c r="H2586" t="str">
        <f t="shared" si="1337"/>
        <v>10.682205350785+3.25087680552883i</v>
      </c>
      <c r="I2586" t="str">
        <f t="shared" si="1338"/>
        <v>2560.39801267568i</v>
      </c>
      <c r="J2586" t="str">
        <f t="shared" si="1332"/>
        <v>-1622.70041570711+545.975175586142i</v>
      </c>
      <c r="K2586" t="str">
        <f t="shared" si="1339"/>
        <v>0.476900941774506-1.41740392434107i</v>
      </c>
      <c r="L2586" t="str">
        <f t="shared" si="1340"/>
        <v>0.11839382290214-0.290937144042718i</v>
      </c>
      <c r="M2586" t="str">
        <f t="shared" si="1341"/>
        <v>0.595294764676646-1.70834106838379i</v>
      </c>
      <c r="N2586" t="str">
        <f t="shared" si="1342"/>
        <v>-8.33491549401337i</v>
      </c>
      <c r="O2586" t="str">
        <f t="shared" si="1343"/>
        <v>-0.462607303176623-0.886563298951435i</v>
      </c>
      <c r="P2586" t="str">
        <f t="shared" si="1344"/>
        <v>1.46260730317662+0.886563298951435i</v>
      </c>
      <c r="Q2586" t="str">
        <f t="shared" si="1345"/>
        <v>-1.46260730317662+7.44835219506193i</v>
      </c>
      <c r="R2586" t="str">
        <f t="shared" si="1346"/>
        <v>0.0774806455831577-0.211581168557817i</v>
      </c>
      <c r="S2586" t="str">
        <f t="shared" si="1347"/>
        <v>0.914668366969918i</v>
      </c>
      <c r="T2586" t="str">
        <f t="shared" si="1348"/>
        <v>0.193526601926365+0.0708690955673218i</v>
      </c>
      <c r="U2586" t="e">
        <f t="shared" si="1349"/>
        <v>#DIV/0!</v>
      </c>
      <c r="V2586" t="str">
        <f t="shared" si="1350"/>
        <v>0.0000833333333333333-0.000406837789089713i</v>
      </c>
      <c r="W2586" t="e">
        <f t="shared" si="1351"/>
        <v>#DIV/0!</v>
      </c>
      <c r="X2586" t="e">
        <f t="shared" si="1352"/>
        <v>#DIV/0!</v>
      </c>
      <c r="Y2586" t="str">
        <f t="shared" si="1353"/>
        <v>0.00096+2.78571303779114i</v>
      </c>
      <c r="Z2586" t="e">
        <f t="shared" si="1354"/>
        <v>#DIV/0!</v>
      </c>
      <c r="AA2586" t="e">
        <f t="shared" si="1355"/>
        <v>#DIV/0!</v>
      </c>
      <c r="AB2586" t="str">
        <f t="shared" si="1356"/>
        <v>0.110433072119876+0.0404403935373922i</v>
      </c>
      <c r="AC2586" t="str">
        <f t="shared" si="1357"/>
        <v>1.13482621478165-0.1645833978559i</v>
      </c>
      <c r="AD2586" t="str">
        <f t="shared" si="1358"/>
        <v>0.0902463171465519+0.0487241467787134i</v>
      </c>
      <c r="AE2586" t="e">
        <f t="shared" si="1359"/>
        <v>#DIV/0!</v>
      </c>
      <c r="AF2586" t="str">
        <f t="shared" si="1360"/>
        <v>-17.7926196591409-4.89863072136115i</v>
      </c>
      <c r="AG2586" t="e">
        <f t="shared" si="1361"/>
        <v>#DIV/0!</v>
      </c>
      <c r="AH2586" t="e">
        <f t="shared" si="1362"/>
        <v>#DIV/0!</v>
      </c>
      <c r="AI2586" t="e">
        <f t="shared" si="1363"/>
        <v>#DIV/0!</v>
      </c>
      <c r="AJ2586" t="e">
        <f t="shared" si="1364"/>
        <v>#DIV/0!</v>
      </c>
      <c r="AK2586"/>
      <c r="AL2586"/>
      <c r="AM2586"/>
      <c r="AN2586"/>
    </row>
    <row r="2587" spans="1:40" x14ac:dyDescent="0.3">
      <c r="A2587"/>
      <c r="B2587">
        <f t="shared" si="1365"/>
        <v>653000</v>
      </c>
      <c r="C2587" s="186" t="str">
        <f t="shared" si="1333"/>
        <v>-0.00105792961807158+0.00447238794638292i</v>
      </c>
      <c r="D2587" s="158" t="str">
        <f t="shared" si="1334"/>
        <v>-7.1119449019784-1.64574332545047i</v>
      </c>
      <c r="E2587" t="str">
        <f t="shared" si="1335"/>
        <v>220.647362931479-2417.14694040347i</v>
      </c>
      <c r="F2587" t="str">
        <f t="shared" si="1336"/>
        <v>0.926587057596501+0.219134560831227i</v>
      </c>
      <c r="G2587" t="str">
        <f t="shared" si="1331"/>
        <v>0.926587057596501+0.219134560831227i</v>
      </c>
      <c r="H2587" t="str">
        <f t="shared" si="1337"/>
        <v>10.6851600997225+3.24688472383225i</v>
      </c>
      <c r="I2587" t="str">
        <f t="shared" si="1338"/>
        <v>2564.32500349267i</v>
      </c>
      <c r="J2587" t="str">
        <f t="shared" si="1332"/>
        <v>-1627.68491136581+546.812560824771i</v>
      </c>
      <c r="K2587" t="str">
        <f t="shared" si="1339"/>
        <v>0.475587818545501-1.41567178908306i</v>
      </c>
      <c r="L2587" t="str">
        <f t="shared" si="1340"/>
        <v>0.118082828471088-0.290617966890396i</v>
      </c>
      <c r="M2587" t="str">
        <f t="shared" si="1341"/>
        <v>0.593670647016589-1.70628975597346i</v>
      </c>
      <c r="N2587" t="str">
        <f t="shared" si="1342"/>
        <v>-8.34769910673425i</v>
      </c>
      <c r="O2587" t="str">
        <f t="shared" si="1343"/>
        <v>-0.473902677055373-0.880577226982251i</v>
      </c>
      <c r="P2587" t="str">
        <f t="shared" si="1344"/>
        <v>1.47390267705537+0.880577226982251i</v>
      </c>
      <c r="Q2587" t="str">
        <f t="shared" si="1345"/>
        <v>-1.47390267705537+7.467121879752i</v>
      </c>
      <c r="R2587" t="str">
        <f t="shared" si="1346"/>
        <v>0.0760049319368605-0.212387928742258i</v>
      </c>
      <c r="S2587" t="str">
        <f t="shared" si="1347"/>
        <v>0.91607123256343i</v>
      </c>
      <c r="T2587" t="str">
        <f t="shared" si="1348"/>
        <v>0.194562471664514+0.0696259316802994i</v>
      </c>
      <c r="U2587" t="e">
        <f t="shared" si="1349"/>
        <v>#DIV/0!</v>
      </c>
      <c r="V2587" t="str">
        <f t="shared" si="1350"/>
        <v>0.0000833333333333333-0.000406214760316221i</v>
      </c>
      <c r="W2587" t="e">
        <f t="shared" si="1351"/>
        <v>#DIV/0!</v>
      </c>
      <c r="X2587" t="e">
        <f t="shared" si="1352"/>
        <v>#DIV/0!</v>
      </c>
      <c r="Y2587" t="str">
        <f t="shared" si="1353"/>
        <v>0.00096+2.78998560380002i</v>
      </c>
      <c r="Z2587" t="e">
        <f t="shared" si="1354"/>
        <v>#DIV/0!</v>
      </c>
      <c r="AA2587" t="e">
        <f t="shared" si="1355"/>
        <v>#DIV/0!</v>
      </c>
      <c r="AB2587" t="str">
        <f t="shared" si="1356"/>
        <v>0.111024175752974+0.0397310005866256i</v>
      </c>
      <c r="AC2587" t="str">
        <f t="shared" si="1357"/>
        <v>1.13370439354929-0.165852284927818i</v>
      </c>
      <c r="AD2587" t="str">
        <f t="shared" si="1358"/>
        <v>0.0908590707097077+0.0483372785552024i</v>
      </c>
      <c r="AE2587" t="e">
        <f t="shared" si="1359"/>
        <v>#DIV/0!</v>
      </c>
      <c r="AF2587" t="str">
        <f t="shared" si="1360"/>
        <v>-17.7971050017009-4.89262804928272i</v>
      </c>
      <c r="AG2587" t="e">
        <f t="shared" si="1361"/>
        <v>#DIV/0!</v>
      </c>
      <c r="AH2587" t="e">
        <f t="shared" si="1362"/>
        <v>#DIV/0!</v>
      </c>
      <c r="AI2587" t="e">
        <f t="shared" si="1363"/>
        <v>#DIV/0!</v>
      </c>
      <c r="AJ2587" t="e">
        <f t="shared" si="1364"/>
        <v>#DIV/0!</v>
      </c>
      <c r="AK2587"/>
      <c r="AL2587"/>
      <c r="AM2587"/>
      <c r="AN2587"/>
    </row>
    <row r="2588" spans="1:40" x14ac:dyDescent="0.3">
      <c r="A2588"/>
      <c r="B2588">
        <f t="shared" si="1365"/>
        <v>654000</v>
      </c>
      <c r="C2588" s="186" t="str">
        <f t="shared" si="1333"/>
        <v>-0.00105502213217593+0.00446652192490609i</v>
      </c>
      <c r="D2588" s="158" t="str">
        <f t="shared" si="1334"/>
        <v>-7.11346942195131-1.64373685202007i</v>
      </c>
      <c r="E2588" t="str">
        <f t="shared" si="1335"/>
        <v>219.978671279454-2413.51194472776i</v>
      </c>
      <c r="F2588" t="str">
        <f t="shared" si="1336"/>
        <v>0.926788815513646+0.218866980884045i</v>
      </c>
      <c r="G2588" t="str">
        <f t="shared" si="1331"/>
        <v>0.926788815513646+0.218866980884045i</v>
      </c>
      <c r="H2588" t="str">
        <f t="shared" si="1337"/>
        <v>10.6881031158331+3.24290094202401i</v>
      </c>
      <c r="I2588" t="str">
        <f t="shared" si="1338"/>
        <v>2568.25199430966i</v>
      </c>
      <c r="J2588" t="str">
        <f t="shared" si="1332"/>
        <v>-1632.67704609832+547.6499460634i</v>
      </c>
      <c r="K2588" t="str">
        <f t="shared" si="1339"/>
        <v>0.474279910803977-1.41394321201224i</v>
      </c>
      <c r="L2588" t="str">
        <f t="shared" si="1340"/>
        <v>0.117772990708602-0.290299296560268i</v>
      </c>
      <c r="M2588" t="str">
        <f t="shared" si="1341"/>
        <v>0.592052901512579-1.70424250857251i</v>
      </c>
      <c r="N2588" t="str">
        <f t="shared" si="1342"/>
        <v>-8.36048271945513i</v>
      </c>
      <c r="O2588" t="str">
        <f t="shared" si="1343"/>
        <v>-0.4851206064559-0.874447252378244i</v>
      </c>
      <c r="P2588" t="str">
        <f t="shared" si="1344"/>
        <v>1.4851206064559+0.874447252378244i</v>
      </c>
      <c r="Q2588" t="str">
        <f t="shared" si="1345"/>
        <v>-1.4851206064559+7.48603546707688i</v>
      </c>
      <c r="R2588" t="str">
        <f t="shared" si="1346"/>
        <v>0.0745207707153947-0.21316929978124i</v>
      </c>
      <c r="S2588" t="str">
        <f t="shared" si="1347"/>
        <v>0.917474098156941i</v>
      </c>
      <c r="T2588" t="str">
        <f t="shared" si="1348"/>
        <v>0.19557731107154+0.0683708769060669i</v>
      </c>
      <c r="U2588" t="e">
        <f t="shared" si="1349"/>
        <v>#DIV/0!</v>
      </c>
      <c r="V2588" t="str">
        <f t="shared" si="1350"/>
        <v>0.0000833333333333333-0.000405593636829499i</v>
      </c>
      <c r="W2588" t="e">
        <f t="shared" si="1351"/>
        <v>#DIV/0!</v>
      </c>
      <c r="X2588" t="e">
        <f t="shared" si="1352"/>
        <v>#DIV/0!</v>
      </c>
      <c r="Y2588" t="str">
        <f t="shared" si="1353"/>
        <v>0.00096+2.79425816980891i</v>
      </c>
      <c r="Z2588" t="e">
        <f t="shared" si="1354"/>
        <v>#DIV/0!</v>
      </c>
      <c r="AA2588" t="e">
        <f t="shared" si="1355"/>
        <v>#DIV/0!</v>
      </c>
      <c r="AB2588" t="str">
        <f t="shared" si="1356"/>
        <v>0.111603278740939+0.0390148222782298i</v>
      </c>
      <c r="AC2588" t="str">
        <f t="shared" si="1357"/>
        <v>1.13256576358785-0.167100212994551i</v>
      </c>
      <c r="AD2588" t="str">
        <f t="shared" si="1358"/>
        <v>0.0914666067297712+0.0479432748988016i</v>
      </c>
      <c r="AE2588" t="e">
        <f t="shared" si="1359"/>
        <v>#DIV/0!</v>
      </c>
      <c r="AF2588" t="str">
        <f t="shared" si="1360"/>
        <v>-17.8015725377844-4.88663779404408i</v>
      </c>
      <c r="AG2588" t="e">
        <f t="shared" si="1361"/>
        <v>#DIV/0!</v>
      </c>
      <c r="AH2588" t="e">
        <f t="shared" si="1362"/>
        <v>#DIV/0!</v>
      </c>
      <c r="AI2588" t="e">
        <f t="shared" si="1363"/>
        <v>#DIV/0!</v>
      </c>
      <c r="AJ2588" t="e">
        <f t="shared" si="1364"/>
        <v>#DIV/0!</v>
      </c>
      <c r="AK2588"/>
      <c r="AL2588"/>
      <c r="AM2588"/>
      <c r="AN2588"/>
    </row>
    <row r="2589" spans="1:40" x14ac:dyDescent="0.3">
      <c r="A2589"/>
      <c r="B2589">
        <f t="shared" si="1365"/>
        <v>655000</v>
      </c>
      <c r="C2589" s="186" t="str">
        <f t="shared" si="1333"/>
        <v>-0.00105212617109208+0.00446066996606531i</v>
      </c>
      <c r="D2589" s="158" t="str">
        <f t="shared" si="1334"/>
        <v>-7.11498789903211-1.64173448695749i</v>
      </c>
      <c r="E2589" t="str">
        <f t="shared" si="1335"/>
        <v>219.313006456023-2409.88777281745i</v>
      </c>
      <c r="F2589" t="str">
        <f t="shared" si="1336"/>
        <v>0.926989773702661+0.218599950873564i</v>
      </c>
      <c r="G2589" t="str">
        <f t="shared" si="1331"/>
        <v>0.926989773702661+0.218599950873564i</v>
      </c>
      <c r="H2589" t="str">
        <f t="shared" si="1337"/>
        <v>10.6910344585933+3.23892544185513i</v>
      </c>
      <c r="I2589" t="str">
        <f t="shared" si="1338"/>
        <v>2572.17898512664i</v>
      </c>
      <c r="J2589" t="str">
        <f t="shared" si="1332"/>
        <v>-1637.67681990464+548.487331302029i</v>
      </c>
      <c r="K2589" t="str">
        <f t="shared" si="1339"/>
        <v>0.472977192105657-1.41221818563479i</v>
      </c>
      <c r="L2589" t="str">
        <f t="shared" si="1340"/>
        <v>0.117464304255946-0.289981132901703i</v>
      </c>
      <c r="M2589" t="str">
        <f t="shared" si="1341"/>
        <v>0.590441496361603-1.70219931853649i</v>
      </c>
      <c r="N2589" t="str">
        <f t="shared" si="1342"/>
        <v>-8.37326633217601i</v>
      </c>
      <c r="O2589" t="str">
        <f t="shared" si="1343"/>
        <v>-0.496259258160688-0.868174376890843i</v>
      </c>
      <c r="P2589" t="str">
        <f t="shared" si="1344"/>
        <v>1.49625925816069+0.868174376890843i</v>
      </c>
      <c r="Q2589" t="str">
        <f t="shared" si="1345"/>
        <v>-1.49625925816069+7.50509195528517i</v>
      </c>
      <c r="R2589" t="str">
        <f t="shared" si="1346"/>
        <v>0.073028641265168-0.213925298761191i</v>
      </c>
      <c r="S2589" t="str">
        <f t="shared" si="1347"/>
        <v>0.918876963750454i</v>
      </c>
      <c r="T2589" t="str">
        <f t="shared" si="1348"/>
        <v>0.196571028995092+0.0671043361525587i</v>
      </c>
      <c r="U2589" t="e">
        <f t="shared" si="1349"/>
        <v>#DIV/0!</v>
      </c>
      <c r="V2589" t="str">
        <f t="shared" si="1350"/>
        <v>0.0000833333333333333-0.000404974409903041i</v>
      </c>
      <c r="W2589" t="e">
        <f t="shared" si="1351"/>
        <v>#DIV/0!</v>
      </c>
      <c r="X2589" t="e">
        <f t="shared" si="1352"/>
        <v>#DIV/0!</v>
      </c>
      <c r="Y2589" t="str">
        <f t="shared" si="1353"/>
        <v>0.00096+2.79853073581779i</v>
      </c>
      <c r="Z2589" t="e">
        <f t="shared" si="1354"/>
        <v>#DIV/0!</v>
      </c>
      <c r="AA2589" t="e">
        <f t="shared" si="1355"/>
        <v>#DIV/0!</v>
      </c>
      <c r="AB2589" t="str">
        <f t="shared" si="1356"/>
        <v>0.112170329069039+0.038292089666885i</v>
      </c>
      <c r="AC2589" t="str">
        <f t="shared" si="1357"/>
        <v>1.13141078587921-0.168327018979604i</v>
      </c>
      <c r="AD2589" t="str">
        <f t="shared" si="1358"/>
        <v>0.0920688511350525+0.0475422062354883i</v>
      </c>
      <c r="AE2589" t="e">
        <f t="shared" si="1359"/>
        <v>#DIV/0!</v>
      </c>
      <c r="AF2589" t="str">
        <f t="shared" si="1360"/>
        <v>-17.8060223576254-4.88065992881262i</v>
      </c>
      <c r="AG2589" t="e">
        <f t="shared" si="1361"/>
        <v>#DIV/0!</v>
      </c>
      <c r="AH2589" t="e">
        <f t="shared" si="1362"/>
        <v>#DIV/0!</v>
      </c>
      <c r="AI2589" t="e">
        <f t="shared" si="1363"/>
        <v>#DIV/0!</v>
      </c>
      <c r="AJ2589" t="e">
        <f t="shared" si="1364"/>
        <v>#DIV/0!</v>
      </c>
      <c r="AK2589"/>
      <c r="AL2589"/>
      <c r="AM2589"/>
      <c r="AN2589"/>
    </row>
    <row r="2590" spans="1:40" x14ac:dyDescent="0.3">
      <c r="A2590"/>
      <c r="B2590">
        <f t="shared" si="1365"/>
        <v>656000</v>
      </c>
      <c r="C2590" s="186" t="str">
        <f t="shared" si="1333"/>
        <v>-0.00104924167651219+0.00445483202499235i</v>
      </c>
      <c r="D2590" s="158" t="str">
        <f t="shared" si="1334"/>
        <v>-7.11650036379315-1.63973622166981i</v>
      </c>
      <c r="E2590" t="str">
        <f t="shared" si="1335"/>
        <v>218.650350271368-2406.27437682649i</v>
      </c>
      <c r="F2590" t="str">
        <f t="shared" si="1336"/>
        <v>0.927189936209551+0.218333469634097i</v>
      </c>
      <c r="G2590" t="str">
        <f t="shared" si="1331"/>
        <v>0.927189936209551+0.218333469634097i</v>
      </c>
      <c r="H2590" t="str">
        <f t="shared" si="1337"/>
        <v>10.6939541871215+3.23495820506929i</v>
      </c>
      <c r="I2590" t="str">
        <f t="shared" si="1338"/>
        <v>2576.10597594363i</v>
      </c>
      <c r="J2590" t="str">
        <f t="shared" si="1332"/>
        <v>-1642.68423278476+549.324716540658i</v>
      </c>
      <c r="K2590" t="str">
        <f t="shared" si="1339"/>
        <v>0.471679636165497-1.4104967024497i</v>
      </c>
      <c r="L2590" t="str">
        <f t="shared" si="1340"/>
        <v>0.117156763782789-0.289663475753505i</v>
      </c>
      <c r="M2590" t="str">
        <f t="shared" si="1341"/>
        <v>0.588836399948286-1.7001601782032i</v>
      </c>
      <c r="N2590" t="str">
        <f t="shared" si="1342"/>
        <v>-8.38604994489689i</v>
      </c>
      <c r="O2590" t="str">
        <f t="shared" si="1343"/>
        <v>-0.507316811907662-0.861759625624133i</v>
      </c>
      <c r="P2590" t="str">
        <f t="shared" si="1344"/>
        <v>1.50731681190766+0.861759625624133i</v>
      </c>
      <c r="Q2590" t="str">
        <f t="shared" si="1345"/>
        <v>-1.50731681190766+7.52429031927276i</v>
      </c>
      <c r="R2590" t="str">
        <f t="shared" si="1346"/>
        <v>0.0715290183040246-0.214655952282909i</v>
      </c>
      <c r="S2590" t="str">
        <f t="shared" si="1347"/>
        <v>0.920279829343965i</v>
      </c>
      <c r="T2590" t="str">
        <f t="shared" si="1348"/>
        <v>0.197543543134582+0.0658267127579691i</v>
      </c>
      <c r="U2590" t="e">
        <f t="shared" si="1349"/>
        <v>#DIV/0!</v>
      </c>
      <c r="V2590" t="str">
        <f t="shared" si="1350"/>
        <v>0.0000833333333333333-0.000404357070863554i</v>
      </c>
      <c r="W2590" t="e">
        <f t="shared" si="1351"/>
        <v>#DIV/0!</v>
      </c>
      <c r="X2590" t="e">
        <f t="shared" si="1352"/>
        <v>#DIV/0!</v>
      </c>
      <c r="Y2590" t="str">
        <f t="shared" si="1353"/>
        <v>0.00096+2.80280330182667i</v>
      </c>
      <c r="Z2590" t="e">
        <f t="shared" si="1354"/>
        <v>#DIV/0!</v>
      </c>
      <c r="AA2590" t="e">
        <f t="shared" si="1355"/>
        <v>#DIV/0!</v>
      </c>
      <c r="AB2590" t="str">
        <f t="shared" si="1356"/>
        <v>0.11272527977367+0.0375630329115225i</v>
      </c>
      <c r="AC2590" t="str">
        <f t="shared" si="1357"/>
        <v>1.1302399206538-0.169532550677248i</v>
      </c>
      <c r="AD2590" t="str">
        <f t="shared" si="1358"/>
        <v>0.0926657307780865+0.0471341435010421i</v>
      </c>
      <c r="AE2590" t="e">
        <f t="shared" si="1359"/>
        <v>#DIV/0!</v>
      </c>
      <c r="AF2590" t="str">
        <f t="shared" si="1360"/>
        <v>-17.8104545509146-4.8746944267391i</v>
      </c>
      <c r="AG2590" t="e">
        <f t="shared" si="1361"/>
        <v>#DIV/0!</v>
      </c>
      <c r="AH2590" t="e">
        <f t="shared" si="1362"/>
        <v>#DIV/0!</v>
      </c>
      <c r="AI2590" t="e">
        <f t="shared" si="1363"/>
        <v>#DIV/0!</v>
      </c>
      <c r="AJ2590" t="e">
        <f t="shared" si="1364"/>
        <v>#DIV/0!</v>
      </c>
      <c r="AK2590"/>
      <c r="AL2590"/>
      <c r="AM2590"/>
      <c r="AN2590"/>
    </row>
    <row r="2591" spans="1:40" x14ac:dyDescent="0.3">
      <c r="A2591"/>
      <c r="B2591">
        <f t="shared" si="1365"/>
        <v>657000</v>
      </c>
      <c r="C2591" s="186" t="str">
        <f t="shared" si="1333"/>
        <v>-0.00104636859047868+0.00444900805697586i</v>
      </c>
      <c r="D2591" s="158" t="str">
        <f t="shared" si="1334"/>
        <v>-7.11800684662348-1.63774204755533i</v>
      </c>
      <c r="E2591" t="str">
        <f t="shared" si="1335"/>
        <v>217.99068467172-2402.67170918777i</v>
      </c>
      <c r="F2591" t="str">
        <f t="shared" si="1336"/>
        <v>0.927389307056061+0.218067535998976i</v>
      </c>
      <c r="G2591" t="str">
        <f t="shared" si="1331"/>
        <v>0.927389307056061+0.218067535998976i</v>
      </c>
      <c r="H2591" t="str">
        <f t="shared" si="1337"/>
        <v>10.6968623601807+3.2309992134037i</v>
      </c>
      <c r="I2591" t="str">
        <f t="shared" si="1338"/>
        <v>2580.03296676062i</v>
      </c>
      <c r="J2591" t="str">
        <f t="shared" si="1332"/>
        <v>-1647.69928473869+550.162101779288i</v>
      </c>
      <c r="K2591" t="str">
        <f t="shared" si="1339"/>
        <v>0.470387216856578-1.4087787549491i</v>
      </c>
      <c r="L2591" t="str">
        <f t="shared" si="1340"/>
        <v>0.116850363987038-0.289346324944051i</v>
      </c>
      <c r="M2591" t="str">
        <f t="shared" si="1341"/>
        <v>0.587237580843616-1.69812507989315i</v>
      </c>
      <c r="N2591" t="str">
        <f t="shared" si="1342"/>
        <v>-8.39883355761777i</v>
      </c>
      <c r="O2591" t="str">
        <f t="shared" si="1343"/>
        <v>-0.51829146068766-0.855204046867326i</v>
      </c>
      <c r="P2591" t="str">
        <f t="shared" si="1344"/>
        <v>1.51829146068766+0.855204046867326i</v>
      </c>
      <c r="Q2591" t="str">
        <f t="shared" si="1345"/>
        <v>-1.51829146068766+7.54362951075044i</v>
      </c>
      <c r="R2591" t="str">
        <f t="shared" si="1346"/>
        <v>0.0700223717348191-0.215361296234724i</v>
      </c>
      <c r="S2591" t="str">
        <f t="shared" si="1347"/>
        <v>0.921682694937478i</v>
      </c>
      <c r="T2591" t="str">
        <f t="shared" si="1348"/>
        <v>0.198494779898849+0.064538408286462i</v>
      </c>
      <c r="U2591" t="e">
        <f t="shared" si="1349"/>
        <v>#DIV/0!</v>
      </c>
      <c r="V2591" t="str">
        <f t="shared" si="1350"/>
        <v>0.0000833333333333333-0.000403741611090552i</v>
      </c>
      <c r="W2591" t="e">
        <f t="shared" si="1351"/>
        <v>#DIV/0!</v>
      </c>
      <c r="X2591" t="e">
        <f t="shared" si="1352"/>
        <v>#DIV/0!</v>
      </c>
      <c r="Y2591" t="str">
        <f t="shared" si="1353"/>
        <v>0.00096+2.80707586783555i</v>
      </c>
      <c r="Z2591" t="e">
        <f t="shared" si="1354"/>
        <v>#DIV/0!</v>
      </c>
      <c r="AA2591" t="e">
        <f t="shared" si="1355"/>
        <v>#DIV/0!</v>
      </c>
      <c r="AB2591" t="str">
        <f t="shared" si="1356"/>
        <v>0.113268088861133+0.0368278811587499i</v>
      </c>
      <c r="AC2591" t="str">
        <f t="shared" si="1357"/>
        <v>1.12905362712459-0.170716666607395i</v>
      </c>
      <c r="AD2591" t="str">
        <f t="shared" si="1358"/>
        <v>0.0932571734315468+0.0467191581311758i</v>
      </c>
      <c r="AE2591" t="e">
        <f t="shared" si="1359"/>
        <v>#DIV/0!</v>
      </c>
      <c r="AF2591" t="str">
        <f t="shared" si="1360"/>
        <v>-17.8148692068042-4.86874126095903i</v>
      </c>
      <c r="AG2591" t="e">
        <f t="shared" si="1361"/>
        <v>#DIV/0!</v>
      </c>
      <c r="AH2591" t="e">
        <f t="shared" si="1362"/>
        <v>#DIV/0!</v>
      </c>
      <c r="AI2591" t="e">
        <f t="shared" si="1363"/>
        <v>#DIV/0!</v>
      </c>
      <c r="AJ2591" t="e">
        <f t="shared" si="1364"/>
        <v>#DIV/0!</v>
      </c>
      <c r="AK2591"/>
      <c r="AL2591"/>
      <c r="AM2591"/>
      <c r="AN2591"/>
    </row>
    <row r="2592" spans="1:40" x14ac:dyDescent="0.3">
      <c r="A2592"/>
      <c r="B2592">
        <f t="shared" si="1365"/>
        <v>658000</v>
      </c>
      <c r="C2592" s="186" t="str">
        <f t="shared" si="1333"/>
        <v>-0.0010435068553818+0.00444319801746041i</v>
      </c>
      <c r="D2592" s="158" t="str">
        <f t="shared" si="1334"/>
        <v>-7.11950737772939-1.63575195600396i</v>
      </c>
      <c r="E2592" t="str">
        <f t="shared" si="1335"/>
        <v>217.333991738156-2399.07972261113i</v>
      </c>
      <c r="F2592" t="str">
        <f t="shared" si="1336"/>
        <v>0.927587890239756+0.217802148800585i</v>
      </c>
      <c r="G2592" t="str">
        <f t="shared" si="1331"/>
        <v>0.927587890239756+0.217802148800585i</v>
      </c>
      <c r="H2592" t="str">
        <f t="shared" si="1337"/>
        <v>10.6997590361801+3.22704844858982i</v>
      </c>
      <c r="I2592" t="str">
        <f t="shared" si="1338"/>
        <v>2583.9599575776i</v>
      </c>
      <c r="J2592" t="str">
        <f t="shared" si="1332"/>
        <v>-1652.72197576643+550.999487017916i</v>
      </c>
      <c r="K2592" t="str">
        <f t="shared" si="1339"/>
        <v>0.469099908209056-1.40706433561873i</v>
      </c>
      <c r="L2592" t="str">
        <f t="shared" si="1340"/>
        <v>0.116545099594687-0.289029680291437i</v>
      </c>
      <c r="M2592" t="str">
        <f t="shared" si="1341"/>
        <v>0.585645007803743-1.69609401591017i</v>
      </c>
      <c r="N2592" t="str">
        <f t="shared" si="1342"/>
        <v>-8.41161717033865i</v>
      </c>
      <c r="O2592" t="str">
        <f t="shared" si="1343"/>
        <v>-0.529181411039724-0.848508711923459i</v>
      </c>
      <c r="P2592" t="str">
        <f t="shared" si="1344"/>
        <v>1.52918141103972+0.848508711923459i</v>
      </c>
      <c r="Q2592" t="str">
        <f t="shared" si="1345"/>
        <v>-1.52918141103972+7.56310845841519i</v>
      </c>
      <c r="R2592" t="str">
        <f t="shared" si="1346"/>
        <v>0.0685091664684975-0.216041375563131i</v>
      </c>
      <c r="S2592" t="str">
        <f t="shared" si="1347"/>
        <v>0.923085560530991i</v>
      </c>
      <c r="T2592" t="str">
        <f t="shared" si="1348"/>
        <v>0.199424674259579+0.063239822331084i</v>
      </c>
      <c r="U2592" t="e">
        <f t="shared" si="1349"/>
        <v>#DIV/0!</v>
      </c>
      <c r="V2592" t="str">
        <f t="shared" si="1350"/>
        <v>0.0000833333333333333-0.000403128022015946i</v>
      </c>
      <c r="W2592" t="e">
        <f t="shared" si="1351"/>
        <v>#DIV/0!</v>
      </c>
      <c r="X2592" t="e">
        <f t="shared" si="1352"/>
        <v>#DIV/0!</v>
      </c>
      <c r="Y2592" t="str">
        <f t="shared" si="1353"/>
        <v>0.00096+2.81134843384443i</v>
      </c>
      <c r="Z2592" t="e">
        <f t="shared" si="1354"/>
        <v>#DIV/0!</v>
      </c>
      <c r="AA2592" t="e">
        <f t="shared" si="1355"/>
        <v>#DIV/0!</v>
      </c>
      <c r="AB2592" t="str">
        <f t="shared" si="1356"/>
        <v>0.113798719223988+0.0360868624303857i</v>
      </c>
      <c r="AC2592" t="str">
        <f t="shared" si="1357"/>
        <v>1.12785236322914-0.171879235864392i</v>
      </c>
      <c r="AD2592" t="str">
        <f t="shared" si="1358"/>
        <v>0.0938431077841602+0.0462973220519452i</v>
      </c>
      <c r="AE2592" t="e">
        <f t="shared" si="1359"/>
        <v>#DIV/0!</v>
      </c>
      <c r="AF2592" t="str">
        <f t="shared" si="1360"/>
        <v>-17.8192664139095-4.86280040459378i</v>
      </c>
      <c r="AG2592" t="e">
        <f t="shared" si="1361"/>
        <v>#DIV/0!</v>
      </c>
      <c r="AH2592" t="e">
        <f t="shared" si="1362"/>
        <v>#DIV/0!</v>
      </c>
      <c r="AI2592" t="e">
        <f t="shared" si="1363"/>
        <v>#DIV/0!</v>
      </c>
      <c r="AJ2592" t="e">
        <f t="shared" si="1364"/>
        <v>#DIV/0!</v>
      </c>
      <c r="AK2592"/>
      <c r="AL2592"/>
      <c r="AM2592"/>
      <c r="AN2592"/>
    </row>
    <row r="2593" spans="1:40" x14ac:dyDescent="0.3">
      <c r="A2593"/>
      <c r="B2593">
        <f t="shared" si="1365"/>
        <v>659000</v>
      </c>
      <c r="C2593" s="186" t="str">
        <f t="shared" si="1333"/>
        <v>-0.00104065641395733+0.00443740186204648i</v>
      </c>
      <c r="D2593" s="158" t="str">
        <f t="shared" si="1334"/>
        <v>-7.12100198713638-1.63376593839774i</v>
      </c>
      <c r="E2593" t="str">
        <f t="shared" si="1335"/>
        <v>216.68025368537-2395.49837008131i</v>
      </c>
      <c r="F2593" t="str">
        <f t="shared" si="1336"/>
        <v>0.927785689734266+0.217537306870447i</v>
      </c>
      <c r="G2593" t="str">
        <f t="shared" si="1331"/>
        <v>0.927785689734266+0.217537306870447i</v>
      </c>
      <c r="H2593" t="str">
        <f t="shared" si="1337"/>
        <v>10.7026442731788+3.22310589235426i</v>
      </c>
      <c r="I2593" t="str">
        <f t="shared" si="1338"/>
        <v>2587.88694839459i</v>
      </c>
      <c r="J2593" t="str">
        <f t="shared" si="1332"/>
        <v>-1657.75230586797+551.836872256545i</v>
      </c>
      <c r="K2593" t="str">
        <f t="shared" si="1339"/>
        <v>0.467817684409115-1.40535343693831i</v>
      </c>
      <c r="L2593" t="str">
        <f t="shared" si="1340"/>
        <v>0.116240965359659-0.288713541603617i</v>
      </c>
      <c r="M2593" t="str">
        <f t="shared" si="1341"/>
        <v>0.584058649768774-1.69406697854193i</v>
      </c>
      <c r="N2593" t="str">
        <f t="shared" si="1342"/>
        <v>-8.42440078305953i</v>
      </c>
      <c r="O2593" t="str">
        <f t="shared" si="1343"/>
        <v>-0.539984883344191-0.841674714934315i</v>
      </c>
      <c r="P2593" t="str">
        <f t="shared" si="1344"/>
        <v>1.53998488334419+0.841674714934315i</v>
      </c>
      <c r="Q2593" t="str">
        <f t="shared" si="1345"/>
        <v>-1.53998488334419+7.58272606812522i</v>
      </c>
      <c r="R2593" t="str">
        <f t="shared" si="1346"/>
        <v>0.0669898622566046-0.216696244041284i</v>
      </c>
      <c r="S2593" t="str">
        <f t="shared" si="1347"/>
        <v>0.924488426124502i</v>
      </c>
      <c r="T2593" t="str">
        <f t="shared" si="1348"/>
        <v>0.200333169600818+0.0619313523239056i</v>
      </c>
      <c r="U2593" t="e">
        <f t="shared" si="1349"/>
        <v>#DIV/0!</v>
      </c>
      <c r="V2593" t="str">
        <f t="shared" si="1350"/>
        <v>0.0000833333333333333-0.00040251629512366i</v>
      </c>
      <c r="W2593" t="e">
        <f t="shared" si="1351"/>
        <v>#DIV/0!</v>
      </c>
      <c r="X2593" t="e">
        <f t="shared" si="1352"/>
        <v>#DIV/0!</v>
      </c>
      <c r="Y2593" t="str">
        <f t="shared" si="1353"/>
        <v>0.00096+2.81562099985332i</v>
      </c>
      <c r="Z2593" t="e">
        <f t="shared" si="1354"/>
        <v>#DIV/0!</v>
      </c>
      <c r="AA2593" t="e">
        <f t="shared" si="1355"/>
        <v>#DIV/0!</v>
      </c>
      <c r="AB2593" t="str">
        <f t="shared" si="1356"/>
        <v>0.114317138555186+0.0353402035151199i</v>
      </c>
      <c r="AC2593" t="str">
        <f t="shared" si="1357"/>
        <v>1.12663658537989-0.173020137960148i</v>
      </c>
      <c r="AD2593" t="str">
        <f t="shared" si="1358"/>
        <v>0.094423463436636+0.04586870767043i</v>
      </c>
      <c r="AE2593" t="e">
        <f t="shared" si="1359"/>
        <v>#DIV/0!</v>
      </c>
      <c r="AF2593" t="str">
        <f t="shared" si="1360"/>
        <v>-17.8236462603152-4.856871830752i</v>
      </c>
      <c r="AG2593" t="e">
        <f t="shared" si="1361"/>
        <v>#DIV/0!</v>
      </c>
      <c r="AH2593" t="e">
        <f t="shared" si="1362"/>
        <v>#DIV/0!</v>
      </c>
      <c r="AI2593" t="e">
        <f t="shared" si="1363"/>
        <v>#DIV/0!</v>
      </c>
      <c r="AJ2593" t="e">
        <f t="shared" si="1364"/>
        <v>#DIV/0!</v>
      </c>
      <c r="AK2593"/>
      <c r="AL2593"/>
      <c r="AM2593"/>
      <c r="AN2593"/>
    </row>
    <row r="2594" spans="1:40" x14ac:dyDescent="0.3">
      <c r="A2594"/>
      <c r="B2594">
        <f t="shared" si="1365"/>
        <v>660000</v>
      </c>
      <c r="C2594" s="186" t="str">
        <f t="shared" si="1333"/>
        <v>-0.00103781720928424+0.00443161954648981i</v>
      </c>
      <c r="D2594" s="158" t="str">
        <f t="shared" si="1334"/>
        <v>-7.12249070468978-1.63178398611131i</v>
      </c>
      <c r="E2594" t="str">
        <f t="shared" si="1335"/>
        <v>216.029452860517-2391.92760485609i</v>
      </c>
      <c r="F2594" t="str">
        <f t="shared" si="1336"/>
        <v>0.927982709489383+0.21727300903927i</v>
      </c>
      <c r="G2594" t="str">
        <f t="shared" si="1331"/>
        <v>0.927982709489383+0.21727300903927i</v>
      </c>
      <c r="H2594" t="str">
        <f t="shared" si="1337"/>
        <v>10.7055181288869+3.2191715264196i</v>
      </c>
      <c r="I2594" t="str">
        <f t="shared" si="1338"/>
        <v>2591.81393921158i</v>
      </c>
      <c r="J2594" t="str">
        <f t="shared" si="1332"/>
        <v>-1662.79027504332+552.674257495175i</v>
      </c>
      <c r="K2594" t="str">
        <f t="shared" si="1339"/>
        <v>0.466540519797873-1.40364605138196i</v>
      </c>
      <c r="L2594" t="str">
        <f t="shared" si="1340"/>
        <v>0.115937956063651-0.288397908678546i</v>
      </c>
      <c r="M2594" t="str">
        <f t="shared" si="1341"/>
        <v>0.582478475861524-1.69204396006051i</v>
      </c>
      <c r="N2594" t="str">
        <f t="shared" si="1342"/>
        <v>-8.43718439578041i</v>
      </c>
      <c r="O2594" t="str">
        <f t="shared" si="1343"/>
        <v>-0.550700112113511-0.83470317270163i</v>
      </c>
      <c r="P2594" t="str">
        <f t="shared" si="1344"/>
        <v>1.55070011211351+0.83470317270163i</v>
      </c>
      <c r="Q2594" t="str">
        <f t="shared" si="1345"/>
        <v>-1.55070011211351+7.60248122307878i</v>
      </c>
      <c r="R2594" t="str">
        <f t="shared" si="1346"/>
        <v>0.0654649135331566-0.217325964035697i</v>
      </c>
      <c r="S2594" t="str">
        <f t="shared" si="1347"/>
        <v>0.925891291718015i</v>
      </c>
      <c r="T2594" t="str">
        <f t="shared" si="1348"/>
        <v>0.201220217564874+0.0606133933534225i</v>
      </c>
      <c r="U2594" t="e">
        <f t="shared" si="1349"/>
        <v>#DIV/0!</v>
      </c>
      <c r="V2594" t="str">
        <f t="shared" si="1350"/>
        <v>0.0000833333333333333-0.00040190642194923i</v>
      </c>
      <c r="W2594" t="e">
        <f t="shared" si="1351"/>
        <v>#DIV/0!</v>
      </c>
      <c r="X2594" t="e">
        <f t="shared" si="1352"/>
        <v>#DIV/0!</v>
      </c>
      <c r="Y2594" t="str">
        <f t="shared" si="1353"/>
        <v>0.00096+2.8198935658622i</v>
      </c>
      <c r="Z2594" t="e">
        <f t="shared" si="1354"/>
        <v>#DIV/0!</v>
      </c>
      <c r="AA2594" t="e">
        <f t="shared" si="1355"/>
        <v>#DIV/0!</v>
      </c>
      <c r="AB2594" t="str">
        <f t="shared" si="1356"/>
        <v>0.114823319260129+0.0345881298643161i</v>
      </c>
      <c r="AC2594" t="str">
        <f t="shared" si="1357"/>
        <v>1.12540674822271-0.174139262661934i</v>
      </c>
      <c r="AD2594" t="str">
        <f t="shared" si="1358"/>
        <v>0.0949981708975935+0.0454333878656794i</v>
      </c>
      <c r="AE2594" t="e">
        <f t="shared" si="1359"/>
        <v>#DIV/0!</v>
      </c>
      <c r="AF2594" t="str">
        <f t="shared" si="1360"/>
        <v>-17.8280088335767-4.85095551253091i</v>
      </c>
      <c r="AG2594" t="e">
        <f t="shared" si="1361"/>
        <v>#DIV/0!</v>
      </c>
      <c r="AH2594" t="e">
        <f t="shared" si="1362"/>
        <v>#DIV/0!</v>
      </c>
      <c r="AI2594" t="e">
        <f t="shared" si="1363"/>
        <v>#DIV/0!</v>
      </c>
      <c r="AJ2594" t="e">
        <f t="shared" si="1364"/>
        <v>#DIV/0!</v>
      </c>
      <c r="AK2594"/>
      <c r="AL2594"/>
      <c r="AM2594"/>
      <c r="AN2594"/>
    </row>
    <row r="2595" spans="1:40" x14ac:dyDescent="0.3">
      <c r="A2595"/>
      <c r="B2595">
        <f t="shared" si="1365"/>
        <v>661000</v>
      </c>
      <c r="C2595" s="186" t="str">
        <f t="shared" si="1333"/>
        <v>-0.00103498918478237+0.0044258510267011i</v>
      </c>
      <c r="D2595" s="158" t="str">
        <f t="shared" si="1334"/>
        <v>-7.12397356005619-1.62980609051234i</v>
      </c>
      <c r="E2595" t="str">
        <f t="shared" si="1335"/>
        <v>215.381571742016-2388.36738046427i</v>
      </c>
      <c r="F2595" t="str">
        <f t="shared" si="1336"/>
        <v>0.928178953431243+0.217009254137006i</v>
      </c>
      <c r="G2595" t="str">
        <f t="shared" si="1331"/>
        <v>0.928178953431243+0.217009254137006i</v>
      </c>
      <c r="H2595" t="str">
        <f t="shared" si="1337"/>
        <v>10.7083806606685+3.21524533250514i</v>
      </c>
      <c r="I2595" t="str">
        <f t="shared" si="1338"/>
        <v>2595.74093002857i</v>
      </c>
      <c r="J2595" t="str">
        <f t="shared" si="1332"/>
        <v>-1667.83588329248+553.511642733803i</v>
      </c>
      <c r="K2595" t="str">
        <f t="shared" si="1339"/>
        <v>0.465268388870364-1.40194217141854i</v>
      </c>
      <c r="L2595" t="str">
        <f t="shared" si="1340"/>
        <v>0.115636066515981-0.288082781304313i</v>
      </c>
      <c r="M2595" t="str">
        <f t="shared" si="1341"/>
        <v>0.580904455386345-1.69002495272285i</v>
      </c>
      <c r="N2595" t="str">
        <f t="shared" si="1342"/>
        <v>-8.44996800850129i</v>
      </c>
      <c r="O2595" t="str">
        <f t="shared" si="1343"/>
        <v>-0.561325346280766-0.827595224504575i</v>
      </c>
      <c r="P2595" t="str">
        <f t="shared" si="1344"/>
        <v>1.56132534628077+0.827595224504575i</v>
      </c>
      <c r="Q2595" t="str">
        <f t="shared" si="1345"/>
        <v>-1.56132534628077+7.62237278399672i</v>
      </c>
      <c r="R2595" t="str">
        <f t="shared" si="1346"/>
        <v>0.0639347692657678-0.217930606271531i</v>
      </c>
      <c r="S2595" t="str">
        <f t="shared" si="1347"/>
        <v>0.927294157311528i</v>
      </c>
      <c r="T2595" t="str">
        <f t="shared" si="1348"/>
        <v>0.20208577789495+0.0592863379892071i</v>
      </c>
      <c r="U2595" t="e">
        <f t="shared" si="1349"/>
        <v>#DIV/0!</v>
      </c>
      <c r="V2595" t="str">
        <f t="shared" si="1350"/>
        <v>0.0000833333333333333-0.000401298394079414i</v>
      </c>
      <c r="W2595" t="e">
        <f t="shared" si="1351"/>
        <v>#DIV/0!</v>
      </c>
      <c r="X2595" t="e">
        <f t="shared" si="1352"/>
        <v>#DIV/0!</v>
      </c>
      <c r="Y2595" t="str">
        <f t="shared" si="1353"/>
        <v>0.00096+2.82416613187108i</v>
      </c>
      <c r="Z2595" t="e">
        <f t="shared" si="1354"/>
        <v>#DIV/0!</v>
      </c>
      <c r="AA2595" t="e">
        <f t="shared" si="1355"/>
        <v>#DIV/0!</v>
      </c>
      <c r="AB2595" t="str">
        <f t="shared" si="1356"/>
        <v>0.115317238366877+0.0338308654919523i</v>
      </c>
      <c r="AC2595" t="str">
        <f t="shared" si="1357"/>
        <v>1.12416330440378-0.17523650982526i</v>
      </c>
      <c r="AD2595" t="str">
        <f t="shared" si="1358"/>
        <v>0.0955671615795258+0.0449914359799174i</v>
      </c>
      <c r="AE2595" t="e">
        <f t="shared" si="1359"/>
        <v>#DIV/0!</v>
      </c>
      <c r="AF2595" t="str">
        <f t="shared" si="1360"/>
        <v>-17.8323542207247-4.84505142301748i</v>
      </c>
      <c r="AG2595" t="e">
        <f t="shared" si="1361"/>
        <v>#DIV/0!</v>
      </c>
      <c r="AH2595" t="e">
        <f t="shared" si="1362"/>
        <v>#DIV/0!</v>
      </c>
      <c r="AI2595" t="e">
        <f t="shared" si="1363"/>
        <v>#DIV/0!</v>
      </c>
      <c r="AJ2595" t="e">
        <f t="shared" si="1364"/>
        <v>#DIV/0!</v>
      </c>
      <c r="AK2595"/>
      <c r="AL2595"/>
      <c r="AM2595"/>
      <c r="AN2595"/>
    </row>
    <row r="2596" spans="1:40" x14ac:dyDescent="0.3">
      <c r="A2596"/>
      <c r="B2596">
        <f t="shared" si="1365"/>
        <v>662000</v>
      </c>
      <c r="C2596" s="186" t="str">
        <f t="shared" si="1333"/>
        <v>-0.00103217228421012+0.00442009625874558i</v>
      </c>
      <c r="D2596" s="158" t="str">
        <f t="shared" si="1334"/>
        <v>-7.12545058272478-1.62783224296195i</v>
      </c>
      <c r="E2596" t="str">
        <f t="shared" si="1335"/>
        <v>214.736592938372-2384.81765070366i</v>
      </c>
      <c r="F2596" t="str">
        <f t="shared" si="1336"/>
        <v>0.9283744254625+0.216746040992913i</v>
      </c>
      <c r="G2596" t="str">
        <f t="shared" si="1331"/>
        <v>0.9283744254625+0.216746040992913i</v>
      </c>
      <c r="H2596" t="str">
        <f t="shared" si="1337"/>
        <v>10.7112319255439+3.21132729232767i</v>
      </c>
      <c r="I2596" t="str">
        <f t="shared" si="1338"/>
        <v>2599.66792084555i</v>
      </c>
      <c r="J2596" t="str">
        <f t="shared" si="1332"/>
        <v>-1672.88913061544+554.349027972433i</v>
      </c>
      <c r="K2596" t="str">
        <f t="shared" si="1339"/>
        <v>0.4640012662745-1.4002417895121i</v>
      </c>
      <c r="L2596" t="str">
        <f t="shared" si="1340"/>
        <v>0.115335291553429-0.287768159259283i</v>
      </c>
      <c r="M2596" t="str">
        <f t="shared" si="1341"/>
        <v>0.579336557827929-1.68800994877138i</v>
      </c>
      <c r="N2596" t="str">
        <f t="shared" si="1342"/>
        <v>-8.46275162122217i</v>
      </c>
      <c r="O2596" t="str">
        <f t="shared" si="1343"/>
        <v>-0.571858849485819-0.82035203191359i</v>
      </c>
      <c r="P2596" t="str">
        <f t="shared" si="1344"/>
        <v>1.57185884948582+0.82035203191359i</v>
      </c>
      <c r="Q2596" t="str">
        <f t="shared" si="1345"/>
        <v>-1.57185884948582+7.64239958930858i</v>
      </c>
      <c r="R2596" t="str">
        <f t="shared" si="1346"/>
        <v>0.062399872815946-0.218510249596807i</v>
      </c>
      <c r="S2596" t="str">
        <f t="shared" si="1347"/>
        <v>0.928697022905039i</v>
      </c>
      <c r="T2596" t="str">
        <f t="shared" si="1348"/>
        <v>0.202929818274792+0.0579505761138221i</v>
      </c>
      <c r="U2596" t="e">
        <f t="shared" si="1349"/>
        <v>#DIV/0!</v>
      </c>
      <c r="V2596" t="str">
        <f t="shared" si="1350"/>
        <v>0.0000833333333333333-0.000400692203151801i</v>
      </c>
      <c r="W2596" t="e">
        <f t="shared" si="1351"/>
        <v>#DIV/0!</v>
      </c>
      <c r="X2596" t="e">
        <f t="shared" si="1352"/>
        <v>#DIV/0!</v>
      </c>
      <c r="Y2596" t="str">
        <f t="shared" si="1353"/>
        <v>0.00096+2.82843869787996i</v>
      </c>
      <c r="Z2596" t="e">
        <f t="shared" si="1354"/>
        <v>#DIV/0!</v>
      </c>
      <c r="AA2596" t="e">
        <f t="shared" si="1355"/>
        <v>#DIV/0!</v>
      </c>
      <c r="AB2596" t="str">
        <f t="shared" si="1356"/>
        <v>0.11579887743464+0.0330686328787042i</v>
      </c>
      <c r="AC2596" t="str">
        <f t="shared" si="1357"/>
        <v>1.12290670434484-0.176311789222206i</v>
      </c>
      <c r="AD2596" t="str">
        <f t="shared" si="1358"/>
        <v>0.0961303677947731+0.044542925810005i</v>
      </c>
      <c r="AE2596" t="e">
        <f t="shared" si="1359"/>
        <v>#DIV/0!</v>
      </c>
      <c r="AF2596" t="str">
        <f t="shared" si="1360"/>
        <v>-17.8366825082687-4.83915953528962i</v>
      </c>
      <c r="AG2596" t="e">
        <f t="shared" si="1361"/>
        <v>#DIV/0!</v>
      </c>
      <c r="AH2596" t="e">
        <f t="shared" si="1362"/>
        <v>#DIV/0!</v>
      </c>
      <c r="AI2596" t="e">
        <f t="shared" si="1363"/>
        <v>#DIV/0!</v>
      </c>
      <c r="AJ2596" t="e">
        <f t="shared" si="1364"/>
        <v>#DIV/0!</v>
      </c>
      <c r="AK2596"/>
      <c r="AL2596"/>
      <c r="AM2596"/>
      <c r="AN2596"/>
    </row>
    <row r="2597" spans="1:40" x14ac:dyDescent="0.3">
      <c r="A2597"/>
      <c r="B2597">
        <f t="shared" si="1365"/>
        <v>663000</v>
      </c>
      <c r="C2597" s="186" t="str">
        <f t="shared" si="1333"/>
        <v>-0.00102936645166225+0.00441435519884264i</v>
      </c>
      <c r="D2597" s="158" t="str">
        <f t="shared" si="1334"/>
        <v>-7.12692180200843-1.62586243481534i</v>
      </c>
      <c r="E2597" t="str">
        <f t="shared" si="1335"/>
        <v>214.094499187048-2381.2783696393i</v>
      </c>
      <c r="F2597" t="str">
        <f t="shared" si="1336"/>
        <v>0.928569129462481+0.216483368435626i</v>
      </c>
      <c r="G2597" t="str">
        <f t="shared" si="1331"/>
        <v>0.928569129462481+0.216483368435626i</v>
      </c>
      <c r="H2597" t="str">
        <f t="shared" si="1337"/>
        <v>10.7140719801921+3.20741738760253i</v>
      </c>
      <c r="I2597" t="str">
        <f t="shared" si="1338"/>
        <v>2603.59491166254i</v>
      </c>
      <c r="J2597" t="str">
        <f t="shared" si="1332"/>
        <v>-1677.95001701221+555.186413211061i</v>
      </c>
      <c r="K2597" t="str">
        <f t="shared" si="1339"/>
        <v>0.462739126810019-1.39854489812219i</v>
      </c>
      <c r="L2597" t="str">
        <f t="shared" si="1340"/>
        <v>0.115035626040088-0.287454042312225i</v>
      </c>
      <c r="M2597" t="str">
        <f t="shared" si="1341"/>
        <v>0.577774752850107-1.68599894043441i</v>
      </c>
      <c r="N2597" t="str">
        <f t="shared" si="1342"/>
        <v>-8.47553523394305i</v>
      </c>
      <c r="O2597" t="str">
        <f t="shared" si="1343"/>
        <v>-0.582298900359077-0.812974778600548i</v>
      </c>
      <c r="P2597" t="str">
        <f t="shared" si="1344"/>
        <v>1.58229890035908+0.812974778600548i</v>
      </c>
      <c r="Q2597" t="str">
        <f t="shared" si="1345"/>
        <v>-1.58229890035908+7.6625604553425i</v>
      </c>
      <c r="R2597" t="str">
        <f t="shared" si="1346"/>
        <v>0.0608606618084203-0.21906498074587i</v>
      </c>
      <c r="S2597" t="str">
        <f t="shared" si="1347"/>
        <v>0.930099888498551i</v>
      </c>
      <c r="T2597" t="str">
        <f t="shared" si="1348"/>
        <v>0.203752314165671+0.0566064947619597i</v>
      </c>
      <c r="U2597" t="e">
        <f t="shared" si="1349"/>
        <v>#DIV/0!</v>
      </c>
      <c r="V2597" t="str">
        <f t="shared" si="1350"/>
        <v>0.0000833333333333333-0.000400087840854438i</v>
      </c>
      <c r="W2597" t="e">
        <f t="shared" si="1351"/>
        <v>#DIV/0!</v>
      </c>
      <c r="X2597" t="e">
        <f t="shared" si="1352"/>
        <v>#DIV/0!</v>
      </c>
      <c r="Y2597" t="str">
        <f t="shared" si="1353"/>
        <v>0.00096+2.83271126388884i</v>
      </c>
      <c r="Z2597" t="e">
        <f t="shared" si="1354"/>
        <v>#DIV/0!</v>
      </c>
      <c r="AA2597" t="e">
        <f t="shared" si="1355"/>
        <v>#DIV/0!</v>
      </c>
      <c r="AB2597" t="str">
        <f t="shared" si="1356"/>
        <v>0.116268222460758+0.0323016528801525i</v>
      </c>
      <c r="AC2597" t="str">
        <f t="shared" si="1357"/>
        <v>1.1216373960268-0.17736502036555i</v>
      </c>
      <c r="AD2597" t="str">
        <f t="shared" si="1358"/>
        <v>0.0966877227515411+0.04408793159915i</v>
      </c>
      <c r="AE2597" t="e">
        <f t="shared" si="1359"/>
        <v>#DIV/0!</v>
      </c>
      <c r="AF2597" t="str">
        <f t="shared" si="1360"/>
        <v>-17.8409937822005-4.83327982241787i</v>
      </c>
      <c r="AG2597" t="e">
        <f t="shared" si="1361"/>
        <v>#DIV/0!</v>
      </c>
      <c r="AH2597" t="e">
        <f t="shared" si="1362"/>
        <v>#DIV/0!</v>
      </c>
      <c r="AI2597" t="e">
        <f t="shared" si="1363"/>
        <v>#DIV/0!</v>
      </c>
      <c r="AJ2597" t="e">
        <f t="shared" si="1364"/>
        <v>#DIV/0!</v>
      </c>
      <c r="AK2597"/>
      <c r="AL2597"/>
      <c r="AM2597"/>
      <c r="AN2597"/>
    </row>
    <row r="2598" spans="1:40" x14ac:dyDescent="0.3">
      <c r="A2598"/>
      <c r="B2598">
        <f t="shared" si="1365"/>
        <v>664000</v>
      </c>
      <c r="C2598" s="186" t="str">
        <f t="shared" si="1333"/>
        <v>-0.00102657163156746+0.00440862780336526i</v>
      </c>
      <c r="D2598" s="158" t="str">
        <f t="shared" si="1334"/>
        <v>-7.12838724704468-1.62389665742192i</v>
      </c>
      <c r="E2598" t="str">
        <f t="shared" si="1335"/>
        <v>213.45527335331-2377.74949160147i</v>
      </c>
      <c r="F2598" t="str">
        <f t="shared" si="1336"/>
        <v>0.928763069287303+0.216221235293181i</v>
      </c>
      <c r="G2598" t="str">
        <f t="shared" si="1331"/>
        <v>0.928763069287303+0.216221235293181i</v>
      </c>
      <c r="H2598" t="str">
        <f t="shared" si="1337"/>
        <v>10.7169008809525+3.20351560004388i</v>
      </c>
      <c r="I2598" t="str">
        <f t="shared" si="1338"/>
        <v>2607.52190247953i</v>
      </c>
      <c r="J2598" t="str">
        <f t="shared" si="1332"/>
        <v>-1683.01854248278+556.023798449691i</v>
      </c>
      <c r="K2598" t="str">
        <f t="shared" si="1339"/>
        <v>0.461481945427483-1.39685148970427i</v>
      </c>
      <c r="L2598" t="str">
        <f t="shared" si="1340"/>
        <v>0.114737064867212-0.28714043022245i</v>
      </c>
      <c r="M2598" t="str">
        <f t="shared" si="1341"/>
        <v>0.576219010294695-1.68399191992672i</v>
      </c>
      <c r="N2598" t="str">
        <f t="shared" si="1342"/>
        <v>-8.48831884666393i</v>
      </c>
      <c r="O2598" t="str">
        <f t="shared" si="1343"/>
        <v>-0.592643792802785-0.805464670145333i</v>
      </c>
      <c r="P2598" t="str">
        <f t="shared" si="1344"/>
        <v>1.59264379280279+0.805464670145333i</v>
      </c>
      <c r="Q2598" t="str">
        <f t="shared" si="1345"/>
        <v>-1.59264379280279+7.6828541765186i</v>
      </c>
      <c r="R2598" t="str">
        <f t="shared" si="1346"/>
        <v>0.0593175680093932-0.219594894102442i</v>
      </c>
      <c r="S2598" t="str">
        <f t="shared" si="1347"/>
        <v>0.931502754092063i</v>
      </c>
      <c r="T2598" t="str">
        <f t="shared" si="1348"/>
        <v>0.20455324864098+0.055254477966793i</v>
      </c>
      <c r="U2598" t="e">
        <f t="shared" si="1349"/>
        <v>#DIV/0!</v>
      </c>
      <c r="V2598" t="str">
        <f t="shared" si="1350"/>
        <v>0.0000833333333333333-0.00039948529892544i</v>
      </c>
      <c r="W2598" t="e">
        <f t="shared" si="1351"/>
        <v>#DIV/0!</v>
      </c>
      <c r="X2598" t="e">
        <f t="shared" si="1352"/>
        <v>#DIV/0!</v>
      </c>
      <c r="Y2598" t="str">
        <f t="shared" si="1353"/>
        <v>0.00096+2.83698382989773i</v>
      </c>
      <c r="Z2598" t="e">
        <f t="shared" si="1354"/>
        <v>#DIV/0!</v>
      </c>
      <c r="AA2598" t="e">
        <f t="shared" si="1355"/>
        <v>#DIV/0!</v>
      </c>
      <c r="AB2598" t="str">
        <f t="shared" si="1356"/>
        <v>0.116725263786316+0.0315301446391059i</v>
      </c>
      <c r="AC2598" t="str">
        <f t="shared" si="1357"/>
        <v>1.12035582478171-0.178396132329077i</v>
      </c>
      <c r="AD2598" t="str">
        <f t="shared" si="1358"/>
        <v>0.0972391605499498+0.0436265280288665i</v>
      </c>
      <c r="AE2598" t="e">
        <f t="shared" si="1359"/>
        <v>#DIV/0!</v>
      </c>
      <c r="AF2598" t="str">
        <f t="shared" si="1360"/>
        <v>-17.8452881279972-4.8274122574658i</v>
      </c>
      <c r="AG2598" t="e">
        <f t="shared" si="1361"/>
        <v>#DIV/0!</v>
      </c>
      <c r="AH2598" t="e">
        <f t="shared" si="1362"/>
        <v>#DIV/0!</v>
      </c>
      <c r="AI2598" t="e">
        <f t="shared" si="1363"/>
        <v>#DIV/0!</v>
      </c>
      <c r="AJ2598" t="e">
        <f t="shared" si="1364"/>
        <v>#DIV/0!</v>
      </c>
      <c r="AK2598"/>
      <c r="AL2598"/>
      <c r="AM2598"/>
      <c r="AN2598"/>
    </row>
    <row r="2599" spans="1:40" x14ac:dyDescent="0.3">
      <c r="A2599"/>
      <c r="B2599">
        <f t="shared" si="1365"/>
        <v>665000</v>
      </c>
      <c r="C2599" s="186" t="str">
        <f t="shared" si="1333"/>
        <v>-0.00102378776868631+0.00440291402883983i</v>
      </c>
      <c r="D2599" s="158" t="str">
        <f t="shared" si="1334"/>
        <v>-7.1298469467973-1.62193490212599i</v>
      </c>
      <c r="E2599" t="str">
        <f t="shared" si="1335"/>
        <v>212.818898429084-2374.23097118372i</v>
      </c>
      <c r="F2599" t="str">
        <f t="shared" si="1336"/>
        <v>0.928956248770092+0.2159596403931i</v>
      </c>
      <c r="G2599" t="str">
        <f t="shared" si="1331"/>
        <v>0.928956248770092+0.2159596403931i</v>
      </c>
      <c r="H2599" t="str">
        <f t="shared" si="1337"/>
        <v>10.7197186838281+3.19962191136586i</v>
      </c>
      <c r="I2599" t="str">
        <f t="shared" si="1338"/>
        <v>2611.44889329652i</v>
      </c>
      <c r="J2599" t="str">
        <f t="shared" si="1332"/>
        <v>-1688.09470702716+556.86118368832i</v>
      </c>
      <c r="K2599" t="str">
        <f t="shared" si="1339"/>
        <v>0.460229697227236-1.39516155671007i</v>
      </c>
      <c r="L2599" t="str">
        <f t="shared" si="1340"/>
        <v>0.114439602953059-0.286827322739941i</v>
      </c>
      <c r="M2599" t="str">
        <f t="shared" si="1341"/>
        <v>0.574669300180295-1.68198887945001i</v>
      </c>
      <c r="N2599" t="str">
        <f t="shared" si="1342"/>
        <v>-8.50110245938481i</v>
      </c>
      <c r="O2599" t="str">
        <f t="shared" si="1343"/>
        <v>-0.602891836269842-0.797822933838817i</v>
      </c>
      <c r="P2599" t="str">
        <f t="shared" si="1344"/>
        <v>1.60289183626984+0.797822933838817i</v>
      </c>
      <c r="Q2599" t="str">
        <f t="shared" si="1345"/>
        <v>-1.60289183626984+7.70327952554599i</v>
      </c>
      <c r="R2599" t="str">
        <f t="shared" si="1346"/>
        <v>0.0577710172135634-0.220100091462577i</v>
      </c>
      <c r="S2599" t="str">
        <f t="shared" si="1347"/>
        <v>0.932905619685575i</v>
      </c>
      <c r="T2599" t="str">
        <f t="shared" si="1348"/>
        <v>0.205332612218747+0.0538949066134854i</v>
      </c>
      <c r="U2599" t="e">
        <f t="shared" si="1349"/>
        <v>#DIV/0!</v>
      </c>
      <c r="V2599" t="str">
        <f t="shared" si="1350"/>
        <v>0.0000833333333333333-0.000398884569152621i</v>
      </c>
      <c r="W2599" t="e">
        <f t="shared" si="1351"/>
        <v>#DIV/0!</v>
      </c>
      <c r="X2599" t="e">
        <f t="shared" si="1352"/>
        <v>#DIV/0!</v>
      </c>
      <c r="Y2599" t="str">
        <f t="shared" si="1353"/>
        <v>0.00096+2.84125639590661i</v>
      </c>
      <c r="Z2599" t="e">
        <f t="shared" si="1354"/>
        <v>#DIV/0!</v>
      </c>
      <c r="AA2599" t="e">
        <f t="shared" si="1355"/>
        <v>#DIV/0!</v>
      </c>
      <c r="AB2599" t="str">
        <f t="shared" si="1356"/>
        <v>0.117169996000567+0.0307543255020083i</v>
      </c>
      <c r="AC2599" t="str">
        <f t="shared" si="1357"/>
        <v>1.11906243309314-0.1794050635644i</v>
      </c>
      <c r="AD2599" t="str">
        <f t="shared" si="1358"/>
        <v>0.0977846161781237+0.0431587902111671i</v>
      </c>
      <c r="AE2599" t="e">
        <f t="shared" si="1359"/>
        <v>#DIV/0!</v>
      </c>
      <c r="AF2599" t="str">
        <f t="shared" si="1360"/>
        <v>-17.8495656306254-4.82155681349185i</v>
      </c>
      <c r="AG2599" t="e">
        <f t="shared" si="1361"/>
        <v>#DIV/0!</v>
      </c>
      <c r="AH2599" t="e">
        <f t="shared" si="1362"/>
        <v>#DIV/0!</v>
      </c>
      <c r="AI2599" t="e">
        <f t="shared" si="1363"/>
        <v>#DIV/0!</v>
      </c>
      <c r="AJ2599" t="e">
        <f t="shared" si="1364"/>
        <v>#DIV/0!</v>
      </c>
      <c r="AK2599"/>
      <c r="AL2599"/>
      <c r="AM2599"/>
      <c r="AN2599"/>
    </row>
    <row r="2600" spans="1:40" x14ac:dyDescent="0.3">
      <c r="A2600"/>
      <c r="B2600">
        <f t="shared" si="1365"/>
        <v>666000</v>
      </c>
      <c r="C2600" s="186" t="str">
        <f t="shared" si="1333"/>
        <v>-0.00102101480810887+0.0043972138319455i</v>
      </c>
      <c r="D2600" s="158" t="str">
        <f t="shared" si="1334"/>
        <v>-7.13130093005724-1.61997716026708i</v>
      </c>
      <c r="E2600" t="str">
        <f t="shared" si="1335"/>
        <v>212.185357531861-2370.72276324115i</v>
      </c>
      <c r="F2600" t="str">
        <f t="shared" si="1336"/>
        <v>0.929148671721096+0.215698582562435i</v>
      </c>
      <c r="G2600" t="str">
        <f t="shared" si="1331"/>
        <v>0.929148671721096+0.215698582562435i</v>
      </c>
      <c r="H2600" t="str">
        <f t="shared" si="1337"/>
        <v>10.7225254444871+3.1957363032832i</v>
      </c>
      <c r="I2600" t="str">
        <f t="shared" si="1338"/>
        <v>2615.3758841135i</v>
      </c>
      <c r="J2600" t="str">
        <f t="shared" si="1332"/>
        <v>-1693.17851064535+557.698568926949i</v>
      </c>
      <c r="K2600" t="str">
        <f t="shared" si="1339"/>
        <v>0.458982357458415-1.39347509158792i</v>
      </c>
      <c r="L2600" t="str">
        <f t="shared" si="1340"/>
        <v>0.114143235242746-0.286514719605481i</v>
      </c>
      <c r="M2600" t="str">
        <f t="shared" si="1341"/>
        <v>0.573125592701161-1.6799898111934i</v>
      </c>
      <c r="N2600" t="str">
        <f t="shared" si="1342"/>
        <v>-8.51388607210568i</v>
      </c>
      <c r="O2600" t="str">
        <f t="shared" si="1343"/>
        <v>-0.613041356040054-0.790050818482312i</v>
      </c>
      <c r="P2600" t="str">
        <f t="shared" si="1344"/>
        <v>1.61304135604005+0.790050818482312i</v>
      </c>
      <c r="Q2600" t="str">
        <f t="shared" si="1345"/>
        <v>-1.61304135604005+7.72383525362337i</v>
      </c>
      <c r="R2600" t="str">
        <f t="shared" si="1346"/>
        <v>0.0562214291397819-0.220580681797809i</v>
      </c>
      <c r="S2600" t="str">
        <f t="shared" si="1347"/>
        <v>0.934308485279088i</v>
      </c>
      <c r="T2600" t="str">
        <f t="shared" si="1348"/>
        <v>0.206090402692339+0.0525281582998152i</v>
      </c>
      <c r="U2600" t="e">
        <f t="shared" si="1349"/>
        <v>#DIV/0!</v>
      </c>
      <c r="V2600" t="str">
        <f t="shared" si="1350"/>
        <v>0.0000833333333333333-0.000398285643373112i</v>
      </c>
      <c r="W2600" t="e">
        <f t="shared" si="1351"/>
        <v>#DIV/0!</v>
      </c>
      <c r="X2600" t="e">
        <f t="shared" si="1352"/>
        <v>#DIV/0!</v>
      </c>
      <c r="Y2600" t="str">
        <f t="shared" si="1353"/>
        <v>0.00096+2.84552896191549i</v>
      </c>
      <c r="Z2600" t="e">
        <f t="shared" si="1354"/>
        <v>#DIV/0!</v>
      </c>
      <c r="AA2600" t="e">
        <f t="shared" si="1355"/>
        <v>#DIV/0!</v>
      </c>
      <c r="AB2600" t="str">
        <f t="shared" si="1356"/>
        <v>0.117602417844328+0.0299744109394063i</v>
      </c>
      <c r="AC2600" t="str">
        <f t="shared" si="1357"/>
        <v>1.11775766040485-0.180391761714665i</v>
      </c>
      <c r="AD2600" t="str">
        <f t="shared" si="1358"/>
        <v>0.0983240255083376+0.0426847936809953i</v>
      </c>
      <c r="AE2600" t="e">
        <f t="shared" si="1359"/>
        <v>#DIV/0!</v>
      </c>
      <c r="AF2600" t="str">
        <f t="shared" si="1360"/>
        <v>-17.8538263745443-4.81571346355028i</v>
      </c>
      <c r="AG2600" t="e">
        <f t="shared" si="1361"/>
        <v>#DIV/0!</v>
      </c>
      <c r="AH2600" t="e">
        <f t="shared" si="1362"/>
        <v>#DIV/0!</v>
      </c>
      <c r="AI2600" t="e">
        <f t="shared" si="1363"/>
        <v>#DIV/0!</v>
      </c>
      <c r="AJ2600" t="e">
        <f t="shared" si="1364"/>
        <v>#DIV/0!</v>
      </c>
      <c r="AK2600"/>
      <c r="AL2600"/>
      <c r="AM2600"/>
      <c r="AN2600"/>
    </row>
    <row r="2601" spans="1:40" x14ac:dyDescent="0.3">
      <c r="A2601"/>
      <c r="B2601">
        <f t="shared" si="1365"/>
        <v>667000</v>
      </c>
      <c r="C2601" s="186" t="str">
        <f t="shared" si="1333"/>
        <v>-0.00101825269525259+0.00439152716951397i</v>
      </c>
      <c r="D2601" s="158" t="str">
        <f t="shared" si="1334"/>
        <v>-7.13274922544378-1.61802342318037i</v>
      </c>
      <c r="E2601" t="str">
        <f t="shared" si="1335"/>
        <v>211.554633903573-2367.22482288846i</v>
      </c>
      <c r="F2601" t="str">
        <f t="shared" si="1336"/>
        <v>0.929340341927848+0.215438060627823i</v>
      </c>
      <c r="G2601" t="str">
        <f t="shared" si="1331"/>
        <v>0.929340341927848+0.215438060627823i</v>
      </c>
      <c r="H2601" t="str">
        <f t="shared" si="1337"/>
        <v>10.7253212182653+3.19185875751196i</v>
      </c>
      <c r="I2601" t="str">
        <f t="shared" si="1338"/>
        <v>2619.30287493049i</v>
      </c>
      <c r="J2601" t="str">
        <f t="shared" si="1332"/>
        <v>-1698.26995333735+558.535954165578i</v>
      </c>
      <c r="K2601" t="str">
        <f t="shared" si="1339"/>
        <v>0.457739901517946-1.39179208678315i</v>
      </c>
      <c r="L2601" t="str">
        <f t="shared" si="1340"/>
        <v>0.113847956708098-0.28620262055079i</v>
      </c>
      <c r="M2601" t="str">
        <f t="shared" si="1341"/>
        <v>0.571587858226044-1.67799470733394i</v>
      </c>
      <c r="N2601" t="str">
        <f t="shared" si="1342"/>
        <v>-8.52666968482656i</v>
      </c>
      <c r="O2601" t="str">
        <f t="shared" si="1343"/>
        <v>-0.623090693493849-0.782149594183462i</v>
      </c>
      <c r="P2601" t="str">
        <f t="shared" si="1344"/>
        <v>1.62309069349385+0.782149594183462i</v>
      </c>
      <c r="Q2601" t="str">
        <f t="shared" si="1345"/>
        <v>-1.62309069349385+7.7445200906431i</v>
      </c>
      <c r="R2601" t="str">
        <f t="shared" si="1346"/>
        <v>0.0546692173351769-0.221036781018799i</v>
      </c>
      <c r="S2601" t="str">
        <f t="shared" si="1347"/>
        <v>0.935711350872599i</v>
      </c>
      <c r="T2601" t="str">
        <f t="shared" si="1348"/>
        <v>0.206826624959631+0.0511546072038461i</v>
      </c>
      <c r="U2601" t="e">
        <f t="shared" si="1349"/>
        <v>#DIV/0!</v>
      </c>
      <c r="V2601" t="str">
        <f t="shared" si="1350"/>
        <v>0.0000833333333333333-0.000397688513473002i</v>
      </c>
      <c r="W2601" t="e">
        <f t="shared" si="1351"/>
        <v>#DIV/0!</v>
      </c>
      <c r="X2601" t="e">
        <f t="shared" si="1352"/>
        <v>#DIV/0!</v>
      </c>
      <c r="Y2601" t="str">
        <f t="shared" si="1353"/>
        <v>0.00096+2.84980152792437i</v>
      </c>
      <c r="Z2601" t="e">
        <f t="shared" si="1354"/>
        <v>#DIV/0!</v>
      </c>
      <c r="AA2601" t="e">
        <f t="shared" si="1355"/>
        <v>#DIV/0!</v>
      </c>
      <c r="AB2601" t="str">
        <f t="shared" si="1356"/>
        <v>0.1180225321125+0.0291906144704371i</v>
      </c>
      <c r="AC2601" t="str">
        <f t="shared" si="1357"/>
        <v>1.11644194293782-0.181356183425466i</v>
      </c>
      <c r="AD2601" t="str">
        <f t="shared" si="1358"/>
        <v>0.0988573252932114+0.0422046143888809i</v>
      </c>
      <c r="AE2601" t="e">
        <f t="shared" si="1359"/>
        <v>#DIV/0!</v>
      </c>
      <c r="AF2601" t="str">
        <f t="shared" si="1360"/>
        <v>-17.8580704437091-4.80988218069233i</v>
      </c>
      <c r="AG2601" t="e">
        <f t="shared" si="1361"/>
        <v>#DIV/0!</v>
      </c>
      <c r="AH2601" t="e">
        <f t="shared" si="1362"/>
        <v>#DIV/0!</v>
      </c>
      <c r="AI2601" t="e">
        <f t="shared" si="1363"/>
        <v>#DIV/0!</v>
      </c>
      <c r="AJ2601" t="e">
        <f t="shared" si="1364"/>
        <v>#DIV/0!</v>
      </c>
      <c r="AK2601"/>
      <c r="AL2601"/>
      <c r="AM2601"/>
      <c r="AN2601"/>
    </row>
    <row r="2602" spans="1:40" x14ac:dyDescent="0.3">
      <c r="A2602"/>
      <c r="B2602">
        <f t="shared" si="1365"/>
        <v>668000</v>
      </c>
      <c r="C2602" s="186" t="str">
        <f t="shared" si="1333"/>
        <v>-0.00101550137586004+0.00438585399852887i</v>
      </c>
      <c r="D2602" s="158" t="str">
        <f t="shared" si="1334"/>
        <v>-7.1341918614057-1.61607368219708i</v>
      </c>
      <c r="E2602" t="str">
        <f t="shared" si="1335"/>
        <v>210.926710909506-2363.73710549813i</v>
      </c>
      <c r="F2602" t="str">
        <f t="shared" si="1336"/>
        <v>0.929531263155318+0.215178073415539i</v>
      </c>
      <c r="G2602" t="str">
        <f t="shared" si="1331"/>
        <v>0.929531263155318+0.215178073415539i</v>
      </c>
      <c r="H2602" t="str">
        <f t="shared" si="1337"/>
        <v>10.7281060601685+3.18798925577019i</v>
      </c>
      <c r="I2602" t="str">
        <f t="shared" si="1338"/>
        <v>2623.22986574748i</v>
      </c>
      <c r="J2602" t="str">
        <f t="shared" si="1332"/>
        <v>-1703.36903510315+559.373339404206i</v>
      </c>
      <c r="K2602" t="str">
        <f t="shared" si="1339"/>
        <v>0.456502304949541-1.3901125347384i</v>
      </c>
      <c r="L2602" t="str">
        <f t="shared" si="1340"/>
        <v>0.113553762347495-0.28589102529864i</v>
      </c>
      <c r="M2602" t="str">
        <f t="shared" si="1341"/>
        <v>0.570056067297036-1.67600356003704i</v>
      </c>
      <c r="N2602" t="str">
        <f t="shared" si="1342"/>
        <v>-8.53945329754744i</v>
      </c>
      <c r="O2602" t="str">
        <f t="shared" si="1343"/>
        <v>-0.633038206383279-0.774120552148721i</v>
      </c>
      <c r="P2602" t="str">
        <f t="shared" si="1344"/>
        <v>1.63303820638328+0.774120552148721i</v>
      </c>
      <c r="Q2602" t="str">
        <f t="shared" si="1345"/>
        <v>-1.63303820638328+7.76533274539872i</v>
      </c>
      <c r="R2602" t="str">
        <f t="shared" si="1346"/>
        <v>0.0531147890875994-0.221468511739739i</v>
      </c>
      <c r="S2602" t="str">
        <f t="shared" si="1347"/>
        <v>0.937114216466112i</v>
      </c>
      <c r="T2602" t="str">
        <f t="shared" si="1348"/>
        <v>0.207541290850901+0.0497746239585885i</v>
      </c>
      <c r="U2602" t="e">
        <f t="shared" si="1349"/>
        <v>#DIV/0!</v>
      </c>
      <c r="V2602" t="str">
        <f t="shared" si="1350"/>
        <v>0.0000833333333333333-0.000397093171386964i</v>
      </c>
      <c r="W2602" t="e">
        <f t="shared" si="1351"/>
        <v>#DIV/0!</v>
      </c>
      <c r="X2602" t="e">
        <f t="shared" si="1352"/>
        <v>#DIV/0!</v>
      </c>
      <c r="Y2602" t="str">
        <f t="shared" si="1353"/>
        <v>0.00096+2.85407409393326i</v>
      </c>
      <c r="Z2602" t="e">
        <f t="shared" si="1354"/>
        <v>#DIV/0!</v>
      </c>
      <c r="AA2602" t="e">
        <f t="shared" si="1355"/>
        <v>#DIV/0!</v>
      </c>
      <c r="AB2602" t="str">
        <f t="shared" si="1356"/>
        <v>0.118430345555855+0.0284031475913063i</v>
      </c>
      <c r="AC2602" t="str">
        <f t="shared" si="1357"/>
        <v>1.11511571351549-0.182298294153272i</v>
      </c>
      <c r="AD2602" t="str">
        <f t="shared" si="1358"/>
        <v>0.0993844531619596+0.041718328693824i</v>
      </c>
      <c r="AE2602" t="e">
        <f t="shared" si="1359"/>
        <v>#DIV/0!</v>
      </c>
      <c r="AF2602" t="str">
        <f t="shared" si="1360"/>
        <v>-17.8622979215742-4.80406293796727i</v>
      </c>
      <c r="AG2602" t="e">
        <f t="shared" si="1361"/>
        <v>#DIV/0!</v>
      </c>
      <c r="AH2602" t="e">
        <f t="shared" si="1362"/>
        <v>#DIV/0!</v>
      </c>
      <c r="AI2602" t="e">
        <f t="shared" si="1363"/>
        <v>#DIV/0!</v>
      </c>
      <c r="AJ2602" t="e">
        <f t="shared" si="1364"/>
        <v>#DIV/0!</v>
      </c>
      <c r="AK2602"/>
      <c r="AL2602"/>
      <c r="AM2602"/>
      <c r="AN2602"/>
    </row>
    <row r="2603" spans="1:40" x14ac:dyDescent="0.3">
      <c r="A2603"/>
      <c r="B2603">
        <f t="shared" si="1365"/>
        <v>669000</v>
      </c>
      <c r="C2603" s="186" t="str">
        <f t="shared" si="1333"/>
        <v>-0.00101276079599672+0.00438019427612548i</v>
      </c>
      <c r="D2603" s="158" t="str">
        <f t="shared" si="1334"/>
        <v>-7.1356288662225-1.61412792864485i</v>
      </c>
      <c r="E2603" t="str">
        <f t="shared" si="1335"/>
        <v>210.301572037197-2360.25956669851i</v>
      </c>
      <c r="F2603" t="str">
        <f t="shared" si="1336"/>
        <v>0.929721439146068+0.21491861975154i</v>
      </c>
      <c r="G2603" t="str">
        <f t="shared" si="1331"/>
        <v>0.929721439146068+0.21491861975154i</v>
      </c>
      <c r="H2603" t="str">
        <f t="shared" si="1337"/>
        <v>10.7308800248745+3.18412777977862i</v>
      </c>
      <c r="I2603" t="str">
        <f t="shared" si="1338"/>
        <v>2627.15685656446i</v>
      </c>
      <c r="J2603" t="str">
        <f t="shared" si="1332"/>
        <v>-1708.47575594275+560.210724642836i</v>
      </c>
      <c r="K2603" t="str">
        <f t="shared" si="1339"/>
        <v>0.455269543442709-1.38843642789397i</v>
      </c>
      <c r="L2603" t="str">
        <f t="shared" si="1340"/>
        <v>0.113260647185725-0.285579933562989i</v>
      </c>
      <c r="M2603" t="str">
        <f t="shared" si="1341"/>
        <v>0.568530190628434-1.67401636145696i</v>
      </c>
      <c r="N2603" t="str">
        <f t="shared" si="1342"/>
        <v>-8.55223691026832i</v>
      </c>
      <c r="O2603" t="str">
        <f t="shared" si="1343"/>
        <v>-0.642882269100422-0.765965004472328i</v>
      </c>
      <c r="P2603" t="str">
        <f t="shared" si="1344"/>
        <v>1.64288226910042+0.765965004472328i</v>
      </c>
      <c r="Q2603" t="str">
        <f t="shared" si="1345"/>
        <v>-1.64288226910042+7.78627190579599i</v>
      </c>
      <c r="R2603" t="str">
        <f t="shared" si="1346"/>
        <v>0.0515585453461952-0.221876003043806i</v>
      </c>
      <c r="S2603" t="str">
        <f t="shared" si="1347"/>
        <v>0.938517082059625i</v>
      </c>
      <c r="T2603" t="str">
        <f t="shared" si="1348"/>
        <v>0.208234418955725+0.04838857553355i</v>
      </c>
      <c r="U2603" t="e">
        <f t="shared" si="1349"/>
        <v>#DIV/0!</v>
      </c>
      <c r="V2603" t="str">
        <f t="shared" si="1350"/>
        <v>0.0000833333333333333-0.000396499609097895i</v>
      </c>
      <c r="W2603" t="e">
        <f t="shared" si="1351"/>
        <v>#DIV/0!</v>
      </c>
      <c r="X2603" t="e">
        <f t="shared" si="1352"/>
        <v>#DIV/0!</v>
      </c>
      <c r="Y2603" t="str">
        <f t="shared" si="1353"/>
        <v>0.00096+2.85834665994214i</v>
      </c>
      <c r="Z2603" t="e">
        <f t="shared" si="1354"/>
        <v>#DIV/0!</v>
      </c>
      <c r="AA2603" t="e">
        <f t="shared" si="1355"/>
        <v>#DIV/0!</v>
      </c>
      <c r="AB2603" t="str">
        <f t="shared" si="1356"/>
        <v>0.118825868782256+0.0276122197076959i</v>
      </c>
      <c r="AC2603" t="str">
        <f t="shared" si="1357"/>
        <v>1.11377940139719-0.183218067971744i</v>
      </c>
      <c r="AD2603" t="str">
        <f t="shared" si="1358"/>
        <v>0.0999053476167127+0.0412260133563926i</v>
      </c>
      <c r="AE2603" t="e">
        <f t="shared" si="1359"/>
        <v>#DIV/0!</v>
      </c>
      <c r="AF2603" t="str">
        <f t="shared" si="1360"/>
        <v>-17.866508891097-4.79825570842347i</v>
      </c>
      <c r="AG2603" t="e">
        <f t="shared" si="1361"/>
        <v>#DIV/0!</v>
      </c>
      <c r="AH2603" t="e">
        <f t="shared" si="1362"/>
        <v>#DIV/0!</v>
      </c>
      <c r="AI2603" t="e">
        <f t="shared" si="1363"/>
        <v>#DIV/0!</v>
      </c>
      <c r="AJ2603" t="e">
        <f t="shared" si="1364"/>
        <v>#DIV/0!</v>
      </c>
      <c r="AK2603"/>
      <c r="AL2603"/>
      <c r="AM2603"/>
      <c r="AN2603"/>
    </row>
    <row r="2604" spans="1:40" x14ac:dyDescent="0.3">
      <c r="A2604"/>
      <c r="B2604">
        <f t="shared" si="1365"/>
        <v>670000</v>
      </c>
      <c r="C2604" s="186" t="str">
        <f t="shared" si="1333"/>
        <v>-0.00101003090204894+0.00437454795959023i</v>
      </c>
      <c r="D2604" s="158" t="str">
        <f t="shared" si="1334"/>
        <v>-7.13706026800546-1.61218615384824i</v>
      </c>
      <c r="E2604" t="str">
        <f t="shared" si="1335"/>
        <v>209.67920089539-2356.79216237215i</v>
      </c>
      <c r="F2604" t="str">
        <f t="shared" si="1336"/>
        <v>0.929910873620402+0.214659698461534i</v>
      </c>
      <c r="G2604" t="str">
        <f t="shared" si="1331"/>
        <v>0.929910873620402+0.214659698461534i</v>
      </c>
      <c r="H2604" t="str">
        <f t="shared" si="1337"/>
        <v>10.7336431667354+3.18027431126153i</v>
      </c>
      <c r="I2604" t="str">
        <f t="shared" si="1338"/>
        <v>2631.08384738145i</v>
      </c>
      <c r="J2604" t="str">
        <f t="shared" si="1332"/>
        <v>-1713.59011585617+561.048109881465i</v>
      </c>
      <c r="K2604" t="str">
        <f t="shared" si="1339"/>
        <v>0.454041592831774-1.38676375868818i</v>
      </c>
      <c r="L2604" t="str">
        <f t="shared" si="1340"/>
        <v>0.112968606273839-0.285269345049105i</v>
      </c>
      <c r="M2604" t="str">
        <f t="shared" si="1341"/>
        <v>0.567010199105613-1.67203310373729i</v>
      </c>
      <c r="N2604" t="str">
        <f t="shared" si="1342"/>
        <v>-8.5650205229892i</v>
      </c>
      <c r="O2604" t="str">
        <f t="shared" si="1343"/>
        <v>-0.652621272943033-0.757684283921882i</v>
      </c>
      <c r="P2604" t="str">
        <f t="shared" si="1344"/>
        <v>1.65262127294303+0.757684283921882i</v>
      </c>
      <c r="Q2604" t="str">
        <f t="shared" si="1345"/>
        <v>-1.65262127294303+7.80733623906732i</v>
      </c>
      <c r="R2604" t="str">
        <f t="shared" si="1346"/>
        <v>0.0500008806499404-0.222259390249895i</v>
      </c>
      <c r="S2604" t="str">
        <f t="shared" si="1347"/>
        <v>0.939919947653136i</v>
      </c>
      <c r="T2604" t="str">
        <f t="shared" si="1348"/>
        <v>0.208906034449099+0.0469968251231027i</v>
      </c>
      <c r="U2604" t="e">
        <f t="shared" si="1349"/>
        <v>#DIV/0!</v>
      </c>
      <c r="V2604" t="str">
        <f t="shared" si="1350"/>
        <v>0.0000833333333333333-0.000395907818636556i</v>
      </c>
      <c r="W2604" t="e">
        <f t="shared" si="1351"/>
        <v>#DIV/0!</v>
      </c>
      <c r="X2604" t="e">
        <f t="shared" si="1352"/>
        <v>#DIV/0!</v>
      </c>
      <c r="Y2604" t="str">
        <f t="shared" si="1353"/>
        <v>0.00096+2.86261922595102i</v>
      </c>
      <c r="Z2604" t="e">
        <f t="shared" si="1354"/>
        <v>#DIV/0!</v>
      </c>
      <c r="AA2604" t="e">
        <f t="shared" si="1355"/>
        <v>#DIV/0!</v>
      </c>
      <c r="AB2604" t="str">
        <f t="shared" si="1356"/>
        <v>0.11920911615744+0.0268180380710635i</v>
      </c>
      <c r="AC2604" t="str">
        <f t="shared" si="1357"/>
        <v>1.11243343211974-0.184115487376208i</v>
      </c>
      <c r="AD2604" t="str">
        <f t="shared" si="1358"/>
        <v>0.100419948028901+0.0407277455320322i</v>
      </c>
      <c r="AE2604" t="e">
        <f t="shared" si="1359"/>
        <v>#DIV/0!</v>
      </c>
      <c r="AF2604" t="str">
        <f t="shared" si="1360"/>
        <v>-17.8707034347409-4.79246046510977i</v>
      </c>
      <c r="AG2604" t="e">
        <f t="shared" si="1361"/>
        <v>#DIV/0!</v>
      </c>
      <c r="AH2604" t="e">
        <f t="shared" si="1362"/>
        <v>#DIV/0!</v>
      </c>
      <c r="AI2604" t="e">
        <f t="shared" si="1363"/>
        <v>#DIV/0!</v>
      </c>
      <c r="AJ2604" t="e">
        <f t="shared" si="1364"/>
        <v>#DIV/0!</v>
      </c>
      <c r="AK2604"/>
      <c r="AL2604"/>
      <c r="AM2604"/>
      <c r="AN2604"/>
    </row>
    <row r="2605" spans="1:40" x14ac:dyDescent="0.3">
      <c r="A2605"/>
      <c r="B2605">
        <f t="shared" si="1365"/>
        <v>671000</v>
      </c>
      <c r="C2605" s="186" t="str">
        <f t="shared" si="1333"/>
        <v>-0.00100731164072164+0.00436891500636034i</v>
      </c>
      <c r="D2605" s="158" t="str">
        <f t="shared" si="1334"/>
        <v>-7.13848609469878-1.61024834912903i</v>
      </c>
      <c r="E2605" t="str">
        <f t="shared" si="1335"/>
        <v>209.05958121295-2353.33484865389i</v>
      </c>
      <c r="F2605" t="str">
        <f t="shared" si="1336"/>
        <v>0.93009957027651+0.214401308371016i</v>
      </c>
      <c r="G2605" t="str">
        <f t="shared" si="1331"/>
        <v>0.93009957027651+0.214401308371016i</v>
      </c>
      <c r="H2605" t="str">
        <f t="shared" si="1337"/>
        <v>10.73639553978+3.17642883194724i</v>
      </c>
      <c r="I2605" t="str">
        <f t="shared" si="1338"/>
        <v>2635.01083819844i</v>
      </c>
      <c r="J2605" t="str">
        <f t="shared" si="1332"/>
        <v>-1718.71211484339+561.885495120094i</v>
      </c>
      <c r="K2605" t="str">
        <f t="shared" si="1339"/>
        <v>0.452818429094917-1.38509451955766i</v>
      </c>
      <c r="L2605" t="str">
        <f t="shared" si="1340"/>
        <v>0.112677634689-0.284959259453684i</v>
      </c>
      <c r="M2605" t="str">
        <f t="shared" si="1341"/>
        <v>0.565496063783917-1.67005377901134i</v>
      </c>
      <c r="N2605" t="str">
        <f t="shared" si="1342"/>
        <v>-8.57780413571008i</v>
      </c>
      <c r="O2605" t="str">
        <f t="shared" si="1343"/>
        <v>-0.662253626377435-0.749279743720552i</v>
      </c>
      <c r="P2605" t="str">
        <f t="shared" si="1344"/>
        <v>1.66225362637744+0.749279743720552i</v>
      </c>
      <c r="Q2605" t="str">
        <f t="shared" si="1345"/>
        <v>-1.66225362637744+7.82852439198953i</v>
      </c>
      <c r="R2605" t="str">
        <f t="shared" si="1346"/>
        <v>0.0484421830639553-0.222618814680889i</v>
      </c>
      <c r="S2605" t="str">
        <f t="shared" si="1347"/>
        <v>0.941322813246649i</v>
      </c>
      <c r="T2605" t="str">
        <f t="shared" si="1348"/>
        <v>0.209556168917049+0.0455997320415716i</v>
      </c>
      <c r="U2605" t="e">
        <f t="shared" si="1349"/>
        <v>#DIV/0!</v>
      </c>
      <c r="V2605" t="str">
        <f t="shared" si="1350"/>
        <v>0.0000833333333333333-0.000395317792081211i</v>
      </c>
      <c r="W2605" t="e">
        <f t="shared" si="1351"/>
        <v>#DIV/0!</v>
      </c>
      <c r="X2605" t="e">
        <f t="shared" si="1352"/>
        <v>#DIV/0!</v>
      </c>
      <c r="Y2605" t="str">
        <f t="shared" si="1353"/>
        <v>0.00096+2.8668917919599i</v>
      </c>
      <c r="Z2605" t="e">
        <f t="shared" si="1354"/>
        <v>#DIV/0!</v>
      </c>
      <c r="AA2605" t="e">
        <f t="shared" si="1355"/>
        <v>#DIV/0!</v>
      </c>
      <c r="AB2605" t="str">
        <f t="shared" si="1356"/>
        <v>0.119580105705502+0.0260208077187752i</v>
      </c>
      <c r="AC2605" t="str">
        <f t="shared" si="1357"/>
        <v>1.11107822734699-0.184990543086604i</v>
      </c>
      <c r="AD2605" t="str">
        <f t="shared" si="1358"/>
        <v>0.100928194635714+0.0402236027645867i</v>
      </c>
      <c r="AE2605" t="e">
        <f t="shared" si="1359"/>
        <v>#DIV/0!</v>
      </c>
      <c r="AF2605" t="str">
        <f t="shared" si="1360"/>
        <v>-17.8748816344788-4.78667718107627i</v>
      </c>
      <c r="AG2605" t="e">
        <f t="shared" si="1361"/>
        <v>#DIV/0!</v>
      </c>
      <c r="AH2605" t="e">
        <f t="shared" si="1362"/>
        <v>#DIV/0!</v>
      </c>
      <c r="AI2605" t="e">
        <f t="shared" si="1363"/>
        <v>#DIV/0!</v>
      </c>
      <c r="AJ2605" t="e">
        <f t="shared" si="1364"/>
        <v>#DIV/0!</v>
      </c>
      <c r="AK2605"/>
      <c r="AL2605"/>
      <c r="AM2605"/>
      <c r="AN2605"/>
    </row>
    <row r="2606" spans="1:40" x14ac:dyDescent="0.3">
      <c r="A2606"/>
      <c r="B2606">
        <f t="shared" si="1365"/>
        <v>672000</v>
      </c>
      <c r="C2606" s="186" t="str">
        <f t="shared" si="1333"/>
        <v>-0.00100460295903628+0.0043632953740234i</v>
      </c>
      <c r="D2606" s="158" t="str">
        <f t="shared" si="1334"/>
        <v>-7.13990637408083-1.60831450580666i</v>
      </c>
      <c r="E2606" t="str">
        <f t="shared" si="1335"/>
        <v>208.442696837813-2349.8875819291i</v>
      </c>
      <c r="F2606" t="str">
        <f t="shared" si="1336"/>
        <v>0.930287532790637+0.214143448305327i</v>
      </c>
      <c r="G2606" t="str">
        <f t="shared" si="1331"/>
        <v>0.930287532790637+0.214143448305327i</v>
      </c>
      <c r="H2606" t="str">
        <f t="shared" si="1337"/>
        <v>10.7391371977157+3.17259132356892i</v>
      </c>
      <c r="I2606" t="str">
        <f t="shared" si="1338"/>
        <v>2638.93782901543i</v>
      </c>
      <c r="J2606" t="str">
        <f t="shared" si="1332"/>
        <v>-1723.84175290441+562.722880358723i</v>
      </c>
      <c r="K2606" t="str">
        <f t="shared" si="1339"/>
        <v>0.451600028353192-1.38342870293772i</v>
      </c>
      <c r="L2606" t="str">
        <f t="shared" si="1340"/>
        <v>0.112387727534338-0.284649676464976i</v>
      </c>
      <c r="M2606" t="str">
        <f t="shared" si="1341"/>
        <v>0.56398775588753-1.6680783794027i</v>
      </c>
      <c r="N2606" t="str">
        <f t="shared" si="1342"/>
        <v>-8.59058774843096i</v>
      </c>
      <c r="O2606" t="str">
        <f t="shared" si="1343"/>
        <v>-0.6717777552986-0.740752757325934i</v>
      </c>
      <c r="P2606" t="str">
        <f t="shared" si="1344"/>
        <v>1.6717777552986+0.740752757325934i</v>
      </c>
      <c r="Q2606" t="str">
        <f t="shared" si="1345"/>
        <v>-1.6717777552986+7.84983499110503i</v>
      </c>
      <c r="R2606" t="str">
        <f t="shared" si="1346"/>
        <v>0.0468828341234027-0.222954423433694i</v>
      </c>
      <c r="S2606" t="str">
        <f t="shared" si="1347"/>
        <v>0.94272567884016i</v>
      </c>
      <c r="T2606" t="str">
        <f t="shared" si="1348"/>
        <v>0.210184860181946+0.0441976516249354i</v>
      </c>
      <c r="U2606" t="e">
        <f t="shared" si="1349"/>
        <v>#DIV/0!</v>
      </c>
      <c r="V2606" t="str">
        <f t="shared" si="1350"/>
        <v>0.0000833333333333333-0.00039472952155728i</v>
      </c>
      <c r="W2606" t="e">
        <f t="shared" si="1351"/>
        <v>#DIV/0!</v>
      </c>
      <c r="X2606" t="e">
        <f t="shared" si="1352"/>
        <v>#DIV/0!</v>
      </c>
      <c r="Y2606" t="str">
        <f t="shared" si="1353"/>
        <v>0.00096+2.87116435796878i</v>
      </c>
      <c r="Z2606" t="e">
        <f t="shared" si="1354"/>
        <v>#DIV/0!</v>
      </c>
      <c r="AA2606" t="e">
        <f t="shared" si="1355"/>
        <v>#DIV/0!</v>
      </c>
      <c r="AB2606" t="str">
        <f t="shared" si="1356"/>
        <v>0.119938859009216+0.0252207314180134i</v>
      </c>
      <c r="AC2606" t="str">
        <f t="shared" si="1357"/>
        <v>1.10971420472743-0.185843233849214i</v>
      </c>
      <c r="AD2606" t="str">
        <f t="shared" si="1358"/>
        <v>0.101430028536635+0.0397136629800142i</v>
      </c>
      <c r="AE2606" t="e">
        <f t="shared" si="1359"/>
        <v>#DIV/0!</v>
      </c>
      <c r="AF2606" t="str">
        <f t="shared" si="1360"/>
        <v>-17.8790435717965-4.78090582937558i</v>
      </c>
      <c r="AG2606" t="e">
        <f t="shared" si="1361"/>
        <v>#DIV/0!</v>
      </c>
      <c r="AH2606" t="e">
        <f t="shared" si="1362"/>
        <v>#DIV/0!</v>
      </c>
      <c r="AI2606" t="e">
        <f t="shared" si="1363"/>
        <v>#DIV/0!</v>
      </c>
      <c r="AJ2606" t="e">
        <f t="shared" si="1364"/>
        <v>#DIV/0!</v>
      </c>
      <c r="AK2606"/>
      <c r="AL2606"/>
      <c r="AM2606"/>
      <c r="AN2606"/>
    </row>
    <row r="2607" spans="1:40" x14ac:dyDescent="0.3">
      <c r="A2607"/>
      <c r="B2607">
        <f t="shared" si="1365"/>
        <v>673000</v>
      </c>
      <c r="C2607" s="186" t="str">
        <f t="shared" si="1333"/>
        <v>-0.00100190480432863+0.00435768902031674i</v>
      </c>
      <c r="D2607" s="158" t="str">
        <f t="shared" si="1334"/>
        <v>-7.14132113376492-1.60638461519851i</v>
      </c>
      <c r="E2607" t="str">
        <f t="shared" si="1335"/>
        <v>207.828531735955-2346.45031883193i</v>
      </c>
      <c r="F2607" t="str">
        <f t="shared" si="1336"/>
        <v>0.930474764817182+0.213886117089688i</v>
      </c>
      <c r="G2607" t="str">
        <f t="shared" si="1331"/>
        <v>0.930474764817182+0.213886117089688i</v>
      </c>
      <c r="H2607" t="str">
        <f t="shared" si="1337"/>
        <v>10.7418681939306+3.16876176786508i</v>
      </c>
      <c r="I2607" t="str">
        <f t="shared" si="1338"/>
        <v>2642.86481983241i</v>
      </c>
      <c r="J2607" t="str">
        <f t="shared" si="1332"/>
        <v>-1728.97903003925+563.560265597352i</v>
      </c>
      <c r="K2607" t="str">
        <f t="shared" si="1339"/>
        <v>0.450386366869561-1.38176630126262i</v>
      </c>
      <c r="L2607" t="str">
        <f t="shared" si="1340"/>
        <v>0.112098879938809-0.284340595762907i</v>
      </c>
      <c r="M2607" t="str">
        <f t="shared" si="1341"/>
        <v>0.56248524680837-1.66610689702553i</v>
      </c>
      <c r="N2607" t="str">
        <f t="shared" si="1342"/>
        <v>-8.60337136115184i</v>
      </c>
      <c r="O2607" t="str">
        <f t="shared" si="1343"/>
        <v>-0.681192103287395-0.732104718205596i</v>
      </c>
      <c r="P2607" t="str">
        <f t="shared" si="1344"/>
        <v>1.68119210328739+0.732104718205596i</v>
      </c>
      <c r="Q2607" t="str">
        <f t="shared" si="1345"/>
        <v>-1.68119210328739+7.87126664294624i</v>
      </c>
      <c r="R2607" t="str">
        <f t="shared" si="1346"/>
        <v>0.0453232087847714-0.223266369151255i</v>
      </c>
      <c r="S2607" t="str">
        <f t="shared" si="1347"/>
        <v>0.944128544433672i</v>
      </c>
      <c r="T2607" t="str">
        <f t="shared" si="1348"/>
        <v>0.210792152127765+0.0427909351390296i</v>
      </c>
      <c r="U2607" t="e">
        <f t="shared" si="1349"/>
        <v>#DIV/0!</v>
      </c>
      <c r="V2607" t="str">
        <f t="shared" si="1350"/>
        <v>0.0000833333333333333-0.000394142999236986i</v>
      </c>
      <c r="W2607" t="e">
        <f t="shared" si="1351"/>
        <v>#DIV/0!</v>
      </c>
      <c r="X2607" t="e">
        <f t="shared" si="1352"/>
        <v>#DIV/0!</v>
      </c>
      <c r="Y2607" t="str">
        <f t="shared" si="1353"/>
        <v>0.00096+2.87543692397767i</v>
      </c>
      <c r="Z2607" t="e">
        <f t="shared" si="1354"/>
        <v>#DIV/0!</v>
      </c>
      <c r="AA2607" t="e">
        <f t="shared" si="1355"/>
        <v>#DIV/0!</v>
      </c>
      <c r="AB2607" t="str">
        <f t="shared" si="1356"/>
        <v>0.120285401110317+0.0244180096133937i</v>
      </c>
      <c r="AC2607" t="str">
        <f t="shared" si="1357"/>
        <v>1.10834177775949-0.186673566237423i</v>
      </c>
      <c r="AD2607" t="str">
        <f t="shared" si="1358"/>
        <v>0.101925391690056+0.0391980044803022i</v>
      </c>
      <c r="AE2607" t="e">
        <f t="shared" si="1359"/>
        <v>#DIV/0!</v>
      </c>
      <c r="AF2607" t="str">
        <f t="shared" si="1360"/>
        <v>-17.8831893276955-4.77514638306359i</v>
      </c>
      <c r="AG2607" t="e">
        <f t="shared" si="1361"/>
        <v>#DIV/0!</v>
      </c>
      <c r="AH2607" t="e">
        <f t="shared" si="1362"/>
        <v>#DIV/0!</v>
      </c>
      <c r="AI2607" t="e">
        <f t="shared" si="1363"/>
        <v>#DIV/0!</v>
      </c>
      <c r="AJ2607" t="e">
        <f t="shared" si="1364"/>
        <v>#DIV/0!</v>
      </c>
      <c r="AK2607"/>
      <c r="AL2607"/>
      <c r="AM2607"/>
      <c r="AN2607"/>
    </row>
    <row r="2608" spans="1:40" x14ac:dyDescent="0.3">
      <c r="A2608"/>
      <c r="B2608">
        <f t="shared" si="1365"/>
        <v>674000</v>
      </c>
      <c r="C2608" s="186" t="str">
        <f t="shared" si="1333"/>
        <v>-0.000999217124246832+0.00435209590312734i</v>
      </c>
      <c r="D2608" s="158" t="str">
        <f t="shared" si="1334"/>
        <v>-7.14273040120086-1.60445866862048i</v>
      </c>
      <c r="E2608" t="str">
        <f t="shared" si="1335"/>
        <v>207.217069990359-2343.02301624359i</v>
      </c>
      <c r="F2608" t="str">
        <f t="shared" si="1336"/>
        <v>0.930661269988908+0.213629313549276i</v>
      </c>
      <c r="G2608" t="str">
        <f t="shared" si="1331"/>
        <v>0.930661269988908+0.213629313549276i</v>
      </c>
      <c r="H2608" t="str">
        <f t="shared" si="1337"/>
        <v>10.7445885814958+3.16494014658049i</v>
      </c>
      <c r="I2608" t="str">
        <f t="shared" si="1338"/>
        <v>2646.7918106494i</v>
      </c>
      <c r="J2608" t="str">
        <f t="shared" si="1332"/>
        <v>-1734.12394624789+564.397650835981i</v>
      </c>
      <c r="K2608" t="str">
        <f t="shared" si="1339"/>
        <v>0.449177421047973-1.38010730696596i</v>
      </c>
      <c r="L2608" t="str">
        <f t="shared" si="1340"/>
        <v>0.11181108705704-0.28403201701919i</v>
      </c>
      <c r="M2608" t="str">
        <f t="shared" si="1341"/>
        <v>0.560988508105013-1.66413932398515i</v>
      </c>
      <c r="N2608" t="str">
        <f t="shared" si="1342"/>
        <v>-8.61615497387272i</v>
      </c>
      <c r="O2608" t="str">
        <f t="shared" si="1343"/>
        <v>-0.69049513186492-0.72333703960937i</v>
      </c>
      <c r="P2608" t="str">
        <f t="shared" si="1344"/>
        <v>1.69049513186492+0.72333703960937i</v>
      </c>
      <c r="Q2608" t="str">
        <f t="shared" si="1345"/>
        <v>-1.69049513186492+7.89281793426335i</v>
      </c>
      <c r="R2608" t="str">
        <f t="shared" si="1346"/>
        <v>0.0437636753843604-0.22355480979676i</v>
      </c>
      <c r="S2608" t="str">
        <f t="shared" si="1347"/>
        <v>0.945531410027185i</v>
      </c>
      <c r="T2608" t="str">
        <f t="shared" si="1348"/>
        <v>0.21137809452549+0.0413799296941463i</v>
      </c>
      <c r="U2608" t="e">
        <f t="shared" si="1349"/>
        <v>#DIV/0!</v>
      </c>
      <c r="V2608" t="str">
        <f t="shared" si="1350"/>
        <v>0.0000833333333333333-0.00039355821733901i</v>
      </c>
      <c r="W2608" t="e">
        <f t="shared" si="1351"/>
        <v>#DIV/0!</v>
      </c>
      <c r="X2608" t="e">
        <f t="shared" si="1352"/>
        <v>#DIV/0!</v>
      </c>
      <c r="Y2608" t="str">
        <f t="shared" si="1353"/>
        <v>0.00096+2.87970948998655i</v>
      </c>
      <c r="Z2608" t="e">
        <f t="shared" si="1354"/>
        <v>#DIV/0!</v>
      </c>
      <c r="AA2608" t="e">
        <f t="shared" si="1355"/>
        <v>#DIV/0!</v>
      </c>
      <c r="AB2608" t="str">
        <f t="shared" si="1356"/>
        <v>0.120619760409875+0.0236128403782328i</v>
      </c>
      <c r="AC2608" t="str">
        <f t="shared" si="1357"/>
        <v>1.10696135566472-0.187481554451834i</v>
      </c>
      <c r="AD2608" t="str">
        <f t="shared" si="1358"/>
        <v>0.102414226909977+0.03867670593757i</v>
      </c>
      <c r="AE2608" t="e">
        <f t="shared" si="1359"/>
        <v>#DIV/0!</v>
      </c>
      <c r="AF2608" t="str">
        <f t="shared" si="1360"/>
        <v>-17.8873189826967-4.76939881520097i</v>
      </c>
      <c r="AG2608" t="e">
        <f t="shared" si="1361"/>
        <v>#DIV/0!</v>
      </c>
      <c r="AH2608" t="e">
        <f t="shared" si="1362"/>
        <v>#DIV/0!</v>
      </c>
      <c r="AI2608" t="e">
        <f t="shared" si="1363"/>
        <v>#DIV/0!</v>
      </c>
      <c r="AJ2608" t="e">
        <f t="shared" si="1364"/>
        <v>#DIV/0!</v>
      </c>
      <c r="AK2608"/>
      <c r="AL2608"/>
      <c r="AM2608"/>
      <c r="AN2608"/>
    </row>
    <row r="2609" spans="1:40" x14ac:dyDescent="0.3">
      <c r="A2609"/>
      <c r="B2609">
        <f t="shared" si="1365"/>
        <v>675000</v>
      </c>
      <c r="C2609" s="186" t="str">
        <f t="shared" si="1333"/>
        <v>-0.000996539866749101+0.00434651598049116i</v>
      </c>
      <c r="D2609" s="158" t="str">
        <f t="shared" si="1334"/>
        <v>-7.14413420367572-1.60253665738707i</v>
      </c>
      <c r="E2609" t="str">
        <f t="shared" si="1335"/>
        <v>206.608295799979-2339.60563129047i</v>
      </c>
      <c r="F2609" t="str">
        <f t="shared" si="1336"/>
        <v>0.93084705191704+0.213373036509239i</v>
      </c>
      <c r="G2609" t="str">
        <f t="shared" si="1331"/>
        <v>0.93084705191704+0.213373036509239i</v>
      </c>
      <c r="H2609" t="str">
        <f t="shared" si="1337"/>
        <v>10.7472984131678+3.16112644146648i</v>
      </c>
      <c r="I2609" t="str">
        <f t="shared" si="1338"/>
        <v>2650.71880146639i</v>
      </c>
      <c r="J2609" t="str">
        <f t="shared" si="1332"/>
        <v>-1739.27650153033+565.235036074611i</v>
      </c>
      <c r="K2609" t="str">
        <f t="shared" si="1339"/>
        <v>0.447973167432383-1.37845171248091i</v>
      </c>
      <c r="L2609" t="str">
        <f t="shared" si="1340"/>
        <v>0.111524344069195-0.283723939897449i</v>
      </c>
      <c r="M2609" t="str">
        <f t="shared" si="1341"/>
        <v>0.559497511501578-1.66217565237836i</v>
      </c>
      <c r="N2609" t="str">
        <f t="shared" si="1342"/>
        <v>-8.6289385865936i</v>
      </c>
      <c r="O2609" t="str">
        <f t="shared" si="1343"/>
        <v>-0.699685320743935-0.714451154338389i</v>
      </c>
      <c r="P2609" t="str">
        <f t="shared" si="1344"/>
        <v>1.69968532074394+0.714451154338389i</v>
      </c>
      <c r="Q2609" t="str">
        <f t="shared" si="1345"/>
        <v>-1.69968532074394+7.91448743225521i</v>
      </c>
      <c r="R2609" t="str">
        <f t="shared" si="1346"/>
        <v>0.0422045956037477-0.22381990843023i</v>
      </c>
      <c r="S2609" t="str">
        <f t="shared" si="1347"/>
        <v>0.946934275620696i</v>
      </c>
      <c r="T2609" t="str">
        <f t="shared" si="1348"/>
        <v>0.21194274285887+0.0399649781658992i</v>
      </c>
      <c r="U2609" t="e">
        <f t="shared" si="1349"/>
        <v>#DIV/0!</v>
      </c>
      <c r="V2609" t="str">
        <f t="shared" si="1350"/>
        <v>0.0000833333333333333-0.000392975168128137i</v>
      </c>
      <c r="W2609" t="e">
        <f t="shared" si="1351"/>
        <v>#DIV/0!</v>
      </c>
      <c r="X2609" t="e">
        <f t="shared" si="1352"/>
        <v>#DIV/0!</v>
      </c>
      <c r="Y2609" t="str">
        <f t="shared" si="1353"/>
        <v>0.00096+2.88398205599543i</v>
      </c>
      <c r="Z2609" t="e">
        <f t="shared" si="1354"/>
        <v>#DIV/0!</v>
      </c>
      <c r="AA2609" t="e">
        <f t="shared" si="1355"/>
        <v>#DIV/0!</v>
      </c>
      <c r="AB2609" t="str">
        <f t="shared" si="1356"/>
        <v>0.120941968568866+0.0228054193693914i</v>
      </c>
      <c r="AC2609" t="str">
        <f t="shared" si="1357"/>
        <v>1.10557334326846-0.188267220119954i</v>
      </c>
      <c r="AD2609" t="str">
        <f t="shared" si="1358"/>
        <v>0.102896477862801+0.0381498463883582i</v>
      </c>
      <c r="AE2609" t="e">
        <f t="shared" si="1359"/>
        <v>#DIV/0!</v>
      </c>
      <c r="AF2609" t="str">
        <f t="shared" si="1360"/>
        <v>-17.8914326168435-4.76366309885355i</v>
      </c>
      <c r="AG2609" t="e">
        <f t="shared" si="1361"/>
        <v>#DIV/0!</v>
      </c>
      <c r="AH2609" t="e">
        <f t="shared" si="1362"/>
        <v>#DIV/0!</v>
      </c>
      <c r="AI2609" t="e">
        <f t="shared" si="1363"/>
        <v>#DIV/0!</v>
      </c>
      <c r="AJ2609" t="e">
        <f t="shared" si="1364"/>
        <v>#DIV/0!</v>
      </c>
      <c r="AK2609"/>
      <c r="AL2609"/>
      <c r="AM2609"/>
      <c r="AN2609"/>
    </row>
    <row r="2610" spans="1:40" x14ac:dyDescent="0.3">
      <c r="A2610"/>
      <c r="B2610">
        <f t="shared" si="1365"/>
        <v>676000</v>
      </c>
      <c r="C2610" s="186" t="str">
        <f t="shared" si="1333"/>
        <v>-0.000993872980101812+0.00434094921059274i</v>
      </c>
      <c r="D2610" s="158" t="str">
        <f t="shared" si="1334"/>
        <v>-7.145532568315-1.60061857281199i</v>
      </c>
      <c r="E2610" t="str">
        <f t="shared" si="1335"/>
        <v>206.002193478754-2336.1981213426i</v>
      </c>
      <c r="F2610" t="str">
        <f t="shared" si="1336"/>
        <v>0.93103211419142+0.213117284794766i</v>
      </c>
      <c r="G2610" t="str">
        <f t="shared" si="1331"/>
        <v>0.93103211419142+0.213117284794766i</v>
      </c>
      <c r="H2610" t="str">
        <f t="shared" si="1337"/>
        <v>10.74999774139+3.15732063428185i</v>
      </c>
      <c r="I2610" t="str">
        <f t="shared" si="1338"/>
        <v>2654.64579228338i</v>
      </c>
      <c r="J2610" t="str">
        <f t="shared" si="1332"/>
        <v>-1744.43669588658+566.072421313239i</v>
      </c>
      <c r="K2610" t="str">
        <f t="shared" si="1339"/>
        <v>0.446773582705823-1.37679951024056i</v>
      </c>
      <c r="L2610" t="str">
        <f t="shared" si="1340"/>
        <v>0.111238646180826-0.283416364053334i</v>
      </c>
      <c r="M2610" t="str">
        <f t="shared" si="1341"/>
        <v>0.558012228886649-1.66021587429389i</v>
      </c>
      <c r="N2610" t="str">
        <f t="shared" si="1342"/>
        <v>-8.64172219931448i</v>
      </c>
      <c r="O2610" t="str">
        <f t="shared" si="1343"/>
        <v>-0.708761168077294-0.705448514510953i</v>
      </c>
      <c r="P2610" t="str">
        <f t="shared" si="1344"/>
        <v>1.70876116807729+0.705448514510953i</v>
      </c>
      <c r="Q2610" t="str">
        <f t="shared" si="1345"/>
        <v>-1.70876116807729+7.93627368480353i</v>
      </c>
      <c r="R2610" t="str">
        <f t="shared" si="1346"/>
        <v>0.0406463244420458-0.224061832987675i</v>
      </c>
      <c r="S2610" t="str">
        <f t="shared" si="1347"/>
        <v>0.948337141214209i</v>
      </c>
      <c r="T2610" t="str">
        <f t="shared" si="1348"/>
        <v>0.212486158150747+0.0385464191222349i</v>
      </c>
      <c r="U2610" t="e">
        <f t="shared" si="1349"/>
        <v>#DIV/0!</v>
      </c>
      <c r="V2610" t="str">
        <f t="shared" si="1350"/>
        <v>0.0000833333333333333-0.000392393843914929i</v>
      </c>
      <c r="W2610" t="e">
        <f t="shared" si="1351"/>
        <v>#DIV/0!</v>
      </c>
      <c r="X2610" t="e">
        <f t="shared" si="1352"/>
        <v>#DIV/0!</v>
      </c>
      <c r="Y2610" t="str">
        <f t="shared" si="1353"/>
        <v>0.00096+2.88825462200431i</v>
      </c>
      <c r="Z2610" t="e">
        <f t="shared" si="1354"/>
        <v>#DIV/0!</v>
      </c>
      <c r="AA2610" t="e">
        <f t="shared" si="1355"/>
        <v>#DIV/0!</v>
      </c>
      <c r="AB2610" t="str">
        <f t="shared" si="1356"/>
        <v>0.121252060409066+0.0219959397856239i</v>
      </c>
      <c r="AC2610" t="str">
        <f t="shared" si="1357"/>
        <v>1.10417814088807-0.189030592095741i</v>
      </c>
      <c r="AD2610" t="str">
        <f t="shared" si="1358"/>
        <v>0.103372089064209+0.0376175052280949i</v>
      </c>
      <c r="AE2610" t="e">
        <f t="shared" si="1359"/>
        <v>#DIV/0!</v>
      </c>
      <c r="AF2610" t="str">
        <f t="shared" si="1360"/>
        <v>-17.895530309705-4.75793920709384i</v>
      </c>
      <c r="AG2610" t="e">
        <f t="shared" si="1361"/>
        <v>#DIV/0!</v>
      </c>
      <c r="AH2610" t="e">
        <f t="shared" si="1362"/>
        <v>#DIV/0!</v>
      </c>
      <c r="AI2610" t="e">
        <f t="shared" si="1363"/>
        <v>#DIV/0!</v>
      </c>
      <c r="AJ2610" t="e">
        <f t="shared" si="1364"/>
        <v>#DIV/0!</v>
      </c>
      <c r="AK2610"/>
      <c r="AL2610"/>
      <c r="AM2610"/>
      <c r="AN2610"/>
    </row>
    <row r="2611" spans="1:40" x14ac:dyDescent="0.3">
      <c r="A2611"/>
      <c r="B2611">
        <f t="shared" si="1365"/>
        <v>677000</v>
      </c>
      <c r="C2611" s="186" t="str">
        <f t="shared" si="1333"/>
        <v>-0.000991216412877381+0.00433539555176485i</v>
      </c>
      <c r="D2611" s="158" t="str">
        <f t="shared" si="1334"/>
        <v>-7.14692552208383-1.59870440620843i</v>
      </c>
      <c r="E2611" t="str">
        <f t="shared" si="1335"/>
        <v>205.398747454595-2332.80044401183i</v>
      </c>
      <c r="F2611" t="str">
        <f t="shared" si="1336"/>
        <v>0.931216460380666+0.212862057231126i</v>
      </c>
      <c r="G2611" t="str">
        <f t="shared" si="1331"/>
        <v>0.931216460380666+0.212862057231126i</v>
      </c>
      <c r="H2611" t="str">
        <f t="shared" si="1337"/>
        <v>10.7526866182953+3.15352270679342i</v>
      </c>
      <c r="I2611" t="str">
        <f t="shared" si="1338"/>
        <v>2658.57278310036i</v>
      </c>
      <c r="J2611" t="str">
        <f t="shared" si="1332"/>
        <v>-1749.60452931664+566.909806551868i</v>
      </c>
      <c r="K2611" t="str">
        <f t="shared" si="1339"/>
        <v>0.445578643689476-1.37515069267821i</v>
      </c>
      <c r="L2611" t="str">
        <f t="shared" si="1340"/>
        <v>0.110953988622733-0.283109289134633i</v>
      </c>
      <c r="M2611" t="str">
        <f t="shared" si="1341"/>
        <v>0.556532632312209-1.65825998181284i</v>
      </c>
      <c r="N2611" t="str">
        <f t="shared" si="1342"/>
        <v>-8.65450581203536i</v>
      </c>
      <c r="O2611" t="str">
        <f t="shared" si="1343"/>
        <v>-0.71772119070338-0.696330591325214i</v>
      </c>
      <c r="P2611" t="str">
        <f t="shared" si="1344"/>
        <v>1.71772119070338+0.696330591325214i</v>
      </c>
      <c r="Q2611" t="str">
        <f t="shared" si="1345"/>
        <v>-1.71772119070338+7.95817522071015i</v>
      </c>
      <c r="R2611" t="str">
        <f t="shared" si="1346"/>
        <v>0.0390892101947285-0.224280756063002i</v>
      </c>
      <c r="S2611" t="str">
        <f t="shared" si="1347"/>
        <v>0.949740006807722i</v>
      </c>
      <c r="T2611" t="str">
        <f t="shared" si="1348"/>
        <v>0.213008406790117+0.0371245867564499i</v>
      </c>
      <c r="U2611" t="e">
        <f t="shared" si="1349"/>
        <v>#DIV/0!</v>
      </c>
      <c r="V2611" t="str">
        <f t="shared" si="1350"/>
        <v>0.0000833333333333333-0.00039181423705538i</v>
      </c>
      <c r="W2611" t="e">
        <f t="shared" si="1351"/>
        <v>#DIV/0!</v>
      </c>
      <c r="X2611" t="e">
        <f t="shared" si="1352"/>
        <v>#DIV/0!</v>
      </c>
      <c r="Y2611" t="str">
        <f t="shared" si="1353"/>
        <v>0.00096+2.89252718801319i</v>
      </c>
      <c r="Z2611" t="e">
        <f t="shared" si="1354"/>
        <v>#DIV/0!</v>
      </c>
      <c r="AA2611" t="e">
        <f t="shared" si="1355"/>
        <v>#DIV/0!</v>
      </c>
      <c r="AB2611" t="str">
        <f t="shared" si="1356"/>
        <v>0.121550073814365+0.0211845923293561i</v>
      </c>
      <c r="AC2611" t="str">
        <f t="shared" si="1357"/>
        <v>1.10277614422844-0.189771706259241i</v>
      </c>
      <c r="AD2611" t="str">
        <f t="shared" si="1358"/>
        <v>0.103841005876143+0.0370797622057348i</v>
      </c>
      <c r="AE2611" t="e">
        <f t="shared" si="1359"/>
        <v>#DIV/0!</v>
      </c>
      <c r="AF2611" t="str">
        <f t="shared" si="1360"/>
        <v>-17.8996121403791-4.75222711300185i</v>
      </c>
      <c r="AG2611" t="e">
        <f t="shared" si="1361"/>
        <v>#DIV/0!</v>
      </c>
      <c r="AH2611" t="e">
        <f t="shared" si="1362"/>
        <v>#DIV/0!</v>
      </c>
      <c r="AI2611" t="e">
        <f t="shared" si="1363"/>
        <v>#DIV/0!</v>
      </c>
      <c r="AJ2611" t="e">
        <f t="shared" si="1364"/>
        <v>#DIV/0!</v>
      </c>
      <c r="AK2611"/>
      <c r="AL2611"/>
      <c r="AM2611"/>
      <c r="AN2611"/>
    </row>
    <row r="2612" spans="1:40" x14ac:dyDescent="0.3">
      <c r="A2612"/>
      <c r="B2612">
        <f t="shared" si="1365"/>
        <v>678000</v>
      </c>
      <c r="C2612" s="186" t="str">
        <f t="shared" si="1333"/>
        <v>-0.000988570113952172+0.00432985496248795i</v>
      </c>
      <c r="D2612" s="158" t="str">
        <f t="shared" si="1334"/>
        <v>-7.14831309178786-1.59679414888933i</v>
      </c>
      <c r="E2612" t="str">
        <f t="shared" si="1335"/>
        <v>204.797942268388-2329.41255715011i</v>
      </c>
      <c r="F2612" t="str">
        <f t="shared" si="1336"/>
        <v>0.93140009403229+0.212607352643705i</v>
      </c>
      <c r="G2612" t="str">
        <f t="shared" si="1331"/>
        <v>0.93140009403229+0.212607352643705i</v>
      </c>
      <c r="H2612" t="str">
        <f t="shared" si="1337"/>
        <v>10.755365095708+3.14973264077647i</v>
      </c>
      <c r="I2612" t="str">
        <f t="shared" si="1338"/>
        <v>2662.49977391735i</v>
      </c>
      <c r="J2612" t="str">
        <f t="shared" si="1332"/>
        <v>-1754.78000182051+567.747191790497i</v>
      </c>
      <c r="K2612" t="str">
        <f t="shared" si="1339"/>
        <v>0.444388327341751-1.37350525222769i</v>
      </c>
      <c r="L2612" t="str">
        <f t="shared" si="1340"/>
        <v>0.110670366650821-0.282802714781389i</v>
      </c>
      <c r="M2612" t="str">
        <f t="shared" si="1341"/>
        <v>0.555058693992572-1.65630796700908i</v>
      </c>
      <c r="N2612" t="str">
        <f t="shared" si="1342"/>
        <v>-8.66728942475624i</v>
      </c>
      <c r="O2612" t="str">
        <f t="shared" si="1343"/>
        <v>-0.726563924388478-0.687098874818766i</v>
      </c>
      <c r="P2612" t="str">
        <f t="shared" si="1344"/>
        <v>1.72656392438848+0.687098874818766i</v>
      </c>
      <c r="Q2612" t="str">
        <f t="shared" si="1345"/>
        <v>-1.72656392438848+7.98019054993747i</v>
      </c>
      <c r="R2612" t="str">
        <f t="shared" si="1346"/>
        <v>0.0375335944388349-0.224476854692804i</v>
      </c>
      <c r="S2612" t="str">
        <f t="shared" si="1347"/>
        <v>0.951142872401233i</v>
      </c>
      <c r="T2612" t="str">
        <f t="shared" si="1348"/>
        <v>0.213509560360108+0.0356998108260964i</v>
      </c>
      <c r="U2612" t="e">
        <f t="shared" si="1349"/>
        <v>#DIV/0!</v>
      </c>
      <c r="V2612" t="str">
        <f t="shared" si="1350"/>
        <v>0.0000833333333333333-0.000391236339950578i</v>
      </c>
      <c r="W2612" t="e">
        <f t="shared" si="1351"/>
        <v>#DIV/0!</v>
      </c>
      <c r="X2612" t="e">
        <f t="shared" si="1352"/>
        <v>#DIV/0!</v>
      </c>
      <c r="Y2612" t="str">
        <f t="shared" si="1353"/>
        <v>0.00096+2.89679975402208i</v>
      </c>
      <c r="Z2612" t="e">
        <f t="shared" si="1354"/>
        <v>#DIV/0!</v>
      </c>
      <c r="AA2612" t="e">
        <f t="shared" si="1355"/>
        <v>#DIV/0!</v>
      </c>
      <c r="AB2612" t="str">
        <f t="shared" si="1356"/>
        <v>0.121836049632609+0.0203715651718222i</v>
      </c>
      <c r="AC2612" t="str">
        <f t="shared" si="1357"/>
        <v>1.10136774428482-0.190490605316548i</v>
      </c>
      <c r="AD2612" t="str">
        <f t="shared" si="1358"/>
        <v>0.104303174503875+0.0365366974185659i</v>
      </c>
      <c r="AE2612" t="e">
        <f t="shared" si="1359"/>
        <v>#DIV/0!</v>
      </c>
      <c r="AF2612" t="str">
        <f t="shared" si="1360"/>
        <v>-17.9036781874959-4.7465267896658i</v>
      </c>
      <c r="AG2612" t="e">
        <f t="shared" si="1361"/>
        <v>#DIV/0!</v>
      </c>
      <c r="AH2612" t="e">
        <f t="shared" si="1362"/>
        <v>#DIV/0!</v>
      </c>
      <c r="AI2612" t="e">
        <f t="shared" si="1363"/>
        <v>#DIV/0!</v>
      </c>
      <c r="AJ2612" t="e">
        <f t="shared" si="1364"/>
        <v>#DIV/0!</v>
      </c>
      <c r="AK2612"/>
      <c r="AL2612"/>
      <c r="AM2612"/>
      <c r="AN2612"/>
    </row>
    <row r="2613" spans="1:40" x14ac:dyDescent="0.3">
      <c r="A2613"/>
      <c r="B2613">
        <f t="shared" si="1365"/>
        <v>679000</v>
      </c>
      <c r="C2613" s="186" t="str">
        <f t="shared" si="1333"/>
        <v>-0.000985934032504556+0.00432432740138988i</v>
      </c>
      <c r="D2613" s="158" t="str">
        <f t="shared" si="1334"/>
        <v>-7.14969530407451-1.59488779216785i</v>
      </c>
      <c r="E2613" t="str">
        <f t="shared" si="1335"/>
        <v>204.199762573031-2326.03441884789i</v>
      </c>
      <c r="F2613" t="str">
        <f t="shared" si="1336"/>
        <v>0.931583018672865+0.212353169858066i</v>
      </c>
      <c r="G2613" t="str">
        <f t="shared" si="1331"/>
        <v>0.931583018672865+0.212353169858066i</v>
      </c>
      <c r="H2613" t="str">
        <f t="shared" si="1337"/>
        <v>10.7580332251458+3.14595041801557i</v>
      </c>
      <c r="I2613" t="str">
        <f t="shared" si="1338"/>
        <v>2666.42676473434i</v>
      </c>
      <c r="J2613" t="str">
        <f t="shared" si="1332"/>
        <v>-1759.96311339818+568.584577029126i</v>
      </c>
      <c r="K2613" t="str">
        <f t="shared" si="1339"/>
        <v>0.44320261075736-1.37186318132363i</v>
      </c>
      <c r="L2613" t="str">
        <f t="shared" si="1340"/>
        <v>0.110387775545958-0.282496640626008i</v>
      </c>
      <c r="M2613" t="str">
        <f t="shared" si="1341"/>
        <v>0.553590386303318-1.65435982194964i</v>
      </c>
      <c r="N2613" t="str">
        <f t="shared" si="1342"/>
        <v>-8.68007303747712i</v>
      </c>
      <c r="O2613" t="str">
        <f t="shared" si="1343"/>
        <v>-0.73528792406606-0.677754873625136i</v>
      </c>
      <c r="P2613" t="str">
        <f t="shared" si="1344"/>
        <v>1.73528792406606+0.677754873625136i</v>
      </c>
      <c r="Q2613" t="str">
        <f t="shared" si="1345"/>
        <v>-1.73528792406606+8.00231816385199i</v>
      </c>
      <c r="R2613" t="str">
        <f t="shared" si="1346"/>
        <v>0.0359798120243188-0.224650310144214i</v>
      </c>
      <c r="S2613" t="str">
        <f t="shared" si="1347"/>
        <v>0.952545737994746i</v>
      </c>
      <c r="T2613" t="str">
        <f t="shared" si="1348"/>
        <v>0.213989695467069+0.034272416597617i</v>
      </c>
      <c r="U2613" t="e">
        <f t="shared" si="1349"/>
        <v>#DIV/0!</v>
      </c>
      <c r="V2613" t="str">
        <f t="shared" si="1350"/>
        <v>0.0000833333333333333-0.000390660145046381i</v>
      </c>
      <c r="W2613" t="e">
        <f t="shared" si="1351"/>
        <v>#DIV/0!</v>
      </c>
      <c r="X2613" t="e">
        <f t="shared" si="1352"/>
        <v>#DIV/0!</v>
      </c>
      <c r="Y2613" t="str">
        <f t="shared" si="1353"/>
        <v>0.00096+2.90107232003096i</v>
      </c>
      <c r="Z2613" t="e">
        <f t="shared" si="1354"/>
        <v>#DIV/0!</v>
      </c>
      <c r="AA2613" t="e">
        <f t="shared" si="1355"/>
        <v>#DIV/0!</v>
      </c>
      <c r="AB2613" t="str">
        <f t="shared" si="1356"/>
        <v>0.122110031578071+0.0195570439214716i</v>
      </c>
      <c r="AC2613" t="str">
        <f t="shared" si="1357"/>
        <v>1.0999533272526-0.191187338600324i</v>
      </c>
      <c r="AD2613" t="str">
        <f t="shared" si="1358"/>
        <v>0.104758541993193+0.0359883913071794i</v>
      </c>
      <c r="AE2613" t="e">
        <f t="shared" si="1359"/>
        <v>#DIV/0!</v>
      </c>
      <c r="AF2613" t="str">
        <f t="shared" si="1360"/>
        <v>-17.9077285292203-4.74083821018342i</v>
      </c>
      <c r="AG2613" t="e">
        <f t="shared" si="1361"/>
        <v>#DIV/0!</v>
      </c>
      <c r="AH2613" t="e">
        <f t="shared" si="1362"/>
        <v>#DIV/0!</v>
      </c>
      <c r="AI2613" t="e">
        <f t="shared" si="1363"/>
        <v>#DIV/0!</v>
      </c>
      <c r="AJ2613" t="e">
        <f t="shared" si="1364"/>
        <v>#DIV/0!</v>
      </c>
      <c r="AK2613"/>
      <c r="AL2613"/>
      <c r="AM2613"/>
      <c r="AN2613"/>
    </row>
    <row r="2614" spans="1:40" x14ac:dyDescent="0.3">
      <c r="A2614"/>
      <c r="B2614">
        <f t="shared" si="1365"/>
        <v>680000</v>
      </c>
      <c r="C2614" s="186" t="str">
        <f t="shared" si="1333"/>
        <v>-0.000983308118012815+0.00431881282724528i</v>
      </c>
      <c r="D2614" s="158" t="str">
        <f t="shared" si="1334"/>
        <v>-7.15107218543374-1.59298532735761i</v>
      </c>
      <c r="E2614" t="str">
        <f t="shared" si="1335"/>
        <v>203.604193132457-2322.66598743243i</v>
      </c>
      <c r="F2614" t="str">
        <f t="shared" si="1336"/>
        <v>0.931765237808126+0.212099507699977i</v>
      </c>
      <c r="G2614" t="str">
        <f t="shared" si="1331"/>
        <v>0.931765237808126+0.212099507699977i</v>
      </c>
      <c r="H2614" t="str">
        <f t="shared" si="1337"/>
        <v>10.7606910578218+3.14217602030499i</v>
      </c>
      <c r="I2614" t="str">
        <f t="shared" si="1338"/>
        <v>2670.35375555132i</v>
      </c>
      <c r="J2614" t="str">
        <f t="shared" si="1332"/>
        <v>-1765.15386404966+569.421962267756i</v>
      </c>
      <c r="K2614" t="str">
        <f t="shared" si="1339"/>
        <v>0.442021471166395-1.3702244724017i</v>
      </c>
      <c r="L2614" t="str">
        <f t="shared" si="1340"/>
        <v>0.110106210613839-0.282191066293378i</v>
      </c>
      <c r="M2614" t="str">
        <f t="shared" si="1341"/>
        <v>0.552127681780234-1.65241553869508i</v>
      </c>
      <c r="N2614" t="str">
        <f t="shared" si="1342"/>
        <v>-8.692856650198i</v>
      </c>
      <c r="O2614" t="str">
        <f t="shared" si="1343"/>
        <v>-0.743891764072933-0.668300114727253i</v>
      </c>
      <c r="P2614" t="str">
        <f t="shared" si="1344"/>
        <v>1.74389176407293+0.668300114727253i</v>
      </c>
      <c r="Q2614" t="str">
        <f t="shared" si="1345"/>
        <v>-1.74389176407293+8.02455653547075i</v>
      </c>
      <c r="R2614" t="str">
        <f t="shared" si="1346"/>
        <v>0.0344281910713473-0.224801307705954i</v>
      </c>
      <c r="S2614" t="str">
        <f t="shared" si="1347"/>
        <v>0.953948603588257i</v>
      </c>
      <c r="T2614" t="str">
        <f t="shared" si="1348"/>
        <v>0.214448893570909+0.0328427247965815i</v>
      </c>
      <c r="U2614" t="e">
        <f t="shared" si="1349"/>
        <v>#DIV/0!</v>
      </c>
      <c r="V2614" t="str">
        <f t="shared" si="1350"/>
        <v>0.0000833333333333333-0.000390085644833077i</v>
      </c>
      <c r="W2614" t="e">
        <f t="shared" si="1351"/>
        <v>#DIV/0!</v>
      </c>
      <c r="X2614" t="e">
        <f t="shared" si="1352"/>
        <v>#DIV/0!</v>
      </c>
      <c r="Y2614" t="str">
        <f t="shared" si="1353"/>
        <v>0.00096+2.90534488603984i</v>
      </c>
      <c r="Z2614" t="e">
        <f t="shared" si="1354"/>
        <v>#DIV/0!</v>
      </c>
      <c r="AA2614" t="e">
        <f t="shared" si="1355"/>
        <v>#DIV/0!</v>
      </c>
      <c r="AB2614" t="str">
        <f t="shared" si="1356"/>
        <v>0.122372066134632+0.0187412115955725i</v>
      </c>
      <c r="AC2614" t="str">
        <f t="shared" si="1357"/>
        <v>1.09853327444407-0.191861961871072i</v>
      </c>
      <c r="AD2614" t="str">
        <f t="shared" si="1358"/>
        <v>0.105207056227681+0.0354349246505936i</v>
      </c>
      <c r="AE2614" t="e">
        <f t="shared" si="1359"/>
        <v>#DIV/0!</v>
      </c>
      <c r="AF2614" t="str">
        <f t="shared" si="1360"/>
        <v>-17.9117632432555-4.7351613476626i</v>
      </c>
      <c r="AG2614" t="e">
        <f t="shared" si="1361"/>
        <v>#DIV/0!</v>
      </c>
      <c r="AH2614" t="e">
        <f t="shared" si="1362"/>
        <v>#DIV/0!</v>
      </c>
      <c r="AI2614" t="e">
        <f t="shared" si="1363"/>
        <v>#DIV/0!</v>
      </c>
      <c r="AJ2614" t="e">
        <f t="shared" si="1364"/>
        <v>#DIV/0!</v>
      </c>
      <c r="AK2614"/>
      <c r="AL2614"/>
      <c r="AM2614"/>
      <c r="AN2614"/>
    </row>
    <row r="2615" spans="1:40" x14ac:dyDescent="0.3">
      <c r="A2615"/>
      <c r="B2615">
        <f t="shared" si="1365"/>
        <v>681000</v>
      </c>
      <c r="C2615" s="186" t="str">
        <f t="shared" si="1333"/>
        <v>-0.000980692320253228+0.00431331119897538i</v>
      </c>
      <c r="D2615" s="158" t="str">
        <f t="shared" si="1334"/>
        <v>-7.15244376219958-1.59108674577317i</v>
      </c>
      <c r="E2615" t="str">
        <f t="shared" si="1335"/>
        <v>203.011218820672-2319.30722146612i</v>
      </c>
      <c r="F2615" t="str">
        <f t="shared" si="1336"/>
        <v>0.93194675492317+0.211846364995476i</v>
      </c>
      <c r="G2615" t="str">
        <f t="shared" si="1331"/>
        <v>0.93194675492317+0.211846364995476i</v>
      </c>
      <c r="H2615" t="str">
        <f t="shared" si="1337"/>
        <v>10.763338644647+3.13840942944951i</v>
      </c>
      <c r="I2615" t="str">
        <f t="shared" si="1338"/>
        <v>2674.28074636831i</v>
      </c>
      <c r="J2615" t="str">
        <f t="shared" si="1332"/>
        <v>-1770.35225377494+570.259347506384i</v>
      </c>
      <c r="K2615" t="str">
        <f t="shared" si="1339"/>
        <v>0.440844885933444-1.36858911789901i</v>
      </c>
      <c r="L2615" t="str">
        <f t="shared" si="1340"/>
        <v>0.109825667184841-0.281885991400966i</v>
      </c>
      <c r="M2615" t="str">
        <f t="shared" si="1341"/>
        <v>0.550670553118285-1.65047510929998i</v>
      </c>
      <c r="N2615" t="str">
        <f t="shared" si="1342"/>
        <v>-8.70564026291887i</v>
      </c>
      <c r="O2615" t="str">
        <f t="shared" si="1343"/>
        <v>-0.752374038382218-0.658736143207911i</v>
      </c>
      <c r="P2615" t="str">
        <f t="shared" si="1344"/>
        <v>1.75237403838222+0.658736143207911i</v>
      </c>
      <c r="Q2615" t="str">
        <f t="shared" si="1345"/>
        <v>-1.75237403838222+8.04690411971096i</v>
      </c>
      <c r="R2615" t="str">
        <f t="shared" si="1346"/>
        <v>0.0328790529733299-0.224930036482688i</v>
      </c>
      <c r="S2615" t="str">
        <f t="shared" si="1347"/>
        <v>0.95535146918177i</v>
      </c>
      <c r="T2615" t="str">
        <f t="shared" si="1348"/>
        <v>0.214887240816845+0.031411051563376i</v>
      </c>
      <c r="U2615" t="e">
        <f t="shared" si="1349"/>
        <v>#DIV/0!</v>
      </c>
      <c r="V2615" t="str">
        <f t="shared" si="1350"/>
        <v>0.0000833333333333333-0.000389512831845069i</v>
      </c>
      <c r="W2615" t="e">
        <f t="shared" si="1351"/>
        <v>#DIV/0!</v>
      </c>
      <c r="X2615" t="e">
        <f t="shared" si="1352"/>
        <v>#DIV/0!</v>
      </c>
      <c r="Y2615" t="str">
        <f t="shared" si="1353"/>
        <v>0.00096+2.90961745204872i</v>
      </c>
      <c r="Z2615" t="e">
        <f t="shared" si="1354"/>
        <v>#DIV/0!</v>
      </c>
      <c r="AA2615" t="e">
        <f t="shared" si="1355"/>
        <v>#DIV/0!</v>
      </c>
      <c r="AB2615" t="str">
        <f t="shared" si="1356"/>
        <v>0.122622202459779+0.017924248594926i</v>
      </c>
      <c r="AC2615" t="str">
        <f t="shared" si="1357"/>
        <v>1.09710796221194-0.192514537119411i</v>
      </c>
      <c r="AD2615" t="str">
        <f t="shared" si="1358"/>
        <v>0.10564866592611+0.0348763785615318i</v>
      </c>
      <c r="AE2615" t="e">
        <f t="shared" si="1359"/>
        <v>#DIV/0!</v>
      </c>
      <c r="AF2615" t="str">
        <f t="shared" si="1360"/>
        <v>-17.9157824068466-4.72949617522268i</v>
      </c>
      <c r="AG2615" t="e">
        <f t="shared" si="1361"/>
        <v>#DIV/0!</v>
      </c>
      <c r="AH2615" t="e">
        <f t="shared" si="1362"/>
        <v>#DIV/0!</v>
      </c>
      <c r="AI2615" t="e">
        <f t="shared" si="1363"/>
        <v>#DIV/0!</v>
      </c>
      <c r="AJ2615" t="e">
        <f t="shared" si="1364"/>
        <v>#DIV/0!</v>
      </c>
      <c r="AK2615"/>
      <c r="AL2615"/>
      <c r="AM2615"/>
      <c r="AN2615"/>
    </row>
    <row r="2616" spans="1:40" x14ac:dyDescent="0.3">
      <c r="A2616"/>
      <c r="B2616">
        <f t="shared" si="1365"/>
        <v>682000</v>
      </c>
      <c r="C2616" s="186" t="str">
        <f t="shared" si="1333"/>
        <v>-0.000978086589297943+0.00430782247564731i</v>
      </c>
      <c r="D2616" s="158" t="str">
        <f t="shared" si="1334"/>
        <v>-7.15381006055071-1.58919203873013i</v>
      </c>
      <c r="E2616" t="str">
        <f t="shared" si="1335"/>
        <v>202.420824620798-2315.95807974478i</v>
      </c>
      <c r="F2616" t="str">
        <f t="shared" si="1336"/>
        <v>0.932127573482533+0.211593740570881i</v>
      </c>
      <c r="G2616" t="str">
        <f t="shared" si="1331"/>
        <v>0.932127573482533+0.211593740570881i</v>
      </c>
      <c r="H2616" t="str">
        <f t="shared" si="1337"/>
        <v>10.7659760362318+3.13465062726465i</v>
      </c>
      <c r="I2616" t="str">
        <f t="shared" si="1338"/>
        <v>2678.2077371853i</v>
      </c>
      <c r="J2616" t="str">
        <f t="shared" si="1332"/>
        <v>-1775.55828257404+571.096732745014i</v>
      </c>
      <c r="K2616" t="str">
        <f t="shared" si="1339"/>
        <v>0.439672832556667-1.36695711025427i</v>
      </c>
      <c r="L2616" t="str">
        <f t="shared" si="1340"/>
        <v>0.109546140613888-0.281581415558939i</v>
      </c>
      <c r="M2616" t="str">
        <f t="shared" si="1341"/>
        <v>0.549218973170555-1.64853852581321i</v>
      </c>
      <c r="N2616" t="str">
        <f t="shared" si="1342"/>
        <v>-8.71842387563975i</v>
      </c>
      <c r="O2616" t="str">
        <f t="shared" si="1343"/>
        <v>-0.760733360833139-0.649064521997248i</v>
      </c>
      <c r="P2616" t="str">
        <f t="shared" si="1344"/>
        <v>1.76073336083314+0.649064521997248i</v>
      </c>
      <c r="Q2616" t="str">
        <f t="shared" si="1345"/>
        <v>-1.76073336083314+8.0693593536425i</v>
      </c>
      <c r="R2616" t="str">
        <f t="shared" si="1346"/>
        <v>0.0313327124054626-0.225036689192821i</v>
      </c>
      <c r="S2616" t="str">
        <f t="shared" si="1347"/>
        <v>0.956754334775282i</v>
      </c>
      <c r="T2616" t="str">
        <f t="shared" si="1348"/>
        <v>0.215304827868709+0.0299777084141936i</v>
      </c>
      <c r="U2616" t="e">
        <f t="shared" si="1349"/>
        <v>#DIV/0!</v>
      </c>
      <c r="V2616" t="str">
        <f t="shared" si="1350"/>
        <v>0.0000833333333333333-0.000388941698660545i</v>
      </c>
      <c r="W2616" t="e">
        <f t="shared" si="1351"/>
        <v>#DIV/0!</v>
      </c>
      <c r="X2616" t="e">
        <f t="shared" si="1352"/>
        <v>#DIV/0!</v>
      </c>
      <c r="Y2616" t="str">
        <f t="shared" si="1353"/>
        <v>0.00096+2.9138900180576i</v>
      </c>
      <c r="Z2616" t="e">
        <f t="shared" si="1354"/>
        <v>#DIV/0!</v>
      </c>
      <c r="AA2616" t="e">
        <f t="shared" si="1355"/>
        <v>#DIV/0!</v>
      </c>
      <c r="AB2616" t="str">
        <f t="shared" si="1356"/>
        <v>0.122860492289476+0.0171063326816067i</v>
      </c>
      <c r="AC2616" t="str">
        <f t="shared" si="1357"/>
        <v>1.09567776187946-0.193145132369472i</v>
      </c>
      <c r="AD2616" t="str">
        <f t="shared" si="1358"/>
        <v>0.106083320639939+0.0343128344818382i</v>
      </c>
      <c r="AE2616" t="e">
        <f t="shared" si="1359"/>
        <v>#DIV/0!</v>
      </c>
      <c r="AF2616" t="str">
        <f t="shared" si="1360"/>
        <v>-17.9197860967825-4.72384266599478i</v>
      </c>
      <c r="AG2616" t="e">
        <f t="shared" si="1361"/>
        <v>#DIV/0!</v>
      </c>
      <c r="AH2616" t="e">
        <f t="shared" si="1362"/>
        <v>#DIV/0!</v>
      </c>
      <c r="AI2616" t="e">
        <f t="shared" si="1363"/>
        <v>#DIV/0!</v>
      </c>
      <c r="AJ2616" t="e">
        <f t="shared" si="1364"/>
        <v>#DIV/0!</v>
      </c>
      <c r="AK2616"/>
      <c r="AL2616"/>
      <c r="AM2616"/>
      <c r="AN2616"/>
    </row>
    <row r="2617" spans="1:40" x14ac:dyDescent="0.3">
      <c r="A2617"/>
      <c r="B2617">
        <f t="shared" si="1365"/>
        <v>683000</v>
      </c>
      <c r="C2617" s="186" t="str">
        <f t="shared" si="1333"/>
        <v>-0.000975490875513142+0.00430234661647372i</v>
      </c>
      <c r="D2617" s="158" t="str">
        <f t="shared" si="1334"/>
        <v>-7.15517110651162-1.58730119754563i</v>
      </c>
      <c r="E2617" t="str">
        <f t="shared" si="1335"/>
        <v>201.832995624151-2312.6185212962i</v>
      </c>
      <c r="F2617" t="str">
        <f t="shared" si="1336"/>
        <v>0.93230769693035+0.21134163325286i</v>
      </c>
      <c r="G2617" t="str">
        <f t="shared" si="1331"/>
        <v>0.93230769693035+0.21134163325286i</v>
      </c>
      <c r="H2617" t="str">
        <f t="shared" si="1337"/>
        <v>10.7686032828881+3.13089959557746i</v>
      </c>
      <c r="I2617" t="str">
        <f t="shared" si="1338"/>
        <v>2682.13472800229i</v>
      </c>
      <c r="J2617" t="str">
        <f t="shared" si="1332"/>
        <v>-1780.77195044693+571.934117983642i</v>
      </c>
      <c r="K2617" t="str">
        <f t="shared" si="1339"/>
        <v>0.438505288666932-1.36532844190813i</v>
      </c>
      <c r="L2617" t="str">
        <f t="shared" si="1340"/>
        <v>0.10926762628031-0.281277338370261i</v>
      </c>
      <c r="M2617" t="str">
        <f t="shared" si="1341"/>
        <v>0.547772914947242-1.64660578027839i</v>
      </c>
      <c r="N2617" t="str">
        <f t="shared" si="1342"/>
        <v>-8.73120748836063i</v>
      </c>
      <c r="O2617" t="str">
        <f t="shared" si="1343"/>
        <v>-0.768968365357514-0.639286831617384i</v>
      </c>
      <c r="P2617" t="str">
        <f t="shared" si="1344"/>
        <v>1.76896836535751+0.639286831617384i</v>
      </c>
      <c r="Q2617" t="str">
        <f t="shared" si="1345"/>
        <v>-1.76896836535751+8.09192065674325i</v>
      </c>
      <c r="R2617" t="str">
        <f t="shared" si="1346"/>
        <v>0.0297894773385873-0.225121461969842i</v>
      </c>
      <c r="S2617" t="str">
        <f t="shared" si="1347"/>
        <v>0.958157200368793i</v>
      </c>
      <c r="T2617" t="str">
        <f t="shared" si="1348"/>
        <v>0.215701749743954+0.0285430022071904i</v>
      </c>
      <c r="U2617" t="e">
        <f t="shared" si="1349"/>
        <v>#DIV/0!</v>
      </c>
      <c r="V2617" t="str">
        <f t="shared" si="1350"/>
        <v>0.0000833333333333333-0.000388372237901161i</v>
      </c>
      <c r="W2617" t="e">
        <f t="shared" si="1351"/>
        <v>#DIV/0!</v>
      </c>
      <c r="X2617" t="e">
        <f t="shared" si="1352"/>
        <v>#DIV/0!</v>
      </c>
      <c r="Y2617" t="str">
        <f t="shared" si="1353"/>
        <v>0.00096+2.91816258406649i</v>
      </c>
      <c r="Z2617" t="e">
        <f t="shared" si="1354"/>
        <v>#DIV/0!</v>
      </c>
      <c r="AA2617" t="e">
        <f t="shared" si="1355"/>
        <v>#DIV/0!</v>
      </c>
      <c r="AB2617" t="str">
        <f t="shared" si="1356"/>
        <v>0.123086989844017+0.0162876389596495i</v>
      </c>
      <c r="AC2617" t="str">
        <f t="shared" si="1357"/>
        <v>1.09424303967699-0.19375382148369i</v>
      </c>
      <c r="AD2617" t="str">
        <f t="shared" si="1358"/>
        <v>0.106510970750931+0.0337443741780433i</v>
      </c>
      <c r="AE2617" t="e">
        <f t="shared" si="1359"/>
        <v>#DIV/0!</v>
      </c>
      <c r="AF2617" t="str">
        <f t="shared" si="1360"/>
        <v>-17.9237743893997-4.71820079312309i</v>
      </c>
      <c r="AG2617" t="e">
        <f t="shared" si="1361"/>
        <v>#DIV/0!</v>
      </c>
      <c r="AH2617" t="e">
        <f t="shared" si="1362"/>
        <v>#DIV/0!</v>
      </c>
      <c r="AI2617" t="e">
        <f t="shared" si="1363"/>
        <v>#DIV/0!</v>
      </c>
      <c r="AJ2617" t="e">
        <f t="shared" si="1364"/>
        <v>#DIV/0!</v>
      </c>
      <c r="AK2617"/>
      <c r="AL2617"/>
      <c r="AM2617"/>
      <c r="AN2617"/>
    </row>
    <row r="2618" spans="1:40" x14ac:dyDescent="0.3">
      <c r="A2618"/>
      <c r="B2618">
        <f t="shared" si="1365"/>
        <v>684000</v>
      </c>
      <c r="C2618" s="186" t="str">
        <f t="shared" si="1333"/>
        <v>-0.000972905129557033+0.00429688358081256i</v>
      </c>
      <c r="D2618" s="158" t="str">
        <f t="shared" si="1334"/>
        <v>-7.15652692595388-1.58541421353867i</v>
      </c>
      <c r="E2618" t="str">
        <f t="shared" si="1335"/>
        <v>201.247717029298-2309.28850537839i</v>
      </c>
      <c r="F2618" t="str">
        <f t="shared" si="1336"/>
        <v>0.932487128690514+0.211090041868465i</v>
      </c>
      <c r="G2618" t="str">
        <f t="shared" si="1331"/>
        <v>0.932487128690514+0.211090041868465i</v>
      </c>
      <c r="H2618" t="str">
        <f t="shared" si="1337"/>
        <v>10.7712204346316+3.12715631622715i</v>
      </c>
      <c r="I2618" t="str">
        <f t="shared" si="1338"/>
        <v>2686.06171881927i</v>
      </c>
      <c r="J2618" t="str">
        <f t="shared" si="1332"/>
        <v>-1785.99325739364+572.771503222272i</v>
      </c>
      <c r="K2618" t="str">
        <f t="shared" si="1339"/>
        <v>0.43734223202689-1.3637031053034i</v>
      </c>
      <c r="L2618" t="str">
        <f t="shared" si="1340"/>
        <v>0.108990119587708-0.280973759430806i</v>
      </c>
      <c r="M2618" t="str">
        <f t="shared" si="1341"/>
        <v>0.546332351614598-1.64467686473421i</v>
      </c>
      <c r="N2618" t="str">
        <f t="shared" si="1342"/>
        <v>-8.74399110108151i</v>
      </c>
      <c r="O2618" t="str">
        <f t="shared" si="1343"/>
        <v>-0.777077706203021-0.629404669924089i</v>
      </c>
      <c r="P2618" t="str">
        <f t="shared" si="1344"/>
        <v>1.77707770620302+0.629404669924089i</v>
      </c>
      <c r="Q2618" t="str">
        <f t="shared" si="1345"/>
        <v>-1.77707770620302+8.11458643115742i</v>
      </c>
      <c r="R2618" t="str">
        <f t="shared" si="1346"/>
        <v>0.0282496490581343-0.22518455416731i</v>
      </c>
      <c r="S2618" t="str">
        <f t="shared" si="1347"/>
        <v>0.959560065962306i</v>
      </c>
      <c r="T2618" t="str">
        <f t="shared" si="1348"/>
        <v>0.216078105650476+0.0271072351136353i</v>
      </c>
      <c r="U2618" t="e">
        <f t="shared" si="1349"/>
        <v>#DIV/0!</v>
      </c>
      <c r="V2618" t="str">
        <f t="shared" si="1350"/>
        <v>0.0000833333333333333-0.000387804442231714i</v>
      </c>
      <c r="W2618" t="e">
        <f t="shared" si="1351"/>
        <v>#DIV/0!</v>
      </c>
      <c r="X2618" t="e">
        <f t="shared" si="1352"/>
        <v>#DIV/0!</v>
      </c>
      <c r="Y2618" t="str">
        <f t="shared" si="1353"/>
        <v>0.00096+2.92243515007537i</v>
      </c>
      <c r="Z2618" t="e">
        <f t="shared" si="1354"/>
        <v>#DIV/0!</v>
      </c>
      <c r="AA2618" t="e">
        <f t="shared" si="1355"/>
        <v>#DIV/0!</v>
      </c>
      <c r="AB2618" t="str">
        <f t="shared" si="1356"/>
        <v>0.123301751734909+0.0154683398585872i</v>
      </c>
      <c r="AC2618" t="str">
        <f t="shared" si="1357"/>
        <v>1.0928041566848-0.19434068396909i</v>
      </c>
      <c r="AD2618" t="str">
        <f t="shared" si="1358"/>
        <v>0.106931567468883+0.0331710797370552i</v>
      </c>
      <c r="AE2618" t="e">
        <f t="shared" si="1359"/>
        <v>#DIV/0!</v>
      </c>
      <c r="AF2618" t="str">
        <f t="shared" si="1360"/>
        <v>-17.9277473605855-4.71257052976582i</v>
      </c>
      <c r="AG2618" t="e">
        <f t="shared" si="1361"/>
        <v>#DIV/0!</v>
      </c>
      <c r="AH2618" t="e">
        <f t="shared" si="1362"/>
        <v>#DIV/0!</v>
      </c>
      <c r="AI2618" t="e">
        <f t="shared" si="1363"/>
        <v>#DIV/0!</v>
      </c>
      <c r="AJ2618" t="e">
        <f t="shared" si="1364"/>
        <v>#DIV/0!</v>
      </c>
      <c r="AK2618"/>
      <c r="AL2618"/>
      <c r="AM2618"/>
      <c r="AN2618"/>
    </row>
    <row r="2619" spans="1:40" x14ac:dyDescent="0.3">
      <c r="A2619"/>
      <c r="B2619">
        <f t="shared" si="1365"/>
        <v>685000</v>
      </c>
      <c r="C2619" s="186" t="str">
        <f t="shared" si="1333"/>
        <v>-0.000970329302377852+0.00429143332816632i</v>
      </c>
      <c r="D2619" s="158" t="str">
        <f t="shared" si="1334"/>
        <v>-7.1578775445968-1.58353107803029i</v>
      </c>
      <c r="E2619" t="str">
        <f t="shared" si="1335"/>
        <v>200.664974141124-2305.96799147797i</v>
      </c>
      <c r="F2619" t="str">
        <f t="shared" si="1336"/>
        <v>0.932665872166769+0.21083896524516i</v>
      </c>
      <c r="G2619" t="str">
        <f t="shared" si="1331"/>
        <v>0.932665872166769+0.21083896524516i</v>
      </c>
      <c r="H2619" t="str">
        <f t="shared" si="1337"/>
        <v>10.7738275411835+3.12342077106531i</v>
      </c>
      <c r="I2619" t="str">
        <f t="shared" si="1338"/>
        <v>2689.98870963626i</v>
      </c>
      <c r="J2619" t="str">
        <f t="shared" si="1332"/>
        <v>-1791.22220341415+573.608888460901i</v>
      </c>
      <c r="K2619" t="str">
        <f t="shared" si="1339"/>
        <v>0.43618364053014-1.3620810928854i</v>
      </c>
      <c r="L2619" t="str">
        <f t="shared" si="1340"/>
        <v>0.108713615963818-0.280670678329461i</v>
      </c>
      <c r="M2619" t="str">
        <f t="shared" si="1341"/>
        <v>0.544897256493958-1.64275177121486i</v>
      </c>
      <c r="N2619" t="str">
        <f t="shared" si="1342"/>
        <v>-8.75677471380239i</v>
      </c>
      <c r="O2619" t="str">
        <f t="shared" si="1343"/>
        <v>-0.785060058153108-0.619419651845692i</v>
      </c>
      <c r="P2619" t="str">
        <f t="shared" si="1344"/>
        <v>1.78506005815311+0.619419651845692i</v>
      </c>
      <c r="Q2619" t="str">
        <f t="shared" si="1345"/>
        <v>-1.78506005815311+8.1373550619567i</v>
      </c>
      <c r="R2619" t="str">
        <f t="shared" si="1346"/>
        <v>0.0267135221879614-0.225226168167563i</v>
      </c>
      <c r="S2619" t="str">
        <f t="shared" si="1347"/>
        <v>0.960962931555819i</v>
      </c>
      <c r="T2619" t="str">
        <f t="shared" si="1348"/>
        <v>0.216433998825385+0.0256707045939248i</v>
      </c>
      <c r="U2619" t="e">
        <f t="shared" si="1349"/>
        <v>#DIV/0!</v>
      </c>
      <c r="V2619" t="str">
        <f t="shared" si="1350"/>
        <v>0.0000833333333333333-0.000387238304359843i</v>
      </c>
      <c r="W2619" t="e">
        <f t="shared" si="1351"/>
        <v>#DIV/0!</v>
      </c>
      <c r="X2619" t="e">
        <f t="shared" si="1352"/>
        <v>#DIV/0!</v>
      </c>
      <c r="Y2619" t="str">
        <f t="shared" si="1353"/>
        <v>0.00096+2.92670771608425i</v>
      </c>
      <c r="Z2619" t="e">
        <f t="shared" si="1354"/>
        <v>#DIV/0!</v>
      </c>
      <c r="AA2619" t="e">
        <f t="shared" si="1355"/>
        <v>#DIV/0!</v>
      </c>
      <c r="AB2619" t="str">
        <f t="shared" si="1356"/>
        <v>0.123504836872872+0.0146486051197632i</v>
      </c>
      <c r="AC2619" t="str">
        <f t="shared" si="1357"/>
        <v>1.09136146878208-0.194905804785291i</v>
      </c>
      <c r="AD2619" t="str">
        <f t="shared" si="1358"/>
        <v>0.107345062829474+0.0325930335619831i</v>
      </c>
      <c r="AE2619" t="e">
        <f t="shared" si="1359"/>
        <v>#DIV/0!</v>
      </c>
      <c r="AF2619" t="str">
        <f t="shared" si="1360"/>
        <v>-17.9317050857803-4.7069518490956i</v>
      </c>
      <c r="AG2619" t="e">
        <f t="shared" si="1361"/>
        <v>#DIV/0!</v>
      </c>
      <c r="AH2619" t="e">
        <f t="shared" si="1362"/>
        <v>#DIV/0!</v>
      </c>
      <c r="AI2619" t="e">
        <f t="shared" si="1363"/>
        <v>#DIV/0!</v>
      </c>
      <c r="AJ2619" t="e">
        <f t="shared" si="1364"/>
        <v>#DIV/0!</v>
      </c>
      <c r="AK2619"/>
      <c r="AL2619"/>
      <c r="AM2619"/>
      <c r="AN2619"/>
    </row>
    <row r="2620" spans="1:40" x14ac:dyDescent="0.3">
      <c r="A2620"/>
      <c r="B2620">
        <f t="shared" si="1365"/>
        <v>686000</v>
      </c>
      <c r="C2620" s="186" t="str">
        <f t="shared" si="1333"/>
        <v>-0.000967763345212003+0.00428599581818188i</v>
      </c>
      <c r="D2620" s="158" t="str">
        <f t="shared" si="1334"/>
        <v>-7.15922298800867-1.58165178234398i</v>
      </c>
      <c r="E2620" t="str">
        <f t="shared" si="1335"/>
        <v>200.084752369942-2302.6569393087i</v>
      </c>
      <c r="F2620" t="str">
        <f t="shared" si="1336"/>
        <v>0.932843930742875+0.210588402210875i</v>
      </c>
      <c r="G2620" t="str">
        <f t="shared" si="1331"/>
        <v>0.932843930742875+0.210588402210875i</v>
      </c>
      <c r="H2620" t="str">
        <f t="shared" si="1337"/>
        <v>10.7764246519723+3.11969294195673i</v>
      </c>
      <c r="I2620" t="str">
        <f t="shared" si="1338"/>
        <v>2693.91570045325i</v>
      </c>
      <c r="J2620" t="str">
        <f t="shared" si="1332"/>
        <v>-1796.45878850846+574.446273699529i</v>
      </c>
      <c r="K2620" t="str">
        <f t="shared" si="1339"/>
        <v>0.43502949220032-1.36046239710211i</v>
      </c>
      <c r="L2620" t="str">
        <f t="shared" si="1340"/>
        <v>0.108438110860372-0.280368094648227i</v>
      </c>
      <c r="M2620" t="str">
        <f t="shared" si="1341"/>
        <v>0.543467603060692-1.64083049175034i</v>
      </c>
      <c r="N2620" t="str">
        <f t="shared" si="1342"/>
        <v>-8.76955832652327i</v>
      </c>
      <c r="O2620" t="str">
        <f t="shared" si="1343"/>
        <v>-0.792914116743566-0.609333409119154i</v>
      </c>
      <c r="P2620" t="str">
        <f t="shared" si="1344"/>
        <v>1.79291411674357+0.609333409119154i</v>
      </c>
      <c r="Q2620" t="str">
        <f t="shared" si="1345"/>
        <v>-1.79291411674357+8.16022491740412i</v>
      </c>
      <c r="R2620" t="str">
        <f t="shared" si="1346"/>
        <v>0.0251813847188604-0.225246509194244i</v>
      </c>
      <c r="S2620" t="str">
        <f t="shared" si="1347"/>
        <v>0.96236579714933i</v>
      </c>
      <c r="T2620" t="str">
        <f t="shared" si="1348"/>
        <v>0.216769536375823+0.02423370337829i</v>
      </c>
      <c r="U2620" t="e">
        <f t="shared" si="1349"/>
        <v>#DIV/0!</v>
      </c>
      <c r="V2620" t="str">
        <f t="shared" si="1350"/>
        <v>0.0000833333333333333-0.000386673817035703i</v>
      </c>
      <c r="W2620" t="e">
        <f t="shared" si="1351"/>
        <v>#DIV/0!</v>
      </c>
      <c r="X2620" t="e">
        <f t="shared" si="1352"/>
        <v>#DIV/0!</v>
      </c>
      <c r="Y2620" t="str">
        <f t="shared" si="1353"/>
        <v>0.00096+2.93098028209313i</v>
      </c>
      <c r="Z2620" t="e">
        <f t="shared" si="1354"/>
        <v>#DIV/0!</v>
      </c>
      <c r="AA2620" t="e">
        <f t="shared" si="1355"/>
        <v>#DIV/0!</v>
      </c>
      <c r="AB2620" t="str">
        <f t="shared" si="1356"/>
        <v>0.123696306377+0.0138286017853228i</v>
      </c>
      <c r="AC2620" t="str">
        <f t="shared" si="1357"/>
        <v>1.0899153266018-0.195449274154323i</v>
      </c>
      <c r="AD2620" t="str">
        <f t="shared" si="1358"/>
        <v>0.107751409692229+0.0320103183680805i</v>
      </c>
      <c r="AE2620" t="e">
        <f t="shared" si="1359"/>
        <v>#DIV/0!</v>
      </c>
      <c r="AF2620" t="str">
        <f t="shared" si="1360"/>
        <v>-17.935647639981-4.70134472430071i</v>
      </c>
      <c r="AG2620" t="e">
        <f t="shared" si="1361"/>
        <v>#DIV/0!</v>
      </c>
      <c r="AH2620" t="e">
        <f t="shared" si="1362"/>
        <v>#DIV/0!</v>
      </c>
      <c r="AI2620" t="e">
        <f t="shared" si="1363"/>
        <v>#DIV/0!</v>
      </c>
      <c r="AJ2620" t="e">
        <f t="shared" si="1364"/>
        <v>#DIV/0!</v>
      </c>
      <c r="AK2620"/>
      <c r="AL2620"/>
      <c r="AM2620"/>
      <c r="AN2620"/>
    </row>
    <row r="2621" spans="1:40" x14ac:dyDescent="0.3">
      <c r="A2621"/>
      <c r="B2621">
        <f t="shared" si="1365"/>
        <v>687000</v>
      </c>
      <c r="C2621" s="186" t="str">
        <f t="shared" si="1333"/>
        <v>-0.000965207209582104+0.00428057101064977i</v>
      </c>
      <c r="D2621" s="158" t="str">
        <f t="shared" si="1334"/>
        <v>-7.16056328160764-1.57977631780598i</v>
      </c>
      <c r="E2621" t="str">
        <f t="shared" si="1335"/>
        <v>199.507037230577-2299.35530880982i</v>
      </c>
      <c r="F2621" t="str">
        <f t="shared" si="1336"/>
        <v>0.933021307782719+0.210338351594038i</v>
      </c>
      <c r="G2621" t="str">
        <f t="shared" si="1331"/>
        <v>0.933021307782719+0.210338351594038i</v>
      </c>
      <c r="H2621" t="str">
        <f t="shared" si="1337"/>
        <v>10.7790118161362+3.11597281077978i</v>
      </c>
      <c r="I2621" t="str">
        <f t="shared" si="1338"/>
        <v>2697.84269127023i</v>
      </c>
      <c r="J2621" t="str">
        <f t="shared" si="1332"/>
        <v>-1801.70301267659+575.283658938159i</v>
      </c>
      <c r="K2621" t="str">
        <f t="shared" si="1339"/>
        <v>0.433879765190245-1.35884701040449i</v>
      </c>
      <c r="L2621" t="str">
        <f t="shared" si="1340"/>
        <v>0.108163599752965-0.280066007962322i</v>
      </c>
      <c r="M2621" t="str">
        <f t="shared" si="1341"/>
        <v>0.54204336494321-1.63891301836681i</v>
      </c>
      <c r="N2621" t="str">
        <f t="shared" si="1342"/>
        <v>-8.78234193924415i</v>
      </c>
      <c r="O2621" t="str">
        <f t="shared" si="1343"/>
        <v>-0.800638598475696-0.599147590023422i</v>
      </c>
      <c r="P2621" t="str">
        <f t="shared" si="1344"/>
        <v>1.8006385984757+0.599147590023422i</v>
      </c>
      <c r="Q2621" t="str">
        <f t="shared" si="1345"/>
        <v>-1.8006385984757+8.18319434922073i</v>
      </c>
      <c r="R2621" t="str">
        <f t="shared" si="1346"/>
        <v>0.0236535180415381-0.225245785128709i</v>
      </c>
      <c r="S2621" t="str">
        <f t="shared" si="1347"/>
        <v>0.963768662742843i</v>
      </c>
      <c r="T2621" t="str">
        <f t="shared" si="1348"/>
        <v>0.217084829121958+0.0227965194520569i</v>
      </c>
      <c r="U2621" t="e">
        <f t="shared" si="1349"/>
        <v>#DIV/0!</v>
      </c>
      <c r="V2621" t="str">
        <f t="shared" si="1350"/>
        <v>0.0000833333333333333-0.000386110973051662i</v>
      </c>
      <c r="W2621" t="e">
        <f t="shared" si="1351"/>
        <v>#DIV/0!</v>
      </c>
      <c r="X2621" t="e">
        <f t="shared" si="1352"/>
        <v>#DIV/0!</v>
      </c>
      <c r="Y2621" t="str">
        <f t="shared" si="1353"/>
        <v>0.00096+2.93525284810202i</v>
      </c>
      <c r="Z2621" t="e">
        <f t="shared" si="1354"/>
        <v>#DIV/0!</v>
      </c>
      <c r="AA2621" t="e">
        <f t="shared" si="1355"/>
        <v>#DIV/0!</v>
      </c>
      <c r="AB2621" t="str">
        <f t="shared" si="1356"/>
        <v>0.123876223485171+0.0130084941898016i</v>
      </c>
      <c r="AC2621" t="str">
        <f t="shared" si="1357"/>
        <v>1.08846607549137-0.195971187372479i</v>
      </c>
      <c r="AD2621" t="str">
        <f t="shared" si="1358"/>
        <v>0.108150561738612+0.0314230171788106i</v>
      </c>
      <c r="AE2621" t="e">
        <f t="shared" si="1359"/>
        <v>#DIV/0!</v>
      </c>
      <c r="AF2621" t="str">
        <f t="shared" si="1360"/>
        <v>-17.9395750977438-4.69574912858576i</v>
      </c>
      <c r="AG2621" t="e">
        <f t="shared" si="1361"/>
        <v>#DIV/0!</v>
      </c>
      <c r="AH2621" t="e">
        <f t="shared" si="1362"/>
        <v>#DIV/0!</v>
      </c>
      <c r="AI2621" t="e">
        <f t="shared" si="1363"/>
        <v>#DIV/0!</v>
      </c>
      <c r="AJ2621" t="e">
        <f t="shared" si="1364"/>
        <v>#DIV/0!</v>
      </c>
      <c r="AK2621"/>
      <c r="AL2621"/>
      <c r="AM2621"/>
      <c r="AN2621"/>
    </row>
    <row r="2622" spans="1:40" x14ac:dyDescent="0.3">
      <c r="A2622"/>
      <c r="B2622">
        <f t="shared" si="1365"/>
        <v>688000</v>
      </c>
      <c r="C2622" s="186" t="str">
        <f t="shared" si="1333"/>
        <v>-0.000962660847295096+0.00427515886550412i</v>
      </c>
      <c r="D2622" s="158" t="str">
        <f t="shared" si="1334"/>
        <v>-7.16189845066298-1.57790467574555i</v>
      </c>
      <c r="E2622" t="str">
        <f t="shared" si="1335"/>
        <v>198.931814341462-2296.06306014444i</v>
      </c>
      <c r="F2622" t="str">
        <f t="shared" si="1336"/>
        <v>0.933198006630485+0.210088812223619i</v>
      </c>
      <c r="G2622" t="str">
        <f t="shared" si="1331"/>
        <v>0.933198006630485+0.210088812223619i</v>
      </c>
      <c r="H2622" t="str">
        <f t="shared" si="1337"/>
        <v>10.781589082525+3.11226035942703i</v>
      </c>
      <c r="I2622" t="str">
        <f t="shared" si="1338"/>
        <v>2701.76968208722i</v>
      </c>
      <c r="J2622" t="str">
        <f t="shared" si="1332"/>
        <v>-1806.95487591852+576.121044176787i</v>
      </c>
      <c r="K2622" t="str">
        <f t="shared" si="1339"/>
        <v>0.432734437781071-1.35723492524676i</v>
      </c>
      <c r="L2622" t="str">
        <f t="shared" si="1340"/>
        <v>0.10789007814092-0.279764417840284i</v>
      </c>
      <c r="M2622" t="str">
        <f t="shared" si="1341"/>
        <v>0.540624515921991-1.63699934308704i</v>
      </c>
      <c r="N2622" t="str">
        <f t="shared" si="1342"/>
        <v>-8.79512555196503i</v>
      </c>
      <c r="O2622" t="str">
        <f t="shared" si="1343"/>
        <v>-0.808232241026057-0.588863859110064i</v>
      </c>
      <c r="P2622" t="str">
        <f t="shared" si="1344"/>
        <v>1.80823224102606+0.588863859110064i</v>
      </c>
      <c r="Q2622" t="str">
        <f t="shared" si="1345"/>
        <v>-1.80823224102606+8.20626169285497i</v>
      </c>
      <c r="R2622" t="str">
        <f t="shared" si="1346"/>
        <v>0.022130196983861-0.225224206330365i</v>
      </c>
      <c r="S2622" t="str">
        <f t="shared" si="1347"/>
        <v>0.965171528336354i</v>
      </c>
      <c r="T2622" t="str">
        <f t="shared" si="1348"/>
        <v>0.217379991442221+0.0213594360452977i</v>
      </c>
      <c r="U2622" t="e">
        <f t="shared" si="1349"/>
        <v>#DIV/0!</v>
      </c>
      <c r="V2622" t="str">
        <f t="shared" si="1350"/>
        <v>0.0000833333333333333-0.000385549765241995i</v>
      </c>
      <c r="W2622" t="e">
        <f t="shared" si="1351"/>
        <v>#DIV/0!</v>
      </c>
      <c r="X2622" t="e">
        <f t="shared" si="1352"/>
        <v>#DIV/0!</v>
      </c>
      <c r="Y2622" t="str">
        <f t="shared" si="1353"/>
        <v>0.00096+2.9395254141109i</v>
      </c>
      <c r="Z2622" t="e">
        <f t="shared" si="1354"/>
        <v>#DIV/0!</v>
      </c>
      <c r="AA2622" t="e">
        <f t="shared" si="1355"/>
        <v>#DIV/0!</v>
      </c>
      <c r="AB2622" t="str">
        <f t="shared" si="1356"/>
        <v>0.124044653465733+0.0121884439542205i</v>
      </c>
      <c r="AC2622" t="str">
        <f t="shared" si="1357"/>
        <v>1.08701405547894-0.196471644624272i</v>
      </c>
      <c r="AD2622" t="str">
        <f t="shared" si="1358"/>
        <v>0.108542473470234+0.0308312133220186i</v>
      </c>
      <c r="AE2622" t="e">
        <f t="shared" si="1359"/>
        <v>#DIV/0!</v>
      </c>
      <c r="AF2622" t="str">
        <f t="shared" si="1360"/>
        <v>-17.943487533188-4.69016503517258i</v>
      </c>
      <c r="AG2622" t="e">
        <f t="shared" si="1361"/>
        <v>#DIV/0!</v>
      </c>
      <c r="AH2622" t="e">
        <f t="shared" si="1362"/>
        <v>#DIV/0!</v>
      </c>
      <c r="AI2622" t="e">
        <f t="shared" si="1363"/>
        <v>#DIV/0!</v>
      </c>
      <c r="AJ2622" t="e">
        <f t="shared" si="1364"/>
        <v>#DIV/0!</v>
      </c>
      <c r="AK2622"/>
      <c r="AL2622"/>
      <c r="AM2622"/>
      <c r="AN2622"/>
    </row>
    <row r="2623" spans="1:40" x14ac:dyDescent="0.3">
      <c r="A2623"/>
      <c r="B2623">
        <f t="shared" si="1365"/>
        <v>689000</v>
      </c>
      <c r="C2623" s="186" t="str">
        <f t="shared" si="1333"/>
        <v>-0.000960124210440358+0.00426975934282188i</v>
      </c>
      <c r="D2623" s="158" t="str">
        <f t="shared" si="1334"/>
        <v>-7.16322852029572-1.57603684749527i</v>
      </c>
      <c r="E2623" t="str">
        <f t="shared" si="1335"/>
        <v>198.359069423772-2292.78015369813i</v>
      </c>
      <c r="F2623" t="str">
        <f t="shared" si="1336"/>
        <v>0.933374030610741+0.209839782929162i</v>
      </c>
      <c r="G2623" t="str">
        <f t="shared" si="1331"/>
        <v>0.933374030610741+0.209839782929162i</v>
      </c>
      <c r="H2623" t="str">
        <f t="shared" si="1337"/>
        <v>10.7841564997016+3.10855556980564i</v>
      </c>
      <c r="I2623" t="str">
        <f t="shared" si="1338"/>
        <v>2705.69667290421i</v>
      </c>
      <c r="J2623" t="str">
        <f t="shared" si="1332"/>
        <v>-1812.21437823425+576.958429415417i</v>
      </c>
      <c r="K2623" t="str">
        <f t="shared" si="1339"/>
        <v>0.43159348838141-1.35562613408655i</v>
      </c>
      <c r="L2623" t="str">
        <f t="shared" si="1340"/>
        <v>0.107617541547155-0.27946332384407i</v>
      </c>
      <c r="M2623" t="str">
        <f t="shared" si="1341"/>
        <v>0.539211029928565-1.63508945793062i</v>
      </c>
      <c r="N2623" t="str">
        <f t="shared" si="1342"/>
        <v>-8.80790916468591i</v>
      </c>
      <c r="O2623" t="str">
        <f t="shared" si="1343"/>
        <v>-0.815693803452757-0.578483896931258i</v>
      </c>
      <c r="P2623" t="str">
        <f t="shared" si="1344"/>
        <v>1.81569380345276+0.578483896931258i</v>
      </c>
      <c r="Q2623" t="str">
        <f t="shared" si="1345"/>
        <v>-1.81569380345276+8.22942526775465i</v>
      </c>
      <c r="R2623" t="str">
        <f t="shared" si="1346"/>
        <v>0.0206116898521624-0.225181985461013i</v>
      </c>
      <c r="S2623" t="str">
        <f t="shared" si="1347"/>
        <v>0.966574393929867i</v>
      </c>
      <c r="T2623" t="str">
        <f t="shared" si="1348"/>
        <v>0.217655141120903+0.0199227316267243i</v>
      </c>
      <c r="U2623" t="e">
        <f t="shared" si="1349"/>
        <v>#DIV/0!</v>
      </c>
      <c r="V2623" t="str">
        <f t="shared" si="1350"/>
        <v>0.0000833333333333333-0.000384990186482572i</v>
      </c>
      <c r="W2623" t="e">
        <f t="shared" si="1351"/>
        <v>#DIV/0!</v>
      </c>
      <c r="X2623" t="e">
        <f t="shared" si="1352"/>
        <v>#DIV/0!</v>
      </c>
      <c r="Y2623" t="str">
        <f t="shared" si="1353"/>
        <v>0.00096+2.94379798011978i</v>
      </c>
      <c r="Z2623" t="e">
        <f t="shared" si="1354"/>
        <v>#DIV/0!</v>
      </c>
      <c r="AA2623" t="e">
        <f t="shared" si="1355"/>
        <v>#DIV/0!</v>
      </c>
      <c r="AB2623" t="str">
        <f t="shared" si="1356"/>
        <v>0.124201663530537+0.0113686099826013i</v>
      </c>
      <c r="AC2623" t="str">
        <f t="shared" si="1357"/>
        <v>1.08555960124502-0.196950750798652i</v>
      </c>
      <c r="AD2623" t="str">
        <f t="shared" si="1358"/>
        <v>0.1089271002072+0.0302349904262153i</v>
      </c>
      <c r="AE2623" t="e">
        <f t="shared" si="1359"/>
        <v>#DIV/0!</v>
      </c>
      <c r="AF2623" t="str">
        <f t="shared" si="1360"/>
        <v>-17.9473850199973-4.68459241730091i</v>
      </c>
      <c r="AG2623" t="e">
        <f t="shared" si="1361"/>
        <v>#DIV/0!</v>
      </c>
      <c r="AH2623" t="e">
        <f t="shared" si="1362"/>
        <v>#DIV/0!</v>
      </c>
      <c r="AI2623" t="e">
        <f t="shared" si="1363"/>
        <v>#DIV/0!</v>
      </c>
      <c r="AJ2623" t="e">
        <f t="shared" si="1364"/>
        <v>#DIV/0!</v>
      </c>
      <c r="AK2623"/>
      <c r="AL2623"/>
      <c r="AM2623"/>
      <c r="AN2623"/>
    </row>
    <row r="2624" spans="1:40" x14ac:dyDescent="0.3">
      <c r="A2624"/>
      <c r="B2624">
        <f t="shared" si="1365"/>
        <v>690000</v>
      </c>
      <c r="C2624" s="186" t="str">
        <f t="shared" si="1333"/>
        <v>-0.00095759725138781+0.00426437240282247i</v>
      </c>
      <c r="D2624" s="158" t="str">
        <f t="shared" si="1334"/>
        <v>-7.16455351547983-1.57417282439136i</v>
      </c>
      <c r="E2624" t="str">
        <f t="shared" si="1335"/>
        <v>197.788788300533-2289.5065500773i</v>
      </c>
      <c r="F2624" t="str">
        <f t="shared" si="1336"/>
        <v>0.93354938302859+0.209591262540826i</v>
      </c>
      <c r="G2624" t="str">
        <f t="shared" si="1331"/>
        <v>0.93354938302859+0.209591262540826i</v>
      </c>
      <c r="H2624" t="str">
        <f t="shared" si="1337"/>
        <v>10.7867141159441+3.10485842383794i</v>
      </c>
      <c r="I2624" t="str">
        <f t="shared" si="1338"/>
        <v>2709.6236637212i</v>
      </c>
      <c r="J2624" t="str">
        <f t="shared" si="1332"/>
        <v>-1817.4815196238+577.795814654046i</v>
      </c>
      <c r="K2624" t="str">
        <f t="shared" si="1339"/>
        <v>0.430456895526484-1.35402062938522i</v>
      </c>
      <c r="L2624" t="str">
        <f t="shared" si="1340"/>
        <v>0.107345985518048-0.279162725529154i</v>
      </c>
      <c r="M2624" t="str">
        <f t="shared" si="1341"/>
        <v>0.537802881044532-1.63318335491437i</v>
      </c>
      <c r="N2624" t="str">
        <f t="shared" si="1342"/>
        <v>-8.82069277740679i</v>
      </c>
      <c r="O2624" t="str">
        <f t="shared" si="1343"/>
        <v>-0.823022066398244-0.568009399765149i</v>
      </c>
      <c r="P2624" t="str">
        <f t="shared" si="1344"/>
        <v>1.82302206639824+0.568009399765149i</v>
      </c>
      <c r="Q2624" t="str">
        <f t="shared" si="1345"/>
        <v>-1.82302206639824+8.25268337764164i</v>
      </c>
      <c r="R2624" t="str">
        <f t="shared" si="1346"/>
        <v>0.0190982584764132-0.225119337313221i</v>
      </c>
      <c r="S2624" t="str">
        <f t="shared" si="1347"/>
        <v>0.967977259523379i</v>
      </c>
      <c r="T2624" t="str">
        <f t="shared" si="1348"/>
        <v>0.217910399198171+0.0184866799016676i</v>
      </c>
      <c r="U2624" t="e">
        <f t="shared" si="1349"/>
        <v>#DIV/0!</v>
      </c>
      <c r="V2624" t="str">
        <f t="shared" si="1350"/>
        <v>0.0000833333333333333-0.000384432229690568i</v>
      </c>
      <c r="W2624" t="e">
        <f t="shared" si="1351"/>
        <v>#DIV/0!</v>
      </c>
      <c r="X2624" t="e">
        <f t="shared" si="1352"/>
        <v>#DIV/0!</v>
      </c>
      <c r="Y2624" t="str">
        <f t="shared" si="1353"/>
        <v>0.00096+2.94807054612866i</v>
      </c>
      <c r="Z2624" t="e">
        <f t="shared" si="1354"/>
        <v>#DIV/0!</v>
      </c>
      <c r="AA2624" t="e">
        <f t="shared" si="1355"/>
        <v>#DIV/0!</v>
      </c>
      <c r="AB2624" t="str">
        <f t="shared" si="1356"/>
        <v>0.12434732274935+0.0105491484608132i</v>
      </c>
      <c r="AC2624" t="str">
        <f t="shared" si="1357"/>
        <v>1.0841030420995-0.197408615307612i</v>
      </c>
      <c r="AD2624" t="str">
        <f t="shared" si="1358"/>
        <v>0.109304398086558+0.0296344324169546i</v>
      </c>
      <c r="AE2624" t="e">
        <f t="shared" si="1359"/>
        <v>#DIV/0!</v>
      </c>
      <c r="AF2624" t="str">
        <f t="shared" si="1360"/>
        <v>-17.9512676314239-4.6790312482293i</v>
      </c>
      <c r="AG2624" t="e">
        <f t="shared" si="1361"/>
        <v>#DIV/0!</v>
      </c>
      <c r="AH2624" t="e">
        <f t="shared" si="1362"/>
        <v>#DIV/0!</v>
      </c>
      <c r="AI2624" t="e">
        <f t="shared" si="1363"/>
        <v>#DIV/0!</v>
      </c>
      <c r="AJ2624" t="e">
        <f t="shared" si="1364"/>
        <v>#DIV/0!</v>
      </c>
      <c r="AK2624"/>
      <c r="AL2624"/>
      <c r="AM2624"/>
      <c r="AN2624"/>
    </row>
    <row r="2625" spans="1:40" x14ac:dyDescent="0.3">
      <c r="A2625"/>
      <c r="B2625">
        <f t="shared" si="1365"/>
        <v>691000</v>
      </c>
      <c r="C2625" s="186" t="str">
        <f t="shared" si="1333"/>
        <v>-0.000955079922786021+0.00425899800586738i</v>
      </c>
      <c r="D2625" s="158" t="str">
        <f t="shared" si="1334"/>
        <v>-7.16587346104305-1.57231259777383i</v>
      </c>
      <c r="E2625" t="str">
        <f t="shared" si="1335"/>
        <v>197.220956895763-2286.24221010766i</v>
      </c>
      <c r="F2625" t="str">
        <f t="shared" si="1336"/>
        <v>0.933724067169785+0.20934324988941i</v>
      </c>
      <c r="G2625" t="str">
        <f t="shared" si="1331"/>
        <v>0.933724067169785+0.20934324988941i</v>
      </c>
      <c r="H2625" t="str">
        <f t="shared" si="1337"/>
        <v>10.7892619792478+3.10116890346173i</v>
      </c>
      <c r="I2625" t="str">
        <f t="shared" si="1338"/>
        <v>2713.55065453818i</v>
      </c>
      <c r="J2625" t="str">
        <f t="shared" si="1332"/>
        <v>-1822.75630008714+578.633199892675i</v>
      </c>
      <c r="K2625" t="str">
        <f t="shared" si="1339"/>
        <v>0.429324637877312-1.35241840360811i</v>
      </c>
      <c r="L2625" t="str">
        <f t="shared" si="1340"/>
        <v>0.10707540562331-0.278862622444628i</v>
      </c>
      <c r="M2625" t="str">
        <f t="shared" si="1341"/>
        <v>0.536400043500622-1.63128102605274i</v>
      </c>
      <c r="N2625" t="str">
        <f t="shared" si="1342"/>
        <v>-8.83347639012767i</v>
      </c>
      <c r="O2625" t="str">
        <f t="shared" si="1343"/>
        <v>-0.830215832288566-0.557442079338655i</v>
      </c>
      <c r="P2625" t="str">
        <f t="shared" si="1344"/>
        <v>1.83021583228857+0.557442079338655i</v>
      </c>
      <c r="Q2625" t="str">
        <f t="shared" si="1345"/>
        <v>-1.83021583228857+8.27603431078902i</v>
      </c>
      <c r="R2625" t="str">
        <f t="shared" si="1346"/>
        <v>0.0175901582590584-0.225036478642777i</v>
      </c>
      <c r="S2625" t="str">
        <f t="shared" si="1347"/>
        <v>0.96938012511689i</v>
      </c>
      <c r="T2625" t="str">
        <f t="shared" si="1348"/>
        <v>0.2181458898226+0.0170515498139919i</v>
      </c>
      <c r="U2625" t="e">
        <f t="shared" si="1349"/>
        <v>#DIV/0!</v>
      </c>
      <c r="V2625" t="str">
        <f t="shared" si="1350"/>
        <v>0.0000833333333333333-0.000383875887824156i</v>
      </c>
      <c r="W2625" t="e">
        <f t="shared" si="1351"/>
        <v>#DIV/0!</v>
      </c>
      <c r="X2625" t="e">
        <f t="shared" si="1352"/>
        <v>#DIV/0!</v>
      </c>
      <c r="Y2625" t="str">
        <f t="shared" si="1353"/>
        <v>0.00096+2.95234311213754i</v>
      </c>
      <c r="Z2625" t="e">
        <f t="shared" si="1354"/>
        <v>#DIV/0!</v>
      </c>
      <c r="AA2625" t="e">
        <f t="shared" si="1355"/>
        <v>#DIV/0!</v>
      </c>
      <c r="AB2625" t="str">
        <f t="shared" si="1356"/>
        <v>0.124481701965707+0.00973021285766549i</v>
      </c>
      <c r="AC2625" t="str">
        <f t="shared" si="1357"/>
        <v>1.0826447019636-0.197845351907288i</v>
      </c>
      <c r="AD2625" t="str">
        <f t="shared" si="1358"/>
        <v>0.109674324060906+0.0290296235133159i</v>
      </c>
      <c r="AE2625" t="e">
        <f t="shared" si="1359"/>
        <v>#DIV/0!</v>
      </c>
      <c r="AF2625" t="str">
        <f t="shared" si="1360"/>
        <v>-17.9551354402909-4.67348150123556i</v>
      </c>
      <c r="AG2625" t="e">
        <f t="shared" si="1361"/>
        <v>#DIV/0!</v>
      </c>
      <c r="AH2625" t="e">
        <f t="shared" si="1362"/>
        <v>#DIV/0!</v>
      </c>
      <c r="AI2625" t="e">
        <f t="shared" si="1363"/>
        <v>#DIV/0!</v>
      </c>
      <c r="AJ2625" t="e">
        <f t="shared" si="1364"/>
        <v>#DIV/0!</v>
      </c>
      <c r="AK2625"/>
      <c r="AL2625"/>
      <c r="AM2625"/>
      <c r="AN2625"/>
    </row>
    <row r="2626" spans="1:40" x14ac:dyDescent="0.3">
      <c r="A2626"/>
      <c r="B2626">
        <f t="shared" si="1365"/>
        <v>692000</v>
      </c>
      <c r="C2626" s="186" t="str">
        <f t="shared" si="1333"/>
        <v>-0.00095257217756047+0.0042536361124598i</v>
      </c>
      <c r="D2626" s="158" t="str">
        <f t="shared" si="1334"/>
        <v>-7.1671883816682-1.57045615898698i</v>
      </c>
      <c r="E2626" t="str">
        <f t="shared" si="1335"/>
        <v>196.655561233593-2282.98709483274i</v>
      </c>
      <c r="F2626" t="str">
        <f t="shared" si="1336"/>
        <v>0.933898086300901+0.209095743806414i</v>
      </c>
      <c r="G2626" t="str">
        <f t="shared" si="1331"/>
        <v>0.933898086300901+0.209095743806414i</v>
      </c>
      <c r="H2626" t="str">
        <f t="shared" si="1337"/>
        <v>10.7918001373272+3.09748699063112i</v>
      </c>
      <c r="I2626" t="str">
        <f t="shared" si="1338"/>
        <v>2717.47764535517i</v>
      </c>
      <c r="J2626" t="str">
        <f t="shared" si="1332"/>
        <v>-1828.0387196243+579.470585131304i</v>
      </c>
      <c r="K2626" t="str">
        <f t="shared" si="1339"/>
        <v>0.428196694219832-1.35081944922469i</v>
      </c>
      <c r="L2626" t="str">
        <f t="shared" si="1340"/>
        <v>0.106805797455846-0.278563014133293i</v>
      </c>
      <c r="M2626" t="str">
        <f t="shared" si="1341"/>
        <v>0.535002491675678-1.62938246335798i</v>
      </c>
      <c r="N2626" t="str">
        <f t="shared" si="1342"/>
        <v>-8.84626000284855i</v>
      </c>
      <c r="O2626" t="str">
        <f t="shared" si="1343"/>
        <v>-0.837273925529089-0.546783662547729i</v>
      </c>
      <c r="P2626" t="str">
        <f t="shared" si="1344"/>
        <v>1.83727392552909+0.546783662547729i</v>
      </c>
      <c r="Q2626" t="str">
        <f t="shared" si="1345"/>
        <v>-1.83727392552909+8.29947634030082i</v>
      </c>
      <c r="R2626" t="str">
        <f t="shared" si="1346"/>
        <v>0.0160876382273299-0.224933628005239i</v>
      </c>
      <c r="S2626" t="str">
        <f t="shared" si="1347"/>
        <v>0.970782990710403i</v>
      </c>
      <c r="T2626" t="str">
        <f t="shared" si="1348"/>
        <v>0.218361740106267+0.0156176055517943i</v>
      </c>
      <c r="U2626" t="e">
        <f t="shared" si="1349"/>
        <v>#DIV/0!</v>
      </c>
      <c r="V2626" t="str">
        <f t="shared" si="1350"/>
        <v>0.0000833333333333333-0.000383321153882215i</v>
      </c>
      <c r="W2626" t="e">
        <f t="shared" si="1351"/>
        <v>#DIV/0!</v>
      </c>
      <c r="X2626" t="e">
        <f t="shared" si="1352"/>
        <v>#DIV/0!</v>
      </c>
      <c r="Y2626" t="str">
        <f t="shared" si="1353"/>
        <v>0.00096+2.95661567814643i</v>
      </c>
      <c r="Z2626" t="e">
        <f t="shared" si="1354"/>
        <v>#DIV/0!</v>
      </c>
      <c r="AA2626" t="e">
        <f t="shared" si="1355"/>
        <v>#DIV/0!</v>
      </c>
      <c r="AB2626" t="str">
        <f t="shared" si="1356"/>
        <v>0.124604873714221+0.00891195392815975i</v>
      </c>
      <c r="AC2626" t="str">
        <f t="shared" si="1357"/>
        <v>1.08118489935684-0.198261078521623i</v>
      </c>
      <c r="AD2626" t="str">
        <f t="shared" si="1358"/>
        <v>0.110036835897103+0.0284206482244668i</v>
      </c>
      <c r="AE2626" t="e">
        <f t="shared" si="1359"/>
        <v>#DIV/0!</v>
      </c>
      <c r="AF2626" t="str">
        <f t="shared" si="1360"/>
        <v>-17.9589885189954-4.6679431496181i</v>
      </c>
      <c r="AG2626" t="e">
        <f t="shared" si="1361"/>
        <v>#DIV/0!</v>
      </c>
      <c r="AH2626" t="e">
        <f t="shared" si="1362"/>
        <v>#DIV/0!</v>
      </c>
      <c r="AI2626" t="e">
        <f t="shared" si="1363"/>
        <v>#DIV/0!</v>
      </c>
      <c r="AJ2626" t="e">
        <f t="shared" si="1364"/>
        <v>#DIV/0!</v>
      </c>
      <c r="AK2626"/>
      <c r="AL2626"/>
      <c r="AM2626"/>
      <c r="AN2626"/>
    </row>
    <row r="2627" spans="1:40" x14ac:dyDescent="0.3">
      <c r="A2627"/>
      <c r="B2627">
        <f t="shared" si="1365"/>
        <v>693000</v>
      </c>
      <c r="C2627" s="186" t="str">
        <f t="shared" si="1333"/>
        <v>-0.000950073968911592+0.00424828668324404i</v>
      </c>
      <c r="D2627" s="158" t="str">
        <f t="shared" si="1334"/>
        <v>-7.16849830189377-1.56860349937951i</v>
      </c>
      <c r="E2627" t="str">
        <f t="shared" si="1335"/>
        <v>196.092587437443-2279.7411655124i</v>
      </c>
      <c r="F2627" t="str">
        <f t="shared" si="1336"/>
        <v>0.934071443669406+0.20884874312405i</v>
      </c>
      <c r="G2627" t="str">
        <f t="shared" si="1331"/>
        <v>0.934071443669406+0.20884874312405i</v>
      </c>
      <c r="H2627" t="str">
        <f t="shared" si="1337"/>
        <v>10.7943286376177+3.09381266731668i</v>
      </c>
      <c r="I2627" t="str">
        <f t="shared" si="1338"/>
        <v>2721.40463617216i</v>
      </c>
      <c r="J2627" t="str">
        <f t="shared" si="1332"/>
        <v>-1833.32877823526+580.307970369934i</v>
      </c>
      <c r="K2627" t="str">
        <f t="shared" si="1339"/>
        <v>0.427073043464105-1.34922375870891i</v>
      </c>
      <c r="L2627" t="str">
        <f t="shared" si="1340"/>
        <v>0.106537156631628-0.27826390013176i</v>
      </c>
      <c r="M2627" t="str">
        <f t="shared" si="1341"/>
        <v>0.533610200095733-1.62748765884067i</v>
      </c>
      <c r="N2627" t="str">
        <f t="shared" si="1342"/>
        <v>-8.85904361556943i</v>
      </c>
      <c r="O2627" t="str">
        <f t="shared" si="1343"/>
        <v>-0.844195192696599-0.536035891175164i</v>
      </c>
      <c r="P2627" t="str">
        <f t="shared" si="1344"/>
        <v>1.8441951926966+0.536035891175164i</v>
      </c>
      <c r="Q2627" t="str">
        <f t="shared" si="1345"/>
        <v>-1.8441951926966+8.32300772439427i</v>
      </c>
      <c r="R2627" t="str">
        <f t="shared" si="1346"/>
        <v>0.0145909410888379-0.224811005596625i</v>
      </c>
      <c r="S2627" t="str">
        <f t="shared" si="1347"/>
        <v>0.972185856303916i</v>
      </c>
      <c r="T2627" t="str">
        <f t="shared" si="1348"/>
        <v>0.218558079982499+0.0141851065567319i</v>
      </c>
      <c r="U2627" t="e">
        <f t="shared" si="1349"/>
        <v>#DIV/0!</v>
      </c>
      <c r="V2627" t="str">
        <f t="shared" si="1350"/>
        <v>0.0000833333333333333-0.00038276802090403i</v>
      </c>
      <c r="W2627" t="e">
        <f t="shared" si="1351"/>
        <v>#DIV/0!</v>
      </c>
      <c r="X2627" t="e">
        <f t="shared" si="1352"/>
        <v>#DIV/0!</v>
      </c>
      <c r="Y2627" t="str">
        <f t="shared" si="1353"/>
        <v>0.00096+2.96088824415531i</v>
      </c>
      <c r="Z2627" t="e">
        <f t="shared" si="1354"/>
        <v>#DIV/0!</v>
      </c>
      <c r="AA2627" t="e">
        <f t="shared" si="1355"/>
        <v>#DIV/0!</v>
      </c>
      <c r="AB2627" t="str">
        <f t="shared" si="1356"/>
        <v>0.12471691213941+0.00809451971881231i</v>
      </c>
      <c r="AC2627" t="str">
        <f t="shared" si="1357"/>
        <v>1.07972394738864-0.198655917068772i</v>
      </c>
      <c r="AD2627" t="str">
        <f t="shared" si="1358"/>
        <v>0.11039189217513+0.027807591346321i</v>
      </c>
      <c r="AE2627" t="e">
        <f t="shared" si="1359"/>
        <v>#DIV/0!</v>
      </c>
      <c r="AF2627" t="str">
        <f t="shared" si="1360"/>
        <v>-17.9628269395115-4.66241616669619i</v>
      </c>
      <c r="AG2627" t="e">
        <f t="shared" si="1361"/>
        <v>#DIV/0!</v>
      </c>
      <c r="AH2627" t="e">
        <f t="shared" si="1362"/>
        <v>#DIV/0!</v>
      </c>
      <c r="AI2627" t="e">
        <f t="shared" si="1363"/>
        <v>#DIV/0!</v>
      </c>
      <c r="AJ2627" t="e">
        <f t="shared" si="1364"/>
        <v>#DIV/0!</v>
      </c>
      <c r="AK2627"/>
      <c r="AL2627"/>
      <c r="AM2627"/>
      <c r="AN2627"/>
    </row>
    <row r="2628" spans="1:40" x14ac:dyDescent="0.3">
      <c r="A2628"/>
      <c r="B2628">
        <f t="shared" si="1365"/>
        <v>694000</v>
      </c>
      <c r="C2628" s="186" t="str">
        <f t="shared" si="1333"/>
        <v>-0.000947585250312968+0.00424294967900504i</v>
      </c>
      <c r="D2628" s="158" t="str">
        <f t="shared" si="1334"/>
        <v>-7.16980324611489-1.56675461030478i</v>
      </c>
      <c r="E2628" t="str">
        <f t="shared" si="1335"/>
        <v>195.532021729163-2276.50438362134i</v>
      </c>
      <c r="F2628" t="str">
        <f t="shared" si="1336"/>
        <v>0.934244142503803+0.20860224667528i</v>
      </c>
      <c r="G2628" t="str">
        <f t="shared" si="1331"/>
        <v>0.934244142503803+0.20860224667528i</v>
      </c>
      <c r="H2628" t="str">
        <f t="shared" si="1337"/>
        <v>10.7968475272769+3.09014591550592i</v>
      </c>
      <c r="I2628" t="str">
        <f t="shared" si="1338"/>
        <v>2725.33162698915i</v>
      </c>
      <c r="J2628" t="str">
        <f t="shared" si="1332"/>
        <v>-1838.62647592003+581.145355608562i</v>
      </c>
      <c r="K2628" t="str">
        <f t="shared" si="1339"/>
        <v>0.425953664643464-1.34763132453931i</v>
      </c>
      <c r="L2628" t="str">
        <f t="shared" si="1340"/>
        <v>0.106269478789567-0.277965279970538i</v>
      </c>
      <c r="M2628" t="str">
        <f t="shared" si="1341"/>
        <v>0.532223143433031-1.62559660450985i</v>
      </c>
      <c r="N2628" t="str">
        <f t="shared" si="1342"/>
        <v>-8.87182722829031i</v>
      </c>
      <c r="O2628" t="str">
        <f t="shared" si="1343"/>
        <v>-0.850978502727799-0.525200521605942i</v>
      </c>
      <c r="P2628" t="str">
        <f t="shared" si="1344"/>
        <v>1.8509785027278+0.525200521605942i</v>
      </c>
      <c r="Q2628" t="str">
        <f t="shared" si="1345"/>
        <v>-1.8509785027278+8.34662670668437i</v>
      </c>
      <c r="R2628" t="str">
        <f t="shared" si="1346"/>
        <v>0.0131003032902637-0.224668833098229i</v>
      </c>
      <c r="S2628" t="str">
        <f t="shared" si="1347"/>
        <v>0.973588721897427i</v>
      </c>
      <c r="T2628" t="str">
        <f t="shared" si="1348"/>
        <v>0.218735042066291+0.0127543075368365i</v>
      </c>
      <c r="U2628" t="e">
        <f t="shared" si="1349"/>
        <v>#DIV/0!</v>
      </c>
      <c r="V2628" t="str">
        <f t="shared" si="1350"/>
        <v>0.0000833333333333333-0.000382216481969009i</v>
      </c>
      <c r="W2628" t="e">
        <f t="shared" si="1351"/>
        <v>#DIV/0!</v>
      </c>
      <c r="X2628" t="e">
        <f t="shared" si="1352"/>
        <v>#DIV/0!</v>
      </c>
      <c r="Y2628" t="str">
        <f t="shared" si="1353"/>
        <v>0.00096+2.96516081016419i</v>
      </c>
      <c r="Z2628" t="e">
        <f t="shared" si="1354"/>
        <v>#DIV/0!</v>
      </c>
      <c r="AA2628" t="e">
        <f t="shared" si="1355"/>
        <v>#DIV/0!</v>
      </c>
      <c r="AB2628" t="str">
        <f t="shared" si="1356"/>
        <v>0.124817892916044+0.00727805557496671i</v>
      </c>
      <c r="AC2628" t="str">
        <f t="shared" si="1357"/>
        <v>1.07826215375456-0.199029993290206i</v>
      </c>
      <c r="AD2628" t="str">
        <f t="shared" si="1358"/>
        <v>0.110739452287067+0.027190537958264i</v>
      </c>
      <c r="AE2628" t="e">
        <f t="shared" si="1359"/>
        <v>#DIV/0!</v>
      </c>
      <c r="AF2628" t="str">
        <f t="shared" si="1360"/>
        <v>-17.9666507733918-4.6569005258107i</v>
      </c>
      <c r="AG2628" t="e">
        <f t="shared" si="1361"/>
        <v>#DIV/0!</v>
      </c>
      <c r="AH2628" t="e">
        <f t="shared" si="1362"/>
        <v>#DIV/0!</v>
      </c>
      <c r="AI2628" t="e">
        <f t="shared" si="1363"/>
        <v>#DIV/0!</v>
      </c>
      <c r="AJ2628" t="e">
        <f t="shared" si="1364"/>
        <v>#DIV/0!</v>
      </c>
      <c r="AK2628"/>
      <c r="AL2628"/>
      <c r="AM2628"/>
      <c r="AN2628"/>
    </row>
    <row r="2629" spans="1:40" x14ac:dyDescent="0.3">
      <c r="A2629"/>
      <c r="B2629">
        <f t="shared" si="1365"/>
        <v>695000</v>
      </c>
      <c r="C2629" s="186" t="str">
        <f t="shared" si="1333"/>
        <v>-0.000945105975509613+0.00423762506066829i</v>
      </c>
      <c r="D2629" s="158" t="str">
        <f t="shared" si="1334"/>
        <v>-7.17110323858475-1.56490948312121i</v>
      </c>
      <c r="E2629" t="str">
        <f t="shared" si="1335"/>
        <v>194.973850428193-2273.27671084757i</v>
      </c>
      <c r="F2629" t="str">
        <f t="shared" si="1336"/>
        <v>0.934416186013805+0.208356253293869i</v>
      </c>
      <c r="G2629" t="str">
        <f t="shared" ref="G2629:G2692" si="1366">IF($C$11=$C$7,$C$24,F2629)</f>
        <v>0.934416186013805+0.208356253293869i</v>
      </c>
      <c r="H2629" t="str">
        <f t="shared" si="1337"/>
        <v>10.7993568531878+3.08648671720399i</v>
      </c>
      <c r="I2629" t="str">
        <f t="shared" si="1338"/>
        <v>2729.25861780613i</v>
      </c>
      <c r="J2629" t="str">
        <f t="shared" ref="J2629:J2692" si="1367">IMSUM(COMPLEX(0,2*PI()*B2629*$C$113*$C$112),COMPLEX(0,2*PI()*B2629*$C$113*$C$111),COMPLEX(0,2*PI()*B2629*$C$28*10^-12*$C$111),COMPLEX(-1*2*PI()*B2629*2*PI()*B2629*$C$113*$C$112*$C$28*10^-12*$C$111,0),COMPLEX(1,0))</f>
        <v>-1843.9318126786+581.982740847192i</v>
      </c>
      <c r="K2629" t="str">
        <f t="shared" si="1339"/>
        <v>0.424838536913717-1.34604213919932i</v>
      </c>
      <c r="L2629" t="str">
        <f t="shared" si="1340"/>
        <v>0.10600275959138-0.277667153174136i</v>
      </c>
      <c r="M2629" t="str">
        <f t="shared" si="1341"/>
        <v>0.530841296505097-1.62370929237346i</v>
      </c>
      <c r="N2629" t="str">
        <f t="shared" si="1342"/>
        <v>-8.88461084101119i</v>
      </c>
      <c r="O2629" t="str">
        <f t="shared" si="1343"/>
        <v>-0.857622747104144-0.514279324540217i</v>
      </c>
      <c r="P2629" t="str">
        <f t="shared" si="1344"/>
        <v>1.85762274710414+0.514279324540217i</v>
      </c>
      <c r="Q2629" t="str">
        <f t="shared" si="1345"/>
        <v>-1.85762274710414+8.37033151647097i</v>
      </c>
      <c r="R2629" t="str">
        <f t="shared" si="1346"/>
        <v>0.011615955078965-0.224507333525597i</v>
      </c>
      <c r="S2629" t="str">
        <f t="shared" si="1347"/>
        <v>0.97499158749094i</v>
      </c>
      <c r="T2629" t="str">
        <f t="shared" si="1348"/>
        <v>0.21889276151748+0.0113254584826635i</v>
      </c>
      <c r="U2629" t="e">
        <f t="shared" si="1349"/>
        <v>#DIV/0!</v>
      </c>
      <c r="V2629" t="str">
        <f t="shared" si="1350"/>
        <v>0.0000833333333333333-0.000381666530196391i</v>
      </c>
      <c r="W2629" t="e">
        <f t="shared" si="1351"/>
        <v>#DIV/0!</v>
      </c>
      <c r="X2629" t="e">
        <f t="shared" si="1352"/>
        <v>#DIV/0!</v>
      </c>
      <c r="Y2629" t="str">
        <f t="shared" si="1353"/>
        <v>0.00096+2.96943337617307i</v>
      </c>
      <c r="Z2629" t="e">
        <f t="shared" si="1354"/>
        <v>#DIV/0!</v>
      </c>
      <c r="AA2629" t="e">
        <f t="shared" si="1355"/>
        <v>#DIV/0!</v>
      </c>
      <c r="AB2629" t="str">
        <f t="shared" si="1356"/>
        <v>0.124907893171071+0.00646270415000891i</v>
      </c>
      <c r="AC2629" t="str">
        <f t="shared" si="1357"/>
        <v>1.07679982073688-0.19938343658274i</v>
      </c>
      <c r="AD2629" t="str">
        <f t="shared" si="1358"/>
        <v>0.111079476436213+0.026569573419964i</v>
      </c>
      <c r="AE2629" t="e">
        <f t="shared" si="1359"/>
        <v>#DIV/0!</v>
      </c>
      <c r="AF2629" t="str">
        <f t="shared" si="1360"/>
        <v>-17.9704600917726-4.6513962003252i</v>
      </c>
      <c r="AG2629" t="e">
        <f t="shared" si="1361"/>
        <v>#DIV/0!</v>
      </c>
      <c r="AH2629" t="e">
        <f t="shared" si="1362"/>
        <v>#DIV/0!</v>
      </c>
      <c r="AI2629" t="e">
        <f t="shared" si="1363"/>
        <v>#DIV/0!</v>
      </c>
      <c r="AJ2629" t="e">
        <f t="shared" si="1364"/>
        <v>#DIV/0!</v>
      </c>
      <c r="AK2629"/>
      <c r="AL2629"/>
      <c r="AM2629"/>
      <c r="AN2629"/>
    </row>
    <row r="2630" spans="1:40" x14ac:dyDescent="0.3">
      <c r="A2630"/>
      <c r="B2630">
        <f t="shared" si="1365"/>
        <v>696000</v>
      </c>
      <c r="C2630" s="186" t="str">
        <f t="shared" ref="C2630:C2693" si="1368">IMPRODUCT(COMPLEX(-1,0),IMDIV(IMPRODUCT(G2630,COMPLEX($C$100+$C$101,0)),COMPLEX($C$100,2*PI()*B2630*$C$103*$C$102*(2*$C$100+$C$101))))</f>
        <v>-0.000942636098516062+0.00423231278929883i</v>
      </c>
      <c r="D2630" s="158" t="str">
        <f t="shared" ref="D2630:D2693" si="1369">IMPRODUCT(COMPLEX($C$106,0),IMSUB(C2630,G2630))</f>
        <v>-7.17239830341484-1.5630681091924i</v>
      </c>
      <c r="E2630" t="str">
        <f t="shared" ref="E2630:E2693" si="1370">IMDIV(COMPLEX($C$20*10^3,0),COMPLEX(1,2*PI()*B2630*$C$20*1000*$C$29*10^-12))</f>
        <v>194.418059950752-2270.05810909106i</v>
      </c>
      <c r="F2630" t="str">
        <f t="shared" ref="F2630:F2693" si="1371">IMDIV(COMPLEX($C$22*1000,0),IMSUM(COMPLEX($C$22*1000,0),E2630))</f>
        <v>0.934587577390376+0.208110761814395i</v>
      </c>
      <c r="G2630" t="str">
        <f t="shared" si="1366"/>
        <v>0.934587577390376+0.208110761814395i</v>
      </c>
      <c r="H2630" t="str">
        <f t="shared" ref="H2630:H2693" si="1372">IMPRODUCT(COMPLEX($C$108,0),IMPRODUCT(COMPLEX(-1,0),D2630),IMDIV(COMPLEX(0,2*PI()*B2630*$C$109*$C$110),COMPLEX(1,2*PI()*B2630*$C$109*$C$110)))</f>
        <v>10.8018566619594+3.08283505443383i</v>
      </c>
      <c r="I2630" t="str">
        <f t="shared" ref="I2630:I2693" si="1373">COMPLEX(0,2*PI()*B2630*$C$113*$C$112*$C$114)</f>
        <v>2733.18560862312i</v>
      </c>
      <c r="J2630" t="str">
        <f t="shared" si="1367"/>
        <v>-1849.24478851099+582.82012608582i</v>
      </c>
      <c r="K2630" t="str">
        <f t="shared" ref="K2630:K2693" si="1374">IMDIV(I2630,J2630)</f>
        <v>0.423727639552313-1.34445619517744i</v>
      </c>
      <c r="L2630" t="str">
        <f t="shared" ref="L2630:L2693" si="1375">IMDIV(COMPLEX($C$117,0),COMPLEX(1,2*PI()*B2630*$C$115*$C$116))</f>
        <v>0.105736994721463-0.277369519261145i</v>
      </c>
      <c r="M2630" t="str">
        <f t="shared" ref="M2630:M2693" si="1376">IMSUM(K2630,L2630)</f>
        <v>0.529464634273776-1.62182571443859i</v>
      </c>
      <c r="N2630" t="str">
        <f t="shared" ref="N2630:N2693" si="1377">COMPLEX(0,-2*PI()*B2630*$C$43)</f>
        <v>-8.89739445373207i</v>
      </c>
      <c r="O2630" t="str">
        <f t="shared" ref="O2630:O2693" si="1378">IMEXP(N2630)</f>
        <v>-0.864126840032994-0.503274084703944i</v>
      </c>
      <c r="P2630" t="str">
        <f t="shared" ref="P2630:P2693" si="1379">IMSUB(COMPLEX(1,0),O2630)</f>
        <v>1.86412684003299+0.503274084703944i</v>
      </c>
      <c r="Q2630" t="str">
        <f t="shared" ref="Q2630:Q2693" si="1380">IMSUM(COMPLEX(0,2*PI()*B2630*$C$43),O2630,COMPLEX(-1,0))</f>
        <v>-1.86412684003299+8.39412036902813i</v>
      </c>
      <c r="R2630" t="str">
        <f t="shared" ref="R2630:R2693" si="1381">IMDIV(P2630,Q2630)</f>
        <v>0.0101381205673158-0.224326731081655i</v>
      </c>
      <c r="S2630" t="str">
        <f t="shared" ref="S2630:S2693" si="1382">IMDIV(COMPLEX(0,2*PI()*B2630*$C$123),COMPLEX($C$124,0))</f>
        <v>0.976394453084453i</v>
      </c>
      <c r="T2630" t="str">
        <f t="shared" ref="T2630:T2693" si="1383">IMPRODUCT(R2630,S2630)</f>
        <v>0.219031375906696+0.00989880468662856i</v>
      </c>
      <c r="U2630" t="e">
        <f t="shared" ref="U2630:U2693" si="1384">IMDIV(COMPLEX(1,2*PI()*B2630*$C$16*10^-3*$C$15*10^-6),COMPLEX(0,2*PI()*B2630*$C$15*10^-6))</f>
        <v>#DIV/0!</v>
      </c>
      <c r="V2630" t="str">
        <f t="shared" ref="V2630:V2693" si="1385">IMSUM(COMPLEX($C$18*10^-3,0),IMDIV(COMPLEX(1,0),COMPLEX(0,2*PI()*B2630*($C$17*1*10^-6))))</f>
        <v>0.0000833333333333333-0.000381118158744961i</v>
      </c>
      <c r="W2630" t="e">
        <f t="shared" ref="W2630:W2693" si="1386">IMDIV(IMPRODUCT(U2630,V2630),IMSUM(U2630,V2630))</f>
        <v>#DIV/0!</v>
      </c>
      <c r="X2630" t="e">
        <f t="shared" ref="X2630:X2693" si="1387">IMDIV(IMPRODUCT(COMPLEX($C$19,0),W2630),IMSUM(COMPLEX($C$19,0),W2630))</f>
        <v>#DIV/0!</v>
      </c>
      <c r="Y2630" t="str">
        <f t="shared" ref="Y2630:Y2693" si="1388">COMPLEX($C$13*10^-3,2*PI()*B2630*$C$12*0.000001)</f>
        <v>0.00096+2.97370594218195i</v>
      </c>
      <c r="Z2630" t="e">
        <f t="shared" ref="Z2630:Z2693" si="1389">IMPRODUCT(COMPLEX($C$6,0),IMDIV(X2630,IMSUM(X2630,Y2630)))</f>
        <v>#DIV/0!</v>
      </c>
      <c r="AA2630" t="e">
        <f t="shared" ref="AA2630:AA2693" si="1390">IMDIV(COMPLEX($C$6,0),IMSUM(X2630,Y2630))</f>
        <v>#DIV/0!</v>
      </c>
      <c r="AB2630" t="str">
        <f t="shared" ref="AB2630:AB2693" si="1391">IMPRODUCT(COMPLEX($C$119,0),T2630)</f>
        <v>0.124986991407121+0.00564860541640138i</v>
      </c>
      <c r="AC2630" t="str">
        <f t="shared" ref="AC2630:AC2693" si="1392">IMSUM(COMPLEX(1,0),IMPRODUCT(AB2630,M2630))</f>
        <v>1.07533724520939-0.199716379833432i</v>
      </c>
      <c r="AD2630" t="str">
        <f t="shared" ref="AD2630:AD2693" si="1393">IMDIV(AB2630,AC2630)</f>
        <v>0.111411925636338+0.0259447833682443i</v>
      </c>
      <c r="AE2630" t="e">
        <f t="shared" ref="AE2630:AE2693" si="1394">IMPRODUCT(AD2630,AA2630,X2630)</f>
        <v>#DIV/0!</v>
      </c>
      <c r="AF2630" t="str">
        <f t="shared" ref="AF2630:AF2693" si="1395">IMSUB(D2630,H2630)</f>
        <v>-17.9742549653742-4.64590316362623i</v>
      </c>
      <c r="AG2630" t="e">
        <f t="shared" ref="AG2630:AG2693" si="1396">IMSUM(COMPLEX(1,0),IMPRODUCT(AD2630,AA2630,COMPLEX($C$127,0)))</f>
        <v>#DIV/0!</v>
      </c>
      <c r="AH2630" t="e">
        <f t="shared" ref="AH2630:AH2693" si="1397">IMDIV(IMPRODUCT(AE2630,AF2630),AG2630)</f>
        <v>#DIV/0!</v>
      </c>
      <c r="AI2630" t="e">
        <f t="shared" ref="AI2630:AI2693" si="1398">20*LOG10(IMABS(AH2630))</f>
        <v>#DIV/0!</v>
      </c>
      <c r="AJ2630" t="e">
        <f t="shared" ref="AJ2630:AJ2693" si="1399">IMARGUMENT(AH2630)*180/PI()</f>
        <v>#DIV/0!</v>
      </c>
      <c r="AK2630"/>
      <c r="AL2630"/>
      <c r="AM2630"/>
      <c r="AN2630"/>
    </row>
    <row r="2631" spans="1:40" x14ac:dyDescent="0.3">
      <c r="A2631"/>
      <c r="B2631">
        <f t="shared" si="1365"/>
        <v>697000</v>
      </c>
      <c r="C2631" s="186" t="str">
        <f t="shared" si="1368"/>
        <v>-0.000940175573614669+0.00422701282610131i</v>
      </c>
      <c r="D2631" s="158" t="str">
        <f t="shared" si="1369"/>
        <v>-7.17368846457654-1.56123047988754i</v>
      </c>
      <c r="E2631" t="str">
        <f t="shared" si="1370"/>
        <v>193.864636809015-2266.8485404622i</v>
      </c>
      <c r="F2631" t="str">
        <f t="shared" si="1371"/>
        <v>0.934758319805933+0.207865771072302i</v>
      </c>
      <c r="G2631" t="str">
        <f t="shared" si="1366"/>
        <v>0.934758319805933+0.207865771072302i</v>
      </c>
      <c r="H2631" t="str">
        <f t="shared" si="1372"/>
        <v>10.8043469999289+3.07919090923692i</v>
      </c>
      <c r="I2631" t="str">
        <f t="shared" si="1373"/>
        <v>2737.11259944011i</v>
      </c>
      <c r="J2631" t="str">
        <f t="shared" si="1367"/>
        <v>-1854.56540341717+583.657511324449i</v>
      </c>
      <c r="K2631" t="str">
        <f t="shared" si="1374"/>
        <v>0.422620951957563-1.34287348496751i</v>
      </c>
      <c r="L2631" t="str">
        <f t="shared" si="1375"/>
        <v>0.105472179886762-0.277072377744341i</v>
      </c>
      <c r="M2631" t="str">
        <f t="shared" si="1376"/>
        <v>0.528093131844325-1.61994586271185i</v>
      </c>
      <c r="N2631" t="str">
        <f t="shared" si="1377"/>
        <v>-8.91017806645295i</v>
      </c>
      <c r="O2631" t="str">
        <f t="shared" si="1378"/>
        <v>-0.870489718625051-0.492186600557227i</v>
      </c>
      <c r="P2631" t="str">
        <f t="shared" si="1379"/>
        <v>1.87048971862505+0.492186600557227i</v>
      </c>
      <c r="Q2631" t="str">
        <f t="shared" si="1380"/>
        <v>-1.87048971862505+8.41799146589572i</v>
      </c>
      <c r="R2631" t="str">
        <f t="shared" si="1381"/>
        <v>0.00866701779960958-0.224127251013981i</v>
      </c>
      <c r="S2631" t="str">
        <f t="shared" si="1382"/>
        <v>0.977797318677964i</v>
      </c>
      <c r="T2631" t="str">
        <f t="shared" si="1383"/>
        <v>0.219151025084134+0.00847458676539244i</v>
      </c>
      <c r="U2631" t="e">
        <f t="shared" si="1384"/>
        <v>#DIV/0!</v>
      </c>
      <c r="V2631" t="str">
        <f t="shared" si="1385"/>
        <v>0.0000833333333333333-0.000380571360812758i</v>
      </c>
      <c r="W2631" t="e">
        <f t="shared" si="1386"/>
        <v>#DIV/0!</v>
      </c>
      <c r="X2631" t="e">
        <f t="shared" si="1387"/>
        <v>#DIV/0!</v>
      </c>
      <c r="Y2631" t="str">
        <f t="shared" si="1388"/>
        <v>0.00096+2.97797850819084i</v>
      </c>
      <c r="Z2631" t="e">
        <f t="shared" si="1389"/>
        <v>#DIV/0!</v>
      </c>
      <c r="AA2631" t="e">
        <f t="shared" si="1390"/>
        <v>#DIV/0!</v>
      </c>
      <c r="AB2631" t="str">
        <f t="shared" si="1391"/>
        <v>0.125055267427624+0.00483589667845675i</v>
      </c>
      <c r="AC2631" t="str">
        <f t="shared" si="1392"/>
        <v>1.07387471864625-0.200028959257502i</v>
      </c>
      <c r="AD2631" t="str">
        <f t="shared" si="1393"/>
        <v>0.111736761711061+0.0253162537140233i</v>
      </c>
      <c r="AE2631" t="e">
        <f t="shared" si="1394"/>
        <v>#DIV/0!</v>
      </c>
      <c r="AF2631" t="str">
        <f t="shared" si="1395"/>
        <v>-17.9780354645054-4.64042138912446i</v>
      </c>
      <c r="AG2631" t="e">
        <f t="shared" si="1396"/>
        <v>#DIV/0!</v>
      </c>
      <c r="AH2631" t="e">
        <f t="shared" si="1397"/>
        <v>#DIV/0!</v>
      </c>
      <c r="AI2631" t="e">
        <f t="shared" si="1398"/>
        <v>#DIV/0!</v>
      </c>
      <c r="AJ2631" t="e">
        <f t="shared" si="1399"/>
        <v>#DIV/0!</v>
      </c>
      <c r="AK2631"/>
      <c r="AL2631"/>
      <c r="AM2631"/>
      <c r="AN2631"/>
    </row>
    <row r="2632" spans="1:40" x14ac:dyDescent="0.3">
      <c r="A2632"/>
      <c r="B2632">
        <f t="shared" si="1365"/>
        <v>698000</v>
      </c>
      <c r="C2632" s="186" t="str">
        <f t="shared" si="1368"/>
        <v>-0.000937724355353742+0.00422172513241926i</v>
      </c>
      <c r="D2632" s="158" t="str">
        <f t="shared" si="1369"/>
        <v>-7.1749737459015-1.55939658658141i</v>
      </c>
      <c r="E2632" t="str">
        <f t="shared" si="1370"/>
        <v>193.313567610288-2263.64796728035i</v>
      </c>
      <c r="F2632" t="str">
        <f t="shared" si="1371"/>
        <v>0.934928416414406+0.207621279903907i</v>
      </c>
      <c r="G2632" t="str">
        <f t="shared" si="1366"/>
        <v>0.934928416414406+0.207621279903907i</v>
      </c>
      <c r="H2632" t="str">
        <f t="shared" si="1372"/>
        <v>10.8068279131637+3.07555426367326i</v>
      </c>
      <c r="I2632" t="str">
        <f t="shared" si="1373"/>
        <v>2741.03959025709i</v>
      </c>
      <c r="J2632" t="str">
        <f t="shared" si="1367"/>
        <v>-1859.89365739717+584.494896563078i</v>
      </c>
      <c r="K2632" t="str">
        <f t="shared" si="1374"/>
        <v>0.421518453647798-1.34129400106883i</v>
      </c>
      <c r="L2632" t="str">
        <f t="shared" si="1375"/>
        <v>0.105208310816647-0.276775728130763i</v>
      </c>
      <c r="M2632" t="str">
        <f t="shared" si="1376"/>
        <v>0.526726764464445-1.61806972919959i</v>
      </c>
      <c r="N2632" t="str">
        <f t="shared" si="1377"/>
        <v>-8.92296167917383i</v>
      </c>
      <c r="O2632" t="str">
        <f t="shared" si="1378"/>
        <v>-0.87671034306806-0.481018684000408i</v>
      </c>
      <c r="P2632" t="str">
        <f t="shared" si="1379"/>
        <v>1.87671034306806+0.481018684000408i</v>
      </c>
      <c r="Q2632" t="str">
        <f t="shared" si="1380"/>
        <v>-1.87671034306806+8.44194299517342i</v>
      </c>
      <c r="R2632" t="str">
        <f t="shared" si="1381"/>
        <v>0.00720285882135002-0.223909119476223i</v>
      </c>
      <c r="S2632" t="str">
        <f t="shared" si="1382"/>
        <v>0.979200184271476i</v>
      </c>
      <c r="T2632" t="str">
        <f t="shared" si="1383"/>
        <v>0.219251851051182+0.00705304068514737i</v>
      </c>
      <c r="U2632" t="e">
        <f t="shared" si="1384"/>
        <v>#DIV/0!</v>
      </c>
      <c r="V2632" t="str">
        <f t="shared" si="1385"/>
        <v>0.0000833333333333333-0.000380026129636809i</v>
      </c>
      <c r="W2632" t="e">
        <f t="shared" si="1386"/>
        <v>#DIV/0!</v>
      </c>
      <c r="X2632" t="e">
        <f t="shared" si="1387"/>
        <v>#DIV/0!</v>
      </c>
      <c r="Y2632" t="str">
        <f t="shared" si="1388"/>
        <v>0.00096+2.98225107419972i</v>
      </c>
      <c r="Z2632" t="e">
        <f t="shared" si="1389"/>
        <v>#DIV/0!</v>
      </c>
      <c r="AA2632" t="e">
        <f t="shared" si="1390"/>
        <v>#DIV/0!</v>
      </c>
      <c r="AB2632" t="str">
        <f t="shared" si="1391"/>
        <v>0.125112802263558+0.00402471258676706i</v>
      </c>
      <c r="AC2632" t="str">
        <f t="shared" si="1392"/>
        <v>1.07241252713474-0.20032131423927i</v>
      </c>
      <c r="AD2632" t="str">
        <f t="shared" si="1393"/>
        <v>0.11205394729338+0.0246840706393099i</v>
      </c>
      <c r="AE2632" t="e">
        <f t="shared" si="1394"/>
        <v>#DIV/0!</v>
      </c>
      <c r="AF2632" t="str">
        <f t="shared" si="1395"/>
        <v>-17.9818016590652-4.63495085025467i</v>
      </c>
      <c r="AG2632" t="e">
        <f t="shared" si="1396"/>
        <v>#DIV/0!</v>
      </c>
      <c r="AH2632" t="e">
        <f t="shared" si="1397"/>
        <v>#DIV/0!</v>
      </c>
      <c r="AI2632" t="e">
        <f t="shared" si="1398"/>
        <v>#DIV/0!</v>
      </c>
      <c r="AJ2632" t="e">
        <f t="shared" si="1399"/>
        <v>#DIV/0!</v>
      </c>
      <c r="AK2632"/>
      <c r="AL2632"/>
      <c r="AM2632"/>
      <c r="AN2632"/>
    </row>
    <row r="2633" spans="1:40" x14ac:dyDescent="0.3">
      <c r="A2633"/>
      <c r="B2633">
        <f t="shared" si="1365"/>
        <v>699000</v>
      </c>
      <c r="C2633" s="186" t="str">
        <f t="shared" si="1368"/>
        <v>-0.0009352823985459+0.00421644966973473i</v>
      </c>
      <c r="D2633" s="158" t="str">
        <f t="shared" si="1369"/>
        <v>-7.17625417108302-1.55756642065492i</v>
      </c>
      <c r="E2633" t="str">
        <f t="shared" si="1370"/>
        <v>192.764839056229-2260.45635207251i</v>
      </c>
      <c r="F2633" t="str">
        <f t="shared" si="1371"/>
        <v>0.935097870351413+0.207377287146463i</v>
      </c>
      <c r="G2633" t="str">
        <f t="shared" si="1366"/>
        <v>0.935097870351413+0.207377287146463i</v>
      </c>
      <c r="H2633" t="str">
        <f t="shared" si="1372"/>
        <v>10.8092994474629+3.07192509982228i</v>
      </c>
      <c r="I2633" t="str">
        <f t="shared" si="1373"/>
        <v>2744.96658107408i</v>
      </c>
      <c r="J2633" t="str">
        <f t="shared" si="1367"/>
        <v>-1865.22955045097+585.332281801707i</v>
      </c>
      <c r="K2633" t="str">
        <f t="shared" si="1374"/>
        <v>0.420420124260623-1.33971773598648i</v>
      </c>
      <c r="L2633" t="str">
        <f t="shared" si="1375"/>
        <v>0.104945383262786-0.276479569921809i</v>
      </c>
      <c r="M2633" t="str">
        <f t="shared" si="1376"/>
        <v>0.525365507523409-1.61619730590829i</v>
      </c>
      <c r="N2633" t="str">
        <f t="shared" si="1377"/>
        <v>-8.9357452918947i</v>
      </c>
      <c r="O2633" t="str">
        <f t="shared" si="1378"/>
        <v>-0.882787696796719-0.469772160077993i</v>
      </c>
      <c r="P2633" t="str">
        <f t="shared" si="1379"/>
        <v>1.88278769679672+0.469772160077993i</v>
      </c>
      <c r="Q2633" t="str">
        <f t="shared" si="1380"/>
        <v>-1.88278769679672+8.46597313181671i</v>
      </c>
      <c r="R2633" t="str">
        <f t="shared" si="1381"/>
        <v>0.00574584975076907-0.223672563393638i</v>
      </c>
      <c r="S2633" t="str">
        <f t="shared" si="1382"/>
        <v>0.980603049864988i</v>
      </c>
      <c r="T2633" t="str">
        <f t="shared" si="1383"/>
        <v>0.219333997834921+0.00563439778967013i</v>
      </c>
      <c r="U2633" t="e">
        <f t="shared" si="1384"/>
        <v>#DIV/0!</v>
      </c>
      <c r="V2633" t="str">
        <f t="shared" si="1385"/>
        <v>0.0000833333333333333-0.000379482458492836i</v>
      </c>
      <c r="W2633" t="e">
        <f t="shared" si="1386"/>
        <v>#DIV/0!</v>
      </c>
      <c r="X2633" t="e">
        <f t="shared" si="1387"/>
        <v>#DIV/0!</v>
      </c>
      <c r="Y2633" t="str">
        <f t="shared" si="1388"/>
        <v>0.00096+2.9865236402086i</v>
      </c>
      <c r="Z2633" t="e">
        <f t="shared" si="1389"/>
        <v>#DIV/0!</v>
      </c>
      <c r="AA2633" t="e">
        <f t="shared" si="1390"/>
        <v>#DIV/0!</v>
      </c>
      <c r="AB2633" t="str">
        <f t="shared" si="1391"/>
        <v>0.125159678101829+0.00321518515421183i</v>
      </c>
      <c r="AC2633" t="str">
        <f t="shared" si="1392"/>
        <v>1.07095095139167-0.200593587176201i</v>
      </c>
      <c r="AD2633" t="str">
        <f t="shared" si="1393"/>
        <v>0.112363445825312+0.0240483205942555i</v>
      </c>
      <c r="AE2633" t="e">
        <f t="shared" si="1394"/>
        <v>#DIV/0!</v>
      </c>
      <c r="AF2633" t="str">
        <f t="shared" si="1395"/>
        <v>-17.9855536185459-4.6294915204772i</v>
      </c>
      <c r="AG2633" t="e">
        <f t="shared" si="1396"/>
        <v>#DIV/0!</v>
      </c>
      <c r="AH2633" t="e">
        <f t="shared" si="1397"/>
        <v>#DIV/0!</v>
      </c>
      <c r="AI2633" t="e">
        <f t="shared" si="1398"/>
        <v>#DIV/0!</v>
      </c>
      <c r="AJ2633" t="e">
        <f t="shared" si="1399"/>
        <v>#DIV/0!</v>
      </c>
      <c r="AK2633"/>
      <c r="AL2633"/>
      <c r="AM2633"/>
      <c r="AN2633"/>
    </row>
    <row r="2634" spans="1:40" x14ac:dyDescent="0.3">
      <c r="A2634"/>
      <c r="B2634">
        <f t="shared" si="1365"/>
        <v>700000</v>
      </c>
      <c r="C2634" s="186" t="str">
        <f t="shared" si="1368"/>
        <v>-0.000932849658266233+0.00421118639966786i</v>
      </c>
      <c r="D2634" s="158" t="str">
        <f t="shared" si="1369"/>
        <v>-7.17752976367663-1.55573997349515i</v>
      </c>
      <c r="E2634" t="str">
        <f t="shared" si="1370"/>
        <v>192.218437942044-2257.27365757183i</v>
      </c>
      <c r="F2634" t="str">
        <f t="shared" si="1371"/>
        <v>0.935266684734337+0.207133791638166i</v>
      </c>
      <c r="G2634" t="str">
        <f t="shared" si="1366"/>
        <v>0.935266684734337+0.207133791638166i</v>
      </c>
      <c r="H2634" t="str">
        <f t="shared" si="1372"/>
        <v>10.8117616483593+3.06830339978294i</v>
      </c>
      <c r="I2634" t="str">
        <f t="shared" si="1373"/>
        <v>2748.89357189107i</v>
      </c>
      <c r="J2634" t="str">
        <f t="shared" si="1367"/>
        <v>-1870.57308257858+586.169667040337i</v>
      </c>
      <c r="K2634" t="str">
        <f t="shared" si="1374"/>
        <v>0.419325943552083-1.33814468223142i</v>
      </c>
      <c r="L2634" t="str">
        <f t="shared" si="1375"/>
        <v>0.104683392999014-0.276183902613324i</v>
      </c>
      <c r="M2634" t="str">
        <f t="shared" si="1376"/>
        <v>0.524009336551097-1.61432858484474i</v>
      </c>
      <c r="N2634" t="str">
        <f t="shared" si="1377"/>
        <v>-8.94852890461558i</v>
      </c>
      <c r="O2634" t="str">
        <f t="shared" si="1378"/>
        <v>-0.888720786658836-0.458448866680352i</v>
      </c>
      <c r="P2634" t="str">
        <f t="shared" si="1379"/>
        <v>1.88872078665884+0.458448866680352i</v>
      </c>
      <c r="Q2634" t="str">
        <f t="shared" si="1380"/>
        <v>-1.88872078665884+8.49008003793523i</v>
      </c>
      <c r="R2634" t="str">
        <f t="shared" si="1381"/>
        <v>0.0042961908523974-0.223417810332742i</v>
      </c>
      <c r="S2634" t="str">
        <f t="shared" si="1382"/>
        <v>0.9820059154585i</v>
      </c>
      <c r="T2634" t="str">
        <f t="shared" si="1383"/>
        <v>0.219397611365538+0.00421888483099294i</v>
      </c>
      <c r="U2634" t="e">
        <f t="shared" si="1384"/>
        <v>#DIV/0!</v>
      </c>
      <c r="V2634" t="str">
        <f t="shared" si="1385"/>
        <v>0.0000833333333333333-0.000378940340694988i</v>
      </c>
      <c r="W2634" t="e">
        <f t="shared" si="1386"/>
        <v>#DIV/0!</v>
      </c>
      <c r="X2634" t="e">
        <f t="shared" si="1387"/>
        <v>#DIV/0!</v>
      </c>
      <c r="Y2634" t="str">
        <f t="shared" si="1388"/>
        <v>0.00096+2.99079620621748i</v>
      </c>
      <c r="Z2634" t="e">
        <f t="shared" si="1389"/>
        <v>#DIV/0!</v>
      </c>
      <c r="AA2634" t="e">
        <f t="shared" si="1390"/>
        <v>#DIV/0!</v>
      </c>
      <c r="AB2634" t="str">
        <f t="shared" si="1391"/>
        <v>0.125195978215325+0.00240744377345998i</v>
      </c>
      <c r="AC2634" t="str">
        <f t="shared" si="1392"/>
        <v>1.06949026678338-0.200845923326084i</v>
      </c>
      <c r="AD2634" t="str">
        <f t="shared" si="1393"/>
        <v>0.112665221557699+0.0234090902942503i</v>
      </c>
      <c r="AE2634" t="e">
        <f t="shared" si="1394"/>
        <v>#DIV/0!</v>
      </c>
      <c r="AF2634" t="str">
        <f t="shared" si="1395"/>
        <v>-17.9892914120359-4.62404337327809i</v>
      </c>
      <c r="AG2634" t="e">
        <f t="shared" si="1396"/>
        <v>#DIV/0!</v>
      </c>
      <c r="AH2634" t="e">
        <f t="shared" si="1397"/>
        <v>#DIV/0!</v>
      </c>
      <c r="AI2634" t="e">
        <f t="shared" si="1398"/>
        <v>#DIV/0!</v>
      </c>
      <c r="AJ2634" t="e">
        <f t="shared" si="1399"/>
        <v>#DIV/0!</v>
      </c>
      <c r="AK2634"/>
      <c r="AL2634"/>
      <c r="AM2634"/>
      <c r="AN2634"/>
    </row>
    <row r="2635" spans="1:40" x14ac:dyDescent="0.3">
      <c r="A2635"/>
      <c r="B2635">
        <f t="shared" si="1365"/>
        <v>701000</v>
      </c>
      <c r="C2635" s="186" t="str">
        <f t="shared" si="1368"/>
        <v>-0.000930426089850594+0.00420593528397638i</v>
      </c>
      <c r="D2635" s="158" t="str">
        <f t="shared" si="1369"/>
        <v>-7.17880054710115-1.55391723649566i</v>
      </c>
      <c r="E2635" t="str">
        <f t="shared" si="1370"/>
        <v>191.674351155686-2254.09984671617i</v>
      </c>
      <c r="F2635" t="str">
        <f t="shared" si="1371"/>
        <v>0.935434862662473+0.206890792218193i</v>
      </c>
      <c r="G2635" t="str">
        <f t="shared" si="1366"/>
        <v>0.935434862662473+0.206890792218193i</v>
      </c>
      <c r="H2635" t="str">
        <f t="shared" si="1372"/>
        <v>10.8142145611209+3.0646891456742i</v>
      </c>
      <c r="I2635" t="str">
        <f t="shared" si="1373"/>
        <v>2752.82056270806i</v>
      </c>
      <c r="J2635" t="str">
        <f t="shared" si="1367"/>
        <v>-1875.92425377999+587.007052278965i</v>
      </c>
      <c r="K2635" t="str">
        <f t="shared" si="1374"/>
        <v>0.418235891395907-1.33657483232078i</v>
      </c>
      <c r="L2635" t="str">
        <f t="shared" si="1375"/>
        <v>0.104422335821217-0.275888725695684i</v>
      </c>
      <c r="M2635" t="str">
        <f t="shared" si="1376"/>
        <v>0.522658227217124-1.61246355801646i</v>
      </c>
      <c r="N2635" t="str">
        <f t="shared" si="1377"/>
        <v>-8.96131251733646i</v>
      </c>
      <c r="O2635" t="str">
        <f t="shared" si="1378"/>
        <v>-0.894508643077588-0.447050654243444i</v>
      </c>
      <c r="P2635" t="str">
        <f t="shared" si="1379"/>
        <v>1.89450864307759+0.447050654243444i</v>
      </c>
      <c r="Q2635" t="str">
        <f t="shared" si="1380"/>
        <v>-1.89450864307759+8.51426186309302i</v>
      </c>
      <c r="R2635" t="str">
        <f t="shared" si="1381"/>
        <v>0.00285407661255556-0.223145088375035i</v>
      </c>
      <c r="S2635" t="str">
        <f t="shared" si="1382"/>
        <v>0.983408781052013i</v>
      </c>
      <c r="T2635" t="str">
        <f t="shared" si="1383"/>
        <v>0.219442839356637+0.00280672400258232i</v>
      </c>
      <c r="U2635" t="e">
        <f t="shared" si="1384"/>
        <v>#DIV/0!</v>
      </c>
      <c r="V2635" t="str">
        <f t="shared" si="1385"/>
        <v>0.0000833333333333333-0.000378399769595567i</v>
      </c>
      <c r="W2635" t="e">
        <f t="shared" si="1386"/>
        <v>#DIV/0!</v>
      </c>
      <c r="X2635" t="e">
        <f t="shared" si="1387"/>
        <v>#DIV/0!</v>
      </c>
      <c r="Y2635" t="str">
        <f t="shared" si="1388"/>
        <v>0.00096+2.99506877222637i</v>
      </c>
      <c r="Z2635" t="e">
        <f t="shared" si="1389"/>
        <v>#DIV/0!</v>
      </c>
      <c r="AA2635" t="e">
        <f t="shared" si="1390"/>
        <v>#DIV/0!</v>
      </c>
      <c r="AB2635" t="str">
        <f t="shared" si="1391"/>
        <v>0.125221786894613+0.00160161523590279i</v>
      </c>
      <c r="AC2635" t="str">
        <f t="shared" si="1392"/>
        <v>1.06803074334916-0.201078470657386i</v>
      </c>
      <c r="AD2635" t="str">
        <f t="shared" si="1393"/>
        <v>0.112959239550122+0.0227664667170667i</v>
      </c>
      <c r="AE2635" t="e">
        <f t="shared" si="1394"/>
        <v>#DIV/0!</v>
      </c>
      <c r="AF2635" t="str">
        <f t="shared" si="1395"/>
        <v>-17.993015108222-4.61860638216986i</v>
      </c>
      <c r="AG2635" t="e">
        <f t="shared" si="1396"/>
        <v>#DIV/0!</v>
      </c>
      <c r="AH2635" t="e">
        <f t="shared" si="1397"/>
        <v>#DIV/0!</v>
      </c>
      <c r="AI2635" t="e">
        <f t="shared" si="1398"/>
        <v>#DIV/0!</v>
      </c>
      <c r="AJ2635" t="e">
        <f t="shared" si="1399"/>
        <v>#DIV/0!</v>
      </c>
      <c r="AK2635"/>
      <c r="AL2635"/>
      <c r="AM2635"/>
      <c r="AN2635"/>
    </row>
    <row r="2636" spans="1:40" x14ac:dyDescent="0.3">
      <c r="A2636"/>
      <c r="B2636">
        <f t="shared" si="1365"/>
        <v>702000</v>
      </c>
      <c r="C2636" s="186" t="str">
        <f t="shared" si="1368"/>
        <v>-0.000928011648893938+0.00420069628455526i</v>
      </c>
      <c r="D2636" s="158" t="str">
        <f t="shared" si="1369"/>
        <v>-7.18006654463971-1.55209820105679i</v>
      </c>
      <c r="E2636" t="str">
        <f t="shared" si="1370"/>
        <v>191.132565677101-2250.93488264683i</v>
      </c>
      <c r="F2636" t="str">
        <f t="shared" si="1371"/>
        <v>0.935602407217155+0.206648287726745i</v>
      </c>
      <c r="G2636" t="str">
        <f t="shared" si="1366"/>
        <v>0.935602407217155+0.206648287726745i</v>
      </c>
      <c r="H2636" t="str">
        <f t="shared" si="1372"/>
        <v>10.8166582307532+3.0610823196356i</v>
      </c>
      <c r="I2636" t="str">
        <f t="shared" si="1373"/>
        <v>2756.74755352504i</v>
      </c>
      <c r="J2636" t="str">
        <f t="shared" si="1367"/>
        <v>-1881.28306405521+587.844437517595i</v>
      </c>
      <c r="K2636" t="str">
        <f t="shared" si="1374"/>
        <v>0.417149947782714-1.33500817877799i</v>
      </c>
      <c r="L2636" t="str">
        <f t="shared" si="1375"/>
        <v>0.104162207547196-0.275594038653884i</v>
      </c>
      <c r="M2636" t="str">
        <f t="shared" si="1376"/>
        <v>0.52131215532991-1.61060221743187i</v>
      </c>
      <c r="N2636" t="str">
        <f t="shared" si="1377"/>
        <v>-8.97409613005734i</v>
      </c>
      <c r="O2636" t="str">
        <f t="shared" si="1378"/>
        <v>-0.900150320209997-0.435579385446373i</v>
      </c>
      <c r="P2636" t="str">
        <f t="shared" si="1379"/>
        <v>1.90015032021+0.435579385446373i</v>
      </c>
      <c r="Q2636" t="str">
        <f t="shared" si="1380"/>
        <v>-1.90015032021+8.53851674461097i</v>
      </c>
      <c r="R2636" t="str">
        <f t="shared" si="1381"/>
        <v>0.00141969581657805-0.222854625994783i</v>
      </c>
      <c r="S2636" t="str">
        <f t="shared" si="1382"/>
        <v>0.984811646645524i</v>
      </c>
      <c r="T2636" t="str">
        <f t="shared" si="1383"/>
        <v>0.219469831188495+0.00139813297485999i</v>
      </c>
      <c r="U2636" t="e">
        <f t="shared" si="1384"/>
        <v>#DIV/0!</v>
      </c>
      <c r="V2636" t="str">
        <f t="shared" si="1385"/>
        <v>0.0000833333333333333-0.000377860738584747i</v>
      </c>
      <c r="W2636" t="e">
        <f t="shared" si="1386"/>
        <v>#DIV/0!</v>
      </c>
      <c r="X2636" t="e">
        <f t="shared" si="1387"/>
        <v>#DIV/0!</v>
      </c>
      <c r="Y2636" t="str">
        <f t="shared" si="1388"/>
        <v>0.00096+2.99934133823525i</v>
      </c>
      <c r="Z2636" t="e">
        <f t="shared" si="1389"/>
        <v>#DIV/0!</v>
      </c>
      <c r="AA2636" t="e">
        <f t="shared" si="1390"/>
        <v>#DIV/0!</v>
      </c>
      <c r="AB2636" t="str">
        <f t="shared" si="1391"/>
        <v>0.125237189381323+0.000797823751923459i</v>
      </c>
      <c r="AC2636" t="str">
        <f t="shared" si="1392"/>
        <v>1.06657264582781-0.201291379702805i</v>
      </c>
      <c r="AD2636" t="str">
        <f t="shared" si="1393"/>
        <v>0.11324546567097+0.022120537100038i</v>
      </c>
      <c r="AE2636" t="e">
        <f t="shared" si="1394"/>
        <v>#DIV/0!</v>
      </c>
      <c r="AF2636" t="str">
        <f t="shared" si="1395"/>
        <v>-17.9967247753929-4.61318052069239i</v>
      </c>
      <c r="AG2636" t="e">
        <f t="shared" si="1396"/>
        <v>#DIV/0!</v>
      </c>
      <c r="AH2636" t="e">
        <f t="shared" si="1397"/>
        <v>#DIV/0!</v>
      </c>
      <c r="AI2636" t="e">
        <f t="shared" si="1398"/>
        <v>#DIV/0!</v>
      </c>
      <c r="AJ2636" t="e">
        <f t="shared" si="1399"/>
        <v>#DIV/0!</v>
      </c>
      <c r="AK2636"/>
      <c r="AL2636"/>
      <c r="AM2636"/>
      <c r="AN2636"/>
    </row>
    <row r="2637" spans="1:40" x14ac:dyDescent="0.3">
      <c r="A2637"/>
      <c r="B2637">
        <f t="shared" si="1365"/>
        <v>703000</v>
      </c>
      <c r="C2637" s="186" t="str">
        <f t="shared" si="1368"/>
        <v>-0.000925606291248506+0.00419546936343622i</v>
      </c>
      <c r="D2637" s="158" t="str">
        <f t="shared" si="1369"/>
        <v>-7.18132777944036-1.55028285858574i</v>
      </c>
      <c r="E2637" t="str">
        <f t="shared" si="1370"/>
        <v>190.593068577442-2247.77872870706i</v>
      </c>
      <c r="F2637" t="str">
        <f t="shared" si="1371"/>
        <v>0.935769321461842+0.206406277005054i</v>
      </c>
      <c r="G2637" t="str">
        <f t="shared" si="1366"/>
        <v>0.935769321461842+0.206406277005054i</v>
      </c>
      <c r="H2637" t="str">
        <f t="shared" si="1372"/>
        <v>10.8190927020001+3.05748290382734i</v>
      </c>
      <c r="I2637" t="str">
        <f t="shared" si="1373"/>
        <v>2760.67454434203i</v>
      </c>
      <c r="J2637" t="str">
        <f t="shared" si="1367"/>
        <v>-1886.64951340423+588.681822756223i</v>
      </c>
      <c r="K2637" t="str">
        <f t="shared" si="1374"/>
        <v>0.416068092819254-1.33344471413301i</v>
      </c>
      <c r="L2637" t="str">
        <f t="shared" si="1375"/>
        <v>0.103903004016557-0.275299840967624i</v>
      </c>
      <c r="M2637" t="str">
        <f t="shared" si="1376"/>
        <v>0.519971096835811-1.60874455510063i</v>
      </c>
      <c r="N2637" t="str">
        <f t="shared" si="1377"/>
        <v>-8.98687974277822i</v>
      </c>
      <c r="O2637" t="str">
        <f t="shared" si="1378"/>
        <v>-0.905644896101485-0.424036934907009i</v>
      </c>
      <c r="P2637" t="str">
        <f t="shared" si="1379"/>
        <v>1.90564489610149+0.424036934907009i</v>
      </c>
      <c r="Q2637" t="str">
        <f t="shared" si="1380"/>
        <v>-1.90564489610149+8.56284280787121i</v>
      </c>
      <c r="R2637" t="str">
        <f t="shared" si="1381"/>
        <v>-0.000006768372348982-0.22254665194082i</v>
      </c>
      <c r="S2637" t="str">
        <f t="shared" si="1382"/>
        <v>0.986214512239037i</v>
      </c>
      <c r="T2637" t="str">
        <f t="shared" si="1383"/>
        <v>0.219478737794247-6.67506703480347E-06i</v>
      </c>
      <c r="U2637" t="e">
        <f t="shared" si="1384"/>
        <v>#DIV/0!</v>
      </c>
      <c r="V2637" t="str">
        <f t="shared" si="1385"/>
        <v>0.0000833333333333333-0.000377323241090316i</v>
      </c>
      <c r="W2637" t="e">
        <f t="shared" si="1386"/>
        <v>#DIV/0!</v>
      </c>
      <c r="X2637" t="e">
        <f t="shared" si="1387"/>
        <v>#DIV/0!</v>
      </c>
      <c r="Y2637" t="str">
        <f t="shared" si="1388"/>
        <v>0.00096+3.00361390424413i</v>
      </c>
      <c r="Z2637" t="e">
        <f t="shared" si="1389"/>
        <v>#DIV/0!</v>
      </c>
      <c r="AA2637" t="e">
        <f t="shared" si="1390"/>
        <v>#DIV/0!</v>
      </c>
      <c r="AB2637" t="str">
        <f t="shared" si="1391"/>
        <v>0.1252422718032-3.80902755446477E-06i</v>
      </c>
      <c r="AC2637" t="str">
        <f t="shared" si="1392"/>
        <v>1.06511623368738-0.201484803416067i</v>
      </c>
      <c r="AD2637" t="str">
        <f t="shared" si="1393"/>
        <v>0.113523866597637+0.0214713889372704i</v>
      </c>
      <c r="AE2637" t="e">
        <f t="shared" si="1394"/>
        <v>#DIV/0!</v>
      </c>
      <c r="AF2637" t="str">
        <f t="shared" si="1395"/>
        <v>-18.0004204814405-4.60776576241308i</v>
      </c>
      <c r="AG2637" t="e">
        <f t="shared" si="1396"/>
        <v>#DIV/0!</v>
      </c>
      <c r="AH2637" t="e">
        <f t="shared" si="1397"/>
        <v>#DIV/0!</v>
      </c>
      <c r="AI2637" t="e">
        <f t="shared" si="1398"/>
        <v>#DIV/0!</v>
      </c>
      <c r="AJ2637" t="e">
        <f t="shared" si="1399"/>
        <v>#DIV/0!</v>
      </c>
      <c r="AK2637"/>
      <c r="AL2637"/>
      <c r="AM2637"/>
      <c r="AN2637"/>
    </row>
    <row r="2638" spans="1:40" x14ac:dyDescent="0.3">
      <c r="A2638"/>
      <c r="B2638">
        <f t="shared" si="1365"/>
        <v>704000</v>
      </c>
      <c r="C2638" s="186" t="str">
        <f t="shared" si="1368"/>
        <v>-0.000923209973022194+0.00419025448278718i</v>
      </c>
      <c r="D2638" s="158" t="str">
        <f t="shared" si="1369"/>
        <v>-7.1825842745171-1.5484712004969i</v>
      </c>
      <c r="E2638" t="str">
        <f t="shared" si="1370"/>
        <v>190.055847018309-2244.63134844076i</v>
      </c>
      <c r="F2638" t="str">
        <f t="shared" si="1371"/>
        <v>0.935935608442251+0.206164758895426i</v>
      </c>
      <c r="G2638" t="str">
        <f t="shared" si="1366"/>
        <v>0.935935608442251+0.206164758895426i</v>
      </c>
      <c r="H2638" t="str">
        <f t="shared" si="1372"/>
        <v>10.8215180193464+3.05389088043086i</v>
      </c>
      <c r="I2638" t="str">
        <f t="shared" si="1373"/>
        <v>2764.60153515902i</v>
      </c>
      <c r="J2638" t="str">
        <f t="shared" si="1367"/>
        <v>-1892.02360182707+589.519207994853i</v>
      </c>
      <c r="K2638" t="str">
        <f t="shared" si="1374"/>
        <v>0.414990306727622-1.33188443092251i</v>
      </c>
      <c r="L2638" t="str">
        <f t="shared" si="1375"/>
        <v>0.103644721090573-0.275006132111391i</v>
      </c>
      <c r="M2638" t="str">
        <f t="shared" si="1376"/>
        <v>0.518635027818195-1.6068905630339i</v>
      </c>
      <c r="N2638" t="str">
        <f t="shared" si="1377"/>
        <v>-8.9996633554991i</v>
      </c>
      <c r="O2638" t="str">
        <f t="shared" si="1378"/>
        <v>-0.910991472836545-0.412425188875635i</v>
      </c>
      <c r="P2638" t="str">
        <f t="shared" si="1379"/>
        <v>1.91099147283655+0.412425188875635i</v>
      </c>
      <c r="Q2638" t="str">
        <f t="shared" si="1380"/>
        <v>-1.91099147283655+8.58723816662346i</v>
      </c>
      <c r="R2638" t="str">
        <f t="shared" si="1381"/>
        <v>-0.00142513833289758-0.222221395122328i</v>
      </c>
      <c r="S2638" t="str">
        <f t="shared" si="1382"/>
        <v>0.987617377832548i</v>
      </c>
      <c r="T2638" t="str">
        <f t="shared" si="1383"/>
        <v>0.219469711549004-0.00140749138338496i</v>
      </c>
      <c r="U2638" t="e">
        <f t="shared" si="1384"/>
        <v>#DIV/0!</v>
      </c>
      <c r="V2638" t="str">
        <f t="shared" si="1385"/>
        <v>0.0000833333333333333-0.000376787270577403i</v>
      </c>
      <c r="W2638" t="e">
        <f t="shared" si="1386"/>
        <v>#DIV/0!</v>
      </c>
      <c r="X2638" t="e">
        <f t="shared" si="1387"/>
        <v>#DIV/0!</v>
      </c>
      <c r="Y2638" t="str">
        <f t="shared" si="1388"/>
        <v>0.00096+3.00788647025301i</v>
      </c>
      <c r="Z2638" t="e">
        <f t="shared" si="1389"/>
        <v>#DIV/0!</v>
      </c>
      <c r="AA2638" t="e">
        <f t="shared" si="1390"/>
        <v>#DIV/0!</v>
      </c>
      <c r="AB2638" t="str">
        <f t="shared" si="1391"/>
        <v>0.12523712111083-0.000803163988321339i</v>
      </c>
      <c r="AC2638" t="str">
        <f t="shared" si="1392"/>
        <v>1.06366176115778-0.201658897031952i</v>
      </c>
      <c r="AD2638" t="str">
        <f t="shared" si="1393"/>
        <v>0.113794409816854+0.0208191099768816i</v>
      </c>
      <c r="AE2638" t="e">
        <f t="shared" si="1394"/>
        <v>#DIV/0!</v>
      </c>
      <c r="AF2638" t="str">
        <f t="shared" si="1395"/>
        <v>-18.0041022938635-4.60236208092776i</v>
      </c>
      <c r="AG2638" t="e">
        <f t="shared" si="1396"/>
        <v>#DIV/0!</v>
      </c>
      <c r="AH2638" t="e">
        <f t="shared" si="1397"/>
        <v>#DIV/0!</v>
      </c>
      <c r="AI2638" t="e">
        <f t="shared" si="1398"/>
        <v>#DIV/0!</v>
      </c>
      <c r="AJ2638" t="e">
        <f t="shared" si="1399"/>
        <v>#DIV/0!</v>
      </c>
      <c r="AK2638"/>
      <c r="AL2638"/>
      <c r="AM2638"/>
      <c r="AN2638"/>
    </row>
    <row r="2639" spans="1:40" x14ac:dyDescent="0.3">
      <c r="A2639"/>
      <c r="B2639">
        <f t="shared" si="1365"/>
        <v>705000</v>
      </c>
      <c r="C2639" s="186" t="str">
        <f t="shared" si="1368"/>
        <v>-0.000920822650576873+0.00418505160491201i</v>
      </c>
      <c r="D2639" s="158" t="str">
        <f t="shared" si="1369"/>
        <v>-7.1838360527509-1.54666321821208i</v>
      </c>
      <c r="E2639" t="str">
        <f t="shared" si="1370"/>
        <v>189.520888250984-2241.49270559104i</v>
      </c>
      <c r="F2639" t="str">
        <f t="shared" si="1371"/>
        <v>0.936101271186496+0.20592373224127i</v>
      </c>
      <c r="G2639" t="str">
        <f t="shared" si="1366"/>
        <v>0.936101271186496+0.20592373224127i</v>
      </c>
      <c r="H2639" t="str">
        <f t="shared" si="1372"/>
        <v>10.8239342270191+3.05030623164923i</v>
      </c>
      <c r="I2639" t="str">
        <f t="shared" si="1373"/>
        <v>2768.52852597601i</v>
      </c>
      <c r="J2639" t="str">
        <f t="shared" si="1367"/>
        <v>-1897.40532932371+590.356593233482i</v>
      </c>
      <c r="K2639" t="str">
        <f t="shared" si="1374"/>
        <v>0.41391656984452-1.33032732169009i</v>
      </c>
      <c r="L2639" t="str">
        <f t="shared" si="1375"/>
        <v>0.103387354652072-0.274712911554541i</v>
      </c>
      <c r="M2639" t="str">
        <f t="shared" si="1376"/>
        <v>0.517303924496592-1.60504023324463i</v>
      </c>
      <c r="N2639" t="str">
        <f t="shared" si="1377"/>
        <v>-9.01244696821998i</v>
      </c>
      <c r="O2639" t="str">
        <f t="shared" si="1378"/>
        <v>-0.916189176685472-0.400746044926705i</v>
      </c>
      <c r="P2639" t="str">
        <f t="shared" si="1379"/>
        <v>1.91618917668547+0.400746044926705i</v>
      </c>
      <c r="Q2639" t="str">
        <f t="shared" si="1380"/>
        <v>-1.91618917668547+8.61170092329327i</v>
      </c>
      <c r="R2639" t="str">
        <f t="shared" si="1381"/>
        <v>-0.00283524190398734-0.221879084498566i</v>
      </c>
      <c r="S2639" t="str">
        <f t="shared" si="1382"/>
        <v>0.989020243426061i</v>
      </c>
      <c r="T2639" t="str">
        <f t="shared" si="1383"/>
        <v>0.219442906161923-0.00280411163805333i</v>
      </c>
      <c r="U2639" t="e">
        <f t="shared" si="1384"/>
        <v>#DIV/0!</v>
      </c>
      <c r="V2639" t="str">
        <f t="shared" si="1385"/>
        <v>0.0000833333333333333-0.000376252820548217i</v>
      </c>
      <c r="W2639" t="e">
        <f t="shared" si="1386"/>
        <v>#DIV/0!</v>
      </c>
      <c r="X2639" t="e">
        <f t="shared" si="1387"/>
        <v>#DIV/0!</v>
      </c>
      <c r="Y2639" t="str">
        <f t="shared" si="1388"/>
        <v>0.00096+3.01215903626189i</v>
      </c>
      <c r="Z2639" t="e">
        <f t="shared" si="1389"/>
        <v>#DIV/0!</v>
      </c>
      <c r="AA2639" t="e">
        <f t="shared" si="1390"/>
        <v>#DIV/0!</v>
      </c>
      <c r="AB2639" t="str">
        <f t="shared" si="1391"/>
        <v>0.125221825016054-0.00160012452900482i</v>
      </c>
      <c r="AC2639" t="str">
        <f t="shared" si="1392"/>
        <v>1.06220947726618-0.201813817929623i</v>
      </c>
      <c r="AD2639" t="str">
        <f t="shared" si="1393"/>
        <v>0.114057063625164+0.0201637882182671i</v>
      </c>
      <c r="AE2639" t="e">
        <f t="shared" si="1394"/>
        <v>#DIV/0!</v>
      </c>
      <c r="AF2639" t="str">
        <f t="shared" si="1395"/>
        <v>-18.00777027977-4.59696944986131i</v>
      </c>
      <c r="AG2639" t="e">
        <f t="shared" si="1396"/>
        <v>#DIV/0!</v>
      </c>
      <c r="AH2639" t="e">
        <f t="shared" si="1397"/>
        <v>#DIV/0!</v>
      </c>
      <c r="AI2639" t="e">
        <f t="shared" si="1398"/>
        <v>#DIV/0!</v>
      </c>
      <c r="AJ2639" t="e">
        <f t="shared" si="1399"/>
        <v>#DIV/0!</v>
      </c>
      <c r="AK2639"/>
      <c r="AL2639"/>
      <c r="AM2639"/>
      <c r="AN2639"/>
    </row>
    <row r="2640" spans="1:40" x14ac:dyDescent="0.3">
      <c r="A2640"/>
      <c r="B2640">
        <f t="shared" si="1365"/>
        <v>706000</v>
      </c>
      <c r="C2640" s="186" t="str">
        <f t="shared" si="1368"/>
        <v>-0.0009184442805267+0.00417986069224999i</v>
      </c>
      <c r="D2640" s="158" t="str">
        <f t="shared" si="1369"/>
        <v>-7.18508313689037-1.54485890316071i</v>
      </c>
      <c r="E2640" t="str">
        <f t="shared" si="1370"/>
        <v>188.9881796157-2238.36276409896i</v>
      </c>
      <c r="F2640" t="str">
        <f t="shared" si="1371"/>
        <v>0.936266312705173+0.205683195887125i</v>
      </c>
      <c r="G2640" t="str">
        <f t="shared" si="1366"/>
        <v>0.936266312705173+0.205683195887125i</v>
      </c>
      <c r="H2640" t="str">
        <f t="shared" si="1372"/>
        <v>10.826341368989+3.04672893970748i</v>
      </c>
      <c r="I2640" t="str">
        <f t="shared" si="1373"/>
        <v>2772.45551679299i</v>
      </c>
      <c r="J2640" t="str">
        <f t="shared" si="1367"/>
        <v>-1902.79469589415+591.193978472111i</v>
      </c>
      <c r="K2640" t="str">
        <f t="shared" si="1374"/>
        <v>0.412846862620483-1.32877337898639i</v>
      </c>
      <c r="L2640" t="str">
        <f t="shared" si="1375"/>
        <v>0.103130900605312-0.274420178761385i</v>
      </c>
      <c r="M2640" t="str">
        <f t="shared" si="1376"/>
        <v>0.515977763225795-1.60319355774778i</v>
      </c>
      <c r="N2640" t="str">
        <f t="shared" si="1377"/>
        <v>-9.02523058094086i</v>
      </c>
      <c r="O2640" t="str">
        <f t="shared" si="1378"/>
        <v>-0.921237158247153-0.389001411648738i</v>
      </c>
      <c r="P2640" t="str">
        <f t="shared" si="1379"/>
        <v>1.92123715824715+0.389001411648738i</v>
      </c>
      <c r="Q2640" t="str">
        <f t="shared" si="1380"/>
        <v>-1.92123715824715+8.63622916929212i</v>
      </c>
      <c r="R2640" t="str">
        <f t="shared" si="1381"/>
        <v>-0.00423691230199511-0.22151994897249i</v>
      </c>
      <c r="S2640" t="str">
        <f t="shared" si="1382"/>
        <v>0.990423109019574i</v>
      </c>
      <c r="T2640" t="str">
        <f t="shared" si="1383"/>
        <v>0.219398476571191-0.00419633585478528i</v>
      </c>
      <c r="U2640" t="e">
        <f t="shared" si="1384"/>
        <v>#DIV/0!</v>
      </c>
      <c r="V2640" t="str">
        <f t="shared" si="1385"/>
        <v>0.0000833333333333333-0.000375719884541774i</v>
      </c>
      <c r="W2640" t="e">
        <f t="shared" si="1386"/>
        <v>#DIV/0!</v>
      </c>
      <c r="X2640" t="e">
        <f t="shared" si="1387"/>
        <v>#DIV/0!</v>
      </c>
      <c r="Y2640" t="str">
        <f t="shared" si="1388"/>
        <v>0.00096+3.01643160227078i</v>
      </c>
      <c r="Z2640" t="e">
        <f t="shared" si="1389"/>
        <v>#DIV/0!</v>
      </c>
      <c r="AA2640" t="e">
        <f t="shared" si="1390"/>
        <v>#DIV/0!</v>
      </c>
      <c r="AB2640" t="str">
        <f t="shared" si="1391"/>
        <v>0.12519647193204-0.00239457653613455i</v>
      </c>
      <c r="AC2640" t="str">
        <f t="shared" si="1392"/>
        <v>1.06075962587499-0.201949725499185i</v>
      </c>
      <c r="AD2640" t="str">
        <f t="shared" si="1393"/>
        <v>0.114311797129532+0.0195055119093789i</v>
      </c>
      <c r="AE2640" t="e">
        <f t="shared" si="1394"/>
        <v>#DIV/0!</v>
      </c>
      <c r="AF2640" t="str">
        <f t="shared" si="1395"/>
        <v>-18.0114245058794-4.59158784286819i</v>
      </c>
      <c r="AG2640" t="e">
        <f t="shared" si="1396"/>
        <v>#DIV/0!</v>
      </c>
      <c r="AH2640" t="e">
        <f t="shared" si="1397"/>
        <v>#DIV/0!</v>
      </c>
      <c r="AI2640" t="e">
        <f t="shared" si="1398"/>
        <v>#DIV/0!</v>
      </c>
      <c r="AJ2640" t="e">
        <f t="shared" si="1399"/>
        <v>#DIV/0!</v>
      </c>
      <c r="AK2640"/>
      <c r="AL2640"/>
      <c r="AM2640"/>
      <c r="AN2640"/>
    </row>
    <row r="2641" spans="1:40" x14ac:dyDescent="0.3">
      <c r="A2641"/>
      <c r="B2641">
        <f t="shared" si="1365"/>
        <v>707000</v>
      </c>
      <c r="C2641" s="186" t="str">
        <f t="shared" si="1368"/>
        <v>-0.000916074819736431+0.00417468170737528i</v>
      </c>
      <c r="D2641" s="158" t="str">
        <f t="shared" si="1369"/>
        <v>-7.1863255495527-1.54305824678001i</v>
      </c>
      <c r="E2641" t="str">
        <f t="shared" si="1370"/>
        <v>188.457708540885-2235.24148810216i</v>
      </c>
      <c r="F2641" t="str">
        <f t="shared" si="1371"/>
        <v>0.936430735991485+0.20544314867868i</v>
      </c>
      <c r="G2641" t="str">
        <f t="shared" si="1366"/>
        <v>0.936430735991485+0.20544314867868i</v>
      </c>
      <c r="H2641" t="str">
        <f t="shared" si="1372"/>
        <v>10.828739488973+3.04315898685289i</v>
      </c>
      <c r="I2641" t="str">
        <f t="shared" si="1373"/>
        <v>2776.38250760998i</v>
      </c>
      <c r="J2641" t="str">
        <f t="shared" si="1367"/>
        <v>-1908.1917015384+592.03136371074i</v>
      </c>
      <c r="K2641" t="str">
        <f t="shared" si="1374"/>
        <v>0.411781165619131-1.32722259536937i</v>
      </c>
      <c r="L2641" t="str">
        <f t="shared" si="1375"/>
        <v>0.102875354875859-0.274127933191266i</v>
      </c>
      <c r="M2641" t="str">
        <f t="shared" si="1376"/>
        <v>0.51465652049499-1.60135052856064i</v>
      </c>
      <c r="N2641" t="str">
        <f t="shared" si="1377"/>
        <v>-9.03801419366174i</v>
      </c>
      <c r="O2641" t="str">
        <f t="shared" si="1378"/>
        <v>-0.926134592587866-0.377193208332425i</v>
      </c>
      <c r="P2641" t="str">
        <f t="shared" si="1379"/>
        <v>1.92613459258787+0.377193208332425i</v>
      </c>
      <c r="Q2641" t="str">
        <f t="shared" si="1380"/>
        <v>-1.92613459258787+8.66082098532931i</v>
      </c>
      <c r="R2641" t="str">
        <f t="shared" si="1381"/>
        <v>-0.00562998803690768-0.22114421728823i</v>
      </c>
      <c r="S2641" t="str">
        <f t="shared" si="1382"/>
        <v>0.991825974613085i</v>
      </c>
      <c r="T2641" t="str">
        <f t="shared" si="1383"/>
        <v>0.219336578841947-0.00558396837176597i</v>
      </c>
      <c r="U2641" t="e">
        <f t="shared" si="1384"/>
        <v>#DIV/0!</v>
      </c>
      <c r="V2641" t="str">
        <f t="shared" si="1385"/>
        <v>0.0000833333333333333-0.000375188456133652i</v>
      </c>
      <c r="W2641" t="e">
        <f t="shared" si="1386"/>
        <v>#DIV/0!</v>
      </c>
      <c r="X2641" t="e">
        <f t="shared" si="1387"/>
        <v>#DIV/0!</v>
      </c>
      <c r="Y2641" t="str">
        <f t="shared" si="1388"/>
        <v>0.00096+3.02070416827966i</v>
      </c>
      <c r="Z2641" t="e">
        <f t="shared" si="1389"/>
        <v>#DIV/0!</v>
      </c>
      <c r="AA2641" t="e">
        <f t="shared" si="1390"/>
        <v>#DIV/0!</v>
      </c>
      <c r="AB2641" t="str">
        <f t="shared" si="1391"/>
        <v>0.125161150915035-0.00318640835821098i</v>
      </c>
      <c r="AC2641" t="str">
        <f t="shared" si="1392"/>
        <v>1.05931244572245-0.202066781011562i</v>
      </c>
      <c r="AD2641" t="str">
        <f t="shared" si="1393"/>
        <v>0.114558580248078+0.0188443695440193i</v>
      </c>
      <c r="AE2641" t="e">
        <f t="shared" si="1394"/>
        <v>#DIV/0!</v>
      </c>
      <c r="AF2641" t="str">
        <f t="shared" si="1395"/>
        <v>-18.0150650385257-4.5862172336329i</v>
      </c>
      <c r="AG2641" t="e">
        <f t="shared" si="1396"/>
        <v>#DIV/0!</v>
      </c>
      <c r="AH2641" t="e">
        <f t="shared" si="1397"/>
        <v>#DIV/0!</v>
      </c>
      <c r="AI2641" t="e">
        <f t="shared" si="1398"/>
        <v>#DIV/0!</v>
      </c>
      <c r="AJ2641" t="e">
        <f t="shared" si="1399"/>
        <v>#DIV/0!</v>
      </c>
      <c r="AK2641"/>
      <c r="AL2641"/>
      <c r="AM2641"/>
      <c r="AN2641"/>
    </row>
    <row r="2642" spans="1:40" x14ac:dyDescent="0.3">
      <c r="A2642"/>
      <c r="B2642">
        <f t="shared" si="1365"/>
        <v>708000</v>
      </c>
      <c r="C2642" s="186" t="str">
        <f t="shared" si="1368"/>
        <v>-0.00091371422531982+0.0041695146129967i</v>
      </c>
      <c r="D2642" s="158" t="str">
        <f t="shared" si="1369"/>
        <v>-7.18756331322463-1.54126124051525i</v>
      </c>
      <c r="E2642" t="str">
        <f t="shared" si="1370"/>
        <v>187.929462542427-2232.12884193348i</v>
      </c>
      <c r="F2642" t="str">
        <f t="shared" si="1371"/>
        <v>0.93659454402137+0.205203589462812i</v>
      </c>
      <c r="G2642" t="str">
        <f t="shared" si="1366"/>
        <v>0.93659454402137+0.205203589462812i</v>
      </c>
      <c r="H2642" t="str">
        <f t="shared" si="1372"/>
        <v>10.8311286304351+3.03959635535545i</v>
      </c>
      <c r="I2642" t="str">
        <f t="shared" si="1373"/>
        <v>2780.30949842697i</v>
      </c>
      <c r="J2642" t="str">
        <f t="shared" si="1367"/>
        <v>-1913.59634625646+592.86874894937i</v>
      </c>
      <c r="K2642" t="str">
        <f t="shared" si="1374"/>
        <v>0.410719459516427-1.32567496340439i</v>
      </c>
      <c r="L2642" t="str">
        <f t="shared" si="1375"/>
        <v>0.102620713410468-0.273836174298643i</v>
      </c>
      <c r="M2642" t="str">
        <f t="shared" si="1376"/>
        <v>0.513340172926895-1.59951113770303i</v>
      </c>
      <c r="N2642" t="str">
        <f t="shared" si="1377"/>
        <v>-9.05079780638262i</v>
      </c>
      <c r="O2642" t="str">
        <f t="shared" si="1378"/>
        <v>-0.930880679376098-0.365323364656977i</v>
      </c>
      <c r="P2642" t="str">
        <f t="shared" si="1379"/>
        <v>1.9308806793761+0.365323364656977i</v>
      </c>
      <c r="Q2642" t="str">
        <f t="shared" si="1380"/>
        <v>-1.9308806793761+8.68547444172564i</v>
      </c>
      <c r="R2642" t="str">
        <f t="shared" si="1381"/>
        <v>-0.00701431282755109-0.220752117932356i</v>
      </c>
      <c r="S2642" t="str">
        <f t="shared" si="1382"/>
        <v>0.993228840206598i</v>
      </c>
      <c r="T2642" t="str">
        <f t="shared" si="1383"/>
        <v>0.219257370067104-0.00696681779455483i</v>
      </c>
      <c r="U2642" t="e">
        <f t="shared" si="1384"/>
        <v>#DIV/0!</v>
      </c>
      <c r="V2642" t="str">
        <f t="shared" si="1385"/>
        <v>0.0000833333333333333-0.000374658528935723i</v>
      </c>
      <c r="W2642" t="e">
        <f t="shared" si="1386"/>
        <v>#DIV/0!</v>
      </c>
      <c r="X2642" t="e">
        <f t="shared" si="1387"/>
        <v>#DIV/0!</v>
      </c>
      <c r="Y2642" t="str">
        <f t="shared" si="1388"/>
        <v>0.00096+3.02497673428854i</v>
      </c>
      <c r="Z2642" t="e">
        <f t="shared" si="1389"/>
        <v>#DIV/0!</v>
      </c>
      <c r="AA2642" t="e">
        <f t="shared" si="1390"/>
        <v>#DIV/0!</v>
      </c>
      <c r="AB2642" t="str">
        <f t="shared" si="1391"/>
        <v>0.125115951607768-0.0039755107788481i</v>
      </c>
      <c r="AC2642" t="str">
        <f t="shared" si="1392"/>
        <v>1.05786817046542-0.202165147491625i</v>
      </c>
      <c r="AD2642" t="str">
        <f t="shared" si="1393"/>
        <v>0.11479738371096+0.0181804498591438i</v>
      </c>
      <c r="AE2642" t="e">
        <f t="shared" si="1394"/>
        <v>#DIV/0!</v>
      </c>
      <c r="AF2642" t="str">
        <f t="shared" si="1395"/>
        <v>-18.0186919436597-4.5808575958707i</v>
      </c>
      <c r="AG2642" t="e">
        <f t="shared" si="1396"/>
        <v>#DIV/0!</v>
      </c>
      <c r="AH2642" t="e">
        <f t="shared" si="1397"/>
        <v>#DIV/0!</v>
      </c>
      <c r="AI2642" t="e">
        <f t="shared" si="1398"/>
        <v>#DIV/0!</v>
      </c>
      <c r="AJ2642" t="e">
        <f t="shared" si="1399"/>
        <v>#DIV/0!</v>
      </c>
      <c r="AK2642"/>
      <c r="AL2642"/>
      <c r="AM2642"/>
      <c r="AN2642"/>
    </row>
    <row r="2643" spans="1:40" x14ac:dyDescent="0.3">
      <c r="A2643"/>
      <c r="B2643">
        <f t="shared" si="1365"/>
        <v>709000</v>
      </c>
      <c r="C2643" s="186" t="str">
        <f t="shared" si="1368"/>
        <v>-0.000911362454637934+0.00416435937195695i</v>
      </c>
      <c r="D2643" s="158" t="str">
        <f t="shared" si="1369"/>
        <v>-7.18879645026301-1.53946787581995i</v>
      </c>
      <c r="E2643" t="str">
        <f t="shared" si="1370"/>
        <v>187.403429222956-2229.02479011975i</v>
      </c>
      <c r="F2643" t="str">
        <f t="shared" si="1371"/>
        <v>0.93675773975358+0.204964517087602i</v>
      </c>
      <c r="G2643" t="str">
        <f t="shared" si="1366"/>
        <v>0.93675773975358+0.204964517087602i</v>
      </c>
      <c r="H2643" t="str">
        <f t="shared" si="1372"/>
        <v>10.8335088365881+3.03604102750812i</v>
      </c>
      <c r="I2643" t="str">
        <f t="shared" si="1373"/>
        <v>2784.23648924395i</v>
      </c>
      <c r="J2643" t="str">
        <f t="shared" si="1367"/>
        <v>-1919.00863004833+593.706134187998i</v>
      </c>
      <c r="K2643" t="str">
        <f t="shared" si="1374"/>
        <v>0.409661725099932-1.32413047566445i</v>
      </c>
      <c r="L2643" t="str">
        <f t="shared" si="1375"/>
        <v>0.102366972176964-0.273544901533168i</v>
      </c>
      <c r="M2643" t="str">
        <f t="shared" si="1376"/>
        <v>0.512028697276896-1.59767537719762i</v>
      </c>
      <c r="N2643" t="str">
        <f t="shared" si="1377"/>
        <v>-9.0635814191035i</v>
      </c>
      <c r="O2643" t="str">
        <f t="shared" si="1378"/>
        <v>-0.935474643013328-0.353393820374785i</v>
      </c>
      <c r="P2643" t="str">
        <f t="shared" si="1379"/>
        <v>1.93547464301333+0.353393820374785i</v>
      </c>
      <c r="Q2643" t="str">
        <f t="shared" si="1380"/>
        <v>-1.93547464301333+8.71018759872871i</v>
      </c>
      <c r="R2643" t="str">
        <f t="shared" si="1381"/>
        <v>-0.00838973551601658-0.22034387903891i</v>
      </c>
      <c r="S2643" t="str">
        <f t="shared" si="1382"/>
        <v>0.99463170580011i</v>
      </c>
      <c r="T2643" t="str">
        <f t="shared" si="1383"/>
        <v>0.219161008271084-0.00834469694750734i</v>
      </c>
      <c r="U2643" t="e">
        <f t="shared" si="1384"/>
        <v>#DIV/0!</v>
      </c>
      <c r="V2643" t="str">
        <f t="shared" si="1385"/>
        <v>0.0000833333333333333-0.000374130096595898i</v>
      </c>
      <c r="W2643" t="e">
        <f t="shared" si="1386"/>
        <v>#DIV/0!</v>
      </c>
      <c r="X2643" t="e">
        <f t="shared" si="1387"/>
        <v>#DIV/0!</v>
      </c>
      <c r="Y2643" t="str">
        <f t="shared" si="1388"/>
        <v>0.00096+3.02924930029742i</v>
      </c>
      <c r="Z2643" t="e">
        <f t="shared" si="1389"/>
        <v>#DIV/0!</v>
      </c>
      <c r="AA2643" t="e">
        <f t="shared" si="1390"/>
        <v>#DIV/0!</v>
      </c>
      <c r="AB2643" t="str">
        <f t="shared" si="1391"/>
        <v>0.125060964184522-0.00476177698905302i</v>
      </c>
      <c r="AC2643" t="str">
        <f t="shared" si="1392"/>
        <v>1.05642702872448-0.202244989594632i</v>
      </c>
      <c r="AD2643" t="str">
        <f t="shared" si="1393"/>
        <v>0.115028179061391+0.0175138418321678i</v>
      </c>
      <c r="AE2643" t="e">
        <f t="shared" si="1394"/>
        <v>#DIV/0!</v>
      </c>
      <c r="AF2643" t="str">
        <f t="shared" si="1395"/>
        <v>-18.0223052868511-4.57550890332807i</v>
      </c>
      <c r="AG2643" t="e">
        <f t="shared" si="1396"/>
        <v>#DIV/0!</v>
      </c>
      <c r="AH2643" t="e">
        <f t="shared" si="1397"/>
        <v>#DIV/0!</v>
      </c>
      <c r="AI2643" t="e">
        <f t="shared" si="1398"/>
        <v>#DIV/0!</v>
      </c>
      <c r="AJ2643" t="e">
        <f t="shared" si="1399"/>
        <v>#DIV/0!</v>
      </c>
      <c r="AK2643"/>
      <c r="AL2643"/>
      <c r="AM2643"/>
      <c r="AN2643"/>
    </row>
    <row r="2644" spans="1:40" x14ac:dyDescent="0.3">
      <c r="A2644"/>
      <c r="B2644">
        <f t="shared" si="1365"/>
        <v>710000</v>
      </c>
      <c r="C2644" s="186" t="str">
        <f t="shared" si="1368"/>
        <v>-0.000909019465297622+0.00415921594723261i</v>
      </c>
      <c r="D2644" s="158" t="str">
        <f t="shared" si="1369"/>
        <v>-7.19002498289617-1.53767814415616i</v>
      </c>
      <c r="E2644" t="str">
        <f t="shared" si="1370"/>
        <v>186.879596271121-2225.92929738042i</v>
      </c>
      <c r="F2644" t="str">
        <f t="shared" si="1371"/>
        <v>0.936920326129854+0.204725930402384i</v>
      </c>
      <c r="G2644" t="str">
        <f t="shared" si="1366"/>
        <v>0.936920326129854+0.204725930402384i</v>
      </c>
      <c r="H2644" t="str">
        <f t="shared" si="1372"/>
        <v>10.8358801503961+3.03249298562743i</v>
      </c>
      <c r="I2644" t="str">
        <f t="shared" si="1373"/>
        <v>2788.16348006094i</v>
      </c>
      <c r="J2644" t="str">
        <f t="shared" si="1367"/>
        <v>-1924.428552914+594.543519426627i</v>
      </c>
      <c r="K2644" t="str">
        <f t="shared" si="1374"/>
        <v>0.408607943268089-1.32258912473037i</v>
      </c>
      <c r="L2644" t="str">
        <f t="shared" si="1375"/>
        <v>0.102114127164118-0.273254114339764i</v>
      </c>
      <c r="M2644" t="str">
        <f t="shared" si="1376"/>
        <v>0.510722070432207-1.59584323907013i</v>
      </c>
      <c r="N2644" t="str">
        <f t="shared" si="1377"/>
        <v>-9.07636503182438i</v>
      </c>
      <c r="O2644" t="str">
        <f t="shared" si="1378"/>
        <v>-0.93991573276078-0.341406524994421i</v>
      </c>
      <c r="P2644" t="str">
        <f t="shared" si="1379"/>
        <v>1.93991573276078+0.341406524994421i</v>
      </c>
      <c r="Q2644" t="str">
        <f t="shared" si="1380"/>
        <v>-1.93991573276078+8.73495850682996i</v>
      </c>
      <c r="R2644" t="str">
        <f t="shared" si="1381"/>
        <v>-0.00975610998139585-0.219919728298112i</v>
      </c>
      <c r="S2644" t="str">
        <f t="shared" si="1382"/>
        <v>0.996034571393621i</v>
      </c>
      <c r="T2644" t="str">
        <f t="shared" si="1383"/>
        <v>0.219047652316412-0.00971742282378864i</v>
      </c>
      <c r="U2644" t="e">
        <f t="shared" si="1384"/>
        <v>#DIV/0!</v>
      </c>
      <c r="V2644" t="str">
        <f t="shared" si="1385"/>
        <v>0.0000833333333333333-0.000373603152797877i</v>
      </c>
      <c r="W2644" t="e">
        <f t="shared" si="1386"/>
        <v>#DIV/0!</v>
      </c>
      <c r="X2644" t="e">
        <f t="shared" si="1387"/>
        <v>#DIV/0!</v>
      </c>
      <c r="Y2644" t="str">
        <f t="shared" si="1388"/>
        <v>0.00096+3.0335218663063i</v>
      </c>
      <c r="Z2644" t="e">
        <f t="shared" si="1389"/>
        <v>#DIV/0!</v>
      </c>
      <c r="AA2644" t="e">
        <f t="shared" si="1390"/>
        <v>#DIV/0!</v>
      </c>
      <c r="AB2644" t="str">
        <f t="shared" si="1391"/>
        <v>0.12499627929783-0.00554510255870195i</v>
      </c>
      <c r="AC2644" t="str">
        <f t="shared" si="1392"/>
        <v>1.05498924413106-0.202306473485903i</v>
      </c>
      <c r="AD2644" t="str">
        <f t="shared" si="1393"/>
        <v>0.11525093865678+0.0168446346782694i</v>
      </c>
      <c r="AE2644" t="e">
        <f t="shared" si="1394"/>
        <v>#DIV/0!</v>
      </c>
      <c r="AF2644" t="str">
        <f t="shared" si="1395"/>
        <v>-18.0259051332923-4.57017112978359i</v>
      </c>
      <c r="AG2644" t="e">
        <f t="shared" si="1396"/>
        <v>#DIV/0!</v>
      </c>
      <c r="AH2644" t="e">
        <f t="shared" si="1397"/>
        <v>#DIV/0!</v>
      </c>
      <c r="AI2644" t="e">
        <f t="shared" si="1398"/>
        <v>#DIV/0!</v>
      </c>
      <c r="AJ2644" t="e">
        <f t="shared" si="1399"/>
        <v>#DIV/0!</v>
      </c>
      <c r="AK2644"/>
      <c r="AL2644"/>
      <c r="AM2644"/>
      <c r="AN2644"/>
    </row>
    <row r="2645" spans="1:40" x14ac:dyDescent="0.3">
      <c r="A2645"/>
      <c r="B2645">
        <f t="shared" si="1365"/>
        <v>711000</v>
      </c>
      <c r="C2645" s="186" t="str">
        <f t="shared" si="1368"/>
        <v>-0.000906685215149716+0.00415408430193322i</v>
      </c>
      <c r="D2645" s="158" t="str">
        <f t="shared" si="1369"/>
        <v>-7.1912489332241-1.53589203699441i</v>
      </c>
      <c r="E2645" t="str">
        <f t="shared" si="1370"/>
        <v>186.357951460864-2222.84232862621i</v>
      </c>
      <c r="F2645" t="str">
        <f t="shared" si="1371"/>
        <v>0.93708230607495+0.204487828257726i</v>
      </c>
      <c r="G2645" t="str">
        <f t="shared" si="1366"/>
        <v>0.93708230607495+0.204487828257726i</v>
      </c>
      <c r="H2645" t="str">
        <f t="shared" si="1372"/>
        <v>10.8382426145749+3.02895221205325i</v>
      </c>
      <c r="I2645" t="str">
        <f t="shared" si="1373"/>
        <v>2792.09047087793i</v>
      </c>
      <c r="J2645" t="str">
        <f t="shared" si="1367"/>
        <v>-1929.85611485348+595.380904665256i</v>
      </c>
      <c r="K2645" t="str">
        <f t="shared" si="1374"/>
        <v>0.407558095029462-1.32105090319088i</v>
      </c>
      <c r="L2645" t="str">
        <f t="shared" si="1375"/>
        <v>0.101862174381535-0.272963812158703i</v>
      </c>
      <c r="M2645" t="str">
        <f t="shared" si="1376"/>
        <v>0.509420269410997-1.59401471534958i</v>
      </c>
      <c r="N2645" t="str">
        <f t="shared" si="1377"/>
        <v>-9.08914864454526i</v>
      </c>
      <c r="O2645" t="str">
        <f t="shared" si="1378"/>
        <v>-0.944203222862099-0.329363437462062i</v>
      </c>
      <c r="P2645" t="str">
        <f t="shared" si="1379"/>
        <v>1.9442032228621+0.329363437462062i</v>
      </c>
      <c r="Q2645" t="str">
        <f t="shared" si="1380"/>
        <v>-1.9442032228621+8.7597852070832i</v>
      </c>
      <c r="R2645" t="str">
        <f t="shared" si="1381"/>
        <v>-0.0111132950529425-0.219479892868712i</v>
      </c>
      <c r="S2645" t="str">
        <f t="shared" si="1382"/>
        <v>0.997437436987134i</v>
      </c>
      <c r="T2645" t="str">
        <f t="shared" si="1383"/>
        <v>0.218917461813179-0.0110848165340888i</v>
      </c>
      <c r="U2645" t="e">
        <f t="shared" si="1384"/>
        <v>#DIV/0!</v>
      </c>
      <c r="V2645" t="str">
        <f t="shared" si="1385"/>
        <v>0.0000833333333333333-0.000373077691260889i</v>
      </c>
      <c r="W2645" t="e">
        <f t="shared" si="1386"/>
        <v>#DIV/0!</v>
      </c>
      <c r="X2645" t="e">
        <f t="shared" si="1387"/>
        <v>#DIV/0!</v>
      </c>
      <c r="Y2645" t="str">
        <f t="shared" si="1388"/>
        <v>0.00096+3.03779443231519i</v>
      </c>
      <c r="Z2645" t="e">
        <f t="shared" si="1389"/>
        <v>#DIV/0!</v>
      </c>
      <c r="AA2645" t="e">
        <f t="shared" si="1390"/>
        <v>#DIV/0!</v>
      </c>
      <c r="AB2645" t="str">
        <f t="shared" si="1391"/>
        <v>0.124921988026812-0.0063253854072754i</v>
      </c>
      <c r="AC2645" t="str">
        <f t="shared" si="1392"/>
        <v>1.05355503537652-0.202349766723765i</v>
      </c>
      <c r="AD2645" t="str">
        <f t="shared" si="1393"/>
        <v>0.11546563567001+0.0161729178476879i</v>
      </c>
      <c r="AE2645" t="e">
        <f t="shared" si="1394"/>
        <v>#DIV/0!</v>
      </c>
      <c r="AF2645" t="str">
        <f t="shared" si="1395"/>
        <v>-18.029491547799-4.56484424904766i</v>
      </c>
      <c r="AG2645" t="e">
        <f t="shared" si="1396"/>
        <v>#DIV/0!</v>
      </c>
      <c r="AH2645" t="e">
        <f t="shared" si="1397"/>
        <v>#DIV/0!</v>
      </c>
      <c r="AI2645" t="e">
        <f t="shared" si="1398"/>
        <v>#DIV/0!</v>
      </c>
      <c r="AJ2645" t="e">
        <f t="shared" si="1399"/>
        <v>#DIV/0!</v>
      </c>
      <c r="AK2645"/>
      <c r="AL2645"/>
      <c r="AM2645"/>
      <c r="AN2645"/>
    </row>
    <row r="2646" spans="1:40" x14ac:dyDescent="0.3">
      <c r="A2646"/>
      <c r="B2646">
        <f t="shared" si="1365"/>
        <v>712000</v>
      </c>
      <c r="C2646" s="186" t="str">
        <f t="shared" si="1368"/>
        <v>-0.000904359662287668+0.00414896439930127i</v>
      </c>
      <c r="D2646" s="158" t="str">
        <f t="shared" si="1369"/>
        <v>-7.19246832321999-1.53410954581429i</v>
      </c>
      <c r="E2646" t="str">
        <f t="shared" si="1370"/>
        <v>185.838482650733-2219.76384895796i</v>
      </c>
      <c r="F2646" t="str">
        <f t="shared" si="1371"/>
        <v>0.937243682496841+0.204250209505513i</v>
      </c>
      <c r="G2646" t="str">
        <f t="shared" si="1366"/>
        <v>0.937243682496841+0.204250209505513i</v>
      </c>
      <c r="H2646" t="str">
        <f t="shared" si="1372"/>
        <v>10.8405962715946+3.02541868914989i</v>
      </c>
      <c r="I2646" t="str">
        <f t="shared" si="1373"/>
        <v>2796.01746169492i</v>
      </c>
      <c r="J2646" t="str">
        <f t="shared" si="1367"/>
        <v>-1935.29131586676+596.218289903885i</v>
      </c>
      <c r="K2646" t="str">
        <f t="shared" si="1374"/>
        <v>0.406512161502037-1.3195158036429i</v>
      </c>
      <c r="L2646" t="str">
        <f t="shared" si="1375"/>
        <v>0.101611109859533-0.272673994425685i</v>
      </c>
      <c r="M2646" t="str">
        <f t="shared" si="1376"/>
        <v>0.50812327136157-1.59218979806859i</v>
      </c>
      <c r="N2646" t="str">
        <f t="shared" si="1377"/>
        <v>-9.10193225726614i</v>
      </c>
      <c r="O2646" t="str">
        <f t="shared" si="1378"/>
        <v>-0.948336412661963-0.31726652584135i</v>
      </c>
      <c r="P2646" t="str">
        <f t="shared" si="1379"/>
        <v>1.94833641266196+0.31726652584135i</v>
      </c>
      <c r="Q2646" t="str">
        <f t="shared" si="1380"/>
        <v>-1.94833641266196+8.78466573142479i</v>
      </c>
      <c r="R2646" t="str">
        <f t="shared" si="1381"/>
        <v>-0.0124611544227671-0.219024599293912i</v>
      </c>
      <c r="S2646" t="str">
        <f t="shared" si="1382"/>
        <v>0.998840302580647i</v>
      </c>
      <c r="T2646" t="str">
        <f t="shared" si="1383"/>
        <v>0.218770597031336-0.0124467032541409i</v>
      </c>
      <c r="U2646" t="e">
        <f t="shared" si="1384"/>
        <v>#DIV/0!</v>
      </c>
      <c r="V2646" t="str">
        <f t="shared" si="1385"/>
        <v>0.0000833333333333333-0.000372553705739455i</v>
      </c>
      <c r="W2646" t="e">
        <f t="shared" si="1386"/>
        <v>#DIV/0!</v>
      </c>
      <c r="X2646" t="e">
        <f t="shared" si="1387"/>
        <v>#DIV/0!</v>
      </c>
      <c r="Y2646" t="str">
        <f t="shared" si="1388"/>
        <v>0.00096+3.04206699832407i</v>
      </c>
      <c r="Z2646" t="e">
        <f t="shared" si="1389"/>
        <v>#DIV/0!</v>
      </c>
      <c r="AA2646" t="e">
        <f t="shared" si="1390"/>
        <v>#DIV/0!</v>
      </c>
      <c r="AB2646" t="str">
        <f t="shared" si="1391"/>
        <v>0.124838181827129-0.00710252577391006i</v>
      </c>
      <c r="AC2646" t="str">
        <f t="shared" si="1392"/>
        <v>1.05212461626309-0.202375038145755i</v>
      </c>
      <c r="AD2646" t="str">
        <f t="shared" si="1393"/>
        <v>0.115672244090858+0.0154987810230122i</v>
      </c>
      <c r="AE2646" t="e">
        <f t="shared" si="1394"/>
        <v>#DIV/0!</v>
      </c>
      <c r="AF2646" t="str">
        <f t="shared" si="1395"/>
        <v>-18.0330645948146-4.55952823496418i</v>
      </c>
      <c r="AG2646" t="e">
        <f t="shared" si="1396"/>
        <v>#DIV/0!</v>
      </c>
      <c r="AH2646" t="e">
        <f t="shared" si="1397"/>
        <v>#DIV/0!</v>
      </c>
      <c r="AI2646" t="e">
        <f t="shared" si="1398"/>
        <v>#DIV/0!</v>
      </c>
      <c r="AJ2646" t="e">
        <f t="shared" si="1399"/>
        <v>#DIV/0!</v>
      </c>
      <c r="AK2646"/>
      <c r="AL2646"/>
      <c r="AM2646"/>
      <c r="AN2646"/>
    </row>
    <row r="2647" spans="1:40" x14ac:dyDescent="0.3">
      <c r="A2647"/>
      <c r="B2647">
        <f t="shared" si="1365"/>
        <v>713000</v>
      </c>
      <c r="C2647" s="186" t="str">
        <f t="shared" si="1368"/>
        <v>-0.000902042765045736+0.00414385620271134i</v>
      </c>
      <c r="D2647" s="158" t="str">
        <f t="shared" si="1369"/>
        <v>-7.19368317473036-1.53233066210425i</v>
      </c>
      <c r="E2647" t="str">
        <f t="shared" si="1370"/>
        <v>185.321177783173-2216.69382366527i</v>
      </c>
      <c r="F2647" t="str">
        <f t="shared" si="1371"/>
        <v>0.93740445828674+0.204013072998918i</v>
      </c>
      <c r="G2647" t="str">
        <f t="shared" si="1366"/>
        <v>0.93740445828674+0.204013072998918i</v>
      </c>
      <c r="H2647" t="str">
        <f t="shared" si="1372"/>
        <v>10.8429411636806+3.02189239930566i</v>
      </c>
      <c r="I2647" t="str">
        <f t="shared" si="1373"/>
        <v>2799.9444525119i</v>
      </c>
      <c r="J2647" t="str">
        <f t="shared" si="1367"/>
        <v>-1940.73415595385+597.055675142514i</v>
      </c>
      <c r="K2647" t="str">
        <f t="shared" si="1374"/>
        <v>0.405470123912487-1.31798381869157i</v>
      </c>
      <c r="L2647" t="str">
        <f t="shared" si="1375"/>
        <v>0.101360929649026-0.272384660571908i</v>
      </c>
      <c r="M2647" t="str">
        <f t="shared" si="1376"/>
        <v>0.506831053561513-1.59036847926348i</v>
      </c>
      <c r="N2647" t="str">
        <f t="shared" si="1377"/>
        <v>-9.11471586998702i</v>
      </c>
      <c r="O2647" t="str">
        <f t="shared" si="1378"/>
        <v>-0.952314626720574-0.305117766991786i</v>
      </c>
      <c r="P2647" t="str">
        <f t="shared" si="1379"/>
        <v>1.95231462672057+0.305117766991786i</v>
      </c>
      <c r="Q2647" t="str">
        <f t="shared" si="1380"/>
        <v>-1.95231462672057+8.80959810299523i</v>
      </c>
      <c r="R2647" t="str">
        <f t="shared" si="1381"/>
        <v>-0.013799556558168-0.218554073420805i</v>
      </c>
      <c r="S2647" t="str">
        <f t="shared" si="1382"/>
        <v>1.00024316817416i</v>
      </c>
      <c r="T2647" t="str">
        <f t="shared" si="1383"/>
        <v>0.218607218815794-0.0138029121711405i</v>
      </c>
      <c r="U2647" t="e">
        <f t="shared" si="1384"/>
        <v>#DIV/0!</v>
      </c>
      <c r="V2647" t="str">
        <f t="shared" si="1385"/>
        <v>0.0000833333333333333-0.00037203119002313i</v>
      </c>
      <c r="W2647" t="e">
        <f t="shared" si="1386"/>
        <v>#DIV/0!</v>
      </c>
      <c r="X2647" t="e">
        <f t="shared" si="1387"/>
        <v>#DIV/0!</v>
      </c>
      <c r="Y2647" t="str">
        <f t="shared" si="1388"/>
        <v>0.00096+3.04633956433295i</v>
      </c>
      <c r="Z2647" t="e">
        <f t="shared" si="1389"/>
        <v>#DIV/0!</v>
      </c>
      <c r="AA2647" t="e">
        <f t="shared" si="1390"/>
        <v>#DIV/0!</v>
      </c>
      <c r="AB2647" t="str">
        <f t="shared" si="1391"/>
        <v>0.124744952482531-0.00787642618682395i</v>
      </c>
      <c r="AC2647" t="str">
        <f t="shared" si="1392"/>
        <v>1.05069819575643-0.202382457758005i</v>
      </c>
      <c r="AD2647" t="str">
        <f t="shared" si="1393"/>
        <v>0.115870738727532+0.0148223141164505i</v>
      </c>
      <c r="AE2647" t="e">
        <f t="shared" si="1394"/>
        <v>#DIV/0!</v>
      </c>
      <c r="AF2647" t="str">
        <f t="shared" si="1395"/>
        <v>-18.036624338411-4.55422306140991i</v>
      </c>
      <c r="AG2647" t="e">
        <f t="shared" si="1396"/>
        <v>#DIV/0!</v>
      </c>
      <c r="AH2647" t="e">
        <f t="shared" si="1397"/>
        <v>#DIV/0!</v>
      </c>
      <c r="AI2647" t="e">
        <f t="shared" si="1398"/>
        <v>#DIV/0!</v>
      </c>
      <c r="AJ2647" t="e">
        <f t="shared" si="1399"/>
        <v>#DIV/0!</v>
      </c>
      <c r="AK2647"/>
      <c r="AL2647"/>
      <c r="AM2647"/>
      <c r="AN2647"/>
    </row>
    <row r="2648" spans="1:40" x14ac:dyDescent="0.3">
      <c r="A2648"/>
      <c r="B2648">
        <f t="shared" si="1365"/>
        <v>714000</v>
      </c>
      <c r="C2648" s="186" t="str">
        <f t="shared" si="1368"/>
        <v>-0.000899734481997589+0.00413875967567015i</v>
      </c>
      <c r="D2648" s="158" t="str">
        <f t="shared" si="1369"/>
        <v>-7.19489350947662-1.53055537736213i</v>
      </c>
      <c r="E2648" t="str">
        <f t="shared" si="1370"/>
        <v>184.806024883822-2213.63221822522i</v>
      </c>
      <c r="F2648" t="str">
        <f t="shared" si="1371"/>
        <v>0.9375646363193+0.203776417592469i</v>
      </c>
      <c r="G2648" t="str">
        <f t="shared" si="1366"/>
        <v>0.9375646363193+0.203776417592469i</v>
      </c>
      <c r="H2648" t="str">
        <f t="shared" si="1372"/>
        <v>10.8452773328159+3.01837332493384i</v>
      </c>
      <c r="I2648" t="str">
        <f t="shared" si="1373"/>
        <v>2803.87144332889i</v>
      </c>
      <c r="J2648" t="str">
        <f t="shared" si="1367"/>
        <v>-1946.18463511475+597.893060381143i</v>
      </c>
      <c r="K2648" t="str">
        <f t="shared" si="1374"/>
        <v>0.404431963595472-1.31645494095054i</v>
      </c>
      <c r="L2648" t="str">
        <f t="shared" si="1375"/>
        <v>0.101111629821406-0.272095810024148i</v>
      </c>
      <c r="M2648" t="str">
        <f t="shared" si="1376"/>
        <v>0.505543593416878-1.58855075097469i</v>
      </c>
      <c r="N2648" t="str">
        <f t="shared" si="1377"/>
        <v>-9.1274994827079i</v>
      </c>
      <c r="O2648" t="str">
        <f t="shared" si="1378"/>
        <v>-0.956137214924046-0.292919146245665i</v>
      </c>
      <c r="P2648" t="str">
        <f t="shared" si="1379"/>
        <v>1.95613721492405+0.292919146245665i</v>
      </c>
      <c r="Q2648" t="str">
        <f t="shared" si="1380"/>
        <v>-1.95613721492405+8.83458033646223i</v>
      </c>
      <c r="R2648" t="str">
        <f t="shared" si="1381"/>
        <v>-0.0151283746136998-0.218068540323258i</v>
      </c>
      <c r="S2648" t="str">
        <f t="shared" si="1382"/>
        <v>1.00164603376767i</v>
      </c>
      <c r="T2648" t="str">
        <f t="shared" si="1383"/>
        <v>0.218427488504297-0.0151532764291639i</v>
      </c>
      <c r="U2648" t="e">
        <f t="shared" si="1384"/>
        <v>#DIV/0!</v>
      </c>
      <c r="V2648" t="str">
        <f t="shared" si="1385"/>
        <v>0.0000833333333333333-0.000371510137936264i</v>
      </c>
      <c r="W2648" t="e">
        <f t="shared" si="1386"/>
        <v>#DIV/0!</v>
      </c>
      <c r="X2648" t="e">
        <f t="shared" si="1387"/>
        <v>#DIV/0!</v>
      </c>
      <c r="Y2648" t="str">
        <f t="shared" si="1388"/>
        <v>0.00096+3.05061213034183i</v>
      </c>
      <c r="Z2648" t="e">
        <f t="shared" si="1389"/>
        <v>#DIV/0!</v>
      </c>
      <c r="AA2648" t="e">
        <f t="shared" si="1390"/>
        <v>#DIV/0!</v>
      </c>
      <c r="AB2648" t="str">
        <f t="shared" si="1391"/>
        <v>0.124642392058-0.00864699143217012i</v>
      </c>
      <c r="AC2648" t="str">
        <f t="shared" si="1392"/>
        <v>1.04927597803983-0.202372196627882i</v>
      </c>
      <c r="AD2648" t="str">
        <f t="shared" si="1393"/>
        <v>0.116061095208353+0.0141436072670851i</v>
      </c>
      <c r="AE2648" t="e">
        <f t="shared" si="1394"/>
        <v>#DIV/0!</v>
      </c>
      <c r="AF2648" t="str">
        <f t="shared" si="1395"/>
        <v>-18.0401708422925-4.54892870229597i</v>
      </c>
      <c r="AG2648" t="e">
        <f t="shared" si="1396"/>
        <v>#DIV/0!</v>
      </c>
      <c r="AH2648" t="e">
        <f t="shared" si="1397"/>
        <v>#DIV/0!</v>
      </c>
      <c r="AI2648" t="e">
        <f t="shared" si="1398"/>
        <v>#DIV/0!</v>
      </c>
      <c r="AJ2648" t="e">
        <f t="shared" si="1399"/>
        <v>#DIV/0!</v>
      </c>
      <c r="AK2648"/>
      <c r="AL2648"/>
      <c r="AM2648"/>
      <c r="AN2648"/>
    </row>
    <row r="2649" spans="1:40" x14ac:dyDescent="0.3">
      <c r="A2649"/>
      <c r="B2649">
        <f t="shared" ref="B2649:B2712" si="1400">B2648+1000</f>
        <v>715000</v>
      </c>
      <c r="C2649" s="186" t="str">
        <f t="shared" si="1368"/>
        <v>-0.000897434771954587+0.00413367478181557i</v>
      </c>
      <c r="D2649" s="158" t="str">
        <f t="shared" si="1369"/>
        <v>-7.19609934905522-1.52878368309506i</v>
      </c>
      <c r="E2649" t="str">
        <f t="shared" si="1370"/>
        <v>184.293012060847-2210.57899830116i</v>
      </c>
      <c r="F2649" t="str">
        <f t="shared" si="1371"/>
        <v>0.937724219452638+0.203540242142041i</v>
      </c>
      <c r="G2649" t="str">
        <f t="shared" si="1366"/>
        <v>0.937724219452638+0.203540242142041i</v>
      </c>
      <c r="H2649" t="str">
        <f t="shared" si="1372"/>
        <v>10.8476048207418+3.01486144847246i</v>
      </c>
      <c r="I2649" t="str">
        <f t="shared" si="1373"/>
        <v>2807.79843414588i</v>
      </c>
      <c r="J2649" t="str">
        <f t="shared" si="1367"/>
        <v>-1951.64275334945+598.730445619773i</v>
      </c>
      <c r="K2649" t="str">
        <f t="shared" si="1374"/>
        <v>0.403397661992926-1.31492916304205i</v>
      </c>
      <c r="L2649" t="str">
        <f t="shared" si="1375"/>
        <v>0.100863206468432-0.271807442204832i</v>
      </c>
      <c r="M2649" t="str">
        <f t="shared" si="1376"/>
        <v>0.504260868461358-1.58673660524688i</v>
      </c>
      <c r="N2649" t="str">
        <f t="shared" si="1377"/>
        <v>-9.14028309542878i</v>
      </c>
      <c r="O2649" t="str">
        <f t="shared" si="1378"/>
        <v>-0.959803552590637-0.280672657083644i</v>
      </c>
      <c r="P2649" t="str">
        <f t="shared" si="1379"/>
        <v>1.95980355259064+0.280672657083644i</v>
      </c>
      <c r="Q2649" t="str">
        <f t="shared" si="1380"/>
        <v>-1.95980355259064+8.85961043834514i</v>
      </c>
      <c r="R2649" t="str">
        <f t="shared" si="1381"/>
        <v>-0.0164474863430702-0.217568224228192i</v>
      </c>
      <c r="S2649" t="str">
        <f t="shared" si="1382"/>
        <v>1.00304889936118i</v>
      </c>
      <c r="T2649" t="str">
        <f t="shared" si="1383"/>
        <v>0.218231567848054-0.0164976330736746i</v>
      </c>
      <c r="U2649" t="e">
        <f t="shared" si="1384"/>
        <v>#DIV/0!</v>
      </c>
      <c r="V2649" t="str">
        <f t="shared" si="1385"/>
        <v>0.0000833333333333333-0.000370990543337752i</v>
      </c>
      <c r="W2649" t="e">
        <f t="shared" si="1386"/>
        <v>#DIV/0!</v>
      </c>
      <c r="X2649" t="e">
        <f t="shared" si="1387"/>
        <v>#DIV/0!</v>
      </c>
      <c r="Y2649" t="str">
        <f t="shared" si="1388"/>
        <v>0.00096+3.05488469635071i</v>
      </c>
      <c r="Z2649" t="e">
        <f t="shared" si="1389"/>
        <v>#DIV/0!</v>
      </c>
      <c r="AA2649" t="e">
        <f t="shared" si="1390"/>
        <v>#DIV/0!</v>
      </c>
      <c r="AB2649" t="str">
        <f t="shared" si="1391"/>
        <v>0.124530592854452-0.00941412852237012i</v>
      </c>
      <c r="AC2649" t="str">
        <f t="shared" si="1392"/>
        <v>1.04785816256985-0.202344426779752i</v>
      </c>
      <c r="AD2649" t="str">
        <f t="shared" si="1393"/>
        <v>0.116243289983552+0.0134627508380971i</v>
      </c>
      <c r="AE2649" t="e">
        <f t="shared" si="1394"/>
        <v>#DIV/0!</v>
      </c>
      <c r="AF2649" t="str">
        <f t="shared" si="1395"/>
        <v>-18.043704169797-4.54364513156752i</v>
      </c>
      <c r="AG2649" t="e">
        <f t="shared" si="1396"/>
        <v>#DIV/0!</v>
      </c>
      <c r="AH2649" t="e">
        <f t="shared" si="1397"/>
        <v>#DIV/0!</v>
      </c>
      <c r="AI2649" t="e">
        <f t="shared" si="1398"/>
        <v>#DIV/0!</v>
      </c>
      <c r="AJ2649" t="e">
        <f t="shared" si="1399"/>
        <v>#DIV/0!</v>
      </c>
      <c r="AK2649"/>
      <c r="AL2649"/>
      <c r="AM2649"/>
      <c r="AN2649"/>
    </row>
    <row r="2650" spans="1:40" x14ac:dyDescent="0.3">
      <c r="A2650"/>
      <c r="B2650">
        <f t="shared" si="1400"/>
        <v>716000</v>
      </c>
      <c r="C2650" s="186" t="str">
        <f t="shared" si="1368"/>
        <v>-0.000895143593964322+0.00412860148491659i</v>
      </c>
      <c r="D2650" s="158" t="str">
        <f t="shared" si="1369"/>
        <v>-7.19730071493886-1.52701557081986i</v>
      </c>
      <c r="E2650" t="str">
        <f t="shared" si="1370"/>
        <v>183.782127504246-2207.53412974146i</v>
      </c>
      <c r="F2650" t="str">
        <f t="shared" si="1371"/>
        <v>0.937883210528496+0.203304545504899i</v>
      </c>
      <c r="G2650" t="str">
        <f t="shared" si="1366"/>
        <v>0.937883210528496+0.203304545504899i</v>
      </c>
      <c r="H2650" t="str">
        <f t="shared" si="1372"/>
        <v>10.8499236689602+3.01135675238497i</v>
      </c>
      <c r="I2650" t="str">
        <f t="shared" si="1373"/>
        <v>2811.72542496287i</v>
      </c>
      <c r="J2650" t="str">
        <f t="shared" si="1367"/>
        <v>-1957.10851065796+599.567830858401i</v>
      </c>
      <c r="K2650" t="str">
        <f t="shared" si="1374"/>
        <v>0.402367200653338-1.3134064775971i</v>
      </c>
      <c r="L2650" t="str">
        <f t="shared" si="1375"/>
        <v>0.100615655702111-0.27151955653211i</v>
      </c>
      <c r="M2650" t="str">
        <f t="shared" si="1376"/>
        <v>0.502982856355449-1.58492603412921i</v>
      </c>
      <c r="N2650" t="str">
        <f t="shared" si="1377"/>
        <v>-9.15306670814966i</v>
      </c>
      <c r="O2650" t="str">
        <f t="shared" si="1378"/>
        <v>-0.963313040572841-0.268380300808959i</v>
      </c>
      <c r="P2650" t="str">
        <f t="shared" si="1379"/>
        <v>1.96331304057284+0.268380300808959i</v>
      </c>
      <c r="Q2650" t="str">
        <f t="shared" si="1380"/>
        <v>-1.96331304057284+8.8846864073407i</v>
      </c>
      <c r="R2650" t="str">
        <f t="shared" si="1381"/>
        <v>-0.0177567740109658-0.217053348445172i</v>
      </c>
      <c r="S2650" t="str">
        <f t="shared" si="1382"/>
        <v>1.00445176495469i</v>
      </c>
      <c r="T2650" t="str">
        <f t="shared" si="1383"/>
        <v>0.218019618935078-0.0178358229952162i</v>
      </c>
      <c r="U2650" t="e">
        <f t="shared" si="1384"/>
        <v>#DIV/0!</v>
      </c>
      <c r="V2650" t="str">
        <f t="shared" si="1385"/>
        <v>0.0000833333333333333-0.000370472400120799i</v>
      </c>
      <c r="W2650" t="e">
        <f t="shared" si="1386"/>
        <v>#DIV/0!</v>
      </c>
      <c r="X2650" t="e">
        <f t="shared" si="1387"/>
        <v>#DIV/0!</v>
      </c>
      <c r="Y2650" t="str">
        <f t="shared" si="1388"/>
        <v>0.00096+3.0591572623596i</v>
      </c>
      <c r="Z2650" t="e">
        <f t="shared" si="1389"/>
        <v>#DIV/0!</v>
      </c>
      <c r="AA2650" t="e">
        <f t="shared" si="1390"/>
        <v>#DIV/0!</v>
      </c>
      <c r="AB2650" t="str">
        <f t="shared" si="1391"/>
        <v>0.124409647364998-0.0101777466639831i</v>
      </c>
      <c r="AC2650" t="str">
        <f t="shared" si="1392"/>
        <v>1.0464449441333-0.202299321093932i</v>
      </c>
      <c r="AD2650" t="str">
        <f t="shared" si="1393"/>
        <v>0.116417300327213+0.0127798354139661i</v>
      </c>
      <c r="AE2650" t="e">
        <f t="shared" si="1394"/>
        <v>#DIV/0!</v>
      </c>
      <c r="AF2650" t="str">
        <f t="shared" si="1395"/>
        <v>-18.0472243838991-4.53837232320483i</v>
      </c>
      <c r="AG2650" t="e">
        <f t="shared" si="1396"/>
        <v>#DIV/0!</v>
      </c>
      <c r="AH2650" t="e">
        <f t="shared" si="1397"/>
        <v>#DIV/0!</v>
      </c>
      <c r="AI2650" t="e">
        <f t="shared" si="1398"/>
        <v>#DIV/0!</v>
      </c>
      <c r="AJ2650" t="e">
        <f t="shared" si="1399"/>
        <v>#DIV/0!</v>
      </c>
      <c r="AK2650"/>
      <c r="AL2650"/>
      <c r="AM2650"/>
      <c r="AN2650"/>
    </row>
    <row r="2651" spans="1:40" x14ac:dyDescent="0.3">
      <c r="A2651"/>
      <c r="B2651">
        <f t="shared" si="1400"/>
        <v>717000</v>
      </c>
      <c r="C2651" s="186" t="str">
        <f t="shared" si="1368"/>
        <v>-0.000892860907309042+0.0041235397488727i</v>
      </c>
      <c r="D2651" s="158" t="str">
        <f t="shared" si="1369"/>
        <v>-7.19849762847723-1.52525103206311i</v>
      </c>
      <c r="E2651" t="str">
        <f t="shared" si="1370"/>
        <v>183.273359485188-2204.49757857829i</v>
      </c>
      <c r="F2651" t="str">
        <f t="shared" si="1371"/>
        <v>0.938041612372329+0.203069326539714i</v>
      </c>
      <c r="G2651" t="str">
        <f t="shared" si="1366"/>
        <v>0.938041612372329+0.203069326539714i</v>
      </c>
      <c r="H2651" t="str">
        <f t="shared" si="1372"/>
        <v>10.8522339187348+3.0078592191604i</v>
      </c>
      <c r="I2651" t="str">
        <f t="shared" si="1373"/>
        <v>2815.65241577985i</v>
      </c>
      <c r="J2651" t="str">
        <f t="shared" si="1367"/>
        <v>-1962.58190704028+600.405216097031i</v>
      </c>
      <c r="K2651" t="str">
        <f t="shared" si="1374"/>
        <v>0.401340561231077-1.31188687725559i</v>
      </c>
      <c r="L2651" t="str">
        <f t="shared" si="1375"/>
        <v>0.100368973654584-0.271232152419925i</v>
      </c>
      <c r="M2651" t="str">
        <f t="shared" si="1376"/>
        <v>0.501709534885661-1.58311902967552i</v>
      </c>
      <c r="N2651" t="str">
        <f t="shared" si="1377"/>
        <v>-9.16585032087054i</v>
      </c>
      <c r="O2651" t="str">
        <f t="shared" si="1378"/>
        <v>-0.966665105355296-0.256044086220391i</v>
      </c>
      <c r="P2651" t="str">
        <f t="shared" si="1379"/>
        <v>1.9666651053553+0.256044086220391i</v>
      </c>
      <c r="Q2651" t="str">
        <f t="shared" si="1380"/>
        <v>-1.9666651053553+8.90980623465015i</v>
      </c>
      <c r="R2651" t="str">
        <f t="shared" si="1381"/>
        <v>-0.0190561243048806-0.21652413529926i</v>
      </c>
      <c r="S2651" t="str">
        <f t="shared" si="1382"/>
        <v>1.00585463054821i</v>
      </c>
      <c r="T2651" t="str">
        <f t="shared" si="1383"/>
        <v>0.217791804116208-0.0191676908723664i</v>
      </c>
      <c r="U2651" t="e">
        <f t="shared" si="1384"/>
        <v>#DIV/0!</v>
      </c>
      <c r="V2651" t="str">
        <f t="shared" si="1385"/>
        <v>0.0000833333333333333-0.000369955702212681i</v>
      </c>
      <c r="W2651" t="e">
        <f t="shared" si="1386"/>
        <v>#DIV/0!</v>
      </c>
      <c r="X2651" t="e">
        <f t="shared" si="1387"/>
        <v>#DIV/0!</v>
      </c>
      <c r="Y2651" t="str">
        <f t="shared" si="1388"/>
        <v>0.00096+3.06342982836848i</v>
      </c>
      <c r="Z2651" t="e">
        <f t="shared" si="1389"/>
        <v>#DIV/0!</v>
      </c>
      <c r="AA2651" t="e">
        <f t="shared" si="1390"/>
        <v>#DIV/0!</v>
      </c>
      <c r="AB2651" t="str">
        <f t="shared" si="1391"/>
        <v>0.124279648232724-0.0109377572251536i</v>
      </c>
      <c r="AC2651" t="str">
        <f t="shared" si="1392"/>
        <v>1.04503651290548-0.202237053208729i</v>
      </c>
      <c r="AD2651" t="str">
        <f t="shared" si="1393"/>
        <v>0.11658310433933+0.012094951797633i</v>
      </c>
      <c r="AE2651" t="e">
        <f t="shared" si="1394"/>
        <v>#DIV/0!</v>
      </c>
      <c r="AF2651" t="str">
        <f t="shared" si="1395"/>
        <v>-18.050731547212-4.53311025122351i</v>
      </c>
      <c r="AG2651" t="e">
        <f t="shared" si="1396"/>
        <v>#DIV/0!</v>
      </c>
      <c r="AH2651" t="e">
        <f t="shared" si="1397"/>
        <v>#DIV/0!</v>
      </c>
      <c r="AI2651" t="e">
        <f t="shared" si="1398"/>
        <v>#DIV/0!</v>
      </c>
      <c r="AJ2651" t="e">
        <f t="shared" si="1399"/>
        <v>#DIV/0!</v>
      </c>
      <c r="AK2651"/>
      <c r="AL2651"/>
      <c r="AM2651"/>
      <c r="AN2651"/>
    </row>
    <row r="2652" spans="1:40" x14ac:dyDescent="0.3">
      <c r="A2652"/>
      <c r="B2652">
        <f t="shared" si="1400"/>
        <v>718000</v>
      </c>
      <c r="C2652" s="186" t="str">
        <f t="shared" si="1368"/>
        <v>-0.000890586671504132+0.00411848953771356i</v>
      </c>
      <c r="D2652" s="158" t="str">
        <f t="shared" si="1369"/>
        <v>-7.19969011089785-1.52349005836139i</v>
      </c>
      <c r="E2652" t="str">
        <f t="shared" si="1370"/>
        <v>182.766696355328-2201.4693110263i</v>
      </c>
      <c r="F2652" t="str">
        <f t="shared" si="1371"/>
        <v>0.938199427793432+0.202834584106591i</v>
      </c>
      <c r="G2652" t="str">
        <f t="shared" si="1366"/>
        <v>0.938199427793432+0.202834584106591i</v>
      </c>
      <c r="H2652" t="str">
        <f t="shared" si="1372"/>
        <v>10.854535611093+3.0043688313137i</v>
      </c>
      <c r="I2652" t="str">
        <f t="shared" si="1373"/>
        <v>2819.57940659684i</v>
      </c>
      <c r="J2652" t="str">
        <f t="shared" si="1367"/>
        <v>-1968.0629424964+601.24260133566i</v>
      </c>
      <c r="K2652" t="str">
        <f t="shared" si="1374"/>
        <v>0.400317725485689-1.31037035466652i</v>
      </c>
      <c r="L2652" t="str">
        <f t="shared" si="1375"/>
        <v>0.100123156478012-0.270945229278089i</v>
      </c>
      <c r="M2652" t="str">
        <f t="shared" si="1376"/>
        <v>0.500440881963701-1.58131558394461i</v>
      </c>
      <c r="N2652" t="str">
        <f t="shared" si="1377"/>
        <v>-9.17863393359142i</v>
      </c>
      <c r="O2652" t="str">
        <f t="shared" si="1378"/>
        <v>-0.969859199148506-0.243666029283974i</v>
      </c>
      <c r="P2652" t="str">
        <f t="shared" si="1379"/>
        <v>1.96985919914851+0.243666029283974i</v>
      </c>
      <c r="Q2652" t="str">
        <f t="shared" si="1380"/>
        <v>-1.96985919914851+8.93496790430745i</v>
      </c>
      <c r="R2652" t="str">
        <f t="shared" si="1381"/>
        <v>-0.0203454282470405-0.215980806067041i</v>
      </c>
      <c r="S2652" t="str">
        <f t="shared" si="1382"/>
        <v>1.00725749614172i</v>
      </c>
      <c r="T2652" t="str">
        <f t="shared" si="1383"/>
        <v>0.217548285933758-0.020493085114045i</v>
      </c>
      <c r="U2652" t="e">
        <f t="shared" si="1384"/>
        <v>#DIV/0!</v>
      </c>
      <c r="V2652" t="str">
        <f t="shared" si="1385"/>
        <v>0.0000833333333333333-0.000369440443574501i</v>
      </c>
      <c r="W2652" t="e">
        <f t="shared" si="1386"/>
        <v>#DIV/0!</v>
      </c>
      <c r="X2652" t="e">
        <f t="shared" si="1387"/>
        <v>#DIV/0!</v>
      </c>
      <c r="Y2652" t="str">
        <f t="shared" si="1388"/>
        <v>0.00096+3.06770239437736i</v>
      </c>
      <c r="Z2652" t="e">
        <f t="shared" si="1389"/>
        <v>#DIV/0!</v>
      </c>
      <c r="AA2652" t="e">
        <f t="shared" si="1390"/>
        <v>#DIV/0!</v>
      </c>
      <c r="AB2652" t="str">
        <f t="shared" si="1391"/>
        <v>0.124140688209982-0.0116940737026902i</v>
      </c>
      <c r="AC2652" t="str">
        <f t="shared" si="1392"/>
        <v>1.04363305450952-0.202157797425576i</v>
      </c>
      <c r="AD2652" t="str">
        <f t="shared" si="1393"/>
        <v>0.116740680947988+0.0114081910076262i</v>
      </c>
      <c r="AE2652" t="e">
        <f t="shared" si="1394"/>
        <v>#DIV/0!</v>
      </c>
      <c r="AF2652" t="str">
        <f t="shared" si="1395"/>
        <v>-18.0542257219908-4.52785888967509i</v>
      </c>
      <c r="AG2652" t="e">
        <f t="shared" si="1396"/>
        <v>#DIV/0!</v>
      </c>
      <c r="AH2652" t="e">
        <f t="shared" si="1397"/>
        <v>#DIV/0!</v>
      </c>
      <c r="AI2652" t="e">
        <f t="shared" si="1398"/>
        <v>#DIV/0!</v>
      </c>
      <c r="AJ2652" t="e">
        <f t="shared" si="1399"/>
        <v>#DIV/0!</v>
      </c>
      <c r="AK2652"/>
      <c r="AL2652"/>
      <c r="AM2652"/>
      <c r="AN2652"/>
    </row>
    <row r="2653" spans="1:40" x14ac:dyDescent="0.3">
      <c r="A2653"/>
      <c r="B2653">
        <f t="shared" si="1400"/>
        <v>719000</v>
      </c>
      <c r="C2653" s="186" t="str">
        <f t="shared" si="1368"/>
        <v>-0.000888320846296528+0.00411345081559834i</v>
      </c>
      <c r="D2653" s="158" t="str">
        <f t="shared" si="1369"/>
        <v>-7.20087818330661-1.52173264126134i</v>
      </c>
      <c r="E2653" t="str">
        <f t="shared" si="1370"/>
        <v>182.262126546167-2198.44929348155i</v>
      </c>
      <c r="F2653" t="str">
        <f t="shared" si="1371"/>
        <v>0.938356659584999+0.202600317067077i</v>
      </c>
      <c r="G2653" t="str">
        <f t="shared" si="1366"/>
        <v>0.938356659584999+0.202600317067077i</v>
      </c>
      <c r="H2653" t="str">
        <f t="shared" si="1372"/>
        <v>10.8568287868269+3.00088557138587i</v>
      </c>
      <c r="I2653" t="str">
        <f t="shared" si="1373"/>
        <v>2823.50639741383i</v>
      </c>
      <c r="J2653" t="str">
        <f t="shared" si="1367"/>
        <v>-1973.55161702633+602.079986574288i</v>
      </c>
      <c r="K2653" t="str">
        <f t="shared" si="1374"/>
        <v>0.399298675281198-1.30885690248807i</v>
      </c>
      <c r="L2653" t="str">
        <f t="shared" si="1375"/>
        <v>0.0998782003444637-0.270658786512349i</v>
      </c>
      <c r="M2653" t="str">
        <f t="shared" si="1376"/>
        <v>0.499176875625662-1.57951568900042i</v>
      </c>
      <c r="N2653" t="str">
        <f t="shared" si="1377"/>
        <v>-9.19141754631229i</v>
      </c>
      <c r="O2653" t="str">
        <f t="shared" si="1378"/>
        <v>-0.972894799978361-0.231248152803574i</v>
      </c>
      <c r="P2653" t="str">
        <f t="shared" si="1379"/>
        <v>1.97289479997836+0.231248152803574i</v>
      </c>
      <c r="Q2653" t="str">
        <f t="shared" si="1380"/>
        <v>-1.97289479997836+8.96016939350872i</v>
      </c>
      <c r="R2653" t="str">
        <f t="shared" si="1381"/>
        <v>-0.021624581106498-0.215423580915782i</v>
      </c>
      <c r="S2653" t="str">
        <f t="shared" si="1382"/>
        <v>1.00866036173523i</v>
      </c>
      <c r="T2653" t="str">
        <f t="shared" si="1383"/>
        <v>0.217289227052811-0.0218118578012531i</v>
      </c>
      <c r="U2653" t="e">
        <f t="shared" si="1384"/>
        <v>#DIV/0!</v>
      </c>
      <c r="V2653" t="str">
        <f t="shared" si="1385"/>
        <v>0.0000833333333333333-0.000368926618200963i</v>
      </c>
      <c r="W2653" t="e">
        <f t="shared" si="1386"/>
        <v>#DIV/0!</v>
      </c>
      <c r="X2653" t="e">
        <f t="shared" si="1387"/>
        <v>#DIV/0!</v>
      </c>
      <c r="Y2653" t="str">
        <f t="shared" si="1388"/>
        <v>0.00096+3.07197496038624i</v>
      </c>
      <c r="Z2653" t="e">
        <f t="shared" si="1389"/>
        <v>#DIV/0!</v>
      </c>
      <c r="AA2653" t="e">
        <f t="shared" si="1390"/>
        <v>#DIV/0!</v>
      </c>
      <c r="AB2653" t="str">
        <f t="shared" si="1391"/>
        <v>0.123992860119176-0.0124466116888198i</v>
      </c>
      <c r="AC2653" t="str">
        <f t="shared" si="1392"/>
        <v>1.04223475007679-0.202061728617224i</v>
      </c>
      <c r="AD2653" t="str">
        <f t="shared" si="1393"/>
        <v>0.116890009911685+0.0107196442751467i</v>
      </c>
      <c r="AE2653" t="e">
        <f t="shared" si="1394"/>
        <v>#DIV/0!</v>
      </c>
      <c r="AF2653" t="str">
        <f t="shared" si="1395"/>
        <v>-18.0577069701335-4.52261821264721i</v>
      </c>
      <c r="AG2653" t="e">
        <f t="shared" si="1396"/>
        <v>#DIV/0!</v>
      </c>
      <c r="AH2653" t="e">
        <f t="shared" si="1397"/>
        <v>#DIV/0!</v>
      </c>
      <c r="AI2653" t="e">
        <f t="shared" si="1398"/>
        <v>#DIV/0!</v>
      </c>
      <c r="AJ2653" t="e">
        <f t="shared" si="1399"/>
        <v>#DIV/0!</v>
      </c>
      <c r="AK2653"/>
      <c r="AL2653"/>
      <c r="AM2653"/>
      <c r="AN2653"/>
    </row>
    <row r="2654" spans="1:40" x14ac:dyDescent="0.3">
      <c r="A2654"/>
      <c r="B2654">
        <f t="shared" si="1400"/>
        <v>720000</v>
      </c>
      <c r="C2654" s="186" t="str">
        <f t="shared" si="1368"/>
        <v>-0.000886063391663315+0.00410842354681558i</v>
      </c>
      <c r="D2654" s="158" t="str">
        <f t="shared" si="1369"/>
        <v>-7.20206186668899-1.51997877231999i</v>
      </c>
      <c r="E2654" t="str">
        <f t="shared" si="1370"/>
        <v>181.759638568388-2195.43749252022i</v>
      </c>
      <c r="F2654" t="str">
        <f t="shared" si="1371"/>
        <v>0.938513310524292+0.202366524284206i</v>
      </c>
      <c r="G2654" t="str">
        <f t="shared" si="1366"/>
        <v>0.938513310524292+0.202366524284206i</v>
      </c>
      <c r="H2654" t="str">
        <f t="shared" si="1372"/>
        <v>10.8591134864954+2.9974094219445i</v>
      </c>
      <c r="I2654" t="str">
        <f t="shared" si="1373"/>
        <v>2827.43338823081i</v>
      </c>
      <c r="J2654" t="str">
        <f t="shared" si="1367"/>
        <v>-1979.04793063007+602.917371812918i</v>
      </c>
      <c r="K2654" t="str">
        <f t="shared" si="1374"/>
        <v>0.398283392585433-1.30734651338775i</v>
      </c>
      <c r="L2654" t="str">
        <f t="shared" si="1375"/>
        <v>0.099634101445803-0.270372823524462i</v>
      </c>
      <c r="M2654" t="str">
        <f t="shared" si="1376"/>
        <v>0.497917494031236-1.57771933691221i</v>
      </c>
      <c r="N2654" t="str">
        <f t="shared" si="1377"/>
        <v>-9.20420115903317i</v>
      </c>
      <c r="O2654" t="str">
        <f t="shared" si="1378"/>
        <v>-0.975771411771445-0.21879248609027i</v>
      </c>
      <c r="P2654" t="str">
        <f t="shared" si="1379"/>
        <v>1.97577141177144+0.21879248609027i</v>
      </c>
      <c r="Q2654" t="str">
        <f t="shared" si="1380"/>
        <v>-1.97577141177144+8.9854086729429i</v>
      </c>
      <c r="R2654" t="str">
        <f t="shared" si="1381"/>
        <v>-0.0228934823114795-0.214852678845628i</v>
      </c>
      <c r="S2654" t="str">
        <f t="shared" si="1382"/>
        <v>1.01006322732874i</v>
      </c>
      <c r="T2654" t="str">
        <f t="shared" si="1383"/>
        <v>0.21701479019504-0.0231238646283264i</v>
      </c>
      <c r="U2654" t="e">
        <f t="shared" si="1384"/>
        <v>#DIV/0!</v>
      </c>
      <c r="V2654" t="str">
        <f t="shared" si="1385"/>
        <v>0.0000833333333333333-0.000368414220120128i</v>
      </c>
      <c r="W2654" t="e">
        <f t="shared" si="1386"/>
        <v>#DIV/0!</v>
      </c>
      <c r="X2654" t="e">
        <f t="shared" si="1387"/>
        <v>#DIV/0!</v>
      </c>
      <c r="Y2654" t="str">
        <f t="shared" si="1388"/>
        <v>0.00096+3.07624752639513i</v>
      </c>
      <c r="Z2654" t="e">
        <f t="shared" si="1389"/>
        <v>#DIV/0!</v>
      </c>
      <c r="AA2654" t="e">
        <f t="shared" si="1390"/>
        <v>#DIV/0!</v>
      </c>
      <c r="AB2654" t="str">
        <f t="shared" si="1391"/>
        <v>0.123836256815005-0.0131952888376651i</v>
      </c>
      <c r="AC2654" t="str">
        <f t="shared" si="1392"/>
        <v>1.04084177630821-0.201949022138928i</v>
      </c>
      <c r="AD2654" t="str">
        <f t="shared" si="1393"/>
        <v>0.117031071821763+0.0100294030411011i</v>
      </c>
      <c r="AE2654" t="e">
        <f t="shared" si="1394"/>
        <v>#DIV/0!</v>
      </c>
      <c r="AF2654" t="str">
        <f t="shared" si="1395"/>
        <v>-18.0611753531844-4.51738819426449i</v>
      </c>
      <c r="AG2654" t="e">
        <f t="shared" si="1396"/>
        <v>#DIV/0!</v>
      </c>
      <c r="AH2654" t="e">
        <f t="shared" si="1397"/>
        <v>#DIV/0!</v>
      </c>
      <c r="AI2654" t="e">
        <f t="shared" si="1398"/>
        <v>#DIV/0!</v>
      </c>
      <c r="AJ2654" t="e">
        <f t="shared" si="1399"/>
        <v>#DIV/0!</v>
      </c>
      <c r="AK2654"/>
      <c r="AL2654"/>
      <c r="AM2654"/>
      <c r="AN2654"/>
    </row>
    <row r="2655" spans="1:40" x14ac:dyDescent="0.3">
      <c r="A2655"/>
      <c r="B2655">
        <f t="shared" si="1400"/>
        <v>721000</v>
      </c>
      <c r="C2655" s="186" t="str">
        <f t="shared" si="1368"/>
        <v>-0.000883814267810103+0.00410340769578248i</v>
      </c>
      <c r="D2655" s="158" t="str">
        <f t="shared" si="1369"/>
        <v>-7.2032411819105-1.51822844310479i</v>
      </c>
      <c r="E2655" t="str">
        <f t="shared" si="1370"/>
        <v>181.259221011202-2192.43387489737i</v>
      </c>
      <c r="F2655" t="str">
        <f t="shared" si="1371"/>
        <v>0.938669383372689+0.202133204622494i</v>
      </c>
      <c r="G2655" t="str">
        <f t="shared" si="1366"/>
        <v>0.938669383372689+0.202133204622494i</v>
      </c>
      <c r="H2655" t="str">
        <f t="shared" si="1372"/>
        <v>10.8613897504254+2.99394036558385i</v>
      </c>
      <c r="I2655" t="str">
        <f t="shared" si="1373"/>
        <v>2831.3603790478i</v>
      </c>
      <c r="J2655" t="str">
        <f t="shared" si="1367"/>
        <v>-1984.55188330761+603.754757051546i</v>
      </c>
      <c r="K2655" t="str">
        <f t="shared" si="1374"/>
        <v>0.397271859469356-1.30583918004263i</v>
      </c>
      <c r="L2655" t="str">
        <f t="shared" si="1375"/>
        <v>0.0993908559935776-0.270087339712259i</v>
      </c>
      <c r="M2655" t="str">
        <f t="shared" si="1376"/>
        <v>0.496662715462934-1.57592651975489i</v>
      </c>
      <c r="N2655" t="str">
        <f t="shared" si="1377"/>
        <v>-9.21698477175405i</v>
      </c>
      <c r="O2655" t="str">
        <f t="shared" si="1378"/>
        <v>-0.978488564436088-0.206301064630804i</v>
      </c>
      <c r="P2655" t="str">
        <f t="shared" si="1379"/>
        <v>1.97848856443609+0.206301064630804i</v>
      </c>
      <c r="Q2655" t="str">
        <f t="shared" si="1380"/>
        <v>-1.97848856443609+9.01068370712325i</v>
      </c>
      <c r="R2655" t="str">
        <f t="shared" si="1381"/>
        <v>-0.0241520353620371-0.214268317634782i</v>
      </c>
      <c r="S2655" t="str">
        <f t="shared" si="1382"/>
        <v>1.01146609292226i</v>
      </c>
      <c r="T2655" t="str">
        <f t="shared" si="1383"/>
        <v>0.216725138075079-0.0244289648437599i</v>
      </c>
      <c r="U2655" t="e">
        <f t="shared" si="1384"/>
        <v>#DIV/0!</v>
      </c>
      <c r="V2655" t="str">
        <f t="shared" si="1385"/>
        <v>0.0000833333333333333-0.000367903243393193i</v>
      </c>
      <c r="W2655" t="e">
        <f t="shared" si="1386"/>
        <v>#DIV/0!</v>
      </c>
      <c r="X2655" t="e">
        <f t="shared" si="1387"/>
        <v>#DIV/0!</v>
      </c>
      <c r="Y2655" t="str">
        <f t="shared" si="1388"/>
        <v>0.00096+3.08052009240401i</v>
      </c>
      <c r="Z2655" t="e">
        <f t="shared" si="1389"/>
        <v>#DIV/0!</v>
      </c>
      <c r="AA2655" t="e">
        <f t="shared" si="1390"/>
        <v>#DIV/0!</v>
      </c>
      <c r="AB2655" t="str">
        <f t="shared" si="1391"/>
        <v>0.123670971148152-0.0139400248314768i</v>
      </c>
      <c r="AC2655" t="str">
        <f t="shared" si="1392"/>
        <v>1.03945430553641-0.201819853742637i</v>
      </c>
      <c r="AD2655" t="str">
        <f t="shared" si="1393"/>
        <v>0.11716384810497+0.00933755895309328i</v>
      </c>
      <c r="AE2655" t="e">
        <f t="shared" si="1394"/>
        <v>#DIV/0!</v>
      </c>
      <c r="AF2655" t="str">
        <f t="shared" si="1395"/>
        <v>-18.0646309323359-4.51216880868864i</v>
      </c>
      <c r="AG2655" t="e">
        <f t="shared" si="1396"/>
        <v>#DIV/0!</v>
      </c>
      <c r="AH2655" t="e">
        <f t="shared" si="1397"/>
        <v>#DIV/0!</v>
      </c>
      <c r="AI2655" t="e">
        <f t="shared" si="1398"/>
        <v>#DIV/0!</v>
      </c>
      <c r="AJ2655" t="e">
        <f t="shared" si="1399"/>
        <v>#DIV/0!</v>
      </c>
      <c r="AK2655"/>
      <c r="AL2655"/>
      <c r="AM2655"/>
      <c r="AN2655"/>
    </row>
    <row r="2656" spans="1:40" x14ac:dyDescent="0.3">
      <c r="A2656"/>
      <c r="B2656">
        <f t="shared" si="1400"/>
        <v>722000</v>
      </c>
      <c r="C2656" s="186" t="str">
        <f t="shared" si="1368"/>
        <v>-0.000881573435169628+0.00409840322704461i</v>
      </c>
      <c r="D2656" s="158" t="str">
        <f t="shared" si="1369"/>
        <v>-7.20441614971755-1.51648164519385i</v>
      </c>
      <c r="E2656" t="str">
        <f t="shared" si="1370"/>
        <v>180.760862541721-2189.4384075459i</v>
      </c>
      <c r="F2656" t="str">
        <f t="shared" si="1371"/>
        <v>0.938824880875814+0.201900356947982i</v>
      </c>
      <c r="G2656" t="str">
        <f t="shared" si="1366"/>
        <v>0.938824880875814+0.201900356947982i</v>
      </c>
      <c r="H2656" t="str">
        <f t="shared" si="1372"/>
        <v>10.8636576187134+2.99047838492518i</v>
      </c>
      <c r="I2656" t="str">
        <f t="shared" si="1373"/>
        <v>2835.28736986479i</v>
      </c>
      <c r="J2656" t="str">
        <f t="shared" si="1367"/>
        <v>-1990.06347505896+604.592142290176i</v>
      </c>
      <c r="K2656" t="str">
        <f t="shared" si="1374"/>
        <v>0.396264058106369-1.30433489513934i</v>
      </c>
      <c r="L2656" t="str">
        <f t="shared" si="1375"/>
        <v>0.0991484602189049-0.269802334469714i</v>
      </c>
      <c r="M2656" t="str">
        <f t="shared" si="1376"/>
        <v>0.495412518325274-1.57413722960905i</v>
      </c>
      <c r="N2656" t="str">
        <f t="shared" si="1377"/>
        <v>-9.22976838447493i</v>
      </c>
      <c r="O2656" t="str">
        <f t="shared" si="1378"/>
        <v>-0.9810458139392-0.19377592975489i</v>
      </c>
      <c r="P2656" t="str">
        <f t="shared" si="1379"/>
        <v>1.9810458139392+0.19377592975489i</v>
      </c>
      <c r="Q2656" t="str">
        <f t="shared" si="1380"/>
        <v>-1.9810458139392+9.03599245472004i</v>
      </c>
      <c r="R2656" t="str">
        <f t="shared" si="1381"/>
        <v>-0.0254001477430986-0.213670713787589i</v>
      </c>
      <c r="S2656" t="str">
        <f t="shared" si="1382"/>
        <v>1.01286895851577i</v>
      </c>
      <c r="T2656" t="str">
        <f t="shared" si="1383"/>
        <v>0.216420433339356-0.025727021190699i</v>
      </c>
      <c r="U2656" t="e">
        <f t="shared" si="1384"/>
        <v>#DIV/0!</v>
      </c>
      <c r="V2656" t="str">
        <f t="shared" si="1385"/>
        <v>0.0000833333333333333-0.000367393682114255i</v>
      </c>
      <c r="W2656" t="e">
        <f t="shared" si="1386"/>
        <v>#DIV/0!</v>
      </c>
      <c r="X2656" t="e">
        <f t="shared" si="1387"/>
        <v>#DIV/0!</v>
      </c>
      <c r="Y2656" t="str">
        <f t="shared" si="1388"/>
        <v>0.00096+3.08479265841289i</v>
      </c>
      <c r="Z2656" t="e">
        <f t="shared" si="1389"/>
        <v>#DIV/0!</v>
      </c>
      <c r="AA2656" t="e">
        <f t="shared" si="1390"/>
        <v>#DIV/0!</v>
      </c>
      <c r="AB2656" t="str">
        <f t="shared" si="1391"/>
        <v>0.123497095930376-0.0146807413466757i</v>
      </c>
      <c r="AC2656" t="str">
        <f t="shared" si="1392"/>
        <v>1.03807250578866-0.201674399494044i</v>
      </c>
      <c r="AD2656" t="str">
        <f t="shared" si="1393"/>
        <v>0.117288321026124+0.00864420386234506i</v>
      </c>
      <c r="AE2656" t="e">
        <f t="shared" si="1394"/>
        <v>#DIV/0!</v>
      </c>
      <c r="AF2656" t="str">
        <f t="shared" si="1395"/>
        <v>-18.0680737684309-4.50696003011903i</v>
      </c>
      <c r="AG2656" t="e">
        <f t="shared" si="1396"/>
        <v>#DIV/0!</v>
      </c>
      <c r="AH2656" t="e">
        <f t="shared" si="1397"/>
        <v>#DIV/0!</v>
      </c>
      <c r="AI2656" t="e">
        <f t="shared" si="1398"/>
        <v>#DIV/0!</v>
      </c>
      <c r="AJ2656" t="e">
        <f t="shared" si="1399"/>
        <v>#DIV/0!</v>
      </c>
      <c r="AK2656"/>
      <c r="AL2656"/>
      <c r="AM2656"/>
      <c r="AN2656"/>
    </row>
    <row r="2657" spans="1:40" x14ac:dyDescent="0.3">
      <c r="A2657"/>
      <c r="B2657">
        <f t="shared" si="1400"/>
        <v>723000</v>
      </c>
      <c r="C2657" s="186" t="str">
        <f t="shared" si="1368"/>
        <v>-0.000879340854400218+0.00409341010527546i</v>
      </c>
      <c r="D2657" s="158" t="str">
        <f t="shared" si="1369"/>
        <v>-7.20558679073829-1.51473837017609i</v>
      </c>
      <c r="E2657" t="str">
        <f t="shared" si="1370"/>
        <v>180.264551904311-2186.45105757523i</v>
      </c>
      <c r="F2657" t="str">
        <f t="shared" si="1371"/>
        <v>0.938979805763637+0.201667980128243i</v>
      </c>
      <c r="G2657" t="str">
        <f t="shared" si="1366"/>
        <v>0.938979805763637+0.201667980128243i</v>
      </c>
      <c r="H2657" t="str">
        <f t="shared" si="1372"/>
        <v>10.8659171312271+2.98702346261705i</v>
      </c>
      <c r="I2657" t="str">
        <f t="shared" si="1373"/>
        <v>2839.21436068178i</v>
      </c>
      <c r="J2657" t="str">
        <f t="shared" si="1367"/>
        <v>-1995.58270588411+605.429527528805i</v>
      </c>
      <c r="K2657" t="str">
        <f t="shared" si="1374"/>
        <v>0.39525997077166-1.30283365137432i</v>
      </c>
      <c r="L2657" t="str">
        <f t="shared" si="1375"/>
        <v>0.0989069103723641-0.269517807187014i</v>
      </c>
      <c r="M2657" t="str">
        <f t="shared" si="1376"/>
        <v>0.494166881144024-1.57235145856133i</v>
      </c>
      <c r="N2657" t="str">
        <f t="shared" si="1377"/>
        <v>-9.24255199719581i</v>
      </c>
      <c r="O2657" t="str">
        <f t="shared" si="1378"/>
        <v>-0.983442742378829-0.181219128301643i</v>
      </c>
      <c r="P2657" t="str">
        <f t="shared" si="1379"/>
        <v>1.98344274237883+0.181219128301643i</v>
      </c>
      <c r="Q2657" t="str">
        <f t="shared" si="1380"/>
        <v>-1.98344274237883+9.06133286889417i</v>
      </c>
      <c r="R2657" t="str">
        <f t="shared" si="1381"/>
        <v>-0.0266377308379624-0.213060082485463i</v>
      </c>
      <c r="S2657" t="str">
        <f t="shared" si="1382"/>
        <v>1.01427182410928i</v>
      </c>
      <c r="T2657" t="str">
        <f t="shared" si="1383"/>
        <v>0.216100838507404-0.0270178998471521i</v>
      </c>
      <c r="U2657" t="e">
        <f t="shared" si="1384"/>
        <v>#DIV/0!</v>
      </c>
      <c r="V2657" t="str">
        <f t="shared" si="1385"/>
        <v>0.0000833333333333333-0.000366885530410087i</v>
      </c>
      <c r="W2657" t="e">
        <f t="shared" si="1386"/>
        <v>#DIV/0!</v>
      </c>
      <c r="X2657" t="e">
        <f t="shared" si="1387"/>
        <v>#DIV/0!</v>
      </c>
      <c r="Y2657" t="str">
        <f t="shared" si="1388"/>
        <v>0.00096+3.08906522442177i</v>
      </c>
      <c r="Z2657" t="e">
        <f t="shared" si="1389"/>
        <v>#DIV/0!</v>
      </c>
      <c r="AA2657" t="e">
        <f t="shared" si="1390"/>
        <v>#DIV/0!</v>
      </c>
      <c r="AB2657" t="str">
        <f t="shared" si="1391"/>
        <v>0.123314723901028-0.0154173620197362i</v>
      </c>
      <c r="AC2657" t="str">
        <f t="shared" si="1392"/>
        <v>1.03669654085041-0.20151283569263i</v>
      </c>
      <c r="AD2657" t="str">
        <f t="shared" si="1393"/>
        <v>0.117404473690925+0.0079494298205746i</v>
      </c>
      <c r="AE2657" t="e">
        <f t="shared" si="1394"/>
        <v>#DIV/0!</v>
      </c>
      <c r="AF2657" t="str">
        <f t="shared" si="1395"/>
        <v>-18.0715039219654-4.50176183279314i</v>
      </c>
      <c r="AG2657" t="e">
        <f t="shared" si="1396"/>
        <v>#DIV/0!</v>
      </c>
      <c r="AH2657" t="e">
        <f t="shared" si="1397"/>
        <v>#DIV/0!</v>
      </c>
      <c r="AI2657" t="e">
        <f t="shared" si="1398"/>
        <v>#DIV/0!</v>
      </c>
      <c r="AJ2657" t="e">
        <f t="shared" si="1399"/>
        <v>#DIV/0!</v>
      </c>
      <c r="AK2657"/>
      <c r="AL2657"/>
      <c r="AM2657"/>
      <c r="AN2657"/>
    </row>
    <row r="2658" spans="1:40" x14ac:dyDescent="0.3">
      <c r="A2658"/>
      <c r="B2658">
        <f t="shared" si="1400"/>
        <v>724000</v>
      </c>
      <c r="C2658" s="186" t="str">
        <f t="shared" si="1368"/>
        <v>-0.000877116486384341+0.00408842829527591i</v>
      </c>
      <c r="D2658" s="158" t="str">
        <f t="shared" si="1369"/>
        <v>-7.20675312548337-1.51299860965133i</v>
      </c>
      <c r="E2658" t="str">
        <f t="shared" si="1370"/>
        <v>179.770277919962-2183.47179227018i</v>
      </c>
      <c r="F2658" t="str">
        <f t="shared" si="1371"/>
        <v>0.939134160750577+0.201436073032406i</v>
      </c>
      <c r="G2658" t="str">
        <f t="shared" si="1366"/>
        <v>0.939134160750577+0.201436073032406i</v>
      </c>
      <c r="H2658" t="str">
        <f t="shared" si="1372"/>
        <v>10.8681683276066+2.98357558133544i</v>
      </c>
      <c r="I2658" t="str">
        <f t="shared" si="1373"/>
        <v>2843.14135149876i</v>
      </c>
      <c r="J2658" t="str">
        <f t="shared" si="1367"/>
        <v>-2001.10957578308+606.266912767434i</v>
      </c>
      <c r="K2658" t="str">
        <f t="shared" si="1374"/>
        <v>0.394259579841524-1.30133544145388i</v>
      </c>
      <c r="L2658" t="str">
        <f t="shared" si="1375"/>
        <v>0.0986662027238853-0.269233757250622i</v>
      </c>
      <c r="M2658" t="str">
        <f t="shared" si="1376"/>
        <v>0.492925782565409-1.5705691987045i</v>
      </c>
      <c r="N2658" t="str">
        <f t="shared" si="1377"/>
        <v>-9.25533560991669i</v>
      </c>
      <c r="O2658" t="str">
        <f t="shared" si="1378"/>
        <v>-0.985678958052457-0.168632712285078i</v>
      </c>
      <c r="P2658" t="str">
        <f t="shared" si="1379"/>
        <v>1.98567895805246+0.168632712285078i</v>
      </c>
      <c r="Q2658" t="str">
        <f t="shared" si="1380"/>
        <v>-1.98567895805246+9.08670289763161i</v>
      </c>
      <c r="R2658" t="str">
        <f t="shared" si="1381"/>
        <v>-0.0278646998423019-0.212436637540585i</v>
      </c>
      <c r="S2658" t="str">
        <f t="shared" si="1382"/>
        <v>1.01567468970279i</v>
      </c>
      <c r="T2658" t="str">
        <f t="shared" si="1383"/>
        <v>0.215766515915538-0.0283014703659914i</v>
      </c>
      <c r="U2658" t="e">
        <f t="shared" si="1384"/>
        <v>#DIV/0!</v>
      </c>
      <c r="V2658" t="str">
        <f t="shared" si="1385"/>
        <v>0.0000833333333333333-0.000366378782439907i</v>
      </c>
      <c r="W2658" t="e">
        <f t="shared" si="1386"/>
        <v>#DIV/0!</v>
      </c>
      <c r="X2658" t="e">
        <f t="shared" si="1387"/>
        <v>#DIV/0!</v>
      </c>
      <c r="Y2658" t="str">
        <f t="shared" si="1388"/>
        <v>0.00096+3.09333779043065i</v>
      </c>
      <c r="Z2658" t="e">
        <f t="shared" si="1389"/>
        <v>#DIV/0!</v>
      </c>
      <c r="AA2658" t="e">
        <f t="shared" si="1390"/>
        <v>#DIV/0!</v>
      </c>
      <c r="AB2658" t="str">
        <f t="shared" si="1391"/>
        <v>0.123123947694908-0.016149812412948i</v>
      </c>
      <c r="AC2658" t="str">
        <f t="shared" si="1392"/>
        <v>1.03532657032942-0.201335338794463i</v>
      </c>
      <c r="AD2658" t="str">
        <f t="shared" si="1393"/>
        <v>0.117512290048861+0.00725332907679862i</v>
      </c>
      <c r="AE2658" t="e">
        <f t="shared" si="1394"/>
        <v>#DIV/0!</v>
      </c>
      <c r="AF2658" t="str">
        <f t="shared" si="1395"/>
        <v>-18.07492145309-4.49657419098677i</v>
      </c>
      <c r="AG2658" t="e">
        <f t="shared" si="1396"/>
        <v>#DIV/0!</v>
      </c>
      <c r="AH2658" t="e">
        <f t="shared" si="1397"/>
        <v>#DIV/0!</v>
      </c>
      <c r="AI2658" t="e">
        <f t="shared" si="1398"/>
        <v>#DIV/0!</v>
      </c>
      <c r="AJ2658" t="e">
        <f t="shared" si="1399"/>
        <v>#DIV/0!</v>
      </c>
      <c r="AK2658"/>
      <c r="AL2658"/>
      <c r="AM2658"/>
      <c r="AN2658"/>
    </row>
    <row r="2659" spans="1:40" x14ac:dyDescent="0.3">
      <c r="A2659"/>
      <c r="B2659">
        <f t="shared" si="1400"/>
        <v>725000</v>
      </c>
      <c r="C2659" s="186" t="str">
        <f t="shared" si="1368"/>
        <v>-0.000874900292227185+0.00408345776197393i</v>
      </c>
      <c r="D2659" s="158" t="str">
        <f t="shared" si="1369"/>
        <v>-7.20791517434672-1.51126235523063i</v>
      </c>
      <c r="E2659" t="str">
        <f t="shared" si="1370"/>
        <v>179.278029485672-2180.50057908985i</v>
      </c>
      <c r="F2659" t="str">
        <f t="shared" si="1371"/>
        <v>0.939287948535606+0.201204634531186i</v>
      </c>
      <c r="G2659" t="str">
        <f t="shared" si="1366"/>
        <v>0.939287948535606+0.201204634531186i</v>
      </c>
      <c r="H2659" t="str">
        <f t="shared" si="1372"/>
        <v>10.8704112472664+2.98013472378435i</v>
      </c>
      <c r="I2659" t="str">
        <f t="shared" si="1373"/>
        <v>2847.06834231575i</v>
      </c>
      <c r="J2659" t="str">
        <f t="shared" si="1367"/>
        <v>-2006.64408475584+607.104298006063i</v>
      </c>
      <c r="K2659" t="str">
        <f t="shared" si="1374"/>
        <v>0.393262867792734-1.29984025809438i</v>
      </c>
      <c r="L2659" t="str">
        <f t="shared" si="1375"/>
        <v>0.0984263335626399-0.268950184043345i</v>
      </c>
      <c r="M2659" t="str">
        <f t="shared" si="1376"/>
        <v>0.491689201355374-1.56879044213773i</v>
      </c>
      <c r="N2659" t="str">
        <f t="shared" si="1377"/>
        <v>-9.26811922263757i</v>
      </c>
      <c r="O2659" t="str">
        <f t="shared" si="1378"/>
        <v>-0.987754095521008-0.156018738558786i</v>
      </c>
      <c r="P2659" t="str">
        <f t="shared" si="1379"/>
        <v>1.98775409552101+0.156018738558786i</v>
      </c>
      <c r="Q2659" t="str">
        <f t="shared" si="1380"/>
        <v>-1.98775409552101+9.11210048407878i</v>
      </c>
      <c r="R2659" t="str">
        <f t="shared" si="1381"/>
        <v>-0.0290809736787366-0.211800591352289i</v>
      </c>
      <c r="S2659" t="str">
        <f t="shared" si="1382"/>
        <v>1.0170775552963i</v>
      </c>
      <c r="T2659" t="str">
        <f t="shared" si="1383"/>
        <v>0.215417627662897-0.0295776056148055i</v>
      </c>
      <c r="U2659" t="e">
        <f t="shared" si="1384"/>
        <v>#DIV/0!</v>
      </c>
      <c r="V2659" t="str">
        <f t="shared" si="1385"/>
        <v>0.0000833333333333333-0.000365873432395162i</v>
      </c>
      <c r="W2659" t="e">
        <f t="shared" si="1386"/>
        <v>#DIV/0!</v>
      </c>
      <c r="X2659" t="e">
        <f t="shared" si="1387"/>
        <v>#DIV/0!</v>
      </c>
      <c r="Y2659" t="str">
        <f t="shared" si="1388"/>
        <v>0.00096+3.09761035643954i</v>
      </c>
      <c r="Z2659" t="e">
        <f t="shared" si="1389"/>
        <v>#DIV/0!</v>
      </c>
      <c r="AA2659" t="e">
        <f t="shared" si="1390"/>
        <v>#DIV/0!</v>
      </c>
      <c r="AB2659" t="str">
        <f t="shared" si="1391"/>
        <v>0.122924859811474-0.0168780199800949i</v>
      </c>
      <c r="AC2659" t="str">
        <f t="shared" si="1392"/>
        <v>1.03396274972044-0.201142085337834i</v>
      </c>
      <c r="AD2659" t="str">
        <f t="shared" si="1393"/>
        <v>0.117611754896231+0.0065559940740689i</v>
      </c>
      <c r="AE2659" t="e">
        <f t="shared" si="1394"/>
        <v>#DIV/0!</v>
      </c>
      <c r="AF2659" t="str">
        <f t="shared" si="1395"/>
        <v>-18.0783264216131-4.49139707901498i</v>
      </c>
      <c r="AG2659" t="e">
        <f t="shared" si="1396"/>
        <v>#DIV/0!</v>
      </c>
      <c r="AH2659" t="e">
        <f t="shared" si="1397"/>
        <v>#DIV/0!</v>
      </c>
      <c r="AI2659" t="e">
        <f t="shared" si="1398"/>
        <v>#DIV/0!</v>
      </c>
      <c r="AJ2659" t="e">
        <f t="shared" si="1399"/>
        <v>#DIV/0!</v>
      </c>
      <c r="AK2659"/>
      <c r="AL2659"/>
      <c r="AM2659"/>
      <c r="AN2659"/>
    </row>
    <row r="2660" spans="1:40" x14ac:dyDescent="0.3">
      <c r="A2660"/>
      <c r="B2660">
        <f t="shared" si="1400"/>
        <v>726000</v>
      </c>
      <c r="C2660" s="186" t="str">
        <f t="shared" si="1368"/>
        <v>-0.000872692233255133+0.00407849847042405i</v>
      </c>
      <c r="D2660" s="158" t="str">
        <f t="shared" si="1369"/>
        <v>-7.20907295760622-1.50952959853622i</v>
      </c>
      <c r="E2660" t="str">
        <f t="shared" si="1370"/>
        <v>178.787795573825-2177.53738566643i</v>
      </c>
      <c r="F2660" t="str">
        <f t="shared" si="1371"/>
        <v>0.939441171802338+0.200973663496887i</v>
      </c>
      <c r="G2660" t="str">
        <f t="shared" si="1366"/>
        <v>0.939441171802338+0.200973663496887i</v>
      </c>
      <c r="H2660" t="str">
        <f t="shared" si="1372"/>
        <v>10.8726459293964+2.97670087269562i</v>
      </c>
      <c r="I2660" t="str">
        <f t="shared" si="1373"/>
        <v>2850.99533313274i</v>
      </c>
      <c r="J2660" t="str">
        <f t="shared" si="1367"/>
        <v>-2012.18623280242+607.941683244692i</v>
      </c>
      <c r="K2660" t="str">
        <f t="shared" si="1374"/>
        <v>0.39226981720184-1.29834809402232i</v>
      </c>
      <c r="L2660" t="str">
        <f t="shared" si="1375"/>
        <v>0.0981872991969316-0.268667086944398i</v>
      </c>
      <c r="M2660" t="str">
        <f t="shared" si="1376"/>
        <v>0.490457116398772-1.56701518096672i</v>
      </c>
      <c r="N2660" t="str">
        <f t="shared" si="1377"/>
        <v>-9.28090283535845i</v>
      </c>
      <c r="O2660" t="str">
        <f t="shared" si="1378"/>
        <v>-0.989667815668571-0.14337926847979i</v>
      </c>
      <c r="P2660" t="str">
        <f t="shared" si="1379"/>
        <v>1.98966781566857+0.14337926847979i</v>
      </c>
      <c r="Q2660" t="str">
        <f t="shared" si="1380"/>
        <v>-1.98966781566857+9.13752356687866i</v>
      </c>
      <c r="R2660" t="str">
        <f t="shared" si="1381"/>
        <v>-0.0302864749120267-0.211152154866084i</v>
      </c>
      <c r="S2660" t="str">
        <f t="shared" si="1382"/>
        <v>1.01848042088982i</v>
      </c>
      <c r="T2660" t="str">
        <f t="shared" si="1383"/>
        <v>0.215054335559802-0.0308461817156699i</v>
      </c>
      <c r="U2660" t="e">
        <f t="shared" si="1384"/>
        <v>#DIV/0!</v>
      </c>
      <c r="V2660" t="str">
        <f t="shared" si="1385"/>
        <v>0.0000833333333333333-0.0003653694744993i</v>
      </c>
      <c r="W2660" t="e">
        <f t="shared" si="1386"/>
        <v>#DIV/0!</v>
      </c>
      <c r="X2660" t="e">
        <f t="shared" si="1387"/>
        <v>#DIV/0!</v>
      </c>
      <c r="Y2660" t="str">
        <f t="shared" si="1388"/>
        <v>0.00096+3.10188292244842i</v>
      </c>
      <c r="Z2660" t="e">
        <f t="shared" si="1389"/>
        <v>#DIV/0!</v>
      </c>
      <c r="AA2660" t="e">
        <f t="shared" si="1390"/>
        <v>#DIV/0!</v>
      </c>
      <c r="AB2660" t="str">
        <f t="shared" si="1391"/>
        <v>0.122717552585375-0.0176019140320848i</v>
      </c>
      <c r="AC2660" t="str">
        <f t="shared" si="1392"/>
        <v>1.03260523047019-0.20093325187164i</v>
      </c>
      <c r="AD2660" t="str">
        <f t="shared" si="1393"/>
        <v>0.117702853879294+0.00585751744613964i</v>
      </c>
      <c r="AE2660" t="e">
        <f t="shared" si="1394"/>
        <v>#DIV/0!</v>
      </c>
      <c r="AF2660" t="str">
        <f t="shared" si="1395"/>
        <v>-18.0817188870026-4.48623047123184i</v>
      </c>
      <c r="AG2660" t="e">
        <f t="shared" si="1396"/>
        <v>#DIV/0!</v>
      </c>
      <c r="AH2660" t="e">
        <f t="shared" si="1397"/>
        <v>#DIV/0!</v>
      </c>
      <c r="AI2660" t="e">
        <f t="shared" si="1398"/>
        <v>#DIV/0!</v>
      </c>
      <c r="AJ2660" t="e">
        <f t="shared" si="1399"/>
        <v>#DIV/0!</v>
      </c>
      <c r="AK2660"/>
      <c r="AL2660"/>
      <c r="AM2660"/>
      <c r="AN2660"/>
    </row>
    <row r="2661" spans="1:40" x14ac:dyDescent="0.3">
      <c r="A2661"/>
      <c r="B2661">
        <f t="shared" si="1400"/>
        <v>727000</v>
      </c>
      <c r="C2661" s="186" t="str">
        <f t="shared" si="1368"/>
        <v>-0.000870492271014345+0.00407355038580688i</v>
      </c>
      <c r="D2661" s="158" t="str">
        <f t="shared" si="1369"/>
        <v>-7.21022649542439-1.50780033120172i</v>
      </c>
      <c r="E2661" t="str">
        <f t="shared" si="1370"/>
        <v>178.299565231579-2174.58217980406i</v>
      </c>
      <c r="F2661" t="str">
        <f t="shared" si="1371"/>
        <v>0.939593833219124+0.200743158803423i</v>
      </c>
      <c r="G2661" t="str">
        <f t="shared" si="1366"/>
        <v>0.939593833219124+0.200743158803423i</v>
      </c>
      <c r="H2661" t="str">
        <f t="shared" si="1372"/>
        <v>10.8748724129633+2.97327401082934i</v>
      </c>
      <c r="I2661" t="str">
        <f t="shared" si="1373"/>
        <v>2854.92232394972i</v>
      </c>
      <c r="J2661" t="str">
        <f t="shared" si="1367"/>
        <v>-2017.7360199228+608.779068483321i</v>
      </c>
      <c r="K2661" t="str">
        <f t="shared" si="1374"/>
        <v>0.39128041074456-1.29685894197448i</v>
      </c>
      <c r="L2661" t="str">
        <f t="shared" si="1375"/>
        <v>0.0979490959540902-0.268384465329469i</v>
      </c>
      <c r="M2661" t="str">
        <f t="shared" si="1376"/>
        <v>0.48922950669865-1.56524340730395i</v>
      </c>
      <c r="N2661" t="str">
        <f t="shared" si="1377"/>
        <v>-9.29368644807933i</v>
      </c>
      <c r="O2661" t="str">
        <f t="shared" si="1378"/>
        <v>-0.991419805757814-0.130716367571698i</v>
      </c>
      <c r="P2661" t="str">
        <f t="shared" si="1379"/>
        <v>1.99141980575781+0.130716367571698i</v>
      </c>
      <c r="Q2661" t="str">
        <f t="shared" si="1380"/>
        <v>-1.99141980575781+9.16297008050763i</v>
      </c>
      <c r="R2661" t="str">
        <f t="shared" si="1381"/>
        <v>-0.0314811296649357-0.210491537535237i</v>
      </c>
      <c r="S2661" t="str">
        <f t="shared" si="1382"/>
        <v>1.01988328648333i</v>
      </c>
      <c r="T2661" t="str">
        <f t="shared" si="1383"/>
        <v>0.214676801078367-0.0321070779848825i</v>
      </c>
      <c r="U2661" t="e">
        <f t="shared" si="1384"/>
        <v>#DIV/0!</v>
      </c>
      <c r="V2661" t="str">
        <f t="shared" si="1385"/>
        <v>0.0000833333333333333-0.000364866903007554i</v>
      </c>
      <c r="W2661" t="e">
        <f t="shared" si="1386"/>
        <v>#DIV/0!</v>
      </c>
      <c r="X2661" t="e">
        <f t="shared" si="1387"/>
        <v>#DIV/0!</v>
      </c>
      <c r="Y2661" t="str">
        <f t="shared" si="1388"/>
        <v>0.00096+3.1061554884573i</v>
      </c>
      <c r="Z2661" t="e">
        <f t="shared" si="1389"/>
        <v>#DIV/0!</v>
      </c>
      <c r="AA2661" t="e">
        <f t="shared" si="1390"/>
        <v>#DIV/0!</v>
      </c>
      <c r="AB2661" t="str">
        <f t="shared" si="1391"/>
        <v>0.122502118158268-0.0183214257025611i</v>
      </c>
      <c r="AC2661" t="str">
        <f t="shared" si="1392"/>
        <v>1.03125416004277-0.200709014886478i</v>
      </c>
      <c r="AD2661" t="str">
        <f t="shared" si="1393"/>
        <v>0.117785573497514+0.00515799201405703i</v>
      </c>
      <c r="AE2661" t="e">
        <f t="shared" si="1394"/>
        <v>#DIV/0!</v>
      </c>
      <c r="AF2661" t="str">
        <f t="shared" si="1395"/>
        <v>-18.0850989083877-4.48107434203106i</v>
      </c>
      <c r="AG2661" t="e">
        <f t="shared" si="1396"/>
        <v>#DIV/0!</v>
      </c>
      <c r="AH2661" t="e">
        <f t="shared" si="1397"/>
        <v>#DIV/0!</v>
      </c>
      <c r="AI2661" t="e">
        <f t="shared" si="1398"/>
        <v>#DIV/0!</v>
      </c>
      <c r="AJ2661" t="e">
        <f t="shared" si="1399"/>
        <v>#DIV/0!</v>
      </c>
      <c r="AK2661"/>
      <c r="AL2661"/>
      <c r="AM2661"/>
      <c r="AN2661"/>
    </row>
    <row r="2662" spans="1:40" x14ac:dyDescent="0.3">
      <c r="A2662"/>
      <c r="B2662">
        <f t="shared" si="1400"/>
        <v>728000</v>
      </c>
      <c r="C2662" s="186" t="str">
        <f t="shared" si="1368"/>
        <v>-0.00086830036726939+0.00406861347342882i</v>
      </c>
      <c r="D2662" s="158" t="str">
        <f t="shared" si="1369"/>
        <v>-7.21137580784949-1.50607454487241i</v>
      </c>
      <c r="E2662" t="str">
        <f t="shared" si="1370"/>
        <v>177.813327580255-2171.63492947771i</v>
      </c>
      <c r="F2662" t="str">
        <f t="shared" si="1371"/>
        <v>0.939745935439186+0.200513119326352i</v>
      </c>
      <c r="G2662" t="str">
        <f t="shared" si="1366"/>
        <v>0.939745935439186+0.200513119326352i</v>
      </c>
      <c r="H2662" t="str">
        <f t="shared" si="1372"/>
        <v>10.8770907367127+2.96985412097426i</v>
      </c>
      <c r="I2662" t="str">
        <f t="shared" si="1373"/>
        <v>2858.84931476671i</v>
      </c>
      <c r="J2662" t="str">
        <f t="shared" si="1367"/>
        <v>-2023.29344611699+609.61645372195i</v>
      </c>
      <c r="K2662" t="str">
        <f t="shared" si="1374"/>
        <v>0.390294631195114-1.29537279469806i</v>
      </c>
      <c r="L2662" t="str">
        <f t="shared" si="1375"/>
        <v>0.0977117201803609-0.268102318570782i</v>
      </c>
      <c r="M2662" t="str">
        <f t="shared" si="1376"/>
        <v>0.488006351375475-1.56347511326884i</v>
      </c>
      <c r="N2662" t="str">
        <f t="shared" si="1377"/>
        <v>-9.30647006080021i</v>
      </c>
      <c r="O2662" t="str">
        <f t="shared" si="1378"/>
        <v>-0.993009779481094-0.118032105187141i</v>
      </c>
      <c r="P2662" t="str">
        <f t="shared" si="1379"/>
        <v>1.99300977948109+0.118032105187141i</v>
      </c>
      <c r="Q2662" t="str">
        <f t="shared" si="1380"/>
        <v>-1.99300977948109+9.18843795561307i</v>
      </c>
      <c r="R2662" t="str">
        <f t="shared" si="1381"/>
        <v>-0.0326648675348143-0.209818947284834i</v>
      </c>
      <c r="S2662" t="str">
        <f t="shared" si="1382"/>
        <v>1.02128615207684i</v>
      </c>
      <c r="T2662" t="str">
        <f t="shared" si="1383"/>
        <v>0.214285185305341-0.0333601768727302i</v>
      </c>
      <c r="U2662" t="e">
        <f t="shared" si="1384"/>
        <v>#DIV/0!</v>
      </c>
      <c r="V2662" t="str">
        <f t="shared" si="1385"/>
        <v>0.0000833333333333333-0.000364365712206721i</v>
      </c>
      <c r="W2662" t="e">
        <f t="shared" si="1386"/>
        <v>#DIV/0!</v>
      </c>
      <c r="X2662" t="e">
        <f t="shared" si="1387"/>
        <v>#DIV/0!</v>
      </c>
      <c r="Y2662" t="str">
        <f t="shared" si="1388"/>
        <v>0.00096+3.11042805446618i</v>
      </c>
      <c r="Z2662" t="e">
        <f t="shared" si="1389"/>
        <v>#DIV/0!</v>
      </c>
      <c r="AA2662" t="e">
        <f t="shared" si="1390"/>
        <v>#DIV/0!</v>
      </c>
      <c r="AB2662" t="str">
        <f t="shared" si="1391"/>
        <v>0.122278648451905-0.0190364879135313i</v>
      </c>
      <c r="AC2662" t="str">
        <f t="shared" si="1392"/>
        <v>1.02990968198529-0.200469550748389i</v>
      </c>
      <c r="AD2662" t="str">
        <f t="shared" si="1393"/>
        <v>0.117859901106922+0.0044575107826673i</v>
      </c>
      <c r="AE2662" t="e">
        <f t="shared" si="1394"/>
        <v>#DIV/0!</v>
      </c>
      <c r="AF2662" t="str">
        <f t="shared" si="1395"/>
        <v>-18.0884665445622-4.47592866584667i</v>
      </c>
      <c r="AG2662" t="e">
        <f t="shared" si="1396"/>
        <v>#DIV/0!</v>
      </c>
      <c r="AH2662" t="e">
        <f t="shared" si="1397"/>
        <v>#DIV/0!</v>
      </c>
      <c r="AI2662" t="e">
        <f t="shared" si="1398"/>
        <v>#DIV/0!</v>
      </c>
      <c r="AJ2662" t="e">
        <f t="shared" si="1399"/>
        <v>#DIV/0!</v>
      </c>
      <c r="AK2662"/>
      <c r="AL2662"/>
      <c r="AM2662"/>
      <c r="AN2662"/>
    </row>
    <row r="2663" spans="1:40" x14ac:dyDescent="0.3">
      <c r="A2663"/>
      <c r="B2663">
        <f t="shared" si="1400"/>
        <v>729000</v>
      </c>
      <c r="C2663" s="186" t="str">
        <f t="shared" si="1368"/>
        <v>-0.000866116484001768+0.00406368769872149i</v>
      </c>
      <c r="D2663" s="158" t="str">
        <f t="shared" si="1369"/>
        <v>-7.21252091481597-1.50435223120524i</v>
      </c>
      <c r="E2663" t="str">
        <f t="shared" si="1370"/>
        <v>177.329071814746-2168.69560283205i</v>
      </c>
      <c r="F2663" t="str">
        <f t="shared" si="1371"/>
        <v>0.939897481100689+0.200283543942883i</v>
      </c>
      <c r="G2663" t="str">
        <f t="shared" si="1366"/>
        <v>0.939897481100689+0.200283543942883i</v>
      </c>
      <c r="H2663" t="str">
        <f t="shared" si="1372"/>
        <v>10.8793009391699+2.96644118594786i</v>
      </c>
      <c r="I2663" t="str">
        <f t="shared" si="1373"/>
        <v>2862.7763055837i</v>
      </c>
      <c r="J2663" t="str">
        <f t="shared" si="1367"/>
        <v>-2028.85851138498+610.453838960579i</v>
      </c>
      <c r="K2663" t="str">
        <f t="shared" si="1374"/>
        <v>0.389312461425586-1.29388964495077i</v>
      </c>
      <c r="L2663" t="str">
        <f t="shared" si="1375"/>
        <v>0.0974751682407994-0.267820646037158i</v>
      </c>
      <c r="M2663" t="str">
        <f t="shared" si="1376"/>
        <v>0.486787629666385-1.56171029098793i</v>
      </c>
      <c r="N2663" t="str">
        <f t="shared" si="1377"/>
        <v>-9.31925367352109i</v>
      </c>
      <c r="O2663" t="str">
        <f t="shared" si="1378"/>
        <v>-0.994437477007246-0.105328554169618i</v>
      </c>
      <c r="P2663" t="str">
        <f t="shared" si="1379"/>
        <v>1.99443747700725+0.105328554169618i</v>
      </c>
      <c r="Q2663" t="str">
        <f t="shared" si="1380"/>
        <v>-1.99443747700725+9.21392511935147i</v>
      </c>
      <c r="R2663" t="str">
        <f t="shared" si="1381"/>
        <v>-0.0338376215109458-0.209134590478272i</v>
      </c>
      <c r="S2663" t="str">
        <f t="shared" si="1382"/>
        <v>1.02268901767035i</v>
      </c>
      <c r="T2663" t="str">
        <f t="shared" si="1383"/>
        <v>0.213879648897115-0.0346053639033303i</v>
      </c>
      <c r="U2663" t="e">
        <f t="shared" si="1384"/>
        <v>#DIV/0!</v>
      </c>
      <c r="V2663" t="str">
        <f t="shared" si="1385"/>
        <v>0.0000833333333333333-0.000363865896414941i</v>
      </c>
      <c r="W2663" t="e">
        <f t="shared" si="1386"/>
        <v>#DIV/0!</v>
      </c>
      <c r="X2663" t="e">
        <f t="shared" si="1387"/>
        <v>#DIV/0!</v>
      </c>
      <c r="Y2663" t="str">
        <f t="shared" si="1388"/>
        <v>0.00096+3.11470062047506i</v>
      </c>
      <c r="Z2663" t="e">
        <f t="shared" si="1389"/>
        <v>#DIV/0!</v>
      </c>
      <c r="AA2663" t="e">
        <f t="shared" si="1390"/>
        <v>#DIV/0!</v>
      </c>
      <c r="AB2663" t="str">
        <f t="shared" si="1391"/>
        <v>0.122047235142463-0.0197470353410386i</v>
      </c>
      <c r="AC2663" t="str">
        <f t="shared" si="1392"/>
        <v>1.02857193599373-0.200215035635211i</v>
      </c>
      <c r="AD2663" t="str">
        <f t="shared" si="1393"/>
        <v>0.117925824923587+0.00375616693704206i</v>
      </c>
      <c r="AE2663" t="e">
        <f t="shared" si="1394"/>
        <v>#DIV/0!</v>
      </c>
      <c r="AF2663" t="str">
        <f t="shared" si="1395"/>
        <v>-18.0918218539859-4.4707934171531i</v>
      </c>
      <c r="AG2663" t="e">
        <f t="shared" si="1396"/>
        <v>#DIV/0!</v>
      </c>
      <c r="AH2663" t="e">
        <f t="shared" si="1397"/>
        <v>#DIV/0!</v>
      </c>
      <c r="AI2663" t="e">
        <f t="shared" si="1398"/>
        <v>#DIV/0!</v>
      </c>
      <c r="AJ2663" t="e">
        <f t="shared" si="1399"/>
        <v>#DIV/0!</v>
      </c>
      <c r="AK2663"/>
      <c r="AL2663"/>
      <c r="AM2663"/>
      <c r="AN2663"/>
    </row>
    <row r="2664" spans="1:40" x14ac:dyDescent="0.3">
      <c r="A2664"/>
      <c r="B2664">
        <f t="shared" si="1400"/>
        <v>730000</v>
      </c>
      <c r="C2664" s="186" t="str">
        <f t="shared" si="1368"/>
        <v>-0.00086394058340849+0.00405877302724132i</v>
      </c>
      <c r="D2664" s="158" t="str">
        <f t="shared" si="1369"/>
        <v>-7.21366183614503-1.50263338186895i</v>
      </c>
      <c r="E2664" t="str">
        <f t="shared" si="1370"/>
        <v>176.846787202921-2165.76416818037i</v>
      </c>
      <c r="F2664" t="str">
        <f t="shared" si="1371"/>
        <v>0.940048472826813+0.200054431531887i</v>
      </c>
      <c r="G2664" t="str">
        <f t="shared" si="1366"/>
        <v>0.940048472826813+0.200054431531887i</v>
      </c>
      <c r="H2664" t="str">
        <f t="shared" si="1372"/>
        <v>10.8815030586414+2.96303518859645i</v>
      </c>
      <c r="I2664" t="str">
        <f t="shared" si="1373"/>
        <v>2866.70329640069i</v>
      </c>
      <c r="J2664" t="str">
        <f t="shared" si="1367"/>
        <v>-2034.43121572678+611.291224199208i</v>
      </c>
      <c r="K2664" t="str">
        <f t="shared" si="1374"/>
        <v>0.388333884405288-1.29240948550096i</v>
      </c>
      <c r="L2664" t="str">
        <f t="shared" si="1375"/>
        <v>0.0972394365191653-0.267539447094081i</v>
      </c>
      <c r="M2664" t="str">
        <f t="shared" si="1376"/>
        <v>0.485573320924453-1.55994893259504i</v>
      </c>
      <c r="N2664" t="str">
        <f t="shared" si="1377"/>
        <v>-9.33203728624197i</v>
      </c>
      <c r="O2664" t="str">
        <f t="shared" si="1378"/>
        <v>-0.995702665024041-0.0926077905147439i</v>
      </c>
      <c r="P2664" t="str">
        <f t="shared" si="1379"/>
        <v>1.99570266502404+0.0926077905147439i</v>
      </c>
      <c r="Q2664" t="str">
        <f t="shared" si="1380"/>
        <v>-1.99570266502404+9.23942949572723i</v>
      </c>
      <c r="R2664" t="str">
        <f t="shared" si="1381"/>
        <v>-0.034999327892695-0.208438671886089i</v>
      </c>
      <c r="S2664" t="str">
        <f t="shared" si="1382"/>
        <v>1.02409188326387i</v>
      </c>
      <c r="T2664" t="str">
        <f t="shared" si="1383"/>
        <v>0.213460352036845-0.0358425276145997i</v>
      </c>
      <c r="U2664" t="e">
        <f t="shared" si="1384"/>
        <v>#DIV/0!</v>
      </c>
      <c r="V2664" t="str">
        <f t="shared" si="1385"/>
        <v>0.0000833333333333333-0.000363367449981496i</v>
      </c>
      <c r="W2664" t="e">
        <f t="shared" si="1386"/>
        <v>#DIV/0!</v>
      </c>
      <c r="X2664" t="e">
        <f t="shared" si="1387"/>
        <v>#DIV/0!</v>
      </c>
      <c r="Y2664" t="str">
        <f t="shared" si="1388"/>
        <v>0.00096+3.11897318648395i</v>
      </c>
      <c r="Z2664" t="e">
        <f t="shared" si="1389"/>
        <v>#DIV/0!</v>
      </c>
      <c r="AA2664" t="e">
        <f t="shared" si="1390"/>
        <v>#DIV/0!</v>
      </c>
      <c r="AB2664" t="str">
        <f t="shared" si="1391"/>
        <v>0.121807969636073-0.0204530043809057i</v>
      </c>
      <c r="AC2664" t="str">
        <f t="shared" si="1392"/>
        <v>1.0272410579789-0.19994564547548i</v>
      </c>
      <c r="AD2664" t="str">
        <f t="shared" si="1393"/>
        <v>0.117983334027176+0.00305405383881344i</v>
      </c>
      <c r="AE2664" t="e">
        <f t="shared" si="1394"/>
        <v>#DIV/0!</v>
      </c>
      <c r="AF2664" t="str">
        <f t="shared" si="1395"/>
        <v>-18.0951648947864-4.4656685704654i</v>
      </c>
      <c r="AG2664" t="e">
        <f t="shared" si="1396"/>
        <v>#DIV/0!</v>
      </c>
      <c r="AH2664" t="e">
        <f t="shared" si="1397"/>
        <v>#DIV/0!</v>
      </c>
      <c r="AI2664" t="e">
        <f t="shared" si="1398"/>
        <v>#DIV/0!</v>
      </c>
      <c r="AJ2664" t="e">
        <f t="shared" si="1399"/>
        <v>#DIV/0!</v>
      </c>
      <c r="AK2664"/>
      <c r="AL2664"/>
      <c r="AM2664"/>
      <c r="AN2664"/>
    </row>
    <row r="2665" spans="1:40" x14ac:dyDescent="0.3">
      <c r="A2665"/>
      <c r="B2665">
        <f t="shared" si="1400"/>
        <v>731000</v>
      </c>
      <c r="C2665" s="186" t="str">
        <f t="shared" si="1368"/>
        <v>-0.000861772627900739+0.0040538694246692i</v>
      </c>
      <c r="D2665" s="158" t="str">
        <f t="shared" si="1369"/>
        <v>-7.21479859154592-1.50091798854434i</v>
      </c>
      <c r="E2665" t="str">
        <f t="shared" si="1370"/>
        <v>176.36646308502-2162.84059400339i</v>
      </c>
      <c r="F2665" t="str">
        <f t="shared" si="1371"/>
        <v>0.940198913225914+0.199825780973931i</v>
      </c>
      <c r="G2665" t="str">
        <f t="shared" si="1366"/>
        <v>0.940198913225914+0.199825780973931i</v>
      </c>
      <c r="H2665" t="str">
        <f t="shared" si="1372"/>
        <v>10.8836971332167+2.9596361117957i</v>
      </c>
      <c r="I2665" t="str">
        <f t="shared" si="1373"/>
        <v>2870.63028721767i</v>
      </c>
      <c r="J2665" t="str">
        <f t="shared" si="1367"/>
        <v>-2040.01155914239+612.128609437838i</v>
      </c>
      <c r="K2665" t="str">
        <f t="shared" si="1374"/>
        <v>0.387358883200127-1.29093230912775i</v>
      </c>
      <c r="L2665" t="str">
        <f t="shared" si="1375"/>
        <v>0.0970045214178161-0.267258721103753i</v>
      </c>
      <c r="M2665" t="str">
        <f t="shared" si="1376"/>
        <v>0.484363404617943-1.5581910302315i</v>
      </c>
      <c r="N2665" t="str">
        <f t="shared" si="1377"/>
        <v>-9.34482089896285i</v>
      </c>
      <c r="O2665" t="str">
        <f t="shared" si="1378"/>
        <v>-0.996805136776313-0.0798718930310008i</v>
      </c>
      <c r="P2665" t="str">
        <f t="shared" si="1379"/>
        <v>1.99680513677631+0.0798718930310008i</v>
      </c>
      <c r="Q2665" t="str">
        <f t="shared" si="1380"/>
        <v>-1.99680513677631+9.26494900593185i</v>
      </c>
      <c r="R2665" t="str">
        <f t="shared" si="1381"/>
        <v>-0.0361499262085044-0.207731394657094i</v>
      </c>
      <c r="S2665" t="str">
        <f t="shared" si="1382"/>
        <v>1.02549474885738i</v>
      </c>
      <c r="T2665" t="str">
        <f t="shared" si="1383"/>
        <v>0.21302745439367-0.037071559498403i</v>
      </c>
      <c r="U2665" t="e">
        <f t="shared" si="1384"/>
        <v>#DIV/0!</v>
      </c>
      <c r="V2665" t="str">
        <f t="shared" si="1385"/>
        <v>0.0000833333333333333-0.000362870367286583i</v>
      </c>
      <c r="W2665" t="e">
        <f t="shared" si="1386"/>
        <v>#DIV/0!</v>
      </c>
      <c r="X2665" t="e">
        <f t="shared" si="1387"/>
        <v>#DIV/0!</v>
      </c>
      <c r="Y2665" t="str">
        <f t="shared" si="1388"/>
        <v>0.00096+3.12324575249283i</v>
      </c>
      <c r="Z2665" t="e">
        <f t="shared" si="1389"/>
        <v>#DIV/0!</v>
      </c>
      <c r="AA2665" t="e">
        <f t="shared" si="1390"/>
        <v>#DIV/0!</v>
      </c>
      <c r="AB2665" t="str">
        <f t="shared" si="1391"/>
        <v>0.12156094304555-0.0211543331145819i</v>
      </c>
      <c r="AC2665" t="str">
        <f t="shared" si="1392"/>
        <v>1.02591718013244-0.199661555889859i</v>
      </c>
      <c r="AD2665" t="str">
        <f t="shared" si="1393"/>
        <v>0.11803241836464+0.0023512650224198i</v>
      </c>
      <c r="AE2665" t="e">
        <f t="shared" si="1394"/>
        <v>#DIV/0!</v>
      </c>
      <c r="AF2665" t="str">
        <f t="shared" si="1395"/>
        <v>-18.0984957247626-4.46055410034004i</v>
      </c>
      <c r="AG2665" t="e">
        <f t="shared" si="1396"/>
        <v>#DIV/0!</v>
      </c>
      <c r="AH2665" t="e">
        <f t="shared" si="1397"/>
        <v>#DIV/0!</v>
      </c>
      <c r="AI2665" t="e">
        <f t="shared" si="1398"/>
        <v>#DIV/0!</v>
      </c>
      <c r="AJ2665" t="e">
        <f t="shared" si="1399"/>
        <v>#DIV/0!</v>
      </c>
      <c r="AK2665"/>
      <c r="AL2665"/>
      <c r="AM2665"/>
      <c r="AN2665"/>
    </row>
    <row r="2666" spans="1:40" x14ac:dyDescent="0.3">
      <c r="A2666"/>
      <c r="B2666">
        <f t="shared" si="1400"/>
        <v>732000</v>
      </c>
      <c r="C2666" s="186" t="str">
        <f t="shared" si="1368"/>
        <v>-0.000859612580102425+0.00404897685680988i</v>
      </c>
      <c r="D2666" s="158" t="str">
        <f t="shared" si="1369"/>
        <v>-7.21593120061612-1.49920604292429i</v>
      </c>
      <c r="E2666" t="str">
        <f t="shared" si="1370"/>
        <v>175.888088873095-2159.92484894827i</v>
      </c>
      <c r="F2666" t="str">
        <f t="shared" si="1371"/>
        <v>0.940348804891565+0.199597591151283i</v>
      </c>
      <c r="G2666" t="str">
        <f t="shared" si="1366"/>
        <v>0.940348804891565+0.199597591151283i</v>
      </c>
      <c r="H2666" t="str">
        <f t="shared" si="1372"/>
        <v>10.8858832007694+2.95624393845062i</v>
      </c>
      <c r="I2666" t="str">
        <f t="shared" si="1373"/>
        <v>2874.55727803466i</v>
      </c>
      <c r="J2666" t="str">
        <f t="shared" si="1367"/>
        <v>-2045.5995416318+612.965994676466i</v>
      </c>
      <c r="K2666" t="str">
        <f t="shared" si="1374"/>
        <v>0.386387440971986-1.28945810862112i</v>
      </c>
      <c r="L2666" t="str">
        <f t="shared" si="1375"/>
        <v>0.0967704193576014-0.266978467425162i</v>
      </c>
      <c r="M2666" t="str">
        <f t="shared" si="1376"/>
        <v>0.483157860329587-1.55643657604628i</v>
      </c>
      <c r="N2666" t="str">
        <f t="shared" si="1377"/>
        <v>-9.35760451168373i</v>
      </c>
      <c r="O2666" t="str">
        <f t="shared" si="1378"/>
        <v>-0.997744712099752-0.0671229430000139i</v>
      </c>
      <c r="P2666" t="str">
        <f t="shared" si="1379"/>
        <v>1.99774471209975+0.0671229430000139i</v>
      </c>
      <c r="Q2666" t="str">
        <f t="shared" si="1380"/>
        <v>-1.99774471209975+9.29048156868372i</v>
      </c>
      <c r="R2666" t="str">
        <f t="shared" si="1381"/>
        <v>-0.0372893591357641-0.207012960291699i</v>
      </c>
      <c r="S2666" t="str">
        <f t="shared" si="1382"/>
        <v>1.02689761445089i</v>
      </c>
      <c r="T2666" t="str">
        <f t="shared" si="1383"/>
        <v>0.212581115083962-0.0382923539409187i</v>
      </c>
      <c r="U2666" t="e">
        <f t="shared" si="1384"/>
        <v>#DIV/0!</v>
      </c>
      <c r="V2666" t="str">
        <f t="shared" si="1385"/>
        <v>0.0000833333333333333-0.00036237464274111i</v>
      </c>
      <c r="W2666" t="e">
        <f t="shared" si="1386"/>
        <v>#DIV/0!</v>
      </c>
      <c r="X2666" t="e">
        <f t="shared" si="1387"/>
        <v>#DIV/0!</v>
      </c>
      <c r="Y2666" t="str">
        <f t="shared" si="1388"/>
        <v>0.00096+3.12751831850171i</v>
      </c>
      <c r="Z2666" t="e">
        <f t="shared" si="1389"/>
        <v>#DIV/0!</v>
      </c>
      <c r="AA2666" t="e">
        <f t="shared" si="1390"/>
        <v>#DIV/0!</v>
      </c>
      <c r="AB2666" t="str">
        <f t="shared" si="1391"/>
        <v>0.121306246168283-0.0218509612751134i</v>
      </c>
      <c r="AC2666" t="str">
        <f t="shared" si="1392"/>
        <v>1.02460043099292-0.199362942135018i</v>
      </c>
      <c r="AD2666" t="str">
        <f t="shared" si="1393"/>
        <v>0.118073068753983+0.00164789419125521i</v>
      </c>
      <c r="AE2666" t="e">
        <f t="shared" si="1394"/>
        <v>#DIV/0!</v>
      </c>
      <c r="AF2666" t="str">
        <f t="shared" si="1395"/>
        <v>-18.1018144013855-4.45544998137491i</v>
      </c>
      <c r="AG2666" t="e">
        <f t="shared" si="1396"/>
        <v>#DIV/0!</v>
      </c>
      <c r="AH2666" t="e">
        <f t="shared" si="1397"/>
        <v>#DIV/0!</v>
      </c>
      <c r="AI2666" t="e">
        <f t="shared" si="1398"/>
        <v>#DIV/0!</v>
      </c>
      <c r="AJ2666" t="e">
        <f t="shared" si="1399"/>
        <v>#DIV/0!</v>
      </c>
      <c r="AK2666"/>
      <c r="AL2666"/>
      <c r="AM2666"/>
      <c r="AN2666"/>
    </row>
    <row r="2667" spans="1:40" x14ac:dyDescent="0.3">
      <c r="A2667"/>
      <c r="B2667">
        <f t="shared" si="1400"/>
        <v>733000</v>
      </c>
      <c r="C2667" s="186" t="str">
        <f t="shared" si="1368"/>
        <v>-0.000857460402848866+0.00404409528959178i</v>
      </c>
      <c r="D2667" s="158" t="str">
        <f t="shared" si="1369"/>
        <v>-7.21705968284241-1.49749753671399i</v>
      </c>
      <c r="E2667" t="str">
        <f t="shared" si="1370"/>
        <v>175.411654050416-2157.01690182748i</v>
      </c>
      <c r="F2667" t="str">
        <f t="shared" si="1371"/>
        <v>0.940498150402682+0.199369860947939i</v>
      </c>
      <c r="G2667" t="str">
        <f t="shared" si="1366"/>
        <v>0.940498150402682+0.199369860947939i</v>
      </c>
      <c r="H2667" t="str">
        <f t="shared" si="1372"/>
        <v>10.8880612989587+2.95285865149595i</v>
      </c>
      <c r="I2667" t="str">
        <f t="shared" si="1373"/>
        <v>2878.48426885165i</v>
      </c>
      <c r="J2667" t="str">
        <f t="shared" si="1367"/>
        <v>-2051.19516319502+613.803379915096i</v>
      </c>
      <c r="K2667" t="str">
        <f t="shared" si="1374"/>
        <v>0.38541954097809-1.28798687678204i</v>
      </c>
      <c r="L2667" t="str">
        <f t="shared" si="1375"/>
        <v>0.0965371267777615-0.266698685414137i</v>
      </c>
      <c r="M2667" t="str">
        <f t="shared" si="1376"/>
        <v>0.481956667755851-1.55468556219618i</v>
      </c>
      <c r="N2667" t="str">
        <f t="shared" si="1377"/>
        <v>-9.37038812440461i</v>
      </c>
      <c r="O2667" t="str">
        <f t="shared" si="1378"/>
        <v>-0.99852123745034-0.054363023836443i</v>
      </c>
      <c r="P2667" t="str">
        <f t="shared" si="1379"/>
        <v>1.99852123745034+0.054363023836443i</v>
      </c>
      <c r="Q2667" t="str">
        <f t="shared" si="1380"/>
        <v>-1.99852123745034+9.31602510056817i</v>
      </c>
      <c r="R2667" t="str">
        <f t="shared" si="1381"/>
        <v>-0.0384175724215956-0.206283568617402i</v>
      </c>
      <c r="S2667" t="str">
        <f t="shared" si="1382"/>
        <v>1.0283004800444i</v>
      </c>
      <c r="T2667" t="str">
        <f t="shared" si="1383"/>
        <v>0.212121492634546-0.0395048081632673i</v>
      </c>
      <c r="U2667" t="e">
        <f t="shared" si="1384"/>
        <v>#DIV/0!</v>
      </c>
      <c r="V2667" t="str">
        <f t="shared" si="1385"/>
        <v>0.0000833333333333333-0.000361880270786484i</v>
      </c>
      <c r="W2667" t="e">
        <f t="shared" si="1386"/>
        <v>#DIV/0!</v>
      </c>
      <c r="X2667" t="e">
        <f t="shared" si="1387"/>
        <v>#DIV/0!</v>
      </c>
      <c r="Y2667" t="str">
        <f t="shared" si="1388"/>
        <v>0.00096+3.13179088451059i</v>
      </c>
      <c r="Z2667" t="e">
        <f t="shared" si="1389"/>
        <v>#DIV/0!</v>
      </c>
      <c r="AA2667" t="e">
        <f t="shared" si="1390"/>
        <v>#DIV/0!</v>
      </c>
      <c r="AB2667" t="str">
        <f t="shared" si="1391"/>
        <v>0.12104396946524-0.022542830213264i</v>
      </c>
      <c r="AC2667" t="str">
        <f t="shared" si="1392"/>
        <v>1.02329093551181-0.199049979049895i</v>
      </c>
      <c r="AD2667" t="str">
        <f t="shared" si="1393"/>
        <v>0.118105276888122+0.000944035213715196i</v>
      </c>
      <c r="AE2667" t="e">
        <f t="shared" si="1394"/>
        <v>#DIV/0!</v>
      </c>
      <c r="AF2667" t="str">
        <f t="shared" si="1395"/>
        <v>-18.1051209818011-4.45035618820994i</v>
      </c>
      <c r="AG2667" t="e">
        <f t="shared" si="1396"/>
        <v>#DIV/0!</v>
      </c>
      <c r="AH2667" t="e">
        <f t="shared" si="1397"/>
        <v>#DIV/0!</v>
      </c>
      <c r="AI2667" t="e">
        <f t="shared" si="1398"/>
        <v>#DIV/0!</v>
      </c>
      <c r="AJ2667" t="e">
        <f t="shared" si="1399"/>
        <v>#DIV/0!</v>
      </c>
      <c r="AK2667"/>
      <c r="AL2667"/>
      <c r="AM2667"/>
      <c r="AN2667"/>
    </row>
    <row r="2668" spans="1:40" x14ac:dyDescent="0.3">
      <c r="A2668"/>
      <c r="B2668">
        <f t="shared" si="1400"/>
        <v>734000</v>
      </c>
      <c r="C2668" s="186" t="str">
        <f t="shared" si="1368"/>
        <v>-0.000855316059185334+0.00403922468906626i</v>
      </c>
      <c r="D2668" s="158" t="str">
        <f t="shared" si="1369"/>
        <v>-7.21818405760136-1.49579246163095i</v>
      </c>
      <c r="E2668" t="str">
        <f t="shared" si="1370"/>
        <v>174.937148170894-2154.11672161764i</v>
      </c>
      <c r="F2668" t="str">
        <f t="shared" si="1371"/>
        <v>0.940646952323601+0.199142589249624i</v>
      </c>
      <c r="G2668" t="str">
        <f t="shared" si="1366"/>
        <v>0.940646952323601+0.199142589249624i</v>
      </c>
      <c r="H2668" t="str">
        <f t="shared" si="1372"/>
        <v>10.8902314652308+2.94948023389617i</v>
      </c>
      <c r="I2668" t="str">
        <f t="shared" si="1373"/>
        <v>2882.41125966864i</v>
      </c>
      <c r="J2668" t="str">
        <f t="shared" si="1367"/>
        <v>-2056.79842383205+614.640765153724i</v>
      </c>
      <c r="K2668" t="str">
        <f t="shared" si="1374"/>
        <v>0.384455166570388-1.28651860642255i</v>
      </c>
      <c r="L2668" t="str">
        <f t="shared" si="1375"/>
        <v>0.0963046401358188-0.266419374423407i</v>
      </c>
      <c r="M2668" t="str">
        <f t="shared" si="1376"/>
        <v>0.480759806706207-1.55293798084596i</v>
      </c>
      <c r="N2668" t="str">
        <f t="shared" si="1377"/>
        <v>-9.38317173712549i</v>
      </c>
      <c r="O2668" t="str">
        <f t="shared" si="1378"/>
        <v>-0.999134585929447-0.0415942207475003i</v>
      </c>
      <c r="P2668" t="str">
        <f t="shared" si="1379"/>
        <v>1.99913458592945+0.0415942207475003i</v>
      </c>
      <c r="Q2668" t="str">
        <f t="shared" si="1380"/>
        <v>-1.99913458592945+9.34157751637799i</v>
      </c>
      <c r="R2668" t="str">
        <f t="shared" si="1381"/>
        <v>-0.0395345148045789-0.205543417766356i</v>
      </c>
      <c r="S2668" t="str">
        <f t="shared" si="1382"/>
        <v>1.02970334563791i</v>
      </c>
      <c r="T2668" t="str">
        <f t="shared" si="1383"/>
        <v>0.211648744947867-0.0407088221624464i</v>
      </c>
      <c r="U2668" t="e">
        <f t="shared" si="1384"/>
        <v>#DIV/0!</v>
      </c>
      <c r="V2668" t="str">
        <f t="shared" si="1385"/>
        <v>0.0000833333333333333-0.000361387245894404i</v>
      </c>
      <c r="W2668" t="e">
        <f t="shared" si="1386"/>
        <v>#DIV/0!</v>
      </c>
      <c r="X2668" t="e">
        <f t="shared" si="1387"/>
        <v>#DIV/0!</v>
      </c>
      <c r="Y2668" t="str">
        <f t="shared" si="1388"/>
        <v>0.00096+3.13606345051948i</v>
      </c>
      <c r="Z2668" t="e">
        <f t="shared" si="1389"/>
        <v>#DIV/0!</v>
      </c>
      <c r="AA2668" t="e">
        <f t="shared" si="1390"/>
        <v>#DIV/0!</v>
      </c>
      <c r="AB2668" t="str">
        <f t="shared" si="1391"/>
        <v>0.120774203041101-0.02322988286381i</v>
      </c>
      <c r="AC2668" t="str">
        <f t="shared" si="1392"/>
        <v>1.02198881511932-0.198722841004341i</v>
      </c>
      <c r="AD2668" t="str">
        <f t="shared" si="1393"/>
        <v>0.118129035338872+0.000239782119146056i</v>
      </c>
      <c r="AE2668" t="e">
        <f t="shared" si="1394"/>
        <v>#DIV/0!</v>
      </c>
      <c r="AF2668" t="str">
        <f t="shared" si="1395"/>
        <v>-18.1084155228322-4.44527269552712i</v>
      </c>
      <c r="AG2668" t="e">
        <f t="shared" si="1396"/>
        <v>#DIV/0!</v>
      </c>
      <c r="AH2668" t="e">
        <f t="shared" si="1397"/>
        <v>#DIV/0!</v>
      </c>
      <c r="AI2668" t="e">
        <f t="shared" si="1398"/>
        <v>#DIV/0!</v>
      </c>
      <c r="AJ2668" t="e">
        <f t="shared" si="1399"/>
        <v>#DIV/0!</v>
      </c>
      <c r="AK2668"/>
      <c r="AL2668"/>
      <c r="AM2668"/>
      <c r="AN2668"/>
    </row>
    <row r="2669" spans="1:40" x14ac:dyDescent="0.3">
      <c r="A2669"/>
      <c r="B2669">
        <f t="shared" si="1400"/>
        <v>735000</v>
      </c>
      <c r="C2669" s="186" t="str">
        <f t="shared" si="1368"/>
        <v>-0.000853179512365794+0.00403436502140747i</v>
      </c>
      <c r="D2669" s="158" t="str">
        <f t="shared" si="1369"/>
        <v>-7.21930434416026-1.49409080940523i</v>
      </c>
      <c r="E2669" t="str">
        <f t="shared" si="1370"/>
        <v>174.464560858531-2151.22427745859i</v>
      </c>
      <c r="F2669" t="str">
        <f t="shared" si="1371"/>
        <v>0.94079521320419+0.198915774943828i</v>
      </c>
      <c r="G2669" t="str">
        <f t="shared" si="1366"/>
        <v>0.94079521320419+0.198915774943828i</v>
      </c>
      <c r="H2669" t="str">
        <f t="shared" si="1372"/>
        <v>10.8923937368201+2.94610866864588i</v>
      </c>
      <c r="I2669" t="str">
        <f t="shared" si="1373"/>
        <v>2886.33825048562i</v>
      </c>
      <c r="J2669" t="str">
        <f t="shared" si="1367"/>
        <v>-2062.40932354288+615.478150392353i</v>
      </c>
      <c r="K2669" t="str">
        <f t="shared" si="1374"/>
        <v>0.383494301194951-1.28505329036593i</v>
      </c>
      <c r="L2669" t="str">
        <f t="shared" si="1375"/>
        <v>0.096072955907478-0.26614053380266i</v>
      </c>
      <c r="M2669" t="str">
        <f t="shared" si="1376"/>
        <v>0.479567257102429-1.55119382416859i</v>
      </c>
      <c r="N2669" t="str">
        <f t="shared" si="1377"/>
        <v>-9.39595534984636i</v>
      </c>
      <c r="O2669" t="str">
        <f t="shared" si="1378"/>
        <v>-0.999584657304567-0.028818620392212i</v>
      </c>
      <c r="P2669" t="str">
        <f t="shared" si="1379"/>
        <v>1.99958465730457+0.028818620392212i</v>
      </c>
      <c r="Q2669" t="str">
        <f t="shared" si="1380"/>
        <v>-1.99958465730457+9.36713672945415i</v>
      </c>
      <c r="R2669" t="str">
        <f t="shared" si="1381"/>
        <v>-0.0406401379374476-0.204792704154954i</v>
      </c>
      <c r="S2669" t="str">
        <f t="shared" si="1382"/>
        <v>1.03110621123143i</v>
      </c>
      <c r="T2669" t="str">
        <f t="shared" si="1383"/>
        <v>0.211163029269054-0.0419042986526043i</v>
      </c>
      <c r="U2669" t="e">
        <f t="shared" si="1384"/>
        <v>#DIV/0!</v>
      </c>
      <c r="V2669" t="str">
        <f t="shared" si="1385"/>
        <v>0.0000833333333333333-0.000360895562566656i</v>
      </c>
      <c r="W2669" t="e">
        <f t="shared" si="1386"/>
        <v>#DIV/0!</v>
      </c>
      <c r="X2669" t="e">
        <f t="shared" si="1387"/>
        <v>#DIV/0!</v>
      </c>
      <c r="Y2669" t="str">
        <f t="shared" si="1388"/>
        <v>0.00096+3.14033601652836i</v>
      </c>
      <c r="Z2669" t="e">
        <f t="shared" si="1389"/>
        <v>#DIV/0!</v>
      </c>
      <c r="AA2669" t="e">
        <f t="shared" si="1390"/>
        <v>#DIV/0!</v>
      </c>
      <c r="AB2669" t="str">
        <f t="shared" si="1391"/>
        <v>0.120497036625454-0.0239120637120298i</v>
      </c>
      <c r="AC2669" t="str">
        <f t="shared" si="1392"/>
        <v>1.02069418779021-0.198381701850057i</v>
      </c>
      <c r="AD2669" t="str">
        <f t="shared" si="1393"/>
        <v>0.118144337560983-0.000464770906319555i</v>
      </c>
      <c r="AE2669" t="e">
        <f t="shared" si="1394"/>
        <v>#DIV/0!</v>
      </c>
      <c r="AF2669" t="str">
        <f t="shared" si="1395"/>
        <v>-18.1116980809804-4.44019947805111i</v>
      </c>
      <c r="AG2669" t="e">
        <f t="shared" si="1396"/>
        <v>#DIV/0!</v>
      </c>
      <c r="AH2669" t="e">
        <f t="shared" si="1397"/>
        <v>#DIV/0!</v>
      </c>
      <c r="AI2669" t="e">
        <f t="shared" si="1398"/>
        <v>#DIV/0!</v>
      </c>
      <c r="AJ2669" t="e">
        <f t="shared" si="1399"/>
        <v>#DIV/0!</v>
      </c>
      <c r="AK2669"/>
      <c r="AL2669"/>
      <c r="AM2669"/>
      <c r="AN2669"/>
    </row>
    <row r="2670" spans="1:40" x14ac:dyDescent="0.3">
      <c r="A2670"/>
      <c r="B2670">
        <f t="shared" si="1400"/>
        <v>736000</v>
      </c>
      <c r="C2670" s="186" t="str">
        <f t="shared" si="1368"/>
        <v>-0.00085105072585147+0.00402951625291172i</v>
      </c>
      <c r="D2670" s="158" t="str">
        <f t="shared" si="1369"/>
        <v>-7.22042056167757-1.49239257177951i</v>
      </c>
      <c r="E2670" t="str">
        <f t="shared" si="1370"/>
        <v>173.993881806843-2148.33953865224i</v>
      </c>
      <c r="F2670" t="str">
        <f t="shared" si="1371"/>
        <v>0.940942935579919+0.198689416919804i</v>
      </c>
      <c r="G2670" t="str">
        <f t="shared" si="1366"/>
        <v>0.940942935579919+0.198689416919804i</v>
      </c>
      <c r="H2670" t="str">
        <f t="shared" si="1372"/>
        <v>10.8945481507509+2.9427439387699i</v>
      </c>
      <c r="I2670" t="str">
        <f t="shared" si="1373"/>
        <v>2890.26524130261i</v>
      </c>
      <c r="J2670" t="str">
        <f t="shared" si="1367"/>
        <v>-2068.02786232752+616.315535630982i</v>
      </c>
      <c r="K2670" t="str">
        <f t="shared" si="1374"/>
        <v>0.38253692839135-1.28359092144672i</v>
      </c>
      <c r="L2670" t="str">
        <f t="shared" si="1375"/>
        <v>0.095842070586522-0.265862162898603i</v>
      </c>
      <c r="M2670" t="str">
        <f t="shared" si="1376"/>
        <v>0.478378998977872-1.54945308434532i</v>
      </c>
      <c r="N2670" t="str">
        <f t="shared" si="1377"/>
        <v>-9.40873896256724i</v>
      </c>
      <c r="O2670" t="str">
        <f t="shared" si="1378"/>
        <v>-0.999871378025699-0.0160383105403718i</v>
      </c>
      <c r="P2670" t="str">
        <f t="shared" si="1379"/>
        <v>1.9998713780257+0.0160383105403718i</v>
      </c>
      <c r="Q2670" t="str">
        <f t="shared" si="1380"/>
        <v>-1.9998713780257+9.39270065202687i</v>
      </c>
      <c r="R2670" t="str">
        <f t="shared" si="1381"/>
        <v>-0.0417343963107859-0.20403162246537i</v>
      </c>
      <c r="S2670" t="str">
        <f t="shared" si="1382"/>
        <v>1.03250907682494i</v>
      </c>
      <c r="T2670" t="str">
        <f t="shared" si="1383"/>
        <v>0.210664502154814-0.0430911430066957i</v>
      </c>
      <c r="U2670" t="e">
        <f t="shared" si="1384"/>
        <v>#DIV/0!</v>
      </c>
      <c r="V2670" t="str">
        <f t="shared" si="1385"/>
        <v>0.0000833333333333333-0.000360405215334907i</v>
      </c>
      <c r="W2670" t="e">
        <f t="shared" si="1386"/>
        <v>#DIV/0!</v>
      </c>
      <c r="X2670" t="e">
        <f t="shared" si="1387"/>
        <v>#DIV/0!</v>
      </c>
      <c r="Y2670" t="str">
        <f t="shared" si="1388"/>
        <v>0.00096+3.14460858253724i</v>
      </c>
      <c r="Z2670" t="e">
        <f t="shared" si="1389"/>
        <v>#DIV/0!</v>
      </c>
      <c r="AA2670" t="e">
        <f t="shared" si="1390"/>
        <v>#DIV/0!</v>
      </c>
      <c r="AB2670" t="str">
        <f t="shared" si="1391"/>
        <v>0.120212559555054-0.0245893187604098i</v>
      </c>
      <c r="AC2670" t="str">
        <f t="shared" si="1392"/>
        <v>1.01940716810925-0.198026734873777i</v>
      </c>
      <c r="AD2670" t="str">
        <f t="shared" si="1393"/>
        <v>0.118151177896298-0.00116952952403358i</v>
      </c>
      <c r="AE2670" t="e">
        <f t="shared" si="1394"/>
        <v>#DIV/0!</v>
      </c>
      <c r="AF2670" t="str">
        <f t="shared" si="1395"/>
        <v>-18.1149687124285-4.43513651054941i</v>
      </c>
      <c r="AG2670" t="e">
        <f t="shared" si="1396"/>
        <v>#DIV/0!</v>
      </c>
      <c r="AH2670" t="e">
        <f t="shared" si="1397"/>
        <v>#DIV/0!</v>
      </c>
      <c r="AI2670" t="e">
        <f t="shared" si="1398"/>
        <v>#DIV/0!</v>
      </c>
      <c r="AJ2670" t="e">
        <f t="shared" si="1399"/>
        <v>#DIV/0!</v>
      </c>
      <c r="AK2670"/>
      <c r="AL2670"/>
      <c r="AM2670"/>
      <c r="AN2670"/>
    </row>
    <row r="2671" spans="1:40" x14ac:dyDescent="0.3">
      <c r="A2671"/>
      <c r="B2671">
        <f t="shared" si="1400"/>
        <v>737000</v>
      </c>
      <c r="C2671" s="186" t="str">
        <f t="shared" si="1368"/>
        <v>-0.00084892966330956+0.00402467834999705i</v>
      </c>
      <c r="D2671" s="158" t="str">
        <f t="shared" si="1369"/>
        <v>-7.22153272920382-1.49069774050925i</v>
      </c>
      <c r="E2671" t="str">
        <f t="shared" si="1370"/>
        <v>173.525100778312-2145.46247466154i</v>
      </c>
      <c r="F2671" t="str">
        <f t="shared" si="1371"/>
        <v>0.941090121971972+0.198463514068595i</v>
      </c>
      <c r="G2671" t="str">
        <f t="shared" si="1366"/>
        <v>0.941090121971972+0.198463514068595i</v>
      </c>
      <c r="H2671" t="str">
        <f t="shared" si="1372"/>
        <v>10.8966947438385+2.9393860273235i</v>
      </c>
      <c r="I2671" t="str">
        <f t="shared" si="1373"/>
        <v>2894.1922321196i</v>
      </c>
      <c r="J2671" t="str">
        <f t="shared" si="1367"/>
        <v>-2073.65404018596+617.152920869611i</v>
      </c>
      <c r="K2671" t="str">
        <f t="shared" si="1374"/>
        <v>0.381583031792057-1.28213149251088i</v>
      </c>
      <c r="L2671" t="str">
        <f t="shared" si="1375"/>
        <v>0.0956119806847099-0.265584261055015i</v>
      </c>
      <c r="M2671" t="str">
        <f t="shared" si="1376"/>
        <v>0.477195012476767-1.54771575356589i</v>
      </c>
      <c r="N2671" t="str">
        <f t="shared" si="1377"/>
        <v>-9.42152257528812i</v>
      </c>
      <c r="O2671" t="str">
        <f t="shared" si="1378"/>
        <v>-0.999994701237364-0.00325537973141872i</v>
      </c>
      <c r="P2671" t="str">
        <f t="shared" si="1379"/>
        <v>1.99999470123736+0.00325537973141872i</v>
      </c>
      <c r="Q2671" t="str">
        <f t="shared" si="1380"/>
        <v>-1.99999470123736+9.4182671955567i</v>
      </c>
      <c r="R2671" t="str">
        <f t="shared" si="1381"/>
        <v>-0.0428172471777363-0.203260365628984i</v>
      </c>
      <c r="S2671" t="str">
        <f t="shared" si="1382"/>
        <v>1.03391194241845i</v>
      </c>
      <c r="T2671" t="str">
        <f t="shared" si="1383"/>
        <v>0.210153319444147-0.0442692631985442i</v>
      </c>
      <c r="U2671" t="e">
        <f t="shared" si="1384"/>
        <v>#DIV/0!</v>
      </c>
      <c r="V2671" t="str">
        <f t="shared" si="1385"/>
        <v>0.0000833333333333333-0.000359916198760505i</v>
      </c>
      <c r="W2671" t="e">
        <f t="shared" si="1386"/>
        <v>#DIV/0!</v>
      </c>
      <c r="X2671" t="e">
        <f t="shared" si="1387"/>
        <v>#DIV/0!</v>
      </c>
      <c r="Y2671" t="str">
        <f t="shared" si="1388"/>
        <v>0.00096+3.14888114854612i</v>
      </c>
      <c r="Z2671" t="e">
        <f t="shared" si="1389"/>
        <v>#DIV/0!</v>
      </c>
      <c r="AA2671" t="e">
        <f t="shared" si="1390"/>
        <v>#DIV/0!</v>
      </c>
      <c r="AB2671" t="str">
        <f t="shared" si="1391"/>
        <v>0.119920860757103-0.0252615954955833i</v>
      </c>
      <c r="AC2671" t="str">
        <f t="shared" si="1392"/>
        <v>1.01812786733649-0.197658112752648i</v>
      </c>
      <c r="AD2671" t="str">
        <f t="shared" si="1393"/>
        <v>0.118149551577982-0.00187439924721858i</v>
      </c>
      <c r="AE2671" t="e">
        <f t="shared" si="1394"/>
        <v>#DIV/0!</v>
      </c>
      <c r="AF2671" t="str">
        <f t="shared" si="1395"/>
        <v>-18.1182274730423-4.43008376783275i</v>
      </c>
      <c r="AG2671" t="e">
        <f t="shared" si="1396"/>
        <v>#DIV/0!</v>
      </c>
      <c r="AH2671" t="e">
        <f t="shared" si="1397"/>
        <v>#DIV/0!</v>
      </c>
      <c r="AI2671" t="e">
        <f t="shared" si="1398"/>
        <v>#DIV/0!</v>
      </c>
      <c r="AJ2671" t="e">
        <f t="shared" si="1399"/>
        <v>#DIV/0!</v>
      </c>
      <c r="AK2671"/>
      <c r="AL2671"/>
      <c r="AM2671"/>
      <c r="AN2671"/>
    </row>
    <row r="2672" spans="1:40" x14ac:dyDescent="0.3">
      <c r="A2672"/>
      <c r="B2672">
        <f t="shared" si="1400"/>
        <v>738000</v>
      </c>
      <c r="C2672" s="186" t="str">
        <f t="shared" si="1368"/>
        <v>-0.00084681628861188+0.00401985127920303i</v>
      </c>
      <c r="D2672" s="158" t="str">
        <f t="shared" si="1369"/>
        <v>-7.22264086568233-1.48900630736279i</v>
      </c>
      <c r="E2672" t="str">
        <f t="shared" si="1370"/>
        <v>173.05820760382-2142.59305510938i</v>
      </c>
      <c r="F2672" t="str">
        <f t="shared" si="1371"/>
        <v>0.941236774887344+0.198238065283045i</v>
      </c>
      <c r="G2672" t="str">
        <f t="shared" si="1366"/>
        <v>0.941236774887344+0.198238065283045i</v>
      </c>
      <c r="H2672" t="str">
        <f t="shared" si="1372"/>
        <v>10.8988335526907+2.93603491739263i</v>
      </c>
      <c r="I2672" t="str">
        <f t="shared" si="1373"/>
        <v>2898.11922293658i</v>
      </c>
      <c r="J2672" t="str">
        <f t="shared" si="1367"/>
        <v>-2079.28785711822+617.990306108241i</v>
      </c>
      <c r="K2672" t="str">
        <f t="shared" si="1374"/>
        <v>0.380632595121832-1.28067499641588i</v>
      </c>
      <c r="L2672" t="str">
        <f t="shared" si="1375"/>
        <v>0.0953826827316752-0.265306827612806i</v>
      </c>
      <c r="M2672" t="str">
        <f t="shared" si="1376"/>
        <v>0.476015277853507-1.54598182402869i</v>
      </c>
      <c r="N2672" t="str">
        <f t="shared" si="1377"/>
        <v>-9.434306188009i</v>
      </c>
      <c r="O2672" t="str">
        <f t="shared" si="1378"/>
        <v>-0.999954606786263+0.00952808306689856i</v>
      </c>
      <c r="P2672" t="str">
        <f t="shared" si="1379"/>
        <v>1.99995460678626-0.00952808306689856i</v>
      </c>
      <c r="Q2672" t="str">
        <f t="shared" si="1380"/>
        <v>-1.99995460678626+9.4438342710759i</v>
      </c>
      <c r="R2672" t="str">
        <f t="shared" si="1381"/>
        <v>-0.0438886504797561-0.202479124811642i</v>
      </c>
      <c r="S2672" t="str">
        <f t="shared" si="1382"/>
        <v>1.03531480801196i</v>
      </c>
      <c r="T2672" t="str">
        <f t="shared" si="1383"/>
        <v>0.209629636230795-0.0454385697453527i</v>
      </c>
      <c r="U2672" t="e">
        <f t="shared" si="1384"/>
        <v>#DIV/0!</v>
      </c>
      <c r="V2672" t="str">
        <f t="shared" si="1385"/>
        <v>0.0000833333333333333-0.000359428507434271i</v>
      </c>
      <c r="W2672" t="e">
        <f t="shared" si="1386"/>
        <v>#DIV/0!</v>
      </c>
      <c r="X2672" t="e">
        <f t="shared" si="1387"/>
        <v>#DIV/0!</v>
      </c>
      <c r="Y2672" t="str">
        <f t="shared" si="1388"/>
        <v>0.00096+3.153153714555i</v>
      </c>
      <c r="Z2672" t="e">
        <f t="shared" si="1389"/>
        <v>#DIV/0!</v>
      </c>
      <c r="AA2672" t="e">
        <f t="shared" si="1390"/>
        <v>#DIV/0!</v>
      </c>
      <c r="AB2672" t="str">
        <f t="shared" si="1391"/>
        <v>0.119622028733534-0.0259288428555255i</v>
      </c>
      <c r="AC2672" t="str">
        <f t="shared" si="1392"/>
        <v>1.01685639347225-0.197276007511774i</v>
      </c>
      <c r="AD2672" t="str">
        <f t="shared" si="1393"/>
        <v>0.118139454734842-0.00257928544547175i</v>
      </c>
      <c r="AE2672" t="e">
        <f t="shared" si="1394"/>
        <v>#DIV/0!</v>
      </c>
      <c r="AF2672" t="str">
        <f t="shared" si="1395"/>
        <v>-18.121474418373-4.42504122475542i</v>
      </c>
      <c r="AG2672" t="e">
        <f t="shared" si="1396"/>
        <v>#DIV/0!</v>
      </c>
      <c r="AH2672" t="e">
        <f t="shared" si="1397"/>
        <v>#DIV/0!</v>
      </c>
      <c r="AI2672" t="e">
        <f t="shared" si="1398"/>
        <v>#DIV/0!</v>
      </c>
      <c r="AJ2672" t="e">
        <f t="shared" si="1399"/>
        <v>#DIV/0!</v>
      </c>
      <c r="AK2672"/>
      <c r="AL2672"/>
      <c r="AM2672"/>
      <c r="AN2672"/>
    </row>
    <row r="2673" spans="1:40" x14ac:dyDescent="0.3">
      <c r="A2673"/>
      <c r="B2673">
        <f t="shared" si="1400"/>
        <v>739000</v>
      </c>
      <c r="C2673" s="186" t="str">
        <f t="shared" si="1368"/>
        <v>-0.000844710565833553+0.00401503500719005i</v>
      </c>
      <c r="D2673" s="158" t="str">
        <f t="shared" si="1369"/>
        <v>-7.22374498994971-1.48731826412145i</v>
      </c>
      <c r="E2673" t="str">
        <f t="shared" si="1370"/>
        <v>172.593192182123-2139.73124977766i</v>
      </c>
      <c r="F2673" t="str">
        <f t="shared" si="1371"/>
        <v>0.941382896818911+0.198013069457814i</v>
      </c>
      <c r="G2673" t="str">
        <f t="shared" si="1366"/>
        <v>0.941382896818911+0.198013069457814i</v>
      </c>
      <c r="H2673" t="str">
        <f t="shared" si="1372"/>
        <v>10.9009646137089+2.93269059209402i</v>
      </c>
      <c r="I2673" t="str">
        <f t="shared" si="1373"/>
        <v>2902.04621375357i</v>
      </c>
      <c r="J2673" t="str">
        <f t="shared" si="1367"/>
        <v>-2084.92931312427+618.827691346869i</v>
      </c>
      <c r="K2673" t="str">
        <f t="shared" si="1374"/>
        <v>0.379685602197157-1.27922142603081i</v>
      </c>
      <c r="L2673" t="str">
        <f t="shared" si="1375"/>
        <v>0.0951541732748271-0.265029861910075i</v>
      </c>
      <c r="M2673" t="str">
        <f t="shared" si="1376"/>
        <v>0.474839775471984-1.54425128794088i</v>
      </c>
      <c r="N2673" t="str">
        <f t="shared" si="1377"/>
        <v>-9.44708980072988i</v>
      </c>
      <c r="O2673" t="str">
        <f t="shared" si="1378"/>
        <v>-0.999751101224574+0.0223099887999017i</v>
      </c>
      <c r="P2673" t="str">
        <f t="shared" si="1379"/>
        <v>1.99975110122457-0.0223099887999017i</v>
      </c>
      <c r="Q2673" t="str">
        <f t="shared" si="1380"/>
        <v>-1.99975110122457+9.46939978952978i</v>
      </c>
      <c r="R2673" t="str">
        <f t="shared" si="1381"/>
        <v>-0.0449485687734302-0.201688089400677i</v>
      </c>
      <c r="S2673" t="str">
        <f t="shared" si="1382"/>
        <v>1.03671767360547i</v>
      </c>
      <c r="T2673" t="str">
        <f t="shared" si="1383"/>
        <v>0.209093606837402-0.046598975650686i</v>
      </c>
      <c r="U2673" t="e">
        <f t="shared" si="1384"/>
        <v>#DIV/0!</v>
      </c>
      <c r="V2673" t="str">
        <f t="shared" si="1385"/>
        <v>0.0000833333333333333-0.000358942135976309i</v>
      </c>
      <c r="W2673" t="e">
        <f t="shared" si="1386"/>
        <v>#DIV/0!</v>
      </c>
      <c r="X2673" t="e">
        <f t="shared" si="1387"/>
        <v>#DIV/0!</v>
      </c>
      <c r="Y2673" t="str">
        <f t="shared" si="1388"/>
        <v>0.00096+3.15742628056389i</v>
      </c>
      <c r="Z2673" t="e">
        <f t="shared" si="1389"/>
        <v>#DIV/0!</v>
      </c>
      <c r="AA2673" t="e">
        <f t="shared" si="1390"/>
        <v>#DIV/0!</v>
      </c>
      <c r="AB2673" t="str">
        <f t="shared" si="1391"/>
        <v>0.119316151546265-0.0265910111970167i</v>
      </c>
      <c r="AC2673" t="str">
        <f t="shared" si="1392"/>
        <v>1.01559285132177-0.196880590483833i</v>
      </c>
      <c r="AD2673" t="str">
        <f t="shared" si="1393"/>
        <v>0.118120884395719-0.00328409334939115i</v>
      </c>
      <c r="AE2673" t="e">
        <f t="shared" si="1394"/>
        <v>#DIV/0!</v>
      </c>
      <c r="AF2673" t="str">
        <f t="shared" si="1395"/>
        <v>-18.1247096036586-4.42000885621547i</v>
      </c>
      <c r="AG2673" t="e">
        <f t="shared" si="1396"/>
        <v>#DIV/0!</v>
      </c>
      <c r="AH2673" t="e">
        <f t="shared" si="1397"/>
        <v>#DIV/0!</v>
      </c>
      <c r="AI2673" t="e">
        <f t="shared" si="1398"/>
        <v>#DIV/0!</v>
      </c>
      <c r="AJ2673" t="e">
        <f t="shared" si="1399"/>
        <v>#DIV/0!</v>
      </c>
      <c r="AK2673"/>
      <c r="AL2673"/>
      <c r="AM2673"/>
      <c r="AN2673"/>
    </row>
    <row r="2674" spans="1:40" x14ac:dyDescent="0.3">
      <c r="A2674"/>
      <c r="B2674">
        <f t="shared" si="1400"/>
        <v>740000</v>
      </c>
      <c r="C2674" s="186" t="str">
        <f t="shared" si="1368"/>
        <v>-0.000842612459251707+0.00401022950073902i</v>
      </c>
      <c r="D2674" s="158" t="str">
        <f t="shared" si="1369"/>
        <v>-7.22484512073669-1.4856336025797i</v>
      </c>
      <c r="E2674" t="str">
        <f t="shared" si="1370"/>
        <v>172.130044479298-2136.87702860619i</v>
      </c>
      <c r="F2674" t="str">
        <f t="shared" si="1371"/>
        <v>0.941528490245533+0.197788525489396i</v>
      </c>
      <c r="G2674" t="str">
        <f t="shared" si="1366"/>
        <v>0.941528490245533+0.197788525489396i</v>
      </c>
      <c r="H2674" t="str">
        <f t="shared" si="1372"/>
        <v>10.9030879630898+2.92935303457546i</v>
      </c>
      <c r="I2674" t="str">
        <f t="shared" si="1373"/>
        <v>2905.97320457056i</v>
      </c>
      <c r="J2674" t="str">
        <f t="shared" si="1367"/>
        <v>-2090.57840820414+619.665076585499i</v>
      </c>
      <c r="K2674" t="str">
        <f t="shared" si="1374"/>
        <v>0.378742036925599-1.2777707742364i</v>
      </c>
      <c r="L2674" t="str">
        <f t="shared" si="1375"/>
        <v>0.0949264488792463-0.264753363282158i</v>
      </c>
      <c r="M2674" t="str">
        <f t="shared" si="1376"/>
        <v>0.473668485804845-1.54252413751856i</v>
      </c>
      <c r="N2674" t="str">
        <f t="shared" si="1377"/>
        <v>-9.45987341345076i</v>
      </c>
      <c r="O2674" t="str">
        <f t="shared" si="1378"/>
        <v>-0.999384217808875+0.0350882486673584i</v>
      </c>
      <c r="P2674" t="str">
        <f t="shared" si="1379"/>
        <v>1.99938421780887-0.0350882486673584i</v>
      </c>
      <c r="Q2674" t="str">
        <f t="shared" si="1380"/>
        <v>-1.99938421780887+9.49496166211812i</v>
      </c>
      <c r="R2674" t="str">
        <f t="shared" si="1381"/>
        <v>-0.0459969671583618-0.200887446993637i</v>
      </c>
      <c r="S2674" t="str">
        <f t="shared" si="1382"/>
        <v>1.03812053919899i</v>
      </c>
      <c r="T2674" t="str">
        <f t="shared" si="1383"/>
        <v>0.208545384791343-0.0477503963479568i</v>
      </c>
      <c r="U2674" t="e">
        <f t="shared" si="1384"/>
        <v>#DIV/0!</v>
      </c>
      <c r="V2674" t="str">
        <f t="shared" si="1385"/>
        <v>0.0000833333333333333-0.0003584570790358i</v>
      </c>
      <c r="W2674" t="e">
        <f t="shared" si="1386"/>
        <v>#DIV/0!</v>
      </c>
      <c r="X2674" t="e">
        <f t="shared" si="1387"/>
        <v>#DIV/0!</v>
      </c>
      <c r="Y2674" t="str">
        <f t="shared" si="1388"/>
        <v>0.00096+3.16169884657277i</v>
      </c>
      <c r="Z2674" t="e">
        <f t="shared" si="1389"/>
        <v>#DIV/0!</v>
      </c>
      <c r="AA2674" t="e">
        <f t="shared" si="1390"/>
        <v>#DIV/0!</v>
      </c>
      <c r="AB2674" t="str">
        <f t="shared" si="1391"/>
        <v>0.119003316803405-0.0272480522633937i</v>
      </c>
      <c r="AC2674" t="str">
        <f t="shared" si="1392"/>
        <v>1.01433734255937-0.196472032270753i</v>
      </c>
      <c r="AD2674" t="str">
        <f t="shared" si="1393"/>
        <v>0.118093838493971-0.00398872805532382i</v>
      </c>
      <c r="AE2674" t="e">
        <f t="shared" si="1394"/>
        <v>#DIV/0!</v>
      </c>
      <c r="AF2674" t="str">
        <f t="shared" si="1395"/>
        <v>-18.1279330838265-4.41498663715516i</v>
      </c>
      <c r="AG2674" t="e">
        <f t="shared" si="1396"/>
        <v>#DIV/0!</v>
      </c>
      <c r="AH2674" t="e">
        <f t="shared" si="1397"/>
        <v>#DIV/0!</v>
      </c>
      <c r="AI2674" t="e">
        <f t="shared" si="1398"/>
        <v>#DIV/0!</v>
      </c>
      <c r="AJ2674" t="e">
        <f t="shared" si="1399"/>
        <v>#DIV/0!</v>
      </c>
      <c r="AK2674"/>
      <c r="AL2674"/>
      <c r="AM2674"/>
      <c r="AN2674"/>
    </row>
    <row r="2675" spans="1:40" x14ac:dyDescent="0.3">
      <c r="A2675"/>
      <c r="B2675">
        <f t="shared" si="1400"/>
        <v>741000</v>
      </c>
      <c r="C2675" s="186" t="str">
        <f t="shared" si="1368"/>
        <v>-0.000840521933344139+0.00400543472675093i</v>
      </c>
      <c r="D2675" s="158" t="str">
        <f t="shared" si="1369"/>
        <v>-7.22594127666881-1.48395231454521i</v>
      </c>
      <c r="E2675" t="str">
        <f t="shared" si="1370"/>
        <v>171.668754528199-2134.03036169162i</v>
      </c>
      <c r="F2675" t="str">
        <f t="shared" si="1371"/>
        <v>0.941673557632153+0.197564432276126i</v>
      </c>
      <c r="G2675" t="str">
        <f t="shared" si="1366"/>
        <v>0.941673557632153+0.197564432276126i</v>
      </c>
      <c r="H2675" t="str">
        <f t="shared" si="1372"/>
        <v>10.9052036368265+2.9260222280159i</v>
      </c>
      <c r="I2675" t="str">
        <f t="shared" si="1373"/>
        <v>2909.90019538755i</v>
      </c>
      <c r="J2675" t="str">
        <f t="shared" si="1367"/>
        <v>-2096.23514235781+620.502461824128i</v>
      </c>
      <c r="K2675" t="str">
        <f t="shared" si="1374"/>
        <v>0.377801883305263-1.27632303392525i</v>
      </c>
      <c r="L2675" t="str">
        <f t="shared" si="1375"/>
        <v>0.0946995061275878-0.264477331061689i</v>
      </c>
      <c r="M2675" t="str">
        <f t="shared" si="1376"/>
        <v>0.472501389432851-1.54080036498694i</v>
      </c>
      <c r="N2675" t="str">
        <f t="shared" si="1377"/>
        <v>-9.47265702617164i</v>
      </c>
      <c r="O2675" t="str">
        <f t="shared" si="1378"/>
        <v>-0.998854016494715+0.0478607744648458i</v>
      </c>
      <c r="P2675" t="str">
        <f t="shared" si="1379"/>
        <v>1.99885401649472-0.0478607744648458i</v>
      </c>
      <c r="Q2675" t="str">
        <f t="shared" si="1380"/>
        <v>-1.99885401649472+9.52051780063649i</v>
      </c>
      <c r="R2675" t="str">
        <f t="shared" si="1381"/>
        <v>-0.0470338132061568-0.200077383388662i</v>
      </c>
      <c r="S2675" t="str">
        <f t="shared" si="1382"/>
        <v>1.0395234047925i</v>
      </c>
      <c r="T2675" t="str">
        <f t="shared" si="1383"/>
        <v>0.207985122802156-0.0488927496444386i</v>
      </c>
      <c r="U2675" t="e">
        <f t="shared" si="1384"/>
        <v>#DIV/0!</v>
      </c>
      <c r="V2675" t="str">
        <f t="shared" si="1385"/>
        <v>0.0000833333333333333-0.000357973331290813i</v>
      </c>
      <c r="W2675" t="e">
        <f t="shared" si="1386"/>
        <v>#DIV/0!</v>
      </c>
      <c r="X2675" t="e">
        <f t="shared" si="1387"/>
        <v>#DIV/0!</v>
      </c>
      <c r="Y2675" t="str">
        <f t="shared" si="1388"/>
        <v>0.00096+3.16597141258165i</v>
      </c>
      <c r="Z2675" t="e">
        <f t="shared" si="1389"/>
        <v>#DIV/0!</v>
      </c>
      <c r="AA2675" t="e">
        <f t="shared" si="1390"/>
        <v>#DIV/0!</v>
      </c>
      <c r="AB2675" t="str">
        <f t="shared" si="1391"/>
        <v>0.118683611646377-0.0278999191526018i</v>
      </c>
      <c r="AC2675" t="str">
        <f t="shared" si="1392"/>
        <v>1.01308996579239-0.196050502707374i</v>
      </c>
      <c r="AD2675" t="str">
        <f t="shared" si="1393"/>
        <v>0.118058315872013-0.00469309453024628i</v>
      </c>
      <c r="AE2675" t="e">
        <f t="shared" si="1394"/>
        <v>#DIV/0!</v>
      </c>
      <c r="AF2675" t="str">
        <f t="shared" si="1395"/>
        <v>-18.1311449134953-4.40997454256111i</v>
      </c>
      <c r="AG2675" t="e">
        <f t="shared" si="1396"/>
        <v>#DIV/0!</v>
      </c>
      <c r="AH2675" t="e">
        <f t="shared" si="1397"/>
        <v>#DIV/0!</v>
      </c>
      <c r="AI2675" t="e">
        <f t="shared" si="1398"/>
        <v>#DIV/0!</v>
      </c>
      <c r="AJ2675" t="e">
        <f t="shared" si="1399"/>
        <v>#DIV/0!</v>
      </c>
      <c r="AK2675"/>
      <c r="AL2675"/>
      <c r="AM2675"/>
      <c r="AN2675"/>
    </row>
    <row r="2676" spans="1:40" x14ac:dyDescent="0.3">
      <c r="A2676"/>
      <c r="B2676">
        <f t="shared" si="1400"/>
        <v>742000</v>
      </c>
      <c r="C2676" s="186" t="str">
        <f t="shared" si="1368"/>
        <v>-0.00083843895278806+0.00400065065224644i</v>
      </c>
      <c r="D2676" s="158" t="str">
        <f t="shared" si="1369"/>
        <v>-7.22703347626707-1.482274391839i</v>
      </c>
      <c r="E2676" t="str">
        <f t="shared" si="1370"/>
        <v>171.209312427943-2131.19121928653i</v>
      </c>
      <c r="F2676" t="str">
        <f t="shared" si="1371"/>
        <v>0.941818101429873+0.197340788718203i</v>
      </c>
      <c r="G2676" t="str">
        <f t="shared" si="1366"/>
        <v>0.941818101429873+0.197340788718203i</v>
      </c>
      <c r="H2676" t="str">
        <f t="shared" si="1372"/>
        <v>10.9073116707099+2.92269815562565i</v>
      </c>
      <c r="I2676" t="str">
        <f t="shared" si="1373"/>
        <v>2913.82718620453i</v>
      </c>
      <c r="J2676" t="str">
        <f t="shared" si="1367"/>
        <v>-2101.89951558529+621.339847062757i</v>
      </c>
      <c r="K2676" t="str">
        <f t="shared" si="1374"/>
        <v>0.376865125424177-1.27487819800178i</v>
      </c>
      <c r="L2676" t="str">
        <f t="shared" si="1375"/>
        <v>0.094473341619981-0.264201764578649i</v>
      </c>
      <c r="M2676" t="str">
        <f t="shared" si="1376"/>
        <v>0.471338467044158-1.53907996258043i</v>
      </c>
      <c r="N2676" t="str">
        <f t="shared" si="1377"/>
        <v>-9.48544063889252i</v>
      </c>
      <c r="O2676" t="str">
        <f t="shared" si="1378"/>
        <v>-0.998160583926813+0.0606254789249867i</v>
      </c>
      <c r="P2676" t="str">
        <f t="shared" si="1379"/>
        <v>1.99816058392681-0.0606254789249867i</v>
      </c>
      <c r="Q2676" t="str">
        <f t="shared" si="1380"/>
        <v>-1.99816058392681+9.54606611781751i</v>
      </c>
      <c r="R2676" t="str">
        <f t="shared" si="1381"/>
        <v>-0.0480590768905088-0.199258082576445i</v>
      </c>
      <c r="S2676" t="str">
        <f t="shared" si="1382"/>
        <v>1.04092627038601i</v>
      </c>
      <c r="T2676" t="str">
        <f t="shared" si="1383"/>
        <v>0.207412972740566-0.0500259556658318i</v>
      </c>
      <c r="U2676" t="e">
        <f t="shared" si="1384"/>
        <v>#DIV/0!</v>
      </c>
      <c r="V2676" t="str">
        <f t="shared" si="1385"/>
        <v>0.0000833333333333333-0.000357490887448103i</v>
      </c>
      <c r="W2676" t="e">
        <f t="shared" si="1386"/>
        <v>#DIV/0!</v>
      </c>
      <c r="X2676" t="e">
        <f t="shared" si="1387"/>
        <v>#DIV/0!</v>
      </c>
      <c r="Y2676" t="str">
        <f t="shared" si="1388"/>
        <v>0.00096+3.17024397859053i</v>
      </c>
      <c r="Z2676" t="e">
        <f t="shared" si="1389"/>
        <v>#DIV/0!</v>
      </c>
      <c r="AA2676" t="e">
        <f t="shared" si="1390"/>
        <v>#DIV/0!</v>
      </c>
      <c r="AB2676" t="str">
        <f t="shared" si="1391"/>
        <v>0.118357122737948-0.0285465662855619i</v>
      </c>
      <c r="AC2676" t="str">
        <f t="shared" si="1392"/>
        <v>1.01185081662448-0.19561617082706i</v>
      </c>
      <c r="AD2676" t="str">
        <f t="shared" si="1393"/>
        <v>0.118014316285952-0.00539709761676964i</v>
      </c>
      <c r="AE2676" t="e">
        <f t="shared" si="1394"/>
        <v>#DIV/0!</v>
      </c>
      <c r="AF2676" t="str">
        <f t="shared" si="1395"/>
        <v>-18.134345146977-4.40497254746465i</v>
      </c>
      <c r="AG2676" t="e">
        <f t="shared" si="1396"/>
        <v>#DIV/0!</v>
      </c>
      <c r="AH2676" t="e">
        <f t="shared" si="1397"/>
        <v>#DIV/0!</v>
      </c>
      <c r="AI2676" t="e">
        <f t="shared" si="1398"/>
        <v>#DIV/0!</v>
      </c>
      <c r="AJ2676" t="e">
        <f t="shared" si="1399"/>
        <v>#DIV/0!</v>
      </c>
      <c r="AK2676"/>
      <c r="AL2676"/>
      <c r="AM2676"/>
      <c r="AN2676"/>
    </row>
    <row r="2677" spans="1:40" x14ac:dyDescent="0.3">
      <c r="A2677"/>
      <c r="B2677">
        <f t="shared" si="1400"/>
        <v>743000</v>
      </c>
      <c r="C2677" s="186" t="str">
        <f t="shared" si="1368"/>
        <v>-0.000836363482458786+0.00399587724436538i</v>
      </c>
      <c r="D2677" s="158" t="str">
        <f t="shared" si="1369"/>
        <v>-7.22812173794843-1.48059982629552i</v>
      </c>
      <c r="E2677" t="str">
        <f t="shared" si="1370"/>
        <v>170.751708343373-2128.3595717984i</v>
      </c>
      <c r="F2677" t="str">
        <f t="shared" si="1371"/>
        <v>0.941962124076032+0.197117593717694i</v>
      </c>
      <c r="G2677" t="str">
        <f t="shared" si="1366"/>
        <v>0.941962124076032+0.197117593717694i</v>
      </c>
      <c r="H2677" t="str">
        <f t="shared" si="1372"/>
        <v>10.9094121003296+2.91938080064654i</v>
      </c>
      <c r="I2677" t="str">
        <f t="shared" si="1373"/>
        <v>2917.75417702152i</v>
      </c>
      <c r="J2677" t="str">
        <f t="shared" si="1367"/>
        <v>-2107.57152788657+622.177232301386i</v>
      </c>
      <c r="K2677" t="str">
        <f t="shared" si="1374"/>
        <v>0.37593174745974-1.27343625938243i</v>
      </c>
      <c r="L2677" t="str">
        <f t="shared" si="1375"/>
        <v>0.0942479519739313-0.263926663160423i</v>
      </c>
      <c r="M2677" t="str">
        <f t="shared" si="1376"/>
        <v>0.470179699433671-1.53736292254285i</v>
      </c>
      <c r="N2677" t="str">
        <f t="shared" si="1377"/>
        <v>-9.4982242516134i</v>
      </c>
      <c r="O2677" t="str">
        <f t="shared" si="1378"/>
        <v>-0.997304033424897+0.073380276058563i</v>
      </c>
      <c r="P2677" t="str">
        <f t="shared" si="1379"/>
        <v>1.9973040334249-0.073380276058563i</v>
      </c>
      <c r="Q2677" t="str">
        <f t="shared" si="1380"/>
        <v>-1.9973040334249+9.57160452767196i</v>
      </c>
      <c r="R2677" t="str">
        <f t="shared" si="1381"/>
        <v>-0.0490727305184109-0.198429726733733i</v>
      </c>
      <c r="S2677" t="str">
        <f t="shared" si="1382"/>
        <v>1.04232913597952i</v>
      </c>
      <c r="T2677" t="str">
        <f t="shared" si="1383"/>
        <v>0.206829085619024-0.051149936801411i</v>
      </c>
      <c r="U2677" t="e">
        <f t="shared" si="1384"/>
        <v>#DIV/0!</v>
      </c>
      <c r="V2677" t="str">
        <f t="shared" si="1385"/>
        <v>0.0000833333333333333-0.000357009742242924i</v>
      </c>
      <c r="W2677" t="e">
        <f t="shared" si="1386"/>
        <v>#DIV/0!</v>
      </c>
      <c r="X2677" t="e">
        <f t="shared" si="1387"/>
        <v>#DIV/0!</v>
      </c>
      <c r="Y2677" t="str">
        <f t="shared" si="1388"/>
        <v>0.00096+3.17451654459941i</v>
      </c>
      <c r="Z2677" t="e">
        <f t="shared" si="1389"/>
        <v>#DIV/0!</v>
      </c>
      <c r="AA2677" t="e">
        <f t="shared" si="1390"/>
        <v>#DIV/0!</v>
      </c>
      <c r="AB2677" t="str">
        <f t="shared" si="1391"/>
        <v>0.118023936251123-0.0291879493748698i</v>
      </c>
      <c r="AC2677" t="str">
        <f t="shared" si="1392"/>
        <v>1.01061998771855-0.195169204829199i</v>
      </c>
      <c r="AD2677" t="str">
        <f t="shared" si="1393"/>
        <v>0.117961840410268-0.00610064203828696i</v>
      </c>
      <c r="AE2677" t="e">
        <f t="shared" si="1394"/>
        <v>#DIV/0!</v>
      </c>
      <c r="AF2677" t="str">
        <f t="shared" si="1395"/>
        <v>-18.137533838278-4.39998062694206i</v>
      </c>
      <c r="AG2677" t="e">
        <f t="shared" si="1396"/>
        <v>#DIV/0!</v>
      </c>
      <c r="AH2677" t="e">
        <f t="shared" si="1397"/>
        <v>#DIV/0!</v>
      </c>
      <c r="AI2677" t="e">
        <f t="shared" si="1398"/>
        <v>#DIV/0!</v>
      </c>
      <c r="AJ2677" t="e">
        <f t="shared" si="1399"/>
        <v>#DIV/0!</v>
      </c>
      <c r="AK2677"/>
      <c r="AL2677"/>
      <c r="AM2677"/>
      <c r="AN2677"/>
    </row>
    <row r="2678" spans="1:40" x14ac:dyDescent="0.3">
      <c r="A2678"/>
      <c r="B2678">
        <f t="shared" si="1400"/>
        <v>744000</v>
      </c>
      <c r="C2678" s="186" t="str">
        <f t="shared" si="1368"/>
        <v>-0.00083429548742849+0.0039911144703665i</v>
      </c>
      <c r="D2678" s="158" t="str">
        <f t="shared" si="1369"/>
        <v>-7.22920608002695-1.47892860976282i</v>
      </c>
      <c r="E2678" t="str">
        <f t="shared" si="1370"/>
        <v>170.29593250453-2125.5353897885i</v>
      </c>
      <c r="F2678" t="str">
        <f t="shared" si="1371"/>
        <v>0.942105627994347+0.19689484617856i</v>
      </c>
      <c r="G2678" t="str">
        <f t="shared" si="1366"/>
        <v>0.942105627994347+0.19689484617856i</v>
      </c>
      <c r="H2678" t="str">
        <f t="shared" si="1372"/>
        <v>10.9115049610761+2.9160701463522i</v>
      </c>
      <c r="I2678" t="str">
        <f t="shared" si="1373"/>
        <v>2921.68116783851i</v>
      </c>
      <c r="J2678" t="str">
        <f t="shared" si="1367"/>
        <v>-2113.25117926166+623.014617540015i</v>
      </c>
      <c r="K2678" t="str">
        <f t="shared" si="1374"/>
        <v>0.375001733678117-1.2719972109957i</v>
      </c>
      <c r="L2678" t="str">
        <f t="shared" si="1375"/>
        <v>0.0940233338242211-0.26365202613185i</v>
      </c>
      <c r="M2678" t="str">
        <f t="shared" si="1376"/>
        <v>0.469025067502338-1.53564923712755i</v>
      </c>
      <c r="N2678" t="str">
        <f t="shared" si="1377"/>
        <v>-9.51100786433428i</v>
      </c>
      <c r="O2678" t="str">
        <f t="shared" si="1378"/>
        <v>-0.996284504965192+0.0861230814953898i</v>
      </c>
      <c r="P2678" t="str">
        <f t="shared" si="1379"/>
        <v>1.99628450496519-0.0861230814953898i</v>
      </c>
      <c r="Q2678" t="str">
        <f t="shared" si="1380"/>
        <v>-1.99628450496519+9.59713094582967i</v>
      </c>
      <c r="R2678" t="str">
        <f t="shared" si="1381"/>
        <v>-0.0500747486624819-0.197592496218287i</v>
      </c>
      <c r="S2678" t="str">
        <f t="shared" si="1382"/>
        <v>1.04373200157304i</v>
      </c>
      <c r="T2678" t="str">
        <f t="shared" si="1383"/>
        <v>0.206233611573726-0.0522646176497591i</v>
      </c>
      <c r="U2678" t="e">
        <f t="shared" si="1384"/>
        <v>#DIV/0!</v>
      </c>
      <c r="V2678" t="str">
        <f t="shared" si="1385"/>
        <v>0.0000833333333333333-0.000356529890438833i</v>
      </c>
      <c r="W2678" t="e">
        <f t="shared" si="1386"/>
        <v>#DIV/0!</v>
      </c>
      <c r="X2678" t="e">
        <f t="shared" si="1387"/>
        <v>#DIV/0!</v>
      </c>
      <c r="Y2678" t="str">
        <f t="shared" si="1388"/>
        <v>0.00096+3.1787891106083i</v>
      </c>
      <c r="Z2678" t="e">
        <f t="shared" si="1389"/>
        <v>#DIV/0!</v>
      </c>
      <c r="AA2678" t="e">
        <f t="shared" si="1390"/>
        <v>#DIV/0!</v>
      </c>
      <c r="AB2678" t="str">
        <f t="shared" si="1391"/>
        <v>0.117684137858884-0.0298240253938303i</v>
      </c>
      <c r="AC2678" t="str">
        <f t="shared" si="1392"/>
        <v>1.00939756885911-0.194709772048541i</v>
      </c>
      <c r="AD2678" t="str">
        <f t="shared" si="1393"/>
        <v>0.117900889842572-0.00680363240425192i</v>
      </c>
      <c r="AE2678" t="e">
        <f t="shared" si="1394"/>
        <v>#DIV/0!</v>
      </c>
      <c r="AF2678" t="str">
        <f t="shared" si="1395"/>
        <v>-18.140711041103-4.39499875611502i</v>
      </c>
      <c r="AG2678" t="e">
        <f t="shared" si="1396"/>
        <v>#DIV/0!</v>
      </c>
      <c r="AH2678" t="e">
        <f t="shared" si="1397"/>
        <v>#DIV/0!</v>
      </c>
      <c r="AI2678" t="e">
        <f t="shared" si="1398"/>
        <v>#DIV/0!</v>
      </c>
      <c r="AJ2678" t="e">
        <f t="shared" si="1399"/>
        <v>#DIV/0!</v>
      </c>
      <c r="AK2678"/>
      <c r="AL2678"/>
      <c r="AM2678"/>
      <c r="AN2678"/>
    </row>
    <row r="2679" spans="1:40" x14ac:dyDescent="0.3">
      <c r="A2679"/>
      <c r="B2679">
        <f t="shared" si="1400"/>
        <v>745000</v>
      </c>
      <c r="C2679" s="186" t="str">
        <f t="shared" si="1368"/>
        <v>-0.000832234932964882+0.00398636229762671i</v>
      </c>
      <c r="D2679" s="158" t="str">
        <f t="shared" si="1369"/>
        <v>-7.23028652071379-1.47726073410252i</v>
      </c>
      <c r="E2679" t="str">
        <f t="shared" si="1370"/>
        <v>169.841975206153-2122.71864397107i</v>
      </c>
      <c r="F2679" t="str">
        <f t="shared" si="1371"/>
        <v>0.94224861559492+0.196672545006651i</v>
      </c>
      <c r="G2679" t="str">
        <f t="shared" si="1366"/>
        <v>0.94224861559492+0.196672545006651i</v>
      </c>
      <c r="H2679" t="str">
        <f t="shared" si="1372"/>
        <v>10.9135902881411+2.91276617604793i</v>
      </c>
      <c r="I2679" t="str">
        <f t="shared" si="1373"/>
        <v>2925.6081586555i</v>
      </c>
      <c r="J2679" t="str">
        <f t="shared" si="1367"/>
        <v>-2118.93846971056+623.852002778644i</v>
      </c>
      <c r="K2679" t="str">
        <f t="shared" si="1374"/>
        <v>0.374075068433689-1.2705610457822i</v>
      </c>
      <c r="L2679" t="str">
        <f t="shared" si="1375"/>
        <v>0.0937994838228147-0.263377852815277i</v>
      </c>
      <c r="M2679" t="str">
        <f t="shared" si="1376"/>
        <v>0.467874552256504-1.53393889859748i</v>
      </c>
      <c r="N2679" t="str">
        <f t="shared" si="1377"/>
        <v>-9.52379147705516i</v>
      </c>
      <c r="O2679" t="str">
        <f t="shared" si="1378"/>
        <v>-0.995102165157538+0.0988518128249549i</v>
      </c>
      <c r="P2679" t="str">
        <f t="shared" si="1379"/>
        <v>1.99510216515754-0.0988518128249549i</v>
      </c>
      <c r="Q2679" t="str">
        <f t="shared" si="1380"/>
        <v>-1.99510216515754+9.62264328988012i</v>
      </c>
      <c r="R2679" t="str">
        <f t="shared" si="1381"/>
        <v>-0.0510651080944407-0.196746569565285i</v>
      </c>
      <c r="S2679" t="str">
        <f t="shared" si="1382"/>
        <v>1.04513486716655i</v>
      </c>
      <c r="T2679" t="str">
        <f t="shared" si="1383"/>
        <v>0.205626699848089-0.0533699249651288i</v>
      </c>
      <c r="U2679" t="e">
        <f t="shared" si="1384"/>
        <v>#DIV/0!</v>
      </c>
      <c r="V2679" t="str">
        <f t="shared" si="1385"/>
        <v>0.0000833333333333333-0.000356051326827507i</v>
      </c>
      <c r="W2679" t="e">
        <f t="shared" si="1386"/>
        <v>#DIV/0!</v>
      </c>
      <c r="X2679" t="e">
        <f t="shared" si="1387"/>
        <v>#DIV/0!</v>
      </c>
      <c r="Y2679" t="str">
        <f t="shared" si="1388"/>
        <v>0.00096+3.18306167661718i</v>
      </c>
      <c r="Z2679" t="e">
        <f t="shared" si="1389"/>
        <v>#DIV/0!</v>
      </c>
      <c r="AA2679" t="e">
        <f t="shared" si="1390"/>
        <v>#DIV/0!</v>
      </c>
      <c r="AB2679" t="str">
        <f t="shared" si="1391"/>
        <v>0.117337812724766-0.0304547525458489i</v>
      </c>
      <c r="AC2679" t="str">
        <f t="shared" si="1392"/>
        <v>1.00818364701412-0.194238038926337i</v>
      </c>
      <c r="AD2679" t="str">
        <f t="shared" si="1393"/>
        <v>0.117831467108427-0.007505973215601i</v>
      </c>
      <c r="AE2679" t="e">
        <f t="shared" si="1394"/>
        <v>#DIV/0!</v>
      </c>
      <c r="AF2679" t="str">
        <f t="shared" si="1395"/>
        <v>-18.1438768088549-4.39002691015045i</v>
      </c>
      <c r="AG2679" t="e">
        <f t="shared" si="1396"/>
        <v>#DIV/0!</v>
      </c>
      <c r="AH2679" t="e">
        <f t="shared" si="1397"/>
        <v>#DIV/0!</v>
      </c>
      <c r="AI2679" t="e">
        <f t="shared" si="1398"/>
        <v>#DIV/0!</v>
      </c>
      <c r="AJ2679" t="e">
        <f t="shared" si="1399"/>
        <v>#DIV/0!</v>
      </c>
      <c r="AK2679"/>
      <c r="AL2679"/>
      <c r="AM2679"/>
      <c r="AN2679"/>
    </row>
    <row r="2680" spans="1:40" x14ac:dyDescent="0.3">
      <c r="A2680"/>
      <c r="B2680">
        <f t="shared" si="1400"/>
        <v>746000</v>
      </c>
      <c r="C2680" s="186" t="str">
        <f t="shared" si="1368"/>
        <v>-0.000830181784530046+0.00398162069364108i</v>
      </c>
      <c r="D2680" s="158" t="str">
        <f t="shared" si="1369"/>
        <v>-7.23136307811851-1.47559619119012i</v>
      </c>
      <c r="E2680" t="str">
        <f t="shared" si="1370"/>
        <v>169.389826807156-2119.90930521221i</v>
      </c>
      <c r="F2680" t="str">
        <f t="shared" si="1371"/>
        <v>0.942391089274406+0.196450689109743i</v>
      </c>
      <c r="G2680" t="str">
        <f t="shared" si="1366"/>
        <v>0.942391089274406+0.196450689109743i</v>
      </c>
      <c r="H2680" t="str">
        <f t="shared" si="1372"/>
        <v>10.9156681165194+2.90946887307129i</v>
      </c>
      <c r="I2680" t="str">
        <f t="shared" si="1373"/>
        <v>2929.53514947248i</v>
      </c>
      <c r="J2680" t="str">
        <f t="shared" si="1367"/>
        <v>-2124.63339923326+624.689388017273i</v>
      </c>
      <c r="K2680" t="str">
        <f t="shared" si="1374"/>
        <v>0.373151736168478-1.26912775669483i</v>
      </c>
      <c r="L2680" t="str">
        <f t="shared" si="1375"/>
        <v>0.0935763986387582-0.263104142530606i</v>
      </c>
      <c r="M2680" t="str">
        <f t="shared" si="1376"/>
        <v>0.466728134807236-1.53223189922544i</v>
      </c>
      <c r="N2680" t="str">
        <f t="shared" si="1377"/>
        <v>-9.53657508977604i</v>
      </c>
      <c r="O2680" t="str">
        <f t="shared" si="1378"/>
        <v>-0.993757207218167+0.111564389936709i</v>
      </c>
      <c r="P2680" t="str">
        <f t="shared" si="1379"/>
        <v>1.99375720721817-0.111564389936709i</v>
      </c>
      <c r="Q2680" t="str">
        <f t="shared" si="1380"/>
        <v>-1.99375720721817+9.64813947971275i</v>
      </c>
      <c r="R2680" t="str">
        <f t="shared" si="1381"/>
        <v>-0.0520437877197115-0.195892123485069i</v>
      </c>
      <c r="S2680" t="str">
        <f t="shared" si="1382"/>
        <v>1.04653773276006i</v>
      </c>
      <c r="T2680" t="str">
        <f t="shared" si="1383"/>
        <v>0.205008498777618-0.0544657876044327i</v>
      </c>
      <c r="U2680" t="e">
        <f t="shared" si="1384"/>
        <v>#DIV/0!</v>
      </c>
      <c r="V2680" t="str">
        <f t="shared" si="1385"/>
        <v>0.0000833333333333333-0.000355574046228542i</v>
      </c>
      <c r="W2680" t="e">
        <f t="shared" si="1386"/>
        <v>#DIV/0!</v>
      </c>
      <c r="X2680" t="e">
        <f t="shared" si="1387"/>
        <v>#DIV/0!</v>
      </c>
      <c r="Y2680" t="str">
        <f t="shared" si="1388"/>
        <v>0.00096+3.18733424262606i</v>
      </c>
      <c r="Z2680" t="e">
        <f t="shared" si="1389"/>
        <v>#DIV/0!</v>
      </c>
      <c r="AA2680" t="e">
        <f t="shared" si="1390"/>
        <v>#DIV/0!</v>
      </c>
      <c r="AB2680" t="str">
        <f t="shared" si="1391"/>
        <v>0.116985045494213-0.0310800902341827i</v>
      </c>
      <c r="AC2680" t="str">
        <f t="shared" si="1392"/>
        <v>1.00697830639623-0.193754170983213i</v>
      </c>
      <c r="AD2680" t="str">
        <f t="shared" si="1393"/>
        <v>0.117753575666219-0.00820756887032015i</v>
      </c>
      <c r="AE2680" t="e">
        <f t="shared" si="1394"/>
        <v>#DIV/0!</v>
      </c>
      <c r="AF2680" t="str">
        <f t="shared" si="1395"/>
        <v>-18.1470311946379-4.38506506426141i</v>
      </c>
      <c r="AG2680" t="e">
        <f t="shared" si="1396"/>
        <v>#DIV/0!</v>
      </c>
      <c r="AH2680" t="e">
        <f t="shared" si="1397"/>
        <v>#DIV/0!</v>
      </c>
      <c r="AI2680" t="e">
        <f t="shared" si="1398"/>
        <v>#DIV/0!</v>
      </c>
      <c r="AJ2680" t="e">
        <f t="shared" si="1399"/>
        <v>#DIV/0!</v>
      </c>
      <c r="AK2680"/>
      <c r="AL2680"/>
      <c r="AM2680"/>
      <c r="AN2680"/>
    </row>
    <row r="2681" spans="1:40" x14ac:dyDescent="0.3">
      <c r="A2681"/>
      <c r="B2681">
        <f t="shared" si="1400"/>
        <v>747000</v>
      </c>
      <c r="C2681" s="186" t="str">
        <f t="shared" si="1368"/>
        <v>-0.000828136007779099+0.00397688962602209i</v>
      </c>
      <c r="D2681" s="158" t="str">
        <f t="shared" si="1369"/>
        <v>-7.23243577024936-1.47393497291489i</v>
      </c>
      <c r="E2681" t="str">
        <f t="shared" si="1370"/>
        <v>168.939477730114-2117.10734452893i</v>
      </c>
      <c r="F2681" t="str">
        <f t="shared" si="1371"/>
        <v>0.94253305141605+0.196229277397529i</v>
      </c>
      <c r="G2681" t="str">
        <f t="shared" si="1366"/>
        <v>0.94253305141605+0.196229277397529i</v>
      </c>
      <c r="H2681" t="str">
        <f t="shared" si="1372"/>
        <v>10.9177384810099+2.90617822079187i</v>
      </c>
      <c r="I2681" t="str">
        <f t="shared" si="1373"/>
        <v>2933.46214028947i</v>
      </c>
      <c r="J2681" t="str">
        <f t="shared" si="1367"/>
        <v>-2130.33596782977+625.526773255902i</v>
      </c>
      <c r="K2681" t="str">
        <f t="shared" si="1374"/>
        <v>0.372231721411581-1.26769733669877i</v>
      </c>
      <c r="L2681" t="str">
        <f t="shared" si="1375"/>
        <v>0.0933540749580849-0.262830894595348i</v>
      </c>
      <c r="M2681" t="str">
        <f t="shared" si="1376"/>
        <v>0.465585796369666-1.53052823129412i</v>
      </c>
      <c r="N2681" t="str">
        <f t="shared" si="1377"/>
        <v>-9.54935870249692i</v>
      </c>
      <c r="O2681" t="str">
        <f t="shared" si="1378"/>
        <v>-0.992249850938125+0.124258735360008i</v>
      </c>
      <c r="P2681" t="str">
        <f t="shared" si="1379"/>
        <v>1.99224985093813-0.124258735360008i</v>
      </c>
      <c r="Q2681" t="str">
        <f t="shared" si="1380"/>
        <v>-1.99224985093813+9.67361743785693i</v>
      </c>
      <c r="R2681" t="str">
        <f t="shared" si="1381"/>
        <v>-0.0530107685131845-0.195029332862225i</v>
      </c>
      <c r="S2681" t="str">
        <f t="shared" si="1382"/>
        <v>1.04794059835357i</v>
      </c>
      <c r="T2681" t="str">
        <f t="shared" si="1383"/>
        <v>0.204379155776138-0.0555521364748892i</v>
      </c>
      <c r="U2681" t="e">
        <f t="shared" si="1384"/>
        <v>#DIV/0!</v>
      </c>
      <c r="V2681" t="str">
        <f t="shared" si="1385"/>
        <v>0.0000833333333333333-0.00035509804348928i</v>
      </c>
      <c r="W2681" t="e">
        <f t="shared" si="1386"/>
        <v>#DIV/0!</v>
      </c>
      <c r="X2681" t="e">
        <f t="shared" si="1387"/>
        <v>#DIV/0!</v>
      </c>
      <c r="Y2681" t="str">
        <f t="shared" si="1388"/>
        <v>0.00096+3.19160680863494i</v>
      </c>
      <c r="Z2681" t="e">
        <f t="shared" si="1389"/>
        <v>#DIV/0!</v>
      </c>
      <c r="AA2681" t="e">
        <f t="shared" si="1390"/>
        <v>#DIV/0!</v>
      </c>
      <c r="AB2681" t="str">
        <f t="shared" si="1391"/>
        <v>0.116625920286728-0.0316999990320652i</v>
      </c>
      <c r="AC2681" t="str">
        <f t="shared" si="1392"/>
        <v>1.00578162852347-0.193258332793757i</v>
      </c>
      <c r="AD2681" t="str">
        <f t="shared" si="1393"/>
        <v>0.117667219912095-0.00890832366915546i</v>
      </c>
      <c r="AE2681" t="e">
        <f t="shared" si="1394"/>
        <v>#DIV/0!</v>
      </c>
      <c r="AF2681" t="str">
        <f t="shared" si="1395"/>
        <v>-18.1501742512593-4.38011319370676i</v>
      </c>
      <c r="AG2681" t="e">
        <f t="shared" si="1396"/>
        <v>#DIV/0!</v>
      </c>
      <c r="AH2681" t="e">
        <f t="shared" si="1397"/>
        <v>#DIV/0!</v>
      </c>
      <c r="AI2681" t="e">
        <f t="shared" si="1398"/>
        <v>#DIV/0!</v>
      </c>
      <c r="AJ2681" t="e">
        <f t="shared" si="1399"/>
        <v>#DIV/0!</v>
      </c>
      <c r="AK2681"/>
      <c r="AL2681"/>
      <c r="AM2681"/>
      <c r="AN2681"/>
    </row>
    <row r="2682" spans="1:40" x14ac:dyDescent="0.3">
      <c r="A2682"/>
      <c r="B2682">
        <f t="shared" si="1400"/>
        <v>748000</v>
      </c>
      <c r="C2682" s="186" t="str">
        <f t="shared" si="1368"/>
        <v>-0.000826097568558968+0.00397216906249927i</v>
      </c>
      <c r="D2682" s="158" t="str">
        <f t="shared" si="1369"/>
        <v>-7.23350461501385-1.47227707118004i</v>
      </c>
      <c r="E2682" t="str">
        <f t="shared" si="1370"/>
        <v>168.490918460777-2114.31273308822i</v>
      </c>
      <c r="F2682" t="str">
        <f t="shared" si="1371"/>
        <v>0.942674504389769+0.196008308781635i</v>
      </c>
      <c r="G2682" t="str">
        <f t="shared" si="1366"/>
        <v>0.942674504389769+0.196008308781635i</v>
      </c>
      <c r="H2682" t="str">
        <f t="shared" si="1372"/>
        <v>10.919801416217+2.90289420261153i</v>
      </c>
      <c r="I2682" t="str">
        <f t="shared" si="1373"/>
        <v>2937.38913110646i</v>
      </c>
      <c r="J2682" t="str">
        <f t="shared" si="1367"/>
        <v>-2136.04617550009+626.364158494531i</v>
      </c>
      <c r="K2682" t="str">
        <f t="shared" si="1374"/>
        <v>0.371315008778613-1.26626977877162i</v>
      </c>
      <c r="L2682" t="str">
        <f t="shared" si="1375"/>
        <v>0.0931325094837193-0.262558108324674i</v>
      </c>
      <c r="M2682" t="str">
        <f t="shared" si="1376"/>
        <v>0.464447518262332-1.52882788709629i</v>
      </c>
      <c r="N2682" t="str">
        <f t="shared" si="1377"/>
        <v>-9.5621423152178i</v>
      </c>
      <c r="O2682" t="str">
        <f t="shared" si="1378"/>
        <v>-0.99058034264736+0.136932774603597i</v>
      </c>
      <c r="P2682" t="str">
        <f t="shared" si="1379"/>
        <v>1.99058034264736-0.136932774603597i</v>
      </c>
      <c r="Q2682" t="str">
        <f t="shared" si="1380"/>
        <v>-1.99058034264736+9.6990750898214i</v>
      </c>
      <c r="R2682" t="str">
        <f t="shared" si="1381"/>
        <v>-0.0539660334561228-0.19415837075591i</v>
      </c>
      <c r="S2682" t="str">
        <f t="shared" si="1382"/>
        <v>1.04934346394708i</v>
      </c>
      <c r="T2682" t="str">
        <f t="shared" si="1383"/>
        <v>0.203738817323328-0.0566289044823319i</v>
      </c>
      <c r="U2682" t="e">
        <f t="shared" si="1384"/>
        <v>#DIV/0!</v>
      </c>
      <c r="V2682" t="str">
        <f t="shared" si="1385"/>
        <v>0.0000833333333333333-0.000354623313484615i</v>
      </c>
      <c r="W2682" t="e">
        <f t="shared" si="1386"/>
        <v>#DIV/0!</v>
      </c>
      <c r="X2682" t="e">
        <f t="shared" si="1387"/>
        <v>#DIV/0!</v>
      </c>
      <c r="Y2682" t="str">
        <f t="shared" si="1388"/>
        <v>0.00096+3.19587937464382i</v>
      </c>
      <c r="Z2682" t="e">
        <f t="shared" si="1389"/>
        <v>#DIV/0!</v>
      </c>
      <c r="AA2682" t="e">
        <f t="shared" si="1390"/>
        <v>#DIV/0!</v>
      </c>
      <c r="AB2682" t="str">
        <f t="shared" si="1391"/>
        <v>0.116260520688759-0.0323144406532101i</v>
      </c>
      <c r="AC2682" t="str">
        <f t="shared" si="1392"/>
        <v>1.00459369227923-0.192750687962729i</v>
      </c>
      <c r="AD2682" t="str">
        <f t="shared" si="1393"/>
        <v>0.117572405184943-0.00960814182147645i</v>
      </c>
      <c r="AE2682" t="e">
        <f t="shared" si="1394"/>
        <v>#DIV/0!</v>
      </c>
      <c r="AF2682" t="str">
        <f t="shared" si="1395"/>
        <v>-18.1533060312308-4.37517127379157i</v>
      </c>
      <c r="AG2682" t="e">
        <f t="shared" si="1396"/>
        <v>#DIV/0!</v>
      </c>
      <c r="AH2682" t="e">
        <f t="shared" si="1397"/>
        <v>#DIV/0!</v>
      </c>
      <c r="AI2682" t="e">
        <f t="shared" si="1398"/>
        <v>#DIV/0!</v>
      </c>
      <c r="AJ2682" t="e">
        <f t="shared" si="1399"/>
        <v>#DIV/0!</v>
      </c>
      <c r="AK2682"/>
      <c r="AL2682"/>
      <c r="AM2682"/>
      <c r="AN2682"/>
    </row>
    <row r="2683" spans="1:40" x14ac:dyDescent="0.3">
      <c r="A2683"/>
      <c r="B2683">
        <f t="shared" si="1400"/>
        <v>749000</v>
      </c>
      <c r="C2683" s="186" t="str">
        <f t="shared" si="1368"/>
        <v>-0.000824066432907233+0.00396745897091895i</v>
      </c>
      <c r="D2683" s="158" t="str">
        <f t="shared" si="1369"/>
        <v>-7.23456963021975-1.47062247790292i</v>
      </c>
      <c r="E2683" t="str">
        <f t="shared" si="1370"/>
        <v>168.044139547559-2111.52544220607i</v>
      </c>
      <c r="F2683" t="str">
        <f t="shared" si="1371"/>
        <v>0.942815450552278+0.195787782175647i</v>
      </c>
      <c r="G2683" t="str">
        <f t="shared" si="1366"/>
        <v>0.942815450552278+0.195787782175647i</v>
      </c>
      <c r="H2683" t="str">
        <f t="shared" si="1372"/>
        <v>10.9218569565517+2.89961680196479i</v>
      </c>
      <c r="I2683" t="str">
        <f t="shared" si="1373"/>
        <v>2941.31612192344i</v>
      </c>
      <c r="J2683" t="str">
        <f t="shared" si="1367"/>
        <v>-2141.76402224421+627.20154373316i</v>
      </c>
      <c r="K2683" t="str">
        <f t="shared" si="1374"/>
        <v>0.370401582971154-1.26484507590344i</v>
      </c>
      <c r="L2683" t="str">
        <f t="shared" si="1375"/>
        <v>0.0929116989353818-0.262285783031459i</v>
      </c>
      <c r="M2683" t="str">
        <f t="shared" si="1376"/>
        <v>0.463313281906536-1.5271308589349i</v>
      </c>
      <c r="N2683" t="str">
        <f t="shared" si="1377"/>
        <v>-9.57492592793868i</v>
      </c>
      <c r="O2683" t="str">
        <f t="shared" si="1378"/>
        <v>-0.988748955174458+0.149584436494632i</v>
      </c>
      <c r="P2683" t="str">
        <f t="shared" si="1379"/>
        <v>1.98874895517446-0.149584436494632i</v>
      </c>
      <c r="Q2683" t="str">
        <f t="shared" si="1380"/>
        <v>-1.98874895517446+9.72451036443331i</v>
      </c>
      <c r="R2683" t="str">
        <f t="shared" si="1381"/>
        <v>-0.0549095674742265-0.193279408401406i</v>
      </c>
      <c r="S2683" t="str">
        <f t="shared" si="1382"/>
        <v>1.0507463295406i</v>
      </c>
      <c r="T2683" t="str">
        <f t="shared" si="1383"/>
        <v>0.203087628953556-0.0576960264802054i</v>
      </c>
      <c r="U2683" t="e">
        <f t="shared" si="1384"/>
        <v>#DIV/0!</v>
      </c>
      <c r="V2683" t="str">
        <f t="shared" si="1385"/>
        <v>0.0000833333333333333-0.000354149851116812i</v>
      </c>
      <c r="W2683" t="e">
        <f t="shared" si="1386"/>
        <v>#DIV/0!</v>
      </c>
      <c r="X2683" t="e">
        <f t="shared" si="1387"/>
        <v>#DIV/0!</v>
      </c>
      <c r="Y2683" t="str">
        <f t="shared" si="1388"/>
        <v>0.00096+3.20015194065271i</v>
      </c>
      <c r="Z2683" t="e">
        <f t="shared" si="1389"/>
        <v>#DIV/0!</v>
      </c>
      <c r="AA2683" t="e">
        <f t="shared" si="1390"/>
        <v>#DIV/0!</v>
      </c>
      <c r="AB2683" t="str">
        <f t="shared" si="1391"/>
        <v>0.115888929747323-0.032923377922706i</v>
      </c>
      <c r="AC2683" t="str">
        <f t="shared" si="1392"/>
        <v>1.00341457397173-0.192231399102894i</v>
      </c>
      <c r="AD2683" t="str">
        <f t="shared" si="1393"/>
        <v>0.117469137771421-0.0103069274512915i</v>
      </c>
      <c r="AE2683" t="e">
        <f t="shared" si="1394"/>
        <v>#DIV/0!</v>
      </c>
      <c r="AF2683" t="str">
        <f t="shared" si="1395"/>
        <v>-18.1564265867714-4.37023927986771i</v>
      </c>
      <c r="AG2683" t="e">
        <f t="shared" si="1396"/>
        <v>#DIV/0!</v>
      </c>
      <c r="AH2683" t="e">
        <f t="shared" si="1397"/>
        <v>#DIV/0!</v>
      </c>
      <c r="AI2683" t="e">
        <f t="shared" si="1398"/>
        <v>#DIV/0!</v>
      </c>
      <c r="AJ2683" t="e">
        <f t="shared" si="1399"/>
        <v>#DIV/0!</v>
      </c>
      <c r="AK2683"/>
      <c r="AL2683"/>
      <c r="AM2683"/>
      <c r="AN2683"/>
    </row>
    <row r="2684" spans="1:40" x14ac:dyDescent="0.3">
      <c r="A2684"/>
      <c r="B2684">
        <f t="shared" si="1400"/>
        <v>750000</v>
      </c>
      <c r="C2684" s="186" t="str">
        <f t="shared" si="1368"/>
        <v>-0.00082204256705084+0.00396275931924363i</v>
      </c>
      <c r="D2684" s="158" t="str">
        <f t="shared" si="1369"/>
        <v>-7.23563083357547-1.46897118501497i</v>
      </c>
      <c r="E2684" t="str">
        <f t="shared" si="1370"/>
        <v>167.599131601053-2108.74544334652i</v>
      </c>
      <c r="F2684" t="str">
        <f t="shared" si="1371"/>
        <v>0.94295589224714+0.19556769649511i</v>
      </c>
      <c r="G2684" t="str">
        <f t="shared" si="1366"/>
        <v>0.94295589224714+0.19556769649511i</v>
      </c>
      <c r="H2684" t="str">
        <f t="shared" si="1372"/>
        <v>10.9239051362329+2.89634600231866i</v>
      </c>
      <c r="I2684" t="str">
        <f t="shared" si="1373"/>
        <v>2945.24311274043i</v>
      </c>
      <c r="J2684" t="str">
        <f t="shared" si="1367"/>
        <v>-2147.48950806214+628.038928971789i</v>
      </c>
      <c r="K2684" t="str">
        <f t="shared" si="1374"/>
        <v>0.36949142877619-1.26342322109686i</v>
      </c>
      <c r="L2684" t="str">
        <f t="shared" si="1375"/>
        <v>0.0926916400494932-0.262013918026338i</v>
      </c>
      <c r="M2684" t="str">
        <f t="shared" si="1376"/>
        <v>0.462183068825683-1.5254371391232i</v>
      </c>
      <c r="N2684" t="str">
        <f t="shared" si="1377"/>
        <v>-9.58770954065955i</v>
      </c>
      <c r="O2684" t="str">
        <f t="shared" si="1378"/>
        <v>-0.986755987802069+0.162211653517133i</v>
      </c>
      <c r="P2684" t="str">
        <f t="shared" si="1379"/>
        <v>1.98675598780207-0.162211653517133i</v>
      </c>
      <c r="Q2684" t="str">
        <f t="shared" si="1380"/>
        <v>-1.98675598780207+9.74992119417668i</v>
      </c>
      <c r="R2684" t="str">
        <f t="shared" si="1381"/>
        <v>-0.0558413573768472-0.192392615212827i</v>
      </c>
      <c r="S2684" t="str">
        <f t="shared" si="1382"/>
        <v>1.05214919513411i</v>
      </c>
      <c r="T2684" t="str">
        <f t="shared" si="1383"/>
        <v>0.202425735245922-0.058753439219246i</v>
      </c>
      <c r="U2684" t="e">
        <f t="shared" si="1384"/>
        <v>#DIV/0!</v>
      </c>
      <c r="V2684" t="str">
        <f t="shared" si="1385"/>
        <v>0.0000833333333333333-0.000353677651315323i</v>
      </c>
      <c r="W2684" t="e">
        <f t="shared" si="1386"/>
        <v>#DIV/0!</v>
      </c>
      <c r="X2684" t="e">
        <f t="shared" si="1387"/>
        <v>#DIV/0!</v>
      </c>
      <c r="Y2684" t="str">
        <f t="shared" si="1388"/>
        <v>0.00096+3.20442450666159i</v>
      </c>
      <c r="Z2684" t="e">
        <f t="shared" si="1389"/>
        <v>#DIV/0!</v>
      </c>
      <c r="AA2684" t="e">
        <f t="shared" si="1390"/>
        <v>#DIV/0!</v>
      </c>
      <c r="AB2684" t="str">
        <f t="shared" si="1391"/>
        <v>0.115511229964331-0.0335267747483031i</v>
      </c>
      <c r="AC2684" t="str">
        <f t="shared" si="1392"/>
        <v>1.00224434739266-0.191700627814389i</v>
      </c>
      <c r="AD2684" t="str">
        <f t="shared" si="1393"/>
        <v>0.117357424911034-0.0110045846034159i</v>
      </c>
      <c r="AE2684" t="e">
        <f t="shared" si="1394"/>
        <v>#DIV/0!</v>
      </c>
      <c r="AF2684" t="str">
        <f t="shared" si="1395"/>
        <v>-18.1595359698084-4.36531718733363i</v>
      </c>
      <c r="AG2684" t="e">
        <f t="shared" si="1396"/>
        <v>#DIV/0!</v>
      </c>
      <c r="AH2684" t="e">
        <f t="shared" si="1397"/>
        <v>#DIV/0!</v>
      </c>
      <c r="AI2684" t="e">
        <f t="shared" si="1398"/>
        <v>#DIV/0!</v>
      </c>
      <c r="AJ2684" t="e">
        <f t="shared" si="1399"/>
        <v>#DIV/0!</v>
      </c>
      <c r="AK2684"/>
      <c r="AL2684"/>
      <c r="AM2684"/>
      <c r="AN2684"/>
    </row>
    <row r="2685" spans="1:40" x14ac:dyDescent="0.3">
      <c r="A2685"/>
      <c r="B2685">
        <f t="shared" si="1400"/>
        <v>751000</v>
      </c>
      <c r="C2685" s="186" t="str">
        <f t="shared" si="1368"/>
        <v>-0.000820025937404878+0.00395807007555168i</v>
      </c>
      <c r="D2685" s="158" t="str">
        <f t="shared" si="1369"/>
        <v>-7.23668824269079-1.46732318446188i</v>
      </c>
      <c r="E2685" t="str">
        <f t="shared" si="1370"/>
        <v>167.155885293528-2105.97270812063i</v>
      </c>
      <c r="F2685" t="str">
        <f t="shared" si="1371"/>
        <v>0.943095831804871+0.195348050657536i</v>
      </c>
      <c r="G2685" t="str">
        <f t="shared" si="1366"/>
        <v>0.943095831804871+0.195348050657536i</v>
      </c>
      <c r="H2685" t="str">
        <f t="shared" si="1372"/>
        <v>10.925945989289+2.89308178717296i</v>
      </c>
      <c r="I2685" t="str">
        <f t="shared" si="1373"/>
        <v>2949.17010355742i</v>
      </c>
      <c r="J2685" t="str">
        <f t="shared" si="1367"/>
        <v>-2153.22263295388+628.876314210419i</v>
      </c>
      <c r="K2685" t="str">
        <f t="shared" si="1374"/>
        <v>0.368584531065572-1.26200420736713i</v>
      </c>
      <c r="L2685" t="str">
        <f t="shared" si="1375"/>
        <v>0.0924723295790831-0.261742512617751i</v>
      </c>
      <c r="M2685" t="str">
        <f t="shared" si="1376"/>
        <v>0.461056860644655-1.52374671998488i</v>
      </c>
      <c r="N2685" t="str">
        <f t="shared" si="1377"/>
        <v>-9.60049315338043i</v>
      </c>
      <c r="O2685" t="str">
        <f t="shared" si="1378"/>
        <v>-0.984601766217985+0.174812362149892i</v>
      </c>
      <c r="P2685" t="str">
        <f t="shared" si="1379"/>
        <v>1.98460176621799-0.174812362149892i</v>
      </c>
      <c r="Q2685" t="str">
        <f t="shared" si="1380"/>
        <v>-1.98460176621799+9.77530551553032i</v>
      </c>
      <c r="R2685" t="str">
        <f t="shared" si="1381"/>
        <v>-0.0567613917973651-0.191498158786947i</v>
      </c>
      <c r="S2685" t="str">
        <f t="shared" si="1382"/>
        <v>1.05355206072762i</v>
      </c>
      <c r="T2685" t="str">
        <f t="shared" si="1383"/>
        <v>0.201753279815533-0.0598010812978818i</v>
      </c>
      <c r="U2685" t="e">
        <f t="shared" si="1384"/>
        <v>#DIV/0!</v>
      </c>
      <c r="V2685" t="str">
        <f t="shared" si="1385"/>
        <v>0.0000833333333333333-0.000353206709036608i</v>
      </c>
      <c r="W2685" t="e">
        <f t="shared" si="1386"/>
        <v>#DIV/0!</v>
      </c>
      <c r="X2685" t="e">
        <f t="shared" si="1387"/>
        <v>#DIV/0!</v>
      </c>
      <c r="Y2685" t="str">
        <f t="shared" si="1388"/>
        <v>0.00096+3.20869707267047i</v>
      </c>
      <c r="Z2685" t="e">
        <f t="shared" si="1389"/>
        <v>#DIV/0!</v>
      </c>
      <c r="AA2685" t="e">
        <f t="shared" si="1390"/>
        <v>#DIV/0!</v>
      </c>
      <c r="AB2685" t="str">
        <f t="shared" si="1391"/>
        <v>0.115127503291603-0.0341245960921089i</v>
      </c>
      <c r="AC2685" t="str">
        <f t="shared" si="1392"/>
        <v>1.00108308387532-0.191158534665623i</v>
      </c>
      <c r="AD2685" t="str">
        <f t="shared" si="1393"/>
        <v>0.117237274801249-0.0117010172498031i</v>
      </c>
      <c r="AE2685" t="e">
        <f t="shared" si="1394"/>
        <v>#DIV/0!</v>
      </c>
      <c r="AF2685" t="str">
        <f t="shared" si="1395"/>
        <v>-18.1626342319798-4.36040497163484i</v>
      </c>
      <c r="AG2685" t="e">
        <f t="shared" si="1396"/>
        <v>#DIV/0!</v>
      </c>
      <c r="AH2685" t="e">
        <f t="shared" si="1397"/>
        <v>#DIV/0!</v>
      </c>
      <c r="AI2685" t="e">
        <f t="shared" si="1398"/>
        <v>#DIV/0!</v>
      </c>
      <c r="AJ2685" t="e">
        <f t="shared" si="1399"/>
        <v>#DIV/0!</v>
      </c>
      <c r="AK2685"/>
      <c r="AL2685"/>
      <c r="AM2685"/>
      <c r="AN2685"/>
    </row>
    <row r="2686" spans="1:40" x14ac:dyDescent="0.3">
      <c r="A2686"/>
      <c r="B2686">
        <f t="shared" si="1400"/>
        <v>752000</v>
      </c>
      <c r="C2686" s="186" t="str">
        <f t="shared" si="1368"/>
        <v>-0.000818016510571388+0.0039533912080368i</v>
      </c>
      <c r="D2686" s="158" t="str">
        <f t="shared" si="1369"/>
        <v>-7.23774187507727-1.46567846820359i</v>
      </c>
      <c r="E2686" t="str">
        <f t="shared" si="1370"/>
        <v>166.714391358461-2103.20720828569i</v>
      </c>
      <c r="F2686" t="str">
        <f t="shared" si="1371"/>
        <v>0.943235271542985+0.195128843582418i</v>
      </c>
      <c r="G2686" t="str">
        <f t="shared" si="1366"/>
        <v>0.943235271542985+0.195128843582418i</v>
      </c>
      <c r="H2686" t="str">
        <f t="shared" si="1372"/>
        <v>10.9279795495582+2.88982414006026i</v>
      </c>
      <c r="I2686" t="str">
        <f t="shared" si="1373"/>
        <v>2953.09709437441i</v>
      </c>
      <c r="J2686" t="str">
        <f t="shared" si="1367"/>
        <v>-2158.96339691942+629.713699449047i</v>
      </c>
      <c r="K2686" t="str">
        <f t="shared" si="1374"/>
        <v>0.367680874795469-1.26058802774222i</v>
      </c>
      <c r="L2686" t="str">
        <f t="shared" si="1375"/>
        <v>0.0922537642936925-0.261471566111985i</v>
      </c>
      <c r="M2686" t="str">
        <f t="shared" si="1376"/>
        <v>0.459934639089162-1.5220595938542i</v>
      </c>
      <c r="N2686" t="str">
        <f t="shared" si="1377"/>
        <v>-9.61327676610131i</v>
      </c>
      <c r="O2686" t="str">
        <f t="shared" si="1378"/>
        <v>-0.982286642461928+0.187384503203631i</v>
      </c>
      <c r="P2686" t="str">
        <f t="shared" si="1379"/>
        <v>1.98228664246193-0.187384503203631i</v>
      </c>
      <c r="Q2686" t="str">
        <f t="shared" si="1380"/>
        <v>-1.98228664246193+9.80066126930494i</v>
      </c>
      <c r="R2686" t="str">
        <f t="shared" si="1381"/>
        <v>-0.0576696611347095-0.190596204908097i</v>
      </c>
      <c r="S2686" t="str">
        <f t="shared" si="1382"/>
        <v>1.05495492632113i</v>
      </c>
      <c r="T2686" t="str">
        <f t="shared" si="1383"/>
        <v>0.201070405305908-0.060838893113332i</v>
      </c>
      <c r="U2686" t="e">
        <f t="shared" si="1384"/>
        <v>#DIV/0!</v>
      </c>
      <c r="V2686" t="str">
        <f t="shared" si="1385"/>
        <v>0.0000833333333333333-0.000352737019263952i</v>
      </c>
      <c r="W2686" t="e">
        <f t="shared" si="1386"/>
        <v>#DIV/0!</v>
      </c>
      <c r="X2686" t="e">
        <f t="shared" si="1387"/>
        <v>#DIV/0!</v>
      </c>
      <c r="Y2686" t="str">
        <f t="shared" si="1388"/>
        <v>0.00096+3.21296963867935i</v>
      </c>
      <c r="Z2686" t="e">
        <f t="shared" si="1389"/>
        <v>#DIV/0!</v>
      </c>
      <c r="AA2686" t="e">
        <f t="shared" si="1390"/>
        <v>#DIV/0!</v>
      </c>
      <c r="AB2686" t="str">
        <f t="shared" si="1391"/>
        <v>0.114737831126538-0.0347168079426848i</v>
      </c>
      <c r="AC2686" t="str">
        <f t="shared" si="1392"/>
        <v>0.9999308523519-0.190605279175617i</v>
      </c>
      <c r="AD2686" t="str">
        <f t="shared" si="1393"/>
        <v>0.117108696602647-0.012396129296031i</v>
      </c>
      <c r="AE2686" t="e">
        <f t="shared" si="1394"/>
        <v>#DIV/0!</v>
      </c>
      <c r="AF2686" t="str">
        <f t="shared" si="1395"/>
        <v>-18.1657214246355-4.35550260826385i</v>
      </c>
      <c r="AG2686" t="e">
        <f t="shared" si="1396"/>
        <v>#DIV/0!</v>
      </c>
      <c r="AH2686" t="e">
        <f t="shared" si="1397"/>
        <v>#DIV/0!</v>
      </c>
      <c r="AI2686" t="e">
        <f t="shared" si="1398"/>
        <v>#DIV/0!</v>
      </c>
      <c r="AJ2686" t="e">
        <f t="shared" si="1399"/>
        <v>#DIV/0!</v>
      </c>
      <c r="AK2686"/>
      <c r="AL2686"/>
      <c r="AM2686"/>
      <c r="AN2686"/>
    </row>
    <row r="2687" spans="1:40" x14ac:dyDescent="0.3">
      <c r="A2687"/>
      <c r="B2687">
        <f t="shared" si="1400"/>
        <v>753000</v>
      </c>
      <c r="C2687" s="186" t="str">
        <f t="shared" si="1368"/>
        <v>-0.000816014253338244+0.00394872268500781i</v>
      </c>
      <c r="D2687" s="158" t="str">
        <f t="shared" si="1369"/>
        <v>-7.23879174814935-1.46403702821459i</v>
      </c>
      <c r="E2687" t="str">
        <f t="shared" si="1370"/>
        <v>166.274640590051-2100.4489157442i</v>
      </c>
      <c r="F2687" t="str">
        <f t="shared" si="1371"/>
        <v>0.943374213766142+0.194910074191259i</v>
      </c>
      <c r="G2687" t="str">
        <f t="shared" si="1366"/>
        <v>0.943374213766142+0.194910074191259i</v>
      </c>
      <c r="H2687" t="str">
        <f t="shared" si="1372"/>
        <v>10.9300058506906+2.8865730445464i</v>
      </c>
      <c r="I2687" t="str">
        <f t="shared" si="1373"/>
        <v>2957.02408519139i</v>
      </c>
      <c r="J2687" t="str">
        <f t="shared" si="1367"/>
        <v>-2164.71179995877+630.551084687677i</v>
      </c>
      <c r="K2687" t="str">
        <f t="shared" si="1374"/>
        <v>0.366780445005827-1.25917467526285i</v>
      </c>
      <c r="L2687" t="str">
        <f t="shared" si="1375"/>
        <v>0.0920359409792835-0.261201077813232i</v>
      </c>
      <c r="M2687" t="str">
        <f t="shared" si="1376"/>
        <v>0.458816385985111-1.52037575307608i</v>
      </c>
      <c r="N2687" t="str">
        <f t="shared" si="1377"/>
        <v>-9.62606037882219i</v>
      </c>
      <c r="O2687" t="str">
        <f t="shared" si="1378"/>
        <v>-0.979810994868018+0.199926022157561i</v>
      </c>
      <c r="P2687" t="str">
        <f t="shared" si="1379"/>
        <v>1.97981099486802-0.199926022157561i</v>
      </c>
      <c r="Q2687" t="str">
        <f t="shared" si="1380"/>
        <v>-1.97981099486802+9.82598640097975i</v>
      </c>
      <c r="R2687" t="str">
        <f t="shared" si="1381"/>
        <v>-0.058566157496043-0.189686917554083i</v>
      </c>
      <c r="S2687" t="str">
        <f t="shared" si="1382"/>
        <v>1.05635779191464i</v>
      </c>
      <c r="T2687" t="str">
        <f t="shared" si="1383"/>
        <v>0.200377253382526-0.061866816813445i</v>
      </c>
      <c r="U2687" t="e">
        <f t="shared" si="1384"/>
        <v>#DIV/0!</v>
      </c>
      <c r="V2687" t="str">
        <f t="shared" si="1385"/>
        <v>0.0000833333333333333-0.000352268577007293i</v>
      </c>
      <c r="W2687" t="e">
        <f t="shared" si="1386"/>
        <v>#DIV/0!</v>
      </c>
      <c r="X2687" t="e">
        <f t="shared" si="1387"/>
        <v>#DIV/0!</v>
      </c>
      <c r="Y2687" t="str">
        <f t="shared" si="1388"/>
        <v>0.00096+3.21724220468824i</v>
      </c>
      <c r="Z2687" t="e">
        <f t="shared" si="1389"/>
        <v>#DIV/0!</v>
      </c>
      <c r="AA2687" t="e">
        <f t="shared" si="1390"/>
        <v>#DIV/0!</v>
      </c>
      <c r="AB2687" t="str">
        <f t="shared" si="1391"/>
        <v>0.114342294308432-0.0353033772875623i</v>
      </c>
      <c r="AC2687" t="str">
        <f t="shared" si="1392"/>
        <v>0.998787719410134-0.190041019797777i</v>
      </c>
      <c r="AD2687" t="str">
        <f t="shared" si="1393"/>
        <v>0.116971700444113-0.0130898245879557i</v>
      </c>
      <c r="AE2687" t="e">
        <f t="shared" si="1394"/>
        <v>#DIV/0!</v>
      </c>
      <c r="AF2687" t="str">
        <f t="shared" si="1395"/>
        <v>-18.16879759884-4.35061007276099i</v>
      </c>
      <c r="AG2687" t="e">
        <f t="shared" si="1396"/>
        <v>#DIV/0!</v>
      </c>
      <c r="AH2687" t="e">
        <f t="shared" si="1397"/>
        <v>#DIV/0!</v>
      </c>
      <c r="AI2687" t="e">
        <f t="shared" si="1398"/>
        <v>#DIV/0!</v>
      </c>
      <c r="AJ2687" t="e">
        <f t="shared" si="1399"/>
        <v>#DIV/0!</v>
      </c>
      <c r="AK2687"/>
      <c r="AL2687"/>
      <c r="AM2687"/>
      <c r="AN2687"/>
    </row>
    <row r="2688" spans="1:40" x14ac:dyDescent="0.3">
      <c r="A2688"/>
      <c r="B2688">
        <f t="shared" si="1400"/>
        <v>754000</v>
      </c>
      <c r="C2688" s="186" t="str">
        <f t="shared" si="1368"/>
        <v>-0.000814019132677846+0.00394406447488803i</v>
      </c>
      <c r="D2688" s="158" t="str">
        <f t="shared" si="1369"/>
        <v>-7.23983787922459-1.46239885648379i</v>
      </c>
      <c r="E2688" t="str">
        <f t="shared" si="1370"/>
        <v>165.836623842733-2097.69780254292i</v>
      </c>
      <c r="F2688" t="str">
        <f t="shared" si="1371"/>
        <v>0.943512660766181+0.194691741407556i</v>
      </c>
      <c r="G2688" t="str">
        <f t="shared" si="1366"/>
        <v>0.943512660766181+0.194691741407556i</v>
      </c>
      <c r="H2688" t="str">
        <f t="shared" si="1372"/>
        <v>10.9320249261495+2.88332848423023i</v>
      </c>
      <c r="I2688" t="str">
        <f t="shared" si="1373"/>
        <v>2960.95107600838i</v>
      </c>
      <c r="J2688" t="str">
        <f t="shared" si="1367"/>
        <v>-2170.46784207192+631.388469926305i</v>
      </c>
      <c r="K2688" t="str">
        <f t="shared" si="1374"/>
        <v>0.365883226819836-1.25776414298261i</v>
      </c>
      <c r="L2688" t="str">
        <f t="shared" si="1375"/>
        <v>0.0918188564381457-0.260931047023626i</v>
      </c>
      <c r="M2688" t="str">
        <f t="shared" si="1376"/>
        <v>0.457702083257982-1.51869519000624i</v>
      </c>
      <c r="N2688" t="str">
        <f t="shared" si="1377"/>
        <v>-9.63884399154307i</v>
      </c>
      <c r="O2688" t="str">
        <f t="shared" si="1378"/>
        <v>-0.97717522800294+0.212434869495103i</v>
      </c>
      <c r="P2688" t="str">
        <f t="shared" si="1379"/>
        <v>1.97717522800294-0.212434869495103i</v>
      </c>
      <c r="Q2688" t="str">
        <f t="shared" si="1380"/>
        <v>-1.97717522800294+9.85127886103817i</v>
      </c>
      <c r="R2688" t="str">
        <f t="shared" si="1381"/>
        <v>-0.0594508746405861-0.188770458903088i</v>
      </c>
      <c r="S2688" t="str">
        <f t="shared" si="1382"/>
        <v>1.05776065750816i</v>
      </c>
      <c r="T2688" t="str">
        <f t="shared" si="1383"/>
        <v>0.199673964727447-0.0628847962492615i</v>
      </c>
      <c r="U2688" t="e">
        <f t="shared" si="1384"/>
        <v>#DIV/0!</v>
      </c>
      <c r="V2688" t="str">
        <f t="shared" si="1385"/>
        <v>0.0000833333333333333-0.000351801377303041i</v>
      </c>
      <c r="W2688" t="e">
        <f t="shared" si="1386"/>
        <v>#DIV/0!</v>
      </c>
      <c r="X2688" t="e">
        <f t="shared" si="1387"/>
        <v>#DIV/0!</v>
      </c>
      <c r="Y2688" t="str">
        <f t="shared" si="1388"/>
        <v>0.00096+3.22151477069712i</v>
      </c>
      <c r="Z2688" t="e">
        <f t="shared" si="1389"/>
        <v>#DIV/0!</v>
      </c>
      <c r="AA2688" t="e">
        <f t="shared" si="1390"/>
        <v>#DIV/0!</v>
      </c>
      <c r="AB2688" t="str">
        <f t="shared" si="1391"/>
        <v>0.113940973115406-0.0358842720861742i</v>
      </c>
      <c r="AC2688" t="str">
        <f t="shared" si="1392"/>
        <v>0.997653749349215-0.189465913905036i</v>
      </c>
      <c r="AD2688" t="str">
        <f t="shared" si="1393"/>
        <v>0.11682629742804-0.0137820069185307i</v>
      </c>
      <c r="AE2688" t="e">
        <f t="shared" si="1394"/>
        <v>#DIV/0!</v>
      </c>
      <c r="AF2688" t="str">
        <f t="shared" si="1395"/>
        <v>-18.1718628053741-4.34572734071402i</v>
      </c>
      <c r="AG2688" t="e">
        <f t="shared" si="1396"/>
        <v>#DIV/0!</v>
      </c>
      <c r="AH2688" t="e">
        <f t="shared" si="1397"/>
        <v>#DIV/0!</v>
      </c>
      <c r="AI2688" t="e">
        <f t="shared" si="1398"/>
        <v>#DIV/0!</v>
      </c>
      <c r="AJ2688" t="e">
        <f t="shared" si="1399"/>
        <v>#DIV/0!</v>
      </c>
      <c r="AK2688"/>
      <c r="AL2688"/>
      <c r="AM2688"/>
      <c r="AN2688"/>
    </row>
    <row r="2689" spans="1:40" x14ac:dyDescent="0.3">
      <c r="A2689"/>
      <c r="B2689">
        <f t="shared" si="1400"/>
        <v>755000</v>
      </c>
      <c r="C2689" s="186" t="str">
        <f t="shared" si="1368"/>
        <v>-0.000812031115745985+0.00393941654621492i</v>
      </c>
      <c r="D2689" s="158" t="str">
        <f t="shared" si="1369"/>
        <v>-7.24088028552423-1.46076394501462i</v>
      </c>
      <c r="E2689" t="str">
        <f t="shared" si="1370"/>
        <v>165.400332030723-2094.95384087202i</v>
      </c>
      <c r="F2689" t="str">
        <f t="shared" si="1371"/>
        <v>0.943650614822196+0.194473844156818i</v>
      </c>
      <c r="G2689" t="str">
        <f t="shared" si="1366"/>
        <v>0.943650614822196+0.194473844156818i</v>
      </c>
      <c r="H2689" t="str">
        <f t="shared" si="1372"/>
        <v>10.9340368092113+2.88009044274379i</v>
      </c>
      <c r="I2689" t="str">
        <f t="shared" si="1373"/>
        <v>2964.87806682537i</v>
      </c>
      <c r="J2689" t="str">
        <f t="shared" si="1367"/>
        <v>-2176.23152325888+632.225855164934i</v>
      </c>
      <c r="K2689" t="str">
        <f t="shared" si="1374"/>
        <v>0.364989205443394-1.256356423968i</v>
      </c>
      <c r="L2689" t="str">
        <f t="shared" si="1375"/>
        <v>0.0916025074888046-0.260661473043295i</v>
      </c>
      <c r="M2689" t="str">
        <f t="shared" si="1376"/>
        <v>0.456591712932199-1.5170178970113i</v>
      </c>
      <c r="N2689" t="str">
        <f t="shared" si="1377"/>
        <v>-9.65162760426395i</v>
      </c>
      <c r="O2689" t="str">
        <f t="shared" si="1378"/>
        <v>-0.974379772599839+0.224909001038833i</v>
      </c>
      <c r="P2689" t="str">
        <f t="shared" si="1379"/>
        <v>1.97437977259984-0.224909001038833i</v>
      </c>
      <c r="Q2689" t="str">
        <f t="shared" si="1380"/>
        <v>-1.97437977259984+9.87653660530278i</v>
      </c>
      <c r="R2689" t="str">
        <f t="shared" si="1381"/>
        <v>-0.0603238079245918-0.187846989341508i</v>
      </c>
      <c r="S2689" t="str">
        <f t="shared" si="1382"/>
        <v>1.05916352310167i</v>
      </c>
      <c r="T2689" t="str">
        <f t="shared" si="1383"/>
        <v>0.198960679034993-0.0638927769283191i</v>
      </c>
      <c r="U2689" t="e">
        <f t="shared" si="1384"/>
        <v>#DIV/0!</v>
      </c>
      <c r="V2689" t="str">
        <f t="shared" si="1385"/>
        <v>0.0000833333333333333-0.000351335415213897i</v>
      </c>
      <c r="W2689" t="e">
        <f t="shared" si="1386"/>
        <v>#DIV/0!</v>
      </c>
      <c r="X2689" t="e">
        <f t="shared" si="1387"/>
        <v>#DIV/0!</v>
      </c>
      <c r="Y2689" t="str">
        <f t="shared" si="1388"/>
        <v>0.00096+3.225787336706i</v>
      </c>
      <c r="Z2689" t="e">
        <f t="shared" si="1389"/>
        <v>#DIV/0!</v>
      </c>
      <c r="AA2689" t="e">
        <f t="shared" si="1390"/>
        <v>#DIV/0!</v>
      </c>
      <c r="AB2689" t="str">
        <f t="shared" si="1391"/>
        <v>0.113533947261943-0.0364594612432089i</v>
      </c>
      <c r="AC2689" t="str">
        <f t="shared" si="1392"/>
        <v>0.996529004234947-0.188880117776327i</v>
      </c>
      <c r="AD2689" t="str">
        <f t="shared" si="1393"/>
        <v>0.116672499635575-0.0144725800347931i</v>
      </c>
      <c r="AE2689" t="e">
        <f t="shared" si="1394"/>
        <v>#DIV/0!</v>
      </c>
      <c r="AF2689" t="str">
        <f t="shared" si="1395"/>
        <v>-18.1749170947355-4.34085438775841i</v>
      </c>
      <c r="AG2689" t="e">
        <f t="shared" si="1396"/>
        <v>#DIV/0!</v>
      </c>
      <c r="AH2689" t="e">
        <f t="shared" si="1397"/>
        <v>#DIV/0!</v>
      </c>
      <c r="AI2689" t="e">
        <f t="shared" si="1398"/>
        <v>#DIV/0!</v>
      </c>
      <c r="AJ2689" t="e">
        <f t="shared" si="1399"/>
        <v>#DIV/0!</v>
      </c>
      <c r="AK2689"/>
      <c r="AL2689"/>
      <c r="AM2689"/>
      <c r="AN2689"/>
    </row>
    <row r="2690" spans="1:40" x14ac:dyDescent="0.3">
      <c r="A2690"/>
      <c r="B2690">
        <f t="shared" si="1400"/>
        <v>756000</v>
      </c>
      <c r="C2690" s="186" t="str">
        <f t="shared" si="1368"/>
        <v>-0.000810050169880731+0.00393477886763973i</v>
      </c>
      <c r="D2690" s="158" t="str">
        <f t="shared" si="1369"/>
        <v>-7.24191898417416-1.4591322858253i</v>
      </c>
      <c r="E2690" t="str">
        <f t="shared" si="1370"/>
        <v>164.965756127544-2092.21700306414i</v>
      </c>
      <c r="F2690" t="str">
        <f t="shared" si="1371"/>
        <v>0.943788078200661+0.194256381366592i</v>
      </c>
      <c r="G2690" t="str">
        <f t="shared" si="1366"/>
        <v>0.943788078200661+0.194256381366592i</v>
      </c>
      <c r="H2690" t="str">
        <f t="shared" si="1372"/>
        <v>10.9360415329683+2.87685890375273i</v>
      </c>
      <c r="I2690" t="str">
        <f t="shared" si="1373"/>
        <v>2968.80505764235i</v>
      </c>
      <c r="J2690" t="str">
        <f t="shared" si="1367"/>
        <v>-2182.00284351965+633.063240403564i</v>
      </c>
      <c r="K2690" t="str">
        <f t="shared" si="1374"/>
        <v>0.364098366164576-1.25495151129848i</v>
      </c>
      <c r="L2690" t="str">
        <f t="shared" si="1375"/>
        <v>0.0913868909659292-0.260392355170402i</v>
      </c>
      <c r="M2690" t="str">
        <f t="shared" si="1376"/>
        <v>0.455485257130505-1.51534386646888i</v>
      </c>
      <c r="N2690" t="str">
        <f t="shared" si="1377"/>
        <v>-9.66441121698483i</v>
      </c>
      <c r="O2690" t="str">
        <f t="shared" si="1378"/>
        <v>-0.971425085487923+0.237346378284525i</v>
      </c>
      <c r="P2690" t="str">
        <f t="shared" si="1379"/>
        <v>1.97142508548792-0.237346378284525i</v>
      </c>
      <c r="Q2690" t="str">
        <f t="shared" si="1380"/>
        <v>-1.97142508548792+9.90175759526935i</v>
      </c>
      <c r="R2690" t="str">
        <f t="shared" si="1381"/>
        <v>-0.0611849542474577-0.186916667472681i</v>
      </c>
      <c r="S2690" t="str">
        <f t="shared" si="1382"/>
        <v>1.06056638869518i</v>
      </c>
      <c r="T2690" t="str">
        <f t="shared" si="1383"/>
        <v>0.198237535008439-0.064890705968706i</v>
      </c>
      <c r="U2690" t="e">
        <f t="shared" si="1384"/>
        <v>#DIV/0!</v>
      </c>
      <c r="V2690" t="str">
        <f t="shared" si="1385"/>
        <v>0.0000833333333333333-0.000350870685828694i</v>
      </c>
      <c r="W2690" t="e">
        <f t="shared" si="1386"/>
        <v>#DIV/0!</v>
      </c>
      <c r="X2690" t="e">
        <f t="shared" si="1387"/>
        <v>#DIV/0!</v>
      </c>
      <c r="Y2690" t="str">
        <f t="shared" si="1388"/>
        <v>0.00096+3.23005990271488i</v>
      </c>
      <c r="Z2690" t="e">
        <f t="shared" si="1389"/>
        <v>#DIV/0!</v>
      </c>
      <c r="AA2690" t="e">
        <f t="shared" si="1390"/>
        <v>#DIV/0!</v>
      </c>
      <c r="AB2690" t="str">
        <f t="shared" si="1391"/>
        <v>0.113121295897001-0.0370289145823912i</v>
      </c>
      <c r="AC2690" t="str">
        <f t="shared" si="1392"/>
        <v>0.995413543954155-0.188283786584356i</v>
      </c>
      <c r="AD2690" t="str">
        <f t="shared" si="1393"/>
        <v>0.116510320131878-0.0151614476450209i</v>
      </c>
      <c r="AE2690" t="e">
        <f t="shared" si="1394"/>
        <v>#DIV/0!</v>
      </c>
      <c r="AF2690" t="str">
        <f t="shared" si="1395"/>
        <v>-18.1779605171425-4.33599118957803i</v>
      </c>
      <c r="AG2690" t="e">
        <f t="shared" si="1396"/>
        <v>#DIV/0!</v>
      </c>
      <c r="AH2690" t="e">
        <f t="shared" si="1397"/>
        <v>#DIV/0!</v>
      </c>
      <c r="AI2690" t="e">
        <f t="shared" si="1398"/>
        <v>#DIV/0!</v>
      </c>
      <c r="AJ2690" t="e">
        <f t="shared" si="1399"/>
        <v>#DIV/0!</v>
      </c>
      <c r="AK2690"/>
      <c r="AL2690"/>
      <c r="AM2690"/>
      <c r="AN2690"/>
    </row>
    <row r="2691" spans="1:40" x14ac:dyDescent="0.3">
      <c r="A2691"/>
      <c r="B2691">
        <f t="shared" si="1400"/>
        <v>757000</v>
      </c>
      <c r="C2691" s="186" t="str">
        <f t="shared" si="1368"/>
        <v>-0.000808076262601158+0.00393015140792696i</v>
      </c>
      <c r="D2691" s="158" t="str">
        <f t="shared" si="1369"/>
        <v>-7.24295399220517-1.45750387094865i</v>
      </c>
      <c r="E2691" t="str">
        <f t="shared" si="1370"/>
        <v>164.532887165553-2089.48726159343i</v>
      </c>
      <c r="F2691" t="str">
        <f t="shared" si="1371"/>
        <v>0.943925053155465+0.194039351966447i</v>
      </c>
      <c r="G2691" t="str">
        <f t="shared" si="1366"/>
        <v>0.943925053155465+0.194039351966447i</v>
      </c>
      <c r="H2691" t="str">
        <f t="shared" si="1372"/>
        <v>10.9380391303289+2.87363385095599i</v>
      </c>
      <c r="I2691" t="str">
        <f t="shared" si="1373"/>
        <v>2972.73204845934i</v>
      </c>
      <c r="J2691" t="str">
        <f t="shared" si="1367"/>
        <v>-2187.78180285422+633.900625642192i</v>
      </c>
      <c r="K2691" t="str">
        <f t="shared" si="1374"/>
        <v>0.363210694353123-1.2535493980666i</v>
      </c>
      <c r="L2691" t="str">
        <f t="shared" si="1375"/>
        <v>0.0911720037202438-0.260123692701195i</v>
      </c>
      <c r="M2691" t="str">
        <f t="shared" si="1376"/>
        <v>0.454382698073367-1.51367309076779i</v>
      </c>
      <c r="N2691" t="str">
        <f t="shared" si="1377"/>
        <v>-9.67719482970571i</v>
      </c>
      <c r="O2691" t="str">
        <f t="shared" si="1378"/>
        <v>-0.968311649517813+0.249744968734291i</v>
      </c>
      <c r="P2691" t="str">
        <f t="shared" si="1379"/>
        <v>1.96831164951781-0.249744968734291i</v>
      </c>
      <c r="Q2691" t="str">
        <f t="shared" si="1380"/>
        <v>-1.96831164951781+9.92693979844i</v>
      </c>
      <c r="R2691" t="str">
        <f t="shared" si="1381"/>
        <v>-0.062034311998975-0.18597965012647i</v>
      </c>
      <c r="S2691" t="str">
        <f t="shared" si="1382"/>
        <v>1.06196925428869i</v>
      </c>
      <c r="T2691" t="str">
        <f t="shared" si="1383"/>
        <v>0.197504670357679-0.0658785320538634i</v>
      </c>
      <c r="U2691" t="e">
        <f t="shared" si="1384"/>
        <v>#DIV/0!</v>
      </c>
      <c r="V2691" t="str">
        <f t="shared" si="1385"/>
        <v>0.0000833333333333333-0.000350407184262209i</v>
      </c>
      <c r="W2691" t="e">
        <f t="shared" si="1386"/>
        <v>#DIV/0!</v>
      </c>
      <c r="X2691" t="e">
        <f t="shared" si="1387"/>
        <v>#DIV/0!</v>
      </c>
      <c r="Y2691" t="str">
        <f t="shared" si="1388"/>
        <v>0.00096+3.23433246872376i</v>
      </c>
      <c r="Z2691" t="e">
        <f t="shared" si="1389"/>
        <v>#DIV/0!</v>
      </c>
      <c r="AA2691" t="e">
        <f t="shared" si="1390"/>
        <v>#DIV/0!</v>
      </c>
      <c r="AB2691" t="str">
        <f t="shared" si="1391"/>
        <v>0.112703097602679-0.0375926028206913i</v>
      </c>
      <c r="AC2691" t="str">
        <f t="shared" si="1392"/>
        <v>0.99430742626833-0.187677074384617i</v>
      </c>
      <c r="AD2691" t="str">
        <f t="shared" si="1393"/>
        <v>0.116339772971394-0.0158485134260649i</v>
      </c>
      <c r="AE2691" t="e">
        <f t="shared" si="1394"/>
        <v>#DIV/0!</v>
      </c>
      <c r="AF2691" t="str">
        <f t="shared" si="1395"/>
        <v>-18.1809931225341-4.33113772190464i</v>
      </c>
      <c r="AG2691" t="e">
        <f t="shared" si="1396"/>
        <v>#DIV/0!</v>
      </c>
      <c r="AH2691" t="e">
        <f t="shared" si="1397"/>
        <v>#DIV/0!</v>
      </c>
      <c r="AI2691" t="e">
        <f t="shared" si="1398"/>
        <v>#DIV/0!</v>
      </c>
      <c r="AJ2691" t="e">
        <f t="shared" si="1399"/>
        <v>#DIV/0!</v>
      </c>
      <c r="AK2691"/>
      <c r="AL2691"/>
      <c r="AM2691"/>
      <c r="AN2691"/>
    </row>
    <row r="2692" spans="1:40" x14ac:dyDescent="0.3">
      <c r="A2692"/>
      <c r="B2692">
        <f t="shared" si="1400"/>
        <v>758000</v>
      </c>
      <c r="C2692" s="186" t="str">
        <f t="shared" si="1368"/>
        <v>-0.000806109361606334+0.00392553413595419i</v>
      </c>
      <c r="D2692" s="158" t="str">
        <f t="shared" si="1369"/>
        <v>-7.24398532655399-1.45587869243247i</v>
      </c>
      <c r="E2692" t="str">
        <f t="shared" si="1370"/>
        <v>164.101716235499-2086.76458907477i</v>
      </c>
      <c r="F2692" t="str">
        <f t="shared" si="1371"/>
        <v>0.944061541928044+0.193822754888015i</v>
      </c>
      <c r="G2692" t="str">
        <f t="shared" si="1366"/>
        <v>0.944061541928044+0.193822754888015i</v>
      </c>
      <c r="H2692" t="str">
        <f t="shared" si="1372"/>
        <v>10.9400296340192+2.87041526808642i</v>
      </c>
      <c r="I2692" t="str">
        <f t="shared" si="1373"/>
        <v>2976.65903927633i</v>
      </c>
      <c r="J2692" t="str">
        <f t="shared" si="1367"/>
        <v>-2193.5684012626+634.738010880822i</v>
      </c>
      <c r="K2692" t="str">
        <f t="shared" si="1374"/>
        <v>0.362326175459901-1.25215007737798i</v>
      </c>
      <c r="L2692" t="str">
        <f t="shared" si="1375"/>
        <v>0.090957842618434-0.259855484930044i</v>
      </c>
      <c r="M2692" t="str">
        <f t="shared" si="1376"/>
        <v>0.453284018078335-1.51200556230802i</v>
      </c>
      <c r="N2692" t="str">
        <f t="shared" si="1377"/>
        <v>-9.68997844242659i</v>
      </c>
      <c r="O2692" t="str">
        <f t="shared" si="1378"/>
        <v>-0.965039973482634+0.26210274622872i</v>
      </c>
      <c r="P2692" t="str">
        <f t="shared" si="1379"/>
        <v>1.96503997348263-0.26210274622872i</v>
      </c>
      <c r="Q2692" t="str">
        <f t="shared" si="1380"/>
        <v>-1.96503997348263+9.95208118865531i</v>
      </c>
      <c r="R2692" t="str">
        <f t="shared" si="1381"/>
        <v>-0.0628718810077034-0.185036092369667i</v>
      </c>
      <c r="S2692" t="str">
        <f t="shared" si="1382"/>
        <v>1.0633721198822i</v>
      </c>
      <c r="T2692" t="str">
        <f t="shared" si="1383"/>
        <v>0.196762221797851-0.066856205388143i</v>
      </c>
      <c r="U2692" t="e">
        <f t="shared" si="1384"/>
        <v>#DIV/0!</v>
      </c>
      <c r="V2692" t="str">
        <f t="shared" si="1385"/>
        <v>0.0000833333333333333-0.000349944905655002i</v>
      </c>
      <c r="W2692" t="e">
        <f t="shared" si="1386"/>
        <v>#DIV/0!</v>
      </c>
      <c r="X2692" t="e">
        <f t="shared" si="1387"/>
        <v>#DIV/0!</v>
      </c>
      <c r="Y2692" t="str">
        <f t="shared" si="1388"/>
        <v>0.00096+3.23860503473265i</v>
      </c>
      <c r="Z2692" t="e">
        <f t="shared" si="1389"/>
        <v>#DIV/0!</v>
      </c>
      <c r="AA2692" t="e">
        <f t="shared" si="1390"/>
        <v>#DIV/0!</v>
      </c>
      <c r="AB2692" t="str">
        <f t="shared" si="1391"/>
        <v>0.112279430393434-0.0381504975429644i</v>
      </c>
      <c r="AC2692" t="str">
        <f t="shared" si="1392"/>
        <v>0.993210706866502-0.187060134105611i</v>
      </c>
      <c r="AD2692" t="str">
        <f t="shared" si="1393"/>
        <v>0.116160873203144-0.0165336810308536i</v>
      </c>
      <c r="AE2692" t="e">
        <f t="shared" si="1394"/>
        <v>#DIV/0!</v>
      </c>
      <c r="AF2692" t="str">
        <f t="shared" si="1395"/>
        <v>-18.1840149605732-4.32629396051889i</v>
      </c>
      <c r="AG2692" t="e">
        <f t="shared" si="1396"/>
        <v>#DIV/0!</v>
      </c>
      <c r="AH2692" t="e">
        <f t="shared" si="1397"/>
        <v>#DIV/0!</v>
      </c>
      <c r="AI2692" t="e">
        <f t="shared" si="1398"/>
        <v>#DIV/0!</v>
      </c>
      <c r="AJ2692" t="e">
        <f t="shared" si="1399"/>
        <v>#DIV/0!</v>
      </c>
      <c r="AK2692"/>
      <c r="AL2692"/>
      <c r="AM2692"/>
      <c r="AN2692"/>
    </row>
    <row r="2693" spans="1:40" x14ac:dyDescent="0.3">
      <c r="A2693"/>
      <c r="B2693">
        <f t="shared" si="1400"/>
        <v>759000</v>
      </c>
      <c r="C2693" s="186" t="str">
        <f t="shared" si="1368"/>
        <v>-0.00080414943477403+0.00392092702071131i</v>
      </c>
      <c r="D2693" s="158" t="str">
        <f t="shared" si="1369"/>
        <v>-7.24501300406327-1.4542567423393i</v>
      </c>
      <c r="E2693" t="str">
        <f t="shared" si="1370"/>
        <v>163.672234486061-2084.04895826278i</v>
      </c>
      <c r="F2693" t="str">
        <f t="shared" si="1371"/>
        <v>0.944197546747391+0.193606589064968i</v>
      </c>
      <c r="G2693" t="str">
        <f t="shared" ref="G2693:G2756" si="1401">IF($C$11=$C$7,$C$24,F2693)</f>
        <v>0.944197546747391+0.193606589064968i</v>
      </c>
      <c r="H2693" t="str">
        <f t="shared" si="1372"/>
        <v>10.9420130765838+2.86720313891033i</v>
      </c>
      <c r="I2693" t="str">
        <f t="shared" si="1373"/>
        <v>2980.58603009332i</v>
      </c>
      <c r="J2693" t="str">
        <f t="shared" ref="J2693:J2756" si="1402">IMSUM(COMPLEX(0,2*PI()*B2693*$C$113*$C$112),COMPLEX(0,2*PI()*B2693*$C$113*$C$111),COMPLEX(0,2*PI()*B2693*$C$28*10^-12*$C$111),COMPLEX(-1*2*PI()*B2693*2*PI()*B2693*$C$113*$C$112*$C$28*10^-12*$C$111,0),COMPLEX(1,0))</f>
        <v>-2199.36263874479+635.57539611945i</v>
      </c>
      <c r="K2693" t="str">
        <f t="shared" si="1374"/>
        <v>0.361444795016393-1.25075354235144i</v>
      </c>
      <c r="L2693" t="str">
        <f t="shared" si="1375"/>
        <v>0.0907444045430588-0.259587731149493i</v>
      </c>
      <c r="M2693" t="str">
        <f t="shared" si="1376"/>
        <v>0.452189199559452-1.51034127350093i</v>
      </c>
      <c r="N2693" t="str">
        <f t="shared" si="1377"/>
        <v>-9.70276205514747i</v>
      </c>
      <c r="O2693" t="str">
        <f t="shared" si="1378"/>
        <v>-0.96161059203487+0.274417691277998i</v>
      </c>
      <c r="P2693" t="str">
        <f t="shared" si="1379"/>
        <v>1.96161059203487-0.274417691277998i</v>
      </c>
      <c r="Q2693" t="str">
        <f t="shared" si="1380"/>
        <v>-1.96161059203487+9.97717974642547i</v>
      </c>
      <c r="R2693" t="str">
        <f t="shared" si="1381"/>
        <v>-0.0636976624904691-0.18408614751716i</v>
      </c>
      <c r="S2693" t="str">
        <f t="shared" si="1382"/>
        <v>1.06477498547572i</v>
      </c>
      <c r="T2693" t="str">
        <f t="shared" si="1383"/>
        <v>0.196010325048865-0.0678236776531266i</v>
      </c>
      <c r="U2693" t="e">
        <f t="shared" si="1384"/>
        <v>#DIV/0!</v>
      </c>
      <c r="V2693" t="str">
        <f t="shared" si="1385"/>
        <v>0.0000833333333333333-0.000349483845173244i</v>
      </c>
      <c r="W2693" t="e">
        <f t="shared" si="1386"/>
        <v>#DIV/0!</v>
      </c>
      <c r="X2693" t="e">
        <f t="shared" si="1387"/>
        <v>#DIV/0!</v>
      </c>
      <c r="Y2693" t="str">
        <f t="shared" si="1388"/>
        <v>0.00096+3.24287760074153i</v>
      </c>
      <c r="Z2693" t="e">
        <f t="shared" si="1389"/>
        <v>#DIV/0!</v>
      </c>
      <c r="AA2693" t="e">
        <f t="shared" si="1390"/>
        <v>#DIV/0!</v>
      </c>
      <c r="AB2693" t="str">
        <f t="shared" si="1391"/>
        <v>0.111850371715811-0.0387025711770252i</v>
      </c>
      <c r="AC2693" t="str">
        <f t="shared" si="1392"/>
        <v>0.992123439417331-0.186433117540242i</v>
      </c>
      <c r="AD2693" t="str">
        <f t="shared" si="1393"/>
        <v>0.115973636876025-0.0172168540960786i</v>
      </c>
      <c r="AE2693" t="e">
        <f t="shared" si="1394"/>
        <v>#DIV/0!</v>
      </c>
      <c r="AF2693" t="str">
        <f t="shared" si="1395"/>
        <v>-18.1870260806471-4.32145988124963i</v>
      </c>
      <c r="AG2693" t="e">
        <f t="shared" si="1396"/>
        <v>#DIV/0!</v>
      </c>
      <c r="AH2693" t="e">
        <f t="shared" si="1397"/>
        <v>#DIV/0!</v>
      </c>
      <c r="AI2693" t="e">
        <f t="shared" si="1398"/>
        <v>#DIV/0!</v>
      </c>
      <c r="AJ2693" t="e">
        <f t="shared" si="1399"/>
        <v>#DIV/0!</v>
      </c>
      <c r="AK2693"/>
      <c r="AL2693"/>
      <c r="AM2693"/>
      <c r="AN2693"/>
    </row>
    <row r="2694" spans="1:40" x14ac:dyDescent="0.3">
      <c r="A2694"/>
      <c r="B2694">
        <f t="shared" si="1400"/>
        <v>760000</v>
      </c>
      <c r="C2694" s="186" t="str">
        <f t="shared" ref="C2694:C2757" si="1403">IMPRODUCT(COMPLEX(-1,0),IMDIV(IMPRODUCT(G2694,COMPLEX($C$100+$C$101,0)),COMPLEX($C$100,2*PI()*B2694*$C$103*$C$102*(2*$C$100+$C$101))))</f>
        <v>-0.000802196450159673+0.0039163300313004i</v>
      </c>
      <c r="D2694" s="158" t="str">
        <f t="shared" ref="D2694:D2757" si="1404">IMPRODUCT(COMPLEX($C$106,0),IMSUB(C2694,G2694))</f>
        <v>-7.24603704148278-1.45263801274674i</v>
      </c>
      <c r="E2694" t="str">
        <f t="shared" ref="E2694:E2757" si="1405">IMDIV(COMPLEX($C$20*10^3,0),COMPLEX(1,2*PI()*B2694*$C$20*1000*$C$29*10^-12))</f>
        <v>163.244433123391-2081.34034205095i</v>
      </c>
      <c r="F2694" t="str">
        <f t="shared" ref="F2694:F2757" si="1406">IMDIV(COMPLEX($C$22*1000,0),IMSUM(COMPLEX($C$22*1000,0),E2694))</f>
        <v>0.944333069830202+0.193390853433049i</v>
      </c>
      <c r="G2694" t="str">
        <f t="shared" si="1401"/>
        <v>0.944333069830202+0.193390853433049i</v>
      </c>
      <c r="H2694" t="str">
        <f t="shared" ref="H2694:H2757" si="1407">IMPRODUCT(COMPLEX($C$108,0),IMPRODUCT(COMPLEX(-1,0),D2694),IMDIV(COMPLEX(0,2*PI()*B2694*$C$109*$C$110),COMPLEX(1,2*PI()*B2694*$C$109*$C$110)))</f>
        <v>10.9439894903873+2.86399744722807i</v>
      </c>
      <c r="I2694" t="str">
        <f t="shared" ref="I2694:I2757" si="1408">COMPLEX(0,2*PI()*B2694*$C$113*$C$112*$C$114)</f>
        <v>2984.5130209103i</v>
      </c>
      <c r="J2694" t="str">
        <f t="shared" si="1402"/>
        <v>-2205.16451530079+636.41278135808i</v>
      </c>
      <c r="K2694" t="str">
        <f t="shared" ref="K2694:K2757" si="1409">IMDIV(I2694,J2694)</f>
        <v>0.360566538634189-1.24935978611903i</v>
      </c>
      <c r="L2694" t="str">
        <f t="shared" ref="L2694:L2757" si="1410">IMDIV(COMPLEX($C$117,0),COMPLEX(1,2*PI()*B2694*$C$115*$C$116))</f>
        <v>0.0905316863924614-0.259320430650296i</v>
      </c>
      <c r="M2694" t="str">
        <f t="shared" ref="M2694:M2757" si="1411">IMSUM(K2694,L2694)</f>
        <v>0.45109822502665-1.50868021676933i</v>
      </c>
      <c r="N2694" t="str">
        <f t="shared" ref="N2694:N2757" si="1412">COMPLEX(0,-2*PI()*B2694*$C$43)</f>
        <v>-9.71554566786835i</v>
      </c>
      <c r="O2694" t="str">
        <f t="shared" ref="O2694:O2757" si="1413">IMEXP(N2694)</f>
        <v>-0.958024065598992+0.286687791391922i</v>
      </c>
      <c r="P2694" t="str">
        <f t="shared" ref="P2694:P2757" si="1414">IMSUB(COMPLEX(1,0),O2694)</f>
        <v>1.95802406559899-0.286687791391922i</v>
      </c>
      <c r="Q2694" t="str">
        <f t="shared" ref="Q2694:Q2757" si="1415">IMSUM(COMPLEX(0,2*PI()*B2694*$C$43),O2694,COMPLEX(-1,0))</f>
        <v>-1.95802406559899+10.0022334592603i</v>
      </c>
      <c r="R2694" t="str">
        <f t="shared" ref="R2694:R2757" si="1416">IMDIV(P2694,Q2694)</f>
        <v>-0.0645116590029735-0.18312996714385i</v>
      </c>
      <c r="S2694" t="str">
        <f t="shared" ref="S2694:S2757" si="1417">IMDIV(COMPLEX(0,2*PI()*B2694*$C$123),COMPLEX($C$124,0))</f>
        <v>1.06617785106923i</v>
      </c>
      <c r="T2694" t="str">
        <f t="shared" ref="T2694:T2757" si="1418">IMPRODUCT(R2694,S2694)</f>
        <v>0.195249114835809-0.0687809019647012i</v>
      </c>
      <c r="U2694" t="e">
        <f t="shared" ref="U2694:U2757" si="1419">IMDIV(COMPLEX(1,2*PI()*B2694*$C$16*10^-3*$C$15*10^-6),COMPLEX(0,2*PI()*B2694*$C$15*10^-6))</f>
        <v>#DIV/0!</v>
      </c>
      <c r="V2694" t="str">
        <f t="shared" ref="V2694:V2757" si="1420">IMSUM(COMPLEX($C$18*10^-3,0),IMDIV(COMPLEX(1,0),COMPLEX(0,2*PI()*B2694*($C$17*1*10^-6))))</f>
        <v>0.0000833333333333333-0.000349023998008543i</v>
      </c>
      <c r="W2694" t="e">
        <f t="shared" ref="W2694:W2757" si="1421">IMDIV(IMPRODUCT(U2694,V2694),IMSUM(U2694,V2694))</f>
        <v>#DIV/0!</v>
      </c>
      <c r="X2694" t="e">
        <f t="shared" ref="X2694:X2757" si="1422">IMDIV(IMPRODUCT(COMPLEX($C$19,0),W2694),IMSUM(COMPLEX($C$19,0),W2694))</f>
        <v>#DIV/0!</v>
      </c>
      <c r="Y2694" t="str">
        <f t="shared" ref="Y2694:Y2757" si="1423">COMPLEX($C$13*10^-3,2*PI()*B2694*$C$12*0.000001)</f>
        <v>0.00096+3.24715016675041i</v>
      </c>
      <c r="Z2694" t="e">
        <f t="shared" ref="Z2694:Z2757" si="1424">IMPRODUCT(COMPLEX($C$6,0),IMDIV(X2694,IMSUM(X2694,Y2694)))</f>
        <v>#DIV/0!</v>
      </c>
      <c r="AA2694" t="e">
        <f t="shared" ref="AA2694:AA2757" si="1425">IMDIV(COMPLEX($C$6,0),IMSUM(X2694,Y2694))</f>
        <v>#DIV/0!</v>
      </c>
      <c r="AB2694" t="str">
        <f t="shared" ref="AB2694:AB2757" si="1426">IMPRODUCT(COMPLEX($C$119,0),T2694)</f>
        <v>0.111415998448673-0.0392487969691529i</v>
      </c>
      <c r="AC2694" t="str">
        <f t="shared" ref="AC2694:AC2757" si="1427">IMSUM(COMPLEX(1,0),IMPRODUCT(AB2694,M2694))</f>
        <v>0.991045675620411-0.185796175338332i</v>
      </c>
      <c r="AD2694" t="str">
        <f t="shared" ref="AD2694:AD2757" si="1428">IMDIV(AB2694,AC2694)</f>
        <v>0.115778081044098-0.0178979362500563i</v>
      </c>
      <c r="AE2694" t="e">
        <f t="shared" ref="AE2694:AE2757" si="1429">IMPRODUCT(AD2694,AA2694,X2694)</f>
        <v>#DIV/0!</v>
      </c>
      <c r="AF2694" t="str">
        <f t="shared" ref="AF2694:AF2757" si="1430">IMSUB(D2694,H2694)</f>
        <v>-18.1900265318701-4.31663545997481i</v>
      </c>
      <c r="AG2694" t="e">
        <f t="shared" ref="AG2694:AG2757" si="1431">IMSUM(COMPLEX(1,0),IMPRODUCT(AD2694,AA2694,COMPLEX($C$127,0)))</f>
        <v>#DIV/0!</v>
      </c>
      <c r="AH2694" t="e">
        <f t="shared" ref="AH2694:AH2757" si="1432">IMDIV(IMPRODUCT(AE2694,AF2694),AG2694)</f>
        <v>#DIV/0!</v>
      </c>
      <c r="AI2694" t="e">
        <f t="shared" ref="AI2694:AI2757" si="1433">20*LOG10(IMABS(AH2694))</f>
        <v>#DIV/0!</v>
      </c>
      <c r="AJ2694" t="e">
        <f t="shared" ref="AJ2694:AJ2757" si="1434">IMARGUMENT(AH2694)*180/PI()</f>
        <v>#DIV/0!</v>
      </c>
      <c r="AK2694"/>
      <c r="AL2694"/>
      <c r="AM2694"/>
      <c r="AN2694"/>
    </row>
    <row r="2695" spans="1:40" x14ac:dyDescent="0.3">
      <c r="A2695"/>
      <c r="B2695">
        <f t="shared" si="1400"/>
        <v>761000</v>
      </c>
      <c r="C2695" s="186" t="str">
        <f t="shared" si="1403"/>
        <v>-0.000800250375995173+0.00391174313693514i</v>
      </c>
      <c r="D2695" s="158" t="str">
        <f t="shared" si="1404"/>
        <v>-7.24705745546959-1.45102249574738i</v>
      </c>
      <c r="E2695" t="str">
        <f t="shared" si="1405"/>
        <v>162.81830341068-2078.63871347082i</v>
      </c>
      <c r="F2695" t="str">
        <f t="shared" si="1406"/>
        <v>0.944468113380907+0.193175546930071i</v>
      </c>
      <c r="G2695" t="str">
        <f t="shared" si="1401"/>
        <v>0.944468113380907+0.193175546930071i</v>
      </c>
      <c r="H2695" t="str">
        <f t="shared" si="1407"/>
        <v>10.9459589076151+2.86079817687386i</v>
      </c>
      <c r="I2695" t="str">
        <f t="shared" si="1408"/>
        <v>2988.44001172729i</v>
      </c>
      <c r="J2695" t="str">
        <f t="shared" si="1402"/>
        <v>-2210.97403093059+637.250166596709i</v>
      </c>
      <c r="K2695" t="str">
        <f t="shared" si="1409"/>
        <v>0.359691392004474-1.24796880182608i</v>
      </c>
      <c r="L2695" t="str">
        <f t="shared" si="1410"/>
        <v>0.0903196850806794-0.259053582721464i</v>
      </c>
      <c r="M2695" t="str">
        <f t="shared" si="1411"/>
        <v>0.450011077085153-1.50702238454754i</v>
      </c>
      <c r="N2695" t="str">
        <f t="shared" si="1412"/>
        <v>-9.72832928058923i</v>
      </c>
      <c r="O2695" t="str">
        <f t="shared" si="1413"/>
        <v>-0.954280980279872+0.298911041408788i</v>
      </c>
      <c r="P2695" t="str">
        <f t="shared" si="1414"/>
        <v>1.95428098027987-0.298911041408788i</v>
      </c>
      <c r="Q2695" t="str">
        <f t="shared" si="1415"/>
        <v>-1.95428098027987+10.027240321998i</v>
      </c>
      <c r="R2695" t="str">
        <f t="shared" si="1416"/>
        <v>-0.0653138743915115-0.182167701097263i</v>
      </c>
      <c r="S2695" t="str">
        <f t="shared" si="1417"/>
        <v>1.06758071666274i</v>
      </c>
      <c r="T2695" t="str">
        <f t="shared" si="1418"/>
        <v>0.19447872489022-0.06972783283091i</v>
      </c>
      <c r="U2695" t="e">
        <f t="shared" si="1419"/>
        <v>#DIV/0!</v>
      </c>
      <c r="V2695" t="str">
        <f t="shared" si="1420"/>
        <v>0.0000833333333333333-0.000348565359377782i</v>
      </c>
      <c r="W2695" t="e">
        <f t="shared" si="1421"/>
        <v>#DIV/0!</v>
      </c>
      <c r="X2695" t="e">
        <f t="shared" si="1422"/>
        <v>#DIV/0!</v>
      </c>
      <c r="Y2695" t="str">
        <f t="shared" si="1423"/>
        <v>0.00096+3.25142273275929i</v>
      </c>
      <c r="Z2695" t="e">
        <f t="shared" si="1424"/>
        <v>#DIV/0!</v>
      </c>
      <c r="AA2695" t="e">
        <f t="shared" si="1425"/>
        <v>#DIV/0!</v>
      </c>
      <c r="AB2695" t="str">
        <f t="shared" si="1426"/>
        <v>0.11097638690393-0.0397891489600403i</v>
      </c>
      <c r="AC2695" t="str">
        <f t="shared" si="1427"/>
        <v>0.989977465256779-0.18514945700024i</v>
      </c>
      <c r="AD2695" t="str">
        <f t="shared" si="1428"/>
        <v>0.115574223771901-0.0185768311207754i</v>
      </c>
      <c r="AE2695" t="e">
        <f t="shared" si="1429"/>
        <v>#DIV/0!</v>
      </c>
      <c r="AF2695" t="str">
        <f t="shared" si="1430"/>
        <v>-18.1930163630847-4.31182067262124i</v>
      </c>
      <c r="AG2695" t="e">
        <f t="shared" si="1431"/>
        <v>#DIV/0!</v>
      </c>
      <c r="AH2695" t="e">
        <f t="shared" si="1432"/>
        <v>#DIV/0!</v>
      </c>
      <c r="AI2695" t="e">
        <f t="shared" si="1433"/>
        <v>#DIV/0!</v>
      </c>
      <c r="AJ2695" t="e">
        <f t="shared" si="1434"/>
        <v>#DIV/0!</v>
      </c>
      <c r="AK2695"/>
      <c r="AL2695"/>
      <c r="AM2695"/>
      <c r="AN2695"/>
    </row>
    <row r="2696" spans="1:40" x14ac:dyDescent="0.3">
      <c r="A2696"/>
      <c r="B2696">
        <f t="shared" si="1400"/>
        <v>762000</v>
      </c>
      <c r="C2696" s="186" t="str">
        <f t="shared" si="1403"/>
        <v>-0.000798311180687855+0.0039071663069406i</v>
      </c>
      <c r="D2696" s="158" t="str">
        <f t="shared" si="1404"/>
        <v>-7.24807426258892-1.44941018344895i</v>
      </c>
      <c r="E2696" t="str">
        <f t="shared" si="1405"/>
        <v>162.393836667707-2075.94404569105i</v>
      </c>
      <c r="F2696" t="str">
        <f t="shared" si="1406"/>
        <v>0.94460267959178+0.192960668495935i</v>
      </c>
      <c r="G2696" t="str">
        <f t="shared" si="1401"/>
        <v>0.94460267959178+0.192960668495935i</v>
      </c>
      <c r="H2696" t="str">
        <f t="shared" si="1407"/>
        <v>10.9479213602751+2.85760531171604i</v>
      </c>
      <c r="I2696" t="str">
        <f t="shared" si="1408"/>
        <v>2992.36700254428i</v>
      </c>
      <c r="J2696" t="str">
        <f t="shared" si="1402"/>
        <v>-2216.79118563419+638.087551835338i</v>
      </c>
      <c r="K2696" t="str">
        <f t="shared" si="1409"/>
        <v>0.358819340897515-1.24658058263131i</v>
      </c>
      <c r="L2696" t="str">
        <f t="shared" si="1410"/>
        <v>0.0901083975373571-0.258787186650306i</v>
      </c>
      <c r="M2696" t="str">
        <f t="shared" si="1411"/>
        <v>0.448927738434872-1.50536776928162i</v>
      </c>
      <c r="N2696" t="str">
        <f t="shared" si="1412"/>
        <v>-9.74111289331011i</v>
      </c>
      <c r="O2696" t="str">
        <f t="shared" si="1413"/>
        <v>-0.950381947767007+0.311085443823059i</v>
      </c>
      <c r="P2696" t="str">
        <f t="shared" si="1414"/>
        <v>1.95038194776701-0.311085443823059i</v>
      </c>
      <c r="Q2696" t="str">
        <f t="shared" si="1415"/>
        <v>-1.95038194776701+10.0521983371332i</v>
      </c>
      <c r="R2696" t="str">
        <f t="shared" si="1416"/>
        <v>-0.0661043137457771-0.181199497510828i</v>
      </c>
      <c r="S2696" t="str">
        <f t="shared" si="1417"/>
        <v>1.06898358225625i</v>
      </c>
      <c r="T2696" t="str">
        <f t="shared" si="1418"/>
        <v>0.193699287952157-0.0706644261105519i</v>
      </c>
      <c r="U2696" t="e">
        <f t="shared" si="1419"/>
        <v>#DIV/0!</v>
      </c>
      <c r="V2696" t="str">
        <f t="shared" si="1420"/>
        <v>0.0000833333333333333-0.000348107924522955i</v>
      </c>
      <c r="W2696" t="e">
        <f t="shared" si="1421"/>
        <v>#DIV/0!</v>
      </c>
      <c r="X2696" t="e">
        <f t="shared" si="1422"/>
        <v>#DIV/0!</v>
      </c>
      <c r="Y2696" t="str">
        <f t="shared" si="1423"/>
        <v>0.00096+3.25569529876817i</v>
      </c>
      <c r="Z2696" t="e">
        <f t="shared" si="1424"/>
        <v>#DIV/0!</v>
      </c>
      <c r="AA2696" t="e">
        <f t="shared" si="1425"/>
        <v>#DIV/0!</v>
      </c>
      <c r="AB2696" t="str">
        <f t="shared" si="1426"/>
        <v>0.11053161282772-0.0403236019611684i</v>
      </c>
      <c r="AC2696" t="str">
        <f t="shared" si="1427"/>
        <v>0.988918856238623-0.18449311087154i</v>
      </c>
      <c r="AD2696" t="str">
        <f t="shared" si="1428"/>
        <v>0.115362084139737-0.0192534423441205i</v>
      </c>
      <c r="AE2696" t="e">
        <f t="shared" si="1429"/>
        <v>#DIV/0!</v>
      </c>
      <c r="AF2696" t="str">
        <f t="shared" si="1430"/>
        <v>-18.195995622864-4.30701549516499i</v>
      </c>
      <c r="AG2696" t="e">
        <f t="shared" si="1431"/>
        <v>#DIV/0!</v>
      </c>
      <c r="AH2696" t="e">
        <f t="shared" si="1432"/>
        <v>#DIV/0!</v>
      </c>
      <c r="AI2696" t="e">
        <f t="shared" si="1433"/>
        <v>#DIV/0!</v>
      </c>
      <c r="AJ2696" t="e">
        <f t="shared" si="1434"/>
        <v>#DIV/0!</v>
      </c>
      <c r="AK2696"/>
      <c r="AL2696"/>
      <c r="AM2696"/>
      <c r="AN2696"/>
    </row>
    <row r="2697" spans="1:40" x14ac:dyDescent="0.3">
      <c r="A2697"/>
      <c r="B2697">
        <f t="shared" si="1400"/>
        <v>763000</v>
      </c>
      <c r="C2697" s="186" t="str">
        <f t="shared" si="1403"/>
        <v>-0.000796378832819261+0.00390259951075253i</v>
      </c>
      <c r="D2697" s="158" t="str">
        <f t="shared" si="1404"/>
        <v>-7.24908747931454-1.44780106797435i</v>
      </c>
      <c r="E2697" t="str">
        <f t="shared" si="1405"/>
        <v>161.971024270406-2073.25631201659i</v>
      </c>
      <c r="F2697" t="str">
        <f t="shared" si="1406"/>
        <v>0.94473677064299+0.192746217072625i</v>
      </c>
      <c r="G2697" t="str">
        <f t="shared" si="1401"/>
        <v>0.94473677064299+0.192746217072625i</v>
      </c>
      <c r="H2697" t="str">
        <f t="shared" si="1407"/>
        <v>10.9498768801982+2.85441883565707i</v>
      </c>
      <c r="I2697" t="str">
        <f t="shared" si="1408"/>
        <v>2996.29399336127i</v>
      </c>
      <c r="J2697" t="str">
        <f t="shared" si="1402"/>
        <v>-2222.6159794116+638.924937073967i</v>
      </c>
      <c r="K2697" t="str">
        <f t="shared" si="1409"/>
        <v>0.357950371162156-1.24519512170679i</v>
      </c>
      <c r="L2697" t="str">
        <f t="shared" si="1410"/>
        <v>0.089897820707659-0.258521241722473i</v>
      </c>
      <c r="M2697" t="str">
        <f t="shared" si="1411"/>
        <v>0.447848191869815-1.50371636342926i</v>
      </c>
      <c r="N2697" t="str">
        <f t="shared" si="1412"/>
        <v>-9.75389650603099i</v>
      </c>
      <c r="O2697" t="str">
        <f t="shared" si="1413"/>
        <v>-0.946327605234553+0.323209009111807i</v>
      </c>
      <c r="P2697" t="str">
        <f t="shared" si="1414"/>
        <v>1.94632760523455-0.323209009111807i</v>
      </c>
      <c r="Q2697" t="str">
        <f t="shared" si="1415"/>
        <v>-1.94632760523455+10.0771055151428i</v>
      </c>
      <c r="R2697" t="str">
        <f t="shared" si="1416"/>
        <v>-0.0668829833527662-0.180225502817798i</v>
      </c>
      <c r="S2697" t="str">
        <f t="shared" si="1417"/>
        <v>1.07038644784977i</v>
      </c>
      <c r="T2697" t="str">
        <f t="shared" si="1418"/>
        <v>0.192910935773082-0.0715906389725627i</v>
      </c>
      <c r="U2697" t="e">
        <f t="shared" si="1419"/>
        <v>#DIV/0!</v>
      </c>
      <c r="V2697" t="str">
        <f t="shared" si="1420"/>
        <v>0.0000833333333333333-0.000347651688711i</v>
      </c>
      <c r="W2697" t="e">
        <f t="shared" si="1421"/>
        <v>#DIV/0!</v>
      </c>
      <c r="X2697" t="e">
        <f t="shared" si="1422"/>
        <v>#DIV/0!</v>
      </c>
      <c r="Y2697" t="str">
        <f t="shared" si="1423"/>
        <v>0.00096+3.25996786477706i</v>
      </c>
      <c r="Z2697" t="e">
        <f t="shared" si="1424"/>
        <v>#DIV/0!</v>
      </c>
      <c r="AA2697" t="e">
        <f t="shared" si="1425"/>
        <v>#DIV/0!</v>
      </c>
      <c r="AB2697" t="str">
        <f t="shared" si="1426"/>
        <v>0.11008175140205-0.0408521315316288i</v>
      </c>
      <c r="AC2697" t="str">
        <f t="shared" si="1427"/>
        <v>0.987869894658196-0.183827284138682i</v>
      </c>
      <c r="AD2697" t="str">
        <f t="shared" si="1428"/>
        <v>0.115141682248959-0.0199276735722926i</v>
      </c>
      <c r="AE2697" t="e">
        <f t="shared" si="1429"/>
        <v>#DIV/0!</v>
      </c>
      <c r="AF2697" t="str">
        <f t="shared" si="1430"/>
        <v>-18.1989643595127-4.30221990363142i</v>
      </c>
      <c r="AG2697" t="e">
        <f t="shared" si="1431"/>
        <v>#DIV/0!</v>
      </c>
      <c r="AH2697" t="e">
        <f t="shared" si="1432"/>
        <v>#DIV/0!</v>
      </c>
      <c r="AI2697" t="e">
        <f t="shared" si="1433"/>
        <v>#DIV/0!</v>
      </c>
      <c r="AJ2697" t="e">
        <f t="shared" si="1434"/>
        <v>#DIV/0!</v>
      </c>
      <c r="AK2697"/>
      <c r="AL2697"/>
      <c r="AM2697"/>
      <c r="AN2697"/>
    </row>
    <row r="2698" spans="1:40" x14ac:dyDescent="0.3">
      <c r="A2698"/>
      <c r="B2698">
        <f t="shared" si="1400"/>
        <v>764000</v>
      </c>
      <c r="C2698" s="186" t="str">
        <f t="shared" si="1403"/>
        <v>-0.00079445330114412+0.00389804271791726i</v>
      </c>
      <c r="D2698" s="158" t="str">
        <f t="shared" si="1404"/>
        <v>-7.2500971220295-1.44619514146172i</v>
      </c>
      <c r="E2698" t="str">
        <f t="shared" si="1405"/>
        <v>161.549857650421-2070.57548588777i</v>
      </c>
      <c r="F2698" t="str">
        <f t="shared" si="1406"/>
        <v>0.944870388702704+0.192532191604228i</v>
      </c>
      <c r="G2698" t="str">
        <f t="shared" si="1401"/>
        <v>0.944870388702704+0.192532191604228i</v>
      </c>
      <c r="H2698" t="str">
        <f t="shared" si="1407"/>
        <v>10.9518254990397+2.85123873263369i</v>
      </c>
      <c r="I2698" t="str">
        <f t="shared" si="1408"/>
        <v>3000.22098417825i</v>
      </c>
      <c r="J2698" t="str">
        <f t="shared" si="1402"/>
        <v>-2228.44841226282+639.762322312595i</v>
      </c>
      <c r="K2698" t="str">
        <f t="shared" si="1409"/>
        <v>0.35708446872533-1.2438124122381i</v>
      </c>
      <c r="L2698" t="str">
        <f t="shared" si="1410"/>
        <v>0.0896879515521797-0.258255747221994i</v>
      </c>
      <c r="M2698" t="str">
        <f t="shared" si="1411"/>
        <v>0.44677242027751-1.50206815946009i</v>
      </c>
      <c r="N2698" t="str">
        <f t="shared" si="1412"/>
        <v>-9.76668011875187i</v>
      </c>
      <c r="O2698" t="str">
        <f t="shared" si="1413"/>
        <v>-0.942118615237201+0.335279756059828i</v>
      </c>
      <c r="P2698" t="str">
        <f t="shared" si="1414"/>
        <v>1.9421186152372-0.335279756059828i</v>
      </c>
      <c r="Q2698" t="str">
        <f t="shared" si="1415"/>
        <v>-1.9421186152372+10.1019598748117i</v>
      </c>
      <c r="R2698" t="str">
        <f t="shared" si="1416"/>
        <v>-0.0676498906517454-0.179245861765753i</v>
      </c>
      <c r="S2698" t="str">
        <f t="shared" si="1417"/>
        <v>1.07178931344328i</v>
      </c>
      <c r="T2698" t="str">
        <f t="shared" si="1418"/>
        <v>0.192113799119465-0.0725064298561472i</v>
      </c>
      <c r="U2698" t="e">
        <f t="shared" si="1419"/>
        <v>#DIV/0!</v>
      </c>
      <c r="V2698" t="str">
        <f t="shared" si="1420"/>
        <v>0.0000833333333333333-0.000347196647233629i</v>
      </c>
      <c r="W2698" t="e">
        <f t="shared" si="1421"/>
        <v>#DIV/0!</v>
      </c>
      <c r="X2698" t="e">
        <f t="shared" si="1422"/>
        <v>#DIV/0!</v>
      </c>
      <c r="Y2698" t="str">
        <f t="shared" si="1423"/>
        <v>0.00096+3.26424043078594i</v>
      </c>
      <c r="Z2698" t="e">
        <f t="shared" si="1424"/>
        <v>#DIV/0!</v>
      </c>
      <c r="AA2698" t="e">
        <f t="shared" si="1425"/>
        <v>#DIV/0!</v>
      </c>
      <c r="AB2698" t="str">
        <f t="shared" si="1426"/>
        <v>0.109626877246859-0.0413747139553728i</v>
      </c>
      <c r="AC2698" t="str">
        <f t="shared" si="1427"/>
        <v>0.98683062483591-0.183152122825678i</v>
      </c>
      <c r="AD2698" t="str">
        <f t="shared" si="1428"/>
        <v>0.114913039227236-0.0205994284824047i</v>
      </c>
      <c r="AE2698" t="e">
        <f t="shared" si="1429"/>
        <v>#DIV/0!</v>
      </c>
      <c r="AF2698" t="str">
        <f t="shared" si="1430"/>
        <v>-18.2019226210692-4.29743387409541i</v>
      </c>
      <c r="AG2698" t="e">
        <f t="shared" si="1431"/>
        <v>#DIV/0!</v>
      </c>
      <c r="AH2698" t="e">
        <f t="shared" si="1432"/>
        <v>#DIV/0!</v>
      </c>
      <c r="AI2698" t="e">
        <f t="shared" si="1433"/>
        <v>#DIV/0!</v>
      </c>
      <c r="AJ2698" t="e">
        <f t="shared" si="1434"/>
        <v>#DIV/0!</v>
      </c>
      <c r="AK2698"/>
      <c r="AL2698"/>
      <c r="AM2698"/>
      <c r="AN2698"/>
    </row>
    <row r="2699" spans="1:40" x14ac:dyDescent="0.3">
      <c r="A2699"/>
      <c r="B2699">
        <f t="shared" si="1400"/>
        <v>765000</v>
      </c>
      <c r="C2699" s="186" t="str">
        <f t="shared" si="1403"/>
        <v>-0.000792534554589208+0.00389349589809111i</v>
      </c>
      <c r="D2699" s="158" t="str">
        <f t="shared" si="1404"/>
        <v>-7.25110320702655-1.44459239606448i</v>
      </c>
      <c r="E2699" t="str">
        <f t="shared" si="1405"/>
        <v>161.130328294692-2067.90154087952i</v>
      </c>
      <c r="F2699" t="str">
        <f t="shared" si="1406"/>
        <v>0.945003535927135+0.192318591036936i</v>
      </c>
      <c r="G2699" t="str">
        <f t="shared" si="1401"/>
        <v>0.945003535927135+0.192318591036936i</v>
      </c>
      <c r="H2699" t="str">
        <f t="shared" si="1407"/>
        <v>10.9537672482805+2.84806498661693i</v>
      </c>
      <c r="I2699" t="str">
        <f t="shared" si="1408"/>
        <v>3004.14797499524i</v>
      </c>
      <c r="J2699" t="str">
        <f t="shared" si="1402"/>
        <v>-2234.28848418785+640.599707551225i</v>
      </c>
      <c r="K2699" t="str">
        <f t="shared" si="1409"/>
        <v>0.356221619591559-1.24243244742431i</v>
      </c>
      <c r="L2699" t="str">
        <f t="shared" si="1410"/>
        <v>0.0894787870468591-0.257990702431319i</v>
      </c>
      <c r="M2699" t="str">
        <f t="shared" si="1411"/>
        <v>0.445700406638418-1.50042314985563i</v>
      </c>
      <c r="N2699" t="str">
        <f t="shared" si="1412"/>
        <v>-9.77946373147275i</v>
      </c>
      <c r="O2699" t="str">
        <f t="shared" si="1413"/>
        <v>-0.937755665601904+0.34729571208342i</v>
      </c>
      <c r="P2699" t="str">
        <f t="shared" si="1414"/>
        <v>1.9377556656019-0.34729571208342i</v>
      </c>
      <c r="Q2699" t="str">
        <f t="shared" si="1415"/>
        <v>-1.9377556656019+10.1267594435562i</v>
      </c>
      <c r="R2699" t="str">
        <f t="shared" si="1416"/>
        <v>-0.0684050441902927-0.178260717431684i</v>
      </c>
      <c r="S2699" t="str">
        <f t="shared" si="1417"/>
        <v>1.07319217903679i</v>
      </c>
      <c r="T2699" t="str">
        <f t="shared" si="1418"/>
        <v>0.19130800777717-0.0734117584316881i</v>
      </c>
      <c r="U2699" t="e">
        <f t="shared" si="1419"/>
        <v>#DIV/0!</v>
      </c>
      <c r="V2699" t="str">
        <f t="shared" si="1420"/>
        <v>0.0000833333333333333-0.000346742795407179i</v>
      </c>
      <c r="W2699" t="e">
        <f t="shared" si="1421"/>
        <v>#DIV/0!</v>
      </c>
      <c r="X2699" t="e">
        <f t="shared" si="1422"/>
        <v>#DIV/0!</v>
      </c>
      <c r="Y2699" t="str">
        <f t="shared" si="1423"/>
        <v>0.00096+3.26851299679482i</v>
      </c>
      <c r="Z2699" t="e">
        <f t="shared" si="1424"/>
        <v>#DIV/0!</v>
      </c>
      <c r="AA2699" t="e">
        <f t="shared" si="1425"/>
        <v>#DIV/0!</v>
      </c>
      <c r="AB2699" t="str">
        <f t="shared" si="1426"/>
        <v>0.109167064422516-0.0418913262189051i</v>
      </c>
      <c r="AC2699" t="str">
        <f t="shared" si="1427"/>
        <v>0.985801089367638-0.182467771791713i</v>
      </c>
      <c r="AD2699" t="str">
        <f t="shared" si="1428"/>
        <v>0.114676177233814-0.0212686107852741i</v>
      </c>
      <c r="AE2699" t="e">
        <f t="shared" si="1429"/>
        <v>#DIV/0!</v>
      </c>
      <c r="AF2699" t="str">
        <f t="shared" si="1430"/>
        <v>-18.204870455307-4.29265738268141i</v>
      </c>
      <c r="AG2699" t="e">
        <f t="shared" si="1431"/>
        <v>#DIV/0!</v>
      </c>
      <c r="AH2699" t="e">
        <f t="shared" si="1432"/>
        <v>#DIV/0!</v>
      </c>
      <c r="AI2699" t="e">
        <f t="shared" si="1433"/>
        <v>#DIV/0!</v>
      </c>
      <c r="AJ2699" t="e">
        <f t="shared" si="1434"/>
        <v>#DIV/0!</v>
      </c>
      <c r="AK2699"/>
      <c r="AL2699"/>
      <c r="AM2699"/>
      <c r="AN2699"/>
    </row>
    <row r="2700" spans="1:40" x14ac:dyDescent="0.3">
      <c r="A2700"/>
      <c r="B2700">
        <f t="shared" si="1400"/>
        <v>766000</v>
      </c>
      <c r="C2700" s="186" t="str">
        <f t="shared" si="1403"/>
        <v>-0.000790622562252292+0.00388895902104005i</v>
      </c>
      <c r="D2700" s="158" t="str">
        <f t="shared" si="1404"/>
        <v>-7.25210575050891-1.4429928239515i</v>
      </c>
      <c r="E2700" t="str">
        <f t="shared" si="1405"/>
        <v>160.712427745016-2065.23445070051i</v>
      </c>
      <c r="F2700" t="str">
        <f t="shared" si="1406"/>
        <v>0.945136214460649+0.192105414319062i</v>
      </c>
      <c r="G2700" t="str">
        <f t="shared" si="1401"/>
        <v>0.945136214460649+0.192105414319062i</v>
      </c>
      <c r="H2700" t="str">
        <f t="shared" si="1407"/>
        <v>10.9557021592283+2.84489758161239i</v>
      </c>
      <c r="I2700" t="str">
        <f t="shared" si="1408"/>
        <v>3008.07496581223i</v>
      </c>
      <c r="J2700" t="str">
        <f t="shared" si="1402"/>
        <v>-2240.13619518668+641.437092789854i</v>
      </c>
      <c r="K2700" t="str">
        <f t="shared" si="1409"/>
        <v>0.355361809842457-1.24105522047808i</v>
      </c>
      <c r="L2700" t="str">
        <f t="shared" si="1410"/>
        <v>0.0892703241828959-0.257726106631363i</v>
      </c>
      <c r="M2700" t="str">
        <f t="shared" si="1411"/>
        <v>0.444632134025353-1.49878132710944i</v>
      </c>
      <c r="N2700" t="str">
        <f t="shared" si="1412"/>
        <v>-9.79224734419363i</v>
      </c>
      <c r="O2700" t="str">
        <f t="shared" si="1413"/>
        <v>-0.933239469315473+0.359254913552723i</v>
      </c>
      <c r="P2700" t="str">
        <f t="shared" si="1414"/>
        <v>1.93323946931547-0.359254913552723i</v>
      </c>
      <c r="Q2700" t="str">
        <f t="shared" si="1415"/>
        <v>-1.93323946931547+10.1515022577464i</v>
      </c>
      <c r="R2700" t="str">
        <f t="shared" si="1416"/>
        <v>-0.0691484535813912-0.177270211237612i</v>
      </c>
      <c r="S2700" t="str">
        <f t="shared" si="1417"/>
        <v>1.0745950446303i</v>
      </c>
      <c r="T2700" t="str">
        <f t="shared" si="1418"/>
        <v>0.190493690556504-0.0743065855624113i</v>
      </c>
      <c r="U2700" t="e">
        <f t="shared" si="1419"/>
        <v>#DIV/0!</v>
      </c>
      <c r="V2700" t="str">
        <f t="shared" si="1420"/>
        <v>0.0000833333333333333-0.000346290128572444i</v>
      </c>
      <c r="W2700" t="e">
        <f t="shared" si="1421"/>
        <v>#DIV/0!</v>
      </c>
      <c r="X2700" t="e">
        <f t="shared" si="1422"/>
        <v>#DIV/0!</v>
      </c>
      <c r="Y2700" t="str">
        <f t="shared" si="1423"/>
        <v>0.00096+3.2727855628037i</v>
      </c>
      <c r="Z2700" t="e">
        <f t="shared" si="1424"/>
        <v>#DIV/0!</v>
      </c>
      <c r="AA2700" t="e">
        <f t="shared" si="1425"/>
        <v>#DIV/0!</v>
      </c>
      <c r="AB2700" t="str">
        <f t="shared" si="1426"/>
        <v>0.108702386432704-0.0424019459894086i</v>
      </c>
      <c r="AC2700" t="str">
        <f t="shared" si="1427"/>
        <v>0.984781329171193-0.18177437472967i</v>
      </c>
      <c r="AD2700" t="str">
        <f t="shared" si="1428"/>
        <v>0.114431119464736-0.0219351242344024i</v>
      </c>
      <c r="AE2700" t="e">
        <f t="shared" si="1429"/>
        <v>#DIV/0!</v>
      </c>
      <c r="AF2700" t="str">
        <f t="shared" si="1430"/>
        <v>-18.2078079097372-4.28789040556389i</v>
      </c>
      <c r="AG2700" t="e">
        <f t="shared" si="1431"/>
        <v>#DIV/0!</v>
      </c>
      <c r="AH2700" t="e">
        <f t="shared" si="1432"/>
        <v>#DIV/0!</v>
      </c>
      <c r="AI2700" t="e">
        <f t="shared" si="1433"/>
        <v>#DIV/0!</v>
      </c>
      <c r="AJ2700" t="e">
        <f t="shared" si="1434"/>
        <v>#DIV/0!</v>
      </c>
      <c r="AK2700"/>
      <c r="AL2700"/>
      <c r="AM2700"/>
      <c r="AN2700"/>
    </row>
    <row r="2701" spans="1:40" x14ac:dyDescent="0.3">
      <c r="A2701"/>
      <c r="B2701">
        <f t="shared" si="1400"/>
        <v>767000</v>
      </c>
      <c r="C2701" s="186" t="str">
        <f t="shared" si="1403"/>
        <v>-0.000788717293400989+0.00388443205663924i</v>
      </c>
      <c r="D2701" s="158" t="str">
        <f t="shared" si="1404"/>
        <v>-7.25310476859062-1.44139641730701i</v>
      </c>
      <c r="E2701" t="str">
        <f t="shared" si="1405"/>
        <v>160.296147597625-2062.57418919222i</v>
      </c>
      <c r="F2701" t="str">
        <f t="shared" si="1406"/>
        <v>0.94526842643581+0.191892660401031i</v>
      </c>
      <c r="G2701" t="str">
        <f t="shared" si="1401"/>
        <v>0.94526842643581+0.191892660401031i</v>
      </c>
      <c r="H2701" t="str">
        <f t="shared" si="1407"/>
        <v>10.9576302630182+2.84173650166007i</v>
      </c>
      <c r="I2701" t="str">
        <f t="shared" si="1408"/>
        <v>3012.00195662921i</v>
      </c>
      <c r="J2701" t="str">
        <f t="shared" si="1402"/>
        <v>-2245.99154525932+642.274478028483i</v>
      </c>
      <c r="K2701" t="str">
        <f t="shared" si="1409"/>
        <v>0.354505025636238-1.23968072462568i</v>
      </c>
      <c r="L2701" t="str">
        <f t="shared" si="1410"/>
        <v>0.0890625599666615-0.257461959101539i</v>
      </c>
      <c r="M2701" t="str">
        <f t="shared" si="1411"/>
        <v>0.443567585602899-1.49714268372722i</v>
      </c>
      <c r="N2701" t="str">
        <f t="shared" si="1412"/>
        <v>-9.80503095691451i</v>
      </c>
      <c r="O2701" t="str">
        <f t="shared" si="1413"/>
        <v>-0.928570764408058+0.371155406112634i</v>
      </c>
      <c r="P2701" t="str">
        <f t="shared" si="1414"/>
        <v>1.92857076440806-0.371155406112634i</v>
      </c>
      <c r="Q2701" t="str">
        <f t="shared" si="1415"/>
        <v>-1.92857076440806+10.1761863630271i</v>
      </c>
      <c r="R2701" t="str">
        <f t="shared" si="1416"/>
        <v>-0.0698801294615671-0.176274482966705i</v>
      </c>
      <c r="S2701" t="str">
        <f t="shared" si="1417"/>
        <v>1.07599791022381i</v>
      </c>
      <c r="T2701" t="str">
        <f t="shared" si="1418"/>
        <v>0.189670975297957-0.0751908732668155i</v>
      </c>
      <c r="U2701" t="e">
        <f t="shared" si="1419"/>
        <v>#DIV/0!</v>
      </c>
      <c r="V2701" t="str">
        <f t="shared" si="1420"/>
        <v>0.0000833333333333333-0.000345838642094513i</v>
      </c>
      <c r="W2701" t="e">
        <f t="shared" si="1421"/>
        <v>#DIV/0!</v>
      </c>
      <c r="X2701" t="e">
        <f t="shared" si="1422"/>
        <v>#DIV/0!</v>
      </c>
      <c r="Y2701" t="str">
        <f t="shared" si="1423"/>
        <v>0.00096+3.27705812881258i</v>
      </c>
      <c r="Z2701" t="e">
        <f t="shared" si="1424"/>
        <v>#DIV/0!</v>
      </c>
      <c r="AA2701" t="e">
        <f t="shared" si="1425"/>
        <v>#DIV/0!</v>
      </c>
      <c r="AB2701" t="str">
        <f t="shared" si="1426"/>
        <v>0.108232916227694-0.0429065515933056i</v>
      </c>
      <c r="AC2701" t="str">
        <f t="shared" si="1427"/>
        <v>0.983771383531997-0.181072074165542i</v>
      </c>
      <c r="AD2701" t="str">
        <f t="shared" si="1428"/>
        <v>0.114177890158044-0.0225988726351482i</v>
      </c>
      <c r="AE2701" t="e">
        <f t="shared" si="1429"/>
        <v>#DIV/0!</v>
      </c>
      <c r="AF2701" t="str">
        <f t="shared" si="1430"/>
        <v>-18.2107350316088-4.28313291896708i</v>
      </c>
      <c r="AG2701" t="e">
        <f t="shared" si="1431"/>
        <v>#DIV/0!</v>
      </c>
      <c r="AH2701" t="e">
        <f t="shared" si="1432"/>
        <v>#DIV/0!</v>
      </c>
      <c r="AI2701" t="e">
        <f t="shared" si="1433"/>
        <v>#DIV/0!</v>
      </c>
      <c r="AJ2701" t="e">
        <f t="shared" si="1434"/>
        <v>#DIV/0!</v>
      </c>
      <c r="AK2701"/>
      <c r="AL2701"/>
      <c r="AM2701"/>
      <c r="AN2701"/>
    </row>
    <row r="2702" spans="1:40" x14ac:dyDescent="0.3">
      <c r="A2702"/>
      <c r="B2702">
        <f t="shared" si="1400"/>
        <v>768000</v>
      </c>
      <c r="C2702" s="186" t="str">
        <f t="shared" si="1403"/>
        <v>-0.000786818717471735+0.00387991497487265i</v>
      </c>
      <c r="D2702" s="158" t="str">
        <f t="shared" si="1404"/>
        <v>-7.25410027729722-1.43980316833072i</v>
      </c>
      <c r="E2702" t="str">
        <f t="shared" si="1405"/>
        <v>159.881479502773-2059.92073032824i</v>
      </c>
      <c r="F2702" t="str">
        <f t="shared" si="1406"/>
        <v>0.945400173973469+0.191680328235402i</v>
      </c>
      <c r="G2702" t="str">
        <f t="shared" si="1401"/>
        <v>0.945400173973469+0.191680328235402i</v>
      </c>
      <c r="H2702" t="str">
        <f t="shared" si="1407"/>
        <v>10.9595515906142+2.83858173083456i</v>
      </c>
      <c r="I2702" t="str">
        <f t="shared" si="1408"/>
        <v>3015.9289474462i</v>
      </c>
      <c r="J2702" t="str">
        <f t="shared" si="1402"/>
        <v>-2251.85453440577+643.111863267112i</v>
      </c>
      <c r="K2702" t="str">
        <f t="shared" si="1409"/>
        <v>0.353651253207243-1.23830895310704i</v>
      </c>
      <c r="L2702" t="str">
        <f t="shared" si="1410"/>
        <v>0.0888554914196145-0.257198259119803i</v>
      </c>
      <c r="M2702" t="str">
        <f t="shared" si="1411"/>
        <v>0.442506744626858-1.49550721222684i</v>
      </c>
      <c r="N2702" t="str">
        <f t="shared" si="1412"/>
        <v>-9.81781456963538i</v>
      </c>
      <c r="O2702" t="str">
        <f t="shared" si="1413"/>
        <v>-0.923750313832553+0.382995245002155i</v>
      </c>
      <c r="P2702" t="str">
        <f t="shared" si="1414"/>
        <v>1.92375031383255-0.382995245002155i</v>
      </c>
      <c r="Q2702" t="str">
        <f t="shared" si="1415"/>
        <v>-1.92375031383255+10.2008098146375i</v>
      </c>
      <c r="R2702" t="str">
        <f t="shared" si="1416"/>
        <v>-0.0706000834500529-0.175273670779877i</v>
      </c>
      <c r="S2702" t="str">
        <f t="shared" si="1417"/>
        <v>1.07740077581733i</v>
      </c>
      <c r="T2702" t="str">
        <f t="shared" si="1418"/>
        <v>0.188839988878591-0.0760645846818552i</v>
      </c>
      <c r="U2702" t="e">
        <f t="shared" si="1419"/>
        <v>#DIV/0!</v>
      </c>
      <c r="V2702" t="str">
        <f t="shared" si="1420"/>
        <v>0.0000833333333333333-0.00034538833136262i</v>
      </c>
      <c r="W2702" t="e">
        <f t="shared" si="1421"/>
        <v>#DIV/0!</v>
      </c>
      <c r="X2702" t="e">
        <f t="shared" si="1422"/>
        <v>#DIV/0!</v>
      </c>
      <c r="Y2702" t="str">
        <f t="shared" si="1423"/>
        <v>0.00096+3.28133069482147i</v>
      </c>
      <c r="Z2702" t="e">
        <f t="shared" si="1424"/>
        <v>#DIV/0!</v>
      </c>
      <c r="AA2702" t="e">
        <f t="shared" si="1425"/>
        <v>#DIV/0!</v>
      </c>
      <c r="AB2702" t="str">
        <f t="shared" si="1426"/>
        <v>0.107758726207991-0.0434051219952484i</v>
      </c>
      <c r="AC2702" t="str">
        <f t="shared" si="1427"/>
        <v>0.982771290147955-0.180361011458677i</v>
      </c>
      <c r="AD2702" t="str">
        <f t="shared" si="1428"/>
        <v>0.113916514598942-0.0232597598540904i</v>
      </c>
      <c r="AE2702" t="e">
        <f t="shared" si="1429"/>
        <v>#DIV/0!</v>
      </c>
      <c r="AF2702" t="str">
        <f t="shared" si="1430"/>
        <v>-18.2136518679114-4.27838489916528i</v>
      </c>
      <c r="AG2702" t="e">
        <f t="shared" si="1431"/>
        <v>#DIV/0!</v>
      </c>
      <c r="AH2702" t="e">
        <f t="shared" si="1432"/>
        <v>#DIV/0!</v>
      </c>
      <c r="AI2702" t="e">
        <f t="shared" si="1433"/>
        <v>#DIV/0!</v>
      </c>
      <c r="AJ2702" t="e">
        <f t="shared" si="1434"/>
        <v>#DIV/0!</v>
      </c>
      <c r="AK2702"/>
      <c r="AL2702"/>
      <c r="AM2702"/>
      <c r="AN2702"/>
    </row>
    <row r="2703" spans="1:40" x14ac:dyDescent="0.3">
      <c r="A2703"/>
      <c r="B2703">
        <f t="shared" si="1400"/>
        <v>769000</v>
      </c>
      <c r="C2703" s="186" t="str">
        <f t="shared" si="1403"/>
        <v>-0.000784926804068751+0.00387540774583273i</v>
      </c>
      <c r="D2703" s="158" t="str">
        <f t="shared" si="1404"/>
        <v>-7.25509229256641-1.43821306923803i</v>
      </c>
      <c r="E2703" t="str">
        <f t="shared" si="1405"/>
        <v>159.46841516432-2057.27404821339i</v>
      </c>
      <c r="F2703" t="str">
        <f t="shared" si="1406"/>
        <v>0.945531459182854+0.19146841677688i</v>
      </c>
      <c r="G2703" t="str">
        <f t="shared" si="1401"/>
        <v>0.945531459182854+0.19146841677688i</v>
      </c>
      <c r="H2703" t="str">
        <f t="shared" si="1407"/>
        <v>10.9614661728103+2.83543325324537i</v>
      </c>
      <c r="I2703" t="str">
        <f t="shared" si="1408"/>
        <v>3019.85593826319i</v>
      </c>
      <c r="J2703" t="str">
        <f t="shared" si="1402"/>
        <v>-2257.72516262602+643.949248505741i</v>
      </c>
      <c r="K2703" t="str">
        <f t="shared" si="1409"/>
        <v>0.352800478865448-1.23693989917581i</v>
      </c>
      <c r="L2703" t="str">
        <f t="shared" si="1410"/>
        <v>0.088649115578218-0.256935005962691i</v>
      </c>
      <c r="M2703" t="str">
        <f t="shared" si="1411"/>
        <v>0.441449594443666-1.4938749051385i</v>
      </c>
      <c r="N2703" t="str">
        <f t="shared" si="1412"/>
        <v>-9.83059818235626i</v>
      </c>
      <c r="O2703" t="str">
        <f t="shared" si="1413"/>
        <v>-0.918778905339887+0.394772495372257i</v>
      </c>
      <c r="P2703" t="str">
        <f t="shared" si="1414"/>
        <v>1.91877890533989-0.394772495372257i</v>
      </c>
      <c r="Q2703" t="str">
        <f t="shared" si="1415"/>
        <v>-1.91877890533989+10.2253706777285i</v>
      </c>
      <c r="R2703" t="str">
        <f t="shared" si="1416"/>
        <v>-0.0713083281089873-0.174267911232843i</v>
      </c>
      <c r="S2703" t="str">
        <f t="shared" si="1417"/>
        <v>1.07880364141084i</v>
      </c>
      <c r="T2703" t="str">
        <f t="shared" si="1418"/>
        <v>0.188000857219052-0.0769276840268945i</v>
      </c>
      <c r="U2703" t="e">
        <f t="shared" si="1419"/>
        <v>#DIV/0!</v>
      </c>
      <c r="V2703" t="str">
        <f t="shared" si="1420"/>
        <v>0.0000833333333333333-0.000344939191789977i</v>
      </c>
      <c r="W2703" t="e">
        <f t="shared" si="1421"/>
        <v>#DIV/0!</v>
      </c>
      <c r="X2703" t="e">
        <f t="shared" si="1422"/>
        <v>#DIV/0!</v>
      </c>
      <c r="Y2703" t="str">
        <f t="shared" si="1423"/>
        <v>0.00096+3.28560326083035i</v>
      </c>
      <c r="Z2703" t="e">
        <f t="shared" si="1424"/>
        <v>#DIV/0!</v>
      </c>
      <c r="AA2703" t="e">
        <f t="shared" si="1425"/>
        <v>#DIV/0!</v>
      </c>
      <c r="AB2703" t="str">
        <f t="shared" si="1426"/>
        <v>0.107279888228336-0.04389763677755i</v>
      </c>
      <c r="AC2703" t="str">
        <f t="shared" si="1427"/>
        <v>0.981781085173494-0.179641326802859i</v>
      </c>
      <c r="AD2703" t="str">
        <f t="shared" si="1428"/>
        <v>0.113647019124927-0.0239176898285921i</v>
      </c>
      <c r="AE2703" t="e">
        <f t="shared" si="1429"/>
        <v>#DIV/0!</v>
      </c>
      <c r="AF2703" t="str">
        <f t="shared" si="1430"/>
        <v>-18.2165584653767-4.2736463224834i</v>
      </c>
      <c r="AG2703" t="e">
        <f t="shared" si="1431"/>
        <v>#DIV/0!</v>
      </c>
      <c r="AH2703" t="e">
        <f t="shared" si="1432"/>
        <v>#DIV/0!</v>
      </c>
      <c r="AI2703" t="e">
        <f t="shared" si="1433"/>
        <v>#DIV/0!</v>
      </c>
      <c r="AJ2703" t="e">
        <f t="shared" si="1434"/>
        <v>#DIV/0!</v>
      </c>
      <c r="AK2703"/>
      <c r="AL2703"/>
      <c r="AM2703"/>
      <c r="AN2703"/>
    </row>
    <row r="2704" spans="1:40" x14ac:dyDescent="0.3">
      <c r="A2704"/>
      <c r="B2704">
        <f t="shared" si="1400"/>
        <v>770000</v>
      </c>
      <c r="C2704" s="186" t="str">
        <f t="shared" si="1403"/>
        <v>-0.000783041522962869+0.0038709103397199i</v>
      </c>
      <c r="D2704" s="158" t="str">
        <f t="shared" si="1404"/>
        <v>-7.25608083024833-1.43662611225977i</v>
      </c>
      <c r="E2704" t="str">
        <f t="shared" si="1405"/>
        <v>159.056946339309-2054.63411708284i</v>
      </c>
      <c r="F2704" t="str">
        <f t="shared" si="1406"/>
        <v>0.945662284161602+0.191256924982299i</v>
      </c>
      <c r="G2704" t="str">
        <f t="shared" si="1401"/>
        <v>0.945662284161602+0.191256924982299i</v>
      </c>
      <c r="H2704" t="str">
        <f t="shared" si="1407"/>
        <v>10.9633740402315+2.83229105303648i</v>
      </c>
      <c r="I2704" t="str">
        <f t="shared" si="1408"/>
        <v>3023.78292908018i</v>
      </c>
      <c r="J2704" t="str">
        <f t="shared" si="1402"/>
        <v>-2263.60342992008+644.78663374437i</v>
      </c>
      <c r="K2704" t="str">
        <f t="shared" si="1409"/>
        <v>0.351952688995982-1.23557355609941i</v>
      </c>
      <c r="L2704" t="str">
        <f t="shared" si="1410"/>
        <v>0.0884434294938523-0.256672198905354i</v>
      </c>
      <c r="M2704" t="str">
        <f t="shared" si="1411"/>
        <v>0.440396118489834-1.49224575500476i</v>
      </c>
      <c r="N2704" t="str">
        <f t="shared" si="1412"/>
        <v>-9.84338179507714i</v>
      </c>
      <c r="O2704" t="str">
        <f t="shared" si="1413"/>
        <v>-0.913657351350329+0.406485232602i</v>
      </c>
      <c r="P2704" t="str">
        <f t="shared" si="1414"/>
        <v>1.91365735135033-0.406485232602i</v>
      </c>
      <c r="Q2704" t="str">
        <f t="shared" si="1415"/>
        <v>-1.91365735135033+10.2498670276791i</v>
      </c>
      <c r="R2704" t="str">
        <f t="shared" si="1416"/>
        <v>-0.0720048769046022-0.173257339293588i</v>
      </c>
      <c r="S2704" t="str">
        <f t="shared" si="1417"/>
        <v>1.08020650700435i</v>
      </c>
      <c r="T2704" t="str">
        <f t="shared" si="1418"/>
        <v>0.187153705291194-0.0777801365683985i</v>
      </c>
      <c r="U2704" t="e">
        <f t="shared" si="1419"/>
        <v>#DIV/0!</v>
      </c>
      <c r="V2704" t="str">
        <f t="shared" si="1420"/>
        <v>0.0000833333333333333-0.000344491218813626i</v>
      </c>
      <c r="W2704" t="e">
        <f t="shared" si="1421"/>
        <v>#DIV/0!</v>
      </c>
      <c r="X2704" t="e">
        <f t="shared" si="1422"/>
        <v>#DIV/0!</v>
      </c>
      <c r="Y2704" t="str">
        <f t="shared" si="1423"/>
        <v>0.00096+3.28987582683923i</v>
      </c>
      <c r="Z2704" t="e">
        <f t="shared" si="1424"/>
        <v>#DIV/0!</v>
      </c>
      <c r="AA2704" t="e">
        <f t="shared" si="1425"/>
        <v>#DIV/0!</v>
      </c>
      <c r="AB2704" t="str">
        <f t="shared" si="1426"/>
        <v>0.106796473602055-0.0443840761200364i</v>
      </c>
      <c r="AC2704" t="str">
        <f t="shared" si="1427"/>
        <v>0.980800803262815-0.178913159228166i</v>
      </c>
      <c r="AD2704" t="str">
        <f t="shared" si="1428"/>
        <v>0.113369431130875-0.0245725665765524i</v>
      </c>
      <c r="AE2704" t="e">
        <f t="shared" si="1429"/>
        <v>#DIV/0!</v>
      </c>
      <c r="AF2704" t="str">
        <f t="shared" si="1430"/>
        <v>-18.2194548704798-4.26891716529625i</v>
      </c>
      <c r="AG2704" t="e">
        <f t="shared" si="1431"/>
        <v>#DIV/0!</v>
      </c>
      <c r="AH2704" t="e">
        <f t="shared" si="1432"/>
        <v>#DIV/0!</v>
      </c>
      <c r="AI2704" t="e">
        <f t="shared" si="1433"/>
        <v>#DIV/0!</v>
      </c>
      <c r="AJ2704" t="e">
        <f t="shared" si="1434"/>
        <v>#DIV/0!</v>
      </c>
      <c r="AK2704"/>
      <c r="AL2704"/>
      <c r="AM2704"/>
      <c r="AN2704"/>
    </row>
    <row r="2705" spans="1:40" x14ac:dyDescent="0.3">
      <c r="A2705"/>
      <c r="B2705">
        <f t="shared" si="1400"/>
        <v>771000</v>
      </c>
      <c r="C2705" s="186" t="str">
        <f t="shared" si="1403"/>
        <v>-0.000781162844090594+0.00386642272684216i</v>
      </c>
      <c r="D2705" s="158" t="str">
        <f t="shared" si="1404"/>
        <v>-7.25706590610639-1.43504228964254i</v>
      </c>
      <c r="E2705" t="str">
        <f t="shared" si="1405"/>
        <v>158.647064837575-2052.00091130138i</v>
      </c>
      <c r="F2705" t="str">
        <f t="shared" si="1406"/>
        <v>0.945792650995873+0.191045851810652i</v>
      </c>
      <c r="G2705" t="str">
        <f t="shared" si="1401"/>
        <v>0.945792650995873+0.191045851810652i</v>
      </c>
      <c r="H2705" t="str">
        <f t="shared" si="1407"/>
        <v>10.9652752233347+2.8291551143869i</v>
      </c>
      <c r="I2705" t="str">
        <f t="shared" si="1408"/>
        <v>3027.70991989716i</v>
      </c>
      <c r="J2705" t="str">
        <f t="shared" si="1402"/>
        <v>-2269.48933628794+645.624018983i</v>
      </c>
      <c r="K2705" t="str">
        <f t="shared" si="1409"/>
        <v>0.351107870058665-1.23420991715907i</v>
      </c>
      <c r="L2705" t="str">
        <f t="shared" si="1410"/>
        <v>0.088238430232733-0.2564098372216i</v>
      </c>
      <c r="M2705" t="str">
        <f t="shared" si="1411"/>
        <v>0.439346300291398-1.49061975438067i</v>
      </c>
      <c r="N2705" t="str">
        <f t="shared" si="1412"/>
        <v>-9.85616540779802i</v>
      </c>
      <c r="O2705" t="str">
        <f t="shared" si="1413"/>
        <v>-0.908386488820693+0.418131542613102i</v>
      </c>
      <c r="P2705" t="str">
        <f t="shared" si="1414"/>
        <v>1.90838648882069-0.418131542613102i</v>
      </c>
      <c r="Q2705" t="str">
        <f t="shared" si="1415"/>
        <v>-1.90838648882069+10.2742969504111i</v>
      </c>
      <c r="R2705" t="str">
        <f t="shared" si="1416"/>
        <v>-0.0726897441694188-0.172242088360229i</v>
      </c>
      <c r="S2705" t="str">
        <f t="shared" si="1417"/>
        <v>1.08160937259786i</v>
      </c>
      <c r="T2705" t="str">
        <f t="shared" si="1418"/>
        <v>0.186298657126252-0.078621908585384i</v>
      </c>
      <c r="U2705" t="e">
        <f t="shared" si="1419"/>
        <v>#DIV/0!</v>
      </c>
      <c r="V2705" t="str">
        <f t="shared" si="1420"/>
        <v>0.0000833333333333333-0.000344044407894283i</v>
      </c>
      <c r="W2705" t="e">
        <f t="shared" si="1421"/>
        <v>#DIV/0!</v>
      </c>
      <c r="X2705" t="e">
        <f t="shared" si="1422"/>
        <v>#DIV/0!</v>
      </c>
      <c r="Y2705" t="str">
        <f t="shared" si="1423"/>
        <v>0.00096+3.29414839284811i</v>
      </c>
      <c r="Z2705" t="e">
        <f t="shared" si="1424"/>
        <v>#DIV/0!</v>
      </c>
      <c r="AA2705" t="e">
        <f t="shared" si="1425"/>
        <v>#DIV/0!</v>
      </c>
      <c r="AB2705" t="str">
        <f t="shared" si="1426"/>
        <v>0.106308553105725-0.0448644207803308i</v>
      </c>
      <c r="AC2705" t="str">
        <f t="shared" si="1427"/>
        <v>0.979830477612324-0.178176646603575i</v>
      </c>
      <c r="AD2705" t="str">
        <f t="shared" si="1428"/>
        <v>0.113083779074074-0.0252242942063613i</v>
      </c>
      <c r="AE2705" t="e">
        <f t="shared" si="1429"/>
        <v>#DIV/0!</v>
      </c>
      <c r="AF2705" t="str">
        <f t="shared" si="1430"/>
        <v>-18.2223411294411-4.26419740402944i</v>
      </c>
      <c r="AG2705" t="e">
        <f t="shared" si="1431"/>
        <v>#DIV/0!</v>
      </c>
      <c r="AH2705" t="e">
        <f t="shared" si="1432"/>
        <v>#DIV/0!</v>
      </c>
      <c r="AI2705" t="e">
        <f t="shared" si="1433"/>
        <v>#DIV/0!</v>
      </c>
      <c r="AJ2705" t="e">
        <f t="shared" si="1434"/>
        <v>#DIV/0!</v>
      </c>
      <c r="AK2705"/>
      <c r="AL2705"/>
      <c r="AM2705"/>
      <c r="AN2705"/>
    </row>
    <row r="2706" spans="1:40" x14ac:dyDescent="0.3">
      <c r="A2706"/>
      <c r="B2706">
        <f t="shared" si="1400"/>
        <v>772000</v>
      </c>
      <c r="C2706" s="186" t="str">
        <f t="shared" si="1403"/>
        <v>-0.000779290737553027+0.00386194487761482i</v>
      </c>
      <c r="D2706" s="158" t="str">
        <f t="shared" si="1404"/>
        <v>-7.25804753581771-1.43346159364868i</v>
      </c>
      <c r="E2706" t="str">
        <f t="shared" si="1405"/>
        <v>158.238762521333-2049.3744053626i</v>
      </c>
      <c r="F2706" t="str">
        <f t="shared" si="1406"/>
        <v>0.945922561760409+0.190835196223095i</v>
      </c>
      <c r="G2706" t="str">
        <f t="shared" si="1401"/>
        <v>0.945922561760409+0.190835196223095i</v>
      </c>
      <c r="H2706" t="str">
        <f t="shared" si="1407"/>
        <v>10.9671697524101+2.82602542151058i</v>
      </c>
      <c r="I2706" t="str">
        <f t="shared" si="1408"/>
        <v>3031.63691071415i</v>
      </c>
      <c r="J2706" t="str">
        <f t="shared" si="1402"/>
        <v>-2275.38288172961+646.461404221628i</v>
      </c>
      <c r="K2706" t="str">
        <f t="shared" si="1409"/>
        <v>0.35026600858752-1.23284897564985i</v>
      </c>
      <c r="L2706" t="str">
        <f t="shared" si="1410"/>
        <v>0.0880341148758273-0.256147920183929i</v>
      </c>
      <c r="M2706" t="str">
        <f t="shared" si="1411"/>
        <v>0.438300123463347-1.48899689583378i</v>
      </c>
      <c r="N2706" t="str">
        <f t="shared" si="1412"/>
        <v>-9.8689490205189i</v>
      </c>
      <c r="O2706" t="str">
        <f t="shared" si="1413"/>
        <v>-0.902967179107582+0.429709522182714i</v>
      </c>
      <c r="P2706" t="str">
        <f t="shared" si="1414"/>
        <v>1.90296717910758-0.429709522182714i</v>
      </c>
      <c r="Q2706" t="str">
        <f t="shared" si="1415"/>
        <v>-1.90296717910758+10.2986585427016i</v>
      </c>
      <c r="R2706" t="str">
        <f t="shared" si="1416"/>
        <v>-0.0733629450654235-0.171222290279257i</v>
      </c>
      <c r="S2706" t="str">
        <f t="shared" si="1417"/>
        <v>1.08301223819137i</v>
      </c>
      <c r="T2706" t="str">
        <f t="shared" si="1418"/>
        <v>0.185435835823591-0.0794529673356148i</v>
      </c>
      <c r="U2706" t="e">
        <f t="shared" si="1419"/>
        <v>#DIV/0!</v>
      </c>
      <c r="V2706" t="str">
        <f t="shared" si="1420"/>
        <v>0.0000833333333333333-0.000343598754516182i</v>
      </c>
      <c r="W2706" t="e">
        <f t="shared" si="1421"/>
        <v>#DIV/0!</v>
      </c>
      <c r="X2706" t="e">
        <f t="shared" si="1422"/>
        <v>#DIV/0!</v>
      </c>
      <c r="Y2706" t="str">
        <f t="shared" si="1423"/>
        <v>0.00096+3.298420958857i</v>
      </c>
      <c r="Z2706" t="e">
        <f t="shared" si="1424"/>
        <v>#DIV/0!</v>
      </c>
      <c r="AA2706" t="e">
        <f t="shared" si="1425"/>
        <v>#DIV/0!</v>
      </c>
      <c r="AB2706" t="str">
        <f t="shared" si="1426"/>
        <v>0.105816196984164-0.045338652074564i</v>
      </c>
      <c r="AC2706" t="str">
        <f t="shared" si="1427"/>
        <v>0.978870140002267-0.177431925640299i</v>
      </c>
      <c r="AD2706" t="str">
        <f t="shared" si="1428"/>
        <v>0.11279009247921-0.0258727769270516i</v>
      </c>
      <c r="AE2706" t="e">
        <f t="shared" si="1429"/>
        <v>#DIV/0!</v>
      </c>
      <c r="AF2706" t="str">
        <f t="shared" si="1430"/>
        <v>-18.2252172882278-4.25948701515926i</v>
      </c>
      <c r="AG2706" t="e">
        <f t="shared" si="1431"/>
        <v>#DIV/0!</v>
      </c>
      <c r="AH2706" t="e">
        <f t="shared" si="1432"/>
        <v>#DIV/0!</v>
      </c>
      <c r="AI2706" t="e">
        <f t="shared" si="1433"/>
        <v>#DIV/0!</v>
      </c>
      <c r="AJ2706" t="e">
        <f t="shared" si="1434"/>
        <v>#DIV/0!</v>
      </c>
      <c r="AK2706"/>
      <c r="AL2706"/>
      <c r="AM2706"/>
      <c r="AN2706"/>
    </row>
    <row r="2707" spans="1:40" x14ac:dyDescent="0.3">
      <c r="A2707"/>
      <c r="B2707">
        <f t="shared" si="1400"/>
        <v>773000</v>
      </c>
      <c r="C2707" s="186" t="str">
        <f t="shared" si="1403"/>
        <v>-0.000777425173614752+0.00385747676255988i</v>
      </c>
      <c r="D2707" s="158" t="str">
        <f t="shared" si="1404"/>
        <v>-7.25902573497352-1.43188401655619i</v>
      </c>
      <c r="E2707" t="str">
        <f t="shared" si="1405"/>
        <v>157.832031304768-2046.75457388802i</v>
      </c>
      <c r="F2707" t="str">
        <f t="shared" si="1406"/>
        <v>0.946052018518583+0.190624957182933i</v>
      </c>
      <c r="G2707" t="str">
        <f t="shared" si="1401"/>
        <v>0.946052018518583+0.190624957182933i</v>
      </c>
      <c r="H2707" t="str">
        <f t="shared" si="1407"/>
        <v>10.9690576575818+2.82290195865629i</v>
      </c>
      <c r="I2707" t="str">
        <f t="shared" si="1408"/>
        <v>3035.56390153114i</v>
      </c>
      <c r="J2707" t="str">
        <f t="shared" si="1402"/>
        <v>-2281.28406624509+647.298789460257i</v>
      </c>
      <c r="K2707" t="str">
        <f t="shared" si="1409"/>
        <v>0.349427091190314-1.23149072488073i</v>
      </c>
      <c r="L2707" t="str">
        <f t="shared" si="1410"/>
        <v>0.0878304805187715-0.255886447063571i</v>
      </c>
      <c r="M2707" t="str">
        <f t="shared" si="1411"/>
        <v>0.437257571709086-1.4873771719443i</v>
      </c>
      <c r="N2707" t="str">
        <f t="shared" si="1412"/>
        <v>-9.88173263323978i</v>
      </c>
      <c r="O2707" t="str">
        <f t="shared" si="1413"/>
        <v>-0.897400307826613+0.441217279254452i</v>
      </c>
      <c r="P2707" t="str">
        <f t="shared" si="1414"/>
        <v>1.89740030782661-0.441217279254452i</v>
      </c>
      <c r="Q2707" t="str">
        <f t="shared" si="1415"/>
        <v>-1.89740030782661+10.3229499124942i</v>
      </c>
      <c r="R2707" t="str">
        <f t="shared" si="1416"/>
        <v>-0.0740244955482108-0.17019807536412i</v>
      </c>
      <c r="S2707" t="str">
        <f t="shared" si="1417"/>
        <v>1.08441510378489i</v>
      </c>
      <c r="T2707" t="str">
        <f t="shared" si="1418"/>
        <v>0.184565363559971-0.0802732810225371i</v>
      </c>
      <c r="U2707" t="e">
        <f t="shared" si="1419"/>
        <v>#DIV/0!</v>
      </c>
      <c r="V2707" t="str">
        <f t="shared" si="1420"/>
        <v>0.0000833333333333333-0.000343154254186924i</v>
      </c>
      <c r="W2707" t="e">
        <f t="shared" si="1421"/>
        <v>#DIV/0!</v>
      </c>
      <c r="X2707" t="e">
        <f t="shared" si="1422"/>
        <v>#DIV/0!</v>
      </c>
      <c r="Y2707" t="str">
        <f t="shared" si="1423"/>
        <v>0.00096+3.30269352486588i</v>
      </c>
      <c r="Z2707" t="e">
        <f t="shared" si="1424"/>
        <v>#DIV/0!</v>
      </c>
      <c r="AA2707" t="e">
        <f t="shared" si="1425"/>
        <v>#DIV/0!</v>
      </c>
      <c r="AB2707" t="str">
        <f t="shared" si="1426"/>
        <v>0.10531947495572-0.0458067518585063i</v>
      </c>
      <c r="AC2707" t="str">
        <f t="shared" si="1427"/>
        <v>0.977919820837555-0.176679131895828i</v>
      </c>
      <c r="AD2707" t="str">
        <f t="shared" si="1428"/>
        <v>0.112488401943291-0.0265179190586469i</v>
      </c>
      <c r="AE2707" t="e">
        <f t="shared" si="1429"/>
        <v>#DIV/0!</v>
      </c>
      <c r="AF2707" t="str">
        <f t="shared" si="1430"/>
        <v>-18.2280833925553-4.25478597521248i</v>
      </c>
      <c r="AG2707" t="e">
        <f t="shared" si="1431"/>
        <v>#DIV/0!</v>
      </c>
      <c r="AH2707" t="e">
        <f t="shared" si="1432"/>
        <v>#DIV/0!</v>
      </c>
      <c r="AI2707" t="e">
        <f t="shared" si="1433"/>
        <v>#DIV/0!</v>
      </c>
      <c r="AJ2707" t="e">
        <f t="shared" si="1434"/>
        <v>#DIV/0!</v>
      </c>
      <c r="AK2707"/>
      <c r="AL2707"/>
      <c r="AM2707"/>
      <c r="AN2707"/>
    </row>
    <row r="2708" spans="1:40" x14ac:dyDescent="0.3">
      <c r="A2708"/>
      <c r="B2708">
        <f t="shared" si="1400"/>
        <v>774000</v>
      </c>
      <c r="C2708" s="186" t="str">
        <f t="shared" si="1403"/>
        <v>-0.000775566122702931+0.00385301835230585i</v>
      </c>
      <c r="D2708" s="158" t="str">
        <f t="shared" si="1404"/>
        <v>-7.26000051908003-1.43030955065902i</v>
      </c>
      <c r="E2708" t="str">
        <f t="shared" si="1405"/>
        <v>157.426863153657-2044.14139162638i</v>
      </c>
      <c r="F2708" t="str">
        <f t="shared" si="1406"/>
        <v>0.946181023322518+0.190415133655656i</v>
      </c>
      <c r="G2708" t="str">
        <f t="shared" si="1401"/>
        <v>0.946181023322518+0.190415133655656i</v>
      </c>
      <c r="H2708" t="str">
        <f t="shared" si="1407"/>
        <v>10.9709389688093+2.81978471010808i</v>
      </c>
      <c r="I2708" t="str">
        <f t="shared" si="1408"/>
        <v>3039.49089234813i</v>
      </c>
      <c r="J2708" t="str">
        <f t="shared" si="1402"/>
        <v>-2287.19288983437+648.136174698886i</v>
      </c>
      <c r="K2708" t="str">
        <f t="shared" si="1409"/>
        <v>0.348591104548093-1.23013515817462i</v>
      </c>
      <c r="L2708" t="str">
        <f t="shared" si="1410"/>
        <v>0.0876275242717878-0.255625417130523i</v>
      </c>
      <c r="M2708" t="str">
        <f t="shared" si="1411"/>
        <v>0.436218628819881-1.48576057530514i</v>
      </c>
      <c r="N2708" t="str">
        <f t="shared" si="1412"/>
        <v>-9.89451624596066i</v>
      </c>
      <c r="O2708" t="str">
        <f t="shared" si="1413"/>
        <v>-0.891686784707701+0.452652933247584i</v>
      </c>
      <c r="P2708" t="str">
        <f t="shared" si="1414"/>
        <v>1.8916867847077-0.452652933247584i</v>
      </c>
      <c r="Q2708" t="str">
        <f t="shared" si="1415"/>
        <v>-1.8916867847077+10.3471691792082i</v>
      </c>
      <c r="R2708" t="str">
        <f t="shared" si="1416"/>
        <v>-0.0746744123320855-0.169169572414127i</v>
      </c>
      <c r="S2708" t="str">
        <f t="shared" si="1417"/>
        <v>1.0858179693784i</v>
      </c>
      <c r="T2708" t="str">
        <f t="shared" si="1418"/>
        <v>0.18368736159932-0.0810828187629504i</v>
      </c>
      <c r="U2708" t="e">
        <f t="shared" si="1419"/>
        <v>#DIV/0!</v>
      </c>
      <c r="V2708" t="str">
        <f t="shared" si="1420"/>
        <v>0.0000833333333333333-0.000342710902437328i</v>
      </c>
      <c r="W2708" t="e">
        <f t="shared" si="1421"/>
        <v>#DIV/0!</v>
      </c>
      <c r="X2708" t="e">
        <f t="shared" si="1422"/>
        <v>#DIV/0!</v>
      </c>
      <c r="Y2708" t="str">
        <f t="shared" si="1423"/>
        <v>0.00096+3.30696609087476i</v>
      </c>
      <c r="Z2708" t="e">
        <f t="shared" si="1424"/>
        <v>#DIV/0!</v>
      </c>
      <c r="AA2708" t="e">
        <f t="shared" si="1425"/>
        <v>#DIV/0!</v>
      </c>
      <c r="AB2708" t="str">
        <f t="shared" si="1426"/>
        <v>0.104818456217847-0.0462687025091194i</v>
      </c>
      <c r="AC2708" t="str">
        <f t="shared" si="1427"/>
        <v>0.976979549187794-0.175918399778628i</v>
      </c>
      <c r="AD2708" t="str">
        <f t="shared" si="1428"/>
        <v>0.112178739140508-0.0271596250427108i</v>
      </c>
      <c r="AE2708" t="e">
        <f t="shared" si="1429"/>
        <v>#DIV/0!</v>
      </c>
      <c r="AF2708" t="str">
        <f t="shared" si="1430"/>
        <v>-18.2309394878893-4.2500942607671i</v>
      </c>
      <c r="AG2708" t="e">
        <f t="shared" si="1431"/>
        <v>#DIV/0!</v>
      </c>
      <c r="AH2708" t="e">
        <f t="shared" si="1432"/>
        <v>#DIV/0!</v>
      </c>
      <c r="AI2708" t="e">
        <f t="shared" si="1433"/>
        <v>#DIV/0!</v>
      </c>
      <c r="AJ2708" t="e">
        <f t="shared" si="1434"/>
        <v>#DIV/0!</v>
      </c>
      <c r="AK2708"/>
      <c r="AL2708"/>
      <c r="AM2708"/>
      <c r="AN2708"/>
    </row>
    <row r="2709" spans="1:40" x14ac:dyDescent="0.3">
      <c r="A2709"/>
      <c r="B2709">
        <f t="shared" si="1400"/>
        <v>775000</v>
      </c>
      <c r="C2709" s="186" t="str">
        <f t="shared" si="1403"/>
        <v>-0.000773713555406188+0.00384856961758718i</v>
      </c>
      <c r="D2709" s="158" t="str">
        <f t="shared" si="1404"/>
        <v>-7.26097190355867-1.42873818826692i</v>
      </c>
      <c r="E2709" t="str">
        <f t="shared" si="1405"/>
        <v>157.023250084959-2041.5348334528i</v>
      </c>
      <c r="F2709" t="str">
        <f t="shared" si="1406"/>
        <v>0.946309578213116+0.190205724608924i</v>
      </c>
      <c r="G2709" t="str">
        <f t="shared" si="1401"/>
        <v>0.946309578213116+0.190205724608924i</v>
      </c>
      <c r="H2709" t="str">
        <f t="shared" si="1407"/>
        <v>10.9728137158884+2.81667366018497i</v>
      </c>
      <c r="I2709" t="str">
        <f t="shared" si="1408"/>
        <v>3043.41788316511i</v>
      </c>
      <c r="J2709" t="str">
        <f t="shared" si="1402"/>
        <v>-2293.10935249746+648.973559937515i</v>
      </c>
      <c r="K2709" t="str">
        <f t="shared" si="1409"/>
        <v>0.34775803541471-1.22878226886839i</v>
      </c>
      <c r="L2709" t="str">
        <f t="shared" si="1410"/>
        <v>0.087425243259605-0.255364829653582i</v>
      </c>
      <c r="M2709" t="str">
        <f t="shared" si="1411"/>
        <v>0.435183278674315-1.48414709852197i</v>
      </c>
      <c r="N2709" t="str">
        <f t="shared" si="1412"/>
        <v>-9.90729985868154i</v>
      </c>
      <c r="O2709" t="str">
        <f t="shared" si="1413"/>
        <v>-0.885827543446388+0.464014615364363i</v>
      </c>
      <c r="P2709" t="str">
        <f t="shared" si="1414"/>
        <v>1.88582754344639-0.464014615364363i</v>
      </c>
      <c r="Q2709" t="str">
        <f t="shared" si="1415"/>
        <v>-1.88582754344639+10.3713144740459i</v>
      </c>
      <c r="R2709" t="str">
        <f t="shared" si="1416"/>
        <v>-0.0753127128561082-0.168136908733653i</v>
      </c>
      <c r="S2709" t="str">
        <f t="shared" si="1417"/>
        <v>1.08722083497191i</v>
      </c>
      <c r="T2709" t="str">
        <f t="shared" si="1418"/>
        <v>0.182801950302998-0.0818815505554177i</v>
      </c>
      <c r="U2709" t="e">
        <f t="shared" si="1419"/>
        <v>#DIV/0!</v>
      </c>
      <c r="V2709" t="str">
        <f t="shared" si="1420"/>
        <v>0.0000833333333333333-0.00034226869482128i</v>
      </c>
      <c r="W2709" t="e">
        <f t="shared" si="1421"/>
        <v>#DIV/0!</v>
      </c>
      <c r="X2709" t="e">
        <f t="shared" si="1422"/>
        <v>#DIV/0!</v>
      </c>
      <c r="Y2709" t="str">
        <f t="shared" si="1423"/>
        <v>0.00096+3.31123865688364i</v>
      </c>
      <c r="Z2709" t="e">
        <f t="shared" si="1424"/>
        <v>#DIV/0!</v>
      </c>
      <c r="AA2709" t="e">
        <f t="shared" si="1425"/>
        <v>#DIV/0!</v>
      </c>
      <c r="AB2709" t="str">
        <f t="shared" si="1426"/>
        <v>0.104313209452962-0.0467244869065302i</v>
      </c>
      <c r="AC2709" t="str">
        <f t="shared" si="1427"/>
        <v>0.976049352826526-0.175149862553487i</v>
      </c>
      <c r="AD2709" t="str">
        <f t="shared" si="1428"/>
        <v>0.11186113682703-0.0277977994530993i</v>
      </c>
      <c r="AE2709" t="e">
        <f t="shared" si="1429"/>
        <v>#DIV/0!</v>
      </c>
      <c r="AF2709" t="str">
        <f t="shared" si="1430"/>
        <v>-18.2337856194471-4.24541184845189i</v>
      </c>
      <c r="AG2709" t="e">
        <f t="shared" si="1431"/>
        <v>#DIV/0!</v>
      </c>
      <c r="AH2709" t="e">
        <f t="shared" si="1432"/>
        <v>#DIV/0!</v>
      </c>
      <c r="AI2709" t="e">
        <f t="shared" si="1433"/>
        <v>#DIV/0!</v>
      </c>
      <c r="AJ2709" t="e">
        <f t="shared" si="1434"/>
        <v>#DIV/0!</v>
      </c>
      <c r="AK2709"/>
      <c r="AL2709"/>
      <c r="AM2709"/>
      <c r="AN2709"/>
    </row>
    <row r="2710" spans="1:40" x14ac:dyDescent="0.3">
      <c r="A2710"/>
      <c r="B2710">
        <f t="shared" si="1400"/>
        <v>776000</v>
      </c>
      <c r="C2710" s="186" t="str">
        <f t="shared" si="1403"/>
        <v>-0.000771867442473634+0.00384413052924402i</v>
      </c>
      <c r="D2710" s="158" t="str">
        <f t="shared" si="1404"/>
        <v>-7.26193990374679-1.4271699217056i</v>
      </c>
      <c r="E2710" t="str">
        <f t="shared" si="1405"/>
        <v>156.621184166438-2038.93487436804i</v>
      </c>
      <c r="F2710" t="str">
        <f t="shared" si="1406"/>
        <v>0.94643768522015+0.189996729012583i</v>
      </c>
      <c r="G2710" t="str">
        <f t="shared" si="1401"/>
        <v>0.94643768522015+0.189996729012583i</v>
      </c>
      <c r="H2710" t="str">
        <f t="shared" si="1407"/>
        <v>10.9746819284522+2.81356879324127i</v>
      </c>
      <c r="I2710" t="str">
        <f t="shared" si="1408"/>
        <v>3047.3448739821i</v>
      </c>
      <c r="J2710" t="str">
        <f t="shared" si="1402"/>
        <v>-2299.03345423436+649.810945176145i</v>
      </c>
      <c r="K2710" t="str">
        <f t="shared" si="1409"/>
        <v>0.346927870616379-1.22743205031294i</v>
      </c>
      <c r="L2710" t="str">
        <f t="shared" si="1410"/>
        <v>0.0872236346213737-0.255104683900385i</v>
      </c>
      <c r="M2710" t="str">
        <f t="shared" si="1411"/>
        <v>0.434151505237753-1.48253673421332i</v>
      </c>
      <c r="N2710" t="str">
        <f t="shared" si="1412"/>
        <v>-9.92008347140242i</v>
      </c>
      <c r="O2710" t="str">
        <f t="shared" si="1413"/>
        <v>-0.87982354155126+0.475300468895411i</v>
      </c>
      <c r="P2710" t="str">
        <f t="shared" si="1414"/>
        <v>1.87982354155126-0.475300468895411i</v>
      </c>
      <c r="Q2710" t="str">
        <f t="shared" si="1415"/>
        <v>-1.87982354155126+10.3953839402978i</v>
      </c>
      <c r="R2710" t="str">
        <f t="shared" si="1416"/>
        <v>-0.075939415251073-0.167100210151631i</v>
      </c>
      <c r="S2710" t="str">
        <f t="shared" si="1417"/>
        <v>1.08862370056542i</v>
      </c>
      <c r="T2710" t="str">
        <f t="shared" si="1418"/>
        <v>0.181909249140528-0.0826694472493972i</v>
      </c>
      <c r="U2710" t="e">
        <f t="shared" si="1419"/>
        <v>#DIV/0!</v>
      </c>
      <c r="V2710" t="str">
        <f t="shared" si="1420"/>
        <v>0.0000833333333333333-0.000341827626915582i</v>
      </c>
      <c r="W2710" t="e">
        <f t="shared" si="1421"/>
        <v>#DIV/0!</v>
      </c>
      <c r="X2710" t="e">
        <f t="shared" si="1422"/>
        <v>#DIV/0!</v>
      </c>
      <c r="Y2710" t="str">
        <f t="shared" si="1423"/>
        <v>0.00096+3.31551122289252i</v>
      </c>
      <c r="Z2710" t="e">
        <f t="shared" si="1424"/>
        <v>#DIV/0!</v>
      </c>
      <c r="AA2710" t="e">
        <f t="shared" si="1425"/>
        <v>#DIV/0!</v>
      </c>
      <c r="AB2710" t="str">
        <f t="shared" si="1426"/>
        <v>0.103803802834569-0.0471740884164165i</v>
      </c>
      <c r="AC2710" t="str">
        <f t="shared" si="1427"/>
        <v>0.975129258269666-0.174373652347491i</v>
      </c>
      <c r="AD2710" t="str">
        <f t="shared" si="1428"/>
        <v>0.111535628845727-0.0284323470069089i</v>
      </c>
      <c r="AE2710" t="e">
        <f t="shared" si="1429"/>
        <v>#DIV/0!</v>
      </c>
      <c r="AF2710" t="str">
        <f t="shared" si="1430"/>
        <v>-18.236621832199-4.24073871494687i</v>
      </c>
      <c r="AG2710" t="e">
        <f t="shared" si="1431"/>
        <v>#DIV/0!</v>
      </c>
      <c r="AH2710" t="e">
        <f t="shared" si="1432"/>
        <v>#DIV/0!</v>
      </c>
      <c r="AI2710" t="e">
        <f t="shared" si="1433"/>
        <v>#DIV/0!</v>
      </c>
      <c r="AJ2710" t="e">
        <f t="shared" si="1434"/>
        <v>#DIV/0!</v>
      </c>
      <c r="AK2710"/>
      <c r="AL2710"/>
      <c r="AM2710"/>
      <c r="AN2710"/>
    </row>
    <row r="2711" spans="1:40" x14ac:dyDescent="0.3">
      <c r="A2711"/>
      <c r="B2711">
        <f t="shared" si="1400"/>
        <v>777000</v>
      </c>
      <c r="C2711" s="186" t="str">
        <f t="shared" si="1403"/>
        <v>-0.000770027754813783+0.00383970105822163i</v>
      </c>
      <c r="D2711" s="158" t="str">
        <f t="shared" si="1404"/>
        <v>-7.26290453489793-1.42560474331663i</v>
      </c>
      <c r="E2711" t="str">
        <f t="shared" si="1405"/>
        <v>156.220657516259-2036.3414894976i</v>
      </c>
      <c r="F2711" t="str">
        <f t="shared" si="1406"/>
        <v>0.946565346362307+0.189788145838652i</v>
      </c>
      <c r="G2711" t="str">
        <f t="shared" si="1401"/>
        <v>0.946565346362307+0.189788145838652i</v>
      </c>
      <c r="H2711" t="str">
        <f t="shared" si="1407"/>
        <v>10.9765436359715+2.81047009366635i</v>
      </c>
      <c r="I2711" t="str">
        <f t="shared" si="1408"/>
        <v>3051.27186479909i</v>
      </c>
      <c r="J2711" t="str">
        <f t="shared" si="1402"/>
        <v>-2304.96519504506+650.648330414773i</v>
      </c>
      <c r="K2711" t="str">
        <f t="shared" si="1409"/>
        <v>0.346100597051211-1.22608449587323i</v>
      </c>
      <c r="L2711" t="str">
        <f t="shared" si="1410"/>
        <v>0.0870226955105877-0.254844979137438i</v>
      </c>
      <c r="M2711" t="str">
        <f t="shared" si="1411"/>
        <v>0.433123292561799-1.48092947501067i</v>
      </c>
      <c r="N2711" t="str">
        <f t="shared" si="1412"/>
        <v>-9.9328670841233i</v>
      </c>
      <c r="O2711" t="str">
        <f t="shared" si="1413"/>
        <v>-0.873675760187473+0.486508649523153i</v>
      </c>
      <c r="P2711" t="str">
        <f t="shared" si="1414"/>
        <v>1.87367576018747-0.486508649523153i</v>
      </c>
      <c r="Q2711" t="str">
        <f t="shared" si="1415"/>
        <v>-1.87367576018747+10.4193757336465i</v>
      </c>
      <c r="R2711" t="str">
        <f t="shared" si="1416"/>
        <v>-0.0765545383073972-0.166059601041282i</v>
      </c>
      <c r="S2711" t="str">
        <f t="shared" si="1417"/>
        <v>1.09002656615894i</v>
      </c>
      <c r="T2711" t="str">
        <f t="shared" si="1418"/>
        <v>0.181009376700752-0.0834464805150952i</v>
      </c>
      <c r="U2711" t="e">
        <f t="shared" si="1419"/>
        <v>#DIV/0!</v>
      </c>
      <c r="V2711" t="str">
        <f t="shared" si="1420"/>
        <v>0.0000833333333333333-0.00034138769431981i</v>
      </c>
      <c r="W2711" t="e">
        <f t="shared" si="1421"/>
        <v>#DIV/0!</v>
      </c>
      <c r="X2711" t="e">
        <f t="shared" si="1422"/>
        <v>#DIV/0!</v>
      </c>
      <c r="Y2711" t="str">
        <f t="shared" si="1423"/>
        <v>0.00096+3.31978378890141i</v>
      </c>
      <c r="Z2711" t="e">
        <f t="shared" si="1424"/>
        <v>#DIV/0!</v>
      </c>
      <c r="AA2711" t="e">
        <f t="shared" si="1425"/>
        <v>#DIV/0!</v>
      </c>
      <c r="AB2711" t="str">
        <f t="shared" si="1426"/>
        <v>0.103290304033622-0.0476174908728034i</v>
      </c>
      <c r="AC2711" t="str">
        <f t="shared" si="1427"/>
        <v>0.974219290813165-0.173589900156564i</v>
      </c>
      <c r="AD2711" t="str">
        <f t="shared" si="1428"/>
        <v>0.111202250130803-0.0290631725756312i</v>
      </c>
      <c r="AE2711" t="e">
        <f t="shared" si="1429"/>
        <v>#DIV/0!</v>
      </c>
      <c r="AF2711" t="str">
        <f t="shared" si="1430"/>
        <v>-18.2394481708694-4.23607483698298i</v>
      </c>
      <c r="AG2711" t="e">
        <f t="shared" si="1431"/>
        <v>#DIV/0!</v>
      </c>
      <c r="AH2711" t="e">
        <f t="shared" si="1432"/>
        <v>#DIV/0!</v>
      </c>
      <c r="AI2711" t="e">
        <f t="shared" si="1433"/>
        <v>#DIV/0!</v>
      </c>
      <c r="AJ2711" t="e">
        <f t="shared" si="1434"/>
        <v>#DIV/0!</v>
      </c>
      <c r="AK2711"/>
      <c r="AL2711"/>
      <c r="AM2711"/>
      <c r="AN2711"/>
    </row>
    <row r="2712" spans="1:40" x14ac:dyDescent="0.3">
      <c r="A2712"/>
      <c r="B2712">
        <f t="shared" si="1400"/>
        <v>778000</v>
      </c>
      <c r="C2712" s="186" t="str">
        <f t="shared" si="1403"/>
        <v>-0.000768194463493705+0.00383528117557024i</v>
      </c>
      <c r="D2712" s="158" t="str">
        <f t="shared" si="1404"/>
        <v>-7.26386581218289-1.42404264545778i</v>
      </c>
      <c r="E2712" t="str">
        <f t="shared" si="1405"/>
        <v>155.821662302625-2033.75465409113i</v>
      </c>
      <c r="F2712" t="str">
        <f t="shared" si="1406"/>
        <v>0.946692563647318+0.189579974061367i</v>
      </c>
      <c r="G2712" t="str">
        <f t="shared" si="1401"/>
        <v>0.946692563647318+0.189579974061367i</v>
      </c>
      <c r="H2712" t="str">
        <f t="shared" si="1407"/>
        <v>10.9783988677575+2.80737754588519i</v>
      </c>
      <c r="I2712" t="str">
        <f t="shared" si="1408"/>
        <v>3055.19885561607i</v>
      </c>
      <c r="J2712" t="str">
        <f t="shared" si="1402"/>
        <v>-2310.90457492957+651.485715653403i</v>
      </c>
      <c r="K2712" t="str">
        <f t="shared" si="1409"/>
        <v>0.345276201688758-1.22473959892829i</v>
      </c>
      <c r="L2712" t="str">
        <f t="shared" si="1410"/>
        <v>0.0868224230950033-0.254585714630158i</v>
      </c>
      <c r="M2712" t="str">
        <f t="shared" si="1411"/>
        <v>0.432098624783761-1.47932531355845i</v>
      </c>
      <c r="N2712" t="str">
        <f t="shared" si="1412"/>
        <v>-9.94565069684418i</v>
      </c>
      <c r="O2712" t="str">
        <f t="shared" si="1413"/>
        <v>-0.867385204016412+0.497637325623197i</v>
      </c>
      <c r="P2712" t="str">
        <f t="shared" si="1414"/>
        <v>1.86738520401641-0.497637325623197i</v>
      </c>
      <c r="Q2712" t="str">
        <f t="shared" si="1415"/>
        <v>-1.86738520401641+10.4432880224674i</v>
      </c>
      <c r="R2712" t="str">
        <f t="shared" si="1416"/>
        <v>-0.0771581014439238-0.165015204340105i</v>
      </c>
      <c r="S2712" t="str">
        <f t="shared" si="1417"/>
        <v>1.09142943175245i</v>
      </c>
      <c r="T2712" t="str">
        <f t="shared" si="1418"/>
        <v>0.180102450703435-0.0842126228140396i</v>
      </c>
      <c r="U2712" t="e">
        <f t="shared" si="1419"/>
        <v>#DIV/0!</v>
      </c>
      <c r="V2712" t="str">
        <f t="shared" si="1420"/>
        <v>0.0000833333333333333-0.00034094889265616i</v>
      </c>
      <c r="W2712" t="e">
        <f t="shared" si="1421"/>
        <v>#DIV/0!</v>
      </c>
      <c r="X2712" t="e">
        <f t="shared" si="1422"/>
        <v>#DIV/0!</v>
      </c>
      <c r="Y2712" t="str">
        <f t="shared" si="1423"/>
        <v>0.00096+3.32405635491029i</v>
      </c>
      <c r="Z2712" t="e">
        <f t="shared" si="1424"/>
        <v>#DIV/0!</v>
      </c>
      <c r="AA2712" t="e">
        <f t="shared" si="1425"/>
        <v>#DIV/0!</v>
      </c>
      <c r="AB2712" t="str">
        <f t="shared" si="1426"/>
        <v>0.102772780225152-0.0480546785612722i</v>
      </c>
      <c r="AC2712" t="str">
        <f t="shared" si="1427"/>
        <v>0.973319474569887-0.172798735852598i</v>
      </c>
      <c r="AD2712" t="str">
        <f t="shared" si="1428"/>
        <v>0.110861036712356-0.0296901811965067i</v>
      </c>
      <c r="AE2712" t="e">
        <f t="shared" si="1429"/>
        <v>#DIV/0!</v>
      </c>
      <c r="AF2712" t="str">
        <f t="shared" si="1430"/>
        <v>-18.2422646799404-4.23142019134297i</v>
      </c>
      <c r="AG2712" t="e">
        <f t="shared" si="1431"/>
        <v>#DIV/0!</v>
      </c>
      <c r="AH2712" t="e">
        <f t="shared" si="1432"/>
        <v>#DIV/0!</v>
      </c>
      <c r="AI2712" t="e">
        <f t="shared" si="1433"/>
        <v>#DIV/0!</v>
      </c>
      <c r="AJ2712" t="e">
        <f t="shared" si="1434"/>
        <v>#DIV/0!</v>
      </c>
      <c r="AK2712"/>
      <c r="AL2712"/>
      <c r="AM2712"/>
      <c r="AN2712"/>
    </row>
    <row r="2713" spans="1:40" x14ac:dyDescent="0.3">
      <c r="A2713"/>
      <c r="B2713">
        <f t="shared" ref="B2713:B2776" si="1435">B2712+1000</f>
        <v>779000</v>
      </c>
      <c r="C2713" s="186" t="str">
        <f t="shared" si="1403"/>
        <v>-0.000766367539737858+0.00383087085244438i</v>
      </c>
      <c r="D2713" s="158" t="str">
        <f t="shared" si="1404"/>
        <v>-7.26482375068957-1.42248362050269i</v>
      </c>
      <c r="E2713" t="str">
        <f t="shared" si="1405"/>
        <v>155.424190743385-2031.17434352154i</v>
      </c>
      <c r="F2713" t="str">
        <f t="shared" si="1406"/>
        <v>0.946819339071945+0.189372212657143i</v>
      </c>
      <c r="G2713" t="str">
        <f t="shared" si="1401"/>
        <v>0.946819339071945+0.189372212657143i</v>
      </c>
      <c r="H2713" t="str">
        <f t="shared" si="1407"/>
        <v>10.9802476529608+2.80429113435783i</v>
      </c>
      <c r="I2713" t="str">
        <f t="shared" si="1408"/>
        <v>3059.12584643306i</v>
      </c>
      <c r="J2713" t="str">
        <f t="shared" si="1402"/>
        <v>-2316.85159388789+652.323100892031i</v>
      </c>
      <c r="K2713" t="str">
        <f t="shared" si="1409"/>
        <v>0.344454671569573-1.22339735287128i</v>
      </c>
      <c r="L2713" t="str">
        <f t="shared" si="1410"/>
        <v>0.0866228145565591-0.254326889642901i</v>
      </c>
      <c r="M2713" t="str">
        <f t="shared" si="1411"/>
        <v>0.431077486126132-1.47772424251418i</v>
      </c>
      <c r="N2713" t="str">
        <f t="shared" si="1412"/>
        <v>-9.95843430956506i</v>
      </c>
      <c r="O2713" t="str">
        <f t="shared" si="1413"/>
        <v>-0.86095290103151+0.508684678563673i</v>
      </c>
      <c r="P2713" t="str">
        <f t="shared" si="1414"/>
        <v>1.86095290103151-0.508684678563673i</v>
      </c>
      <c r="Q2713" t="str">
        <f t="shared" si="1415"/>
        <v>-1.86095290103151+10.4671189881287i</v>
      </c>
      <c r="R2713" t="str">
        <f t="shared" si="1416"/>
        <v>-0.0777501246776038-0.16396714157006i</v>
      </c>
      <c r="S2713" t="str">
        <f t="shared" si="1417"/>
        <v>1.09283229734596i</v>
      </c>
      <c r="T2713" t="str">
        <f t="shared" si="1418"/>
        <v>0.179188588011259-0.0849678473703606i</v>
      </c>
      <c r="U2713" t="e">
        <f t="shared" si="1419"/>
        <v>#DIV/0!</v>
      </c>
      <c r="V2713" t="str">
        <f t="shared" si="1420"/>
        <v>0.0000833333333333333-0.00034051121756931i</v>
      </c>
      <c r="W2713" t="e">
        <f t="shared" si="1421"/>
        <v>#DIV/0!</v>
      </c>
      <c r="X2713" t="e">
        <f t="shared" si="1422"/>
        <v>#DIV/0!</v>
      </c>
      <c r="Y2713" t="str">
        <f t="shared" si="1423"/>
        <v>0.00096+3.32832892091917i</v>
      </c>
      <c r="Z2713" t="e">
        <f t="shared" si="1424"/>
        <v>#DIV/0!</v>
      </c>
      <c r="AA2713" t="e">
        <f t="shared" si="1425"/>
        <v>#DIV/0!</v>
      </c>
      <c r="AB2713" t="str">
        <f t="shared" si="1426"/>
        <v>0.102251298095108-0.0484856362025718i</v>
      </c>
      <c r="AC2713" t="str">
        <f t="shared" si="1427"/>
        <v>0.972429832505709-0.172000288191116i</v>
      </c>
      <c r="AD2713" t="str">
        <f t="shared" si="1428"/>
        <v>0.110512025720845-0.0303132780840817i</v>
      </c>
      <c r="AE2713" t="e">
        <f t="shared" si="1429"/>
        <v>#DIV/0!</v>
      </c>
      <c r="AF2713" t="str">
        <f t="shared" si="1430"/>
        <v>-18.2450714036504-4.22677475486052i</v>
      </c>
      <c r="AG2713" t="e">
        <f t="shared" si="1431"/>
        <v>#DIV/0!</v>
      </c>
      <c r="AH2713" t="e">
        <f t="shared" si="1432"/>
        <v>#DIV/0!</v>
      </c>
      <c r="AI2713" t="e">
        <f t="shared" si="1433"/>
        <v>#DIV/0!</v>
      </c>
      <c r="AJ2713" t="e">
        <f t="shared" si="1434"/>
        <v>#DIV/0!</v>
      </c>
      <c r="AK2713"/>
      <c r="AL2713"/>
      <c r="AM2713"/>
      <c r="AN2713"/>
    </row>
    <row r="2714" spans="1:40" x14ac:dyDescent="0.3">
      <c r="A2714"/>
      <c r="B2714">
        <f t="shared" si="1435"/>
        <v>780000</v>
      </c>
      <c r="C2714" s="186" t="str">
        <f t="shared" si="1403"/>
        <v>-0.00076454695492721+0.00382647006010268i</v>
      </c>
      <c r="D2714" s="158" t="str">
        <f t="shared" si="1404"/>
        <v>-7.26577836542404-1.42092766084121i</v>
      </c>
      <c r="E2714" t="str">
        <f t="shared" si="1405"/>
        <v>155.028235105656-2028.60053328423i</v>
      </c>
      <c r="F2714" t="str">
        <f t="shared" si="1406"/>
        <v>0.946945674622121+0.189164860604608i</v>
      </c>
      <c r="G2714" t="str">
        <f t="shared" si="1401"/>
        <v>0.946945674622121+0.189164860604608i</v>
      </c>
      <c r="H2714" t="str">
        <f t="shared" si="1407"/>
        <v>10.9820900205738+2.80121084357991i</v>
      </c>
      <c r="I2714" t="str">
        <f t="shared" si="1408"/>
        <v>3063.05283725005i</v>
      </c>
      <c r="J2714" t="str">
        <f t="shared" si="1402"/>
        <v>-2322.80625192001+653.160486130661i</v>
      </c>
      <c r="K2714" t="str">
        <f t="shared" si="1409"/>
        <v>0.343635993804762-1.22205775110954i</v>
      </c>
      <c r="L2714" t="str">
        <f t="shared" si="1410"/>
        <v>0.086423867091296-0.254068503438999i</v>
      </c>
      <c r="M2714" t="str">
        <f t="shared" si="1411"/>
        <v>0.430059860896058-1.47612625454854i</v>
      </c>
      <c r="N2714" t="str">
        <f t="shared" si="1412"/>
        <v>-9.97121792228594i</v>
      </c>
      <c r="O2714" t="str">
        <f t="shared" si="1413"/>
        <v>-0.854379902390259+0.519648903002414i</v>
      </c>
      <c r="P2714" t="str">
        <f t="shared" si="1414"/>
        <v>1.85437990239026-0.519648903002414i</v>
      </c>
      <c r="Q2714" t="str">
        <f t="shared" si="1415"/>
        <v>-1.85437990239026+10.4908668252884i</v>
      </c>
      <c r="R2714" t="str">
        <f t="shared" si="1416"/>
        <v>-0.0783306285940618-0.162915532857968i</v>
      </c>
      <c r="S2714" t="str">
        <f t="shared" si="1417"/>
        <v>1.09423516293947i</v>
      </c>
      <c r="T2714" t="str">
        <f t="shared" si="1418"/>
        <v>0.178267904642209-0.0857121281427743i</v>
      </c>
      <c r="U2714" t="e">
        <f t="shared" si="1419"/>
        <v>#DIV/0!</v>
      </c>
      <c r="V2714" t="str">
        <f t="shared" si="1420"/>
        <v>0.0000833333333333333-0.000340074664726272i</v>
      </c>
      <c r="W2714" t="e">
        <f t="shared" si="1421"/>
        <v>#DIV/0!</v>
      </c>
      <c r="X2714" t="e">
        <f t="shared" si="1422"/>
        <v>#DIV/0!</v>
      </c>
      <c r="Y2714" t="str">
        <f t="shared" si="1423"/>
        <v>0.00096+3.33260148692805i</v>
      </c>
      <c r="Z2714" t="e">
        <f t="shared" si="1424"/>
        <v>#DIV/0!</v>
      </c>
      <c r="AA2714" t="e">
        <f t="shared" si="1425"/>
        <v>#DIV/0!</v>
      </c>
      <c r="AB2714" t="str">
        <f t="shared" si="1426"/>
        <v>0.101725923847425-0.0489103489366313i</v>
      </c>
      <c r="AC2714" t="str">
        <f t="shared" si="1427"/>
        <v>0.971550386474855-0.171194684819455i</v>
      </c>
      <c r="AD2714" t="str">
        <f t="shared" si="1428"/>
        <v>0.110155255391456-0.0309323686419656i</v>
      </c>
      <c r="AE2714" t="e">
        <f t="shared" si="1429"/>
        <v>#DIV/0!</v>
      </c>
      <c r="AF2714" t="str">
        <f t="shared" si="1430"/>
        <v>-18.2478683859978-4.22213850442112i</v>
      </c>
      <c r="AG2714" t="e">
        <f t="shared" si="1431"/>
        <v>#DIV/0!</v>
      </c>
      <c r="AH2714" t="e">
        <f t="shared" si="1432"/>
        <v>#DIV/0!</v>
      </c>
      <c r="AI2714" t="e">
        <f t="shared" si="1433"/>
        <v>#DIV/0!</v>
      </c>
      <c r="AJ2714" t="e">
        <f t="shared" si="1434"/>
        <v>#DIV/0!</v>
      </c>
      <c r="AK2714"/>
      <c r="AL2714"/>
      <c r="AM2714"/>
      <c r="AN2714"/>
    </row>
    <row r="2715" spans="1:40" x14ac:dyDescent="0.3">
      <c r="A2715"/>
      <c r="B2715">
        <f t="shared" si="1435"/>
        <v>781000</v>
      </c>
      <c r="C2715" s="186" t="str">
        <f t="shared" si="1403"/>
        <v>-0.000762732680598222+0.0038220787699075i</v>
      </c>
      <c r="D2715" s="158" t="str">
        <f t="shared" si="1404"/>
        <v>-7.26672967131079-1.4193747588793i</v>
      </c>
      <c r="E2715" t="str">
        <f t="shared" si="1405"/>
        <v>154.63378770546-2026.03319899641i</v>
      </c>
      <c r="F2715" t="str">
        <f t="shared" si="1406"/>
        <v>0.947071572272983+0.188957916884598i</v>
      </c>
      <c r="G2715" t="str">
        <f t="shared" si="1401"/>
        <v>0.947071572272983+0.188957916884598i</v>
      </c>
      <c r="H2715" t="str">
        <f t="shared" si="1407"/>
        <v>10.9839259994312+2.79813665808251i</v>
      </c>
      <c r="I2715" t="str">
        <f t="shared" si="1408"/>
        <v>3066.97982806704i</v>
      </c>
      <c r="J2715" t="str">
        <f t="shared" si="1402"/>
        <v>-2328.76854902594+653.99787136929i</v>
      </c>
      <c r="K2715" t="str">
        <f t="shared" si="1409"/>
        <v>0.342820155575529-1.22072078706457i</v>
      </c>
      <c r="L2715" t="str">
        <f t="shared" si="1410"/>
        <v>0.086225577909281-0.253810555280793i</v>
      </c>
      <c r="M2715" t="str">
        <f t="shared" si="1411"/>
        <v>0.42904573348481-1.47453134234536i</v>
      </c>
      <c r="N2715" t="str">
        <f t="shared" si="1412"/>
        <v>-9.98400153500682i</v>
      </c>
      <c r="O2715" t="str">
        <f t="shared" si="1413"/>
        <v>-0.847667282242423+0.530528207181997i</v>
      </c>
      <c r="P2715" t="str">
        <f t="shared" si="1414"/>
        <v>1.84766728224242-0.530528207181997i</v>
      </c>
      <c r="Q2715" t="str">
        <f t="shared" si="1415"/>
        <v>-1.84766728224242+10.5145297421888i</v>
      </c>
      <c r="R2715" t="str">
        <f t="shared" si="1416"/>
        <v>-0.07889963431903-0.161860496956089i</v>
      </c>
      <c r="S2715" t="str">
        <f t="shared" si="1417"/>
        <v>1.09563802853298i</v>
      </c>
      <c r="T2715" t="str">
        <f t="shared" si="1418"/>
        <v>0.177340515782338-0.0864454397972751i</v>
      </c>
      <c r="U2715" t="e">
        <f t="shared" si="1419"/>
        <v>#DIV/0!</v>
      </c>
      <c r="V2715" t="str">
        <f t="shared" si="1420"/>
        <v>0.0000833333333333333-0.000339639229816252i</v>
      </c>
      <c r="W2715" t="e">
        <f t="shared" si="1421"/>
        <v>#DIV/0!</v>
      </c>
      <c r="X2715" t="e">
        <f t="shared" si="1422"/>
        <v>#DIV/0!</v>
      </c>
      <c r="Y2715" t="str">
        <f t="shared" si="1423"/>
        <v>0.00096+3.33687405293693i</v>
      </c>
      <c r="Z2715" t="e">
        <f t="shared" si="1424"/>
        <v>#DIV/0!</v>
      </c>
      <c r="AA2715" t="e">
        <f t="shared" si="1425"/>
        <v>#DIV/0!</v>
      </c>
      <c r="AB2715" t="str">
        <f t="shared" si="1426"/>
        <v>0.101196723211306-0.049328802306978i</v>
      </c>
      <c r="AC2715" t="str">
        <f t="shared" si="1427"/>
        <v>0.970681157254457-0.170382052285443i</v>
      </c>
      <c r="AD2715" t="str">
        <f t="shared" si="1428"/>
        <v>0.109790765068379-0.0315473584747985i</v>
      </c>
      <c r="AE2715" t="e">
        <f t="shared" si="1429"/>
        <v>#DIV/0!</v>
      </c>
      <c r="AF2715" t="str">
        <f t="shared" si="1430"/>
        <v>-18.250655670742-4.21751141696181i</v>
      </c>
      <c r="AG2715" t="e">
        <f t="shared" si="1431"/>
        <v>#DIV/0!</v>
      </c>
      <c r="AH2715" t="e">
        <f t="shared" si="1432"/>
        <v>#DIV/0!</v>
      </c>
      <c r="AI2715" t="e">
        <f t="shared" si="1433"/>
        <v>#DIV/0!</v>
      </c>
      <c r="AJ2715" t="e">
        <f t="shared" si="1434"/>
        <v>#DIV/0!</v>
      </c>
      <c r="AK2715"/>
      <c r="AL2715"/>
      <c r="AM2715"/>
      <c r="AN2715"/>
    </row>
    <row r="2716" spans="1:40" x14ac:dyDescent="0.3">
      <c r="A2716"/>
      <c r="B2716">
        <f t="shared" si="1435"/>
        <v>782000</v>
      </c>
      <c r="C2716" s="186" t="str">
        <f t="shared" si="1403"/>
        <v>-0.000760924688441892+0.00381769695332432i</v>
      </c>
      <c r="D2716" s="158" t="str">
        <f t="shared" si="1404"/>
        <v>-7.26767768319329-1.41782490703913i</v>
      </c>
      <c r="E2716" t="str">
        <f t="shared" si="1405"/>
        <v>154.240840907347-2023.47231639634i</v>
      </c>
      <c r="F2716" t="str">
        <f t="shared" si="1406"/>
        <v>0.947197033988943+0.188751380480167i</v>
      </c>
      <c r="G2716" t="str">
        <f t="shared" si="1401"/>
        <v>0.947197033988943+0.188751380480167i</v>
      </c>
      <c r="H2716" t="str">
        <f t="shared" si="1407"/>
        <v>10.985755618211+2.79506856243223i</v>
      </c>
      <c r="I2716" t="str">
        <f t="shared" si="1408"/>
        <v>3070.90681888402i</v>
      </c>
      <c r="J2716" t="str">
        <f t="shared" si="1402"/>
        <v>-2334.73848520567+654.835256607919i</v>
      </c>
      <c r="K2716" t="str">
        <f t="shared" si="1409"/>
        <v>0.342007144132751-1.21938645417211i</v>
      </c>
      <c r="L2716" t="str">
        <f t="shared" si="1410"/>
        <v>0.0860279442345246-0.253553044429666i</v>
      </c>
      <c r="M2716" t="str">
        <f t="shared" si="1411"/>
        <v>0.428035088367276-1.47293949860178i</v>
      </c>
      <c r="N2716" t="str">
        <f t="shared" si="1412"/>
        <v>-9.9967851477277i</v>
      </c>
      <c r="O2716" t="str">
        <f t="shared" si="1413"/>
        <v>-0.840816137554514+0.541320813222537i</v>
      </c>
      <c r="P2716" t="str">
        <f t="shared" si="1414"/>
        <v>1.84081613755451-0.541320813222537i</v>
      </c>
      <c r="Q2716" t="str">
        <f t="shared" si="1415"/>
        <v>-1.84081613755451+10.5381059609502i</v>
      </c>
      <c r="R2716" t="str">
        <f t="shared" si="1416"/>
        <v>-0.079457163490618-0.160802151262852i</v>
      </c>
      <c r="S2716" t="str">
        <f t="shared" si="1417"/>
        <v>1.0970408941265i</v>
      </c>
      <c r="T2716" t="str">
        <f t="shared" si="1418"/>
        <v>0.176406535798864-0.0871677576805031i</v>
      </c>
      <c r="U2716" t="e">
        <f t="shared" si="1419"/>
        <v>#DIV/0!</v>
      </c>
      <c r="V2716" t="str">
        <f t="shared" si="1420"/>
        <v>0.0000833333333333333-0.000339204908550502i</v>
      </c>
      <c r="W2716" t="e">
        <f t="shared" si="1421"/>
        <v>#DIV/0!</v>
      </c>
      <c r="X2716" t="e">
        <f t="shared" si="1422"/>
        <v>#DIV/0!</v>
      </c>
      <c r="Y2716" t="str">
        <f t="shared" si="1423"/>
        <v>0.00096+3.34114661894582i</v>
      </c>
      <c r="Z2716" t="e">
        <f t="shared" si="1424"/>
        <v>#DIV/0!</v>
      </c>
      <c r="AA2716" t="e">
        <f t="shared" si="1425"/>
        <v>#DIV/0!</v>
      </c>
      <c r="AB2716" t="str">
        <f t="shared" si="1426"/>
        <v>0.100663761448702-0.0497409822455394i</v>
      </c>
      <c r="AC2716" t="str">
        <f t="shared" si="1427"/>
        <v>0.969822164578373-0.169562516046565i</v>
      </c>
      <c r="AD2716" t="str">
        <f t="shared" si="1428"/>
        <v>0.109418595208968-0.032158153400407i</v>
      </c>
      <c r="AE2716" t="e">
        <f t="shared" si="1429"/>
        <v>#DIV/0!</v>
      </c>
      <c r="AF2716" t="str">
        <f t="shared" si="1430"/>
        <v>-18.2534333014043-4.21289346947136i</v>
      </c>
      <c r="AG2716" t="e">
        <f t="shared" si="1431"/>
        <v>#DIV/0!</v>
      </c>
      <c r="AH2716" t="e">
        <f t="shared" si="1432"/>
        <v>#DIV/0!</v>
      </c>
      <c r="AI2716" t="e">
        <f t="shared" si="1433"/>
        <v>#DIV/0!</v>
      </c>
      <c r="AJ2716" t="e">
        <f t="shared" si="1434"/>
        <v>#DIV/0!</v>
      </c>
      <c r="AK2716"/>
      <c r="AL2716"/>
      <c r="AM2716"/>
      <c r="AN2716"/>
    </row>
    <row r="2717" spans="1:40" x14ac:dyDescent="0.3">
      <c r="A2717"/>
      <c r="B2717">
        <f t="shared" si="1435"/>
        <v>783000</v>
      </c>
      <c r="C2717" s="186" t="str">
        <f t="shared" si="1403"/>
        <v>-0.000759122950302703+0.00381332458192156i</v>
      </c>
      <c r="D2717" s="158" t="str">
        <f t="shared" si="1404"/>
        <v>-7.26862241583438-1.41627809775898i</v>
      </c>
      <c r="E2717" t="str">
        <f t="shared" si="1405"/>
        <v>153.849387124023-2020.91786134246i</v>
      </c>
      <c r="F2717" t="str">
        <f t="shared" si="1406"/>
        <v>0.947322061723746+0.188545250376571i</v>
      </c>
      <c r="G2717" t="str">
        <f t="shared" si="1401"/>
        <v>0.947322061723746+0.188545250376571i</v>
      </c>
      <c r="H2717" t="str">
        <f t="shared" si="1407"/>
        <v>10.9875789054352+2.79200654123109i</v>
      </c>
      <c r="I2717" t="str">
        <f t="shared" si="1408"/>
        <v>3074.83380970101i</v>
      </c>
      <c r="J2717" t="str">
        <f t="shared" si="1402"/>
        <v>-2340.71606045922+655.672641846548i</v>
      </c>
      <c r="K2717" t="str">
        <f t="shared" si="1409"/>
        <v>0.341196946796528-1.21805474588216i</v>
      </c>
      <c r="L2717" t="str">
        <f t="shared" si="1410"/>
        <v>0.0858309633049059-0.253295970146073i</v>
      </c>
      <c r="M2717" t="str">
        <f t="shared" si="1411"/>
        <v>0.427027910101434-1.47135071602823i</v>
      </c>
      <c r="N2717" t="str">
        <f t="shared" si="1412"/>
        <v>-10.0095687604486i</v>
      </c>
      <c r="O2717" t="str">
        <f t="shared" si="1413"/>
        <v>-0.833827587930502+0.552024957412254i</v>
      </c>
      <c r="P2717" t="str">
        <f t="shared" si="1414"/>
        <v>1.8338275879305-0.552024957412254i</v>
      </c>
      <c r="Q2717" t="str">
        <f t="shared" si="1415"/>
        <v>-1.8338275879305+10.5615937178609i</v>
      </c>
      <c r="R2717" t="str">
        <f t="shared" si="1416"/>
        <v>-0.0800032382324336-0.159740611843739i</v>
      </c>
      <c r="S2717" t="str">
        <f t="shared" si="1417"/>
        <v>1.09844375972001i</v>
      </c>
      <c r="T2717" t="str">
        <f t="shared" si="1418"/>
        <v>0.175466078253611-0.08787905779381i</v>
      </c>
      <c r="U2717" t="e">
        <f t="shared" si="1419"/>
        <v>#DIV/0!</v>
      </c>
      <c r="V2717" t="str">
        <f t="shared" si="1420"/>
        <v>0.0000833333333333333-0.000338771696662187i</v>
      </c>
      <c r="W2717" t="e">
        <f t="shared" si="1421"/>
        <v>#DIV/0!</v>
      </c>
      <c r="X2717" t="e">
        <f t="shared" si="1422"/>
        <v>#DIV/0!</v>
      </c>
      <c r="Y2717" t="str">
        <f t="shared" si="1423"/>
        <v>0.00096+3.3454191849547i</v>
      </c>
      <c r="Z2717" t="e">
        <f t="shared" si="1424"/>
        <v>#DIV/0!</v>
      </c>
      <c r="AA2717" t="e">
        <f t="shared" si="1425"/>
        <v>#DIV/0!</v>
      </c>
      <c r="AB2717" t="str">
        <f t="shared" si="1426"/>
        <v>0.100127103361975-0.0501468750578442i</v>
      </c>
      <c r="AC2717" t="str">
        <f t="shared" si="1427"/>
        <v>0.968973427170237-0.168736200479543i</v>
      </c>
      <c r="AD2717" t="str">
        <f t="shared" si="1428"/>
        <v>0.109038787387785-0.0327646594621783i</v>
      </c>
      <c r="AE2717" t="e">
        <f t="shared" si="1429"/>
        <v>#DIV/0!</v>
      </c>
      <c r="AF2717" t="str">
        <f t="shared" si="1430"/>
        <v>-18.2562013212696-4.20828463899007i</v>
      </c>
      <c r="AG2717" t="e">
        <f t="shared" si="1431"/>
        <v>#DIV/0!</v>
      </c>
      <c r="AH2717" t="e">
        <f t="shared" si="1432"/>
        <v>#DIV/0!</v>
      </c>
      <c r="AI2717" t="e">
        <f t="shared" si="1433"/>
        <v>#DIV/0!</v>
      </c>
      <c r="AJ2717" t="e">
        <f t="shared" si="1434"/>
        <v>#DIV/0!</v>
      </c>
      <c r="AK2717"/>
      <c r="AL2717"/>
      <c r="AM2717"/>
      <c r="AN2717"/>
    </row>
    <row r="2718" spans="1:40" x14ac:dyDescent="0.3">
      <c r="A2718"/>
      <c r="B2718">
        <f t="shared" si="1435"/>
        <v>784000</v>
      </c>
      <c r="C2718" s="186" t="str">
        <f t="shared" si="1403"/>
        <v>-0.000757327438177796+0.00380896162737014i</v>
      </c>
      <c r="D2718" s="158" t="str">
        <f t="shared" si="1404"/>
        <v>-7.26956388391705-1.41473432349349i</v>
      </c>
      <c r="E2718" t="str">
        <f t="shared" si="1405"/>
        <v>153.459418816003-2018.36980981284i</v>
      </c>
      <c r="F2718" t="str">
        <f t="shared" si="1406"/>
        <v>0.947446657420567+0.188339525561304i</v>
      </c>
      <c r="G2718" t="str">
        <f t="shared" si="1401"/>
        <v>0.947446657420567+0.188339525561304i</v>
      </c>
      <c r="H2718" t="str">
        <f t="shared" si="1407"/>
        <v>10.9893958894716+2.78895057911687i</v>
      </c>
      <c r="I2718" t="str">
        <f t="shared" si="1408"/>
        <v>3078.760800518i</v>
      </c>
      <c r="J2718" t="str">
        <f t="shared" si="1402"/>
        <v>-2346.70127478656+656.510027085176i</v>
      </c>
      <c r="K2718" t="str">
        <f t="shared" si="1409"/>
        <v>0.340389550955768-1.21672565565901i</v>
      </c>
      <c r="L2718" t="str">
        <f t="shared" si="1410"/>
        <v>0.0856346323720936-0.253039331689577i</v>
      </c>
      <c r="M2718" t="str">
        <f t="shared" si="1411"/>
        <v>0.426024183327862-1.46976498734859i</v>
      </c>
      <c r="N2718" t="str">
        <f t="shared" si="1412"/>
        <v>-10.0223523731695i</v>
      </c>
      <c r="O2718" t="str">
        <f t="shared" si="1413"/>
        <v>-0.826702775428897+0.562638890495634i</v>
      </c>
      <c r="P2718" t="str">
        <f t="shared" si="1414"/>
        <v>1.8267027754289-0.562638890495634i</v>
      </c>
      <c r="Q2718" t="str">
        <f t="shared" si="1415"/>
        <v>-1.8267027754289+10.5849912636651i</v>
      </c>
      <c r="R2718" t="str">
        <f t="shared" si="1416"/>
        <v>-0.0805378811275211-0.158675993452311i</v>
      </c>
      <c r="S2718" t="str">
        <f t="shared" si="1417"/>
        <v>1.09984662531352i</v>
      </c>
      <c r="T2718" t="str">
        <f t="shared" si="1418"/>
        <v>0.174519255916794-0.0885793167680055i</v>
      </c>
      <c r="U2718" t="e">
        <f t="shared" si="1419"/>
        <v>#DIV/0!</v>
      </c>
      <c r="V2718" t="str">
        <f t="shared" si="1420"/>
        <v>0.0000833333333333333-0.00033833958990624i</v>
      </c>
      <c r="W2718" t="e">
        <f t="shared" si="1421"/>
        <v>#DIV/0!</v>
      </c>
      <c r="X2718" t="e">
        <f t="shared" si="1422"/>
        <v>#DIV/0!</v>
      </c>
      <c r="Y2718" t="str">
        <f t="shared" si="1423"/>
        <v>0.00096+3.34969175096358i</v>
      </c>
      <c r="Z2718" t="e">
        <f t="shared" si="1424"/>
        <v>#DIV/0!</v>
      </c>
      <c r="AA2718" t="e">
        <f t="shared" si="1425"/>
        <v>#DIV/0!</v>
      </c>
      <c r="AB2718" t="str">
        <f t="shared" si="1426"/>
        <v>0.0995868133017677-0.0505464674086123i</v>
      </c>
      <c r="AC2718" t="str">
        <f t="shared" si="1427"/>
        <v>0.968134962775775-0.167903228890421i</v>
      </c>
      <c r="AD2718" t="str">
        <f t="shared" si="1428"/>
        <v>0.108651384300553-0.033366782941623i</v>
      </c>
      <c r="AE2718" t="e">
        <f t="shared" si="1429"/>
        <v>#DIV/0!</v>
      </c>
      <c r="AF2718" t="str">
        <f t="shared" si="1430"/>
        <v>-18.2589597733886-4.20368490261036i</v>
      </c>
      <c r="AG2718" t="e">
        <f t="shared" si="1431"/>
        <v>#DIV/0!</v>
      </c>
      <c r="AH2718" t="e">
        <f t="shared" si="1432"/>
        <v>#DIV/0!</v>
      </c>
      <c r="AI2718" t="e">
        <f t="shared" si="1433"/>
        <v>#DIV/0!</v>
      </c>
      <c r="AJ2718" t="e">
        <f t="shared" si="1434"/>
        <v>#DIV/0!</v>
      </c>
      <c r="AK2718"/>
      <c r="AL2718"/>
      <c r="AM2718"/>
      <c r="AN2718"/>
    </row>
    <row r="2719" spans="1:40" x14ac:dyDescent="0.3">
      <c r="A2719"/>
      <c r="B2719">
        <f t="shared" si="1435"/>
        <v>785000</v>
      </c>
      <c r="C2719" s="186" t="str">
        <f t="shared" si="1403"/>
        <v>-0.000755538124215935+0.00380460806144306i</v>
      </c>
      <c r="D2719" s="158" t="str">
        <f t="shared" si="1404"/>
        <v>-7.27050210204475-1.4131935767136i</v>
      </c>
      <c r="E2719" t="str">
        <f t="shared" si="1405"/>
        <v>153.070928491234-2015.82813790431i</v>
      </c>
      <c r="F2719" t="str">
        <f t="shared" si="1406"/>
        <v>0.947570823012056+0.188134205024086i</v>
      </c>
      <c r="G2719" t="str">
        <f t="shared" si="1401"/>
        <v>0.947570823012056+0.188134205024086i</v>
      </c>
      <c r="H2719" t="str">
        <f t="shared" si="1407"/>
        <v>10.9912065985339+2.78590066076302i</v>
      </c>
      <c r="I2719" t="str">
        <f t="shared" si="1408"/>
        <v>3082.68779133498i</v>
      </c>
      <c r="J2719" t="str">
        <f t="shared" si="1402"/>
        <v>-2352.69412818772+657.347412323806i</v>
      </c>
      <c r="K2719" t="str">
        <f t="shared" si="1409"/>
        <v>0.339584944067727-1.21539917698123i</v>
      </c>
      <c r="L2719" t="str">
        <f t="shared" si="1410"/>
        <v>0.0854389487014695-0.252783128318879i</v>
      </c>
      <c r="M2719" t="str">
        <f t="shared" si="1411"/>
        <v>0.425023892769196-1.46818230530011i</v>
      </c>
      <c r="N2719" t="str">
        <f t="shared" si="1412"/>
        <v>-10.0351359858903i</v>
      </c>
      <c r="O2719" t="str">
        <f t="shared" si="1413"/>
        <v>-0.819442864376132+0.573160877959269i</v>
      </c>
      <c r="P2719" t="str">
        <f t="shared" si="1414"/>
        <v>1.81944286437613-0.573160877959269i</v>
      </c>
      <c r="Q2719" t="str">
        <f t="shared" si="1415"/>
        <v>-1.81944286437613+10.6082968638496i</v>
      </c>
      <c r="R2719" t="str">
        <f t="shared" si="1416"/>
        <v>-0.081061115193099-0.157608409551328i</v>
      </c>
      <c r="S2719" t="str">
        <f t="shared" si="1417"/>
        <v>1.10124949090703i</v>
      </c>
      <c r="T2719" t="str">
        <f t="shared" si="1418"/>
        <v>0.173566180781067-0.0892685118387564i</v>
      </c>
      <c r="U2719" t="e">
        <f t="shared" si="1419"/>
        <v>#DIV/0!</v>
      </c>
      <c r="V2719" t="str">
        <f t="shared" si="1420"/>
        <v>0.0000833333333333333-0.000337908584059226i</v>
      </c>
      <c r="W2719" t="e">
        <f t="shared" si="1421"/>
        <v>#DIV/0!</v>
      </c>
      <c r="X2719" t="e">
        <f t="shared" si="1422"/>
        <v>#DIV/0!</v>
      </c>
      <c r="Y2719" t="str">
        <f t="shared" si="1423"/>
        <v>0.00096+3.35396431697246i</v>
      </c>
      <c r="Z2719" t="e">
        <f t="shared" si="1424"/>
        <v>#DIV/0!</v>
      </c>
      <c r="AA2719" t="e">
        <f t="shared" si="1425"/>
        <v>#DIV/0!</v>
      </c>
      <c r="AB2719" t="str">
        <f t="shared" si="1426"/>
        <v>0.0990429551750206-0.0509397463077161i</v>
      </c>
      <c r="AC2719" t="str">
        <f t="shared" si="1427"/>
        <v>0.967306788194387-0.167063723524978i</v>
      </c>
      <c r="AD2719" t="str">
        <f t="shared" si="1428"/>
        <v>0.108256429767952-0.0339644303711426i</v>
      </c>
      <c r="AE2719" t="e">
        <f t="shared" si="1429"/>
        <v>#DIV/0!</v>
      </c>
      <c r="AF2719" t="str">
        <f t="shared" si="1430"/>
        <v>-18.2617087005787-4.19909423747662i</v>
      </c>
      <c r="AG2719" t="e">
        <f t="shared" si="1431"/>
        <v>#DIV/0!</v>
      </c>
      <c r="AH2719" t="e">
        <f t="shared" si="1432"/>
        <v>#DIV/0!</v>
      </c>
      <c r="AI2719" t="e">
        <f t="shared" si="1433"/>
        <v>#DIV/0!</v>
      </c>
      <c r="AJ2719" t="e">
        <f t="shared" si="1434"/>
        <v>#DIV/0!</v>
      </c>
      <c r="AK2719"/>
      <c r="AL2719"/>
      <c r="AM2719"/>
      <c r="AN2719"/>
    </row>
    <row r="2720" spans="1:40" x14ac:dyDescent="0.3">
      <c r="A2720"/>
      <c r="B2720">
        <f t="shared" si="1435"/>
        <v>786000</v>
      </c>
      <c r="C2720" s="186" t="str">
        <f t="shared" si="1403"/>
        <v>-0.000753754980716537+0.003800263856015i</v>
      </c>
      <c r="D2720" s="158" t="str">
        <f t="shared" si="1404"/>
        <v>-7.27143708474182-1.41165584990647i</v>
      </c>
      <c r="E2720" t="str">
        <f t="shared" si="1405"/>
        <v>152.68390870475-2013.2928218318i</v>
      </c>
      <c r="F2720" t="str">
        <f t="shared" si="1406"/>
        <v>0.947694560420389+0.187929287756859i</v>
      </c>
      <c r="G2720" t="str">
        <f t="shared" si="1401"/>
        <v>0.947694560420389+0.187929287756859i</v>
      </c>
      <c r="H2720" t="str">
        <f t="shared" si="1407"/>
        <v>10.9930110606831+2.78285677087849i</v>
      </c>
      <c r="I2720" t="str">
        <f t="shared" si="1408"/>
        <v>3086.61478215197i</v>
      </c>
      <c r="J2720" t="str">
        <f t="shared" si="1402"/>
        <v>-2358.69462066268+658.184797562435i</v>
      </c>
      <c r="K2720" t="str">
        <f t="shared" si="1409"/>
        <v>0.338783113657611-1.21407530334178i</v>
      </c>
      <c r="L2720" t="str">
        <f t="shared" si="1410"/>
        <v>0.0852439095720512-0.252527359291849i</v>
      </c>
      <c r="M2720" t="str">
        <f t="shared" si="1411"/>
        <v>0.424027023229662-1.46660266263363i</v>
      </c>
      <c r="N2720" t="str">
        <f t="shared" si="1412"/>
        <v>-10.0479195986112i</v>
      </c>
      <c r="O2720" t="str">
        <f t="shared" si="1413"/>
        <v>-0.812049041176076+0.583589200315612i</v>
      </c>
      <c r="P2720" t="str">
        <f t="shared" si="1414"/>
        <v>1.81204904117608-0.583589200315612i</v>
      </c>
      <c r="Q2720" t="str">
        <f t="shared" si="1415"/>
        <v>-1.81204904117608+10.6315087989268i</v>
      </c>
      <c r="R2720" t="str">
        <f t="shared" si="1416"/>
        <v>-0.0815729638561331-0.156537972333963i</v>
      </c>
      <c r="S2720" t="str">
        <f t="shared" si="1417"/>
        <v>1.10265235650054i</v>
      </c>
      <c r="T2720" t="str">
        <f t="shared" si="1418"/>
        <v>0.172606964075861-0.0899466208226985i</v>
      </c>
      <c r="U2720" t="e">
        <f t="shared" si="1419"/>
        <v>#DIV/0!</v>
      </c>
      <c r="V2720" t="str">
        <f t="shared" si="1420"/>
        <v>0.0000833333333333333-0.000337478674919202i</v>
      </c>
      <c r="W2720" t="e">
        <f t="shared" si="1421"/>
        <v>#DIV/0!</v>
      </c>
      <c r="X2720" t="e">
        <f t="shared" si="1422"/>
        <v>#DIV/0!</v>
      </c>
      <c r="Y2720" t="str">
        <f t="shared" si="1423"/>
        <v>0.00096+3.35823688298135i</v>
      </c>
      <c r="Z2720" t="e">
        <f t="shared" si="1424"/>
        <v>#DIV/0!</v>
      </c>
      <c r="AA2720" t="e">
        <f t="shared" si="1425"/>
        <v>#DIV/0!</v>
      </c>
      <c r="AB2720" t="str">
        <f t="shared" si="1426"/>
        <v>0.098495592453151-0.0513266990965493i</v>
      </c>
      <c r="AC2720" t="str">
        <f t="shared" si="1427"/>
        <v>0.966488919309957-0.166217805579583i</v>
      </c>
      <c r="AD2720" t="str">
        <f t="shared" si="1428"/>
        <v>0.107853968739298-0.0345575085470202i</v>
      </c>
      <c r="AE2720" t="e">
        <f t="shared" si="1429"/>
        <v>#DIV/0!</v>
      </c>
      <c r="AF2720" t="str">
        <f t="shared" si="1430"/>
        <v>-18.2644481454249-4.19451262078496i</v>
      </c>
      <c r="AG2720" t="e">
        <f t="shared" si="1431"/>
        <v>#DIV/0!</v>
      </c>
      <c r="AH2720" t="e">
        <f t="shared" si="1432"/>
        <v>#DIV/0!</v>
      </c>
      <c r="AI2720" t="e">
        <f t="shared" si="1433"/>
        <v>#DIV/0!</v>
      </c>
      <c r="AJ2720" t="e">
        <f t="shared" si="1434"/>
        <v>#DIV/0!</v>
      </c>
      <c r="AK2720"/>
      <c r="AL2720"/>
      <c r="AM2720"/>
      <c r="AN2720"/>
    </row>
    <row r="2721" spans="1:40" x14ac:dyDescent="0.3">
      <c r="A2721"/>
      <c r="B2721">
        <f t="shared" si="1435"/>
        <v>787000</v>
      </c>
      <c r="C2721" s="186" t="str">
        <f t="shared" si="1403"/>
        <v>-0.000751977980128824+0.00379592898306208i</v>
      </c>
      <c r="D2721" s="158" t="str">
        <f t="shared" si="1404"/>
        <v>-7.27236884645429-1.41012113557576i</v>
      </c>
      <c r="E2721" t="str">
        <f t="shared" si="1405"/>
        <v>152.298352058307-2010.76383792755i</v>
      </c>
      <c r="F2721" t="str">
        <f t="shared" si="1406"/>
        <v>0.947817871557387+0.187724772753813i</v>
      </c>
      <c r="G2721" t="str">
        <f t="shared" si="1401"/>
        <v>0.947817871557387+0.187724772753813i</v>
      </c>
      <c r="H2721" t="str">
        <f t="shared" si="1407"/>
        <v>10.9948093038285+2.77981889420821i</v>
      </c>
      <c r="I2721" t="str">
        <f t="shared" si="1408"/>
        <v>3090.54177296896i</v>
      </c>
      <c r="J2721" t="str">
        <f t="shared" si="1402"/>
        <v>-2364.70275221145+659.022182801064i</v>
      </c>
      <c r="K2721" t="str">
        <f t="shared" si="1409"/>
        <v>0.337984047318128-1.21275402824794i</v>
      </c>
      <c r="L2721" t="str">
        <f t="shared" si="1410"/>
        <v>0.0850495122764176-0.252272023865558i</v>
      </c>
      <c r="M2721" t="str">
        <f t="shared" si="1411"/>
        <v>0.423033559594546-1.4650260521135i</v>
      </c>
      <c r="N2721" t="str">
        <f t="shared" si="1412"/>
        <v>-10.0607032113321i</v>
      </c>
      <c r="O2721" t="str">
        <f t="shared" si="1413"/>
        <v>-0.804522514116493+0.593922153383486i</v>
      </c>
      <c r="P2721" t="str">
        <f t="shared" si="1414"/>
        <v>1.80452251411649-0.593922153383486i</v>
      </c>
      <c r="Q2721" t="str">
        <f t="shared" si="1415"/>
        <v>-1.80452251411649+10.6546253647156i</v>
      </c>
      <c r="R2721" t="str">
        <f t="shared" si="1416"/>
        <v>-0.0820734509296289-0.155464792745151i</v>
      </c>
      <c r="S2721" t="str">
        <f t="shared" si="1417"/>
        <v>1.10405522209406i</v>
      </c>
      <c r="T2721" t="str">
        <f t="shared" si="1418"/>
        <v>0.171641716282055-0.0906136220941374i</v>
      </c>
      <c r="U2721" t="e">
        <f t="shared" si="1419"/>
        <v>#DIV/0!</v>
      </c>
      <c r="V2721" t="str">
        <f t="shared" si="1420"/>
        <v>0.0000833333333333333-0.000337049858305581i</v>
      </c>
      <c r="W2721" t="e">
        <f t="shared" si="1421"/>
        <v>#DIV/0!</v>
      </c>
      <c r="X2721" t="e">
        <f t="shared" si="1422"/>
        <v>#DIV/0!</v>
      </c>
      <c r="Y2721" t="str">
        <f t="shared" si="1423"/>
        <v>0.00096+3.36250944899023i</v>
      </c>
      <c r="Z2721" t="e">
        <f t="shared" si="1424"/>
        <v>#DIV/0!</v>
      </c>
      <c r="AA2721" t="e">
        <f t="shared" si="1425"/>
        <v>#DIV/0!</v>
      </c>
      <c r="AB2721" t="str">
        <f t="shared" si="1426"/>
        <v>0.0979447881804263-0.0517073134347315i</v>
      </c>
      <c r="AC2721" t="str">
        <f t="shared" si="1427"/>
        <v>0.965681371121019-0.165365595212428i</v>
      </c>
      <c r="AD2721" t="str">
        <f t="shared" si="1428"/>
        <v>0.107444047296109-0.035145924542563i</v>
      </c>
      <c r="AE2721" t="e">
        <f t="shared" si="1429"/>
        <v>#DIV/0!</v>
      </c>
      <c r="AF2721" t="str">
        <f t="shared" si="1430"/>
        <v>-18.2671781502828-4.18994002978397i</v>
      </c>
      <c r="AG2721" t="e">
        <f t="shared" si="1431"/>
        <v>#DIV/0!</v>
      </c>
      <c r="AH2721" t="e">
        <f t="shared" si="1432"/>
        <v>#DIV/0!</v>
      </c>
      <c r="AI2721" t="e">
        <f t="shared" si="1433"/>
        <v>#DIV/0!</v>
      </c>
      <c r="AJ2721" t="e">
        <f t="shared" si="1434"/>
        <v>#DIV/0!</v>
      </c>
      <c r="AK2721"/>
      <c r="AL2721"/>
      <c r="AM2721"/>
      <c r="AN2721"/>
    </row>
    <row r="2722" spans="1:40" x14ac:dyDescent="0.3">
      <c r="A2722"/>
      <c r="B2722">
        <f t="shared" si="1435"/>
        <v>788000</v>
      </c>
      <c r="C2722" s="186" t="str">
        <f t="shared" si="1403"/>
        <v>-0.000750207095050769+0.00379160341466126i</v>
      </c>
      <c r="D2722" s="158" t="str">
        <f t="shared" si="1404"/>
        <v>-7.27329740154996-1.40858942624139i</v>
      </c>
      <c r="E2722" t="str">
        <f t="shared" si="1405"/>
        <v>151.914251200043-2008.24116264045i</v>
      </c>
      <c r="F2722" t="str">
        <f t="shared" si="1406"/>
        <v>0.947940758324509+0.187520659011364i</v>
      </c>
      <c r="G2722" t="str">
        <f t="shared" si="1401"/>
        <v>0.947940758324509+0.187520659011364i</v>
      </c>
      <c r="H2722" t="str">
        <f t="shared" si="1407"/>
        <v>10.9966013557285+2.77678701553263i</v>
      </c>
      <c r="I2722" t="str">
        <f t="shared" si="1408"/>
        <v>3094.46876378595i</v>
      </c>
      <c r="J2722" t="str">
        <f t="shared" si="1402"/>
        <v>-2370.71852283402+659.859568039693i</v>
      </c>
      <c r="K2722" t="str">
        <f t="shared" si="1409"/>
        <v>0.337187732709081-1.21143534522142i</v>
      </c>
      <c r="L2722" t="str">
        <f t="shared" si="1410"/>
        <v>0.0848557541206308-0.252017121296308i</v>
      </c>
      <c r="M2722" t="str">
        <f t="shared" si="1411"/>
        <v>0.422043486829712-1.46345246651773i</v>
      </c>
      <c r="N2722" t="str">
        <f t="shared" si="1412"/>
        <v>-10.073486824053i</v>
      </c>
      <c r="O2722" t="str">
        <f t="shared" si="1413"/>
        <v>-0.796864513171362+0.604158048566903i</v>
      </c>
      <c r="P2722" t="str">
        <f t="shared" si="1414"/>
        <v>1.79686451317136-0.604158048566903i</v>
      </c>
      <c r="Q2722" t="str">
        <f t="shared" si="1415"/>
        <v>-1.79686451317136+10.6776448726199i</v>
      </c>
      <c r="R2722" t="str">
        <f t="shared" si="1416"/>
        <v>-0.082562600589757-0.154388980502964i</v>
      </c>
      <c r="S2722" t="str">
        <f t="shared" si="1417"/>
        <v>1.10545808768757i</v>
      </c>
      <c r="T2722" t="str">
        <f t="shared" si="1418"/>
        <v>0.17067054714684-0.0912694945624654i</v>
      </c>
      <c r="U2722" t="e">
        <f t="shared" si="1419"/>
        <v>#DIV/0!</v>
      </c>
      <c r="V2722" t="str">
        <f t="shared" si="1420"/>
        <v>0.0000833333333333333-0.000336622130059i</v>
      </c>
      <c r="W2722" t="e">
        <f t="shared" si="1421"/>
        <v>#DIV/0!</v>
      </c>
      <c r="X2722" t="e">
        <f t="shared" si="1422"/>
        <v>#DIV/0!</v>
      </c>
      <c r="Y2722" t="str">
        <f t="shared" si="1423"/>
        <v>0.00096+3.36678201499911i</v>
      </c>
      <c r="Z2722" t="e">
        <f t="shared" si="1424"/>
        <v>#DIV/0!</v>
      </c>
      <c r="AA2722" t="e">
        <f t="shared" si="1425"/>
        <v>#DIV/0!</v>
      </c>
      <c r="AB2722" t="str">
        <f t="shared" si="1426"/>
        <v>0.0973906049824461-0.0520815772872218i</v>
      </c>
      <c r="AC2722" t="str">
        <f t="shared" si="1427"/>
        <v>0.964884157770128-0.164507211555105i</v>
      </c>
      <c r="AD2722" t="str">
        <f t="shared" si="1428"/>
        <v>0.1070267126555-0.0357295857214906i</v>
      </c>
      <c r="AE2722" t="e">
        <f t="shared" si="1429"/>
        <v>#DIV/0!</v>
      </c>
      <c r="AF2722" t="str">
        <f t="shared" si="1430"/>
        <v>-18.2698987572785-4.18537644177402i</v>
      </c>
      <c r="AG2722" t="e">
        <f t="shared" si="1431"/>
        <v>#DIV/0!</v>
      </c>
      <c r="AH2722" t="e">
        <f t="shared" si="1432"/>
        <v>#DIV/0!</v>
      </c>
      <c r="AI2722" t="e">
        <f t="shared" si="1433"/>
        <v>#DIV/0!</v>
      </c>
      <c r="AJ2722" t="e">
        <f t="shared" si="1434"/>
        <v>#DIV/0!</v>
      </c>
      <c r="AK2722"/>
      <c r="AL2722"/>
      <c r="AM2722"/>
      <c r="AN2722"/>
    </row>
    <row r="2723" spans="1:40" x14ac:dyDescent="0.3">
      <c r="A2723"/>
      <c r="B2723">
        <f t="shared" si="1435"/>
        <v>789000</v>
      </c>
      <c r="C2723" s="186" t="str">
        <f t="shared" si="1403"/>
        <v>-0.000748442298228262+0.00378728712299002i</v>
      </c>
      <c r="D2723" s="158" t="str">
        <f t="shared" si="1404"/>
        <v>-7.27422276431912-1.40706071443978i</v>
      </c>
      <c r="E2723" t="str">
        <f t="shared" si="1405"/>
        <v>151.531598824126-2005.72477253535i</v>
      </c>
      <c r="F2723" t="str">
        <f t="shared" si="1406"/>
        <v>0.948063222612961+0.187316945528178i</v>
      </c>
      <c r="G2723" t="str">
        <f t="shared" si="1401"/>
        <v>0.948063222612961+0.187316945528178i</v>
      </c>
      <c r="H2723" t="str">
        <f t="shared" si="1407"/>
        <v>10.9983872439911+2.77376111966811i</v>
      </c>
      <c r="I2723" t="str">
        <f t="shared" si="1408"/>
        <v>3098.39575460293i</v>
      </c>
      <c r="J2723" t="str">
        <f t="shared" si="1402"/>
        <v>-2376.7419325304+660.696953278322i</v>
      </c>
      <c r="K2723" t="str">
        <f t="shared" si="1409"/>
        <v>0.336394157556937-1.21011924779833i</v>
      </c>
      <c r="L2723" t="str">
        <f t="shared" si="1410"/>
        <v>0.0846626324241621-0.251762650839661i</v>
      </c>
      <c r="M2723" t="str">
        <f t="shared" si="1411"/>
        <v>0.421056789981099-1.46188189863799i</v>
      </c>
      <c r="N2723" t="str">
        <f t="shared" si="1412"/>
        <v>-10.0862704367739i</v>
      </c>
      <c r="O2723" t="str">
        <f t="shared" si="1413"/>
        <v>-0.789076289799931+0.61429521313093i</v>
      </c>
      <c r="P2723" t="str">
        <f t="shared" si="1414"/>
        <v>1.78907628979993-0.61429521313093i</v>
      </c>
      <c r="Q2723" t="str">
        <f t="shared" si="1415"/>
        <v>-1.78907628979993+10.7005656499048i</v>
      </c>
      <c r="R2723" t="str">
        <f t="shared" si="1416"/>
        <v>-0.0830404373536997-0.153310644120052i</v>
      </c>
      <c r="S2723" t="str">
        <f t="shared" si="1417"/>
        <v>1.10686095328108i</v>
      </c>
      <c r="T2723" t="str">
        <f t="shared" si="1418"/>
        <v>0.169693565698857-0.0919142176501939i</v>
      </c>
      <c r="U2723" t="e">
        <f t="shared" si="1419"/>
        <v>#DIV/0!</v>
      </c>
      <c r="V2723" t="str">
        <f t="shared" si="1420"/>
        <v>0.0000833333333333333-0.000336195486041181i</v>
      </c>
      <c r="W2723" t="e">
        <f t="shared" si="1421"/>
        <v>#DIV/0!</v>
      </c>
      <c r="X2723" t="e">
        <f t="shared" si="1422"/>
        <v>#DIV/0!</v>
      </c>
      <c r="Y2723" t="str">
        <f t="shared" si="1423"/>
        <v>0.00096+3.37105458100799i</v>
      </c>
      <c r="Z2723" t="e">
        <f t="shared" si="1424"/>
        <v>#DIV/0!</v>
      </c>
      <c r="AA2723" t="e">
        <f t="shared" si="1425"/>
        <v>#DIV/0!</v>
      </c>
      <c r="AB2723" t="str">
        <f t="shared" si="1426"/>
        <v>0.0968331050747799-0.0524494789117827i</v>
      </c>
      <c r="AC2723" t="str">
        <f t="shared" si="1427"/>
        <v>0.964097292572559-0.163642772724508i</v>
      </c>
      <c r="AD2723" t="str">
        <f t="shared" si="1428"/>
        <v>0.106602013173448-0.0363083997515019i</v>
      </c>
      <c r="AE2723" t="e">
        <f t="shared" si="1429"/>
        <v>#DIV/0!</v>
      </c>
      <c r="AF2723" t="str">
        <f t="shared" si="1430"/>
        <v>-18.2726100083102-4.18082183410789i</v>
      </c>
      <c r="AG2723" t="e">
        <f t="shared" si="1431"/>
        <v>#DIV/0!</v>
      </c>
      <c r="AH2723" t="e">
        <f t="shared" si="1432"/>
        <v>#DIV/0!</v>
      </c>
      <c r="AI2723" t="e">
        <f t="shared" si="1433"/>
        <v>#DIV/0!</v>
      </c>
      <c r="AJ2723" t="e">
        <f t="shared" si="1434"/>
        <v>#DIV/0!</v>
      </c>
      <c r="AK2723"/>
      <c r="AL2723"/>
      <c r="AM2723"/>
      <c r="AN2723"/>
    </row>
    <row r="2724" spans="1:40" x14ac:dyDescent="0.3">
      <c r="A2724"/>
      <c r="B2724">
        <f t="shared" si="1435"/>
        <v>790000</v>
      </c>
      <c r="C2724" s="186" t="str">
        <f t="shared" si="1403"/>
        <v>-0.000746683562554133+0.00378298008032617i</v>
      </c>
      <c r="D2724" s="158" t="str">
        <f t="shared" si="1404"/>
        <v>-7.2751449489751-1.40553499272375i</v>
      </c>
      <c r="E2724" t="str">
        <f t="shared" si="1405"/>
        <v>151.150387670403-2003.21464429223i</v>
      </c>
      <c r="F2724" t="str">
        <f t="shared" si="1406"/>
        <v>0.948185266303763+0.187113631305163i</v>
      </c>
      <c r="G2724" t="str">
        <f t="shared" si="1401"/>
        <v>0.948185266303763+0.187113631305163i</v>
      </c>
      <c r="H2724" t="str">
        <f t="shared" si="1407"/>
        <v>11.000166996076+2.77074119146679i</v>
      </c>
      <c r="I2724" t="str">
        <f t="shared" si="1408"/>
        <v>3102.32274541992i</v>
      </c>
      <c r="J2724" t="str">
        <f t="shared" si="1402"/>
        <v>-2382.77298130059+661.534338516951i</v>
      </c>
      <c r="K2724" t="str">
        <f t="shared" si="1409"/>
        <v>0.335603309654423-1.20880572952922i</v>
      </c>
      <c r="L2724" t="str">
        <f t="shared" si="1410"/>
        <v>0.0844701445198172-0.25150861175047i</v>
      </c>
      <c r="M2724" t="str">
        <f t="shared" si="1411"/>
        <v>0.42007345417424-1.46031434127969i</v>
      </c>
      <c r="N2724" t="str">
        <f t="shared" si="1412"/>
        <v>-10.0990540494947i</v>
      </c>
      <c r="O2724" t="str">
        <f t="shared" si="1413"/>
        <v>-0.781159116742265+0.624331990474975i</v>
      </c>
      <c r="P2724" t="str">
        <f t="shared" si="1414"/>
        <v>1.78115911674226-0.624331990474975i</v>
      </c>
      <c r="Q2724" t="str">
        <f t="shared" si="1415"/>
        <v>-1.78115911674226+10.7233860399697i</v>
      </c>
      <c r="R2724" t="str">
        <f t="shared" si="1416"/>
        <v>-0.0835069860582514-0.152229890925157i</v>
      </c>
      <c r="S2724" t="str">
        <f t="shared" si="1417"/>
        <v>1.10826381887459i</v>
      </c>
      <c r="T2724" t="str">
        <f t="shared" si="1418"/>
        <v>0.168710880263577-0.0925477712716248i</v>
      </c>
      <c r="U2724" t="e">
        <f t="shared" si="1419"/>
        <v>#DIV/0!</v>
      </c>
      <c r="V2724" t="str">
        <f t="shared" si="1420"/>
        <v>0.0000833333333333333-0.000335769922134801i</v>
      </c>
      <c r="W2724" t="e">
        <f t="shared" si="1421"/>
        <v>#DIV/0!</v>
      </c>
      <c r="X2724" t="e">
        <f t="shared" si="1422"/>
        <v>#DIV/0!</v>
      </c>
      <c r="Y2724" t="str">
        <f t="shared" si="1423"/>
        <v>0.00096+3.37532714701687i</v>
      </c>
      <c r="Z2724" t="e">
        <f t="shared" si="1424"/>
        <v>#DIV/0!</v>
      </c>
      <c r="AA2724" t="e">
        <f t="shared" si="1425"/>
        <v>#DIV/0!</v>
      </c>
      <c r="AB2724" t="str">
        <f t="shared" si="1426"/>
        <v>0.096272350271744-0.05281100684681i</v>
      </c>
      <c r="AC2724" t="str">
        <f t="shared" si="1427"/>
        <v>0.963320788044307-0.162772395835088i</v>
      </c>
      <c r="AD2724" t="str">
        <f t="shared" si="1428"/>
        <v>0.106169998347908-0.0368822746180367i</v>
      </c>
      <c r="AE2724" t="e">
        <f t="shared" si="1429"/>
        <v>#DIV/0!</v>
      </c>
      <c r="AF2724" t="str">
        <f t="shared" si="1430"/>
        <v>-18.2753119450511-4.17627618419054i</v>
      </c>
      <c r="AG2724" t="e">
        <f t="shared" si="1431"/>
        <v>#DIV/0!</v>
      </c>
      <c r="AH2724" t="e">
        <f t="shared" si="1432"/>
        <v>#DIV/0!</v>
      </c>
      <c r="AI2724" t="e">
        <f t="shared" si="1433"/>
        <v>#DIV/0!</v>
      </c>
      <c r="AJ2724" t="e">
        <f t="shared" si="1434"/>
        <v>#DIV/0!</v>
      </c>
      <c r="AK2724"/>
      <c r="AL2724"/>
      <c r="AM2724"/>
      <c r="AN2724"/>
    </row>
    <row r="2725" spans="1:40" x14ac:dyDescent="0.3">
      <c r="A2725"/>
      <c r="B2725">
        <f t="shared" si="1435"/>
        <v>791000</v>
      </c>
      <c r="C2725" s="186" t="str">
        <f t="shared" si="1403"/>
        <v>-0.000744930861067292+0.00377868225904721i</v>
      </c>
      <c r="D2725" s="158" t="str">
        <f t="shared" si="1404"/>
        <v>-7.27606396965458-1.40401225366268i</v>
      </c>
      <c r="E2725" t="str">
        <f t="shared" si="1405"/>
        <v>150.77061052407-2000.71075470566i</v>
      </c>
      <c r="F2725" t="str">
        <f t="shared" si="1406"/>
        <v>0.948306891267791+0.186910715345483i</v>
      </c>
      <c r="G2725" t="str">
        <f t="shared" si="1401"/>
        <v>0.948306891267791+0.186910715345483i</v>
      </c>
      <c r="H2725" t="str">
        <f t="shared" si="1407"/>
        <v>11.0019406392945+2.76772721581674i</v>
      </c>
      <c r="I2725" t="str">
        <f t="shared" si="1408"/>
        <v>3106.24973623691i</v>
      </c>
      <c r="J2725" t="str">
        <f t="shared" si="1402"/>
        <v>-2388.81166914458+662.371723755581i</v>
      </c>
      <c r="K2725" t="str">
        <f t="shared" si="1409"/>
        <v>0.334815176860106-1.20749478397913i</v>
      </c>
      <c r="L2725" t="str">
        <f t="shared" si="1410"/>
        <v>0.0842782877536613-0.251255003282911i</v>
      </c>
      <c r="M2725" t="str">
        <f t="shared" si="1411"/>
        <v>0.419093464613767-1.45874978726204i</v>
      </c>
      <c r="N2725" t="str">
        <f t="shared" si="1412"/>
        <v>-10.1118376622156i</v>
      </c>
      <c r="O2725" t="str">
        <f t="shared" si="1413"/>
        <v>-0.773114287811015+0.634266740403805i</v>
      </c>
      <c r="P2725" t="str">
        <f t="shared" si="1414"/>
        <v>1.77311428781102-0.634266740403805i</v>
      </c>
      <c r="Q2725" t="str">
        <f t="shared" si="1415"/>
        <v>-1.77311428781102+10.7461044026194i</v>
      </c>
      <c r="R2725" t="str">
        <f t="shared" si="1416"/>
        <v>-0.0839622718391703-0.151146827084613i</v>
      </c>
      <c r="S2725" t="str">
        <f t="shared" si="1417"/>
        <v>1.10966668446811i</v>
      </c>
      <c r="T2725" t="str">
        <f t="shared" si="1418"/>
        <v>0.167722598478857-0.0931701358121823i</v>
      </c>
      <c r="U2725" t="e">
        <f t="shared" si="1419"/>
        <v>#DIV/0!</v>
      </c>
      <c r="V2725" t="str">
        <f t="shared" si="1420"/>
        <v>0.0000833333333333333-0.000335345434243353i</v>
      </c>
      <c r="W2725" t="e">
        <f t="shared" si="1421"/>
        <v>#DIV/0!</v>
      </c>
      <c r="X2725" t="e">
        <f t="shared" si="1422"/>
        <v>#DIV/0!</v>
      </c>
      <c r="Y2725" t="str">
        <f t="shared" si="1423"/>
        <v>0.00096+3.37959971302576i</v>
      </c>
      <c r="Z2725" t="e">
        <f t="shared" si="1424"/>
        <v>#DIV/0!</v>
      </c>
      <c r="AA2725" t="e">
        <f t="shared" si="1425"/>
        <v>#DIV/0!</v>
      </c>
      <c r="AB2725" t="str">
        <f t="shared" si="1426"/>
        <v>0.0957084019952778-0.0531661498995382i</v>
      </c>
      <c r="AC2725" t="str">
        <f t="shared" si="1427"/>
        <v>0.962554655929355-0.161896197011374i</v>
      </c>
      <c r="AD2725" t="str">
        <f t="shared" si="1428"/>
        <v>0.105730718821751-0.037451118638258i</v>
      </c>
      <c r="AE2725" t="e">
        <f t="shared" si="1429"/>
        <v>#DIV/0!</v>
      </c>
      <c r="AF2725" t="str">
        <f t="shared" si="1430"/>
        <v>-18.2780046089491-4.17173946947942i</v>
      </c>
      <c r="AG2725" t="e">
        <f t="shared" si="1431"/>
        <v>#DIV/0!</v>
      </c>
      <c r="AH2725" t="e">
        <f t="shared" si="1432"/>
        <v>#DIV/0!</v>
      </c>
      <c r="AI2725" t="e">
        <f t="shared" si="1433"/>
        <v>#DIV/0!</v>
      </c>
      <c r="AJ2725" t="e">
        <f t="shared" si="1434"/>
        <v>#DIV/0!</v>
      </c>
      <c r="AK2725"/>
      <c r="AL2725"/>
      <c r="AM2725"/>
      <c r="AN2725"/>
    </row>
    <row r="2726" spans="1:40" x14ac:dyDescent="0.3">
      <c r="A2726"/>
      <c r="B2726">
        <f t="shared" si="1435"/>
        <v>792000</v>
      </c>
      <c r="C2726" s="186" t="str">
        <f t="shared" si="1403"/>
        <v>-0.000743184166951761+0.00377439363163011i</v>
      </c>
      <c r="D2726" s="158" t="str">
        <f t="shared" si="1404"/>
        <v>-7.27697984041824-1.4024924898424i</v>
      </c>
      <c r="E2726" t="str">
        <f t="shared" si="1405"/>
        <v>150.392260215328-1998.21308068399i</v>
      </c>
      <c r="F2726" t="str">
        <f t="shared" si="1406"/>
        <v>0.948428099365862+0.186708196654552i</v>
      </c>
      <c r="G2726" t="str">
        <f t="shared" si="1401"/>
        <v>0.948428099365862+0.186708196654552i</v>
      </c>
      <c r="H2726" t="str">
        <f t="shared" si="1407"/>
        <v>11.0037082008107+2.76471917764184i</v>
      </c>
      <c r="I2726" t="str">
        <f t="shared" si="1408"/>
        <v>3110.1767270539i</v>
      </c>
      <c r="J2726" t="str">
        <f t="shared" si="1402"/>
        <v>-2394.85799606238+663.209108994209i</v>
      </c>
      <c r="K2726" t="str">
        <f t="shared" si="1409"/>
        <v>0.334029747097976-1.20618640472754i</v>
      </c>
      <c r="L2726" t="str">
        <f t="shared" si="1410"/>
        <v>0.0840870594849452-0.251001824690505i</v>
      </c>
      <c r="M2726" t="str">
        <f t="shared" si="1411"/>
        <v>0.418116806582921-1.45718822941804i</v>
      </c>
      <c r="N2726" t="str">
        <f t="shared" si="1412"/>
        <v>-10.1246212749365i</v>
      </c>
      <c r="O2726" t="str">
        <f t="shared" si="1413"/>
        <v>-0.764943117680346+0.644097839395128i</v>
      </c>
      <c r="P2726" t="str">
        <f t="shared" si="1414"/>
        <v>1.76494311768035-0.644097839395128i</v>
      </c>
      <c r="Q2726" t="str">
        <f t="shared" si="1415"/>
        <v>-1.76494311768035+10.7687191143316i</v>
      </c>
      <c r="R2726" t="str">
        <f t="shared" si="1416"/>
        <v>-0.0844063201112031-0.150061557623946i</v>
      </c>
      <c r="S2726" t="str">
        <f t="shared" si="1417"/>
        <v>1.11106955006162i</v>
      </c>
      <c r="T2726" t="str">
        <f t="shared" si="1418"/>
        <v>0.166728827310784-0.0937812921083115i</v>
      </c>
      <c r="U2726" t="e">
        <f t="shared" si="1419"/>
        <v>#DIV/0!</v>
      </c>
      <c r="V2726" t="str">
        <f t="shared" si="1420"/>
        <v>0.0000833333333333333-0.000334922018291026i</v>
      </c>
      <c r="W2726" t="e">
        <f t="shared" si="1421"/>
        <v>#DIV/0!</v>
      </c>
      <c r="X2726" t="e">
        <f t="shared" si="1422"/>
        <v>#DIV/0!</v>
      </c>
      <c r="Y2726" t="str">
        <f t="shared" si="1423"/>
        <v>0.00096+3.38387227903464i</v>
      </c>
      <c r="Z2726" t="e">
        <f t="shared" si="1424"/>
        <v>#DIV/0!</v>
      </c>
      <c r="AA2726" t="e">
        <f t="shared" si="1425"/>
        <v>#DIV/0!</v>
      </c>
      <c r="AB2726" t="str">
        <f t="shared" si="1426"/>
        <v>0.0951413212839851-0.0535148971345702i</v>
      </c>
      <c r="AC2726" t="str">
        <f t="shared" si="1427"/>
        <v>0.961798907226327-0.161014291400823i</v>
      </c>
      <c r="AD2726" t="str">
        <f t="shared" si="1428"/>
        <v>0.105284226385572-0.0380148404751824i</v>
      </c>
      <c r="AE2726" t="e">
        <f t="shared" si="1429"/>
        <v>#DIV/0!</v>
      </c>
      <c r="AF2726" t="str">
        <f t="shared" si="1430"/>
        <v>-18.2806880412289-4.16721166748424i</v>
      </c>
      <c r="AG2726" t="e">
        <f t="shared" si="1431"/>
        <v>#DIV/0!</v>
      </c>
      <c r="AH2726" t="e">
        <f t="shared" si="1432"/>
        <v>#DIV/0!</v>
      </c>
      <c r="AI2726" t="e">
        <f t="shared" si="1433"/>
        <v>#DIV/0!</v>
      </c>
      <c r="AJ2726" t="e">
        <f t="shared" si="1434"/>
        <v>#DIV/0!</v>
      </c>
      <c r="AK2726"/>
      <c r="AL2726"/>
      <c r="AM2726"/>
      <c r="AN2726"/>
    </row>
    <row r="2727" spans="1:40" x14ac:dyDescent="0.3">
      <c r="A2727"/>
      <c r="B2727">
        <f t="shared" si="1435"/>
        <v>793000</v>
      </c>
      <c r="C2727" s="186" t="str">
        <f t="shared" si="1403"/>
        <v>-0.000741443453535785+0.00377011417065087i</v>
      </c>
      <c r="D2727" s="158" t="str">
        <f t="shared" si="1404"/>
        <v>-7.27789257525098-1.40097569386526i</v>
      </c>
      <c r="E2727" t="str">
        <f t="shared" si="1405"/>
        <v>150.015329619039-1995.72159924866i</v>
      </c>
      <c r="F2727" t="str">
        <f t="shared" si="1406"/>
        <v>0.948548892448765+0.186506074240033i</v>
      </c>
      <c r="G2727" t="str">
        <f t="shared" si="1401"/>
        <v>0.948548892448765+0.186506074240033i</v>
      </c>
      <c r="H2727" t="str">
        <f t="shared" si="1407"/>
        <v>11.0054697076424+2.76171706190186i</v>
      </c>
      <c r="I2727" t="str">
        <f t="shared" si="1408"/>
        <v>3114.10371787088i</v>
      </c>
      <c r="J2727" t="str">
        <f t="shared" si="1402"/>
        <v>-2400.91196205399+664.046494232838i</v>
      </c>
      <c r="K2727" t="str">
        <f t="shared" si="1409"/>
        <v>0.333247008357051-1.20488058536848i</v>
      </c>
      <c r="L2727" t="str">
        <f t="shared" si="1410"/>
        <v>0.0838964570860331-0.250749075226156i</v>
      </c>
      <c r="M2727" t="str">
        <f t="shared" si="1411"/>
        <v>0.417143465443084-1.45562966059464i</v>
      </c>
      <c r="N2727" t="str">
        <f t="shared" si="1412"/>
        <v>-10.1374048876574i</v>
      </c>
      <c r="O2727" t="str">
        <f t="shared" si="1413"/>
        <v>-0.756646941670862+0.65382368086521i</v>
      </c>
      <c r="P2727" t="str">
        <f t="shared" si="1414"/>
        <v>1.75664694167086-0.65382368086521i</v>
      </c>
      <c r="Q2727" t="str">
        <f t="shared" si="1415"/>
        <v>-1.75664694167086+10.7912285685226i</v>
      </c>
      <c r="R2727" t="str">
        <f t="shared" si="1416"/>
        <v>-0.0848391565488659-0.148974186449417i</v>
      </c>
      <c r="S2727" t="str">
        <f t="shared" si="1417"/>
        <v>1.11247241565513i</v>
      </c>
      <c r="T2727" t="str">
        <f t="shared" si="1418"/>
        <v>0.165729673069641-0.0943812214280606i</v>
      </c>
      <c r="U2727" t="e">
        <f t="shared" si="1419"/>
        <v>#DIV/0!</v>
      </c>
      <c r="V2727" t="str">
        <f t="shared" si="1420"/>
        <v>0.0000833333333333333-0.000334499670222562i</v>
      </c>
      <c r="W2727" t="e">
        <f t="shared" si="1421"/>
        <v>#DIV/0!</v>
      </c>
      <c r="X2727" t="e">
        <f t="shared" si="1422"/>
        <v>#DIV/0!</v>
      </c>
      <c r="Y2727" t="str">
        <f t="shared" si="1423"/>
        <v>0.00096+3.38814484504352i</v>
      </c>
      <c r="Z2727" t="e">
        <f t="shared" si="1424"/>
        <v>#DIV/0!</v>
      </c>
      <c r="AA2727" t="e">
        <f t="shared" si="1425"/>
        <v>#DIV/0!</v>
      </c>
      <c r="AB2727" t="str">
        <f t="shared" si="1426"/>
        <v>0.0945711688022451-0.0538572378627967i</v>
      </c>
      <c r="AC2727" t="str">
        <f t="shared" si="1427"/>
        <v>0.961053552214384-0.16012679318693i</v>
      </c>
      <c r="AD2727" t="str">
        <f t="shared" si="1428"/>
        <v>0.104830573980303-0.0385733491520523i</v>
      </c>
      <c r="AE2727" t="e">
        <f t="shared" si="1429"/>
        <v>#DIV/0!</v>
      </c>
      <c r="AF2727" t="str">
        <f t="shared" si="1430"/>
        <v>-18.2833622828934-4.16269275576712i</v>
      </c>
      <c r="AG2727" t="e">
        <f t="shared" si="1431"/>
        <v>#DIV/0!</v>
      </c>
      <c r="AH2727" t="e">
        <f t="shared" si="1432"/>
        <v>#DIV/0!</v>
      </c>
      <c r="AI2727" t="e">
        <f t="shared" si="1433"/>
        <v>#DIV/0!</v>
      </c>
      <c r="AJ2727" t="e">
        <f t="shared" si="1434"/>
        <v>#DIV/0!</v>
      </c>
      <c r="AK2727"/>
      <c r="AL2727"/>
      <c r="AM2727"/>
      <c r="AN2727"/>
    </row>
    <row r="2728" spans="1:40" x14ac:dyDescent="0.3">
      <c r="A2728"/>
      <c r="B2728">
        <f t="shared" si="1435"/>
        <v>794000</v>
      </c>
      <c r="C2728" s="186" t="str">
        <f t="shared" si="1403"/>
        <v>-0.000739708694290958+0.0037658438487841i</v>
      </c>
      <c r="D2728" s="158" t="str">
        <f t="shared" si="1404"/>
        <v>-7.27880218806261-1.39946185835021i</v>
      </c>
      <c r="E2728" t="str">
        <f t="shared" si="1405"/>
        <v>149.639811654407-1993.23628753359i</v>
      </c>
      <c r="F2728" t="str">
        <f t="shared" si="1406"/>
        <v>0.948669272357353+0.186304347111855i</v>
      </c>
      <c r="G2728" t="str">
        <f t="shared" si="1401"/>
        <v>0.948669272357353+0.186304347111855i</v>
      </c>
      <c r="H2728" t="str">
        <f t="shared" si="1407"/>
        <v>11.0072251866624+2.75872085359253i</v>
      </c>
      <c r="I2728" t="str">
        <f t="shared" si="1408"/>
        <v>3118.03070868787i</v>
      </c>
      <c r="J2728" t="str">
        <f t="shared" si="1402"/>
        <v>-2406.9735671194+664.883879471467i</v>
      </c>
      <c r="K2728" t="str">
        <f t="shared" si="1409"/>
        <v>0.33246694869097-1.20357731951049i</v>
      </c>
      <c r="L2728" t="str">
        <f t="shared" si="1410"/>
        <v>0.0837064779423272-0.250496754142171i</v>
      </c>
      <c r="M2728" t="str">
        <f t="shared" si="1411"/>
        <v>0.416173426633297-1.45407407365266i</v>
      </c>
      <c r="N2728" t="str">
        <f t="shared" si="1412"/>
        <v>-10.1501885003782i</v>
      </c>
      <c r="O2728" t="str">
        <f t="shared" si="1413"/>
        <v>-0.748227115531505+0.663442675431272i</v>
      </c>
      <c r="P2728" t="str">
        <f t="shared" si="1414"/>
        <v>1.74822711553151-0.663442675431272i</v>
      </c>
      <c r="Q2728" t="str">
        <f t="shared" si="1415"/>
        <v>-1.74822711553151+10.8136311758095i</v>
      </c>
      <c r="R2728" t="str">
        <f t="shared" si="1416"/>
        <v>-0.0852608070678914-0.147884816369614i</v>
      </c>
      <c r="S2728" t="str">
        <f t="shared" si="1417"/>
        <v>1.11387528124864i</v>
      </c>
      <c r="T2728" t="str">
        <f t="shared" si="1418"/>
        <v>0.164725241426107-0.0949699054522336i</v>
      </c>
      <c r="U2728" t="e">
        <f t="shared" si="1419"/>
        <v>#DIV/0!</v>
      </c>
      <c r="V2728" t="str">
        <f t="shared" si="1420"/>
        <v>0.0000833333333333333-0.000334078386003139i</v>
      </c>
      <c r="W2728" t="e">
        <f t="shared" si="1421"/>
        <v>#DIV/0!</v>
      </c>
      <c r="X2728" t="e">
        <f t="shared" si="1422"/>
        <v>#DIV/0!</v>
      </c>
      <c r="Y2728" t="str">
        <f t="shared" si="1423"/>
        <v>0.00096+3.3924174110524i</v>
      </c>
      <c r="Z2728" t="e">
        <f t="shared" si="1424"/>
        <v>#DIV/0!</v>
      </c>
      <c r="AA2728" t="e">
        <f t="shared" si="1425"/>
        <v>#DIV/0!</v>
      </c>
      <c r="AB2728" t="str">
        <f t="shared" si="1426"/>
        <v>0.0939980048494564-0.0541931616306416i</v>
      </c>
      <c r="AC2728" t="str">
        <f t="shared" si="1427"/>
        <v>0.960318600478507-0.159233815602588i</v>
      </c>
      <c r="AD2728" t="str">
        <f t="shared" si="1428"/>
        <v>0.104369815699668-0.0391265540668713i</v>
      </c>
      <c r="AE2728" t="e">
        <f t="shared" si="1429"/>
        <v>#DIV/0!</v>
      </c>
      <c r="AF2728" t="str">
        <f t="shared" si="1430"/>
        <v>-18.286027374725-4.15818271194274i</v>
      </c>
      <c r="AG2728" t="e">
        <f t="shared" si="1431"/>
        <v>#DIV/0!</v>
      </c>
      <c r="AH2728" t="e">
        <f t="shared" si="1432"/>
        <v>#DIV/0!</v>
      </c>
      <c r="AI2728" t="e">
        <f t="shared" si="1433"/>
        <v>#DIV/0!</v>
      </c>
      <c r="AJ2728" t="e">
        <f t="shared" si="1434"/>
        <v>#DIV/0!</v>
      </c>
      <c r="AK2728"/>
      <c r="AL2728"/>
      <c r="AM2728"/>
      <c r="AN2728"/>
    </row>
    <row r="2729" spans="1:40" x14ac:dyDescent="0.3">
      <c r="A2729"/>
      <c r="B2729">
        <f t="shared" si="1435"/>
        <v>795000</v>
      </c>
      <c r="C2729" s="186" t="str">
        <f t="shared" si="1403"/>
        <v>-0.000737979862831341+0.00376158263880284i</v>
      </c>
      <c r="D2729" s="158" t="str">
        <f t="shared" si="1404"/>
        <v>-7.27970869268832-1.3979509759328i</v>
      </c>
      <c r="E2729" t="str">
        <f t="shared" si="1405"/>
        <v>149.265699284642-1990.75712278444i</v>
      </c>
      <c r="F2729" t="str">
        <f t="shared" si="1406"/>
        <v>0.948789240922602+0.186103014282211i</v>
      </c>
      <c r="G2729" t="str">
        <f t="shared" si="1401"/>
        <v>0.948789240922602+0.186103014282211i</v>
      </c>
      <c r="H2729" t="str">
        <f t="shared" si="1407"/>
        <v>11.0089746645988+2.75573053774557i</v>
      </c>
      <c r="I2729" t="str">
        <f t="shared" si="1408"/>
        <v>3121.95769950486i</v>
      </c>
      <c r="J2729" t="str">
        <f t="shared" si="1402"/>
        <v>-2413.04281125862+665.721264710096i</v>
      </c>
      <c r="K2729" t="str">
        <f t="shared" si="1409"/>
        <v>0.331689556217579-1.20227660077666i</v>
      </c>
      <c r="L2729" t="str">
        <f t="shared" si="1410"/>
        <v>0.0835171194521964-0.250244860690294i</v>
      </c>
      <c r="M2729" t="str">
        <f t="shared" si="1411"/>
        <v>0.415206675669775-1.45252146146695i</v>
      </c>
      <c r="N2729" t="str">
        <f t="shared" si="1412"/>
        <v>-10.1629721130991i</v>
      </c>
      <c r="O2729" t="str">
        <f t="shared" si="1413"/>
        <v>-0.739685015217742+0.672953251171527i</v>
      </c>
      <c r="P2729" t="str">
        <f t="shared" si="1414"/>
        <v>1.73968501521774-0.672953251171527i</v>
      </c>
      <c r="Q2729" t="str">
        <f t="shared" si="1415"/>
        <v>-1.73968501521774+10.8359253642706i</v>
      </c>
      <c r="R2729" t="str">
        <f t="shared" si="1416"/>
        <v>-0.0856712978073797-0.14679354911698i</v>
      </c>
      <c r="S2729" t="str">
        <f t="shared" si="1417"/>
        <v>1.11527814684215i</v>
      </c>
      <c r="T2729" t="str">
        <f t="shared" si="1418"/>
        <v>0.163715637427568-0.0955473262561764i</v>
      </c>
      <c r="U2729" t="e">
        <f t="shared" si="1419"/>
        <v>#DIV/0!</v>
      </c>
      <c r="V2729" t="str">
        <f t="shared" si="1420"/>
        <v>0.0000833333333333333-0.00033365816161823i</v>
      </c>
      <c r="W2729" t="e">
        <f t="shared" si="1421"/>
        <v>#DIV/0!</v>
      </c>
      <c r="X2729" t="e">
        <f t="shared" si="1422"/>
        <v>#DIV/0!</v>
      </c>
      <c r="Y2729" t="str">
        <f t="shared" si="1423"/>
        <v>0.00096+3.39668997706128i</v>
      </c>
      <c r="Z2729" t="e">
        <f t="shared" si="1424"/>
        <v>#DIV/0!</v>
      </c>
      <c r="AA2729" t="e">
        <f t="shared" si="1425"/>
        <v>#DIV/0!</v>
      </c>
      <c r="AB2729" t="str">
        <f t="shared" si="1426"/>
        <v>0.0934218893693448-0.0545226582096679i</v>
      </c>
      <c r="AC2729" t="str">
        <f t="shared" si="1427"/>
        <v>0.959594060934065-0.15833547094368i</v>
      </c>
      <c r="AD2729" t="str">
        <f t="shared" si="1428"/>
        <v>0.103902006792427-0.0396743650071542i</v>
      </c>
      <c r="AE2729" t="e">
        <f t="shared" si="1429"/>
        <v>#DIV/0!</v>
      </c>
      <c r="AF2729" t="str">
        <f t="shared" si="1430"/>
        <v>-18.2886833572871-4.15368151367837i</v>
      </c>
      <c r="AG2729" t="e">
        <f t="shared" si="1431"/>
        <v>#DIV/0!</v>
      </c>
      <c r="AH2729" t="e">
        <f t="shared" si="1432"/>
        <v>#DIV/0!</v>
      </c>
      <c r="AI2729" t="e">
        <f t="shared" si="1433"/>
        <v>#DIV/0!</v>
      </c>
      <c r="AJ2729" t="e">
        <f t="shared" si="1434"/>
        <v>#DIV/0!</v>
      </c>
      <c r="AK2729"/>
      <c r="AL2729"/>
      <c r="AM2729"/>
      <c r="AN2729"/>
    </row>
    <row r="2730" spans="1:40" x14ac:dyDescent="0.3">
      <c r="A2730"/>
      <c r="B2730">
        <f t="shared" si="1435"/>
        <v>796000</v>
      </c>
      <c r="C2730" s="186" t="str">
        <f t="shared" si="1403"/>
        <v>-0.000736256932912516+0.00375733051357789i</v>
      </c>
      <c r="D2730" s="158" t="str">
        <f t="shared" si="1404"/>
        <v>-7.28061210288898-1.3964430392651i</v>
      </c>
      <c r="E2730" t="str">
        <f t="shared" si="1405"/>
        <v>148.892985516626-1988.28408235792i</v>
      </c>
      <c r="F2730" t="str">
        <f t="shared" si="1406"/>
        <v>0.948908799965649+0.185902074765548i</v>
      </c>
      <c r="G2730" t="str">
        <f t="shared" si="1401"/>
        <v>0.948908799965649+0.185902074765548i</v>
      </c>
      <c r="H2730" t="str">
        <f t="shared" si="1407"/>
        <v>11.0107181680363+2.75274609942854i</v>
      </c>
      <c r="I2730" t="str">
        <f t="shared" si="1408"/>
        <v>3125.88469032184i</v>
      </c>
      <c r="J2730" t="str">
        <f t="shared" si="1402"/>
        <v>-2419.11969447165+666.558649948726i</v>
      </c>
      <c r="K2730" t="str">
        <f t="shared" si="1409"/>
        <v>0.330914819118546-1.20097842280462i</v>
      </c>
      <c r="L2730" t="str">
        <f t="shared" si="1410"/>
        <v>0.083328379026904-0.249993394121729i</v>
      </c>
      <c r="M2730" t="str">
        <f t="shared" si="1411"/>
        <v>0.41424319814545-1.45097181692635i</v>
      </c>
      <c r="N2730" t="str">
        <f t="shared" si="1412"/>
        <v>-10.17575572582i</v>
      </c>
      <c r="O2730" t="str">
        <f t="shared" si="1413"/>
        <v>-0.731022036667105+0.682353853881604i</v>
      </c>
      <c r="P2730" t="str">
        <f t="shared" si="1414"/>
        <v>1.7310220366671-0.682353853881604i</v>
      </c>
      <c r="Q2730" t="str">
        <f t="shared" si="1415"/>
        <v>-1.7310220366671+10.8581095797016i</v>
      </c>
      <c r="R2730" t="str">
        <f t="shared" si="1416"/>
        <v>-0.0860706551125855-0.145700485369417i</v>
      </c>
      <c r="S2730" t="str">
        <f t="shared" si="1417"/>
        <v>1.11668101243567i</v>
      </c>
      <c r="T2730" t="str">
        <f t="shared" si="1418"/>
        <v>0.162700965514689-0.0961134662921234i</v>
      </c>
      <c r="U2730" t="e">
        <f t="shared" si="1419"/>
        <v>#DIV/0!</v>
      </c>
      <c r="V2730" t="str">
        <f t="shared" si="1420"/>
        <v>0.0000833333333333333-0.000333238993073483i</v>
      </c>
      <c r="W2730" t="e">
        <f t="shared" si="1421"/>
        <v>#DIV/0!</v>
      </c>
      <c r="X2730" t="e">
        <f t="shared" si="1422"/>
        <v>#DIV/0!</v>
      </c>
      <c r="Y2730" t="str">
        <f t="shared" si="1423"/>
        <v>0.00096+3.40096254307017i</v>
      </c>
      <c r="Z2730" t="e">
        <f t="shared" si="1424"/>
        <v>#DIV/0!</v>
      </c>
      <c r="AA2730" t="e">
        <f t="shared" si="1425"/>
        <v>#DIV/0!</v>
      </c>
      <c r="AB2730" t="str">
        <f t="shared" si="1426"/>
        <v>0.0928428819594198-0.0548457175865048i</v>
      </c>
      <c r="AC2730" t="str">
        <f t="shared" si="1427"/>
        <v>0.95887994185079-0.157431870582954i</v>
      </c>
      <c r="AD2730" t="str">
        <f t="shared" si="1428"/>
        <v>0.103427203664481-0.040216692164828i</v>
      </c>
      <c r="AE2730" t="e">
        <f t="shared" si="1429"/>
        <v>#DIV/0!</v>
      </c>
      <c r="AF2730" t="str">
        <f t="shared" si="1430"/>
        <v>-18.2913302709253-4.14918913869364i</v>
      </c>
      <c r="AG2730" t="e">
        <f t="shared" si="1431"/>
        <v>#DIV/0!</v>
      </c>
      <c r="AH2730" t="e">
        <f t="shared" si="1432"/>
        <v>#DIV/0!</v>
      </c>
      <c r="AI2730" t="e">
        <f t="shared" si="1433"/>
        <v>#DIV/0!</v>
      </c>
      <c r="AJ2730" t="e">
        <f t="shared" si="1434"/>
        <v>#DIV/0!</v>
      </c>
      <c r="AK2730"/>
      <c r="AL2730"/>
      <c r="AM2730"/>
      <c r="AN2730"/>
    </row>
    <row r="2731" spans="1:40" x14ac:dyDescent="0.3">
      <c r="A2731"/>
      <c r="B2731">
        <f t="shared" si="1435"/>
        <v>797000</v>
      </c>
      <c r="C2731" s="186" t="str">
        <f t="shared" si="1403"/>
        <v>-0.000734539878430779+0.00375308744607772i</v>
      </c>
      <c r="D2731" s="158" t="str">
        <f t="shared" si="1404"/>
        <v>-7.28151243235173-1.39493804101592i</v>
      </c>
      <c r="E2731" t="str">
        <f t="shared" si="1405"/>
        <v>148.521663400603-1985.81714372115i</v>
      </c>
      <c r="F2731" t="str">
        <f t="shared" si="1406"/>
        <v>0.949027951297881+0.185701527578589i</v>
      </c>
      <c r="G2731" t="str">
        <f t="shared" si="1401"/>
        <v>0.949027951297881+0.185701527578589i</v>
      </c>
      <c r="H2731" t="str">
        <f t="shared" si="1407"/>
        <v>11.0124557234169+2.74976752374512i</v>
      </c>
      <c r="I2731" t="str">
        <f t="shared" si="1408"/>
        <v>3129.81168113883i</v>
      </c>
      <c r="J2731" t="str">
        <f t="shared" si="1402"/>
        <v>-2425.20421675848+667.396035187354i</v>
      </c>
      <c r="K2731" t="str">
        <f t="shared" si="1409"/>
        <v>0.330142725638959-1.19968277924662i</v>
      </c>
      <c r="L2731" t="str">
        <f t="shared" si="1410"/>
        <v>0.0831402540905356-0.24974235368717i</v>
      </c>
      <c r="M2731" t="str">
        <f t="shared" si="1411"/>
        <v>0.413282979729495-1.44942513293379i</v>
      </c>
      <c r="N2731" t="str">
        <f t="shared" si="1412"/>
        <v>-10.1885393385409i</v>
      </c>
      <c r="O2731" t="str">
        <f t="shared" si="1413"/>
        <v>-0.722239595570802+0.69164294732884i</v>
      </c>
      <c r="P2731" t="str">
        <f t="shared" si="1414"/>
        <v>1.7222395955708-0.69164294732884i</v>
      </c>
      <c r="Q2731" t="str">
        <f t="shared" si="1415"/>
        <v>-1.7222395955708+10.8801822858697i</v>
      </c>
      <c r="R2731" t="str">
        <f t="shared" si="1416"/>
        <v>-0.0864589055184035-0.144605724771782i</v>
      </c>
      <c r="S2731" t="str">
        <f t="shared" si="1417"/>
        <v>1.11808387802918i</v>
      </c>
      <c r="T2731" t="str">
        <f t="shared" si="1418"/>
        <v>0.161681329538054-0.0966683083721751i</v>
      </c>
      <c r="U2731" t="e">
        <f t="shared" si="1419"/>
        <v>#DIV/0!</v>
      </c>
      <c r="V2731" t="str">
        <f t="shared" si="1420"/>
        <v>0.0000833333333333333-0.000332820876394595i</v>
      </c>
      <c r="W2731" t="e">
        <f t="shared" si="1421"/>
        <v>#DIV/0!</v>
      </c>
      <c r="X2731" t="e">
        <f t="shared" si="1422"/>
        <v>#DIV/0!</v>
      </c>
      <c r="Y2731" t="str">
        <f t="shared" si="1423"/>
        <v>0.00096+3.40523510907905i</v>
      </c>
      <c r="Z2731" t="e">
        <f t="shared" si="1424"/>
        <v>#DIV/0!</v>
      </c>
      <c r="AA2731" t="e">
        <f t="shared" si="1425"/>
        <v>#DIV/0!</v>
      </c>
      <c r="AB2731" t="str">
        <f t="shared" si="1426"/>
        <v>0.0922610418804698-0.0551623299531333i</v>
      </c>
      <c r="AC2731" t="str">
        <f t="shared" si="1427"/>
        <v>0.958176250876051-0.156523124984062i</v>
      </c>
      <c r="AD2731" t="str">
        <f t="shared" si="1428"/>
        <v>0.102945463880747-0.0407534461513556i</v>
      </c>
      <c r="AE2731" t="e">
        <f t="shared" si="1429"/>
        <v>#DIV/0!</v>
      </c>
      <c r="AF2731" t="str">
        <f t="shared" si="1430"/>
        <v>-18.2939681557686-4.14470556476104i</v>
      </c>
      <c r="AG2731" t="e">
        <f t="shared" si="1431"/>
        <v>#DIV/0!</v>
      </c>
      <c r="AH2731" t="e">
        <f t="shared" si="1432"/>
        <v>#DIV/0!</v>
      </c>
      <c r="AI2731" t="e">
        <f t="shared" si="1433"/>
        <v>#DIV/0!</v>
      </c>
      <c r="AJ2731" t="e">
        <f t="shared" si="1434"/>
        <v>#DIV/0!</v>
      </c>
      <c r="AK2731"/>
      <c r="AL2731"/>
      <c r="AM2731"/>
      <c r="AN2731"/>
    </row>
    <row r="2732" spans="1:40" x14ac:dyDescent="0.3">
      <c r="A2732"/>
      <c r="B2732">
        <f t="shared" si="1435"/>
        <v>798000</v>
      </c>
      <c r="C2732" s="186" t="str">
        <f t="shared" si="1403"/>
        <v>-0.000732828673422232+0.00374885340936792i</v>
      </c>
      <c r="D2732" s="158" t="str">
        <f t="shared" si="1404"/>
        <v>-7.28240969469046-1.39343597387066i</v>
      </c>
      <c r="E2732" t="str">
        <f t="shared" si="1405"/>
        <v>148.151726029845-1983.35628445099i</v>
      </c>
      <c r="F2732" t="str">
        <f t="shared" si="1406"/>
        <v>0.949146696720985+0.185501371740324i</v>
      </c>
      <c r="G2732" t="str">
        <f t="shared" si="1401"/>
        <v>0.949146696720985+0.185501371740324i</v>
      </c>
      <c r="H2732" t="str">
        <f t="shared" si="1407"/>
        <v>11.014187357041+2.74679479583494i</v>
      </c>
      <c r="I2732" t="str">
        <f t="shared" si="1408"/>
        <v>3133.73867195582i</v>
      </c>
      <c r="J2732" t="str">
        <f t="shared" si="1402"/>
        <v>-2431.29637811912+668.233420425984i</v>
      </c>
      <c r="K2732" t="str">
        <f t="shared" si="1409"/>
        <v>0.329373264086931-1.19838966376949i</v>
      </c>
      <c r="L2732" t="str">
        <f t="shared" si="1410"/>
        <v>0.0829527420799275-0.249491738636828i</v>
      </c>
      <c r="M2732" t="str">
        <f t="shared" si="1411"/>
        <v>0.412326006166859-1.44788140240632i</v>
      </c>
      <c r="N2732" t="str">
        <f t="shared" si="1412"/>
        <v>-10.2013229512618i</v>
      </c>
      <c r="O2732" t="str">
        <f t="shared" si="1413"/>
        <v>-0.713339127142436+0.700819013503249i</v>
      </c>
      <c r="P2732" t="str">
        <f t="shared" si="1414"/>
        <v>1.71333912714244-0.700819013503249i</v>
      </c>
      <c r="Q2732" t="str">
        <f t="shared" si="1415"/>
        <v>-1.71333912714244+10.902141964765i</v>
      </c>
      <c r="R2732" t="str">
        <f t="shared" si="1416"/>
        <v>-0.0868360757334752-0.14350936595738i</v>
      </c>
      <c r="S2732" t="str">
        <f t="shared" si="1417"/>
        <v>1.11948674362269i</v>
      </c>
      <c r="T2732" t="str">
        <f t="shared" si="1418"/>
        <v>0.160656832774984-0.0972118356518415i</v>
      </c>
      <c r="U2732" t="e">
        <f t="shared" si="1419"/>
        <v>#DIV/0!</v>
      </c>
      <c r="V2732" t="str">
        <f t="shared" si="1420"/>
        <v>0.0000833333333333333-0.000332403807627183i</v>
      </c>
      <c r="W2732" t="e">
        <f t="shared" si="1421"/>
        <v>#DIV/0!</v>
      </c>
      <c r="X2732" t="e">
        <f t="shared" si="1422"/>
        <v>#DIV/0!</v>
      </c>
      <c r="Y2732" t="str">
        <f t="shared" si="1423"/>
        <v>0.00096+3.40950767508793i</v>
      </c>
      <c r="Z2732" t="e">
        <f t="shared" si="1424"/>
        <v>#DIV/0!</v>
      </c>
      <c r="AA2732" t="e">
        <f t="shared" si="1425"/>
        <v>#DIV/0!</v>
      </c>
      <c r="AB2732" t="str">
        <f t="shared" si="1426"/>
        <v>0.0916764280661595-0.0554724856974964i</v>
      </c>
      <c r="AC2732" t="str">
        <f t="shared" si="1427"/>
        <v>0.957482995057507-0.15560934371583i</v>
      </c>
      <c r="AD2732" t="str">
        <f t="shared" si="1428"/>
        <v>0.102456846166846-0.0412845380130282i</v>
      </c>
      <c r="AE2732" t="e">
        <f t="shared" si="1429"/>
        <v>#DIV/0!</v>
      </c>
      <c r="AF2732" t="str">
        <f t="shared" si="1430"/>
        <v>-18.2965970517315-4.1402307697056i</v>
      </c>
      <c r="AG2732" t="e">
        <f t="shared" si="1431"/>
        <v>#DIV/0!</v>
      </c>
      <c r="AH2732" t="e">
        <f t="shared" si="1432"/>
        <v>#DIV/0!</v>
      </c>
      <c r="AI2732" t="e">
        <f t="shared" si="1433"/>
        <v>#DIV/0!</v>
      </c>
      <c r="AJ2732" t="e">
        <f t="shared" si="1434"/>
        <v>#DIV/0!</v>
      </c>
      <c r="AK2732"/>
      <c r="AL2732"/>
      <c r="AM2732"/>
      <c r="AN2732"/>
    </row>
    <row r="2733" spans="1:40" x14ac:dyDescent="0.3">
      <c r="A2733"/>
      <c r="B2733">
        <f t="shared" si="1435"/>
        <v>799000</v>
      </c>
      <c r="C2733" s="186" t="str">
        <f t="shared" si="1403"/>
        <v>-0.000731123292061917+0.00374462837661084i</v>
      </c>
      <c r="D2733" s="158" t="str">
        <f t="shared" si="1404"/>
        <v>-7.28330390344608-1.3919368305314i</v>
      </c>
      <c r="E2733" t="str">
        <f t="shared" si="1405"/>
        <v>147.783166540341-1980.90148223338i</v>
      </c>
      <c r="F2733" t="str">
        <f t="shared" si="1406"/>
        <v>0.949265038026992+0.185301606272011i</v>
      </c>
      <c r="G2733" t="str">
        <f t="shared" si="1401"/>
        <v>0.949265038026992+0.185301606272011i</v>
      </c>
      <c r="H2733" t="str">
        <f t="shared" si="1407"/>
        <v>11.0159130950679+2.74382790087363i</v>
      </c>
      <c r="I2733" t="str">
        <f t="shared" si="1408"/>
        <v>3137.66566277281i</v>
      </c>
      <c r="J2733" t="str">
        <f t="shared" si="1402"/>
        <v>-2437.39617855356+669.070805664613i</v>
      </c>
      <c r="K2733" t="str">
        <f t="shared" si="1409"/>
        <v>0.328606422833211-1.19709907005465i</v>
      </c>
      <c r="L2733" t="str">
        <f t="shared" si="1410"/>
        <v>0.0827658404445976-0.249241548220458i</v>
      </c>
      <c r="M2733" t="str">
        <f t="shared" si="1411"/>
        <v>0.411372263277809-1.44634061827511i</v>
      </c>
      <c r="N2733" t="str">
        <f t="shared" si="1412"/>
        <v>-10.2141065639826i</v>
      </c>
      <c r="O2733" t="str">
        <f t="shared" si="1413"/>
        <v>-0.704322085883531+0.709880552865531i</v>
      </c>
      <c r="P2733" t="str">
        <f t="shared" si="1414"/>
        <v>1.70432208588353-0.709880552865531i</v>
      </c>
      <c r="Q2733" t="str">
        <f t="shared" si="1415"/>
        <v>-1.70432208588353+10.9239871168481i</v>
      </c>
      <c r="R2733" t="str">
        <f t="shared" si="1416"/>
        <v>-0.0872021926249405-0.142411506569429i</v>
      </c>
      <c r="S2733" t="str">
        <f t="shared" si="1417"/>
        <v>1.1208896092162i</v>
      </c>
      <c r="T2733" t="str">
        <f t="shared" si="1418"/>
        <v>0.159627577946498-0.0977440316141654i</v>
      </c>
      <c r="U2733" t="e">
        <f t="shared" si="1419"/>
        <v>#DIV/0!</v>
      </c>
      <c r="V2733" t="str">
        <f t="shared" si="1420"/>
        <v>0.0000833333333333333-0.000331987782836662i</v>
      </c>
      <c r="W2733" t="e">
        <f t="shared" si="1421"/>
        <v>#DIV/0!</v>
      </c>
      <c r="X2733" t="e">
        <f t="shared" si="1422"/>
        <v>#DIV/0!</v>
      </c>
      <c r="Y2733" t="str">
        <f t="shared" si="1423"/>
        <v>0.00096+3.41378024109681i</v>
      </c>
      <c r="Z2733" t="e">
        <f t="shared" si="1424"/>
        <v>#DIV/0!</v>
      </c>
      <c r="AA2733" t="e">
        <f t="shared" si="1425"/>
        <v>#DIV/0!</v>
      </c>
      <c r="AB2733" t="str">
        <f t="shared" si="1426"/>
        <v>0.0910890991327079-0.0557761753944383i</v>
      </c>
      <c r="AC2733" t="str">
        <f t="shared" si="1427"/>
        <v>0.956800180865146-0.154690635466714i</v>
      </c>
      <c r="AD2733" t="str">
        <f t="shared" si="1428"/>
        <v>0.101961410410598-0.0418098792464366i</v>
      </c>
      <c r="AE2733" t="e">
        <f t="shared" si="1429"/>
        <v>#DIV/0!</v>
      </c>
      <c r="AF2733" t="str">
        <f t="shared" si="1430"/>
        <v>-18.299216998514-4.13576473140503i</v>
      </c>
      <c r="AG2733" t="e">
        <f t="shared" si="1431"/>
        <v>#DIV/0!</v>
      </c>
      <c r="AH2733" t="e">
        <f t="shared" si="1432"/>
        <v>#DIV/0!</v>
      </c>
      <c r="AI2733" t="e">
        <f t="shared" si="1433"/>
        <v>#DIV/0!</v>
      </c>
      <c r="AJ2733" t="e">
        <f t="shared" si="1434"/>
        <v>#DIV/0!</v>
      </c>
      <c r="AK2733"/>
      <c r="AL2733"/>
      <c r="AM2733"/>
      <c r="AN2733"/>
    </row>
    <row r="2734" spans="1:40" x14ac:dyDescent="0.3">
      <c r="A2734"/>
      <c r="B2734">
        <f t="shared" si="1435"/>
        <v>800000</v>
      </c>
      <c r="C2734" s="186" t="str">
        <f t="shared" si="1403"/>
        <v>-0.000729423708662956+0.00374041232106532i</v>
      </c>
      <c r="D2734" s="158" t="str">
        <f t="shared" si="1404"/>
        <v>-7.28419507208716-1.3904406037169i</v>
      </c>
      <c r="E2734" t="str">
        <f t="shared" si="1405"/>
        <v>147.415978110472-1978.45271486264i</v>
      </c>
      <c r="F2734" t="str">
        <f t="shared" si="1406"/>
        <v>0.949382976998358+0.185102230197182i</v>
      </c>
      <c r="G2734" t="str">
        <f t="shared" si="1401"/>
        <v>0.949382976998358+0.185102230197182i</v>
      </c>
      <c r="H2734" t="str">
        <f t="shared" si="1407"/>
        <v>11.017632963517+2.74086682407283i</v>
      </c>
      <c r="I2734" t="str">
        <f t="shared" si="1408"/>
        <v>3141.59265358979i</v>
      </c>
      <c r="J2734" t="str">
        <f t="shared" si="1402"/>
        <v>-2443.50361806181+669.908190903242i</v>
      </c>
      <c r="K2734" t="str">
        <f t="shared" si="1409"/>
        <v>0.327842190310792-1.19581099179818i</v>
      </c>
      <c r="L2734" t="str">
        <f t="shared" si="1410"/>
        <v>0.0825795466466717-0.248991781687381i</v>
      </c>
      <c r="M2734" t="str">
        <f t="shared" si="1411"/>
        <v>0.410421736957464-1.44480277348556i</v>
      </c>
      <c r="N2734" t="str">
        <f t="shared" si="1412"/>
        <v>-10.2268901767035i</v>
      </c>
      <c r="O2734" t="str">
        <f t="shared" si="1413"/>
        <v>-0.695189945345563+0.718826084592395i</v>
      </c>
      <c r="P2734" t="str">
        <f t="shared" si="1414"/>
        <v>1.69518994534556-0.718826084592395i</v>
      </c>
      <c r="Q2734" t="str">
        <f t="shared" si="1415"/>
        <v>-1.69518994534556+10.9457162612959i</v>
      </c>
      <c r="R2734" t="str">
        <f t="shared" si="1416"/>
        <v>-0.0875572832038244-0.141312243282427i</v>
      </c>
      <c r="S2734" t="str">
        <f t="shared" si="1417"/>
        <v>1.12229247480972i</v>
      </c>
      <c r="T2734" t="str">
        <f t="shared" si="1418"/>
        <v>0.158593667234348-0.0982648800544356i</v>
      </c>
      <c r="U2734" t="e">
        <f t="shared" si="1419"/>
        <v>#DIV/0!</v>
      </c>
      <c r="V2734" t="str">
        <f t="shared" si="1420"/>
        <v>0.0000833333333333333-0.000331572798108115i</v>
      </c>
      <c r="W2734" t="e">
        <f t="shared" si="1421"/>
        <v>#DIV/0!</v>
      </c>
      <c r="X2734" t="e">
        <f t="shared" si="1422"/>
        <v>#DIV/0!</v>
      </c>
      <c r="Y2734" t="str">
        <f t="shared" si="1423"/>
        <v>0.00096+3.41805280710569i</v>
      </c>
      <c r="Z2734" t="e">
        <f t="shared" si="1424"/>
        <v>#DIV/0!</v>
      </c>
      <c r="AA2734" t="e">
        <f t="shared" si="1425"/>
        <v>#DIV/0!</v>
      </c>
      <c r="AB2734" t="str">
        <f t="shared" si="1426"/>
        <v>0.0904991133886094-0.0560733897969822i</v>
      </c>
      <c r="AC2734" t="str">
        <f t="shared" si="1427"/>
        <v>0.956127814212647-0.153767108059417i</v>
      </c>
      <c r="AD2734" t="str">
        <f t="shared" si="1428"/>
        <v>0.101459217663276-0.0423293818141433i</v>
      </c>
      <c r="AE2734" t="e">
        <f t="shared" si="1429"/>
        <v>#DIV/0!</v>
      </c>
      <c r="AF2734" t="str">
        <f t="shared" si="1430"/>
        <v>-18.3018280356042-4.13130742778973i</v>
      </c>
      <c r="AG2734" t="e">
        <f t="shared" si="1431"/>
        <v>#DIV/0!</v>
      </c>
      <c r="AH2734" t="e">
        <f t="shared" si="1432"/>
        <v>#DIV/0!</v>
      </c>
      <c r="AI2734" t="e">
        <f t="shared" si="1433"/>
        <v>#DIV/0!</v>
      </c>
      <c r="AJ2734" t="e">
        <f t="shared" si="1434"/>
        <v>#DIV/0!</v>
      </c>
      <c r="AK2734"/>
      <c r="AL2734"/>
      <c r="AM2734"/>
      <c r="AN2734"/>
    </row>
    <row r="2735" spans="1:40" x14ac:dyDescent="0.3">
      <c r="A2735"/>
      <c r="B2735">
        <f t="shared" si="1435"/>
        <v>801000</v>
      </c>
      <c r="C2735" s="186" t="str">
        <f t="shared" si="1403"/>
        <v>-0.000727729897675731+0.0037362052160863i</v>
      </c>
      <c r="D2735" s="158" t="str">
        <f t="shared" si="1404"/>
        <v>-7.28508321401045-1.38894728616267i</v>
      </c>
      <c r="E2735" t="str">
        <f t="shared" si="1405"/>
        <v>147.05015396071-1976.00996024086i</v>
      </c>
      <c r="F2735" t="str">
        <f t="shared" si="1406"/>
        <v>0.949500515408035+0.184903242541652i</v>
      </c>
      <c r="G2735" t="str">
        <f t="shared" si="1401"/>
        <v>0.949500515408035+0.184903242541652i</v>
      </c>
      <c r="H2735" t="str">
        <f t="shared" si="1407"/>
        <v>11.0193469882689+2.73791155068031i</v>
      </c>
      <c r="I2735" t="str">
        <f t="shared" si="1408"/>
        <v>3145.51964440678i</v>
      </c>
      <c r="J2735" t="str">
        <f t="shared" si="1402"/>
        <v>-2449.61869664387+670.745576141871i</v>
      </c>
      <c r="K2735" t="str">
        <f t="shared" si="1409"/>
        <v>0.327080555014534-1.19452542271078i</v>
      </c>
      <c r="L2735" t="str">
        <f t="shared" si="1410"/>
        <v>0.0823938581608154-0.248742438286517i</v>
      </c>
      <c r="M2735" t="str">
        <f t="shared" si="1411"/>
        <v>0.409474413175349-1.4432678609973i</v>
      </c>
      <c r="N2735" t="str">
        <f t="shared" si="1412"/>
        <v>-10.2396737894244i</v>
      </c>
      <c r="O2735" t="str">
        <f t="shared" si="1413"/>
        <v>-0.685944197889575+0.727654146818135i</v>
      </c>
      <c r="P2735" t="str">
        <f t="shared" si="1414"/>
        <v>1.68594419788958-0.727654146818135i</v>
      </c>
      <c r="Q2735" t="str">
        <f t="shared" si="1415"/>
        <v>-1.68594419788958+10.9673279362425i</v>
      </c>
      <c r="R2735" t="str">
        <f t="shared" si="1416"/>
        <v>-0.0879013746110092-0.140211671823545i</v>
      </c>
      <c r="S2735" t="str">
        <f t="shared" si="1417"/>
        <v>1.12369534040323i</v>
      </c>
      <c r="T2735" t="str">
        <f t="shared" si="1418"/>
        <v>0.157555202298264-0.0987743650654298i</v>
      </c>
      <c r="U2735" t="e">
        <f t="shared" si="1419"/>
        <v>#DIV/0!</v>
      </c>
      <c r="V2735" t="str">
        <f t="shared" si="1420"/>
        <v>0.0000833333333333333-0.000331158849546182i</v>
      </c>
      <c r="W2735" t="e">
        <f t="shared" si="1421"/>
        <v>#DIV/0!</v>
      </c>
      <c r="X2735" t="e">
        <f t="shared" si="1422"/>
        <v>#DIV/0!</v>
      </c>
      <c r="Y2735" t="str">
        <f t="shared" si="1423"/>
        <v>0.00096+3.42232537311458i</v>
      </c>
      <c r="Z2735" t="e">
        <f t="shared" si="1424"/>
        <v>#DIV/0!</v>
      </c>
      <c r="AA2735" t="e">
        <f t="shared" si="1425"/>
        <v>#DIV/0!</v>
      </c>
      <c r="AB2735" t="str">
        <f t="shared" si="1426"/>
        <v>0.0899065288444745-0.0563641198279085i</v>
      </c>
      <c r="AC2735" t="str">
        <f t="shared" si="1427"/>
        <v>0.955465900478203-0.152838868465735i</v>
      </c>
      <c r="AD2735" t="str">
        <f t="shared" si="1428"/>
        <v>0.100950330140693-0.0428429581604901i</v>
      </c>
      <c r="AE2735" t="e">
        <f t="shared" si="1429"/>
        <v>#DIV/0!</v>
      </c>
      <c r="AF2735" t="str">
        <f t="shared" si="1430"/>
        <v>-18.3044302022793-4.12685883684298i</v>
      </c>
      <c r="AG2735" t="e">
        <f t="shared" si="1431"/>
        <v>#DIV/0!</v>
      </c>
      <c r="AH2735" t="e">
        <f t="shared" si="1432"/>
        <v>#DIV/0!</v>
      </c>
      <c r="AI2735" t="e">
        <f t="shared" si="1433"/>
        <v>#DIV/0!</v>
      </c>
      <c r="AJ2735" t="e">
        <f t="shared" si="1434"/>
        <v>#DIV/0!</v>
      </c>
      <c r="AK2735"/>
      <c r="AL2735"/>
      <c r="AM2735"/>
      <c r="AN2735"/>
    </row>
    <row r="2736" spans="1:40" x14ac:dyDescent="0.3">
      <c r="A2736"/>
      <c r="B2736">
        <f t="shared" si="1435"/>
        <v>802000</v>
      </c>
      <c r="C2736" s="186" t="str">
        <f t="shared" si="1403"/>
        <v>-0.000726041833686974+0.0037320070351243i</v>
      </c>
      <c r="D2736" s="158" t="str">
        <f t="shared" si="1404"/>
        <v>-7.28596834254093-1.38745687062091i</v>
      </c>
      <c r="E2736" t="str">
        <f t="shared" si="1405"/>
        <v>146.6856873533-1973.57319637727i</v>
      </c>
      <c r="F2736" t="str">
        <f t="shared" si="1406"/>
        <v>0.949617655019478+0.184704642333504i</v>
      </c>
      <c r="G2736" t="str">
        <f t="shared" si="1401"/>
        <v>0.949617655019478+0.184704642333504i</v>
      </c>
      <c r="H2736" t="str">
        <f t="shared" si="1407"/>
        <v>11.0210551950654+2.73496206597979i</v>
      </c>
      <c r="I2736" t="str">
        <f t="shared" si="1408"/>
        <v>3149.44663522377i</v>
      </c>
      <c r="J2736" t="str">
        <f t="shared" si="1402"/>
        <v>-2455.74141429973+671.582961380499i</v>
      </c>
      <c r="K2736" t="str">
        <f t="shared" si="1409"/>
        <v>0.326321505500772-1.19324235651782i</v>
      </c>
      <c r="L2736" t="str">
        <f t="shared" si="1410"/>
        <v>0.0822087724741645-0.248493517266403i</v>
      </c>
      <c r="M2736" t="str">
        <f t="shared" si="1411"/>
        <v>0.408530277974936-1.44173587378422i</v>
      </c>
      <c r="N2736" t="str">
        <f t="shared" si="1412"/>
        <v>-10.2524574021453i</v>
      </c>
      <c r="O2736" t="str">
        <f t="shared" si="1413"/>
        <v>-0.676586354442008+0.736363296873815i</v>
      </c>
      <c r="P2736" t="str">
        <f t="shared" si="1414"/>
        <v>1.67658635444201-0.736363296873815i</v>
      </c>
      <c r="Q2736" t="str">
        <f t="shared" si="1415"/>
        <v>-1.67658635444201+10.9888206990191i</v>
      </c>
      <c r="R2736" t="str">
        <f t="shared" si="1416"/>
        <v>-0.0882344941038353-0.139109886993868i</v>
      </c>
      <c r="S2736" t="str">
        <f t="shared" si="1417"/>
        <v>1.12509820599674i</v>
      </c>
      <c r="T2736" t="str">
        <f t="shared" si="1418"/>
        <v>0.15651228429321-0.099272471023255i</v>
      </c>
      <c r="U2736" t="e">
        <f t="shared" si="1419"/>
        <v>#DIV/0!</v>
      </c>
      <c r="V2736" t="str">
        <f t="shared" si="1420"/>
        <v>0.0000833333333333333-0.000330745933274928i</v>
      </c>
      <c r="W2736" t="e">
        <f t="shared" si="1421"/>
        <v>#DIV/0!</v>
      </c>
      <c r="X2736" t="e">
        <f t="shared" si="1422"/>
        <v>#DIV/0!</v>
      </c>
      <c r="Y2736" t="str">
        <f t="shared" si="1423"/>
        <v>0.00096+3.42659793912346i</v>
      </c>
      <c r="Z2736" t="e">
        <f t="shared" si="1424"/>
        <v>#DIV/0!</v>
      </c>
      <c r="AA2736" t="e">
        <f t="shared" si="1425"/>
        <v>#DIV/0!</v>
      </c>
      <c r="AB2736" t="str">
        <f t="shared" si="1426"/>
        <v>0.0893114032228761-0.0566483565716755i</v>
      </c>
      <c r="AC2736" t="str">
        <f t="shared" si="1427"/>
        <v>0.954814444524668-0.151906022821478i</v>
      </c>
      <c r="AD2736" t="str">
        <f t="shared" si="1428"/>
        <v>0.10043481122402-0.0433505212276241i</v>
      </c>
      <c r="AE2736" t="e">
        <f t="shared" si="1429"/>
        <v>#DIV/0!</v>
      </c>
      <c r="AF2736" t="str">
        <f t="shared" si="1430"/>
        <v>-18.3070235376063-4.1224189366007i</v>
      </c>
      <c r="AG2736" t="e">
        <f t="shared" si="1431"/>
        <v>#DIV/0!</v>
      </c>
      <c r="AH2736" t="e">
        <f t="shared" si="1432"/>
        <v>#DIV/0!</v>
      </c>
      <c r="AI2736" t="e">
        <f t="shared" si="1433"/>
        <v>#DIV/0!</v>
      </c>
      <c r="AJ2736" t="e">
        <f t="shared" si="1434"/>
        <v>#DIV/0!</v>
      </c>
      <c r="AK2736"/>
      <c r="AL2736"/>
      <c r="AM2736"/>
      <c r="AN2736"/>
    </row>
    <row r="2737" spans="1:40" x14ac:dyDescent="0.3">
      <c r="A2737"/>
      <c r="B2737">
        <f t="shared" si="1435"/>
        <v>803000</v>
      </c>
      <c r="C2737" s="186" t="str">
        <f t="shared" si="1403"/>
        <v>-0.000724359491418985+0.00372781775172526i</v>
      </c>
      <c r="D2737" s="158" t="str">
        <f t="shared" si="1404"/>
        <v>-7.28685047093275-1.38596934986059i</v>
      </c>
      <c r="E2737" t="str">
        <f t="shared" si="1405"/>
        <v>146.322571591947-1971.14240138751i</v>
      </c>
      <c r="F2737" t="str">
        <f t="shared" si="1406"/>
        <v>0.949734397586766+0.184506428603106i</v>
      </c>
      <c r="G2737" t="str">
        <f t="shared" si="1401"/>
        <v>0.949734397586766+0.184506428603106i</v>
      </c>
      <c r="H2737" t="str">
        <f t="shared" si="1407"/>
        <v>11.0227576095113+2.73201835529112i</v>
      </c>
      <c r="I2737" t="str">
        <f t="shared" si="1408"/>
        <v>3153.37362604075i</v>
      </c>
      <c r="J2737" t="str">
        <f t="shared" si="1402"/>
        <v>-2461.8717710294+672.420346619129i</v>
      </c>
      <c r="K2737" t="str">
        <f t="shared" si="1409"/>
        <v>0.325565030386941-1.19196178695931i</v>
      </c>
      <c r="L2737" t="str">
        <f t="shared" si="1410"/>
        <v>0.0820242870862547-0.248245017875225i</v>
      </c>
      <c r="M2737" t="str">
        <f t="shared" si="1411"/>
        <v>0.407589317473196-1.44020680483453i</v>
      </c>
      <c r="N2737" t="str">
        <f t="shared" si="1412"/>
        <v>-10.2652410148662i</v>
      </c>
      <c r="O2737" t="str">
        <f t="shared" si="1413"/>
        <v>-0.667117944247872+0.744952111522944i</v>
      </c>
      <c r="P2737" t="str">
        <f t="shared" si="1414"/>
        <v>1.66711794424787-0.744952111522944i</v>
      </c>
      <c r="Q2737" t="str">
        <f t="shared" si="1415"/>
        <v>-1.66711794424787+11.0101931263891i</v>
      </c>
      <c r="R2737" t="str">
        <f t="shared" si="1416"/>
        <v>-0.0885566690432876-0.138006982689623i</v>
      </c>
      <c r="S2737" t="str">
        <f t="shared" si="1417"/>
        <v>1.12650107159025i</v>
      </c>
      <c r="T2737" t="str">
        <f t="shared" si="1418"/>
        <v>0.155465013886797-0.0997591825737266i</v>
      </c>
      <c r="U2737" t="e">
        <f t="shared" si="1419"/>
        <v>#DIV/0!</v>
      </c>
      <c r="V2737" t="str">
        <f t="shared" si="1420"/>
        <v>0.0000833333333333333-0.000330334045437724i</v>
      </c>
      <c r="W2737" t="e">
        <f t="shared" si="1421"/>
        <v>#DIV/0!</v>
      </c>
      <c r="X2737" t="e">
        <f t="shared" si="1422"/>
        <v>#DIV/0!</v>
      </c>
      <c r="Y2737" t="str">
        <f t="shared" si="1423"/>
        <v>0.00096+3.43087050513234i</v>
      </c>
      <c r="Z2737" t="e">
        <f t="shared" si="1424"/>
        <v>#DIV/0!</v>
      </c>
      <c r="AA2737" t="e">
        <f t="shared" si="1425"/>
        <v>#DIV/0!</v>
      </c>
      <c r="AB2737" t="str">
        <f t="shared" si="1426"/>
        <v>0.0887137939682868-0.0569260912666466i</v>
      </c>
      <c r="AC2737" t="str">
        <f t="shared" si="1427"/>
        <v>0.954173450719136-0.150968676441604i</v>
      </c>
      <c r="AD2737" t="str">
        <f t="shared" si="1428"/>
        <v>0.0999127254604095-0.0438519844716699i</v>
      </c>
      <c r="AE2737" t="e">
        <f t="shared" si="1429"/>
        <v>#DIV/0!</v>
      </c>
      <c r="AF2737" t="str">
        <f t="shared" si="1430"/>
        <v>-18.3096080804441-4.11798770515171i</v>
      </c>
      <c r="AG2737" t="e">
        <f t="shared" si="1431"/>
        <v>#DIV/0!</v>
      </c>
      <c r="AH2737" t="e">
        <f t="shared" si="1432"/>
        <v>#DIV/0!</v>
      </c>
      <c r="AI2737" t="e">
        <f t="shared" si="1433"/>
        <v>#DIV/0!</v>
      </c>
      <c r="AJ2737" t="e">
        <f t="shared" si="1434"/>
        <v>#DIV/0!</v>
      </c>
      <c r="AK2737"/>
      <c r="AL2737"/>
      <c r="AM2737"/>
      <c r="AN2737"/>
    </row>
    <row r="2738" spans="1:40" x14ac:dyDescent="0.3">
      <c r="A2738"/>
      <c r="B2738">
        <f t="shared" si="1435"/>
        <v>804000</v>
      </c>
      <c r="C2738" s="186" t="str">
        <f t="shared" si="1403"/>
        <v>-0.000722682845728727+0.00372363733953001i</v>
      </c>
      <c r="D2738" s="158" t="str">
        <f t="shared" si="1404"/>
        <v>-7.28772961236924-1.38448471666736i</v>
      </c>
      <c r="E2738" t="str">
        <f t="shared" si="1405"/>
        <v>145.960800021524-1968.71755349308i</v>
      </c>
      <c r="F2738" t="str">
        <f t="shared" si="1406"/>
        <v>0.949850744854606+0.184308600383098i</v>
      </c>
      <c r="G2738" t="str">
        <f t="shared" si="1401"/>
        <v>0.949850744854606+0.184308600383098i</v>
      </c>
      <c r="H2738" t="str">
        <f t="shared" si="1407"/>
        <v>11.0244542570745+2.72908040397007i</v>
      </c>
      <c r="I2738" t="str">
        <f t="shared" si="1408"/>
        <v>3157.30061685774i</v>
      </c>
      <c r="J2738" t="str">
        <f t="shared" si="1402"/>
        <v>-2468.00976683288+673.257731857758i</v>
      </c>
      <c r="K2738" t="str">
        <f t="shared" si="1409"/>
        <v>0.324811118351195-1.19068370778997i</v>
      </c>
      <c r="L2738" t="str">
        <f t="shared" si="1410"/>
        <v>0.0818403995089529-0.247996939360836i</v>
      </c>
      <c r="M2738" t="str">
        <f t="shared" si="1411"/>
        <v>0.406651517860148-1.43868064715081i</v>
      </c>
      <c r="N2738" t="str">
        <f t="shared" si="1412"/>
        <v>-10.278024627587i</v>
      </c>
      <c r="O2738" t="str">
        <f t="shared" si="1413"/>
        <v>-0.657540514620906+0.753419187194004i</v>
      </c>
      <c r="P2738" t="str">
        <f t="shared" si="1414"/>
        <v>1.65754051462091-0.753419187194004i</v>
      </c>
      <c r="Q2738" t="str">
        <f t="shared" si="1415"/>
        <v>-1.65754051462091+11.031443814781i</v>
      </c>
      <c r="R2738" t="str">
        <f t="shared" si="1416"/>
        <v>-0.0888679268817544-0.136903051923309i</v>
      </c>
      <c r="S2738" t="str">
        <f t="shared" si="1417"/>
        <v>1.12790393718376i</v>
      </c>
      <c r="T2738" t="str">
        <f t="shared" si="1418"/>
        <v>0.154413491276773-0.100234484619289i</v>
      </c>
      <c r="U2738" t="e">
        <f t="shared" si="1419"/>
        <v>#DIV/0!</v>
      </c>
      <c r="V2738" t="str">
        <f t="shared" si="1420"/>
        <v>0.0000833333333333333-0.00032992318219713i</v>
      </c>
      <c r="W2738" t="e">
        <f t="shared" si="1421"/>
        <v>#DIV/0!</v>
      </c>
      <c r="X2738" t="e">
        <f t="shared" si="1422"/>
        <v>#DIV/0!</v>
      </c>
      <c r="Y2738" t="str">
        <f t="shared" si="1423"/>
        <v>0.00096+3.43514307114122i</v>
      </c>
      <c r="Z2738" t="e">
        <f t="shared" si="1424"/>
        <v>#DIV/0!</v>
      </c>
      <c r="AA2738" t="e">
        <f t="shared" si="1425"/>
        <v>#DIV/0!</v>
      </c>
      <c r="AB2738" t="str">
        <f t="shared" si="1426"/>
        <v>0.0881137582570586-0.0571973152976265i</v>
      </c>
      <c r="AC2738" t="str">
        <f t="shared" si="1427"/>
        <v>0.953542922951917-0.15002693383546i</v>
      </c>
      <c r="AD2738" t="str">
        <f t="shared" si="1428"/>
        <v>0.09938413856337-0.0443472618790732i</v>
      </c>
      <c r="AE2738" t="e">
        <f t="shared" si="1429"/>
        <v>#DIV/0!</v>
      </c>
      <c r="AF2738" t="str">
        <f t="shared" si="1430"/>
        <v>-18.3121838694437-4.11356512063743i</v>
      </c>
      <c r="AG2738" t="e">
        <f t="shared" si="1431"/>
        <v>#DIV/0!</v>
      </c>
      <c r="AH2738" t="e">
        <f t="shared" si="1432"/>
        <v>#DIV/0!</v>
      </c>
      <c r="AI2738" t="e">
        <f t="shared" si="1433"/>
        <v>#DIV/0!</v>
      </c>
      <c r="AJ2738" t="e">
        <f t="shared" si="1434"/>
        <v>#DIV/0!</v>
      </c>
      <c r="AK2738"/>
      <c r="AL2738"/>
      <c r="AM2738"/>
      <c r="AN2738"/>
    </row>
    <row r="2739" spans="1:40" x14ac:dyDescent="0.3">
      <c r="A2739"/>
      <c r="B2739">
        <f t="shared" si="1435"/>
        <v>805000</v>
      </c>
      <c r="C2739" s="186" t="str">
        <f t="shared" si="1403"/>
        <v>-0.000721011871607086+0.00371946577227404i</v>
      </c>
      <c r="D2739" s="158" t="str">
        <f t="shared" si="1404"/>
        <v>-7.2886057799636-1.38300296384374i</v>
      </c>
      <c r="E2739" t="str">
        <f t="shared" si="1405"/>
        <v>145.600366027762-1966.29863102069i</v>
      </c>
      <c r="F2739" t="str">
        <f t="shared" si="1406"/>
        <v>0.949966698558428+0.184111156708414i</v>
      </c>
      <c r="G2739" t="str">
        <f t="shared" si="1401"/>
        <v>0.949966698558428+0.184111156708414i</v>
      </c>
      <c r="H2739" t="str">
        <f t="shared" si="1407"/>
        <v>11.0261451630875+2.72614819740863i</v>
      </c>
      <c r="I2739" t="str">
        <f t="shared" si="1408"/>
        <v>3161.22760767473i</v>
      </c>
      <c r="J2739" t="str">
        <f t="shared" si="1402"/>
        <v>-2474.15540171017+674.095117096387i</v>
      </c>
      <c r="K2739" t="str">
        <f t="shared" si="1409"/>
        <v>0.324059758132036-1.18940811277917i</v>
      </c>
      <c r="L2739" t="str">
        <f t="shared" si="1410"/>
        <v>0.0816571072663905-0.247749280970791i</v>
      </c>
      <c r="M2739" t="str">
        <f t="shared" si="1411"/>
        <v>0.405716865398427-1.43715739374996i</v>
      </c>
      <c r="N2739" t="str">
        <f t="shared" si="1412"/>
        <v>-10.2908082403079i</v>
      </c>
      <c r="O2739" t="str">
        <f t="shared" si="1413"/>
        <v>-0.647855630690418+0.76176314021008i</v>
      </c>
      <c r="P2739" t="str">
        <f t="shared" si="1414"/>
        <v>1.64785563069042-0.76176314021008i</v>
      </c>
      <c r="Q2739" t="str">
        <f t="shared" si="1415"/>
        <v>-1.64785563069042+11.052571380518i</v>
      </c>
      <c r="R2739" t="str">
        <f t="shared" si="1416"/>
        <v>-0.0891682951513775-0.135798186844717i</v>
      </c>
      <c r="S2739" t="str">
        <f t="shared" si="1417"/>
        <v>1.12930680277728i</v>
      </c>
      <c r="T2739" t="str">
        <f t="shared" si="1418"/>
        <v>0.153357816208559-0.100698362306503i</v>
      </c>
      <c r="U2739" t="e">
        <f t="shared" si="1419"/>
        <v>#DIV/0!</v>
      </c>
      <c r="V2739" t="str">
        <f t="shared" si="1420"/>
        <v>0.0000833333333333333-0.000329513339734773i</v>
      </c>
      <c r="W2739" t="e">
        <f t="shared" si="1421"/>
        <v>#DIV/0!</v>
      </c>
      <c r="X2739" t="e">
        <f t="shared" si="1422"/>
        <v>#DIV/0!</v>
      </c>
      <c r="Y2739" t="str">
        <f t="shared" si="1423"/>
        <v>0.00096+3.43941563715011i</v>
      </c>
      <c r="Z2739" t="e">
        <f t="shared" si="1424"/>
        <v>#DIV/0!</v>
      </c>
      <c r="AA2739" t="e">
        <f t="shared" si="1425"/>
        <v>#DIV/0!</v>
      </c>
      <c r="AB2739" t="str">
        <f t="shared" si="1426"/>
        <v>0.08751135300743-0.0574620201887215i</v>
      </c>
      <c r="AC2739" t="str">
        <f t="shared" si="1427"/>
        <v>0.952922864654919-0.14908089872212i</v>
      </c>
      <c r="AD2739" t="str">
        <f t="shared" si="1428"/>
        <v>0.0988491174128892-0.0448362679831297i</v>
      </c>
      <c r="AE2739" t="e">
        <f t="shared" si="1429"/>
        <v>#DIV/0!</v>
      </c>
      <c r="AF2739" t="str">
        <f t="shared" si="1430"/>
        <v>-18.3147509430511-4.10915116125237i</v>
      </c>
      <c r="AG2739" t="e">
        <f t="shared" si="1431"/>
        <v>#DIV/0!</v>
      </c>
      <c r="AH2739" t="e">
        <f t="shared" si="1432"/>
        <v>#DIV/0!</v>
      </c>
      <c r="AI2739" t="e">
        <f t="shared" si="1433"/>
        <v>#DIV/0!</v>
      </c>
      <c r="AJ2739" t="e">
        <f t="shared" si="1434"/>
        <v>#DIV/0!</v>
      </c>
      <c r="AK2739"/>
      <c r="AL2739"/>
      <c r="AM2739"/>
      <c r="AN2739"/>
    </row>
    <row r="2740" spans="1:40" x14ac:dyDescent="0.3">
      <c r="A2740"/>
      <c r="B2740">
        <f t="shared" si="1435"/>
        <v>806000</v>
      </c>
      <c r="C2740" s="186" t="str">
        <f t="shared" si="1403"/>
        <v>-0.000719346544177981+0.00371530302378715i</v>
      </c>
      <c r="D2740" s="158" t="str">
        <f t="shared" si="1404"/>
        <v>-7.28947898675948-1.38152408420901i</v>
      </c>
      <c r="E2740" t="str">
        <f t="shared" si="1405"/>
        <v>145.241263036942-1963.88561240154i</v>
      </c>
      <c r="F2740" t="str">
        <f t="shared" si="1406"/>
        <v>0.950082260424449+0.183914096616267i</v>
      </c>
      <c r="G2740" t="str">
        <f t="shared" si="1401"/>
        <v>0.950082260424449+0.183914096616267i</v>
      </c>
      <c r="H2740" t="str">
        <f t="shared" si="1407"/>
        <v>11.0278303527479+2.72322172103482i</v>
      </c>
      <c r="I2740" t="str">
        <f t="shared" si="1408"/>
        <v>3165.15459849172i</v>
      </c>
      <c r="J2740" t="str">
        <f t="shared" si="1402"/>
        <v>-2480.30867566126+674.932502335016i</v>
      </c>
      <c r="K2740" t="str">
        <f t="shared" si="1409"/>
        <v>0.323310938527941-1.18813499571101i</v>
      </c>
      <c r="L2740" t="str">
        <f t="shared" si="1410"/>
        <v>0.0814744078948925-0.247502041952359i</v>
      </c>
      <c r="M2740" t="str">
        <f t="shared" si="1411"/>
        <v>0.404785346422834-1.43563703766337i</v>
      </c>
      <c r="N2740" t="str">
        <f t="shared" si="1412"/>
        <v>-10.3035918530288i</v>
      </c>
      <c r="O2740" t="str">
        <f t="shared" si="1413"/>
        <v>-0.638064875145963+0.769982607014578i</v>
      </c>
      <c r="P2740" t="str">
        <f t="shared" si="1414"/>
        <v>1.63806487514596-0.769982607014578i</v>
      </c>
      <c r="Q2740" t="str">
        <f t="shared" si="1415"/>
        <v>-1.63806487514596+11.0735744600434i</v>
      </c>
      <c r="R2740" t="str">
        <f t="shared" si="1416"/>
        <v>-0.0894578014529347-0.134692478761937i</v>
      </c>
      <c r="S2740" t="str">
        <f t="shared" si="1417"/>
        <v>1.13070966837079i</v>
      </c>
      <c r="T2740" t="str">
        <f t="shared" si="1418"/>
        <v>0.152298087992949-0.101150801014028i</v>
      </c>
      <c r="U2740" t="e">
        <f t="shared" si="1419"/>
        <v>#DIV/0!</v>
      </c>
      <c r="V2740" t="str">
        <f t="shared" si="1420"/>
        <v>0.0000833333333333333-0.000329104514251231i</v>
      </c>
      <c r="W2740" t="e">
        <f t="shared" si="1421"/>
        <v>#DIV/0!</v>
      </c>
      <c r="X2740" t="e">
        <f t="shared" si="1422"/>
        <v>#DIV/0!</v>
      </c>
      <c r="Y2740" t="str">
        <f t="shared" si="1423"/>
        <v>0.00096+3.44368820315899i</v>
      </c>
      <c r="Z2740" t="e">
        <f t="shared" si="1424"/>
        <v>#DIV/0!</v>
      </c>
      <c r="AA2740" t="e">
        <f t="shared" si="1425"/>
        <v>#DIV/0!</v>
      </c>
      <c r="AB2740" t="str">
        <f t="shared" si="1426"/>
        <v>0.0869066348896259-0.0577201975964814i</v>
      </c>
      <c r="AC2740" t="str">
        <f t="shared" si="1427"/>
        <v>0.952313278819483-0.148130674045921i</v>
      </c>
      <c r="AD2740" t="str">
        <f t="shared" si="1428"/>
        <v>0.0983077300553552-0.0453189178806337i</v>
      </c>
      <c r="AE2740" t="e">
        <f t="shared" si="1429"/>
        <v>#DIV/0!</v>
      </c>
      <c r="AF2740" t="str">
        <f t="shared" si="1430"/>
        <v>-18.3173093395074-4.10474580524383i</v>
      </c>
      <c r="AG2740" t="e">
        <f t="shared" si="1431"/>
        <v>#DIV/0!</v>
      </c>
      <c r="AH2740" t="e">
        <f t="shared" si="1432"/>
        <v>#DIV/0!</v>
      </c>
      <c r="AI2740" t="e">
        <f t="shared" si="1433"/>
        <v>#DIV/0!</v>
      </c>
      <c r="AJ2740" t="e">
        <f t="shared" si="1434"/>
        <v>#DIV/0!</v>
      </c>
      <c r="AK2740"/>
      <c r="AL2740"/>
      <c r="AM2740"/>
      <c r="AN2740"/>
    </row>
    <row r="2741" spans="1:40" x14ac:dyDescent="0.3">
      <c r="A2741"/>
      <c r="B2741">
        <f t="shared" si="1435"/>
        <v>807000</v>
      </c>
      <c r="C2741" s="186" t="str">
        <f t="shared" si="1403"/>
        <v>-0.000717686838697538+0.00371114906799277i</v>
      </c>
      <c r="D2741" s="158" t="str">
        <f t="shared" si="1404"/>
        <v>-7.29034924573079-1.3800480705992i</v>
      </c>
      <c r="E2741" t="str">
        <f t="shared" si="1405"/>
        <v>144.883484515614-1961.47847617085i</v>
      </c>
      <c r="F2741" t="str">
        <f t="shared" si="1406"/>
        <v>0.950197432169665+0.18371741914615i</v>
      </c>
      <c r="G2741" t="str">
        <f t="shared" si="1401"/>
        <v>0.950197432169665+0.18371741914615i</v>
      </c>
      <c r="H2741" t="str">
        <f t="shared" si="1407"/>
        <v>11.0295098511189+2.72030096031266i</v>
      </c>
      <c r="I2741" t="str">
        <f t="shared" si="1408"/>
        <v>3169.0815893087i</v>
      </c>
      <c r="J2741" t="str">
        <f t="shared" si="1402"/>
        <v>-2486.46958868615+675.769887573645i</v>
      </c>
      <c r="K2741" t="str">
        <f t="shared" si="1409"/>
        <v>0.322564648396986-1.18686435038427i</v>
      </c>
      <c r="L2741" t="str">
        <f t="shared" si="1410"/>
        <v>0.0812922989429115-0.247255221552554i</v>
      </c>
      <c r="M2741" t="str">
        <f t="shared" si="1411"/>
        <v>0.403856947339898-1.43411957193682i</v>
      </c>
      <c r="N2741" t="str">
        <f t="shared" si="1412"/>
        <v>-10.3163754657497i</v>
      </c>
      <c r="O2741" t="str">
        <f t="shared" si="1413"/>
        <v>-0.628169847978409+0.778076244394328i</v>
      </c>
      <c r="P2741" t="str">
        <f t="shared" si="1414"/>
        <v>1.62816984797841-0.778076244394328i</v>
      </c>
      <c r="Q2741" t="str">
        <f t="shared" si="1415"/>
        <v>-1.62816984797841+11.094451710144i</v>
      </c>
      <c r="R2741" t="str">
        <f t="shared" si="1416"/>
        <v>-0.0897364734453004-0.133586018162192i</v>
      </c>
      <c r="S2741" t="str">
        <f t="shared" si="1417"/>
        <v>1.1321125339643i</v>
      </c>
      <c r="T2741" t="str">
        <f t="shared" si="1418"/>
        <v>0.1512344055238-0.101591786341179i</v>
      </c>
      <c r="U2741" t="e">
        <f t="shared" si="1419"/>
        <v>#DIV/0!</v>
      </c>
      <c r="V2741" t="str">
        <f t="shared" si="1420"/>
        <v>0.0000833333333333333-0.000328696701965913i</v>
      </c>
      <c r="W2741" t="e">
        <f t="shared" si="1421"/>
        <v>#DIV/0!</v>
      </c>
      <c r="X2741" t="e">
        <f t="shared" si="1422"/>
        <v>#DIV/0!</v>
      </c>
      <c r="Y2741" t="str">
        <f t="shared" si="1423"/>
        <v>0.00096+3.44796076916787i</v>
      </c>
      <c r="Z2741" t="e">
        <f t="shared" si="1424"/>
        <v>#DIV/0!</v>
      </c>
      <c r="AA2741" t="e">
        <f t="shared" si="1425"/>
        <v>#DIV/0!</v>
      </c>
      <c r="AB2741" t="str">
        <f t="shared" si="1426"/>
        <v>0.0862996603359525-0.0579718393033699i</v>
      </c>
      <c r="AC2741" t="str">
        <f t="shared" si="1427"/>
        <v>0.951714168013609-0.147176361992027i</v>
      </c>
      <c r="AD2741" t="str">
        <f t="shared" si="1428"/>
        <v>0.0977600457031883-0.0457951272487278i</v>
      </c>
      <c r="AE2741" t="e">
        <f t="shared" si="1429"/>
        <v>#DIV/0!</v>
      </c>
      <c r="AF2741" t="str">
        <f t="shared" si="1430"/>
        <v>-18.3198590968497-4.10034903091186i</v>
      </c>
      <c r="AG2741" t="e">
        <f t="shared" si="1431"/>
        <v>#DIV/0!</v>
      </c>
      <c r="AH2741" t="e">
        <f t="shared" si="1432"/>
        <v>#DIV/0!</v>
      </c>
      <c r="AI2741" t="e">
        <f t="shared" si="1433"/>
        <v>#DIV/0!</v>
      </c>
      <c r="AJ2741" t="e">
        <f t="shared" si="1434"/>
        <v>#DIV/0!</v>
      </c>
      <c r="AK2741"/>
      <c r="AL2741"/>
      <c r="AM2741"/>
      <c r="AN2741"/>
    </row>
    <row r="2742" spans="1:40" x14ac:dyDescent="0.3">
      <c r="A2742"/>
      <c r="B2742">
        <f t="shared" si="1435"/>
        <v>808000</v>
      </c>
      <c r="C2742" s="186" t="str">
        <f t="shared" si="1403"/>
        <v>-0.000716032730553324+0.0037070038789081i</v>
      </c>
      <c r="D2742" s="158" t="str">
        <f t="shared" si="1404"/>
        <v>-7.29121656978284-1.37857491586721i</v>
      </c>
      <c r="E2742" t="str">
        <f t="shared" si="1405"/>
        <v>144.527023970292-1959.0772009671i</v>
      </c>
      <c r="F2742" t="str">
        <f t="shared" si="1406"/>
        <v>0.950312215501991+0.183521123339849i</v>
      </c>
      <c r="G2742" t="str">
        <f t="shared" si="1401"/>
        <v>0.950312215501991+0.183521123339849i</v>
      </c>
      <c r="H2742" t="str">
        <f t="shared" si="1407"/>
        <v>11.0311836831309+2.71738590074231i</v>
      </c>
      <c r="I2742" t="str">
        <f t="shared" si="1408"/>
        <v>3173.00858012569i</v>
      </c>
      <c r="J2742" t="str">
        <f t="shared" si="1402"/>
        <v>-2492.63814078485+676.607272812274i</v>
      </c>
      <c r="K2742" t="str">
        <f t="shared" si="1409"/>
        <v>0.321820876656486-1.18559617061246i</v>
      </c>
      <c r="L2742" t="str">
        <f t="shared" si="1410"/>
        <v>0.0811107779709603-0.247008819018159i</v>
      </c>
      <c r="M2742" t="str">
        <f t="shared" si="1411"/>
        <v>0.402931654627446-1.43260498963062i</v>
      </c>
      <c r="N2742" t="str">
        <f t="shared" si="1412"/>
        <v>-10.3291590784706i</v>
      </c>
      <c r="O2742" t="str">
        <f t="shared" si="1413"/>
        <v>-0.618172166218538+0.786042729699016i</v>
      </c>
      <c r="P2742" t="str">
        <f t="shared" si="1414"/>
        <v>1.61817216621854-0.786042729699016i</v>
      </c>
      <c r="Q2742" t="str">
        <f t="shared" si="1415"/>
        <v>-1.61817216621854+11.1152018081696i</v>
      </c>
      <c r="R2742" t="str">
        <f t="shared" si="1416"/>
        <v>-0.0900043388354327-0.132478894732603i</v>
      </c>
      <c r="S2742" t="str">
        <f t="shared" si="1417"/>
        <v>1.13351539955781i</v>
      </c>
      <c r="T2742" t="str">
        <f t="shared" si="1418"/>
        <v>0.150166867295804-0.102021304096982i</v>
      </c>
      <c r="U2742" t="e">
        <f t="shared" si="1419"/>
        <v>#DIV/0!</v>
      </c>
      <c r="V2742" t="str">
        <f t="shared" si="1420"/>
        <v>0.0000833333333333333-0.000328289899116946i</v>
      </c>
      <c r="W2742" t="e">
        <f t="shared" si="1421"/>
        <v>#DIV/0!</v>
      </c>
      <c r="X2742" t="e">
        <f t="shared" si="1422"/>
        <v>#DIV/0!</v>
      </c>
      <c r="Y2742" t="str">
        <f t="shared" si="1423"/>
        <v>0.00096+3.45223333517675i</v>
      </c>
      <c r="Z2742" t="e">
        <f t="shared" si="1424"/>
        <v>#DIV/0!</v>
      </c>
      <c r="AA2742" t="e">
        <f t="shared" si="1425"/>
        <v>#DIV/0!</v>
      </c>
      <c r="AB2742" t="str">
        <f t="shared" si="1426"/>
        <v>0.0856904855509384-0.058216937211519i</v>
      </c>
      <c r="AC2742" t="str">
        <f t="shared" si="1427"/>
        <v>0.951125534398634-0.146218064002124i</v>
      </c>
      <c r="AD2742" t="str">
        <f t="shared" si="1428"/>
        <v>0.0972061347342245-0.0462648123618857i</v>
      </c>
      <c r="AE2742" t="e">
        <f t="shared" si="1429"/>
        <v>#DIV/0!</v>
      </c>
      <c r="AF2742" t="str">
        <f t="shared" si="1430"/>
        <v>-18.3224002529137-4.09596081660952i</v>
      </c>
      <c r="AG2742" t="e">
        <f t="shared" si="1431"/>
        <v>#DIV/0!</v>
      </c>
      <c r="AH2742" t="e">
        <f t="shared" si="1432"/>
        <v>#DIV/0!</v>
      </c>
      <c r="AI2742" t="e">
        <f t="shared" si="1433"/>
        <v>#DIV/0!</v>
      </c>
      <c r="AJ2742" t="e">
        <f t="shared" si="1434"/>
        <v>#DIV/0!</v>
      </c>
      <c r="AK2742"/>
      <c r="AL2742"/>
      <c r="AM2742"/>
      <c r="AN2742"/>
    </row>
    <row r="2743" spans="1:40" x14ac:dyDescent="0.3">
      <c r="A2743"/>
      <c r="B2743">
        <f t="shared" si="1435"/>
        <v>809000</v>
      </c>
      <c r="C2743" s="186" t="str">
        <f t="shared" si="1403"/>
        <v>-0.0007143841952635+0.00370286743064333i</v>
      </c>
      <c r="D2743" s="158" t="str">
        <f t="shared" si="1404"/>
        <v>-7.29208097175238-1.37710461288272i</v>
      </c>
      <c r="E2743" t="str">
        <f t="shared" si="1405"/>
        <v>144.171874947159-1956.68176553147i</v>
      </c>
      <c r="F2743" t="str">
        <f t="shared" si="1406"/>
        <v>0.950426612120264+0.183325208241432i</v>
      </c>
      <c r="G2743" t="str">
        <f t="shared" si="1401"/>
        <v>0.950426612120264+0.183325208241432i</v>
      </c>
      <c r="H2743" t="str">
        <f t="shared" si="1407"/>
        <v>11.0328518735817+2.71447652785994i</v>
      </c>
      <c r="I2743" t="str">
        <f t="shared" si="1408"/>
        <v>3176.93557094268i</v>
      </c>
      <c r="J2743" t="str">
        <f t="shared" si="1402"/>
        <v>-2498.81433195736+677.444658050904i</v>
      </c>
      <c r="K2743" t="str">
        <f t="shared" si="1409"/>
        <v>0.321079612282626-1.18433045022381i</v>
      </c>
      <c r="L2743" t="str">
        <f t="shared" si="1410"/>
        <v>0.0809298425515446-0.246762833595748i</v>
      </c>
      <c r="M2743" t="str">
        <f t="shared" si="1411"/>
        <v>0.402009454834171-1.43109328381956i</v>
      </c>
      <c r="N2743" t="str">
        <f t="shared" si="1412"/>
        <v>-10.3419426911914i</v>
      </c>
      <c r="O2743" t="str">
        <f t="shared" si="1413"/>
        <v>-0.608073463672869+0.793880761057276i</v>
      </c>
      <c r="P2743" t="str">
        <f t="shared" si="1414"/>
        <v>1.60807346367287-0.793880761057276i</v>
      </c>
      <c r="Q2743" t="str">
        <f t="shared" si="1415"/>
        <v>-1.60807346367287+11.1358234522487i</v>
      </c>
      <c r="R2743" t="str">
        <f t="shared" si="1416"/>
        <v>-0.0902614253688988-0.131371197380867i</v>
      </c>
      <c r="S2743" t="str">
        <f t="shared" si="1417"/>
        <v>1.13491826515132i</v>
      </c>
      <c r="T2743" t="str">
        <f t="shared" si="1418"/>
        <v>0.149095571422345-0.102439340289756i</v>
      </c>
      <c r="U2743" t="e">
        <f t="shared" si="1419"/>
        <v>#DIV/0!</v>
      </c>
      <c r="V2743" t="str">
        <f t="shared" si="1420"/>
        <v>0.0000833333333333333-0.000327884101961054i</v>
      </c>
      <c r="W2743" t="e">
        <f t="shared" si="1421"/>
        <v>#DIV/0!</v>
      </c>
      <c r="X2743" t="e">
        <f t="shared" si="1422"/>
        <v>#DIV/0!</v>
      </c>
      <c r="Y2743" t="str">
        <f t="shared" si="1423"/>
        <v>0.00096+3.45650590118563i</v>
      </c>
      <c r="Z2743" t="e">
        <f t="shared" si="1424"/>
        <v>#DIV/0!</v>
      </c>
      <c r="AA2743" t="e">
        <f t="shared" si="1425"/>
        <v>#DIV/0!</v>
      </c>
      <c r="AB2743" t="str">
        <f t="shared" si="1426"/>
        <v>0.0850791665215244-0.0584554833367845i</v>
      </c>
      <c r="AC2743" t="str">
        <f t="shared" si="1427"/>
        <v>0.950547379745365-0.145255880790208i</v>
      </c>
      <c r="AD2743" t="str">
        <f t="shared" si="1428"/>
        <v>0.0966460686908542-0.0467278901090465i</v>
      </c>
      <c r="AE2743" t="e">
        <f t="shared" si="1429"/>
        <v>#DIV/0!</v>
      </c>
      <c r="AF2743" t="str">
        <f t="shared" si="1430"/>
        <v>-18.3249328453341-4.09158114074266i</v>
      </c>
      <c r="AG2743" t="e">
        <f t="shared" si="1431"/>
        <v>#DIV/0!</v>
      </c>
      <c r="AH2743" t="e">
        <f t="shared" si="1432"/>
        <v>#DIV/0!</v>
      </c>
      <c r="AI2743" t="e">
        <f t="shared" si="1433"/>
        <v>#DIV/0!</v>
      </c>
      <c r="AJ2743" t="e">
        <f t="shared" si="1434"/>
        <v>#DIV/0!</v>
      </c>
      <c r="AK2743"/>
      <c r="AL2743"/>
      <c r="AM2743"/>
      <c r="AN2743"/>
    </row>
    <row r="2744" spans="1:40" x14ac:dyDescent="0.3">
      <c r="A2744"/>
      <c r="B2744">
        <f t="shared" si="1435"/>
        <v>810000</v>
      </c>
      <c r="C2744" s="186" t="str">
        <f t="shared" si="1403"/>
        <v>-0.000712741208476044+0.00369873969740162i</v>
      </c>
      <c r="D2744" s="158" t="str">
        <f t="shared" si="1404"/>
        <v>-7.29294246440813-1.37563715453225i</v>
      </c>
      <c r="E2744" t="str">
        <f t="shared" si="1405"/>
        <v>143.818031031784-1954.29214870724i</v>
      </c>
      <c r="F2744" t="str">
        <f t="shared" si="1406"/>
        <v>0.950540623714323+0.18312967289726i</v>
      </c>
      <c r="G2744" t="str">
        <f t="shared" si="1401"/>
        <v>0.950540623714323+0.18312967289726i</v>
      </c>
      <c r="H2744" t="str">
        <f t="shared" si="1407"/>
        <v>11.0345144471375+2.71157282723781i</v>
      </c>
      <c r="I2744" t="str">
        <f t="shared" si="1408"/>
        <v>3180.86256175967i</v>
      </c>
      <c r="J2744" t="str">
        <f t="shared" si="1402"/>
        <v>-2504.99816220368+678.282043289532i</v>
      </c>
      <c r="K2744" t="str">
        <f t="shared" si="1409"/>
        <v>0.320340844310101-1.18306718306125i</v>
      </c>
      <c r="L2744" t="str">
        <f t="shared" si="1410"/>
        <v>0.0807494902690966-0.246517264531706i</v>
      </c>
      <c r="M2744" t="str">
        <f t="shared" si="1411"/>
        <v>0.401090334579198-1.42958444759296i</v>
      </c>
      <c r="N2744" t="str">
        <f t="shared" si="1412"/>
        <v>-10.3547263039123i</v>
      </c>
      <c r="O2744" t="str">
        <f t="shared" si="1413"/>
        <v>-0.59787539065636+0.801589057589676i</v>
      </c>
      <c r="P2744" t="str">
        <f t="shared" si="1414"/>
        <v>1.59787539065636-0.801589057589676i</v>
      </c>
      <c r="Q2744" t="str">
        <f t="shared" si="1415"/>
        <v>-1.59787539065636+11.156315361502i</v>
      </c>
      <c r="R2744" t="str">
        <f t="shared" si="1416"/>
        <v>-0.0905077608209297-0.130263014255769i</v>
      </c>
      <c r="S2744" t="str">
        <f t="shared" si="1417"/>
        <v>1.13632113074484i</v>
      </c>
      <c r="T2744" t="str">
        <f t="shared" si="1418"/>
        <v>0.148020615653347-0.102845881117222i</v>
      </c>
      <c r="U2744" t="e">
        <f t="shared" si="1419"/>
        <v>#DIV/0!</v>
      </c>
      <c r="V2744" t="str">
        <f t="shared" si="1420"/>
        <v>0.0000833333333333333-0.000327479306773447i</v>
      </c>
      <c r="W2744" t="e">
        <f t="shared" si="1421"/>
        <v>#DIV/0!</v>
      </c>
      <c r="X2744" t="e">
        <f t="shared" si="1422"/>
        <v>#DIV/0!</v>
      </c>
      <c r="Y2744" t="str">
        <f t="shared" si="1423"/>
        <v>0.00096+3.46077846719452i</v>
      </c>
      <c r="Z2744" t="e">
        <f t="shared" si="1424"/>
        <v>#DIV/0!</v>
      </c>
      <c r="AA2744" t="e">
        <f t="shared" si="1425"/>
        <v>#DIV/0!</v>
      </c>
      <c r="AB2744" t="str">
        <f t="shared" si="1426"/>
        <v>0.0844657590272482-0.0586874698031015i</v>
      </c>
      <c r="AC2744" t="str">
        <f t="shared" si="1427"/>
        <v>0.94997970544963-0.144289912358421i</v>
      </c>
      <c r="AD2744" t="str">
        <f t="shared" si="1428"/>
        <v>0.096079920278863-0.0471842780109127i</v>
      </c>
      <c r="AE2744" t="e">
        <f t="shared" si="1429"/>
        <v>#DIV/0!</v>
      </c>
      <c r="AF2744" t="str">
        <f t="shared" si="1430"/>
        <v>-18.3274569115456-4.08720998177006i</v>
      </c>
      <c r="AG2744" t="e">
        <f t="shared" si="1431"/>
        <v>#DIV/0!</v>
      </c>
      <c r="AH2744" t="e">
        <f t="shared" si="1432"/>
        <v>#DIV/0!</v>
      </c>
      <c r="AI2744" t="e">
        <f t="shared" si="1433"/>
        <v>#DIV/0!</v>
      </c>
      <c r="AJ2744" t="e">
        <f t="shared" si="1434"/>
        <v>#DIV/0!</v>
      </c>
      <c r="AK2744"/>
      <c r="AL2744"/>
      <c r="AM2744"/>
      <c r="AN2744"/>
    </row>
    <row r="2745" spans="1:40" x14ac:dyDescent="0.3">
      <c r="A2745"/>
      <c r="B2745">
        <f t="shared" si="1435"/>
        <v>811000</v>
      </c>
      <c r="C2745" s="186" t="str">
        <f t="shared" si="1403"/>
        <v>-0.000711103745967934+0.00369462065347836i</v>
      </c>
      <c r="D2745" s="158" t="str">
        <f t="shared" si="1404"/>
        <v>-7.2938010604511-1.37417253371918i</v>
      </c>
      <c r="E2745" t="str">
        <f t="shared" si="1405"/>
        <v>143.465485848832-1951.90832943916i</v>
      </c>
      <c r="F2745" t="str">
        <f t="shared" si="1406"/>
        <v>0.950654251965045+0.18293451635598i</v>
      </c>
      <c r="G2745" t="str">
        <f t="shared" si="1401"/>
        <v>0.950654251965045+0.18293451635598i</v>
      </c>
      <c r="H2745" t="str">
        <f t="shared" si="1407"/>
        <v>11.0361714283339+2.70867478448424i</v>
      </c>
      <c r="I2745" t="str">
        <f t="shared" si="1408"/>
        <v>3184.78955257665i</v>
      </c>
      <c r="J2745" t="str">
        <f t="shared" si="1402"/>
        <v>-2511.1896315238+679.119428528162i</v>
      </c>
      <c r="K2745" t="str">
        <f t="shared" si="1409"/>
        <v>0.319604561831756-1.18180636298249i</v>
      </c>
      <c r="L2745" t="str">
        <f t="shared" si="1410"/>
        <v>0.0805697187199103-0.246272111072258i</v>
      </c>
      <c r="M2745" t="str">
        <f t="shared" si="1411"/>
        <v>0.400174280551666-1.42807847405475i</v>
      </c>
      <c r="N2745" t="str">
        <f t="shared" si="1412"/>
        <v>-10.3675099166332i</v>
      </c>
      <c r="O2745" t="str">
        <f t="shared" si="1413"/>
        <v>-0.587579613723173+0.809166359617679i</v>
      </c>
      <c r="P2745" t="str">
        <f t="shared" si="1414"/>
        <v>1.58757961372317-0.809166359617679i</v>
      </c>
      <c r="Q2745" t="str">
        <f t="shared" si="1415"/>
        <v>-1.58757961372317+11.1766762762509i</v>
      </c>
      <c r="R2745" t="str">
        <f t="shared" si="1416"/>
        <v>-0.0907433729879675-0.129154432767664i</v>
      </c>
      <c r="S2745" t="str">
        <f t="shared" si="1417"/>
        <v>1.13772399633835i</v>
      </c>
      <c r="T2745" t="str">
        <f t="shared" si="1418"/>
        <v>0.146942097393239-0.103240912957092i</v>
      </c>
      <c r="U2745" t="e">
        <f t="shared" si="1419"/>
        <v>#DIV/0!</v>
      </c>
      <c r="V2745" t="str">
        <f t="shared" si="1420"/>
        <v>0.0000833333333333333-0.000327075509847709i</v>
      </c>
      <c r="W2745" t="e">
        <f t="shared" si="1421"/>
        <v>#DIV/0!</v>
      </c>
      <c r="X2745" t="e">
        <f t="shared" si="1422"/>
        <v>#DIV/0!</v>
      </c>
      <c r="Y2745" t="str">
        <f t="shared" si="1423"/>
        <v>0.00096+3.4650510332034i</v>
      </c>
      <c r="Z2745" t="e">
        <f t="shared" si="1424"/>
        <v>#DIV/0!</v>
      </c>
      <c r="AA2745" t="e">
        <f t="shared" si="1425"/>
        <v>#DIV/0!</v>
      </c>
      <c r="AB2745" t="str">
        <f t="shared" si="1426"/>
        <v>0.0838503186504961-0.0589128888371142i</v>
      </c>
      <c r="AC2745" t="str">
        <f t="shared" si="1427"/>
        <v>0.949422512547327-0.143320258013017i</v>
      </c>
      <c r="AD2745" t="str">
        <f t="shared" si="1428"/>
        <v>0.0955077633660379-0.0476338942373595i</v>
      </c>
      <c r="AE2745" t="e">
        <f t="shared" si="1429"/>
        <v>#DIV/0!</v>
      </c>
      <c r="AF2745" t="str">
        <f t="shared" si="1430"/>
        <v>-18.329972488785-4.08284731820342i</v>
      </c>
      <c r="AG2745" t="e">
        <f t="shared" si="1431"/>
        <v>#DIV/0!</v>
      </c>
      <c r="AH2745" t="e">
        <f t="shared" si="1432"/>
        <v>#DIV/0!</v>
      </c>
      <c r="AI2745" t="e">
        <f t="shared" si="1433"/>
        <v>#DIV/0!</v>
      </c>
      <c r="AJ2745" t="e">
        <f t="shared" si="1434"/>
        <v>#DIV/0!</v>
      </c>
      <c r="AK2745"/>
      <c r="AL2745"/>
      <c r="AM2745"/>
      <c r="AN2745"/>
    </row>
    <row r="2746" spans="1:40" x14ac:dyDescent="0.3">
      <c r="A2746"/>
      <c r="B2746">
        <f t="shared" si="1435"/>
        <v>812000</v>
      </c>
      <c r="C2746" s="186" t="str">
        <f t="shared" si="1403"/>
        <v>-0.000709471783644345+0.00369051027326111i</v>
      </c>
      <c r="D2746" s="158" t="str">
        <f t="shared" si="1404"/>
        <v>-7.29465677251502-1.37271074336368i</v>
      </c>
      <c r="E2746" t="str">
        <f t="shared" si="1405"/>
        <v>143.11423306178-1949.53028677286i</v>
      </c>
      <c r="F2746" t="str">
        <f t="shared" si="1406"/>
        <v>0.950767498544402+0.182739737668524i</v>
      </c>
      <c r="G2746" t="str">
        <f t="shared" si="1401"/>
        <v>0.950767498544402+0.182739737668524i</v>
      </c>
      <c r="H2746" t="str">
        <f t="shared" si="1407"/>
        <v>11.0378228415761+2.70578238524352i</v>
      </c>
      <c r="I2746" t="str">
        <f t="shared" si="1408"/>
        <v>3188.71654339364i</v>
      </c>
      <c r="J2746" t="str">
        <f t="shared" si="1402"/>
        <v>-2517.38873991773+679.95681376679i</v>
      </c>
      <c r="K2746" t="str">
        <f t="shared" si="1409"/>
        <v>0.318870753998227-1.18054798385994i</v>
      </c>
      <c r="L2746" t="str">
        <f t="shared" si="1410"/>
        <v>0.0803905255120732-0.246027372463486i</v>
      </c>
      <c r="M2746" t="str">
        <f t="shared" si="1411"/>
        <v>0.3992612795103-1.42657535632343i</v>
      </c>
      <c r="N2746" t="str">
        <f t="shared" si="1412"/>
        <v>-10.3802935293541i</v>
      </c>
      <c r="O2746" t="str">
        <f t="shared" si="1413"/>
        <v>-0.577187815394028+0.816611428869734i</v>
      </c>
      <c r="P2746" t="str">
        <f t="shared" si="1414"/>
        <v>1.57718781539403-0.816611428869734i</v>
      </c>
      <c r="Q2746" t="str">
        <f t="shared" si="1415"/>
        <v>-1.57718781539403+11.1969049582238i</v>
      </c>
      <c r="R2746" t="str">
        <f t="shared" si="1416"/>
        <v>-0.0909682896797421-0.128045539608772i</v>
      </c>
      <c r="S2746" t="str">
        <f t="shared" si="1417"/>
        <v>1.13912686193186i</v>
      </c>
      <c r="T2746" t="str">
        <f t="shared" si="1418"/>
        <v>0.145860113718912-0.103624422358193i</v>
      </c>
      <c r="U2746" t="e">
        <f t="shared" si="1419"/>
        <v>#DIV/0!</v>
      </c>
      <c r="V2746" t="str">
        <f t="shared" si="1420"/>
        <v>0.0000833333333333333-0.000326672707495681i</v>
      </c>
      <c r="W2746" t="e">
        <f t="shared" si="1421"/>
        <v>#DIV/0!</v>
      </c>
      <c r="X2746" t="e">
        <f t="shared" si="1422"/>
        <v>#DIV/0!</v>
      </c>
      <c r="Y2746" t="str">
        <f t="shared" si="1423"/>
        <v>0.00096+3.46932359921228i</v>
      </c>
      <c r="Z2746" t="e">
        <f t="shared" si="1424"/>
        <v>#DIV/0!</v>
      </c>
      <c r="AA2746" t="e">
        <f t="shared" si="1425"/>
        <v>#DIV/0!</v>
      </c>
      <c r="AB2746" t="str">
        <f t="shared" si="1426"/>
        <v>0.0832329007867497-0.0591317327631113i</v>
      </c>
      <c r="AC2746" t="str">
        <f t="shared" si="1427"/>
        <v>0.948875801728914-0.142347016380351i</v>
      </c>
      <c r="AD2746" t="str">
        <f t="shared" si="1428"/>
        <v>0.0949296729804727-0.0480766576250108i</v>
      </c>
      <c r="AE2746" t="e">
        <f t="shared" si="1429"/>
        <v>#DIV/0!</v>
      </c>
      <c r="AF2746" t="str">
        <f t="shared" si="1430"/>
        <v>-18.3324796140911-4.0784931286072i</v>
      </c>
      <c r="AG2746" t="e">
        <f t="shared" si="1431"/>
        <v>#DIV/0!</v>
      </c>
      <c r="AH2746" t="e">
        <f t="shared" si="1432"/>
        <v>#DIV/0!</v>
      </c>
      <c r="AI2746" t="e">
        <f t="shared" si="1433"/>
        <v>#DIV/0!</v>
      </c>
      <c r="AJ2746" t="e">
        <f t="shared" si="1434"/>
        <v>#DIV/0!</v>
      </c>
      <c r="AK2746"/>
      <c r="AL2746"/>
      <c r="AM2746"/>
      <c r="AN2746"/>
    </row>
    <row r="2747" spans="1:40" x14ac:dyDescent="0.3">
      <c r="A2747"/>
      <c r="B2747">
        <f t="shared" si="1435"/>
        <v>813000</v>
      </c>
      <c r="C2747" s="186" t="str">
        <f t="shared" si="1403"/>
        <v>-0.00070784529753792+0.00368640853122924i</v>
      </c>
      <c r="D2747" s="158" t="str">
        <f t="shared" si="1404"/>
        <v>-7.29550961316704-1.37125177640285i</v>
      </c>
      <c r="E2747" t="str">
        <f t="shared" si="1405"/>
        <v>142.764266372627-1947.1579998542i</v>
      </c>
      <c r="F2747" t="str">
        <f t="shared" si="1406"/>
        <v>0.950880365115554+0.182545335888123i</v>
      </c>
      <c r="G2747" t="str">
        <f t="shared" si="1401"/>
        <v>0.950880365115554+0.182545335888123i</v>
      </c>
      <c r="H2747" t="str">
        <f t="shared" si="1407"/>
        <v>11.0394687111407+2.70289561519612i</v>
      </c>
      <c r="I2747" t="str">
        <f t="shared" si="1408"/>
        <v>3192.64353421063i</v>
      </c>
      <c r="J2747" t="str">
        <f t="shared" si="1402"/>
        <v>-2523.59548738546+680.794199005419i</v>
      </c>
      <c r="K2747" t="str">
        <f t="shared" si="1409"/>
        <v>0.31813941001759-1.17929203958078i</v>
      </c>
      <c r="L2747" t="str">
        <f t="shared" si="1410"/>
        <v>0.080211908265403-0.245783047951356i</v>
      </c>
      <c r="M2747" t="str">
        <f t="shared" si="1411"/>
        <v>0.398351318282993-1.42507508753214i</v>
      </c>
      <c r="N2747" t="str">
        <f t="shared" si="1412"/>
        <v>-10.393077142075i</v>
      </c>
      <c r="O2747" t="str">
        <f t="shared" si="1413"/>
        <v>-0.566701693881319+0.823923048683579i</v>
      </c>
      <c r="P2747" t="str">
        <f t="shared" si="1414"/>
        <v>1.56670169388132-0.823923048683579i</v>
      </c>
      <c r="Q2747" t="str">
        <f t="shared" si="1415"/>
        <v>-1.56670169388132+11.2170001907586i</v>
      </c>
      <c r="R2747" t="str">
        <f t="shared" si="1416"/>
        <v>-0.0911825387118298-0.126936420773369i</v>
      </c>
      <c r="S2747" t="str">
        <f t="shared" si="1417"/>
        <v>1.14052972752537i</v>
      </c>
      <c r="T2747" t="str">
        <f t="shared" si="1418"/>
        <v>0.144774761397696-0.103996396032075i</v>
      </c>
      <c r="U2747" t="e">
        <f t="shared" si="1419"/>
        <v>#DIV/0!</v>
      </c>
      <c r="V2747" t="str">
        <f t="shared" si="1420"/>
        <v>0.0000833333333333333-0.000326270896047346i</v>
      </c>
      <c r="W2747" t="e">
        <f t="shared" si="1421"/>
        <v>#DIV/0!</v>
      </c>
      <c r="X2747" t="e">
        <f t="shared" si="1422"/>
        <v>#DIV/0!</v>
      </c>
      <c r="Y2747" t="str">
        <f t="shared" si="1423"/>
        <v>0.00096+3.47359616522116i</v>
      </c>
      <c r="Z2747" t="e">
        <f t="shared" si="1424"/>
        <v>#DIV/0!</v>
      </c>
      <c r="AA2747" t="e">
        <f t="shared" si="1425"/>
        <v>#DIV/0!</v>
      </c>
      <c r="AB2747" t="str">
        <f t="shared" si="1426"/>
        <v>0.0826135606548441-0.0593439939982367i</v>
      </c>
      <c r="AC2747" t="str">
        <f t="shared" si="1427"/>
        <v>0.948339573353365-0.141370285422919i</v>
      </c>
      <c r="AD2747" t="str">
        <f t="shared" si="1428"/>
        <v>0.0943457253085812-0.0485124876949405i</v>
      </c>
      <c r="AE2747" t="e">
        <f t="shared" si="1429"/>
        <v>#DIV/0!</v>
      </c>
      <c r="AF2747" t="str">
        <f t="shared" si="1430"/>
        <v>-18.3349783243077-4.07414739159897i</v>
      </c>
      <c r="AG2747" t="e">
        <f t="shared" si="1431"/>
        <v>#DIV/0!</v>
      </c>
      <c r="AH2747" t="e">
        <f t="shared" si="1432"/>
        <v>#DIV/0!</v>
      </c>
      <c r="AI2747" t="e">
        <f t="shared" si="1433"/>
        <v>#DIV/0!</v>
      </c>
      <c r="AJ2747" t="e">
        <f t="shared" si="1434"/>
        <v>#DIV/0!</v>
      </c>
      <c r="AK2747"/>
      <c r="AL2747"/>
      <c r="AM2747"/>
      <c r="AN2747"/>
    </row>
    <row r="2748" spans="1:40" x14ac:dyDescent="0.3">
      <c r="A2748"/>
      <c r="B2748">
        <f t="shared" si="1435"/>
        <v>814000</v>
      </c>
      <c r="C2748" s="186" t="str">
        <f t="shared" si="1403"/>
        <v>-0.000706224263807913+0.00368231540195337i</v>
      </c>
      <c r="D2748" s="158" t="str">
        <f t="shared" si="1404"/>
        <v>-7.29635959490764-1.36979562579058i</v>
      </c>
      <c r="E2748" t="str">
        <f t="shared" si="1405"/>
        <v>142.415579521624-1944.79144792877i</v>
      </c>
      <c r="F2748" t="str">
        <f t="shared" si="1406"/>
        <v>0.95099285333284+0.18235131007029i</v>
      </c>
      <c r="G2748" t="str">
        <f t="shared" si="1401"/>
        <v>0.95099285333284+0.18235131007029i</v>
      </c>
      <c r="H2748" t="str">
        <f t="shared" si="1407"/>
        <v>11.0411090611755+2.70001446005838i</v>
      </c>
      <c r="I2748" t="str">
        <f t="shared" si="1408"/>
        <v>3196.57052502762i</v>
      </c>
      <c r="J2748" t="str">
        <f t="shared" si="1402"/>
        <v>-2529.80987392701+681.631584244049i</v>
      </c>
      <c r="K2748" t="str">
        <f t="shared" si="1409"/>
        <v>0.317410519154999-1.17803852404691i</v>
      </c>
      <c r="L2748" t="str">
        <f t="shared" si="1410"/>
        <v>0.0800338646113818-0.245539136781733i</v>
      </c>
      <c r="M2748" t="str">
        <f t="shared" si="1411"/>
        <v>0.397444383766381-1.42357766082864i</v>
      </c>
      <c r="N2748" t="str">
        <f t="shared" si="1412"/>
        <v>-10.4058607547958i</v>
      </c>
      <c r="O2748" t="str">
        <f t="shared" si="1413"/>
        <v>-0.556122962811678+0.831100024205006i</v>
      </c>
      <c r="P2748" t="str">
        <f t="shared" si="1414"/>
        <v>1.55612296281168-0.831100024205006i</v>
      </c>
      <c r="Q2748" t="str">
        <f t="shared" si="1415"/>
        <v>-1.55612296281168+11.2369607790008i</v>
      </c>
      <c r="R2748" t="str">
        <f t="shared" si="1416"/>
        <v>-0.0913861478987086-0.125827161577877i</v>
      </c>
      <c r="S2748" t="str">
        <f t="shared" si="1417"/>
        <v>1.14193259311889i</v>
      </c>
      <c r="T2748" t="str">
        <f t="shared" si="1418"/>
        <v>0.143686136905415-0.104356820845119i</v>
      </c>
      <c r="U2748" t="e">
        <f t="shared" si="1419"/>
        <v>#DIV/0!</v>
      </c>
      <c r="V2748" t="str">
        <f t="shared" si="1420"/>
        <v>0.0000833333333333333-0.000325870071850728i</v>
      </c>
      <c r="W2748" t="e">
        <f t="shared" si="1421"/>
        <v>#DIV/0!</v>
      </c>
      <c r="X2748" t="e">
        <f t="shared" si="1422"/>
        <v>#DIV/0!</v>
      </c>
      <c r="Y2748" t="str">
        <f t="shared" si="1423"/>
        <v>0.00096+3.47786873123004i</v>
      </c>
      <c r="Z2748" t="e">
        <f t="shared" si="1424"/>
        <v>#DIV/0!</v>
      </c>
      <c r="AA2748" t="e">
        <f t="shared" si="1425"/>
        <v>#DIV/0!</v>
      </c>
      <c r="AB2748" t="str">
        <f t="shared" si="1426"/>
        <v>0.0819923533072709-0.0595496650479863i</v>
      </c>
      <c r="AC2748" t="str">
        <f t="shared" si="1427"/>
        <v>0.947813827461622-0.140390162455491i</v>
      </c>
      <c r="AD2748" t="str">
        <f t="shared" si="1428"/>
        <v>0.0937559976928528-0.048941304670498i</v>
      </c>
      <c r="AE2748" t="e">
        <f t="shared" si="1429"/>
        <v>#DIV/0!</v>
      </c>
      <c r="AF2748" t="str">
        <f t="shared" si="1430"/>
        <v>-18.3374686560831-4.06981008584896i</v>
      </c>
      <c r="AG2748" t="e">
        <f t="shared" si="1431"/>
        <v>#DIV/0!</v>
      </c>
      <c r="AH2748" t="e">
        <f t="shared" si="1432"/>
        <v>#DIV/0!</v>
      </c>
      <c r="AI2748" t="e">
        <f t="shared" si="1433"/>
        <v>#DIV/0!</v>
      </c>
      <c r="AJ2748" t="e">
        <f t="shared" si="1434"/>
        <v>#DIV/0!</v>
      </c>
      <c r="AK2748"/>
      <c r="AL2748"/>
      <c r="AM2748"/>
      <c r="AN2748"/>
    </row>
    <row r="2749" spans="1:40" x14ac:dyDescent="0.3">
      <c r="A2749"/>
      <c r="B2749">
        <f t="shared" si="1435"/>
        <v>815000</v>
      </c>
      <c r="C2749" s="186" t="str">
        <f t="shared" si="1403"/>
        <v>-0.00070460865873948+0.0036782308600952i</v>
      </c>
      <c r="D2749" s="158" t="str">
        <f t="shared" si="1404"/>
        <v>-7.29720673017141-1.36834228449768i</v>
      </c>
      <c r="E2749" t="str">
        <f t="shared" si="1405"/>
        <v>142.068166286995-1942.43061034123i</v>
      </c>
      <c r="F2749" t="str">
        <f t="shared" si="1406"/>
        <v>0.951104964841879+0.182157659272836i</v>
      </c>
      <c r="G2749" t="str">
        <f t="shared" si="1401"/>
        <v>0.951104964841879+0.182157659272836i</v>
      </c>
      <c r="H2749" t="str">
        <f t="shared" si="1407"/>
        <v>11.0427439157008+2.69713890558278i</v>
      </c>
      <c r="I2749" t="str">
        <f t="shared" si="1408"/>
        <v>3200.4975158446i</v>
      </c>
      <c r="J2749" t="str">
        <f t="shared" si="1402"/>
        <v>-2536.03189954236+682.468969482677i</v>
      </c>
      <c r="K2749" t="str">
        <f t="shared" si="1409"/>
        <v>0.316684070732351-1.176787431175i</v>
      </c>
      <c r="L2749" t="str">
        <f t="shared" si="1410"/>
        <v>0.0798563921930922-0.24529563820041i</v>
      </c>
      <c r="M2749" t="str">
        <f t="shared" si="1411"/>
        <v>0.396540462925443-1.42208306937541i</v>
      </c>
      <c r="N2749" t="str">
        <f t="shared" si="1412"/>
        <v>-10.4186443675167i</v>
      </c>
      <c r="O2749" t="str">
        <f t="shared" si="1413"/>
        <v>-0.545453350945606+0.838141182583346i</v>
      </c>
      <c r="P2749" t="str">
        <f t="shared" si="1414"/>
        <v>1.54545335094561-0.838141182583346i</v>
      </c>
      <c r="Q2749" t="str">
        <f t="shared" si="1415"/>
        <v>-1.54545335094561+11.2567855501i</v>
      </c>
      <c r="R2749" t="str">
        <f t="shared" si="1416"/>
        <v>-0.0915791450472898-0.124717846680758i</v>
      </c>
      <c r="S2749" t="str">
        <f t="shared" si="1417"/>
        <v>1.1433354587124i</v>
      </c>
      <c r="T2749" t="str">
        <f t="shared" si="1418"/>
        <v>0.142594336444367-0.104705683811133i</v>
      </c>
      <c r="U2749" t="e">
        <f t="shared" si="1419"/>
        <v>#DIV/0!</v>
      </c>
      <c r="V2749" t="str">
        <f t="shared" si="1420"/>
        <v>0.0000833333333333333-0.000325470231271769i</v>
      </c>
      <c r="W2749" t="e">
        <f t="shared" si="1421"/>
        <v>#DIV/0!</v>
      </c>
      <c r="X2749" t="e">
        <f t="shared" si="1422"/>
        <v>#DIV/0!</v>
      </c>
      <c r="Y2749" t="str">
        <f t="shared" si="1423"/>
        <v>0.00096+3.48214129723893i</v>
      </c>
      <c r="Z2749" t="e">
        <f t="shared" si="1424"/>
        <v>#DIV/0!</v>
      </c>
      <c r="AA2749" t="e">
        <f t="shared" si="1425"/>
        <v>#DIV/0!</v>
      </c>
      <c r="AB2749" t="str">
        <f t="shared" si="1426"/>
        <v>0.0813693336404382-0.0597487385019833i</v>
      </c>
      <c r="AC2749" t="str">
        <f t="shared" si="1427"/>
        <v>0.947298563789505-0.139406744161214i</v>
      </c>
      <c r="AD2749" t="str">
        <f t="shared" si="1428"/>
        <v>0.0931605686292564-0.0493630294952733i</v>
      </c>
      <c r="AE2749" t="e">
        <f t="shared" si="1429"/>
        <v>#DIV/0!</v>
      </c>
      <c r="AF2749" t="str">
        <f t="shared" si="1430"/>
        <v>-18.3399506458722-4.06548119008046i</v>
      </c>
      <c r="AG2749" t="e">
        <f t="shared" si="1431"/>
        <v>#DIV/0!</v>
      </c>
      <c r="AH2749" t="e">
        <f t="shared" si="1432"/>
        <v>#DIV/0!</v>
      </c>
      <c r="AI2749" t="e">
        <f t="shared" si="1433"/>
        <v>#DIV/0!</v>
      </c>
      <c r="AJ2749" t="e">
        <f t="shared" si="1434"/>
        <v>#DIV/0!</v>
      </c>
      <c r="AK2749"/>
      <c r="AL2749"/>
      <c r="AM2749"/>
      <c r="AN2749"/>
    </row>
    <row r="2750" spans="1:40" x14ac:dyDescent="0.3">
      <c r="A2750"/>
      <c r="B2750">
        <f t="shared" si="1435"/>
        <v>816000</v>
      </c>
      <c r="C2750" s="186" t="str">
        <f t="shared" si="1403"/>
        <v>-0.000702998458742873+0.00367415488040714i</v>
      </c>
      <c r="D2750" s="158" t="str">
        <f t="shared" si="1404"/>
        <v>-7.29805103132744-1.36689174551182i</v>
      </c>
      <c r="E2750" t="str">
        <f t="shared" si="1405"/>
        <v>141.722020484649-1940.07546653471i</v>
      </c>
      <c r="F2750" t="str">
        <f t="shared" si="1406"/>
        <v>0.951216701279619+0.181964382555862i</v>
      </c>
      <c r="G2750" t="str">
        <f t="shared" si="1401"/>
        <v>0.951216701279619+0.181964382555862i</v>
      </c>
      <c r="H2750" t="str">
        <f t="shared" si="1407"/>
        <v>11.0443732986103+2.69426893755778i</v>
      </c>
      <c r="I2750" t="str">
        <f t="shared" si="1408"/>
        <v>3204.42450666159i</v>
      </c>
      <c r="J2750" t="str">
        <f t="shared" si="1402"/>
        <v>-2542.26156423151+683.306354721307i</v>
      </c>
      <c r="K2750" t="str">
        <f t="shared" si="1409"/>
        <v>0.315960054127928-1.17553875489648i</v>
      </c>
      <c r="L2750" t="str">
        <f t="shared" si="1410"/>
        <v>0.0796794886651522-0.245052551453125i</v>
      </c>
      <c r="M2750" t="str">
        <f t="shared" si="1411"/>
        <v>0.39563954279308-1.4205913063496i</v>
      </c>
      <c r="N2750" t="str">
        <f t="shared" si="1412"/>
        <v>-10.4314279802376i</v>
      </c>
      <c r="O2750" t="str">
        <f t="shared" si="1413"/>
        <v>-0.534694601895457+0.845045373162802i</v>
      </c>
      <c r="P2750" t="str">
        <f t="shared" si="1414"/>
        <v>1.53469460189546-0.845045373162802i</v>
      </c>
      <c r="Q2750" t="str">
        <f t="shared" si="1415"/>
        <v>-1.53469460189546+11.2764733534004i</v>
      </c>
      <c r="R2750" t="str">
        <f t="shared" si="1416"/>
        <v>-0.0917615579509145-0.123608560102379i</v>
      </c>
      <c r="S2750" t="str">
        <f t="shared" si="1417"/>
        <v>1.14473832430591i</v>
      </c>
      <c r="T2750" t="str">
        <f t="shared" si="1418"/>
        <v>0.141499455961464-0.10504297208443i</v>
      </c>
      <c r="U2750" t="e">
        <f t="shared" si="1419"/>
        <v>#DIV/0!</v>
      </c>
      <c r="V2750" t="str">
        <f t="shared" si="1420"/>
        <v>0.0000833333333333333-0.00032507137069423i</v>
      </c>
      <c r="W2750" t="e">
        <f t="shared" si="1421"/>
        <v>#DIV/0!</v>
      </c>
      <c r="X2750" t="e">
        <f t="shared" si="1422"/>
        <v>#DIV/0!</v>
      </c>
      <c r="Y2750" t="str">
        <f t="shared" si="1423"/>
        <v>0.00096+3.48641386324781i</v>
      </c>
      <c r="Z2750" t="e">
        <f t="shared" si="1424"/>
        <v>#DIV/0!</v>
      </c>
      <c r="AA2750" t="e">
        <f t="shared" si="1425"/>
        <v>#DIV/0!</v>
      </c>
      <c r="AB2750" t="str">
        <f t="shared" si="1426"/>
        <v>0.0807445564050218-0.0599412070300277i</v>
      </c>
      <c r="AC2750" t="str">
        <f t="shared" si="1427"/>
        <v>0.946793781780154-0.138420126607854i</v>
      </c>
      <c r="AD2750" t="str">
        <f t="shared" si="1428"/>
        <v>0.0925595177644297-0.0497775838511547i</v>
      </c>
      <c r="AE2750" t="e">
        <f t="shared" si="1429"/>
        <v>#DIV/0!</v>
      </c>
      <c r="AF2750" t="str">
        <f t="shared" si="1430"/>
        <v>-18.3424243299377-4.0611606830696i</v>
      </c>
      <c r="AG2750" t="e">
        <f t="shared" si="1431"/>
        <v>#DIV/0!</v>
      </c>
      <c r="AH2750" t="e">
        <f t="shared" si="1432"/>
        <v>#DIV/0!</v>
      </c>
      <c r="AI2750" t="e">
        <f t="shared" si="1433"/>
        <v>#DIV/0!</v>
      </c>
      <c r="AJ2750" t="e">
        <f t="shared" si="1434"/>
        <v>#DIV/0!</v>
      </c>
      <c r="AK2750"/>
      <c r="AL2750"/>
      <c r="AM2750"/>
      <c r="AN2750"/>
    </row>
    <row r="2751" spans="1:40" x14ac:dyDescent="0.3">
      <c r="A2751"/>
      <c r="B2751">
        <f t="shared" si="1435"/>
        <v>817000</v>
      </c>
      <c r="C2751" s="186" t="str">
        <f t="shared" si="1403"/>
        <v>-0.000701393640352654+0.00367008743773181i</v>
      </c>
      <c r="D2751" s="158" t="str">
        <f t="shared" si="1404"/>
        <v>-7.29889251067944-1.36544400183749i</v>
      </c>
      <c r="E2751" t="str">
        <f t="shared" si="1405"/>
        <v>141.377135967924-1937.72599605028i</v>
      </c>
      <c r="F2751" t="str">
        <f t="shared" si="1406"/>
        <v>0.951328064274356+0.181771478981752i</v>
      </c>
      <c r="G2751" t="str">
        <f t="shared" si="1401"/>
        <v>0.951328064274356+0.181771478981752i</v>
      </c>
      <c r="H2751" t="str">
        <f t="shared" si="1407"/>
        <v>11.0459972336712+2.69140454180775i</v>
      </c>
      <c r="I2751" t="str">
        <f t="shared" si="1408"/>
        <v>3208.35149747858i</v>
      </c>
      <c r="J2751" t="str">
        <f t="shared" si="1402"/>
        <v>-2548.49886799447+684.143739959935i</v>
      </c>
      <c r="K2751" t="str">
        <f t="shared" si="1409"/>
        <v>0.315238458776049-1.17429248915751i</v>
      </c>
      <c r="L2751" t="str">
        <f t="shared" si="1410"/>
        <v>0.0795031516936532-0.244809875785585i</v>
      </c>
      <c r="M2751" t="str">
        <f t="shared" si="1411"/>
        <v>0.394741610469702-1.41910236494309i</v>
      </c>
      <c r="N2751" t="str">
        <f t="shared" si="1412"/>
        <v>-10.4442115929585i</v>
      </c>
      <c r="O2751" t="str">
        <f t="shared" si="1413"/>
        <v>-0.523848473840174+0.851811467670705i</v>
      </c>
      <c r="P2751" t="str">
        <f t="shared" si="1414"/>
        <v>1.52384847384017-0.851811467670705i</v>
      </c>
      <c r="Q2751" t="str">
        <f t="shared" si="1415"/>
        <v>-1.52384847384017+11.2960230606292i</v>
      </c>
      <c r="R2751" t="str">
        <f t="shared" si="1416"/>
        <v>-0.0919334143838299-0.122499385244649i</v>
      </c>
      <c r="S2751" t="str">
        <f t="shared" si="1417"/>
        <v>1.14614118989942i</v>
      </c>
      <c r="T2751" t="str">
        <f t="shared" si="1418"/>
        <v>0.140401591166249-0.105368672953399i</v>
      </c>
      <c r="U2751" t="e">
        <f t="shared" si="1419"/>
        <v>#DIV/0!</v>
      </c>
      <c r="V2751" t="str">
        <f t="shared" si="1420"/>
        <v>0.0000833333333333333-0.000324673486519575i</v>
      </c>
      <c r="W2751" t="e">
        <f t="shared" si="1421"/>
        <v>#DIV/0!</v>
      </c>
      <c r="X2751" t="e">
        <f t="shared" si="1422"/>
        <v>#DIV/0!</v>
      </c>
      <c r="Y2751" t="str">
        <f t="shared" si="1423"/>
        <v>0.00096+3.49068642925669i</v>
      </c>
      <c r="Z2751" t="e">
        <f t="shared" si="1424"/>
        <v>#DIV/0!</v>
      </c>
      <c r="AA2751" t="e">
        <f t="shared" si="1425"/>
        <v>#DIV/0!</v>
      </c>
      <c r="AB2751" t="str">
        <f t="shared" si="1426"/>
        <v>0.0801180762162467-0.060127063378428i</v>
      </c>
      <c r="AC2751" t="str">
        <f t="shared" si="1427"/>
        <v>0.946299480595925-0.137430405263981i</v>
      </c>
      <c r="AD2751" t="str">
        <f t="shared" si="1428"/>
        <v>0.0919529258924867-0.0501848901765309i</v>
      </c>
      <c r="AE2751" t="e">
        <f t="shared" si="1429"/>
        <v>#DIV/0!</v>
      </c>
      <c r="AF2751" t="str">
        <f t="shared" si="1430"/>
        <v>-18.3448897443506-4.05684854364524i</v>
      </c>
      <c r="AG2751" t="e">
        <f t="shared" si="1431"/>
        <v>#DIV/0!</v>
      </c>
      <c r="AH2751" t="e">
        <f t="shared" si="1432"/>
        <v>#DIV/0!</v>
      </c>
      <c r="AI2751" t="e">
        <f t="shared" si="1433"/>
        <v>#DIV/0!</v>
      </c>
      <c r="AJ2751" t="e">
        <f t="shared" si="1434"/>
        <v>#DIV/0!</v>
      </c>
      <c r="AK2751"/>
      <c r="AL2751"/>
      <c r="AM2751"/>
      <c r="AN2751"/>
    </row>
    <row r="2752" spans="1:40" x14ac:dyDescent="0.3">
      <c r="A2752"/>
      <c r="B2752">
        <f t="shared" si="1435"/>
        <v>818000</v>
      </c>
      <c r="C2752" s="186" t="str">
        <f t="shared" si="1403"/>
        <v>-0.000699794180227012+0.00366602850700194i</v>
      </c>
      <c r="D2752" s="158" t="str">
        <f t="shared" si="1404"/>
        <v>-7.29973118046643-1.36399904649615i</v>
      </c>
      <c r="E2752" t="str">
        <f t="shared" si="1405"/>
        <v>141.033506627306-1935.38217852637i</v>
      </c>
      <c r="F2752" t="str">
        <f t="shared" si="1406"/>
        <v>0.951439055445829+0.181578947615195i</v>
      </c>
      <c r="G2752" t="str">
        <f t="shared" si="1401"/>
        <v>0.951439055445829+0.181578947615195i</v>
      </c>
      <c r="H2752" t="str">
        <f t="shared" si="1407"/>
        <v>11.0476157445259+2.68854570419315i</v>
      </c>
      <c r="I2752" t="str">
        <f t="shared" si="1408"/>
        <v>3212.27848829556i</v>
      </c>
      <c r="J2752" t="str">
        <f t="shared" si="1402"/>
        <v>-2554.74381083124+684.981125198565i</v>
      </c>
      <c r="K2752" t="str">
        <f t="shared" si="1409"/>
        <v>0.314519274166736-1.17304862791902i</v>
      </c>
      <c r="L2752" t="str">
        <f t="shared" si="1410"/>
        <v>0.0793273789560944-0.244567610443482i</v>
      </c>
      <c r="M2752" t="str">
        <f t="shared" si="1411"/>
        <v>0.39384665312283-1.4176162383625i</v>
      </c>
      <c r="N2752" t="str">
        <f t="shared" si="1412"/>
        <v>-10.4569952056794i</v>
      </c>
      <c r="O2752" t="str">
        <f t="shared" si="1413"/>
        <v>-0.512916739238043+0.858438360401848i</v>
      </c>
      <c r="P2752" t="str">
        <f t="shared" si="1414"/>
        <v>1.51291673923804-0.858438360401848i</v>
      </c>
      <c r="Q2752" t="str">
        <f t="shared" si="1415"/>
        <v>-1.51291673923804+11.3154335660812i</v>
      </c>
      <c r="R2752" t="str">
        <f t="shared" si="1416"/>
        <v>-0.092094742096109-0.12139040491055i</v>
      </c>
      <c r="S2752" t="str">
        <f t="shared" si="1417"/>
        <v>1.14754405549293i</v>
      </c>
      <c r="T2752" t="str">
        <f t="shared" si="1418"/>
        <v>0.139300837548981-0.105682773834544i</v>
      </c>
      <c r="U2752" t="e">
        <f t="shared" si="1419"/>
        <v>#DIV/0!</v>
      </c>
      <c r="V2752" t="str">
        <f t="shared" si="1420"/>
        <v>0.0000833333333333333-0.000324276575166861i</v>
      </c>
      <c r="W2752" t="e">
        <f t="shared" si="1421"/>
        <v>#DIV/0!</v>
      </c>
      <c r="X2752" t="e">
        <f t="shared" si="1422"/>
        <v>#DIV/0!</v>
      </c>
      <c r="Y2752" t="str">
        <f t="shared" si="1423"/>
        <v>0.00096+3.49495899526557i</v>
      </c>
      <c r="Z2752" t="e">
        <f t="shared" si="1424"/>
        <v>#DIV/0!</v>
      </c>
      <c r="AA2752" t="e">
        <f t="shared" si="1425"/>
        <v>#DIV/0!</v>
      </c>
      <c r="AB2752" t="str">
        <f t="shared" si="1426"/>
        <v>0.0794899475642062-0.0603063003665998i</v>
      </c>
      <c r="AC2752" t="str">
        <f t="shared" si="1427"/>
        <v>0.945815659129814-0.136437675015208i</v>
      </c>
      <c r="AD2752" t="str">
        <f t="shared" si="1428"/>
        <v>0.0913408749515498-0.0505848716845878i</v>
      </c>
      <c r="AE2752" t="e">
        <f t="shared" si="1429"/>
        <v>#DIV/0!</v>
      </c>
      <c r="AF2752" t="str">
        <f t="shared" si="1430"/>
        <v>-18.3473469249923-4.0525447506893i</v>
      </c>
      <c r="AG2752" t="e">
        <f t="shared" si="1431"/>
        <v>#DIV/0!</v>
      </c>
      <c r="AH2752" t="e">
        <f t="shared" si="1432"/>
        <v>#DIV/0!</v>
      </c>
      <c r="AI2752" t="e">
        <f t="shared" si="1433"/>
        <v>#DIV/0!</v>
      </c>
      <c r="AJ2752" t="e">
        <f t="shared" si="1434"/>
        <v>#DIV/0!</v>
      </c>
      <c r="AK2752"/>
      <c r="AL2752"/>
      <c r="AM2752"/>
      <c r="AN2752"/>
    </row>
    <row r="2753" spans="1:40" x14ac:dyDescent="0.3">
      <c r="A2753"/>
      <c r="B2753">
        <f t="shared" si="1435"/>
        <v>819000</v>
      </c>
      <c r="C2753" s="186" t="str">
        <f t="shared" si="1403"/>
        <v>-0.000698200055146916+0.00366197806323977i</v>
      </c>
      <c r="D2753" s="158" t="str">
        <f t="shared" si="1404"/>
        <v>-7.30056705286303-1.36255687252605i</v>
      </c>
      <c r="E2753" t="str">
        <f t="shared" si="1405"/>
        <v>140.691126390159-1933.0439936981i</v>
      </c>
      <c r="F2753" t="str">
        <f t="shared" si="1406"/>
        <v>0.951549676405248+0.18138678752316i</v>
      </c>
      <c r="G2753" t="str">
        <f t="shared" si="1401"/>
        <v>0.951549676405248+0.18138678752316i</v>
      </c>
      <c r="H2753" t="str">
        <f t="shared" si="1407"/>
        <v>11.0492288546921+2.6856924106103i</v>
      </c>
      <c r="I2753" t="str">
        <f t="shared" si="1408"/>
        <v>3216.20547911255i</v>
      </c>
      <c r="J2753" t="str">
        <f t="shared" si="1402"/>
        <v>-2560.99639274181+685.818510437194i</v>
      </c>
      <c r="K2753" t="str">
        <f t="shared" si="1409"/>
        <v>0.313802489845373-1.1718071651567i</v>
      </c>
      <c r="L2753" t="str">
        <f t="shared" si="1410"/>
        <v>0.0791521681413212-0.244325754672518i</v>
      </c>
      <c r="M2753" t="str">
        <f t="shared" si="1411"/>
        <v>0.392954657986694-1.41613291982922i</v>
      </c>
      <c r="N2753" t="str">
        <f t="shared" si="1412"/>
        <v>-10.4697788184002i</v>
      </c>
      <c r="O2753" t="str">
        <f t="shared" si="1413"/>
        <v>-0.501901184537135+0.864924968399121i</v>
      </c>
      <c r="P2753" t="str">
        <f t="shared" si="1414"/>
        <v>1.50190118453714-0.864924968399121i</v>
      </c>
      <c r="Q2753" t="str">
        <f t="shared" si="1415"/>
        <v>-1.50190118453714+11.3347037867993i</v>
      </c>
      <c r="R2753" t="str">
        <f t="shared" si="1416"/>
        <v>-0.0922455688090227-0.120281701323538i</v>
      </c>
      <c r="S2753" t="str">
        <f t="shared" si="1417"/>
        <v>1.14894692108645i</v>
      </c>
      <c r="T2753" t="str">
        <f t="shared" si="1418"/>
        <v>0.138197290398719-0.105985262266995i</v>
      </c>
      <c r="U2753" t="e">
        <f t="shared" si="1419"/>
        <v>#DIV/0!</v>
      </c>
      <c r="V2753" t="str">
        <f t="shared" si="1420"/>
        <v>0.0000833333333333333-0.00032388063307264i</v>
      </c>
      <c r="W2753" t="e">
        <f t="shared" si="1421"/>
        <v>#DIV/0!</v>
      </c>
      <c r="X2753" t="e">
        <f t="shared" si="1422"/>
        <v>#DIV/0!</v>
      </c>
      <c r="Y2753" t="str">
        <f t="shared" si="1423"/>
        <v>0.00096+3.49923156127446i</v>
      </c>
      <c r="Z2753" t="e">
        <f t="shared" si="1424"/>
        <v>#DIV/0!</v>
      </c>
      <c r="AA2753" t="e">
        <f t="shared" si="1425"/>
        <v>#DIV/0!</v>
      </c>
      <c r="AB2753" t="str">
        <f t="shared" si="1426"/>
        <v>0.0788602248241824-0.0604789108839332i</v>
      </c>
      <c r="AC2753" t="str">
        <f t="shared" si="1427"/>
        <v>0.945342316016385-0.135442030180462i</v>
      </c>
      <c r="AD2753" t="str">
        <f t="shared" si="1428"/>
        <v>0.0907234480199678-0.0509774523817062i</v>
      </c>
      <c r="AE2753" t="e">
        <f t="shared" si="1429"/>
        <v>#DIV/0!</v>
      </c>
      <c r="AF2753" t="str">
        <f t="shared" si="1430"/>
        <v>-18.3497959075551-4.04824928313635i</v>
      </c>
      <c r="AG2753" t="e">
        <f t="shared" si="1431"/>
        <v>#DIV/0!</v>
      </c>
      <c r="AH2753" t="e">
        <f t="shared" si="1432"/>
        <v>#DIV/0!</v>
      </c>
      <c r="AI2753" t="e">
        <f t="shared" si="1433"/>
        <v>#DIV/0!</v>
      </c>
      <c r="AJ2753" t="e">
        <f t="shared" si="1434"/>
        <v>#DIV/0!</v>
      </c>
      <c r="AK2753"/>
      <c r="AL2753"/>
      <c r="AM2753"/>
      <c r="AN2753"/>
    </row>
    <row r="2754" spans="1:40" x14ac:dyDescent="0.3">
      <c r="A2754"/>
      <c r="B2754">
        <f t="shared" si="1435"/>
        <v>820000</v>
      </c>
      <c r="C2754" s="186" t="str">
        <f t="shared" si="1403"/>
        <v>-0.000696611242015457+0.00365793608155692i</v>
      </c>
      <c r="D2754" s="158" t="str">
        <f t="shared" si="1404"/>
        <v>-7.30140013997994-1.36111747298245i</v>
      </c>
      <c r="E2754" t="str">
        <f t="shared" si="1405"/>
        <v>140.349989220466-1930.71142139685i</v>
      </c>
      <c r="F2754" t="str">
        <f t="shared" si="1406"/>
        <v>0.951659928755368+0.18119499777492i</v>
      </c>
      <c r="G2754" t="str">
        <f t="shared" si="1401"/>
        <v>0.951659928755368+0.18119499777492i</v>
      </c>
      <c r="H2754" t="str">
        <f t="shared" si="1407"/>
        <v>11.050836587564+2.68284464699164i</v>
      </c>
      <c r="I2754" t="str">
        <f t="shared" si="1408"/>
        <v>3220.13246992954i</v>
      </c>
      <c r="J2754" t="str">
        <f t="shared" si="1402"/>
        <v>-2567.25661372619+686.655895675823i</v>
      </c>
      <c r="K2754" t="str">
        <f t="shared" si="1409"/>
        <v>0.313088095412358-1.17056809486099i</v>
      </c>
      <c r="L2754" t="str">
        <f t="shared" si="1410"/>
        <v>0.078977516949462-0.244084307718424i</v>
      </c>
      <c r="M2754" t="str">
        <f t="shared" si="1411"/>
        <v>0.39206561236182-1.41465240257941i</v>
      </c>
      <c r="N2754" t="str">
        <f t="shared" si="1412"/>
        <v>-10.4825624311211i</v>
      </c>
      <c r="O2754" t="str">
        <f t="shared" si="1413"/>
        <v>-0.490803609883023+0.871270231630688i</v>
      </c>
      <c r="P2754" t="str">
        <f t="shared" si="1414"/>
        <v>1.49080360988302-0.871270231630688i</v>
      </c>
      <c r="Q2754" t="str">
        <f t="shared" si="1415"/>
        <v>-1.49080360988302+11.3538326627518i</v>
      </c>
      <c r="R2754" t="str">
        <f t="shared" si="1416"/>
        <v>-0.0923859222108622-0.119173356146747i</v>
      </c>
      <c r="S2754" t="str">
        <f t="shared" si="1417"/>
        <v>1.15034978667996i</v>
      </c>
      <c r="T2754" t="str">
        <f t="shared" si="1418"/>
        <v>0.137091044821345-0.106276125907497i</v>
      </c>
      <c r="U2754" t="e">
        <f t="shared" si="1419"/>
        <v>#DIV/0!</v>
      </c>
      <c r="V2754" t="str">
        <f t="shared" si="1420"/>
        <v>0.0000833333333333333-0.000323485656690844i</v>
      </c>
      <c r="W2754" t="e">
        <f t="shared" si="1421"/>
        <v>#DIV/0!</v>
      </c>
      <c r="X2754" t="e">
        <f t="shared" si="1422"/>
        <v>#DIV/0!</v>
      </c>
      <c r="Y2754" t="str">
        <f t="shared" si="1423"/>
        <v>0.00096+3.50350412728334i</v>
      </c>
      <c r="Z2754" t="e">
        <f t="shared" si="1424"/>
        <v>#DIV/0!</v>
      </c>
      <c r="AA2754" t="e">
        <f t="shared" si="1425"/>
        <v>#DIV/0!</v>
      </c>
      <c r="AB2754" t="str">
        <f t="shared" si="1426"/>
        <v>0.0782289622669299-0.0606448878869337i</v>
      </c>
      <c r="AC2754" t="str">
        <f t="shared" si="1427"/>
        <v>0.944879449642204-0.134443564528211i</v>
      </c>
      <c r="AD2754" t="str">
        <f t="shared" si="1428"/>
        <v>0.0901007293121782-0.0513625570859757i</v>
      </c>
      <c r="AE2754" t="e">
        <f t="shared" si="1429"/>
        <v>#DIV/0!</v>
      </c>
      <c r="AF2754" t="str">
        <f t="shared" si="1430"/>
        <v>-18.3522367275439-4.04396211997409i</v>
      </c>
      <c r="AG2754" t="e">
        <f t="shared" si="1431"/>
        <v>#DIV/0!</v>
      </c>
      <c r="AH2754" t="e">
        <f t="shared" si="1432"/>
        <v>#DIV/0!</v>
      </c>
      <c r="AI2754" t="e">
        <f t="shared" si="1433"/>
        <v>#DIV/0!</v>
      </c>
      <c r="AJ2754" t="e">
        <f t="shared" si="1434"/>
        <v>#DIV/0!</v>
      </c>
      <c r="AK2754"/>
      <c r="AL2754"/>
      <c r="AM2754"/>
      <c r="AN2754"/>
    </row>
    <row r="2755" spans="1:40" x14ac:dyDescent="0.3">
      <c r="A2755"/>
      <c r="B2755">
        <f t="shared" si="1435"/>
        <v>821000</v>
      </c>
      <c r="C2755" s="186" t="str">
        <f t="shared" si="1403"/>
        <v>-0.000695027717856983+0.0036539025371538i</v>
      </c>
      <c r="D2755" s="158" t="str">
        <f t="shared" si="1404"/>
        <v>-7.30223045386391-1.3596808409373i</v>
      </c>
      <c r="E2755" t="str">
        <f t="shared" si="1405"/>
        <v>140.01008911856-1928.3844415496i</v>
      </c>
      <c r="F2755" t="str">
        <f t="shared" si="1406"/>
        <v>0.951769814090479+0.181003577442019i</v>
      </c>
      <c r="G2755" t="str">
        <f t="shared" si="1401"/>
        <v>0.951769814090479+0.181003577442019i</v>
      </c>
      <c r="H2755" t="str">
        <f t="shared" si="1407"/>
        <v>11.052438966412+2.68000239930522i</v>
      </c>
      <c r="I2755" t="str">
        <f t="shared" si="1408"/>
        <v>3224.05946074653i</v>
      </c>
      <c r="J2755" t="str">
        <f t="shared" si="1402"/>
        <v>-2573.52447378438+687.493280914452i</v>
      </c>
      <c r="K2755" t="str">
        <f t="shared" si="1409"/>
        <v>0.312376080522776-1.16933141103707i</v>
      </c>
      <c r="L2755" t="str">
        <f t="shared" si="1410"/>
        <v>0.0788034230918659-0.243843268826978i</v>
      </c>
      <c r="M2755" t="str">
        <f t="shared" si="1411"/>
        <v>0.391179503614642-1.41317467986405i</v>
      </c>
      <c r="N2755" t="str">
        <f t="shared" si="1412"/>
        <v>-10.495346043842i</v>
      </c>
      <c r="O2755" t="str">
        <f t="shared" si="1413"/>
        <v>-0.479625828825111+0.877473113162919i</v>
      </c>
      <c r="P2755" t="str">
        <f t="shared" si="1414"/>
        <v>1.47962582882511-0.877473113162919i</v>
      </c>
      <c r="Q2755" t="str">
        <f t="shared" si="1415"/>
        <v>-1.47962582882511+11.3728191570049i</v>
      </c>
      <c r="R2755" t="str">
        <f t="shared" si="1416"/>
        <v>-0.0925158299531826-0.118065450502143i</v>
      </c>
      <c r="S2755" t="str">
        <f t="shared" si="1417"/>
        <v>1.15175265227347i</v>
      </c>
      <c r="T2755" t="str">
        <f t="shared" si="1418"/>
        <v>0.135982195757705-0.106555352525859i</v>
      </c>
      <c r="U2755" t="e">
        <f t="shared" si="1419"/>
        <v>#DIV/0!</v>
      </c>
      <c r="V2755" t="str">
        <f t="shared" si="1420"/>
        <v>0.0000833333333333333-0.000323091642492683i</v>
      </c>
      <c r="W2755" t="e">
        <f t="shared" si="1421"/>
        <v>#DIV/0!</v>
      </c>
      <c r="X2755" t="e">
        <f t="shared" si="1422"/>
        <v>#DIV/0!</v>
      </c>
      <c r="Y2755" t="str">
        <f t="shared" si="1423"/>
        <v>0.00096+3.50777669329222i</v>
      </c>
      <c r="Z2755" t="e">
        <f t="shared" si="1424"/>
        <v>#DIV/0!</v>
      </c>
      <c r="AA2755" t="e">
        <f t="shared" si="1425"/>
        <v>#DIV/0!</v>
      </c>
      <c r="AB2755" t="str">
        <f t="shared" si="1426"/>
        <v>0.0775962140690278-0.060804224396625i</v>
      </c>
      <c r="AC2755" t="str">
        <f t="shared" si="1427"/>
        <v>0.944427058155815-0.133442371292806i</v>
      </c>
      <c r="AD2755" t="str">
        <f t="shared" si="1428"/>
        <v>0.0894728041743217-0.0517401114457743i</v>
      </c>
      <c r="AE2755" t="e">
        <f t="shared" si="1429"/>
        <v>#DIV/0!</v>
      </c>
      <c r="AF2755" t="str">
        <f t="shared" si="1430"/>
        <v>-18.3546694202759-4.03968324024252i</v>
      </c>
      <c r="AG2755" t="e">
        <f t="shared" si="1431"/>
        <v>#DIV/0!</v>
      </c>
      <c r="AH2755" t="e">
        <f t="shared" si="1432"/>
        <v>#DIV/0!</v>
      </c>
      <c r="AI2755" t="e">
        <f t="shared" si="1433"/>
        <v>#DIV/0!</v>
      </c>
      <c r="AJ2755" t="e">
        <f t="shared" si="1434"/>
        <v>#DIV/0!</v>
      </c>
      <c r="AK2755"/>
      <c r="AL2755"/>
      <c r="AM2755"/>
      <c r="AN2755"/>
    </row>
    <row r="2756" spans="1:40" x14ac:dyDescent="0.3">
      <c r="A2756"/>
      <c r="B2756">
        <f t="shared" si="1435"/>
        <v>822000</v>
      </c>
      <c r="C2756" s="186" t="str">
        <f t="shared" si="1403"/>
        <v>-0.000693449459816529+0.00364987740531955i</v>
      </c>
      <c r="D2756" s="158" t="str">
        <f t="shared" si="1404"/>
        <v>-7.3030580064989-1.35824696947965i</v>
      </c>
      <c r="E2756" t="str">
        <f t="shared" si="1405"/>
        <v>139.671420120865-1926.06303417841i</v>
      </c>
      <c r="F2756" t="str">
        <f t="shared" si="1406"/>
        <v>0.951879333996561+0.180812525598318i</v>
      </c>
      <c r="G2756" t="str">
        <f t="shared" si="1401"/>
        <v>0.951879333996561+0.180812525598318i</v>
      </c>
      <c r="H2756" t="str">
        <f t="shared" si="1407"/>
        <v>11.0540360143853+2.67716565355535i</v>
      </c>
      <c r="I2756" t="str">
        <f t="shared" si="1408"/>
        <v>3227.98645156351i</v>
      </c>
      <c r="J2756" t="str">
        <f t="shared" si="1402"/>
        <v>-2579.79997291637+688.330666153081i</v>
      </c>
      <c r="K2756" t="str">
        <f t="shared" si="1409"/>
        <v>0.311666434886065-1.16809710770491i</v>
      </c>
      <c r="L2756" t="str">
        <f t="shared" si="1410"/>
        <v>0.0786298842910423-0.243602637244029i</v>
      </c>
      <c r="M2756" t="str">
        <f t="shared" si="1411"/>
        <v>0.390296319177107-1.41169974494894i</v>
      </c>
      <c r="N2756" t="str">
        <f t="shared" si="1412"/>
        <v>-10.5081296565629i</v>
      </c>
      <c r="O2756" t="str">
        <f t="shared" si="1413"/>
        <v>-0.468369668019934+0.88353259933004i</v>
      </c>
      <c r="P2756" t="str">
        <f t="shared" si="1414"/>
        <v>1.46836966801993-0.88353259933004i</v>
      </c>
      <c r="Q2756" t="str">
        <f t="shared" si="1415"/>
        <v>-1.46836966801993+11.3916622558929i</v>
      </c>
      <c r="R2756" t="str">
        <f t="shared" si="1416"/>
        <v>-0.0926353196474831-0.116958064989419i</v>
      </c>
      <c r="S2756" t="str">
        <f t="shared" si="1417"/>
        <v>1.15315551786698i</v>
      </c>
      <c r="T2756" t="str">
        <f t="shared" si="1418"/>
        <v>0.134870838001593-0.106822930000867i</v>
      </c>
      <c r="U2756" t="e">
        <f t="shared" si="1419"/>
        <v>#DIV/0!</v>
      </c>
      <c r="V2756" t="str">
        <f t="shared" si="1420"/>
        <v>0.0000833333333333333-0.000322698586966536i</v>
      </c>
      <c r="W2756" t="e">
        <f t="shared" si="1421"/>
        <v>#DIV/0!</v>
      </c>
      <c r="X2756" t="e">
        <f t="shared" si="1422"/>
        <v>#DIV/0!</v>
      </c>
      <c r="Y2756" t="str">
        <f t="shared" si="1423"/>
        <v>0.00096+3.5120492593011i</v>
      </c>
      <c r="Z2756" t="e">
        <f t="shared" si="1424"/>
        <v>#DIV/0!</v>
      </c>
      <c r="AA2756" t="e">
        <f t="shared" si="1425"/>
        <v>#DIV/0!</v>
      </c>
      <c r="AB2756" t="str">
        <f t="shared" si="1426"/>
        <v>0.0769620343231426-0.0609569134962168i</v>
      </c>
      <c r="AC2756" t="str">
        <f t="shared" si="1427"/>
        <v>0.943985139477221-0.132438543190703i</v>
      </c>
      <c r="AD2756" t="str">
        <f t="shared" si="1428"/>
        <v>0.0888397590794398-0.0521100419584622i</v>
      </c>
      <c r="AE2756" t="e">
        <f t="shared" si="1429"/>
        <v>#DIV/0!</v>
      </c>
      <c r="AF2756" t="str">
        <f t="shared" si="1430"/>
        <v>-18.3570940208842-4.035412623035i</v>
      </c>
      <c r="AG2756" t="e">
        <f t="shared" si="1431"/>
        <v>#DIV/0!</v>
      </c>
      <c r="AH2756" t="e">
        <f t="shared" si="1432"/>
        <v>#DIV/0!</v>
      </c>
      <c r="AI2756" t="e">
        <f t="shared" si="1433"/>
        <v>#DIV/0!</v>
      </c>
      <c r="AJ2756" t="e">
        <f t="shared" si="1434"/>
        <v>#DIV/0!</v>
      </c>
      <c r="AK2756"/>
      <c r="AL2756"/>
      <c r="AM2756"/>
      <c r="AN2756"/>
    </row>
    <row r="2757" spans="1:40" x14ac:dyDescent="0.3">
      <c r="A2757"/>
      <c r="B2757">
        <f t="shared" si="1435"/>
        <v>823000</v>
      </c>
      <c r="C2757" s="186" t="str">
        <f t="shared" si="1403"/>
        <v>-0.000691876445158908+0.00364586066143153i</v>
      </c>
      <c r="D2757" s="158" t="str">
        <f t="shared" si="1404"/>
        <v>-7.30388280980577-1.35681585171529i</v>
      </c>
      <c r="E2757" t="str">
        <f t="shared" si="1405"/>
        <v>139.333976299628-1923.74717939978i</v>
      </c>
      <c r="F2757" t="str">
        <f t="shared" si="1406"/>
        <v>0.951988490051246+0.180621841319948i</v>
      </c>
      <c r="G2757" t="str">
        <f t="shared" ref="G2757:G2820" si="1436">IF($C$11=$C$7,$C$24,F2757)</f>
        <v>0.951988490051246+0.180621841319948i</v>
      </c>
      <c r="H2757" t="str">
        <f t="shared" si="1407"/>
        <v>11.0556277545112+2.67433439578199i</v>
      </c>
      <c r="I2757" t="str">
        <f t="shared" si="1408"/>
        <v>3231.9134423805i</v>
      </c>
      <c r="J2757" t="str">
        <f t="shared" ref="J2757:J2820" si="1437">IMSUM(COMPLEX(0,2*PI()*B2757*$C$113*$C$112),COMPLEX(0,2*PI()*B2757*$C$113*$C$111),COMPLEX(0,2*PI()*B2757*$C$28*10^-12*$C$111),COMPLEX(-1*2*PI()*B2757*2*PI()*B2757*$C$113*$C$112*$C$28*10^-12*$C$111,0),COMPLEX(1,0))</f>
        <v>-2586.08311112217+689.16805139171i</v>
      </c>
      <c r="K2757" t="str">
        <f t="shared" si="1409"/>
        <v>0.310959148265681-1.16686517889922i</v>
      </c>
      <c r="L2757" t="str">
        <f t="shared" si="1410"/>
        <v>0.0784568982805967-0.24336241221551i</v>
      </c>
      <c r="M2757" t="str">
        <f t="shared" si="1411"/>
        <v>0.389416046546278-1.41022759111473i</v>
      </c>
      <c r="N2757" t="str">
        <f t="shared" si="1412"/>
        <v>-10.5209132692838i</v>
      </c>
      <c r="O2757" t="str">
        <f t="shared" si="1413"/>
        <v>-0.457036966932731+0.889447699899735i</v>
      </c>
      <c r="P2757" t="str">
        <f t="shared" si="1414"/>
        <v>1.45703696693273-0.889447699899735i</v>
      </c>
      <c r="Q2757" t="str">
        <f t="shared" si="1415"/>
        <v>-1.45703696693273+11.4103609691835i</v>
      </c>
      <c r="R2757" t="str">
        <f t="shared" si="1416"/>
        <v>-0.0927444188623091-0.115851279704804i</v>
      </c>
      <c r="S2757" t="str">
        <f t="shared" si="1417"/>
        <v>1.15455838346049i</v>
      </c>
      <c r="T2757" t="str">
        <f t="shared" si="1418"/>
        <v>0.133757066217808-0.10707884631665i</v>
      </c>
      <c r="U2757" t="e">
        <f t="shared" si="1419"/>
        <v>#DIV/0!</v>
      </c>
      <c r="V2757" t="str">
        <f t="shared" si="1420"/>
        <v>0.0000833333333333333-0.000322306486617852i</v>
      </c>
      <c r="W2757" t="e">
        <f t="shared" si="1421"/>
        <v>#DIV/0!</v>
      </c>
      <c r="X2757" t="e">
        <f t="shared" si="1422"/>
        <v>#DIV/0!</v>
      </c>
      <c r="Y2757" t="str">
        <f t="shared" si="1423"/>
        <v>0.00096+3.51632182530998i</v>
      </c>
      <c r="Z2757" t="e">
        <f t="shared" si="1424"/>
        <v>#DIV/0!</v>
      </c>
      <c r="AA2757" t="e">
        <f t="shared" si="1425"/>
        <v>#DIV/0!</v>
      </c>
      <c r="AB2757" t="str">
        <f t="shared" si="1426"/>
        <v>0.0763264770483313-0.0611029483290316i</v>
      </c>
      <c r="AC2757" t="str">
        <f t="shared" si="1427"/>
        <v>0.943553691306908-0.131432172436755i</v>
      </c>
      <c r="AD2757" t="str">
        <f t="shared" si="1428"/>
        <v>0.088201681622392-0.0524722759891376i</v>
      </c>
      <c r="AE2757" t="e">
        <f t="shared" si="1429"/>
        <v>#DIV/0!</v>
      </c>
      <c r="AF2757" t="str">
        <f t="shared" si="1430"/>
        <v>-18.359510564317-4.03115024749728i</v>
      </c>
      <c r="AG2757" t="e">
        <f t="shared" si="1431"/>
        <v>#DIV/0!</v>
      </c>
      <c r="AH2757" t="e">
        <f t="shared" si="1432"/>
        <v>#DIV/0!</v>
      </c>
      <c r="AI2757" t="e">
        <f t="shared" si="1433"/>
        <v>#DIV/0!</v>
      </c>
      <c r="AJ2757" t="e">
        <f t="shared" si="1434"/>
        <v>#DIV/0!</v>
      </c>
      <c r="AK2757"/>
      <c r="AL2757"/>
      <c r="AM2757"/>
      <c r="AN2757"/>
    </row>
    <row r="2758" spans="1:40" x14ac:dyDescent="0.3">
      <c r="A2758"/>
      <c r="B2758">
        <f t="shared" si="1435"/>
        <v>824000</v>
      </c>
      <c r="C2758" s="186" t="str">
        <f t="shared" ref="C2758:C2821" si="1438">IMPRODUCT(COMPLEX(-1,0),IMDIV(IMPRODUCT(G2758,COMPLEX($C$100+$C$101,0)),COMPLEX($C$100,2*PI()*B2758*$C$103*$C$102*(2*$C$100+$C$101))))</f>
        <v>-0.00069030865126808+0.00364185228095488i</v>
      </c>
      <c r="D2758" s="158" t="str">
        <f t="shared" ref="D2758:D2821" si="1439">IMPRODUCT(COMPLEX($C$106,0),IMSUB(C2758,G2758))</f>
        <v>-7.30470487564287-1.35538748076691i</v>
      </c>
      <c r="E2758" t="str">
        <f t="shared" ref="E2758:E2821" si="1440">IMDIV(COMPLEX($C$20*10^3,0),COMPLEX(1,2*PI()*B2758*$C$20*1000*$C$29*10^-12))</f>
        <v>138.997751762674-1921.43685742423i</v>
      </c>
      <c r="F2758" t="str">
        <f t="shared" ref="F2758:F2821" si="1441">IMDIV(COMPLEX($C$22*1000,0),IMSUM(COMPLEX($C$22*1000,0),E2758))</f>
        <v>0.952097283823889+0.180431523685334i</v>
      </c>
      <c r="G2758" t="str">
        <f t="shared" si="1436"/>
        <v>0.952097283823889+0.180431523685334i</v>
      </c>
      <c r="H2758" t="str">
        <f t="shared" ref="H2758:H2821" si="1442">IMPRODUCT(COMPLEX($C$108,0),IMPRODUCT(COMPLEX(-1,0),D2758),IMDIV(COMPLEX(0,2*PI()*B2758*$C$109*$C$110),COMPLEX(1,2*PI()*B2758*$C$109*$C$110)))</f>
        <v>11.0572142096959+2.67150861206099i</v>
      </c>
      <c r="I2758" t="str">
        <f t="shared" ref="I2758:I2821" si="1443">COMPLEX(0,2*PI()*B2758*$C$113*$C$112*$C$114)</f>
        <v>3235.84043319749i</v>
      </c>
      <c r="J2758" t="str">
        <f t="shared" si="1437"/>
        <v>-2592.37388840178+690.005436630339i</v>
      </c>
      <c r="K2758" t="str">
        <f t="shared" ref="K2758:K2821" si="1444">IMDIV(I2758,J2758)</f>
        <v>0.310254210478771-1.16563561866943i</v>
      </c>
      <c r="L2758" t="str">
        <f t="shared" ref="L2758:L2821" si="1445">IMDIV(COMPLEX($C$117,0),COMPLEX(1,2*PI()*B2758*$C$115*$C$116))</f>
        <v>0.0782844628051714-0.243122592987465i</v>
      </c>
      <c r="M2758" t="str">
        <f t="shared" ref="M2758:M2821" si="1446">IMSUM(K2758,L2758)</f>
        <v>0.388538673283942-1.4087582116569i</v>
      </c>
      <c r="N2758" t="str">
        <f t="shared" ref="N2758:N2821" si="1447">COMPLEX(0,-2*PI()*B2758*$C$43)</f>
        <v>-10.5336968820046i</v>
      </c>
      <c r="O2758" t="str">
        <f t="shared" ref="O2758:O2821" si="1448">IMEXP(N2758)</f>
        <v>-0.445629577536929+0.895217448234929i</v>
      </c>
      <c r="P2758" t="str">
        <f t="shared" ref="P2758:P2821" si="1449">IMSUB(COMPLEX(1,0),O2758)</f>
        <v>1.44562957753693-0.895217448234929i</v>
      </c>
      <c r="Q2758" t="str">
        <f t="shared" ref="Q2758:Q2821" si="1450">IMSUM(COMPLEX(0,2*PI()*B2758*$C$43),O2758,COMPLEX(-1,0))</f>
        <v>-1.44562957753693+11.4289143302395i</v>
      </c>
      <c r="R2758" t="str">
        <f t="shared" ref="R2758:R2821" si="1451">IMDIV(P2758,Q2758)</f>
        <v>-0.0928431551207667-0.114745174259699i</v>
      </c>
      <c r="S2758" t="str">
        <f t="shared" ref="S2758:S2821" si="1452">IMDIV(COMPLEX(0,2*PI()*B2758*$C$123),COMPLEX($C$124,0))</f>
        <v>1.15596124905401i</v>
      </c>
      <c r="T2758" t="str">
        <f t="shared" ref="T2758:T2821" si="1453">IMPRODUCT(R2758,S2758)</f>
        <v>0.132640974960162-0.107323089559517i</v>
      </c>
      <c r="U2758" t="e">
        <f t="shared" ref="U2758:U2821" si="1454">IMDIV(COMPLEX(1,2*PI()*B2758*$C$16*10^-3*$C$15*10^-6),COMPLEX(0,2*PI()*B2758*$C$15*10^-6))</f>
        <v>#DIV/0!</v>
      </c>
      <c r="V2758" t="str">
        <f t="shared" ref="V2758:V2821" si="1455">IMSUM(COMPLEX($C$18*10^-3,0),IMDIV(COMPLEX(1,0),COMPLEX(0,2*PI()*B2758*($C$17*1*10^-6))))</f>
        <v>0.0000833333333333333-0.000321915337969044i</v>
      </c>
      <c r="W2758" t="e">
        <f t="shared" ref="W2758:W2821" si="1456">IMDIV(IMPRODUCT(U2758,V2758),IMSUM(U2758,V2758))</f>
        <v>#DIV/0!</v>
      </c>
      <c r="X2758" t="e">
        <f t="shared" ref="X2758:X2821" si="1457">IMDIV(IMPRODUCT(COMPLEX($C$19,0),W2758),IMSUM(COMPLEX($C$19,0),W2758))</f>
        <v>#DIV/0!</v>
      </c>
      <c r="Y2758" t="str">
        <f t="shared" ref="Y2758:Y2821" si="1458">COMPLEX($C$13*10^-3,2*PI()*B2758*$C$12*0.000001)</f>
        <v>0.00096+3.52059439131887i</v>
      </c>
      <c r="Z2758" t="e">
        <f t="shared" ref="Z2758:Z2821" si="1459">IMPRODUCT(COMPLEX($C$6,0),IMDIV(X2758,IMSUM(X2758,Y2758)))</f>
        <v>#DIV/0!</v>
      </c>
      <c r="AA2758" t="e">
        <f t="shared" ref="AA2758:AA2821" si="1460">IMDIV(COMPLEX($C$6,0),IMSUM(X2758,Y2758))</f>
        <v>#DIV/0!</v>
      </c>
      <c r="AB2758" t="str">
        <f t="shared" ref="AB2758:AB2821" si="1461">IMPRODUCT(COMPLEX($C$119,0),T2758)</f>
        <v>0.075689596200318-0.0612423220966988i</v>
      </c>
      <c r="AC2758" t="str">
        <f t="shared" ref="AC2758:AC2821" si="1462">IMSUM(COMPLEX(1,0),IMPRODUCT(AB2758,M2758))</f>
        <v>0.943132711134408-0.130423350760472i</v>
      </c>
      <c r="AD2758" t="str">
        <f t="shared" ref="AD2758:AD2821" si="1463">IMDIV(AB2758,AC2758)</f>
        <v>0.087558660514418-0.0528267417894802i</v>
      </c>
      <c r="AE2758" t="e">
        <f t="shared" ref="AE2758:AE2821" si="1464">IMPRODUCT(AD2758,AA2758,X2758)</f>
        <v>#DIV/0!</v>
      </c>
      <c r="AF2758" t="str">
        <f t="shared" ref="AF2758:AF2821" si="1465">IMSUB(D2758,H2758)</f>
        <v>-18.3619190853388-4.0268960928279i</v>
      </c>
      <c r="AG2758" t="e">
        <f t="shared" ref="AG2758:AG2821" si="1466">IMSUM(COMPLEX(1,0),IMPRODUCT(AD2758,AA2758,COMPLEX($C$127,0)))</f>
        <v>#DIV/0!</v>
      </c>
      <c r="AH2758" t="e">
        <f t="shared" ref="AH2758:AH2821" si="1467">IMDIV(IMPRODUCT(AE2758,AF2758),AG2758)</f>
        <v>#DIV/0!</v>
      </c>
      <c r="AI2758" t="e">
        <f t="shared" ref="AI2758:AI2821" si="1468">20*LOG10(IMABS(AH2758))</f>
        <v>#DIV/0!</v>
      </c>
      <c r="AJ2758" t="e">
        <f t="shared" ref="AJ2758:AJ2821" si="1469">IMARGUMENT(AH2758)*180/PI()</f>
        <v>#DIV/0!</v>
      </c>
      <c r="AK2758"/>
      <c r="AL2758"/>
      <c r="AM2758"/>
      <c r="AN2758"/>
    </row>
    <row r="2759" spans="1:40" x14ac:dyDescent="0.3">
      <c r="A2759"/>
      <c r="B2759">
        <f t="shared" si="1435"/>
        <v>825000</v>
      </c>
      <c r="C2759" s="186" t="str">
        <f t="shared" si="1438"/>
        <v>-0.000688746055646455+0.00363785223944247i</v>
      </c>
      <c r="D2759" s="158" t="str">
        <f t="shared" si="1439"/>
        <v>-7.30552421580671-1.35396184977418i</v>
      </c>
      <c r="E2759" t="str">
        <f t="shared" si="1440"/>
        <v>138.662740653143-1919.13204855567i</v>
      </c>
      <c r="F2759" t="str">
        <f t="shared" si="1441"/>
        <v>0.952205716875663+0.180241571775204i</v>
      </c>
      <c r="G2759" t="str">
        <f t="shared" si="1436"/>
        <v>0.952205716875663+0.180241571775204i</v>
      </c>
      <c r="H2759" t="str">
        <f t="shared" si="1442"/>
        <v>11.0587954027262+2.66868828850418i</v>
      </c>
      <c r="I2759" t="str">
        <f t="shared" si="1443"/>
        <v>3239.76742401447i</v>
      </c>
      <c r="J2759" t="str">
        <f t="shared" si="1437"/>
        <v>-2598.67230475519+690.842821868968i</v>
      </c>
      <c r="K2759" t="str">
        <f t="shared" si="1444"/>
        <v>0.309551611395846-1.16440842107975i</v>
      </c>
      <c r="L2759" t="str">
        <f t="shared" si="1445"/>
        <v>0.0781125756203842-0.24288317880606i</v>
      </c>
      <c r="M2759" t="str">
        <f t="shared" si="1446"/>
        <v>0.38766418701623-1.40729159988581i</v>
      </c>
      <c r="N2759" t="str">
        <f t="shared" si="1447"/>
        <v>-10.5464804947255i</v>
      </c>
      <c r="O2759" t="str">
        <f t="shared" si="1448"/>
        <v>-0.434149364011139+0.900840901451929i</v>
      </c>
      <c r="P2759" t="str">
        <f t="shared" si="1449"/>
        <v>1.43414936401114-0.900840901451929i</v>
      </c>
      <c r="Q2759" t="str">
        <f t="shared" si="1450"/>
        <v>-1.43414936401114+11.4473213961774i</v>
      </c>
      <c r="R2759" t="str">
        <f t="shared" si="1451"/>
        <v>-0.0929315558984494-0.113639827799123i</v>
      </c>
      <c r="S2759" t="str">
        <f t="shared" si="1452"/>
        <v>1.15736411464752i</v>
      </c>
      <c r="T2759" t="str">
        <f t="shared" si="1453"/>
        <v>0.131522658689429-0.107555647915225i</v>
      </c>
      <c r="U2759" t="e">
        <f t="shared" si="1454"/>
        <v>#DIV/0!</v>
      </c>
      <c r="V2759" t="str">
        <f t="shared" si="1455"/>
        <v>0.0000833333333333333-0.000321525137559384i</v>
      </c>
      <c r="W2759" t="e">
        <f t="shared" si="1456"/>
        <v>#DIV/0!</v>
      </c>
      <c r="X2759" t="e">
        <f t="shared" si="1457"/>
        <v>#DIV/0!</v>
      </c>
      <c r="Y2759" t="str">
        <f t="shared" si="1458"/>
        <v>0.00096+3.52486695732775i</v>
      </c>
      <c r="Z2759" t="e">
        <f t="shared" si="1459"/>
        <v>#DIV/0!</v>
      </c>
      <c r="AA2759" t="e">
        <f t="shared" si="1460"/>
        <v>#DIV/0!</v>
      </c>
      <c r="AB2759" t="str">
        <f t="shared" si="1461"/>
        <v>0.0750514456817362-0.0613750280575969i</v>
      </c>
      <c r="AC2759" t="str">
        <f t="shared" si="1462"/>
        <v>0.942722196246391-0.12941216942224i</v>
      </c>
      <c r="AD2759" t="str">
        <f t="shared" si="1463"/>
        <v>0.0869107855773358-0.0531733685166582i</v>
      </c>
      <c r="AE2759" t="e">
        <f t="shared" si="1464"/>
        <v>#DIV/0!</v>
      </c>
      <c r="AF2759" t="str">
        <f t="shared" si="1465"/>
        <v>-18.3643196185329-4.02265013827836i</v>
      </c>
      <c r="AG2759" t="e">
        <f t="shared" si="1466"/>
        <v>#DIV/0!</v>
      </c>
      <c r="AH2759" t="e">
        <f t="shared" si="1467"/>
        <v>#DIV/0!</v>
      </c>
      <c r="AI2759" t="e">
        <f t="shared" si="1468"/>
        <v>#DIV/0!</v>
      </c>
      <c r="AJ2759" t="e">
        <f t="shared" si="1469"/>
        <v>#DIV/0!</v>
      </c>
      <c r="AK2759"/>
      <c r="AL2759"/>
      <c r="AM2759"/>
      <c r="AN2759"/>
    </row>
    <row r="2760" spans="1:40" x14ac:dyDescent="0.3">
      <c r="A2760"/>
      <c r="B2760">
        <f t="shared" si="1435"/>
        <v>826000</v>
      </c>
      <c r="C2760" s="186" t="str">
        <f t="shared" si="1438"/>
        <v>-0.000687188635914051+0.00363386051253427i</v>
      </c>
      <c r="D2760" s="158" t="str">
        <f t="shared" si="1439"/>
        <v>-7.30634084203181-1.35253895189349i</v>
      </c>
      <c r="E2760" t="str">
        <f t="shared" si="1440"/>
        <v>138.328937149234-1916.8327331908i</v>
      </c>
      <c r="F2760" t="str">
        <f t="shared" si="1441"/>
        <v>0.952313790759539+0.180051984672554i</v>
      </c>
      <c r="G2760" t="str">
        <f t="shared" si="1436"/>
        <v>0.952313790759539+0.180051984672554i</v>
      </c>
      <c r="H2760" t="str">
        <f t="shared" si="1442"/>
        <v>11.0603713562691+2.66587341125896i</v>
      </c>
      <c r="I2760" t="str">
        <f t="shared" si="1443"/>
        <v>3243.69441483146i</v>
      </c>
      <c r="J2760" t="str">
        <f t="shared" si="1437"/>
        <v>-2604.97836018241+691.680207107597i</v>
      </c>
      <c r="K2760" t="str">
        <f t="shared" si="1444"/>
        <v>0.308851340940458-1.16318358020914i</v>
      </c>
      <c r="L2760" t="str">
        <f t="shared" si="1445"/>
        <v>0.077941234492768-0.242644168917608i</v>
      </c>
      <c r="M2760" t="str">
        <f t="shared" si="1446"/>
        <v>0.386792575433226-1.40582774912675i</v>
      </c>
      <c r="N2760" t="str">
        <f t="shared" si="1447"/>
        <v>-10.5592641074464i</v>
      </c>
      <c r="O2760" t="str">
        <f t="shared" si="1448"/>
        <v>-0.422598202435054+0.906317140574237i</v>
      </c>
      <c r="P2760" t="str">
        <f t="shared" si="1449"/>
        <v>1.42259820243505-0.906317140574237i</v>
      </c>
      <c r="Q2760" t="str">
        <f t="shared" si="1450"/>
        <v>-1.42259820243505+11.4655812480206i</v>
      </c>
      <c r="R2760" t="str">
        <f t="shared" si="1451"/>
        <v>-0.0930096486217615-0.112535319020077i</v>
      </c>
      <c r="S2760" t="str">
        <f t="shared" si="1452"/>
        <v>1.15876698024103i</v>
      </c>
      <c r="T2760" t="str">
        <f t="shared" si="1453"/>
        <v>0.130402211791356-0.107776509666718i</v>
      </c>
      <c r="U2760" t="e">
        <f t="shared" si="1454"/>
        <v>#DIV/0!</v>
      </c>
      <c r="V2760" t="str">
        <f t="shared" si="1455"/>
        <v>0.0000833333333333333-0.000321135881944906i</v>
      </c>
      <c r="W2760" t="e">
        <f t="shared" si="1456"/>
        <v>#DIV/0!</v>
      </c>
      <c r="X2760" t="e">
        <f t="shared" si="1457"/>
        <v>#DIV/0!</v>
      </c>
      <c r="Y2760" t="str">
        <f t="shared" si="1458"/>
        <v>0.00096+3.52913952333663i</v>
      </c>
      <c r="Z2760" t="e">
        <f t="shared" si="1459"/>
        <v>#DIV/0!</v>
      </c>
      <c r="AA2760" t="e">
        <f t="shared" si="1460"/>
        <v>#DIV/0!</v>
      </c>
      <c r="AB2760" t="str">
        <f t="shared" si="1461"/>
        <v>0.0744120793524061-0.0615010595255624i</v>
      </c>
      <c r="AC2760" t="str">
        <f t="shared" si="1462"/>
        <v>0.942322143734327-0.128398719229599i</v>
      </c>
      <c r="AD2760" t="str">
        <f t="shared" si="1463"/>
        <v>0.086258147737448-0.0535120862522926i</v>
      </c>
      <c r="AE2760" t="e">
        <f t="shared" si="1464"/>
        <v>#DIV/0!</v>
      </c>
      <c r="AF2760" t="str">
        <f t="shared" si="1465"/>
        <v>-18.3667121983009-4.01841236315245i</v>
      </c>
      <c r="AG2760" t="e">
        <f t="shared" si="1466"/>
        <v>#DIV/0!</v>
      </c>
      <c r="AH2760" t="e">
        <f t="shared" si="1467"/>
        <v>#DIV/0!</v>
      </c>
      <c r="AI2760" t="e">
        <f t="shared" si="1468"/>
        <v>#DIV/0!</v>
      </c>
      <c r="AJ2760" t="e">
        <f t="shared" si="1469"/>
        <v>#DIV/0!</v>
      </c>
      <c r="AK2760"/>
      <c r="AL2760"/>
      <c r="AM2760"/>
      <c r="AN2760"/>
    </row>
    <row r="2761" spans="1:40" x14ac:dyDescent="0.3">
      <c r="A2761"/>
      <c r="B2761">
        <f t="shared" si="1435"/>
        <v>827000</v>
      </c>
      <c r="C2761" s="186" t="str">
        <f t="shared" si="1438"/>
        <v>-0.000685636369807908+0.00362987707595718i</v>
      </c>
      <c r="D2761" s="158" t="str">
        <f t="shared" si="1439"/>
        <v>-7.3071547659915-1.35111878029822i</v>
      </c>
      <c r="E2761" t="str">
        <f t="shared" si="1440"/>
        <v>137.996335463964-1914.53889181869i</v>
      </c>
      <c r="F2761" t="str">
        <f t="shared" si="1441"/>
        <v>0.952421507020387+0.179862761462681i</v>
      </c>
      <c r="G2761" t="str">
        <f t="shared" si="1436"/>
        <v>0.952421507020387+0.179862761462681i</v>
      </c>
      <c r="H2761" t="str">
        <f t="shared" si="1442"/>
        <v>11.0619420928732+2.66306396650868i</v>
      </c>
      <c r="I2761" t="str">
        <f t="shared" si="1443"/>
        <v>3247.62140564845i</v>
      </c>
      <c r="J2761" t="str">
        <f t="shared" si="1437"/>
        <v>-2611.29205468343+692.517592346226i</v>
      </c>
      <c r="K2761" t="str">
        <f t="shared" si="1444"/>
        <v>0.308153389088875-1.16196109015126i</v>
      </c>
      <c r="L2761" t="str">
        <f t="shared" si="1445"/>
        <v>0.0777704371997103-0.242405562568583i</v>
      </c>
      <c r="M2761" t="str">
        <f t="shared" si="1446"/>
        <v>0.385923826288585-1.40436665271984i</v>
      </c>
      <c r="N2761" t="str">
        <f t="shared" si="1447"/>
        <v>-10.5720477201673i</v>
      </c>
      <c r="O2761" t="str">
        <f t="shared" si="1448"/>
        <v>-0.410977980482505+0.911645270682913i</v>
      </c>
      <c r="P2761" t="str">
        <f t="shared" si="1449"/>
        <v>1.4109779804825-0.911645270682913i</v>
      </c>
      <c r="Q2761" t="str">
        <f t="shared" si="1450"/>
        <v>-1.4109779804825+11.4836929908502i</v>
      </c>
      <c r="R2761" t="str">
        <f t="shared" si="1451"/>
        <v>-0.0930774606666454-0.111431726189669i</v>
      </c>
      <c r="S2761" t="str">
        <f t="shared" si="1452"/>
        <v>1.16016984583454i</v>
      </c>
      <c r="T2761" t="str">
        <f t="shared" si="1453"/>
        <v>0.129279728594545-0.107985663192292i</v>
      </c>
      <c r="U2761" t="e">
        <f t="shared" si="1454"/>
        <v>#DIV/0!</v>
      </c>
      <c r="V2761" t="str">
        <f t="shared" si="1455"/>
        <v>0.0000833333333333333-0.000320747567698298i</v>
      </c>
      <c r="W2761" t="e">
        <f t="shared" si="1456"/>
        <v>#DIV/0!</v>
      </c>
      <c r="X2761" t="e">
        <f t="shared" si="1457"/>
        <v>#DIV/0!</v>
      </c>
      <c r="Y2761" t="str">
        <f t="shared" si="1458"/>
        <v>0.00096+3.53341208934551i</v>
      </c>
      <c r="Z2761" t="e">
        <f t="shared" si="1459"/>
        <v>#DIV/0!</v>
      </c>
      <c r="AA2761" t="e">
        <f t="shared" si="1460"/>
        <v>#DIV/0!</v>
      </c>
      <c r="AB2761" t="str">
        <f t="shared" si="1461"/>
        <v>0.0737715510395391-0.061620409868843i</v>
      </c>
      <c r="AC2761" t="str">
        <f t="shared" si="1462"/>
        <v>0.941932550501691-0.127383090553403i</v>
      </c>
      <c r="AD2761" t="str">
        <f t="shared" si="1463"/>
        <v>0.0856008390190355-0.0538428260214826i</v>
      </c>
      <c r="AE2761" t="e">
        <f t="shared" si="1464"/>
        <v>#DIV/0!</v>
      </c>
      <c r="AF2761" t="str">
        <f t="shared" si="1465"/>
        <v>-18.3690968588647-4.0141827468069i</v>
      </c>
      <c r="AG2761" t="e">
        <f t="shared" si="1466"/>
        <v>#DIV/0!</v>
      </c>
      <c r="AH2761" t="e">
        <f t="shared" si="1467"/>
        <v>#DIV/0!</v>
      </c>
      <c r="AI2761" t="e">
        <f t="shared" si="1468"/>
        <v>#DIV/0!</v>
      </c>
      <c r="AJ2761" t="e">
        <f t="shared" si="1469"/>
        <v>#DIV/0!</v>
      </c>
      <c r="AK2761"/>
      <c r="AL2761"/>
      <c r="AM2761"/>
      <c r="AN2761"/>
    </row>
    <row r="2762" spans="1:40" x14ac:dyDescent="0.3">
      <c r="A2762"/>
      <c r="B2762">
        <f t="shared" si="1435"/>
        <v>828000</v>
      </c>
      <c r="C2762" s="186" t="str">
        <f t="shared" si="1438"/>
        <v>-0.000684089235181348+0.0036259019055247i</v>
      </c>
      <c r="D2762" s="158" t="str">
        <f t="shared" si="1439"/>
        <v>-7.30796599929826-1.34970132817866i</v>
      </c>
      <c r="E2762" t="str">
        <f t="shared" si="1440"/>
        <v>137.664929844911-1912.25050502017i</v>
      </c>
      <c r="F2762" t="str">
        <f t="shared" si="1441"/>
        <v>0.952528867195027+0.179673901233176i</v>
      </c>
      <c r="G2762" t="str">
        <f t="shared" si="1436"/>
        <v>0.952528867195027+0.179673901233176i</v>
      </c>
      <c r="H2762" t="str">
        <f t="shared" si="1442"/>
        <v>11.0635076349695+2.66025994047255i</v>
      </c>
      <c r="I2762" t="str">
        <f t="shared" si="1443"/>
        <v>3251.54839646544i</v>
      </c>
      <c r="J2762" t="str">
        <f t="shared" si="1437"/>
        <v>-2617.61338825827+693.354977584855i</v>
      </c>
      <c r="K2762" t="str">
        <f t="shared" si="1444"/>
        <v>0.307457745869756-1.16074094501454i</v>
      </c>
      <c r="L2762" t="str">
        <f t="shared" si="1445"/>
        <v>0.077600181529395-0.242167359005642i</v>
      </c>
      <c r="M2762" t="str">
        <f t="shared" si="1446"/>
        <v>0.385057927399151-1.40290830402018i</v>
      </c>
      <c r="N2762" t="str">
        <f t="shared" si="1447"/>
        <v>-10.5848313328882i</v>
      </c>
      <c r="O2762" t="str">
        <f t="shared" si="1448"/>
        <v>-0.399290597113064+0.916824421062775i</v>
      </c>
      <c r="P2762" t="str">
        <f t="shared" si="1449"/>
        <v>1.39929059711306-0.916824421062775i</v>
      </c>
      <c r="Q2762" t="str">
        <f t="shared" si="1450"/>
        <v>-1.39929059711306+11.501655753951i</v>
      </c>
      <c r="R2762" t="str">
        <f t="shared" si="1451"/>
        <v>-0.0931350193576972-0.110329127163103i</v>
      </c>
      <c r="S2762" t="str">
        <f t="shared" si="1452"/>
        <v>1.16157271142805i</v>
      </c>
      <c r="T2762" t="str">
        <f t="shared" si="1453"/>
        <v>0.128155303388336-0.108183096964224i</v>
      </c>
      <c r="U2762" t="e">
        <f t="shared" si="1454"/>
        <v>#DIV/0!</v>
      </c>
      <c r="V2762" t="str">
        <f t="shared" si="1455"/>
        <v>0.0000833333333333333-0.000320360191408807i</v>
      </c>
      <c r="W2762" t="e">
        <f t="shared" si="1456"/>
        <v>#DIV/0!</v>
      </c>
      <c r="X2762" t="e">
        <f t="shared" si="1457"/>
        <v>#DIV/0!</v>
      </c>
      <c r="Y2762" t="str">
        <f t="shared" si="1458"/>
        <v>0.00096+3.53768465535439i</v>
      </c>
      <c r="Z2762" t="e">
        <f t="shared" si="1459"/>
        <v>#DIV/0!</v>
      </c>
      <c r="AA2762" t="e">
        <f t="shared" si="1460"/>
        <v>#DIV/0!</v>
      </c>
      <c r="AB2762" t="str">
        <f t="shared" si="1461"/>
        <v>0.0731299145479423-0.0617330725093154i</v>
      </c>
      <c r="AC2762" t="str">
        <f t="shared" si="1462"/>
        <v>0.941553413270709-0.126365373344013i</v>
      </c>
      <c r="AD2762" t="str">
        <f t="shared" si="1463"/>
        <v>0.0849389525375231-0.0541655198118843i</v>
      </c>
      <c r="AE2762" t="e">
        <f t="shared" si="1464"/>
        <v>#DIV/0!</v>
      </c>
      <c r="AF2762" t="str">
        <f t="shared" si="1465"/>
        <v>-18.3714736342678-4.00996126865121i</v>
      </c>
      <c r="AG2762" t="e">
        <f t="shared" si="1466"/>
        <v>#DIV/0!</v>
      </c>
      <c r="AH2762" t="e">
        <f t="shared" si="1467"/>
        <v>#DIV/0!</v>
      </c>
      <c r="AI2762" t="e">
        <f t="shared" si="1468"/>
        <v>#DIV/0!</v>
      </c>
      <c r="AJ2762" t="e">
        <f t="shared" si="1469"/>
        <v>#DIV/0!</v>
      </c>
      <c r="AK2762"/>
      <c r="AL2762"/>
      <c r="AM2762"/>
      <c r="AN2762"/>
    </row>
    <row r="2763" spans="1:40" x14ac:dyDescent="0.3">
      <c r="A2763"/>
      <c r="B2763">
        <f t="shared" si="1435"/>
        <v>829000</v>
      </c>
      <c r="C2763" s="186" t="str">
        <f t="shared" si="1438"/>
        <v>-0.000682547210003169+0.00362193497713642i</v>
      </c>
      <c r="D2763" s="158" t="str">
        <f t="shared" si="1439"/>
        <v>-7.30877455350375-1.34828658874183i</v>
      </c>
      <c r="E2763" t="str">
        <f t="shared" si="1440"/>
        <v>137.334714573964-1909.96755346726i</v>
      </c>
      <c r="F2763" t="str">
        <f t="shared" si="1441"/>
        <v>0.952635872812225+0.179485403073896i</v>
      </c>
      <c r="G2763" t="str">
        <f t="shared" si="1436"/>
        <v>0.952635872812225+0.179485403073896i</v>
      </c>
      <c r="H2763" t="str">
        <f t="shared" si="1442"/>
        <v>11.0650680048715+2.65746131940523i</v>
      </c>
      <c r="I2763" t="str">
        <f t="shared" si="1443"/>
        <v>3255.47538728242i</v>
      </c>
      <c r="J2763" t="str">
        <f t="shared" si="1437"/>
        <v>-2623.9423609069+694.192362823485i</v>
      </c>
      <c r="K2763" t="str">
        <f t="shared" si="1444"/>
        <v>0.306764401363852-1.15952313892213i</v>
      </c>
      <c r="L2763" t="str">
        <f t="shared" si="1445"/>
        <v>0.0774304652807406-0.241929557475639i</v>
      </c>
      <c r="M2763" t="str">
        <f t="shared" si="1446"/>
        <v>0.384194866644593-1.40145269639777i</v>
      </c>
      <c r="N2763" t="str">
        <f t="shared" si="1447"/>
        <v>-10.597614945609i</v>
      </c>
      <c r="O2763" t="str">
        <f t="shared" si="1448"/>
        <v>-0.38753796226182+0.921853745344649i</v>
      </c>
      <c r="P2763" t="str">
        <f t="shared" si="1449"/>
        <v>1.38753796226182-0.921853745344649i</v>
      </c>
      <c r="Q2763" t="str">
        <f t="shared" si="1450"/>
        <v>-1.38753796226182+11.5194686909536i</v>
      </c>
      <c r="R2763" t="str">
        <f t="shared" si="1451"/>
        <v>-0.0931823519676693-0.10922759940152i</v>
      </c>
      <c r="S2763" t="str">
        <f t="shared" si="1452"/>
        <v>1.16297557702157i</v>
      </c>
      <c r="T2763" t="str">
        <f t="shared" si="1453"/>
        <v>0.127029030440664-0.108368799547827i</v>
      </c>
      <c r="U2763" t="e">
        <f t="shared" si="1454"/>
        <v>#DIV/0!</v>
      </c>
      <c r="V2763" t="str">
        <f t="shared" si="1455"/>
        <v>0.0000833333333333333-0.000319973749682137i</v>
      </c>
      <c r="W2763" t="e">
        <f t="shared" si="1456"/>
        <v>#DIV/0!</v>
      </c>
      <c r="X2763" t="e">
        <f t="shared" si="1457"/>
        <v>#DIV/0!</v>
      </c>
      <c r="Y2763" t="str">
        <f t="shared" si="1458"/>
        <v>0.00096+3.54195722136328i</v>
      </c>
      <c r="Z2763" t="e">
        <f t="shared" si="1459"/>
        <v>#DIV/0!</v>
      </c>
      <c r="AA2763" t="e">
        <f t="shared" si="1460"/>
        <v>#DIV/0!</v>
      </c>
      <c r="AB2763" t="str">
        <f t="shared" si="1461"/>
        <v>0.0724872236702083-0.0618390409219457i</v>
      </c>
      <c r="AC2763" t="str">
        <f t="shared" si="1462"/>
        <v>0.9411847285887-0.125345657147438i</v>
      </c>
      <c r="AD2763" t="str">
        <f t="shared" si="1463"/>
        <v>0.084272582492289-0.0544801005928197i</v>
      </c>
      <c r="AE2763" t="e">
        <f t="shared" si="1464"/>
        <v>#DIV/0!</v>
      </c>
      <c r="AF2763" t="str">
        <f t="shared" si="1465"/>
        <v>-18.3738425583753-4.00574790814706i</v>
      </c>
      <c r="AG2763" t="e">
        <f t="shared" si="1466"/>
        <v>#DIV/0!</v>
      </c>
      <c r="AH2763" t="e">
        <f t="shared" si="1467"/>
        <v>#DIV/0!</v>
      </c>
      <c r="AI2763" t="e">
        <f t="shared" si="1468"/>
        <v>#DIV/0!</v>
      </c>
      <c r="AJ2763" t="e">
        <f t="shared" si="1469"/>
        <v>#DIV/0!</v>
      </c>
      <c r="AK2763"/>
      <c r="AL2763"/>
      <c r="AM2763"/>
      <c r="AN2763"/>
    </row>
    <row r="2764" spans="1:40" x14ac:dyDescent="0.3">
      <c r="A2764"/>
      <c r="B2764">
        <f t="shared" si="1435"/>
        <v>830000</v>
      </c>
      <c r="C2764" s="186" t="str">
        <f t="shared" si="1438"/>
        <v>-0.000681010272357114+0.00361797626677795i</v>
      </c>
      <c r="D2764" s="158" t="str">
        <f t="shared" si="1439"/>
        <v>-7.3095804400996-1.34687455521173i</v>
      </c>
      <c r="E2764" t="str">
        <f t="shared" si="1440"/>
        <v>137.00568396709-1907.69001792273i</v>
      </c>
      <c r="F2764" t="str">
        <f t="shared" si="1441"/>
        <v>0.952742525392808+0.179297266077004i</v>
      </c>
      <c r="G2764" t="str">
        <f t="shared" si="1436"/>
        <v>0.952742525392808+0.179297266077004i</v>
      </c>
      <c r="H2764" t="str">
        <f t="shared" si="1442"/>
        <v>11.0666232247766+2.65466808959733i</v>
      </c>
      <c r="I2764" t="str">
        <f t="shared" si="1443"/>
        <v>3259.40237809941i</v>
      </c>
      <c r="J2764" t="str">
        <f t="shared" si="1437"/>
        <v>-2630.27897262935+695.029748062113i</v>
      </c>
      <c r="K2764" t="str">
        <f t="shared" si="1444"/>
        <v>0.306073345703664-1.15830766601189i</v>
      </c>
      <c r="L2764" t="str">
        <f t="shared" si="1445"/>
        <v>0.0772612862633431-0.241692157225646i</v>
      </c>
      <c r="M2764" t="str">
        <f t="shared" si="1446"/>
        <v>0.383334631967007-1.39999982323754i</v>
      </c>
      <c r="N2764" t="str">
        <f t="shared" si="1447"/>
        <v>-10.6103985583299i</v>
      </c>
      <c r="O2764" t="str">
        <f t="shared" si="1448"/>
        <v>-0.375721996526882+0.926732421643839i</v>
      </c>
      <c r="P2764" t="str">
        <f t="shared" si="1449"/>
        <v>1.37572199652688-0.926732421643839i</v>
      </c>
      <c r="Q2764" t="str">
        <f t="shared" si="1450"/>
        <v>-1.37572199652688+11.5371309799737i</v>
      </c>
      <c r="R2764" t="str">
        <f t="shared" si="1451"/>
        <v>-0.0932194857173497-0.108127219989613i</v>
      </c>
      <c r="S2764" t="str">
        <f t="shared" si="1452"/>
        <v>1.16437844261508i</v>
      </c>
      <c r="T2764" t="str">
        <f t="shared" si="1453"/>
        <v>0.125901004015804-0.108542759600946i</v>
      </c>
      <c r="U2764" t="e">
        <f t="shared" si="1454"/>
        <v>#DIV/0!</v>
      </c>
      <c r="V2764" t="str">
        <f t="shared" si="1455"/>
        <v>0.0000833333333333333-0.000319588239140352i</v>
      </c>
      <c r="W2764" t="e">
        <f t="shared" si="1456"/>
        <v>#DIV/0!</v>
      </c>
      <c r="X2764" t="e">
        <f t="shared" si="1457"/>
        <v>#DIV/0!</v>
      </c>
      <c r="Y2764" t="str">
        <f t="shared" si="1458"/>
        <v>0.00096+3.54622978737216i</v>
      </c>
      <c r="Z2764" t="e">
        <f t="shared" si="1459"/>
        <v>#DIV/0!</v>
      </c>
      <c r="AA2764" t="e">
        <f t="shared" si="1460"/>
        <v>#DIV/0!</v>
      </c>
      <c r="AB2764" t="str">
        <f t="shared" si="1461"/>
        <v>0.0718435321968413-0.0619383086345022i</v>
      </c>
      <c r="AC2764" t="str">
        <f t="shared" si="1462"/>
        <v>0.940826492833951-0.124324031121404i</v>
      </c>
      <c r="AD2764" t="str">
        <f t="shared" si="1463"/>
        <v>0.0836018241590718-0.0547865023344329i</v>
      </c>
      <c r="AE2764" t="e">
        <f t="shared" si="1464"/>
        <v>#DIV/0!</v>
      </c>
      <c r="AF2764" t="str">
        <f t="shared" si="1465"/>
        <v>-18.3762036648762-4.00154264480906i</v>
      </c>
      <c r="AG2764" t="e">
        <f t="shared" si="1466"/>
        <v>#DIV/0!</v>
      </c>
      <c r="AH2764" t="e">
        <f t="shared" si="1467"/>
        <v>#DIV/0!</v>
      </c>
      <c r="AI2764" t="e">
        <f t="shared" si="1468"/>
        <v>#DIV/0!</v>
      </c>
      <c r="AJ2764" t="e">
        <f t="shared" si="1469"/>
        <v>#DIV/0!</v>
      </c>
      <c r="AK2764"/>
      <c r="AL2764"/>
      <c r="AM2764"/>
      <c r="AN2764"/>
    </row>
    <row r="2765" spans="1:40" x14ac:dyDescent="0.3">
      <c r="A2765"/>
      <c r="B2765">
        <f t="shared" si="1435"/>
        <v>831000</v>
      </c>
      <c r="C2765" s="186" t="str">
        <f t="shared" si="1438"/>
        <v>-0.000679478400441027+0.00361402575052032i</v>
      </c>
      <c r="D2765" s="158" t="str">
        <f t="shared" si="1439"/>
        <v>-7.31038367051745-1.34546522082917i</v>
      </c>
      <c r="E2765" t="str">
        <f t="shared" si="1440"/>
        <v>136.677832374082-1905.41787923949i</v>
      </c>
      <c r="F2765" t="str">
        <f t="shared" si="1441"/>
        <v>0.952848826449661+0.179109489336934i</v>
      </c>
      <c r="G2765" t="str">
        <f t="shared" si="1436"/>
        <v>0.952848826449661+0.179109489336934i</v>
      </c>
      <c r="H2765" t="str">
        <f t="shared" si="1442"/>
        <v>11.0681733167663+2.651880237375i</v>
      </c>
      <c r="I2765" t="str">
        <f t="shared" si="1443"/>
        <v>3263.3293689164i</v>
      </c>
      <c r="J2765" t="str">
        <f t="shared" si="1437"/>
        <v>-2636.6232234256+695.867133300743i</v>
      </c>
      <c r="K2765" t="str">
        <f t="shared" si="1444"/>
        <v>0.305384569073152-1.15709452043642i</v>
      </c>
      <c r="L2765" t="str">
        <f t="shared" si="1445"/>
        <v>0.0770926422974165-0.241455157502968i</v>
      </c>
      <c r="M2765" t="str">
        <f t="shared" si="1446"/>
        <v>0.382477211370568-1.39854967793939i</v>
      </c>
      <c r="N2765" t="str">
        <f t="shared" si="1447"/>
        <v>-10.6231821710508i</v>
      </c>
      <c r="O2765" t="str">
        <f t="shared" si="1448"/>
        <v>-0.363844630856078+0.931459652694203i</v>
      </c>
      <c r="P2765" t="str">
        <f t="shared" si="1449"/>
        <v>1.36384463085608-0.931459652694203i</v>
      </c>
      <c r="Q2765" t="str">
        <f t="shared" si="1450"/>
        <v>-1.36384463085608+11.554641823745i</v>
      </c>
      <c r="R2765" t="str">
        <f t="shared" si="1451"/>
        <v>-0.0932464477758239-0.107028065653168i</v>
      </c>
      <c r="S2765" t="str">
        <f t="shared" si="1452"/>
        <v>1.16578130820859i</v>
      </c>
      <c r="T2765" t="str">
        <f t="shared" si="1453"/>
        <v>0.124771318392185-0.108704965873904i</v>
      </c>
      <c r="U2765" t="e">
        <f t="shared" si="1454"/>
        <v>#DIV/0!</v>
      </c>
      <c r="V2765" t="str">
        <f t="shared" si="1455"/>
        <v>0.0000833333333333333-0.000319203656421772i</v>
      </c>
      <c r="W2765" t="e">
        <f t="shared" si="1456"/>
        <v>#DIV/0!</v>
      </c>
      <c r="X2765" t="e">
        <f t="shared" si="1457"/>
        <v>#DIV/0!</v>
      </c>
      <c r="Y2765" t="str">
        <f t="shared" si="1458"/>
        <v>0.00096+3.55050235338104i</v>
      </c>
      <c r="Z2765" t="e">
        <f t="shared" si="1459"/>
        <v>#DIV/0!</v>
      </c>
      <c r="AA2765" t="e">
        <f t="shared" si="1460"/>
        <v>#DIV/0!</v>
      </c>
      <c r="AB2765" t="str">
        <f t="shared" si="1461"/>
        <v>0.0711988939264222-0.0620308692275244i</v>
      </c>
      <c r="AC2765" t="str">
        <f t="shared" si="1462"/>
        <v>0.940478702221192-0.123300584051474i</v>
      </c>
      <c r="AD2765" t="str">
        <f t="shared" si="1463"/>
        <v>0.0829267738820825-0.0550846600268624i</v>
      </c>
      <c r="AE2765" t="e">
        <f t="shared" si="1464"/>
        <v>#DIV/0!</v>
      </c>
      <c r="AF2765" t="str">
        <f t="shared" si="1465"/>
        <v>-18.3785569872838-3.99734545820417i</v>
      </c>
      <c r="AG2765" t="e">
        <f t="shared" si="1466"/>
        <v>#DIV/0!</v>
      </c>
      <c r="AH2765" t="e">
        <f t="shared" si="1467"/>
        <v>#DIV/0!</v>
      </c>
      <c r="AI2765" t="e">
        <f t="shared" si="1468"/>
        <v>#DIV/0!</v>
      </c>
      <c r="AJ2765" t="e">
        <f t="shared" si="1469"/>
        <v>#DIV/0!</v>
      </c>
      <c r="AK2765"/>
      <c r="AL2765"/>
      <c r="AM2765"/>
      <c r="AN2765"/>
    </row>
    <row r="2766" spans="1:40" x14ac:dyDescent="0.3">
      <c r="A2766"/>
      <c r="B2766">
        <f t="shared" si="1435"/>
        <v>832000</v>
      </c>
      <c r="C2766" s="186" t="str">
        <f t="shared" si="1438"/>
        <v>-0.000677951572566249+0.00361008340451981i</v>
      </c>
      <c r="D2766" s="158" t="str">
        <f t="shared" si="1439"/>
        <v>-7.31118425612954-1.34405857885182i</v>
      </c>
      <c r="E2766" t="str">
        <f t="shared" si="1440"/>
        <v>136.351154178316-1903.15111836009i</v>
      </c>
      <c r="F2766" t="str">
        <f t="shared" si="1441"/>
        <v>0.952954777487809+0.17892207195041i</v>
      </c>
      <c r="G2766" t="str">
        <f t="shared" si="1436"/>
        <v>0.952954777487809+0.17892207195041i</v>
      </c>
      <c r="H2766" t="str">
        <f t="shared" si="1442"/>
        <v>11.0697183028071+2.64909774910009i</v>
      </c>
      <c r="I2766" t="str">
        <f t="shared" si="1443"/>
        <v>3267.25635973339i</v>
      </c>
      <c r="J2766" t="str">
        <f t="shared" si="1437"/>
        <v>-2642.97511329566+696.704518539371i</v>
      </c>
      <c r="K2766" t="str">
        <f t="shared" si="1444"/>
        <v>0.304698061707408-1.15588369636302i</v>
      </c>
      <c r="L2766" t="str">
        <f t="shared" si="1445"/>
        <v>0.0769245312137345-0.241218557555161i</v>
      </c>
      <c r="M2766" t="str">
        <f t="shared" si="1446"/>
        <v>0.381622592921142-1.39710225391818i</v>
      </c>
      <c r="N2766" t="str">
        <f t="shared" si="1447"/>
        <v>-10.6359657837717i</v>
      </c>
      <c r="O2766" t="str">
        <f t="shared" si="1448"/>
        <v>-0.351907806231031+0.936034665978597i</v>
      </c>
      <c r="P2766" t="str">
        <f t="shared" si="1449"/>
        <v>1.35190780623103-0.936034665978597i</v>
      </c>
      <c r="Q2766" t="str">
        <f t="shared" si="1450"/>
        <v>-1.35190780623103+11.5720004497503i</v>
      </c>
      <c r="R2766" t="str">
        <f t="shared" si="1451"/>
        <v>-0.0932632652611012-0.10593021277634i</v>
      </c>
      <c r="S2766" t="str">
        <f t="shared" si="1452"/>
        <v>1.1671841738021i</v>
      </c>
      <c r="T2766" t="str">
        <f t="shared" si="1453"/>
        <v>0.123640067880033-0.108855407209865i</v>
      </c>
      <c r="U2766" t="e">
        <f t="shared" si="1454"/>
        <v>#DIV/0!</v>
      </c>
      <c r="V2766" t="str">
        <f t="shared" si="1455"/>
        <v>0.0000833333333333333-0.00031881999818088i</v>
      </c>
      <c r="W2766" t="e">
        <f t="shared" si="1456"/>
        <v>#DIV/0!</v>
      </c>
      <c r="X2766" t="e">
        <f t="shared" si="1457"/>
        <v>#DIV/0!</v>
      </c>
      <c r="Y2766" t="str">
        <f t="shared" si="1458"/>
        <v>0.00096+3.55477491938992i</v>
      </c>
      <c r="Z2766" t="e">
        <f t="shared" si="1459"/>
        <v>#DIV/0!</v>
      </c>
      <c r="AA2766" t="e">
        <f t="shared" si="1460"/>
        <v>#DIV/0!</v>
      </c>
      <c r="AB2766" t="str">
        <f t="shared" si="1461"/>
        <v>0.0705533626756763-0.0621167163345299i</v>
      </c>
      <c r="AC2766" t="str">
        <f t="shared" si="1462"/>
        <v>0.940141352806629-0.122275404367025i</v>
      </c>
      <c r="AD2766" t="str">
        <f t="shared" si="1463"/>
        <v>0.0822475290656697-0.0553745096994413i</v>
      </c>
      <c r="AE2766" t="e">
        <f t="shared" si="1464"/>
        <v>#DIV/0!</v>
      </c>
      <c r="AF2766" t="str">
        <f t="shared" si="1465"/>
        <v>-18.3809025589366-3.99315632795191i</v>
      </c>
      <c r="AG2766" t="e">
        <f t="shared" si="1466"/>
        <v>#DIV/0!</v>
      </c>
      <c r="AH2766" t="e">
        <f t="shared" si="1467"/>
        <v>#DIV/0!</v>
      </c>
      <c r="AI2766" t="e">
        <f t="shared" si="1468"/>
        <v>#DIV/0!</v>
      </c>
      <c r="AJ2766" t="e">
        <f t="shared" si="1469"/>
        <v>#DIV/0!</v>
      </c>
      <c r="AK2766"/>
      <c r="AL2766"/>
      <c r="AM2766"/>
      <c r="AN2766"/>
    </row>
    <row r="2767" spans="1:40" x14ac:dyDescent="0.3">
      <c r="A2767"/>
      <c r="B2767">
        <f t="shared" si="1435"/>
        <v>833000</v>
      </c>
      <c r="C2767" s="186" t="str">
        <f t="shared" si="1438"/>
        <v>-0.000676429767156899+0.0036061492050176i</v>
      </c>
      <c r="D2767" s="158" t="str">
        <f t="shared" si="1439"/>
        <v>-7.31198220824889-1.3426546225542i</v>
      </c>
      <c r="E2767" t="str">
        <f t="shared" si="1440"/>
        <v>136.025643796521-1900.88971631625i</v>
      </c>
      <c r="F2767" t="str">
        <f t="shared" si="1441"/>
        <v>0.953060380004437+0.178735013016435i</v>
      </c>
      <c r="G2767" t="str">
        <f t="shared" si="1436"/>
        <v>0.953060380004437+0.178735013016435i</v>
      </c>
      <c r="H2767" t="str">
        <f t="shared" si="1442"/>
        <v>11.0712582047512+2.64632061117003i</v>
      </c>
      <c r="I2767" t="str">
        <f t="shared" si="1443"/>
        <v>3271.18335055037i</v>
      </c>
      <c r="J2767" t="str">
        <f t="shared" si="1437"/>
        <v>-2649.33464223952+697.541903778i</v>
      </c>
      <c r="K2767" t="str">
        <f t="shared" si="1444"/>
        <v>0.304013813892356-1.15467518797367i</v>
      </c>
      <c r="L2767" t="str">
        <f t="shared" si="1445"/>
        <v>0.0767569508535725-0.24098235663005i</v>
      </c>
      <c r="M2767" t="str">
        <f t="shared" si="1446"/>
        <v>0.380770764745928-1.39565754460372i</v>
      </c>
      <c r="N2767" t="str">
        <f t="shared" si="1447"/>
        <v>-10.6487493964925i</v>
      </c>
      <c r="O2767" t="str">
        <f t="shared" si="1448"/>
        <v>-0.339913473350153+0.940456713855048i</v>
      </c>
      <c r="P2767" t="str">
        <f t="shared" si="1449"/>
        <v>1.33991347335015-0.940456713855048i</v>
      </c>
      <c r="Q2767" t="str">
        <f t="shared" si="1450"/>
        <v>-1.33991347335015+11.5892061103475i</v>
      </c>
      <c r="R2767" t="str">
        <f t="shared" si="1451"/>
        <v>-0.0932699652411098-0.104833737418814i</v>
      </c>
      <c r="S2767" t="str">
        <f t="shared" si="1452"/>
        <v>1.16858703939561i</v>
      </c>
      <c r="T2767" t="str">
        <f t="shared" si="1453"/>
        <v>0.122507346839029-0.10899407254564i</v>
      </c>
      <c r="U2767" t="e">
        <f t="shared" si="1454"/>
        <v>#DIV/0!</v>
      </c>
      <c r="V2767" t="str">
        <f t="shared" si="1455"/>
        <v>0.0000833333333333333-0.000318437261088226i</v>
      </c>
      <c r="W2767" t="e">
        <f t="shared" si="1456"/>
        <v>#DIV/0!</v>
      </c>
      <c r="X2767" t="e">
        <f t="shared" si="1457"/>
        <v>#DIV/0!</v>
      </c>
      <c r="Y2767" t="str">
        <f t="shared" si="1458"/>
        <v>0.00096+3.55904748539881i</v>
      </c>
      <c r="Z2767" t="e">
        <f t="shared" si="1459"/>
        <v>#DIV/0!</v>
      </c>
      <c r="AA2767" t="e">
        <f t="shared" si="1460"/>
        <v>#DIV/0!</v>
      </c>
      <c r="AB2767" t="str">
        <f t="shared" si="1461"/>
        <v>0.0699069922895498-0.0621958436424749i</v>
      </c>
      <c r="AC2767" t="str">
        <f t="shared" si="1462"/>
        <v>0.939814440492566-0.121248580157228i</v>
      </c>
      <c r="AD2767" t="str">
        <f t="shared" si="1463"/>
        <v>0.0815641881656552-0.0556559884399073i</v>
      </c>
      <c r="AE2767" t="e">
        <f t="shared" si="1464"/>
        <v>#DIV/0!</v>
      </c>
      <c r="AF2767" t="str">
        <f t="shared" si="1465"/>
        <v>-18.3832404130001-3.98897523372423i</v>
      </c>
      <c r="AG2767" t="e">
        <f t="shared" si="1466"/>
        <v>#DIV/0!</v>
      </c>
      <c r="AH2767" t="e">
        <f t="shared" si="1467"/>
        <v>#DIV/0!</v>
      </c>
      <c r="AI2767" t="e">
        <f t="shared" si="1468"/>
        <v>#DIV/0!</v>
      </c>
      <c r="AJ2767" t="e">
        <f t="shared" si="1469"/>
        <v>#DIV/0!</v>
      </c>
      <c r="AK2767"/>
      <c r="AL2767"/>
      <c r="AM2767"/>
      <c r="AN2767"/>
    </row>
    <row r="2768" spans="1:40" x14ac:dyDescent="0.3">
      <c r="A2768"/>
      <c r="B2768">
        <f t="shared" si="1435"/>
        <v>834000</v>
      </c>
      <c r="C2768" s="186" t="str">
        <f t="shared" si="1438"/>
        <v>-0.000674912962749207+0.0036022231283394i</v>
      </c>
      <c r="D2768" s="158" t="str">
        <f t="shared" si="1439"/>
        <v>-7.31277753812979-1.34125334522766i</v>
      </c>
      <c r="E2768" t="str">
        <f t="shared" si="1440"/>
        <v>135.701295678537-1898.63365422825i</v>
      </c>
      <c r="F2768" t="str">
        <f t="shared" si="1441"/>
        <v>0.953165635488962+0.178548311636295i</v>
      </c>
      <c r="G2768" t="str">
        <f t="shared" si="1436"/>
        <v>0.953165635488962+0.178548311636295i</v>
      </c>
      <c r="H2768" t="str">
        <f t="shared" si="1442"/>
        <v>11.0727930443373+2.64354881001782i</v>
      </c>
      <c r="I2768" t="str">
        <f t="shared" si="1443"/>
        <v>3275.11034136736i</v>
      </c>
      <c r="J2768" t="str">
        <f t="shared" si="1437"/>
        <v>-2655.70181025719+698.37928901663i</v>
      </c>
      <c r="K2768" t="str">
        <f t="shared" si="1444"/>
        <v>0.30333181596444-1.1534689894651i</v>
      </c>
      <c r="L2768" t="str">
        <f t="shared" si="1445"/>
        <v>0.0765898990686514-0.240746553975746i</v>
      </c>
      <c r="M2768" t="str">
        <f t="shared" si="1446"/>
        <v>0.379921715033091-1.39421554344085i</v>
      </c>
      <c r="N2768" t="str">
        <f t="shared" si="1447"/>
        <v>-10.6615330092134i</v>
      </c>
      <c r="O2768" t="str">
        <f t="shared" si="1448"/>
        <v>-0.327863592309486+0.944725073679067i</v>
      </c>
      <c r="P2768" t="str">
        <f t="shared" si="1449"/>
        <v>1.32786359230949-0.944725073679067i</v>
      </c>
      <c r="Q2768" t="str">
        <f t="shared" si="1450"/>
        <v>-1.32786359230949+11.6062580828925i</v>
      </c>
      <c r="R2768" t="str">
        <f t="shared" si="1451"/>
        <v>-0.093266574735049-0.103738715332732i</v>
      </c>
      <c r="S2768" t="str">
        <f t="shared" si="1452"/>
        <v>1.16998990498913i</v>
      </c>
      <c r="T2768" t="str">
        <f t="shared" si="1453"/>
        <v>0.121373249695838-0.109120950912922i</v>
      </c>
      <c r="U2768" t="e">
        <f t="shared" si="1454"/>
        <v>#DIV/0!</v>
      </c>
      <c r="V2768" t="str">
        <f t="shared" si="1455"/>
        <v>0.0000833333333333333-0.000318055441830327i</v>
      </c>
      <c r="W2768" t="e">
        <f t="shared" si="1456"/>
        <v>#DIV/0!</v>
      </c>
      <c r="X2768" t="e">
        <f t="shared" si="1457"/>
        <v>#DIV/0!</v>
      </c>
      <c r="Y2768" t="str">
        <f t="shared" si="1458"/>
        <v>0.00096+3.56332005140769i</v>
      </c>
      <c r="Z2768" t="e">
        <f t="shared" si="1459"/>
        <v>#DIV/0!</v>
      </c>
      <c r="AA2768" t="e">
        <f t="shared" si="1460"/>
        <v>#DIV/0!</v>
      </c>
      <c r="AB2768" t="str">
        <f t="shared" si="1461"/>
        <v>0.0692598366512122-0.0622682448924582i</v>
      </c>
      <c r="AC2768" t="str">
        <f t="shared" si="1462"/>
        <v>0.939497961031594-0.120220199186938i</v>
      </c>
      <c r="AD2768" t="str">
        <f t="shared" si="1463"/>
        <v>0.0808768506802497-0.0559290344136248i</v>
      </c>
      <c r="AE2768" t="e">
        <f t="shared" si="1464"/>
        <v>#DIV/0!</v>
      </c>
      <c r="AF2768" t="str">
        <f t="shared" si="1465"/>
        <v>-18.3855705824671-3.98480215524548i</v>
      </c>
      <c r="AG2768" t="e">
        <f t="shared" si="1466"/>
        <v>#DIV/0!</v>
      </c>
      <c r="AH2768" t="e">
        <f t="shared" si="1467"/>
        <v>#DIV/0!</v>
      </c>
      <c r="AI2768" t="e">
        <f t="shared" si="1468"/>
        <v>#DIV/0!</v>
      </c>
      <c r="AJ2768" t="e">
        <f t="shared" si="1469"/>
        <v>#DIV/0!</v>
      </c>
      <c r="AK2768"/>
      <c r="AL2768"/>
      <c r="AM2768"/>
      <c r="AN2768"/>
    </row>
    <row r="2769" spans="1:40" x14ac:dyDescent="0.3">
      <c r="A2769"/>
      <c r="B2769">
        <f t="shared" si="1435"/>
        <v>835000</v>
      </c>
      <c r="C2769" s="186" t="str">
        <f t="shared" si="1438"/>
        <v>-0.000673401137990817+0.00359830515089513i</v>
      </c>
      <c r="D2769" s="158" t="str">
        <f t="shared" si="1439"/>
        <v>-7.31357025696805-1.33985474018037i</v>
      </c>
      <c r="E2769" t="str">
        <f t="shared" si="1440"/>
        <v>135.378104307081-1896.38291330451i</v>
      </c>
      <c r="F2769" t="str">
        <f t="shared" si="1441"/>
        <v>0.953270545423059+0.178361966913552i</v>
      </c>
      <c r="G2769" t="str">
        <f t="shared" si="1436"/>
        <v>0.953270545423059+0.178361966913552i</v>
      </c>
      <c r="H2769" t="str">
        <f t="shared" si="1442"/>
        <v>11.0743228431909+2.640782332112i</v>
      </c>
      <c r="I2769" t="str">
        <f t="shared" si="1443"/>
        <v>3279.03733218435i</v>
      </c>
      <c r="J2769" t="str">
        <f t="shared" si="1437"/>
        <v>-2662.07661734867+699.216674255258i</v>
      </c>
      <c r="K2769" t="str">
        <f t="shared" si="1444"/>
        <v>0.302652058310319-1.15226509504867i</v>
      </c>
      <c r="L2769" t="str">
        <f t="shared" si="1445"/>
        <v>0.0764233737210775-0.240511148840658i</v>
      </c>
      <c r="M2769" t="str">
        <f t="shared" si="1446"/>
        <v>0.379075432031396-1.39277624388933i</v>
      </c>
      <c r="N2769" t="str">
        <f t="shared" si="1447"/>
        <v>-10.6743166219343i</v>
      </c>
      <c r="O2769" t="str">
        <f t="shared" si="1448"/>
        <v>-0.315760132282957+0.948839047921538i</v>
      </c>
      <c r="P2769" t="str">
        <f t="shared" si="1449"/>
        <v>1.31576013228296-0.948839047921538i</v>
      </c>
      <c r="Q2769" t="str">
        <f t="shared" si="1450"/>
        <v>-1.31576013228296+11.6231556698558i</v>
      </c>
      <c r="R2769" t="str">
        <f t="shared" si="1451"/>
        <v>-0.0932531207151072-0.102645221979536i</v>
      </c>
      <c r="S2769" t="str">
        <f t="shared" si="1452"/>
        <v>1.17139277058264i</v>
      </c>
      <c r="T2769" t="str">
        <f t="shared" si="1453"/>
        <v>0.120237870961679-0.109236031439947i</v>
      </c>
      <c r="U2769" t="e">
        <f t="shared" si="1454"/>
        <v>#DIV/0!</v>
      </c>
      <c r="V2769" t="str">
        <f t="shared" si="1455"/>
        <v>0.0000833333333333333-0.000317674537109572i</v>
      </c>
      <c r="W2769" t="e">
        <f t="shared" si="1456"/>
        <v>#DIV/0!</v>
      </c>
      <c r="X2769" t="e">
        <f t="shared" si="1457"/>
        <v>#DIV/0!</v>
      </c>
      <c r="Y2769" t="str">
        <f t="shared" si="1458"/>
        <v>0.00096+3.56759261741657i</v>
      </c>
      <c r="Z2769" t="e">
        <f t="shared" si="1459"/>
        <v>#DIV/0!</v>
      </c>
      <c r="AA2769" t="e">
        <f t="shared" si="1460"/>
        <v>#DIV/0!</v>
      </c>
      <c r="AB2769" t="str">
        <f t="shared" si="1461"/>
        <v>0.0686119496920826-0.0623339138806699i</v>
      </c>
      <c r="AC2769" t="str">
        <f t="shared" si="1462"/>
        <v>0.939191910030402-0.119190348912585i</v>
      </c>
      <c r="AD2769" t="str">
        <f t="shared" si="1463"/>
        <v>0.080185617140648-0.0561935868827881i</v>
      </c>
      <c r="AE2769" t="e">
        <f t="shared" si="1464"/>
        <v>#DIV/0!</v>
      </c>
      <c r="AF2769" t="str">
        <f t="shared" si="1465"/>
        <v>-18.387893100159-3.98063707229237i</v>
      </c>
      <c r="AG2769" t="e">
        <f t="shared" si="1466"/>
        <v>#DIV/0!</v>
      </c>
      <c r="AH2769" t="e">
        <f t="shared" si="1467"/>
        <v>#DIV/0!</v>
      </c>
      <c r="AI2769" t="e">
        <f t="shared" si="1468"/>
        <v>#DIV/0!</v>
      </c>
      <c r="AJ2769" t="e">
        <f t="shared" si="1469"/>
        <v>#DIV/0!</v>
      </c>
      <c r="AK2769"/>
      <c r="AL2769"/>
      <c r="AM2769"/>
      <c r="AN2769"/>
    </row>
    <row r="2770" spans="1:40" x14ac:dyDescent="0.3">
      <c r="A2770"/>
      <c r="B2770">
        <f t="shared" si="1435"/>
        <v>836000</v>
      </c>
      <c r="C2770" s="186" t="str">
        <f t="shared" si="1438"/>
        <v>-0.000671894271640147+0.00359439524917864i</v>
      </c>
      <c r="D2770" s="158" t="str">
        <f t="shared" si="1439"/>
        <v>-7.31436037590155-1.33845880073735i</v>
      </c>
      <c r="E2770" t="str">
        <f t="shared" si="1440"/>
        <v>135.056064197508-1894.13747484097i</v>
      </c>
      <c r="F2770" t="str">
        <f t="shared" si="1441"/>
        <v>0.953375111280736+0.178175977954051i</v>
      </c>
      <c r="G2770" t="str">
        <f t="shared" si="1436"/>
        <v>0.953375111280736+0.178175977954051i</v>
      </c>
      <c r="H2770" t="str">
        <f t="shared" si="1442"/>
        <v>11.0758476228255+2.63802116395665i</v>
      </c>
      <c r="I2770" t="str">
        <f t="shared" si="1443"/>
        <v>3282.96432300133i</v>
      </c>
      <c r="J2770" t="str">
        <f t="shared" si="1437"/>
        <v>-2668.45906351395+700.054059493888i</v>
      </c>
      <c r="K2770" t="str">
        <f t="shared" si="1444"/>
        <v>0.301974531366569-1.15106349895045i</v>
      </c>
      <c r="L2770" t="str">
        <f t="shared" si="1445"/>
        <v>0.0762573726832877-0.240276140473515i</v>
      </c>
      <c r="M2770" t="str">
        <f t="shared" si="1446"/>
        <v>0.378231904049857-1.39133963942396i</v>
      </c>
      <c r="N2770" t="str">
        <f t="shared" si="1447"/>
        <v>-10.6871002346552i</v>
      </c>
      <c r="O2770" t="str">
        <f t="shared" si="1448"/>
        <v>-0.303605071200194+0.95279796428284i</v>
      </c>
      <c r="P2770" t="str">
        <f t="shared" si="1449"/>
        <v>1.30360507120019-0.95279796428284i</v>
      </c>
      <c r="Q2770" t="str">
        <f t="shared" si="1450"/>
        <v>-1.30360507120019+11.639898198938i</v>
      </c>
      <c r="R2770" t="str">
        <f t="shared" si="1451"/>
        <v>-0.0932296301085174-0.101553332546539i</v>
      </c>
      <c r="S2770" t="str">
        <f t="shared" si="1452"/>
        <v>1.17279563617615i</v>
      </c>
      <c r="T2770" t="str">
        <f t="shared" si="1453"/>
        <v>0.119101305249726-0.109339303353586i</v>
      </c>
      <c r="U2770" t="e">
        <f t="shared" si="1454"/>
        <v>#DIV/0!</v>
      </c>
      <c r="V2770" t="str">
        <f t="shared" si="1455"/>
        <v>0.0000833333333333333-0.00031729454364413i</v>
      </c>
      <c r="W2770" t="e">
        <f t="shared" si="1456"/>
        <v>#DIV/0!</v>
      </c>
      <c r="X2770" t="e">
        <f t="shared" si="1457"/>
        <v>#DIV/0!</v>
      </c>
      <c r="Y2770" t="str">
        <f t="shared" si="1458"/>
        <v>0.00096+3.57186518342545i</v>
      </c>
      <c r="Z2770" t="e">
        <f t="shared" si="1459"/>
        <v>#DIV/0!</v>
      </c>
      <c r="AA2770" t="e">
        <f t="shared" si="1460"/>
        <v>#DIV/0!</v>
      </c>
      <c r="AB2770" t="str">
        <f t="shared" si="1461"/>
        <v>0.0679633854017592-0.0623928444595843i</v>
      </c>
      <c r="AC2770" t="str">
        <f t="shared" si="1462"/>
        <v>0.938896282953148-0.11815911649795i</v>
      </c>
      <c r="AD2770" t="str">
        <f t="shared" si="1463"/>
        <v>0.0794905891011806-0.05644958622563i</v>
      </c>
      <c r="AE2770" t="e">
        <f t="shared" si="1464"/>
        <v>#DIV/0!</v>
      </c>
      <c r="AF2770" t="str">
        <f t="shared" si="1465"/>
        <v>-18.390207998727-3.976479964694i</v>
      </c>
      <c r="AG2770" t="e">
        <f t="shared" si="1466"/>
        <v>#DIV/0!</v>
      </c>
      <c r="AH2770" t="e">
        <f t="shared" si="1467"/>
        <v>#DIV/0!</v>
      </c>
      <c r="AI2770" t="e">
        <f t="shared" si="1468"/>
        <v>#DIV/0!</v>
      </c>
      <c r="AJ2770" t="e">
        <f t="shared" si="1469"/>
        <v>#DIV/0!</v>
      </c>
      <c r="AK2770"/>
      <c r="AL2770"/>
      <c r="AM2770"/>
      <c r="AN2770"/>
    </row>
    <row r="2771" spans="1:40" x14ac:dyDescent="0.3">
      <c r="A2771"/>
      <c r="B2771">
        <f t="shared" si="1435"/>
        <v>837000</v>
      </c>
      <c r="C2771" s="186" t="str">
        <f t="shared" si="1438"/>
        <v>-0.000670392342565693+0.0035904933997673i</v>
      </c>
      <c r="D2771" s="158" t="str">
        <f t="shared" si="1439"/>
        <v>-7.31514790601028-1.33706552024043i</v>
      </c>
      <c r="E2771" t="str">
        <f t="shared" si="1440"/>
        <v>134.735169897591-1891.89732022072i</v>
      </c>
      <c r="F2771" t="str">
        <f t="shared" si="1441"/>
        <v>0.95347933452834+0.17799034386591i</v>
      </c>
      <c r="G2771" t="str">
        <f t="shared" si="1436"/>
        <v>0.95347933452834+0.17799034386591i</v>
      </c>
      <c r="H2771" t="str">
        <f t="shared" si="1442"/>
        <v>11.0773674046429+2.63526529209133i</v>
      </c>
      <c r="I2771" t="str">
        <f t="shared" si="1443"/>
        <v>3286.89131381832i</v>
      </c>
      <c r="J2771" t="str">
        <f t="shared" si="1437"/>
        <v>-2674.84914875304+700.891444732516i</v>
      </c>
      <c r="K2771" t="str">
        <f t="shared" si="1444"/>
        <v>0.301299225619372-1.14986419541117i</v>
      </c>
      <c r="L2771" t="str">
        <f t="shared" si="1445"/>
        <v>0.0760918938379921-0.240041528123381i</v>
      </c>
      <c r="M2771" t="str">
        <f t="shared" si="1446"/>
        <v>0.377391119457364-1.38990572353455i</v>
      </c>
      <c r="N2771" t="str">
        <f t="shared" si="1447"/>
        <v>-10.6998838473761i</v>
      </c>
      <c r="O2771" t="str">
        <f t="shared" si="1448"/>
        <v>-0.291400395423395+0.95660117580269i</v>
      </c>
      <c r="P2771" t="str">
        <f t="shared" si="1449"/>
        <v>1.2914003954234-0.95660117580269i</v>
      </c>
      <c r="Q2771" t="str">
        <f t="shared" si="1450"/>
        <v>-1.2914003954234+11.6564850231788i</v>
      </c>
      <c r="R2771" t="str">
        <f t="shared" si="1451"/>
        <v>-0.0931961297999764-0.100463121963368i</v>
      </c>
      <c r="S2771" t="str">
        <f t="shared" si="1452"/>
        <v>1.17419850176966i</v>
      </c>
      <c r="T2771" t="str">
        <f t="shared" si="1453"/>
        <v>0.117963647292489-0.109430755981863i</v>
      </c>
      <c r="U2771" t="e">
        <f t="shared" si="1454"/>
        <v>#DIV/0!</v>
      </c>
      <c r="V2771" t="str">
        <f t="shared" si="1455"/>
        <v>0.0000833333333333333-0.000316915458167852i</v>
      </c>
      <c r="W2771" t="e">
        <f t="shared" si="1456"/>
        <v>#DIV/0!</v>
      </c>
      <c r="X2771" t="e">
        <f t="shared" si="1457"/>
        <v>#DIV/0!</v>
      </c>
      <c r="Y2771" t="str">
        <f t="shared" si="1458"/>
        <v>0.00096+3.57613774943433i</v>
      </c>
      <c r="Z2771" t="e">
        <f t="shared" si="1459"/>
        <v>#DIV/0!</v>
      </c>
      <c r="AA2771" t="e">
        <f t="shared" si="1460"/>
        <v>#DIV/0!</v>
      </c>
      <c r="AB2771" t="str">
        <f t="shared" si="1461"/>
        <v>0.0673141978379373-0.0624450305393973i</v>
      </c>
      <c r="AC2771" t="str">
        <f t="shared" si="1462"/>
        <v>0.938611075124436-0.117126588829899i</v>
      </c>
      <c r="AD2771" t="str">
        <f t="shared" si="1463"/>
        <v>0.078791869129107-0.0566969739556057i</v>
      </c>
      <c r="AE2771" t="e">
        <f t="shared" si="1464"/>
        <v>#DIV/0!</v>
      </c>
      <c r="AF2771" t="str">
        <f t="shared" si="1465"/>
        <v>-18.3925153106532-3.97233081233176i</v>
      </c>
      <c r="AG2771" t="e">
        <f t="shared" si="1466"/>
        <v>#DIV/0!</v>
      </c>
      <c r="AH2771" t="e">
        <f t="shared" si="1467"/>
        <v>#DIV/0!</v>
      </c>
      <c r="AI2771" t="e">
        <f t="shared" si="1468"/>
        <v>#DIV/0!</v>
      </c>
      <c r="AJ2771" t="e">
        <f t="shared" si="1469"/>
        <v>#DIV/0!</v>
      </c>
      <c r="AK2771"/>
      <c r="AL2771"/>
      <c r="AM2771"/>
      <c r="AN2771"/>
    </row>
    <row r="2772" spans="1:40" x14ac:dyDescent="0.3">
      <c r="A2772"/>
      <c r="B2772">
        <f t="shared" si="1435"/>
        <v>838000</v>
      </c>
      <c r="C2772" s="186" t="str">
        <f t="shared" si="1438"/>
        <v>-0.000668895329745384+0.00358659957932172i</v>
      </c>
      <c r="D2772" s="158" t="str">
        <f t="shared" si="1439"/>
        <v>-7.31593285831692-1.33567489204822i</v>
      </c>
      <c r="E2772" t="str">
        <f t="shared" si="1440"/>
        <v>134.415415987287-1889.6624309134i</v>
      </c>
      <c r="F2772" t="str">
        <f t="shared" si="1441"/>
        <v>0.953583216624636+0.177805063759524i</v>
      </c>
      <c r="G2772" t="str">
        <f t="shared" si="1436"/>
        <v>0.953583216624636+0.177805063759524i</v>
      </c>
      <c r="H2772" t="str">
        <f t="shared" si="1442"/>
        <v>11.078882209934+2.63251470309096i</v>
      </c>
      <c r="I2772" t="str">
        <f t="shared" si="1443"/>
        <v>3290.81830463531i</v>
      </c>
      <c r="J2772" t="str">
        <f t="shared" si="1437"/>
        <v>-2681.24687306594+701.728829971146i</v>
      </c>
      <c r="K2772" t="str">
        <f t="shared" si="1444"/>
        <v>0.300626131604227-1.14866717868623i</v>
      </c>
      <c r="L2772" t="str">
        <f t="shared" si="1445"/>
        <v>0.0759269350781182-0.239807311039666i</v>
      </c>
      <c r="M2772" t="str">
        <f t="shared" si="1446"/>
        <v>0.376553066682345-1.3884744897259i</v>
      </c>
      <c r="N2772" t="str">
        <f t="shared" si="1447"/>
        <v>-10.7126674600969i</v>
      </c>
      <c r="O2772" t="str">
        <f t="shared" si="1448"/>
        <v>-0.279148099422813+0.960248060965827i</v>
      </c>
      <c r="P2772" t="str">
        <f t="shared" si="1449"/>
        <v>1.27914809942281-0.960248060965827i</v>
      </c>
      <c r="Q2772" t="str">
        <f t="shared" si="1450"/>
        <v>-1.27914809942281+11.6729155210627i</v>
      </c>
      <c r="R2772" t="str">
        <f t="shared" si="1451"/>
        <v>-0.0931526466343984-0.0993746649182131i</v>
      </c>
      <c r="S2772" t="str">
        <f t="shared" si="1452"/>
        <v>1.17560136736318i</v>
      </c>
      <c r="T2772" t="str">
        <f t="shared" si="1453"/>
        <v>0.116824991959109-0.109510378756898i</v>
      </c>
      <c r="U2772" t="e">
        <f t="shared" si="1454"/>
        <v>#DIV/0!</v>
      </c>
      <c r="V2772" t="str">
        <f t="shared" si="1455"/>
        <v>0.0000833333333333333-0.000316537277430181i</v>
      </c>
      <c r="W2772" t="e">
        <f t="shared" si="1456"/>
        <v>#DIV/0!</v>
      </c>
      <c r="X2772" t="e">
        <f t="shared" si="1457"/>
        <v>#DIV/0!</v>
      </c>
      <c r="Y2772" t="str">
        <f t="shared" si="1458"/>
        <v>0.00096+3.58041031544322i</v>
      </c>
      <c r="Z2772" t="e">
        <f t="shared" si="1459"/>
        <v>#DIV/0!</v>
      </c>
      <c r="AA2772" t="e">
        <f t="shared" si="1460"/>
        <v>#DIV/0!</v>
      </c>
      <c r="AB2772" t="str">
        <f t="shared" si="1461"/>
        <v>0.0666644411362789-0.0624904660897056i</v>
      </c>
      <c r="AC2772" t="str">
        <f t="shared" si="1462"/>
        <v>0.938336281731893-0.116092852534045i</v>
      </c>
      <c r="AD2772" t="str">
        <f t="shared" si="1463"/>
        <v>0.0780895607940136-0.0569356927405507i</v>
      </c>
      <c r="AE2772" t="e">
        <f t="shared" si="1464"/>
        <v>#DIV/0!</v>
      </c>
      <c r="AF2772" t="str">
        <f t="shared" si="1465"/>
        <v>-18.3948150682509-3.96818959513918i</v>
      </c>
      <c r="AG2772" t="e">
        <f t="shared" si="1466"/>
        <v>#DIV/0!</v>
      </c>
      <c r="AH2772" t="e">
        <f t="shared" si="1467"/>
        <v>#DIV/0!</v>
      </c>
      <c r="AI2772" t="e">
        <f t="shared" si="1468"/>
        <v>#DIV/0!</v>
      </c>
      <c r="AJ2772" t="e">
        <f t="shared" si="1469"/>
        <v>#DIV/0!</v>
      </c>
      <c r="AK2772"/>
      <c r="AL2772"/>
      <c r="AM2772"/>
      <c r="AN2772"/>
    </row>
    <row r="2773" spans="1:40" x14ac:dyDescent="0.3">
      <c r="A2773"/>
      <c r="B2773">
        <f t="shared" si="1435"/>
        <v>839000</v>
      </c>
      <c r="C2773" s="186" t="str">
        <f t="shared" si="1438"/>
        <v>-0.000667403212265907+0.00358271376458548i</v>
      </c>
      <c r="D2773" s="158" t="str">
        <f t="shared" si="1439"/>
        <v>-7.31671524378717-1.33428690953613i</v>
      </c>
      <c r="E2773" t="str">
        <f t="shared" si="1440"/>
        <v>134.096797078502-1887.43278847467i</v>
      </c>
      <c r="F2773" t="str">
        <f t="shared" si="1441"/>
        <v>0.953686759020843+0.177620136747559i</v>
      </c>
      <c r="G2773" t="str">
        <f t="shared" si="1436"/>
        <v>0.953686759020843+0.177620136747559i</v>
      </c>
      <c r="H2773" t="str">
        <f t="shared" si="1442"/>
        <v>11.0803920598796+2.62976938356592i</v>
      </c>
      <c r="I2773" t="str">
        <f t="shared" si="1443"/>
        <v>3294.7452954523i</v>
      </c>
      <c r="J2773" t="str">
        <f t="shared" si="1437"/>
        <v>-2687.65223645264+702.566215209775i</v>
      </c>
      <c r="K2773" t="str">
        <f t="shared" si="1444"/>
        <v>0.299955239905649-1.14747244304566i</v>
      </c>
      <c r="L2773" t="str">
        <f t="shared" si="1445"/>
        <v>0.0757624943067537-0.239573488472147i</v>
      </c>
      <c r="M2773" t="str">
        <f t="shared" si="1446"/>
        <v>0.375717734212403-1.38704593151781i</v>
      </c>
      <c r="N2773" t="str">
        <f t="shared" si="1447"/>
        <v>-10.7254510728178i</v>
      </c>
      <c r="O2773" t="str">
        <f t="shared" si="1448"/>
        <v>-0.266850185450447+0.963738023803701i</v>
      </c>
      <c r="P2773" t="str">
        <f t="shared" si="1449"/>
        <v>1.26685018545045-0.963738023803701i</v>
      </c>
      <c r="Q2773" t="str">
        <f t="shared" si="1450"/>
        <v>-1.26685018545045+11.6891890966215i</v>
      </c>
      <c r="R2773" t="str">
        <f t="shared" si="1451"/>
        <v>-0.0930992074200085-0.0982880358738647i</v>
      </c>
      <c r="S2773" t="str">
        <f t="shared" si="1452"/>
        <v>1.17700423295669i</v>
      </c>
      <c r="T2773" t="str">
        <f t="shared" si="1453"/>
        <v>0.115685434272538-0.109578161218263i</v>
      </c>
      <c r="U2773" t="e">
        <f t="shared" si="1454"/>
        <v>#DIV/0!</v>
      </c>
      <c r="V2773" t="str">
        <f t="shared" si="1455"/>
        <v>0.0000833333333333333-0.000316159998196058i</v>
      </c>
      <c r="W2773" t="e">
        <f t="shared" si="1456"/>
        <v>#DIV/0!</v>
      </c>
      <c r="X2773" t="e">
        <f t="shared" si="1457"/>
        <v>#DIV/0!</v>
      </c>
      <c r="Y2773" t="str">
        <f t="shared" si="1458"/>
        <v>0.00096+3.5846828814521i</v>
      </c>
      <c r="Z2773" t="e">
        <f t="shared" si="1459"/>
        <v>#DIV/0!</v>
      </c>
      <c r="AA2773" t="e">
        <f t="shared" si="1460"/>
        <v>#DIV/0!</v>
      </c>
      <c r="AB2773" t="str">
        <f t="shared" si="1461"/>
        <v>0.0660141695202158-0.0625291451414219i</v>
      </c>
      <c r="AC2773" t="str">
        <f t="shared" si="1462"/>
        <v>0.938071897828353-0.115057993990316i</v>
      </c>
      <c r="AD2773" t="str">
        <f t="shared" si="1463"/>
        <v>0.0773837686567928-0.0571656864218023i</v>
      </c>
      <c r="AE2773" t="e">
        <f t="shared" si="1464"/>
        <v>#DIV/0!</v>
      </c>
      <c r="AF2773" t="str">
        <f t="shared" si="1465"/>
        <v>-18.3971073036668-3.96405629310205i</v>
      </c>
      <c r="AG2773" t="e">
        <f t="shared" si="1466"/>
        <v>#DIV/0!</v>
      </c>
      <c r="AH2773" t="e">
        <f t="shared" si="1467"/>
        <v>#DIV/0!</v>
      </c>
      <c r="AI2773" t="e">
        <f t="shared" si="1468"/>
        <v>#DIV/0!</v>
      </c>
      <c r="AJ2773" t="e">
        <f t="shared" si="1469"/>
        <v>#DIV/0!</v>
      </c>
      <c r="AK2773"/>
      <c r="AL2773"/>
      <c r="AM2773"/>
      <c r="AN2773"/>
    </row>
    <row r="2774" spans="1:40" x14ac:dyDescent="0.3">
      <c r="A2774"/>
      <c r="B2774">
        <f t="shared" si="1435"/>
        <v>840000</v>
      </c>
      <c r="C2774" s="186" t="str">
        <f t="shared" si="1438"/>
        <v>-0.000665915969322069+0.00357883593238468i</v>
      </c>
      <c r="D2774" s="158" t="str">
        <f t="shared" si="1439"/>
        <v>-7.31749507332993-1.33290156609636i</v>
      </c>
      <c r="E2774" t="str">
        <f t="shared" si="1440"/>
        <v>133.779307814879-1885.20837454586i</v>
      </c>
      <c r="F2774" t="str">
        <f t="shared" si="1441"/>
        <v>0.953789963160669+0.177435561944954i</v>
      </c>
      <c r="G2774" t="str">
        <f t="shared" si="1436"/>
        <v>0.953789963160669+0.177435561944954i</v>
      </c>
      <c r="H2774" t="str">
        <f t="shared" si="1442"/>
        <v>11.0818969755506+2.6270293201619i</v>
      </c>
      <c r="I2774" t="str">
        <f t="shared" si="1443"/>
        <v>3298.67228626928i</v>
      </c>
      <c r="J2774" t="str">
        <f t="shared" si="1437"/>
        <v>-2694.06523891315+703.403600448404i</v>
      </c>
      <c r="K2774" t="str">
        <f t="shared" si="1444"/>
        <v>0.299286541156868-1.14627998277415i</v>
      </c>
      <c r="L2774" t="str">
        <f t="shared" si="1445"/>
        <v>0.0755985694370934-0.239340059670983i</v>
      </c>
      <c r="M2774" t="str">
        <f t="shared" si="1446"/>
        <v>0.374885110593961-1.38562004244513i</v>
      </c>
      <c r="N2774" t="str">
        <f t="shared" si="1447"/>
        <v>-10.7382346855387i</v>
      </c>
      <c r="O2774" t="str">
        <f t="shared" si="1448"/>
        <v>-0.254508663213394+0.96707049399169i</v>
      </c>
      <c r="P2774" t="str">
        <f t="shared" si="1449"/>
        <v>1.25450866321339-0.96707049399169i</v>
      </c>
      <c r="Q2774" t="str">
        <f t="shared" si="1450"/>
        <v>-1.25450866321339+11.7053051795304i</v>
      </c>
      <c r="R2774" t="str">
        <f t="shared" si="1451"/>
        <v>-0.0930358389317797-0.0972033090836333i</v>
      </c>
      <c r="S2774" t="str">
        <f t="shared" si="1452"/>
        <v>1.1784070985502i</v>
      </c>
      <c r="T2774" t="str">
        <f t="shared" si="1453"/>
        <v>0.114545069426723-0.109634093016782i</v>
      </c>
      <c r="U2774" t="e">
        <f t="shared" si="1454"/>
        <v>#DIV/0!</v>
      </c>
      <c r="V2774" t="str">
        <f t="shared" si="1455"/>
        <v>0.0000833333333333333-0.000315783617245824i</v>
      </c>
      <c r="W2774" t="e">
        <f t="shared" si="1456"/>
        <v>#DIV/0!</v>
      </c>
      <c r="X2774" t="e">
        <f t="shared" si="1457"/>
        <v>#DIV/0!</v>
      </c>
      <c r="Y2774" t="str">
        <f t="shared" si="1458"/>
        <v>0.00096+3.58895544746098i</v>
      </c>
      <c r="Z2774" t="e">
        <f t="shared" si="1459"/>
        <v>#DIV/0!</v>
      </c>
      <c r="AA2774" t="e">
        <f t="shared" si="1460"/>
        <v>#DIV/0!</v>
      </c>
      <c r="AB2774" t="str">
        <f t="shared" si="1461"/>
        <v>0.0653634373107556-0.062561061788943i</v>
      </c>
      <c r="AC2774" t="str">
        <f t="shared" si="1462"/>
        <v>0.937817918333636-0.114022099348512i</v>
      </c>
      <c r="AD2774" t="str">
        <f t="shared" si="1463"/>
        <v>0.0766745982582855-0.0573869000332783i</v>
      </c>
      <c r="AE2774" t="e">
        <f t="shared" si="1464"/>
        <v>#DIV/0!</v>
      </c>
      <c r="AF2774" t="str">
        <f t="shared" si="1465"/>
        <v>-18.3993920488805-3.95993088625826i</v>
      </c>
      <c r="AG2774" t="e">
        <f t="shared" si="1466"/>
        <v>#DIV/0!</v>
      </c>
      <c r="AH2774" t="e">
        <f t="shared" si="1467"/>
        <v>#DIV/0!</v>
      </c>
      <c r="AI2774" t="e">
        <f t="shared" si="1468"/>
        <v>#DIV/0!</v>
      </c>
      <c r="AJ2774" t="e">
        <f t="shared" si="1469"/>
        <v>#DIV/0!</v>
      </c>
      <c r="AK2774"/>
      <c r="AL2774"/>
      <c r="AM2774"/>
      <c r="AN2774"/>
    </row>
    <row r="2775" spans="1:40" x14ac:dyDescent="0.3">
      <c r="A2775"/>
      <c r="B2775">
        <f t="shared" si="1435"/>
        <v>841000</v>
      </c>
      <c r="C2775" s="186" t="str">
        <f t="shared" si="1438"/>
        <v>-0.000664433580216141+0.00357496605962774i</v>
      </c>
      <c r="D2775" s="158" t="str">
        <f t="shared" si="1439"/>
        <v>-7.31827235779786-1.33151885513789i</v>
      </c>
      <c r="E2775" t="str">
        <f t="shared" si="1440"/>
        <v>133.462942871567-1882.98917085333i</v>
      </c>
      <c r="F2775" t="str">
        <f t="shared" si="1441"/>
        <v>0.953892830480374+0.177251338468918i</v>
      </c>
      <c r="G2775" t="str">
        <f t="shared" si="1436"/>
        <v>0.953892830480374+0.177251338468918i</v>
      </c>
      <c r="H2775" t="str">
        <f t="shared" si="1442"/>
        <v>11.0833969779093+2.62429449955997i</v>
      </c>
      <c r="I2775" t="str">
        <f t="shared" si="1443"/>
        <v>3302.59927708627i</v>
      </c>
      <c r="J2775" t="str">
        <f t="shared" si="1437"/>
        <v>-2700.48588044746+704.240985687033i</v>
      </c>
      <c r="K2775" t="str">
        <f t="shared" si="1444"/>
        <v>0.298620026039551-1.145089792171i</v>
      </c>
      <c r="L2775" t="str">
        <f t="shared" si="1445"/>
        <v>0.0754351583923811-0.239107023886726i</v>
      </c>
      <c r="M2775" t="str">
        <f t="shared" si="1446"/>
        <v>0.374055184431932-1.38419681605773i</v>
      </c>
      <c r="N2775" t="str">
        <f t="shared" si="1447"/>
        <v>-10.7510182982596i</v>
      </c>
      <c r="O2775" t="str">
        <f t="shared" si="1448"/>
        <v>-0.242125549545061+0.97024492694242i</v>
      </c>
      <c r="P2775" t="str">
        <f t="shared" si="1449"/>
        <v>1.24212554954506-0.97024492694242i</v>
      </c>
      <c r="Q2775" t="str">
        <f t="shared" si="1450"/>
        <v>-1.24212554954506+11.721263225202i</v>
      </c>
      <c r="R2775" t="str">
        <f t="shared" si="1451"/>
        <v>-0.0929625679151965-0.0961205586070148i</v>
      </c>
      <c r="S2775" t="str">
        <f t="shared" si="1452"/>
        <v>1.17980996414371i</v>
      </c>
      <c r="T2775" t="str">
        <f t="shared" si="1453"/>
        <v>0.113403992803616-0.109678163918735i</v>
      </c>
      <c r="U2775" t="e">
        <f t="shared" si="1454"/>
        <v>#DIV/0!</v>
      </c>
      <c r="V2775" t="str">
        <f t="shared" si="1455"/>
        <v>0.0000833333333333333-0.000315408131375139i</v>
      </c>
      <c r="W2775" t="e">
        <f t="shared" si="1456"/>
        <v>#DIV/0!</v>
      </c>
      <c r="X2775" t="e">
        <f t="shared" si="1457"/>
        <v>#DIV/0!</v>
      </c>
      <c r="Y2775" t="str">
        <f t="shared" si="1458"/>
        <v>0.00096+3.59322801346986i</v>
      </c>
      <c r="Z2775" t="e">
        <f t="shared" si="1459"/>
        <v>#DIV/0!</v>
      </c>
      <c r="AA2775" t="e">
        <f t="shared" si="1460"/>
        <v>#DIV/0!</v>
      </c>
      <c r="AB2775" t="str">
        <f t="shared" si="1461"/>
        <v>0.0647122989361883-0.0625862101925491i</v>
      </c>
      <c r="AC2775" t="str">
        <f t="shared" si="1462"/>
        <v>0.937574338035944-0.112985254543717i</v>
      </c>
      <c r="AD2775" t="str">
        <f t="shared" si="1463"/>
        <v>0.0759621561074685-0.0575992798205051i</v>
      </c>
      <c r="AE2775" t="e">
        <f t="shared" si="1464"/>
        <v>#DIV/0!</v>
      </c>
      <c r="AF2775" t="str">
        <f t="shared" si="1465"/>
        <v>-18.4016693357072-3.95581335469786i</v>
      </c>
      <c r="AG2775" t="e">
        <f t="shared" si="1466"/>
        <v>#DIV/0!</v>
      </c>
      <c r="AH2775" t="e">
        <f t="shared" si="1467"/>
        <v>#DIV/0!</v>
      </c>
      <c r="AI2775" t="e">
        <f t="shared" si="1468"/>
        <v>#DIV/0!</v>
      </c>
      <c r="AJ2775" t="e">
        <f t="shared" si="1469"/>
        <v>#DIV/0!</v>
      </c>
      <c r="AK2775"/>
      <c r="AL2775"/>
      <c r="AM2775"/>
      <c r="AN2775"/>
    </row>
    <row r="2776" spans="1:40" x14ac:dyDescent="0.3">
      <c r="A2776"/>
      <c r="B2776">
        <f t="shared" si="1435"/>
        <v>842000</v>
      </c>
      <c r="C2776" s="186" t="str">
        <f t="shared" si="1438"/>
        <v>-0.000662956024357215+0.003571104123305i</v>
      </c>
      <c r="D2776" s="158" t="str">
        <f t="shared" si="1439"/>
        <v>-7.31904710798759-1.33013877008644i</v>
      </c>
      <c r="E2776" t="str">
        <f t="shared" si="1440"/>
        <v>133.147696954995-1880.77515920802i</v>
      </c>
      <c r="F2776" t="str">
        <f t="shared" si="1441"/>
        <v>0.953995362408806+0.177067465438928i</v>
      </c>
      <c r="G2776" t="str">
        <f t="shared" si="1436"/>
        <v>0.953995362408806+0.177067465438928i</v>
      </c>
      <c r="H2776" t="str">
        <f t="shared" si="1442"/>
        <v>11.0848920878097+2.62156490847641i</v>
      </c>
      <c r="I2776" t="str">
        <f t="shared" si="1443"/>
        <v>3306.52626790326i</v>
      </c>
      <c r="J2776" t="str">
        <f t="shared" si="1437"/>
        <v>-2706.91416105559+705.078370925663i</v>
      </c>
      <c r="K2776" t="str">
        <f t="shared" si="1444"/>
        <v>0.297955685283492-1.14390186555012i</v>
      </c>
      <c r="L2776" t="str">
        <f t="shared" si="1445"/>
        <v>0.0752722591058558-0.23887438037034i</v>
      </c>
      <c r="M2776" t="str">
        <f t="shared" si="1446"/>
        <v>0.373227944389348-1.38277624592046i</v>
      </c>
      <c r="N2776" t="str">
        <f t="shared" si="1447"/>
        <v>-10.7638019109805i</v>
      </c>
      <c r="O2776" t="str">
        <f t="shared" si="1448"/>
        <v>-0.229702868075666+0.973260803894728i</v>
      </c>
      <c r="P2776" t="str">
        <f t="shared" si="1449"/>
        <v>1.22970286807567-0.973260803894728i</v>
      </c>
      <c r="Q2776" t="str">
        <f t="shared" si="1450"/>
        <v>-1.22970286807567+11.7370627148752i</v>
      </c>
      <c r="R2776" t="str">
        <f t="shared" si="1451"/>
        <v>-0.0928794210903487-0.0950398583251944i</v>
      </c>
      <c r="S2776" t="str">
        <f t="shared" si="1452"/>
        <v>1.18121282973722i</v>
      </c>
      <c r="T2776" t="str">
        <f t="shared" si="1453"/>
        <v>0.112262299990127-0.109710363810486i</v>
      </c>
      <c r="U2776" t="e">
        <f t="shared" si="1454"/>
        <v>#DIV/0!</v>
      </c>
      <c r="V2776" t="str">
        <f t="shared" si="1455"/>
        <v>0.0000833333333333333-0.000315033537394884i</v>
      </c>
      <c r="W2776" t="e">
        <f t="shared" si="1456"/>
        <v>#DIV/0!</v>
      </c>
      <c r="X2776" t="e">
        <f t="shared" si="1457"/>
        <v>#DIV/0!</v>
      </c>
      <c r="Y2776" t="str">
        <f t="shared" si="1458"/>
        <v>0.00096+3.59750057947874i</v>
      </c>
      <c r="Z2776" t="e">
        <f t="shared" si="1459"/>
        <v>#DIV/0!</v>
      </c>
      <c r="AA2776" t="e">
        <f t="shared" si="1460"/>
        <v>#DIV/0!</v>
      </c>
      <c r="AB2776" t="str">
        <f t="shared" si="1461"/>
        <v>0.0640608089417598-0.0626045845810445i</v>
      </c>
      <c r="AC2776" t="str">
        <f t="shared" si="1462"/>
        <v>0.937341151592865-0.111947545311647i</v>
      </c>
      <c r="AD2776" t="str">
        <f t="shared" si="1463"/>
        <v>0.0752465496692622-0.0578027732595839i</v>
      </c>
      <c r="AE2776" t="e">
        <f t="shared" si="1464"/>
        <v>#DIV/0!</v>
      </c>
      <c r="AF2776" t="str">
        <f t="shared" si="1465"/>
        <v>-18.4039391957973-3.95170367856285i</v>
      </c>
      <c r="AG2776" t="e">
        <f t="shared" si="1466"/>
        <v>#DIV/0!</v>
      </c>
      <c r="AH2776" t="e">
        <f t="shared" si="1467"/>
        <v>#DIV/0!</v>
      </c>
      <c r="AI2776" t="e">
        <f t="shared" si="1468"/>
        <v>#DIV/0!</v>
      </c>
      <c r="AJ2776" t="e">
        <f t="shared" si="1469"/>
        <v>#DIV/0!</v>
      </c>
      <c r="AK2776"/>
      <c r="AL2776"/>
      <c r="AM2776"/>
      <c r="AN2776"/>
    </row>
    <row r="2777" spans="1:40" x14ac:dyDescent="0.3">
      <c r="A2777"/>
      <c r="B2777">
        <f t="shared" ref="B2777:B2840" si="1470">B2776+1000</f>
        <v>843000</v>
      </c>
      <c r="C2777" s="186" t="str">
        <f t="shared" si="1438"/>
        <v>-0.000661483281260551+0.00356725010048842i</v>
      </c>
      <c r="D2777" s="158" t="str">
        <f t="shared" si="1439"/>
        <v>-7.31981933463998-1.32876130438448i</v>
      </c>
      <c r="E2777" t="str">
        <f t="shared" si="1440"/>
        <v>132.833564802664-1878.56632150503i</v>
      </c>
      <c r="F2777" t="str">
        <f t="shared" si="1441"/>
        <v>0.954097560367431+0.176883941976725i</v>
      </c>
      <c r="G2777" t="str">
        <f t="shared" si="1436"/>
        <v>0.954097560367431+0.176883941976725i</v>
      </c>
      <c r="H2777" t="str">
        <f t="shared" si="1442"/>
        <v>11.0863823259979+2.61884053366276i</v>
      </c>
      <c r="I2777" t="str">
        <f t="shared" si="1443"/>
        <v>3310.45325872024i</v>
      </c>
      <c r="J2777" t="str">
        <f t="shared" si="1437"/>
        <v>-2713.35008073751+705.915756164291i</v>
      </c>
      <c r="K2777" t="str">
        <f t="shared" si="1444"/>
        <v>0.297293509666341-1.14271619724006i</v>
      </c>
      <c r="L2777" t="str">
        <f t="shared" si="1445"/>
        <v>0.0751098695206976-0.238642128373216i</v>
      </c>
      <c r="M2777" t="str">
        <f t="shared" si="1446"/>
        <v>0.372403379187039-1.38135832561328i</v>
      </c>
      <c r="N2777" t="str">
        <f t="shared" si="1447"/>
        <v>-10.7765855237013i</v>
      </c>
      <c r="O2777" t="str">
        <f t="shared" si="1448"/>
        <v>-0.217242648901635+0.976117631998419i</v>
      </c>
      <c r="P2777" t="str">
        <f t="shared" si="1449"/>
        <v>1.21724264890164-0.976117631998419i</v>
      </c>
      <c r="Q2777" t="str">
        <f t="shared" si="1450"/>
        <v>-1.21724264890164+11.7527031556997i</v>
      </c>
      <c r="R2777" t="str">
        <f t="shared" si="1451"/>
        <v>-0.0927864251563546-0.0939612819563688i</v>
      </c>
      <c r="S2777" t="str">
        <f t="shared" si="1452"/>
        <v>1.18261569533074i</v>
      </c>
      <c r="T2777" t="str">
        <f t="shared" si="1453"/>
        <v>0.111120086794999-0.109730682703536i</v>
      </c>
      <c r="U2777" t="e">
        <f t="shared" si="1454"/>
        <v>#DIV/0!</v>
      </c>
      <c r="V2777" t="str">
        <f t="shared" si="1455"/>
        <v>0.0000833333333333333-0.000314659832131071i</v>
      </c>
      <c r="W2777" t="e">
        <f t="shared" si="1456"/>
        <v>#DIV/0!</v>
      </c>
      <c r="X2777" t="e">
        <f t="shared" si="1457"/>
        <v>#DIV/0!</v>
      </c>
      <c r="Y2777" t="str">
        <f t="shared" si="1458"/>
        <v>0.00096+3.60177314548763i</v>
      </c>
      <c r="Z2777" t="e">
        <f t="shared" si="1459"/>
        <v>#DIV/0!</v>
      </c>
      <c r="AA2777" t="e">
        <f t="shared" si="1460"/>
        <v>#DIV/0!</v>
      </c>
      <c r="AB2777" t="str">
        <f t="shared" si="1461"/>
        <v>0.0634090219993019-0.0626161792546411i</v>
      </c>
      <c r="AC2777" t="str">
        <f t="shared" si="1462"/>
        <v>0.937118353531993-0.110909057203941i</v>
      </c>
      <c r="AD2777" t="str">
        <f t="shared" si="1463"/>
        <v>0.0745278873519501-0.0579973290760859i</v>
      </c>
      <c r="AE2777" t="e">
        <f t="shared" si="1464"/>
        <v>#DIV/0!</v>
      </c>
      <c r="AF2777" t="str">
        <f t="shared" si="1465"/>
        <v>-18.4062016606379-3.94760183804724i</v>
      </c>
      <c r="AG2777" t="e">
        <f t="shared" si="1466"/>
        <v>#DIV/0!</v>
      </c>
      <c r="AH2777" t="e">
        <f t="shared" si="1467"/>
        <v>#DIV/0!</v>
      </c>
      <c r="AI2777" t="e">
        <f t="shared" si="1468"/>
        <v>#DIV/0!</v>
      </c>
      <c r="AJ2777" t="e">
        <f t="shared" si="1469"/>
        <v>#DIV/0!</v>
      </c>
      <c r="AK2777"/>
      <c r="AL2777"/>
      <c r="AM2777"/>
      <c r="AN2777"/>
    </row>
    <row r="2778" spans="1:40" x14ac:dyDescent="0.3">
      <c r="A2778"/>
      <c r="B2778">
        <f t="shared" si="1470"/>
        <v>844000</v>
      </c>
      <c r="C2778" s="186" t="str">
        <f t="shared" si="1438"/>
        <v>-0.000660015330546976+0.00356340396833134i</v>
      </c>
      <c r="D2778" s="158" t="str">
        <f t="shared" si="1439"/>
        <v>-7.32058904844071-1.32738645149124i</v>
      </c>
      <c r="E2778" t="str">
        <f t="shared" si="1440"/>
        <v>132.520541182917-1876.36263972306i</v>
      </c>
      <c r="F2778" t="str">
        <f t="shared" si="1441"/>
        <v>0.954199425770415+0.176700767206319i</v>
      </c>
      <c r="G2778" t="str">
        <f t="shared" si="1436"/>
        <v>0.954199425770415+0.176700767206319i</v>
      </c>
      <c r="H2778" t="str">
        <f t="shared" si="1442"/>
        <v>11.0878677131134+2.61612136190578i</v>
      </c>
      <c r="I2778" t="str">
        <f t="shared" si="1443"/>
        <v>3314.38024953723i</v>
      </c>
      <c r="J2778" t="str">
        <f t="shared" si="1437"/>
        <v>-2719.79363949325+706.75314140292i</v>
      </c>
      <c r="K2778" t="str">
        <f t="shared" si="1444"/>
        <v>0.2966334900133-1.14153278158393i</v>
      </c>
      <c r="L2778" t="str">
        <f t="shared" si="1445"/>
        <v>0.0749479875899728-0.238410267147182i</v>
      </c>
      <c r="M2778" t="str">
        <f t="shared" si="1446"/>
        <v>0.371581477603273-1.37994304873111i</v>
      </c>
      <c r="N2778" t="str">
        <f t="shared" si="1447"/>
        <v>-10.7893691364222i</v>
      </c>
      <c r="O2778" t="str">
        <f t="shared" si="1448"/>
        <v>-0.204746928253455+0.978814944394891i</v>
      </c>
      <c r="P2778" t="str">
        <f t="shared" si="1449"/>
        <v>1.20474692825346-0.978814944394891i</v>
      </c>
      <c r="Q2778" t="str">
        <f t="shared" si="1450"/>
        <v>-1.20474692825346+11.7681840808171i</v>
      </c>
      <c r="R2778" t="str">
        <f t="shared" si="1451"/>
        <v>-0.0926836067961018-0.092884903070832i</v>
      </c>
      <c r="S2778" t="str">
        <f t="shared" si="1452"/>
        <v>1.18401856092425i</v>
      </c>
      <c r="T2778" t="str">
        <f t="shared" si="1453"/>
        <v>0.109977449265515-0.109739110739989i</v>
      </c>
      <c r="U2778" t="e">
        <f t="shared" si="1454"/>
        <v>#DIV/0!</v>
      </c>
      <c r="V2778" t="str">
        <f t="shared" si="1455"/>
        <v>0.0000833333333333333-0.000314287012424754i</v>
      </c>
      <c r="W2778" t="e">
        <f t="shared" si="1456"/>
        <v>#DIV/0!</v>
      </c>
      <c r="X2778" t="e">
        <f t="shared" si="1457"/>
        <v>#DIV/0!</v>
      </c>
      <c r="Y2778" t="str">
        <f t="shared" si="1458"/>
        <v>0.00096+3.60604571149651i</v>
      </c>
      <c r="Z2778" t="e">
        <f t="shared" si="1459"/>
        <v>#DIV/0!</v>
      </c>
      <c r="AA2778" t="e">
        <f t="shared" si="1460"/>
        <v>#DIV/0!</v>
      </c>
      <c r="AB2778" t="str">
        <f t="shared" si="1461"/>
        <v>0.0627569929167658-0.0626209885880773i</v>
      </c>
      <c r="AC2778" t="str">
        <f t="shared" si="1462"/>
        <v>0.936905938251163-0.109869875603294i</v>
      </c>
      <c r="AD2778" t="str">
        <f t="shared" si="1463"/>
        <v>0.0738062784941488-0.0581828972638763i</v>
      </c>
      <c r="AE2778" t="e">
        <f t="shared" si="1464"/>
        <v>#DIV/0!</v>
      </c>
      <c r="AF2778" t="str">
        <f t="shared" si="1465"/>
        <v>-18.4084567615541-3.94350781339702i</v>
      </c>
      <c r="AG2778" t="e">
        <f t="shared" si="1466"/>
        <v>#DIV/0!</v>
      </c>
      <c r="AH2778" t="e">
        <f t="shared" si="1467"/>
        <v>#DIV/0!</v>
      </c>
      <c r="AI2778" t="e">
        <f t="shared" si="1468"/>
        <v>#DIV/0!</v>
      </c>
      <c r="AJ2778" t="e">
        <f t="shared" si="1469"/>
        <v>#DIV/0!</v>
      </c>
      <c r="AK2778"/>
      <c r="AL2778"/>
      <c r="AM2778"/>
      <c r="AN2778"/>
    </row>
    <row r="2779" spans="1:40" x14ac:dyDescent="0.3">
      <c r="A2779"/>
      <c r="B2779">
        <f t="shared" si="1470"/>
        <v>845000</v>
      </c>
      <c r="C2779" s="186" t="str">
        <f t="shared" si="1438"/>
        <v>-0.000658552151942197+0.00355956570406797i</v>
      </c>
      <c r="D2779" s="158" t="str">
        <f t="shared" si="1439"/>
        <v>-7.32135626002031-1.32601420488263i</v>
      </c>
      <c r="E2779" t="str">
        <f t="shared" si="1440"/>
        <v>132.208620894733-1874.16409592396i</v>
      </c>
      <c r="F2779" t="str">
        <f t="shared" si="1441"/>
        <v>0.95430096002462+0.176517940253976i</v>
      </c>
      <c r="G2779" t="str">
        <f t="shared" si="1436"/>
        <v>0.95430096002462+0.176517940253976i</v>
      </c>
      <c r="H2779" t="str">
        <f t="shared" si="1442"/>
        <v>11.0893482696892+2.61340738002732i</v>
      </c>
      <c r="I2779" t="str">
        <f t="shared" si="1443"/>
        <v>3318.30724035422i</v>
      </c>
      <c r="J2779" t="str">
        <f t="shared" si="1437"/>
        <v>-2726.24483732279+707.590526641549i</v>
      </c>
      <c r="K2779" t="str">
        <f t="shared" si="1444"/>
        <v>0.295975617196855-1.14035161293943i</v>
      </c>
      <c r="L2779" t="str">
        <f t="shared" si="1445"/>
        <v>0.0747866112765792-0.238178795944521i</v>
      </c>
      <c r="M2779" t="str">
        <f t="shared" si="1446"/>
        <v>0.370762228473434-1.37853040888395i</v>
      </c>
      <c r="N2779" t="str">
        <f t="shared" si="1447"/>
        <v>-10.8021527491431i</v>
      </c>
      <c r="O2779" t="str">
        <f t="shared" si="1448"/>
        <v>-0.192217748163508+0.981352300293299i</v>
      </c>
      <c r="P2779" t="str">
        <f t="shared" si="1449"/>
        <v>1.19221774816351-0.981352300293299i</v>
      </c>
      <c r="Q2779" t="str">
        <f t="shared" si="1450"/>
        <v>-1.19221774816351+11.7835050494364i</v>
      </c>
      <c r="R2779" t="str">
        <f t="shared" si="1451"/>
        <v>-0.0925709926813151-0.0918107951059499i</v>
      </c>
      <c r="S2779" t="str">
        <f t="shared" si="1452"/>
        <v>1.18542142651776i</v>
      </c>
      <c r="T2779" t="str">
        <f t="shared" si="1453"/>
        <v>0.108834483704225-0.10973563819845i</v>
      </c>
      <c r="U2779" t="e">
        <f t="shared" si="1454"/>
        <v>#DIV/0!</v>
      </c>
      <c r="V2779" t="str">
        <f t="shared" si="1455"/>
        <v>0.0000833333333333333-0.000313915075131943i</v>
      </c>
      <c r="W2779" t="e">
        <f t="shared" si="1456"/>
        <v>#DIV/0!</v>
      </c>
      <c r="X2779" t="e">
        <f t="shared" si="1457"/>
        <v>#DIV/0!</v>
      </c>
      <c r="Y2779" t="str">
        <f t="shared" si="1458"/>
        <v>0.00096+3.61031827750539i</v>
      </c>
      <c r="Z2779" t="e">
        <f t="shared" si="1459"/>
        <v>#DIV/0!</v>
      </c>
      <c r="AA2779" t="e">
        <f t="shared" si="1460"/>
        <v>#DIV/0!</v>
      </c>
      <c r="AB2779" t="str">
        <f t="shared" si="1461"/>
        <v>0.0621047766477667-0.0626190070339839i</v>
      </c>
      <c r="AC2779" t="str">
        <f t="shared" si="1462"/>
        <v>0.936703900018306-0.108830085738606i</v>
      </c>
      <c r="AD2779" t="str">
        <f t="shared" si="1463"/>
        <v>0.073081833351453-0.0583594291038421i</v>
      </c>
      <c r="AE2779" t="e">
        <f t="shared" si="1464"/>
        <v>#DIV/0!</v>
      </c>
      <c r="AF2779" t="str">
        <f t="shared" si="1465"/>
        <v>-18.4107045297095-3.93942158490995i</v>
      </c>
      <c r="AG2779" t="e">
        <f t="shared" si="1466"/>
        <v>#DIV/0!</v>
      </c>
      <c r="AH2779" t="e">
        <f t="shared" si="1467"/>
        <v>#DIV/0!</v>
      </c>
      <c r="AI2779" t="e">
        <f t="shared" si="1468"/>
        <v>#DIV/0!</v>
      </c>
      <c r="AJ2779" t="e">
        <f t="shared" si="1469"/>
        <v>#DIV/0!</v>
      </c>
      <c r="AK2779"/>
      <c r="AL2779"/>
      <c r="AM2779"/>
      <c r="AN2779"/>
    </row>
    <row r="2780" spans="1:40" x14ac:dyDescent="0.3">
      <c r="A2780"/>
      <c r="B2780">
        <f t="shared" si="1470"/>
        <v>846000</v>
      </c>
      <c r="C2780" s="186" t="str">
        <f t="shared" si="1438"/>
        <v>-0.000657093725276209+0.0035557352850133i</v>
      </c>
      <c r="D2780" s="158" t="str">
        <f t="shared" si="1439"/>
        <v>-7.32212097995468-1.32464455805128i</v>
      </c>
      <c r="E2780" t="str">
        <f t="shared" si="1440"/>
        <v>131.897798767499-1871.97067225224i</v>
      </c>
      <c r="F2780" t="str">
        <f t="shared" si="1441"/>
        <v>0.954402164529682+0.176335460248223i</v>
      </c>
      <c r="G2780" t="str">
        <f t="shared" si="1436"/>
        <v>0.954402164529682+0.176335460248223i</v>
      </c>
      <c r="H2780" t="str">
        <f t="shared" si="1442"/>
        <v>11.0908240161525+2.61069857488436i</v>
      </c>
      <c r="I2780" t="str">
        <f t="shared" si="1443"/>
        <v>3322.23423117121i</v>
      </c>
      <c r="J2780" t="str">
        <f t="shared" si="1437"/>
        <v>-2732.70367422614+708.427911880178i</v>
      </c>
      <c r="K2780" t="str">
        <f t="shared" si="1444"/>
        <v>0.295319882136476-1.13917268567882i</v>
      </c>
      <c r="L2780" t="str">
        <f t="shared" si="1445"/>
        <v>0.0746257385531949-0.237947714017987i</v>
      </c>
      <c r="M2780" t="str">
        <f t="shared" si="1446"/>
        <v>0.369945620689671-1.37712039969681i</v>
      </c>
      <c r="N2780" t="str">
        <f t="shared" si="1447"/>
        <v>-10.814936361864i</v>
      </c>
      <c r="O2780" t="str">
        <f t="shared" si="1448"/>
        <v>-0.179657156131971+0.983729285042675i</v>
      </c>
      <c r="P2780" t="str">
        <f t="shared" si="1449"/>
        <v>1.17965715613197-0.983729285042675i</v>
      </c>
      <c r="Q2780" t="str">
        <f t="shared" si="1450"/>
        <v>-1.17965715613197+11.7986656469067i</v>
      </c>
      <c r="R2780" t="str">
        <f t="shared" si="1451"/>
        <v>-0.0924486094779332-0.0907390313808544i</v>
      </c>
      <c r="S2780" t="str">
        <f t="shared" si="1452"/>
        <v>1.18682429211127i</v>
      </c>
      <c r="T2780" t="str">
        <f t="shared" si="1453"/>
        <v>0.107691286685445-0.109720255500319i</v>
      </c>
      <c r="U2780" t="e">
        <f t="shared" si="1454"/>
        <v>#DIV/0!</v>
      </c>
      <c r="V2780" t="str">
        <f t="shared" si="1455"/>
        <v>0.0000833333333333333-0.000313544017123513i</v>
      </c>
      <c r="W2780" t="e">
        <f t="shared" si="1456"/>
        <v>#DIV/0!</v>
      </c>
      <c r="X2780" t="e">
        <f t="shared" si="1457"/>
        <v>#DIV/0!</v>
      </c>
      <c r="Y2780" t="str">
        <f t="shared" si="1458"/>
        <v>0.00096+3.61459084351427i</v>
      </c>
      <c r="Z2780" t="e">
        <f t="shared" si="1459"/>
        <v>#DIV/0!</v>
      </c>
      <c r="AA2780" t="e">
        <f t="shared" si="1460"/>
        <v>#DIV/0!</v>
      </c>
      <c r="AB2780" t="str">
        <f t="shared" si="1461"/>
        <v>0.0614524283009994-0.0626102291264757i</v>
      </c>
      <c r="AC2780" t="str">
        <f t="shared" si="1462"/>
        <v>0.93651223297094-0.107789772699928i</v>
      </c>
      <c r="AD2780" t="str">
        <f t="shared" si="1463"/>
        <v>0.0723546630825943-0.0585268771825256i</v>
      </c>
      <c r="AE2780" t="e">
        <f t="shared" si="1464"/>
        <v>#DIV/0!</v>
      </c>
      <c r="AF2780" t="str">
        <f t="shared" si="1465"/>
        <v>-18.4129449961072-3.93534313293564i</v>
      </c>
      <c r="AG2780" t="e">
        <f t="shared" si="1466"/>
        <v>#DIV/0!</v>
      </c>
      <c r="AH2780" t="e">
        <f t="shared" si="1467"/>
        <v>#DIV/0!</v>
      </c>
      <c r="AI2780" t="e">
        <f t="shared" si="1468"/>
        <v>#DIV/0!</v>
      </c>
      <c r="AJ2780" t="e">
        <f t="shared" si="1469"/>
        <v>#DIV/0!</v>
      </c>
      <c r="AK2780"/>
      <c r="AL2780"/>
      <c r="AM2780"/>
      <c r="AN2780"/>
    </row>
    <row r="2781" spans="1:40" x14ac:dyDescent="0.3">
      <c r="A2781"/>
      <c r="B2781">
        <f t="shared" si="1470"/>
        <v>847000</v>
      </c>
      <c r="C2781" s="186" t="str">
        <f t="shared" si="1438"/>
        <v>-0.000655640030482691+0.00355191268856266i</v>
      </c>
      <c r="D2781" s="158" t="str">
        <f t="shared" si="1439"/>
        <v>-7.32288321876545-1.32327750450653i</v>
      </c>
      <c r="E2781" t="str">
        <f t="shared" si="1440"/>
        <v>131.588069660812-1869.78235093463i</v>
      </c>
      <c r="F2781" t="str">
        <f t="shared" si="1441"/>
        <v>0.954503040678053+0.17615332631985i</v>
      </c>
      <c r="G2781" t="str">
        <f t="shared" si="1436"/>
        <v>0.954503040678053+0.17615332631985i</v>
      </c>
      <c r="H2781" t="str">
        <f t="shared" si="1442"/>
        <v>11.0922949728258+2.60799493336895i</v>
      </c>
      <c r="I2781" t="str">
        <f t="shared" si="1443"/>
        <v>3326.16122198819i</v>
      </c>
      <c r="J2781" t="str">
        <f t="shared" si="1437"/>
        <v>-2739.17015020329+709.265297118807i</v>
      </c>
      <c r="K2781" t="str">
        <f t="shared" si="1444"/>
        <v>0.29466627579835-1.13799599418891i</v>
      </c>
      <c r="L2781" t="str">
        <f t="shared" si="1445"/>
        <v>0.0744653674022219-0.237717020620815i</v>
      </c>
      <c r="M2781" t="str">
        <f t="shared" si="1446"/>
        <v>0.369131643200572-1.37571301480972i</v>
      </c>
      <c r="N2781" t="str">
        <f t="shared" si="1447"/>
        <v>-10.8277199745849i</v>
      </c>
      <c r="O2781" t="str">
        <f t="shared" si="1448"/>
        <v>-0.16706720479231+0.985945510199668i</v>
      </c>
      <c r="P2781" t="str">
        <f t="shared" si="1449"/>
        <v>1.16706720479231-0.985945510199668i</v>
      </c>
      <c r="Q2781" t="str">
        <f t="shared" si="1450"/>
        <v>-1.16706720479231+11.8136654847846i</v>
      </c>
      <c r="R2781" t="str">
        <f t="shared" si="1451"/>
        <v>-0.0923164838518055-0.0896696851109835i</v>
      </c>
      <c r="S2781" t="str">
        <f t="shared" si="1452"/>
        <v>1.18822715770479i</v>
      </c>
      <c r="T2781" t="str">
        <f t="shared" si="1453"/>
        <v>0.106547955071707-0.109692953216531i</v>
      </c>
      <c r="U2781" t="e">
        <f t="shared" si="1454"/>
        <v>#DIV/0!</v>
      </c>
      <c r="V2781" t="str">
        <f t="shared" si="1455"/>
        <v>0.0000833333333333333-0.000313173835285114i</v>
      </c>
      <c r="W2781" t="e">
        <f t="shared" si="1456"/>
        <v>#DIV/0!</v>
      </c>
      <c r="X2781" t="e">
        <f t="shared" si="1457"/>
        <v>#DIV/0!</v>
      </c>
      <c r="Y2781" t="str">
        <f t="shared" si="1458"/>
        <v>0.00096+3.61886340952316i</v>
      </c>
      <c r="Z2781" t="e">
        <f t="shared" si="1459"/>
        <v>#DIV/0!</v>
      </c>
      <c r="AA2781" t="e">
        <f t="shared" si="1460"/>
        <v>#DIV/0!</v>
      </c>
      <c r="AB2781" t="str">
        <f t="shared" si="1461"/>
        <v>0.0608000031496246-0.062594649484997i</v>
      </c>
      <c r="AC2781" t="str">
        <f t="shared" si="1462"/>
        <v>0.936330931115258-0.106749021453371i</v>
      </c>
      <c r="AD2781" t="str">
        <f t="shared" si="1463"/>
        <v>0.0716248797352367-0.058685195410661i</v>
      </c>
      <c r="AE2781" t="e">
        <f t="shared" si="1464"/>
        <v>#DIV/0!</v>
      </c>
      <c r="AF2781" t="str">
        <f t="shared" si="1465"/>
        <v>-18.4151781915912-3.93127243787548i</v>
      </c>
      <c r="AG2781" t="e">
        <f t="shared" si="1466"/>
        <v>#DIV/0!</v>
      </c>
      <c r="AH2781" t="e">
        <f t="shared" si="1467"/>
        <v>#DIV/0!</v>
      </c>
      <c r="AI2781" t="e">
        <f t="shared" si="1468"/>
        <v>#DIV/0!</v>
      </c>
      <c r="AJ2781" t="e">
        <f t="shared" si="1469"/>
        <v>#DIV/0!</v>
      </c>
      <c r="AK2781"/>
      <c r="AL2781"/>
      <c r="AM2781"/>
      <c r="AN2781"/>
    </row>
    <row r="2782" spans="1:40" x14ac:dyDescent="0.3">
      <c r="A2782"/>
      <c r="B2782">
        <f t="shared" si="1470"/>
        <v>848000</v>
      </c>
      <c r="C2782" s="186" t="str">
        <f t="shared" si="1438"/>
        <v>-0.000654191047598331+0.00354809789219134i</v>
      </c>
      <c r="D2782" s="158" t="str">
        <f t="shared" si="1439"/>
        <v>-7.32364298692003-1.32191303777441i</v>
      </c>
      <c r="E2782" t="str">
        <f t="shared" si="1440"/>
        <v>131.279428464261-1867.59911427958i</v>
      </c>
      <c r="F2782" t="str">
        <f t="shared" si="1441"/>
        <v>0.954603589855014+0.175971537601897i</v>
      </c>
      <c r="G2782" t="str">
        <f t="shared" si="1436"/>
        <v>0.954603589855014+0.175971537601897i</v>
      </c>
      <c r="H2782" t="str">
        <f t="shared" si="1442"/>
        <v>11.0937611599267+2.60529644240818i</v>
      </c>
      <c r="I2782" t="str">
        <f t="shared" si="1443"/>
        <v>3330.08821280518i</v>
      </c>
      <c r="J2782" t="str">
        <f t="shared" si="1437"/>
        <v>-2745.64426525425+710.102682357436i</v>
      </c>
      <c r="K2782" t="str">
        <f t="shared" si="1444"/>
        <v>0.29401478919509-1.13682153287107i</v>
      </c>
      <c r="L2782" t="str">
        <f t="shared" si="1445"/>
        <v>0.0743054958157347-0.237486715006735i</v>
      </c>
      <c r="M2782" t="str">
        <f t="shared" si="1446"/>
        <v>0.368320285010825-1.37430824787781i</v>
      </c>
      <c r="N2782" t="str">
        <f t="shared" si="1447"/>
        <v>-10.8405035873057i</v>
      </c>
      <c r="O2782" t="str">
        <f t="shared" si="1448"/>
        <v>-0.154449951575952+0.988000613592009i</v>
      </c>
      <c r="P2782" t="str">
        <f t="shared" si="1449"/>
        <v>1.15444995157595-0.988000613592009i</v>
      </c>
      <c r="Q2782" t="str">
        <f t="shared" si="1450"/>
        <v>-1.15444995157595+11.8285042008977i</v>
      </c>
      <c r="R2782" t="str">
        <f t="shared" si="1451"/>
        <v>-0.0921746424746983-0.0886028294224189i</v>
      </c>
      <c r="S2782" t="str">
        <f t="shared" si="1452"/>
        <v>1.1896300232983i</v>
      </c>
      <c r="T2782" t="str">
        <f t="shared" si="1453"/>
        <v>0.105404586030087-0.109653722074688i</v>
      </c>
      <c r="U2782" t="e">
        <f t="shared" si="1454"/>
        <v>#DIV/0!</v>
      </c>
      <c r="V2782" t="str">
        <f t="shared" si="1455"/>
        <v>0.0000833333333333333-0.00031280452651709i</v>
      </c>
      <c r="W2782" t="e">
        <f t="shared" si="1456"/>
        <v>#DIV/0!</v>
      </c>
      <c r="X2782" t="e">
        <f t="shared" si="1457"/>
        <v>#DIV/0!</v>
      </c>
      <c r="Y2782" t="str">
        <f t="shared" si="1458"/>
        <v>0.00096+3.62313597553204i</v>
      </c>
      <c r="Z2782" t="e">
        <f t="shared" si="1459"/>
        <v>#DIV/0!</v>
      </c>
      <c r="AA2782" t="e">
        <f t="shared" si="1460"/>
        <v>#DIV/0!</v>
      </c>
      <c r="AB2782" t="str">
        <f t="shared" si="1461"/>
        <v>0.0601475566405865-0.0625722628183922i</v>
      </c>
      <c r="AC2782" t="str">
        <f t="shared" si="1462"/>
        <v>0.936159988324871-0.105707916855898i</v>
      </c>
      <c r="AD2782" t="str">
        <f t="shared" si="1463"/>
        <v>0.0708925962313558-0.0588343390415824i</v>
      </c>
      <c r="AE2782" t="e">
        <f t="shared" si="1464"/>
        <v>#DIV/0!</v>
      </c>
      <c r="AF2782" t="str">
        <f t="shared" si="1465"/>
        <v>-18.4174041468467-3.92720948018259i</v>
      </c>
      <c r="AG2782" t="e">
        <f t="shared" si="1466"/>
        <v>#DIV/0!</v>
      </c>
      <c r="AH2782" t="e">
        <f t="shared" si="1467"/>
        <v>#DIV/0!</v>
      </c>
      <c r="AI2782" t="e">
        <f t="shared" si="1468"/>
        <v>#DIV/0!</v>
      </c>
      <c r="AJ2782" t="e">
        <f t="shared" si="1469"/>
        <v>#DIV/0!</v>
      </c>
      <c r="AK2782"/>
      <c r="AL2782"/>
      <c r="AM2782"/>
      <c r="AN2782"/>
    </row>
    <row r="2783" spans="1:40" x14ac:dyDescent="0.3">
      <c r="A2783"/>
      <c r="B2783">
        <f t="shared" si="1470"/>
        <v>849000</v>
      </c>
      <c r="C2783" s="186" t="str">
        <f t="shared" si="1438"/>
        <v>-0.000652746756762265+0.00354429087345455i</v>
      </c>
      <c r="D2783" s="158" t="str">
        <f t="shared" si="1439"/>
        <v>-7.32440029483241-1.32055115139759i</v>
      </c>
      <c r="E2783" t="str">
        <f t="shared" si="1440"/>
        <v>130.971870097211-1865.42094467677i</v>
      </c>
      <c r="F2783" t="str">
        <f t="shared" si="1441"/>
        <v>0.95470381343877+0.175790093229662i</v>
      </c>
      <c r="G2783" t="str">
        <f t="shared" si="1436"/>
        <v>0.95470381343877+0.175790093229662i</v>
      </c>
      <c r="H2783" t="str">
        <f t="shared" si="1442"/>
        <v>11.0952225975694+2.60260308896409i</v>
      </c>
      <c r="I2783" t="str">
        <f t="shared" si="1443"/>
        <v>3334.01520362216i</v>
      </c>
      <c r="J2783" t="str">
        <f t="shared" si="1437"/>
        <v>-2752.12601937902+710.940067596066i</v>
      </c>
      <c r="K2783" t="str">
        <f t="shared" si="1444"/>
        <v>0.293365413385465-1.13564929614116i</v>
      </c>
      <c r="L2783" t="str">
        <f t="shared" si="1445"/>
        <v>0.0741461217954273-0.237256796429987i</v>
      </c>
      <c r="M2783" t="str">
        <f t="shared" si="1446"/>
        <v>0.367511535180892-1.37290609257115i</v>
      </c>
      <c r="N2783" t="str">
        <f t="shared" si="1447"/>
        <v>-10.8532872000266i</v>
      </c>
      <c r="O2783" t="str">
        <f t="shared" si="1448"/>
        <v>-0.141807458375652+0.989894259377757i</v>
      </c>
      <c r="P2783" t="str">
        <f t="shared" si="1449"/>
        <v>1.14180745837565-0.989894259377757i</v>
      </c>
      <c r="Q2783" t="str">
        <f t="shared" si="1450"/>
        <v>-1.14180745837565+11.8431814594044i</v>
      </c>
      <c r="R2783" t="str">
        <f t="shared" si="1451"/>
        <v>-0.0920231120306029-0.0875385373659814i</v>
      </c>
      <c r="S2783" t="str">
        <f t="shared" si="1452"/>
        <v>1.19103288889181i</v>
      </c>
      <c r="T2783" t="str">
        <f t="shared" si="1453"/>
        <v>0.104261277048368-0.109602552966624i</v>
      </c>
      <c r="U2783" t="e">
        <f t="shared" si="1454"/>
        <v>#DIV/0!</v>
      </c>
      <c r="V2783" t="str">
        <f t="shared" si="1455"/>
        <v>0.0000833333333333333-0.000312436087734384i</v>
      </c>
      <c r="W2783" t="e">
        <f t="shared" si="1456"/>
        <v>#DIV/0!</v>
      </c>
      <c r="X2783" t="e">
        <f t="shared" si="1457"/>
        <v>#DIV/0!</v>
      </c>
      <c r="Y2783" t="str">
        <f t="shared" si="1458"/>
        <v>0.00096+3.62740854154092i</v>
      </c>
      <c r="Z2783" t="e">
        <f t="shared" si="1459"/>
        <v>#DIV/0!</v>
      </c>
      <c r="AA2783" t="e">
        <f t="shared" si="1460"/>
        <v>#DIV/0!</v>
      </c>
      <c r="AB2783" t="str">
        <f t="shared" si="1461"/>
        <v>0.0594951444038362-0.0625430639292219i</v>
      </c>
      <c r="AC2783" t="str">
        <f t="shared" si="1462"/>
        <v>0.935999398339167-0.104666543669972i</v>
      </c>
      <c r="AD2783" t="str">
        <f t="shared" si="1463"/>
        <v>0.0701579263521825-0.0589742646895211i</v>
      </c>
      <c r="AE2783" t="e">
        <f t="shared" si="1464"/>
        <v>#DIV/0!</v>
      </c>
      <c r="AF2783" t="str">
        <f t="shared" si="1465"/>
        <v>-18.4196228924018-3.92315424036168i</v>
      </c>
      <c r="AG2783" t="e">
        <f t="shared" si="1466"/>
        <v>#DIV/0!</v>
      </c>
      <c r="AH2783" t="e">
        <f t="shared" si="1467"/>
        <v>#DIV/0!</v>
      </c>
      <c r="AI2783" t="e">
        <f t="shared" si="1468"/>
        <v>#DIV/0!</v>
      </c>
      <c r="AJ2783" t="e">
        <f t="shared" si="1469"/>
        <v>#DIV/0!</v>
      </c>
      <c r="AK2783"/>
      <c r="AL2783"/>
      <c r="AM2783"/>
      <c r="AN2783"/>
    </row>
    <row r="2784" spans="1:40" x14ac:dyDescent="0.3">
      <c r="A2784"/>
      <c r="B2784">
        <f t="shared" si="1470"/>
        <v>850000</v>
      </c>
      <c r="C2784" s="186" t="str">
        <f t="shared" si="1438"/>
        <v>-0.000651307138215416+0.00354049160998671i</v>
      </c>
      <c r="D2784" s="158" t="str">
        <f t="shared" si="1439"/>
        <v>-7.32515515286292-1.31919183893537i</v>
      </c>
      <c r="E2784" t="str">
        <f t="shared" si="1440"/>
        <v>130.66538950861-1863.24782459673i</v>
      </c>
      <c r="F2784" t="str">
        <f t="shared" si="1441"/>
        <v>0.954803712800427+0.175608992340687i</v>
      </c>
      <c r="G2784" t="str">
        <f t="shared" si="1436"/>
        <v>0.954803712800427+0.175608992340687i</v>
      </c>
      <c r="H2784" t="str">
        <f t="shared" si="1442"/>
        <v>11.0966793057648+2.59991486003358i</v>
      </c>
      <c r="I2784" t="str">
        <f t="shared" si="1443"/>
        <v>3337.94219443916i</v>
      </c>
      <c r="J2784" t="str">
        <f t="shared" si="1437"/>
        <v>-2758.61541257759+711.777452834694i</v>
      </c>
      <c r="K2784" t="str">
        <f t="shared" si="1444"/>
        <v>0.292718139474123-1.13447927842959i</v>
      </c>
      <c r="L2784" t="str">
        <f t="shared" si="1445"/>
        <v>0.0739872433525611-0.237027264145337i</v>
      </c>
      <c r="M2784" t="str">
        <f t="shared" si="1446"/>
        <v>0.366705382826684-1.37150654257493i</v>
      </c>
      <c r="N2784" t="str">
        <f t="shared" si="1447"/>
        <v>-10.8660708127475i</v>
      </c>
      <c r="O2784" t="str">
        <f t="shared" si="1448"/>
        <v>-0.129141791209148+0.991626138100087i</v>
      </c>
      <c r="P2784" t="str">
        <f t="shared" si="1449"/>
        <v>1.12914179120915-0.991626138100087i</v>
      </c>
      <c r="Q2784" t="str">
        <f t="shared" si="1450"/>
        <v>-1.12914179120915+11.8576969508476i</v>
      </c>
      <c r="R2784" t="str">
        <f t="shared" si="1451"/>
        <v>-0.0918619192223673-0.0864768819312082i</v>
      </c>
      <c r="S2784" t="str">
        <f t="shared" si="1452"/>
        <v>1.19243575448532i</v>
      </c>
      <c r="T2784" t="str">
        <f t="shared" si="1453"/>
        <v>0.103118125951178-0.109539436956393i</v>
      </c>
      <c r="U2784" t="e">
        <f t="shared" si="1454"/>
        <v>#DIV/0!</v>
      </c>
      <c r="V2784" t="str">
        <f t="shared" si="1455"/>
        <v>0.0000833333333333333-0.000312068515866461i</v>
      </c>
      <c r="W2784" t="e">
        <f t="shared" si="1456"/>
        <v>#DIV/0!</v>
      </c>
      <c r="X2784" t="e">
        <f t="shared" si="1457"/>
        <v>#DIV/0!</v>
      </c>
      <c r="Y2784" t="str">
        <f t="shared" si="1458"/>
        <v>0.00096+3.6316811075498i</v>
      </c>
      <c r="Z2784" t="e">
        <f t="shared" si="1459"/>
        <v>#DIV/0!</v>
      </c>
      <c r="AA2784" t="e">
        <f t="shared" si="1460"/>
        <v>#DIV/0!</v>
      </c>
      <c r="AB2784" t="str">
        <f t="shared" si="1461"/>
        <v>0.05884282226154-0.0625070477183218i</v>
      </c>
      <c r="AC2784" t="str">
        <f t="shared" si="1462"/>
        <v>0.935849154761299-0.103624986578189i</v>
      </c>
      <c r="AD2784" t="str">
        <f t="shared" si="1463"/>
        <v>0.0694209847228021-0.0591049303477601i</v>
      </c>
      <c r="AE2784" t="e">
        <f t="shared" si="1464"/>
        <v>#DIV/0!</v>
      </c>
      <c r="AF2784" t="str">
        <f t="shared" si="1465"/>
        <v>-18.4218344586277-3.91910669896895i</v>
      </c>
      <c r="AG2784" t="e">
        <f t="shared" si="1466"/>
        <v>#DIV/0!</v>
      </c>
      <c r="AH2784" t="e">
        <f t="shared" si="1467"/>
        <v>#DIV/0!</v>
      </c>
      <c r="AI2784" t="e">
        <f t="shared" si="1468"/>
        <v>#DIV/0!</v>
      </c>
      <c r="AJ2784" t="e">
        <f t="shared" si="1469"/>
        <v>#DIV/0!</v>
      </c>
      <c r="AK2784"/>
      <c r="AL2784"/>
      <c r="AM2784"/>
      <c r="AN2784"/>
    </row>
    <row r="2785" spans="1:40" x14ac:dyDescent="0.3">
      <c r="A2785"/>
      <c r="B2785">
        <f t="shared" si="1470"/>
        <v>851000</v>
      </c>
      <c r="C2785" s="186" t="str">
        <f t="shared" si="1438"/>
        <v>-0.000649872172299922+0.00353670007950148i</v>
      </c>
      <c r="D2785" s="158" t="str">
        <f t="shared" si="1439"/>
        <v>-7.32590757131894-1.3178350939637i</v>
      </c>
      <c r="E2785" t="str">
        <f t="shared" si="1440"/>
        <v>130.359981676772-1861.0797365903i</v>
      </c>
      <c r="F2785" t="str">
        <f t="shared" si="1441"/>
        <v>0.954903289304083+0.175428234074767i</v>
      </c>
      <c r="G2785" t="str">
        <f t="shared" si="1436"/>
        <v>0.954903289304083+0.175428234074767i</v>
      </c>
      <c r="H2785" t="str">
        <f t="shared" si="1442"/>
        <v>11.0981313044211+2.59723174264847i</v>
      </c>
      <c r="I2785" t="str">
        <f t="shared" si="1443"/>
        <v>3341.86918525614i</v>
      </c>
      <c r="J2785" t="str">
        <f t="shared" si="1437"/>
        <v>-2765.11244484997+712.614838073324i</v>
      </c>
      <c r="K2785" t="str">
        <f t="shared" si="1444"/>
        <v>0.292072958611311-1.13331147418122i</v>
      </c>
      <c r="L2785" t="str">
        <f t="shared" si="1445"/>
        <v>0.0738288585079117-0.236798117408082i</v>
      </c>
      <c r="M2785" t="str">
        <f t="shared" si="1446"/>
        <v>0.365901817119223-1.3701095915893i</v>
      </c>
      <c r="N2785" t="str">
        <f t="shared" si="1447"/>
        <v>-10.8788544254684i</v>
      </c>
      <c r="O2785" t="str">
        <f t="shared" si="1448"/>
        <v>-0.116455019881133+0.993195966737927i</v>
      </c>
      <c r="P2785" t="str">
        <f t="shared" si="1449"/>
        <v>1.11645501988113-0.993195966737927i</v>
      </c>
      <c r="Q2785" t="str">
        <f t="shared" si="1450"/>
        <v>-1.11645501988113+11.8720503922063i</v>
      </c>
      <c r="R2785" t="str">
        <f t="shared" si="1451"/>
        <v>-0.0916910907786114-0.0854179360600335i</v>
      </c>
      <c r="S2785" t="str">
        <f t="shared" si="1452"/>
        <v>1.19383862007883i</v>
      </c>
      <c r="T2785" t="str">
        <f t="shared" si="1453"/>
        <v>0.101975230915892-0.10946436528866i</v>
      </c>
      <c r="U2785" t="e">
        <f t="shared" si="1454"/>
        <v>#DIV/0!</v>
      </c>
      <c r="V2785" t="str">
        <f t="shared" si="1455"/>
        <v>0.0000833333333333333-0.000311701807857217i</v>
      </c>
      <c r="W2785" t="e">
        <f t="shared" si="1456"/>
        <v>#DIV/0!</v>
      </c>
      <c r="X2785" t="e">
        <f t="shared" si="1457"/>
        <v>#DIV/0!</v>
      </c>
      <c r="Y2785" t="str">
        <f t="shared" si="1458"/>
        <v>0.00096+3.63595367355868i</v>
      </c>
      <c r="Z2785" t="e">
        <f t="shared" si="1459"/>
        <v>#DIV/0!</v>
      </c>
      <c r="AA2785" t="e">
        <f t="shared" si="1460"/>
        <v>#DIV/0!</v>
      </c>
      <c r="AB2785" t="str">
        <f t="shared" si="1461"/>
        <v>0.0581906462371545-0.0624642091895904i</v>
      </c>
      <c r="AC2785" t="str">
        <f t="shared" si="1462"/>
        <v>0.935709251055818-0.102583330197692i</v>
      </c>
      <c r="AD2785" t="str">
        <f t="shared" si="1463"/>
        <v>0.0686818867962729-0.0592262954066508i</v>
      </c>
      <c r="AE2785" t="e">
        <f t="shared" si="1464"/>
        <v>#DIV/0!</v>
      </c>
      <c r="AF2785" t="str">
        <f t="shared" si="1465"/>
        <v>-18.42403887574-3.91506683661217i</v>
      </c>
      <c r="AG2785" t="e">
        <f t="shared" si="1466"/>
        <v>#DIV/0!</v>
      </c>
      <c r="AH2785" t="e">
        <f t="shared" si="1467"/>
        <v>#DIV/0!</v>
      </c>
      <c r="AI2785" t="e">
        <f t="shared" si="1468"/>
        <v>#DIV/0!</v>
      </c>
      <c r="AJ2785" t="e">
        <f t="shared" si="1469"/>
        <v>#DIV/0!</v>
      </c>
      <c r="AK2785"/>
      <c r="AL2785"/>
      <c r="AM2785"/>
      <c r="AN2785"/>
    </row>
    <row r="2786" spans="1:40" x14ac:dyDescent="0.3">
      <c r="A2786"/>
      <c r="B2786">
        <f t="shared" si="1470"/>
        <v>852000</v>
      </c>
      <c r="C2786" s="186" t="str">
        <f t="shared" si="1438"/>
        <v>-0.000648441839458546+0.0035329162597913i</v>
      </c>
      <c r="D2786" s="158" t="str">
        <f t="shared" si="1439"/>
        <v>-7.32665756045515-1.3164809100752i</v>
      </c>
      <c r="E2786" t="str">
        <f t="shared" si="1440"/>
        <v>130.055641609172-1858.9166632882i</v>
      </c>
      <c r="F2786" t="str">
        <f t="shared" si="1441"/>
        <v>0.955002544306865+0.175247817573947i</v>
      </c>
      <c r="G2786" t="str">
        <f t="shared" si="1436"/>
        <v>0.955002544306865+0.175247817573947i</v>
      </c>
      <c r="H2786" t="str">
        <f t="shared" si="1442"/>
        <v>11.0995786133446+2.5945537238755i</v>
      </c>
      <c r="I2786" t="str">
        <f t="shared" si="1443"/>
        <v>3345.79617607313i</v>
      </c>
      <c r="J2786" t="str">
        <f t="shared" si="1437"/>
        <v>-2771.61711619616+713.452223311953i</v>
      </c>
      <c r="K2786" t="str">
        <f t="shared" si="1444"/>
        <v>0.291429861992613-1.13214587785542i</v>
      </c>
      <c r="L2786" t="str">
        <f t="shared" si="1445"/>
        <v>0.0736709652917194-0.236569355474075i</v>
      </c>
      <c r="M2786" t="str">
        <f t="shared" si="1446"/>
        <v>0.365100827284332-1.3687152333295i</v>
      </c>
      <c r="N2786" t="str">
        <f t="shared" si="1447"/>
        <v>-10.8916380381893i</v>
      </c>
      <c r="O2786" t="str">
        <f t="shared" si="1448"/>
        <v>-0.103749217645114+0.99460348875219i</v>
      </c>
      <c r="P2786" t="str">
        <f t="shared" si="1449"/>
        <v>1.10374921764511-0.99460348875219i</v>
      </c>
      <c r="Q2786" t="str">
        <f t="shared" si="1450"/>
        <v>-1.10374921764511+11.8862415269415i</v>
      </c>
      <c r="R2786" t="str">
        <f t="shared" si="1451"/>
        <v>-0.0915106534609556-0.0843617726603111i</v>
      </c>
      <c r="S2786" t="str">
        <f t="shared" si="1452"/>
        <v>1.19524148567235i</v>
      </c>
      <c r="T2786" t="str">
        <f t="shared" si="1453"/>
        <v>0.100832690488463-0.10937732939752i</v>
      </c>
      <c r="U2786" t="e">
        <f t="shared" si="1454"/>
        <v>#DIV/0!</v>
      </c>
      <c r="V2786" t="str">
        <f t="shared" si="1455"/>
        <v>0.0000833333333333333-0.000311335960664897i</v>
      </c>
      <c r="W2786" t="e">
        <f t="shared" si="1456"/>
        <v>#DIV/0!</v>
      </c>
      <c r="X2786" t="e">
        <f t="shared" si="1457"/>
        <v>#DIV/0!</v>
      </c>
      <c r="Y2786" t="str">
        <f t="shared" si="1458"/>
        <v>0.00096+3.64022623956757i</v>
      </c>
      <c r="Z2786" t="e">
        <f t="shared" si="1459"/>
        <v>#DIV/0!</v>
      </c>
      <c r="AA2786" t="e">
        <f t="shared" si="1460"/>
        <v>#DIV/0!</v>
      </c>
      <c r="AB2786" t="str">
        <f t="shared" si="1461"/>
        <v>0.0575386725644593-0.0624145434550216i</v>
      </c>
      <c r="AC2786" t="str">
        <f t="shared" si="1462"/>
        <v>0.935579680545932-0.101541659094536i</v>
      </c>
      <c r="AD2786" t="str">
        <f t="shared" si="1463"/>
        <v>0.0679407488373767-0.0593383206714734i</v>
      </c>
      <c r="AE2786" t="e">
        <f t="shared" si="1464"/>
        <v>#DIV/0!</v>
      </c>
      <c r="AF2786" t="str">
        <f t="shared" si="1465"/>
        <v>-18.4262361737998-3.9110346339507i</v>
      </c>
      <c r="AG2786" t="e">
        <f t="shared" si="1466"/>
        <v>#DIV/0!</v>
      </c>
      <c r="AH2786" t="e">
        <f t="shared" si="1467"/>
        <v>#DIV/0!</v>
      </c>
      <c r="AI2786" t="e">
        <f t="shared" si="1468"/>
        <v>#DIV/0!</v>
      </c>
      <c r="AJ2786" t="e">
        <f t="shared" si="1469"/>
        <v>#DIV/0!</v>
      </c>
      <c r="AK2786"/>
      <c r="AL2786"/>
      <c r="AM2786"/>
      <c r="AN2786"/>
    </row>
    <row r="2787" spans="1:40" x14ac:dyDescent="0.3">
      <c r="A2787"/>
      <c r="B2787">
        <f t="shared" si="1470"/>
        <v>853000</v>
      </c>
      <c r="C2787" s="186" t="str">
        <f t="shared" si="1438"/>
        <v>-0.000647016120234016+0.00352914012872709i</v>
      </c>
      <c r="D2787" s="158" t="str">
        <f t="shared" si="1439"/>
        <v>-7.32740513047371-1.31512928087897i</v>
      </c>
      <c r="E2787" t="str">
        <f t="shared" si="1440"/>
        <v>129.752364342253-1856.75858740057i</v>
      </c>
      <c r="F2787" t="str">
        <f t="shared" si="1441"/>
        <v>0.955101479158945+0.175067741982506i</v>
      </c>
      <c r="G2787" t="str">
        <f t="shared" si="1436"/>
        <v>0.955101479158945+0.175067741982506i</v>
      </c>
      <c r="H2787" t="str">
        <f t="shared" si="1442"/>
        <v>11.1010212522404+2.59188079081598i</v>
      </c>
      <c r="I2787" t="str">
        <f t="shared" si="1443"/>
        <v>3349.72316689012i</v>
      </c>
      <c r="J2787" t="str">
        <f t="shared" si="1437"/>
        <v>-2778.12942661615+714.289608550581i</v>
      </c>
      <c r="K2787" t="str">
        <f t="shared" si="1444"/>
        <v>0.290788840858673-1.13098248392602i</v>
      </c>
      <c r="L2787" t="str">
        <f t="shared" si="1445"/>
        <v>0.0735135617436346-0.236340977599725i</v>
      </c>
      <c r="M2787" t="str">
        <f t="shared" si="1446"/>
        <v>0.364302402602308-1.36732346152575i</v>
      </c>
      <c r="N2787" t="str">
        <f t="shared" si="1447"/>
        <v>-10.9044216509101i</v>
      </c>
      <c r="O2787" t="str">
        <f t="shared" si="1448"/>
        <v>-0.091026460864692+0.99584847412769i</v>
      </c>
      <c r="P2787" t="str">
        <f t="shared" si="1449"/>
        <v>1.09102646086469-0.99584847412769i</v>
      </c>
      <c r="Q2787" t="str">
        <f t="shared" si="1450"/>
        <v>-1.09102646086469+11.9002701250378i</v>
      </c>
      <c r="R2787" t="str">
        <f t="shared" si="1451"/>
        <v>-0.0913206340715487-0.0833084646191205i</v>
      </c>
      <c r="S2787" t="str">
        <f t="shared" si="1452"/>
        <v>1.19664435126586i</v>
      </c>
      <c r="T2787" t="str">
        <f t="shared" si="1453"/>
        <v>0.0996906035991023-0.109278320915735i</v>
      </c>
      <c r="U2787" t="e">
        <f t="shared" si="1454"/>
        <v>#DIV/0!</v>
      </c>
      <c r="V2787" t="str">
        <f t="shared" si="1455"/>
        <v>0.0000833333333333333-0.000310970971262008i</v>
      </c>
      <c r="W2787" t="e">
        <f t="shared" si="1456"/>
        <v>#DIV/0!</v>
      </c>
      <c r="X2787" t="e">
        <f t="shared" si="1457"/>
        <v>#DIV/0!</v>
      </c>
      <c r="Y2787" t="str">
        <f t="shared" si="1458"/>
        <v>0.00096+3.64449880557645i</v>
      </c>
      <c r="Z2787" t="e">
        <f t="shared" si="1459"/>
        <v>#DIV/0!</v>
      </c>
      <c r="AA2787" t="e">
        <f t="shared" si="1460"/>
        <v>#DIV/0!</v>
      </c>
      <c r="AB2787" t="str">
        <f t="shared" si="1461"/>
        <v>0.0568869576965058-0.0623580457399757i</v>
      </c>
      <c r="AC2787" t="str">
        <f t="shared" si="1462"/>
        <v>0.935460436410408-0.100500057797913i</v>
      </c>
      <c r="AD2787" t="str">
        <f t="shared" si="1463"/>
        <v>0.0671976879059534-0.0594409683801381i</v>
      </c>
      <c r="AE2787" t="e">
        <f t="shared" si="1464"/>
        <v>#DIV/0!</v>
      </c>
      <c r="AF2787" t="str">
        <f t="shared" si="1465"/>
        <v>-18.4284263827141-3.90701007169495i</v>
      </c>
      <c r="AG2787" t="e">
        <f t="shared" si="1466"/>
        <v>#DIV/0!</v>
      </c>
      <c r="AH2787" t="e">
        <f t="shared" si="1467"/>
        <v>#DIV/0!</v>
      </c>
      <c r="AI2787" t="e">
        <f t="shared" si="1468"/>
        <v>#DIV/0!</v>
      </c>
      <c r="AJ2787" t="e">
        <f t="shared" si="1469"/>
        <v>#DIV/0!</v>
      </c>
      <c r="AK2787"/>
      <c r="AL2787"/>
      <c r="AM2787"/>
      <c r="AN2787"/>
    </row>
    <row r="2788" spans="1:40" x14ac:dyDescent="0.3">
      <c r="A2788"/>
      <c r="B2788">
        <f t="shared" si="1470"/>
        <v>854000</v>
      </c>
      <c r="C2788" s="186" t="str">
        <f t="shared" si="1438"/>
        <v>-0.000645594995268509+0.00352537166425798i</v>
      </c>
      <c r="D2788" s="158" t="str">
        <f t="shared" si="1439"/>
        <v>-7.32815029152476-1.31378020000083i</v>
      </c>
      <c r="E2788" t="str">
        <f t="shared" si="1440"/>
        <v>129.450144941216-1854.60549171655i</v>
      </c>
      <c r="F2788" t="str">
        <f t="shared" si="1441"/>
        <v>0.955200095203612+0.174888006446975i</v>
      </c>
      <c r="G2788" t="str">
        <f t="shared" si="1436"/>
        <v>0.955200095203612+0.174888006446975i</v>
      </c>
      <c r="H2788" t="str">
        <f t="shared" si="1442"/>
        <v>11.1024592407128+2.58921293060618i</v>
      </c>
      <c r="I2788" t="str">
        <f t="shared" si="1443"/>
        <v>3353.6501577071i</v>
      </c>
      <c r="J2788" t="str">
        <f t="shared" si="1437"/>
        <v>-2784.64937610995+715.126993789211i</v>
      </c>
      <c r="K2788" t="str">
        <f t="shared" si="1444"/>
        <v>0.290149886494926-1.12982128688128i</v>
      </c>
      <c r="L2788" t="str">
        <f t="shared" si="1445"/>
        <v>0.073356645912669-0.236112983042019i</v>
      </c>
      <c r="M2788" t="str">
        <f t="shared" si="1446"/>
        <v>0.363506532407595-1.3659342699233i</v>
      </c>
      <c r="N2788" t="str">
        <f t="shared" si="1447"/>
        <v>-10.917205263631i</v>
      </c>
      <c r="O2788" t="str">
        <f t="shared" si="1448"/>
        <v>-0.0782888286738659+0.996930719410769i</v>
      </c>
      <c r="P2788" t="str">
        <f t="shared" si="1449"/>
        <v>1.07828882867387-0.996930719410769i</v>
      </c>
      <c r="Q2788" t="str">
        <f t="shared" si="1450"/>
        <v>-1.07828882867387+11.9141359830418i</v>
      </c>
      <c r="R2788" t="str">
        <f t="shared" si="1451"/>
        <v>-0.0911210594608812-0.0822580848158208i</v>
      </c>
      <c r="S2788" t="str">
        <f t="shared" si="1452"/>
        <v>1.19804721685937i</v>
      </c>
      <c r="T2788" t="str">
        <f t="shared" si="1453"/>
        <v>0.0985490695777761-0.109167331684386i</v>
      </c>
      <c r="U2788" t="e">
        <f t="shared" si="1454"/>
        <v>#DIV/0!</v>
      </c>
      <c r="V2788" t="str">
        <f t="shared" si="1455"/>
        <v>0.0000833333333333333-0.000310606836635237i</v>
      </c>
      <c r="W2788" t="e">
        <f t="shared" si="1456"/>
        <v>#DIV/0!</v>
      </c>
      <c r="X2788" t="e">
        <f t="shared" si="1457"/>
        <v>#DIV/0!</v>
      </c>
      <c r="Y2788" t="str">
        <f t="shared" si="1458"/>
        <v>0.00096+3.64877137158533i</v>
      </c>
      <c r="Z2788" t="e">
        <f t="shared" si="1459"/>
        <v>#DIV/0!</v>
      </c>
      <c r="AA2788" t="e">
        <f t="shared" si="1460"/>
        <v>#DIV/0!</v>
      </c>
      <c r="AB2788" t="str">
        <f t="shared" si="1461"/>
        <v>0.0562355583144592-0.0622947113886871i</v>
      </c>
      <c r="AC2788" t="str">
        <f t="shared" si="1462"/>
        <v>0.935351511680105-0.0994586108142236i</v>
      </c>
      <c r="AD2788" t="str">
        <f t="shared" si="1463"/>
        <v>0.066452821839799-0.0595342022207158i</v>
      </c>
      <c r="AE2788" t="e">
        <f t="shared" si="1464"/>
        <v>#DIV/0!</v>
      </c>
      <c r="AF2788" t="str">
        <f t="shared" si="1465"/>
        <v>-18.4306095322376-3.90299313060701i</v>
      </c>
      <c r="AG2788" t="e">
        <f t="shared" si="1466"/>
        <v>#DIV/0!</v>
      </c>
      <c r="AH2788" t="e">
        <f t="shared" si="1467"/>
        <v>#DIV/0!</v>
      </c>
      <c r="AI2788" t="e">
        <f t="shared" si="1468"/>
        <v>#DIV/0!</v>
      </c>
      <c r="AJ2788" t="e">
        <f t="shared" si="1469"/>
        <v>#DIV/0!</v>
      </c>
      <c r="AK2788"/>
      <c r="AL2788"/>
      <c r="AM2788"/>
      <c r="AN2788"/>
    </row>
    <row r="2789" spans="1:40" x14ac:dyDescent="0.3">
      <c r="A2789"/>
      <c r="B2789">
        <f t="shared" si="1470"/>
        <v>855000</v>
      </c>
      <c r="C2789" s="186" t="str">
        <f t="shared" si="1438"/>
        <v>-0.000644178445302978+0.00352161084441091i</v>
      </c>
      <c r="D2789" s="158" t="str">
        <f t="shared" si="1439"/>
        <v>-7.32889305370646-1.31243366108305i</v>
      </c>
      <c r="E2789" t="str">
        <f t="shared" si="1440"/>
        <v>129.148978499826-1852.45735910379i</v>
      </c>
      <c r="F2789" t="str">
        <f t="shared" si="1441"/>
        <v>0.955298393777278+0.174708610116113i</v>
      </c>
      <c r="G2789" t="str">
        <f t="shared" si="1436"/>
        <v>0.955298393777278+0.174708610116113i</v>
      </c>
      <c r="H2789" t="str">
        <f t="shared" si="1442"/>
        <v>11.1038925982658+2.58655013041685i</v>
      </c>
      <c r="I2789" t="str">
        <f t="shared" si="1443"/>
        <v>3357.57714852409i</v>
      </c>
      <c r="J2789" t="str">
        <f t="shared" si="1437"/>
        <v>-2791.17696467756+715.964379027839i</v>
      </c>
      <c r="K2789" t="str">
        <f t="shared" si="1444"/>
        <v>0.289512990231336-1.12866228122392i</v>
      </c>
      <c r="L2789" t="str">
        <f t="shared" si="1445"/>
        <v>0.0732002158571438-0.235885371058531i</v>
      </c>
      <c r="M2789" t="str">
        <f t="shared" si="1446"/>
        <v>0.36271320608848-1.36454765228245i</v>
      </c>
      <c r="N2789" t="str">
        <f t="shared" si="1447"/>
        <v>-10.9299888763519i</v>
      </c>
      <c r="O2789" t="str">
        <f t="shared" si="1448"/>
        <v>-0.0655384026378475+0.997850047742485i</v>
      </c>
      <c r="P2789" t="str">
        <f t="shared" si="1449"/>
        <v>1.06553840263785-0.997850047742485i</v>
      </c>
      <c r="Q2789" t="str">
        <f t="shared" si="1450"/>
        <v>-1.06553840263785+11.9278389240944i</v>
      </c>
      <c r="R2789" t="str">
        <f t="shared" si="1451"/>
        <v>-0.0909119565359123-0.0812107061349704i</v>
      </c>
      <c r="S2789" t="str">
        <f t="shared" si="1452"/>
        <v>1.19945008245288i</v>
      </c>
      <c r="T2789" t="str">
        <f t="shared" si="1453"/>
        <v>0.0974081881696469-0.109044353762953i</v>
      </c>
      <c r="U2789" t="e">
        <f t="shared" si="1454"/>
        <v>#DIV/0!</v>
      </c>
      <c r="V2789" t="str">
        <f t="shared" si="1455"/>
        <v>0.0000833333333333333-0.000310243553785371i</v>
      </c>
      <c r="W2789" t="e">
        <f t="shared" si="1456"/>
        <v>#DIV/0!</v>
      </c>
      <c r="X2789" t="e">
        <f t="shared" si="1457"/>
        <v>#DIV/0!</v>
      </c>
      <c r="Y2789" t="str">
        <f t="shared" si="1458"/>
        <v>0.00096+3.65304393759421i</v>
      </c>
      <c r="Z2789" t="e">
        <f t="shared" si="1459"/>
        <v>#DIV/0!</v>
      </c>
      <c r="AA2789" t="e">
        <f t="shared" si="1460"/>
        <v>#DIV/0!</v>
      </c>
      <c r="AB2789" t="str">
        <f t="shared" si="1461"/>
        <v>0.0555845313364105-0.0622245358700163i</v>
      </c>
      <c r="AC2789" t="str">
        <f t="shared" si="1462"/>
        <v>0.935252899234159-0.0984174026411005i</v>
      </c>
      <c r="AD2789" t="str">
        <f t="shared" si="1463"/>
        <v>0.065706269237217-0.0596179873487807i</v>
      </c>
      <c r="AE2789" t="e">
        <f t="shared" si="1464"/>
        <v>#DIV/0!</v>
      </c>
      <c r="AF2789" t="str">
        <f t="shared" si="1465"/>
        <v>-18.4327856519723-3.8989837914999i</v>
      </c>
      <c r="AG2789" t="e">
        <f t="shared" si="1466"/>
        <v>#DIV/0!</v>
      </c>
      <c r="AH2789" t="e">
        <f t="shared" si="1467"/>
        <v>#DIV/0!</v>
      </c>
      <c r="AI2789" t="e">
        <f t="shared" si="1468"/>
        <v>#DIV/0!</v>
      </c>
      <c r="AJ2789" t="e">
        <f t="shared" si="1469"/>
        <v>#DIV/0!</v>
      </c>
      <c r="AK2789"/>
      <c r="AL2789"/>
      <c r="AM2789"/>
      <c r="AN2789"/>
    </row>
    <row r="2790" spans="1:40" x14ac:dyDescent="0.3">
      <c r="A2790"/>
      <c r="B2790">
        <f t="shared" si="1470"/>
        <v>856000</v>
      </c>
      <c r="C2790" s="186" t="str">
        <f t="shared" si="1438"/>
        <v>-0.000642766451176633+0.00351785764729047i</v>
      </c>
      <c r="D2790" s="158" t="str">
        <f t="shared" si="1439"/>
        <v>-7.32963342706558-1.3110896577845i</v>
      </c>
      <c r="E2790" t="str">
        <f t="shared" si="1440"/>
        <v>128.848860140205-1850.31417250802i</v>
      </c>
      <c r="F2790" t="str">
        <f t="shared" si="1441"/>
        <v>0.95539637620955+0.17452955214092i</v>
      </c>
      <c r="G2790" t="str">
        <f t="shared" si="1436"/>
        <v>0.95539637620955+0.17452955214092i</v>
      </c>
      <c r="H2790" t="str">
        <f t="shared" si="1442"/>
        <v>11.1053213443039+2.58389237745346i</v>
      </c>
      <c r="I2790" t="str">
        <f t="shared" si="1443"/>
        <v>3361.50413934108i</v>
      </c>
      <c r="J2790" t="str">
        <f t="shared" si="1437"/>
        <v>-2797.71219231897+716.801764266469i</v>
      </c>
      <c r="K2790" t="str">
        <f t="shared" si="1444"/>
        <v>0.28887814344213-1.12750546147103i</v>
      </c>
      <c r="L2790" t="str">
        <f t="shared" si="1445"/>
        <v>0.0730442696446391-0.235658140907432i</v>
      </c>
      <c r="M2790" t="str">
        <f t="shared" si="1446"/>
        <v>0.361922413086769-1.36316360237846i</v>
      </c>
      <c r="N2790" t="str">
        <f t="shared" si="1447"/>
        <v>-10.9427724890728i</v>
      </c>
      <c r="O2790" t="str">
        <f t="shared" si="1448"/>
        <v>-0.0527772664124962+0.998606308887554i</v>
      </c>
      <c r="P2790" t="str">
        <f t="shared" si="1449"/>
        <v>1.0527772664125-0.998606308887554i</v>
      </c>
      <c r="Q2790" t="str">
        <f t="shared" si="1450"/>
        <v>-1.0527772664125+11.9413787979604i</v>
      </c>
      <c r="R2790" t="str">
        <f t="shared" si="1451"/>
        <v>-0.0906933522684724-0.0801664014789497i</v>
      </c>
      <c r="S2790" t="str">
        <f t="shared" si="1452"/>
        <v>1.20085294804639i</v>
      </c>
      <c r="T2790" t="str">
        <f t="shared" si="1453"/>
        <v>0.0962680595502672-0.108909379439805i</v>
      </c>
      <c r="U2790" t="e">
        <f t="shared" si="1454"/>
        <v>#DIV/0!</v>
      </c>
      <c r="V2790" t="str">
        <f t="shared" si="1455"/>
        <v>0.0000833333333333333-0.00030988111972721i</v>
      </c>
      <c r="W2790" t="e">
        <f t="shared" si="1456"/>
        <v>#DIV/0!</v>
      </c>
      <c r="X2790" t="e">
        <f t="shared" si="1457"/>
        <v>#DIV/0!</v>
      </c>
      <c r="Y2790" t="str">
        <f t="shared" si="1458"/>
        <v>0.00096+3.65731650360309i</v>
      </c>
      <c r="Z2790" t="e">
        <f t="shared" si="1459"/>
        <v>#DIV/0!</v>
      </c>
      <c r="AA2790" t="e">
        <f t="shared" si="1460"/>
        <v>#DIV/0!</v>
      </c>
      <c r="AB2790" t="str">
        <f t="shared" si="1461"/>
        <v>0.0549339339260462-0.0621475147834362i</v>
      </c>
      <c r="AC2790" t="str">
        <f t="shared" si="1462"/>
        <v>0.935164591795806-0.0973765177812163i</v>
      </c>
      <c r="AD2790" t="str">
        <f t="shared" si="1463"/>
        <v>0.0649581494391013-0.0596922904045681i</v>
      </c>
      <c r="AE2790" t="e">
        <f t="shared" si="1464"/>
        <v>#DIV/0!</v>
      </c>
      <c r="AF2790" t="str">
        <f t="shared" si="1465"/>
        <v>-18.4349547713695-3.89498203523796i</v>
      </c>
      <c r="AG2790" t="e">
        <f t="shared" si="1466"/>
        <v>#DIV/0!</v>
      </c>
      <c r="AH2790" t="e">
        <f t="shared" si="1467"/>
        <v>#DIV/0!</v>
      </c>
      <c r="AI2790" t="e">
        <f t="shared" si="1468"/>
        <v>#DIV/0!</v>
      </c>
      <c r="AJ2790" t="e">
        <f t="shared" si="1469"/>
        <v>#DIV/0!</v>
      </c>
      <c r="AK2790"/>
      <c r="AL2790"/>
      <c r="AM2790"/>
      <c r="AN2790"/>
    </row>
    <row r="2791" spans="1:40" x14ac:dyDescent="0.3">
      <c r="A2791"/>
      <c r="B2791">
        <f t="shared" si="1470"/>
        <v>857000</v>
      </c>
      <c r="C2791" s="186" t="str">
        <f t="shared" si="1438"/>
        <v>-0.000641358993826321+0.0035141120510785i</v>
      </c>
      <c r="D2791" s="158" t="str">
        <f t="shared" si="1439"/>
        <v>-7.33037142159766-1.30974818378054i</v>
      </c>
      <c r="E2791" t="str">
        <f t="shared" si="1440"/>
        <v>128.54978501265-1848.17591495262i</v>
      </c>
      <c r="F2791" t="str">
        <f t="shared" si="1441"/>
        <v>0.95549404382326+0.174350831674627i</v>
      </c>
      <c r="G2791" t="str">
        <f t="shared" si="1436"/>
        <v>0.95549404382326+0.174350831674627i</v>
      </c>
      <c r="H2791" t="str">
        <f t="shared" si="1442"/>
        <v>11.1067454981327+2.58123965895599i</v>
      </c>
      <c r="I2791" t="str">
        <f t="shared" si="1443"/>
        <v>3365.43113015807i</v>
      </c>
      <c r="J2791" t="str">
        <f t="shared" si="1437"/>
        <v>-2804.25505903419+717.639149505098i</v>
      </c>
      <c r="K2791" t="str">
        <f t="shared" si="1444"/>
        <v>0.28824533754553-1.12635082215415i</v>
      </c>
      <c r="L2791" t="str">
        <f t="shared" si="1445"/>
        <v>0.0728888053519434-0.235431291847507i</v>
      </c>
      <c r="M2791" t="str">
        <f t="shared" si="1446"/>
        <v>0.361134142897473-1.36178211400166i</v>
      </c>
      <c r="N2791" t="str">
        <f t="shared" si="1447"/>
        <v>-10.9555561017937i</v>
      </c>
      <c r="O2791" t="str">
        <f t="shared" si="1448"/>
        <v>-0.0400075054039199+0.999199379258892i</v>
      </c>
      <c r="P2791" t="str">
        <f t="shared" si="1449"/>
        <v>1.04000750540392-0.999199379258892i</v>
      </c>
      <c r="Q2791" t="str">
        <f t="shared" si="1450"/>
        <v>-1.04000750540392+11.9547554810526i</v>
      </c>
      <c r="R2791" t="str">
        <f t="shared" si="1451"/>
        <v>-0.0904652737039671-0.0791252437804012i</v>
      </c>
      <c r="S2791" t="str">
        <f t="shared" si="1452"/>
        <v>1.20225581363991i</v>
      </c>
      <c r="T2791" t="str">
        <f t="shared" si="1453"/>
        <v>0.0951287843406625-0.10876240124312i</v>
      </c>
      <c r="U2791" t="e">
        <f t="shared" si="1454"/>
        <v>#DIV/0!</v>
      </c>
      <c r="V2791" t="str">
        <f t="shared" si="1455"/>
        <v>0.0000833333333333333-0.000309519531489489i</v>
      </c>
      <c r="W2791" t="e">
        <f t="shared" si="1456"/>
        <v>#DIV/0!</v>
      </c>
      <c r="X2791" t="e">
        <f t="shared" si="1457"/>
        <v>#DIV/0!</v>
      </c>
      <c r="Y2791" t="str">
        <f t="shared" si="1458"/>
        <v>0.00096+3.66158906961198i</v>
      </c>
      <c r="Z2791" t="e">
        <f t="shared" si="1459"/>
        <v>#DIV/0!</v>
      </c>
      <c r="AA2791" t="e">
        <f t="shared" si="1460"/>
        <v>#DIV/0!</v>
      </c>
      <c r="AB2791" t="str">
        <f t="shared" si="1461"/>
        <v>0.0542838235012555-0.0620636438652627i</v>
      </c>
      <c r="AC2791" t="str">
        <f t="shared" si="1462"/>
        <v>0.93508658192784-0.0963360407560084i</v>
      </c>
      <c r="AD2791" t="str">
        <f t="shared" si="1463"/>
        <v>0.0642085825106451-0.0597570795299293i</v>
      </c>
      <c r="AE2791" t="e">
        <f t="shared" si="1464"/>
        <v>#DIV/0!</v>
      </c>
      <c r="AF2791" t="str">
        <f t="shared" si="1465"/>
        <v>-18.4371169197304-3.89098784273653i</v>
      </c>
      <c r="AG2791" t="e">
        <f t="shared" si="1466"/>
        <v>#DIV/0!</v>
      </c>
      <c r="AH2791" t="e">
        <f t="shared" si="1467"/>
        <v>#DIV/0!</v>
      </c>
      <c r="AI2791" t="e">
        <f t="shared" si="1468"/>
        <v>#DIV/0!</v>
      </c>
      <c r="AJ2791" t="e">
        <f t="shared" si="1469"/>
        <v>#DIV/0!</v>
      </c>
      <c r="AK2791"/>
      <c r="AL2791"/>
      <c r="AM2791"/>
      <c r="AN2791"/>
    </row>
    <row r="2792" spans="1:40" x14ac:dyDescent="0.3">
      <c r="A2792"/>
      <c r="B2792">
        <f t="shared" si="1470"/>
        <v>858000</v>
      </c>
      <c r="C2792" s="186" t="str">
        <f t="shared" si="1438"/>
        <v>-0.000639956054285983+0.00351037403403382i</v>
      </c>
      <c r="D2792" s="158" t="str">
        <f t="shared" si="1439"/>
        <v>-7.33110704724749-1.30840923276314i</v>
      </c>
      <c r="E2792" t="str">
        <f t="shared" si="1440"/>
        <v>128.251748295428-1846.04256953817i</v>
      </c>
      <c r="F2792" t="str">
        <f t="shared" si="1441"/>
        <v>0.955591397934517+0.174172447872704i</v>
      </c>
      <c r="G2792" t="str">
        <f t="shared" si="1436"/>
        <v>0.955591397934517+0.174172447872704i</v>
      </c>
      <c r="H2792" t="str">
        <f t="shared" si="1442"/>
        <v>11.1081650789597+2.57859196219913i</v>
      </c>
      <c r="I2792" t="str">
        <f t="shared" si="1443"/>
        <v>3369.35812097505i</v>
      </c>
      <c r="J2792" t="str">
        <f t="shared" si="1437"/>
        <v>-2810.80556482321+718.476534743727i</v>
      </c>
      <c r="K2792" t="str">
        <f t="shared" si="1444"/>
        <v>0.287614564003497-1.12519835781914i</v>
      </c>
      <c r="L2792" t="str">
        <f t="shared" si="1445"/>
        <v>0.0727338210650055-0.235204823138164i</v>
      </c>
      <c r="M2792" t="str">
        <f t="shared" si="1446"/>
        <v>0.360348385068503-1.3604031809573i</v>
      </c>
      <c r="N2792" t="str">
        <f t="shared" si="1447"/>
        <v>-10.9683397145145i</v>
      </c>
      <c r="O2792" t="str">
        <f t="shared" si="1448"/>
        <v>-0.0272312064277754+0.99962916193781i</v>
      </c>
      <c r="P2792" t="str">
        <f t="shared" si="1449"/>
        <v>1.02723120642778-0.99962916193781i</v>
      </c>
      <c r="Q2792" t="str">
        <f t="shared" si="1450"/>
        <v>-1.02723120642778+11.9679688764523i</v>
      </c>
      <c r="R2792" t="str">
        <f t="shared" si="1451"/>
        <v>-0.0902277479703664-0.0780873060144479i</v>
      </c>
      <c r="S2792" t="str">
        <f t="shared" si="1452"/>
        <v>1.20365867923342i</v>
      </c>
      <c r="T2792" t="str">
        <f t="shared" si="1453"/>
        <v>0.0939904636222463-0.108603411952217i</v>
      </c>
      <c r="U2792" t="e">
        <f t="shared" si="1454"/>
        <v>#DIV/0!</v>
      </c>
      <c r="V2792" t="str">
        <f t="shared" si="1455"/>
        <v>0.0000833333333333333-0.000309158786114793i</v>
      </c>
      <c r="W2792" t="e">
        <f t="shared" si="1456"/>
        <v>#DIV/0!</v>
      </c>
      <c r="X2792" t="e">
        <f t="shared" si="1457"/>
        <v>#DIV/0!</v>
      </c>
      <c r="Y2792" t="str">
        <f t="shared" si="1458"/>
        <v>0.00096+3.66586163562086i</v>
      </c>
      <c r="Z2792" t="e">
        <f t="shared" si="1459"/>
        <v>#DIV/0!</v>
      </c>
      <c r="AA2792" t="e">
        <f t="shared" si="1460"/>
        <v>#DIV/0!</v>
      </c>
      <c r="AB2792" t="str">
        <f t="shared" si="1461"/>
        <v>0.0536342577426409-0.0619729189951218i</v>
      </c>
      <c r="AC2792" t="str">
        <f t="shared" si="1462"/>
        <v>0.935018862027736-0.0952960561192457i</v>
      </c>
      <c r="AD2792" t="str">
        <f t="shared" si="1463"/>
        <v>0.0634576892226407-0.0598123243850715i</v>
      </c>
      <c r="AE2792" t="e">
        <f t="shared" si="1464"/>
        <v>#DIV/0!</v>
      </c>
      <c r="AF2792" t="str">
        <f t="shared" si="1465"/>
        <v>-18.4392721262072-3.88700119496227i</v>
      </c>
      <c r="AG2792" t="e">
        <f t="shared" si="1466"/>
        <v>#DIV/0!</v>
      </c>
      <c r="AH2792" t="e">
        <f t="shared" si="1467"/>
        <v>#DIV/0!</v>
      </c>
      <c r="AI2792" t="e">
        <f t="shared" si="1468"/>
        <v>#DIV/0!</v>
      </c>
      <c r="AJ2792" t="e">
        <f t="shared" si="1469"/>
        <v>#DIV/0!</v>
      </c>
      <c r="AK2792"/>
      <c r="AL2792"/>
      <c r="AM2792"/>
      <c r="AN2792"/>
    </row>
    <row r="2793" spans="1:40" x14ac:dyDescent="0.3">
      <c r="A2793"/>
      <c r="B2793">
        <f t="shared" si="1470"/>
        <v>859000</v>
      </c>
      <c r="C2793" s="186" t="str">
        <f t="shared" si="1438"/>
        <v>-0.000638557613686003+0.00350664357449189i</v>
      </c>
      <c r="D2793" s="158" t="str">
        <f t="shared" si="1439"/>
        <v>-7.33184031390895-1.30707279844061i</v>
      </c>
      <c r="E2793" t="str">
        <f t="shared" si="1440"/>
        <v>127.954745194584-1843.91411944201i</v>
      </c>
      <c r="F2793" t="str">
        <f t="shared" si="1441"/>
        <v>0.955688439852699+0.173994399892832i</v>
      </c>
      <c r="G2793" t="str">
        <f t="shared" si="1436"/>
        <v>0.955688439852699+0.173994399892832i</v>
      </c>
      <c r="H2793" t="str">
        <f t="shared" si="1442"/>
        <v>11.1095801058939+2.57594927449174i</v>
      </c>
      <c r="I2793" t="str">
        <f t="shared" si="1443"/>
        <v>3373.28511179204i</v>
      </c>
      <c r="J2793" t="str">
        <f t="shared" si="1437"/>
        <v>-2817.36370968604+719.313919982356i</v>
      </c>
      <c r="K2793" t="str">
        <f t="shared" si="1444"/>
        <v>0.286985814321471-1.12404806302628i</v>
      </c>
      <c r="L2793" t="str">
        <f t="shared" si="1445"/>
        <v>0.0725793148788816-0.234978734039445i</v>
      </c>
      <c r="M2793" t="str">
        <f t="shared" si="1446"/>
        <v>0.359565129200353-1.35902679706572i</v>
      </c>
      <c r="N2793" t="str">
        <f t="shared" si="1447"/>
        <v>-10.9811233272354i</v>
      </c>
      <c r="O2793" t="str">
        <f t="shared" si="1448"/>
        <v>-0.0144504573678411+0.99989558668986i</v>
      </c>
      <c r="P2793" t="str">
        <f t="shared" si="1449"/>
        <v>1.01445045736784-0.99989558668986i</v>
      </c>
      <c r="Q2793" t="str">
        <f t="shared" si="1450"/>
        <v>-1.01445045736784+11.9810189139253i</v>
      </c>
      <c r="R2793" t="str">
        <f t="shared" si="1451"/>
        <v>-0.0899808022874745-0.0770526612106425i</v>
      </c>
      <c r="S2793" t="str">
        <f t="shared" si="1452"/>
        <v>1.20506154482693i</v>
      </c>
      <c r="T2793" t="str">
        <f t="shared" si="1453"/>
        <v>0.0928531989515229-0.108432404609311i</v>
      </c>
      <c r="U2793" t="e">
        <f t="shared" si="1454"/>
        <v>#DIV/0!</v>
      </c>
      <c r="V2793" t="str">
        <f t="shared" si="1455"/>
        <v>0.0000833333333333333-0.000308798880659479i</v>
      </c>
      <c r="W2793" t="e">
        <f t="shared" si="1456"/>
        <v>#DIV/0!</v>
      </c>
      <c r="X2793" t="e">
        <f t="shared" si="1457"/>
        <v>#DIV/0!</v>
      </c>
      <c r="Y2793" t="str">
        <f t="shared" si="1458"/>
        <v>0.00096+3.67013420162974i</v>
      </c>
      <c r="Z2793" t="e">
        <f t="shared" si="1459"/>
        <v>#DIV/0!</v>
      </c>
      <c r="AA2793" t="e">
        <f t="shared" si="1460"/>
        <v>#DIV/0!</v>
      </c>
      <c r="AB2793" t="str">
        <f t="shared" si="1461"/>
        <v>0.0529852946019086-0.0618753362026571i</v>
      </c>
      <c r="AC2793" t="str">
        <f t="shared" si="1462"/>
        <v>0.934961424322392-0.0942566484704391i</v>
      </c>
      <c r="AD2793" t="str">
        <f t="shared" si="1463"/>
        <v>0.0627055910323524-0.0598579961650822i</v>
      </c>
      <c r="AE2793" t="e">
        <f t="shared" si="1464"/>
        <v>#DIV/0!</v>
      </c>
      <c r="AF2793" t="str">
        <f t="shared" si="1465"/>
        <v>-18.4414204198028-3.88302207293235i</v>
      </c>
      <c r="AG2793" t="e">
        <f t="shared" si="1466"/>
        <v>#DIV/0!</v>
      </c>
      <c r="AH2793" t="e">
        <f t="shared" si="1467"/>
        <v>#DIV/0!</v>
      </c>
      <c r="AI2793" t="e">
        <f t="shared" si="1468"/>
        <v>#DIV/0!</v>
      </c>
      <c r="AJ2793" t="e">
        <f t="shared" si="1469"/>
        <v>#DIV/0!</v>
      </c>
      <c r="AK2793"/>
      <c r="AL2793"/>
      <c r="AM2793"/>
      <c r="AN2793"/>
    </row>
    <row r="2794" spans="1:40" x14ac:dyDescent="0.3">
      <c r="A2794"/>
      <c r="B2794">
        <f t="shared" si="1470"/>
        <v>860000</v>
      </c>
      <c r="C2794" s="186" t="str">
        <f t="shared" si="1438"/>
        <v>-0.000637163653252726+0.00350292065086455i</v>
      </c>
      <c r="D2794" s="158" t="str">
        <f t="shared" si="1439"/>
        <v>-7.33257123142591-1.30573887453782i</v>
      </c>
      <c r="E2794" t="str">
        <f t="shared" si="1440"/>
        <v>127.658770943754-1841.7905479178i</v>
      </c>
      <c r="F2794" t="str">
        <f t="shared" si="1441"/>
        <v>0.955785170880561+0.173816686894929i</v>
      </c>
      <c r="G2794" t="str">
        <f t="shared" si="1436"/>
        <v>0.955785170880561+0.173816686894929i</v>
      </c>
      <c r="H2794" t="str">
        <f t="shared" si="1442"/>
        <v>11.1109905979479+2.5733115831773i</v>
      </c>
      <c r="I2794" t="str">
        <f t="shared" si="1443"/>
        <v>3377.21210260903i</v>
      </c>
      <c r="J2794" t="str">
        <f t="shared" si="1437"/>
        <v>-2823.92949362268+720.151305220985i</v>
      </c>
      <c r="K2794" t="str">
        <f t="shared" si="1444"/>
        <v>0.28635908004811-1.12289993235015i</v>
      </c>
      <c r="L2794" t="str">
        <f t="shared" si="1445"/>
        <v>0.0724252848976883-0.234753023812039i</v>
      </c>
      <c r="M2794" t="str">
        <f t="shared" si="1446"/>
        <v>0.358784364945798-1.35765295616219i</v>
      </c>
      <c r="N2794" t="str">
        <f t="shared" si="1447"/>
        <v>-10.9939069399563i</v>
      </c>
      <c r="O2794" t="str">
        <f t="shared" si="1448"/>
        <v>-0.00166734683542506+0.999998609976299i</v>
      </c>
      <c r="P2794" t="str">
        <f t="shared" si="1449"/>
        <v>1.00166734683543-0.999998609976299i</v>
      </c>
      <c r="Q2794" t="str">
        <f t="shared" si="1450"/>
        <v>-1.00166734683543+11.9939055499326i</v>
      </c>
      <c r="R2794" t="str">
        <f t="shared" si="1451"/>
        <v>-0.089724463976507-0.0760213824647781i</v>
      </c>
      <c r="S2794" t="str">
        <f t="shared" si="1452"/>
        <v>1.20646441042044i</v>
      </c>
      <c r="T2794" t="str">
        <f t="shared" si="1453"/>
        <v>0.0917170923747153-0.108249372531707i</v>
      </c>
      <c r="U2794" t="e">
        <f t="shared" si="1454"/>
        <v>#DIV/0!</v>
      </c>
      <c r="V2794" t="str">
        <f t="shared" si="1455"/>
        <v>0.0000833333333333333-0.000308439812193595i</v>
      </c>
      <c r="W2794" t="e">
        <f t="shared" si="1456"/>
        <v>#DIV/0!</v>
      </c>
      <c r="X2794" t="e">
        <f t="shared" si="1457"/>
        <v>#DIV/0!</v>
      </c>
      <c r="Y2794" t="str">
        <f t="shared" si="1458"/>
        <v>0.00096+3.67440676763862i</v>
      </c>
      <c r="Z2794" t="e">
        <f t="shared" si="1459"/>
        <v>#DIV/0!</v>
      </c>
      <c r="AA2794" t="e">
        <f t="shared" si="1460"/>
        <v>#DIV/0!</v>
      </c>
      <c r="AB2794" t="str">
        <f t="shared" si="1461"/>
        <v>0.0523369923102154-0.0617708916744884i</v>
      </c>
      <c r="AC2794" t="str">
        <f t="shared" si="1462"/>
        <v>0.93491426086255-0.0932179024681687i</v>
      </c>
      <c r="AD2794" t="str">
        <f t="shared" si="1463"/>
        <v>0.0619524100640512-0.0598940676162197i</v>
      </c>
      <c r="AE2794" t="e">
        <f t="shared" si="1464"/>
        <v>#DIV/0!</v>
      </c>
      <c r="AF2794" t="str">
        <f t="shared" si="1465"/>
        <v>-18.4435618293738-3.87905045771512i</v>
      </c>
      <c r="AG2794" t="e">
        <f t="shared" si="1466"/>
        <v>#DIV/0!</v>
      </c>
      <c r="AH2794" t="e">
        <f t="shared" si="1467"/>
        <v>#DIV/0!</v>
      </c>
      <c r="AI2794" t="e">
        <f t="shared" si="1468"/>
        <v>#DIV/0!</v>
      </c>
      <c r="AJ2794" t="e">
        <f t="shared" si="1469"/>
        <v>#DIV/0!</v>
      </c>
      <c r="AK2794"/>
      <c r="AL2794"/>
      <c r="AM2794"/>
      <c r="AN2794"/>
    </row>
    <row r="2795" spans="1:40" x14ac:dyDescent="0.3">
      <c r="A2795"/>
      <c r="B2795">
        <f t="shared" si="1470"/>
        <v>861000</v>
      </c>
      <c r="C2795" s="186" t="str">
        <f t="shared" si="1438"/>
        <v>-0.000635774154307849+0.00349920524163973i</v>
      </c>
      <c r="D2795" s="158" t="str">
        <f t="shared" si="1439"/>
        <v>-7.33329980959214-1.30440745479613i</v>
      </c>
      <c r="E2795" t="str">
        <f t="shared" si="1440"/>
        <v>127.363820803973-1839.67183829516i</v>
      </c>
      <c r="F2795" t="str">
        <f t="shared" si="1441"/>
        <v>0.955881592314232+0.173639308041135i</v>
      </c>
      <c r="G2795" t="str">
        <f t="shared" si="1436"/>
        <v>0.955881592314232+0.173639308041135i</v>
      </c>
      <c r="H2795" t="str">
        <f t="shared" si="1442"/>
        <v>11.1123965740372+2.57067887563367i</v>
      </c>
      <c r="I2795" t="str">
        <f t="shared" si="1443"/>
        <v>3381.13909342601i</v>
      </c>
      <c r="J2795" t="str">
        <f t="shared" si="1437"/>
        <v>-2830.50291663313+720.988690459614i</v>
      </c>
      <c r="K2795" t="str">
        <f t="shared" si="1444"/>
        <v>0.285734352775037-1.12175396037967i</v>
      </c>
      <c r="L2795" t="str">
        <f t="shared" si="1445"/>
        <v>0.0722717292345527-0.234527691717293i</v>
      </c>
      <c r="M2795" t="str">
        <f t="shared" si="1446"/>
        <v>0.35800608200959-1.35628165209696i</v>
      </c>
      <c r="N2795" t="str">
        <f t="shared" si="1447"/>
        <v>-11.0066905526772i</v>
      </c>
      <c r="O2795" t="str">
        <f t="shared" si="1448"/>
        <v>0.0111160361723577+0.999938214961212i</v>
      </c>
      <c r="P2795" t="str">
        <f t="shared" si="1449"/>
        <v>0.988883963827642-0.999938214961212i</v>
      </c>
      <c r="Q2795" t="str">
        <f t="shared" si="1450"/>
        <v>-0.988883963827642+12.0066287676384i</v>
      </c>
      <c r="R2795" t="str">
        <f t="shared" si="1451"/>
        <v>-0.0894587604699232-0.0749935429503699i</v>
      </c>
      <c r="S2795" t="str">
        <f t="shared" si="1452"/>
        <v>1.20786727601396i</v>
      </c>
      <c r="T2795" t="str">
        <f t="shared" si="1453"/>
        <v>0.0905822464420992-0.108054309324391i</v>
      </c>
      <c r="U2795" t="e">
        <f t="shared" si="1454"/>
        <v>#DIV/0!</v>
      </c>
      <c r="V2795" t="str">
        <f t="shared" si="1455"/>
        <v>0.0000833333333333333-0.000308081577800804i</v>
      </c>
      <c r="W2795" t="e">
        <f t="shared" si="1456"/>
        <v>#DIV/0!</v>
      </c>
      <c r="X2795" t="e">
        <f t="shared" si="1457"/>
        <v>#DIV/0!</v>
      </c>
      <c r="Y2795" t="str">
        <f t="shared" si="1458"/>
        <v>0.00096+3.6786793336475i</v>
      </c>
      <c r="Z2795" t="e">
        <f t="shared" si="1459"/>
        <v>#DIV/0!</v>
      </c>
      <c r="AA2795" t="e">
        <f t="shared" si="1460"/>
        <v>#DIV/0!</v>
      </c>
      <c r="AB2795" t="str">
        <f t="shared" si="1461"/>
        <v>0.0516894093863483-0.0616595817613962i</v>
      </c>
      <c r="AC2795" t="str">
        <f t="shared" si="1462"/>
        <v>0.934877363516842-0.09217990284318i</v>
      </c>
      <c r="AD2795" t="str">
        <f t="shared" si="1463"/>
        <v>0.0611982690890781-0.0599205130519614i</v>
      </c>
      <c r="AE2795" t="e">
        <f t="shared" si="1464"/>
        <v>#DIV/0!</v>
      </c>
      <c r="AF2795" t="str">
        <f t="shared" si="1465"/>
        <v>-18.4456963836293-3.8750863304298i</v>
      </c>
      <c r="AG2795" t="e">
        <f t="shared" si="1466"/>
        <v>#DIV/0!</v>
      </c>
      <c r="AH2795" t="e">
        <f t="shared" si="1467"/>
        <v>#DIV/0!</v>
      </c>
      <c r="AI2795" t="e">
        <f t="shared" si="1468"/>
        <v>#DIV/0!</v>
      </c>
      <c r="AJ2795" t="e">
        <f t="shared" si="1469"/>
        <v>#DIV/0!</v>
      </c>
      <c r="AK2795"/>
      <c r="AL2795"/>
      <c r="AM2795"/>
      <c r="AN2795"/>
    </row>
    <row r="2796" spans="1:40" x14ac:dyDescent="0.3">
      <c r="A2796"/>
      <c r="B2796">
        <f t="shared" si="1470"/>
        <v>862000</v>
      </c>
      <c r="C2796" s="186" t="str">
        <f t="shared" si="1438"/>
        <v>-0.000634389098267831+0.00349549732538109i</v>
      </c>
      <c r="D2796" s="158" t="str">
        <f t="shared" si="1439"/>
        <v>-7.33402605815169-1.30307853297321i</v>
      </c>
      <c r="E2796" t="str">
        <f t="shared" si="1440"/>
        <v>127.06989006348-1837.5579739791i</v>
      </c>
      <c r="F2796" t="str">
        <f t="shared" si="1441"/>
        <v>0.955977705443256+0.173462262495799i</v>
      </c>
      <c r="G2796" t="str">
        <f t="shared" si="1436"/>
        <v>0.955977705443256+0.173462262495799i</v>
      </c>
      <c r="H2796" t="str">
        <f t="shared" si="1442"/>
        <v>11.1137980529813+2.56805113927285i</v>
      </c>
      <c r="I2796" t="str">
        <f t="shared" si="1443"/>
        <v>3385.066084243i</v>
      </c>
      <c r="J2796" t="str">
        <f t="shared" si="1437"/>
        <v>-2837.08397871738+721.826075698243i</v>
      </c>
      <c r="K2796" t="str">
        <f t="shared" si="1444"/>
        <v>0.285111624136587-1.12061014171806i</v>
      </c>
      <c r="L2796" t="str">
        <f t="shared" si="1445"/>
        <v>0.0721186460115637-0.234302737017223i</v>
      </c>
      <c r="M2796" t="str">
        <f t="shared" si="1446"/>
        <v>0.357230270148151-1.35491287873528i</v>
      </c>
      <c r="N2796" t="str">
        <f t="shared" si="1447"/>
        <v>-11.019474165398i</v>
      </c>
      <c r="O2796" t="str">
        <f t="shared" si="1448"/>
        <v>0.0238976026137631+0.999714411514266i</v>
      </c>
      <c r="P2796" t="str">
        <f t="shared" si="1449"/>
        <v>0.976102397386237-0.999714411514266i</v>
      </c>
      <c r="Q2796" t="str">
        <f t="shared" si="1450"/>
        <v>-0.976102397386237+12.0191885769123i</v>
      </c>
      <c r="R2796" t="str">
        <f t="shared" si="1451"/>
        <v>-0.0891837193215635-0.0739692159299686i</v>
      </c>
      <c r="S2796" t="str">
        <f t="shared" si="1452"/>
        <v>1.20927014160747i</v>
      </c>
      <c r="T2796" t="str">
        <f t="shared" si="1453"/>
        <v>0.0894487642222267-0.107847208893068i</v>
      </c>
      <c r="U2796" t="e">
        <f t="shared" si="1454"/>
        <v>#DIV/0!</v>
      </c>
      <c r="V2796" t="str">
        <f t="shared" si="1455"/>
        <v>0.0000833333333333333-0.000307724174578297i</v>
      </c>
      <c r="W2796" t="e">
        <f t="shared" si="1456"/>
        <v>#DIV/0!</v>
      </c>
      <c r="X2796" t="e">
        <f t="shared" si="1457"/>
        <v>#DIV/0!</v>
      </c>
      <c r="Y2796" t="str">
        <f t="shared" si="1458"/>
        <v>0.00096+3.68295189965639i</v>
      </c>
      <c r="Z2796" t="e">
        <f t="shared" si="1459"/>
        <v>#DIV/0!</v>
      </c>
      <c r="AA2796" t="e">
        <f t="shared" si="1460"/>
        <v>#DIV/0!</v>
      </c>
      <c r="AB2796" t="str">
        <f t="shared" si="1461"/>
        <v>0.0510426046448409-0.0615414029857617i</v>
      </c>
      <c r="AC2796" t="str">
        <f t="shared" si="1462"/>
        <v>0.934850723965495-0.091142734411388i</v>
      </c>
      <c r="AD2796" t="str">
        <f t="shared" si="1463"/>
        <v>0.0604432915055623-0.0599373083688046i</v>
      </c>
      <c r="AE2796" t="e">
        <f t="shared" si="1464"/>
        <v>#DIV/0!</v>
      </c>
      <c r="AF2796" t="str">
        <f t="shared" si="1465"/>
        <v>-18.447824111133-3.87112967224606i</v>
      </c>
      <c r="AG2796" t="e">
        <f t="shared" si="1466"/>
        <v>#DIV/0!</v>
      </c>
      <c r="AH2796" t="e">
        <f t="shared" si="1467"/>
        <v>#DIV/0!</v>
      </c>
      <c r="AI2796" t="e">
        <f t="shared" si="1468"/>
        <v>#DIV/0!</v>
      </c>
      <c r="AJ2796" t="e">
        <f t="shared" si="1469"/>
        <v>#DIV/0!</v>
      </c>
      <c r="AK2796"/>
      <c r="AL2796"/>
      <c r="AM2796"/>
      <c r="AN2796"/>
    </row>
    <row r="2797" spans="1:40" x14ac:dyDescent="0.3">
      <c r="A2797"/>
      <c r="B2797">
        <f t="shared" si="1470"/>
        <v>863000</v>
      </c>
      <c r="C2797" s="186" t="str">
        <f t="shared" si="1438"/>
        <v>-0.000633008466643397+0.00349179688072779i</v>
      </c>
      <c r="D2797" s="158" t="str">
        <f t="shared" si="1439"/>
        <v>-7.33474998679924-1.30175210284323i</v>
      </c>
      <c r="E2797" t="str">
        <f t="shared" si="1440"/>
        <v>126.776974037544-1835.44893844975i</v>
      </c>
      <c r="F2797" t="str">
        <f t="shared" si="1441"/>
        <v>0.956073511550649+0.173285549425497i</v>
      </c>
      <c r="G2797" t="str">
        <f t="shared" si="1436"/>
        <v>0.956073511550649+0.173285549425497i</v>
      </c>
      <c r="H2797" t="str">
        <f t="shared" si="1442"/>
        <v>11.1151950535043+2.56542836154122i</v>
      </c>
      <c r="I2797" t="str">
        <f t="shared" si="1443"/>
        <v>3388.99307505999i</v>
      </c>
      <c r="J2797" t="str">
        <f t="shared" si="1437"/>
        <v>-2843.67267987543+722.663460936872i</v>
      </c>
      <c r="K2797" t="str">
        <f t="shared" si="1444"/>
        <v>0.28449088580955-1.11946847098285i</v>
      </c>
      <c r="L2797" t="str">
        <f t="shared" si="1445"/>
        <v>0.0719660333597229-0.234078158974525i</v>
      </c>
      <c r="M2797" t="str">
        <f t="shared" si="1446"/>
        <v>0.356456919169273-1.35354662995737i</v>
      </c>
      <c r="N2797" t="str">
        <f t="shared" si="1447"/>
        <v>-11.0322577781189i</v>
      </c>
      <c r="O2797" t="str">
        <f t="shared" si="1448"/>
        <v>0.0366752637442117+0.999327236209087i</v>
      </c>
      <c r="P2797" t="str">
        <f t="shared" si="1449"/>
        <v>0.963324736255788-0.999327236209087i</v>
      </c>
      <c r="Q2797" t="str">
        <f t="shared" si="1450"/>
        <v>-0.963324736255788+12.031585014328i</v>
      </c>
      <c r="R2797" t="str">
        <f t="shared" si="1451"/>
        <v>-0.0888993682170491-0.0729484747661748i</v>
      </c>
      <c r="S2797" t="str">
        <f t="shared" si="1452"/>
        <v>1.21067300720098i</v>
      </c>
      <c r="T2797" t="str">
        <f t="shared" si="1453"/>
        <v>0.0883167493158896-0.107628065457602i</v>
      </c>
      <c r="U2797" t="e">
        <f t="shared" si="1454"/>
        <v>#DIV/0!</v>
      </c>
      <c r="V2797" t="str">
        <f t="shared" si="1455"/>
        <v>0.0000833333333333333-0.000307367599636723i</v>
      </c>
      <c r="W2797" t="e">
        <f t="shared" si="1456"/>
        <v>#DIV/0!</v>
      </c>
      <c r="X2797" t="e">
        <f t="shared" si="1457"/>
        <v>#DIV/0!</v>
      </c>
      <c r="Y2797" t="str">
        <f t="shared" si="1458"/>
        <v>0.00096+3.68722446566527i</v>
      </c>
      <c r="Z2797" t="e">
        <f t="shared" si="1459"/>
        <v>#DIV/0!</v>
      </c>
      <c r="AA2797" t="e">
        <f t="shared" si="1460"/>
        <v>#DIV/0!</v>
      </c>
      <c r="AB2797" t="str">
        <f t="shared" si="1461"/>
        <v>0.0503966372039417-0.0614163520492366i</v>
      </c>
      <c r="AC2797" t="str">
        <f t="shared" si="1462"/>
        <v>0.934834333693689-0.0901064820866658i</v>
      </c>
      <c r="AD2797" t="str">
        <f t="shared" si="1463"/>
        <v>0.0596876013177008-0.0599444310618022i</v>
      </c>
      <c r="AE2797" t="e">
        <f t="shared" si="1464"/>
        <v>#DIV/0!</v>
      </c>
      <c r="AF2797" t="str">
        <f t="shared" si="1465"/>
        <v>-18.4499450403035-3.86718046438445i</v>
      </c>
      <c r="AG2797" t="e">
        <f t="shared" si="1466"/>
        <v>#DIV/0!</v>
      </c>
      <c r="AH2797" t="e">
        <f t="shared" si="1467"/>
        <v>#DIV/0!</v>
      </c>
      <c r="AI2797" t="e">
        <f t="shared" si="1468"/>
        <v>#DIV/0!</v>
      </c>
      <c r="AJ2797" t="e">
        <f t="shared" si="1469"/>
        <v>#DIV/0!</v>
      </c>
      <c r="AK2797"/>
      <c r="AL2797"/>
      <c r="AM2797"/>
      <c r="AN2797"/>
    </row>
    <row r="2798" spans="1:40" x14ac:dyDescent="0.3">
      <c r="A2798"/>
      <c r="B2798">
        <f t="shared" si="1470"/>
        <v>864000</v>
      </c>
      <c r="C2798" s="186" t="str">
        <f t="shared" si="1438"/>
        <v>-0.000631632241038902+0.00348810388639413i</v>
      </c>
      <c r="D2798" s="158" t="str">
        <f t="shared" si="1439"/>
        <v>-7.33547160518024-1.30042815819669i</v>
      </c>
      <c r="E2798" t="str">
        <f t="shared" si="1440"/>
        <v>126.485068068268-1833.34471526184i</v>
      </c>
      <c r="F2798" t="str">
        <f t="shared" si="1441"/>
        <v>0.956169011912905+0.173109167999006i</v>
      </c>
      <c r="G2798" t="str">
        <f t="shared" si="1436"/>
        <v>0.956169011912905+0.173109167999006i</v>
      </c>
      <c r="H2798" t="str">
        <f t="shared" si="1442"/>
        <v>11.1165875942353+2.56281052991926i</v>
      </c>
      <c r="I2798" t="str">
        <f t="shared" si="1443"/>
        <v>3392.92006587698i</v>
      </c>
      <c r="J2798" t="str">
        <f t="shared" si="1437"/>
        <v>-2850.2690201073+723.500846175501i</v>
      </c>
      <c r="K2798" t="str">
        <f t="shared" si="1444"/>
        <v>0.283872129512917-1.11832894280581i</v>
      </c>
      <c r="L2798" t="str">
        <f t="shared" si="1445"/>
        <v>0.0718138894188982-0.233853956852588i</v>
      </c>
      <c r="M2798" t="str">
        <f t="shared" si="1446"/>
        <v>0.355686018931815-1.3521828996584i</v>
      </c>
      <c r="N2798" t="str">
        <f t="shared" si="1447"/>
        <v>-11.0450413908398i</v>
      </c>
      <c r="O2798" t="str">
        <f t="shared" si="1448"/>
        <v>0.0494469314570201+0.998776752317296i</v>
      </c>
      <c r="P2798" t="str">
        <f t="shared" si="1449"/>
        <v>0.95055306854298-0.998776752317296i</v>
      </c>
      <c r="Q2798" t="str">
        <f t="shared" si="1450"/>
        <v>-0.95055306854298+12.0438181431571i</v>
      </c>
      <c r="R2798" t="str">
        <f t="shared" si="1451"/>
        <v>-0.0886057349844802-0.0719313929324975i</v>
      </c>
      <c r="S2798" t="str">
        <f t="shared" si="1452"/>
        <v>1.21207587279449i</v>
      </c>
      <c r="T2798" t="str">
        <f t="shared" si="1453"/>
        <v>0.0871863058699803-0.107396873565911i</v>
      </c>
      <c r="U2798" t="e">
        <f t="shared" si="1454"/>
        <v>#DIV/0!</v>
      </c>
      <c r="V2798" t="str">
        <f t="shared" si="1455"/>
        <v>0.0000833333333333333-0.000307011850100107i</v>
      </c>
      <c r="W2798" t="e">
        <f t="shared" si="1456"/>
        <v>#DIV/0!</v>
      </c>
      <c r="X2798" t="e">
        <f t="shared" si="1457"/>
        <v>#DIV/0!</v>
      </c>
      <c r="Y2798" t="str">
        <f t="shared" si="1458"/>
        <v>0.00096+3.69149703167415i</v>
      </c>
      <c r="Z2798" t="e">
        <f t="shared" si="1459"/>
        <v>#DIV/0!</v>
      </c>
      <c r="AA2798" t="e">
        <f t="shared" si="1460"/>
        <v>#DIV/0!</v>
      </c>
      <c r="AB2798" t="str">
        <f t="shared" si="1461"/>
        <v>0.049751566493523-0.0612844258406715i</v>
      </c>
      <c r="AC2798" t="str">
        <f t="shared" si="1462"/>
        <v>0.934828183984563-0.0890712308935501i</v>
      </c>
      <c r="AD2798" t="str">
        <f t="shared" si="1463"/>
        <v>0.0589313231147123-0.0599418602398319i</v>
      </c>
      <c r="AE2798" t="e">
        <f t="shared" si="1464"/>
        <v>#DIV/0!</v>
      </c>
      <c r="AF2798" t="str">
        <f t="shared" si="1465"/>
        <v>-18.4520591994155-3.86323868811595i</v>
      </c>
      <c r="AG2798" t="e">
        <f t="shared" si="1466"/>
        <v>#DIV/0!</v>
      </c>
      <c r="AH2798" t="e">
        <f t="shared" si="1467"/>
        <v>#DIV/0!</v>
      </c>
      <c r="AI2798" t="e">
        <f t="shared" si="1468"/>
        <v>#DIV/0!</v>
      </c>
      <c r="AJ2798" t="e">
        <f t="shared" si="1469"/>
        <v>#DIV/0!</v>
      </c>
      <c r="AK2798"/>
      <c r="AL2798"/>
      <c r="AM2798"/>
      <c r="AN2798"/>
    </row>
    <row r="2799" spans="1:40" x14ac:dyDescent="0.3">
      <c r="A2799"/>
      <c r="B2799">
        <f t="shared" si="1470"/>
        <v>865000</v>
      </c>
      <c r="C2799" s="186" t="str">
        <f t="shared" si="1438"/>
        <v>-0.000630260403151869+0.00348441832116937i</v>
      </c>
      <c r="D2799" s="158" t="str">
        <f t="shared" si="1439"/>
        <v>-7.33619092289155-1.29910669284053i</v>
      </c>
      <c r="E2799" t="str">
        <f t="shared" si="1440"/>
        <v>126.194167524407-1831.24528804431i</v>
      </c>
      <c r="F2799" t="str">
        <f t="shared" si="1441"/>
        <v>0.956264207800093+0.172933117387325i</v>
      </c>
      <c r="G2799" t="str">
        <f t="shared" si="1436"/>
        <v>0.956264207800093+0.172933117387325i</v>
      </c>
      <c r="H2799" t="str">
        <f t="shared" si="1442"/>
        <v>11.1179756937091+2.56019763192174i</v>
      </c>
      <c r="I2799" t="str">
        <f t="shared" si="1443"/>
        <v>3396.84705669396i</v>
      </c>
      <c r="J2799" t="str">
        <f t="shared" si="1437"/>
        <v>-2856.87299941297+724.33823141413i</v>
      </c>
      <c r="K2799" t="str">
        <f t="shared" si="1444"/>
        <v>0.283255347007644-1.11719155183296i</v>
      </c>
      <c r="L2799" t="str">
        <f t="shared" si="1445"/>
        <v>0.0716622123377735-0.233630129915501i</v>
      </c>
      <c r="M2799" t="str">
        <f t="shared" si="1446"/>
        <v>0.354917559345417-1.35082168174846i</v>
      </c>
      <c r="N2799" t="str">
        <f t="shared" si="1447"/>
        <v>-11.0578250035607i</v>
      </c>
      <c r="O2799" t="str">
        <f t="shared" si="1448"/>
        <v>0.0622105186250403+0.99806304979816i</v>
      </c>
      <c r="P2799" t="str">
        <f t="shared" si="1449"/>
        <v>0.93778948137496-0.99806304979816i</v>
      </c>
      <c r="Q2799" t="str">
        <f t="shared" si="1450"/>
        <v>-0.93778948137496+12.0558880533589i</v>
      </c>
      <c r="R2799" t="str">
        <f t="shared" si="1451"/>
        <v>-0.0883028476053946-0.0709180440238874i</v>
      </c>
      <c r="S2799" t="str">
        <f t="shared" si="1452"/>
        <v>1.21347873838801i</v>
      </c>
      <c r="T2799" t="str">
        <f t="shared" si="1453"/>
        <v>0.0860575385910522-0.107153628108263i</v>
      </c>
      <c r="U2799" t="e">
        <f t="shared" si="1454"/>
        <v>#DIV/0!</v>
      </c>
      <c r="V2799" t="str">
        <f t="shared" si="1455"/>
        <v>0.0000833333333333333-0.000306656923105772i</v>
      </c>
      <c r="W2799" t="e">
        <f t="shared" si="1456"/>
        <v>#DIV/0!</v>
      </c>
      <c r="X2799" t="e">
        <f t="shared" si="1457"/>
        <v>#DIV/0!</v>
      </c>
      <c r="Y2799" t="str">
        <f t="shared" si="1458"/>
        <v>0.00096+3.69576959768303i</v>
      </c>
      <c r="Z2799" t="e">
        <f t="shared" si="1459"/>
        <v>#DIV/0!</v>
      </c>
      <c r="AA2799" t="e">
        <f t="shared" si="1460"/>
        <v>#DIV/0!</v>
      </c>
      <c r="AB2799" t="str">
        <f t="shared" si="1461"/>
        <v>0.0491074522628197-0.0611456214442739i</v>
      </c>
      <c r="AC2799" t="str">
        <f t="shared" si="1462"/>
        <v>0.934832265911883-0.0880370659797048i</v>
      </c>
      <c r="AD2799" t="str">
        <f t="shared" si="1463"/>
        <v>0.0581745820493411-0.0599295766405811i</v>
      </c>
      <c r="AE2799" t="e">
        <f t="shared" si="1464"/>
        <v>#DIV/0!</v>
      </c>
      <c r="AF2799" t="str">
        <f t="shared" si="1465"/>
        <v>-18.4541666166007-3.85930432476227i</v>
      </c>
      <c r="AG2799" t="e">
        <f t="shared" si="1466"/>
        <v>#DIV/0!</v>
      </c>
      <c r="AH2799" t="e">
        <f t="shared" si="1467"/>
        <v>#DIV/0!</v>
      </c>
      <c r="AI2799" t="e">
        <f t="shared" si="1468"/>
        <v>#DIV/0!</v>
      </c>
      <c r="AJ2799" t="e">
        <f t="shared" si="1469"/>
        <v>#DIV/0!</v>
      </c>
      <c r="AK2799"/>
      <c r="AL2799"/>
      <c r="AM2799"/>
      <c r="AN2799"/>
    </row>
    <row r="2800" spans="1:40" x14ac:dyDescent="0.3">
      <c r="A2800"/>
      <c r="B2800">
        <f t="shared" si="1470"/>
        <v>866000</v>
      </c>
      <c r="C2800" s="186" t="str">
        <f t="shared" si="1438"/>
        <v>-0.000628892934772359+0.00348074016391728i</v>
      </c>
      <c r="D2800" s="158" t="str">
        <f t="shared" si="1439"/>
        <v>-7.33690794948125-1.29778770059795i</v>
      </c>
      <c r="E2800" t="str">
        <f t="shared" si="1440"/>
        <v>125.904267801189-1829.1506404999i</v>
      </c>
      <c r="F2800" t="str">
        <f t="shared" si="1441"/>
        <v>0.956359100475825+0.17275739676365i</v>
      </c>
      <c r="G2800" t="str">
        <f t="shared" si="1436"/>
        <v>0.956359100475825+0.17275739676365i</v>
      </c>
      <c r="H2800" t="str">
        <f t="shared" si="1442"/>
        <v>11.1193593703665+2.55758965509732i</v>
      </c>
      <c r="I2800" t="str">
        <f t="shared" si="1443"/>
        <v>3400.77404751095i</v>
      </c>
      <c r="J2800" t="str">
        <f t="shared" si="1437"/>
        <v>-2863.48461779244+725.175616652759i</v>
      </c>
      <c r="K2800" t="str">
        <f t="shared" si="1444"/>
        <v>0.282640530096394-1.11605629272456i</v>
      </c>
      <c r="L2800" t="str">
        <f t="shared" si="1445"/>
        <v>0.0715110002738022-0.233406677428065i</v>
      </c>
      <c r="M2800" t="str">
        <f t="shared" si="1446"/>
        <v>0.354151530370196-1.34946297015263i</v>
      </c>
      <c r="N2800" t="str">
        <f t="shared" si="1447"/>
        <v>-11.0706086162816i</v>
      </c>
      <c r="O2800" t="str">
        <f t="shared" si="1448"/>
        <v>0.07496393944164+0.997186245283894i</v>
      </c>
      <c r="P2800" t="str">
        <f t="shared" si="1449"/>
        <v>0.92503606055836-0.997186245283894i</v>
      </c>
      <c r="Q2800" t="str">
        <f t="shared" si="1450"/>
        <v>-0.92503606055836+12.0677948615655i</v>
      </c>
      <c r="R2800" t="str">
        <f t="shared" si="1451"/>
        <v>-0.0879907342260112-0.0699085017670619i</v>
      </c>
      <c r="S2800" t="str">
        <f t="shared" si="1452"/>
        <v>1.21488160398152i</v>
      </c>
      <c r="T2800" t="str">
        <f t="shared" si="1453"/>
        <v>0.0849305527587131-0.106898324332008i</v>
      </c>
      <c r="U2800" t="e">
        <f t="shared" si="1454"/>
        <v>#DIV/0!</v>
      </c>
      <c r="V2800" t="str">
        <f t="shared" si="1455"/>
        <v>0.0000833333333333333-0.000306302815804264i</v>
      </c>
      <c r="W2800" t="e">
        <f t="shared" si="1456"/>
        <v>#DIV/0!</v>
      </c>
      <c r="X2800" t="e">
        <f t="shared" si="1457"/>
        <v>#DIV/0!</v>
      </c>
      <c r="Y2800" t="str">
        <f t="shared" si="1458"/>
        <v>0.00096+3.70004216369191i</v>
      </c>
      <c r="Z2800" t="e">
        <f t="shared" si="1459"/>
        <v>#DIV/0!</v>
      </c>
      <c r="AA2800" t="e">
        <f t="shared" si="1460"/>
        <v>#DIV/0!</v>
      </c>
      <c r="AB2800" t="str">
        <f t="shared" si="1461"/>
        <v>0.0484643545880715-0.0609999361480148i</v>
      </c>
      <c r="AC2800" t="str">
        <f t="shared" si="1462"/>
        <v>0.934846570332349-0.0870040726282529i</v>
      </c>
      <c r="AD2800" t="str">
        <f t="shared" si="1463"/>
        <v>0.057417503816008-0.0599075626452409i</v>
      </c>
      <c r="AE2800" t="e">
        <f t="shared" si="1464"/>
        <v>#DIV/0!</v>
      </c>
      <c r="AF2800" t="str">
        <f t="shared" si="1465"/>
        <v>-18.4562673198478-3.85537735569527i</v>
      </c>
      <c r="AG2800" t="e">
        <f t="shared" si="1466"/>
        <v>#DIV/0!</v>
      </c>
      <c r="AH2800" t="e">
        <f t="shared" si="1467"/>
        <v>#DIV/0!</v>
      </c>
      <c r="AI2800" t="e">
        <f t="shared" si="1468"/>
        <v>#DIV/0!</v>
      </c>
      <c r="AJ2800" t="e">
        <f t="shared" si="1469"/>
        <v>#DIV/0!</v>
      </c>
      <c r="AK2800"/>
      <c r="AL2800"/>
      <c r="AM2800"/>
      <c r="AN2800"/>
    </row>
    <row r="2801" spans="1:40" x14ac:dyDescent="0.3">
      <c r="A2801"/>
      <c r="B2801">
        <f t="shared" si="1470"/>
        <v>867000</v>
      </c>
      <c r="C2801" s="186" t="str">
        <f t="shared" si="1438"/>
        <v>-0.000627529817782471+0.00347706939357596i</v>
      </c>
      <c r="D2801" s="158" t="str">
        <f t="shared" si="1439"/>
        <v>-7.33762269444934-1.29647117530854i</v>
      </c>
      <c r="E2801" t="str">
        <f t="shared" si="1440"/>
        <v>125.615364320132-1827.06075640473i</v>
      </c>
      <c r="F2801" t="str">
        <f t="shared" si="1441"/>
        <v>0.956453691197349+0.172582005303385i</v>
      </c>
      <c r="G2801" t="str">
        <f t="shared" si="1436"/>
        <v>0.956453691197349+0.172582005303385i</v>
      </c>
      <c r="H2801" t="str">
        <f t="shared" si="1442"/>
        <v>11.1207386425555+2.55498658702883i</v>
      </c>
      <c r="I2801" t="str">
        <f t="shared" si="1443"/>
        <v>3404.70103832794i</v>
      </c>
      <c r="J2801" t="str">
        <f t="shared" si="1437"/>
        <v>-2870.10387524573+726.013001891389i</v>
      </c>
      <c r="K2801" t="str">
        <f t="shared" si="1444"/>
        <v>0.282027670623286-1.11492316015507i</v>
      </c>
      <c r="L2801" t="str">
        <f t="shared" si="1445"/>
        <v>0.0713602513931597-0.233183598655805i</v>
      </c>
      <c r="M2801" t="str">
        <f t="shared" si="1446"/>
        <v>0.353387922016446-1.34810675881088i</v>
      </c>
      <c r="N2801" t="str">
        <f t="shared" si="1447"/>
        <v>-11.0833922290024i</v>
      </c>
      <c r="O2801" t="str">
        <f t="shared" si="1448"/>
        <v>0.0877051097614512+0.996146482060611i</v>
      </c>
      <c r="P2801" t="str">
        <f t="shared" si="1449"/>
        <v>0.912294890238549-0.996146482060611i</v>
      </c>
      <c r="Q2801" t="str">
        <f t="shared" si="1450"/>
        <v>-0.912294890238549+12.079538711063i</v>
      </c>
      <c r="R2801" t="str">
        <f t="shared" si="1451"/>
        <v>-0.087669423168746-0.0689028400305774i</v>
      </c>
      <c r="S2801" t="str">
        <f t="shared" si="1452"/>
        <v>1.21628446957503i</v>
      </c>
      <c r="T2801" t="str">
        <f t="shared" si="1453"/>
        <v>0.083805454238804-0.106630957856747i</v>
      </c>
      <c r="U2801" t="e">
        <f t="shared" si="1454"/>
        <v>#DIV/0!</v>
      </c>
      <c r="V2801" t="str">
        <f t="shared" si="1455"/>
        <v>0.0000833333333333333-0.000305949525359276i</v>
      </c>
      <c r="W2801" t="e">
        <f t="shared" si="1456"/>
        <v>#DIV/0!</v>
      </c>
      <c r="X2801" t="e">
        <f t="shared" si="1457"/>
        <v>#DIV/0!</v>
      </c>
      <c r="Y2801" t="str">
        <f t="shared" si="1458"/>
        <v>0.00096+3.7043147297008i</v>
      </c>
      <c r="Z2801" t="e">
        <f t="shared" si="1459"/>
        <v>#DIV/0!</v>
      </c>
      <c r="AA2801" t="e">
        <f t="shared" si="1460"/>
        <v>#DIV/0!</v>
      </c>
      <c r="AB2801" t="str">
        <f t="shared" si="1461"/>
        <v>0.0478223338800431-0.060847367452285i</v>
      </c>
      <c r="AC2801" t="str">
        <f t="shared" si="1462"/>
        <v>0.934871087877571-0.0859723362699308i</v>
      </c>
      <c r="AD2801" t="str">
        <f t="shared" si="1463"/>
        <v>0.0566602146285836-0.0598758022929045i</v>
      </c>
      <c r="AE2801" t="e">
        <f t="shared" si="1464"/>
        <v>#DIV/0!</v>
      </c>
      <c r="AF2801" t="str">
        <f t="shared" si="1465"/>
        <v>-18.4583613370048-3.85145776233737i</v>
      </c>
      <c r="AG2801" t="e">
        <f t="shared" si="1466"/>
        <v>#DIV/0!</v>
      </c>
      <c r="AH2801" t="e">
        <f t="shared" si="1467"/>
        <v>#DIV/0!</v>
      </c>
      <c r="AI2801" t="e">
        <f t="shared" si="1468"/>
        <v>#DIV/0!</v>
      </c>
      <c r="AJ2801" t="e">
        <f t="shared" si="1469"/>
        <v>#DIV/0!</v>
      </c>
      <c r="AK2801"/>
      <c r="AL2801"/>
      <c r="AM2801"/>
      <c r="AN2801"/>
    </row>
    <row r="2802" spans="1:40" x14ac:dyDescent="0.3">
      <c r="A2802"/>
      <c r="B2802">
        <f t="shared" si="1470"/>
        <v>868000</v>
      </c>
      <c r="C2802" s="186" t="str">
        <f t="shared" si="1438"/>
        <v>-0.000626171034155777+0.00347340598915749i</v>
      </c>
      <c r="D2802" s="158" t="str">
        <f t="shared" si="1439"/>
        <v>-7.33833516724768-1.29515711082813i</v>
      </c>
      <c r="E2802" t="str">
        <f t="shared" si="1440"/>
        <v>125.327452528864-1824.97561960792i</v>
      </c>
      <c r="F2802" t="str">
        <f t="shared" si="1441"/>
        <v>0.956547981215541+0.17240694218413i</v>
      </c>
      <c r="G2802" t="str">
        <f t="shared" si="1436"/>
        <v>0.956547981215541+0.17240694218413i</v>
      </c>
      <c r="H2802" t="str">
        <f t="shared" si="1442"/>
        <v>11.1221135285308+2.55238841533294i</v>
      </c>
      <c r="I2802" t="str">
        <f t="shared" si="1443"/>
        <v>3408.62802914493i</v>
      </c>
      <c r="J2802" t="str">
        <f t="shared" si="1437"/>
        <v>-2876.73077177282+726.850387130017i</v>
      </c>
      <c r="K2802" t="str">
        <f t="shared" si="1444"/>
        <v>0.281416760473665-1.11379214881315i</v>
      </c>
      <c r="L2802" t="str">
        <f t="shared" si="1445"/>
        <v>0.0712099638706965-0.232960892864978i</v>
      </c>
      <c r="M2802" t="str">
        <f t="shared" si="1446"/>
        <v>0.352626724344361-1.34675304167813i</v>
      </c>
      <c r="N2802" t="str">
        <f t="shared" si="1447"/>
        <v>-11.0961758417233i</v>
      </c>
      <c r="O2802" t="str">
        <f t="shared" si="1448"/>
        <v>0.100431947441368+0.994943930044872i</v>
      </c>
      <c r="P2802" t="str">
        <f t="shared" si="1449"/>
        <v>0.899568052558632-0.994943930044872i</v>
      </c>
      <c r="Q2802" t="str">
        <f t="shared" si="1450"/>
        <v>-0.899568052558632+12.0911197717682i</v>
      </c>
      <c r="R2802" t="str">
        <f t="shared" si="1451"/>
        <v>-0.087338942943991-0.0679011328346071i</v>
      </c>
      <c r="S2802" t="str">
        <f t="shared" si="1452"/>
        <v>1.21768733516854i</v>
      </c>
      <c r="T2802" t="str">
        <f t="shared" si="1453"/>
        <v>0.0826823494962978-0.106351524689906i</v>
      </c>
      <c r="U2802" t="e">
        <f t="shared" si="1454"/>
        <v>#DIV/0!</v>
      </c>
      <c r="V2802" t="str">
        <f t="shared" si="1455"/>
        <v>0.0000833333333333333-0.000305597048947572i</v>
      </c>
      <c r="W2802" t="e">
        <f t="shared" si="1456"/>
        <v>#DIV/0!</v>
      </c>
      <c r="X2802" t="e">
        <f t="shared" si="1457"/>
        <v>#DIV/0!</v>
      </c>
      <c r="Y2802" t="str">
        <f t="shared" si="1458"/>
        <v>0.00096+3.70858729570968i</v>
      </c>
      <c r="Z2802" t="e">
        <f t="shared" si="1459"/>
        <v>#DIV/0!</v>
      </c>
      <c r="AA2802" t="e">
        <f t="shared" si="1460"/>
        <v>#DIV/0!</v>
      </c>
      <c r="AB2802" t="str">
        <f t="shared" si="1461"/>
        <v>0.0471814508913853-0.0606879130787814i</v>
      </c>
      <c r="AC2802" t="str">
        <f t="shared" si="1462"/>
        <v>0.934905808945697-0.0849419424950265i</v>
      </c>
      <c r="AD2802" t="str">
        <f t="shared" si="1463"/>
        <v>0.0559028411977509-0.0598342812946439i</v>
      </c>
      <c r="AE2802" t="e">
        <f t="shared" si="1464"/>
        <v>#DIV/0!</v>
      </c>
      <c r="AF2802" t="str">
        <f t="shared" si="1465"/>
        <v>-18.4604486957785-3.84754552616107i</v>
      </c>
      <c r="AG2802" t="e">
        <f t="shared" si="1466"/>
        <v>#DIV/0!</v>
      </c>
      <c r="AH2802" t="e">
        <f t="shared" si="1467"/>
        <v>#DIV/0!</v>
      </c>
      <c r="AI2802" t="e">
        <f t="shared" si="1468"/>
        <v>#DIV/0!</v>
      </c>
      <c r="AJ2802" t="e">
        <f t="shared" si="1469"/>
        <v>#DIV/0!</v>
      </c>
      <c r="AK2802"/>
      <c r="AL2802"/>
      <c r="AM2802"/>
      <c r="AN2802"/>
    </row>
    <row r="2803" spans="1:40" x14ac:dyDescent="0.3">
      <c r="A2803"/>
      <c r="B2803">
        <f t="shared" si="1470"/>
        <v>869000</v>
      </c>
      <c r="C2803" s="186" t="str">
        <f t="shared" si="1438"/>
        <v>-0.00062481656595683+0.00346974992974777i</v>
      </c>
      <c r="D2803" s="158" t="str">
        <f t="shared" si="1439"/>
        <v>-7.3390453772807-1.2938455010289i</v>
      </c>
      <c r="E2803" t="str">
        <f t="shared" si="1440"/>
        <v>125.040527900943-1822.89521403109i</v>
      </c>
      <c r="F2803" t="str">
        <f t="shared" si="1441"/>
        <v>0.956641971775003+0.172232206585691i</v>
      </c>
      <c r="G2803" t="str">
        <f t="shared" si="1436"/>
        <v>0.956641971775003+0.172232206585691i</v>
      </c>
      <c r="H2803" t="str">
        <f t="shared" si="1442"/>
        <v>11.1234840464555+2.54979512766038i</v>
      </c>
      <c r="I2803" t="str">
        <f t="shared" si="1443"/>
        <v>3412.55501996191i</v>
      </c>
      <c r="J2803" t="str">
        <f t="shared" si="1437"/>
        <v>-2883.36530737371+727.687772368647i</v>
      </c>
      <c r="K2803" t="str">
        <f t="shared" si="1444"/>
        <v>0.280807791573852-1.11266325340161i</v>
      </c>
      <c r="L2803" t="str">
        <f t="shared" si="1445"/>
        <v>0.0710601358898905-0.232738559322585i</v>
      </c>
      <c r="M2803" t="str">
        <f t="shared" si="1446"/>
        <v>0.351867927463743-1.3454018127242i</v>
      </c>
      <c r="N2803" t="str">
        <f t="shared" si="1447"/>
        <v>-11.1089594544442i</v>
      </c>
      <c r="O2803" t="str">
        <f t="shared" si="1448"/>
        <v>0.113142372680202+0.993578785755963i</v>
      </c>
      <c r="P2803" t="str">
        <f t="shared" si="1449"/>
        <v>0.886857627319798-0.993578785755963i</v>
      </c>
      <c r="Q2803" t="str">
        <f t="shared" si="1450"/>
        <v>-0.886857627319798+12.1025382402002i</v>
      </c>
      <c r="R2803" t="str">
        <f t="shared" si="1451"/>
        <v>-0.0869993222621896-0.0669034543605398i</v>
      </c>
      <c r="S2803" t="str">
        <f t="shared" si="1452"/>
        <v>1.21909020076205i</v>
      </c>
      <c r="T2803" t="str">
        <f t="shared" si="1453"/>
        <v>0.0815613456080651-0.106060021242775i</v>
      </c>
      <c r="U2803" t="e">
        <f t="shared" si="1454"/>
        <v>#DIV/0!</v>
      </c>
      <c r="V2803" t="str">
        <f t="shared" si="1455"/>
        <v>0.0000833333333333333-0.000305245383758909i</v>
      </c>
      <c r="W2803" t="e">
        <f t="shared" si="1456"/>
        <v>#DIV/0!</v>
      </c>
      <c r="X2803" t="e">
        <f t="shared" si="1457"/>
        <v>#DIV/0!</v>
      </c>
      <c r="Y2803" t="str">
        <f t="shared" si="1458"/>
        <v>0.00096+3.71285986171856i</v>
      </c>
      <c r="Z2803" t="e">
        <f t="shared" si="1459"/>
        <v>#DIV/0!</v>
      </c>
      <c r="AA2803" t="e">
        <f t="shared" si="1460"/>
        <v>#DIV/0!</v>
      </c>
      <c r="AB2803" t="str">
        <f t="shared" si="1461"/>
        <v>0.0465417667239189-0.0605215709796603i</v>
      </c>
      <c r="AC2803" t="str">
        <f t="shared" si="1462"/>
        <v>0.934950723692695-0.0839129770652102i</v>
      </c>
      <c r="AD2803" t="str">
        <f t="shared" si="1463"/>
        <v>0.0551455107080633-0.0597829870472798i</v>
      </c>
      <c r="AE2803" t="e">
        <f t="shared" si="1464"/>
        <v>#DIV/0!</v>
      </c>
      <c r="AF2803" t="str">
        <f t="shared" si="1465"/>
        <v>-18.4625294237362-3.84364062868928i</v>
      </c>
      <c r="AG2803" t="e">
        <f t="shared" si="1466"/>
        <v>#DIV/0!</v>
      </c>
      <c r="AH2803" t="e">
        <f t="shared" si="1467"/>
        <v>#DIV/0!</v>
      </c>
      <c r="AI2803" t="e">
        <f t="shared" si="1468"/>
        <v>#DIV/0!</v>
      </c>
      <c r="AJ2803" t="e">
        <f t="shared" si="1469"/>
        <v>#DIV/0!</v>
      </c>
      <c r="AK2803"/>
      <c r="AL2803"/>
      <c r="AM2803"/>
      <c r="AN2803"/>
    </row>
    <row r="2804" spans="1:40" x14ac:dyDescent="0.3">
      <c r="A2804"/>
      <c r="B2804">
        <f t="shared" si="1470"/>
        <v>870000</v>
      </c>
      <c r="C2804" s="186" t="str">
        <f t="shared" si="1438"/>
        <v>-0.000623466395340527+0.0034661011945059i</v>
      </c>
      <c r="D2804" s="158" t="str">
        <f t="shared" si="1439"/>
        <v>-7.33975333390508-1.29253633979917i</v>
      </c>
      <c r="E2804" t="str">
        <f t="shared" si="1440"/>
        <v>124.754585935685-1820.81952366806i</v>
      </c>
      <c r="F2804" t="str">
        <f t="shared" si="1441"/>
        <v>0.956735664114017+0.17205779769005i</v>
      </c>
      <c r="G2804" t="str">
        <f t="shared" si="1436"/>
        <v>0.956735664114017+0.17205779769005i</v>
      </c>
      <c r="H2804" t="str">
        <f t="shared" si="1442"/>
        <v>11.1248502144005+2.5472067116955i</v>
      </c>
      <c r="I2804" t="str">
        <f t="shared" si="1443"/>
        <v>3416.4820107789i</v>
      </c>
      <c r="J2804" t="str">
        <f t="shared" si="1437"/>
        <v>-2890.00748204842+728.525157607275i</v>
      </c>
      <c r="K2804" t="str">
        <f t="shared" si="1444"/>
        <v>0.280200755890894-1.11153646863742i</v>
      </c>
      <c r="L2804" t="str">
        <f t="shared" si="1445"/>
        <v>0.0709107656428023-0.23251659729638i</v>
      </c>
      <c r="M2804" t="str">
        <f t="shared" si="1446"/>
        <v>0.351111521533696-1.3440530659338i</v>
      </c>
      <c r="N2804" t="str">
        <f t="shared" si="1447"/>
        <v>-11.1217430671651i</v>
      </c>
      <c r="O2804" t="str">
        <f t="shared" si="1448"/>
        <v>0.12583430835896+0.992051272283758i</v>
      </c>
      <c r="P2804" t="str">
        <f t="shared" si="1449"/>
        <v>0.87416569164104-0.992051272283758i</v>
      </c>
      <c r="Q2804" t="str">
        <f t="shared" si="1450"/>
        <v>-0.87416569164104+12.1137943394489i</v>
      </c>
      <c r="R2804" t="str">
        <f t="shared" si="1451"/>
        <v>-0.086650590046154-0.0659098789602336i</v>
      </c>
      <c r="S2804" t="str">
        <f t="shared" si="1452"/>
        <v>1.22049306635557i</v>
      </c>
      <c r="T2804" t="str">
        <f t="shared" si="1453"/>
        <v>0.0804425502753-0.10575644434695i</v>
      </c>
      <c r="U2804" t="e">
        <f t="shared" si="1454"/>
        <v>#DIV/0!</v>
      </c>
      <c r="V2804" t="str">
        <f t="shared" si="1455"/>
        <v>0.0000833333333333333-0.000304894526995968i</v>
      </c>
      <c r="W2804" t="e">
        <f t="shared" si="1456"/>
        <v>#DIV/0!</v>
      </c>
      <c r="X2804" t="e">
        <f t="shared" si="1457"/>
        <v>#DIV/0!</v>
      </c>
      <c r="Y2804" t="str">
        <f t="shared" si="1458"/>
        <v>0.00096+3.71713242772744i</v>
      </c>
      <c r="Z2804" t="e">
        <f t="shared" si="1459"/>
        <v>#DIV/0!</v>
      </c>
      <c r="AA2804" t="e">
        <f t="shared" si="1460"/>
        <v>#DIV/0!</v>
      </c>
      <c r="AB2804" t="str">
        <f t="shared" si="1461"/>
        <v>0.0459033428357258-0.0603483393469191i</v>
      </c>
      <c r="AC2804" t="str">
        <f t="shared" si="1462"/>
        <v>0.935005822023295-0.0828855259250962i</v>
      </c>
      <c r="AD2804" t="str">
        <f t="shared" si="1463"/>
        <v>0.0543883507945691-0.059721908646812i</v>
      </c>
      <c r="AE2804" t="e">
        <f t="shared" si="1464"/>
        <v>#DIV/0!</v>
      </c>
      <c r="AF2804" t="str">
        <f t="shared" si="1465"/>
        <v>-18.4646035483056-3.83974305149467i</v>
      </c>
      <c r="AG2804" t="e">
        <f t="shared" si="1466"/>
        <v>#DIV/0!</v>
      </c>
      <c r="AH2804" t="e">
        <f t="shared" si="1467"/>
        <v>#DIV/0!</v>
      </c>
      <c r="AI2804" t="e">
        <f t="shared" si="1468"/>
        <v>#DIV/0!</v>
      </c>
      <c r="AJ2804" t="e">
        <f t="shared" si="1469"/>
        <v>#DIV/0!</v>
      </c>
      <c r="AK2804"/>
      <c r="AL2804"/>
      <c r="AM2804"/>
      <c r="AN2804"/>
    </row>
    <row r="2805" spans="1:40" x14ac:dyDescent="0.3">
      <c r="A2805"/>
      <c r="B2805">
        <f t="shared" si="1470"/>
        <v>871000</v>
      </c>
      <c r="C2805" s="186" t="str">
        <f t="shared" si="1438"/>
        <v>-0.000622120504551726+0.00346245976266436i</v>
      </c>
      <c r="D2805" s="158" t="str">
        <f t="shared" si="1439"/>
        <v>-7.34045904643069-1.29122962104365i</v>
      </c>
      <c r="E2805" t="str">
        <f t="shared" si="1440"/>
        <v>124.469622157985-1818.74853258444i</v>
      </c>
      <c r="F2805" t="str">
        <f t="shared" si="1441"/>
        <v>0.956829059464668+0.171883714681401i</v>
      </c>
      <c r="G2805" t="str">
        <f t="shared" si="1436"/>
        <v>0.956829059464668+0.171883714681401i</v>
      </c>
      <c r="H2805" t="str">
        <f t="shared" si="1442"/>
        <v>11.1262120503462+2.54462315515671i</v>
      </c>
      <c r="I2805" t="str">
        <f t="shared" si="1443"/>
        <v>3420.40900159589i</v>
      </c>
      <c r="J2805" t="str">
        <f t="shared" si="1437"/>
        <v>-2896.65729579692+729.362542845904i</v>
      </c>
      <c r="K2805" t="str">
        <f t="shared" si="1444"/>
        <v>0.279595645432347-1.11041178925165i</v>
      </c>
      <c r="L2805" t="str">
        <f t="shared" si="1445"/>
        <v>0.0707618513300267-0.232295006054879i</v>
      </c>
      <c r="M2805" t="str">
        <f t="shared" si="1446"/>
        <v>0.350357496762374-1.34270679530653i</v>
      </c>
      <c r="N2805" t="str">
        <f t="shared" si="1447"/>
        <v>-11.134526679886i</v>
      </c>
      <c r="O2805" t="str">
        <f t="shared" si="1448"/>
        <v>0.138505680380188+0.990361639252259i</v>
      </c>
      <c r="P2805" t="str">
        <f t="shared" si="1449"/>
        <v>0.861494319619812-0.990361639252259i</v>
      </c>
      <c r="Q2805" t="str">
        <f t="shared" si="1450"/>
        <v>-0.861494319619812+12.1248883191383i</v>
      </c>
      <c r="R2805" t="str">
        <f t="shared" si="1451"/>
        <v>-0.0862927754436659-0.0649204811650428i</v>
      </c>
      <c r="S2805" t="str">
        <f t="shared" si="1452"/>
        <v>1.22189593194908i</v>
      </c>
      <c r="T2805" t="str">
        <f t="shared" si="1453"/>
        <v>0.0793260718357427-0.105440791271211i</v>
      </c>
      <c r="U2805" t="e">
        <f t="shared" si="1454"/>
        <v>#DIV/0!</v>
      </c>
      <c r="V2805" t="str">
        <f t="shared" si="1455"/>
        <v>0.0000833333333333333-0.000304544475874274i</v>
      </c>
      <c r="W2805" t="e">
        <f t="shared" si="1456"/>
        <v>#DIV/0!</v>
      </c>
      <c r="X2805" t="e">
        <f t="shared" si="1457"/>
        <v>#DIV/0!</v>
      </c>
      <c r="Y2805" t="str">
        <f t="shared" si="1458"/>
        <v>0.00096+3.72140499373633i</v>
      </c>
      <c r="Z2805" t="e">
        <f t="shared" si="1459"/>
        <v>#DIV/0!</v>
      </c>
      <c r="AA2805" t="e">
        <f t="shared" si="1460"/>
        <v>#DIV/0!</v>
      </c>
      <c r="AB2805" t="str">
        <f t="shared" si="1461"/>
        <v>0.0452662410481233-0.0601682166220277i</v>
      </c>
      <c r="AC2805" t="str">
        <f t="shared" si="1462"/>
        <v>0.935071093581591-0.0818596752136484i</v>
      </c>
      <c r="AD2805" t="str">
        <f t="shared" si="1463"/>
        <v>0.053631489519104-0.0596510369015088i</v>
      </c>
      <c r="AE2805" t="e">
        <f t="shared" si="1464"/>
        <v>#DIV/0!</v>
      </c>
      <c r="AF2805" t="str">
        <f t="shared" si="1465"/>
        <v>-18.4666710967769-3.83585277620036i</v>
      </c>
      <c r="AG2805" t="e">
        <f t="shared" si="1466"/>
        <v>#DIV/0!</v>
      </c>
      <c r="AH2805" t="e">
        <f t="shared" si="1467"/>
        <v>#DIV/0!</v>
      </c>
      <c r="AI2805" t="e">
        <f t="shared" si="1468"/>
        <v>#DIV/0!</v>
      </c>
      <c r="AJ2805" t="e">
        <f t="shared" si="1469"/>
        <v>#DIV/0!</v>
      </c>
      <c r="AK2805"/>
      <c r="AL2805"/>
      <c r="AM2805"/>
      <c r="AN2805"/>
    </row>
    <row r="2806" spans="1:40" x14ac:dyDescent="0.3">
      <c r="A2806"/>
      <c r="B2806">
        <f t="shared" si="1470"/>
        <v>872000</v>
      </c>
      <c r="C2806" s="186" t="str">
        <f t="shared" si="1438"/>
        <v>-0.000620778875924582+0.00345882561352837i</v>
      </c>
      <c r="D2806" s="158" t="str">
        <f t="shared" si="1439"/>
        <v>-7.34116252412043-1.28992533868312i</v>
      </c>
      <c r="E2806" t="str">
        <f t="shared" si="1440"/>
        <v>124.185632118141-1816.68222491711i</v>
      </c>
      <c r="F2806" t="str">
        <f t="shared" si="1441"/>
        <v>0.956922159052827+0.171709956746109i</v>
      </c>
      <c r="G2806" t="str">
        <f t="shared" si="1436"/>
        <v>0.956922159052827+0.171709956746109i</v>
      </c>
      <c r="H2806" t="str">
        <f t="shared" si="1442"/>
        <v>11.1275695721822+2.54204444579594i</v>
      </c>
      <c r="I2806" t="str">
        <f t="shared" si="1443"/>
        <v>3424.33599241287i</v>
      </c>
      <c r="J2806" t="str">
        <f t="shared" si="1437"/>
        <v>-2903.31474861924+730.199928084534i</v>
      </c>
      <c r="K2806" t="str">
        <f t="shared" si="1444"/>
        <v>0.278992452246008-1.1092892099895i</v>
      </c>
      <c r="L2806" t="str">
        <f t="shared" si="1445"/>
        <v>0.0706133911606477-0.23207378486737i</v>
      </c>
      <c r="M2806" t="str">
        <f t="shared" si="1446"/>
        <v>0.349605843406656-1.34136299485687i</v>
      </c>
      <c r="N2806" t="str">
        <f t="shared" si="1447"/>
        <v>-11.1473102926068i</v>
      </c>
      <c r="O2806" t="str">
        <f t="shared" si="1448"/>
        <v>0.151154418006816+0.988510162778826i</v>
      </c>
      <c r="P2806" t="str">
        <f t="shared" si="1449"/>
        <v>0.848845581993184-0.988510162778826i</v>
      </c>
      <c r="Q2806" t="str">
        <f t="shared" si="1450"/>
        <v>-0.848845581993184+12.1358204553856i</v>
      </c>
      <c r="R2806" t="str">
        <f t="shared" si="1451"/>
        <v>-0.0859259078403433-0.0639353356945739i</v>
      </c>
      <c r="S2806" t="str">
        <f t="shared" si="1452"/>
        <v>1.22329879754259i</v>
      </c>
      <c r="T2806" t="str">
        <f t="shared" si="1453"/>
        <v>0.0782120192756541-0.105113059738847i</v>
      </c>
      <c r="U2806" t="e">
        <f t="shared" si="1454"/>
        <v>#DIV/0!</v>
      </c>
      <c r="V2806" t="str">
        <f t="shared" si="1455"/>
        <v>0.0000833333333333333-0.000304195227622124i</v>
      </c>
      <c r="W2806" t="e">
        <f t="shared" si="1456"/>
        <v>#DIV/0!</v>
      </c>
      <c r="X2806" t="e">
        <f t="shared" si="1457"/>
        <v>#DIV/0!</v>
      </c>
      <c r="Y2806" t="str">
        <f t="shared" si="1458"/>
        <v>0.00096+3.72567755974521i</v>
      </c>
      <c r="Z2806" t="e">
        <f t="shared" si="1459"/>
        <v>#DIV/0!</v>
      </c>
      <c r="AA2806" t="e">
        <f t="shared" si="1460"/>
        <v>#DIV/0!</v>
      </c>
      <c r="AB2806" t="str">
        <f t="shared" si="1461"/>
        <v>0.0446305235524976-0.059981201505815i</v>
      </c>
      <c r="AC2806" t="str">
        <f t="shared" si="1462"/>
        <v>0.935146527741298-0.0808355112753933i</v>
      </c>
      <c r="AD2806" t="str">
        <f t="shared" si="1463"/>
        <v>0.0528750553462335-0.0595703643446543i</v>
      </c>
      <c r="AE2806" t="e">
        <f t="shared" si="1464"/>
        <v>#DIV/0!</v>
      </c>
      <c r="AF2806" t="str">
        <f t="shared" si="1465"/>
        <v>-18.4687320963026-3.83196978447906i</v>
      </c>
      <c r="AG2806" t="e">
        <f t="shared" si="1466"/>
        <v>#DIV/0!</v>
      </c>
      <c r="AH2806" t="e">
        <f t="shared" si="1467"/>
        <v>#DIV/0!</v>
      </c>
      <c r="AI2806" t="e">
        <f t="shared" si="1468"/>
        <v>#DIV/0!</v>
      </c>
      <c r="AJ2806" t="e">
        <f t="shared" si="1469"/>
        <v>#DIV/0!</v>
      </c>
      <c r="AK2806"/>
      <c r="AL2806"/>
      <c r="AM2806"/>
      <c r="AN2806"/>
    </row>
    <row r="2807" spans="1:40" x14ac:dyDescent="0.3">
      <c r="A2807"/>
      <c r="B2807">
        <f t="shared" si="1470"/>
        <v>873000</v>
      </c>
      <c r="C2807" s="186" t="str">
        <f t="shared" si="1438"/>
        <v>-0.000619441491882079+0.00345519872647566i</v>
      </c>
      <c r="D2807" s="158" t="str">
        <f t="shared" si="1439"/>
        <v>-7.3418637761905-1.28862348665456i</v>
      </c>
      <c r="E2807" t="str">
        <f t="shared" si="1440"/>
        <v>123.902611391688-1814.62058487398i</v>
      </c>
      <c r="F2807" t="str">
        <f t="shared" si="1441"/>
        <v>0.957014964098183+0.171536523072723i</v>
      </c>
      <c r="G2807" t="str">
        <f t="shared" si="1436"/>
        <v>0.957014964098183+0.171536523072723i</v>
      </c>
      <c r="H2807" t="str">
        <f t="shared" si="1442"/>
        <v>11.1289227977079+2.5394705713988i</v>
      </c>
      <c r="I2807" t="str">
        <f t="shared" si="1443"/>
        <v>3428.26298322986i</v>
      </c>
      <c r="J2807" t="str">
        <f t="shared" si="1437"/>
        <v>-2909.97984051536+731.037313323162i</v>
      </c>
      <c r="K2807" t="str">
        <f t="shared" si="1444"/>
        <v>0.278391168419709-1.10816872561025i</v>
      </c>
      <c r="L2807" t="str">
        <f t="shared" si="1445"/>
        <v>0.0704653833521931-0.231852933003925i</v>
      </c>
      <c r="M2807" t="str">
        <f t="shared" si="1446"/>
        <v>0.348856551771902-1.34002165861417i</v>
      </c>
      <c r="N2807" t="str">
        <f t="shared" si="1447"/>
        <v>-11.1600939053277i</v>
      </c>
      <c r="O2807" t="str">
        <f t="shared" si="1448"/>
        <v>0.163778454200949+0.986497145428991i</v>
      </c>
      <c r="P2807" t="str">
        <f t="shared" si="1449"/>
        <v>0.836221545799051-0.986497145428991i</v>
      </c>
      <c r="Q2807" t="str">
        <f t="shared" si="1450"/>
        <v>-0.836221545799051+12.1465910507567i</v>
      </c>
      <c r="R2807" t="str">
        <f t="shared" si="1451"/>
        <v>-0.0855500168727566-0.0629545174651238i</v>
      </c>
      <c r="S2807" t="str">
        <f t="shared" si="1452"/>
        <v>1.2247016631361i</v>
      </c>
      <c r="T2807" t="str">
        <f t="shared" si="1453"/>
        <v>0.0771005022414678-0.104773247945386i</v>
      </c>
      <c r="U2807" t="e">
        <f t="shared" si="1454"/>
        <v>#DIV/0!</v>
      </c>
      <c r="V2807" t="str">
        <f t="shared" si="1455"/>
        <v>0.0000833333333333333-0.000303846779480518i</v>
      </c>
      <c r="W2807" t="e">
        <f t="shared" si="1456"/>
        <v>#DIV/0!</v>
      </c>
      <c r="X2807" t="e">
        <f t="shared" si="1457"/>
        <v>#DIV/0!</v>
      </c>
      <c r="Y2807" t="str">
        <f t="shared" si="1458"/>
        <v>0.00096+3.72995012575409i</v>
      </c>
      <c r="Z2807" t="e">
        <f t="shared" si="1459"/>
        <v>#DIV/0!</v>
      </c>
      <c r="AA2807" t="e">
        <f t="shared" si="1460"/>
        <v>#DIV/0!</v>
      </c>
      <c r="AB2807" t="str">
        <f t="shared" si="1461"/>
        <v>0.0439962529169522-0.0597872929685858i</v>
      </c>
      <c r="AC2807" t="str">
        <f t="shared" si="1462"/>
        <v>0.935232113595677-0.0798131206713801i</v>
      </c>
      <c r="AD2807" t="str">
        <f t="shared" si="1463"/>
        <v>0.0521191771188022-0.0594798852469248i</v>
      </c>
      <c r="AE2807" t="e">
        <f t="shared" si="1464"/>
        <v>#DIV/0!</v>
      </c>
      <c r="AF2807" t="str">
        <f t="shared" si="1465"/>
        <v>-18.4707865738984-3.82809405805336i</v>
      </c>
      <c r="AG2807" t="e">
        <f t="shared" si="1466"/>
        <v>#DIV/0!</v>
      </c>
      <c r="AH2807" t="e">
        <f t="shared" si="1467"/>
        <v>#DIV/0!</v>
      </c>
      <c r="AI2807" t="e">
        <f t="shared" si="1468"/>
        <v>#DIV/0!</v>
      </c>
      <c r="AJ2807" t="e">
        <f t="shared" si="1469"/>
        <v>#DIV/0!</v>
      </c>
      <c r="AK2807"/>
      <c r="AL2807"/>
      <c r="AM2807"/>
      <c r="AN2807"/>
    </row>
    <row r="2808" spans="1:40" x14ac:dyDescent="0.3">
      <c r="A2808"/>
      <c r="B2808">
        <f t="shared" si="1470"/>
        <v>874000</v>
      </c>
      <c r="C2808" s="186" t="str">
        <f t="shared" si="1438"/>
        <v>-0.000618108334935559+0.00345157908095637i</v>
      </c>
      <c r="D2808" s="158" t="str">
        <f t="shared" si="1439"/>
        <v>-7.34256281181104-1.28732405891122i</v>
      </c>
      <c r="E2808" t="str">
        <f t="shared" si="1440"/>
        <v>123.620555579224-1812.56359673352i</v>
      </c>
      <c r="F2808" t="str">
        <f t="shared" si="1441"/>
        <v>0.95710747581433+0.171363412851985i</v>
      </c>
      <c r="G2808" t="str">
        <f t="shared" si="1436"/>
        <v>0.95710747581433+0.171363412851985i</v>
      </c>
      <c r="H2808" t="str">
        <f t="shared" si="1442"/>
        <v>11.1302717446335+2.53690151978466i</v>
      </c>
      <c r="I2808" t="str">
        <f t="shared" si="1443"/>
        <v>3432.18997404685i</v>
      </c>
      <c r="J2808" t="str">
        <f t="shared" si="1437"/>
        <v>-2916.65257148529+731.874698561792i</v>
      </c>
      <c r="K2808" t="str">
        <f t="shared" si="1444"/>
        <v>0.277791786081059-1.10705033088721i</v>
      </c>
      <c r="L2808" t="str">
        <f t="shared" si="1445"/>
        <v>0.0703178261305885-0.231632449735406i</v>
      </c>
      <c r="M2808" t="str">
        <f t="shared" si="1446"/>
        <v>0.348109612211647-1.33868278062262i</v>
      </c>
      <c r="N2808" t="str">
        <f t="shared" si="1447"/>
        <v>-11.1728775180486i</v>
      </c>
      <c r="O2808" t="str">
        <f t="shared" si="1448"/>
        <v>0.176375725961065+0.984322916167102i</v>
      </c>
      <c r="P2808" t="str">
        <f t="shared" si="1449"/>
        <v>0.823624274038935-0.984322916167102i</v>
      </c>
      <c r="Q2808" t="str">
        <f t="shared" si="1450"/>
        <v>-0.823624274038935+12.1572004342157i</v>
      </c>
      <c r="R2808" t="str">
        <f t="shared" si="1451"/>
        <v>-0.0851651324418421-0.0619781015979196i</v>
      </c>
      <c r="S2808" t="str">
        <f t="shared" si="1452"/>
        <v>1.22610452872961i</v>
      </c>
      <c r="T2808" t="str">
        <f t="shared" si="1453"/>
        <v>0.0759916310512731-0.1044213545768i</v>
      </c>
      <c r="U2808" t="e">
        <f t="shared" si="1454"/>
        <v>#DIV/0!</v>
      </c>
      <c r="V2808" t="str">
        <f t="shared" si="1455"/>
        <v>0.0000833333333333333-0.000303499128703081i</v>
      </c>
      <c r="W2808" t="e">
        <f t="shared" si="1456"/>
        <v>#DIV/0!</v>
      </c>
      <c r="X2808" t="e">
        <f t="shared" si="1457"/>
        <v>#DIV/0!</v>
      </c>
      <c r="Y2808" t="str">
        <f t="shared" si="1458"/>
        <v>0.00096+3.73422269176297i</v>
      </c>
      <c r="Z2808" t="e">
        <f t="shared" si="1459"/>
        <v>#DIV/0!</v>
      </c>
      <c r="AA2808" t="e">
        <f t="shared" si="1460"/>
        <v>#DIV/0!</v>
      </c>
      <c r="AB2808" t="str">
        <f t="shared" si="1461"/>
        <v>0.0433634920928614-0.0595864902605098i</v>
      </c>
      <c r="AC2808" t="str">
        <f t="shared" si="1462"/>
        <v>0.935327839947107-0.0787925901900178i</v>
      </c>
      <c r="AD2808" t="str">
        <f t="shared" si="1463"/>
        <v>0.0513639840332098-0.0593795956284112i</v>
      </c>
      <c r="AE2808" t="e">
        <f t="shared" si="1464"/>
        <v>#DIV/0!</v>
      </c>
      <c r="AF2808" t="str">
        <f t="shared" si="1465"/>
        <v>-18.4728345564445-3.82422557869588i</v>
      </c>
      <c r="AG2808" t="e">
        <f t="shared" si="1466"/>
        <v>#DIV/0!</v>
      </c>
      <c r="AH2808" t="e">
        <f t="shared" si="1467"/>
        <v>#DIV/0!</v>
      </c>
      <c r="AI2808" t="e">
        <f t="shared" si="1468"/>
        <v>#DIV/0!</v>
      </c>
      <c r="AJ2808" t="e">
        <f t="shared" si="1469"/>
        <v>#DIV/0!</v>
      </c>
      <c r="AK2808"/>
      <c r="AL2808"/>
      <c r="AM2808"/>
      <c r="AN2808"/>
    </row>
    <row r="2809" spans="1:40" x14ac:dyDescent="0.3">
      <c r="A2809"/>
      <c r="B2809">
        <f t="shared" si="1470"/>
        <v>875000</v>
      </c>
      <c r="C2809" s="186" t="str">
        <f t="shared" si="1438"/>
        <v>-0.000616779387684097+0.00344796665649251i</v>
      </c>
      <c r="D2809" s="158" t="str">
        <f t="shared" si="1439"/>
        <v>-7.34325964010596-1.28602704942235i</v>
      </c>
      <c r="E2809" t="str">
        <f t="shared" si="1440"/>
        <v>123.339460306233-1810.51124484434i</v>
      </c>
      <c r="F2809" t="str">
        <f t="shared" si="1441"/>
        <v>0.957199695408745+0.171190625276799i</v>
      </c>
      <c r="G2809" t="str">
        <f t="shared" si="1436"/>
        <v>0.957199695408745+0.171190625276799i</v>
      </c>
      <c r="H2809" t="str">
        <f t="shared" si="1442"/>
        <v>11.1316164305802+2.53433727880627i</v>
      </c>
      <c r="I2809" t="str">
        <f t="shared" si="1443"/>
        <v>3436.11696486384i</v>
      </c>
      <c r="J2809" t="str">
        <f t="shared" si="1437"/>
        <v>-2923.33294152902+732.71208380042i</v>
      </c>
      <c r="K2809" t="str">
        <f t="shared" si="1444"/>
        <v>0.277194297397224-1.10593402060777i</v>
      </c>
      <c r="L2809" t="str">
        <f t="shared" si="1445"/>
        <v>0.0701707177301118-0.231412334333474i</v>
      </c>
      <c r="M2809" t="str">
        <f t="shared" si="1446"/>
        <v>0.347365015127336-1.33734635494124i</v>
      </c>
      <c r="N2809" t="str">
        <f t="shared" si="1447"/>
        <v>-11.1856611307695i</v>
      </c>
      <c r="O2809" t="str">
        <f t="shared" si="1448"/>
        <v>0.188944174659551+0.981987830302505i</v>
      </c>
      <c r="P2809" t="str">
        <f t="shared" si="1449"/>
        <v>0.811055825340449-0.981987830302505i</v>
      </c>
      <c r="Q2809" t="str">
        <f t="shared" si="1450"/>
        <v>-0.811055825340449+12.167648961072i</v>
      </c>
      <c r="R2809" t="str">
        <f t="shared" si="1451"/>
        <v>-0.0847712847265411-0.0610061634269892i</v>
      </c>
      <c r="S2809" t="str">
        <f t="shared" si="1452"/>
        <v>1.22750739432313i</v>
      </c>
      <c r="T2809" t="str">
        <f t="shared" si="1453"/>
        <v>0.0748855167059145-0.104057378828101i</v>
      </c>
      <c r="U2809" t="e">
        <f t="shared" si="1454"/>
        <v>#DIV/0!</v>
      </c>
      <c r="V2809" t="str">
        <f t="shared" si="1455"/>
        <v>0.0000833333333333333-0.000303152272555991i</v>
      </c>
      <c r="W2809" t="e">
        <f t="shared" si="1456"/>
        <v>#DIV/0!</v>
      </c>
      <c r="X2809" t="e">
        <f t="shared" si="1457"/>
        <v>#DIV/0!</v>
      </c>
      <c r="Y2809" t="str">
        <f t="shared" si="1458"/>
        <v>0.00096+3.73849525777185i</v>
      </c>
      <c r="Z2809" t="e">
        <f t="shared" si="1459"/>
        <v>#DIV/0!</v>
      </c>
      <c r="AA2809" t="e">
        <f t="shared" si="1460"/>
        <v>#DIV/0!</v>
      </c>
      <c r="AB2809" t="str">
        <f t="shared" si="1461"/>
        <v>0.0427323044212032-0.0593787929222325i</v>
      </c>
      <c r="AC2809" t="str">
        <f t="shared" si="1462"/>
        <v>0.935433695296339-0.0777740068576098i</v>
      </c>
      <c r="AD2809" t="str">
        <f t="shared" si="1463"/>
        <v>0.0506096056142736-0.0592694932702453i</v>
      </c>
      <c r="AE2809" t="e">
        <f t="shared" si="1464"/>
        <v>#DIV/0!</v>
      </c>
      <c r="AF2809" t="str">
        <f t="shared" si="1465"/>
        <v>-18.4748760706862-3.82036432822862i</v>
      </c>
      <c r="AG2809" t="e">
        <f t="shared" si="1466"/>
        <v>#DIV/0!</v>
      </c>
      <c r="AH2809" t="e">
        <f t="shared" si="1467"/>
        <v>#DIV/0!</v>
      </c>
      <c r="AI2809" t="e">
        <f t="shared" si="1468"/>
        <v>#DIV/0!</v>
      </c>
      <c r="AJ2809" t="e">
        <f t="shared" si="1469"/>
        <v>#DIV/0!</v>
      </c>
      <c r="AK2809"/>
      <c r="AL2809"/>
      <c r="AM2809"/>
      <c r="AN2809"/>
    </row>
    <row r="2810" spans="1:40" x14ac:dyDescent="0.3">
      <c r="A2810"/>
      <c r="B2810">
        <f t="shared" si="1470"/>
        <v>876000</v>
      </c>
      <c r="C2810" s="186" t="str">
        <f t="shared" si="1438"/>
        <v>-0.000615454632814066+0.00344436143267787i</v>
      </c>
      <c r="D2810" s="158" t="str">
        <f t="shared" si="1439"/>
        <v>-7.34395427015348-1.28473245217336i</v>
      </c>
      <c r="E2810" t="str">
        <f t="shared" si="1440"/>
        <v>123.059321222928-1808.46351362485i</v>
      </c>
      <c r="F2810" t="str">
        <f t="shared" si="1441"/>
        <v>0.957291624082857+0.171018159542246i</v>
      </c>
      <c r="G2810" t="str">
        <f t="shared" si="1436"/>
        <v>0.957291624082857+0.171018159542246i</v>
      </c>
      <c r="H2810" t="str">
        <f t="shared" si="1442"/>
        <v>11.1329568730806+2.53177783634988i</v>
      </c>
      <c r="I2810" t="str">
        <f t="shared" si="1443"/>
        <v>3440.04395568082i</v>
      </c>
      <c r="J2810" t="str">
        <f t="shared" si="1437"/>
        <v>-2930.02095064656+733.54946903905i</v>
      </c>
      <c r="K2810" t="str">
        <f t="shared" si="1444"/>
        <v>0.276598694574687-1.10481978957329i</v>
      </c>
      <c r="L2810" t="str">
        <f t="shared" si="1445"/>
        <v>0.0700240563933501-0.231192586070602i</v>
      </c>
      <c r="M2810" t="str">
        <f t="shared" si="1446"/>
        <v>0.346622750968037-1.33601237564389i</v>
      </c>
      <c r="N2810" t="str">
        <f t="shared" si="1447"/>
        <v>-11.1984447434904i</v>
      </c>
      <c r="O2810" t="str">
        <f t="shared" si="1448"/>
        <v>0.201481746379012+0.979492269431497i</v>
      </c>
      <c r="P2810" t="str">
        <f t="shared" si="1449"/>
        <v>0.798518253620988-0.979492269431497i</v>
      </c>
      <c r="Q2810" t="str">
        <f t="shared" si="1450"/>
        <v>-0.798518253620988+12.1779370129219i</v>
      </c>
      <c r="R2810" t="str">
        <f t="shared" si="1451"/>
        <v>-0.0843685041977202-0.060038778506786i</v>
      </c>
      <c r="S2810" t="str">
        <f t="shared" si="1452"/>
        <v>1.22891025991664i</v>
      </c>
      <c r="T2810" t="str">
        <f t="shared" si="1453"/>
        <v>0.073782270899852-0.103681320422398i</v>
      </c>
      <c r="U2810" t="e">
        <f t="shared" si="1454"/>
        <v>#DIV/0!</v>
      </c>
      <c r="V2810" t="str">
        <f t="shared" si="1455"/>
        <v>0.0000833333333333333-0.000302806208317914i</v>
      </c>
      <c r="W2810" t="e">
        <f t="shared" si="1456"/>
        <v>#DIV/0!</v>
      </c>
      <c r="X2810" t="e">
        <f t="shared" si="1457"/>
        <v>#DIV/0!</v>
      </c>
      <c r="Y2810" t="str">
        <f t="shared" si="1458"/>
        <v>0.00096+3.74276782378074i</v>
      </c>
      <c r="Z2810" t="e">
        <f t="shared" si="1459"/>
        <v>#DIV/0!</v>
      </c>
      <c r="AA2810" t="e">
        <f t="shared" si="1460"/>
        <v>#DIV/0!</v>
      </c>
      <c r="AB2810" t="str">
        <f t="shared" si="1461"/>
        <v>0.0421027536387573-0.0591642007957501i</v>
      </c>
      <c r="AC2810" t="str">
        <f t="shared" si="1462"/>
        <v>0.935549667831393-0.0767574579487138i</v>
      </c>
      <c r="AD2810" t="str">
        <f t="shared" si="1463"/>
        <v>0.0498561716897959-0.0591495777258506i</v>
      </c>
      <c r="AE2810" t="e">
        <f t="shared" si="1464"/>
        <v>#DIV/0!</v>
      </c>
      <c r="AF2810" t="str">
        <f t="shared" si="1465"/>
        <v>-18.4769111432341-3.81651028852324i</v>
      </c>
      <c r="AG2810" t="e">
        <f t="shared" si="1466"/>
        <v>#DIV/0!</v>
      </c>
      <c r="AH2810" t="e">
        <f t="shared" si="1467"/>
        <v>#DIV/0!</v>
      </c>
      <c r="AI2810" t="e">
        <f t="shared" si="1468"/>
        <v>#DIV/0!</v>
      </c>
      <c r="AJ2810" t="e">
        <f t="shared" si="1469"/>
        <v>#DIV/0!</v>
      </c>
      <c r="AK2810"/>
      <c r="AL2810"/>
      <c r="AM2810"/>
      <c r="AN2810"/>
    </row>
    <row r="2811" spans="1:40" x14ac:dyDescent="0.3">
      <c r="A2811"/>
      <c r="B2811">
        <f t="shared" si="1470"/>
        <v>877000</v>
      </c>
      <c r="C2811" s="186" t="str">
        <f t="shared" si="1438"/>
        <v>-0.000614134053098616+0.00344076338917766i</v>
      </c>
      <c r="D2811" s="158" t="str">
        <f t="shared" si="1439"/>
        <v>-7.34464671098631-1.28344026116576i</v>
      </c>
      <c r="E2811" t="str">
        <f t="shared" si="1440"/>
        <v>122.780134004079-1806.42038756289i</v>
      </c>
      <c r="F2811" t="str">
        <f t="shared" si="1441"/>
        <v>0.957383263032071+0.170846014845581i</v>
      </c>
      <c r="G2811" t="str">
        <f t="shared" si="1436"/>
        <v>0.957383263032071+0.170846014845581i</v>
      </c>
      <c r="H2811" t="str">
        <f t="shared" si="1442"/>
        <v>11.1342930895794+2.52922318033522i</v>
      </c>
      <c r="I2811" t="str">
        <f t="shared" si="1443"/>
        <v>3443.97094649781i</v>
      </c>
      <c r="J2811" t="str">
        <f t="shared" si="1437"/>
        <v>-2936.71659883791+734.386854277679i</v>
      </c>
      <c r="K2811" t="str">
        <f t="shared" si="1444"/>
        <v>0.276004969859026-1.10370763259916i</v>
      </c>
      <c r="L2811" t="str">
        <f t="shared" si="1445"/>
        <v>0.0698778403711522-0.23097320422008i</v>
      </c>
      <c r="M2811" t="str">
        <f t="shared" si="1446"/>
        <v>0.345882810230178-1.33468083681924i</v>
      </c>
      <c r="N2811" t="str">
        <f t="shared" si="1447"/>
        <v>-11.2112283562112i</v>
      </c>
      <c r="O2811" t="str">
        <f t="shared" si="1448"/>
        <v>0.213986392247823+0.976836641374985i</v>
      </c>
      <c r="P2811" t="str">
        <f t="shared" si="1449"/>
        <v>0.786013607752177-0.976836641374985i</v>
      </c>
      <c r="Q2811" t="str">
        <f t="shared" si="1450"/>
        <v>-0.786013607752177+12.1880649975862i</v>
      </c>
      <c r="R2811" t="str">
        <f t="shared" si="1451"/>
        <v>-0.0839568216323473-0.0590760226195157i</v>
      </c>
      <c r="S2811" t="str">
        <f t="shared" si="1452"/>
        <v>1.23031312551015i</v>
      </c>
      <c r="T2811" t="str">
        <f t="shared" si="1453"/>
        <v>0.0726820060317247-0.103293179630391i</v>
      </c>
      <c r="U2811" t="e">
        <f t="shared" si="1454"/>
        <v>#DIV/0!</v>
      </c>
      <c r="V2811" t="str">
        <f t="shared" si="1455"/>
        <v>0.0000833333333333333-0.000302460933279923i</v>
      </c>
      <c r="W2811" t="e">
        <f t="shared" si="1456"/>
        <v>#DIV/0!</v>
      </c>
      <c r="X2811" t="e">
        <f t="shared" si="1457"/>
        <v>#DIV/0!</v>
      </c>
      <c r="Y2811" t="str">
        <f t="shared" si="1458"/>
        <v>0.00096+3.74704038978962i</v>
      </c>
      <c r="Z2811" t="e">
        <f t="shared" si="1459"/>
        <v>#DIV/0!</v>
      </c>
      <c r="AA2811" t="e">
        <f t="shared" si="1460"/>
        <v>#DIV/0!</v>
      </c>
      <c r="AB2811" t="str">
        <f t="shared" si="1461"/>
        <v>0.0414749038841323-0.0589427140355337i</v>
      </c>
      <c r="AC2811" t="str">
        <f t="shared" si="1462"/>
        <v>0.935675745416127-0.0757430309962754i</v>
      </c>
      <c r="AD2811" t="str">
        <f t="shared" si="1463"/>
        <v>0.0491038123648013-0.0590198503317958i</v>
      </c>
      <c r="AE2811" t="e">
        <f t="shared" si="1464"/>
        <v>#DIV/0!</v>
      </c>
      <c r="AF2811" t="str">
        <f t="shared" si="1465"/>
        <v>-18.4789398005657-3.81266344150098i</v>
      </c>
      <c r="AG2811" t="e">
        <f t="shared" si="1466"/>
        <v>#DIV/0!</v>
      </c>
      <c r="AH2811" t="e">
        <f t="shared" si="1467"/>
        <v>#DIV/0!</v>
      </c>
      <c r="AI2811" t="e">
        <f t="shared" si="1468"/>
        <v>#DIV/0!</v>
      </c>
      <c r="AJ2811" t="e">
        <f t="shared" si="1469"/>
        <v>#DIV/0!</v>
      </c>
      <c r="AK2811"/>
      <c r="AL2811"/>
      <c r="AM2811"/>
      <c r="AN2811"/>
    </row>
    <row r="2812" spans="1:40" x14ac:dyDescent="0.3">
      <c r="A2812"/>
      <c r="B2812">
        <f t="shared" si="1470"/>
        <v>878000</v>
      </c>
      <c r="C2812" s="186" t="str">
        <f t="shared" si="1438"/>
        <v>-0.000612817631397151+0.0034371725057283i</v>
      </c>
      <c r="D2812" s="158" t="str">
        <f t="shared" si="1439"/>
        <v>-7.34533697159204-1.28215047041712i</v>
      </c>
      <c r="E2812" t="str">
        <f t="shared" si="1440"/>
        <v>122.501894348841-1804.38185121525i</v>
      </c>
      <c r="F2812" t="str">
        <f t="shared" si="1441"/>
        <v>0.957474613445825+0.170674190386222i</v>
      </c>
      <c r="G2812" t="str">
        <f t="shared" si="1436"/>
        <v>0.957474613445825+0.170674190386222i</v>
      </c>
      <c r="H2812" t="str">
        <f t="shared" si="1442"/>
        <v>11.1356250974342+2.52667329871539i</v>
      </c>
      <c r="I2812" t="str">
        <f t="shared" si="1443"/>
        <v>3447.8979373148i</v>
      </c>
      <c r="J2812" t="str">
        <f t="shared" si="1437"/>
        <v>-2943.41988610307+735.224239516308i</v>
      </c>
      <c r="K2812" t="str">
        <f t="shared" si="1444"/>
        <v>0.275413115534678-1.10259754451471i</v>
      </c>
      <c r="L2812" t="str">
        <f t="shared" si="1445"/>
        <v>0.0697320679225864-0.230754188056024i</v>
      </c>
      <c r="M2812" t="str">
        <f t="shared" si="1446"/>
        <v>0.345145183457264-1.33335173257073i</v>
      </c>
      <c r="N2812" t="str">
        <f t="shared" si="1447"/>
        <v>-11.2240119689321i</v>
      </c>
      <c r="O2812" t="str">
        <f t="shared" si="1448"/>
        <v>0.226456068775356+0.974021380111757i</v>
      </c>
      <c r="P2812" t="str">
        <f t="shared" si="1449"/>
        <v>0.773543931224644-0.974021380111757i</v>
      </c>
      <c r="Q2812" t="str">
        <f t="shared" si="1450"/>
        <v>-0.773543931224644+12.1980333490439i</v>
      </c>
      <c r="R2812" t="str">
        <f t="shared" si="1451"/>
        <v>-0.0835362681279088-0.0581179717821244i</v>
      </c>
      <c r="S2812" t="str">
        <f t="shared" si="1452"/>
        <v>1.23171599110366i</v>
      </c>
      <c r="T2812" t="str">
        <f t="shared" si="1453"/>
        <v>0.0715848352145539-0.102892957290268i</v>
      </c>
      <c r="U2812" t="e">
        <f t="shared" si="1454"/>
        <v>#DIV/0!</v>
      </c>
      <c r="V2812" t="str">
        <f t="shared" si="1455"/>
        <v>0.0000833333333333333-0.000302116444745435i</v>
      </c>
      <c r="W2812" t="e">
        <f t="shared" si="1456"/>
        <v>#DIV/0!</v>
      </c>
      <c r="X2812" t="e">
        <f t="shared" si="1457"/>
        <v>#DIV/0!</v>
      </c>
      <c r="Y2812" t="str">
        <f t="shared" si="1458"/>
        <v>0.00096+3.7513129557985i</v>
      </c>
      <c r="Z2812" t="e">
        <f t="shared" si="1459"/>
        <v>#DIV/0!</v>
      </c>
      <c r="AA2812" t="e">
        <f t="shared" si="1460"/>
        <v>#DIV/0!</v>
      </c>
      <c r="AB2812" t="str">
        <f t="shared" si="1461"/>
        <v>0.0408488197035888-0.0587143331198826i</v>
      </c>
      <c r="AC2812" t="str">
        <f t="shared" si="1462"/>
        <v>0.935811915578477-0.0747308138014823i</v>
      </c>
      <c r="AD2812" t="str">
        <f t="shared" si="1463"/>
        <v>0.0483526579954187-0.0588803142182255i</v>
      </c>
      <c r="AE2812" t="e">
        <f t="shared" si="1464"/>
        <v>#DIV/0!</v>
      </c>
      <c r="AF2812" t="str">
        <f t="shared" si="1465"/>
        <v>-18.4809620690262-3.80882376913251i</v>
      </c>
      <c r="AG2812" t="e">
        <f t="shared" si="1466"/>
        <v>#DIV/0!</v>
      </c>
      <c r="AH2812" t="e">
        <f t="shared" si="1467"/>
        <v>#DIV/0!</v>
      </c>
      <c r="AI2812" t="e">
        <f t="shared" si="1468"/>
        <v>#DIV/0!</v>
      </c>
      <c r="AJ2812" t="e">
        <f t="shared" si="1469"/>
        <v>#DIV/0!</v>
      </c>
      <c r="AK2812"/>
      <c r="AL2812"/>
      <c r="AM2812"/>
      <c r="AN2812"/>
    </row>
    <row r="2813" spans="1:40" x14ac:dyDescent="0.3">
      <c r="A2813"/>
      <c r="B2813">
        <f t="shared" si="1470"/>
        <v>879000</v>
      </c>
      <c r="C2813" s="186" t="str">
        <f t="shared" si="1438"/>
        <v>-0.000611505350654819+0.00343358876213689i</v>
      </c>
      <c r="D2813" s="158" t="str">
        <f t="shared" si="1439"/>
        <v>-7.34602506091305-1.280863073961i</v>
      </c>
      <c r="E2813" t="str">
        <f t="shared" si="1440"/>
        <v>122.224597980598-1802.34788920742i</v>
      </c>
      <c r="F2813" t="str">
        <f t="shared" si="1441"/>
        <v>0.957565676507569+0.170502685365745i</v>
      </c>
      <c r="G2813" t="str">
        <f t="shared" si="1436"/>
        <v>0.957565676507569+0.170502685365745i</v>
      </c>
      <c r="H2813" t="str">
        <f t="shared" si="1442"/>
        <v>11.1369529139153+2.52412817947667i</v>
      </c>
      <c r="I2813" t="str">
        <f t="shared" si="1443"/>
        <v>3451.82492813179i</v>
      </c>
      <c r="J2813" t="str">
        <f t="shared" si="1437"/>
        <v>-2950.13081244203+736.061624754937i</v>
      </c>
      <c r="K2813" t="str">
        <f t="shared" si="1444"/>
        <v>0.274823123924718-1.10148952016323i</v>
      </c>
      <c r="L2813" t="str">
        <f t="shared" si="1445"/>
        <v>0.0695867373148951-0.230535536853389i</v>
      </c>
      <c r="M2813" t="str">
        <f t="shared" si="1446"/>
        <v>0.344409861239613-1.33202505701662i</v>
      </c>
      <c r="N2813" t="str">
        <f t="shared" si="1447"/>
        <v>-11.236795581653i</v>
      </c>
      <c r="O2813" t="str">
        <f t="shared" si="1448"/>
        <v>0.238888738185317+0.971046945707687i</v>
      </c>
      <c r="P2813" t="str">
        <f t="shared" si="1449"/>
        <v>0.761111261814683-0.971046945707687i</v>
      </c>
      <c r="Q2813" t="str">
        <f t="shared" si="1450"/>
        <v>-0.761111261814683+12.2078425273607i</v>
      </c>
      <c r="R2813" t="str">
        <f t="shared" si="1451"/>
        <v>-0.0831068751171152-0.0571647022530602i</v>
      </c>
      <c r="S2813" t="str">
        <f t="shared" si="1452"/>
        <v>1.23311885669717i</v>
      </c>
      <c r="T2813" t="str">
        <f t="shared" si="1453"/>
        <v>0.0704908722857277-0.102480654828092i</v>
      </c>
      <c r="U2813" t="e">
        <f t="shared" si="1454"/>
        <v>#DIV/0!</v>
      </c>
      <c r="V2813" t="str">
        <f t="shared" si="1455"/>
        <v>0.0000833333333333333-0.000301772740030139i</v>
      </c>
      <c r="W2813" t="e">
        <f t="shared" si="1456"/>
        <v>#DIV/0!</v>
      </c>
      <c r="X2813" t="e">
        <f t="shared" si="1457"/>
        <v>#DIV/0!</v>
      </c>
      <c r="Y2813" t="str">
        <f t="shared" si="1458"/>
        <v>0.00096+3.75558552180738i</v>
      </c>
      <c r="Z2813" t="e">
        <f t="shared" si="1459"/>
        <v>#DIV/0!</v>
      </c>
      <c r="AA2813" t="e">
        <f t="shared" si="1460"/>
        <v>#DIV/0!</v>
      </c>
      <c r="AB2813" t="str">
        <f t="shared" si="1461"/>
        <v>0.0402245660567361-0.0584790588625584i</v>
      </c>
      <c r="AC2813" t="str">
        <f t="shared" si="1462"/>
        <v>0.935958165498347-0.0737208944434696i</v>
      </c>
      <c r="AD2813" t="str">
        <f t="shared" si="1463"/>
        <v>0.0476028391625166-0.0587309743189009i</v>
      </c>
      <c r="AE2813" t="e">
        <f t="shared" si="1464"/>
        <v>#DIV/0!</v>
      </c>
      <c r="AF2813" t="str">
        <f t="shared" si="1465"/>
        <v>-18.4829779748284-3.80499125343767i</v>
      </c>
      <c r="AG2813" t="e">
        <f t="shared" si="1466"/>
        <v>#DIV/0!</v>
      </c>
      <c r="AH2813" t="e">
        <f t="shared" si="1467"/>
        <v>#DIV/0!</v>
      </c>
      <c r="AI2813" t="e">
        <f t="shared" si="1468"/>
        <v>#DIV/0!</v>
      </c>
      <c r="AJ2813" t="e">
        <f t="shared" si="1469"/>
        <v>#DIV/0!</v>
      </c>
      <c r="AK2813"/>
      <c r="AL2813"/>
      <c r="AM2813"/>
      <c r="AN2813"/>
    </row>
    <row r="2814" spans="1:40" x14ac:dyDescent="0.3">
      <c r="A2814"/>
      <c r="B2814">
        <f t="shared" si="1470"/>
        <v>880000</v>
      </c>
      <c r="C2814" s="186" t="str">
        <f t="shared" si="1438"/>
        <v>-0.000610197193902039+0.00343001213828136i</v>
      </c>
      <c r="D2814" s="158" t="str">
        <f t="shared" si="1439"/>
        <v>-7.34671098784729-1.27957806584701i</v>
      </c>
      <c r="E2814" t="str">
        <f t="shared" si="1440"/>
        <v>121.948240646798-1800.3184862331i</v>
      </c>
      <c r="F2814" t="str">
        <f t="shared" si="1441"/>
        <v>0.957656453394874+0.170331498987891i</v>
      </c>
      <c r="G2814" t="str">
        <f t="shared" si="1436"/>
        <v>0.957656453394874+0.170331498987891i</v>
      </c>
      <c r="H2814" t="str">
        <f t="shared" si="1442"/>
        <v>11.1382765562069+2.52158781063868i</v>
      </c>
      <c r="I2814" t="str">
        <f t="shared" si="1443"/>
        <v>3455.75191894877i</v>
      </c>
      <c r="J2814" t="str">
        <f t="shared" si="1437"/>
        <v>-2956.84937785479+736.899009993565i</v>
      </c>
      <c r="K2814" t="str">
        <f t="shared" si="1444"/>
        <v>0.274234987390626-1.10038355440194i</v>
      </c>
      <c r="L2814" t="str">
        <f t="shared" si="1445"/>
        <v>0.0694418468234519-0.230317249887971i</v>
      </c>
      <c r="M2814" t="str">
        <f t="shared" si="1446"/>
        <v>0.343676834214078-1.33070080428991i</v>
      </c>
      <c r="N2814" t="str">
        <f t="shared" si="1447"/>
        <v>-11.2495791943739i</v>
      </c>
      <c r="O2814" t="str">
        <f t="shared" si="1448"/>
        <v>0.251282368749166+0.967913824240468i</v>
      </c>
      <c r="P2814" t="str">
        <f t="shared" si="1449"/>
        <v>0.748717631250834-0.967913824240468i</v>
      </c>
      <c r="Q2814" t="str">
        <f t="shared" si="1450"/>
        <v>-0.748717631250834+12.2174930186144i</v>
      </c>
      <c r="R2814" t="str">
        <f t="shared" si="1451"/>
        <v>-0.0826686743828249-0.0562162905386437i</v>
      </c>
      <c r="S2814" t="str">
        <f t="shared" si="1452"/>
        <v>1.23452172229069i</v>
      </c>
      <c r="T2814" t="str">
        <f t="shared" si="1453"/>
        <v>0.0694002318165602-0.102056274278573i</v>
      </c>
      <c r="U2814" t="e">
        <f t="shared" si="1454"/>
        <v>#DIV/0!</v>
      </c>
      <c r="V2814" t="str">
        <f t="shared" si="1455"/>
        <v>0.0000833333333333333-0.000301429816461923i</v>
      </c>
      <c r="W2814" t="e">
        <f t="shared" si="1456"/>
        <v>#DIV/0!</v>
      </c>
      <c r="X2814" t="e">
        <f t="shared" si="1457"/>
        <v>#DIV/0!</v>
      </c>
      <c r="Y2814" t="str">
        <f t="shared" si="1458"/>
        <v>0.00096+3.75985808781626i</v>
      </c>
      <c r="Z2814" t="e">
        <f t="shared" si="1459"/>
        <v>#DIV/0!</v>
      </c>
      <c r="AA2814" t="e">
        <f t="shared" si="1460"/>
        <v>#DIV/0!</v>
      </c>
      <c r="AB2814" t="str">
        <f t="shared" si="1461"/>
        <v>0.0396022083219878-0.0582368924246383i</v>
      </c>
      <c r="AC2814" t="str">
        <f t="shared" si="1462"/>
        <v>0.936114481995176-0.0727133612886912i</v>
      </c>
      <c r="AD2814" t="str">
        <f t="shared" si="1463"/>
        <v>0.0468544866449635-0.0585718373807932i</v>
      </c>
      <c r="AE2814" t="e">
        <f t="shared" si="1464"/>
        <v>#DIV/0!</v>
      </c>
      <c r="AF2814" t="str">
        <f t="shared" si="1465"/>
        <v>-18.4849875440542-3.80116587648569i</v>
      </c>
      <c r="AG2814" t="e">
        <f t="shared" si="1466"/>
        <v>#DIV/0!</v>
      </c>
      <c r="AH2814" t="e">
        <f t="shared" si="1467"/>
        <v>#DIV/0!</v>
      </c>
      <c r="AI2814" t="e">
        <f t="shared" si="1468"/>
        <v>#DIV/0!</v>
      </c>
      <c r="AJ2814" t="e">
        <f t="shared" si="1469"/>
        <v>#DIV/0!</v>
      </c>
      <c r="AK2814"/>
      <c r="AL2814"/>
      <c r="AM2814"/>
      <c r="AN2814"/>
    </row>
    <row r="2815" spans="1:40" x14ac:dyDescent="0.3">
      <c r="A2815"/>
      <c r="B2815">
        <f t="shared" si="1470"/>
        <v>881000</v>
      </c>
      <c r="C2815" s="186" t="str">
        <f t="shared" si="1438"/>
        <v>-0.000608893144253987+0.00342644261410981i</v>
      </c>
      <c r="D2815" s="158" t="str">
        <f t="shared" si="1439"/>
        <v>-7.34739476124809-1.27829544014074i</v>
      </c>
      <c r="E2815" t="str">
        <f t="shared" si="1440"/>
        <v>121.672818118788-1798.2936270539i</v>
      </c>
      <c r="F2815" t="str">
        <f t="shared" si="1441"/>
        <v>0.957746945279409+0.170160630458554i</v>
      </c>
      <c r="G2815" t="str">
        <f t="shared" si="1436"/>
        <v>0.957746945279409+0.170160630458554i</v>
      </c>
      <c r="H2815" t="str">
        <f t="shared" si="1442"/>
        <v>11.1395960414071+2.51905218025416i</v>
      </c>
      <c r="I2815" t="str">
        <f t="shared" si="1443"/>
        <v>3459.67890976576i</v>
      </c>
      <c r="J2815" t="str">
        <f t="shared" si="1437"/>
        <v>-2963.57558234137+737.736395232195i</v>
      </c>
      <c r="K2815" t="str">
        <f t="shared" si="1444"/>
        <v>0.273648698332071-1.09927964210194i</v>
      </c>
      <c r="L2815" t="str">
        <f t="shared" si="1445"/>
        <v>0.0692973947317169-0.23009932643642i</v>
      </c>
      <c r="M2815" t="str">
        <f t="shared" si="1446"/>
        <v>0.342946093063788-1.32937896853836i</v>
      </c>
      <c r="N2815" t="str">
        <f t="shared" si="1447"/>
        <v>-11.2623628070948i</v>
      </c>
      <c r="O2815" t="str">
        <f t="shared" si="1448"/>
        <v>0.263634935118029+0.964622527720202i</v>
      </c>
      <c r="P2815" t="str">
        <f t="shared" si="1449"/>
        <v>0.736365064881971-0.964622527720202i</v>
      </c>
      <c r="Q2815" t="str">
        <f t="shared" si="1450"/>
        <v>-0.736365064881971+12.226985334815i</v>
      </c>
      <c r="R2815" t="str">
        <f t="shared" si="1451"/>
        <v>-0.0822216980732396-0.0552728133991656i</v>
      </c>
      <c r="S2815" t="str">
        <f t="shared" si="1452"/>
        <v>1.2359245878842i</v>
      </c>
      <c r="T2815" t="str">
        <f t="shared" si="1453"/>
        <v>0.068313029121564-0.101619818306308i</v>
      </c>
      <c r="U2815" t="e">
        <f t="shared" si="1454"/>
        <v>#DIV/0!</v>
      </c>
      <c r="V2815" t="str">
        <f t="shared" si="1455"/>
        <v>0.0000833333333333333-0.000301087671380808i</v>
      </c>
      <c r="W2815" t="e">
        <f t="shared" si="1456"/>
        <v>#DIV/0!</v>
      </c>
      <c r="X2815" t="e">
        <f t="shared" si="1457"/>
        <v>#DIV/0!</v>
      </c>
      <c r="Y2815" t="str">
        <f t="shared" si="1458"/>
        <v>0.00096+3.76413065382515i</v>
      </c>
      <c r="Z2815" t="e">
        <f t="shared" si="1459"/>
        <v>#DIV/0!</v>
      </c>
      <c r="AA2815" t="e">
        <f t="shared" si="1460"/>
        <v>#DIV/0!</v>
      </c>
      <c r="AB2815" t="str">
        <f t="shared" si="1461"/>
        <v>0.0389818123018524-0.0579878353266346i</v>
      </c>
      <c r="AC2815" t="str">
        <f t="shared" si="1462"/>
        <v>0.936280851515172-0.0717083030000881i</v>
      </c>
      <c r="AD2815" t="str">
        <f t="shared" si="1463"/>
        <v>0.0461077313926232-0.0584029119732559i</v>
      </c>
      <c r="AE2815" t="e">
        <f t="shared" si="1464"/>
        <v>#DIV/0!</v>
      </c>
      <c r="AF2815" t="str">
        <f t="shared" si="1465"/>
        <v>-18.4869908026552-3.7973476203949i</v>
      </c>
      <c r="AG2815" t="e">
        <f t="shared" si="1466"/>
        <v>#DIV/0!</v>
      </c>
      <c r="AH2815" t="e">
        <f t="shared" si="1467"/>
        <v>#DIV/0!</v>
      </c>
      <c r="AI2815" t="e">
        <f t="shared" si="1468"/>
        <v>#DIV/0!</v>
      </c>
      <c r="AJ2815" t="e">
        <f t="shared" si="1469"/>
        <v>#DIV/0!</v>
      </c>
      <c r="AK2815"/>
      <c r="AL2815"/>
      <c r="AM2815"/>
      <c r="AN2815"/>
    </row>
    <row r="2816" spans="1:40" x14ac:dyDescent="0.3">
      <c r="A2816"/>
      <c r="B2816">
        <f t="shared" si="1470"/>
        <v>882000</v>
      </c>
      <c r="C2816" s="186" t="str">
        <f t="shared" si="1438"/>
        <v>-0.000607593184910084+0.00342288016964041i</v>
      </c>
      <c r="D2816" s="158" t="str">
        <f t="shared" si="1439"/>
        <v>-7.34807638992464-1.27701519092369i</v>
      </c>
      <c r="E2816" t="str">
        <f t="shared" si="1440"/>
        <v>121.398326191654-1796.2732964989i</v>
      </c>
      <c r="F2816" t="str">
        <f t="shared" si="1441"/>
        <v>0.957837153326999+0.169990078985774i</v>
      </c>
      <c r="G2816" t="str">
        <f t="shared" si="1436"/>
        <v>0.957837153326999+0.169990078985774i</v>
      </c>
      <c r="H2816" t="str">
        <f t="shared" si="1442"/>
        <v>11.1409113865288+2.5165212764089i</v>
      </c>
      <c r="I2816" t="str">
        <f t="shared" si="1443"/>
        <v>3463.60590058275i</v>
      </c>
      <c r="J2816" t="str">
        <f t="shared" si="1437"/>
        <v>-2970.30942590175+738.573780470824i</v>
      </c>
      <c r="K2816" t="str">
        <f t="shared" si="1444"/>
        <v>0.273064249186682-1.09817777814823i</v>
      </c>
      <c r="L2816" t="str">
        <f t="shared" si="1445"/>
        <v>0.069153379331195-0.229881765776246i</v>
      </c>
      <c r="M2816" t="str">
        <f t="shared" si="1446"/>
        <v>0.342217628517877-1.32805954392448i</v>
      </c>
      <c r="N2816" t="str">
        <f t="shared" si="1447"/>
        <v>-11.2751464198156i</v>
      </c>
      <c r="O2816" t="str">
        <f t="shared" si="1448"/>
        <v>0.275944418653592+0.961173594005751i</v>
      </c>
      <c r="P2816" t="str">
        <f t="shared" si="1449"/>
        <v>0.724055581346408-0.961173594005751i</v>
      </c>
      <c r="Q2816" t="str">
        <f t="shared" si="1450"/>
        <v>-0.724055581346408+12.2363200138214i</v>
      </c>
      <c r="R2816" t="str">
        <f t="shared" si="1451"/>
        <v>-0.0817659787173441-0.0543343478546562i</v>
      </c>
      <c r="S2816" t="str">
        <f t="shared" si="1452"/>
        <v>1.23732745347771i</v>
      </c>
      <c r="T2816" t="str">
        <f t="shared" si="1453"/>
        <v>0.0672293802673738-0.101171290227444i</v>
      </c>
      <c r="U2816" t="e">
        <f t="shared" si="1454"/>
        <v>#DIV/0!</v>
      </c>
      <c r="V2816" t="str">
        <f t="shared" si="1455"/>
        <v>0.0000833333333333333-0.00030074630213888i</v>
      </c>
      <c r="W2816" t="e">
        <f t="shared" si="1456"/>
        <v>#DIV/0!</v>
      </c>
      <c r="X2816" t="e">
        <f t="shared" si="1457"/>
        <v>#DIV/0!</v>
      </c>
      <c r="Y2816" t="str">
        <f t="shared" si="1458"/>
        <v>0.00096+3.76840321983403i</v>
      </c>
      <c r="Z2816" t="e">
        <f t="shared" si="1459"/>
        <v>#DIV/0!</v>
      </c>
      <c r="AA2816" t="e">
        <f t="shared" si="1460"/>
        <v>#DIV/0!</v>
      </c>
      <c r="AB2816" t="str">
        <f t="shared" si="1461"/>
        <v>0.0383634442280259-0.0577318894608573i</v>
      </c>
      <c r="AC2816" t="str">
        <f t="shared" si="1462"/>
        <v>0.936457260118208-0.0707058085459951i</v>
      </c>
      <c r="AD2816" t="str">
        <f t="shared" si="1463"/>
        <v>0.0453627044990575-0.0582242084967506i</v>
      </c>
      <c r="AE2816" t="e">
        <f t="shared" si="1464"/>
        <v>#DIV/0!</v>
      </c>
      <c r="AF2816" t="str">
        <f t="shared" si="1465"/>
        <v>-18.4889877764534-3.79353646733259i</v>
      </c>
      <c r="AG2816" t="e">
        <f t="shared" si="1466"/>
        <v>#DIV/0!</v>
      </c>
      <c r="AH2816" t="e">
        <f t="shared" si="1467"/>
        <v>#DIV/0!</v>
      </c>
      <c r="AI2816" t="e">
        <f t="shared" si="1468"/>
        <v>#DIV/0!</v>
      </c>
      <c r="AJ2816" t="e">
        <f t="shared" si="1469"/>
        <v>#DIV/0!</v>
      </c>
      <c r="AK2816"/>
      <c r="AL2816"/>
      <c r="AM2816"/>
      <c r="AN2816"/>
    </row>
    <row r="2817" spans="1:40" x14ac:dyDescent="0.3">
      <c r="A2817"/>
      <c r="B2817">
        <f t="shared" si="1470"/>
        <v>883000</v>
      </c>
      <c r="C2817" s="186" t="str">
        <f t="shared" si="1438"/>
        <v>-0.000606297299153559+0.00341932478496111i</v>
      </c>
      <c r="D2817" s="158" t="str">
        <f t="shared" si="1439"/>
        <v>-7.34875588264228-1.27573731229336i</v>
      </c>
      <c r="E2817" t="str">
        <f t="shared" si="1440"/>
        <v>121.124760684063-1794.25747946433i</v>
      </c>
      <c r="F2817" t="str">
        <f t="shared" si="1441"/>
        <v>0.957927078697665+0.169819843779747i</v>
      </c>
      <c r="G2817" t="str">
        <f t="shared" si="1436"/>
        <v>0.957927078697665+0.169819843779747i</v>
      </c>
      <c r="H2817" t="str">
        <f t="shared" si="1442"/>
        <v>11.1422226084999+2.51399508722185i</v>
      </c>
      <c r="I2817" t="str">
        <f t="shared" si="1443"/>
        <v>3467.53289139973i</v>
      </c>
      <c r="J2817" t="str">
        <f t="shared" si="1437"/>
        <v>-2977.05090853593+739.411165709453i</v>
      </c>
      <c r="K2817" t="str">
        <f t="shared" si="1444"/>
        <v>0.27248163242983-1.09707795743962i</v>
      </c>
      <c r="L2817" t="str">
        <f t="shared" si="1445"/>
        <v>0.0690097989213905-0.22966456718583i</v>
      </c>
      <c r="M2817" t="str">
        <f t="shared" si="1446"/>
        <v>0.341491431351221-1.32674252462545i</v>
      </c>
      <c r="N2817" t="str">
        <f t="shared" si="1447"/>
        <v>-11.2879300325365i</v>
      </c>
      <c r="O2817" t="str">
        <f t="shared" si="1448"/>
        <v>0.288208807758356+0.957567586716732i</v>
      </c>
      <c r="P2817" t="str">
        <f t="shared" si="1449"/>
        <v>0.711791192241644-0.957567586716732i</v>
      </c>
      <c r="Q2817" t="str">
        <f t="shared" si="1450"/>
        <v>-0.711791192241644+12.2454976192532i</v>
      </c>
      <c r="R2817" t="str">
        <f t="shared" si="1451"/>
        <v>-0.0813015492405813-0.0534009711902976i</v>
      </c>
      <c r="S2817" t="str">
        <f t="shared" si="1452"/>
        <v>1.23873031907122i</v>
      </c>
      <c r="T2817" t="str">
        <f t="shared" si="1453"/>
        <v>0.0661494020812704-0.10071069403177i</v>
      </c>
      <c r="U2817" t="e">
        <f t="shared" si="1454"/>
        <v>#DIV/0!</v>
      </c>
      <c r="V2817" t="str">
        <f t="shared" si="1455"/>
        <v>0.0000833333333333333-0.000300405706100218i</v>
      </c>
      <c r="W2817" t="e">
        <f t="shared" si="1456"/>
        <v>#DIV/0!</v>
      </c>
      <c r="X2817" t="e">
        <f t="shared" si="1457"/>
        <v>#DIV/0!</v>
      </c>
      <c r="Y2817" t="str">
        <f t="shared" si="1458"/>
        <v>0.00096+3.77267578584291i</v>
      </c>
      <c r="Z2817" t="e">
        <f t="shared" si="1459"/>
        <v>#DIV/0!</v>
      </c>
      <c r="AA2817" t="e">
        <f t="shared" si="1460"/>
        <v>#DIV/0!</v>
      </c>
      <c r="AB2817" t="str">
        <f t="shared" si="1461"/>
        <v>0.0377471707662553-0.0574690571040201i</v>
      </c>
      <c r="AC2817" t="str">
        <f t="shared" si="1462"/>
        <v>0.936643693464396-0.0697059672087464i</v>
      </c>
      <c r="AD2817" t="str">
        <f t="shared" si="1463"/>
        <v>0.0446195371739141-0.0580357391911187i</v>
      </c>
      <c r="AE2817" t="e">
        <f t="shared" si="1464"/>
        <v>#DIV/0!</v>
      </c>
      <c r="AF2817" t="str">
        <f t="shared" si="1465"/>
        <v>-18.4909784911422-3.78973239951521i</v>
      </c>
      <c r="AG2817" t="e">
        <f t="shared" si="1466"/>
        <v>#DIV/0!</v>
      </c>
      <c r="AH2817" t="e">
        <f t="shared" si="1467"/>
        <v>#DIV/0!</v>
      </c>
      <c r="AI2817" t="e">
        <f t="shared" si="1468"/>
        <v>#DIV/0!</v>
      </c>
      <c r="AJ2817" t="e">
        <f t="shared" si="1469"/>
        <v>#DIV/0!</v>
      </c>
      <c r="AK2817"/>
      <c r="AL2817"/>
      <c r="AM2817"/>
      <c r="AN2817"/>
    </row>
    <row r="2818" spans="1:40" x14ac:dyDescent="0.3">
      <c r="A2818"/>
      <c r="B2818">
        <f t="shared" si="1470"/>
        <v>884000</v>
      </c>
      <c r="C2818" s="186" t="str">
        <f t="shared" si="1438"/>
        <v>-0.000605005470350903+0.00341577644022938i</v>
      </c>
      <c r="D2818" s="158" t="str">
        <f t="shared" si="1439"/>
        <v>-7.34943324812259-1.2744617983631i</v>
      </c>
      <c r="E2818" t="str">
        <f t="shared" si="1440"/>
        <v>120.852117438105-1792.2461609132i</v>
      </c>
      <c r="F2818" t="str">
        <f t="shared" si="1441"/>
        <v>0.958016722545639+0.169649924052807i</v>
      </c>
      <c r="G2818" t="str">
        <f t="shared" si="1436"/>
        <v>0.958016722545639+0.169649924052807i</v>
      </c>
      <c r="H2818" t="str">
        <f t="shared" si="1442"/>
        <v>11.143529724164+2.51147360084483i</v>
      </c>
      <c r="I2818" t="str">
        <f t="shared" si="1443"/>
        <v>3471.45988221672i</v>
      </c>
      <c r="J2818" t="str">
        <f t="shared" si="1437"/>
        <v>-2983.80003024392+740.248550948082i</v>
      </c>
      <c r="K2818" t="str">
        <f t="shared" si="1444"/>
        <v>0.271900840574407-1.0959801748888i</v>
      </c>
      <c r="L2818" t="str">
        <f t="shared" si="1445"/>
        <v>0.0688666518097659-0.229447729944427i</v>
      </c>
      <c r="M2818" t="str">
        <f t="shared" si="1446"/>
        <v>0.340767492384173-1.32542790483323i</v>
      </c>
      <c r="N2818" t="str">
        <f t="shared" si="1447"/>
        <v>-11.3007136452574i</v>
      </c>
      <c r="O2818" t="str">
        <f t="shared" si="1448"/>
        <v>0.300426098203802+0.953805095141581i</v>
      </c>
      <c r="P2818" t="str">
        <f t="shared" si="1449"/>
        <v>0.699573901796198-0.953805095141581i</v>
      </c>
      <c r="Q2818" t="str">
        <f t="shared" si="1450"/>
        <v>-0.699573901796198+12.254518740399i</v>
      </c>
      <c r="R2818" t="str">
        <f t="shared" si="1451"/>
        <v>-0.0808284429807999-0.0524727609615677i</v>
      </c>
      <c r="S2818" t="str">
        <f t="shared" si="1452"/>
        <v>1.24013318466473i</v>
      </c>
      <c r="T2818" t="str">
        <f t="shared" si="1453"/>
        <v>0.0650732121594201-0.100238034405271i</v>
      </c>
      <c r="U2818" t="e">
        <f t="shared" si="1454"/>
        <v>#DIV/0!</v>
      </c>
      <c r="V2818" t="str">
        <f t="shared" si="1455"/>
        <v>0.0000833333333333333-0.000300065880640829i</v>
      </c>
      <c r="W2818" t="e">
        <f t="shared" si="1456"/>
        <v>#DIV/0!</v>
      </c>
      <c r="X2818" t="e">
        <f t="shared" si="1457"/>
        <v>#DIV/0!</v>
      </c>
      <c r="Y2818" t="str">
        <f t="shared" si="1458"/>
        <v>0.00096+3.77694835185179i</v>
      </c>
      <c r="Z2818" t="e">
        <f t="shared" si="1459"/>
        <v>#DIV/0!</v>
      </c>
      <c r="AA2818" t="e">
        <f t="shared" si="1460"/>
        <v>#DIV/0!</v>
      </c>
      <c r="AB2818" t="str">
        <f t="shared" si="1461"/>
        <v>0.0371330590210411-0.0571993409301104i</v>
      </c>
      <c r="AC2818" t="str">
        <f t="shared" si="1462"/>
        <v>0.936840136800316-0.0687088685930883i</v>
      </c>
      <c r="AD2818" t="str">
        <f t="shared" si="1463"/>
        <v>0.0438783607150986-0.0578375181434031i</v>
      </c>
      <c r="AE2818" t="e">
        <f t="shared" si="1464"/>
        <v>#DIV/0!</v>
      </c>
      <c r="AF2818" t="str">
        <f t="shared" si="1465"/>
        <v>-18.4929629722866-3.78593539920793i</v>
      </c>
      <c r="AG2818" t="e">
        <f t="shared" si="1466"/>
        <v>#DIV/0!</v>
      </c>
      <c r="AH2818" t="e">
        <f t="shared" si="1467"/>
        <v>#DIV/0!</v>
      </c>
      <c r="AI2818" t="e">
        <f t="shared" si="1468"/>
        <v>#DIV/0!</v>
      </c>
      <c r="AJ2818" t="e">
        <f t="shared" si="1469"/>
        <v>#DIV/0!</v>
      </c>
      <c r="AK2818"/>
      <c r="AL2818"/>
      <c r="AM2818"/>
      <c r="AN2818"/>
    </row>
    <row r="2819" spans="1:40" x14ac:dyDescent="0.3">
      <c r="A2819"/>
      <c r="B2819">
        <f t="shared" si="1470"/>
        <v>885000</v>
      </c>
      <c r="C2819" s="186" t="str">
        <f t="shared" si="1438"/>
        <v>-0.000603717681951414+0.00341223511567183i</v>
      </c>
      <c r="D2819" s="158" t="str">
        <f t="shared" si="1439"/>
        <v>-7.35010849504374-1.27318864326212i</v>
      </c>
      <c r="E2819" t="str">
        <f t="shared" si="1440"/>
        <v>120.580392319131-1790.23932587488i</v>
      </c>
      <c r="F2819" t="str">
        <f t="shared" si="1441"/>
        <v>0.958106086019406+0.169480319019427i</v>
      </c>
      <c r="G2819" t="str">
        <f t="shared" si="1436"/>
        <v>0.958106086019406+0.169480319019427i</v>
      </c>
      <c r="H2819" t="str">
        <f t="shared" si="1442"/>
        <v>11.1448327502807+2.50895680546256i</v>
      </c>
      <c r="I2819" t="str">
        <f t="shared" si="1443"/>
        <v>3475.38687303371i</v>
      </c>
      <c r="J2819" t="str">
        <f t="shared" si="1437"/>
        <v>-2990.55679102572+741.085936186711i</v>
      </c>
      <c r="K2819" t="str">
        <f t="shared" si="1444"/>
        <v>0.271321866170607-1.09488442542223i</v>
      </c>
      <c r="L2819" t="str">
        <f t="shared" si="1445"/>
        <v>0.0687239363116987-0.229231253332178i</v>
      </c>
      <c r="M2819" t="str">
        <f t="shared" si="1446"/>
        <v>0.340045802482306-1.32411567875441i</v>
      </c>
      <c r="N2819" t="str">
        <f t="shared" si="1447"/>
        <v>-11.3134972579783i</v>
      </c>
      <c r="O2819" t="str">
        <f t="shared" si="1448"/>
        <v>0.312594293458303+0.949886734141131i</v>
      </c>
      <c r="P2819" t="str">
        <f t="shared" si="1449"/>
        <v>0.687405706541697-0.949886734141131i</v>
      </c>
      <c r="Q2819" t="str">
        <f t="shared" si="1450"/>
        <v>-0.687405706541697+12.2633839921194i</v>
      </c>
      <c r="R2819" t="str">
        <f t="shared" si="1451"/>
        <v>-0.0803466937044183-0.0515497949989795i</v>
      </c>
      <c r="S2819" t="str">
        <f t="shared" si="1452"/>
        <v>1.24153605025825i</v>
      </c>
      <c r="T2819" t="str">
        <f t="shared" si="1453"/>
        <v>0.0640009288746555-0.0997533167530929i</v>
      </c>
      <c r="U2819" t="e">
        <f t="shared" si="1454"/>
        <v>#DIV/0!</v>
      </c>
      <c r="V2819" t="str">
        <f t="shared" si="1455"/>
        <v>0.0000833333333333333-0.000299726823148579i</v>
      </c>
      <c r="W2819" t="e">
        <f t="shared" si="1456"/>
        <v>#DIV/0!</v>
      </c>
      <c r="X2819" t="e">
        <f t="shared" si="1457"/>
        <v>#DIV/0!</v>
      </c>
      <c r="Y2819" t="str">
        <f t="shared" si="1458"/>
        <v>0.00096+3.78122091786067i</v>
      </c>
      <c r="Z2819" t="e">
        <f t="shared" si="1459"/>
        <v>#DIV/0!</v>
      </c>
      <c r="AA2819" t="e">
        <f t="shared" si="1460"/>
        <v>#DIV/0!</v>
      </c>
      <c r="AB2819" t="str">
        <f t="shared" si="1461"/>
        <v>0.0365211765400765-0.0569227440234943i</v>
      </c>
      <c r="AC2819" t="str">
        <f t="shared" si="1462"/>
        <v>0.937046574944936-0.067714602634237i</v>
      </c>
      <c r="AD2819" t="str">
        <f t="shared" si="1463"/>
        <v>0.0431393064806213-0.0576295612951958i</v>
      </c>
      <c r="AE2819" t="e">
        <f t="shared" si="1464"/>
        <v>#DIV/0!</v>
      </c>
      <c r="AF2819" t="str">
        <f t="shared" si="1465"/>
        <v>-18.4949412453244-3.78214544872468i</v>
      </c>
      <c r="AG2819" t="e">
        <f t="shared" si="1466"/>
        <v>#DIV/0!</v>
      </c>
      <c r="AH2819" t="e">
        <f t="shared" si="1467"/>
        <v>#DIV/0!</v>
      </c>
      <c r="AI2819" t="e">
        <f t="shared" si="1468"/>
        <v>#DIV/0!</v>
      </c>
      <c r="AJ2819" t="e">
        <f t="shared" si="1469"/>
        <v>#DIV/0!</v>
      </c>
      <c r="AK2819"/>
      <c r="AL2819"/>
      <c r="AM2819"/>
      <c r="AN2819"/>
    </row>
    <row r="2820" spans="1:40" x14ac:dyDescent="0.3">
      <c r="A2820"/>
      <c r="B2820">
        <f t="shared" si="1470"/>
        <v>886000</v>
      </c>
      <c r="C2820" s="186" t="str">
        <f t="shared" si="1438"/>
        <v>-0.000602433917486704+0.00340870079158404i</v>
      </c>
      <c r="D2820" s="158" t="str">
        <f t="shared" si="1439"/>
        <v>-7.35078163204074-1.27191784113552i</v>
      </c>
      <c r="E2820" t="str">
        <f t="shared" si="1440"/>
        <v>120.309581215606-1788.2369594448i</v>
      </c>
      <c r="F2820" t="str">
        <f t="shared" si="1441"/>
        <v>0.95819517026174+0.169311027896217i</v>
      </c>
      <c r="G2820" t="str">
        <f t="shared" si="1436"/>
        <v>0.95819517026174+0.169311027896217i</v>
      </c>
      <c r="H2820" t="str">
        <f t="shared" si="1442"/>
        <v>11.1461317035261+2.50644468929263i</v>
      </c>
      <c r="I2820" t="str">
        <f t="shared" si="1443"/>
        <v>3479.3138638507i</v>
      </c>
      <c r="J2820" t="str">
        <f t="shared" si="1437"/>
        <v>-2997.32119088133+741.92332142534i</v>
      </c>
      <c r="K2820" t="str">
        <f t="shared" si="1444"/>
        <v>0.270744701805713-1.09379070398014i</v>
      </c>
      <c r="L2820" t="str">
        <f t="shared" si="1445"/>
        <v>0.0685816507504394-0.229015136630116i</v>
      </c>
      <c r="M2820" t="str">
        <f t="shared" si="1446"/>
        <v>0.339326352556152-1.32280584061026i</v>
      </c>
      <c r="N2820" t="str">
        <f t="shared" si="1447"/>
        <v>-11.3262808706992i</v>
      </c>
      <c r="O2820" t="str">
        <f t="shared" si="1448"/>
        <v>0.324711405013294+0.945813144048174i</v>
      </c>
      <c r="P2820" t="str">
        <f t="shared" si="1449"/>
        <v>0.675288594986706-0.945813144048174i</v>
      </c>
      <c r="Q2820" t="str">
        <f t="shared" si="1450"/>
        <v>-0.675288594986706+12.2720940147474i</v>
      </c>
      <c r="R2820" t="str">
        <f t="shared" si="1451"/>
        <v>-0.079856335622837-0.0506321514125039i</v>
      </c>
      <c r="S2820" t="str">
        <f t="shared" si="1452"/>
        <v>1.24293891585176i</v>
      </c>
      <c r="T2820" t="str">
        <f t="shared" si="1453"/>
        <v>0.0629326713838998-0.0992565472229433i</v>
      </c>
      <c r="U2820" t="e">
        <f t="shared" si="1454"/>
        <v>#DIV/0!</v>
      </c>
      <c r="V2820" t="str">
        <f t="shared" si="1455"/>
        <v>0.0000833333333333333-0.000299388531023129i</v>
      </c>
      <c r="W2820" t="e">
        <f t="shared" si="1456"/>
        <v>#DIV/0!</v>
      </c>
      <c r="X2820" t="e">
        <f t="shared" si="1457"/>
        <v>#DIV/0!</v>
      </c>
      <c r="Y2820" t="str">
        <f t="shared" si="1458"/>
        <v>0.00096+3.78549348386956i</v>
      </c>
      <c r="Z2820" t="e">
        <f t="shared" si="1459"/>
        <v>#DIV/0!</v>
      </c>
      <c r="AA2820" t="e">
        <f t="shared" si="1460"/>
        <v>#DIV/0!</v>
      </c>
      <c r="AB2820" t="str">
        <f t="shared" si="1461"/>
        <v>0.0359115913184846-0.0566392698922695i</v>
      </c>
      <c r="AC2820" t="str">
        <f t="shared" si="1462"/>
        <v>0.937262992275194-0.0667232596056874i</v>
      </c>
      <c r="AD2820" t="str">
        <f t="shared" si="1463"/>
        <v>0.0424025058602103-0.0574118864495053i</v>
      </c>
      <c r="AE2820" t="e">
        <f t="shared" si="1464"/>
        <v>#DIV/0!</v>
      </c>
      <c r="AF2820" t="str">
        <f t="shared" si="1465"/>
        <v>-18.4969133355668-3.77836253042815i</v>
      </c>
      <c r="AG2820" t="e">
        <f t="shared" si="1466"/>
        <v>#DIV/0!</v>
      </c>
      <c r="AH2820" t="e">
        <f t="shared" si="1467"/>
        <v>#DIV/0!</v>
      </c>
      <c r="AI2820" t="e">
        <f t="shared" si="1468"/>
        <v>#DIV/0!</v>
      </c>
      <c r="AJ2820" t="e">
        <f t="shared" si="1469"/>
        <v>#DIV/0!</v>
      </c>
      <c r="AK2820"/>
      <c r="AL2820"/>
      <c r="AM2820"/>
      <c r="AN2820"/>
    </row>
    <row r="2821" spans="1:40" x14ac:dyDescent="0.3">
      <c r="A2821"/>
      <c r="B2821">
        <f t="shared" si="1470"/>
        <v>887000</v>
      </c>
      <c r="C2821" s="186" t="str">
        <f t="shared" si="1438"/>
        <v>-0.000601154160570262+0.00340517344833035i</v>
      </c>
      <c r="D2821" s="158" t="str">
        <f t="shared" si="1439"/>
        <v>-7.35145266770575-1.27064938614422i</v>
      </c>
      <c r="E2821" t="str">
        <f t="shared" si="1440"/>
        <v>120.039680038948-1786.23904678407i</v>
      </c>
      <c r="F2821" t="str">
        <f t="shared" si="1441"/>
        <v>0.958283976409745+0.169142049901924i</v>
      </c>
      <c r="G2821" t="str">
        <f t="shared" ref="G2821:G2884" si="1471">IF($C$11=$C$7,$C$24,F2821)</f>
        <v>0.958283976409745+0.169142049901924i</v>
      </c>
      <c r="H2821" t="str">
        <f t="shared" si="1442"/>
        <v>11.1474266004937+2.50393724058543i</v>
      </c>
      <c r="I2821" t="str">
        <f t="shared" si="1443"/>
        <v>3483.24085466768i</v>
      </c>
      <c r="J2821" t="str">
        <f t="shared" ref="J2821:J2884" si="1472">IMSUM(COMPLEX(0,2*PI()*B2821*$C$113*$C$112),COMPLEX(0,2*PI()*B2821*$C$113*$C$111),COMPLEX(0,2*PI()*B2821*$C$28*10^-12*$C$111),COMPLEX(-1*2*PI()*B2821*2*PI()*B2821*$C$113*$C$112*$C$28*10^-12*$C$111,0),COMPLEX(1,0))</f>
        <v>-3004.09322981074+742.76070666397i</v>
      </c>
      <c r="K2821" t="str">
        <f t="shared" si="1444"/>
        <v>0.270169340103876-1.09269900551655i</v>
      </c>
      <c r="L2821" t="str">
        <f t="shared" si="1445"/>
        <v>0.0684397934570685-0.228799379120175i</v>
      </c>
      <c r="M2821" t="str">
        <f t="shared" si="1446"/>
        <v>0.338609133560945-1.32149838463672i</v>
      </c>
      <c r="N2821" t="str">
        <f t="shared" si="1447"/>
        <v>-11.33906448342i</v>
      </c>
      <c r="O2821" t="str">
        <f t="shared" si="1448"/>
        <v>0.336775452708135+0.941584990562844i</v>
      </c>
      <c r="P2821" t="str">
        <f t="shared" si="1449"/>
        <v>0.663224547291865-0.941584990562844i</v>
      </c>
      <c r="Q2821" t="str">
        <f t="shared" si="1450"/>
        <v>-0.663224547291865+12.2806494739828i</v>
      </c>
      <c r="R2821" t="str">
        <f t="shared" si="1451"/>
        <v>-0.0793574034090984-0.0497199085956472i</v>
      </c>
      <c r="S2821" t="str">
        <f t="shared" si="1452"/>
        <v>1.24434178144527i</v>
      </c>
      <c r="T2821" t="str">
        <f t="shared" si="1453"/>
        <v>0.0618685596352036-0.0987477327289484i</v>
      </c>
      <c r="U2821" t="e">
        <f t="shared" si="1454"/>
        <v>#DIV/0!</v>
      </c>
      <c r="V2821" t="str">
        <f t="shared" si="1455"/>
        <v>0.0000833333333333333-0.000299051001675865i</v>
      </c>
      <c r="W2821" t="e">
        <f t="shared" si="1456"/>
        <v>#DIV/0!</v>
      </c>
      <c r="X2821" t="e">
        <f t="shared" si="1457"/>
        <v>#DIV/0!</v>
      </c>
      <c r="Y2821" t="str">
        <f t="shared" si="1458"/>
        <v>0.00096+3.78976604987844i</v>
      </c>
      <c r="Z2821" t="e">
        <f t="shared" si="1459"/>
        <v>#DIV/0!</v>
      </c>
      <c r="AA2821" t="e">
        <f t="shared" si="1460"/>
        <v>#DIV/0!</v>
      </c>
      <c r="AB2821" t="str">
        <f t="shared" si="1461"/>
        <v>0.0353043718028333-0.0563489224818791i</v>
      </c>
      <c r="AC2821" t="str">
        <f t="shared" si="1462"/>
        <v>0.937489372711248-0.0657349301267403i</v>
      </c>
      <c r="AD2821" t="str">
        <f t="shared" si="1463"/>
        <v>0.0416680902466833-0.0571845132771556i</v>
      </c>
      <c r="AE2821" t="e">
        <f t="shared" si="1464"/>
        <v>#DIV/0!</v>
      </c>
      <c r="AF2821" t="str">
        <f t="shared" si="1465"/>
        <v>-18.4988792681995-3.77458662672965i</v>
      </c>
      <c r="AG2821" t="e">
        <f t="shared" si="1466"/>
        <v>#DIV/0!</v>
      </c>
      <c r="AH2821" t="e">
        <f t="shared" si="1467"/>
        <v>#DIV/0!</v>
      </c>
      <c r="AI2821" t="e">
        <f t="shared" si="1468"/>
        <v>#DIV/0!</v>
      </c>
      <c r="AJ2821" t="e">
        <f t="shared" si="1469"/>
        <v>#DIV/0!</v>
      </c>
      <c r="AK2821"/>
      <c r="AL2821"/>
      <c r="AM2821"/>
      <c r="AN2821"/>
    </row>
    <row r="2822" spans="1:40" x14ac:dyDescent="0.3">
      <c r="A2822"/>
      <c r="B2822">
        <f t="shared" si="1470"/>
        <v>888000</v>
      </c>
      <c r="C2822" s="186" t="str">
        <f t="shared" ref="C2822:C2885" si="1473">IMPRODUCT(COMPLEX(-1,0),IMDIV(IMPRODUCT(G2822,COMPLEX($C$100+$C$101,0)),COMPLEX($C$100,2*PI()*B2822*$C$103*$C$102*(2*$C$100+$C$101))))</f>
        <v>-0.000599878394896896+0.00340165306634334i</v>
      </c>
      <c r="D2822" s="158" t="str">
        <f t="shared" ref="D2822:D2885" si="1474">IMPRODUCT(COMPLEX($C$106,0),IMSUB(C2822,G2822))</f>
        <v>-7.35212161058813-1.26938327246486i</v>
      </c>
      <c r="E2822" t="str">
        <f t="shared" ref="E2822:E2885" si="1475">IMDIV(COMPLEX($C$20*10^3,0),COMPLEX(1,2*PI()*B2822*$C$20*1000*$C$29*10^-12))</f>
        <v>119.770684723374-1784.24557311907i</v>
      </c>
      <c r="F2822" t="str">
        <f t="shared" ref="F2822:F2885" si="1476">IMDIV(COMPLEX($C$22*1000,0),IMSUM(COMPLEX($C$22*1000,0),E2822))</f>
        <v>0.958372505594859+0.168973384257412i</v>
      </c>
      <c r="G2822" t="str">
        <f t="shared" si="1471"/>
        <v>0.958372505594859+0.168973384257412i</v>
      </c>
      <c r="H2822" t="str">
        <f t="shared" ref="H2822:H2885" si="1477">IMPRODUCT(COMPLEX($C$108,0),IMPRODUCT(COMPLEX(-1,0),D2822),IMDIV(COMPLEX(0,2*PI()*B2822*$C$109*$C$110),COMPLEX(1,2*PI()*B2822*$C$109*$C$110)))</f>
        <v>11.1487174576942+2.50143444762396i</v>
      </c>
      <c r="I2822" t="str">
        <f t="shared" ref="I2822:I2885" si="1478">COMPLEX(0,2*PI()*B2822*$C$113*$C$112*$C$114)</f>
        <v>3487.16784548467i</v>
      </c>
      <c r="J2822" t="str">
        <f t="shared" si="1472"/>
        <v>-3010.87290781396+743.598091902598i</v>
      </c>
      <c r="K2822" t="str">
        <f t="shared" ref="K2822:K2885" si="1479">IMDIV(I2822,J2822)</f>
        <v>0.269595773725903-1.09160932499917i</v>
      </c>
      <c r="L2822" t="str">
        <f t="shared" ref="L2822:L2885" si="1480">IMDIV(COMPLEX($C$117,0),COMPLEX(1,2*PI()*B2822*$C$115*$C$116))</f>
        <v>0.0682983627704562-0.228583980085195i</v>
      </c>
      <c r="M2822" t="str">
        <f t="shared" ref="M2822:M2885" si="1481">IMSUM(K2822,L2822)</f>
        <v>0.337894136496359-1.32019330508437i</v>
      </c>
      <c r="N2822" t="str">
        <f t="shared" ref="N2822:N2885" si="1482">COMPLEX(0,-2*PI()*B2822*$C$43)</f>
        <v>-11.3518480961409i</v>
      </c>
      <c r="O2822" t="str">
        <f t="shared" ref="O2822:O2885" si="1483">IMEXP(N2822)</f>
        <v>0.348784465054095+0.937202964643694i</v>
      </c>
      <c r="P2822" t="str">
        <f t="shared" ref="P2822:P2885" si="1484">IMSUB(COMPLEX(1,0),O2822)</f>
        <v>0.651215534945905-0.937202964643694i</v>
      </c>
      <c r="Q2822" t="str">
        <f t="shared" ref="Q2822:Q2885" si="1485">IMSUM(COMPLEX(0,2*PI()*B2822*$C$43),O2822,COMPLEX(-1,0))</f>
        <v>-0.651215534945905+12.2890510607846i</v>
      </c>
      <c r="R2822" t="str">
        <f t="shared" ref="R2822:R2885" si="1486">IMDIV(P2822,Q2822)</f>
        <v>-0.0788499322147504-0.0488131452291264i</v>
      </c>
      <c r="S2822" t="str">
        <f t="shared" ref="S2822:S2885" si="1487">IMDIV(COMPLEX(0,2*PI()*B2822*$C$123),COMPLEX($C$124,0))</f>
        <v>1.24574464703878i</v>
      </c>
      <c r="T2822" t="str">
        <f t="shared" ref="T2822:T2885" si="1488">IMPRODUCT(R2822,S2822)</f>
        <v>0.0608087143743108-0.098226880975896i</v>
      </c>
      <c r="U2822" t="e">
        <f t="shared" ref="U2822:U2885" si="1489">IMDIV(COMPLEX(1,2*PI()*B2822*$C$16*10^-3*$C$15*10^-6),COMPLEX(0,2*PI()*B2822*$C$15*10^-6))</f>
        <v>#DIV/0!</v>
      </c>
      <c r="V2822" t="str">
        <f t="shared" ref="V2822:V2885" si="1490">IMSUM(COMPLEX($C$18*10^-3,0),IMDIV(COMPLEX(1,0),COMPLEX(0,2*PI()*B2822*($C$17*1*10^-6))))</f>
        <v>0.0000833333333333333-0.000298714232529834i</v>
      </c>
      <c r="W2822" t="e">
        <f t="shared" ref="W2822:W2885" si="1491">IMDIV(IMPRODUCT(U2822,V2822),IMSUM(U2822,V2822))</f>
        <v>#DIV/0!</v>
      </c>
      <c r="X2822" t="e">
        <f t="shared" ref="X2822:X2885" si="1492">IMDIV(IMPRODUCT(COMPLEX($C$19,0),W2822),IMSUM(COMPLEX($C$19,0),W2822))</f>
        <v>#DIV/0!</v>
      </c>
      <c r="Y2822" t="str">
        <f t="shared" ref="Y2822:Y2885" si="1493">COMPLEX($C$13*10^-3,2*PI()*B2822*$C$12*0.000001)</f>
        <v>0.00096+3.79403861588732i</v>
      </c>
      <c r="Z2822" t="e">
        <f t="shared" ref="Z2822:Z2885" si="1494">IMPRODUCT(COMPLEX($C$6,0),IMDIV(X2822,IMSUM(X2822,Y2822)))</f>
        <v>#DIV/0!</v>
      </c>
      <c r="AA2822" t="e">
        <f t="shared" ref="AA2822:AA2885" si="1495">IMDIV(COMPLEX($C$6,0),IMSUM(X2822,Y2822))</f>
        <v>#DIV/0!</v>
      </c>
      <c r="AB2822" t="str">
        <f t="shared" ref="AB2822:AB2885" si="1496">IMPRODUCT(COMPLEX($C$119,0),T2822)</f>
        <v>0.0346995868948824-0.0560517061889454i</v>
      </c>
      <c r="AC2822" t="str">
        <f t="shared" ref="AC2822:AC2885" si="1497">IMSUM(COMPLEX(1,0),IMPRODUCT(AB2822,M2822))</f>
        <v>0.937725699701425-0.0647497051696784i</v>
      </c>
      <c r="AD2822" t="str">
        <f t="shared" ref="AD2822:AD2885" si="1498">IMDIV(AB2822,AC2822)</f>
        <v>0.0409361910070384-0.0569474633226679i</v>
      </c>
      <c r="AE2822" t="e">
        <f t="shared" ref="AE2822:AE2885" si="1499">IMPRODUCT(AD2822,AA2822,X2822)</f>
        <v>#DIV/0!</v>
      </c>
      <c r="AF2822" t="str">
        <f t="shared" ref="AF2822:AF2885" si="1500">IMSUB(D2822,H2822)</f>
        <v>-18.5008390682823-3.77081772008882i</v>
      </c>
      <c r="AG2822" t="e">
        <f t="shared" ref="AG2822:AG2885" si="1501">IMSUM(COMPLEX(1,0),IMPRODUCT(AD2822,AA2822,COMPLEX($C$127,0)))</f>
        <v>#DIV/0!</v>
      </c>
      <c r="AH2822" t="e">
        <f t="shared" ref="AH2822:AH2885" si="1502">IMDIV(IMPRODUCT(AE2822,AF2822),AG2822)</f>
        <v>#DIV/0!</v>
      </c>
      <c r="AI2822" t="e">
        <f t="shared" ref="AI2822:AI2885" si="1503">20*LOG10(IMABS(AH2822))</f>
        <v>#DIV/0!</v>
      </c>
      <c r="AJ2822" t="e">
        <f t="shared" ref="AJ2822:AJ2885" si="1504">IMARGUMENT(AH2822)*180/PI()</f>
        <v>#DIV/0!</v>
      </c>
      <c r="AK2822"/>
      <c r="AL2822"/>
      <c r="AM2822"/>
      <c r="AN2822"/>
    </row>
    <row r="2823" spans="1:40" x14ac:dyDescent="0.3">
      <c r="A2823"/>
      <c r="B2823">
        <f t="shared" si="1470"/>
        <v>889000</v>
      </c>
      <c r="C2823" s="186" t="str">
        <f t="shared" si="1473"/>
        <v>-0.000598606604242356+0.00339813962612387i</v>
      </c>
      <c r="D2823" s="158" t="str">
        <f t="shared" si="1474"/>
        <v>-7.352788469195-1.26811949428994i</v>
      </c>
      <c r="E2823" t="str">
        <f t="shared" si="1475"/>
        <v>119.502591225753-1782.25652374116i</v>
      </c>
      <c r="F2823" t="str">
        <f t="shared" si="1476"/>
        <v>0.958460758942932+0.168805030185681i</v>
      </c>
      <c r="G2823" t="str">
        <f t="shared" si="1471"/>
        <v>0.958460758942932+0.168805030185681i</v>
      </c>
      <c r="H2823" t="str">
        <f t="shared" si="1477"/>
        <v>11.1500042915565+2.49893629872397i</v>
      </c>
      <c r="I2823" t="str">
        <f t="shared" si="1478"/>
        <v>3491.09483630166i</v>
      </c>
      <c r="J2823" t="str">
        <f t="shared" si="1472"/>
        <v>-3017.66022489098+744.435477141228i</v>
      </c>
      <c r="K2823" t="str">
        <f t="shared" si="1479"/>
        <v>0.269023995369051-1.09052165740944i</v>
      </c>
      <c r="L2823" t="str">
        <f t="shared" si="1480"/>
        <v>0.0681573570372193-0.228368938808931i</v>
      </c>
      <c r="M2823" t="str">
        <f t="shared" si="1481"/>
        <v>0.33718135240627-1.31889059621837i</v>
      </c>
      <c r="N2823" t="str">
        <f t="shared" si="1482"/>
        <v>-11.3646317088618i</v>
      </c>
      <c r="O2823" t="str">
        <f t="shared" si="1483"/>
        <v>0.360736479555949+0.932667782394986i</v>
      </c>
      <c r="P2823" t="str">
        <f t="shared" si="1484"/>
        <v>0.639263520444051-0.932667782394986i</v>
      </c>
      <c r="Q2823" t="str">
        <f t="shared" si="1485"/>
        <v>-0.639263520444051+12.2972994912568i</v>
      </c>
      <c r="R2823" t="str">
        <f t="shared" si="1486"/>
        <v>-0.0783339576869943-0.0479119402842593i</v>
      </c>
      <c r="S2823" t="str">
        <f t="shared" si="1487"/>
        <v>1.2471475126323i</v>
      </c>
      <c r="T2823" t="str">
        <f t="shared" si="1488"/>
        <v>0.0597532571509013-0.0976940004839788i</v>
      </c>
      <c r="U2823" t="e">
        <f t="shared" si="1489"/>
        <v>#DIV/0!</v>
      </c>
      <c r="V2823" t="str">
        <f t="shared" si="1490"/>
        <v>0.0000833333333333333-0.000298378221019676i</v>
      </c>
      <c r="W2823" t="e">
        <f t="shared" si="1491"/>
        <v>#DIV/0!</v>
      </c>
      <c r="X2823" t="e">
        <f t="shared" si="1492"/>
        <v>#DIV/0!</v>
      </c>
      <c r="Y2823" t="str">
        <f t="shared" si="1493"/>
        <v>0.00096+3.7983111818962i</v>
      </c>
      <c r="Z2823" t="e">
        <f t="shared" si="1494"/>
        <v>#DIV/0!</v>
      </c>
      <c r="AA2823" t="e">
        <f t="shared" si="1495"/>
        <v>#DIV/0!</v>
      </c>
      <c r="AB2823" t="str">
        <f t="shared" si="1496"/>
        <v>0.0340973059551459-0.0557476258753896i</v>
      </c>
      <c r="AC2823" t="str">
        <f t="shared" si="1497"/>
        <v>0.937971956206815-0.0637676760667252i</v>
      </c>
      <c r="AD2823" t="str">
        <f t="shared" si="1498"/>
        <v>0.0402069394533847-0.056700760009679i</v>
      </c>
      <c r="AE2823" t="e">
        <f t="shared" si="1499"/>
        <v>#DIV/0!</v>
      </c>
      <c r="AF2823" t="str">
        <f t="shared" si="1500"/>
        <v>-18.5027927607515-3.76705579301391i</v>
      </c>
      <c r="AG2823" t="e">
        <f t="shared" si="1501"/>
        <v>#DIV/0!</v>
      </c>
      <c r="AH2823" t="e">
        <f t="shared" si="1502"/>
        <v>#DIV/0!</v>
      </c>
      <c r="AI2823" t="e">
        <f t="shared" si="1503"/>
        <v>#DIV/0!</v>
      </c>
      <c r="AJ2823" t="e">
        <f t="shared" si="1504"/>
        <v>#DIV/0!</v>
      </c>
      <c r="AK2823"/>
      <c r="AL2823"/>
      <c r="AM2823"/>
      <c r="AN2823"/>
    </row>
    <row r="2824" spans="1:40" x14ac:dyDescent="0.3">
      <c r="A2824"/>
      <c r="B2824">
        <f t="shared" si="1470"/>
        <v>890000</v>
      </c>
      <c r="C2824" s="186" t="str">
        <f t="shared" si="1473"/>
        <v>-0.000597338772462812+0.0033946331082407i</v>
      </c>
      <c r="D2824" s="158" t="str">
        <f t="shared" si="1474"/>
        <v>-7.35345325199129-1.26685804582766i</v>
      </c>
      <c r="E2824" t="str">
        <f t="shared" si="1475"/>
        <v>119.235395525449-1780.27188400631i</v>
      </c>
      <c r="F2824" t="str">
        <f t="shared" si="1476"/>
        <v>0.958548737574226+0.168636986911849i</v>
      </c>
      <c r="G2824" t="str">
        <f t="shared" si="1471"/>
        <v>0.958548737574226+0.168636986911849i</v>
      </c>
      <c r="H2824" t="str">
        <f t="shared" si="1477"/>
        <v>11.1512871184283+2.49644278223375i</v>
      </c>
      <c r="I2824" t="str">
        <f t="shared" si="1478"/>
        <v>3495.02182711864i</v>
      </c>
      <c r="J2824" t="str">
        <f t="shared" si="1472"/>
        <v>-3024.45518104181+745.272862379856i</v>
      </c>
      <c r="K2824" t="str">
        <f t="shared" si="1479"/>
        <v>0.2684539977668-1.08943599774247i</v>
      </c>
      <c r="L2824" t="str">
        <f t="shared" si="1480"/>
        <v>0.0680167746116802-0.22815425457606i</v>
      </c>
      <c r="M2824" t="str">
        <f t="shared" si="1481"/>
        <v>0.33647077237848-1.31759025231853i</v>
      </c>
      <c r="N2824" t="str">
        <f t="shared" si="1482"/>
        <v>-11.3774153215827i</v>
      </c>
      <c r="O2824" t="str">
        <f t="shared" si="1483"/>
        <v>0.37262954303307+0.927980184949531i</v>
      </c>
      <c r="P2824" t="str">
        <f t="shared" si="1484"/>
        <v>0.62737045696693-0.927980184949531i</v>
      </c>
      <c r="Q2824" t="str">
        <f t="shared" si="1485"/>
        <v>-0.62737045696693+12.3053955065322i</v>
      </c>
      <c r="R2824" t="str">
        <f t="shared" si="1486"/>
        <v>-0.0778095159860123-0.0470163730259047i</v>
      </c>
      <c r="S2824" t="str">
        <f t="shared" si="1487"/>
        <v>1.24855037822581i</v>
      </c>
      <c r="T2824" t="str">
        <f t="shared" si="1488"/>
        <v>0.0587023103242991-0.0971491006139029i</v>
      </c>
      <c r="U2824" t="e">
        <f t="shared" si="1489"/>
        <v>#DIV/0!</v>
      </c>
      <c r="V2824" t="str">
        <f t="shared" si="1490"/>
        <v>0.0000833333333333333-0.000298042964591564i</v>
      </c>
      <c r="W2824" t="e">
        <f t="shared" si="1491"/>
        <v>#DIV/0!</v>
      </c>
      <c r="X2824" t="e">
        <f t="shared" si="1492"/>
        <v>#DIV/0!</v>
      </c>
      <c r="Y2824" t="str">
        <f t="shared" si="1493"/>
        <v>0.00096+3.80258374790509i</v>
      </c>
      <c r="Z2824" t="e">
        <f t="shared" si="1494"/>
        <v>#DIV/0!</v>
      </c>
      <c r="AA2824" t="e">
        <f t="shared" si="1495"/>
        <v>#DIV/0!</v>
      </c>
      <c r="AB2824" t="str">
        <f t="shared" si="1496"/>
        <v>0.033497598806149-0.055436686882759i</v>
      </c>
      <c r="AC2824" t="str">
        <f t="shared" si="1497"/>
        <v>0.938228124685572-0.0627889345166046i</v>
      </c>
      <c r="AD2824" t="str">
        <f t="shared" si="1498"/>
        <v>0.0394804668135826-0.0564444286458197i</v>
      </c>
      <c r="AE2824" t="e">
        <f t="shared" si="1499"/>
        <v>#DIV/0!</v>
      </c>
      <c r="AF2824" t="str">
        <f t="shared" si="1500"/>
        <v>-18.5047403704196-3.76330082806141i</v>
      </c>
      <c r="AG2824" t="e">
        <f t="shared" si="1501"/>
        <v>#DIV/0!</v>
      </c>
      <c r="AH2824" t="e">
        <f t="shared" si="1502"/>
        <v>#DIV/0!</v>
      </c>
      <c r="AI2824" t="e">
        <f t="shared" si="1503"/>
        <v>#DIV/0!</v>
      </c>
      <c r="AJ2824" t="e">
        <f t="shared" si="1504"/>
        <v>#DIV/0!</v>
      </c>
      <c r="AK2824"/>
      <c r="AL2824"/>
      <c r="AM2824"/>
      <c r="AN2824"/>
    </row>
    <row r="2825" spans="1:40" x14ac:dyDescent="0.3">
      <c r="A2825"/>
      <c r="B2825">
        <f t="shared" si="1470"/>
        <v>891000</v>
      </c>
      <c r="C2825" s="186" t="str">
        <f t="shared" si="1473"/>
        <v>-0.000596074883494371+0.00339113349332996i</v>
      </c>
      <c r="D2825" s="158" t="str">
        <f t="shared" si="1474"/>
        <v>-7.35411596739969-1.26559892130188i</v>
      </c>
      <c r="E2825" t="str">
        <f t="shared" si="1475"/>
        <v>118.969093624179-1778.29163933474i</v>
      </c>
      <c r="F2825" t="str">
        <f t="shared" si="1476"/>
        <v>0.958636442603422+0.168469253663141i</v>
      </c>
      <c r="G2825" t="str">
        <f t="shared" si="1471"/>
        <v>0.958636442603422+0.168469253663141i</v>
      </c>
      <c r="H2825" t="str">
        <f t="shared" si="1477"/>
        <v>11.1525659545754+2.49395388653402i</v>
      </c>
      <c r="I2825" t="str">
        <f t="shared" si="1478"/>
        <v>3498.94881793563i</v>
      </c>
      <c r="J2825" t="str">
        <f t="shared" si="1472"/>
        <v>-3031.25777626645+746.110247618485i</v>
      </c>
      <c r="K2825" t="str">
        <f t="shared" si="1479"/>
        <v>0.267885773688659-1.08835234100702i</v>
      </c>
      <c r="L2825" t="str">
        <f t="shared" si="1480"/>
        <v>0.0678766138558261-0.227939926672187i</v>
      </c>
      <c r="M2825" t="str">
        <f t="shared" si="1481"/>
        <v>0.335762387544485-1.31629226767921i</v>
      </c>
      <c r="N2825" t="str">
        <f t="shared" si="1482"/>
        <v>-11.3901989343036i</v>
      </c>
      <c r="O2825" t="str">
        <f t="shared" si="1483"/>
        <v>0.384461711938527+0.923140938347605i</v>
      </c>
      <c r="P2825" t="str">
        <f t="shared" si="1484"/>
        <v>0.615538288061473-0.923140938347605i</v>
      </c>
      <c r="Q2825" t="str">
        <f t="shared" si="1485"/>
        <v>-0.615538288061473+12.3133398726512i</v>
      </c>
      <c r="R2825" t="str">
        <f t="shared" si="1486"/>
        <v>-0.0772766438025436-0.0461265230150614i</v>
      </c>
      <c r="S2825" t="str">
        <f t="shared" si="1487"/>
        <v>1.24995324381932i</v>
      </c>
      <c r="T2825" t="str">
        <f t="shared" si="1488"/>
        <v>0.0576559970687825-0.0965921915924595i</v>
      </c>
      <c r="U2825" t="e">
        <f t="shared" si="1489"/>
        <v>#DIV/0!</v>
      </c>
      <c r="V2825" t="str">
        <f t="shared" si="1490"/>
        <v>0.0000833333333333333-0.000297708460703134i</v>
      </c>
      <c r="W2825" t="e">
        <f t="shared" si="1491"/>
        <v>#DIV/0!</v>
      </c>
      <c r="X2825" t="e">
        <f t="shared" si="1492"/>
        <v>#DIV/0!</v>
      </c>
      <c r="Y2825" t="str">
        <f t="shared" si="1493"/>
        <v>0.00096+3.80685631391397i</v>
      </c>
      <c r="Z2825" t="e">
        <f t="shared" si="1494"/>
        <v>#DIV/0!</v>
      </c>
      <c r="AA2825" t="e">
        <f t="shared" si="1495"/>
        <v>#DIV/0!</v>
      </c>
      <c r="AB2825" t="str">
        <f t="shared" si="1496"/>
        <v>0.0329005357354585-0.0551188950468197i</v>
      </c>
      <c r="AC2825" t="str">
        <f t="shared" si="1497"/>
        <v>0.938494187076879-0.0618135725908216i</v>
      </c>
      <c r="AD2825" t="str">
        <f t="shared" si="1498"/>
        <v>0.0387569042017078-0.0561784964270993i</v>
      </c>
      <c r="AE2825" t="e">
        <f t="shared" si="1499"/>
        <v>#DIV/0!</v>
      </c>
      <c r="AF2825" t="str">
        <f t="shared" si="1500"/>
        <v>-18.5066819219751-3.7595528078359i</v>
      </c>
      <c r="AG2825" t="e">
        <f t="shared" si="1501"/>
        <v>#DIV/0!</v>
      </c>
      <c r="AH2825" t="e">
        <f t="shared" si="1502"/>
        <v>#DIV/0!</v>
      </c>
      <c r="AI2825" t="e">
        <f t="shared" si="1503"/>
        <v>#DIV/0!</v>
      </c>
      <c r="AJ2825" t="e">
        <f t="shared" si="1504"/>
        <v>#DIV/0!</v>
      </c>
      <c r="AK2825"/>
      <c r="AL2825"/>
      <c r="AM2825"/>
      <c r="AN2825"/>
    </row>
    <row r="2826" spans="1:40" x14ac:dyDescent="0.3">
      <c r="A2826"/>
      <c r="B2826">
        <f t="shared" si="1470"/>
        <v>892000</v>
      </c>
      <c r="C2826" s="186" t="str">
        <f t="shared" si="1473"/>
        <v>-0.000594814921352671+0.00338764076209537i</v>
      </c>
      <c r="D2826" s="158" t="str">
        <f t="shared" si="1474"/>
        <v>-7.35477662380163-1.26434211495221i</v>
      </c>
      <c r="E2826" t="str">
        <f t="shared" si="1475"/>
        <v>118.703681545853-1776.31577521052i</v>
      </c>
      <c r="F2826" t="str">
        <f t="shared" si="1476"/>
        <v>0.958723875139729+0.168301829668905i</v>
      </c>
      <c r="G2826" t="str">
        <f t="shared" si="1471"/>
        <v>0.958723875139729+0.168301829668905i</v>
      </c>
      <c r="H2826" t="str">
        <f t="shared" si="1477"/>
        <v>11.153840816184+2.49146960003802i</v>
      </c>
      <c r="I2826" t="str">
        <f t="shared" si="1478"/>
        <v>3502.87580875262i</v>
      </c>
      <c r="J2826" t="str">
        <f t="shared" si="1472"/>
        <v>-3038.0680105649+746.947632857115i</v>
      </c>
      <c r="K2826" t="str">
        <f t="shared" si="1479"/>
        <v>0.267319315939952-1.08727068222547i</v>
      </c>
      <c r="L2826" t="str">
        <f t="shared" si="1480"/>
        <v>0.0677368731392679-0.227725954383856i</v>
      </c>
      <c r="M2826" t="str">
        <f t="shared" si="1481"/>
        <v>0.33505618907922-1.31499663660933i</v>
      </c>
      <c r="N2826" t="str">
        <f t="shared" si="1482"/>
        <v>-11.4029825470244i</v>
      </c>
      <c r="O2826" t="str">
        <f t="shared" si="1483"/>
        <v>0.396231052676594+0.918150833411808i</v>
      </c>
      <c r="P2826" t="str">
        <f t="shared" si="1484"/>
        <v>0.603768947323406-0.918150833411808i</v>
      </c>
      <c r="Q2826" t="str">
        <f t="shared" si="1485"/>
        <v>-0.603768947323406+12.3211333804362i</v>
      </c>
      <c r="R2826" t="str">
        <f t="shared" si="1486"/>
        <v>-0.0767353783756877-0.0452424701110832i</v>
      </c>
      <c r="S2826" t="str">
        <f t="shared" si="1487"/>
        <v>1.25135610941283i</v>
      </c>
      <c r="T2826" t="str">
        <f t="shared" si="1488"/>
        <v>0.0566144413784313-0.096023284538522i</v>
      </c>
      <c r="U2826" t="e">
        <f t="shared" si="1489"/>
        <v>#DIV/0!</v>
      </c>
      <c r="V2826" t="str">
        <f t="shared" si="1490"/>
        <v>0.0000833333333333333-0.000297374706823422i</v>
      </c>
      <c r="W2826" t="e">
        <f t="shared" si="1491"/>
        <v>#DIV/0!</v>
      </c>
      <c r="X2826" t="e">
        <f t="shared" si="1492"/>
        <v>#DIV/0!</v>
      </c>
      <c r="Y2826" t="str">
        <f t="shared" si="1493"/>
        <v>0.00096+3.81112887992285i</v>
      </c>
      <c r="Z2826" t="e">
        <f t="shared" si="1494"/>
        <v>#DIV/0!</v>
      </c>
      <c r="AA2826" t="e">
        <f t="shared" si="1495"/>
        <v>#DIV/0!</v>
      </c>
      <c r="AB2826" t="str">
        <f t="shared" si="1496"/>
        <v>0.0323061874984488-0.0547942567123912i</v>
      </c>
      <c r="AC2826" t="str">
        <f t="shared" si="1497"/>
        <v>0.938770124784606-0.0608416827396128i</v>
      </c>
      <c r="AD2826" t="str">
        <f t="shared" si="1498"/>
        <v>0.0380363825883132-0.055902992441767i</v>
      </c>
      <c r="AE2826" t="e">
        <f t="shared" si="1499"/>
        <v>#DIV/0!</v>
      </c>
      <c r="AF2826" t="str">
        <f t="shared" si="1500"/>
        <v>-18.5086174399856-3.75581171499023i</v>
      </c>
      <c r="AG2826" t="e">
        <f t="shared" si="1501"/>
        <v>#DIV/0!</v>
      </c>
      <c r="AH2826" t="e">
        <f t="shared" si="1502"/>
        <v>#DIV/0!</v>
      </c>
      <c r="AI2826" t="e">
        <f t="shared" si="1503"/>
        <v>#DIV/0!</v>
      </c>
      <c r="AJ2826" t="e">
        <f t="shared" si="1504"/>
        <v>#DIV/0!</v>
      </c>
      <c r="AK2826"/>
      <c r="AL2826"/>
      <c r="AM2826"/>
      <c r="AN2826"/>
    </row>
    <row r="2827" spans="1:40" x14ac:dyDescent="0.3">
      <c r="A2827"/>
      <c r="B2827">
        <f t="shared" si="1470"/>
        <v>893000</v>
      </c>
      <c r="C2827" s="186" t="str">
        <f t="shared" si="1473"/>
        <v>-0.000593558870132392+0.00338415489530764i</v>
      </c>
      <c r="D2827" s="158" t="str">
        <f t="shared" si="1474"/>
        <v>-7.35543522953694-1.26308762103388i</v>
      </c>
      <c r="E2827" t="str">
        <f t="shared" si="1475"/>
        <v>118.439155336437-1774.34427718131i</v>
      </c>
      <c r="F2827" t="str">
        <f t="shared" si="1476"/>
        <v>0.95881103628686+0.168134714160596i</v>
      </c>
      <c r="G2827" t="str">
        <f t="shared" si="1471"/>
        <v>0.95881103628686+0.168134714160596i</v>
      </c>
      <c r="H2827" t="str">
        <f t="shared" si="1477"/>
        <v>11.1551117193599+2.48898991119137i</v>
      </c>
      <c r="I2827" t="str">
        <f t="shared" si="1478"/>
        <v>3506.80279956961i</v>
      </c>
      <c r="J2827" t="str">
        <f t="shared" si="1472"/>
        <v>-3044.88588393715+747.785018095743i</v>
      </c>
      <c r="K2827" t="str">
        <f t="shared" si="1479"/>
        <v>0.266754617361606-1.08619101643384i</v>
      </c>
      <c r="L2827" t="str">
        <f t="shared" si="1480"/>
        <v>0.0675975508391994-0.227512336998549i</v>
      </c>
      <c r="M2827" t="str">
        <f t="shared" si="1481"/>
        <v>0.334352168200805-1.31370335343239i</v>
      </c>
      <c r="N2827" t="str">
        <f t="shared" si="1482"/>
        <v>-11.4157661597453i</v>
      </c>
      <c r="O2827" t="str">
        <f t="shared" si="1483"/>
        <v>0.407935641919104+0.913010685617671i</v>
      </c>
      <c r="P2827" t="str">
        <f t="shared" si="1484"/>
        <v>0.592064358080896-0.913010685617671i</v>
      </c>
      <c r="Q2827" t="str">
        <f t="shared" si="1485"/>
        <v>-0.592064358080896+12.328776845363i</v>
      </c>
      <c r="R2827" t="str">
        <f t="shared" si="1486"/>
        <v>-0.0761857575108992-0.0443642944734632i</v>
      </c>
      <c r="S2827" t="str">
        <f t="shared" si="1487"/>
        <v>1.25275897500634i</v>
      </c>
      <c r="T2827" t="str">
        <f t="shared" si="1488"/>
        <v>0.0555777680714552-0.0954423914894356i</v>
      </c>
      <c r="U2827" t="e">
        <f t="shared" si="1489"/>
        <v>#DIV/0!</v>
      </c>
      <c r="V2827" t="str">
        <f t="shared" si="1490"/>
        <v>0.0000833333333333333-0.000297041700432802i</v>
      </c>
      <c r="W2827" t="e">
        <f t="shared" si="1491"/>
        <v>#DIV/0!</v>
      </c>
      <c r="X2827" t="e">
        <f t="shared" si="1492"/>
        <v>#DIV/0!</v>
      </c>
      <c r="Y2827" t="str">
        <f t="shared" si="1493"/>
        <v>0.00096+3.81540144593173i</v>
      </c>
      <c r="Z2827" t="e">
        <f t="shared" si="1494"/>
        <v>#DIV/0!</v>
      </c>
      <c r="AA2827" t="e">
        <f t="shared" si="1495"/>
        <v>#DIV/0!</v>
      </c>
      <c r="AB2827" t="str">
        <f t="shared" si="1496"/>
        <v>0.0317146253207715-0.0544627787484051i</v>
      </c>
      <c r="AC2827" t="str">
        <f t="shared" si="1497"/>
        <v>0.93905591866065-0.0598733577975193i</v>
      </c>
      <c r="AD2827" t="str">
        <f t="shared" si="1498"/>
        <v>0.0373190327704678-0.055617947673631i</v>
      </c>
      <c r="AE2827" t="e">
        <f t="shared" si="1499"/>
        <v>#DIV/0!</v>
      </c>
      <c r="AF2827" t="str">
        <f t="shared" si="1500"/>
        <v>-18.5105469488968-3.75207753222525i</v>
      </c>
      <c r="AG2827" t="e">
        <f t="shared" si="1501"/>
        <v>#DIV/0!</v>
      </c>
      <c r="AH2827" t="e">
        <f t="shared" si="1502"/>
        <v>#DIV/0!</v>
      </c>
      <c r="AI2827" t="e">
        <f t="shared" si="1503"/>
        <v>#DIV/0!</v>
      </c>
      <c r="AJ2827" t="e">
        <f t="shared" si="1504"/>
        <v>#DIV/0!</v>
      </c>
      <c r="AK2827"/>
      <c r="AL2827"/>
      <c r="AM2827"/>
      <c r="AN2827"/>
    </row>
    <row r="2828" spans="1:40" x14ac:dyDescent="0.3">
      <c r="A2828"/>
      <c r="B2828">
        <f t="shared" si="1470"/>
        <v>894000</v>
      </c>
      <c r="C2828" s="186" t="str">
        <f t="shared" si="1473"/>
        <v>-0.000592306714006775+0.00338067587380418i</v>
      </c>
      <c r="D2828" s="158" t="str">
        <f t="shared" si="1474"/>
        <v>-7.35609179290406-1.26183543381771i</v>
      </c>
      <c r="E2828" t="str">
        <f t="shared" si="1475"/>
        <v>118.175511063805-1772.37713085799i</v>
      </c>
      <c r="F2828" t="str">
        <f t="shared" si="1476"/>
        <v>0.958897927143044+0.167967906371766i</v>
      </c>
      <c r="G2828" t="str">
        <f t="shared" si="1471"/>
        <v>0.958897927143044+0.167967906371766i</v>
      </c>
      <c r="H2828" t="str">
        <f t="shared" si="1477"/>
        <v>11.1563786801289+2.48651480847187i</v>
      </c>
      <c r="I2828" t="str">
        <f t="shared" si="1478"/>
        <v>3510.72979038659i</v>
      </c>
      <c r="J2828" t="str">
        <f t="shared" si="1472"/>
        <v>-3051.7113963832+748.622403334373i</v>
      </c>
      <c r="K2828" t="str">
        <f t="shared" si="1479"/>
        <v>0.266191670829955-1.08511333868167i</v>
      </c>
      <c r="L2828" t="str">
        <f t="shared" si="1480"/>
        <v>0.0674586453403579-0.227299073804702i</v>
      </c>
      <c r="M2828" t="str">
        <f t="shared" si="1481"/>
        <v>0.333650316170313-1.31241241248637i</v>
      </c>
      <c r="N2828" t="str">
        <f t="shared" si="1482"/>
        <v>-11.4285497724662i</v>
      </c>
      <c r="O2828" t="str">
        <f t="shared" si="1483"/>
        <v>0.419573566919217+0.907721334960618i</v>
      </c>
      <c r="P2828" t="str">
        <f t="shared" si="1484"/>
        <v>0.580426433080783-0.907721334960618i</v>
      </c>
      <c r="Q2828" t="str">
        <f t="shared" si="1485"/>
        <v>-0.580426433080783+12.3362711074268i</v>
      </c>
      <c r="R2828" t="str">
        <f t="shared" si="1486"/>
        <v>-0.0756278195982456-0.043492076563289i</v>
      </c>
      <c r="S2828" t="str">
        <f t="shared" si="1487"/>
        <v>1.25416184059986i</v>
      </c>
      <c r="T2828" t="str">
        <f t="shared" si="1488"/>
        <v>0.0545461027941246-0.0948495254278899i</v>
      </c>
      <c r="U2828" t="e">
        <f t="shared" si="1489"/>
        <v>#DIV/0!</v>
      </c>
      <c r="V2828" t="str">
        <f t="shared" si="1490"/>
        <v>0.0000833333333333333-0.000296709439022922i</v>
      </c>
      <c r="W2828" t="e">
        <f t="shared" si="1491"/>
        <v>#DIV/0!</v>
      </c>
      <c r="X2828" t="e">
        <f t="shared" si="1492"/>
        <v>#DIV/0!</v>
      </c>
      <c r="Y2828" t="str">
        <f t="shared" si="1493"/>
        <v>0.00096+3.81967401194061i</v>
      </c>
      <c r="Z2828" t="e">
        <f t="shared" si="1494"/>
        <v>#DIV/0!</v>
      </c>
      <c r="AA2828" t="e">
        <f t="shared" si="1495"/>
        <v>#DIV/0!</v>
      </c>
      <c r="AB2828" t="str">
        <f t="shared" si="1496"/>
        <v>0.031125920900599-0.0541244685632399i</v>
      </c>
      <c r="AC2828" t="str">
        <f t="shared" si="1497"/>
        <v>0.939351548987953-0.0589086909886902i</v>
      </c>
      <c r="AD2828" t="str">
        <f t="shared" si="1498"/>
        <v>0.0366049853416779-0.0553233950048747i</v>
      </c>
      <c r="AE2828" t="e">
        <f t="shared" si="1499"/>
        <v>#DIV/0!</v>
      </c>
      <c r="AF2828" t="str">
        <f t="shared" si="1500"/>
        <v>-18.512470473033-3.74835024228958i</v>
      </c>
      <c r="AG2828" t="e">
        <f t="shared" si="1501"/>
        <v>#DIV/0!</v>
      </c>
      <c r="AH2828" t="e">
        <f t="shared" si="1502"/>
        <v>#DIV/0!</v>
      </c>
      <c r="AI2828" t="e">
        <f t="shared" si="1503"/>
        <v>#DIV/0!</v>
      </c>
      <c r="AJ2828" t="e">
        <f t="shared" si="1504"/>
        <v>#DIV/0!</v>
      </c>
      <c r="AK2828"/>
      <c r="AL2828"/>
      <c r="AM2828"/>
      <c r="AN2828"/>
    </row>
    <row r="2829" spans="1:40" x14ac:dyDescent="0.3">
      <c r="A2829"/>
      <c r="B2829">
        <f t="shared" si="1470"/>
        <v>895000</v>
      </c>
      <c r="C2829" s="186" t="str">
        <f t="shared" si="1473"/>
        <v>-0.000591058437227214+0.0033772036784891i</v>
      </c>
      <c r="D2829" s="158" t="str">
        <f t="shared" si="1474"/>
        <v>-7.3567463221607-1.26058554759014i</v>
      </c>
      <c r="E2829" t="str">
        <f t="shared" si="1475"/>
        <v>117.912744817583-1770.41432191424i</v>
      </c>
      <c r="F2829" t="str">
        <f t="shared" si="1476"/>
        <v>0.958984548801125+0.167801405538073i</v>
      </c>
      <c r="G2829" t="str">
        <f t="shared" si="1471"/>
        <v>0.958984548801125+0.167801405538073i</v>
      </c>
      <c r="H2829" t="str">
        <f t="shared" si="1477"/>
        <v>11.1576417144381+2.48404428038965i</v>
      </c>
      <c r="I2829" t="str">
        <f t="shared" si="1478"/>
        <v>3514.65678120358i</v>
      </c>
      <c r="J2829" t="str">
        <f t="shared" si="1472"/>
        <v>-3058.54454790307+749.459788573001i</v>
      </c>
      <c r="K2829" t="str">
        <f t="shared" si="1479"/>
        <v>0.265630469256521-1.08403764403209i</v>
      </c>
      <c r="L2829" t="str">
        <f t="shared" si="1480"/>
        <v>0.0673201550349822-0.227086164091704i</v>
      </c>
      <c r="M2829" t="str">
        <f t="shared" si="1481"/>
        <v>0.332950624291503-1.31112380812379i</v>
      </c>
      <c r="N2829" t="str">
        <f t="shared" si="1482"/>
        <v>-11.4413333851871i</v>
      </c>
      <c r="O2829" t="str">
        <f t="shared" si="1483"/>
        <v>0.43114292582435+0.902283645818553i</v>
      </c>
      <c r="P2829" t="str">
        <f t="shared" si="1484"/>
        <v>0.56885707417565-0.902283645818553i</v>
      </c>
      <c r="Q2829" t="str">
        <f t="shared" si="1485"/>
        <v>-0.56885707417565+12.3436170310057i</v>
      </c>
      <c r="R2829" t="str">
        <f t="shared" si="1486"/>
        <v>-0.0750616036308311-0.0426258971442193i</v>
      </c>
      <c r="S2829" t="str">
        <f t="shared" si="1487"/>
        <v>1.25556470619337i</v>
      </c>
      <c r="T2829" t="str">
        <f t="shared" si="1488"/>
        <v>0.0535195720241105-0.0942447003091476i</v>
      </c>
      <c r="U2829" t="e">
        <f t="shared" si="1489"/>
        <v>#DIV/0!</v>
      </c>
      <c r="V2829" t="str">
        <f t="shared" si="1490"/>
        <v>0.0000833333333333333-0.000296377920096639i</v>
      </c>
      <c r="W2829" t="e">
        <f t="shared" si="1491"/>
        <v>#DIV/0!</v>
      </c>
      <c r="X2829" t="e">
        <f t="shared" si="1492"/>
        <v>#DIV/0!</v>
      </c>
      <c r="Y2829" t="str">
        <f t="shared" si="1493"/>
        <v>0.00096+3.8239465779495i</v>
      </c>
      <c r="Z2829" t="e">
        <f t="shared" si="1494"/>
        <v>#DIV/0!</v>
      </c>
      <c r="AA2829" t="e">
        <f t="shared" si="1495"/>
        <v>#DIV/0!</v>
      </c>
      <c r="AB2829" t="str">
        <f t="shared" si="1496"/>
        <v>0.0305401464105298-0.0537793341202583i</v>
      </c>
      <c r="AC2829" t="str">
        <f t="shared" si="1497"/>
        <v>0.939656995463225-0.0579477759317533i</v>
      </c>
      <c r="AD2829" t="str">
        <f t="shared" si="1498"/>
        <v>0.0358943706615743-0.0550193692183005i</v>
      </c>
      <c r="AE2829" t="e">
        <f t="shared" si="1499"/>
        <v>#DIV/0!</v>
      </c>
      <c r="AF2829" t="str">
        <f t="shared" si="1500"/>
        <v>-18.5143880365988-3.74462982797979i</v>
      </c>
      <c r="AG2829" t="e">
        <f t="shared" si="1501"/>
        <v>#DIV/0!</v>
      </c>
      <c r="AH2829" t="e">
        <f t="shared" si="1502"/>
        <v>#DIV/0!</v>
      </c>
      <c r="AI2829" t="e">
        <f t="shared" si="1503"/>
        <v>#DIV/0!</v>
      </c>
      <c r="AJ2829" t="e">
        <f t="shared" si="1504"/>
        <v>#DIV/0!</v>
      </c>
      <c r="AK2829"/>
      <c r="AL2829"/>
      <c r="AM2829"/>
      <c r="AN2829"/>
    </row>
    <row r="2830" spans="1:40" x14ac:dyDescent="0.3">
      <c r="A2830"/>
      <c r="B2830">
        <f t="shared" si="1470"/>
        <v>896000</v>
      </c>
      <c r="C2830" s="186" t="str">
        <f t="shared" si="1473"/>
        <v>-0.000589814024122784+0.00337373829033273i</v>
      </c>
      <c r="D2830" s="158" t="str">
        <f t="shared" si="1474"/>
        <v>-7.3573988255238-1.2593379566532i</v>
      </c>
      <c r="E2830" t="str">
        <f t="shared" si="1475"/>
        <v>117.650852709021-1768.4558360863i</v>
      </c>
      <c r="F2830" t="str">
        <f t="shared" si="1476"/>
        <v>0.959070902348546+0.167635210897272i</v>
      </c>
      <c r="G2830" t="str">
        <f t="shared" si="1471"/>
        <v>0.959070902348546+0.167635210897272i</v>
      </c>
      <c r="H2830" t="str">
        <f t="shared" si="1477"/>
        <v>11.1589008381557+2.48157831548703i</v>
      </c>
      <c r="I2830" t="str">
        <f t="shared" si="1478"/>
        <v>3518.58377202057i</v>
      </c>
      <c r="J2830" t="str">
        <f t="shared" si="1472"/>
        <v>-3065.38533849674+750.297173811631i</v>
      </c>
      <c r="K2830" t="str">
        <f t="shared" si="1479"/>
        <v>0.26507100558783-1.08296392756174i</v>
      </c>
      <c r="L2830" t="str">
        <f t="shared" si="1480"/>
        <v>0.0671820783227739-0.226873607149908i</v>
      </c>
      <c r="M2830" t="str">
        <f t="shared" si="1481"/>
        <v>0.332253083910604-1.30983753471165i</v>
      </c>
      <c r="N2830" t="str">
        <f t="shared" si="1482"/>
        <v>-11.4541169979079i</v>
      </c>
      <c r="O2830" t="str">
        <f t="shared" si="1483"/>
        <v>0.442641827986803+0.896698506810679i</v>
      </c>
      <c r="P2830" t="str">
        <f t="shared" si="1484"/>
        <v>0.557358172013197-0.896698506810679i</v>
      </c>
      <c r="Q2830" t="str">
        <f t="shared" si="1485"/>
        <v>-0.557358172013197+12.3508155047186i</v>
      </c>
      <c r="R2830" t="str">
        <f t="shared" si="1486"/>
        <v>-0.0744871492234588-0.0417658372830895i</v>
      </c>
      <c r="S2830" t="str">
        <f t="shared" si="1487"/>
        <v>1.25696757178688i</v>
      </c>
      <c r="T2830" t="str">
        <f t="shared" si="1488"/>
        <v>0.052498303073371-0.093627931088738i</v>
      </c>
      <c r="U2830" t="e">
        <f t="shared" si="1489"/>
        <v>#DIV/0!</v>
      </c>
      <c r="V2830" t="str">
        <f t="shared" si="1490"/>
        <v>0.0000833333333333333-0.00029604714116796i</v>
      </c>
      <c r="W2830" t="e">
        <f t="shared" si="1491"/>
        <v>#DIV/0!</v>
      </c>
      <c r="X2830" t="e">
        <f t="shared" si="1492"/>
        <v>#DIV/0!</v>
      </c>
      <c r="Y2830" t="str">
        <f t="shared" si="1493"/>
        <v>0.00096+3.82821914395838i</v>
      </c>
      <c r="Z2830" t="e">
        <f t="shared" si="1494"/>
        <v>#DIV/0!</v>
      </c>
      <c r="AA2830" t="e">
        <f t="shared" si="1495"/>
        <v>#DIV/0!</v>
      </c>
      <c r="AB2830" t="str">
        <f t="shared" si="1496"/>
        <v>0.0299573744992361-0.0534273839536103i</v>
      </c>
      <c r="AC2830" t="str">
        <f t="shared" si="1497"/>
        <v>0.939972237179346-0.056990706644376i</v>
      </c>
      <c r="AD2830" t="str">
        <f t="shared" si="1498"/>
        <v>0.0351873188254846-0.0547059069990529i</v>
      </c>
      <c r="AE2830" t="e">
        <f t="shared" si="1499"/>
        <v>#DIV/0!</v>
      </c>
      <c r="AF2830" t="str">
        <f t="shared" si="1500"/>
        <v>-18.5162996636795-3.74091627214023i</v>
      </c>
      <c r="AG2830" t="e">
        <f t="shared" si="1501"/>
        <v>#DIV/0!</v>
      </c>
      <c r="AH2830" t="e">
        <f t="shared" si="1502"/>
        <v>#DIV/0!</v>
      </c>
      <c r="AI2830" t="e">
        <f t="shared" si="1503"/>
        <v>#DIV/0!</v>
      </c>
      <c r="AJ2830" t="e">
        <f t="shared" si="1504"/>
        <v>#DIV/0!</v>
      </c>
      <c r="AK2830"/>
      <c r="AL2830"/>
      <c r="AM2830"/>
      <c r="AN2830"/>
    </row>
    <row r="2831" spans="1:40" x14ac:dyDescent="0.3">
      <c r="A2831"/>
      <c r="B2831">
        <f t="shared" si="1470"/>
        <v>897000</v>
      </c>
      <c r="C2831" s="186" t="str">
        <f t="shared" si="1473"/>
        <v>-0.000588573459099798+0.00337027969037143i</v>
      </c>
      <c r="D2831" s="158" t="str">
        <f t="shared" si="1474"/>
        <v>-7.35804931116969-1.25809265532443i</v>
      </c>
      <c r="E2831" t="str">
        <f t="shared" si="1475"/>
        <v>117.389830870841-1766.50165917261i</v>
      </c>
      <c r="F2831" t="str">
        <f t="shared" si="1476"/>
        <v>0.959156988867381+0.167469321689209i</v>
      </c>
      <c r="G2831" t="str">
        <f t="shared" si="1471"/>
        <v>0.959156988867381+0.167469321689209i</v>
      </c>
      <c r="H2831" t="str">
        <f t="shared" si="1477"/>
        <v>11.1601560670718+2.47911690233837i</v>
      </c>
      <c r="I2831" t="str">
        <f t="shared" si="1478"/>
        <v>3522.51076283756i</v>
      </c>
      <c r="J2831" t="str">
        <f t="shared" si="1472"/>
        <v>-3072.23376816421+751.13455905026i</v>
      </c>
      <c r="K2831" t="str">
        <f t="shared" si="1479"/>
        <v>0.264513272805194-1.08189218436077i</v>
      </c>
      <c r="L2831" t="str">
        <f t="shared" si="1480"/>
        <v>0.0670444136108576-0.226661402270636i</v>
      </c>
      <c r="M2831" t="str">
        <f t="shared" si="1481"/>
        <v>0.331557686416052-1.30855358663141i</v>
      </c>
      <c r="N2831" t="str">
        <f t="shared" si="1482"/>
        <v>-11.4669006106288i</v>
      </c>
      <c r="O2831" t="str">
        <f t="shared" si="1483"/>
        <v>0.454068394273084+0.890966830652109i</v>
      </c>
      <c r="P2831" t="str">
        <f t="shared" si="1484"/>
        <v>0.545931605726916-0.890966830652109i</v>
      </c>
      <c r="Q2831" t="str">
        <f t="shared" si="1485"/>
        <v>-0.545931605726916+12.3578674412809i</v>
      </c>
      <c r="R2831" t="str">
        <f t="shared" si="1486"/>
        <v>-0.0739044966314635-0.0409119783500492i</v>
      </c>
      <c r="S2831" t="str">
        <f t="shared" si="1487"/>
        <v>1.25837043738039i</v>
      </c>
      <c r="T2831" t="str">
        <f t="shared" si="1488"/>
        <v>0.0514824240904485-0.0929992337505123i</v>
      </c>
      <c r="U2831" t="e">
        <f t="shared" si="1489"/>
        <v>#DIV/0!</v>
      </c>
      <c r="V2831" t="str">
        <f t="shared" si="1490"/>
        <v>0.0000833333333333333-0.000295717099761976i</v>
      </c>
      <c r="W2831" t="e">
        <f t="shared" si="1491"/>
        <v>#DIV/0!</v>
      </c>
      <c r="X2831" t="e">
        <f t="shared" si="1492"/>
        <v>#DIV/0!</v>
      </c>
      <c r="Y2831" t="str">
        <f t="shared" si="1493"/>
        <v>0.00096+3.83249170996726i</v>
      </c>
      <c r="Z2831" t="e">
        <f t="shared" si="1494"/>
        <v>#DIV/0!</v>
      </c>
      <c r="AA2831" t="e">
        <f t="shared" si="1495"/>
        <v>#DIV/0!</v>
      </c>
      <c r="AB2831" t="str">
        <f t="shared" si="1496"/>
        <v>0.0293776782927743-0.0530686271842424i</v>
      </c>
      <c r="AC2831" t="str">
        <f t="shared" si="1497"/>
        <v>0.940297252607482-0.0560375775473969i</v>
      </c>
      <c r="AD2831" t="str">
        <f t="shared" si="1498"/>
        <v>0.0344839596338121-0.0543830469357626i</v>
      </c>
      <c r="AE2831" t="e">
        <f t="shared" si="1499"/>
        <v>#DIV/0!</v>
      </c>
      <c r="AF2831" t="str">
        <f t="shared" si="1500"/>
        <v>-18.5182053782415-3.7372095576628i</v>
      </c>
      <c r="AG2831" t="e">
        <f t="shared" si="1501"/>
        <v>#DIV/0!</v>
      </c>
      <c r="AH2831" t="e">
        <f t="shared" si="1502"/>
        <v>#DIV/0!</v>
      </c>
      <c r="AI2831" t="e">
        <f t="shared" si="1503"/>
        <v>#DIV/0!</v>
      </c>
      <c r="AJ2831" t="e">
        <f t="shared" si="1504"/>
        <v>#DIV/0!</v>
      </c>
      <c r="AK2831"/>
      <c r="AL2831"/>
      <c r="AM2831"/>
      <c r="AN2831"/>
    </row>
    <row r="2832" spans="1:40" x14ac:dyDescent="0.3">
      <c r="A2832"/>
      <c r="B2832">
        <f t="shared" si="1470"/>
        <v>898000</v>
      </c>
      <c r="C2832" s="186" t="str">
        <f t="shared" si="1473"/>
        <v>-0.000587336726641325+0.00336682785970727i</v>
      </c>
      <c r="D2832" s="158" t="str">
        <f t="shared" si="1474"/>
        <v>-7.35869778723448-1.25684963793679i</v>
      </c>
      <c r="E2832" t="str">
        <f t="shared" si="1475"/>
        <v>117.129675457092-1764.55177703338i</v>
      </c>
      <c r="F2832" t="str">
        <f t="shared" si="1476"/>
        <v>0.959242809434378+0.16730373715581i</v>
      </c>
      <c r="G2832" t="str">
        <f t="shared" si="1471"/>
        <v>0.959242809434378+0.16730373715581i</v>
      </c>
      <c r="H2832" t="str">
        <f t="shared" si="1477"/>
        <v>11.1614074168983+2.47666002954994i</v>
      </c>
      <c r="I2832" t="str">
        <f t="shared" si="1478"/>
        <v>3526.43775365454i</v>
      </c>
      <c r="J2832" t="str">
        <f t="shared" si="1472"/>
        <v>-3079.0898369055+751.971944288889i</v>
      </c>
      <c r="K2832" t="str">
        <f t="shared" si="1479"/>
        <v>0.263957263924514-1.08082240953276i</v>
      </c>
      <c r="L2832" t="str">
        <f t="shared" si="1480"/>
        <v>0.0669071593137412-0.226449548746183i</v>
      </c>
      <c r="M2832" t="str">
        <f t="shared" si="1481"/>
        <v>0.330864423238255-1.30727195827894i</v>
      </c>
      <c r="N2832" t="str">
        <f t="shared" si="1482"/>
        <v>-11.4796842233497i</v>
      </c>
      <c r="O2832" t="str">
        <f t="shared" si="1483"/>
        <v>0.465420757370453+0.885089554004969i</v>
      </c>
      <c r="P2832" t="str">
        <f t="shared" si="1484"/>
        <v>0.534579242629547-0.885089554004969i</v>
      </c>
      <c r="Q2832" t="str">
        <f t="shared" si="1485"/>
        <v>-0.534579242629547+12.3647737773547i</v>
      </c>
      <c r="R2832" t="str">
        <f t="shared" si="1486"/>
        <v>-0.0733136867697935-0.0400644020183403i</v>
      </c>
      <c r="S2832" t="str">
        <f t="shared" si="1487"/>
        <v>1.2597733029739i</v>
      </c>
      <c r="T2832" t="str">
        <f t="shared" si="1488"/>
        <v>0.0504720640623187-0.0923586253351767i</v>
      </c>
      <c r="U2832" t="e">
        <f t="shared" si="1489"/>
        <v>#DIV/0!</v>
      </c>
      <c r="V2832" t="str">
        <f t="shared" si="1490"/>
        <v>0.0000833333333333333-0.000295387793414802i</v>
      </c>
      <c r="W2832" t="e">
        <f t="shared" si="1491"/>
        <v>#DIV/0!</v>
      </c>
      <c r="X2832" t="e">
        <f t="shared" si="1492"/>
        <v>#DIV/0!</v>
      </c>
      <c r="Y2832" t="str">
        <f t="shared" si="1493"/>
        <v>0.00096+3.83676427597614i</v>
      </c>
      <c r="Z2832" t="e">
        <f t="shared" si="1494"/>
        <v>#DIV/0!</v>
      </c>
      <c r="AA2832" t="e">
        <f t="shared" si="1495"/>
        <v>#DIV/0!</v>
      </c>
      <c r="AB2832" t="str">
        <f t="shared" si="1496"/>
        <v>0.0288011313956405-0.0527030735361797i</v>
      </c>
      <c r="AC2832" t="str">
        <f t="shared" si="1497"/>
        <v>0.940632019578867-0.0550884834686595i</v>
      </c>
      <c r="AD2832" t="str">
        <f t="shared" si="1498"/>
        <v>0.0337844225613461-0.0540508295211696i</v>
      </c>
      <c r="AE2832" t="e">
        <f t="shared" si="1499"/>
        <v>#DIV/0!</v>
      </c>
      <c r="AF2832" t="str">
        <f t="shared" si="1500"/>
        <v>-18.5201052041328-3.73350966748673i</v>
      </c>
      <c r="AG2832" t="e">
        <f t="shared" si="1501"/>
        <v>#DIV/0!</v>
      </c>
      <c r="AH2832" t="e">
        <f t="shared" si="1502"/>
        <v>#DIV/0!</v>
      </c>
      <c r="AI2832" t="e">
        <f t="shared" si="1503"/>
        <v>#DIV/0!</v>
      </c>
      <c r="AJ2832" t="e">
        <f t="shared" si="1504"/>
        <v>#DIV/0!</v>
      </c>
      <c r="AK2832"/>
      <c r="AL2832"/>
      <c r="AM2832"/>
      <c r="AN2832"/>
    </row>
    <row r="2833" spans="1:40" x14ac:dyDescent="0.3">
      <c r="A2833"/>
      <c r="B2833">
        <f t="shared" si="1470"/>
        <v>899000</v>
      </c>
      <c r="C2833" s="186" t="str">
        <f t="shared" si="1473"/>
        <v>-0.000586103811306844+0.00336338277950795i</v>
      </c>
      <c r="D2833" s="158" t="str">
        <f t="shared" si="1474"/>
        <v>-7.35934426181438-1.25560889883888i</v>
      </c>
      <c r="E2833" t="str">
        <f t="shared" si="1475"/>
        <v>116.870382643017-1762.60617559041i</v>
      </c>
      <c r="F2833" t="str">
        <f t="shared" si="1476"/>
        <v>0.959328365121003+0.167138456541101i</v>
      </c>
      <c r="G2833" t="str">
        <f t="shared" si="1471"/>
        <v>0.959328365121003+0.167138456541101i</v>
      </c>
      <c r="H2833" t="str">
        <f t="shared" si="1477"/>
        <v>11.1626549032702+2.47420768576023i</v>
      </c>
      <c r="I2833" t="str">
        <f t="shared" si="1478"/>
        <v>3530.36474447153i</v>
      </c>
      <c r="J2833" t="str">
        <f t="shared" si="1472"/>
        <v>-3085.95354472059+752.809329527518i</v>
      </c>
      <c r="K2833" t="str">
        <f t="shared" si="1479"/>
        <v>0.263402971996093-1.0797545981948i</v>
      </c>
      <c r="L2833" t="str">
        <f t="shared" si="1480"/>
        <v>0.0667703138532762-0.226238045869828i</v>
      </c>
      <c r="M2833" t="str">
        <f t="shared" si="1481"/>
        <v>0.330173285849369-1.30599264406463i</v>
      </c>
      <c r="N2833" t="str">
        <f t="shared" si="1482"/>
        <v>-11.4924678360706i</v>
      </c>
      <c r="O2833" t="str">
        <f t="shared" si="1483"/>
        <v>0.476697062092434+0.879067637325162i</v>
      </c>
      <c r="P2833" t="str">
        <f t="shared" si="1484"/>
        <v>0.523302937907566-0.879067637325162i</v>
      </c>
      <c r="Q2833" t="str">
        <f t="shared" si="1485"/>
        <v>-0.523302937907566+12.3715354733958i</v>
      </c>
      <c r="R2833" t="str">
        <f t="shared" si="1486"/>
        <v>-0.0727147612322426-0.0392231902635682i</v>
      </c>
      <c r="S2833" t="str">
        <f t="shared" si="1487"/>
        <v>1.26117616856742i</v>
      </c>
      <c r="T2833" t="str">
        <f t="shared" si="1488"/>
        <v>0.0494673528155979-0.0917061239691745i</v>
      </c>
      <c r="U2833" t="e">
        <f t="shared" si="1489"/>
        <v>#DIV/0!</v>
      </c>
      <c r="V2833" t="str">
        <f t="shared" si="1490"/>
        <v>0.0000833333333333333-0.000295059219673517i</v>
      </c>
      <c r="W2833" t="e">
        <f t="shared" si="1491"/>
        <v>#DIV/0!</v>
      </c>
      <c r="X2833" t="e">
        <f t="shared" si="1492"/>
        <v>#DIV/0!</v>
      </c>
      <c r="Y2833" t="str">
        <f t="shared" si="1493"/>
        <v>0.00096+3.84103684198502i</v>
      </c>
      <c r="Z2833" t="e">
        <f t="shared" si="1494"/>
        <v>#DIV/0!</v>
      </c>
      <c r="AA2833" t="e">
        <f t="shared" si="1495"/>
        <v>#DIV/0!</v>
      </c>
      <c r="AB2833" t="str">
        <f t="shared" si="1496"/>
        <v>0.0282278078914589-0.0523307333530071i</v>
      </c>
      <c r="AC2833" t="str">
        <f t="shared" si="1497"/>
        <v>0.940976515266313-0.0541435196463844i</v>
      </c>
      <c r="AD2833" t="str">
        <f t="shared" si="1498"/>
        <v>0.0330888367263853-0.0537092971521532i</v>
      </c>
      <c r="AE2833" t="e">
        <f t="shared" si="1499"/>
        <v>#DIV/0!</v>
      </c>
      <c r="AF2833" t="str">
        <f t="shared" si="1500"/>
        <v>-18.5219991650846-3.72981658459911i</v>
      </c>
      <c r="AG2833" t="e">
        <f t="shared" si="1501"/>
        <v>#DIV/0!</v>
      </c>
      <c r="AH2833" t="e">
        <f t="shared" si="1502"/>
        <v>#DIV/0!</v>
      </c>
      <c r="AI2833" t="e">
        <f t="shared" si="1503"/>
        <v>#DIV/0!</v>
      </c>
      <c r="AJ2833" t="e">
        <f t="shared" si="1504"/>
        <v>#DIV/0!</v>
      </c>
      <c r="AK2833"/>
      <c r="AL2833"/>
      <c r="AM2833"/>
      <c r="AN2833"/>
    </row>
    <row r="2834" spans="1:40" x14ac:dyDescent="0.3">
      <c r="A2834"/>
      <c r="B2834">
        <f t="shared" si="1470"/>
        <v>900000</v>
      </c>
      <c r="C2834" s="186" t="str">
        <f t="shared" si="1473"/>
        <v>-0.000584874697731694+0.00335994443100628i</v>
      </c>
      <c r="D2834" s="158" t="str">
        <f t="shared" si="1474"/>
        <v>-7.35998874296559-1.25437043239462i</v>
      </c>
      <c r="E2834" t="str">
        <f t="shared" si="1475"/>
        <v>116.611948624912-1760.66484082663i</v>
      </c>
      <c r="F2834" t="str">
        <f t="shared" si="1476"/>
        <v>0.959413656993432+0.166973479091174i</v>
      </c>
      <c r="G2834" t="str">
        <f t="shared" si="1471"/>
        <v>0.959413656993432+0.166973479091174i</v>
      </c>
      <c r="H2834" t="str">
        <f t="shared" si="1477"/>
        <v>11.1638985417454+2.4717598596394i</v>
      </c>
      <c r="I2834" t="str">
        <f t="shared" si="1478"/>
        <v>3534.29173528852i</v>
      </c>
      <c r="J2834" t="str">
        <f t="shared" si="1472"/>
        <v>-3092.82489160948+753.646714766146i</v>
      </c>
      <c r="K2834" t="str">
        <f t="shared" si="1479"/>
        <v>0.26285039010442-1.07868874547734i</v>
      </c>
      <c r="L2834" t="str">
        <f t="shared" si="1480"/>
        <v>0.0666338756586204-0.226026892935837i</v>
      </c>
      <c r="M2834" t="str">
        <f t="shared" si="1481"/>
        <v>0.32948426576304-1.30471563841318i</v>
      </c>
      <c r="N2834" t="str">
        <f t="shared" si="1482"/>
        <v>-11.5052514487915i</v>
      </c>
      <c r="O2834" t="str">
        <f t="shared" si="1483"/>
        <v>0.4878954656819+0.872902064705452i</v>
      </c>
      <c r="P2834" t="str">
        <f t="shared" si="1484"/>
        <v>0.5121045343181-0.872902064705452i</v>
      </c>
      <c r="Q2834" t="str">
        <f t="shared" si="1485"/>
        <v>-0.5121045343181+12.378153513497i</v>
      </c>
      <c r="R2834" t="str">
        <f t="shared" si="1486"/>
        <v>-0.07210776231089-0.0383884253625577i</v>
      </c>
      <c r="S2834" t="str">
        <f t="shared" si="1487"/>
        <v>1.26257903416093i</v>
      </c>
      <c r="T2834" t="str">
        <f t="shared" si="1488"/>
        <v>0.0484684210172171-0.0910417488939894i</v>
      </c>
      <c r="U2834" t="e">
        <f t="shared" si="1489"/>
        <v>#DIV/0!</v>
      </c>
      <c r="V2834" t="str">
        <f t="shared" si="1490"/>
        <v>0.0000833333333333333-0.000294731376096102i</v>
      </c>
      <c r="W2834" t="e">
        <f t="shared" si="1491"/>
        <v>#DIV/0!</v>
      </c>
      <c r="X2834" t="e">
        <f t="shared" si="1492"/>
        <v>#DIV/0!</v>
      </c>
      <c r="Y2834" t="str">
        <f t="shared" si="1493"/>
        <v>0.00096+3.84530940799391i</v>
      </c>
      <c r="Z2834" t="e">
        <f t="shared" si="1494"/>
        <v>#DIV/0!</v>
      </c>
      <c r="AA2834" t="e">
        <f t="shared" si="1495"/>
        <v>#DIV/0!</v>
      </c>
      <c r="AB2834" t="str">
        <f t="shared" si="1496"/>
        <v>0.0276577823433671-0.0519516176145905i</v>
      </c>
      <c r="AC2834" t="str">
        <f t="shared" si="1497"/>
        <v>0.94133071616542-0.0532027817321646i</v>
      </c>
      <c r="AD2834" t="str">
        <f t="shared" si="1498"/>
        <v>0.0323973308597751-0.0533584941292053i</v>
      </c>
      <c r="AE2834" t="e">
        <f t="shared" si="1499"/>
        <v>#DIV/0!</v>
      </c>
      <c r="AF2834" t="str">
        <f t="shared" si="1500"/>
        <v>-18.523887284711-3.72613029203402i</v>
      </c>
      <c r="AG2834" t="e">
        <f t="shared" si="1501"/>
        <v>#DIV/0!</v>
      </c>
      <c r="AH2834" t="e">
        <f t="shared" si="1502"/>
        <v>#DIV/0!</v>
      </c>
      <c r="AI2834" t="e">
        <f t="shared" si="1503"/>
        <v>#DIV/0!</v>
      </c>
      <c r="AJ2834" t="e">
        <f t="shared" si="1504"/>
        <v>#DIV/0!</v>
      </c>
      <c r="AK2834"/>
      <c r="AL2834"/>
      <c r="AM2834"/>
      <c r="AN2834"/>
    </row>
    <row r="2835" spans="1:40" x14ac:dyDescent="0.3">
      <c r="A2835"/>
      <c r="B2835">
        <f t="shared" si="1470"/>
        <v>901000</v>
      </c>
      <c r="C2835" s="186" t="str">
        <f t="shared" si="1473"/>
        <v>-0.000583649370626696+0.00335651279550018i</v>
      </c>
      <c r="D2835" s="158" t="str">
        <f t="shared" si="1474"/>
        <v>-7.36063123870487-1.25313423298335i</v>
      </c>
      <c r="E2835" t="str">
        <f t="shared" si="1475"/>
        <v>116.354369619978-1758.72775878581i</v>
      </c>
      <c r="F2835" t="str">
        <f t="shared" si="1476"/>
        <v>0.959498686112617+0.166808804054198i</v>
      </c>
      <c r="G2835" t="str">
        <f t="shared" si="1471"/>
        <v>0.959498686112617+0.166808804054198i</v>
      </c>
      <c r="H2835" t="str">
        <f t="shared" si="1477"/>
        <v>11.1651383478053+2.46931653988945i</v>
      </c>
      <c r="I2835" t="str">
        <f t="shared" si="1478"/>
        <v>3538.2187261055i</v>
      </c>
      <c r="J2835" t="str">
        <f t="shared" si="1472"/>
        <v>-3099.70387757218+754.484100004776i</v>
      </c>
      <c r="K2835" t="str">
        <f t="shared" si="1479"/>
        <v>0.262299511367985-1.07762484652425i</v>
      </c>
      <c r="L2835" t="str">
        <f t="shared" si="1480"/>
        <v>0.0664978431661967-0.225816089239469i</v>
      </c>
      <c r="M2835" t="str">
        <f t="shared" si="1481"/>
        <v>0.328797354534182-1.30344093576372i</v>
      </c>
      <c r="N2835" t="str">
        <f t="shared" si="1482"/>
        <v>-11.5180350615123i</v>
      </c>
      <c r="O2835" t="str">
        <f t="shared" si="1483"/>
        <v>0.499014138112129+0.866593843714695i</v>
      </c>
      <c r="P2835" t="str">
        <f t="shared" si="1484"/>
        <v>0.500985861887871-0.866593843714695i</v>
      </c>
      <c r="Q2835" t="str">
        <f t="shared" si="1485"/>
        <v>-0.500985861887871+12.384628905227i</v>
      </c>
      <c r="R2835" t="str">
        <f t="shared" si="1486"/>
        <v>-0.0714927330157302-0.0375601898917568i</v>
      </c>
      <c r="S2835" t="str">
        <f t="shared" si="1487"/>
        <v>1.26398189975444i</v>
      </c>
      <c r="T2835" t="str">
        <f t="shared" si="1488"/>
        <v>0.0474754001745203-0.0903655204958596i</v>
      </c>
      <c r="U2835" t="e">
        <f t="shared" si="1489"/>
        <v>#DIV/0!</v>
      </c>
      <c r="V2835" t="str">
        <f t="shared" si="1490"/>
        <v>0.0000833333333333333-0.000294404260251379i</v>
      </c>
      <c r="W2835" t="e">
        <f t="shared" si="1491"/>
        <v>#DIV/0!</v>
      </c>
      <c r="X2835" t="e">
        <f t="shared" si="1492"/>
        <v>#DIV/0!</v>
      </c>
      <c r="Y2835" t="str">
        <f t="shared" si="1493"/>
        <v>0.00096+3.84958197400279i</v>
      </c>
      <c r="Z2835" t="e">
        <f t="shared" si="1494"/>
        <v>#DIV/0!</v>
      </c>
      <c r="AA2835" t="e">
        <f t="shared" si="1495"/>
        <v>#DIV/0!</v>
      </c>
      <c r="AB2835" t="str">
        <f t="shared" si="1496"/>
        <v>0.0270911297940716-0.0515657379540331i</v>
      </c>
      <c r="AC2835" t="str">
        <f t="shared" si="1497"/>
        <v>0.941694598075481-0.05226636579357i</v>
      </c>
      <c r="AD2835" t="str">
        <f t="shared" si="1498"/>
        <v>0.0317100332738495-0.0529984666553385i</v>
      </c>
      <c r="AE2835" t="e">
        <f t="shared" si="1499"/>
        <v>#DIV/0!</v>
      </c>
      <c r="AF2835" t="str">
        <f t="shared" si="1500"/>
        <v>-18.5257695865102-3.7224507728728i</v>
      </c>
      <c r="AG2835" t="e">
        <f t="shared" si="1501"/>
        <v>#DIV/0!</v>
      </c>
      <c r="AH2835" t="e">
        <f t="shared" si="1502"/>
        <v>#DIV/0!</v>
      </c>
      <c r="AI2835" t="e">
        <f t="shared" si="1503"/>
        <v>#DIV/0!</v>
      </c>
      <c r="AJ2835" t="e">
        <f t="shared" si="1504"/>
        <v>#DIV/0!</v>
      </c>
      <c r="AK2835"/>
      <c r="AL2835"/>
      <c r="AM2835"/>
      <c r="AN2835"/>
    </row>
    <row r="2836" spans="1:40" x14ac:dyDescent="0.3">
      <c r="A2836"/>
      <c r="B2836">
        <f t="shared" si="1470"/>
        <v>902000</v>
      </c>
      <c r="C2836" s="186" t="str">
        <f t="shared" si="1473"/>
        <v>-0.00058242781477773+0.00335308785435224i</v>
      </c>
      <c r="D2836" s="158" t="str">
        <f t="shared" si="1474"/>
        <v>-7.36127175700964-1.25190029499986i</v>
      </c>
      <c r="E2836" t="str">
        <f t="shared" si="1475"/>
        <v>116.097641866195-1756.79491557225i</v>
      </c>
      <c r="F2836" t="str">
        <f t="shared" si="1476"/>
        <v>0.959583453534305+0.16664443068042i</v>
      </c>
      <c r="G2836" t="str">
        <f t="shared" si="1471"/>
        <v>0.959583453534305+0.16664443068042i</v>
      </c>
      <c r="H2836" t="str">
        <f t="shared" si="1477"/>
        <v>11.1663743368554+2.46687771524424i</v>
      </c>
      <c r="I2836" t="str">
        <f t="shared" si="1478"/>
        <v>3542.14571692249i</v>
      </c>
      <c r="J2836" t="str">
        <f t="shared" si="1472"/>
        <v>-3106.59050260869+755.321485243405i</v>
      </c>
      <c r="K2836" t="str">
        <f t="shared" si="1479"/>
        <v>0.26175032893908-1.07656289649275i</v>
      </c>
      <c r="L2836" t="str">
        <f t="shared" si="1480"/>
        <v>0.0663622148196563-0.225605634076981i</v>
      </c>
      <c r="M2836" t="str">
        <f t="shared" si="1481"/>
        <v>0.328112543758736-1.30216853056973i</v>
      </c>
      <c r="N2836" t="str">
        <f t="shared" si="1482"/>
        <v>-11.5308186742332i</v>
      </c>
      <c r="O2836" t="str">
        <f t="shared" si="1483"/>
        <v>0.510051262386204+0.860144005232984i</v>
      </c>
      <c r="P2836" t="str">
        <f t="shared" si="1484"/>
        <v>0.489948737613796-0.860144005232984i</v>
      </c>
      <c r="Q2836" t="str">
        <f t="shared" si="1485"/>
        <v>-0.489948737613796+12.3909626794662i</v>
      </c>
      <c r="R2836" t="str">
        <f t="shared" si="1486"/>
        <v>-0.070869717094454-0.0367385667251426i</v>
      </c>
      <c r="S2836" t="str">
        <f t="shared" si="1487"/>
        <v>1.26538476534795i</v>
      </c>
      <c r="T2836" t="str">
        <f t="shared" si="1488"/>
        <v>0.0464884226347146-0.0896774603358413i</v>
      </c>
      <c r="U2836" t="e">
        <f t="shared" si="1489"/>
        <v>#DIV/0!</v>
      </c>
      <c r="V2836" t="str">
        <f t="shared" si="1490"/>
        <v>0.0000833333333333333-0.000294077869718949i</v>
      </c>
      <c r="W2836" t="e">
        <f t="shared" si="1491"/>
        <v>#DIV/0!</v>
      </c>
      <c r="X2836" t="e">
        <f t="shared" si="1492"/>
        <v>#DIV/0!</v>
      </c>
      <c r="Y2836" t="str">
        <f t="shared" si="1493"/>
        <v>0.00096+3.85385454001167i</v>
      </c>
      <c r="Z2836" t="e">
        <f t="shared" si="1494"/>
        <v>#DIV/0!</v>
      </c>
      <c r="AA2836" t="e">
        <f t="shared" si="1495"/>
        <v>#DIV/0!</v>
      </c>
      <c r="AB2836" t="str">
        <f t="shared" si="1496"/>
        <v>0.0265279257655343-0.0511731066748303i</v>
      </c>
      <c r="AC2836" t="str">
        <f t="shared" si="1497"/>
        <v>0.942068136080121-0.0513343683162844i</v>
      </c>
      <c r="AD2836" t="str">
        <f t="shared" si="1498"/>
        <v>0.0310270718312499-0.0526292628343948i</v>
      </c>
      <c r="AE2836" t="e">
        <f t="shared" si="1499"/>
        <v>#DIV/0!</v>
      </c>
      <c r="AF2836" t="str">
        <f t="shared" si="1500"/>
        <v>-18.527646093865-3.7187780102441i</v>
      </c>
      <c r="AG2836" t="e">
        <f t="shared" si="1501"/>
        <v>#DIV/0!</v>
      </c>
      <c r="AH2836" t="e">
        <f t="shared" si="1502"/>
        <v>#DIV/0!</v>
      </c>
      <c r="AI2836" t="e">
        <f t="shared" si="1503"/>
        <v>#DIV/0!</v>
      </c>
      <c r="AJ2836" t="e">
        <f t="shared" si="1504"/>
        <v>#DIV/0!</v>
      </c>
      <c r="AK2836"/>
      <c r="AL2836"/>
      <c r="AM2836"/>
      <c r="AN2836"/>
    </row>
    <row r="2837" spans="1:40" x14ac:dyDescent="0.3">
      <c r="A2837"/>
      <c r="B2837">
        <f t="shared" si="1470"/>
        <v>903000</v>
      </c>
      <c r="C2837" s="186" t="str">
        <f t="shared" si="1473"/>
        <v>-0.000581210015045276+0.00334966958898954i</v>
      </c>
      <c r="D2837" s="158" t="str">
        <f t="shared" si="1474"/>
        <v>-7.3619103058181-1.25066861285421i</v>
      </c>
      <c r="E2837" t="str">
        <f t="shared" si="1475"/>
        <v>115.841761622182-1754.86629735047i</v>
      </c>
      <c r="F2837" t="str">
        <f t="shared" si="1476"/>
        <v>0.959667960309054+0.166480358222148i</v>
      </c>
      <c r="G2837" t="str">
        <f t="shared" si="1471"/>
        <v>0.959667960309054+0.166480358222148i</v>
      </c>
      <c r="H2837" t="str">
        <f t="shared" si="1477"/>
        <v>11.1676065242253+2.46444337446916i</v>
      </c>
      <c r="I2837" t="str">
        <f t="shared" si="1478"/>
        <v>3546.07270773948i</v>
      </c>
      <c r="J2837" t="str">
        <f t="shared" si="1472"/>
        <v>-3113.48476671901+756.158870482034i</v>
      </c>
      <c r="K2837" t="str">
        <f t="shared" si="1479"/>
        <v>0.261202836003604-1.07550289055341i</v>
      </c>
      <c r="L2837" t="str">
        <f t="shared" si="1480"/>
        <v>0.0662269890698396-0.225395526745637i</v>
      </c>
      <c r="M2837" t="str">
        <f t="shared" si="1481"/>
        <v>0.327429825073444-1.30089841729905i</v>
      </c>
      <c r="N2837" t="str">
        <f t="shared" si="1482"/>
        <v>-11.5436022869541i</v>
      </c>
      <c r="O2837" t="str">
        <f t="shared" si="1483"/>
        <v>0.521005034833425+0.853553603283485i</v>
      </c>
      <c r="P2837" t="str">
        <f t="shared" si="1484"/>
        <v>0.478994965166575-0.853553603283485i</v>
      </c>
      <c r="Q2837" t="str">
        <f t="shared" si="1485"/>
        <v>-0.478994965166575+12.3971558902376i</v>
      </c>
      <c r="R2837" t="str">
        <f t="shared" si="1486"/>
        <v>-0.0702387590524566-0.0359236390317235i</v>
      </c>
      <c r="S2837" t="str">
        <f t="shared" si="1487"/>
        <v>1.26678763094146i</v>
      </c>
      <c r="T2837" t="str">
        <f t="shared" si="1488"/>
        <v>0.0455076215837932-0.0889775911803295i</v>
      </c>
      <c r="U2837" t="e">
        <f t="shared" si="1489"/>
        <v>#DIV/0!</v>
      </c>
      <c r="V2837" t="str">
        <f t="shared" si="1490"/>
        <v>0.0000833333333333333-0.000293752202089139i</v>
      </c>
      <c r="W2837" t="e">
        <f t="shared" si="1491"/>
        <v>#DIV/0!</v>
      </c>
      <c r="X2837" t="e">
        <f t="shared" si="1492"/>
        <v>#DIV/0!</v>
      </c>
      <c r="Y2837" t="str">
        <f t="shared" si="1493"/>
        <v>0.00096+3.85812710602055i</v>
      </c>
      <c r="Z2837" t="e">
        <f t="shared" si="1494"/>
        <v>#DIV/0!</v>
      </c>
      <c r="AA2837" t="e">
        <f t="shared" si="1495"/>
        <v>#DIV/0!</v>
      </c>
      <c r="AB2837" t="str">
        <f t="shared" si="1496"/>
        <v>0.025968246258358-0.0507737367682863i</v>
      </c>
      <c r="AC2837" t="str">
        <f t="shared" si="1497"/>
        <v>0.942451304527616-0.050406886205895i</v>
      </c>
      <c r="AD2837" t="str">
        <f t="shared" si="1498"/>
        <v>0.030348573913729-0.0522509326688112i</v>
      </c>
      <c r="AE2837" t="e">
        <f t="shared" si="1499"/>
        <v>#DIV/0!</v>
      </c>
      <c r="AF2837" t="str">
        <f t="shared" si="1500"/>
        <v>-18.5295168300434-3.71511198732337i</v>
      </c>
      <c r="AG2837" t="e">
        <f t="shared" si="1501"/>
        <v>#DIV/0!</v>
      </c>
      <c r="AH2837" t="e">
        <f t="shared" si="1502"/>
        <v>#DIV/0!</v>
      </c>
      <c r="AI2837" t="e">
        <f t="shared" si="1503"/>
        <v>#DIV/0!</v>
      </c>
      <c r="AJ2837" t="e">
        <f t="shared" si="1504"/>
        <v>#DIV/0!</v>
      </c>
      <c r="AK2837"/>
      <c r="AL2837"/>
      <c r="AM2837"/>
      <c r="AN2837"/>
    </row>
    <row r="2838" spans="1:40" x14ac:dyDescent="0.3">
      <c r="A2838"/>
      <c r="B2838">
        <f t="shared" si="1470"/>
        <v>904000</v>
      </c>
      <c r="C2838" s="186" t="str">
        <f t="shared" si="1473"/>
        <v>-0.00057999595636399+0.00334625798090341i</v>
      </c>
      <c r="D2838" s="158" t="str">
        <f t="shared" si="1474"/>
        <v>-7.36254689302962-1.24943918097186i</v>
      </c>
      <c r="E2838" t="str">
        <f t="shared" si="1475"/>
        <v>115.58672516706-1752.94189034481i</v>
      </c>
      <c r="F2838" t="str">
        <f t="shared" si="1476"/>
        <v>0.959752207482282+0.166316585933754i</v>
      </c>
      <c r="G2838" t="str">
        <f t="shared" si="1471"/>
        <v>0.959752207482282+0.166316585933754i</v>
      </c>
      <c r="H2838" t="str">
        <f t="shared" si="1477"/>
        <v>11.1688349251698+2.46201350636131i</v>
      </c>
      <c r="I2838" t="str">
        <f t="shared" si="1478"/>
        <v>3549.99969855647i</v>
      </c>
      <c r="J2838" t="str">
        <f t="shared" si="1472"/>
        <v>-3120.38666990313+756.996255720663i</v>
      </c>
      <c r="K2838" t="str">
        <f t="shared" si="1479"/>
        <v>0.260657025780878-1.07444482389009i</v>
      </c>
      <c r="L2838" t="str">
        <f t="shared" si="1480"/>
        <v>0.0660921643747384-0.225185766543709i</v>
      </c>
      <c r="M2838" t="str">
        <f t="shared" si="1481"/>
        <v>0.326749190155616-1.2996305904338i</v>
      </c>
      <c r="N2838" t="str">
        <f t="shared" si="1482"/>
        <v>-11.556385899675i</v>
      </c>
      <c r="O2838" t="str">
        <f t="shared" si="1483"/>
        <v>0.53187366540442+0.846823714859986i</v>
      </c>
      <c r="P2838" t="str">
        <f t="shared" si="1484"/>
        <v>0.46812633459558-0.846823714859986i</v>
      </c>
      <c r="Q2838" t="str">
        <f t="shared" si="1485"/>
        <v>-0.46812633459558+12.403209614535i</v>
      </c>
      <c r="R2838" t="str">
        <f t="shared" si="1486"/>
        <v>-0.0695999041729602-0.0351154902724924i</v>
      </c>
      <c r="S2838" t="str">
        <f t="shared" si="1487"/>
        <v>1.26819049653498i</v>
      </c>
      <c r="T2838" t="str">
        <f t="shared" si="1488"/>
        <v>0.0445331310447414-0.0882659370318934i</v>
      </c>
      <c r="U2838" t="e">
        <f t="shared" si="1489"/>
        <v>#DIV/0!</v>
      </c>
      <c r="V2838" t="str">
        <f t="shared" si="1490"/>
        <v>0.0000833333333333333-0.000293427254962934i</v>
      </c>
      <c r="W2838" t="e">
        <f t="shared" si="1491"/>
        <v>#DIV/0!</v>
      </c>
      <c r="X2838" t="e">
        <f t="shared" si="1492"/>
        <v>#DIV/0!</v>
      </c>
      <c r="Y2838" t="str">
        <f t="shared" si="1493"/>
        <v>0.00096+3.86239967202944i</v>
      </c>
      <c r="Z2838" t="e">
        <f t="shared" si="1494"/>
        <v>#DIV/0!</v>
      </c>
      <c r="AA2838" t="e">
        <f t="shared" si="1495"/>
        <v>#DIV/0!</v>
      </c>
      <c r="AB2838" t="str">
        <f t="shared" si="1496"/>
        <v>0.0254121677507625-0.0503676419311095i</v>
      </c>
      <c r="AC2838" t="str">
        <f t="shared" si="1497"/>
        <v>0.942844077010974-0.0494840167891643i</v>
      </c>
      <c r="AD2838" t="str">
        <f t="shared" si="1498"/>
        <v>0.0296746663908279-0.0518635280567645i</v>
      </c>
      <c r="AE2838" t="e">
        <f t="shared" si="1499"/>
        <v>#DIV/0!</v>
      </c>
      <c r="AF2838" t="str">
        <f t="shared" si="1500"/>
        <v>-18.5313818181994-3.71145268733317i</v>
      </c>
      <c r="AG2838" t="e">
        <f t="shared" si="1501"/>
        <v>#DIV/0!</v>
      </c>
      <c r="AH2838" t="e">
        <f t="shared" si="1502"/>
        <v>#DIV/0!</v>
      </c>
      <c r="AI2838" t="e">
        <f t="shared" si="1503"/>
        <v>#DIV/0!</v>
      </c>
      <c r="AJ2838" t="e">
        <f t="shared" si="1504"/>
        <v>#DIV/0!</v>
      </c>
      <c r="AK2838"/>
      <c r="AL2838"/>
      <c r="AM2838"/>
      <c r="AN2838"/>
    </row>
    <row r="2839" spans="1:40" x14ac:dyDescent="0.3">
      <c r="A2839"/>
      <c r="B2839">
        <f t="shared" si="1470"/>
        <v>905000</v>
      </c>
      <c r="C2839" s="186" t="str">
        <f t="shared" si="1473"/>
        <v>-0.000578785623742306+0.00334285301164919i</v>
      </c>
      <c r="D2839" s="158" t="str">
        <f t="shared" si="1474"/>
        <v>-7.36318152650496-1.24821199379351i</v>
      </c>
      <c r="E2839" t="str">
        <f t="shared" si="1475"/>
        <v>115.332528800312-1751.02168083918i</v>
      </c>
      <c r="F2839" t="str">
        <f t="shared" si="1476"/>
        <v>0.959836196094296+0.166153113071672i</v>
      </c>
      <c r="G2839" t="str">
        <f t="shared" si="1471"/>
        <v>0.959836196094296+0.166153113071672i</v>
      </c>
      <c r="H2839" t="str">
        <f t="shared" si="1477"/>
        <v>11.1700595548689+2.45958809974926i</v>
      </c>
      <c r="I2839" t="str">
        <f t="shared" si="1478"/>
        <v>3553.92668937345i</v>
      </c>
      <c r="J2839" t="str">
        <f t="shared" si="1472"/>
        <v>-3127.29621216106+757.833640959292i</v>
      </c>
      <c r="K2839" t="str">
        <f t="shared" si="1479"/>
        <v>0.260112891523438-1.07338869169996i</v>
      </c>
      <c r="L2839" t="str">
        <f t="shared" si="1480"/>
        <v>0.0659577391994575-0.224976352770488i</v>
      </c>
      <c r="M2839" t="str">
        <f t="shared" si="1481"/>
        <v>0.326070630722895-1.29836504447045i</v>
      </c>
      <c r="N2839" t="str">
        <f t="shared" si="1482"/>
        <v>-11.5691695123959i</v>
      </c>
      <c r="O2839" t="str">
        <f t="shared" si="1483"/>
        <v>0.54265537796357+0.839955439750952i</v>
      </c>
      <c r="P2839" t="str">
        <f t="shared" si="1484"/>
        <v>0.45734462203643-0.839955439750952i</v>
      </c>
      <c r="Q2839" t="str">
        <f t="shared" si="1485"/>
        <v>-0.45734462203643+12.4091249521469i</v>
      </c>
      <c r="R2839" t="str">
        <f t="shared" si="1486"/>
        <v>-0.0689531985373265-0.0343142041969288i</v>
      </c>
      <c r="S2839" t="str">
        <f t="shared" si="1487"/>
        <v>1.26959336212849i</v>
      </c>
      <c r="T2839" t="str">
        <f t="shared" si="1488"/>
        <v>0.0435650858751424-0.0875425231605176i</v>
      </c>
      <c r="U2839" t="e">
        <f t="shared" si="1489"/>
        <v>#DIV/0!</v>
      </c>
      <c r="V2839" t="str">
        <f t="shared" si="1490"/>
        <v>0.0000833333333333333-0.000293103025951926i</v>
      </c>
      <c r="W2839" t="e">
        <f t="shared" si="1491"/>
        <v>#DIV/0!</v>
      </c>
      <c r="X2839" t="e">
        <f t="shared" si="1492"/>
        <v>#DIV/0!</v>
      </c>
      <c r="Y2839" t="str">
        <f t="shared" si="1493"/>
        <v>0.00096+3.86667223803832i</v>
      </c>
      <c r="Z2839" t="e">
        <f t="shared" si="1494"/>
        <v>#DIV/0!</v>
      </c>
      <c r="AA2839" t="e">
        <f t="shared" si="1495"/>
        <v>#DIV/0!</v>
      </c>
      <c r="AB2839" t="str">
        <f t="shared" si="1496"/>
        <v>0.0248597671972184-0.0499548365832403i</v>
      </c>
      <c r="AC2839" t="str">
        <f t="shared" si="1497"/>
        <v>0.943246426347708-0.0485658578148978i</v>
      </c>
      <c r="AD2839" t="str">
        <f t="shared" si="1498"/>
        <v>0.029005475588535-0.0514671027887451i</v>
      </c>
      <c r="AE2839" t="e">
        <f t="shared" si="1499"/>
        <v>#DIV/0!</v>
      </c>
      <c r="AF2839" t="str">
        <f t="shared" si="1500"/>
        <v>-18.5332410813739-3.70780009354277i</v>
      </c>
      <c r="AG2839" t="e">
        <f t="shared" si="1501"/>
        <v>#DIV/0!</v>
      </c>
      <c r="AH2839" t="e">
        <f t="shared" si="1502"/>
        <v>#DIV/0!</v>
      </c>
      <c r="AI2839" t="e">
        <f t="shared" si="1503"/>
        <v>#DIV/0!</v>
      </c>
      <c r="AJ2839" t="e">
        <f t="shared" si="1504"/>
        <v>#DIV/0!</v>
      </c>
      <c r="AK2839"/>
      <c r="AL2839"/>
      <c r="AM2839"/>
      <c r="AN2839"/>
    </row>
    <row r="2840" spans="1:40" x14ac:dyDescent="0.3">
      <c r="A2840"/>
      <c r="B2840">
        <f t="shared" si="1470"/>
        <v>906000</v>
      </c>
      <c r="C2840" s="186" t="str">
        <f t="shared" si="1473"/>
        <v>-0.00057757900226196+0.00333945466284584i</v>
      </c>
      <c r="D2840" s="158" t="str">
        <f t="shared" si="1474"/>
        <v>-7.36381421406624-1.24698704577509i</v>
      </c>
      <c r="E2840" t="str">
        <f t="shared" si="1475"/>
        <v>115.079168841663-1749.1056551767i</v>
      </c>
      <c r="F2840" t="str">
        <f t="shared" si="1476"/>
        <v>0.959919927180291+0.16598993889438i</v>
      </c>
      <c r="G2840" t="str">
        <f t="shared" si="1471"/>
        <v>0.959919927180291+0.16598993889438i</v>
      </c>
      <c r="H2840" t="str">
        <f t="shared" si="1477"/>
        <v>11.1712804284281+2.457167143493i</v>
      </c>
      <c r="I2840" t="str">
        <f t="shared" si="1478"/>
        <v>3557.85368019044i</v>
      </c>
      <c r="J2840" t="str">
        <f t="shared" si="1472"/>
        <v>-3134.21339349279+758.671026197921i</v>
      </c>
      <c r="K2840" t="str">
        <f t="shared" si="1479"/>
        <v>0.259570426516865-1.07233448919342i</v>
      </c>
      <c r="L2840" t="str">
        <f t="shared" si="1480"/>
        <v>0.0658237120161784-0.224767284726284i</v>
      </c>
      <c r="M2840" t="str">
        <f t="shared" si="1481"/>
        <v>0.325394138533043-1.2971017739197i</v>
      </c>
      <c r="N2840" t="str">
        <f t="shared" si="1482"/>
        <v>-11.5819531251167i</v>
      </c>
      <c r="O2840" t="str">
        <f t="shared" si="1483"/>
        <v>0.553348410579188+0.832949900359851i</v>
      </c>
      <c r="P2840" t="str">
        <f t="shared" si="1484"/>
        <v>0.446651589420812-0.832949900359851i</v>
      </c>
      <c r="Q2840" t="str">
        <f t="shared" si="1485"/>
        <v>-0.446651589420812+12.4149030254766i</v>
      </c>
      <c r="R2840" t="str">
        <f t="shared" si="1486"/>
        <v>-0.068298689045524-0.0335198648390003i</v>
      </c>
      <c r="S2840" t="str">
        <f t="shared" si="1487"/>
        <v>1.270996227722i</v>
      </c>
      <c r="T2840" t="str">
        <f t="shared" si="1488"/>
        <v>0.0426036217641207-0.0868073761352189i</v>
      </c>
      <c r="U2840" t="e">
        <f t="shared" si="1489"/>
        <v>#DIV/0!</v>
      </c>
      <c r="V2840" t="str">
        <f t="shared" si="1490"/>
        <v>0.0000833333333333333-0.000292779512678248i</v>
      </c>
      <c r="W2840" t="e">
        <f t="shared" si="1491"/>
        <v>#DIV/0!</v>
      </c>
      <c r="X2840" t="e">
        <f t="shared" si="1492"/>
        <v>#DIV/0!</v>
      </c>
      <c r="Y2840" t="str">
        <f t="shared" si="1493"/>
        <v>0.00096+3.8709448040472i</v>
      </c>
      <c r="Z2840" t="e">
        <f t="shared" si="1494"/>
        <v>#DIV/0!</v>
      </c>
      <c r="AA2840" t="e">
        <f t="shared" si="1495"/>
        <v>#DIV/0!</v>
      </c>
      <c r="AB2840" t="str">
        <f t="shared" si="1496"/>
        <v>0.0243111220267032-0.0495353358858922i</v>
      </c>
      <c r="AC2840" t="str">
        <f t="shared" si="1497"/>
        <v>0.943658324559352-0.0476525074543498i</v>
      </c>
      <c r="AD2840" t="str">
        <f t="shared" si="1498"/>
        <v>0.0283411272579031-0.0510617125435422i</v>
      </c>
      <c r="AE2840" t="e">
        <f t="shared" si="1499"/>
        <v>#DIV/0!</v>
      </c>
      <c r="AF2840" t="str">
        <f t="shared" si="1500"/>
        <v>-18.5350946424943-3.70415418926809i</v>
      </c>
      <c r="AG2840" t="e">
        <f t="shared" si="1501"/>
        <v>#DIV/0!</v>
      </c>
      <c r="AH2840" t="e">
        <f t="shared" si="1502"/>
        <v>#DIV/0!</v>
      </c>
      <c r="AI2840" t="e">
        <f t="shared" si="1503"/>
        <v>#DIV/0!</v>
      </c>
      <c r="AJ2840" t="e">
        <f t="shared" si="1504"/>
        <v>#DIV/0!</v>
      </c>
      <c r="AK2840"/>
      <c r="AL2840"/>
      <c r="AM2840"/>
      <c r="AN2840"/>
    </row>
    <row r="2841" spans="1:40" x14ac:dyDescent="0.3">
      <c r="A2841"/>
      <c r="B2841">
        <f t="shared" ref="B2841:B2904" si="1505">B2840+1000</f>
        <v>907000</v>
      </c>
      <c r="C2841" s="186" t="str">
        <f t="shared" si="1473"/>
        <v>-0.000576376077077653+0.00333606291617593i</v>
      </c>
      <c r="D2841" s="158" t="str">
        <f t="shared" si="1474"/>
        <v>-7.36444496349761-1.24576433138789i</v>
      </c>
      <c r="E2841" t="str">
        <f t="shared" si="1475"/>
        <v>114.826641630937-1747.19379975943i</v>
      </c>
      <c r="F2841" t="str">
        <f t="shared" si="1476"/>
        <v>0.960003401770436+0.165827062662422i</v>
      </c>
      <c r="G2841" t="str">
        <f t="shared" si="1471"/>
        <v>0.960003401770436+0.165827062662422i</v>
      </c>
      <c r="H2841" t="str">
        <f t="shared" si="1477"/>
        <v>11.1724975608792+2.45475062648411i</v>
      </c>
      <c r="I2841" t="str">
        <f t="shared" si="1478"/>
        <v>3561.78067100743i</v>
      </c>
      <c r="J2841" t="str">
        <f t="shared" si="1472"/>
        <v>-3141.13821389833+759.508411436551i</v>
      </c>
      <c r="K2841" t="str">
        <f t="shared" si="1479"/>
        <v>0.259029624079574-1.0712822115941i</v>
      </c>
      <c r="L2841" t="str">
        <f t="shared" si="1480"/>
        <v>0.06569008130412-0.224558561712436i</v>
      </c>
      <c r="M2841" t="str">
        <f t="shared" si="1481"/>
        <v>0.324719705383694-1.29584077330654i</v>
      </c>
      <c r="N2841" t="str">
        <f t="shared" si="1482"/>
        <v>-11.5947367378376i</v>
      </c>
      <c r="O2841" t="str">
        <f t="shared" si="1483"/>
        <v>0.563951015811786+0.825808241521514i</v>
      </c>
      <c r="P2841" t="str">
        <f t="shared" si="1484"/>
        <v>0.436048984188214-0.825808241521514i</v>
      </c>
      <c r="Q2841" t="str">
        <f t="shared" si="1485"/>
        <v>-0.436048984188214+12.4205449793591i</v>
      </c>
      <c r="R2841" t="str">
        <f t="shared" si="1486"/>
        <v>-0.0676364234367176-0.032732556512628i</v>
      </c>
      <c r="S2841" t="str">
        <f t="shared" si="1487"/>
        <v>1.27239909331551i</v>
      </c>
      <c r="T2841" t="str">
        <f t="shared" si="1488"/>
        <v>0.0416488752285666-0.0860605238559834i</v>
      </c>
      <c r="U2841" t="e">
        <f t="shared" si="1489"/>
        <v>#DIV/0!</v>
      </c>
      <c r="V2841" t="str">
        <f t="shared" si="1490"/>
        <v>0.0000833333333333333-0.000292456712774523i</v>
      </c>
      <c r="W2841" t="e">
        <f t="shared" si="1491"/>
        <v>#DIV/0!</v>
      </c>
      <c r="X2841" t="e">
        <f t="shared" si="1492"/>
        <v>#DIV/0!</v>
      </c>
      <c r="Y2841" t="str">
        <f t="shared" si="1493"/>
        <v>0.00096+3.87521737005608i</v>
      </c>
      <c r="Z2841" t="e">
        <f t="shared" si="1494"/>
        <v>#DIV/0!</v>
      </c>
      <c r="AA2841" t="e">
        <f t="shared" si="1495"/>
        <v>#DIV/0!</v>
      </c>
      <c r="AB2841" t="str">
        <f t="shared" si="1496"/>
        <v>0.0237663101405462-0.0491091557597766i</v>
      </c>
      <c r="AC2841" t="str">
        <f t="shared" si="1497"/>
        <v>0.944079742850715-0.046744064301125i</v>
      </c>
      <c r="AD2841" t="str">
        <f t="shared" si="1498"/>
        <v>0.0276817465436116-0.0506474148836127i</v>
      </c>
      <c r="AE2841" t="e">
        <f t="shared" si="1499"/>
        <v>#DIV/0!</v>
      </c>
      <c r="AF2841" t="str">
        <f t="shared" si="1500"/>
        <v>-18.5369425243768-3.700514957872i</v>
      </c>
      <c r="AG2841" t="e">
        <f t="shared" si="1501"/>
        <v>#DIV/0!</v>
      </c>
      <c r="AH2841" t="e">
        <f t="shared" si="1502"/>
        <v>#DIV/0!</v>
      </c>
      <c r="AI2841" t="e">
        <f t="shared" si="1503"/>
        <v>#DIV/0!</v>
      </c>
      <c r="AJ2841" t="e">
        <f t="shared" si="1504"/>
        <v>#DIV/0!</v>
      </c>
      <c r="AK2841"/>
      <c r="AL2841"/>
      <c r="AM2841"/>
      <c r="AN2841"/>
    </row>
    <row r="2842" spans="1:40" x14ac:dyDescent="0.3">
      <c r="A2842"/>
      <c r="B2842">
        <f t="shared" si="1505"/>
        <v>908000</v>
      </c>
      <c r="C2842" s="186" t="str">
        <f t="shared" si="1473"/>
        <v>-0.000575176833416532+0.00333267775338515i</v>
      </c>
      <c r="D2842" s="158" t="str">
        <f t="shared" si="1474"/>
        <v>-7.36507378254491-1.24454384511821i</v>
      </c>
      <c r="E2842" t="str">
        <f t="shared" si="1475"/>
        <v>114.574943527927-1745.28610104797i</v>
      </c>
      <c r="F2842" t="str">
        <f t="shared" si="1476"/>
        <v>0.960086620889832+0.165664483638369i</v>
      </c>
      <c r="G2842" t="str">
        <f t="shared" si="1471"/>
        <v>0.960086620889832+0.165664483638369i</v>
      </c>
      <c r="H2842" t="str">
        <f t="shared" si="1477"/>
        <v>11.1737109671804+2.45233853764518i</v>
      </c>
      <c r="I2842" t="str">
        <f t="shared" si="1478"/>
        <v>3565.70766182442i</v>
      </c>
      <c r="J2842" t="str">
        <f t="shared" si="1472"/>
        <v>-3148.07067337768+760.345796675179i</v>
      </c>
      <c r="K2842" t="str">
        <f t="shared" si="1479"/>
        <v>0.258490477562644-1.07023185413884i</v>
      </c>
      <c r="L2842" t="str">
        <f t="shared" si="1480"/>
        <v>0.0655568455495024-0.224350183031314i</v>
      </c>
      <c r="M2842" t="str">
        <f t="shared" si="1481"/>
        <v>0.324047323112146-1.29458203717015i</v>
      </c>
      <c r="N2842" t="str">
        <f t="shared" si="1482"/>
        <v>-11.6075203505585i</v>
      </c>
      <c r="O2842" t="str">
        <f t="shared" si="1483"/>
        <v>0.574461460999131+0.818531630315374i</v>
      </c>
      <c r="P2842" t="str">
        <f t="shared" si="1484"/>
        <v>0.425538539000869-0.818531630315374i</v>
      </c>
      <c r="Q2842" t="str">
        <f t="shared" si="1485"/>
        <v>-0.425538539000869+12.4260519808739i</v>
      </c>
      <c r="R2842" t="str">
        <f t="shared" si="1486"/>
        <v>-0.0669664503100509-0.0319523638067006i</v>
      </c>
      <c r="S2842" t="str">
        <f t="shared" si="1487"/>
        <v>1.27380195890903i</v>
      </c>
      <c r="T2842" t="str">
        <f t="shared" si="1488"/>
        <v>0.0407009836087492-0.0853019955861271i</v>
      </c>
      <c r="U2842" t="e">
        <f t="shared" si="1489"/>
        <v>#DIV/0!</v>
      </c>
      <c r="V2842" t="str">
        <f t="shared" si="1490"/>
        <v>0.0000833333333333333-0.000292134623883802i</v>
      </c>
      <c r="W2842" t="e">
        <f t="shared" si="1491"/>
        <v>#DIV/0!</v>
      </c>
      <c r="X2842" t="e">
        <f t="shared" si="1492"/>
        <v>#DIV/0!</v>
      </c>
      <c r="Y2842" t="str">
        <f t="shared" si="1493"/>
        <v>0.00096+3.87948993606496i</v>
      </c>
      <c r="Z2842" t="e">
        <f t="shared" si="1494"/>
        <v>#DIV/0!</v>
      </c>
      <c r="AA2842" t="e">
        <f t="shared" si="1495"/>
        <v>#DIV/0!</v>
      </c>
      <c r="AB2842" t="str">
        <f t="shared" si="1496"/>
        <v>0.023225409909926-0.0486763129035687i</v>
      </c>
      <c r="AC2842" t="str">
        <f t="shared" si="1497"/>
        <v>0.94451065158886-0.0458406273706744i</v>
      </c>
      <c r="AD2842" t="str">
        <f t="shared" si="1498"/>
        <v>0.0270274579525724-0.0502242692498903i</v>
      </c>
      <c r="AE2842" t="e">
        <f t="shared" si="1499"/>
        <v>#DIV/0!</v>
      </c>
      <c r="AF2842" t="str">
        <f t="shared" si="1500"/>
        <v>-18.5387847497253-3.69688238276339i</v>
      </c>
      <c r="AG2842" t="e">
        <f t="shared" si="1501"/>
        <v>#DIV/0!</v>
      </c>
      <c r="AH2842" t="e">
        <f t="shared" si="1502"/>
        <v>#DIV/0!</v>
      </c>
      <c r="AI2842" t="e">
        <f t="shared" si="1503"/>
        <v>#DIV/0!</v>
      </c>
      <c r="AJ2842" t="e">
        <f t="shared" si="1504"/>
        <v>#DIV/0!</v>
      </c>
      <c r="AK2842"/>
      <c r="AL2842"/>
      <c r="AM2842"/>
      <c r="AN2842"/>
    </row>
    <row r="2843" spans="1:40" x14ac:dyDescent="0.3">
      <c r="A2843"/>
      <c r="B2843">
        <f t="shared" si="1505"/>
        <v>909000</v>
      </c>
      <c r="C2843" s="186" t="str">
        <f t="shared" si="1473"/>
        <v>-0.000573981256577868+0.00332929915628221i</v>
      </c>
      <c r="D2843" s="158" t="str">
        <f t="shared" si="1474"/>
        <v>-7.36570067891636-1.24332558146765i</v>
      </c>
      <c r="E2843" t="str">
        <f t="shared" si="1475"/>
        <v>114.324070912269-1743.38254556125i</v>
      </c>
      <c r="F2843" t="str">
        <f t="shared" si="1476"/>
        <v>0.960169585558599+0.165502201086845i</v>
      </c>
      <c r="G2843" t="str">
        <f t="shared" si="1471"/>
        <v>0.960169585558599+0.165502201086845i</v>
      </c>
      <c r="H2843" t="str">
        <f t="shared" si="1477"/>
        <v>11.174920662217+2.44993086593026i</v>
      </c>
      <c r="I2843" t="str">
        <f t="shared" si="1478"/>
        <v>3569.6346526414i</v>
      </c>
      <c r="J2843" t="str">
        <f t="shared" si="1472"/>
        <v>-3155.01077193083+761.183181913808i</v>
      </c>
      <c r="K2843" t="str">
        <f t="shared" si="1479"/>
        <v>0.257952980349623-1.06918341207764i</v>
      </c>
      <c r="L2843" t="str">
        <f t="shared" si="1480"/>
        <v>0.0654240032455099-0.224142147986324i</v>
      </c>
      <c r="M2843" t="str">
        <f t="shared" si="1481"/>
        <v>0.323376983595133-1.29332556006396i</v>
      </c>
      <c r="N2843" t="str">
        <f t="shared" si="1482"/>
        <v>-11.6203039632794i</v>
      </c>
      <c r="O2843" t="str">
        <f t="shared" si="1483"/>
        <v>0.584878028539735+0.811121255874529i</v>
      </c>
      <c r="P2843" t="str">
        <f t="shared" si="1484"/>
        <v>0.415121971460265-0.811121255874529i</v>
      </c>
      <c r="Q2843" t="str">
        <f t="shared" si="1485"/>
        <v>-0.415121971460265+12.4314252191539i</v>
      </c>
      <c r="R2843" t="str">
        <f t="shared" si="1486"/>
        <v>-0.0662888191455164-0.0311793715795031i</v>
      </c>
      <c r="S2843" t="str">
        <f t="shared" si="1487"/>
        <v>1.27520482450254i</v>
      </c>
      <c r="T2843" t="str">
        <f t="shared" si="1488"/>
        <v>0.0397600850631397-0.0845318219849389i</v>
      </c>
      <c r="U2843" t="e">
        <f t="shared" si="1489"/>
        <v>#DIV/0!</v>
      </c>
      <c r="V2843" t="str">
        <f t="shared" si="1490"/>
        <v>0.0000833333333333333-0.000291813243659507i</v>
      </c>
      <c r="W2843" t="e">
        <f t="shared" si="1491"/>
        <v>#DIV/0!</v>
      </c>
      <c r="X2843" t="e">
        <f t="shared" si="1492"/>
        <v>#DIV/0!</v>
      </c>
      <c r="Y2843" t="str">
        <f t="shared" si="1493"/>
        <v>0.00096+3.88376250207385i</v>
      </c>
      <c r="Z2843" t="e">
        <f t="shared" si="1494"/>
        <v>#DIV/0!</v>
      </c>
      <c r="AA2843" t="e">
        <f t="shared" si="1495"/>
        <v>#DIV/0!</v>
      </c>
      <c r="AB2843" t="str">
        <f t="shared" si="1496"/>
        <v>0.0226885001729157-0.0482368248125351i</v>
      </c>
      <c r="AC2843" t="str">
        <f t="shared" si="1497"/>
        <v>0.944951020281836-0.0449422960992319i</v>
      </c>
      <c r="AD2843" t="str">
        <f t="shared" si="1498"/>
        <v>0.0263783853224783-0.0497923369559614i</v>
      </c>
      <c r="AE2843" t="e">
        <f t="shared" si="1499"/>
        <v>#DIV/0!</v>
      </c>
      <c r="AF2843" t="str">
        <f t="shared" si="1500"/>
        <v>-18.5406213411334-3.69325644739791i</v>
      </c>
      <c r="AG2843" t="e">
        <f t="shared" si="1501"/>
        <v>#DIV/0!</v>
      </c>
      <c r="AH2843" t="e">
        <f t="shared" si="1502"/>
        <v>#DIV/0!</v>
      </c>
      <c r="AI2843" t="e">
        <f t="shared" si="1503"/>
        <v>#DIV/0!</v>
      </c>
      <c r="AJ2843" t="e">
        <f t="shared" si="1504"/>
        <v>#DIV/0!</v>
      </c>
      <c r="AK2843"/>
      <c r="AL2843"/>
      <c r="AM2843"/>
      <c r="AN2843"/>
    </row>
    <row r="2844" spans="1:40" x14ac:dyDescent="0.3">
      <c r="A2844"/>
      <c r="B2844">
        <f t="shared" si="1505"/>
        <v>910000</v>
      </c>
      <c r="C2844" s="186" t="str">
        <f t="shared" si="1473"/>
        <v>-0.000572789331932608+0.00332592710673859i</v>
      </c>
      <c r="D2844" s="158" t="str">
        <f t="shared" si="1474"/>
        <v>-7.36632566028267-1.24210953495293i</v>
      </c>
      <c r="E2844" t="str">
        <f t="shared" si="1475"/>
        <v>114.074020183309-1741.48311987615i</v>
      </c>
      <c r="F2844" t="str">
        <f t="shared" si="1476"/>
        <v>0.960252296791893+0.165340214274512i</v>
      </c>
      <c r="G2844" t="str">
        <f t="shared" si="1471"/>
        <v>0.960252296791893+0.165340214274512i</v>
      </c>
      <c r="H2844" t="str">
        <f t="shared" si="1477"/>
        <v>11.1761266608017+2.44752760032456i</v>
      </c>
      <c r="I2844" t="str">
        <f t="shared" si="1478"/>
        <v>3573.56164345839i</v>
      </c>
      <c r="J2844" t="str">
        <f t="shared" si="1472"/>
        <v>-3161.95850955779+762.020567152437i</v>
      </c>
      <c r="K2844" t="str">
        <f t="shared" si="1479"/>
        <v>0.257417125856344-1.06813688067366i</v>
      </c>
      <c r="L2844" t="str">
        <f t="shared" si="1480"/>
        <v>0.065291552892254-0.223934455881916i</v>
      </c>
      <c r="M2844" t="str">
        <f t="shared" si="1481"/>
        <v>0.322708678748598-1.29207133655558i</v>
      </c>
      <c r="N2844" t="str">
        <f t="shared" si="1482"/>
        <v>-11.6330875760003i</v>
      </c>
      <c r="O2844" t="str">
        <f t="shared" si="1483"/>
        <v>0.595199016173457+0.803578329191466i</v>
      </c>
      <c r="P2844" t="str">
        <f t="shared" si="1484"/>
        <v>0.404800983826543-0.803578329191466i</v>
      </c>
      <c r="Q2844" t="str">
        <f t="shared" si="1485"/>
        <v>-0.404800983826543+12.4366659051918i</v>
      </c>
      <c r="R2844" t="str">
        <f t="shared" si="1486"/>
        <v>-0.06560358032497-0.0304136649526422i</v>
      </c>
      <c r="S2844" t="str">
        <f t="shared" si="1487"/>
        <v>1.27660769009605i</v>
      </c>
      <c r="T2844" t="str">
        <f t="shared" si="1488"/>
        <v>0.0388263185625477-0.0837500351406906i</v>
      </c>
      <c r="U2844" t="e">
        <f t="shared" si="1489"/>
        <v>#DIV/0!</v>
      </c>
      <c r="V2844" t="str">
        <f t="shared" si="1490"/>
        <v>0.0000833333333333333-0.000291492569765376i</v>
      </c>
      <c r="W2844" t="e">
        <f t="shared" si="1491"/>
        <v>#DIV/0!</v>
      </c>
      <c r="X2844" t="e">
        <f t="shared" si="1492"/>
        <v>#DIV/0!</v>
      </c>
      <c r="Y2844" t="str">
        <f t="shared" si="1493"/>
        <v>0.00096+3.88803506808273i</v>
      </c>
      <c r="Z2844" t="e">
        <f t="shared" si="1494"/>
        <v>#DIV/0!</v>
      </c>
      <c r="AA2844" t="e">
        <f t="shared" si="1495"/>
        <v>#DIV/0!</v>
      </c>
      <c r="AB2844" t="str">
        <f t="shared" si="1496"/>
        <v>0.0221556602311374-0.0477907097973699i</v>
      </c>
      <c r="AC2844" t="str">
        <f t="shared" si="1497"/>
        <v>0.945400817557166-0.0440491703422839i</v>
      </c>
      <c r="AD2844" t="str">
        <f t="shared" si="1498"/>
        <v>0.0257346517903926-0.0493516811816532i</v>
      </c>
      <c r="AE2844" t="e">
        <f t="shared" si="1499"/>
        <v>#DIV/0!</v>
      </c>
      <c r="AF2844" t="str">
        <f t="shared" si="1500"/>
        <v>-18.5424523210844-3.68963713527749i</v>
      </c>
      <c r="AG2844" t="e">
        <f t="shared" si="1501"/>
        <v>#DIV/0!</v>
      </c>
      <c r="AH2844" t="e">
        <f t="shared" si="1502"/>
        <v>#DIV/0!</v>
      </c>
      <c r="AI2844" t="e">
        <f t="shared" si="1503"/>
        <v>#DIV/0!</v>
      </c>
      <c r="AJ2844" t="e">
        <f t="shared" si="1504"/>
        <v>#DIV/0!</v>
      </c>
      <c r="AK2844"/>
      <c r="AL2844"/>
      <c r="AM2844"/>
      <c r="AN2844"/>
    </row>
    <row r="2845" spans="1:40" x14ac:dyDescent="0.3">
      <c r="A2845"/>
      <c r="B2845">
        <f t="shared" si="1505"/>
        <v>911000</v>
      </c>
      <c r="C2845" s="186" t="str">
        <f t="shared" si="1473"/>
        <v>-0.000571601044922939+0.00332256158668818i</v>
      </c>
      <c r="D2845" s="158" t="str">
        <f t="shared" si="1474"/>
        <v>-7.36694873427696-1.24089570010581i</v>
      </c>
      <c r="E2845" t="str">
        <f t="shared" si="1475"/>
        <v>113.824787759972-1739.58781062718i</v>
      </c>
      <c r="F2845" t="str">
        <f t="shared" si="1476"/>
        <v>0.960334755599897+0.165178522470055i</v>
      </c>
      <c r="G2845" t="str">
        <f t="shared" si="1471"/>
        <v>0.960334755599897+0.165178522470055i</v>
      </c>
      <c r="H2845" t="str">
        <f t="shared" si="1477"/>
        <v>11.1773289776749+2.44512872984428i</v>
      </c>
      <c r="I2845" t="str">
        <f t="shared" si="1478"/>
        <v>3577.48863427538i</v>
      </c>
      <c r="J2845" t="str">
        <f t="shared" si="1472"/>
        <v>-3168.91388625856+762.857952391066i</v>
      </c>
      <c r="K2845" t="str">
        <f t="shared" si="1479"/>
        <v>0.256882907530741-1.06709225520315i</v>
      </c>
      <c r="L2845" t="str">
        <f t="shared" si="1480"/>
        <v>0.0651594929967364-0.223727106023585i</v>
      </c>
      <c r="M2845" t="str">
        <f t="shared" si="1481"/>
        <v>0.322042400527477-1.29081936122674i</v>
      </c>
      <c r="N2845" t="str">
        <f t="shared" si="1482"/>
        <v>-11.6458711887211i</v>
      </c>
      <c r="O2845" t="str">
        <f t="shared" si="1483"/>
        <v>0.605422737259605+0.795904082920227i</v>
      </c>
      <c r="P2845" t="str">
        <f t="shared" si="1484"/>
        <v>0.394577262740395-0.795904082920227i</v>
      </c>
      <c r="Q2845" t="str">
        <f t="shared" si="1485"/>
        <v>-0.394577262740395+12.4417752716413i</v>
      </c>
      <c r="R2845" t="str">
        <f t="shared" si="1486"/>
        <v>-0.0649107851532748-0.029655329304434i</v>
      </c>
      <c r="S2845" t="str">
        <f t="shared" si="1487"/>
        <v>1.27801055568956i</v>
      </c>
      <c r="T2845" t="str">
        <f t="shared" si="1488"/>
        <v>0.0378998238835166-0.0829566686039824i</v>
      </c>
      <c r="U2845" t="e">
        <f t="shared" si="1489"/>
        <v>#DIV/0!</v>
      </c>
      <c r="V2845" t="str">
        <f t="shared" si="1490"/>
        <v>0.0000833333333333333-0.000291172599875403i</v>
      </c>
      <c r="W2845" t="e">
        <f t="shared" si="1491"/>
        <v>#DIV/0!</v>
      </c>
      <c r="X2845" t="e">
        <f t="shared" si="1492"/>
        <v>#DIV/0!</v>
      </c>
      <c r="Y2845" t="str">
        <f t="shared" si="1493"/>
        <v>0.00096+3.89230763409161i</v>
      </c>
      <c r="Z2845" t="e">
        <f t="shared" si="1494"/>
        <v>#DIV/0!</v>
      </c>
      <c r="AA2845" t="e">
        <f t="shared" si="1495"/>
        <v>#DIV/0!</v>
      </c>
      <c r="AB2845" t="str">
        <f t="shared" si="1496"/>
        <v>0.021626969845993-0.0473379870032234i</v>
      </c>
      <c r="AC2845" t="str">
        <f t="shared" si="1497"/>
        <v>0.945860011140078-0.0431613503725312i</v>
      </c>
      <c r="AD2845" t="str">
        <f t="shared" si="1498"/>
        <v>0.0250963797613644-0.0489023669660255i</v>
      </c>
      <c r="AE2845" t="e">
        <f t="shared" si="1499"/>
        <v>#DIV/0!</v>
      </c>
      <c r="AF2845" t="str">
        <f t="shared" si="1500"/>
        <v>-18.5442777119519-3.68602442995009i</v>
      </c>
      <c r="AG2845" t="e">
        <f t="shared" si="1501"/>
        <v>#DIV/0!</v>
      </c>
      <c r="AH2845" t="e">
        <f t="shared" si="1502"/>
        <v>#DIV/0!</v>
      </c>
      <c r="AI2845" t="e">
        <f t="shared" si="1503"/>
        <v>#DIV/0!</v>
      </c>
      <c r="AJ2845" t="e">
        <f t="shared" si="1504"/>
        <v>#DIV/0!</v>
      </c>
      <c r="AK2845"/>
      <c r="AL2845"/>
      <c r="AM2845"/>
      <c r="AN2845"/>
    </row>
    <row r="2846" spans="1:40" x14ac:dyDescent="0.3">
      <c r="A2846"/>
      <c r="B2846">
        <f t="shared" si="1505"/>
        <v>912000</v>
      </c>
      <c r="C2846" s="186" t="str">
        <f t="shared" si="1473"/>
        <v>-0.000570416381061941+0.00331920257812723i</v>
      </c>
      <c r="D2846" s="158" t="str">
        <f t="shared" si="1474"/>
        <v>-7.36756990849545-1.2396840714732i</v>
      </c>
      <c r="E2846" t="str">
        <f t="shared" si="1475"/>
        <v>113.576370080642-1737.69660450622i</v>
      </c>
      <c r="F2846" t="str">
        <f t="shared" si="1476"/>
        <v>0.960416962987909+0.165017124944197i</v>
      </c>
      <c r="G2846" t="str">
        <f t="shared" si="1471"/>
        <v>0.960416962987909+0.165017124944197i</v>
      </c>
      <c r="H2846" t="str">
        <f t="shared" si="1477"/>
        <v>11.1785276275053+2.4427342435368i</v>
      </c>
      <c r="I2846" t="str">
        <f t="shared" si="1478"/>
        <v>3581.41562509236i</v>
      </c>
      <c r="J2846" t="str">
        <f t="shared" si="1472"/>
        <v>-3175.87690203313+763.695337629696i</v>
      </c>
      <c r="K2846" t="str">
        <f t="shared" si="1479"/>
        <v>0.256350318852665-1.06604953095546i</v>
      </c>
      <c r="L2846" t="str">
        <f t="shared" si="1480"/>
        <v>0.0650278220728143-0.223520097717882i</v>
      </c>
      <c r="M2846" t="str">
        <f t="shared" si="1481"/>
        <v>0.321378140925479-1.28956962867334i</v>
      </c>
      <c r="N2846" t="str">
        <f t="shared" si="1482"/>
        <v>-11.658654801442i</v>
      </c>
      <c r="O2846" t="str">
        <f t="shared" si="1483"/>
        <v>0.615547521052878+0.788099771174727i</v>
      </c>
      <c r="P2846" t="str">
        <f t="shared" si="1484"/>
        <v>0.384452478947122-0.788099771174727i</v>
      </c>
      <c r="Q2846" t="str">
        <f t="shared" si="1485"/>
        <v>-0.384452478947122+12.4467545726167i</v>
      </c>
      <c r="R2846" t="str">
        <f t="shared" si="1486"/>
        <v>-0.0642104858795179-0.0289044502627088i</v>
      </c>
      <c r="S2846" t="str">
        <f t="shared" si="1487"/>
        <v>1.27941342128308i</v>
      </c>
      <c r="T2846" t="str">
        <f t="shared" si="1488"/>
        <v>0.0369807416009189-0.0821517574213629i</v>
      </c>
      <c r="U2846" t="e">
        <f t="shared" si="1489"/>
        <v>#DIV/0!</v>
      </c>
      <c r="V2846" t="str">
        <f t="shared" si="1490"/>
        <v>0.0000833333333333333-0.000290853331673785i</v>
      </c>
      <c r="W2846" t="e">
        <f t="shared" si="1491"/>
        <v>#DIV/0!</v>
      </c>
      <c r="X2846" t="e">
        <f t="shared" si="1492"/>
        <v>#DIV/0!</v>
      </c>
      <c r="Y2846" t="str">
        <f t="shared" si="1493"/>
        <v>0.00096+3.89658020010049i</v>
      </c>
      <c r="Z2846" t="e">
        <f t="shared" si="1494"/>
        <v>#DIV/0!</v>
      </c>
      <c r="AA2846" t="e">
        <f t="shared" si="1495"/>
        <v>#DIV/0!</v>
      </c>
      <c r="AB2846" t="str">
        <f t="shared" si="1496"/>
        <v>0.0211025092344393-0.0468786764288862i</v>
      </c>
      <c r="AC2846" t="str">
        <f t="shared" si="1497"/>
        <v>0.94632856783153-0.0422789368772941i</v>
      </c>
      <c r="AD2846" t="str">
        <f t="shared" si="1498"/>
        <v>0.0244636908770555-0.0484444611997289i</v>
      </c>
      <c r="AE2846" t="e">
        <f t="shared" si="1499"/>
        <v>#DIV/0!</v>
      </c>
      <c r="AF2846" t="str">
        <f t="shared" si="1500"/>
        <v>-18.5460975360008-3.68241831501i</v>
      </c>
      <c r="AG2846" t="e">
        <f t="shared" si="1501"/>
        <v>#DIV/0!</v>
      </c>
      <c r="AH2846" t="e">
        <f t="shared" si="1502"/>
        <v>#DIV/0!</v>
      </c>
      <c r="AI2846" t="e">
        <f t="shared" si="1503"/>
        <v>#DIV/0!</v>
      </c>
      <c r="AJ2846" t="e">
        <f t="shared" si="1504"/>
        <v>#DIV/0!</v>
      </c>
      <c r="AK2846"/>
      <c r="AL2846"/>
      <c r="AM2846"/>
      <c r="AN2846"/>
    </row>
    <row r="2847" spans="1:40" x14ac:dyDescent="0.3">
      <c r="A2847"/>
      <c r="B2847">
        <f t="shared" si="1505"/>
        <v>913000</v>
      </c>
      <c r="C2847" s="186" t="str">
        <f t="shared" si="1473"/>
        <v>-0.000569235325933129+0.00331585006311383i</v>
      </c>
      <c r="D2847" s="158" t="str">
        <f t="shared" si="1474"/>
        <v>-7.36818919049721-1.23847464361699i</v>
      </c>
      <c r="E2847" t="str">
        <f t="shared" si="1475"/>
        <v>113.32876360303-1735.80948826221i</v>
      </c>
      <c r="F2847" t="str">
        <f t="shared" si="1476"/>
        <v>0.960498919956311+0.164856020969678i</v>
      </c>
      <c r="G2847" t="str">
        <f t="shared" si="1471"/>
        <v>0.960498919956311+0.164856020969678i</v>
      </c>
      <c r="H2847" t="str">
        <f t="shared" si="1477"/>
        <v>11.1797226248901+2.44034413048032i</v>
      </c>
      <c r="I2847" t="str">
        <f t="shared" si="1478"/>
        <v>3585.34261590935i</v>
      </c>
      <c r="J2847" t="str">
        <f t="shared" si="1472"/>
        <v>-3182.84755688151+764.532722868324i</v>
      </c>
      <c r="K2847" t="str">
        <f t="shared" si="1479"/>
        <v>0.255819353333706-1.06500870323301i</v>
      </c>
      <c r="L2847" t="str">
        <f t="shared" si="1480"/>
        <v>0.0648965386411618-0.223313430272411i</v>
      </c>
      <c r="M2847" t="str">
        <f t="shared" si="1481"/>
        <v>0.320715891974868-1.28832213350542i</v>
      </c>
      <c r="N2847" t="str">
        <f t="shared" si="1482"/>
        <v>-11.6714384141629i</v>
      </c>
      <c r="O2847" t="str">
        <f t="shared" si="1483"/>
        <v>0.625571712975928+0.780166669324166i</v>
      </c>
      <c r="P2847" t="str">
        <f t="shared" si="1484"/>
        <v>0.374428287024072-0.780166669324166i</v>
      </c>
      <c r="Q2847" t="str">
        <f t="shared" si="1485"/>
        <v>-0.374428287024072+12.4516050834871i</v>
      </c>
      <c r="R2847" t="str">
        <f t="shared" si="1486"/>
        <v>-0.063502735718392-0.028161113697118i</v>
      </c>
      <c r="S2847" t="str">
        <f t="shared" si="1487"/>
        <v>1.28081628687659i</v>
      </c>
      <c r="T2847" t="str">
        <f t="shared" si="1488"/>
        <v>0.0360692130798522-0.0813353381693362i</v>
      </c>
      <c r="U2847" t="e">
        <f t="shared" si="1489"/>
        <v>#DIV/0!</v>
      </c>
      <c r="V2847" t="str">
        <f t="shared" si="1490"/>
        <v>0.0000833333333333333-0.000290534762854865i</v>
      </c>
      <c r="W2847" t="e">
        <f t="shared" si="1491"/>
        <v>#DIV/0!</v>
      </c>
      <c r="X2847" t="e">
        <f t="shared" si="1492"/>
        <v>#DIV/0!</v>
      </c>
      <c r="Y2847" t="str">
        <f t="shared" si="1493"/>
        <v>0.00096+3.90085276610937i</v>
      </c>
      <c r="Z2847" t="e">
        <f t="shared" si="1494"/>
        <v>#DIV/0!</v>
      </c>
      <c r="AA2847" t="e">
        <f t="shared" si="1495"/>
        <v>#DIV/0!</v>
      </c>
      <c r="AB2847" t="str">
        <f t="shared" si="1496"/>
        <v>0.020582359064363-0.0464127989461956i</v>
      </c>
      <c r="AC2847" t="str">
        <f t="shared" si="1497"/>
        <v>0.946806453485953-0.0414020309554541i</v>
      </c>
      <c r="AD2847" t="str">
        <f t="shared" si="1498"/>
        <v>0.0238367059844724-0.0479780326168049i</v>
      </c>
      <c r="AE2847" t="e">
        <f t="shared" si="1499"/>
        <v>#DIV/0!</v>
      </c>
      <c r="AF2847" t="str">
        <f t="shared" si="1500"/>
        <v>-18.5479118153873-3.67881877409731i</v>
      </c>
      <c r="AG2847" t="e">
        <f t="shared" si="1501"/>
        <v>#DIV/0!</v>
      </c>
      <c r="AH2847" t="e">
        <f t="shared" si="1502"/>
        <v>#DIV/0!</v>
      </c>
      <c r="AI2847" t="e">
        <f t="shared" si="1503"/>
        <v>#DIV/0!</v>
      </c>
      <c r="AJ2847" t="e">
        <f t="shared" si="1504"/>
        <v>#DIV/0!</v>
      </c>
      <c r="AK2847"/>
      <c r="AL2847"/>
      <c r="AM2847"/>
      <c r="AN2847"/>
    </row>
    <row r="2848" spans="1:40" x14ac:dyDescent="0.3">
      <c r="A2848"/>
      <c r="B2848">
        <f t="shared" si="1505"/>
        <v>914000</v>
      </c>
      <c r="C2848" s="186" t="str">
        <f t="shared" si="1473"/>
        <v>-0.000568057865190054+0.00331250402376786i</v>
      </c>
      <c r="D2848" s="158" t="str">
        <f t="shared" si="1474"/>
        <v>-7.36880658780445-1.23726741111404i</v>
      </c>
      <c r="E2848" t="str">
        <f t="shared" si="1475"/>
        <v>113.081964804051-1733.92644870082i</v>
      </c>
      <c r="F2848" t="str">
        <f t="shared" si="1476"/>
        <v>0.960580627500608+0.164695209821252i</v>
      </c>
      <c r="G2848" t="str">
        <f t="shared" si="1471"/>
        <v>0.960580627500608+0.164695209821252i</v>
      </c>
      <c r="H2848" t="str">
        <f t="shared" si="1477"/>
        <v>11.1809139843554+2.43795837978389i</v>
      </c>
      <c r="I2848" t="str">
        <f t="shared" si="1478"/>
        <v>3589.26960672634i</v>
      </c>
      <c r="J2848" t="str">
        <f t="shared" si="1472"/>
        <v>-3189.8258508037+765.370108106954i</v>
      </c>
      <c r="K2848" t="str">
        <f t="shared" si="1479"/>
        <v>0.255290004517005-1.06396976735122i</v>
      </c>
      <c r="L2848" t="str">
        <f t="shared" si="1480"/>
        <v>0.0647656412292356-0.223107102995838i</v>
      </c>
      <c r="M2848" t="str">
        <f t="shared" si="1481"/>
        <v>0.320055645746241-1.28707687034706i</v>
      </c>
      <c r="N2848" t="str">
        <f t="shared" si="1482"/>
        <v>-11.6842220268838i</v>
      </c>
      <c r="O2848" t="str">
        <f t="shared" si="1483"/>
        <v>0.635493674890059+0.772106073784378i</v>
      </c>
      <c r="P2848" t="str">
        <f t="shared" si="1484"/>
        <v>0.364506325109941-0.772106073784378i</v>
      </c>
      <c r="Q2848" t="str">
        <f t="shared" si="1485"/>
        <v>-0.364506325109941+12.4563281006682i</v>
      </c>
      <c r="R2848" t="str">
        <f t="shared" si="1486"/>
        <v>-0.0627875888716131-0.0274254057108138i</v>
      </c>
      <c r="S2848" t="str">
        <f t="shared" si="1487"/>
        <v>1.2822191524701i</v>
      </c>
      <c r="T2848" t="str">
        <f t="shared" si="1488"/>
        <v>0.0351653804666683-0.0805074489886008i</v>
      </c>
      <c r="U2848" t="e">
        <f t="shared" si="1489"/>
        <v>#DIV/0!</v>
      </c>
      <c r="V2848" t="str">
        <f t="shared" si="1490"/>
        <v>0.0000833333333333333-0.000290216891123077i</v>
      </c>
      <c r="W2848" t="e">
        <f t="shared" si="1491"/>
        <v>#DIV/0!</v>
      </c>
      <c r="X2848" t="e">
        <f t="shared" si="1492"/>
        <v>#DIV/0!</v>
      </c>
      <c r="Y2848" t="str">
        <f t="shared" si="1493"/>
        <v>0.00096+3.90512533211826i</v>
      </c>
      <c r="Z2848" t="e">
        <f t="shared" si="1494"/>
        <v>#DIV/0!</v>
      </c>
      <c r="AA2848" t="e">
        <f t="shared" si="1495"/>
        <v>#DIV/0!</v>
      </c>
      <c r="AB2848" t="str">
        <f t="shared" si="1496"/>
        <v>0.0200666004494621-0.0459403763195729i</v>
      </c>
      <c r="AC2848" t="str">
        <f t="shared" si="1497"/>
        <v>0.947293632988822-0.0405307341137848i</v>
      </c>
      <c r="AD2848" t="str">
        <f t="shared" si="1498"/>
        <v>0.0232155451047143-0.0475031517858393i</v>
      </c>
      <c r="AE2848" t="e">
        <f t="shared" si="1499"/>
        <v>#DIV/0!</v>
      </c>
      <c r="AF2848" t="str">
        <f t="shared" si="1500"/>
        <v>-18.5497205721598-3.67522579089793i</v>
      </c>
      <c r="AG2848" t="e">
        <f t="shared" si="1501"/>
        <v>#DIV/0!</v>
      </c>
      <c r="AH2848" t="e">
        <f t="shared" si="1502"/>
        <v>#DIV/0!</v>
      </c>
      <c r="AI2848" t="e">
        <f t="shared" si="1503"/>
        <v>#DIV/0!</v>
      </c>
      <c r="AJ2848" t="e">
        <f t="shared" si="1504"/>
        <v>#DIV/0!</v>
      </c>
      <c r="AK2848"/>
      <c r="AL2848"/>
      <c r="AM2848"/>
      <c r="AN2848"/>
    </row>
    <row r="2849" spans="1:40" x14ac:dyDescent="0.3">
      <c r="A2849"/>
      <c r="B2849">
        <f t="shared" si="1505"/>
        <v>915000</v>
      </c>
      <c r="C2849" s="186" t="str">
        <f t="shared" si="1473"/>
        <v>-0.000566883984556001+0.00330916444227087i</v>
      </c>
      <c r="D2849" s="158" t="str">
        <f t="shared" si="1474"/>
        <v>-7.36942210790341-1.23606236855635i</v>
      </c>
      <c r="E2849" t="str">
        <f t="shared" si="1475"/>
        <v>112.835970179694-1732.04747268412i</v>
      </c>
      <c r="F2849" t="str">
        <f t="shared" si="1476"/>
        <v>0.96066208661154+0.164534690775708i</v>
      </c>
      <c r="G2849" t="str">
        <f t="shared" si="1471"/>
        <v>0.96066208661154+0.164534690775708i</v>
      </c>
      <c r="H2849" t="str">
        <f t="shared" si="1477"/>
        <v>11.1821017203573+2.43557698058763i</v>
      </c>
      <c r="I2849" t="str">
        <f t="shared" si="1478"/>
        <v>3593.19659754333i</v>
      </c>
      <c r="J2849" t="str">
        <f t="shared" si="1472"/>
        <v>-3196.81178379969+766.207493345583i</v>
      </c>
      <c r="K2849" t="str">
        <f t="shared" si="1479"/>
        <v>0.254762265977085-1.06293271863856i</v>
      </c>
      <c r="L2849" t="str">
        <f t="shared" si="1480"/>
        <v>0.064635128371239-0.222901115197896i</v>
      </c>
      <c r="M2849" t="str">
        <f t="shared" si="1481"/>
        <v>0.319397394348324-1.28583383383646i</v>
      </c>
      <c r="N2849" t="str">
        <f t="shared" si="1482"/>
        <v>-11.6970056396047i</v>
      </c>
      <c r="O2849" t="str">
        <f t="shared" si="1483"/>
        <v>0.645311785362853+0.763919301806027i</v>
      </c>
      <c r="P2849" t="str">
        <f t="shared" si="1484"/>
        <v>0.354688214637147-0.763919301806027i</v>
      </c>
      <c r="Q2849" t="str">
        <f t="shared" si="1485"/>
        <v>-0.354688214637147+12.4609249414107i</v>
      </c>
      <c r="R2849" t="str">
        <f t="shared" si="1486"/>
        <v>-0.0620651005494459-0.0266974126315801i</v>
      </c>
      <c r="S2849" t="str">
        <f t="shared" si="1487"/>
        <v>1.28362201806361i</v>
      </c>
      <c r="T2849" t="str">
        <f t="shared" si="1488"/>
        <v>0.0342693866792258-0.0796681296186006i</v>
      </c>
      <c r="U2849" t="e">
        <f t="shared" si="1489"/>
        <v>#DIV/0!</v>
      </c>
      <c r="V2849" t="str">
        <f t="shared" si="1490"/>
        <v>0.0000833333333333333-0.000289899714192888i</v>
      </c>
      <c r="W2849" t="e">
        <f t="shared" si="1491"/>
        <v>#DIV/0!</v>
      </c>
      <c r="X2849" t="e">
        <f t="shared" si="1492"/>
        <v>#DIV/0!</v>
      </c>
      <c r="Y2849" t="str">
        <f t="shared" si="1493"/>
        <v>0.00096+3.90939789812714i</v>
      </c>
      <c r="Z2849" t="e">
        <f t="shared" si="1494"/>
        <v>#DIV/0!</v>
      </c>
      <c r="AA2849" t="e">
        <f t="shared" si="1495"/>
        <v>#DIV/0!</v>
      </c>
      <c r="AB2849" t="str">
        <f t="shared" si="1496"/>
        <v>0.0195553149436831-0.0454614312257398i</v>
      </c>
      <c r="AC2849" t="str">
        <f t="shared" si="1497"/>
        <v>0.947790070233988-0.0396651482627623i</v>
      </c>
      <c r="AD2849" t="str">
        <f t="shared" si="1498"/>
        <v>0.0226003274018223-0.0470198911005234i</v>
      </c>
      <c r="AE2849" t="e">
        <f t="shared" si="1499"/>
        <v>#DIV/0!</v>
      </c>
      <c r="AF2849" t="str">
        <f t="shared" si="1500"/>
        <v>-18.5515238282607-3.67163934914398i</v>
      </c>
      <c r="AG2849" t="e">
        <f t="shared" si="1501"/>
        <v>#DIV/0!</v>
      </c>
      <c r="AH2849" t="e">
        <f t="shared" si="1502"/>
        <v>#DIV/0!</v>
      </c>
      <c r="AI2849" t="e">
        <f t="shared" si="1503"/>
        <v>#DIV/0!</v>
      </c>
      <c r="AJ2849" t="e">
        <f t="shared" si="1504"/>
        <v>#DIV/0!</v>
      </c>
      <c r="AK2849"/>
      <c r="AL2849"/>
      <c r="AM2849"/>
      <c r="AN2849"/>
    </row>
    <row r="2850" spans="1:40" x14ac:dyDescent="0.3">
      <c r="A2850"/>
      <c r="B2850">
        <f t="shared" si="1505"/>
        <v>916000</v>
      </c>
      <c r="C2850" s="186" t="str">
        <f t="shared" si="1473"/>
        <v>-0.000565713669823444+0.00330583130086551i</v>
      </c>
      <c r="D2850" s="158" t="str">
        <f t="shared" si="1474"/>
        <v>-7.37003575824346-1.23485951055068i</v>
      </c>
      <c r="E2850" t="str">
        <f t="shared" si="1475"/>
        <v>112.590776244906-1730.17254713036i</v>
      </c>
      <c r="F2850" t="str">
        <f t="shared" si="1476"/>
        <v>0.960743298274976+0.164374463111824i</v>
      </c>
      <c r="G2850" t="str">
        <f t="shared" si="1471"/>
        <v>0.960743298274976+0.164374463111824i</v>
      </c>
      <c r="H2850" t="str">
        <f t="shared" si="1477"/>
        <v>11.1832858472812+2.43319992206212i</v>
      </c>
      <c r="I2850" t="str">
        <f t="shared" si="1478"/>
        <v>3597.12358836031i</v>
      </c>
      <c r="J2850" t="str">
        <f t="shared" si="1472"/>
        <v>-3203.80535586949+767.044878584212i</v>
      </c>
      <c r="K2850" t="str">
        <f t="shared" si="1479"/>
        <v>0.25423613131966-1.06189755243642i</v>
      </c>
      <c r="L2850" t="str">
        <f t="shared" si="1480"/>
        <v>0.0645049986080859-0.222695466189389i</v>
      </c>
      <c r="M2850" t="str">
        <f t="shared" si="1481"/>
        <v>0.318741129927746-1.28459301862581i</v>
      </c>
      <c r="N2850" t="str">
        <f t="shared" si="1482"/>
        <v>-11.7097892523255i</v>
      </c>
      <c r="O2850" t="str">
        <f t="shared" si="1483"/>
        <v>0.655024439933066+0.755607691259408i</v>
      </c>
      <c r="P2850" t="str">
        <f t="shared" si="1484"/>
        <v>0.344975560066934-0.755607691259408i</v>
      </c>
      <c r="Q2850" t="str">
        <f t="shared" si="1485"/>
        <v>-0.344975560066934+12.4653969435849i</v>
      </c>
      <c r="R2850" t="str">
        <f t="shared" si="1486"/>
        <v>-0.0613353269923071-0.0259772210023782i</v>
      </c>
      <c r="S2850" t="str">
        <f t="shared" si="1487"/>
        <v>1.28502488365712i</v>
      </c>
      <c r="T2850" t="str">
        <f t="shared" si="1488"/>
        <v>0.0333813753963163-0.0788174214323609i</v>
      </c>
      <c r="U2850" t="e">
        <f t="shared" si="1489"/>
        <v>#DIV/0!</v>
      </c>
      <c r="V2850" t="str">
        <f t="shared" si="1490"/>
        <v>0.0000833333333333333-0.000289583229788747i</v>
      </c>
      <c r="W2850" t="e">
        <f t="shared" si="1491"/>
        <v>#DIV/0!</v>
      </c>
      <c r="X2850" t="e">
        <f t="shared" si="1492"/>
        <v>#DIV/0!</v>
      </c>
      <c r="Y2850" t="str">
        <f t="shared" si="1493"/>
        <v>0.00096+3.91367046413602i</v>
      </c>
      <c r="Z2850" t="e">
        <f t="shared" si="1494"/>
        <v>#DIV/0!</v>
      </c>
      <c r="AA2850" t="e">
        <f t="shared" si="1495"/>
        <v>#DIV/0!</v>
      </c>
      <c r="AB2850" t="str">
        <f t="shared" si="1496"/>
        <v>0.0190485845351881-0.0449759872735966i</v>
      </c>
      <c r="AC2850" t="str">
        <f t="shared" si="1497"/>
        <v>0.948295728100805-0.0388053757118083i</v>
      </c>
      <c r="AD2850" t="str">
        <f t="shared" si="1498"/>
        <v>0.0219911711517245-0.0465283247696134i</v>
      </c>
      <c r="AE2850" t="e">
        <f t="shared" si="1499"/>
        <v>#DIV/0!</v>
      </c>
      <c r="AF2850" t="str">
        <f t="shared" si="1500"/>
        <v>-18.5533216055247-3.6680594326128i</v>
      </c>
      <c r="AG2850" t="e">
        <f t="shared" si="1501"/>
        <v>#DIV/0!</v>
      </c>
      <c r="AH2850" t="e">
        <f t="shared" si="1502"/>
        <v>#DIV/0!</v>
      </c>
      <c r="AI2850" t="e">
        <f t="shared" si="1503"/>
        <v>#DIV/0!</v>
      </c>
      <c r="AJ2850" t="e">
        <f t="shared" si="1504"/>
        <v>#DIV/0!</v>
      </c>
      <c r="AK2850"/>
      <c r="AL2850"/>
      <c r="AM2850"/>
      <c r="AN2850"/>
    </row>
    <row r="2851" spans="1:40" x14ac:dyDescent="0.3">
      <c r="A2851"/>
      <c r="B2851">
        <f t="shared" si="1505"/>
        <v>917000</v>
      </c>
      <c r="C2851" s="186" t="str">
        <f t="shared" si="1473"/>
        <v>-0.000564546906853761+0.0033025045818555i</v>
      </c>
      <c r="D2851" s="158" t="str">
        <f t="shared" si="1474"/>
        <v>-7.37064754623808-1.2336588317188i</v>
      </c>
      <c r="E2851" t="str">
        <f t="shared" si="1475"/>
        <v>112.346379533466-1728.30165901363i</v>
      </c>
      <c r="F2851" t="str">
        <f t="shared" si="1476"/>
        <v>0.960824263472025+0.164214526110394i</v>
      </c>
      <c r="G2851" t="str">
        <f t="shared" si="1471"/>
        <v>0.960824263472025+0.164214526110394i</v>
      </c>
      <c r="H2851" t="str">
        <f t="shared" si="1477"/>
        <v>11.1844663794428+2.43082719340874i</v>
      </c>
      <c r="I2851" t="str">
        <f t="shared" si="1478"/>
        <v>3601.0505791773i</v>
      </c>
      <c r="J2851" t="str">
        <f t="shared" si="1472"/>
        <v>-3210.80656701309+767.882263822841i</v>
      </c>
      <c r="K2851" t="str">
        <f t="shared" si="1479"/>
        <v>0.25371159418147-1.06086426409917i</v>
      </c>
      <c r="L2851" t="str">
        <f t="shared" si="1480"/>
        <v>0.0643752504873658-0.222490155282192i</v>
      </c>
      <c r="M2851" t="str">
        <f t="shared" si="1481"/>
        <v>0.318086844668836-1.28335441938136i</v>
      </c>
      <c r="N2851" t="str">
        <f t="shared" si="1482"/>
        <v>-11.7225728650464i</v>
      </c>
      <c r="O2851" t="str">
        <f t="shared" si="1483"/>
        <v>0.664630051373132+0.747172600415559i</v>
      </c>
      <c r="P2851" t="str">
        <f t="shared" si="1484"/>
        <v>0.335369948626868-0.747172600415559i</v>
      </c>
      <c r="Q2851" t="str">
        <f t="shared" si="1485"/>
        <v>-0.335369948626868+12.469745465462i</v>
      </c>
      <c r="R2851" t="str">
        <f t="shared" si="1486"/>
        <v>-0.0605983254924042-0.0252649175712693i</v>
      </c>
      <c r="S2851" t="str">
        <f t="shared" si="1487"/>
        <v>1.28642774925064i</v>
      </c>
      <c r="T2851" t="str">
        <f t="shared" si="1488"/>
        <v>0.0325014910462109-0.0779553674715512i</v>
      </c>
      <c r="U2851" t="e">
        <f t="shared" si="1489"/>
        <v>#DIV/0!</v>
      </c>
      <c r="V2851" t="str">
        <f t="shared" si="1490"/>
        <v>0.0000833333333333333-0.00028926743564503i</v>
      </c>
      <c r="W2851" t="e">
        <f t="shared" si="1491"/>
        <v>#DIV/0!</v>
      </c>
      <c r="X2851" t="e">
        <f t="shared" si="1492"/>
        <v>#DIV/0!</v>
      </c>
      <c r="Y2851" t="str">
        <f t="shared" si="1493"/>
        <v>0.00096+3.9179430301449i</v>
      </c>
      <c r="Z2851" t="e">
        <f t="shared" si="1494"/>
        <v>#DIV/0!</v>
      </c>
      <c r="AA2851" t="e">
        <f t="shared" si="1495"/>
        <v>#DIV/0!</v>
      </c>
      <c r="AB2851" t="str">
        <f t="shared" si="1496"/>
        <v>0.018546491639818-0.0444840690242308i</v>
      </c>
      <c r="AC2851" t="str">
        <f t="shared" si="1497"/>
        <v>0.948810568431075-0.0379515191639282i</v>
      </c>
      <c r="AD2851" t="str">
        <f t="shared" si="1498"/>
        <v>0.0213881937112618-0.0460285288062625i</v>
      </c>
      <c r="AE2851" t="e">
        <f t="shared" si="1499"/>
        <v>#DIV/0!</v>
      </c>
      <c r="AF2851" t="str">
        <f t="shared" si="1500"/>
        <v>-18.5551139256809-3.66448602512754i</v>
      </c>
      <c r="AG2851" t="e">
        <f t="shared" si="1501"/>
        <v>#DIV/0!</v>
      </c>
      <c r="AH2851" t="e">
        <f t="shared" si="1502"/>
        <v>#DIV/0!</v>
      </c>
      <c r="AI2851" t="e">
        <f t="shared" si="1503"/>
        <v>#DIV/0!</v>
      </c>
      <c r="AJ2851" t="e">
        <f t="shared" si="1504"/>
        <v>#DIV/0!</v>
      </c>
      <c r="AK2851"/>
      <c r="AL2851"/>
      <c r="AM2851"/>
      <c r="AN2851"/>
    </row>
    <row r="2852" spans="1:40" x14ac:dyDescent="0.3">
      <c r="A2852"/>
      <c r="B2852">
        <f t="shared" si="1505"/>
        <v>918000</v>
      </c>
      <c r="C2852" s="186" t="str">
        <f t="shared" si="1473"/>
        <v>-0.000563383681576797+0.00329918426760539i</v>
      </c>
      <c r="D2852" s="158" t="str">
        <f t="shared" si="1474"/>
        <v>-7.37125747926483-1.23246032669731i</v>
      </c>
      <c r="E2852" t="str">
        <f t="shared" si="1475"/>
        <v>112.10277659786-1726.43479536353i</v>
      </c>
      <c r="F2852" t="str">
        <f t="shared" si="1476"/>
        <v>0.960904983179052+0.164054879054211i</v>
      </c>
      <c r="G2852" t="str">
        <f t="shared" si="1471"/>
        <v>0.960904983179052+0.164054879054211i</v>
      </c>
      <c r="H2852" t="str">
        <f t="shared" si="1477"/>
        <v>11.1856433310885+2.42845878385938i</v>
      </c>
      <c r="I2852" t="str">
        <f t="shared" si="1478"/>
        <v>3604.97756999429i</v>
      </c>
      <c r="J2852" t="str">
        <f t="shared" si="1472"/>
        <v>-3217.8154172305+768.71964906147i</v>
      </c>
      <c r="K2852" t="str">
        <f t="shared" si="1479"/>
        <v>0.253188648230096-1.05983284899409i</v>
      </c>
      <c r="L2852" t="str">
        <f t="shared" si="1480"/>
        <v>0.0642458825633093-0.222285181789263i</v>
      </c>
      <c r="M2852" t="str">
        <f t="shared" si="1481"/>
        <v>0.317434530793405-1.28211803078335i</v>
      </c>
      <c r="N2852" t="str">
        <f t="shared" si="1482"/>
        <v>-11.7353564777673i</v>
      </c>
      <c r="O2852" t="str">
        <f t="shared" si="1483"/>
        <v>0.674127049948084+0.738615407724678i</v>
      </c>
      <c r="P2852" t="str">
        <f t="shared" si="1484"/>
        <v>0.325872950051916-0.738615407724678i</v>
      </c>
      <c r="Q2852" t="str">
        <f t="shared" si="1485"/>
        <v>-0.325872950051916+12.473971885492i</v>
      </c>
      <c r="R2852" t="str">
        <f t="shared" si="1486"/>
        <v>-0.0598541544154822-0.0245605892807891i</v>
      </c>
      <c r="S2852" t="str">
        <f t="shared" si="1487"/>
        <v>1.28783061484415i</v>
      </c>
      <c r="T2852" t="str">
        <f t="shared" si="1488"/>
        <v>0.0316298787944133-0.0770820124818671i</v>
      </c>
      <c r="U2852" t="e">
        <f t="shared" si="1489"/>
        <v>#DIV/0!</v>
      </c>
      <c r="V2852" t="str">
        <f t="shared" si="1490"/>
        <v>0.0000833333333333333-0.000288952329505982i</v>
      </c>
      <c r="W2852" t="e">
        <f t="shared" si="1491"/>
        <v>#DIV/0!</v>
      </c>
      <c r="X2852" t="e">
        <f t="shared" si="1492"/>
        <v>#DIV/0!</v>
      </c>
      <c r="Y2852" t="str">
        <f t="shared" si="1493"/>
        <v>0.00096+3.92221559615379i</v>
      </c>
      <c r="Z2852" t="e">
        <f t="shared" si="1494"/>
        <v>#DIV/0!</v>
      </c>
      <c r="AA2852" t="e">
        <f t="shared" si="1495"/>
        <v>#DIV/0!</v>
      </c>
      <c r="AB2852" t="str">
        <f t="shared" si="1496"/>
        <v>0.0180491190941049-0.043985702011107i</v>
      </c>
      <c r="AC2852" t="str">
        <f t="shared" si="1497"/>
        <v>0.949334552005768-0.0371036817098222i</v>
      </c>
      <c r="AD2852" t="str">
        <f t="shared" si="1498"/>
        <v>0.0207915114873834-0.0455205810167862i</v>
      </c>
      <c r="AE2852" t="e">
        <f t="shared" si="1499"/>
        <v>#DIV/0!</v>
      </c>
      <c r="AF2852" t="str">
        <f t="shared" si="1500"/>
        <v>-18.5569008103533-3.66091911055669i</v>
      </c>
      <c r="AG2852" t="e">
        <f t="shared" si="1501"/>
        <v>#DIV/0!</v>
      </c>
      <c r="AH2852" t="e">
        <f t="shared" si="1502"/>
        <v>#DIV/0!</v>
      </c>
      <c r="AI2852" t="e">
        <f t="shared" si="1503"/>
        <v>#DIV/0!</v>
      </c>
      <c r="AJ2852" t="e">
        <f t="shared" si="1504"/>
        <v>#DIV/0!</v>
      </c>
      <c r="AK2852"/>
      <c r="AL2852"/>
      <c r="AM2852"/>
      <c r="AN2852"/>
    </row>
    <row r="2853" spans="1:40" x14ac:dyDescent="0.3">
      <c r="A2853"/>
      <c r="B2853">
        <f t="shared" si="1505"/>
        <v>919000</v>
      </c>
      <c r="C2853" s="186" t="str">
        <f t="shared" si="1473"/>
        <v>-0.000562223979990507+0.00329587034054024i</v>
      </c>
      <c r="D2853" s="158" t="str">
        <f t="shared" si="1474"/>
        <v>-7.37186556466557-1.23126399013771i</v>
      </c>
      <c r="E2853" t="str">
        <f t="shared" si="1475"/>
        <v>111.859964009165-1724.57194326493i</v>
      </c>
      <c r="F2853" t="str">
        <f t="shared" si="1476"/>
        <v>0.960985458367692+0.163895521228067i</v>
      </c>
      <c r="G2853" t="str">
        <f t="shared" si="1471"/>
        <v>0.960985458367692+0.163895521228067i</v>
      </c>
      <c r="H2853" t="str">
        <f t="shared" si="1477"/>
        <v>11.1868167163957+2.42609468267658i</v>
      </c>
      <c r="I2853" t="str">
        <f t="shared" si="1478"/>
        <v>3608.90456081127i</v>
      </c>
      <c r="J2853" t="str">
        <f t="shared" si="1472"/>
        <v>-3224.83190652172+769.557034300099i</v>
      </c>
      <c r="K2853" t="str">
        <f t="shared" si="1479"/>
        <v>0.252667287163789-1.05880330250133i</v>
      </c>
      <c r="L2853" t="str">
        <f t="shared" si="1480"/>
        <v>0.0641168933967519-0.222080545024644i</v>
      </c>
      <c r="M2853" t="str">
        <f t="shared" si="1481"/>
        <v>0.316784180560541-1.28088384752597i</v>
      </c>
      <c r="N2853" t="str">
        <f t="shared" si="1482"/>
        <v>-11.7481400904882i</v>
      </c>
      <c r="O2853" t="str">
        <f t="shared" si="1483"/>
        <v>0.683513883672389+0.729937511590607i</v>
      </c>
      <c r="P2853" t="str">
        <f t="shared" si="1484"/>
        <v>0.316486116327611-0.729937511590607i</v>
      </c>
      <c r="Q2853" t="str">
        <f t="shared" si="1485"/>
        <v>-0.316486116327611+12.4780776020788i</v>
      </c>
      <c r="R2853" t="str">
        <f t="shared" si="1486"/>
        <v>-0.059102873222557-0.0238643232566523i</v>
      </c>
      <c r="S2853" t="str">
        <f t="shared" si="1487"/>
        <v>1.28923348043766i</v>
      </c>
      <c r="T2853" t="str">
        <f t="shared" si="1488"/>
        <v>0.0307666845304632-0.0761974029485829i</v>
      </c>
      <c r="U2853" t="e">
        <f t="shared" si="1489"/>
        <v>#DIV/0!</v>
      </c>
      <c r="V2853" t="str">
        <f t="shared" si="1490"/>
        <v>0.0000833333333333333-0.000288637909125672i</v>
      </c>
      <c r="W2853" t="e">
        <f t="shared" si="1491"/>
        <v>#DIV/0!</v>
      </c>
      <c r="X2853" t="e">
        <f t="shared" si="1492"/>
        <v>#DIV/0!</v>
      </c>
      <c r="Y2853" t="str">
        <f t="shared" si="1493"/>
        <v>0.00096+3.92648816216267i</v>
      </c>
      <c r="Z2853" t="e">
        <f t="shared" si="1494"/>
        <v>#DIV/0!</v>
      </c>
      <c r="AA2853" t="e">
        <f t="shared" si="1495"/>
        <v>#DIV/0!</v>
      </c>
      <c r="AB2853" t="str">
        <f t="shared" si="1496"/>
        <v>0.0175565501477409-0.0434809127603544i</v>
      </c>
      <c r="AC2853" t="str">
        <f t="shared" si="1497"/>
        <v>0.949867638521598-0.0362619668213342i</v>
      </c>
      <c r="AD2853" t="str">
        <f t="shared" si="1498"/>
        <v>0.0202012399064258-0.0450045609887843i</v>
      </c>
      <c r="AE2853" t="e">
        <f t="shared" si="1499"/>
        <v>#DIV/0!</v>
      </c>
      <c r="AF2853" t="str">
        <f t="shared" si="1500"/>
        <v>-18.5586822810613-3.65735867281429i</v>
      </c>
      <c r="AG2853" t="e">
        <f t="shared" si="1501"/>
        <v>#DIV/0!</v>
      </c>
      <c r="AH2853" t="e">
        <f t="shared" si="1502"/>
        <v>#DIV/0!</v>
      </c>
      <c r="AI2853" t="e">
        <f t="shared" si="1503"/>
        <v>#DIV/0!</v>
      </c>
      <c r="AJ2853" t="e">
        <f t="shared" si="1504"/>
        <v>#DIV/0!</v>
      </c>
      <c r="AK2853"/>
      <c r="AL2853"/>
      <c r="AM2853"/>
      <c r="AN2853"/>
    </row>
    <row r="2854" spans="1:40" x14ac:dyDescent="0.3">
      <c r="A2854"/>
      <c r="B2854">
        <f t="shared" si="1505"/>
        <v>920000</v>
      </c>
      <c r="C2854" s="186" t="str">
        <f t="shared" si="1473"/>
        <v>-0.000561067788160542+0.00329256278314544i</v>
      </c>
      <c r="D2854" s="158" t="str">
        <f t="shared" si="1474"/>
        <v>-7.37247180974667-1.23006981670627i</v>
      </c>
      <c r="E2854" t="str">
        <f t="shared" si="1475"/>
        <v>111.617938356929-1722.71308985767i</v>
      </c>
      <c r="F2854" t="str">
        <f t="shared" si="1476"/>
        <v>0.961065690004883+0.163736451918746i</v>
      </c>
      <c r="G2854" t="str">
        <f t="shared" si="1471"/>
        <v>0.961065690004883+0.163736451918746i</v>
      </c>
      <c r="H2854" t="str">
        <f t="shared" si="1477"/>
        <v>11.1879865494734+2.42373487915321i</v>
      </c>
      <c r="I2854" t="str">
        <f t="shared" si="1478"/>
        <v>3612.83155162826i</v>
      </c>
      <c r="J2854" t="str">
        <f t="shared" si="1472"/>
        <v>-3231.85603488675+770.394419538728i</v>
      </c>
      <c r="K2854" t="str">
        <f t="shared" si="1479"/>
        <v>0.252147504711298-1.05777562001392i</v>
      </c>
      <c r="L2854" t="str">
        <f t="shared" si="1480"/>
        <v>0.0639882815551001-0.22187624430346i</v>
      </c>
      <c r="M2854" t="str">
        <f t="shared" si="1481"/>
        <v>0.316135786266398-1.27965186431738i</v>
      </c>
      <c r="N2854" t="str">
        <f t="shared" si="1482"/>
        <v>-11.7609237032091i</v>
      </c>
      <c r="O2854" t="str">
        <f t="shared" si="1483"/>
        <v>0.692789018563492+0.721140330142361i</v>
      </c>
      <c r="P2854" t="str">
        <f t="shared" si="1484"/>
        <v>0.307210981436508-0.721140330142361i</v>
      </c>
      <c r="Q2854" t="str">
        <f t="shared" si="1485"/>
        <v>-0.307210981436508+12.4820640333515i</v>
      </c>
      <c r="R2854" t="str">
        <f t="shared" si="1486"/>
        <v>-0.0583445424917078-0.0231762067958637i</v>
      </c>
      <c r="S2854" t="str">
        <f t="shared" si="1487"/>
        <v>1.29063634603117i</v>
      </c>
      <c r="T2854" t="str">
        <f t="shared" si="1488"/>
        <v>0.0299120548538763-0.0753015871323581i</v>
      </c>
      <c r="U2854" t="e">
        <f t="shared" si="1489"/>
        <v>#DIV/0!</v>
      </c>
      <c r="V2854" t="str">
        <f t="shared" si="1490"/>
        <v>0.0000833333333333333-0.000288324172267926i</v>
      </c>
      <c r="W2854" t="e">
        <f t="shared" si="1491"/>
        <v>#DIV/0!</v>
      </c>
      <c r="X2854" t="e">
        <f t="shared" si="1492"/>
        <v>#DIV/0!</v>
      </c>
      <c r="Y2854" t="str">
        <f t="shared" si="1493"/>
        <v>0.00096+3.93076072817155i</v>
      </c>
      <c r="Z2854" t="e">
        <f t="shared" si="1494"/>
        <v>#DIV/0!</v>
      </c>
      <c r="AA2854" t="e">
        <f t="shared" si="1495"/>
        <v>#DIV/0!</v>
      </c>
      <c r="AB2854" t="str">
        <f t="shared" si="1496"/>
        <v>0.0170688684555557-0.0429697288111994i</v>
      </c>
      <c r="AC2854" t="str">
        <f t="shared" si="1497"/>
        <v>0.950409786567411-0.0354264783443224i</v>
      </c>
      <c r="AD2854" t="str">
        <f t="shared" si="1498"/>
        <v>0.0196174933835649-0.0444805500786772i</v>
      </c>
      <c r="AE2854" t="e">
        <f t="shared" si="1499"/>
        <v>#DIV/0!</v>
      </c>
      <c r="AF2854" t="str">
        <f t="shared" si="1500"/>
        <v>-18.5604583592201-3.65380469585948i</v>
      </c>
      <c r="AG2854" t="e">
        <f t="shared" si="1501"/>
        <v>#DIV/0!</v>
      </c>
      <c r="AH2854" t="e">
        <f t="shared" si="1502"/>
        <v>#DIV/0!</v>
      </c>
      <c r="AI2854" t="e">
        <f t="shared" si="1503"/>
        <v>#DIV/0!</v>
      </c>
      <c r="AJ2854" t="e">
        <f t="shared" si="1504"/>
        <v>#DIV/0!</v>
      </c>
      <c r="AK2854"/>
      <c r="AL2854"/>
      <c r="AM2854"/>
      <c r="AN2854"/>
    </row>
    <row r="2855" spans="1:40" x14ac:dyDescent="0.3">
      <c r="A2855"/>
      <c r="B2855">
        <f t="shared" si="1505"/>
        <v>921000</v>
      </c>
      <c r="C2855" s="186" t="str">
        <f t="shared" si="1473"/>
        <v>-0.000559915092219861+0.00328926157796646i</v>
      </c>
      <c r="D2855" s="158" t="str">
        <f t="shared" si="1474"/>
        <v>-7.37307622177911-1.22887780108404i</v>
      </c>
      <c r="E2855" t="str">
        <f t="shared" si="1475"/>
        <v>111.376696249046-1720.85822233622i</v>
      </c>
      <c r="F2855" t="str">
        <f t="shared" si="1476"/>
        <v>0.961145679052881+0.163577670415015i</v>
      </c>
      <c r="G2855" t="str">
        <f t="shared" si="1471"/>
        <v>0.961145679052881+0.163577670415015i</v>
      </c>
      <c r="H2855" t="str">
        <f t="shared" si="1477"/>
        <v>11.189152844362+2.42137936261253i</v>
      </c>
      <c r="I2855" t="str">
        <f t="shared" si="1478"/>
        <v>3616.75854244525i</v>
      </c>
      <c r="J2855" t="str">
        <f t="shared" si="1472"/>
        <v>-3238.88780232558+771.231804777357i</v>
      </c>
      <c r="K2855" t="str">
        <f t="shared" si="1479"/>
        <v>0.251629294631693-1.05674979693771i</v>
      </c>
      <c r="L2855" t="str">
        <f t="shared" si="1480"/>
        <v>0.0638600456122967-0.221672278941931i</v>
      </c>
      <c r="M2855" t="str">
        <f t="shared" si="1481"/>
        <v>0.31548934024399-1.27842207587964i</v>
      </c>
      <c r="N2855" t="str">
        <f t="shared" si="1482"/>
        <v>-11.7737073159299i</v>
      </c>
      <c r="O2855" t="str">
        <f t="shared" si="1483"/>
        <v>0.701950938892423+0.71222530100246i</v>
      </c>
      <c r="P2855" t="str">
        <f t="shared" si="1484"/>
        <v>0.298049061107577-0.71222530100246i</v>
      </c>
      <c r="Q2855" t="str">
        <f t="shared" si="1485"/>
        <v>-0.298049061107577+12.4859326169324i</v>
      </c>
      <c r="R2855" t="str">
        <f t="shared" si="1486"/>
        <v>-0.0575792239398916-0.0224963273541996i</v>
      </c>
      <c r="S2855" t="str">
        <f t="shared" si="1487"/>
        <v>1.29203921162468i</v>
      </c>
      <c r="T2855" t="str">
        <f t="shared" si="1488"/>
        <v>0.0290661370591708-0.0743946151052584i</v>
      </c>
      <c r="U2855" t="e">
        <f t="shared" si="1489"/>
        <v>#DIV/0!</v>
      </c>
      <c r="V2855" t="str">
        <f t="shared" si="1490"/>
        <v>0.0000833333333333333-0.000288011116706289i</v>
      </c>
      <c r="W2855" t="e">
        <f t="shared" si="1491"/>
        <v>#DIV/0!</v>
      </c>
      <c r="X2855" t="e">
        <f t="shared" si="1492"/>
        <v>#DIV/0!</v>
      </c>
      <c r="Y2855" t="str">
        <f t="shared" si="1493"/>
        <v>0.00096+3.93503329418043i</v>
      </c>
      <c r="Z2855" t="e">
        <f t="shared" si="1494"/>
        <v>#DIV/0!</v>
      </c>
      <c r="AA2855" t="e">
        <f t="shared" si="1495"/>
        <v>#DIV/0!</v>
      </c>
      <c r="AB2855" t="str">
        <f t="shared" si="1496"/>
        <v>0.0165861580689715-0.0424521787365201i</v>
      </c>
      <c r="AC2855" t="str">
        <f t="shared" si="1497"/>
        <v>0.950960953600407-0.0345973204909071i</v>
      </c>
      <c r="AD2855" t="str">
        <f t="shared" si="1498"/>
        <v>0.0190403852924287-0.0439486313986443i</v>
      </c>
      <c r="AE2855" t="e">
        <f t="shared" si="1499"/>
        <v>#DIV/0!</v>
      </c>
      <c r="AF2855" t="str">
        <f t="shared" si="1500"/>
        <v>-18.5622290661411-3.65025716369657i</v>
      </c>
      <c r="AG2855" t="e">
        <f t="shared" si="1501"/>
        <v>#DIV/0!</v>
      </c>
      <c r="AH2855" t="e">
        <f t="shared" si="1502"/>
        <v>#DIV/0!</v>
      </c>
      <c r="AI2855" t="e">
        <f t="shared" si="1503"/>
        <v>#DIV/0!</v>
      </c>
      <c r="AJ2855" t="e">
        <f t="shared" si="1504"/>
        <v>#DIV/0!</v>
      </c>
      <c r="AK2855"/>
      <c r="AL2855"/>
      <c r="AM2855"/>
      <c r="AN2855"/>
    </row>
    <row r="2856" spans="1:40" x14ac:dyDescent="0.3">
      <c r="A2856"/>
      <c r="B2856">
        <f t="shared" si="1505"/>
        <v>922000</v>
      </c>
      <c r="C2856" s="186" t="str">
        <f t="shared" si="1473"/>
        <v>-0.000558765878368385+0.0032859667076086i</v>
      </c>
      <c r="D2856" s="158" t="str">
        <f t="shared" si="1474"/>
        <v>-7.37367880799884-1.22768793796681i</v>
      </c>
      <c r="E2856" t="str">
        <f t="shared" si="1475"/>
        <v>111.136234311644-1719.00732794945i</v>
      </c>
      <c r="F2856" t="str">
        <f t="shared" si="1476"/>
        <v>0.961225426469307+0.163419176007628i</v>
      </c>
      <c r="G2856" t="str">
        <f t="shared" si="1471"/>
        <v>0.961225426469307+0.163419176007628i</v>
      </c>
      <c r="H2856" t="str">
        <f t="shared" si="1477"/>
        <v>11.1903156150343+2.41902812240809i</v>
      </c>
      <c r="I2856" t="str">
        <f t="shared" si="1478"/>
        <v>3620.68553326224i</v>
      </c>
      <c r="J2856" t="str">
        <f t="shared" si="1472"/>
        <v>-3245.92720883821+772.069190015986i</v>
      </c>
      <c r="K2856" t="str">
        <f t="shared" si="1479"/>
        <v>0.251112650714197-1.05572582869136i</v>
      </c>
      <c r="L2856" t="str">
        <f t="shared" si="1480"/>
        <v>0.0637321841487866-0.221468648257371i</v>
      </c>
      <c r="M2856" t="str">
        <f t="shared" si="1481"/>
        <v>0.314844834862984-1.27719447694873i</v>
      </c>
      <c r="N2856" t="str">
        <f t="shared" si="1482"/>
        <v>-11.7864909286508i</v>
      </c>
      <c r="O2856" t="str">
        <f t="shared" si="1483"/>
        <v>0.710998147431785+0.703193881051712i</v>
      </c>
      <c r="P2856" t="str">
        <f t="shared" si="1484"/>
        <v>0.289001852568215-0.703193881051712i</v>
      </c>
      <c r="Q2856" t="str">
        <f t="shared" si="1485"/>
        <v>-0.289001852568215+12.4896848097025i</v>
      </c>
      <c r="R2856" t="str">
        <f t="shared" si="1486"/>
        <v>-0.0568069804447319-0.0218247725330207i</v>
      </c>
      <c r="S2856" t="str">
        <f t="shared" si="1487"/>
        <v>1.2934420772182i</v>
      </c>
      <c r="T2856" t="str">
        <f t="shared" si="1488"/>
        <v>0.028229079119925-0.0734765387869277i</v>
      </c>
      <c r="U2856" t="e">
        <f t="shared" si="1489"/>
        <v>#DIV/0!</v>
      </c>
      <c r="V2856" t="str">
        <f t="shared" si="1490"/>
        <v>0.0000833333333333333-0.000287698740223961i</v>
      </c>
      <c r="W2856" t="e">
        <f t="shared" si="1491"/>
        <v>#DIV/0!</v>
      </c>
      <c r="X2856" t="e">
        <f t="shared" si="1492"/>
        <v>#DIV/0!</v>
      </c>
      <c r="Y2856" t="str">
        <f t="shared" si="1493"/>
        <v>0.00096+3.93930586018931i</v>
      </c>
      <c r="Z2856" t="e">
        <f t="shared" si="1494"/>
        <v>#DIV/0!</v>
      </c>
      <c r="AA2856" t="e">
        <f t="shared" si="1495"/>
        <v>#DIV/0!</v>
      </c>
      <c r="AB2856" t="str">
        <f t="shared" si="1496"/>
        <v>0.0161085034269062-0.041928292163488i</v>
      </c>
      <c r="AC2856" t="str">
        <f t="shared" si="1497"/>
        <v>0.951521095922235-0.0337745978310546i</v>
      </c>
      <c r="AD2856" t="str">
        <f t="shared" si="1498"/>
        <v>0.0184700279348608-0.0434088898029387i</v>
      </c>
      <c r="AE2856" t="e">
        <f t="shared" si="1499"/>
        <v>#DIV/0!</v>
      </c>
      <c r="AF2856" t="str">
        <f t="shared" si="1500"/>
        <v>-18.5639944230331-3.6467160603749i</v>
      </c>
      <c r="AG2856" t="e">
        <f t="shared" si="1501"/>
        <v>#DIV/0!</v>
      </c>
      <c r="AH2856" t="e">
        <f t="shared" si="1502"/>
        <v>#DIV/0!</v>
      </c>
      <c r="AI2856" t="e">
        <f t="shared" si="1503"/>
        <v>#DIV/0!</v>
      </c>
      <c r="AJ2856" t="e">
        <f t="shared" si="1504"/>
        <v>#DIV/0!</v>
      </c>
      <c r="AK2856"/>
      <c r="AL2856"/>
      <c r="AM2856"/>
      <c r="AN2856"/>
    </row>
    <row r="2857" spans="1:40" x14ac:dyDescent="0.3">
      <c r="A2857"/>
      <c r="B2857">
        <f t="shared" si="1505"/>
        <v>923000</v>
      </c>
      <c r="C2857" s="186" t="str">
        <f t="shared" si="1473"/>
        <v>-0.000557620132872592+0.00328267815473675i</v>
      </c>
      <c r="D2857" s="158" t="str">
        <f t="shared" si="1474"/>
        <v>-7.37427957560688-1.22650022206513i</v>
      </c>
      <c r="E2857" t="str">
        <f t="shared" si="1475"/>
        <v>110.896549188966-1717.16039400033i</v>
      </c>
      <c r="F2857" t="str">
        <f t="shared" si="1476"/>
        <v>0.961304933207155+0.163260967989319i</v>
      </c>
      <c r="G2857" t="str">
        <f t="shared" si="1471"/>
        <v>0.961304933207155+0.163260967989319i</v>
      </c>
      <c r="H2857" t="str">
        <f t="shared" si="1477"/>
        <v>11.1914748753957+2.41668114792372i</v>
      </c>
      <c r="I2857" t="str">
        <f t="shared" si="1478"/>
        <v>3624.61252407922i</v>
      </c>
      <c r="J2857" t="str">
        <f t="shared" si="1472"/>
        <v>-3252.97425442466+772.906575254615i</v>
      </c>
      <c r="K2857" t="str">
        <f t="shared" si="1479"/>
        <v>0.250597566778009-1.05470371070628i</v>
      </c>
      <c r="L2857" t="str">
        <f t="shared" si="1480"/>
        <v>0.0636046957514824-0.221265351568194i</v>
      </c>
      <c r="M2857" t="str">
        <f t="shared" si="1481"/>
        <v>0.314202262529491-1.27596906227447i</v>
      </c>
      <c r="N2857" t="str">
        <f t="shared" si="1482"/>
        <v>-11.7992745413717i</v>
      </c>
      <c r="O2857" t="str">
        <f t="shared" si="1483"/>
        <v>0.7199291657+0.694047546191543i</v>
      </c>
      <c r="P2857" t="str">
        <f t="shared" si="1484"/>
        <v>0.2800708343-0.694047546191543i</v>
      </c>
      <c r="Q2857" t="str">
        <f t="shared" si="1485"/>
        <v>-0.2800708343+12.4933220875632i</v>
      </c>
      <c r="R2857" t="str">
        <f t="shared" si="1486"/>
        <v>-0.0560278760663619-0.0211616300654907i</v>
      </c>
      <c r="S2857" t="str">
        <f t="shared" si="1487"/>
        <v>1.29484494281171i</v>
      </c>
      <c r="T2857" t="str">
        <f t="shared" si="1488"/>
        <v>0.0274010296719529-0.0725474119810099i</v>
      </c>
      <c r="U2857" t="e">
        <f t="shared" si="1489"/>
        <v>#DIV/0!</v>
      </c>
      <c r="V2857" t="str">
        <f t="shared" si="1490"/>
        <v>0.0000833333333333333-0.000287387040613751i</v>
      </c>
      <c r="W2857" t="e">
        <f t="shared" si="1491"/>
        <v>#DIV/0!</v>
      </c>
      <c r="X2857" t="e">
        <f t="shared" si="1492"/>
        <v>#DIV/0!</v>
      </c>
      <c r="Y2857" t="str">
        <f t="shared" si="1493"/>
        <v>0.00096+3.9435784261982i</v>
      </c>
      <c r="Z2857" t="e">
        <f t="shared" si="1494"/>
        <v>#DIV/0!</v>
      </c>
      <c r="AA2857" t="e">
        <f t="shared" si="1495"/>
        <v>#DIV/0!</v>
      </c>
      <c r="AB2857" t="str">
        <f t="shared" si="1496"/>
        <v>0.0156359893461727-0.0413980997943507i</v>
      </c>
      <c r="AC2857" t="str">
        <f t="shared" si="1497"/>
        <v>0.952090168654912-0.0329584152835762i</v>
      </c>
      <c r="AD2857" t="str">
        <f t="shared" si="1498"/>
        <v>0.0179065325109181-0.0428614118736457i</v>
      </c>
      <c r="AE2857" t="e">
        <f t="shared" si="1499"/>
        <v>#DIV/0!</v>
      </c>
      <c r="AF2857" t="str">
        <f t="shared" si="1500"/>
        <v>-18.5657544510026-3.64318136998885i</v>
      </c>
      <c r="AG2857" t="e">
        <f t="shared" si="1501"/>
        <v>#DIV/0!</v>
      </c>
      <c r="AH2857" t="e">
        <f t="shared" si="1502"/>
        <v>#DIV/0!</v>
      </c>
      <c r="AI2857" t="e">
        <f t="shared" si="1503"/>
        <v>#DIV/0!</v>
      </c>
      <c r="AJ2857" t="e">
        <f t="shared" si="1504"/>
        <v>#DIV/0!</v>
      </c>
      <c r="AK2857"/>
      <c r="AL2857"/>
      <c r="AM2857"/>
      <c r="AN2857"/>
    </row>
    <row r="2858" spans="1:40" x14ac:dyDescent="0.3">
      <c r="A2858"/>
      <c r="B2858">
        <f t="shared" si="1505"/>
        <v>924000</v>
      </c>
      <c r="C2858" s="186" t="str">
        <f t="shared" si="1473"/>
        <v>-0.000556477842065163+0.00327939590207526i</v>
      </c>
      <c r="D2858" s="158" t="str">
        <f t="shared" si="1474"/>
        <v>-7.37487853176965-1.2253146481042i</v>
      </c>
      <c r="E2858" t="str">
        <f t="shared" si="1475"/>
        <v>110.657637543251-1715.3174078456i</v>
      </c>
      <c r="F2858" t="str">
        <f t="shared" si="1476"/>
        <v>0.961384200214846+0.163103045654797i</v>
      </c>
      <c r="G2858" t="str">
        <f t="shared" si="1471"/>
        <v>0.961384200214846+0.163103045654797i</v>
      </c>
      <c r="H2858" t="str">
        <f t="shared" si="1477"/>
        <v>11.1926306392846+2.41433842857336i</v>
      </c>
      <c r="I2858" t="str">
        <f t="shared" si="1478"/>
        <v>3628.53951489621i</v>
      </c>
      <c r="J2858" t="str">
        <f t="shared" si="1472"/>
        <v>-3260.02893908491+773.743960493244i</v>
      </c>
      <c r="K2858" t="str">
        <f t="shared" si="1479"/>
        <v>0.250084036672148-1.05368343842665i</v>
      </c>
      <c r="L2858" t="str">
        <f t="shared" si="1480"/>
        <v>0.0634775790137315-0.221062388193918i</v>
      </c>
      <c r="M2858" t="str">
        <f t="shared" si="1481"/>
        <v>0.313561615685879-1.27474582662057i</v>
      </c>
      <c r="N2858" t="str">
        <f t="shared" si="1482"/>
        <v>-11.8120581540926i</v>
      </c>
      <c r="O2858" t="str">
        <f t="shared" si="1483"/>
        <v>0.7287425342032+0.684787791102541i</v>
      </c>
      <c r="P2858" t="str">
        <f t="shared" si="1484"/>
        <v>0.2712574657968-0.684787791102541i</v>
      </c>
      <c r="Q2858" t="str">
        <f t="shared" si="1485"/>
        <v>-0.2712574657968+12.4968459451951i</v>
      </c>
      <c r="R2858" t="str">
        <f t="shared" si="1486"/>
        <v>-0.0552419760691931-0.020506987802086i</v>
      </c>
      <c r="S2858" t="str">
        <f t="shared" si="1487"/>
        <v>1.29624780840522i</v>
      </c>
      <c r="T2858" t="str">
        <f t="shared" si="1488"/>
        <v>0.0265821379954466-0.0716072904116652i</v>
      </c>
      <c r="U2858" t="e">
        <f t="shared" si="1489"/>
        <v>#DIV/0!</v>
      </c>
      <c r="V2858" t="str">
        <f t="shared" si="1490"/>
        <v>0.0000833333333333333-0.000287076015678022i</v>
      </c>
      <c r="W2858" t="e">
        <f t="shared" si="1491"/>
        <v>#DIV/0!</v>
      </c>
      <c r="X2858" t="e">
        <f t="shared" si="1492"/>
        <v>#DIV/0!</v>
      </c>
      <c r="Y2858" t="str">
        <f t="shared" si="1493"/>
        <v>0.00096+3.94785099220708i</v>
      </c>
      <c r="Z2858" t="e">
        <f t="shared" si="1494"/>
        <v>#DIV/0!</v>
      </c>
      <c r="AA2858" t="e">
        <f t="shared" si="1495"/>
        <v>#DIV/0!</v>
      </c>
      <c r="AB2858" t="str">
        <f t="shared" si="1496"/>
        <v>0.0151687010112884-0.04086163342727i</v>
      </c>
      <c r="AC2858" t="str">
        <f t="shared" si="1497"/>
        <v>0.952668125716644-0.032148878106414i</v>
      </c>
      <c r="AD2858" t="str">
        <f t="shared" si="1498"/>
        <v>0.0173500090890263-0.0423062859058113i</v>
      </c>
      <c r="AE2858" t="e">
        <f t="shared" si="1499"/>
        <v>#DIV/0!</v>
      </c>
      <c r="AF2858" t="str">
        <f t="shared" si="1500"/>
        <v>-18.5675091710543-3.63965307667756i</v>
      </c>
      <c r="AG2858" t="e">
        <f t="shared" si="1501"/>
        <v>#DIV/0!</v>
      </c>
      <c r="AH2858" t="e">
        <f t="shared" si="1502"/>
        <v>#DIV/0!</v>
      </c>
      <c r="AI2858" t="e">
        <f t="shared" si="1503"/>
        <v>#DIV/0!</v>
      </c>
      <c r="AJ2858" t="e">
        <f t="shared" si="1504"/>
        <v>#DIV/0!</v>
      </c>
      <c r="AK2858"/>
      <c r="AL2858"/>
      <c r="AM2858"/>
      <c r="AN2858"/>
    </row>
    <row r="2859" spans="1:40" x14ac:dyDescent="0.3">
      <c r="A2859"/>
      <c r="B2859">
        <f t="shared" si="1505"/>
        <v>925000</v>
      </c>
      <c r="C2859" s="186" t="str">
        <f t="shared" si="1473"/>
        <v>-0.00055533899234459+0.00327611993240757i</v>
      </c>
      <c r="D2859" s="158" t="str">
        <f t="shared" si="1474"/>
        <v>-7.37547568361902-1.22413121082389i</v>
      </c>
      <c r="E2859" t="str">
        <f t="shared" si="1475"/>
        <v>110.419496054623-1713.47835689555i</v>
      </c>
      <c r="F2859" t="str">
        <f t="shared" si="1476"/>
        <v>0.961463228436222+0.162945408300741i</v>
      </c>
      <c r="G2859" t="str">
        <f t="shared" si="1471"/>
        <v>0.961463228436222+0.162945408300741i</v>
      </c>
      <c r="H2859" t="str">
        <f t="shared" si="1477"/>
        <v>11.1937829204726+2.41199995380109i</v>
      </c>
      <c r="I2859" t="str">
        <f t="shared" si="1478"/>
        <v>3632.4665057132i</v>
      </c>
      <c r="J2859" t="str">
        <f t="shared" si="1472"/>
        <v>-3267.09126281897+774.581345731874i</v>
      </c>
      <c r="K2859" t="str">
        <f t="shared" si="1479"/>
        <v>0.24957205427527-1.05266500730933i</v>
      </c>
      <c r="L2859" t="str">
        <f t="shared" si="1480"/>
        <v>0.0633508325352806-0.220859757455164i</v>
      </c>
      <c r="M2859" t="str">
        <f t="shared" si="1481"/>
        <v>0.312922886810551-1.27352476476449i</v>
      </c>
      <c r="N2859" t="str">
        <f t="shared" si="1482"/>
        <v>-11.8248417668135i</v>
      </c>
      <c r="O2859" t="str">
        <f t="shared" si="1483"/>
        <v>0.737436812673674+0.675416129000258i</v>
      </c>
      <c r="P2859" t="str">
        <f t="shared" si="1484"/>
        <v>0.262563187326326-0.675416129000258i</v>
      </c>
      <c r="Q2859" t="str">
        <f t="shared" si="1485"/>
        <v>-0.262563187326326+12.5002578958138i</v>
      </c>
      <c r="R2859" t="str">
        <f t="shared" si="1486"/>
        <v>-0.054449346943678-0.0198609336954639i</v>
      </c>
      <c r="S2859" t="str">
        <f t="shared" si="1487"/>
        <v>1.29765067399873i</v>
      </c>
      <c r="T2859" t="str">
        <f t="shared" si="1488"/>
        <v>0.0257725539961628-0.0706562317602544i</v>
      </c>
      <c r="U2859" t="e">
        <f t="shared" si="1489"/>
        <v>#DIV/0!</v>
      </c>
      <c r="V2859" t="str">
        <f t="shared" si="1490"/>
        <v>0.0000833333333333333-0.00028676566322864i</v>
      </c>
      <c r="W2859" t="e">
        <f t="shared" si="1491"/>
        <v>#DIV/0!</v>
      </c>
      <c r="X2859" t="e">
        <f t="shared" si="1492"/>
        <v>#DIV/0!</v>
      </c>
      <c r="Y2859" t="str">
        <f t="shared" si="1493"/>
        <v>0.00096+3.95212355821596i</v>
      </c>
      <c r="Z2859" t="e">
        <f t="shared" si="1494"/>
        <v>#DIV/0!</v>
      </c>
      <c r="AA2859" t="e">
        <f t="shared" si="1495"/>
        <v>#DIV/0!</v>
      </c>
      <c r="AB2859" t="str">
        <f t="shared" si="1496"/>
        <v>0.01470672396374-0.0403189259772553i</v>
      </c>
      <c r="AC2859" t="str">
        <f t="shared" si="1497"/>
        <v>0.953254919797519-0.0313460918862819i</v>
      </c>
      <c r="AD2859" t="str">
        <f t="shared" si="1498"/>
        <v>0.0168005665763703-0.0417436018919924i</v>
      </c>
      <c r="AE2859" t="e">
        <f t="shared" si="1499"/>
        <v>#DIV/0!</v>
      </c>
      <c r="AF2859" t="str">
        <f t="shared" si="1500"/>
        <v>-18.5692586040916-3.63613116462498i</v>
      </c>
      <c r="AG2859" t="e">
        <f t="shared" si="1501"/>
        <v>#DIV/0!</v>
      </c>
      <c r="AH2859" t="e">
        <f t="shared" si="1502"/>
        <v>#DIV/0!</v>
      </c>
      <c r="AI2859" t="e">
        <f t="shared" si="1503"/>
        <v>#DIV/0!</v>
      </c>
      <c r="AJ2859" t="e">
        <f t="shared" si="1504"/>
        <v>#DIV/0!</v>
      </c>
      <c r="AK2859"/>
      <c r="AL2859"/>
      <c r="AM2859"/>
      <c r="AN2859"/>
    </row>
    <row r="2860" spans="1:40" x14ac:dyDescent="0.3">
      <c r="A2860"/>
      <c r="B2860">
        <f t="shared" si="1505"/>
        <v>926000</v>
      </c>
      <c r="C2860" s="186" t="str">
        <f t="shared" si="1473"/>
        <v>-0.000554203570174782+0.00327285022857593i</v>
      </c>
      <c r="D2860" s="158" t="str">
        <f t="shared" si="1474"/>
        <v>-7.37607103825231-1.22294990497862i</v>
      </c>
      <c r="E2860" t="str">
        <f t="shared" si="1475"/>
        <v>110.182121420973-1711.6432286137i</v>
      </c>
      <c r="F2860" t="str">
        <f t="shared" si="1476"/>
        <v>0.961542018810561+0.162788055225787i</v>
      </c>
      <c r="G2860" t="str">
        <f t="shared" si="1471"/>
        <v>0.961542018810561+0.162788055225787i</v>
      </c>
      <c r="H2860" t="str">
        <f t="shared" si="1477"/>
        <v>11.1949317326648+2.40966571308082i</v>
      </c>
      <c r="I2860" t="str">
        <f t="shared" si="1478"/>
        <v>3636.39349653019i</v>
      </c>
      <c r="J2860" t="str">
        <f t="shared" si="1472"/>
        <v>-3274.16122562683+775.418730970502i</v>
      </c>
      <c r="K2860" t="str">
        <f t="shared" si="1479"/>
        <v>0.249061613495511-1.05164841282391i</v>
      </c>
      <c r="L2860" t="str">
        <f t="shared" si="1480"/>
        <v>0.0632244549222437-0.220657458673668i</v>
      </c>
      <c r="M2860" t="str">
        <f t="shared" si="1481"/>
        <v>0.312286068417755-1.27230587149758i</v>
      </c>
      <c r="N2860" t="str">
        <f t="shared" si="1482"/>
        <v>-11.8376253795343i</v>
      </c>
      <c r="O2860" t="str">
        <f t="shared" si="1483"/>
        <v>0.746010580305157+0.665934091388001i</v>
      </c>
      <c r="P2860" t="str">
        <f t="shared" si="1484"/>
        <v>0.253989419694843-0.665934091388001i</v>
      </c>
      <c r="Q2860" t="str">
        <f t="shared" si="1485"/>
        <v>-0.253989419694843+12.5035594709223i</v>
      </c>
      <c r="R2860" t="str">
        <f t="shared" si="1486"/>
        <v>-0.0536500564280306-0.0192235557846603i</v>
      </c>
      <c r="S2860" t="str">
        <f t="shared" si="1487"/>
        <v>1.29905353959225i</v>
      </c>
      <c r="T2860" t="str">
        <f t="shared" si="1488"/>
        <v>0.024972428185612-0.0696942957021571i</v>
      </c>
      <c r="U2860" t="e">
        <f t="shared" si="1489"/>
        <v>#DIV/0!</v>
      </c>
      <c r="V2860" t="str">
        <f t="shared" si="1490"/>
        <v>0.0000833333333333333-0.000286455981086925i</v>
      </c>
      <c r="W2860" t="e">
        <f t="shared" si="1491"/>
        <v>#DIV/0!</v>
      </c>
      <c r="X2860" t="e">
        <f t="shared" si="1492"/>
        <v>#DIV/0!</v>
      </c>
      <c r="Y2860" t="str">
        <f t="shared" si="1493"/>
        <v>0.00096+3.95639612422484i</v>
      </c>
      <c r="Z2860" t="e">
        <f t="shared" si="1494"/>
        <v>#DIV/0!</v>
      </c>
      <c r="AA2860" t="e">
        <f t="shared" si="1495"/>
        <v>#DIV/0!</v>
      </c>
      <c r="AB2860" t="str">
        <f t="shared" si="1496"/>
        <v>0.0142501440906787-0.0397700114971726i</v>
      </c>
      <c r="AC2860" t="str">
        <f t="shared" si="1497"/>
        <v>0.953850502335086-0.030550162527638i</v>
      </c>
      <c r="AD2860" t="str">
        <f t="shared" si="1498"/>
        <v>0.0162583126895181-0.0411734515062257i</v>
      </c>
      <c r="AE2860" t="e">
        <f t="shared" si="1499"/>
        <v>#DIV/0!</v>
      </c>
      <c r="AF2860" t="str">
        <f t="shared" si="1500"/>
        <v>-18.5710027709171-3.63261561805944i</v>
      </c>
      <c r="AG2860" t="e">
        <f t="shared" si="1501"/>
        <v>#DIV/0!</v>
      </c>
      <c r="AH2860" t="e">
        <f t="shared" si="1502"/>
        <v>#DIV/0!</v>
      </c>
      <c r="AI2860" t="e">
        <f t="shared" si="1503"/>
        <v>#DIV/0!</v>
      </c>
      <c r="AJ2860" t="e">
        <f t="shared" si="1504"/>
        <v>#DIV/0!</v>
      </c>
      <c r="AK2860"/>
      <c r="AL2860"/>
      <c r="AM2860"/>
      <c r="AN2860"/>
    </row>
    <row r="2861" spans="1:40" x14ac:dyDescent="0.3">
      <c r="A2861"/>
      <c r="B2861">
        <f t="shared" si="1505"/>
        <v>927000</v>
      </c>
      <c r="C2861" s="186" t="str">
        <f t="shared" si="1473"/>
        <v>-0.000553071562084776+0.00326958677348146i</v>
      </c>
      <c r="D2861" s="158" t="str">
        <f t="shared" si="1474"/>
        <v>-7.37666460273312-1.22177072533751i</v>
      </c>
      <c r="E2861" t="str">
        <f t="shared" si="1475"/>
        <v>109.945510357846-1709.81201051655i</v>
      </c>
      <c r="F2861" t="str">
        <f t="shared" si="1476"/>
        <v>0.961620572272669+0.162630985730547i</v>
      </c>
      <c r="G2861" t="str">
        <f t="shared" si="1471"/>
        <v>0.961620572272669+0.162630985730547i</v>
      </c>
      <c r="H2861" t="str">
        <f t="shared" si="1477"/>
        <v>11.196077089501+2.40733569591665i</v>
      </c>
      <c r="I2861" t="str">
        <f t="shared" si="1478"/>
        <v>3640.32048734717i</v>
      </c>
      <c r="J2861" t="str">
        <f t="shared" si="1472"/>
        <v>-3281.2388275085+776.256116209132i</v>
      </c>
      <c r="K2861" t="str">
        <f t="shared" si="1479"/>
        <v>0.248552708270312-1.05063365045258i</v>
      </c>
      <c r="L2861" t="str">
        <f t="shared" si="1480"/>
        <v>0.0630984447870682-0.220455491172277i</v>
      </c>
      <c r="M2861" t="str">
        <f t="shared" si="1481"/>
        <v>0.31165115305738-1.27108914162486i</v>
      </c>
      <c r="N2861" t="str">
        <f t="shared" si="1482"/>
        <v>-11.8504089922552i</v>
      </c>
      <c r="O2861" t="str">
        <f t="shared" si="1483"/>
        <v>0.754462435985295+0.656343227806256i</v>
      </c>
      <c r="P2861" t="str">
        <f t="shared" si="1484"/>
        <v>0.245537564014705-0.656343227806256i</v>
      </c>
      <c r="Q2861" t="str">
        <f t="shared" si="1485"/>
        <v>-0.245537564014705+12.5067522200615i</v>
      </c>
      <c r="R2861" t="str">
        <f t="shared" si="1486"/>
        <v>-0.0528441735298509-0.0185949421785756i</v>
      </c>
      <c r="S2861" t="str">
        <f t="shared" si="1487"/>
        <v>1.30045640518576i</v>
      </c>
      <c r="T2861" t="str">
        <f t="shared" si="1488"/>
        <v>0.0241819116601875-0.0687215439436424i</v>
      </c>
      <c r="U2861" t="e">
        <f t="shared" si="1489"/>
        <v>#DIV/0!</v>
      </c>
      <c r="V2861" t="str">
        <f t="shared" si="1490"/>
        <v>0.0000833333333333333-0.000286146967083594i</v>
      </c>
      <c r="W2861" t="e">
        <f t="shared" si="1491"/>
        <v>#DIV/0!</v>
      </c>
      <c r="X2861" t="e">
        <f t="shared" si="1492"/>
        <v>#DIV/0!</v>
      </c>
      <c r="Y2861" t="str">
        <f t="shared" si="1493"/>
        <v>0.00096+3.96066869023372i</v>
      </c>
      <c r="Z2861" t="e">
        <f t="shared" si="1494"/>
        <v>#DIV/0!</v>
      </c>
      <c r="AA2861" t="e">
        <f t="shared" si="1495"/>
        <v>#DIV/0!</v>
      </c>
      <c r="AB2861" t="str">
        <f t="shared" si="1496"/>
        <v>0.0137990476130101-0.0392149251987853i</v>
      </c>
      <c r="AC2861" t="str">
        <f t="shared" si="1497"/>
        <v>0.954454823489881-0.0297611962409219i</v>
      </c>
      <c r="AD2861" t="str">
        <f t="shared" si="1498"/>
        <v>0.015723353925258-0.0405959280873821i</v>
      </c>
      <c r="AE2861" t="e">
        <f t="shared" si="1499"/>
        <v>#DIV/0!</v>
      </c>
      <c r="AF2861" t="str">
        <f t="shared" si="1500"/>
        <v>-18.5727416922341-3.62910642125416i</v>
      </c>
      <c r="AG2861" t="e">
        <f t="shared" si="1501"/>
        <v>#DIV/0!</v>
      </c>
      <c r="AH2861" t="e">
        <f t="shared" si="1502"/>
        <v>#DIV/0!</v>
      </c>
      <c r="AI2861" t="e">
        <f t="shared" si="1503"/>
        <v>#DIV/0!</v>
      </c>
      <c r="AJ2861" t="e">
        <f t="shared" si="1504"/>
        <v>#DIV/0!</v>
      </c>
      <c r="AK2861"/>
      <c r="AL2861"/>
      <c r="AM2861"/>
      <c r="AN2861"/>
    </row>
    <row r="2862" spans="1:40" x14ac:dyDescent="0.3">
      <c r="A2862"/>
      <c r="B2862">
        <f t="shared" si="1505"/>
        <v>928000</v>
      </c>
      <c r="C2862" s="186" t="str">
        <f t="shared" si="1473"/>
        <v>-0.000551942954668258+0.00326632955008356i</v>
      </c>
      <c r="D2862" s="158" t="str">
        <f t="shared" si="1474"/>
        <v>-7.37725638409074-1.22059366668406i</v>
      </c>
      <c r="E2862" t="str">
        <f t="shared" si="1475"/>
        <v>109.709659598326-1707.98469017322i</v>
      </c>
      <c r="F2862" t="str">
        <f t="shared" si="1476"/>
        <v>0.961698889752819+0.16247419911757i</v>
      </c>
      <c r="G2862" t="str">
        <f t="shared" si="1471"/>
        <v>0.961698889752819+0.16247419911757i</v>
      </c>
      <c r="H2862" t="str">
        <f t="shared" si="1477"/>
        <v>11.1972190045547+2.40500989184221i</v>
      </c>
      <c r="I2862" t="str">
        <f t="shared" si="1478"/>
        <v>3644.24747816416i</v>
      </c>
      <c r="J2862" t="str">
        <f t="shared" si="1472"/>
        <v>-3288.32406846398+777.09350144776i</v>
      </c>
      <c r="K2862" t="str">
        <f t="shared" si="1479"/>
        <v>0.248045332566265-1.0496207156902i</v>
      </c>
      <c r="L2862" t="str">
        <f t="shared" si="1480"/>
        <v>0.0629728007485016-0.220253854274957i</v>
      </c>
      <c r="M2862" t="str">
        <f t="shared" si="1481"/>
        <v>0.311018133314767-1.26987456996516i</v>
      </c>
      <c r="N2862" t="str">
        <f t="shared" si="1482"/>
        <v>-11.8631926049761i</v>
      </c>
      <c r="O2862" t="str">
        <f t="shared" si="1483"/>
        <v>0.762790998524197+0.646645105579914i</v>
      </c>
      <c r="P2862" t="str">
        <f t="shared" si="1484"/>
        <v>0.237209001475803-0.646645105579914i</v>
      </c>
      <c r="Q2862" t="str">
        <f t="shared" si="1485"/>
        <v>-0.237209001475803+12.509837710556i</v>
      </c>
      <c r="R2862" t="str">
        <f t="shared" si="1486"/>
        <v>-0.0520317685477433-0.0179751810388257i</v>
      </c>
      <c r="S2862" t="str">
        <f t="shared" si="1487"/>
        <v>1.30185927077927i</v>
      </c>
      <c r="T2862" t="str">
        <f t="shared" si="1488"/>
        <v>0.023401156079331-0.0677380402589209i</v>
      </c>
      <c r="U2862" t="e">
        <f t="shared" si="1489"/>
        <v>#DIV/0!</v>
      </c>
      <c r="V2862" t="str">
        <f t="shared" si="1490"/>
        <v>0.0000833333333333333-0.00028583861905872i</v>
      </c>
      <c r="W2862" t="e">
        <f t="shared" si="1491"/>
        <v>#DIV/0!</v>
      </c>
      <c r="X2862" t="e">
        <f t="shared" si="1492"/>
        <v>#DIV/0!</v>
      </c>
      <c r="Y2862" t="str">
        <f t="shared" si="1493"/>
        <v>0.00096+3.96494125624261i</v>
      </c>
      <c r="Z2862" t="e">
        <f t="shared" si="1494"/>
        <v>#DIV/0!</v>
      </c>
      <c r="AA2862" t="e">
        <f t="shared" si="1495"/>
        <v>#DIV/0!</v>
      </c>
      <c r="AB2862" t="str">
        <f t="shared" si="1496"/>
        <v>0.0133535210729351-0.0386537034738963i</v>
      </c>
      <c r="AC2862" t="str">
        <f t="shared" si="1497"/>
        <v>0.955067832120809-0.0289792995301679i</v>
      </c>
      <c r="AD2862" t="str">
        <f t="shared" si="1498"/>
        <v>0.0151957955317436-0.0400111266219979i</v>
      </c>
      <c r="AE2862" t="e">
        <f t="shared" si="1499"/>
        <v>#DIV/0!</v>
      </c>
      <c r="AF2862" t="str">
        <f t="shared" si="1500"/>
        <v>-18.5744753886454-3.62560355852627i</v>
      </c>
      <c r="AG2862" t="e">
        <f t="shared" si="1501"/>
        <v>#DIV/0!</v>
      </c>
      <c r="AH2862" t="e">
        <f t="shared" si="1502"/>
        <v>#DIV/0!</v>
      </c>
      <c r="AI2862" t="e">
        <f t="shared" si="1503"/>
        <v>#DIV/0!</v>
      </c>
      <c r="AJ2862" t="e">
        <f t="shared" si="1504"/>
        <v>#DIV/0!</v>
      </c>
      <c r="AK2862"/>
      <c r="AL2862"/>
      <c r="AM2862"/>
      <c r="AN2862"/>
    </row>
    <row r="2863" spans="1:40" x14ac:dyDescent="0.3">
      <c r="A2863"/>
      <c r="B2863">
        <f t="shared" si="1505"/>
        <v>929000</v>
      </c>
      <c r="C2863" s="186" t="str">
        <f t="shared" si="1473"/>
        <v>-0.000550817734583317+0.00326307854139995i</v>
      </c>
      <c r="D2863" s="158" t="str">
        <f t="shared" si="1474"/>
        <v>-7.37784638932097-1.21941872381647i</v>
      </c>
      <c r="E2863" t="str">
        <f t="shared" si="1475"/>
        <v>109.474565892928-1706.16125520531i</v>
      </c>
      <c r="F2863" t="str">
        <f t="shared" si="1476"/>
        <v>0.961776972176848+0.162317694691374i</v>
      </c>
      <c r="G2863" t="str">
        <f t="shared" si="1471"/>
        <v>0.961776972176848+0.162317694691374i</v>
      </c>
      <c r="H2863" t="str">
        <f t="shared" si="1477"/>
        <v>11.1983574913346+2.40268829042124i</v>
      </c>
      <c r="I2863" t="str">
        <f t="shared" si="1478"/>
        <v>3648.17446898115i</v>
      </c>
      <c r="J2863" t="str">
        <f t="shared" si="1472"/>
        <v>-3295.41694849326+777.93088668639i</v>
      </c>
      <c r="K2863" t="str">
        <f t="shared" si="1479"/>
        <v>0.247539480378939-1.0486096040442i</v>
      </c>
      <c r="L2863" t="str">
        <f t="shared" si="1480"/>
        <v>0.0628475214315586-0.220052547306794i</v>
      </c>
      <c r="M2863" t="str">
        <f t="shared" si="1481"/>
        <v>0.310387001810498-1.26866215135099i</v>
      </c>
      <c r="N2863" t="str">
        <f t="shared" si="1482"/>
        <v>-11.875976217697i</v>
      </c>
      <c r="O2863" t="str">
        <f t="shared" si="1483"/>
        <v>0.77099490688043+0.636841309561838i</v>
      </c>
      <c r="P2863" t="str">
        <f t="shared" si="1484"/>
        <v>0.22900509311957-0.636841309561838i</v>
      </c>
      <c r="Q2863" t="str">
        <f t="shared" si="1485"/>
        <v>-0.22900509311957+12.5128175272588i</v>
      </c>
      <c r="R2863" t="str">
        <f t="shared" si="1486"/>
        <v>-0.0512129130927756-0.0173643605618401i</v>
      </c>
      <c r="S2863" t="str">
        <f t="shared" si="1487"/>
        <v>1.30326213637278i</v>
      </c>
      <c r="T2863" t="str">
        <f t="shared" si="1488"/>
        <v>0.022630313642571-0.0667438505271643i</v>
      </c>
      <c r="U2863" t="e">
        <f t="shared" si="1489"/>
        <v>#DIV/0!</v>
      </c>
      <c r="V2863" t="str">
        <f t="shared" si="1490"/>
        <v>0.0000833333333333333-0.000285530934861671i</v>
      </c>
      <c r="W2863" t="e">
        <f t="shared" si="1491"/>
        <v>#DIV/0!</v>
      </c>
      <c r="X2863" t="e">
        <f t="shared" si="1492"/>
        <v>#DIV/0!</v>
      </c>
      <c r="Y2863" t="str">
        <f t="shared" si="1493"/>
        <v>0.00096+3.96921382225149i</v>
      </c>
      <c r="Z2863" t="e">
        <f t="shared" si="1494"/>
        <v>#DIV/0!</v>
      </c>
      <c r="AA2863" t="e">
        <f t="shared" si="1495"/>
        <v>#DIV/0!</v>
      </c>
      <c r="AB2863" t="str">
        <f t="shared" si="1496"/>
        <v>0.0129136513208471-0.0380863839154736i</v>
      </c>
      <c r="AC2863" t="str">
        <f t="shared" si="1497"/>
        <v>0.955689475760519-0.0282045791798299i</v>
      </c>
      <c r="AD2863" t="str">
        <f t="shared" si="1498"/>
        <v>0.0146757414798571-0.0394191437264738i</v>
      </c>
      <c r="AE2863" t="e">
        <f t="shared" si="1499"/>
        <v>#DIV/0!</v>
      </c>
      <c r="AF2863" t="str">
        <f t="shared" si="1500"/>
        <v>-18.5762038806556-3.62210701423771i</v>
      </c>
      <c r="AG2863" t="e">
        <f t="shared" si="1501"/>
        <v>#DIV/0!</v>
      </c>
      <c r="AH2863" t="e">
        <f t="shared" si="1502"/>
        <v>#DIV/0!</v>
      </c>
      <c r="AI2863" t="e">
        <f t="shared" si="1503"/>
        <v>#DIV/0!</v>
      </c>
      <c r="AJ2863" t="e">
        <f t="shared" si="1504"/>
        <v>#DIV/0!</v>
      </c>
      <c r="AK2863"/>
      <c r="AL2863"/>
      <c r="AM2863"/>
      <c r="AN2863"/>
    </row>
    <row r="2864" spans="1:40" x14ac:dyDescent="0.3">
      <c r="A2864"/>
      <c r="B2864">
        <f t="shared" si="1505"/>
        <v>930000</v>
      </c>
      <c r="C2864" s="186" t="str">
        <f t="shared" si="1473"/>
        <v>-0.000549695888551991+0.00325983373050631i</v>
      </c>
      <c r="D2864" s="158" t="str">
        <f t="shared" si="1474"/>
        <v>-7.37843462538597-1.21824589154729i</v>
      </c>
      <c r="E2864" t="str">
        <f t="shared" si="1475"/>
        <v>109.240226009488-1704.34169328651i</v>
      </c>
      <c r="F2864" t="str">
        <f t="shared" si="1476"/>
        <v>0.961854820466139+0.162161471758413i</v>
      </c>
      <c r="G2864" t="str">
        <f t="shared" si="1471"/>
        <v>0.961854820466139+0.162161471758413i</v>
      </c>
      <c r="H2864" t="str">
        <f t="shared" si="1477"/>
        <v>11.1994925632847+2.40037088124696i</v>
      </c>
      <c r="I2864" t="str">
        <f t="shared" si="1478"/>
        <v>3652.10145979813i</v>
      </c>
      <c r="J2864" t="str">
        <f t="shared" si="1472"/>
        <v>-3302.51746759635+778.768271925019i</v>
      </c>
      <c r="K2864" t="str">
        <f t="shared" si="1479"/>
        <v>0.247035145732721-1.04760031103459i</v>
      </c>
      <c r="L2864" t="str">
        <f t="shared" si="1480"/>
        <v>0.0627226054674897-0.219851569593998i</v>
      </c>
      <c r="M2864" t="str">
        <f t="shared" si="1481"/>
        <v>0.309757751200211-1.26745188062859i</v>
      </c>
      <c r="N2864" t="str">
        <f t="shared" si="1482"/>
        <v>-11.8887598304178i</v>
      </c>
      <c r="O2864" t="str">
        <f t="shared" si="1483"/>
        <v>0.779072820383298+0.626933441874027i</v>
      </c>
      <c r="P2864" t="str">
        <f t="shared" si="1484"/>
        <v>0.220927179616702-0.626933441874027i</v>
      </c>
      <c r="Q2864" t="str">
        <f t="shared" si="1485"/>
        <v>-0.220927179616702+12.5156932722918i</v>
      </c>
      <c r="R2864" t="str">
        <f t="shared" si="1486"/>
        <v>-0.050387680109875-0.0167625689602876i</v>
      </c>
      <c r="S2864" t="str">
        <f t="shared" si="1487"/>
        <v>1.30466500196629i</v>
      </c>
      <c r="T2864" t="str">
        <f t="shared" si="1488"/>
        <v>0.0218695370655337-0.0657390427696269i</v>
      </c>
      <c r="U2864" t="e">
        <f t="shared" si="1489"/>
        <v>#DIV/0!</v>
      </c>
      <c r="V2864" t="str">
        <f t="shared" si="1490"/>
        <v>0.0000833333333333333-0.000285223912351067i</v>
      </c>
      <c r="W2864" t="e">
        <f t="shared" si="1491"/>
        <v>#DIV/0!</v>
      </c>
      <c r="X2864" t="e">
        <f t="shared" si="1492"/>
        <v>#DIV/0!</v>
      </c>
      <c r="Y2864" t="str">
        <f t="shared" si="1493"/>
        <v>0.00096+3.97348638826037i</v>
      </c>
      <c r="Z2864" t="e">
        <f t="shared" si="1494"/>
        <v>#DIV/0!</v>
      </c>
      <c r="AA2864" t="e">
        <f t="shared" si="1495"/>
        <v>#DIV/0!</v>
      </c>
      <c r="AB2864" t="str">
        <f t="shared" si="1496"/>
        <v>0.012479525501643-0.0375130053388324i</v>
      </c>
      <c r="AC2864" t="str">
        <f t="shared" si="1497"/>
        <v>0.956319700590701-0.0274371422409281i</v>
      </c>
      <c r="AD2864" t="str">
        <f t="shared" si="1498"/>
        <v>0.0141632944348844-0.0388200776287378i</v>
      </c>
      <c r="AE2864" t="e">
        <f t="shared" si="1499"/>
        <v>#DIV/0!</v>
      </c>
      <c r="AF2864" t="str">
        <f t="shared" si="1500"/>
        <v>-18.5779271886707-3.61861677279425i</v>
      </c>
      <c r="AG2864" t="e">
        <f t="shared" si="1501"/>
        <v>#DIV/0!</v>
      </c>
      <c r="AH2864" t="e">
        <f t="shared" si="1502"/>
        <v>#DIV/0!</v>
      </c>
      <c r="AI2864" t="e">
        <f t="shared" si="1503"/>
        <v>#DIV/0!</v>
      </c>
      <c r="AJ2864" t="e">
        <f t="shared" si="1504"/>
        <v>#DIV/0!</v>
      </c>
      <c r="AK2864"/>
      <c r="AL2864"/>
      <c r="AM2864"/>
      <c r="AN2864"/>
    </row>
    <row r="2865" spans="1:40" x14ac:dyDescent="0.3">
      <c r="A2865"/>
      <c r="B2865">
        <f t="shared" si="1505"/>
        <v>931000</v>
      </c>
      <c r="C2865" s="186" t="str">
        <f t="shared" si="1473"/>
        <v>-0.000548577403359967+0.00325659510053611i</v>
      </c>
      <c r="D2865" s="158" t="str">
        <f t="shared" si="1474"/>
        <v>-7.3790210992146-1.21707516470358i</v>
      </c>
      <c r="E2865" t="str">
        <f t="shared" si="1475"/>
        <v>109.006636733041-1702.52599214236i</v>
      </c>
      <c r="F2865" t="str">
        <f t="shared" si="1476"/>
        <v>0.961932435537674+0.16200552962709i</v>
      </c>
      <c r="G2865" t="str">
        <f t="shared" si="1471"/>
        <v>0.961932435537674+0.16200552962709i</v>
      </c>
      <c r="H2865" t="str">
        <f t="shared" si="1477"/>
        <v>11.2006242337843+2.39805765394232i</v>
      </c>
      <c r="I2865" t="str">
        <f t="shared" si="1478"/>
        <v>3656.02845061512i</v>
      </c>
      <c r="J2865" t="str">
        <f t="shared" si="1472"/>
        <v>-3309.62562577324+779.605657163647i</v>
      </c>
      <c r="K2865" t="str">
        <f t="shared" si="1479"/>
        <v>0.246532322680658-1.04659283219392i</v>
      </c>
      <c r="L2865" t="str">
        <f t="shared" si="1480"/>
        <v>0.0625980514937461-0.219650920463906i</v>
      </c>
      <c r="M2865" t="str">
        <f t="shared" si="1481"/>
        <v>0.309130374174404-1.26624375265783i</v>
      </c>
      <c r="N2865" t="str">
        <f t="shared" si="1482"/>
        <v>-11.9015434431387i</v>
      </c>
      <c r="O2865" t="str">
        <f t="shared" si="1483"/>
        <v>0.787023418952184+0.616923121645489i</v>
      </c>
      <c r="P2865" t="str">
        <f t="shared" si="1484"/>
        <v>0.212976581047816-0.616923121645489i</v>
      </c>
      <c r="Q2865" t="str">
        <f t="shared" si="1485"/>
        <v>-0.212976581047816+12.5184665647842i</v>
      </c>
      <c r="R2865" t="str">
        <f t="shared" si="1486"/>
        <v>-0.0495561438990606-0.0161698944437585i</v>
      </c>
      <c r="S2865" t="str">
        <f t="shared" si="1487"/>
        <v>1.30606786755981i</v>
      </c>
      <c r="T2865" t="str">
        <f t="shared" si="1488"/>
        <v>0.0211189795548269-0.0647236871867332i</v>
      </c>
      <c r="U2865" t="e">
        <f t="shared" si="1489"/>
        <v>#DIV/0!</v>
      </c>
      <c r="V2865" t="str">
        <f t="shared" si="1490"/>
        <v>0.0000833333333333333-0.000284917549394728i</v>
      </c>
      <c r="W2865" t="e">
        <f t="shared" si="1491"/>
        <v>#DIV/0!</v>
      </c>
      <c r="X2865" t="e">
        <f t="shared" si="1492"/>
        <v>#DIV/0!</v>
      </c>
      <c r="Y2865" t="str">
        <f t="shared" si="1493"/>
        <v>0.00096+3.97775895426925i</v>
      </c>
      <c r="Z2865" t="e">
        <f t="shared" si="1494"/>
        <v>#DIV/0!</v>
      </c>
      <c r="AA2865" t="e">
        <f t="shared" si="1495"/>
        <v>#DIV/0!</v>
      </c>
      <c r="AB2865" t="str">
        <f t="shared" si="1496"/>
        <v>0.0120512310403909-0.0369336078027992i</v>
      </c>
      <c r="AC2865" t="str">
        <f t="shared" si="1497"/>
        <v>0.956958451417369-0.0266770960164211i</v>
      </c>
      <c r="AD2865" t="str">
        <f t="shared" si="1498"/>
        <v>0.0136585557284594-0.0382140281493121i</v>
      </c>
      <c r="AE2865" t="e">
        <f t="shared" si="1499"/>
        <v>#DIV/0!</v>
      </c>
      <c r="AF2865" t="str">
        <f t="shared" si="1500"/>
        <v>-18.5796453329989-3.6151328186459i</v>
      </c>
      <c r="AG2865" t="e">
        <f t="shared" si="1501"/>
        <v>#DIV/0!</v>
      </c>
      <c r="AH2865" t="e">
        <f t="shared" si="1502"/>
        <v>#DIV/0!</v>
      </c>
      <c r="AI2865" t="e">
        <f t="shared" si="1503"/>
        <v>#DIV/0!</v>
      </c>
      <c r="AJ2865" t="e">
        <f t="shared" si="1504"/>
        <v>#DIV/0!</v>
      </c>
      <c r="AK2865"/>
      <c r="AL2865"/>
      <c r="AM2865"/>
      <c r="AN2865"/>
    </row>
    <row r="2866" spans="1:40" x14ac:dyDescent="0.3">
      <c r="A2866"/>
      <c r="B2866">
        <f t="shared" si="1505"/>
        <v>932000</v>
      </c>
      <c r="C2866" s="186" t="str">
        <f t="shared" si="1473"/>
        <v>-0.000547462265856175+0.0032533626346803i</v>
      </c>
      <c r="D2866" s="158" t="str">
        <f t="shared" si="1474"/>
        <v>-7.37960581770241-1.21590653812679i</v>
      </c>
      <c r="E2866" t="str">
        <f t="shared" si="1475"/>
        <v>108.773794865725-1700.71413955002i</v>
      </c>
      <c r="F2866" t="str">
        <f t="shared" si="1476"/>
        <v>0.962009818304023+0.161849867607739i</v>
      </c>
      <c r="G2866" t="str">
        <f t="shared" si="1471"/>
        <v>0.962009818304023+0.161849867607739i</v>
      </c>
      <c r="H2866" t="str">
        <f t="shared" si="1477"/>
        <v>11.2017525161486+2.39574859815979i</v>
      </c>
      <c r="I2866" t="str">
        <f t="shared" si="1478"/>
        <v>3659.95544143211i</v>
      </c>
      <c r="J2866" t="str">
        <f t="shared" si="1472"/>
        <v>-3316.74142302394+780.443042402277i</v>
      </c>
      <c r="K2866" t="str">
        <f t="shared" si="1479"/>
        <v>0.246031005304286-1.04558716306722i</v>
      </c>
      <c r="L2866" t="str">
        <f t="shared" si="1480"/>
        <v>0.0624738581539492-0.219450599244989i</v>
      </c>
      <c r="M2866" t="str">
        <f t="shared" si="1481"/>
        <v>0.308504863458235-1.26503776231221i</v>
      </c>
      <c r="N2866" t="str">
        <f t="shared" si="1482"/>
        <v>-11.9143270558596i</v>
      </c>
      <c r="O2866" t="str">
        <f t="shared" si="1483"/>
        <v>0.794845403311909+0.6068119847481i</v>
      </c>
      <c r="P2866" t="str">
        <f t="shared" si="1484"/>
        <v>0.205154596688091-0.6068119847481i</v>
      </c>
      <c r="Q2866" t="str">
        <f t="shared" si="1485"/>
        <v>-0.205154596688091+12.5211390406077i</v>
      </c>
      <c r="R2866" t="str">
        <f t="shared" si="1486"/>
        <v>-0.0487183801366012-0.0155864251987731i</v>
      </c>
      <c r="S2866" t="str">
        <f t="shared" si="1487"/>
        <v>1.30747073315332i</v>
      </c>
      <c r="T2866" t="str">
        <f t="shared" si="1488"/>
        <v>0.0203787947818792-0.0636978561952441i</v>
      </c>
      <c r="U2866" t="e">
        <f t="shared" si="1489"/>
        <v>#DIV/0!</v>
      </c>
      <c r="V2866" t="str">
        <f t="shared" si="1490"/>
        <v>0.0000833333333333333-0.000284611843869627i</v>
      </c>
      <c r="W2866" t="e">
        <f t="shared" si="1491"/>
        <v>#DIV/0!</v>
      </c>
      <c r="X2866" t="e">
        <f t="shared" si="1492"/>
        <v>#DIV/0!</v>
      </c>
      <c r="Y2866" t="str">
        <f t="shared" si="1493"/>
        <v>0.00096+3.98203152027814i</v>
      </c>
      <c r="Z2866" t="e">
        <f t="shared" si="1494"/>
        <v>#DIV/0!</v>
      </c>
      <c r="AA2866" t="e">
        <f t="shared" si="1495"/>
        <v>#DIV/0!</v>
      </c>
      <c r="AB2866" t="str">
        <f t="shared" si="1496"/>
        <v>0.0116288556274021-0.0363482326309196i</v>
      </c>
      <c r="AC2866" t="str">
        <f t="shared" si="1497"/>
        <v>0.957605671646085-0.0259245480458905i</v>
      </c>
      <c r="AD2866" t="str">
        <f t="shared" si="1498"/>
        <v>0.0131616253308569-0.0376010966818661i</v>
      </c>
      <c r="AE2866" t="e">
        <f t="shared" si="1499"/>
        <v>#DIV/0!</v>
      </c>
      <c r="AF2866" t="str">
        <f t="shared" si="1500"/>
        <v>-18.581358333851-3.61165513628658i</v>
      </c>
      <c r="AG2866" t="e">
        <f t="shared" si="1501"/>
        <v>#DIV/0!</v>
      </c>
      <c r="AH2866" t="e">
        <f t="shared" si="1502"/>
        <v>#DIV/0!</v>
      </c>
      <c r="AI2866" t="e">
        <f t="shared" si="1503"/>
        <v>#DIV/0!</v>
      </c>
      <c r="AJ2866" t="e">
        <f t="shared" si="1504"/>
        <v>#DIV/0!</v>
      </c>
      <c r="AK2866"/>
      <c r="AL2866"/>
      <c r="AM2866"/>
      <c r="AN2866"/>
    </row>
    <row r="2867" spans="1:40" x14ac:dyDescent="0.3">
      <c r="A2867"/>
      <c r="B2867">
        <f t="shared" si="1505"/>
        <v>933000</v>
      </c>
      <c r="C2867" s="186" t="str">
        <f t="shared" si="1473"/>
        <v>-0.000546350462952482+0.00325013631618717i</v>
      </c>
      <c r="D2867" s="158" t="str">
        <f t="shared" si="1474"/>
        <v>-7.38018878771205-1.21474000667275i</v>
      </c>
      <c r="E2867" t="str">
        <f t="shared" si="1475"/>
        <v>108.541697226668-1698.90612333795i</v>
      </c>
      <c r="F2867" t="str">
        <f t="shared" si="1476"/>
        <v>0.962086969673402+0.161694485012633i</v>
      </c>
      <c r="G2867" t="str">
        <f t="shared" si="1471"/>
        <v>0.962086969673402+0.161694485012633i</v>
      </c>
      <c r="H2867" t="str">
        <f t="shared" si="1477"/>
        <v>11.2028774236292+2.39344370358131i</v>
      </c>
      <c r="I2867" t="str">
        <f t="shared" si="1478"/>
        <v>3663.8824322491i</v>
      </c>
      <c r="J2867" t="str">
        <f t="shared" si="1472"/>
        <v>-3323.86485934845+781.280427640905i</v>
      </c>
      <c r="K2867" t="str">
        <f t="shared" si="1479"/>
        <v>0.245531187713479-1.04458329921203i</v>
      </c>
      <c r="L2867" t="str">
        <f t="shared" si="1480"/>
        <v>0.0623500240978581-0.219250605266846i</v>
      </c>
      <c r="M2867" t="str">
        <f t="shared" si="1481"/>
        <v>0.307881211811337-1.26383390447888i</v>
      </c>
      <c r="N2867" t="str">
        <f t="shared" si="1482"/>
        <v>-11.9271106685805i</v>
      </c>
      <c r="O2867" t="str">
        <f t="shared" si="1483"/>
        <v>0.802537495205296+0.596601683528977i</v>
      </c>
      <c r="P2867" t="str">
        <f t="shared" si="1484"/>
        <v>0.197462504794704-0.596601683528977i</v>
      </c>
      <c r="Q2867" t="str">
        <f t="shared" si="1485"/>
        <v>-0.197462504794704+12.5237123521095i</v>
      </c>
      <c r="R2867" t="str">
        <f t="shared" si="1486"/>
        <v>-0.0478744658959527-0.0150122493680168i</v>
      </c>
      <c r="S2867" t="str">
        <f t="shared" si="1487"/>
        <v>1.30887359874683i</v>
      </c>
      <c r="T2867" t="str">
        <f t="shared" si="1488"/>
        <v>0.019649136855601-0.062661624465318i</v>
      </c>
      <c r="U2867" t="e">
        <f t="shared" si="1489"/>
        <v>#DIV/0!</v>
      </c>
      <c r="V2867" t="str">
        <f t="shared" si="1490"/>
        <v>0.0000833333333333333-0.000284306793661835i</v>
      </c>
      <c r="W2867" t="e">
        <f t="shared" si="1491"/>
        <v>#DIV/0!</v>
      </c>
      <c r="X2867" t="e">
        <f t="shared" si="1492"/>
        <v>#DIV/0!</v>
      </c>
      <c r="Y2867" t="str">
        <f t="shared" si="1493"/>
        <v>0.00096+3.98630408628702i</v>
      </c>
      <c r="Z2867" t="e">
        <f t="shared" si="1494"/>
        <v>#DIV/0!</v>
      </c>
      <c r="AA2867" t="e">
        <f t="shared" si="1495"/>
        <v>#DIV/0!</v>
      </c>
      <c r="AB2867" t="str">
        <f t="shared" si="1496"/>
        <v>0.0112124872026303-0.0357569224326071i</v>
      </c>
      <c r="AC2867" t="str">
        <f t="shared" si="1497"/>
        <v>0.958261303257215-0.0251796060894148i</v>
      </c>
      <c r="AD2867" t="str">
        <f t="shared" si="1498"/>
        <v>0.0126726018235672-0.0369813861731715i</v>
      </c>
      <c r="AE2867" t="e">
        <f t="shared" si="1499"/>
        <v>#DIV/0!</v>
      </c>
      <c r="AF2867" t="str">
        <f t="shared" si="1500"/>
        <v>-18.5830662113413-3.60818371025406i</v>
      </c>
      <c r="AG2867" t="e">
        <f t="shared" si="1501"/>
        <v>#DIV/0!</v>
      </c>
      <c r="AH2867" t="e">
        <f t="shared" si="1502"/>
        <v>#DIV/0!</v>
      </c>
      <c r="AI2867" t="e">
        <f t="shared" si="1503"/>
        <v>#DIV/0!</v>
      </c>
      <c r="AJ2867" t="e">
        <f t="shared" si="1504"/>
        <v>#DIV/0!</v>
      </c>
      <c r="AK2867"/>
      <c r="AL2867"/>
      <c r="AM2867"/>
      <c r="AN2867"/>
    </row>
    <row r="2868" spans="1:40" x14ac:dyDescent="0.3">
      <c r="A2868"/>
      <c r="B2868">
        <f t="shared" si="1505"/>
        <v>934000</v>
      </c>
      <c r="C2868" s="186" t="str">
        <f t="shared" si="1473"/>
        <v>-0.000545241981623311+0.00324691612836216i</v>
      </c>
      <c r="D2868" s="158" t="str">
        <f t="shared" si="1474"/>
        <v>-7.38077001607345-1.21357556521168i</v>
      </c>
      <c r="E2868" t="str">
        <f t="shared" si="1475"/>
        <v>108.310340651873-1697.10193138565i</v>
      </c>
      <c r="F2868" t="str">
        <f t="shared" si="1476"/>
        <v>0.962163890549696+0.161539381155972i</v>
      </c>
      <c r="G2868" t="str">
        <f t="shared" si="1471"/>
        <v>0.962163890549696+0.161539381155972i</v>
      </c>
      <c r="H2868" t="str">
        <f t="shared" si="1477"/>
        <v>11.2039989694144+2.39114295991832i</v>
      </c>
      <c r="I2868" t="str">
        <f t="shared" si="1478"/>
        <v>3667.80942306608i</v>
      </c>
      <c r="J2868" t="str">
        <f t="shared" si="1472"/>
        <v>-3330.99593474677+782.117812879535i</v>
      </c>
      <c r="K2868" t="str">
        <f t="shared" si="1479"/>
        <v>0.245032864046289-1.04358123619831i</v>
      </c>
      <c r="L2868" t="str">
        <f t="shared" si="1480"/>
        <v>0.0622265479813372-0.219050937860217i</v>
      </c>
      <c r="M2868" t="str">
        <f t="shared" si="1481"/>
        <v>0.307259412027626-1.26263217405853i</v>
      </c>
      <c r="N2868" t="str">
        <f t="shared" si="1482"/>
        <v>-11.9398942813014i</v>
      </c>
      <c r="O2868" t="str">
        <f t="shared" si="1483"/>
        <v>0.810098437602004+0.586293886540524i</v>
      </c>
      <c r="P2868" t="str">
        <f t="shared" si="1484"/>
        <v>0.189901562397996-0.586293886540524i</v>
      </c>
      <c r="Q2868" t="str">
        <f t="shared" si="1485"/>
        <v>-0.189901562397996+12.5261881678419i</v>
      </c>
      <c r="R2868" t="str">
        <f t="shared" si="1486"/>
        <v>-0.0470244796685554-0.014447455028864i</v>
      </c>
      <c r="S2868" t="str">
        <f t="shared" si="1487"/>
        <v>1.31027646434034i</v>
      </c>
      <c r="T2868" t="str">
        <f t="shared" si="1488"/>
        <v>0.018930160293936-0.061615068957559i</v>
      </c>
      <c r="U2868" t="e">
        <f t="shared" si="1489"/>
        <v>#DIV/0!</v>
      </c>
      <c r="V2868" t="str">
        <f t="shared" si="1490"/>
        <v>0.0000833333333333333-0.00028400239666648i</v>
      </c>
      <c r="W2868" t="e">
        <f t="shared" si="1491"/>
        <v>#DIV/0!</v>
      </c>
      <c r="X2868" t="e">
        <f t="shared" si="1492"/>
        <v>#DIV/0!</v>
      </c>
      <c r="Y2868" t="str">
        <f t="shared" si="1493"/>
        <v>0.00096+3.9905766522959i</v>
      </c>
      <c r="Z2868" t="e">
        <f t="shared" si="1494"/>
        <v>#DIV/0!</v>
      </c>
      <c r="AA2868" t="e">
        <f t="shared" si="1495"/>
        <v>#DIV/0!</v>
      </c>
      <c r="AB2868" t="str">
        <f t="shared" si="1496"/>
        <v>0.010802213939438-0.0351597211242837i</v>
      </c>
      <c r="AC2868" t="str">
        <f t="shared" si="1497"/>
        <v>0.958925286781182-0.0244423781107007i</v>
      </c>
      <c r="AD2868" t="str">
        <f t="shared" si="1498"/>
        <v>0.0121915823722237-0.0363550011025303i</v>
      </c>
      <c r="AE2868" t="e">
        <f t="shared" si="1499"/>
        <v>#DIV/0!</v>
      </c>
      <c r="AF2868" t="str">
        <f t="shared" si="1500"/>
        <v>-18.5847689854878-3.60471852513i</v>
      </c>
      <c r="AG2868" t="e">
        <f t="shared" si="1501"/>
        <v>#DIV/0!</v>
      </c>
      <c r="AH2868" t="e">
        <f t="shared" si="1502"/>
        <v>#DIV/0!</v>
      </c>
      <c r="AI2868" t="e">
        <f t="shared" si="1503"/>
        <v>#DIV/0!</v>
      </c>
      <c r="AJ2868" t="e">
        <f t="shared" si="1504"/>
        <v>#DIV/0!</v>
      </c>
      <c r="AK2868"/>
      <c r="AL2868"/>
      <c r="AM2868"/>
      <c r="AN2868"/>
    </row>
    <row r="2869" spans="1:40" x14ac:dyDescent="0.3">
      <c r="A2869"/>
      <c r="B2869">
        <f t="shared" si="1505"/>
        <v>935000</v>
      </c>
      <c r="C2869" s="186" t="str">
        <f t="shared" si="1473"/>
        <v>-0.000544136808905297+0.00324370205456751i</v>
      </c>
      <c r="D2869" s="158" t="str">
        <f t="shared" si="1474"/>
        <v>-7.38134950958382-1.21241320862805i</v>
      </c>
      <c r="E2869" t="str">
        <f t="shared" si="1475"/>
        <v>108.079721994121-1695.3015516234i</v>
      </c>
      <c r="F2869" t="str">
        <f t="shared" si="1476"/>
        <v>0.962240581832462+0.161384555353879i</v>
      </c>
      <c r="G2869" t="str">
        <f t="shared" si="1471"/>
        <v>0.962240581832462+0.161384555353879i</v>
      </c>
      <c r="H2869" t="str">
        <f t="shared" si="1477"/>
        <v>11.2051171666294+2.38884635691147i</v>
      </c>
      <c r="I2869" t="str">
        <f t="shared" si="1478"/>
        <v>3671.73641388307i</v>
      </c>
      <c r="J2869" t="str">
        <f t="shared" si="1472"/>
        <v>-3338.13464921889+782.955198118164i</v>
      </c>
      <c r="K2869" t="str">
        <f t="shared" si="1479"/>
        <v>0.244536028468785-1.04258096960847i</v>
      </c>
      <c r="L2869" t="str">
        <f t="shared" si="1480"/>
        <v>0.0621034284663242-0.21885159635698i</v>
      </c>
      <c r="M2869" t="str">
        <f t="shared" si="1481"/>
        <v>0.306639456935109-1.26143256596545i</v>
      </c>
      <c r="N2869" t="str">
        <f t="shared" si="1482"/>
        <v>-11.9526778940222i</v>
      </c>
      <c r="O2869" t="str">
        <f t="shared" si="1483"/>
        <v>0.817526994903893+0.575890278267839i</v>
      </c>
      <c r="P2869" t="str">
        <f t="shared" si="1484"/>
        <v>0.182473005096107-0.575890278267839i</v>
      </c>
      <c r="Q2869" t="str">
        <f t="shared" si="1485"/>
        <v>-0.182473005096107+12.52856817229i</v>
      </c>
      <c r="R2869" t="str">
        <f t="shared" si="1486"/>
        <v>-0.0461685013844348-0.01389213017116i</v>
      </c>
      <c r="S2869" t="str">
        <f t="shared" si="1487"/>
        <v>1.31167932993385i</v>
      </c>
      <c r="T2869" t="str">
        <f t="shared" si="1488"/>
        <v>0.018222019994261-0.0605582689599855i</v>
      </c>
      <c r="U2869" t="e">
        <f t="shared" si="1489"/>
        <v>#DIV/0!</v>
      </c>
      <c r="V2869" t="str">
        <f t="shared" si="1490"/>
        <v>0.0000833333333333333-0.000283698650787692i</v>
      </c>
      <c r="W2869" t="e">
        <f t="shared" si="1491"/>
        <v>#DIV/0!</v>
      </c>
      <c r="X2869" t="e">
        <f t="shared" si="1492"/>
        <v>#DIV/0!</v>
      </c>
      <c r="Y2869" t="str">
        <f t="shared" si="1493"/>
        <v>0.00096+3.99484921830478i</v>
      </c>
      <c r="Z2869" t="e">
        <f t="shared" si="1494"/>
        <v>#DIV/0!</v>
      </c>
      <c r="AA2869" t="e">
        <f t="shared" si="1495"/>
        <v>#DIV/0!</v>
      </c>
      <c r="AB2869" t="str">
        <f t="shared" si="1496"/>
        <v>0.0103981242277055-0.0345566739504759i</v>
      </c>
      <c r="AC2869" t="str">
        <f t="shared" si="1497"/>
        <v>0.959597561273747-0.0237129722594396i</v>
      </c>
      <c r="AD2869" t="str">
        <f t="shared" si="1498"/>
        <v>0.0117186626998759-0.0357220474606617i</v>
      </c>
      <c r="AE2869" t="e">
        <f t="shared" si="1499"/>
        <v>#DIV/0!</v>
      </c>
      <c r="AF2869" t="str">
        <f t="shared" si="1500"/>
        <v>-18.5864666762132-3.60125956553952i</v>
      </c>
      <c r="AG2869" t="e">
        <f t="shared" si="1501"/>
        <v>#DIV/0!</v>
      </c>
      <c r="AH2869" t="e">
        <f t="shared" si="1502"/>
        <v>#DIV/0!</v>
      </c>
      <c r="AI2869" t="e">
        <f t="shared" si="1503"/>
        <v>#DIV/0!</v>
      </c>
      <c r="AJ2869" t="e">
        <f t="shared" si="1504"/>
        <v>#DIV/0!</v>
      </c>
      <c r="AK2869"/>
      <c r="AL2869"/>
      <c r="AM2869"/>
      <c r="AN2869"/>
    </row>
    <row r="2870" spans="1:40" x14ac:dyDescent="0.3">
      <c r="A2870"/>
      <c r="B2870">
        <f t="shared" si="1505"/>
        <v>936000</v>
      </c>
      <c r="C2870" s="186" t="str">
        <f t="shared" si="1473"/>
        <v>-0.000543034931896916+0.00324049407822208i</v>
      </c>
      <c r="D2870" s="158" t="str">
        <f t="shared" si="1474"/>
        <v>-7.38192727500784-1.21125293182064i</v>
      </c>
      <c r="E2870" t="str">
        <f t="shared" si="1475"/>
        <v>107.849838122858-1693.50497203203i</v>
      </c>
      <c r="F2870" t="str">
        <f t="shared" si="1476"/>
        <v>0.962317044416951+0.161230006924392i</v>
      </c>
      <c r="G2870" t="str">
        <f t="shared" si="1471"/>
        <v>0.962317044416951+0.161230006924392i</v>
      </c>
      <c r="H2870" t="str">
        <f t="shared" si="1477"/>
        <v>11.2062320283363+2.38655388433071i</v>
      </c>
      <c r="I2870" t="str">
        <f t="shared" si="1478"/>
        <v>3675.66340470006i</v>
      </c>
      <c r="J2870" t="str">
        <f t="shared" si="1472"/>
        <v>-3345.28100276481+783.792583356793i</v>
      </c>
      <c r="K2870" t="str">
        <f t="shared" si="1479"/>
        <v>0.244040675174898-1.04158249503728i</v>
      </c>
      <c r="L2870" t="str">
        <f t="shared" si="1480"/>
        <v>0.0619806642208001-0.218652580090155i</v>
      </c>
      <c r="M2870" t="str">
        <f t="shared" si="1481"/>
        <v>0.306021339395698-1.26023507512744i</v>
      </c>
      <c r="N2870" t="str">
        <f t="shared" si="1482"/>
        <v>-11.9654615067431i</v>
      </c>
      <c r="O2870" t="str">
        <f t="shared" si="1483"/>
        <v>0.824821953147178+0.565392558853116i</v>
      </c>
      <c r="P2870" t="str">
        <f t="shared" si="1484"/>
        <v>0.175178046852822-0.565392558853116i</v>
      </c>
      <c r="Q2870" t="str">
        <f t="shared" si="1485"/>
        <v>-0.175178046852822+12.5308540655962i</v>
      </c>
      <c r="R2870" t="str">
        <f t="shared" si="1486"/>
        <v>-0.0453066124325634-0.0133463626742357i</v>
      </c>
      <c r="S2870" t="str">
        <f t="shared" si="1487"/>
        <v>1.31308219552737i</v>
      </c>
      <c r="T2870" t="str">
        <f t="shared" si="1488"/>
        <v>0.01752487120259-0.059491306124858i</v>
      </c>
      <c r="U2870" t="e">
        <f t="shared" si="1489"/>
        <v>#DIV/0!</v>
      </c>
      <c r="V2870" t="str">
        <f t="shared" si="1490"/>
        <v>0.0000833333333333333-0.00028339555393856i</v>
      </c>
      <c r="W2870" t="e">
        <f t="shared" si="1491"/>
        <v>#DIV/0!</v>
      </c>
      <c r="X2870" t="e">
        <f t="shared" si="1492"/>
        <v>#DIV/0!</v>
      </c>
      <c r="Y2870" t="str">
        <f t="shared" si="1493"/>
        <v>0.00096+3.99912178431366i</v>
      </c>
      <c r="Z2870" t="e">
        <f t="shared" si="1494"/>
        <v>#DIV/0!</v>
      </c>
      <c r="AA2870" t="e">
        <f t="shared" si="1495"/>
        <v>#DIV/0!</v>
      </c>
      <c r="AB2870" t="str">
        <f t="shared" si="1496"/>
        <v>0.0100003066562577-0.0339478275048296i</v>
      </c>
      <c r="AC2870" t="str">
        <f t="shared" si="1497"/>
        <v>0.960278064291353-0.0229914968528484i</v>
      </c>
      <c r="AD2870" t="str">
        <f t="shared" si="1498"/>
        <v>0.0112539370606044-0.0350826327280315i</v>
      </c>
      <c r="AE2870" t="e">
        <f t="shared" si="1499"/>
        <v>#DIV/0!</v>
      </c>
      <c r="AF2870" t="str">
        <f t="shared" si="1500"/>
        <v>-18.5881593033441-3.59780681615135i</v>
      </c>
      <c r="AG2870" t="e">
        <f t="shared" si="1501"/>
        <v>#DIV/0!</v>
      </c>
      <c r="AH2870" t="e">
        <f t="shared" si="1502"/>
        <v>#DIV/0!</v>
      </c>
      <c r="AI2870" t="e">
        <f t="shared" si="1503"/>
        <v>#DIV/0!</v>
      </c>
      <c r="AJ2870" t="e">
        <f t="shared" si="1504"/>
        <v>#DIV/0!</v>
      </c>
      <c r="AK2870"/>
      <c r="AL2870"/>
      <c r="AM2870"/>
      <c r="AN2870"/>
    </row>
    <row r="2871" spans="1:40" x14ac:dyDescent="0.3">
      <c r="A2871"/>
      <c r="B2871">
        <f t="shared" si="1505"/>
        <v>937000</v>
      </c>
      <c r="C2871" s="186" t="str">
        <f t="shared" si="1473"/>
        <v>-0.000541936337758213+0.00323729218280126i</v>
      </c>
      <c r="D2871" s="158" t="str">
        <f t="shared" si="1474"/>
        <v>-7.38250331907816-1.21009472970251i</v>
      </c>
      <c r="E2871" t="str">
        <f t="shared" si="1475"/>
        <v>107.620685924094-1691.7121806426i</v>
      </c>
      <c r="F2871" t="str">
        <f t="shared" si="1476"/>
        <v>0.962393279194176+0.161075735187476i</v>
      </c>
      <c r="G2871" t="str">
        <f t="shared" si="1471"/>
        <v>0.962393279194176+0.161075735187476i</v>
      </c>
      <c r="H2871" t="str">
        <f t="shared" si="1477"/>
        <v>11.2073435675356+2.38426553197526i</v>
      </c>
      <c r="I2871" t="str">
        <f t="shared" si="1478"/>
        <v>3679.59039551705i</v>
      </c>
      <c r="J2871" t="str">
        <f t="shared" si="1472"/>
        <v>-3352.43499538455+784.629968595422i</v>
      </c>
      <c r="K2871" t="str">
        <f t="shared" si="1479"/>
        <v>0.243546798386262-1.04058580809188i</v>
      </c>
      <c r="L2871" t="str">
        <f t="shared" si="1480"/>
        <v>0.0618582539187554-0.21845388839391i</v>
      </c>
      <c r="M2871" t="str">
        <f t="shared" si="1481"/>
        <v>0.305405052305017-1.25903969648579i</v>
      </c>
      <c r="N2871" t="str">
        <f t="shared" si="1482"/>
        <v>-11.978245119464i</v>
      </c>
      <c r="O2871" t="str">
        <f t="shared" si="1483"/>
        <v>0.831982120200455+0.554802443818298i</v>
      </c>
      <c r="P2871" t="str">
        <f t="shared" si="1484"/>
        <v>0.168017879799545-0.554802443818298i</v>
      </c>
      <c r="Q2871" t="str">
        <f t="shared" si="1485"/>
        <v>-0.168017879799545+12.5330475632823i</v>
      </c>
      <c r="R2871" t="str">
        <f t="shared" si="1486"/>
        <v>-0.0444388956810553-0.0128102402832128i</v>
      </c>
      <c r="S2871" t="str">
        <f t="shared" si="1487"/>
        <v>1.31448506112088i</v>
      </c>
      <c r="T2871" t="str">
        <f t="shared" si="1488"/>
        <v>0.0168388694816521-0.0584142645054564i</v>
      </c>
      <c r="U2871" t="e">
        <f t="shared" si="1489"/>
        <v>#DIV/0!</v>
      </c>
      <c r="V2871" t="str">
        <f t="shared" si="1490"/>
        <v>0.0000833333333333333-0.000283093104041081i</v>
      </c>
      <c r="W2871" t="e">
        <f t="shared" si="1491"/>
        <v>#DIV/0!</v>
      </c>
      <c r="X2871" t="e">
        <f t="shared" si="1492"/>
        <v>#DIV/0!</v>
      </c>
      <c r="Y2871" t="str">
        <f t="shared" si="1493"/>
        <v>0.00096+4.00339435032255i</v>
      </c>
      <c r="Z2871" t="e">
        <f t="shared" si="1494"/>
        <v>#DIV/0!</v>
      </c>
      <c r="AA2871" t="e">
        <f t="shared" si="1495"/>
        <v>#DIV/0!</v>
      </c>
      <c r="AB2871" t="str">
        <f t="shared" si="1496"/>
        <v>0.00960884999464836-0.0333332297510969i</v>
      </c>
      <c r="AC2871" t="str">
        <f t="shared" si="1497"/>
        <v>0.960966731866495-0.0222780603564685i</v>
      </c>
      <c r="AD2871" t="str">
        <f t="shared" si="1498"/>
        <v>0.0107974982135427-0.0344368658527028i</v>
      </c>
      <c r="AE2871" t="e">
        <f t="shared" si="1499"/>
        <v>#DIV/0!</v>
      </c>
      <c r="AF2871" t="str">
        <f t="shared" si="1500"/>
        <v>-18.5898468866138-3.59436026167777i</v>
      </c>
      <c r="AG2871" t="e">
        <f t="shared" si="1501"/>
        <v>#DIV/0!</v>
      </c>
      <c r="AH2871" t="e">
        <f t="shared" si="1502"/>
        <v>#DIV/0!</v>
      </c>
      <c r="AI2871" t="e">
        <f t="shared" si="1503"/>
        <v>#DIV/0!</v>
      </c>
      <c r="AJ2871" t="e">
        <f t="shared" si="1504"/>
        <v>#DIV/0!</v>
      </c>
      <c r="AK2871"/>
      <c r="AL2871"/>
      <c r="AM2871"/>
      <c r="AN2871"/>
    </row>
    <row r="2872" spans="1:40" x14ac:dyDescent="0.3">
      <c r="A2872"/>
      <c r="B2872">
        <f t="shared" si="1505"/>
        <v>938000</v>
      </c>
      <c r="C2872" s="186" t="str">
        <f t="shared" si="1473"/>
        <v>-0.000540841013710351+0.00323409635183652i</v>
      </c>
      <c r="D2872" s="158" t="str">
        <f t="shared" si="1474"/>
        <v>-7.38307764849518-1.20893859720085i</v>
      </c>
      <c r="E2872" t="str">
        <f t="shared" si="1475"/>
        <v>107.392262300289-1689.92316553616i</v>
      </c>
      <c r="F2872" t="str">
        <f t="shared" si="1476"/>
        <v>0.962469287050879+0.160921739464991i</v>
      </c>
      <c r="G2872" t="str">
        <f t="shared" si="1471"/>
        <v>0.962469287050879+0.160921739464991i</v>
      </c>
      <c r="H2872" t="str">
        <f t="shared" si="1477"/>
        <v>11.2084517971655+2.3819812896733i</v>
      </c>
      <c r="I2872" t="str">
        <f t="shared" si="1478"/>
        <v>3683.51738633403i</v>
      </c>
      <c r="J2872" t="str">
        <f t="shared" si="1472"/>
        <v>-3359.59662707809+785.467353834052i</v>
      </c>
      <c r="K2872" t="str">
        <f t="shared" si="1479"/>
        <v>0.243054392352067-1.03959090439173i</v>
      </c>
      <c r="L2872" t="str">
        <f t="shared" si="1480"/>
        <v>0.0617361962401603-0.218255520603558i</v>
      </c>
      <c r="M2872" t="str">
        <f t="shared" si="1481"/>
        <v>0.304790588592227-1.25784642499529i</v>
      </c>
      <c r="N2872" t="str">
        <f t="shared" si="1482"/>
        <v>-11.9910287321849i</v>
      </c>
      <c r="O2872" t="str">
        <f t="shared" si="1483"/>
        <v>0.839006325959758+0.544121663784404i</v>
      </c>
      <c r="P2872" t="str">
        <f t="shared" si="1484"/>
        <v>0.160993674040242-0.544121663784404i</v>
      </c>
      <c r="Q2872" t="str">
        <f t="shared" si="1485"/>
        <v>-0.160993674040242+12.5351503959693i</v>
      </c>
      <c r="R2872" t="str">
        <f t="shared" si="1486"/>
        <v>-0.0435654354970455-0.0122838505845069i</v>
      </c>
      <c r="S2872" t="str">
        <f t="shared" si="1487"/>
        <v>1.31588792671439i</v>
      </c>
      <c r="T2872" t="str">
        <f t="shared" si="1488"/>
        <v>0.0161641706777161-0.0573272305926167i</v>
      </c>
      <c r="U2872" t="e">
        <f t="shared" si="1489"/>
        <v>#DIV/0!</v>
      </c>
      <c r="V2872" t="str">
        <f t="shared" si="1490"/>
        <v>0.0000833333333333333-0.000282791299026111i</v>
      </c>
      <c r="W2872" t="e">
        <f t="shared" si="1491"/>
        <v>#DIV/0!</v>
      </c>
      <c r="X2872" t="e">
        <f t="shared" si="1492"/>
        <v>#DIV/0!</v>
      </c>
      <c r="Y2872" t="str">
        <f t="shared" si="1493"/>
        <v>0.00096+4.00766691633143i</v>
      </c>
      <c r="Z2872" t="e">
        <f t="shared" si="1494"/>
        <v>#DIV/0!</v>
      </c>
      <c r="AA2872" t="e">
        <f t="shared" si="1495"/>
        <v>#DIV/0!</v>
      </c>
      <c r="AB2872" t="str">
        <f t="shared" si="1496"/>
        <v>0.00922384317422887-0.0327129300439845i</v>
      </c>
      <c r="AC2872" t="str">
        <f t="shared" si="1497"/>
        <v>0.961663498483209-0.0215727713641034i</v>
      </c>
      <c r="AD2872" t="str">
        <f t="shared" si="1498"/>
        <v>0.0103494373972466-0.0337848572276177i</v>
      </c>
      <c r="AE2872" t="e">
        <f t="shared" si="1499"/>
        <v>#DIV/0!</v>
      </c>
      <c r="AF2872" t="str">
        <f t="shared" si="1500"/>
        <v>-18.5915294456607-3.59091988687415i</v>
      </c>
      <c r="AG2872" t="e">
        <f t="shared" si="1501"/>
        <v>#DIV/0!</v>
      </c>
      <c r="AH2872" t="e">
        <f t="shared" si="1502"/>
        <v>#DIV/0!</v>
      </c>
      <c r="AI2872" t="e">
        <f t="shared" si="1503"/>
        <v>#DIV/0!</v>
      </c>
      <c r="AJ2872" t="e">
        <f t="shared" si="1504"/>
        <v>#DIV/0!</v>
      </c>
      <c r="AK2872"/>
      <c r="AL2872"/>
      <c r="AM2872"/>
      <c r="AN2872"/>
    </row>
    <row r="2873" spans="1:40" x14ac:dyDescent="0.3">
      <c r="A2873"/>
      <c r="B2873">
        <f t="shared" si="1505"/>
        <v>939000</v>
      </c>
      <c r="C2873" s="186" t="str">
        <f t="shared" si="1473"/>
        <v>-0.000539748947035355+0.00323090656891536i</v>
      </c>
      <c r="D2873" s="158" t="str">
        <f t="shared" si="1474"/>
        <v>-7.38365026992745-1.2077845292571i</v>
      </c>
      <c r="E2873" t="str">
        <f t="shared" si="1475"/>
        <v>107.164564170262-1688.13791484351i</v>
      </c>
      <c r="F2873" t="str">
        <f t="shared" si="1476"/>
        <v>0.962545068869589+0.16076801908071i</v>
      </c>
      <c r="G2873" t="str">
        <f t="shared" si="1471"/>
        <v>0.962545068869589+0.16076801908071i</v>
      </c>
      <c r="H2873" t="str">
        <f t="shared" si="1477"/>
        <v>11.2095567301024+2.37970114728214i</v>
      </c>
      <c r="I2873" t="str">
        <f t="shared" si="1478"/>
        <v>3687.44437715102i</v>
      </c>
      <c r="J2873" t="str">
        <f t="shared" si="1472"/>
        <v>-3366.76589784544+786.30473907268i</v>
      </c>
      <c r="K2873" t="str">
        <f t="shared" si="1479"/>
        <v>0.242563451348895-1.0385977795686i</v>
      </c>
      <c r="L2873" t="str">
        <f t="shared" si="1480"/>
        <v>0.0616144898709332-0.218057476055563i</v>
      </c>
      <c r="M2873" t="str">
        <f t="shared" si="1481"/>
        <v>0.304177941219828-1.25665525562416i</v>
      </c>
      <c r="N2873" t="str">
        <f t="shared" si="1482"/>
        <v>-12.0038123449058i</v>
      </c>
      <c r="O2873" t="str">
        <f t="shared" si="1483"/>
        <v>0.84589342253972+0.533351964188788i</v>
      </c>
      <c r="P2873" t="str">
        <f t="shared" si="1484"/>
        <v>0.15410657746028-0.533351964188788i</v>
      </c>
      <c r="Q2873" t="str">
        <f t="shared" si="1485"/>
        <v>-0.15410657746028+12.5371643090946i</v>
      </c>
      <c r="R2873" t="str">
        <f t="shared" si="1486"/>
        <v>-0.0426863177663313-0.0117672809805891i</v>
      </c>
      <c r="S2873" t="str">
        <f t="shared" si="1487"/>
        <v>1.3172907923079i</v>
      </c>
      <c r="T2873" t="str">
        <f t="shared" si="1488"/>
        <v>0.0155009308862299-0.0562302933511173i</v>
      </c>
      <c r="U2873" t="e">
        <f t="shared" si="1489"/>
        <v>#DIV/0!</v>
      </c>
      <c r="V2873" t="str">
        <f t="shared" si="1490"/>
        <v>0.0000833333333333333-0.000282490136833325i</v>
      </c>
      <c r="W2873" t="e">
        <f t="shared" si="1491"/>
        <v>#DIV/0!</v>
      </c>
      <c r="X2873" t="e">
        <f t="shared" si="1492"/>
        <v>#DIV/0!</v>
      </c>
      <c r="Y2873" t="str">
        <f t="shared" si="1493"/>
        <v>0.00096+4.01193948234031i</v>
      </c>
      <c r="Z2873" t="e">
        <f t="shared" si="1494"/>
        <v>#DIV/0!</v>
      </c>
      <c r="AA2873" t="e">
        <f t="shared" si="1495"/>
        <v>#DIV/0!</v>
      </c>
      <c r="AB2873" t="str">
        <f t="shared" si="1496"/>
        <v>0.00884537526854097-0.0320869791499179i</v>
      </c>
      <c r="AC2873" t="str">
        <f t="shared" si="1497"/>
        <v>0.962368297052654-0.0208757385769655i</v>
      </c>
      <c r="AD2873" t="str">
        <f t="shared" si="1498"/>
        <v>0.00990984430447454-0.0331267186673908i</v>
      </c>
      <c r="AE2873" t="e">
        <f t="shared" si="1499"/>
        <v>#DIV/0!</v>
      </c>
      <c r="AF2873" t="str">
        <f t="shared" si="1500"/>
        <v>-18.5932070000298-3.58748567653924i</v>
      </c>
      <c r="AG2873" t="e">
        <f t="shared" si="1501"/>
        <v>#DIV/0!</v>
      </c>
      <c r="AH2873" t="e">
        <f t="shared" si="1502"/>
        <v>#DIV/0!</v>
      </c>
      <c r="AI2873" t="e">
        <f t="shared" si="1503"/>
        <v>#DIV/0!</v>
      </c>
      <c r="AJ2873" t="e">
        <f t="shared" si="1504"/>
        <v>#DIV/0!</v>
      </c>
      <c r="AK2873"/>
      <c r="AL2873"/>
      <c r="AM2873"/>
      <c r="AN2873"/>
    </row>
    <row r="2874" spans="1:40" x14ac:dyDescent="0.3">
      <c r="A2874"/>
      <c r="B2874">
        <f t="shared" si="1505"/>
        <v>940000</v>
      </c>
      <c r="C2874" s="186" t="str">
        <f t="shared" si="1473"/>
        <v>-0.000538660125075755+0.00322772281768109i</v>
      </c>
      <c r="D2874" s="158" t="str">
        <f t="shared" si="1474"/>
        <v>-7.38422119001186-1.20663252082682i</v>
      </c>
      <c r="E2874" t="str">
        <f t="shared" si="1475"/>
        <v>106.937588469078-1686.35641674493i</v>
      </c>
      <c r="F2874" t="str">
        <f t="shared" si="1476"/>
        <v>0.962620625528644+0.16061457336031i</v>
      </c>
      <c r="G2874" t="str">
        <f t="shared" si="1471"/>
        <v>0.962620625528644+0.16061457336031i</v>
      </c>
      <c r="H2874" t="str">
        <f t="shared" si="1477"/>
        <v>11.2106583791617+2.37742509468805i</v>
      </c>
      <c r="I2874" t="str">
        <f t="shared" si="1478"/>
        <v>3691.37136796801i</v>
      </c>
      <c r="J2874" t="str">
        <f t="shared" si="1472"/>
        <v>-3373.94280768659+787.142124311309i</v>
      </c>
      <c r="K2874" t="str">
        <f t="shared" si="1479"/>
        <v>0.242073969680578-1.03760642926653i</v>
      </c>
      <c r="L2874" t="str">
        <f t="shared" si="1480"/>
        <v>0.06149313350291-0.217859754087544i</v>
      </c>
      <c r="M2874" t="str">
        <f t="shared" si="1481"/>
        <v>0.303567103183488-1.25546618335407i</v>
      </c>
      <c r="N2874" t="str">
        <f t="shared" si="1482"/>
        <v>-12.0165959576266i</v>
      </c>
      <c r="O2874" t="str">
        <f t="shared" si="1483"/>
        <v>0.852642284461097+0.522495105000001i</v>
      </c>
      <c r="P2874" t="str">
        <f t="shared" si="1484"/>
        <v>0.147357715538903-0.522495105000001i</v>
      </c>
      <c r="Q2874" t="str">
        <f t="shared" si="1485"/>
        <v>-0.147357715538903+12.5390910626266i</v>
      </c>
      <c r="R2874" t="str">
        <f t="shared" si="1486"/>
        <v>-0.0418016299127254-0.0112606186639803i</v>
      </c>
      <c r="S2874" t="str">
        <f t="shared" si="1487"/>
        <v>1.31869365790142i</v>
      </c>
      <c r="T2874" t="str">
        <f t="shared" si="1488"/>
        <v>0.0148493064162372-0.0551235442558533i</v>
      </c>
      <c r="U2874" t="e">
        <f t="shared" si="1489"/>
        <v>#DIV/0!</v>
      </c>
      <c r="V2874" t="str">
        <f t="shared" si="1490"/>
        <v>0.0000833333333333333-0.000282189615411162i</v>
      </c>
      <c r="W2874" t="e">
        <f t="shared" si="1491"/>
        <v>#DIV/0!</v>
      </c>
      <c r="X2874" t="e">
        <f t="shared" si="1492"/>
        <v>#DIV/0!</v>
      </c>
      <c r="Y2874" t="str">
        <f t="shared" si="1493"/>
        <v>0.00096+4.01621204834919i</v>
      </c>
      <c r="Z2874" t="e">
        <f t="shared" si="1494"/>
        <v>#DIV/0!</v>
      </c>
      <c r="AA2874" t="e">
        <f t="shared" si="1495"/>
        <v>#DIV/0!</v>
      </c>
      <c r="AB2874" t="str">
        <f t="shared" si="1496"/>
        <v>0.00847353547301167-0.0314554292676831i</v>
      </c>
      <c r="AC2874" t="str">
        <f t="shared" si="1497"/>
        <v>0.963081058888803-0.020187070782001i</v>
      </c>
      <c r="AD2874" t="str">
        <f t="shared" si="1498"/>
        <v>0.00947880705737753-0.0324625633846015i</v>
      </c>
      <c r="AE2874" t="e">
        <f t="shared" si="1499"/>
        <v>#DIV/0!</v>
      </c>
      <c r="AF2874" t="str">
        <f t="shared" si="1500"/>
        <v>-18.5948795691736-3.58405761551487i</v>
      </c>
      <c r="AG2874" t="e">
        <f t="shared" si="1501"/>
        <v>#DIV/0!</v>
      </c>
      <c r="AH2874" t="e">
        <f t="shared" si="1502"/>
        <v>#DIV/0!</v>
      </c>
      <c r="AI2874" t="e">
        <f t="shared" si="1503"/>
        <v>#DIV/0!</v>
      </c>
      <c r="AJ2874" t="e">
        <f t="shared" si="1504"/>
        <v>#DIV/0!</v>
      </c>
      <c r="AK2874"/>
      <c r="AL2874"/>
      <c r="AM2874"/>
      <c r="AN2874"/>
    </row>
    <row r="2875" spans="1:40" x14ac:dyDescent="0.3">
      <c r="A2875"/>
      <c r="B2875">
        <f t="shared" si="1505"/>
        <v>941000</v>
      </c>
      <c r="C2875" s="186" t="str">
        <f t="shared" si="1473"/>
        <v>-0.000537574535234221+0.00322454508183252i</v>
      </c>
      <c r="D2875" s="158" t="str">
        <f t="shared" si="1474"/>
        <v>-7.38479041535369-1.2054825668797i</v>
      </c>
      <c r="E2875" t="str">
        <f t="shared" si="1475"/>
        <v>106.711332147947-1684.5786594699i</v>
      </c>
      <c r="F2875" t="str">
        <f t="shared" si="1476"/>
        <v>0.962695957902204+0.160461401631359i</v>
      </c>
      <c r="G2875" t="str">
        <f t="shared" si="1471"/>
        <v>0.962695957902204+0.160461401631359i</v>
      </c>
      <c r="H2875" t="str">
        <f t="shared" si="1477"/>
        <v>11.2117567570977+2.37515312180618i</v>
      </c>
      <c r="I2875" t="str">
        <f t="shared" si="1478"/>
        <v>3695.29835878499i</v>
      </c>
      <c r="J2875" t="str">
        <f t="shared" si="1472"/>
        <v>-3381.12735660155+787.979509549938i</v>
      </c>
      <c r="K2875" t="str">
        <f t="shared" si="1479"/>
        <v>0.241585941678032-1.03661684914178i</v>
      </c>
      <c r="L2875" t="str">
        <f t="shared" si="1480"/>
        <v>0.061372125833813-0.217662354038274i</v>
      </c>
      <c r="M2875" t="str">
        <f t="shared" si="1481"/>
        <v>0.302958067511845-1.25427920318005i</v>
      </c>
      <c r="N2875" t="str">
        <f t="shared" si="1482"/>
        <v>-12.0293795703475i</v>
      </c>
      <c r="O2875" t="str">
        <f t="shared" si="1483"/>
        <v>0.859251808834908+0.511552860429828i</v>
      </c>
      <c r="P2875" t="str">
        <f t="shared" si="1484"/>
        <v>0.140748191165092-0.511552860429828i</v>
      </c>
      <c r="Q2875" t="str">
        <f t="shared" si="1485"/>
        <v>-0.140748191165092+12.5409324307773i</v>
      </c>
      <c r="R2875" t="str">
        <f t="shared" si="1486"/>
        <v>-0.0409114609170591-0.0107639505904528i</v>
      </c>
      <c r="S2875" t="str">
        <f t="shared" si="1487"/>
        <v>1.32009652349493i</v>
      </c>
      <c r="T2875" t="str">
        <f t="shared" si="1488"/>
        <v>0.0142094537535279-0.0540070773277084i</v>
      </c>
      <c r="U2875" t="e">
        <f t="shared" si="1489"/>
        <v>#DIV/0!</v>
      </c>
      <c r="V2875" t="str">
        <f t="shared" si="1490"/>
        <v>0.0000833333333333333-0.000281889732716783i</v>
      </c>
      <c r="W2875" t="e">
        <f t="shared" si="1491"/>
        <v>#DIV/0!</v>
      </c>
      <c r="X2875" t="e">
        <f t="shared" si="1492"/>
        <v>#DIV/0!</v>
      </c>
      <c r="Y2875" t="str">
        <f t="shared" si="1493"/>
        <v>0.00096+4.02048461435807i</v>
      </c>
      <c r="Z2875" t="e">
        <f t="shared" si="1494"/>
        <v>#DIV/0!</v>
      </c>
      <c r="AA2875" t="e">
        <f t="shared" si="1495"/>
        <v>#DIV/0!</v>
      </c>
      <c r="AB2875" t="str">
        <f t="shared" si="1496"/>
        <v>0.00810841308392556-0.0308183340488966i</v>
      </c>
      <c r="AC2875" t="str">
        <f t="shared" si="1497"/>
        <v>0.963801713684307-0.0195068768293491i</v>
      </c>
      <c r="AD2875" t="str">
        <f t="shared" si="1498"/>
        <v>0.00905641218308845-0.03179250596556i</v>
      </c>
      <c r="AE2875" t="e">
        <f t="shared" si="1499"/>
        <v>#DIV/0!</v>
      </c>
      <c r="AF2875" t="str">
        <f t="shared" si="1500"/>
        <v>-18.5965471724514-3.58063568868588i</v>
      </c>
      <c r="AG2875" t="e">
        <f t="shared" si="1501"/>
        <v>#DIV/0!</v>
      </c>
      <c r="AH2875" t="e">
        <f t="shared" si="1502"/>
        <v>#DIV/0!</v>
      </c>
      <c r="AI2875" t="e">
        <f t="shared" si="1503"/>
        <v>#DIV/0!</v>
      </c>
      <c r="AJ2875" t="e">
        <f t="shared" si="1504"/>
        <v>#DIV/0!</v>
      </c>
      <c r="AK2875"/>
      <c r="AL2875"/>
      <c r="AM2875"/>
      <c r="AN2875"/>
    </row>
    <row r="2876" spans="1:40" x14ac:dyDescent="0.3">
      <c r="A2876"/>
      <c r="B2876">
        <f t="shared" si="1505"/>
        <v>942000</v>
      </c>
      <c r="C2876" s="186" t="str">
        <f t="shared" si="1473"/>
        <v>-0.000536492164973226+0.00322137334512375i</v>
      </c>
      <c r="D2876" s="158" t="str">
        <f t="shared" si="1474"/>
        <v>-7.3853579525268-1.20433466239943i</v>
      </c>
      <c r="E2876" t="str">
        <f t="shared" si="1475"/>
        <v>106.485792174126-1682.80463129688i</v>
      </c>
      <c r="F2876" t="str">
        <f t="shared" si="1476"/>
        <v>0.962771066860262+0.160308503223311i</v>
      </c>
      <c r="G2876" t="str">
        <f t="shared" si="1471"/>
        <v>0.962771066860262+0.160308503223311i</v>
      </c>
      <c r="H2876" t="str">
        <f t="shared" si="1477"/>
        <v>11.2128518766042+2.37288521858039i</v>
      </c>
      <c r="I2876" t="str">
        <f t="shared" si="1478"/>
        <v>3699.22534960198i</v>
      </c>
      <c r="J2876" t="str">
        <f t="shared" si="1472"/>
        <v>-3388.31954459032+788.816894788567i</v>
      </c>
      <c r="K2876" t="str">
        <f t="shared" si="1479"/>
        <v>0.241099361699122-1.03562903486284i</v>
      </c>
      <c r="L2876" t="str">
        <f t="shared" si="1480"/>
        <v>0.0612514655672213-0.217465275247686i</v>
      </c>
      <c r="M2876" t="str">
        <f t="shared" si="1481"/>
        <v>0.302350827266343-1.25309431011053i</v>
      </c>
      <c r="N2876" t="str">
        <f t="shared" si="1482"/>
        <v>-12.0421631830684i</v>
      </c>
      <c r="O2876" t="str">
        <f t="shared" si="1483"/>
        <v>0.865720915542353+0.50052701864386i</v>
      </c>
      <c r="P2876" t="str">
        <f t="shared" si="1484"/>
        <v>0.134279084457647-0.50052701864386i</v>
      </c>
      <c r="Q2876" t="str">
        <f t="shared" si="1485"/>
        <v>-0.134279084457647+12.5426902017123i</v>
      </c>
      <c r="R2876" t="str">
        <f t="shared" si="1486"/>
        <v>-0.0400159013359228-0.0102773634514957i</v>
      </c>
      <c r="S2876" t="str">
        <f t="shared" si="1487"/>
        <v>1.32149938908844i</v>
      </c>
      <c r="T2876" t="str">
        <f t="shared" si="1488"/>
        <v>0.0135815295225914-0.0528809891692453i</v>
      </c>
      <c r="U2876" t="e">
        <f t="shared" si="1489"/>
        <v>#DIV/0!</v>
      </c>
      <c r="V2876" t="str">
        <f t="shared" si="1490"/>
        <v>0.0000833333333333333-0.000281590486716022i</v>
      </c>
      <c r="W2876" t="e">
        <f t="shared" si="1491"/>
        <v>#DIV/0!</v>
      </c>
      <c r="X2876" t="e">
        <f t="shared" si="1492"/>
        <v>#DIV/0!</v>
      </c>
      <c r="Y2876" t="str">
        <f t="shared" si="1493"/>
        <v>0.00096+4.02475718036696i</v>
      </c>
      <c r="Z2876" t="e">
        <f t="shared" si="1494"/>
        <v>#DIV/0!</v>
      </c>
      <c r="AA2876" t="e">
        <f t="shared" si="1495"/>
        <v>#DIV/0!</v>
      </c>
      <c r="AB2876" t="str">
        <f t="shared" si="1496"/>
        <v>0.00775009747671403-0.0301757486183716i</v>
      </c>
      <c r="AC2876" t="str">
        <f t="shared" si="1497"/>
        <v>0.964530189486472-0.0188352656090182i</v>
      </c>
      <c r="AD2876" t="str">
        <f t="shared" si="1498"/>
        <v>0.0086427445897766-0.0311166623456457i</v>
      </c>
      <c r="AE2876" t="e">
        <f t="shared" si="1499"/>
        <v>#DIV/0!</v>
      </c>
      <c r="AF2876" t="str">
        <f t="shared" si="1500"/>
        <v>-18.598209829131-3.57721988097982i</v>
      </c>
      <c r="AG2876" t="e">
        <f t="shared" si="1501"/>
        <v>#DIV/0!</v>
      </c>
      <c r="AH2876" t="e">
        <f t="shared" si="1502"/>
        <v>#DIV/0!</v>
      </c>
      <c r="AI2876" t="e">
        <f t="shared" si="1503"/>
        <v>#DIV/0!</v>
      </c>
      <c r="AJ2876" t="e">
        <f t="shared" si="1504"/>
        <v>#DIV/0!</v>
      </c>
      <c r="AK2876"/>
      <c r="AL2876"/>
      <c r="AM2876"/>
      <c r="AN2876"/>
    </row>
    <row r="2877" spans="1:40" x14ac:dyDescent="0.3">
      <c r="A2877"/>
      <c r="B2877">
        <f t="shared" si="1505"/>
        <v>943000</v>
      </c>
      <c r="C2877" s="186" t="str">
        <f t="shared" si="1473"/>
        <v>-0.00053541300181477+0.00321820759136406i</v>
      </c>
      <c r="D2877" s="158" t="str">
        <f t="shared" si="1474"/>
        <v>-7.385923808074-1.20318880238385i</v>
      </c>
      <c r="E2877" t="str">
        <f t="shared" si="1475"/>
        <v>106.260965530816-1681.03432055305i</v>
      </c>
      <c r="F2877" t="str">
        <f t="shared" si="1476"/>
        <v>0.962845953268706+0.160155877467518i</v>
      </c>
      <c r="G2877" t="str">
        <f t="shared" si="1471"/>
        <v>0.962845953268706+0.160155877467518i</v>
      </c>
      <c r="H2877" t="str">
        <f t="shared" si="1477"/>
        <v>11.2139437503146+2.37062137498345i</v>
      </c>
      <c r="I2877" t="str">
        <f t="shared" si="1478"/>
        <v>3703.15234041897i</v>
      </c>
      <c r="J2877" t="str">
        <f t="shared" si="1472"/>
        <v>-3395.51937165289+789.654280027196i</v>
      </c>
      <c r="K2877" t="str">
        <f t="shared" si="1479"/>
        <v>0.240614224128501-1.03464298211037i</v>
      </c>
      <c r="L2877" t="str">
        <f t="shared" si="1480"/>
        <v>0.0611311514125389-0.217268517056874i</v>
      </c>
      <c r="M2877" t="str">
        <f t="shared" si="1481"/>
        <v>0.30174537554104-1.25191149916724i</v>
      </c>
      <c r="N2877" t="str">
        <f t="shared" si="1482"/>
        <v>-12.0549467957893i</v>
      </c>
      <c r="O2877" t="str">
        <f t="shared" si="1483"/>
        <v>0.872048547411531+0.489419381468939i</v>
      </c>
      <c r="P2877" t="str">
        <f t="shared" si="1484"/>
        <v>0.127951452588469-0.489419381468939i</v>
      </c>
      <c r="Q2877" t="str">
        <f t="shared" si="1485"/>
        <v>-0.127951452588469+12.5443661772582i</v>
      </c>
      <c r="R2877" t="str">
        <f t="shared" si="1486"/>
        <v>-0.0391150433199825-0.00980094364596176i</v>
      </c>
      <c r="S2877" t="str">
        <f t="shared" si="1487"/>
        <v>1.32290225468195i</v>
      </c>
      <c r="T2877" t="str">
        <f t="shared" si="1488"/>
        <v>0.0129656904472535-0.051745378999987i</v>
      </c>
      <c r="U2877" t="e">
        <f t="shared" si="1489"/>
        <v>#DIV/0!</v>
      </c>
      <c r="V2877" t="str">
        <f t="shared" si="1490"/>
        <v>0.0000833333333333333-0.000281291875383343i</v>
      </c>
      <c r="W2877" t="e">
        <f t="shared" si="1491"/>
        <v>#DIV/0!</v>
      </c>
      <c r="X2877" t="e">
        <f t="shared" si="1492"/>
        <v>#DIV/0!</v>
      </c>
      <c r="Y2877" t="str">
        <f t="shared" si="1493"/>
        <v>0.00096+4.02902974637584i</v>
      </c>
      <c r="Z2877" t="e">
        <f t="shared" si="1494"/>
        <v>#DIV/0!</v>
      </c>
      <c r="AA2877" t="e">
        <f t="shared" si="1495"/>
        <v>#DIV/0!</v>
      </c>
      <c r="AB2877" t="str">
        <f t="shared" si="1496"/>
        <v>0.00739867808349333-0.0295277295942506i</v>
      </c>
      <c r="AC2877" t="str">
        <f t="shared" si="1497"/>
        <v>0.965266412673468-0.0181723460266534i</v>
      </c>
      <c r="AD2877" t="str">
        <f t="shared" si="1498"/>
        <v>0.00823788754310791-0.0304351497841111i</v>
      </c>
      <c r="AE2877" t="e">
        <f t="shared" si="1499"/>
        <v>#DIV/0!</v>
      </c>
      <c r="AF2877" t="str">
        <f t="shared" si="1500"/>
        <v>-18.5998675583886-3.5738101773673i</v>
      </c>
      <c r="AG2877" t="e">
        <f t="shared" si="1501"/>
        <v>#DIV/0!</v>
      </c>
      <c r="AH2877" t="e">
        <f t="shared" si="1502"/>
        <v>#DIV/0!</v>
      </c>
      <c r="AI2877" t="e">
        <f t="shared" si="1503"/>
        <v>#DIV/0!</v>
      </c>
      <c r="AJ2877" t="e">
        <f t="shared" si="1504"/>
        <v>#DIV/0!</v>
      </c>
      <c r="AK2877"/>
      <c r="AL2877"/>
      <c r="AM2877"/>
      <c r="AN2877"/>
    </row>
    <row r="2878" spans="1:40" x14ac:dyDescent="0.3">
      <c r="A2878"/>
      <c r="B2878">
        <f t="shared" si="1505"/>
        <v>944000</v>
      </c>
      <c r="C2878" s="186" t="str">
        <f t="shared" si="1473"/>
        <v>-0.000534337033339984+0.00321504780441758i</v>
      </c>
      <c r="D2878" s="158" t="str">
        <f t="shared" si="1474"/>
        <v>-7.38648798850693-1.2020449818447i</v>
      </c>
      <c r="E2878" t="str">
        <f t="shared" si="1475"/>
        <v>106.036849217056-1679.26771561402i</v>
      </c>
      <c r="F2878" t="str">
        <f t="shared" si="1476"/>
        <v>0.962920617989303+0.160003523697205i</v>
      </c>
      <c r="G2878" t="str">
        <f t="shared" si="1471"/>
        <v>0.962920617989303+0.160003523697205i</v>
      </c>
      <c r="H2878" t="str">
        <f t="shared" si="1477"/>
        <v>11.2150323908025+2.36836158101661i</v>
      </c>
      <c r="I2878" t="str">
        <f t="shared" si="1478"/>
        <v>3707.07933123596i</v>
      </c>
      <c r="J2878" t="str">
        <f t="shared" si="1472"/>
        <v>-3402.72683778927+790.491665265825i</v>
      </c>
      <c r="K2878" t="str">
        <f t="shared" si="1479"/>
        <v>0.240130523377462-1.03365868657717i</v>
      </c>
      <c r="L2878" t="str">
        <f t="shared" si="1480"/>
        <v>0.0610111820849657-0.217072078808092i</v>
      </c>
      <c r="M2878" t="str">
        <f t="shared" si="1481"/>
        <v>0.301141705462428-1.25073076538526i</v>
      </c>
      <c r="N2878" t="str">
        <f t="shared" si="1482"/>
        <v>-12.0677304085102i</v>
      </c>
      <c r="O2878" t="str">
        <f t="shared" si="1483"/>
        <v>0.878233670390152+0.478231764098791i</v>
      </c>
      <c r="P2878" t="str">
        <f t="shared" si="1484"/>
        <v>0.121766329609848-0.478231764098791i</v>
      </c>
      <c r="Q2878" t="str">
        <f t="shared" si="1485"/>
        <v>-0.121766329609848+12.545962172609i</v>
      </c>
      <c r="R2878" t="str">
        <f t="shared" si="1486"/>
        <v>-0.0382089806319476-0.00933477725095097i</v>
      </c>
      <c r="S2878" t="str">
        <f t="shared" si="1487"/>
        <v>1.32430512027546i</v>
      </c>
      <c r="T2878" t="str">
        <f t="shared" si="1488"/>
        <v>0.0123620933100653-0.0506003486913941i</v>
      </c>
      <c r="U2878" t="e">
        <f t="shared" si="1489"/>
        <v>#DIV/0!</v>
      </c>
      <c r="V2878" t="str">
        <f t="shared" si="1490"/>
        <v>0.0000833333333333333-0.000280993896701792i</v>
      </c>
      <c r="W2878" t="e">
        <f t="shared" si="1491"/>
        <v>#DIV/0!</v>
      </c>
      <c r="X2878" t="e">
        <f t="shared" si="1492"/>
        <v>#DIV/0!</v>
      </c>
      <c r="Y2878" t="str">
        <f t="shared" si="1493"/>
        <v>0.00096+4.03330231238472i</v>
      </c>
      <c r="Z2878" t="e">
        <f t="shared" si="1494"/>
        <v>#DIV/0!</v>
      </c>
      <c r="AA2878" t="e">
        <f t="shared" si="1495"/>
        <v>#DIV/0!</v>
      </c>
      <c r="AB2878" t="str">
        <f t="shared" si="1496"/>
        <v>0.00705424436989039-0.028874335107965i</v>
      </c>
      <c r="AC2878" t="str">
        <f t="shared" si="1497"/>
        <v>0.966010307930722-0.0175182269784739i</v>
      </c>
      <c r="AD2878" t="str">
        <f t="shared" si="1498"/>
        <v>0.00784192264317418-0.0297480868384431i</v>
      </c>
      <c r="AE2878" t="e">
        <f t="shared" si="1499"/>
        <v>#DIV/0!</v>
      </c>
      <c r="AF2878" t="str">
        <f t="shared" si="1500"/>
        <v>-18.6015203793094-3.57040656286131i</v>
      </c>
      <c r="AG2878" t="e">
        <f t="shared" si="1501"/>
        <v>#DIV/0!</v>
      </c>
      <c r="AH2878" t="e">
        <f t="shared" si="1502"/>
        <v>#DIV/0!</v>
      </c>
      <c r="AI2878" t="e">
        <f t="shared" si="1503"/>
        <v>#DIV/0!</v>
      </c>
      <c r="AJ2878" t="e">
        <f t="shared" si="1504"/>
        <v>#DIV/0!</v>
      </c>
      <c r="AK2878"/>
      <c r="AL2878"/>
      <c r="AM2878"/>
      <c r="AN2878"/>
    </row>
    <row r="2879" spans="1:40" x14ac:dyDescent="0.3">
      <c r="A2879"/>
      <c r="B2879">
        <f t="shared" si="1505"/>
        <v>945000</v>
      </c>
      <c r="C2879" s="186" t="str">
        <f t="shared" si="1473"/>
        <v>-0.000533264247188863+0.0032118939682032i</v>
      </c>
      <c r="D2879" s="158" t="str">
        <f t="shared" si="1474"/>
        <v>-7.38705050030663-1.20090319580783i</v>
      </c>
      <c r="E2879" t="str">
        <f t="shared" si="1475"/>
        <v>105.813440247635-1677.50480490364i</v>
      </c>
      <c r="F2879" t="str">
        <f t="shared" si="1476"/>
        <v>0.962995061879762+0.159851441247485i</v>
      </c>
      <c r="G2879" t="str">
        <f t="shared" si="1471"/>
        <v>0.962995061879762+0.159851441247485i</v>
      </c>
      <c r="H2879" t="str">
        <f t="shared" si="1477"/>
        <v>11.216117810582+2.36610582670991i</v>
      </c>
      <c r="I2879" t="str">
        <f t="shared" si="1478"/>
        <v>3711.00632205294i</v>
      </c>
      <c r="J2879" t="str">
        <f t="shared" si="1472"/>
        <v>-3409.94194299945+791.329050504455i</v>
      </c>
      <c r="K2879" t="str">
        <f t="shared" si="1479"/>
        <v>0.239648253883797-1.03267614396818i</v>
      </c>
      <c r="L2879" t="str">
        <f t="shared" si="1480"/>
        <v>0.0608915563054669-0.216875959844763i</v>
      </c>
      <c r="M2879" t="str">
        <f t="shared" si="1481"/>
        <v>0.300539810189264-1.24955210381294i</v>
      </c>
      <c r="N2879" t="str">
        <f t="shared" si="1482"/>
        <v>-12.080514021231i</v>
      </c>
      <c r="O2879" t="str">
        <f t="shared" si="1483"/>
        <v>0.884275273714473+0.466965994797474i</v>
      </c>
      <c r="P2879" t="str">
        <f t="shared" si="1484"/>
        <v>0.115724726285527-0.466965994797474i</v>
      </c>
      <c r="Q2879" t="str">
        <f t="shared" si="1485"/>
        <v>-0.115724726285527+12.5474800160285i</v>
      </c>
      <c r="R2879" t="str">
        <f t="shared" si="1486"/>
        <v>-0.0372978086641432-0.00887894999191095i</v>
      </c>
      <c r="S2879" t="str">
        <f t="shared" si="1487"/>
        <v>1.32570798586898i</v>
      </c>
      <c r="T2879" t="str">
        <f t="shared" si="1488"/>
        <v>0.0117708949104077-0.0494460028014679i</v>
      </c>
      <c r="U2879" t="e">
        <f t="shared" si="1489"/>
        <v>#DIV/0!</v>
      </c>
      <c r="V2879" t="str">
        <f t="shared" si="1490"/>
        <v>0.0000833333333333333-0.000280696548662954i</v>
      </c>
      <c r="W2879" t="e">
        <f t="shared" si="1491"/>
        <v>#DIV/0!</v>
      </c>
      <c r="X2879" t="e">
        <f t="shared" si="1492"/>
        <v>#DIV/0!</v>
      </c>
      <c r="Y2879" t="str">
        <f t="shared" si="1493"/>
        <v>0.00096+4.0375748783936i</v>
      </c>
      <c r="Z2879" t="e">
        <f t="shared" si="1494"/>
        <v>#DIV/0!</v>
      </c>
      <c r="AA2879" t="e">
        <f t="shared" si="1495"/>
        <v>#DIV/0!</v>
      </c>
      <c r="AB2879" t="str">
        <f t="shared" si="1496"/>
        <v>0.00671688581113585-0.0282156248239803i</v>
      </c>
      <c r="AC2879" t="str">
        <f t="shared" si="1497"/>
        <v>0.96676179822754-0.0168730173253466i</v>
      </c>
      <c r="AD2879" t="str">
        <f t="shared" si="1498"/>
        <v>0.00745492980188529-0.0290555933382698i</v>
      </c>
      <c r="AE2879" t="e">
        <f t="shared" si="1499"/>
        <v>#DIV/0!</v>
      </c>
      <c r="AF2879" t="str">
        <f t="shared" si="1500"/>
        <v>-18.6031683108886-3.56700902251774i</v>
      </c>
      <c r="AG2879" t="e">
        <f t="shared" si="1501"/>
        <v>#DIV/0!</v>
      </c>
      <c r="AH2879" t="e">
        <f t="shared" si="1502"/>
        <v>#DIV/0!</v>
      </c>
      <c r="AI2879" t="e">
        <f t="shared" si="1503"/>
        <v>#DIV/0!</v>
      </c>
      <c r="AJ2879" t="e">
        <f t="shared" si="1504"/>
        <v>#DIV/0!</v>
      </c>
      <c r="AK2879"/>
      <c r="AL2879"/>
      <c r="AM2879"/>
      <c r="AN2879"/>
    </row>
    <row r="2880" spans="1:40" x14ac:dyDescent="0.3">
      <c r="A2880"/>
      <c r="B2880">
        <f t="shared" si="1505"/>
        <v>946000</v>
      </c>
      <c r="C2880" s="186" t="str">
        <f t="shared" si="1473"/>
        <v>-0.000532194631059853+0.00320874606669413i</v>
      </c>
      <c r="D2880" s="158" t="str">
        <f t="shared" si="1474"/>
        <v>-7.38761134992309-1.19976343931287i</v>
      </c>
      <c r="E2880" t="str">
        <f t="shared" si="1475"/>
        <v>105.590735652983-1675.74557689374i</v>
      </c>
      <c r="F2880" t="str">
        <f t="shared" si="1476"/>
        <v>0.96306928579369+0.159699629455329i</v>
      </c>
      <c r="G2880" t="str">
        <f t="shared" si="1471"/>
        <v>0.96306928579369+0.159699629455329i</v>
      </c>
      <c r="H2880" t="str">
        <f t="shared" si="1477"/>
        <v>11.2172000221076+2.36385410212168i</v>
      </c>
      <c r="I2880" t="str">
        <f t="shared" si="1478"/>
        <v>3714.93331286993i</v>
      </c>
      <c r="J2880" t="str">
        <f t="shared" si="1472"/>
        <v>-3417.16468728344+792.166435743083i</v>
      </c>
      <c r="K2880" t="str">
        <f t="shared" si="1479"/>
        <v>0.239167410111639-1.0316953500004i</v>
      </c>
      <c r="L2880" t="str">
        <f t="shared" si="1480"/>
        <v>0.0607722728007437-0.216680159511475i</v>
      </c>
      <c r="M2880" t="str">
        <f t="shared" si="1481"/>
        <v>0.299939682912383-1.24837550951188i</v>
      </c>
      <c r="N2880" t="str">
        <f t="shared" si="1482"/>
        <v>-12.0932976339519i</v>
      </c>
      <c r="O2880" t="str">
        <f t="shared" si="1483"/>
        <v>0.890172370074661+0.455623914600254i</v>
      </c>
      <c r="P2880" t="str">
        <f t="shared" si="1484"/>
        <v>0.109827629925339-0.455623914600254i</v>
      </c>
      <c r="Q2880" t="str">
        <f t="shared" si="1485"/>
        <v>-0.109827629925339+12.5489215485522i</v>
      </c>
      <c r="R2880" t="str">
        <f t="shared" si="1486"/>
        <v>-0.0363816244556153-0.00843354721193194i</v>
      </c>
      <c r="S2880" t="str">
        <f t="shared" si="1487"/>
        <v>1.32711085146249i</v>
      </c>
      <c r="T2880" t="str">
        <f t="shared" si="1488"/>
        <v>0.0111922520212761-0.0482824486088802i</v>
      </c>
      <c r="U2880" t="e">
        <f t="shared" si="1489"/>
        <v>#DIV/0!</v>
      </c>
      <c r="V2880" t="str">
        <f t="shared" si="1490"/>
        <v>0.0000833333333333333-0.000280399829266905i</v>
      </c>
      <c r="W2880" t="e">
        <f t="shared" si="1491"/>
        <v>#DIV/0!</v>
      </c>
      <c r="X2880" t="e">
        <f t="shared" si="1492"/>
        <v>#DIV/0!</v>
      </c>
      <c r="Y2880" t="str">
        <f t="shared" si="1493"/>
        <v>0.00096+4.04184744440248i</v>
      </c>
      <c r="Z2880" t="e">
        <f t="shared" si="1494"/>
        <v>#DIV/0!</v>
      </c>
      <c r="AA2880" t="e">
        <f t="shared" si="1495"/>
        <v>#DIV/0!</v>
      </c>
      <c r="AB2880" t="str">
        <f t="shared" si="1496"/>
        <v>0.00638669186740383-0.0275516599592724i</v>
      </c>
      <c r="AC2880" t="str">
        <f t="shared" si="1497"/>
        <v>0.967520804794013-0.0162368258659596i</v>
      </c>
      <c r="AD2880" t="str">
        <f t="shared" si="1498"/>
        <v>0.00707698722081805-0.0283577903587858i</v>
      </c>
      <c r="AE2880" t="e">
        <f t="shared" si="1499"/>
        <v>#DIV/0!</v>
      </c>
      <c r="AF2880" t="str">
        <f t="shared" si="1500"/>
        <v>-18.6048113720307-3.56361754143455i</v>
      </c>
      <c r="AG2880" t="e">
        <f t="shared" si="1501"/>
        <v>#DIV/0!</v>
      </c>
      <c r="AH2880" t="e">
        <f t="shared" si="1502"/>
        <v>#DIV/0!</v>
      </c>
      <c r="AI2880" t="e">
        <f t="shared" si="1503"/>
        <v>#DIV/0!</v>
      </c>
      <c r="AJ2880" t="e">
        <f t="shared" si="1504"/>
        <v>#DIV/0!</v>
      </c>
      <c r="AK2880"/>
      <c r="AL2880"/>
      <c r="AM2880"/>
      <c r="AN2880"/>
    </row>
    <row r="2881" spans="1:40" x14ac:dyDescent="0.3">
      <c r="A2881"/>
      <c r="B2881">
        <f t="shared" si="1505"/>
        <v>947000</v>
      </c>
      <c r="C2881" s="186" t="str">
        <f t="shared" si="1473"/>
        <v>-0.000531128172709619+0.003205604083918i</v>
      </c>
      <c r="D2881" s="158" t="str">
        <f t="shared" si="1474"/>
        <v>-7.38817054377612-1.19862570741345i</v>
      </c>
      <c r="E2881" t="str">
        <f t="shared" si="1475"/>
        <v>105.368732479076-1673.99002010379i</v>
      </c>
      <c r="F2881" t="str">
        <f t="shared" si="1476"/>
        <v>0.963143290580697+0.159548087659586i</v>
      </c>
      <c r="G2881" t="str">
        <f t="shared" si="1471"/>
        <v>0.963143290580697+0.159548087659586i</v>
      </c>
      <c r="H2881" t="str">
        <f t="shared" si="1477"/>
        <v>11.2182790377752+2.36160639733881i</v>
      </c>
      <c r="I2881" t="str">
        <f t="shared" si="1478"/>
        <v>3718.86030368692i</v>
      </c>
      <c r="J2881" t="str">
        <f t="shared" si="1472"/>
        <v>-3424.39507064124+793.003820981713i</v>
      </c>
      <c r="K2881" t="str">
        <f t="shared" si="1479"/>
        <v>0.238687986551325-1.03071630040291i</v>
      </c>
      <c r="L2881" t="str">
        <f t="shared" si="1480"/>
        <v>0.0606533303032026-0.216484677153987i</v>
      </c>
      <c r="M2881" t="str">
        <f t="shared" si="1481"/>
        <v>0.299341316854528-1.2472009775569i</v>
      </c>
      <c r="N2881" t="str">
        <f t="shared" si="1482"/>
        <v>-12.1060812466728i</v>
      </c>
      <c r="O2881" t="str">
        <f t="shared" si="1483"/>
        <v>0.895923995775859+0.44420737701328i</v>
      </c>
      <c r="P2881" t="str">
        <f t="shared" si="1484"/>
        <v>0.104076004224141-0.44420737701328i</v>
      </c>
      <c r="Q2881" t="str">
        <f t="shared" si="1485"/>
        <v>-0.104076004224141+12.5502886236861i</v>
      </c>
      <c r="R2881" t="str">
        <f t="shared" si="1486"/>
        <v>-0.0354605267088621-0.00799865384029036i</v>
      </c>
      <c r="S2881" t="str">
        <f t="shared" si="1487"/>
        <v>1.328513717056i</v>
      </c>
      <c r="T2881" t="str">
        <f t="shared" si="1488"/>
        <v>0.0106263213448084-0.047109796146754i</v>
      </c>
      <c r="U2881" t="e">
        <f t="shared" si="1489"/>
        <v>#DIV/0!</v>
      </c>
      <c r="V2881" t="str">
        <f t="shared" si="1490"/>
        <v>0.0000833333333333333-0.000280103736522167i</v>
      </c>
      <c r="W2881" t="e">
        <f t="shared" si="1491"/>
        <v>#DIV/0!</v>
      </c>
      <c r="X2881" t="e">
        <f t="shared" si="1492"/>
        <v>#DIV/0!</v>
      </c>
      <c r="Y2881" t="str">
        <f t="shared" si="1493"/>
        <v>0.00096+4.04612001041137i</v>
      </c>
      <c r="Z2881" t="e">
        <f t="shared" si="1494"/>
        <v>#DIV/0!</v>
      </c>
      <c r="AA2881" t="e">
        <f t="shared" si="1495"/>
        <v>#DIV/0!</v>
      </c>
      <c r="AB2881" t="str">
        <f t="shared" si="1496"/>
        <v>0.00606375195843468-0.0268825033026035i</v>
      </c>
      <c r="AC2881" t="str">
        <f t="shared" si="1497"/>
        <v>0.968287247098133-0.0156097613091698i</v>
      </c>
      <c r="AD2881" t="str">
        <f t="shared" si="1498"/>
        <v>0.00670817136957953-0.0276548001937998i</v>
      </c>
      <c r="AE2881" t="e">
        <f t="shared" si="1499"/>
        <v>#DIV/0!</v>
      </c>
      <c r="AF2881" t="str">
        <f t="shared" si="1500"/>
        <v>-18.6064495815513-3.56023210475226i</v>
      </c>
      <c r="AG2881" t="e">
        <f t="shared" si="1501"/>
        <v>#DIV/0!</v>
      </c>
      <c r="AH2881" t="e">
        <f t="shared" si="1502"/>
        <v>#DIV/0!</v>
      </c>
      <c r="AI2881" t="e">
        <f t="shared" si="1503"/>
        <v>#DIV/0!</v>
      </c>
      <c r="AJ2881" t="e">
        <f t="shared" si="1504"/>
        <v>#DIV/0!</v>
      </c>
      <c r="AK2881"/>
      <c r="AL2881"/>
      <c r="AM2881"/>
      <c r="AN2881"/>
    </row>
    <row r="2882" spans="1:40" x14ac:dyDescent="0.3">
      <c r="A2882"/>
      <c r="B2882">
        <f t="shared" si="1505"/>
        <v>948000</v>
      </c>
      <c r="C2882" s="186" t="str">
        <f t="shared" si="1473"/>
        <v>-0.000530064859952677+0.00320246800395641i</v>
      </c>
      <c r="D2882" s="158" t="str">
        <f t="shared" si="1474"/>
        <v>-7.38872808825511-1.19748999517709i</v>
      </c>
      <c r="E2882" t="str">
        <f t="shared" si="1475"/>
        <v>105.147427787341-1672.23812310081i</v>
      </c>
      <c r="F2882" t="str">
        <f t="shared" si="1476"/>
        <v>0.963217077086365+0.159396815200968i</v>
      </c>
      <c r="G2882" t="str">
        <f t="shared" si="1471"/>
        <v>0.963217077086365+0.159396815200968i</v>
      </c>
      <c r="H2882" t="str">
        <f t="shared" si="1477"/>
        <v>11.2193548699219+2.35936270247659i</v>
      </c>
      <c r="I2882" t="str">
        <f t="shared" si="1478"/>
        <v>3722.78729450391i</v>
      </c>
      <c r="J2882" t="str">
        <f t="shared" si="1472"/>
        <v>-3431.63309307285+793.841206220342i</v>
      </c>
      <c r="K2882" t="str">
        <f t="shared" si="1479"/>
        <v>0.238209977719246-1.0297389909168i</v>
      </c>
      <c r="L2882" t="str">
        <f t="shared" si="1480"/>
        <v>0.0605347275509276-0.21628951211923i</v>
      </c>
      <c r="M2882" t="str">
        <f t="shared" si="1481"/>
        <v>0.298744705270174-1.24602850303603i</v>
      </c>
      <c r="N2882" t="str">
        <f t="shared" si="1482"/>
        <v>-12.1188648593937i</v>
      </c>
      <c r="O2882" t="str">
        <f t="shared" si="1483"/>
        <v>0.901529210895857+0.432718247710324i</v>
      </c>
      <c r="P2882" t="str">
        <f t="shared" si="1484"/>
        <v>0.098470789104143-0.432718247710324i</v>
      </c>
      <c r="Q2882" t="str">
        <f t="shared" si="1485"/>
        <v>-0.098470789104143+12.551583107104i</v>
      </c>
      <c r="R2882" t="str">
        <f t="shared" si="1486"/>
        <v>-0.0345346158060166-0.00757435436016895i</v>
      </c>
      <c r="S2882" t="str">
        <f t="shared" si="1487"/>
        <v>1.32991658264951i</v>
      </c>
      <c r="T2882" t="str">
        <f t="shared" si="1488"/>
        <v>0.0100732594664523-0.0459281582358513i</v>
      </c>
      <c r="U2882" t="e">
        <f t="shared" si="1489"/>
        <v>#DIV/0!</v>
      </c>
      <c r="V2882" t="str">
        <f t="shared" si="1490"/>
        <v>0.0000833333333333333-0.000279808268445667i</v>
      </c>
      <c r="W2882" t="e">
        <f t="shared" si="1491"/>
        <v>#DIV/0!</v>
      </c>
      <c r="X2882" t="e">
        <f t="shared" si="1492"/>
        <v>#DIV/0!</v>
      </c>
      <c r="Y2882" t="str">
        <f t="shared" si="1493"/>
        <v>0.00096+4.05039257642025i</v>
      </c>
      <c r="Z2882" t="e">
        <f t="shared" si="1494"/>
        <v>#DIV/0!</v>
      </c>
      <c r="AA2882" t="e">
        <f t="shared" si="1495"/>
        <v>#DIV/0!</v>
      </c>
      <c r="AB2882" t="str">
        <f t="shared" si="1496"/>
        <v>0.00574815543738125-0.0262082192334607i</v>
      </c>
      <c r="AC2882" t="str">
        <f t="shared" si="1497"/>
        <v>0.969061042823279-0.0149919322454149i</v>
      </c>
      <c r="AD2882" t="str">
        <f t="shared" si="1498"/>
        <v>0.00634855696463214-0.0269467463282938i</v>
      </c>
      <c r="AE2882" t="e">
        <f t="shared" si="1499"/>
        <v>#DIV/0!</v>
      </c>
      <c r="AF2882" t="str">
        <f t="shared" si="1500"/>
        <v>-18.608082958177-3.55685269765368i</v>
      </c>
      <c r="AG2882" t="e">
        <f t="shared" si="1501"/>
        <v>#DIV/0!</v>
      </c>
      <c r="AH2882" t="e">
        <f t="shared" si="1502"/>
        <v>#DIV/0!</v>
      </c>
      <c r="AI2882" t="e">
        <f t="shared" si="1503"/>
        <v>#DIV/0!</v>
      </c>
      <c r="AJ2882" t="e">
        <f t="shared" si="1504"/>
        <v>#DIV/0!</v>
      </c>
      <c r="AK2882"/>
      <c r="AL2882"/>
      <c r="AM2882"/>
      <c r="AN2882"/>
    </row>
    <row r="2883" spans="1:40" x14ac:dyDescent="0.3">
      <c r="A2883"/>
      <c r="B2883">
        <f t="shared" si="1505"/>
        <v>949000</v>
      </c>
      <c r="C2883" s="186" t="str">
        <f t="shared" si="1473"/>
        <v>-0.000529004680661053+0.00319933781094471i</v>
      </c>
      <c r="D2883" s="158" t="str">
        <f t="shared" si="1474"/>
        <v>-7.38928398971908-1.19635629768504i</v>
      </c>
      <c r="E2883" t="str">
        <f t="shared" si="1475"/>
        <v>104.926818654557-1670.489874499i</v>
      </c>
      <c r="F2883" t="str">
        <f t="shared" si="1476"/>
        <v>0.963290646152262+0.159245811422037i</v>
      </c>
      <c r="G2883" t="str">
        <f t="shared" si="1471"/>
        <v>0.963290646152262+0.159245811422037i</v>
      </c>
      <c r="H2883" t="str">
        <f t="shared" si="1477"/>
        <v>11.2204275308266+2.35712300767842i</v>
      </c>
      <c r="I2883" t="str">
        <f t="shared" si="1478"/>
        <v>3726.71428532089i</v>
      </c>
      <c r="J2883" t="str">
        <f t="shared" si="1472"/>
        <v>-3438.87875457826+794.67859145897i</v>
      </c>
      <c r="K2883" t="str">
        <f t="shared" si="1479"/>
        <v>0.237733378157706-1.02876341729519i</v>
      </c>
      <c r="L2883" t="str">
        <f t="shared" si="1480"/>
        <v>0.0604164632876489-0.216094663755308i</v>
      </c>
      <c r="M2883" t="str">
        <f t="shared" si="1481"/>
        <v>0.298149841445355-1.2448580810505i</v>
      </c>
      <c r="N2883" t="str">
        <f t="shared" si="1482"/>
        <v>-12.1316484721146i</v>
      </c>
      <c r="O2883" t="str">
        <f t="shared" si="1483"/>
        <v>0.906987099438647+0.421158404227992i</v>
      </c>
      <c r="P2883" t="str">
        <f t="shared" si="1484"/>
        <v>0.093012900561353-0.421158404227992i</v>
      </c>
      <c r="Q2883" t="str">
        <f t="shared" si="1485"/>
        <v>-0.093012900561353+12.5528068763426i</v>
      </c>
      <c r="R2883" t="str">
        <f t="shared" si="1486"/>
        <v>-0.0336039938245668-0.00716073277560643i</v>
      </c>
      <c r="S2883" t="str">
        <f t="shared" si="1487"/>
        <v>1.33131944824302i</v>
      </c>
      <c r="T2883" t="str">
        <f t="shared" si="1488"/>
        <v>0.00953322280783606-0.0447376505172841i</v>
      </c>
      <c r="U2883" t="e">
        <f t="shared" si="1489"/>
        <v>#DIV/0!</v>
      </c>
      <c r="V2883" t="str">
        <f t="shared" si="1490"/>
        <v>0.0000833333333333333-0.000279513423062689i</v>
      </c>
      <c r="W2883" t="e">
        <f t="shared" si="1491"/>
        <v>#DIV/0!</v>
      </c>
      <c r="X2883" t="e">
        <f t="shared" si="1492"/>
        <v>#DIV/0!</v>
      </c>
      <c r="Y2883" t="str">
        <f t="shared" si="1493"/>
        <v>0.00096+4.05466514242913i</v>
      </c>
      <c r="Z2883" t="e">
        <f t="shared" si="1494"/>
        <v>#DIV/0!</v>
      </c>
      <c r="AA2883" t="e">
        <f t="shared" si="1495"/>
        <v>#DIV/0!</v>
      </c>
      <c r="AB2883" t="str">
        <f t="shared" si="1496"/>
        <v>0.00543999156391523-0.0255288737407215i</v>
      </c>
      <c r="AC2883" t="str">
        <f t="shared" si="1497"/>
        <v>0.96984210784599-0.014383447117261i</v>
      </c>
      <c r="AD2883" t="str">
        <f t="shared" si="1498"/>
        <v>0.00599821694863714-0.0262337534105945i</v>
      </c>
      <c r="AE2883" t="e">
        <f t="shared" si="1499"/>
        <v>#DIV/0!</v>
      </c>
      <c r="AF2883" t="str">
        <f t="shared" si="1500"/>
        <v>-18.6097115205457-3.55347930536346i</v>
      </c>
      <c r="AG2883" t="e">
        <f t="shared" si="1501"/>
        <v>#DIV/0!</v>
      </c>
      <c r="AH2883" t="e">
        <f t="shared" si="1502"/>
        <v>#DIV/0!</v>
      </c>
      <c r="AI2883" t="e">
        <f t="shared" si="1503"/>
        <v>#DIV/0!</v>
      </c>
      <c r="AJ2883" t="e">
        <f t="shared" si="1504"/>
        <v>#DIV/0!</v>
      </c>
      <c r="AK2883"/>
      <c r="AL2883"/>
      <c r="AM2883"/>
      <c r="AN2883"/>
    </row>
    <row r="2884" spans="1:40" x14ac:dyDescent="0.3">
      <c r="A2884"/>
      <c r="B2884">
        <f t="shared" si="1505"/>
        <v>950000</v>
      </c>
      <c r="C2884" s="186" t="str">
        <f t="shared" si="1473"/>
        <v>-0.000527947622764034+0.00319621348907205i</v>
      </c>
      <c r="D2884" s="158" t="str">
        <f t="shared" si="1474"/>
        <v>-7.38983825449738-1.19522461003249i</v>
      </c>
      <c r="E2884" t="str">
        <f t="shared" si="1475"/>
        <v>104.706902172759-1668.74526295958i</v>
      </c>
      <c r="F2884" t="str">
        <f t="shared" si="1476"/>
        <v>0.963363998616024+0.159095075667223i</v>
      </c>
      <c r="G2884" t="str">
        <f t="shared" si="1471"/>
        <v>0.963363998616024+0.159095075667223i</v>
      </c>
      <c r="H2884" t="str">
        <f t="shared" si="1477"/>
        <v>11.2214970327102+2.35488730311615i</v>
      </c>
      <c r="I2884" t="str">
        <f t="shared" si="1478"/>
        <v>3730.64127613788i</v>
      </c>
      <c r="J2884" t="str">
        <f t="shared" si="1472"/>
        <v>-3446.13205515748+795.5159766976i</v>
      </c>
      <c r="K2884" t="str">
        <f t="shared" si="1479"/>
        <v>0.237258182434774-1.02778957530312i</v>
      </c>
      <c r="L2884" t="str">
        <f t="shared" si="1480"/>
        <v>0.060298536262715-0.2159001314115i</v>
      </c>
      <c r="M2884" t="str">
        <f t="shared" si="1481"/>
        <v>0.297556718697489-1.24368970671462i</v>
      </c>
      <c r="N2884" t="str">
        <f t="shared" si="1482"/>
        <v>-12.1444320848354i</v>
      </c>
      <c r="O2884" t="str">
        <f t="shared" si="1483"/>
        <v>0.912296769484073+0.409529735658993i</v>
      </c>
      <c r="P2884" t="str">
        <f t="shared" si="1484"/>
        <v>0.087703230515927-0.409529735658993i</v>
      </c>
      <c r="Q2884" t="str">
        <f t="shared" si="1485"/>
        <v>-0.087703230515927+12.5539618204944i</v>
      </c>
      <c r="R2884" t="str">
        <f t="shared" si="1486"/>
        <v>-0.0326687645525528-0.00675787257765954i</v>
      </c>
      <c r="S2884" t="str">
        <f t="shared" si="1487"/>
        <v>1.33272231383654i</v>
      </c>
      <c r="T2884" t="str">
        <f t="shared" si="1488"/>
        <v>0.00900636757831092-0.0435383914846593i</v>
      </c>
      <c r="U2884" t="e">
        <f t="shared" si="1489"/>
        <v>#DIV/0!</v>
      </c>
      <c r="V2884" t="str">
        <f t="shared" si="1490"/>
        <v>0.0000833333333333333-0.000279219198406834i</v>
      </c>
      <c r="W2884" t="e">
        <f t="shared" si="1491"/>
        <v>#DIV/0!</v>
      </c>
      <c r="X2884" t="e">
        <f t="shared" si="1492"/>
        <v>#DIV/0!</v>
      </c>
      <c r="Y2884" t="str">
        <f t="shared" si="1493"/>
        <v>0.00096+4.05893770843801i</v>
      </c>
      <c r="Z2884" t="e">
        <f t="shared" si="1494"/>
        <v>#DIV/0!</v>
      </c>
      <c r="AA2884" t="e">
        <f t="shared" si="1495"/>
        <v>#DIV/0!</v>
      </c>
      <c r="AB2884" t="str">
        <f t="shared" si="1496"/>
        <v>0.00513934947657563-0.0248445344409975i</v>
      </c>
      <c r="AC2884" t="str">
        <f t="shared" si="1497"/>
        <v>0.970630356214104-0.0137844141890563i</v>
      </c>
      <c r="AD2884" t="str">
        <f t="shared" si="1498"/>
        <v>0.00565722247030984-0.0255159472241398i</v>
      </c>
      <c r="AE2884" t="e">
        <f t="shared" si="1499"/>
        <v>#DIV/0!</v>
      </c>
      <c r="AF2884" t="str">
        <f t="shared" si="1500"/>
        <v>-18.6113352872076-3.55011191314864i</v>
      </c>
      <c r="AG2884" t="e">
        <f t="shared" si="1501"/>
        <v>#DIV/0!</v>
      </c>
      <c r="AH2884" t="e">
        <f t="shared" si="1502"/>
        <v>#DIV/0!</v>
      </c>
      <c r="AI2884" t="e">
        <f t="shared" si="1503"/>
        <v>#DIV/0!</v>
      </c>
      <c r="AJ2884" t="e">
        <f t="shared" si="1504"/>
        <v>#DIV/0!</v>
      </c>
      <c r="AK2884"/>
      <c r="AL2884"/>
      <c r="AM2884"/>
      <c r="AN2884"/>
    </row>
    <row r="2885" spans="1:40" x14ac:dyDescent="0.3">
      <c r="A2885"/>
      <c r="B2885">
        <f t="shared" si="1505"/>
        <v>951000</v>
      </c>
      <c r="C2885" s="186" t="str">
        <f t="shared" si="1473"/>
        <v>-0.000526893674247779+0.00319309502258089i</v>
      </c>
      <c r="D2885" s="158" t="str">
        <f t="shared" si="1474"/>
        <v>-7.39039088888936-1.19409492732831i</v>
      </c>
      <c r="E2885" t="str">
        <f t="shared" si="1475"/>
        <v>104.48767544914-1667.00427719046i</v>
      </c>
      <c r="F2885" t="str">
        <f t="shared" si="1476"/>
        <v>0.96343713531132+0.158944607282795i</v>
      </c>
      <c r="G2885" t="str">
        <f t="shared" ref="G2885:G2948" si="1506">IF($C$11=$C$7,$C$24,F2885)</f>
        <v>0.96343713531132+0.158944607282795i</v>
      </c>
      <c r="H2885" t="str">
        <f t="shared" si="1477"/>
        <v>11.2225633877361+2.35265557898961i</v>
      </c>
      <c r="I2885" t="str">
        <f t="shared" si="1478"/>
        <v>3734.56826695487i</v>
      </c>
      <c r="J2885" t="str">
        <f t="shared" ref="J2885:J2948" si="1507">IMSUM(COMPLEX(0,2*PI()*B2885*$C$113*$C$112),COMPLEX(0,2*PI()*B2885*$C$113*$C$111),COMPLEX(0,2*PI()*B2885*$C$28*10^-12*$C$111),COMPLEX(-1*2*PI()*B2885*2*PI()*B2885*$C$113*$C$112*$C$28*10^-12*$C$111,0),COMPLEX(1,0))</f>
        <v>-3453.3929948105+796.353361936228i</v>
      </c>
      <c r="K2885" t="str">
        <f t="shared" si="1479"/>
        <v>0.236784385144143-1.02681746071762i</v>
      </c>
      <c r="L2885" t="str">
        <f t="shared" si="1480"/>
        <v>0.0601809452310632-0.215705914438266i</v>
      </c>
      <c r="M2885" t="str">
        <f t="shared" si="1481"/>
        <v>0.296965330375206-1.24252337515589i</v>
      </c>
      <c r="N2885" t="str">
        <f t="shared" si="1482"/>
        <v>-12.1572156975563i</v>
      </c>
      <c r="O2885" t="str">
        <f t="shared" si="1483"/>
        <v>0.917457353333751+0.397834142343049i</v>
      </c>
      <c r="P2885" t="str">
        <f t="shared" si="1484"/>
        <v>0.082542646666249-0.397834142343049i</v>
      </c>
      <c r="Q2885" t="str">
        <f t="shared" si="1485"/>
        <v>-0.082542646666249+12.5550498398993i</v>
      </c>
      <c r="R2885" t="str">
        <f t="shared" si="1486"/>
        <v>-0.0317290335031729-0.00636585670976325i</v>
      </c>
      <c r="S2885" t="str">
        <f t="shared" si="1487"/>
        <v>1.33412517943005i</v>
      </c>
      <c r="T2885" t="str">
        <f t="shared" si="1488"/>
        <v>0.00849284972513888-0.0423305025155626i</v>
      </c>
      <c r="U2885" t="e">
        <f t="shared" si="1489"/>
        <v>#DIV/0!</v>
      </c>
      <c r="V2885" t="str">
        <f t="shared" si="1490"/>
        <v>0.0000833333333333333-0.000278925592519971i</v>
      </c>
      <c r="W2885" t="e">
        <f t="shared" si="1491"/>
        <v>#DIV/0!</v>
      </c>
      <c r="X2885" t="e">
        <f t="shared" si="1492"/>
        <v>#DIV/0!</v>
      </c>
      <c r="Y2885" t="str">
        <f t="shared" si="1493"/>
        <v>0.00096+4.0632102744469i</v>
      </c>
      <c r="Z2885" t="e">
        <f t="shared" si="1494"/>
        <v>#DIV/0!</v>
      </c>
      <c r="AA2885" t="e">
        <f t="shared" si="1495"/>
        <v>#DIV/0!</v>
      </c>
      <c r="AB2885" t="str">
        <f t="shared" si="1496"/>
        <v>0.0048463181643441-0.0241552705965994i</v>
      </c>
      <c r="AC2885" t="str">
        <f t="shared" si="1497"/>
        <v>0.971425700125287-0.0131949415156618i</v>
      </c>
      <c r="AD2885" t="str">
        <f t="shared" si="1498"/>
        <v>0.00532564286478231-0.0247934546588164i</v>
      </c>
      <c r="AE2885" t="e">
        <f t="shared" si="1499"/>
        <v>#DIV/0!</v>
      </c>
      <c r="AF2885" t="str">
        <f t="shared" si="1500"/>
        <v>-18.6129542766255-3.54675050631792i</v>
      </c>
      <c r="AG2885" t="e">
        <f t="shared" si="1501"/>
        <v>#DIV/0!</v>
      </c>
      <c r="AH2885" t="e">
        <f t="shared" si="1502"/>
        <v>#DIV/0!</v>
      </c>
      <c r="AI2885" t="e">
        <f t="shared" si="1503"/>
        <v>#DIV/0!</v>
      </c>
      <c r="AJ2885" t="e">
        <f t="shared" si="1504"/>
        <v>#DIV/0!</v>
      </c>
      <c r="AK2885"/>
      <c r="AL2885"/>
      <c r="AM2885"/>
      <c r="AN2885"/>
    </row>
    <row r="2886" spans="1:40" x14ac:dyDescent="0.3">
      <c r="A2886"/>
      <c r="B2886">
        <f t="shared" si="1505"/>
        <v>952000</v>
      </c>
      <c r="C2886" s="186" t="str">
        <f t="shared" ref="C2886:C2949" si="1508">IMPRODUCT(COMPLEX(-1,0),IMDIV(IMPRODUCT(G2886,COMPLEX($C$100+$C$101,0)),COMPLEX($C$100,2*PI()*B2886*$C$103*$C$102*(2*$C$100+$C$101))))</f>
        <v>-0.000525842823155011+0.00318998239576683i</v>
      </c>
      <c r="D2886" s="158" t="str">
        <f t="shared" ref="D2886:D2949" si="1509">IMPRODUCT(COMPLEX($C$106,0),IMSUB(C2886,G2886))</f>
        <v>-7.39094189916454-1.19296724469505i</v>
      </c>
      <c r="E2886" t="str">
        <f t="shared" ref="E2886:E2949" si="1510">IMDIV(COMPLEX($C$20*10^3,0),COMPLEX(1,2*PI()*B2886*$C$20*1000*$C$29*10^-12))</f>
        <v>104.269135605964-1665.26690594608i</v>
      </c>
      <c r="F2886" t="str">
        <f t="shared" ref="F2886:F2949" si="1511">IMDIV(COMPLEX($C$22*1000,0),IMSUM(COMPLEX($C$22*1000,0),E2886))</f>
        <v>0.963510057067871+0.158794405616861i</v>
      </c>
      <c r="G2886" t="str">
        <f t="shared" si="1506"/>
        <v>0.963510057067871+0.158794405616861i</v>
      </c>
      <c r="H2886" t="str">
        <f t="shared" ref="H2886:H2949" si="1512">IMPRODUCT(COMPLEX($C$108,0),IMPRODUCT(COMPLEX(-1,0),D2886),IMDIV(COMPLEX(0,2*PI()*B2886*$C$109*$C$110),COMPLEX(1,2*PI()*B2886*$C$109*$C$110)))</f>
        <v>11.2236266080101+2.35042782552661i</v>
      </c>
      <c r="I2886" t="str">
        <f t="shared" ref="I2886:I2949" si="1513">COMPLEX(0,2*PI()*B2886*$C$113*$C$112*$C$114)</f>
        <v>3738.49525777185i</v>
      </c>
      <c r="J2886" t="str">
        <f t="shared" si="1507"/>
        <v>-3460.66157353733+797.190747174858i</v>
      </c>
      <c r="K2886" t="str">
        <f t="shared" ref="K2886:K2949" si="1514">IMDIV(I2886,J2886)</f>
        <v>0.236311980904991-1.02584706932758i</v>
      </c>
      <c r="L2886" t="str">
        <f t="shared" ref="L2886:L2949" si="1515">IMDIV(COMPLEX($C$117,0),COMPLEX(1,2*PI()*B2886*$C$115*$C$116))</f>
        <v>0.0600636889531911-0.215512012187241i</v>
      </c>
      <c r="M2886" t="str">
        <f t="shared" ref="M2886:M2949" si="1516">IMSUM(K2886,L2886)</f>
        <v>0.296375669858182-1.24135908151482i</v>
      </c>
      <c r="N2886" t="str">
        <f t="shared" ref="N2886:N2949" si="1517">COMPLEX(0,-2*PI()*B2886*$C$43)</f>
        <v>-12.1699993102772i</v>
      </c>
      <c r="O2886" t="str">
        <f t="shared" ref="O2886:O2949" si="1518">IMEXP(N2886)</f>
        <v>0.922468007652619+0.386073535556903i</v>
      </c>
      <c r="P2886" t="str">
        <f t="shared" ref="P2886:P2949" si="1519">IMSUB(COMPLEX(1,0),O2886)</f>
        <v>0.077531992347381-0.386073535556903i</v>
      </c>
      <c r="Q2886" t="str">
        <f t="shared" ref="Q2886:Q2949" si="1520">IMSUM(COMPLEX(0,2*PI()*B2886*$C$43),O2886,COMPLEX(-1,0))</f>
        <v>-0.077531992347381+12.5560728458341i</v>
      </c>
      <c r="R2886" t="str">
        <f t="shared" ref="R2886:R2949" si="1521">IMDIV(P2886,Q2886)</f>
        <v>-0.0307849079288886-0.00598476753233839i</v>
      </c>
      <c r="S2886" t="str">
        <f t="shared" ref="S2886:S2949" si="1522">IMDIV(COMPLEX(0,2*PI()*B2886*$C$123),COMPLEX($C$124,0))</f>
        <v>1.33552804502356i</v>
      </c>
      <c r="T2886" t="str">
        <f t="shared" ref="T2886:T2949" si="1523">IMPRODUCT(R2886,S2886)</f>
        <v>0.00799282488238437-0.0411141079024989i</v>
      </c>
      <c r="U2886" t="e">
        <f t="shared" ref="U2886:U2949" si="1524">IMDIV(COMPLEX(1,2*PI()*B2886*$C$16*10^-3*$C$15*10^-6),COMPLEX(0,2*PI()*B2886*$C$15*10^-6))</f>
        <v>#DIV/0!</v>
      </c>
      <c r="V2886" t="str">
        <f t="shared" ref="V2886:V2949" si="1525">IMSUM(COMPLEX($C$18*10^-3,0),IMDIV(COMPLEX(1,0),COMPLEX(0,2*PI()*B2886*($C$17*1*10^-6))))</f>
        <v>0.0000833333333333333-0.000278632603452198i</v>
      </c>
      <c r="W2886" t="e">
        <f t="shared" ref="W2886:W2949" si="1526">IMDIV(IMPRODUCT(U2886,V2886),IMSUM(U2886,V2886))</f>
        <v>#DIV/0!</v>
      </c>
      <c r="X2886" t="e">
        <f t="shared" ref="X2886:X2949" si="1527">IMDIV(IMPRODUCT(COMPLEX($C$19,0),W2886),IMSUM(COMPLEX($C$19,0),W2886))</f>
        <v>#DIV/0!</v>
      </c>
      <c r="Y2886" t="str">
        <f t="shared" ref="Y2886:Y2949" si="1528">COMPLEX($C$13*10^-3,2*PI()*B2886*$C$12*0.000001)</f>
        <v>0.00096+4.06748284045578i</v>
      </c>
      <c r="Z2886" t="e">
        <f t="shared" ref="Z2886:Z2949" si="1529">IMPRODUCT(COMPLEX($C$6,0),IMDIV(X2886,IMSUM(X2886,Y2886)))</f>
        <v>#DIV/0!</v>
      </c>
      <c r="AA2886" t="e">
        <f t="shared" ref="AA2886:AA2949" si="1530">IMDIV(COMPLEX($C$6,0),IMSUM(X2886,Y2886))</f>
        <v>#DIV/0!</v>
      </c>
      <c r="AB2886" t="str">
        <f t="shared" ref="AB2886:AB2949" si="1531">IMPRODUCT(COMPLEX($C$119,0),T2886)</f>
        <v>0.00456098643748078-0.0234611531331935i</v>
      </c>
      <c r="AC2886" t="str">
        <f t="shared" ref="AC2886:AC2949" si="1532">IMSUM(COMPLEX(1,0),IMPRODUCT(AB2886,M2886))</f>
        <v>0.972228049905923-0.0126151369103283i</v>
      </c>
      <c r="AD2886" t="str">
        <f t="shared" ref="AD2886:AD2949" si="1533">IMDIV(AB2886,AC2886)</f>
        <v>0.00500354563452357-0.0240664036819767i</v>
      </c>
      <c r="AE2886" t="e">
        <f t="shared" ref="AE2886:AE2949" si="1534">IMPRODUCT(AD2886,AA2886,X2886)</f>
        <v>#DIV/0!</v>
      </c>
      <c r="AF2886" t="str">
        <f t="shared" ref="AF2886:AF2949" si="1535">IMSUB(D2886,H2886)</f>
        <v>-18.6145685071746-3.54339507022166i</v>
      </c>
      <c r="AG2886" t="e">
        <f t="shared" ref="AG2886:AG2949" si="1536">IMSUM(COMPLEX(1,0),IMPRODUCT(AD2886,AA2886,COMPLEX($C$127,0)))</f>
        <v>#DIV/0!</v>
      </c>
      <c r="AH2886" t="e">
        <f t="shared" ref="AH2886:AH2949" si="1537">IMDIV(IMPRODUCT(AE2886,AF2886),AG2886)</f>
        <v>#DIV/0!</v>
      </c>
      <c r="AI2886" t="e">
        <f t="shared" ref="AI2886:AI2949" si="1538">20*LOG10(IMABS(AH2886))</f>
        <v>#DIV/0!</v>
      </c>
      <c r="AJ2886" t="e">
        <f t="shared" ref="AJ2886:AJ2949" si="1539">IMARGUMENT(AH2886)*180/PI()</f>
        <v>#DIV/0!</v>
      </c>
      <c r="AK2886"/>
      <c r="AL2886"/>
      <c r="AM2886"/>
      <c r="AN2886"/>
    </row>
    <row r="2887" spans="1:40" x14ac:dyDescent="0.3">
      <c r="A2887"/>
      <c r="B2887">
        <f t="shared" si="1505"/>
        <v>953000</v>
      </c>
      <c r="C2887" s="186" t="str">
        <f t="shared" si="1508"/>
        <v>-0.000524795057584789+0.00318687559297863i</v>
      </c>
      <c r="D2887" s="158" t="str">
        <f t="shared" si="1509"/>
        <v>-7.39149129156324-1.19184155726912i</v>
      </c>
      <c r="E2887" t="str">
        <f t="shared" si="1510"/>
        <v>104.051279780467-1663.53313802717i</v>
      </c>
      <c r="F2887" t="str">
        <f t="shared" si="1511"/>
        <v>0.963582764711533+0.158644470019386i</v>
      </c>
      <c r="G2887" t="str">
        <f t="shared" si="1506"/>
        <v>0.963582764711533+0.158644470019386i</v>
      </c>
      <c r="H2887" t="str">
        <f t="shared" si="1512"/>
        <v>11.2246867055813+2.3482040329832i</v>
      </c>
      <c r="I2887" t="str">
        <f t="shared" si="1513"/>
        <v>3742.42224858884i</v>
      </c>
      <c r="J2887" t="str">
        <f t="shared" si="1507"/>
        <v>-3467.93779133797+798.028132413487i</v>
      </c>
      <c r="K2887" t="str">
        <f t="shared" si="1514"/>
        <v>0.235840964361836-1.02487839693379i</v>
      </c>
      <c r="L2887" t="str">
        <f t="shared" si="1515"/>
        <v>0.0599467661951273-0.215318424011245i</v>
      </c>
      <c r="M2887" t="str">
        <f t="shared" si="1516"/>
        <v>0.295787730556963-1.24019682094504i</v>
      </c>
      <c r="N2887" t="str">
        <f t="shared" si="1517"/>
        <v>-12.1827829229981i</v>
      </c>
      <c r="O2887" t="str">
        <f t="shared" si="1518"/>
        <v>0.927327913606921+0.374249837201615i</v>
      </c>
      <c r="P2887" t="str">
        <f t="shared" si="1519"/>
        <v>0.072672086393079-0.374249837201615i</v>
      </c>
      <c r="Q2887" t="str">
        <f t="shared" si="1520"/>
        <v>-0.072672086393079+12.5570327601997i</v>
      </c>
      <c r="R2887" t="str">
        <f t="shared" si="1521"/>
        <v>-0.0298364968348527-0.00561468678658672i</v>
      </c>
      <c r="S2887" t="str">
        <f t="shared" si="1522"/>
        <v>1.33693091061707i</v>
      </c>
      <c r="T2887" t="str">
        <f t="shared" si="1523"/>
        <v>0.00750644831842101-0.0398893348830429i</v>
      </c>
      <c r="U2887" t="e">
        <f t="shared" si="1524"/>
        <v>#DIV/0!</v>
      </c>
      <c r="V2887" t="str">
        <f t="shared" si="1525"/>
        <v>0.0000833333333333333-0.000278340229261796i</v>
      </c>
      <c r="W2887" t="e">
        <f t="shared" si="1526"/>
        <v>#DIV/0!</v>
      </c>
      <c r="X2887" t="e">
        <f t="shared" si="1527"/>
        <v>#DIV/0!</v>
      </c>
      <c r="Y2887" t="str">
        <f t="shared" si="1528"/>
        <v>0.00096+4.07175540646466i</v>
      </c>
      <c r="Z2887" t="e">
        <f t="shared" si="1529"/>
        <v>#DIV/0!</v>
      </c>
      <c r="AA2887" t="e">
        <f t="shared" si="1530"/>
        <v>#DIV/0!</v>
      </c>
      <c r="AB2887" t="str">
        <f t="shared" si="1531"/>
        <v>0.00428344289756982-0.0227622546570061i</v>
      </c>
      <c r="AC2887" t="str">
        <f t="shared" si="1532"/>
        <v>0.973037313990482-0.0120451079116212i</v>
      </c>
      <c r="AD2887" t="str">
        <f t="shared" si="1533"/>
        <v>0.00469099643077104-0.0233349233090218i</v>
      </c>
      <c r="AE2887" t="e">
        <f t="shared" si="1534"/>
        <v>#DIV/0!</v>
      </c>
      <c r="AF2887" t="str">
        <f t="shared" si="1535"/>
        <v>-18.6161779971445-3.54004559025232i</v>
      </c>
      <c r="AG2887" t="e">
        <f t="shared" si="1536"/>
        <v>#DIV/0!</v>
      </c>
      <c r="AH2887" t="e">
        <f t="shared" si="1537"/>
        <v>#DIV/0!</v>
      </c>
      <c r="AI2887" t="e">
        <f t="shared" si="1538"/>
        <v>#DIV/0!</v>
      </c>
      <c r="AJ2887" t="e">
        <f t="shared" si="1539"/>
        <v>#DIV/0!</v>
      </c>
      <c r="AK2887"/>
      <c r="AL2887"/>
      <c r="AM2887"/>
      <c r="AN2887"/>
    </row>
    <row r="2888" spans="1:40" x14ac:dyDescent="0.3">
      <c r="A2888"/>
      <c r="B2888">
        <f t="shared" si="1505"/>
        <v>954000</v>
      </c>
      <c r="C2888" s="186" t="str">
        <f t="shared" si="1508"/>
        <v>-0.000523750365692078+0.00318377459861771i</v>
      </c>
      <c r="D2888" s="158" t="str">
        <f t="shared" si="1509"/>
        <v>-7.39203907229624-1.19071786020044i</v>
      </c>
      <c r="E2888" t="str">
        <f t="shared" si="1510"/>
        <v>103.83410512476-1661.80296228043i</v>
      </c>
      <c r="F2888" t="str">
        <f t="shared" si="1511"/>
        <v>0.963655259064252+0.158494799842154i</v>
      </c>
      <c r="G2888" t="str">
        <f t="shared" si="1506"/>
        <v>0.963655259064252+0.158494799842154i</v>
      </c>
      <c r="H2888" t="str">
        <f t="shared" si="1512"/>
        <v>11.2257436924418+2.34598419164311i</v>
      </c>
      <c r="I2888" t="str">
        <f t="shared" si="1513"/>
        <v>3746.34923940583i</v>
      </c>
      <c r="J2888" t="str">
        <f t="shared" si="1507"/>
        <v>-3475.22164821241+798.865517652116i</v>
      </c>
      <c r="K2888" t="str">
        <f t="shared" si="1514"/>
        <v>0.2353713301844-1.02391143934889i</v>
      </c>
      <c r="L2888" t="str">
        <f t="shared" si="1515"/>
        <v>0.0598301757284042-0.215125149264279i</v>
      </c>
      <c r="M2888" t="str">
        <f t="shared" si="1516"/>
        <v>0.295201505912804-1.23903658861317i</v>
      </c>
      <c r="N2888" t="str">
        <f t="shared" si="1517"/>
        <v>-12.195566535719i</v>
      </c>
      <c r="O2888" t="str">
        <f t="shared" si="1518"/>
        <v>0.932036276997975+0.362364979488573i</v>
      </c>
      <c r="P2888" t="str">
        <f t="shared" si="1519"/>
        <v>0.067963723002025-0.362364979488573i</v>
      </c>
      <c r="Q2888" t="str">
        <f t="shared" si="1520"/>
        <v>-0.067963723002025+12.5579315152076i</v>
      </c>
      <c r="R2888" t="str">
        <f t="shared" si="1521"/>
        <v>-0.0288839109917404-0.005255695557524i</v>
      </c>
      <c r="S2888" t="str">
        <f t="shared" si="1522"/>
        <v>1.33833377621058i</v>
      </c>
      <c r="T2888" t="str">
        <f t="shared" si="1523"/>
        <v>0.00703387488211427-0.0386563136693062i</v>
      </c>
      <c r="U2888" t="e">
        <f t="shared" si="1524"/>
        <v>#DIV/0!</v>
      </c>
      <c r="V2888" t="str">
        <f t="shared" si="1525"/>
        <v>0.0000833333333333333-0.000278048468015191i</v>
      </c>
      <c r="W2888" t="e">
        <f t="shared" si="1526"/>
        <v>#DIV/0!</v>
      </c>
      <c r="X2888" t="e">
        <f t="shared" si="1527"/>
        <v>#DIV/0!</v>
      </c>
      <c r="Y2888" t="str">
        <f t="shared" si="1528"/>
        <v>0.00096+4.07602797247354i</v>
      </c>
      <c r="Z2888" t="e">
        <f t="shared" si="1529"/>
        <v>#DIV/0!</v>
      </c>
      <c r="AA2888" t="e">
        <f t="shared" si="1530"/>
        <v>#DIV/0!</v>
      </c>
      <c r="AB2888" t="str">
        <f t="shared" si="1531"/>
        <v>0.00401377590680926-0.0220586494716387i</v>
      </c>
      <c r="AC2888" t="str">
        <f t="shared" si="1532"/>
        <v>0.973853398901334-0.0114849617494611i</v>
      </c>
      <c r="AD2888" t="str">
        <f t="shared" si="1533"/>
        <v>0.00438805903552245-0.0225991435736531i</v>
      </c>
      <c r="AE2888" t="e">
        <f t="shared" si="1534"/>
        <v>#DIV/0!</v>
      </c>
      <c r="AF2888" t="str">
        <f t="shared" si="1535"/>
        <v>-18.617782764738-3.53670205184355i</v>
      </c>
      <c r="AG2888" t="e">
        <f t="shared" si="1536"/>
        <v>#DIV/0!</v>
      </c>
      <c r="AH2888" t="e">
        <f t="shared" si="1537"/>
        <v>#DIV/0!</v>
      </c>
      <c r="AI2888" t="e">
        <f t="shared" si="1538"/>
        <v>#DIV/0!</v>
      </c>
      <c r="AJ2888" t="e">
        <f t="shared" si="1539"/>
        <v>#DIV/0!</v>
      </c>
      <c r="AK2888"/>
      <c r="AL2888"/>
      <c r="AM2888"/>
      <c r="AN2888"/>
    </row>
    <row r="2889" spans="1:40" x14ac:dyDescent="0.3">
      <c r="A2889"/>
      <c r="B2889">
        <f t="shared" si="1505"/>
        <v>955000</v>
      </c>
      <c r="C2889" s="186" t="str">
        <f t="shared" si="1508"/>
        <v>-0.000522708735687547+0.00318067939713818i</v>
      </c>
      <c r="D2889" s="158" t="str">
        <f t="shared" si="1509"/>
        <v>-7.39258524754526-1.18959614865269i</v>
      </c>
      <c r="E2889" t="str">
        <f t="shared" si="1510"/>
        <v>103.617608805743-1660.07636759841i</v>
      </c>
      <c r="F2889" t="str">
        <f t="shared" si="1511"/>
        <v>0.963727540944128+0.158345394438793i</v>
      </c>
      <c r="G2889" t="str">
        <f t="shared" si="1506"/>
        <v>0.963727540944128+0.158345394438793i</v>
      </c>
      <c r="H2889" t="str">
        <f t="shared" si="1512"/>
        <v>11.2267975805278+2.3437682918181i</v>
      </c>
      <c r="I2889" t="str">
        <f t="shared" si="1513"/>
        <v>3750.27623022282i</v>
      </c>
      <c r="J2889" t="str">
        <f t="shared" si="1507"/>
        <v>-3482.51314416066+799.702902890745i</v>
      </c>
      <c r="K2889" t="str">
        <f t="shared" si="1514"/>
        <v>0.234903073067466-1.02294619239733i</v>
      </c>
      <c r="L2889" t="str">
        <f t="shared" si="1515"/>
        <v>0.0597139163300279-0.214932187301531i</v>
      </c>
      <c r="M2889" t="str">
        <f t="shared" si="1516"/>
        <v>0.294616989397494-1.23787837969886i</v>
      </c>
      <c r="N2889" t="str">
        <f t="shared" si="1517"/>
        <v>-12.2083501484398i</v>
      </c>
      <c r="O2889" t="str">
        <f t="shared" si="1518"/>
        <v>0.93659232839193+0.350420904623829i</v>
      </c>
      <c r="P2889" t="str">
        <f t="shared" si="1519"/>
        <v>0.06340767160807-0.350420904623829i</v>
      </c>
      <c r="Q2889" t="str">
        <f t="shared" si="1520"/>
        <v>-0.06340767160807+12.5587710530636i</v>
      </c>
      <c r="R2889" t="str">
        <f t="shared" si="1521"/>
        <v>-0.0279272629479248-0.00490787423623906i</v>
      </c>
      <c r="S2889" t="str">
        <f t="shared" si="1522"/>
        <v>1.3397366418041i</v>
      </c>
      <c r="T2889" t="str">
        <f t="shared" si="1523"/>
        <v>0.00657525894765578-0.0374151774766328i</v>
      </c>
      <c r="U2889" t="e">
        <f t="shared" si="1524"/>
        <v>#DIV/0!</v>
      </c>
      <c r="V2889" t="str">
        <f t="shared" si="1525"/>
        <v>0.0000833333333333333-0.000277757317786903i</v>
      </c>
      <c r="W2889" t="e">
        <f t="shared" si="1526"/>
        <v>#DIV/0!</v>
      </c>
      <c r="X2889" t="e">
        <f t="shared" si="1527"/>
        <v>#DIV/0!</v>
      </c>
      <c r="Y2889" t="str">
        <f t="shared" si="1528"/>
        <v>0.00096+4.08030053848242i</v>
      </c>
      <c r="Z2889" t="e">
        <f t="shared" si="1529"/>
        <v>#DIV/0!</v>
      </c>
      <c r="AA2889" t="e">
        <f t="shared" si="1530"/>
        <v>#DIV/0!</v>
      </c>
      <c r="AB2889" t="str">
        <f t="shared" si="1531"/>
        <v>0.0037520735565316-0.0213504135944426i</v>
      </c>
      <c r="AC2889" t="str">
        <f t="shared" si="1532"/>
        <v>0.974676209229034-0.0109348053102563i</v>
      </c>
      <c r="AD2889" t="str">
        <f t="shared" si="1533"/>
        <v>0.00409479534408208-0.0218591954977771i</v>
      </c>
      <c r="AE2889" t="e">
        <f t="shared" si="1534"/>
        <v>#DIV/0!</v>
      </c>
      <c r="AF2889" t="str">
        <f t="shared" si="1535"/>
        <v>-18.6193828280731-3.53336444047079i</v>
      </c>
      <c r="AG2889" t="e">
        <f t="shared" si="1536"/>
        <v>#DIV/0!</v>
      </c>
      <c r="AH2889" t="e">
        <f t="shared" si="1537"/>
        <v>#DIV/0!</v>
      </c>
      <c r="AI2889" t="e">
        <f t="shared" si="1538"/>
        <v>#DIV/0!</v>
      </c>
      <c r="AJ2889" t="e">
        <f t="shared" si="1539"/>
        <v>#DIV/0!</v>
      </c>
      <c r="AK2889"/>
      <c r="AL2889"/>
      <c r="AM2889"/>
      <c r="AN2889"/>
    </row>
    <row r="2890" spans="1:40" x14ac:dyDescent="0.3">
      <c r="A2890"/>
      <c r="B2890">
        <f t="shared" si="1505"/>
        <v>956000</v>
      </c>
      <c r="C2890" s="186" t="str">
        <f t="shared" si="1508"/>
        <v>-0.00052167015583716+0.00317758997304639i</v>
      </c>
      <c r="D2890" s="158" t="str">
        <f t="shared" si="1509"/>
        <v>-7.39312982346277-1.188476417803i</v>
      </c>
      <c r="E2890" t="str">
        <f t="shared" si="1510"/>
        <v>103.401788005014-1658.35334291918i</v>
      </c>
      <c r="F2890" t="str">
        <f t="shared" si="1511"/>
        <v>0.963799611165394+0.158196253164741i</v>
      </c>
      <c r="G2890" t="str">
        <f t="shared" si="1506"/>
        <v>0.963799611165394+0.158196253164741i</v>
      </c>
      <c r="H2890" t="str">
        <f t="shared" si="1512"/>
        <v>11.2278483817188+2.34155632384747i</v>
      </c>
      <c r="I2890" t="str">
        <f t="shared" si="1513"/>
        <v>3754.2032210398i</v>
      </c>
      <c r="J2890" t="str">
        <f t="shared" si="1507"/>
        <v>-3489.81227918272+800.540288129374i</v>
      </c>
      <c r="K2890" t="str">
        <f t="shared" si="1514"/>
        <v>0.234436187730742-1.02198265191534i</v>
      </c>
      <c r="L2890" t="str">
        <f t="shared" si="1515"/>
        <v>0.0595979867824513-0.214739537479373i</v>
      </c>
      <c r="M2890" t="str">
        <f t="shared" si="1516"/>
        <v>0.294034174513193-1.23672218939471i</v>
      </c>
      <c r="N2890" t="str">
        <f t="shared" si="1517"/>
        <v>-12.2211337611607i</v>
      </c>
      <c r="O2890" t="str">
        <f t="shared" si="1518"/>
        <v>0.940995323245641+0.338419564490339i</v>
      </c>
      <c r="P2890" t="str">
        <f t="shared" si="1519"/>
        <v>0.0590046767543591-0.338419564490339i</v>
      </c>
      <c r="Q2890" t="str">
        <f t="shared" si="1520"/>
        <v>-0.0590046767543591+12.559553325651i</v>
      </c>
      <c r="R2890" t="str">
        <f t="shared" si="1521"/>
        <v>-0.0269666670409271-0.00457130248137155i</v>
      </c>
      <c r="S2890" t="str">
        <f t="shared" si="1522"/>
        <v>1.34113950739761i</v>
      </c>
      <c r="T2890" t="str">
        <f t="shared" si="1523"/>
        <v>0.00613075435803211-0.0361660625514243i</v>
      </c>
      <c r="U2890" t="e">
        <f t="shared" si="1524"/>
        <v>#DIV/0!</v>
      </c>
      <c r="V2890" t="str">
        <f t="shared" si="1525"/>
        <v>0.0000833333333333333-0.000277466776659511i</v>
      </c>
      <c r="W2890" t="e">
        <f t="shared" si="1526"/>
        <v>#DIV/0!</v>
      </c>
      <c r="X2890" t="e">
        <f t="shared" si="1527"/>
        <v>#DIV/0!</v>
      </c>
      <c r="Y2890" t="str">
        <f t="shared" si="1528"/>
        <v>0.00096+4.08457310449131i</v>
      </c>
      <c r="Z2890" t="e">
        <f t="shared" si="1529"/>
        <v>#DIV/0!</v>
      </c>
      <c r="AA2890" t="e">
        <f t="shared" si="1530"/>
        <v>#DIV/0!</v>
      </c>
      <c r="AB2890" t="str">
        <f t="shared" si="1531"/>
        <v>0.00349842363494509-0.0206376247723971i</v>
      </c>
      <c r="AC2890" t="str">
        <f t="shared" si="1532"/>
        <v>0.975505647613173-0.0103947451011043i</v>
      </c>
      <c r="AD2890" t="str">
        <f t="shared" si="1533"/>
        <v>0.00381126534815812-0.0211152110610417i</v>
      </c>
      <c r="AE2890" t="e">
        <f t="shared" si="1534"/>
        <v>#DIV/0!</v>
      </c>
      <c r="AF2890" t="str">
        <f t="shared" si="1535"/>
        <v>-18.6209782051816-3.53003274165047i</v>
      </c>
      <c r="AG2890" t="e">
        <f t="shared" si="1536"/>
        <v>#DIV/0!</v>
      </c>
      <c r="AH2890" t="e">
        <f t="shared" si="1537"/>
        <v>#DIV/0!</v>
      </c>
      <c r="AI2890" t="e">
        <f t="shared" si="1538"/>
        <v>#DIV/0!</v>
      </c>
      <c r="AJ2890" t="e">
        <f t="shared" si="1539"/>
        <v>#DIV/0!</v>
      </c>
      <c r="AK2890"/>
      <c r="AL2890"/>
      <c r="AM2890"/>
      <c r="AN2890"/>
    </row>
    <row r="2891" spans="1:40" x14ac:dyDescent="0.3">
      <c r="A2891"/>
      <c r="B2891">
        <f t="shared" si="1505"/>
        <v>957000</v>
      </c>
      <c r="C2891" s="186" t="str">
        <f t="shared" si="1508"/>
        <v>-0.000520634614461962+0.003174506310901i</v>
      </c>
      <c r="D2891" s="158" t="str">
        <f t="shared" si="1509"/>
        <v>-7.39367280617262-1.18735866284215i</v>
      </c>
      <c r="E2891" t="str">
        <f t="shared" si="1510"/>
        <v>103.186639918767-1656.63387722615i</v>
      </c>
      <c r="F2891" t="str">
        <f t="shared" si="1511"/>
        <v>0.963871470538488+0.158047375377268i</v>
      </c>
      <c r="G2891" t="str">
        <f t="shared" si="1506"/>
        <v>0.963871470538488+0.158047375377268i</v>
      </c>
      <c r="H2891" t="str">
        <f t="shared" si="1512"/>
        <v>11.228896107839+2.33934827809833i</v>
      </c>
      <c r="I2891" t="str">
        <f t="shared" si="1513"/>
        <v>3758.13021185679i</v>
      </c>
      <c r="J2891" t="str">
        <f t="shared" si="1507"/>
        <v>-3497.11905327858+801.377673368003i</v>
      </c>
      <c r="K2891" t="str">
        <f t="shared" si="1514"/>
        <v>0.233970668918728-1.02102081375092i</v>
      </c>
      <c r="L2891" t="str">
        <f t="shared" si="1515"/>
        <v>0.0594823858735455-0.214547199155365i</v>
      </c>
      <c r="M2891" t="str">
        <f t="shared" si="1516"/>
        <v>0.293453054792274-1.23556801290628i</v>
      </c>
      <c r="N2891" t="str">
        <f t="shared" si="1517"/>
        <v>-12.2339173738816i</v>
      </c>
      <c r="O2891" t="str">
        <f t="shared" si="1518"/>
        <v>0.945244542028131+0.326362920329545i</v>
      </c>
      <c r="P2891" t="str">
        <f t="shared" si="1519"/>
        <v>0.054755457971869-0.326362920329545i</v>
      </c>
      <c r="Q2891" t="str">
        <f t="shared" si="1520"/>
        <v>-0.054755457971869+12.5602802942111i</v>
      </c>
      <c r="R2891" t="str">
        <f t="shared" si="1521"/>
        <v>-0.0260022394082271-0.00424605917985424i</v>
      </c>
      <c r="S2891" t="str">
        <f t="shared" si="1522"/>
        <v>1.34254237299112i</v>
      </c>
      <c r="T2891" t="str">
        <f t="shared" si="1523"/>
        <v>0.00570051436718224-0.0349091081982044i</v>
      </c>
      <c r="U2891" t="e">
        <f t="shared" si="1524"/>
        <v>#DIV/0!</v>
      </c>
      <c r="V2891" t="str">
        <f t="shared" si="1525"/>
        <v>0.0000833333333333333-0.000277176842723607i</v>
      </c>
      <c r="W2891" t="e">
        <f t="shared" si="1526"/>
        <v>#DIV/0!</v>
      </c>
      <c r="X2891" t="e">
        <f t="shared" si="1527"/>
        <v>#DIV/0!</v>
      </c>
      <c r="Y2891" t="str">
        <f t="shared" si="1528"/>
        <v>0.00096+4.08884567050019i</v>
      </c>
      <c r="Z2891" t="e">
        <f t="shared" si="1529"/>
        <v>#DIV/0!</v>
      </c>
      <c r="AA2891" t="e">
        <f t="shared" si="1530"/>
        <v>#DIV/0!</v>
      </c>
      <c r="AB2891" t="str">
        <f t="shared" si="1531"/>
        <v>0.00325291359412674-0.0199203624975532i</v>
      </c>
      <c r="AC2891" t="str">
        <f t="shared" si="1532"/>
        <v>0.976341614723697-0.00986488721312744i</v>
      </c>
      <c r="AD2891" t="str">
        <f t="shared" si="1533"/>
        <v>0.00353752711955296-0.0203673231701109i</v>
      </c>
      <c r="AE2891" t="e">
        <f t="shared" si="1534"/>
        <v>#DIV/0!</v>
      </c>
      <c r="AF2891" t="str">
        <f t="shared" si="1535"/>
        <v>-18.6225689140116-3.52670694094048i</v>
      </c>
      <c r="AG2891" t="e">
        <f t="shared" si="1536"/>
        <v>#DIV/0!</v>
      </c>
      <c r="AH2891" t="e">
        <f t="shared" si="1537"/>
        <v>#DIV/0!</v>
      </c>
      <c r="AI2891" t="e">
        <f t="shared" si="1538"/>
        <v>#DIV/0!</v>
      </c>
      <c r="AJ2891" t="e">
        <f t="shared" si="1539"/>
        <v>#DIV/0!</v>
      </c>
      <c r="AK2891"/>
      <c r="AL2891"/>
      <c r="AM2891"/>
      <c r="AN2891"/>
    </row>
    <row r="2892" spans="1:40" x14ac:dyDescent="0.3">
      <c r="A2892"/>
      <c r="B2892">
        <f t="shared" si="1505"/>
        <v>958000</v>
      </c>
      <c r="C2892" s="186" t="str">
        <f t="shared" si="1508"/>
        <v>-0.000519602099937746+0.00317142839531261i</v>
      </c>
      <c r="D2892" s="158" t="str">
        <f t="shared" si="1509"/>
        <v>-7.39421420176993-1.18624287897448i</v>
      </c>
      <c r="E2892" t="str">
        <f t="shared" si="1510"/>
        <v>102.972161757715-1654.91795954783i</v>
      </c>
      <c r="F2892" t="str">
        <f t="shared" si="1511"/>
        <v>0.963943119870053+0.157898760435462i</v>
      </c>
      <c r="G2892" t="str">
        <f t="shared" si="1506"/>
        <v>0.963943119870053+0.157898760435462i</v>
      </c>
      <c r="H2892" t="str">
        <f t="shared" si="1512"/>
        <v>11.2299407706571+2.33714414496548i</v>
      </c>
      <c r="I2892" t="str">
        <f t="shared" si="1513"/>
        <v>3762.05720267378i</v>
      </c>
      <c r="J2892" t="str">
        <f t="shared" si="1507"/>
        <v>-3504.43346644825+802.215058606632i</v>
      </c>
      <c r="K2892" t="str">
        <f t="shared" si="1514"/>
        <v>0.233506511400568-1.02006067376378i</v>
      </c>
      <c r="L2892" t="str">
        <f t="shared" si="1515"/>
        <v>0.0593671123965722-0.214355171688259i</v>
      </c>
      <c r="M2892" t="str">
        <f t="shared" si="1516"/>
        <v>0.29287362379714-1.23441584545204i</v>
      </c>
      <c r="N2892" t="str">
        <f t="shared" si="1517"/>
        <v>-12.2467009866025i</v>
      </c>
      <c r="O2892" t="str">
        <f t="shared" si="1518"/>
        <v>0.949339290338319+0.314252942420493i</v>
      </c>
      <c r="P2892" t="str">
        <f t="shared" si="1519"/>
        <v>0.050660709661681-0.314252942420493i</v>
      </c>
      <c r="Q2892" t="str">
        <f t="shared" si="1520"/>
        <v>-0.050660709661681+12.560953929023i</v>
      </c>
      <c r="R2892" t="str">
        <f t="shared" si="1521"/>
        <v>-0.0250340979972555-0.0039322224068727i</v>
      </c>
      <c r="S2892" t="str">
        <f t="shared" si="1522"/>
        <v>1.34394523858463i</v>
      </c>
      <c r="T2892" t="str">
        <f t="shared" si="1523"/>
        <v>0.00528469158077236-0.0336444568056725i</v>
      </c>
      <c r="U2892" t="e">
        <f t="shared" si="1524"/>
        <v>#DIV/0!</v>
      </c>
      <c r="V2892" t="str">
        <f t="shared" si="1525"/>
        <v>0.0000833333333333333-0.000276887514077758i</v>
      </c>
      <c r="W2892" t="e">
        <f t="shared" si="1526"/>
        <v>#DIV/0!</v>
      </c>
      <c r="X2892" t="e">
        <f t="shared" si="1527"/>
        <v>#DIV/0!</v>
      </c>
      <c r="Y2892" t="str">
        <f t="shared" si="1528"/>
        <v>0.00096+4.09311823650907i</v>
      </c>
      <c r="Z2892" t="e">
        <f t="shared" si="1529"/>
        <v>#DIV/0!</v>
      </c>
      <c r="AA2892" t="e">
        <f t="shared" si="1530"/>
        <v>#DIV/0!</v>
      </c>
      <c r="AB2892" t="str">
        <f t="shared" si="1531"/>
        <v>0.00301563051622635-0.0191987080219007i</v>
      </c>
      <c r="AC2892" t="str">
        <f t="shared" si="1532"/>
        <v>0.977184009242879-0.0093453372838558i</v>
      </c>
      <c r="AD2892" t="str">
        <f t="shared" si="1533"/>
        <v>0.00327363679440664-0.0196156656275654i</v>
      </c>
      <c r="AE2892" t="e">
        <f t="shared" si="1534"/>
        <v>#DIV/0!</v>
      </c>
      <c r="AF2892" t="str">
        <f t="shared" si="1535"/>
        <v>-18.624154972427-3.52338702393996i</v>
      </c>
      <c r="AG2892" t="e">
        <f t="shared" si="1536"/>
        <v>#DIV/0!</v>
      </c>
      <c r="AH2892" t="e">
        <f t="shared" si="1537"/>
        <v>#DIV/0!</v>
      </c>
      <c r="AI2892" t="e">
        <f t="shared" si="1538"/>
        <v>#DIV/0!</v>
      </c>
      <c r="AJ2892" t="e">
        <f t="shared" si="1539"/>
        <v>#DIV/0!</v>
      </c>
      <c r="AK2892"/>
      <c r="AL2892"/>
      <c r="AM2892"/>
      <c r="AN2892"/>
    </row>
    <row r="2893" spans="1:40" x14ac:dyDescent="0.3">
      <c r="A2893"/>
      <c r="B2893">
        <f t="shared" si="1505"/>
        <v>959000</v>
      </c>
      <c r="C2893" s="186" t="str">
        <f t="shared" si="1508"/>
        <v>-0.000518572600694705+0.00316835621094354i</v>
      </c>
      <c r="D2893" s="158" t="str">
        <f t="shared" si="1509"/>
        <v>-7.39475401632112-1.18512906141771i</v>
      </c>
      <c r="E2893" t="str">
        <f t="shared" si="1510"/>
        <v>102.758350746993-1653.20557895758i</v>
      </c>
      <c r="F2893" t="str">
        <f t="shared" si="1511"/>
        <v>0.964014559962929+0.157750407700211i</v>
      </c>
      <c r="G2893" t="str">
        <f t="shared" si="1506"/>
        <v>0.964014559962929+0.157750407700211i</v>
      </c>
      <c r="H2893" t="str">
        <f t="shared" si="1512"/>
        <v>11.2309823818864+2.33494391487108i</v>
      </c>
      <c r="I2893" t="str">
        <f t="shared" si="1513"/>
        <v>3765.98419349076i</v>
      </c>
      <c r="J2893" t="str">
        <f t="shared" si="1507"/>
        <v>-3511.75551869173+803.052443845261i</v>
      </c>
      <c r="K2893" t="str">
        <f t="shared" si="1514"/>
        <v>0.233043709969926-1.01910222782533i</v>
      </c>
      <c r="L2893" t="str">
        <f t="shared" si="1515"/>
        <v>0.0592521651501557-0.214163454437995i</v>
      </c>
      <c r="M2893" t="str">
        <f t="shared" si="1516"/>
        <v>0.292295875120082-1.23326568226333i</v>
      </c>
      <c r="N2893" t="str">
        <f t="shared" si="1517"/>
        <v>-12.2594845993234i</v>
      </c>
      <c r="O2893" t="str">
        <f t="shared" si="1518"/>
        <v>0.95327889901846+0.302091609757957i</v>
      </c>
      <c r="P2893" t="str">
        <f t="shared" si="1519"/>
        <v>0.04672110098154-0.302091609757957i</v>
      </c>
      <c r="Q2893" t="str">
        <f t="shared" si="1520"/>
        <v>-0.04672110098154+12.5615762090814i</v>
      </c>
      <c r="R2893" t="str">
        <f t="shared" si="1521"/>
        <v>-0.0240623625746527-0.00362986938509125i</v>
      </c>
      <c r="S2893" t="str">
        <f t="shared" si="1522"/>
        <v>1.34534810417814i</v>
      </c>
      <c r="T2893" t="str">
        <f t="shared" si="1523"/>
        <v>0.00488343789564678-0.032372253871856i</v>
      </c>
      <c r="U2893" t="e">
        <f t="shared" si="1524"/>
        <v>#DIV/0!</v>
      </c>
      <c r="V2893" t="str">
        <f t="shared" si="1525"/>
        <v>0.0000833333333333333-0.000276598788828459i</v>
      </c>
      <c r="W2893" t="e">
        <f t="shared" si="1526"/>
        <v>#DIV/0!</v>
      </c>
      <c r="X2893" t="e">
        <f t="shared" si="1527"/>
        <v>#DIV/0!</v>
      </c>
      <c r="Y2893" t="str">
        <f t="shared" si="1528"/>
        <v>0.00096+4.09739080251795i</v>
      </c>
      <c r="Z2893" t="e">
        <f t="shared" si="1529"/>
        <v>#DIV/0!</v>
      </c>
      <c r="AA2893" t="e">
        <f t="shared" si="1530"/>
        <v>#DIV/0!</v>
      </c>
      <c r="AB2893" t="str">
        <f t="shared" si="1531"/>
        <v>0.0027866610789151-0.0184727443717213i</v>
      </c>
      <c r="AC2893" t="str">
        <f t="shared" si="1532"/>
        <v>0.978032727847858-0.00883620045872674i</v>
      </c>
      <c r="AD2893" t="str">
        <f t="shared" si="1533"/>
        <v>0.00301964855803603-0.018860373100538i</v>
      </c>
      <c r="AE2893" t="e">
        <f t="shared" si="1534"/>
        <v>#DIV/0!</v>
      </c>
      <c r="AF2893" t="str">
        <f t="shared" si="1535"/>
        <v>-18.6257363982075-3.52007297628879i</v>
      </c>
      <c r="AG2893" t="e">
        <f t="shared" si="1536"/>
        <v>#DIV/0!</v>
      </c>
      <c r="AH2893" t="e">
        <f t="shared" si="1537"/>
        <v>#DIV/0!</v>
      </c>
      <c r="AI2893" t="e">
        <f t="shared" si="1538"/>
        <v>#DIV/0!</v>
      </c>
      <c r="AJ2893" t="e">
        <f t="shared" si="1539"/>
        <v>#DIV/0!</v>
      </c>
      <c r="AK2893"/>
      <c r="AL2893"/>
      <c r="AM2893"/>
      <c r="AN2893"/>
    </row>
    <row r="2894" spans="1:40" x14ac:dyDescent="0.3">
      <c r="A2894"/>
      <c r="B2894">
        <f t="shared" si="1505"/>
        <v>960000</v>
      </c>
      <c r="C2894" s="186" t="str">
        <f t="shared" si="1508"/>
        <v>-0.000517546105217212+0.00316528974250773i</v>
      </c>
      <c r="D2894" s="158" t="str">
        <f t="shared" si="1509"/>
        <v>-7.39529225586435-1.18401720540313i</v>
      </c>
      <c r="E2894" t="str">
        <f t="shared" si="1510"/>
        <v>102.545204126067-1651.49672457342i</v>
      </c>
      <c r="F2894" t="str">
        <f t="shared" si="1511"/>
        <v>0.964085791616219+0.157602316534221i</v>
      </c>
      <c r="G2894" t="str">
        <f t="shared" si="1506"/>
        <v>0.964085791616219+0.157602316534221i</v>
      </c>
      <c r="H2894" t="str">
        <f t="shared" si="1512"/>
        <v>11.2320209531857+2.3327475782649i</v>
      </c>
      <c r="I2894" t="str">
        <f t="shared" si="1513"/>
        <v>3769.91118430775i</v>
      </c>
      <c r="J2894" t="str">
        <f t="shared" si="1507"/>
        <v>-3519.08521000901+803.88982908389i</v>
      </c>
      <c r="K2894" t="str">
        <f t="shared" si="1514"/>
        <v>0.232582259444847-1.01814547181866i</v>
      </c>
      <c r="L2894" t="str">
        <f t="shared" si="1515"/>
        <v>0.0591375429382563-0.213972046765708i</v>
      </c>
      <c r="M2894" t="str">
        <f t="shared" si="1516"/>
        <v>0.291719802383103-1.23211751858437i</v>
      </c>
      <c r="N2894" t="str">
        <f t="shared" si="1517"/>
        <v>-12.2722682120442i</v>
      </c>
      <c r="O2894" t="str">
        <f t="shared" si="1518"/>
        <v>0.95706272426347+0.289880909729123i</v>
      </c>
      <c r="P2894" t="str">
        <f t="shared" si="1519"/>
        <v>0.0429372757365299-0.289880909729123i</v>
      </c>
      <c r="Q2894" t="str">
        <f t="shared" si="1520"/>
        <v>-0.0429372757365299+12.5621491217733i</v>
      </c>
      <c r="R2894" t="str">
        <f t="shared" si="1521"/>
        <v>-0.0230871547347248-0.00333907644313905i</v>
      </c>
      <c r="S2894" t="str">
        <f t="shared" si="1522"/>
        <v>1.34675096977166i</v>
      </c>
      <c r="T2894" t="str">
        <f t="shared" si="1523"/>
        <v>0.00449690443793922-0.031092648028259i</v>
      </c>
      <c r="U2894" t="e">
        <f t="shared" si="1524"/>
        <v>#DIV/0!</v>
      </c>
      <c r="V2894" t="str">
        <f t="shared" si="1525"/>
        <v>0.0000833333333333333-0.000276310665090096i</v>
      </c>
      <c r="W2894" t="e">
        <f t="shared" si="1526"/>
        <v>#DIV/0!</v>
      </c>
      <c r="X2894" t="e">
        <f t="shared" si="1527"/>
        <v>#DIV/0!</v>
      </c>
      <c r="Y2894" t="str">
        <f t="shared" si="1528"/>
        <v>0.00096+4.10166336852683i</v>
      </c>
      <c r="Z2894" t="e">
        <f t="shared" si="1529"/>
        <v>#DIV/0!</v>
      </c>
      <c r="AA2894" t="e">
        <f t="shared" si="1530"/>
        <v>#DIV/0!</v>
      </c>
      <c r="AB2894" t="str">
        <f t="shared" si="1531"/>
        <v>0.00256609152006961-0.0177425563613685i</v>
      </c>
      <c r="AC2894" t="str">
        <f t="shared" si="1532"/>
        <v>0.978887665193819-0.00833758135167805i</v>
      </c>
      <c r="AD2894" t="str">
        <f t="shared" si="1533"/>
        <v>0.0027756146303628-0.0181015810890604i</v>
      </c>
      <c r="AE2894" t="e">
        <f t="shared" si="1534"/>
        <v>#DIV/0!</v>
      </c>
      <c r="AF2894" t="str">
        <f t="shared" si="1535"/>
        <v>-18.6273132090501-3.51676478366803i</v>
      </c>
      <c r="AG2894" t="e">
        <f t="shared" si="1536"/>
        <v>#DIV/0!</v>
      </c>
      <c r="AH2894" t="e">
        <f t="shared" si="1537"/>
        <v>#DIV/0!</v>
      </c>
      <c r="AI2894" t="e">
        <f t="shared" si="1538"/>
        <v>#DIV/0!</v>
      </c>
      <c r="AJ2894" t="e">
        <f t="shared" si="1539"/>
        <v>#DIV/0!</v>
      </c>
      <c r="AK2894"/>
      <c r="AL2894"/>
      <c r="AM2894"/>
      <c r="AN2894"/>
    </row>
    <row r="2895" spans="1:40" x14ac:dyDescent="0.3">
      <c r="A2895"/>
      <c r="B2895">
        <f t="shared" si="1505"/>
        <v>961000</v>
      </c>
      <c r="C2895" s="186" t="str">
        <f t="shared" si="1508"/>
        <v>-0.000516522602043476+0.00316222897477054i</v>
      </c>
      <c r="D2895" s="158" t="str">
        <f t="shared" si="1509"/>
        <v>-7.39582892640959-1.1829073061754i</v>
      </c>
      <c r="E2895" t="str">
        <f t="shared" si="1510"/>
        <v>102.332719148648-1649.79138555775i</v>
      </c>
      <c r="F2895" t="str">
        <f t="shared" si="1511"/>
        <v>0.964156815625295+0.157454486301997i</v>
      </c>
      <c r="G2895" t="str">
        <f t="shared" si="1506"/>
        <v>0.964156815625295+0.157454486301997i</v>
      </c>
      <c r="H2895" t="str">
        <f t="shared" si="1512"/>
        <v>11.2330564961591+2.33055512562406i</v>
      </c>
      <c r="I2895" t="str">
        <f t="shared" si="1513"/>
        <v>3773.83817512474i</v>
      </c>
      <c r="J2895" t="str">
        <f t="shared" si="1507"/>
        <v>-3526.4225404001+804.727214322519i</v>
      </c>
      <c r="K2895" t="str">
        <f t="shared" si="1514"/>
        <v>0.232122154667619-1.01719040163847i</v>
      </c>
      <c r="L2895" t="str">
        <f t="shared" si="1515"/>
        <v>0.0590232445701414-0.213780948033724i</v>
      </c>
      <c r="M2895" t="str">
        <f t="shared" si="1516"/>
        <v>0.29114539923776-1.23097134967219i</v>
      </c>
      <c r="N2895" t="str">
        <f t="shared" si="1517"/>
        <v>-12.2850518247651i</v>
      </c>
      <c r="O2895" t="str">
        <f t="shared" si="1518"/>
        <v>0.960690147726257+0.277622837788433i</v>
      </c>
      <c r="P2895" t="str">
        <f t="shared" si="1519"/>
        <v>0.039309852273743-0.277622837788433i</v>
      </c>
      <c r="Q2895" t="str">
        <f t="shared" si="1520"/>
        <v>-0.039309852273743+12.5626746625535i</v>
      </c>
      <c r="R2895" t="str">
        <f t="shared" si="1521"/>
        <v>-0.0221085979070313-0.00305991897335535i</v>
      </c>
      <c r="S2895" t="str">
        <f t="shared" si="1522"/>
        <v>1.34815383536517i</v>
      </c>
      <c r="T2895" t="str">
        <f t="shared" si="1523"/>
        <v>0.00412524149983567-0.0298057910629106i</v>
      </c>
      <c r="U2895" t="e">
        <f t="shared" si="1524"/>
        <v>#DIV/0!</v>
      </c>
      <c r="V2895" t="str">
        <f t="shared" si="1525"/>
        <v>0.0000833333333333333-0.000276023140984903i</v>
      </c>
      <c r="W2895" t="e">
        <f t="shared" si="1526"/>
        <v>#DIV/0!</v>
      </c>
      <c r="X2895" t="e">
        <f t="shared" si="1527"/>
        <v>#DIV/0!</v>
      </c>
      <c r="Y2895" t="str">
        <f t="shared" si="1528"/>
        <v>0.00096+4.10593593453572i</v>
      </c>
      <c r="Z2895" t="e">
        <f t="shared" si="1529"/>
        <v>#DIV/0!</v>
      </c>
      <c r="AA2895" t="e">
        <f t="shared" si="1530"/>
        <v>#DIV/0!</v>
      </c>
      <c r="AB2895" t="str">
        <f t="shared" si="1531"/>
        <v>0.0023540076016867-0.0170082306064195i</v>
      </c>
      <c r="AC2895" t="str">
        <f t="shared" si="1532"/>
        <v>0.979748713897882-0.00784958400482077i</v>
      </c>
      <c r="AD2895" t="str">
        <f t="shared" si="1533"/>
        <v>0.00254158525192757-0.0173394258941071i</v>
      </c>
      <c r="AE2895" t="e">
        <f t="shared" si="1534"/>
        <v>#DIV/0!</v>
      </c>
      <c r="AF2895" t="str">
        <f t="shared" si="1535"/>
        <v>-18.6288854225687-3.51346243179946i</v>
      </c>
      <c r="AG2895" t="e">
        <f t="shared" si="1536"/>
        <v>#DIV/0!</v>
      </c>
      <c r="AH2895" t="e">
        <f t="shared" si="1537"/>
        <v>#DIV/0!</v>
      </c>
      <c r="AI2895" t="e">
        <f t="shared" si="1538"/>
        <v>#DIV/0!</v>
      </c>
      <c r="AJ2895" t="e">
        <f t="shared" si="1539"/>
        <v>#DIV/0!</v>
      </c>
      <c r="AK2895"/>
      <c r="AL2895"/>
      <c r="AM2895"/>
      <c r="AN2895"/>
    </row>
    <row r="2896" spans="1:40" x14ac:dyDescent="0.3">
      <c r="A2896"/>
      <c r="B2896">
        <f t="shared" si="1505"/>
        <v>962000</v>
      </c>
      <c r="C2896" s="186" t="str">
        <f t="shared" si="1508"/>
        <v>-0.000515502079765229+0.00315917389254832i</v>
      </c>
      <c r="D2896" s="158" t="str">
        <f t="shared" si="1509"/>
        <v>-7.39636403393852-1.18179935899254i</v>
      </c>
      <c r="E2896" t="str">
        <f t="shared" si="1510"/>
        <v>102.120893082608-1648.08955111719i</v>
      </c>
      <c r="F2896" t="str">
        <f t="shared" si="1511"/>
        <v>0.964227632781781+0.157306916369836i</v>
      </c>
      <c r="G2896" t="str">
        <f t="shared" si="1506"/>
        <v>0.964227632781781+0.157306916369836i</v>
      </c>
      <c r="H2896" t="str">
        <f t="shared" si="1512"/>
        <v>11.2340890223564+2.32836654745292i</v>
      </c>
      <c r="I2896" t="str">
        <f t="shared" si="1513"/>
        <v>3777.76516594173i</v>
      </c>
      <c r="J2896" t="str">
        <f t="shared" si="1507"/>
        <v>-3533.76750986499+805.564599561148i</v>
      </c>
      <c r="K2896" t="str">
        <f t="shared" si="1514"/>
        <v>0.231663390504648-1.01623701319108i</v>
      </c>
      <c r="L2896" t="str">
        <f t="shared" si="1515"/>
        <v>0.0589092688603594-0.213590157605566i</v>
      </c>
      <c r="M2896" t="str">
        <f t="shared" si="1516"/>
        <v>0.290572659365007-1.22982717079665i</v>
      </c>
      <c r="N2896" t="str">
        <f t="shared" si="1517"/>
        <v>-12.297835437486i</v>
      </c>
      <c r="O2896" t="str">
        <f t="shared" si="1518"/>
        <v>0.964160576618583+0.265319397132063i</v>
      </c>
      <c r="P2896" t="str">
        <f t="shared" si="1519"/>
        <v>0.035839423381417-0.265319397132063i</v>
      </c>
      <c r="Q2896" t="str">
        <f t="shared" si="1520"/>
        <v>-0.035839423381417+12.5631548346181i</v>
      </c>
      <c r="R2896" t="str">
        <f t="shared" si="1521"/>
        <v>-0.0211268173631895-0.00279247138883983i</v>
      </c>
      <c r="S2896" t="str">
        <f t="shared" si="1522"/>
        <v>1.34955670095868i</v>
      </c>
      <c r="T2896" t="str">
        <f t="shared" si="1523"/>
        <v>0.00376859847504418-0.0285118379424226i</v>
      </c>
      <c r="U2896" t="e">
        <f t="shared" si="1524"/>
        <v>#DIV/0!</v>
      </c>
      <c r="V2896" t="str">
        <f t="shared" si="1525"/>
        <v>0.0000833333333333333-0.000275736214642923i</v>
      </c>
      <c r="W2896" t="e">
        <f t="shared" si="1526"/>
        <v>#DIV/0!</v>
      </c>
      <c r="X2896" t="e">
        <f t="shared" si="1527"/>
        <v>#DIV/0!</v>
      </c>
      <c r="Y2896" t="str">
        <f t="shared" si="1528"/>
        <v>0.00096+4.1102085005446i</v>
      </c>
      <c r="Z2896" t="e">
        <f t="shared" si="1529"/>
        <v>#DIV/0!</v>
      </c>
      <c r="AA2896" t="e">
        <f t="shared" si="1530"/>
        <v>#DIV/0!</v>
      </c>
      <c r="AB2896" t="str">
        <f t="shared" si="1531"/>
        <v>0.00215049457306009-0.0162698555362627i</v>
      </c>
      <c r="AC2896" t="str">
        <f t="shared" si="1532"/>
        <v>0.980615764523612-0.00737231184725637i</v>
      </c>
      <c r="AD2896" t="str">
        <f t="shared" si="1533"/>
        <v>0.00231760867052591-0.0165740445854441i</v>
      </c>
      <c r="AE2896" t="e">
        <f t="shared" si="1534"/>
        <v>#DIV/0!</v>
      </c>
      <c r="AF2896" t="str">
        <f t="shared" si="1535"/>
        <v>-18.6304530562949-3.51016590644546i</v>
      </c>
      <c r="AG2896" t="e">
        <f t="shared" si="1536"/>
        <v>#DIV/0!</v>
      </c>
      <c r="AH2896" t="e">
        <f t="shared" si="1537"/>
        <v>#DIV/0!</v>
      </c>
      <c r="AI2896" t="e">
        <f t="shared" si="1538"/>
        <v>#DIV/0!</v>
      </c>
      <c r="AJ2896" t="e">
        <f t="shared" si="1539"/>
        <v>#DIV/0!</v>
      </c>
      <c r="AK2896"/>
      <c r="AL2896"/>
      <c r="AM2896"/>
      <c r="AN2896"/>
    </row>
    <row r="2897" spans="1:40" x14ac:dyDescent="0.3">
      <c r="A2897"/>
      <c r="B2897">
        <f t="shared" si="1505"/>
        <v>963000</v>
      </c>
      <c r="C2897" s="186" t="str">
        <f t="shared" si="1508"/>
        <v>-0.000514484527027493+0.00315612448070858i</v>
      </c>
      <c r="D2897" s="158" t="str">
        <f t="shared" si="1509"/>
        <v>-7.39689758440512-1.18069335912597i</v>
      </c>
      <c r="E2897" t="str">
        <f t="shared" si="1510"/>
        <v>101.909723209886-1646.39121050231i</v>
      </c>
      <c r="F2897" t="str">
        <f t="shared" si="1511"/>
        <v>0.964298243873639+0.157159606105835i</v>
      </c>
      <c r="G2897" t="str">
        <f t="shared" si="1506"/>
        <v>0.964298243873639+0.157159606105835i</v>
      </c>
      <c r="H2897" t="str">
        <f t="shared" si="1512"/>
        <v>11.2351185432735+2.32618183428316i</v>
      </c>
      <c r="I2897" t="str">
        <f t="shared" si="1513"/>
        <v>3781.69215675871i</v>
      </c>
      <c r="J2897" t="str">
        <f t="shared" si="1507"/>
        <v>-3541.12011840369+806.401984799778i</v>
      </c>
      <c r="K2897" t="str">
        <f t="shared" si="1514"/>
        <v>0.231205961846317-1.01528530239438i</v>
      </c>
      <c r="L2897" t="str">
        <f t="shared" si="1515"/>
        <v>0.0587956146287121-0.213399674845954i</v>
      </c>
      <c r="M2897" t="str">
        <f t="shared" si="1516"/>
        <v>0.290001576475029-1.22868497724033i</v>
      </c>
      <c r="N2897" t="str">
        <f t="shared" si="1517"/>
        <v>-12.3106190502069i</v>
      </c>
      <c r="O2897" t="str">
        <f t="shared" si="1518"/>
        <v>0.967473443808066+0.252972598370183i</v>
      </c>
      <c r="P2897" t="str">
        <f t="shared" si="1519"/>
        <v>0.032526556191934-0.252972598370183i</v>
      </c>
      <c r="Q2897" t="str">
        <f t="shared" si="1520"/>
        <v>-0.032526556191934+12.5635916485771i</v>
      </c>
      <c r="R2897" t="str">
        <f t="shared" si="1521"/>
        <v>-0.0201419402227126-0.00253680707977125i</v>
      </c>
      <c r="S2897" t="str">
        <f t="shared" si="1522"/>
        <v>1.35095956655219i</v>
      </c>
      <c r="T2897" t="str">
        <f t="shared" si="1523"/>
        <v>0.00342712379291429-0.0272109468327959i</v>
      </c>
      <c r="U2897" t="e">
        <f t="shared" si="1524"/>
        <v>#DIV/0!</v>
      </c>
      <c r="V2897" t="str">
        <f t="shared" si="1525"/>
        <v>0.0000833333333333333-0.000275449884201965i</v>
      </c>
      <c r="W2897" t="e">
        <f t="shared" si="1526"/>
        <v>#DIV/0!</v>
      </c>
      <c r="X2897" t="e">
        <f t="shared" si="1527"/>
        <v>#DIV/0!</v>
      </c>
      <c r="Y2897" t="str">
        <f t="shared" si="1528"/>
        <v>0.00096+4.11448106655348i</v>
      </c>
      <c r="Z2897" t="e">
        <f t="shared" si="1529"/>
        <v>#DIV/0!</v>
      </c>
      <c r="AA2897" t="e">
        <f t="shared" si="1530"/>
        <v>#DIV/0!</v>
      </c>
      <c r="AB2897" t="str">
        <f t="shared" si="1531"/>
        <v>0.00195563713318674-0.01552752140597i</v>
      </c>
      <c r="AC2897" t="str">
        <f t="shared" si="1532"/>
        <v>0.981488705566344-0.00690586765296095i</v>
      </c>
      <c r="AD2897" t="str">
        <f t="shared" si="1533"/>
        <v>0.00210373112843038-0.0158055749691671i</v>
      </c>
      <c r="AE2897" t="e">
        <f t="shared" si="1534"/>
        <v>#DIV/0!</v>
      </c>
      <c r="AF2897" t="str">
        <f t="shared" si="1535"/>
        <v>-18.6320161276786-3.50687519340913i</v>
      </c>
      <c r="AG2897" t="e">
        <f t="shared" si="1536"/>
        <v>#DIV/0!</v>
      </c>
      <c r="AH2897" t="e">
        <f t="shared" si="1537"/>
        <v>#DIV/0!</v>
      </c>
      <c r="AI2897" t="e">
        <f t="shared" si="1538"/>
        <v>#DIV/0!</v>
      </c>
      <c r="AJ2897" t="e">
        <f t="shared" si="1539"/>
        <v>#DIV/0!</v>
      </c>
      <c r="AK2897"/>
      <c r="AL2897"/>
      <c r="AM2897"/>
      <c r="AN2897"/>
    </row>
    <row r="2898" spans="1:40" x14ac:dyDescent="0.3">
      <c r="A2898"/>
      <c r="B2898">
        <f t="shared" si="1505"/>
        <v>964000</v>
      </c>
      <c r="C2898" s="186" t="str">
        <f t="shared" si="1508"/>
        <v>-0.000513469932528233+0.00315308072416954i</v>
      </c>
      <c r="D2898" s="158" t="str">
        <f t="shared" si="1509"/>
        <v>-7.39742958373551-1.17958930186041i</v>
      </c>
      <c r="E2898" t="str">
        <f t="shared" si="1510"/>
        <v>101.699206826402-1644.69635300739i</v>
      </c>
      <c r="F2898" t="str">
        <f t="shared" si="1511"/>
        <v>0.964368649685147+0.157012554879875i</v>
      </c>
      <c r="G2898" t="str">
        <f t="shared" si="1506"/>
        <v>0.964368649685147+0.157012554879875i</v>
      </c>
      <c r="H2898" t="str">
        <f t="shared" si="1512"/>
        <v>11.2361450703527+2.32400097667359i</v>
      </c>
      <c r="I2898" t="str">
        <f t="shared" si="1513"/>
        <v>3785.6191475757i</v>
      </c>
      <c r="J2898" t="str">
        <f t="shared" si="1507"/>
        <v>-3548.4803660162+807.239370038406i</v>
      </c>
      <c r="K2898" t="str">
        <f t="shared" si="1514"/>
        <v>0.230749863606862-1.0143352651778i</v>
      </c>
      <c r="L2898" t="str">
        <f t="shared" si="1515"/>
        <v>0.0586822807002282-0.213209499120802i</v>
      </c>
      <c r="M2898" t="str">
        <f t="shared" si="1516"/>
        <v>0.28943214430709-1.2275447642986i</v>
      </c>
      <c r="N2898" t="str">
        <f t="shared" si="1517"/>
        <v>-12.3234026629277i</v>
      </c>
      <c r="O2898" t="str">
        <f t="shared" si="1518"/>
        <v>0.970628207910798+0.240584459198578i</v>
      </c>
      <c r="P2898" t="str">
        <f t="shared" si="1519"/>
        <v>0.029371792089202-0.240584459198578i</v>
      </c>
      <c r="Q2898" t="str">
        <f t="shared" si="1520"/>
        <v>-0.029371792089202+12.5639871221263i</v>
      </c>
      <c r="R2898" t="str">
        <f t="shared" si="1521"/>
        <v>-0.0191540954579717-0.00229299836904625i</v>
      </c>
      <c r="S2898" t="str">
        <f t="shared" si="1522"/>
        <v>1.35236243214571i</v>
      </c>
      <c r="T2898" t="str">
        <f t="shared" si="1523"/>
        <v>0.00310096485126953-0.0259032791190937i</v>
      </c>
      <c r="U2898" t="e">
        <f t="shared" si="1524"/>
        <v>#DIV/0!</v>
      </c>
      <c r="V2898" t="str">
        <f t="shared" si="1525"/>
        <v>0.0000833333333333333-0.000275164147807565i</v>
      </c>
      <c r="W2898" t="e">
        <f t="shared" si="1526"/>
        <v>#DIV/0!</v>
      </c>
      <c r="X2898" t="e">
        <f t="shared" si="1527"/>
        <v>#DIV/0!</v>
      </c>
      <c r="Y2898" t="str">
        <f t="shared" si="1528"/>
        <v>0.00096+4.11875363256236i</v>
      </c>
      <c r="Z2898" t="e">
        <f t="shared" si="1529"/>
        <v>#DIV/0!</v>
      </c>
      <c r="AA2898" t="e">
        <f t="shared" si="1530"/>
        <v>#DIV/0!</v>
      </c>
      <c r="AB2898" t="str">
        <f t="shared" si="1531"/>
        <v>0.0017695193924386-0.0147813203075233i</v>
      </c>
      <c r="AC2898" t="str">
        <f t="shared" si="1532"/>
        <v>0.982367423439226-0.00645035349780925i</v>
      </c>
      <c r="AD2898" t="str">
        <f t="shared" si="1533"/>
        <v>0.00189999685023672-0.0150341555550455i</v>
      </c>
      <c r="AE2898" t="e">
        <f t="shared" si="1534"/>
        <v>#DIV/0!</v>
      </c>
      <c r="AF2898" t="str">
        <f t="shared" si="1535"/>
        <v>-18.6335746540882-3.503590278534i</v>
      </c>
      <c r="AG2898" t="e">
        <f t="shared" si="1536"/>
        <v>#DIV/0!</v>
      </c>
      <c r="AH2898" t="e">
        <f t="shared" si="1537"/>
        <v>#DIV/0!</v>
      </c>
      <c r="AI2898" t="e">
        <f t="shared" si="1538"/>
        <v>#DIV/0!</v>
      </c>
      <c r="AJ2898" t="e">
        <f t="shared" si="1539"/>
        <v>#DIV/0!</v>
      </c>
      <c r="AK2898"/>
      <c r="AL2898"/>
      <c r="AM2898"/>
      <c r="AN2898"/>
    </row>
    <row r="2899" spans="1:40" x14ac:dyDescent="0.3">
      <c r="A2899"/>
      <c r="B2899">
        <f t="shared" si="1505"/>
        <v>965000</v>
      </c>
      <c r="C2899" s="186" t="str">
        <f t="shared" si="1508"/>
        <v>-0.000512458285018091+0.00315004260789994i</v>
      </c>
      <c r="D2899" s="158" t="str">
        <f t="shared" si="1509"/>
        <v>-7.39796003782816-1.17848718249386i</v>
      </c>
      <c r="E2899" t="str">
        <f t="shared" si="1510"/>
        <v>101.489341241974-1643.00496797027i</v>
      </c>
      <c r="F2899" t="str">
        <f t="shared" si="1511"/>
        <v>0.964438850996916+0.156865762063621i</v>
      </c>
      <c r="G2899" t="str">
        <f t="shared" si="1506"/>
        <v>0.964438850996916+0.156865762063621i</v>
      </c>
      <c r="H2899" t="str">
        <f t="shared" si="1512"/>
        <v>11.2371686149829+2.32182396521011i</v>
      </c>
      <c r="I2899" t="str">
        <f t="shared" si="1513"/>
        <v>3789.54613839269i</v>
      </c>
      <c r="J2899" t="str">
        <f t="shared" si="1507"/>
        <v>-3555.84825270252+808.076755277036i</v>
      </c>
      <c r="K2899" t="str">
        <f t="shared" si="1514"/>
        <v>0.230295090724238-1.01338689748229i</v>
      </c>
      <c r="L2899" t="str">
        <f t="shared" si="1515"/>
        <v>0.0585692659051358-0.213019629797225i</v>
      </c>
      <c r="M2899" t="str">
        <f t="shared" si="1516"/>
        <v>0.288864356629374-1.22640652727952i</v>
      </c>
      <c r="N2899" t="str">
        <f t="shared" si="1517"/>
        <v>-12.3361862756486i</v>
      </c>
      <c r="O2899" t="str">
        <f t="shared" si="1518"/>
        <v>0.973624353379923+0.22815700406853i</v>
      </c>
      <c r="P2899" t="str">
        <f t="shared" si="1519"/>
        <v>0.026375646620077-0.22815700406853i</v>
      </c>
      <c r="Q2899" t="str">
        <f t="shared" si="1520"/>
        <v>-0.026375646620077+12.5643432797171i</v>
      </c>
      <c r="R2899" t="str">
        <f t="shared" si="1521"/>
        <v>-0.0181634138981636-0.00206111646722438i</v>
      </c>
      <c r="S2899" t="str">
        <f t="shared" si="1522"/>
        <v>1.35376529773922i</v>
      </c>
      <c r="T2899" t="str">
        <f t="shared" si="1523"/>
        <v>0.00279026794792722-0.0245889994238081i</v>
      </c>
      <c r="U2899" t="e">
        <f t="shared" si="1524"/>
        <v>#DIV/0!</v>
      </c>
      <c r="V2899" t="str">
        <f t="shared" si="1525"/>
        <v>0.0000833333333333333-0.000274879003612945i</v>
      </c>
      <c r="W2899" t="e">
        <f t="shared" si="1526"/>
        <v>#DIV/0!</v>
      </c>
      <c r="X2899" t="e">
        <f t="shared" si="1527"/>
        <v>#DIV/0!</v>
      </c>
      <c r="Y2899" t="str">
        <f t="shared" si="1528"/>
        <v>0.00096+4.12302619857124i</v>
      </c>
      <c r="Z2899" t="e">
        <f t="shared" si="1529"/>
        <v>#DIV/0!</v>
      </c>
      <c r="AA2899" t="e">
        <f t="shared" si="1530"/>
        <v>#DIV/0!</v>
      </c>
      <c r="AB2899" t="str">
        <f t="shared" si="1531"/>
        <v>0.00159222483348552-0.0140313461802951i</v>
      </c>
      <c r="AC2899" t="str">
        <f t="shared" si="1532"/>
        <v>0.983251802460102-0.00600587071569816i</v>
      </c>
      <c r="AD2899" t="str">
        <f t="shared" si="1533"/>
        <v>0.00170644803131585-0.0142599255236096i</v>
      </c>
      <c r="AE2899" t="e">
        <f t="shared" si="1534"/>
        <v>#DIV/0!</v>
      </c>
      <c r="AF2899" t="str">
        <f t="shared" si="1535"/>
        <v>-18.6351286528111-3.50031114770397i</v>
      </c>
      <c r="AG2899" t="e">
        <f t="shared" si="1536"/>
        <v>#DIV/0!</v>
      </c>
      <c r="AH2899" t="e">
        <f t="shared" si="1537"/>
        <v>#DIV/0!</v>
      </c>
      <c r="AI2899" t="e">
        <f t="shared" si="1538"/>
        <v>#DIV/0!</v>
      </c>
      <c r="AJ2899" t="e">
        <f t="shared" si="1539"/>
        <v>#DIV/0!</v>
      </c>
      <c r="AK2899"/>
      <c r="AL2899"/>
      <c r="AM2899"/>
      <c r="AN2899"/>
    </row>
    <row r="2900" spans="1:40" x14ac:dyDescent="0.3">
      <c r="A2900"/>
      <c r="B2900">
        <f t="shared" si="1505"/>
        <v>966000</v>
      </c>
      <c r="C2900" s="186" t="str">
        <f t="shared" si="1508"/>
        <v>-0.000511449573300113+0.00314701011691899i</v>
      </c>
      <c r="D2900" s="158" t="str">
        <f t="shared" si="1509"/>
        <v>-7.39848895255419-1.17738699633761i</v>
      </c>
      <c r="E2900" t="str">
        <f t="shared" si="1510"/>
        <v>101.280123780235-1641.31704477207i</v>
      </c>
      <c r="F2900" t="str">
        <f t="shared" si="1511"/>
        <v>0.964508848585942+0.15671922703052i</v>
      </c>
      <c r="G2900" t="str">
        <f t="shared" si="1506"/>
        <v>0.964508848585942+0.15671922703052i</v>
      </c>
      <c r="H2900" t="str">
        <f t="shared" si="1512"/>
        <v>11.2381891885+2.3196507905057i</v>
      </c>
      <c r="I2900" t="str">
        <f t="shared" si="1513"/>
        <v>3793.47312920968i</v>
      </c>
      <c r="J2900" t="str">
        <f t="shared" si="1507"/>
        <v>-3563.22377846264+808.914140515664i</v>
      </c>
      <c r="K2900" t="str">
        <f t="shared" si="1514"/>
        <v>0.229841638159989-1.01244019526028i</v>
      </c>
      <c r="L2900" t="str">
        <f t="shared" si="1515"/>
        <v>0.0584565690788374-0.212830066243538i</v>
      </c>
      <c r="M2900" t="str">
        <f t="shared" si="1516"/>
        <v>0.288298207238826-1.22527026150382i</v>
      </c>
      <c r="N2900" t="str">
        <f t="shared" si="1517"/>
        <v>-12.3489698883695i</v>
      </c>
      <c r="O2900" t="str">
        <f t="shared" si="1518"/>
        <v>0.976461390589729+0.21569226385657i</v>
      </c>
      <c r="P2900" t="str">
        <f t="shared" si="1519"/>
        <v>0.023538609410271-0.21569226385657i</v>
      </c>
      <c r="Q2900" t="str">
        <f t="shared" si="1520"/>
        <v>-0.023538609410271+12.5646621522261i</v>
      </c>
      <c r="R2900" t="str">
        <f t="shared" si="1521"/>
        <v>-0.0171700282323737-0.00184123142682727i</v>
      </c>
      <c r="S2900" t="str">
        <f t="shared" si="1522"/>
        <v>1.35516816333273i</v>
      </c>
      <c r="T2900" t="str">
        <f t="shared" si="1523"/>
        <v>0.00249517821096401-0.023268275624037i</v>
      </c>
      <c r="U2900" t="e">
        <f t="shared" si="1524"/>
        <v>#DIV/0!</v>
      </c>
      <c r="V2900" t="str">
        <f t="shared" si="1525"/>
        <v>0.0000833333333333333-0.000274594449778977i</v>
      </c>
      <c r="W2900" t="e">
        <f t="shared" si="1526"/>
        <v>#DIV/0!</v>
      </c>
      <c r="X2900" t="e">
        <f t="shared" si="1527"/>
        <v>#DIV/0!</v>
      </c>
      <c r="Y2900" t="str">
        <f t="shared" si="1528"/>
        <v>0.00096+4.12729876458013i</v>
      </c>
      <c r="Z2900" t="e">
        <f t="shared" si="1529"/>
        <v>#DIV/0!</v>
      </c>
      <c r="AA2900" t="e">
        <f t="shared" si="1530"/>
        <v>#DIV/0!</v>
      </c>
      <c r="AB2900" t="str">
        <f t="shared" si="1531"/>
        <v>0.00142383627150223-0.0132776948208502i</v>
      </c>
      <c r="AC2900" t="str">
        <f t="shared" si="1532"/>
        <v>0.984141724839165-0.00557251985383752i</v>
      </c>
      <c r="AD2900" t="str">
        <f t="shared" si="1533"/>
        <v>0.00152312482690363-0.0134830246930959i</v>
      </c>
      <c r="AE2900" t="e">
        <f t="shared" si="1534"/>
        <v>#DIV/0!</v>
      </c>
      <c r="AF2900" t="str">
        <f t="shared" si="1535"/>
        <v>-18.6366781410542-3.49703778684331i</v>
      </c>
      <c r="AG2900" t="e">
        <f t="shared" si="1536"/>
        <v>#DIV/0!</v>
      </c>
      <c r="AH2900" t="e">
        <f t="shared" si="1537"/>
        <v>#DIV/0!</v>
      </c>
      <c r="AI2900" t="e">
        <f t="shared" si="1538"/>
        <v>#DIV/0!</v>
      </c>
      <c r="AJ2900" t="e">
        <f t="shared" si="1539"/>
        <v>#DIV/0!</v>
      </c>
      <c r="AK2900"/>
      <c r="AL2900"/>
      <c r="AM2900"/>
      <c r="AN2900"/>
    </row>
    <row r="2901" spans="1:40" x14ac:dyDescent="0.3">
      <c r="A2901"/>
      <c r="B2901">
        <f t="shared" si="1505"/>
        <v>967000</v>
      </c>
      <c r="C2901" s="186" t="str">
        <f t="shared" si="1508"/>
        <v>-0.000510443786229413+0.00314398323629601i</v>
      </c>
      <c r="D2901" s="158" t="str">
        <f t="shared" si="1509"/>
        <v>-7.39901633375722-1.17628873871608i</v>
      </c>
      <c r="E2901" t="str">
        <f t="shared" si="1510"/>
        <v>101.071551778538-1639.63257283698i</v>
      </c>
      <c r="F2901" t="str">
        <f t="shared" si="1511"/>
        <v>0.964578643225582+0.156572949155785i</v>
      </c>
      <c r="G2901" t="str">
        <f t="shared" si="1506"/>
        <v>0.964578643225582+0.156572949155785i</v>
      </c>
      <c r="H2901" t="str">
        <f t="shared" si="1512"/>
        <v>11.239206802187+2.31748144320015i</v>
      </c>
      <c r="I2901" t="str">
        <f t="shared" si="1513"/>
        <v>3797.40012002666i</v>
      </c>
      <c r="J2901" t="str">
        <f t="shared" si="1507"/>
        <v>-3570.60694329657+809.751525754293i</v>
      </c>
      <c r="K2901" t="str">
        <f t="shared" si="1514"/>
        <v>0.229389500899119-1.01149515447565i</v>
      </c>
      <c r="L2901" t="str">
        <f t="shared" si="1515"/>
        <v>0.0583441890618813-0.212640807829257i</v>
      </c>
      <c r="M2901" t="str">
        <f t="shared" si="1516"/>
        <v>0.287733689961-1.22413596230491i</v>
      </c>
      <c r="N2901" t="str">
        <f t="shared" si="1517"/>
        <v>-12.3617535010904i</v>
      </c>
      <c r="O2901" t="str">
        <f t="shared" si="1518"/>
        <v>0.979138855915771+0.203192275532202i</v>
      </c>
      <c r="P2901" t="str">
        <f t="shared" si="1519"/>
        <v>0.020861144084229-0.203192275532202i</v>
      </c>
      <c r="Q2901" t="str">
        <f t="shared" si="1520"/>
        <v>-0.020861144084229+12.5649457766226i</v>
      </c>
      <c r="R2901" t="str">
        <f t="shared" si="1521"/>
        <v>-0.0161740730115519-0.00163341209596711i</v>
      </c>
      <c r="S2901" t="str">
        <f t="shared" si="1522"/>
        <v>1.35657102892624i</v>
      </c>
      <c r="T2901" t="str">
        <f t="shared" si="1523"/>
        <v>0.00221583952768667-0.0219412788672091i</v>
      </c>
      <c r="U2901" t="e">
        <f t="shared" si="1524"/>
        <v>#DIV/0!</v>
      </c>
      <c r="V2901" t="str">
        <f t="shared" si="1525"/>
        <v>0.0000833333333333333-0.000274310484474139i</v>
      </c>
      <c r="W2901" t="e">
        <f t="shared" si="1526"/>
        <v>#DIV/0!</v>
      </c>
      <c r="X2901" t="e">
        <f t="shared" si="1527"/>
        <v>#DIV/0!</v>
      </c>
      <c r="Y2901" t="str">
        <f t="shared" si="1528"/>
        <v>0.00096+4.13157133058901i</v>
      </c>
      <c r="Z2901" t="e">
        <f t="shared" si="1529"/>
        <v>#DIV/0!</v>
      </c>
      <c r="AA2901" t="e">
        <f t="shared" si="1530"/>
        <v>#DIV/0!</v>
      </c>
      <c r="AB2901" t="str">
        <f t="shared" si="1531"/>
        <v>0.00126443581363662-0.0125204638919189i</v>
      </c>
      <c r="AC2901" t="str">
        <f t="shared" si="1532"/>
        <v>0.985037070667539-0.00515040062714414i</v>
      </c>
      <c r="AD2901" t="str">
        <f t="shared" si="1533"/>
        <v>0.00135006534179814-0.0127035934861372i</v>
      </c>
      <c r="AE2901" t="e">
        <f t="shared" si="1534"/>
        <v>#DIV/0!</v>
      </c>
      <c r="AF2901" t="str">
        <f t="shared" si="1535"/>
        <v>-18.6382231359442-3.49377018191623i</v>
      </c>
      <c r="AG2901" t="e">
        <f t="shared" si="1536"/>
        <v>#DIV/0!</v>
      </c>
      <c r="AH2901" t="e">
        <f t="shared" si="1537"/>
        <v>#DIV/0!</v>
      </c>
      <c r="AI2901" t="e">
        <f t="shared" si="1538"/>
        <v>#DIV/0!</v>
      </c>
      <c r="AJ2901" t="e">
        <f t="shared" si="1539"/>
        <v>#DIV/0!</v>
      </c>
      <c r="AK2901"/>
      <c r="AL2901"/>
      <c r="AM2901"/>
      <c r="AN2901"/>
    </row>
    <row r="2902" spans="1:40" x14ac:dyDescent="0.3">
      <c r="A2902"/>
      <c r="B2902">
        <f t="shared" si="1505"/>
        <v>968000</v>
      </c>
      <c r="C2902" s="186" t="str">
        <f t="shared" si="1508"/>
        <v>-0.000509440912712937+0.0031409619511503i</v>
      </c>
      <c r="D2902" s="158" t="str">
        <f t="shared" si="1509"/>
        <v>-7.3995421872538-1.17519240496695i</v>
      </c>
      <c r="E2902" t="str">
        <f t="shared" si="1510"/>
        <v>100.863622587881-1637.95154163207i</v>
      </c>
      <c r="F2902" t="str">
        <f t="shared" si="1511"/>
        <v>0.964648235685608+0.156426927816404i</v>
      </c>
      <c r="G2902" t="str">
        <f t="shared" si="1506"/>
        <v>0.964648235685608+0.156426927816404i</v>
      </c>
      <c r="H2902" t="str">
        <f t="shared" si="1512"/>
        <v>11.2402214672745+2.31531591396022i</v>
      </c>
      <c r="I2902" t="str">
        <f t="shared" si="1513"/>
        <v>3801.32711084365i</v>
      </c>
      <c r="J2902" t="str">
        <f t="shared" si="1507"/>
        <v>-3577.9977472043+810.588910992923i</v>
      </c>
      <c r="K2902" t="str">
        <f t="shared" si="1514"/>
        <v>0.228938673949968-1.01055177110371i</v>
      </c>
      <c r="L2902" t="str">
        <f t="shared" si="1515"/>
        <v>0.0582321246999367-0.212451853925099i</v>
      </c>
      <c r="M2902" t="str">
        <f t="shared" si="1516"/>
        <v>0.287170798649905-1.22300362502881i</v>
      </c>
      <c r="N2902" t="str">
        <f t="shared" si="1517"/>
        <v>-12.3745371138113i</v>
      </c>
      <c r="O2902" t="str">
        <f t="shared" si="1518"/>
        <v>0.981656311810605+0.190659081825126i</v>
      </c>
      <c r="P2902" t="str">
        <f t="shared" si="1519"/>
        <v>0.018343688189395-0.190659081825126i</v>
      </c>
      <c r="Q2902" t="str">
        <f t="shared" si="1520"/>
        <v>-0.018343688189395+12.5651961956364i</v>
      </c>
      <c r="R2902" t="str">
        <f t="shared" si="1521"/>
        <v>-0.0151756846494845-0.00143772607135239i</v>
      </c>
      <c r="S2902" t="str">
        <f t="shared" si="1522"/>
        <v>1.35797389451975i</v>
      </c>
      <c r="T2902" t="str">
        <f t="shared" si="1523"/>
        <v>0.00195239447236698-0.0206081835854641i</v>
      </c>
      <c r="U2902" t="e">
        <f t="shared" si="1524"/>
        <v>#DIV/0!</v>
      </c>
      <c r="V2902" t="str">
        <f t="shared" si="1525"/>
        <v>0.0000833333333333333-0.000274027105874476i</v>
      </c>
      <c r="W2902" t="e">
        <f t="shared" si="1526"/>
        <v>#DIV/0!</v>
      </c>
      <c r="X2902" t="e">
        <f t="shared" si="1527"/>
        <v>#DIV/0!</v>
      </c>
      <c r="Y2902" t="str">
        <f t="shared" si="1528"/>
        <v>0.00096+4.13584389659789i</v>
      </c>
      <c r="Z2902" t="e">
        <f t="shared" si="1529"/>
        <v>#DIV/0!</v>
      </c>
      <c r="AA2902" t="e">
        <f t="shared" si="1530"/>
        <v>#DIV/0!</v>
      </c>
      <c r="AB2902" t="str">
        <f t="shared" si="1531"/>
        <v>0.00111410481777274-0.011759752930603i</v>
      </c>
      <c r="AC2902" t="str">
        <f t="shared" si="1532"/>
        <v>0.985937717906729-0.00473961187180495i</v>
      </c>
      <c r="AD2902" t="str">
        <f t="shared" si="1533"/>
        <v>0.00118730562069417-0.0119217728963075i</v>
      </c>
      <c r="AE2902" t="e">
        <f t="shared" si="1534"/>
        <v>#DIV/0!</v>
      </c>
      <c r="AF2902" t="str">
        <f t="shared" si="1535"/>
        <v>-18.6397636545283-3.49050831892717i</v>
      </c>
      <c r="AG2902" t="e">
        <f t="shared" si="1536"/>
        <v>#DIV/0!</v>
      </c>
      <c r="AH2902" t="e">
        <f t="shared" si="1537"/>
        <v>#DIV/0!</v>
      </c>
      <c r="AI2902" t="e">
        <f t="shared" si="1538"/>
        <v>#DIV/0!</v>
      </c>
      <c r="AJ2902" t="e">
        <f t="shared" si="1539"/>
        <v>#DIV/0!</v>
      </c>
      <c r="AK2902"/>
      <c r="AL2902"/>
      <c r="AM2902"/>
      <c r="AN2902"/>
    </row>
    <row r="2903" spans="1:40" x14ac:dyDescent="0.3">
      <c r="A2903"/>
      <c r="B2903">
        <f t="shared" si="1505"/>
        <v>969000</v>
      </c>
      <c r="C2903" s="186" t="str">
        <f t="shared" si="1508"/>
        <v>-0.00050844094170918+0.00313794624665106i</v>
      </c>
      <c r="D2903" s="158" t="str">
        <f t="shared" si="1509"/>
        <v>-7.40006651883355-1.17409799044102i</v>
      </c>
      <c r="E2903" t="str">
        <f t="shared" si="1510"/>
        <v>100.656333572823-1636.27394066704i</v>
      </c>
      <c r="F2903" t="str">
        <f t="shared" si="1511"/>
        <v>0.964717626732232+0.156281162391132i</v>
      </c>
      <c r="G2903" t="str">
        <f t="shared" si="1506"/>
        <v>0.964717626732232+0.156281162391132i</v>
      </c>
      <c r="H2903" t="str">
        <f t="shared" si="1512"/>
        <v>11.241233194941+2.31315419347945i</v>
      </c>
      <c r="I2903" t="str">
        <f t="shared" si="1513"/>
        <v>3805.25410166064i</v>
      </c>
      <c r="J2903" t="str">
        <f t="shared" si="1507"/>
        <v>-3585.39619018584+811.426296231552i</v>
      </c>
      <c r="K2903" t="str">
        <f t="shared" si="1514"/>
        <v>0.228489152344074-1.00961004113115i</v>
      </c>
      <c r="L2903" t="str">
        <f t="shared" si="1515"/>
        <v>0.058120374843767-0.212263203902983i</v>
      </c>
      <c r="M2903" t="str">
        <f t="shared" si="1516"/>
        <v>0.286609527187841-1.22187324503413i</v>
      </c>
      <c r="N2903" t="str">
        <f t="shared" si="1517"/>
        <v>-12.3873207265321i</v>
      </c>
      <c r="O2903" t="str">
        <f t="shared" si="1518"/>
        <v>0.984013346875274+0.178094730891518i</v>
      </c>
      <c r="P2903" t="str">
        <f t="shared" si="1519"/>
        <v>0.015986653124726-0.178094730891518i</v>
      </c>
      <c r="Q2903" t="str">
        <f t="shared" si="1520"/>
        <v>-0.015986653124726+12.5654154574236i</v>
      </c>
      <c r="R2903" t="str">
        <f t="shared" si="1521"/>
        <v>-0.0141750014226962-0.00125423965067768i</v>
      </c>
      <c r="S2903" t="str">
        <f t="shared" si="1522"/>
        <v>1.35937676011327i</v>
      </c>
      <c r="T2903" t="str">
        <f t="shared" si="1523"/>
        <v>0.00170498423274382-0.0192691675085858i</v>
      </c>
      <c r="U2903" t="e">
        <f t="shared" si="1524"/>
        <v>#DIV/0!</v>
      </c>
      <c r="V2903" t="str">
        <f t="shared" si="1525"/>
        <v>0.0000833333333333333-0.000273744312163563i</v>
      </c>
      <c r="W2903" t="e">
        <f t="shared" si="1526"/>
        <v>#DIV/0!</v>
      </c>
      <c r="X2903" t="e">
        <f t="shared" si="1527"/>
        <v>#DIV/0!</v>
      </c>
      <c r="Y2903" t="str">
        <f t="shared" si="1528"/>
        <v>0.00096+4.14011646260677i</v>
      </c>
      <c r="Z2903" t="e">
        <f t="shared" si="1529"/>
        <v>#DIV/0!</v>
      </c>
      <c r="AA2903" t="e">
        <f t="shared" si="1530"/>
        <v>#DIV/0!</v>
      </c>
      <c r="AB2903" t="str">
        <f t="shared" si="1531"/>
        <v>0.000972923850590273-0.0109956633557556i</v>
      </c>
      <c r="AC2903" t="str">
        <f t="shared" si="1532"/>
        <v>0.986843542379008-0.00434025149800162i</v>
      </c>
      <c r="AD2903" t="str">
        <f t="shared" si="1533"/>
        <v>0.00103487963914851-0.0111377044545023i</v>
      </c>
      <c r="AE2903" t="e">
        <f t="shared" si="1534"/>
        <v>#DIV/0!</v>
      </c>
      <c r="AF2903" t="str">
        <f t="shared" si="1535"/>
        <v>-18.6412997137746-3.48725218392047i</v>
      </c>
      <c r="AG2903" t="e">
        <f t="shared" si="1536"/>
        <v>#DIV/0!</v>
      </c>
      <c r="AH2903" t="e">
        <f t="shared" si="1537"/>
        <v>#DIV/0!</v>
      </c>
      <c r="AI2903" t="e">
        <f t="shared" si="1538"/>
        <v>#DIV/0!</v>
      </c>
      <c r="AJ2903" t="e">
        <f t="shared" si="1539"/>
        <v>#DIV/0!</v>
      </c>
      <c r="AK2903"/>
      <c r="AL2903"/>
      <c r="AM2903"/>
      <c r="AN2903"/>
    </row>
    <row r="2904" spans="1:40" x14ac:dyDescent="0.3">
      <c r="A2904"/>
      <c r="B2904">
        <f t="shared" si="1505"/>
        <v>970000</v>
      </c>
      <c r="C2904" s="186" t="str">
        <f t="shared" si="1508"/>
        <v>-0.000507443862227849+0.00313493610801695i</v>
      </c>
      <c r="D2904" s="158" t="str">
        <f t="shared" si="1509"/>
        <v>-7.40058933425903-1.17300549050217i</v>
      </c>
      <c r="E2904" t="str">
        <f t="shared" si="1510"/>
        <v>100.449682111393-1634.59975949402i</v>
      </c>
      <c r="F2904" t="str">
        <f t="shared" si="1511"/>
        <v>0.96478681712808+0.156135652260474i</v>
      </c>
      <c r="G2904" t="str">
        <f t="shared" si="1506"/>
        <v>0.96478681712808+0.156135652260474i</v>
      </c>
      <c r="H2904" t="str">
        <f t="shared" si="1512"/>
        <v>11.2422419963129+2.31099627247804i</v>
      </c>
      <c r="I2904" t="str">
        <f t="shared" si="1513"/>
        <v>3809.18109247762i</v>
      </c>
      <c r="J2904" t="str">
        <f t="shared" si="1507"/>
        <v>-3592.80227224119+812.263681470181i</v>
      </c>
      <c r="K2904" t="str">
        <f t="shared" si="1514"/>
        <v>0.228040931136059-1.00866996055604i</v>
      </c>
      <c r="L2904" t="str">
        <f t="shared" si="1515"/>
        <v>0.0580089383492042-0.212074857136032i</v>
      </c>
      <c r="M2904" t="str">
        <f t="shared" si="1516"/>
        <v>0.286049869485263-1.22074481769207i</v>
      </c>
      <c r="N2904" t="str">
        <f t="shared" si="1517"/>
        <v>-12.400104339253i</v>
      </c>
      <c r="O2904" t="str">
        <f t="shared" si="1518"/>
        <v>0.986209575926612+0.165501275978923i</v>
      </c>
      <c r="P2904" t="str">
        <f t="shared" si="1519"/>
        <v>0.013790424073388-0.165501275978923i</v>
      </c>
      <c r="Q2904" t="str">
        <f t="shared" si="1520"/>
        <v>-0.013790424073388+12.5656056152319i</v>
      </c>
      <c r="R2904" t="str">
        <f t="shared" si="1521"/>
        <v>-0.0131721634692093-0.00108301778441042i</v>
      </c>
      <c r="S2904" t="str">
        <f t="shared" si="1522"/>
        <v>1.36077962570678i</v>
      </c>
      <c r="T2904" t="str">
        <f t="shared" si="1523"/>
        <v>0.0014737485353038-0.0179244116753792i</v>
      </c>
      <c r="U2904" t="e">
        <f t="shared" si="1524"/>
        <v>#DIV/0!</v>
      </c>
      <c r="V2904" t="str">
        <f t="shared" si="1525"/>
        <v>0.0000833333333333333-0.000273462101532466i</v>
      </c>
      <c r="W2904" t="e">
        <f t="shared" si="1526"/>
        <v>#DIV/0!</v>
      </c>
      <c r="X2904" t="e">
        <f t="shared" si="1527"/>
        <v>#DIV/0!</v>
      </c>
      <c r="Y2904" t="str">
        <f t="shared" si="1528"/>
        <v>0.00096+4.14438902861566i</v>
      </c>
      <c r="Z2904" t="e">
        <f t="shared" si="1529"/>
        <v>#DIV/0!</v>
      </c>
      <c r="AA2904" t="e">
        <f t="shared" si="1530"/>
        <v>#DIV/0!</v>
      </c>
      <c r="AB2904" t="str">
        <f t="shared" si="1531"/>
        <v>0.000840972644927085-0.0102282984744736i</v>
      </c>
      <c r="AC2904" t="str">
        <f t="shared" si="1532"/>
        <v>0.987754417758801-0.00395241644179502i</v>
      </c>
      <c r="AD2904" t="str">
        <f t="shared" si="1533"/>
        <v>0.000892819295173667-0.0103515301951386i</v>
      </c>
      <c r="AE2904" t="e">
        <f t="shared" si="1534"/>
        <v>#DIV/0!</v>
      </c>
      <c r="AF2904" t="str">
        <f t="shared" si="1535"/>
        <v>-18.6428313305719-3.48400176298021i</v>
      </c>
      <c r="AG2904" t="e">
        <f t="shared" si="1536"/>
        <v>#DIV/0!</v>
      </c>
      <c r="AH2904" t="e">
        <f t="shared" si="1537"/>
        <v>#DIV/0!</v>
      </c>
      <c r="AI2904" t="e">
        <f t="shared" si="1538"/>
        <v>#DIV/0!</v>
      </c>
      <c r="AJ2904" t="e">
        <f t="shared" si="1539"/>
        <v>#DIV/0!</v>
      </c>
      <c r="AK2904"/>
      <c r="AL2904"/>
      <c r="AM2904"/>
      <c r="AN2904"/>
    </row>
    <row r="2905" spans="1:40" x14ac:dyDescent="0.3">
      <c r="A2905"/>
      <c r="B2905">
        <f t="shared" ref="B2905:B2968" si="1540">B2904+1000</f>
        <v>971000</v>
      </c>
      <c r="C2905" s="186" t="str">
        <f t="shared" si="1508"/>
        <v>-0.000506449663329665+0.00313193152051616i</v>
      </c>
      <c r="D2905" s="158" t="str">
        <f t="shared" si="1509"/>
        <v>-7.40111063926625-1.17191490052742i</v>
      </c>
      <c r="E2905" t="str">
        <f t="shared" si="1510"/>
        <v>100.243665595017-1632.92898770737i</v>
      </c>
      <c r="F2905" t="str">
        <f t="shared" si="1511"/>
        <v>0.964855807632268+0.155990396806701i</v>
      </c>
      <c r="G2905" t="str">
        <f t="shared" si="1506"/>
        <v>0.964855807632268+0.155990396806701i</v>
      </c>
      <c r="H2905" t="str">
        <f t="shared" si="1512"/>
        <v>11.2432478824651+2.30884214170292i</v>
      </c>
      <c r="I2905" t="str">
        <f t="shared" si="1513"/>
        <v>3813.10808329461i</v>
      </c>
      <c r="J2905" t="str">
        <f t="shared" si="1507"/>
        <v>-3600.21599337034+813.101066708809i</v>
      </c>
      <c r="K2905" t="str">
        <f t="shared" si="1514"/>
        <v>0.227594005403496-1.00773152538776i</v>
      </c>
      <c r="L2905" t="str">
        <f t="shared" si="1515"/>
        <v>0.0578978140771224-0.211886812998575i</v>
      </c>
      <c r="M2905" t="str">
        <f t="shared" si="1516"/>
        <v>0.285491819480618-1.21961833838633i</v>
      </c>
      <c r="N2905" t="str">
        <f t="shared" si="1517"/>
        <v>-12.4128879519739i</v>
      </c>
      <c r="O2905" t="str">
        <f t="shared" si="1518"/>
        <v>0.988244640060081+0.152880775091312i</v>
      </c>
      <c r="P2905" t="str">
        <f t="shared" si="1519"/>
        <v>0.0117553599399191-0.152880775091312i</v>
      </c>
      <c r="Q2905" t="str">
        <f t="shared" si="1520"/>
        <v>-0.0117553599399191+12.5657687270652i</v>
      </c>
      <c r="R2905" t="str">
        <f t="shared" si="1521"/>
        <v>-0.0121673127862498-0.000924124027016632i</v>
      </c>
      <c r="S2905" t="str">
        <f t="shared" si="1522"/>
        <v>1.36218249130029i</v>
      </c>
      <c r="T2905" t="str">
        <f t="shared" si="1523"/>
        <v>0.00125882556939197-0.0165741004436036i</v>
      </c>
      <c r="U2905" t="e">
        <f t="shared" si="1524"/>
        <v>#DIV/0!</v>
      </c>
      <c r="V2905" t="str">
        <f t="shared" si="1525"/>
        <v>0.0000833333333333333-0.000273180472179703i</v>
      </c>
      <c r="W2905" t="e">
        <f t="shared" si="1526"/>
        <v>#DIV/0!</v>
      </c>
      <c r="X2905" t="e">
        <f t="shared" si="1527"/>
        <v>#DIV/0!</v>
      </c>
      <c r="Y2905" t="str">
        <f t="shared" si="1528"/>
        <v>0.00096+4.14866159462454i</v>
      </c>
      <c r="Z2905" t="e">
        <f t="shared" si="1529"/>
        <v>#DIV/0!</v>
      </c>
      <c r="AA2905" t="e">
        <f t="shared" si="1530"/>
        <v>#DIV/0!</v>
      </c>
      <c r="AB2905" t="str">
        <f t="shared" si="1531"/>
        <v>0.000718330056474106-0.00945776348776573i</v>
      </c>
      <c r="AC2905" t="str">
        <f t="shared" si="1532"/>
        <v>0.988670215565011-0.0035762026162295i</v>
      </c>
      <c r="AD2905" t="str">
        <f t="shared" si="1533"/>
        <v>0.000761154401480455-0.00956339262228141i</v>
      </c>
      <c r="AE2905" t="e">
        <f t="shared" si="1534"/>
        <v>#DIV/0!</v>
      </c>
      <c r="AF2905" t="str">
        <f t="shared" si="1535"/>
        <v>-18.6443585217313-3.48075704223034i</v>
      </c>
      <c r="AG2905" t="e">
        <f t="shared" si="1536"/>
        <v>#DIV/0!</v>
      </c>
      <c r="AH2905" t="e">
        <f t="shared" si="1537"/>
        <v>#DIV/0!</v>
      </c>
      <c r="AI2905" t="e">
        <f t="shared" si="1538"/>
        <v>#DIV/0!</v>
      </c>
      <c r="AJ2905" t="e">
        <f t="shared" si="1539"/>
        <v>#DIV/0!</v>
      </c>
      <c r="AK2905"/>
      <c r="AL2905"/>
      <c r="AM2905"/>
      <c r="AN2905"/>
    </row>
    <row r="2906" spans="1:40" x14ac:dyDescent="0.3">
      <c r="A2906"/>
      <c r="B2906">
        <f t="shared" si="1540"/>
        <v>972000</v>
      </c>
      <c r="C2906" s="186" t="str">
        <f t="shared" si="1508"/>
        <v>-0.000505458334126021+0.00312893246946602i</v>
      </c>
      <c r="D2906" s="158" t="str">
        <f t="shared" si="1509"/>
        <v>-7.40163043956451-1.17082621590678i</v>
      </c>
      <c r="E2906" t="str">
        <f t="shared" si="1510"/>
        <v>100.038281428429-1631.26161494345i</v>
      </c>
      <c r="F2906" t="str">
        <f t="shared" si="1511"/>
        <v>0.964924599000375+0.155845395413828i</v>
      </c>
      <c r="G2906" t="str">
        <f t="shared" si="1506"/>
        <v>0.964924599000375+0.155845395413828i</v>
      </c>
      <c r="H2906" t="str">
        <f t="shared" si="1512"/>
        <v>11.2442508644211+2.30669179192752i</v>
      </c>
      <c r="I2906" t="str">
        <f t="shared" si="1513"/>
        <v>3817.0350741116i</v>
      </c>
      <c r="J2906" t="str">
        <f t="shared" si="1507"/>
        <v>-3607.6373535733+813.938451947439i</v>
      </c>
      <c r="K2906" t="str">
        <f t="shared" si="1514"/>
        <v>0.227148370246786-1.00679473164701i</v>
      </c>
      <c r="L2906" t="str">
        <f t="shared" si="1515"/>
        <v>0.0577870008934134-0.211699070866145i</v>
      </c>
      <c r="M2906" t="str">
        <f t="shared" si="1516"/>
        <v>0.284935371140199-1.21849380251316i</v>
      </c>
      <c r="N2906" t="str">
        <f t="shared" si="1517"/>
        <v>-12.4256715646948i</v>
      </c>
      <c r="O2906" t="str">
        <f t="shared" si="1518"/>
        <v>0.990118206708494+0.140235290652372i</v>
      </c>
      <c r="P2906" t="str">
        <f t="shared" si="1519"/>
        <v>0.00988179329150596-0.140235290652372i</v>
      </c>
      <c r="Q2906" t="str">
        <f t="shared" si="1520"/>
        <v>-0.00988179329150596+12.5659068553472i</v>
      </c>
      <c r="R2906" t="str">
        <f t="shared" si="1521"/>
        <v>-0.0111605932267126-0.000777620487618919i</v>
      </c>
      <c r="S2906" t="str">
        <f t="shared" si="1522"/>
        <v>1.3635853568938i</v>
      </c>
      <c r="T2906" t="str">
        <f t="shared" si="1523"/>
        <v>0.00106035191013777-0.0152184214981934i</v>
      </c>
      <c r="U2906" t="e">
        <f t="shared" si="1524"/>
        <v>#DIV/0!</v>
      </c>
      <c r="V2906" t="str">
        <f t="shared" si="1525"/>
        <v>0.0000833333333333333-0.000272899422311206i</v>
      </c>
      <c r="W2906" t="e">
        <f t="shared" si="1526"/>
        <v>#DIV/0!</v>
      </c>
      <c r="X2906" t="e">
        <f t="shared" si="1527"/>
        <v>#DIV/0!</v>
      </c>
      <c r="Y2906" t="str">
        <f t="shared" si="1528"/>
        <v>0.00096+4.15293416063342i</v>
      </c>
      <c r="Z2906" t="e">
        <f t="shared" si="1529"/>
        <v>#DIV/0!</v>
      </c>
      <c r="AA2906" t="e">
        <f t="shared" si="1530"/>
        <v>#DIV/0!</v>
      </c>
      <c r="AB2906" t="str">
        <f t="shared" si="1531"/>
        <v>0.000605074019794175-0.00868416549524351i</v>
      </c>
      <c r="AC2906" t="str">
        <f t="shared" si="1532"/>
        <v>0.989590805154445-0.00321170486161105i</v>
      </c>
      <c r="AD2906" t="str">
        <f t="shared" si="1533"/>
        <v>0.000639912678347847-0.00877343467558638i</v>
      </c>
      <c r="AE2906" t="e">
        <f t="shared" si="1534"/>
        <v>#DIV/0!</v>
      </c>
      <c r="AF2906" t="str">
        <f t="shared" si="1535"/>
        <v>-18.6458813039856-3.4775180078343i</v>
      </c>
      <c r="AG2906" t="e">
        <f t="shared" si="1536"/>
        <v>#DIV/0!</v>
      </c>
      <c r="AH2906" t="e">
        <f t="shared" si="1537"/>
        <v>#DIV/0!</v>
      </c>
      <c r="AI2906" t="e">
        <f t="shared" si="1538"/>
        <v>#DIV/0!</v>
      </c>
      <c r="AJ2906" t="e">
        <f t="shared" si="1539"/>
        <v>#DIV/0!</v>
      </c>
      <c r="AK2906"/>
      <c r="AL2906"/>
      <c r="AM2906"/>
      <c r="AN2906"/>
    </row>
    <row r="2907" spans="1:40" x14ac:dyDescent="0.3">
      <c r="A2907"/>
      <c r="B2907">
        <f t="shared" si="1540"/>
        <v>973000</v>
      </c>
      <c r="C2907" s="186" t="str">
        <f t="shared" si="1508"/>
        <v>-0.000504469863778732+0.00312593894023288i</v>
      </c>
      <c r="D2907" s="158" t="str">
        <f t="shared" si="1509"/>
        <v>-7.4021487408367-1.16973943204328i</v>
      </c>
      <c r="E2907" t="str">
        <f t="shared" si="1510"/>
        <v>99.8335270295972-1629.59763088042i</v>
      </c>
      <c r="F2907" t="str">
        <f t="shared" si="1511"/>
        <v>0.964993191984486+0.155700647467617i</v>
      </c>
      <c r="G2907" t="str">
        <f t="shared" si="1506"/>
        <v>0.964993191984486+0.155700647467617i</v>
      </c>
      <c r="H2907" t="str">
        <f t="shared" si="1512"/>
        <v>11.2452509531532+2.30454521395179i</v>
      </c>
      <c r="I2907" t="str">
        <f t="shared" si="1513"/>
        <v>3820.96206492859i</v>
      </c>
      <c r="J2907" t="str">
        <f t="shared" si="1507"/>
        <v>-3615.06635285006+814.775837186068i</v>
      </c>
      <c r="K2907" t="str">
        <f t="shared" si="1514"/>
        <v>0.226704020789032-1.00585957536575i</v>
      </c>
      <c r="L2907" t="str">
        <f t="shared" si="1515"/>
        <v>0.0576764976689591-0.211511630115482i</v>
      </c>
      <c r="M2907" t="str">
        <f t="shared" si="1516"/>
        <v>0.284380518457991-1.21737120548123i</v>
      </c>
      <c r="N2907" t="str">
        <f t="shared" si="1517"/>
        <v>-12.4384551774157i</v>
      </c>
      <c r="O2907" t="str">
        <f t="shared" si="1518"/>
        <v>0.991829969696346+0.127566889168566i</v>
      </c>
      <c r="P2907" t="str">
        <f t="shared" si="1519"/>
        <v>0.00817003030365404-0.127566889168566i</v>
      </c>
      <c r="Q2907" t="str">
        <f t="shared" si="1520"/>
        <v>-0.00817003030365404+12.5660220665843i</v>
      </c>
      <c r="R2907" t="str">
        <f t="shared" si="1521"/>
        <v>-0.010152150494473-0.00064356778013085i</v>
      </c>
      <c r="S2907" t="str">
        <f t="shared" si="1522"/>
        <v>1.36498822248732i</v>
      </c>
      <c r="T2907" t="str">
        <f t="shared" si="1523"/>
        <v>0.000878462440250919-0.0138575658578745i</v>
      </c>
      <c r="U2907" t="e">
        <f t="shared" si="1524"/>
        <v>#DIV/0!</v>
      </c>
      <c r="V2907" t="str">
        <f t="shared" si="1525"/>
        <v>0.0000833333333333333-0.00027261895014028i</v>
      </c>
      <c r="W2907" t="e">
        <f t="shared" si="1526"/>
        <v>#DIV/0!</v>
      </c>
      <c r="X2907" t="e">
        <f t="shared" si="1527"/>
        <v>#DIV/0!</v>
      </c>
      <c r="Y2907" t="str">
        <f t="shared" si="1528"/>
        <v>0.00096+4.1572067266423i</v>
      </c>
      <c r="Z2907" t="e">
        <f t="shared" si="1529"/>
        <v>#DIV/0!</v>
      </c>
      <c r="AA2907" t="e">
        <f t="shared" si="1530"/>
        <v>#DIV/0!</v>
      </c>
      <c r="AB2907" t="str">
        <f t="shared" si="1531"/>
        <v>0.000501281503696034-0.00790761349889699i</v>
      </c>
      <c r="AC2907" t="str">
        <f t="shared" si="1532"/>
        <v>0.990516053716283-0.00285901689502162i</v>
      </c>
      <c r="AD2907" t="str">
        <f t="shared" si="1533"/>
        <v>0.000529119747139577-0.00798179969616626i</v>
      </c>
      <c r="AE2907" t="e">
        <f t="shared" si="1534"/>
        <v>#DIV/0!</v>
      </c>
      <c r="AF2907" t="str">
        <f t="shared" si="1535"/>
        <v>-18.6473996939899-3.47428464599507i</v>
      </c>
      <c r="AG2907" t="e">
        <f t="shared" si="1536"/>
        <v>#DIV/0!</v>
      </c>
      <c r="AH2907" t="e">
        <f t="shared" si="1537"/>
        <v>#DIV/0!</v>
      </c>
      <c r="AI2907" t="e">
        <f t="shared" si="1538"/>
        <v>#DIV/0!</v>
      </c>
      <c r="AJ2907" t="e">
        <f t="shared" si="1539"/>
        <v>#DIV/0!</v>
      </c>
      <c r="AK2907"/>
      <c r="AL2907"/>
      <c r="AM2907"/>
      <c r="AN2907"/>
    </row>
    <row r="2908" spans="1:40" x14ac:dyDescent="0.3">
      <c r="A2908"/>
      <c r="B2908">
        <f t="shared" si="1540"/>
        <v>974000</v>
      </c>
      <c r="C2908" s="186" t="str">
        <f t="shared" si="1508"/>
        <v>-0.000503484241499766+0.003122950918232i</v>
      </c>
      <c r="D2908" s="158" t="str">
        <f t="shared" si="1509"/>
        <v>-7.40266554873952-1.16865454435294i</v>
      </c>
      <c r="E2908" t="str">
        <f t="shared" si="1510"/>
        <v>99.6293998296315-1627.937025238i</v>
      </c>
      <c r="F2908" t="str">
        <f t="shared" si="1511"/>
        <v>0.965061587333219+0.155556152355572i</v>
      </c>
      <c r="G2908" t="str">
        <f t="shared" si="1506"/>
        <v>0.965061587333219+0.155556152355572i</v>
      </c>
      <c r="H2908" t="str">
        <f t="shared" si="1512"/>
        <v>11.2462481595833+2.30240239860212i</v>
      </c>
      <c r="I2908" t="str">
        <f t="shared" si="1513"/>
        <v>3824.88905574557i</v>
      </c>
      <c r="J2908" t="str">
        <f t="shared" si="1507"/>
        <v>-3622.50299120064+815.613222424697i</v>
      </c>
      <c r="K2908" t="str">
        <f t="shared" si="1514"/>
        <v>0.226260952175915-1.00492605258717i</v>
      </c>
      <c r="L2908" t="str">
        <f t="shared" si="1515"/>
        <v>0.0575663032796079-0.211324490124532i</v>
      </c>
      <c r="M2908" t="str">
        <f t="shared" si="1516"/>
        <v>0.283827255455523-1.2162505427117i</v>
      </c>
      <c r="N2908" t="str">
        <f t="shared" si="1517"/>
        <v>-12.4512387901365i</v>
      </c>
      <c r="O2908" t="str">
        <f t="shared" si="1518"/>
        <v>0.993379649289837+0.114877640891521i</v>
      </c>
      <c r="P2908" t="str">
        <f t="shared" si="1519"/>
        <v>0.00662035071016298-0.114877640891521i</v>
      </c>
      <c r="Q2908" t="str">
        <f t="shared" si="1520"/>
        <v>-0.00662035071016298+12.566116431028i</v>
      </c>
      <c r="R2908" t="str">
        <f t="shared" si="1521"/>
        <v>-0.00914213213847509-0.000522024972884242i</v>
      </c>
      <c r="S2908" t="str">
        <f t="shared" si="1522"/>
        <v>1.36639108808083i</v>
      </c>
      <c r="T2908" t="str">
        <f t="shared" si="1523"/>
        <v>0.000713290270704665-0.0124917278800697i</v>
      </c>
      <c r="U2908" t="e">
        <f t="shared" si="1524"/>
        <v>#DIV/0!</v>
      </c>
      <c r="V2908" t="str">
        <f t="shared" si="1525"/>
        <v>0.0000833333333333333-0.000272339053887569i</v>
      </c>
      <c r="W2908" t="e">
        <f t="shared" si="1526"/>
        <v>#DIV/0!</v>
      </c>
      <c r="X2908" t="e">
        <f t="shared" si="1527"/>
        <v>#DIV/0!</v>
      </c>
      <c r="Y2908" t="str">
        <f t="shared" si="1528"/>
        <v>0.00096+4.16147929265118i</v>
      </c>
      <c r="Z2908" t="e">
        <f t="shared" si="1529"/>
        <v>#DIV/0!</v>
      </c>
      <c r="AA2908" t="e">
        <f t="shared" si="1530"/>
        <v>#DIV/0!</v>
      </c>
      <c r="AB2908" t="str">
        <f t="shared" si="1531"/>
        <v>0.000407028465973405-0.00712821840589384i</v>
      </c>
      <c r="AC2908" t="str">
        <f t="shared" si="1532"/>
        <v>0.991445826267654-0.00251823125907166i</v>
      </c>
      <c r="AD2908" t="str">
        <f t="shared" si="1533"/>
        <v>0.000428799124462527-0.00718863139236282i</v>
      </c>
      <c r="AE2908" t="e">
        <f t="shared" si="1534"/>
        <v>#DIV/0!</v>
      </c>
      <c r="AF2908" t="str">
        <f t="shared" si="1535"/>
        <v>-18.6489137083228-3.47105694295506i</v>
      </c>
      <c r="AG2908" t="e">
        <f t="shared" si="1536"/>
        <v>#DIV/0!</v>
      </c>
      <c r="AH2908" t="e">
        <f t="shared" si="1537"/>
        <v>#DIV/0!</v>
      </c>
      <c r="AI2908" t="e">
        <f t="shared" si="1538"/>
        <v>#DIV/0!</v>
      </c>
      <c r="AJ2908" t="e">
        <f t="shared" si="1539"/>
        <v>#DIV/0!</v>
      </c>
      <c r="AK2908"/>
      <c r="AL2908"/>
      <c r="AM2908"/>
      <c r="AN2908"/>
    </row>
    <row r="2909" spans="1:40" x14ac:dyDescent="0.3">
      <c r="A2909"/>
      <c r="B2909">
        <f t="shared" si="1540"/>
        <v>975000</v>
      </c>
      <c r="C2909" s="186" t="str">
        <f t="shared" si="1508"/>
        <v>-0.000502501456550948+0.00311996838892721i</v>
      </c>
      <c r="D2909" s="158" t="str">
        <f t="shared" si="1509"/>
        <v>-7.40318086890334-1.16757154826468i</v>
      </c>
      <c r="E2909" t="str">
        <f t="shared" si="1510"/>
        <v>99.4258972727158-1626.27978777731i</v>
      </c>
      <c r="F2909" t="str">
        <f t="shared" si="1511"/>
        <v>0.965129785791711+0.155411909466929i</v>
      </c>
      <c r="G2909" t="str">
        <f t="shared" si="1506"/>
        <v>0.965129785791711+0.155411909466929i</v>
      </c>
      <c r="H2909" t="str">
        <f t="shared" si="1512"/>
        <v>11.2472424945823+2.30026333673119i</v>
      </c>
      <c r="I2909" t="str">
        <f t="shared" si="1513"/>
        <v>3828.81604656256i</v>
      </c>
      <c r="J2909" t="str">
        <f t="shared" si="1507"/>
        <v>-3629.94726862502+816.450607663326i</v>
      </c>
      <c r="K2909" t="str">
        <f t="shared" si="1514"/>
        <v>0.225819159575579-1.00399415936572i</v>
      </c>
      <c r="L2909" t="str">
        <f t="shared" si="1515"/>
        <v>0.0574564166061484-0.211137650272449i</v>
      </c>
      <c r="M2909" t="str">
        <f t="shared" si="1516"/>
        <v>0.283275576181727-1.21513180963817i</v>
      </c>
      <c r="N2909" t="str">
        <f t="shared" si="1517"/>
        <v>-12.4640224028574i</v>
      </c>
      <c r="O2909" t="str">
        <f t="shared" si="1518"/>
        <v>0.994766992242631+0.102169619479325i</v>
      </c>
      <c r="P2909" t="str">
        <f t="shared" si="1519"/>
        <v>0.00523300775736901-0.102169619479325i</v>
      </c>
      <c r="Q2909" t="str">
        <f t="shared" si="1520"/>
        <v>-0.00523300775736901+12.5661920223367i</v>
      </c>
      <c r="R2909" t="str">
        <f t="shared" si="1521"/>
        <v>-0.00813068754553071-0.000413049537771215i</v>
      </c>
      <c r="S2909" t="str">
        <f t="shared" si="1522"/>
        <v>1.36779395367434i</v>
      </c>
      <c r="T2909" t="str">
        <f t="shared" si="1523"/>
        <v>0.000564966660331449-0.0111211052639922i</v>
      </c>
      <c r="U2909" t="e">
        <f t="shared" si="1524"/>
        <v>#DIV/0!</v>
      </c>
      <c r="V2909" t="str">
        <f t="shared" si="1525"/>
        <v>0.0000833333333333333-0.000272059731781018i</v>
      </c>
      <c r="W2909" t="e">
        <f t="shared" si="1526"/>
        <v>#DIV/0!</v>
      </c>
      <c r="X2909" t="e">
        <f t="shared" si="1527"/>
        <v>#DIV/0!</v>
      </c>
      <c r="Y2909" t="str">
        <f t="shared" si="1528"/>
        <v>0.00096+4.16575185866007i</v>
      </c>
      <c r="Z2909" t="e">
        <f t="shared" si="1529"/>
        <v>#DIV/0!</v>
      </c>
      <c r="AA2909" t="e">
        <f t="shared" si="1530"/>
        <v>#DIV/0!</v>
      </c>
      <c r="AB2909" t="str">
        <f t="shared" si="1531"/>
        <v>0.000322389807523452-0.00634609303034463i</v>
      </c>
      <c r="AC2909" t="str">
        <f t="shared" si="1532"/>
        <v>0.992379985650386-0.00218943926989859i</v>
      </c>
      <c r="AD2909" t="str">
        <f t="shared" si="1533"/>
        <v>0.000338972216965043-0.00639407380541113i</v>
      </c>
      <c r="AE2909" t="e">
        <f t="shared" si="1534"/>
        <v>#DIV/0!</v>
      </c>
      <c r="AF2909" t="str">
        <f t="shared" si="1535"/>
        <v>-18.6504233634856-3.46783488499587i</v>
      </c>
      <c r="AG2909" t="e">
        <f t="shared" si="1536"/>
        <v>#DIV/0!</v>
      </c>
      <c r="AH2909" t="e">
        <f t="shared" si="1537"/>
        <v>#DIV/0!</v>
      </c>
      <c r="AI2909" t="e">
        <f t="shared" si="1538"/>
        <v>#DIV/0!</v>
      </c>
      <c r="AJ2909" t="e">
        <f t="shared" si="1539"/>
        <v>#DIV/0!</v>
      </c>
      <c r="AK2909"/>
      <c r="AL2909"/>
      <c r="AM2909"/>
      <c r="AN2909"/>
    </row>
    <row r="2910" spans="1:40" x14ac:dyDescent="0.3">
      <c r="A2910"/>
      <c r="B2910">
        <f t="shared" si="1540"/>
        <v>976000</v>
      </c>
      <c r="C2910" s="186" t="str">
        <f t="shared" si="1508"/>
        <v>-0.000501521498243733+0.00311699133783083i</v>
      </c>
      <c r="D2910" s="158" t="str">
        <f t="shared" si="1509"/>
        <v>-7.40369470693268-1.16649043922039i</v>
      </c>
      <c r="E2910" t="str">
        <f t="shared" si="1510"/>
        <v>99.223016816023-1624.62590830066i</v>
      </c>
      <c r="F2910" t="str">
        <f t="shared" si="1511"/>
        <v>0.965197788101671+0.155267918192665i</v>
      </c>
      <c r="G2910" t="str">
        <f t="shared" si="1506"/>
        <v>0.965197788101671+0.155267918192665i</v>
      </c>
      <c r="H2910" t="str">
        <f t="shared" si="1512"/>
        <v>11.2482339689712+2.29812801921806i</v>
      </c>
      <c r="I2910" t="str">
        <f t="shared" si="1513"/>
        <v>3832.74303737955i</v>
      </c>
      <c r="J2910" t="str">
        <f t="shared" si="1507"/>
        <v>-3637.3991851232+817.287992901955i</v>
      </c>
      <c r="K2910" t="str">
        <f t="shared" si="1514"/>
        <v>0.225378638178499-1.00306389176697i</v>
      </c>
      <c r="L2910" t="str">
        <f t="shared" si="1515"/>
        <v>0.0573468365342847-0.210951109939595i</v>
      </c>
      <c r="M2910" t="str">
        <f t="shared" si="1516"/>
        <v>0.282725474712784-1.21401500170657i</v>
      </c>
      <c r="N2910" t="str">
        <f t="shared" si="1517"/>
        <v>-12.4768060155783i</v>
      </c>
      <c r="O2910" t="str">
        <f t="shared" si="1518"/>
        <v>0.995991771837171+0.0894449016582386i</v>
      </c>
      <c r="P2910" t="str">
        <f t="shared" si="1519"/>
        <v>0.00400822816282898-0.0894449016582386i</v>
      </c>
      <c r="Q2910" t="str">
        <f t="shared" si="1520"/>
        <v>-0.00400822816282898+12.5662509172365i</v>
      </c>
      <c r="R2910" t="str">
        <f t="shared" si="1521"/>
        <v>-0.00711796793191376-0.000316697298940881i</v>
      </c>
      <c r="S2910" t="str">
        <f t="shared" si="1522"/>
        <v>1.36919681926785i</v>
      </c>
      <c r="T2910" t="str">
        <f t="shared" si="1523"/>
        <v>0.000433620934380574-0.00974589905202688i</v>
      </c>
      <c r="U2910" t="e">
        <f t="shared" si="1524"/>
        <v>#DIV/0!</v>
      </c>
      <c r="V2910" t="str">
        <f t="shared" si="1525"/>
        <v>0.0000833333333333333-0.000271780982055832i</v>
      </c>
      <c r="W2910" t="e">
        <f t="shared" si="1526"/>
        <v>#DIV/0!</v>
      </c>
      <c r="X2910" t="e">
        <f t="shared" si="1527"/>
        <v>#DIV/0!</v>
      </c>
      <c r="Y2910" t="str">
        <f t="shared" si="1528"/>
        <v>0.00096+4.17002442466895i</v>
      </c>
      <c r="Z2910" t="e">
        <f t="shared" si="1529"/>
        <v>#DIV/0!</v>
      </c>
      <c r="AA2910" t="e">
        <f t="shared" si="1530"/>
        <v>#DIV/0!</v>
      </c>
      <c r="AB2910" t="str">
        <f t="shared" si="1531"/>
        <v>0.000247439325872927-0.00556135209409106i</v>
      </c>
      <c r="AC2910" t="str">
        <f t="shared" si="1532"/>
        <v>0.993318392528871-0.00187273096446872i</v>
      </c>
      <c r="AD2910" t="str">
        <f t="shared" si="1533"/>
        <v>0.000259658316786682-0.00559827127509813i</v>
      </c>
      <c r="AE2910" t="e">
        <f t="shared" si="1534"/>
        <v>#DIV/0!</v>
      </c>
      <c r="AF2910" t="str">
        <f t="shared" si="1535"/>
        <v>-18.6519286759039-3.46461845843845i</v>
      </c>
      <c r="AG2910" t="e">
        <f t="shared" si="1536"/>
        <v>#DIV/0!</v>
      </c>
      <c r="AH2910" t="e">
        <f t="shared" si="1537"/>
        <v>#DIV/0!</v>
      </c>
      <c r="AI2910" t="e">
        <f t="shared" si="1538"/>
        <v>#DIV/0!</v>
      </c>
      <c r="AJ2910" t="e">
        <f t="shared" si="1539"/>
        <v>#DIV/0!</v>
      </c>
      <c r="AK2910"/>
      <c r="AL2910"/>
      <c r="AM2910"/>
      <c r="AN2910"/>
    </row>
    <row r="2911" spans="1:40" x14ac:dyDescent="0.3">
      <c r="A2911"/>
      <c r="B2911">
        <f t="shared" si="1540"/>
        <v>977000</v>
      </c>
      <c r="C2911" s="186" t="str">
        <f t="shared" si="1508"/>
        <v>-0.000500544355938879+0.00311401975050344i</v>
      </c>
      <c r="D2911" s="158" t="str">
        <f t="shared" si="1509"/>
        <v>-7.40420706840613-1.16541121267477i</v>
      </c>
      <c r="E2911" t="str">
        <f t="shared" si="1510"/>
        <v>99.0207559296319-1622.97537665126i</v>
      </c>
      <c r="F2911" t="str">
        <f t="shared" si="1511"/>
        <v>0.965265595001382+0.155124177925473i</v>
      </c>
      <c r="G2911" t="str">
        <f t="shared" si="1506"/>
        <v>0.965265595001382+0.155124177925473i</v>
      </c>
      <c r="H2911" t="str">
        <f t="shared" si="1512"/>
        <v>11.249222593521+2.29599643696788i</v>
      </c>
      <c r="I2911" t="str">
        <f t="shared" si="1513"/>
        <v>3836.67002819653i</v>
      </c>
      <c r="J2911" t="str">
        <f t="shared" si="1507"/>
        <v>-3644.85874069519+818.125378140584i</v>
      </c>
      <c r="K2911" t="str">
        <f t="shared" si="1514"/>
        <v>0.224939383197362-1.00213524586766i</v>
      </c>
      <c r="L2911" t="str">
        <f t="shared" si="1515"/>
        <v>0.057237561954611-0.210764868507541i</v>
      </c>
      <c r="M2911" t="str">
        <f t="shared" si="1516"/>
        <v>0.282176945151973-1.2129001143752i</v>
      </c>
      <c r="N2911" t="str">
        <f t="shared" si="1517"/>
        <v>-12.4895896282992i</v>
      </c>
      <c r="O2911" t="str">
        <f t="shared" si="1518"/>
        <v>0.99705378792178+0.0767055668829236i</v>
      </c>
      <c r="P2911" t="str">
        <f t="shared" si="1519"/>
        <v>0.00294621207821999-0.0767055668829236i</v>
      </c>
      <c r="Q2911" t="str">
        <f t="shared" si="1520"/>
        <v>-0.00294621207821999+12.5662951951821i</v>
      </c>
      <c r="R2911" t="str">
        <f t="shared" si="1521"/>
        <v>-0.00610412633356618-0.000233022381060389i</v>
      </c>
      <c r="S2911" t="str">
        <f t="shared" si="1522"/>
        <v>1.37059968486136i</v>
      </c>
      <c r="T2911" t="str">
        <f t="shared" si="1523"/>
        <v>0.000319380402047013-0.00836631362913974i</v>
      </c>
      <c r="U2911" t="e">
        <f t="shared" si="1524"/>
        <v>#DIV/0!</v>
      </c>
      <c r="V2911" t="str">
        <f t="shared" si="1525"/>
        <v>0.0000833333333333333-0.000271502802954445i</v>
      </c>
      <c r="W2911" t="e">
        <f t="shared" si="1526"/>
        <v>#DIV/0!</v>
      </c>
      <c r="X2911" t="e">
        <f t="shared" si="1527"/>
        <v>#DIV/0!</v>
      </c>
      <c r="Y2911" t="str">
        <f t="shared" si="1528"/>
        <v>0.00096+4.17429699067783i</v>
      </c>
      <c r="Z2911" t="e">
        <f t="shared" si="1529"/>
        <v>#DIV/0!</v>
      </c>
      <c r="AA2911" t="e">
        <f t="shared" si="1530"/>
        <v>#DIV/0!</v>
      </c>
      <c r="AB2911" t="str">
        <f t="shared" si="1531"/>
        <v>0.000182249668117217-0.00477411222636893i</v>
      </c>
      <c r="AC2911" t="str">
        <f t="shared" si="1532"/>
        <v>0.994260905389201-0.00156819504715368i</v>
      </c>
      <c r="AD2911" t="str">
        <f t="shared" si="1533"/>
        <v>0.000190874597644665-0.00480136840530965i</v>
      </c>
      <c r="AE2911" t="e">
        <f t="shared" si="1534"/>
        <v>#DIV/0!</v>
      </c>
      <c r="AF2911" t="str">
        <f t="shared" si="1535"/>
        <v>-18.6534296619271-3.46140764964265i</v>
      </c>
      <c r="AG2911" t="e">
        <f t="shared" si="1536"/>
        <v>#DIV/0!</v>
      </c>
      <c r="AH2911" t="e">
        <f t="shared" si="1537"/>
        <v>#DIV/0!</v>
      </c>
      <c r="AI2911" t="e">
        <f t="shared" si="1538"/>
        <v>#DIV/0!</v>
      </c>
      <c r="AJ2911" t="e">
        <f t="shared" si="1539"/>
        <v>#DIV/0!</v>
      </c>
      <c r="AK2911"/>
      <c r="AL2911"/>
      <c r="AM2911"/>
      <c r="AN2911"/>
    </row>
    <row r="2912" spans="1:40" x14ac:dyDescent="0.3">
      <c r="A2912"/>
      <c r="B2912">
        <f t="shared" si="1540"/>
        <v>978000</v>
      </c>
      <c r="C2912" s="186" t="str">
        <f t="shared" si="1508"/>
        <v>-0.000499570019046223+0.00311105361255369i</v>
      </c>
      <c r="D2912" s="158" t="str">
        <f t="shared" si="1509"/>
        <v>-7.40471795887647-1.16433386409535i</v>
      </c>
      <c r="E2912" t="str">
        <f t="shared" si="1510"/>
        <v>98.8191120964569-1621.32818271313i</v>
      </c>
      <c r="F2912" t="str">
        <f t="shared" si="1511"/>
        <v>0.965333207225711+0.154980688059773i</v>
      </c>
      <c r="G2912" t="str">
        <f t="shared" si="1506"/>
        <v>0.965333207225711+0.154980688059773i</v>
      </c>
      <c r="H2912" t="str">
        <f t="shared" si="1512"/>
        <v>11.2502083789527+2.29386858091194i</v>
      </c>
      <c r="I2912" t="str">
        <f t="shared" si="1513"/>
        <v>3840.59701901352i</v>
      </c>
      <c r="J2912" t="str">
        <f t="shared" si="1507"/>
        <v>-3652.32593534099+818.962763379213i</v>
      </c>
      <c r="K2912" t="str">
        <f t="shared" si="1514"/>
        <v>0.224501389866953-1.00120821775568i</v>
      </c>
      <c r="L2912" t="str">
        <f t="shared" si="1515"/>
        <v>0.0571285917625879-0.210578925359068i</v>
      </c>
      <c r="M2912" t="str">
        <f t="shared" si="1516"/>
        <v>0.281629981629541-1.21178714311475i</v>
      </c>
      <c r="N2912" t="str">
        <f t="shared" si="1517"/>
        <v>-12.5023732410201i</v>
      </c>
      <c r="O2912" t="str">
        <f t="shared" si="1518"/>
        <v>0.99795286694335+0.063953696996727i</v>
      </c>
      <c r="P2912" t="str">
        <f t="shared" si="1519"/>
        <v>0.00204713305665005-0.063953696996727i</v>
      </c>
      <c r="Q2912" t="str">
        <f t="shared" si="1520"/>
        <v>-0.00204713305665005+12.5663269380168i</v>
      </c>
      <c r="R2912" t="str">
        <f t="shared" si="1521"/>
        <v>-0.00508931759500492-0.00016207715718456i</v>
      </c>
      <c r="S2912" t="str">
        <f t="shared" si="1522"/>
        <v>1.37200255045488i</v>
      </c>
      <c r="T2912" t="str">
        <f t="shared" si="1523"/>
        <v>0.000222370273027693-0.00698255672042165i</v>
      </c>
      <c r="U2912" t="e">
        <f t="shared" si="1524"/>
        <v>#DIV/0!</v>
      </c>
      <c r="V2912" t="str">
        <f t="shared" si="1525"/>
        <v>0.0000833333333333333-0.000271225192726475i</v>
      </c>
      <c r="W2912" t="e">
        <f t="shared" si="1526"/>
        <v>#DIV/0!</v>
      </c>
      <c r="X2912" t="e">
        <f t="shared" si="1527"/>
        <v>#DIV/0!</v>
      </c>
      <c r="Y2912" t="str">
        <f t="shared" si="1528"/>
        <v>0.00096+4.17856955668671i</v>
      </c>
      <c r="Z2912" t="e">
        <f t="shared" si="1529"/>
        <v>#DIV/0!</v>
      </c>
      <c r="AA2912" t="e">
        <f t="shared" si="1530"/>
        <v>#DIV/0!</v>
      </c>
      <c r="AB2912" t="str">
        <f t="shared" si="1531"/>
        <v>0.000126892283304429-0.00398449196240653i</v>
      </c>
      <c r="AC2912" t="str">
        <f t="shared" si="1532"/>
        <v>0.995207380539528-0.00127591883564439i</v>
      </c>
      <c r="AD2912" t="str">
        <f t="shared" si="1533"/>
        <v>0.000132636111569319-0.00400351002957141i</v>
      </c>
      <c r="AE2912" t="e">
        <f t="shared" si="1534"/>
        <v>#DIV/0!</v>
      </c>
      <c r="AF2912" t="str">
        <f t="shared" si="1535"/>
        <v>-18.6549263378292-3.45820244500729i</v>
      </c>
      <c r="AG2912" t="e">
        <f t="shared" si="1536"/>
        <v>#DIV/0!</v>
      </c>
      <c r="AH2912" t="e">
        <f t="shared" si="1537"/>
        <v>#DIV/0!</v>
      </c>
      <c r="AI2912" t="e">
        <f t="shared" si="1538"/>
        <v>#DIV/0!</v>
      </c>
      <c r="AJ2912" t="e">
        <f t="shared" si="1539"/>
        <v>#DIV/0!</v>
      </c>
      <c r="AK2912"/>
      <c r="AL2912"/>
      <c r="AM2912"/>
      <c r="AN2912"/>
    </row>
    <row r="2913" spans="1:40" x14ac:dyDescent="0.3">
      <c r="A2913"/>
      <c r="B2913">
        <f t="shared" si="1540"/>
        <v>979000</v>
      </c>
      <c r="C2913" s="186" t="str">
        <f t="shared" si="1508"/>
        <v>-0.000498598477024421+0.00310809290963817i</v>
      </c>
      <c r="D2913" s="158" t="str">
        <f t="shared" si="1509"/>
        <v>-7.4052273838711-1.16325838896254i</v>
      </c>
      <c r="E2913" t="str">
        <f t="shared" si="1510"/>
        <v>98.6180828121659-1619.68431641085i</v>
      </c>
      <c r="F2913" t="str">
        <f t="shared" si="1511"/>
        <v>0.965400625506163+0.154837447991708i</v>
      </c>
      <c r="G2913" t="str">
        <f t="shared" si="1506"/>
        <v>0.965400625506163+0.154837447991708i</v>
      </c>
      <c r="H2913" t="str">
        <f t="shared" si="1512"/>
        <v>11.2511913359384+2.29174444200771i</v>
      </c>
      <c r="I2913" t="str">
        <f t="shared" si="1513"/>
        <v>3844.52400983051i</v>
      </c>
      <c r="J2913" t="str">
        <f t="shared" si="1507"/>
        <v>-3659.8007690606+819.800148617842i</v>
      </c>
      <c r="K2913" t="str">
        <f t="shared" si="1514"/>
        <v>0.224064653444026-1.00028280352997i</v>
      </c>
      <c r="L2913" t="str">
        <f t="shared" si="1515"/>
        <v>0.0570199248585159-0.210393279878166i</v>
      </c>
      <c r="M2913" t="str">
        <f t="shared" si="1516"/>
        <v>0.281084578302542-1.21067608340814i</v>
      </c>
      <c r="N2913" t="str">
        <f t="shared" si="1517"/>
        <v>-12.5151568537409i</v>
      </c>
      <c r="O2913" t="str">
        <f t="shared" si="1518"/>
        <v>0.998688861975705+0.0511913758915645i</v>
      </c>
      <c r="P2913" t="str">
        <f t="shared" si="1519"/>
        <v>0.00131113802429506-0.0511913758915645i</v>
      </c>
      <c r="Q2913" t="str">
        <f t="shared" si="1520"/>
        <v>-0.00131113802429506+12.5663482296325i</v>
      </c>
      <c r="R2913" t="str">
        <f t="shared" si="1521"/>
        <v>-0.00407369835686093-0.000103912196257676i</v>
      </c>
      <c r="S2913" t="str">
        <f t="shared" si="1522"/>
        <v>1.37340541604839i</v>
      </c>
      <c r="T2913" t="str">
        <f t="shared" si="1523"/>
        <v>0.000142713573133775-0.00559483938666023i</v>
      </c>
      <c r="U2913" t="e">
        <f t="shared" si="1524"/>
        <v>#DIV/0!</v>
      </c>
      <c r="V2913" t="str">
        <f t="shared" si="1525"/>
        <v>0.0000833333333333333-0.000270948149628695i</v>
      </c>
      <c r="W2913" t="e">
        <f t="shared" si="1526"/>
        <v>#DIV/0!</v>
      </c>
      <c r="X2913" t="e">
        <f t="shared" si="1527"/>
        <v>#DIV/0!</v>
      </c>
      <c r="Y2913" t="str">
        <f t="shared" si="1528"/>
        <v>0.00096+4.18284212269559i</v>
      </c>
      <c r="Z2913" t="e">
        <f t="shared" si="1529"/>
        <v>#DIV/0!</v>
      </c>
      <c r="AA2913" t="e">
        <f t="shared" si="1530"/>
        <v>#DIV/0!</v>
      </c>
      <c r="AB2913" t="str">
        <f t="shared" si="1531"/>
        <v>0.0000814373742807928-0.00319261174089783i</v>
      </c>
      <c r="AC2913" t="str">
        <f t="shared" si="1532"/>
        <v>0.996157672111695-0.000995988206211324i</v>
      </c>
      <c r="AD2913" t="str">
        <f t="shared" si="1533"/>
        <v>0.0000849557862823394-0.00320484117656696i</v>
      </c>
      <c r="AE2913" t="e">
        <f t="shared" si="1534"/>
        <v>#DIV/0!</v>
      </c>
      <c r="AF2913" t="str">
        <f t="shared" si="1535"/>
        <v>-18.6564187198095-3.45500283097025i</v>
      </c>
      <c r="AG2913" t="e">
        <f t="shared" si="1536"/>
        <v>#DIV/0!</v>
      </c>
      <c r="AH2913" t="e">
        <f t="shared" si="1537"/>
        <v>#DIV/0!</v>
      </c>
      <c r="AI2913" t="e">
        <f t="shared" si="1538"/>
        <v>#DIV/0!</v>
      </c>
      <c r="AJ2913" t="e">
        <f t="shared" si="1539"/>
        <v>#DIV/0!</v>
      </c>
      <c r="AK2913"/>
      <c r="AL2913"/>
      <c r="AM2913"/>
      <c r="AN2913"/>
    </row>
    <row r="2914" spans="1:40" x14ac:dyDescent="0.3">
      <c r="A2914"/>
      <c r="B2914">
        <f t="shared" si="1540"/>
        <v>980000</v>
      </c>
      <c r="C2914" s="186" t="str">
        <f t="shared" si="1508"/>
        <v>-0.00049762971938064+0.00310513762746117i</v>
      </c>
      <c r="D2914" s="158" t="str">
        <f t="shared" si="1509"/>
        <v>-7.40573534889183-1.16218478276943i</v>
      </c>
      <c r="E2914" t="str">
        <f t="shared" si="1510"/>
        <v>98.4176655850993-1618.04376770931i</v>
      </c>
      <c r="F2914" t="str">
        <f t="shared" si="1511"/>
        <v>0.965467850570857+0.154694457119126i</v>
      </c>
      <c r="G2914" t="str">
        <f t="shared" si="1506"/>
        <v>0.965467850570857+0.154694457119126i</v>
      </c>
      <c r="H2914" t="str">
        <f t="shared" si="1512"/>
        <v>11.2521714751005+2.28962401123848i</v>
      </c>
      <c r="I2914" t="str">
        <f t="shared" si="1513"/>
        <v>3848.4510006475i</v>
      </c>
      <c r="J2914" t="str">
        <f t="shared" si="1507"/>
        <v>-3667.28324185401+820.637533856471i</v>
      </c>
      <c r="K2914" t="str">
        <f t="shared" si="1514"/>
        <v>0.223629169207195-0.99935899930056i</v>
      </c>
      <c r="L2914" t="str">
        <f t="shared" si="1515"/>
        <v>0.0569115601475122-0.210207931450036i</v>
      </c>
      <c r="M2914" t="str">
        <f t="shared" si="1516"/>
        <v>0.280540729354707-1.2095669307506i</v>
      </c>
      <c r="N2914" t="str">
        <f t="shared" si="1517"/>
        <v>-12.5279404664618i</v>
      </c>
      <c r="O2914" t="str">
        <f t="shared" si="1518"/>
        <v>0.999261652743632+0.0384206891669716i</v>
      </c>
      <c r="P2914" t="str">
        <f t="shared" si="1519"/>
        <v>0.00073834725636801-0.0384206891669716i</v>
      </c>
      <c r="Q2914" t="str">
        <f t="shared" si="1520"/>
        <v>-0.00073834725636801+12.5663611556288i</v>
      </c>
      <c r="R2914" t="str">
        <f t="shared" si="1521"/>
        <v>-0.00305742704198392-0.0000585762102794811i</v>
      </c>
      <c r="S2914" t="str">
        <f t="shared" si="1522"/>
        <v>1.3748082816419i</v>
      </c>
      <c r="T2914" t="str">
        <f t="shared" si="1523"/>
        <v>0.000080531058999428-0.00420337601783539i</v>
      </c>
      <c r="U2914" t="e">
        <f t="shared" si="1524"/>
        <v>#DIV/0!</v>
      </c>
      <c r="V2914" t="str">
        <f t="shared" si="1525"/>
        <v>0.0000833333333333333-0.000270671671924992i</v>
      </c>
      <c r="W2914" t="e">
        <f t="shared" si="1526"/>
        <v>#DIV/0!</v>
      </c>
      <c r="X2914" t="e">
        <f t="shared" si="1527"/>
        <v>#DIV/0!</v>
      </c>
      <c r="Y2914" t="str">
        <f t="shared" si="1528"/>
        <v>0.00096+4.18711468870448i</v>
      </c>
      <c r="Z2914" t="e">
        <f t="shared" si="1529"/>
        <v>#DIV/0!</v>
      </c>
      <c r="AA2914" t="e">
        <f t="shared" si="1530"/>
        <v>#DIV/0!</v>
      </c>
      <c r="AB2914" t="str">
        <f t="shared" si="1531"/>
        <v>0.0000459538490204961-0.00239859390029074i</v>
      </c>
      <c r="AC2914" t="str">
        <f t="shared" si="1532"/>
        <v>0.997111632064229-0.000728487538329213i</v>
      </c>
      <c r="AD2914" t="str">
        <f t="shared" si="1533"/>
        <v>0.0000478444232172314-0.00240550703561559i</v>
      </c>
      <c r="AE2914" t="e">
        <f t="shared" si="1534"/>
        <v>#DIV/0!</v>
      </c>
      <c r="AF2914" t="str">
        <f t="shared" si="1535"/>
        <v>-18.6579068239923-3.45180879400791i</v>
      </c>
      <c r="AG2914" t="e">
        <f t="shared" si="1536"/>
        <v>#DIV/0!</v>
      </c>
      <c r="AH2914" t="e">
        <f t="shared" si="1537"/>
        <v>#DIV/0!</v>
      </c>
      <c r="AI2914" t="e">
        <f t="shared" si="1538"/>
        <v>#DIV/0!</v>
      </c>
      <c r="AJ2914" t="e">
        <f t="shared" si="1539"/>
        <v>#DIV/0!</v>
      </c>
      <c r="AK2914"/>
      <c r="AL2914"/>
      <c r="AM2914"/>
      <c r="AN2914"/>
    </row>
    <row r="2915" spans="1:40" x14ac:dyDescent="0.3">
      <c r="A2915"/>
      <c r="B2915">
        <f t="shared" si="1540"/>
        <v>981000</v>
      </c>
      <c r="C2915" s="186" t="str">
        <f t="shared" si="1508"/>
        <v>-0.00049666373567032+0.00310218775177445i</v>
      </c>
      <c r="D2915" s="158" t="str">
        <f t="shared" si="1509"/>
        <v>-7.4062418594151-1.16111304102188i</v>
      </c>
      <c r="E2915" t="str">
        <f t="shared" si="1510"/>
        <v>98.2178579362007-1616.40652661358i</v>
      </c>
      <c r="F2915" t="str">
        <f t="shared" si="1511"/>
        <v>0.96553488314456+0.154551714841584i</v>
      </c>
      <c r="G2915" t="str">
        <f t="shared" si="1506"/>
        <v>0.96553488314456+0.154551714841584i</v>
      </c>
      <c r="H2915" t="str">
        <f t="shared" si="1512"/>
        <v>11.2531488070129+2.28750727961353i</v>
      </c>
      <c r="I2915" t="str">
        <f t="shared" si="1513"/>
        <v>3852.37799146448i</v>
      </c>
      <c r="J2915" t="str">
        <f t="shared" si="1507"/>
        <v>-3674.77335372122+821.4749190951i</v>
      </c>
      <c r="K2915" t="str">
        <f t="shared" si="1514"/>
        <v>0.223194932456806-0.998436801188483i</v>
      </c>
      <c r="L2915" t="str">
        <f t="shared" si="1515"/>
        <v>0.0568034965394857-0.210022879461088i</v>
      </c>
      <c r="M2915" t="str">
        <f t="shared" si="1516"/>
        <v>0.279998428996292-1.20845968064957i</v>
      </c>
      <c r="N2915" t="str">
        <f t="shared" si="1517"/>
        <v>-12.5407240791827i</v>
      </c>
      <c r="O2915" t="str">
        <f t="shared" si="1518"/>
        <v>0.9996711456425+0.0256437237898841i</v>
      </c>
      <c r="P2915" t="str">
        <f t="shared" si="1519"/>
        <v>0.000328854357499964-0.0256437237898841i</v>
      </c>
      <c r="Q2915" t="str">
        <f t="shared" si="1520"/>
        <v>-0.000328854357499964+12.5663678029726i</v>
      </c>
      <c r="R2915" t="str">
        <f t="shared" si="1521"/>
        <v>-0.00204066384020519-0.0000261160011746821i</v>
      </c>
      <c r="S2915" t="str">
        <f t="shared" si="1522"/>
        <v>1.37621114723541i</v>
      </c>
      <c r="T2915" t="str">
        <f t="shared" si="1523"/>
        <v>0.0000359411319378106-0.0028083843246506i</v>
      </c>
      <c r="U2915" t="e">
        <f t="shared" si="1524"/>
        <v>#DIV/0!</v>
      </c>
      <c r="V2915" t="str">
        <f t="shared" si="1525"/>
        <v>0.0000833333333333333-0.000270395757886333i</v>
      </c>
      <c r="W2915" t="e">
        <f t="shared" si="1526"/>
        <v>#DIV/0!</v>
      </c>
      <c r="X2915" t="e">
        <f t="shared" si="1527"/>
        <v>#DIV/0!</v>
      </c>
      <c r="Y2915" t="str">
        <f t="shared" si="1528"/>
        <v>0.00096+4.19138725471336i</v>
      </c>
      <c r="Z2915" t="e">
        <f t="shared" si="1529"/>
        <v>#DIV/0!</v>
      </c>
      <c r="AA2915" t="e">
        <f t="shared" si="1530"/>
        <v>#DIV/0!</v>
      </c>
      <c r="AB2915" t="str">
        <f t="shared" si="1531"/>
        <v>0.0000205092714688827-0.00160256267395463i</v>
      </c>
      <c r="AC2915" t="str">
        <f t="shared" si="1532"/>
        <v>0.998069110186603-0.000473499658725035i</v>
      </c>
      <c r="AD2915" t="str">
        <f t="shared" si="1533"/>
        <v>0.0000213106961857656-0.00160565292221862i</v>
      </c>
      <c r="AE2915" t="e">
        <f t="shared" si="1534"/>
        <v>#DIV/0!</v>
      </c>
      <c r="AF2915" t="str">
        <f t="shared" si="1535"/>
        <v>-18.659390666428-3.44862032063541i</v>
      </c>
      <c r="AG2915" t="e">
        <f t="shared" si="1536"/>
        <v>#DIV/0!</v>
      </c>
      <c r="AH2915" t="e">
        <f t="shared" si="1537"/>
        <v>#DIV/0!</v>
      </c>
      <c r="AI2915" t="e">
        <f t="shared" si="1538"/>
        <v>#DIV/0!</v>
      </c>
      <c r="AJ2915" t="e">
        <f t="shared" si="1539"/>
        <v>#DIV/0!</v>
      </c>
      <c r="AK2915"/>
      <c r="AL2915"/>
      <c r="AM2915"/>
      <c r="AN2915"/>
    </row>
    <row r="2916" spans="1:40" x14ac:dyDescent="0.3">
      <c r="A2916"/>
      <c r="B2916">
        <f t="shared" si="1540"/>
        <v>982000</v>
      </c>
      <c r="C2916" s="186" t="str">
        <f t="shared" si="1508"/>
        <v>-0.000495700515496941+0.00309924326837718i</v>
      </c>
      <c r="D2916" s="158" t="str">
        <f t="shared" si="1509"/>
        <v>-7.40674692089232-1.16004315923845i</v>
      </c>
      <c r="E2916" t="str">
        <f t="shared" si="1510"/>
        <v>98.0186573989367-1614.7725831687i</v>
      </c>
      <c r="F2916" t="str">
        <f t="shared" si="1511"/>
        <v>0.965601723948718+0.154409220560349i</v>
      </c>
      <c r="G2916" t="str">
        <f t="shared" si="1506"/>
        <v>0.965601723948718+0.154409220560349i</v>
      </c>
      <c r="H2916" t="str">
        <f t="shared" si="1512"/>
        <v>11.2541233422006+2.28539423816797i</v>
      </c>
      <c r="I2916" t="str">
        <f t="shared" si="1513"/>
        <v>3856.30498228147i</v>
      </c>
      <c r="J2916" t="str">
        <f t="shared" si="1507"/>
        <v>-3682.27110466225+822.312304333729i</v>
      </c>
      <c r="K2916" t="str">
        <f t="shared" si="1514"/>
        <v>0.222761938514825-0.997516205325791i</v>
      </c>
      <c r="L2916" t="str">
        <f t="shared" si="1515"/>
        <v>0.0566957329491128-0.209838123298946i</v>
      </c>
      <c r="M2916" t="str">
        <f t="shared" si="1516"/>
        <v>0.279457671463938-1.20735432862474i</v>
      </c>
      <c r="N2916" t="str">
        <f t="shared" si="1517"/>
        <v>-12.5535076919036i</v>
      </c>
      <c r="O2916" t="str">
        <f t="shared" si="1518"/>
        <v>0.999917273753581+0.012862567753185i</v>
      </c>
      <c r="P2916" t="str">
        <f t="shared" si="1519"/>
        <v>0.0000827262464190293-0.012862567753185i</v>
      </c>
      <c r="Q2916" t="str">
        <f t="shared" si="1520"/>
        <v>-0.0000827262464190293+12.5663702596568i</v>
      </c>
      <c r="R2916" t="str">
        <f t="shared" si="1521"/>
        <v>-0.00102357069157198-6.57640739132798E-06i</v>
      </c>
      <c r="S2916" t="str">
        <f t="shared" si="1522"/>
        <v>1.37761401282893i</v>
      </c>
      <c r="T2916" t="str">
        <f t="shared" si="1523"/>
        <v>9.05975097636517E-06-0.00141008532783056i</v>
      </c>
      <c r="U2916" t="e">
        <f t="shared" si="1524"/>
        <v>#DIV/0!</v>
      </c>
      <c r="V2916" t="str">
        <f t="shared" si="1525"/>
        <v>0.0000833333333333333-0.000270120405790725i</v>
      </c>
      <c r="W2916" t="e">
        <f t="shared" si="1526"/>
        <v>#DIV/0!</v>
      </c>
      <c r="X2916" t="e">
        <f t="shared" si="1527"/>
        <v>#DIV/0!</v>
      </c>
      <c r="Y2916" t="str">
        <f t="shared" si="1528"/>
        <v>0.00096+4.19565982072224i</v>
      </c>
      <c r="Z2916" t="e">
        <f t="shared" si="1529"/>
        <v>#DIV/0!</v>
      </c>
      <c r="AA2916" t="e">
        <f t="shared" si="1530"/>
        <v>#DIV/0!</v>
      </c>
      <c r="AB2916" t="str">
        <f t="shared" si="1531"/>
        <v>5.16981191733905E-06-0.000804644184073161i</v>
      </c>
      <c r="AC2916" t="str">
        <f t="shared" si="1532"/>
        <v>0.999029954104957-0.000231105784834661i</v>
      </c>
      <c r="AD2916" t="str">
        <f t="shared" si="1533"/>
        <v>5.36115068148346E-06-0.00080542424356146i</v>
      </c>
      <c r="AE2916" t="e">
        <f t="shared" si="1534"/>
        <v>#DIV/0!</v>
      </c>
      <c r="AF2916" t="str">
        <f t="shared" si="1535"/>
        <v>-18.6608702630929-3.44543739740642i</v>
      </c>
      <c r="AG2916" t="e">
        <f t="shared" si="1536"/>
        <v>#DIV/0!</v>
      </c>
      <c r="AH2916" t="e">
        <f t="shared" si="1537"/>
        <v>#DIV/0!</v>
      </c>
      <c r="AI2916" t="e">
        <f t="shared" si="1538"/>
        <v>#DIV/0!</v>
      </c>
      <c r="AJ2916" t="e">
        <f t="shared" si="1539"/>
        <v>#DIV/0!</v>
      </c>
      <c r="AK2916"/>
      <c r="AL2916"/>
      <c r="AM2916"/>
      <c r="AN2916"/>
    </row>
    <row r="2917" spans="1:40" x14ac:dyDescent="0.3">
      <c r="A2917"/>
      <c r="B2917">
        <f t="shared" si="1540"/>
        <v>983000</v>
      </c>
      <c r="C2917" s="186" t="str">
        <f t="shared" si="1508"/>
        <v>-0.0004947400485117+0.00309630416311563i</v>
      </c>
      <c r="D2917" s="158" t="str">
        <f t="shared" si="1509"/>
        <v>-7.40725053874972-1.15897513295033i</v>
      </c>
      <c r="E2917" t="str">
        <f t="shared" si="1510"/>
        <v>97.820061519218-1613.14192745942i</v>
      </c>
      <c r="F2917" t="str">
        <f t="shared" si="1511"/>
        <v>0.965668373701451+0.154266973678376i</v>
      </c>
      <c r="G2917" t="str">
        <f t="shared" si="1506"/>
        <v>0.965668373701451+0.154266973678376i</v>
      </c>
      <c r="H2917" t="str">
        <f t="shared" si="1512"/>
        <v>11.2550950911403+2.2832848779626i</v>
      </c>
      <c r="I2917" t="str">
        <f t="shared" si="1513"/>
        <v>3860.23197309846i</v>
      </c>
      <c r="J2917" t="str">
        <f t="shared" si="1507"/>
        <v>-3689.77649467708+823.149689572359i</v>
      </c>
      <c r="K2917" t="str">
        <f t="shared" si="1514"/>
        <v>0.222330182724721-0.996597207855502i</v>
      </c>
      <c r="L2917" t="str">
        <f t="shared" si="1515"/>
        <v>0.0565882682958133-0.209653662352443i</v>
      </c>
      <c r="M2917" t="str">
        <f t="shared" si="1516"/>
        <v>0.278918451020534-1.20625087020795i</v>
      </c>
      <c r="N2917" t="str">
        <f t="shared" si="1517"/>
        <v>-12.5662913046245i</v>
      </c>
      <c r="O2917" t="str">
        <f t="shared" si="1518"/>
        <v>0.999999996854983+0.0000793097345903076i</v>
      </c>
      <c r="P2917" t="str">
        <f t="shared" si="1519"/>
        <v>3.14501702458614E-09-0.0000793097345903076i</v>
      </c>
      <c r="Q2917" t="str">
        <f t="shared" si="1520"/>
        <v>-3.14501702458614E-09+12.5663706143591i</v>
      </c>
      <c r="R2917" t="str">
        <f t="shared" si="1521"/>
        <v>-6.31126814767696E-06-2.50270923248651E-10i</v>
      </c>
      <c r="S2917" t="str">
        <f t="shared" si="1522"/>
        <v>1.37901687842244i</v>
      </c>
      <c r="T2917" t="str">
        <f t="shared" si="1523"/>
        <v>3.45127827338257E-10-8.70334529989646E-06i</v>
      </c>
      <c r="U2917" t="e">
        <f t="shared" si="1524"/>
        <v>#DIV/0!</v>
      </c>
      <c r="V2917" t="str">
        <f t="shared" si="1525"/>
        <v>0.0000833333333333333-0.000269845613923186i</v>
      </c>
      <c r="W2917" t="e">
        <f t="shared" si="1526"/>
        <v>#DIV/0!</v>
      </c>
      <c r="X2917" t="e">
        <f t="shared" si="1527"/>
        <v>#DIV/0!</v>
      </c>
      <c r="Y2917" t="str">
        <f t="shared" si="1528"/>
        <v>0.00096+4.19993238673112i</v>
      </c>
      <c r="Z2917" t="e">
        <f t="shared" si="1529"/>
        <v>#DIV/0!</v>
      </c>
      <c r="AA2917" t="e">
        <f t="shared" si="1530"/>
        <v>#DIV/0!</v>
      </c>
      <c r="AB2917" t="str">
        <f t="shared" si="1531"/>
        <v>1.96942052759877E-10-0.0000049664343279967i</v>
      </c>
      <c r="AC2917" t="str">
        <f t="shared" si="1532"/>
        <v>0.999994009289201-1.38546773138257E-06i</v>
      </c>
      <c r="AD2917" t="str">
        <f t="shared" si="1533"/>
        <v>2.03824149533826E-10-4.96646408036431E-06i</v>
      </c>
      <c r="AE2917" t="e">
        <f t="shared" si="1534"/>
        <v>#DIV/0!</v>
      </c>
      <c r="AF2917" t="str">
        <f t="shared" si="1535"/>
        <v>-18.66234562989-3.44226001091293i</v>
      </c>
      <c r="AG2917" t="e">
        <f t="shared" si="1536"/>
        <v>#DIV/0!</v>
      </c>
      <c r="AH2917" t="e">
        <f t="shared" si="1537"/>
        <v>#DIV/0!</v>
      </c>
      <c r="AI2917" t="e">
        <f t="shared" si="1538"/>
        <v>#DIV/0!</v>
      </c>
      <c r="AJ2917" t="e">
        <f t="shared" si="1539"/>
        <v>#DIV/0!</v>
      </c>
      <c r="AK2917"/>
      <c r="AL2917"/>
      <c r="AM2917"/>
      <c r="AN2917"/>
    </row>
    <row r="2918" spans="1:40" x14ac:dyDescent="0.3">
      <c r="A2918"/>
      <c r="B2918">
        <f t="shared" si="1540"/>
        <v>984000</v>
      </c>
      <c r="C2918" s="186" t="str">
        <f t="shared" si="1508"/>
        <v>-0.000493782324413326+0.00309337042188311i</v>
      </c>
      <c r="D2918" s="158" t="str">
        <f t="shared" si="1509"/>
        <v>-7.40775271838875-1.1579089577014i</v>
      </c>
      <c r="E2918" t="str">
        <f t="shared" si="1510"/>
        <v>97.6220678553308-1611.51454961008i</v>
      </c>
      <c r="F2918" t="str">
        <f t="shared" si="1511"/>
        <v>0.965734833117597+0.154124973600326i</v>
      </c>
      <c r="G2918" t="str">
        <f t="shared" si="1506"/>
        <v>0.965734833117597+0.154124973600326i</v>
      </c>
      <c r="H2918" t="str">
        <f t="shared" si="1512"/>
        <v>11.2560640642608+2.28117919008403i</v>
      </c>
      <c r="I2918" t="str">
        <f t="shared" si="1513"/>
        <v>3864.15896391545i</v>
      </c>
      <c r="J2918" t="str">
        <f t="shared" si="1507"/>
        <v>-3697.28952376571+823.987074810987i</v>
      </c>
      <c r="K2918" t="str">
        <f t="shared" si="1514"/>
        <v>0.221899660451349-0.995679804931573i</v>
      </c>
      <c r="L2918" t="str">
        <f t="shared" si="1515"/>
        <v>0.0564811015037268-0.209469496011626i</v>
      </c>
      <c r="M2918" t="str">
        <f t="shared" si="1516"/>
        <v>0.278380761955076-1.2051493009432i</v>
      </c>
      <c r="N2918" t="str">
        <f t="shared" si="1517"/>
        <v>-12.5790749173453i</v>
      </c>
      <c r="O2918" t="str">
        <f t="shared" si="1518"/>
        <v>0.999919301428218-0.0127039612445868i</v>
      </c>
      <c r="P2918" t="str">
        <f t="shared" si="1519"/>
        <v>0.0000806985717819453+0.0127039612445868i</v>
      </c>
      <c r="Q2918" t="str">
        <f t="shared" si="1520"/>
        <v>-0.0000806985717819453+12.5663709561007i</v>
      </c>
      <c r="R2918" t="str">
        <f t="shared" si="1521"/>
        <v>0.00101094904568819-6.42828022571303E-06i</v>
      </c>
      <c r="S2918" t="str">
        <f t="shared" si="1522"/>
        <v>1.38041974401595i</v>
      </c>
      <c r="T2918" t="str">
        <f t="shared" si="1523"/>
        <v>8.87372494364157E-06+0.00139553402286206i</v>
      </c>
      <c r="U2918" t="e">
        <f t="shared" si="1524"/>
        <v>#DIV/0!</v>
      </c>
      <c r="V2918" t="str">
        <f t="shared" si="1525"/>
        <v>0.0000833333333333333-0.000269571380575703i</v>
      </c>
      <c r="W2918" t="e">
        <f t="shared" si="1526"/>
        <v>#DIV/0!</v>
      </c>
      <c r="X2918" t="e">
        <f t="shared" si="1527"/>
        <v>#DIV/0!</v>
      </c>
      <c r="Y2918" t="str">
        <f t="shared" si="1528"/>
        <v>0.00096+4.20420495274i</v>
      </c>
      <c r="Z2918" t="e">
        <f t="shared" si="1529"/>
        <v>#DIV/0!</v>
      </c>
      <c r="AA2918" t="e">
        <f t="shared" si="1530"/>
        <v>#DIV/0!</v>
      </c>
      <c r="AB2918" t="str">
        <f t="shared" si="1531"/>
        <v>5.06365893328699E-06+0.000796340698686506i</v>
      </c>
      <c r="AC2918" t="str">
        <f t="shared" si="1532"/>
        <v>1.00096111906157+0.000215583465452522i</v>
      </c>
      <c r="AD2918" t="str">
        <f t="shared" si="1533"/>
        <v>5.23014494149366E-06+0.000795574928924638i</v>
      </c>
      <c r="AE2918" t="e">
        <f t="shared" si="1534"/>
        <v>#DIV/0!</v>
      </c>
      <c r="AF2918" t="str">
        <f t="shared" si="1535"/>
        <v>-18.6638167826495-3.43908814778543i</v>
      </c>
      <c r="AG2918" t="e">
        <f t="shared" si="1536"/>
        <v>#DIV/0!</v>
      </c>
      <c r="AH2918" t="e">
        <f t="shared" si="1537"/>
        <v>#DIV/0!</v>
      </c>
      <c r="AI2918" t="e">
        <f t="shared" si="1538"/>
        <v>#DIV/0!</v>
      </c>
      <c r="AJ2918" t="e">
        <f t="shared" si="1539"/>
        <v>#DIV/0!</v>
      </c>
      <c r="AK2918"/>
      <c r="AL2918"/>
      <c r="AM2918"/>
      <c r="AN2918"/>
    </row>
    <row r="2919" spans="1:40" x14ac:dyDescent="0.3">
      <c r="A2919"/>
      <c r="B2919">
        <f t="shared" si="1540"/>
        <v>985000</v>
      </c>
      <c r="C2919" s="186" t="str">
        <f t="shared" si="1508"/>
        <v>-0.000492827332947764+0.00309044203061964i</v>
      </c>
      <c r="D2919" s="158" t="str">
        <f t="shared" si="1509"/>
        <v>-7.40825346518596-1.15684462904806i</v>
      </c>
      <c r="E2919" t="str">
        <f t="shared" si="1510"/>
        <v>97.4246739778577-1609.89043978437i</v>
      </c>
      <c r="F2919" t="str">
        <f t="shared" si="1511"/>
        <v>0.965801102908699+0.153983219732541i</v>
      </c>
      <c r="G2919" t="str">
        <f t="shared" si="1506"/>
        <v>0.965801102908699+0.153983219732541i</v>
      </c>
      <c r="H2919" t="str">
        <f t="shared" si="1512"/>
        <v>11.2570302719427+2.27907716564436i</v>
      </c>
      <c r="I2919" t="str">
        <f t="shared" si="1513"/>
        <v>3868.08595473243i</v>
      </c>
      <c r="J2919" t="str">
        <f t="shared" si="1507"/>
        <v>-3704.81019192816+824.824460049617i</v>
      </c>
      <c r="K2919" t="str">
        <f t="shared" si="1514"/>
        <v>0.221470367080832-0.994763992718863i</v>
      </c>
      <c r="L2919" t="str">
        <f t="shared" si="1515"/>
        <v>0.0563742315016879-0.209285623667754i</v>
      </c>
      <c r="M2919" t="str">
        <f t="shared" si="1516"/>
        <v>0.27784459858252-1.20404961638662i</v>
      </c>
      <c r="N2919" t="str">
        <f t="shared" si="1517"/>
        <v>-12.5918585300662i</v>
      </c>
      <c r="O2919" t="str">
        <f t="shared" si="1518"/>
        <v>0.999675200660414-0.0254851561612066i</v>
      </c>
      <c r="P2919" t="str">
        <f t="shared" si="1519"/>
        <v>0.000324799339585957+0.0254851561612066i</v>
      </c>
      <c r="Q2919" t="str">
        <f t="shared" si="1520"/>
        <v>-0.000324799339585957+12.566373373905i</v>
      </c>
      <c r="R2919" t="str">
        <f t="shared" si="1521"/>
        <v>0.00202804317450176-0.0000258991227608695i</v>
      </c>
      <c r="S2919" t="str">
        <f t="shared" si="1522"/>
        <v>1.38182260960946i</v>
      </c>
      <c r="T2919" t="str">
        <f t="shared" si="1523"/>
        <v>0.0000357879934000205+0.00280239591179068i</v>
      </c>
      <c r="U2919" t="e">
        <f t="shared" si="1524"/>
        <v>#DIV/0!</v>
      </c>
      <c r="V2919" t="str">
        <f t="shared" si="1525"/>
        <v>0.0000833333333333333-0.000269297704047201i</v>
      </c>
      <c r="W2919" t="e">
        <f t="shared" si="1526"/>
        <v>#DIV/0!</v>
      </c>
      <c r="X2919" t="e">
        <f t="shared" si="1527"/>
        <v>#DIV/0!</v>
      </c>
      <c r="Y2919" t="str">
        <f t="shared" si="1528"/>
        <v>0.00096+4.20847751874889i</v>
      </c>
      <c r="Z2919" t="e">
        <f t="shared" si="1529"/>
        <v>#DIV/0!</v>
      </c>
      <c r="AA2919" t="e">
        <f t="shared" si="1530"/>
        <v>#DIV/0!</v>
      </c>
      <c r="AB2919" t="str">
        <f t="shared" si="1531"/>
        <v>0.0000204218852438378+0.0015991454753749i</v>
      </c>
      <c r="AC2919" t="str">
        <f t="shared" si="1532"/>
        <v>1.00193112460668+0.000419724969586858i</v>
      </c>
      <c r="AD2919" t="str">
        <f t="shared" si="1533"/>
        <v>0.0000210511367851276+0.00159605445964653i</v>
      </c>
      <c r="AE2919" t="e">
        <f t="shared" si="1534"/>
        <v>#DIV/0!</v>
      </c>
      <c r="AF2919" t="str">
        <f t="shared" si="1535"/>
        <v>-18.6652837371287-3.43592179469242i</v>
      </c>
      <c r="AG2919" t="e">
        <f t="shared" si="1536"/>
        <v>#DIV/0!</v>
      </c>
      <c r="AH2919" t="e">
        <f t="shared" si="1537"/>
        <v>#DIV/0!</v>
      </c>
      <c r="AI2919" t="e">
        <f t="shared" si="1538"/>
        <v>#DIV/0!</v>
      </c>
      <c r="AJ2919" t="e">
        <f t="shared" si="1539"/>
        <v>#DIV/0!</v>
      </c>
      <c r="AK2919"/>
      <c r="AL2919"/>
      <c r="AM2919"/>
      <c r="AN2919"/>
    </row>
    <row r="2920" spans="1:40" x14ac:dyDescent="0.3">
      <c r="A2920"/>
      <c r="B2920">
        <f t="shared" si="1540"/>
        <v>986000</v>
      </c>
      <c r="C2920" s="186" t="str">
        <f t="shared" si="1508"/>
        <v>-0.000491875063907969+0.00308751897531199i</v>
      </c>
      <c r="D2920" s="158" t="str">
        <f t="shared" si="1509"/>
        <v>-7.40875278449349-1.15578214255937i</v>
      </c>
      <c r="E2920" t="str">
        <f t="shared" si="1510"/>
        <v>97.2278774696059-1608.26958818515i</v>
      </c>
      <c r="F2920" t="str">
        <f t="shared" si="1511"/>
        <v>0.965867183783068+0.153841711483056i</v>
      </c>
      <c r="G2920" t="str">
        <f t="shared" si="1506"/>
        <v>0.965867183783068+0.153841711483056i</v>
      </c>
      <c r="H2920" t="str">
        <f t="shared" si="1512"/>
        <v>11.2579937245195+2.27697879578136i</v>
      </c>
      <c r="I2920" t="str">
        <f t="shared" si="1513"/>
        <v>3872.01294554942i</v>
      </c>
      <c r="J2920" t="str">
        <f t="shared" si="1507"/>
        <v>-3712.33849916441+825.661845288245i</v>
      </c>
      <c r="K2920" t="str">
        <f t="shared" si="1514"/>
        <v>0.221042298020453-0.993849767393127i</v>
      </c>
      <c r="L2920" t="str">
        <f t="shared" si="1515"/>
        <v>0.0562676572232031-0.209102044713296i</v>
      </c>
      <c r="M2920" t="str">
        <f t="shared" si="1516"/>
        <v>0.277309955243656-1.20295181210642i</v>
      </c>
      <c r="N2920" t="str">
        <f t="shared" si="1517"/>
        <v>-12.6046421427871i</v>
      </c>
      <c r="O2920" t="str">
        <f t="shared" si="1518"/>
        <v>0.999267734442158-0.0382621863311051i</v>
      </c>
      <c r="P2920" t="str">
        <f t="shared" si="1519"/>
        <v>0.000732265557842005+0.0382621863311051i</v>
      </c>
      <c r="Q2920" t="str">
        <f t="shared" si="1520"/>
        <v>-0.000732265557842005+12.566379956456i</v>
      </c>
      <c r="R2920" t="str">
        <f t="shared" si="1521"/>
        <v>0.00304480237453698-0.0000584492243825531i</v>
      </c>
      <c r="S2920" t="str">
        <f t="shared" si="1522"/>
        <v>1.38322547520297i</v>
      </c>
      <c r="T2920" t="str">
        <f t="shared" si="1523"/>
        <v>0.000080848456171802+0.00421164821141805i</v>
      </c>
      <c r="U2920" t="e">
        <f t="shared" si="1524"/>
        <v>#DIV/0!</v>
      </c>
      <c r="V2920" t="str">
        <f t="shared" si="1525"/>
        <v>0.0000833333333333333-0.000269024582643502i</v>
      </c>
      <c r="W2920" t="e">
        <f t="shared" si="1526"/>
        <v>#DIV/0!</v>
      </c>
      <c r="X2920" t="e">
        <f t="shared" si="1527"/>
        <v>#DIV/0!</v>
      </c>
      <c r="Y2920" t="str">
        <f t="shared" si="1528"/>
        <v>0.00096+4.21275008475777i</v>
      </c>
      <c r="Z2920" t="e">
        <f t="shared" si="1529"/>
        <v>#DIV/0!</v>
      </c>
      <c r="AA2920" t="e">
        <f t="shared" si="1530"/>
        <v>#DIV/0!</v>
      </c>
      <c r="AB2920" t="str">
        <f t="shared" si="1531"/>
        <v>0.0000461349669881477+0.00240331430431484i</v>
      </c>
      <c r="AC2920" t="str">
        <f t="shared" si="1532"/>
        <v>1.00290386498307+0.000610964840026124i</v>
      </c>
      <c r="AD2920" t="str">
        <f t="shared" si="1533"/>
        <v>0.0000474612173786379+0.00239632669799346i</v>
      </c>
      <c r="AE2920" t="e">
        <f t="shared" si="1534"/>
        <v>#DIV/0!</v>
      </c>
      <c r="AF2920" t="str">
        <f t="shared" si="1535"/>
        <v>-18.666746509013-3.43276093834073i</v>
      </c>
      <c r="AG2920" t="e">
        <f t="shared" si="1536"/>
        <v>#DIV/0!</v>
      </c>
      <c r="AH2920" t="e">
        <f t="shared" si="1537"/>
        <v>#DIV/0!</v>
      </c>
      <c r="AI2920" t="e">
        <f t="shared" si="1538"/>
        <v>#DIV/0!</v>
      </c>
      <c r="AJ2920" t="e">
        <f t="shared" si="1539"/>
        <v>#DIV/0!</v>
      </c>
      <c r="AK2920"/>
      <c r="AL2920"/>
      <c r="AM2920"/>
      <c r="AN2920"/>
    </row>
    <row r="2921" spans="1:40" x14ac:dyDescent="0.3">
      <c r="A2921"/>
      <c r="B2921">
        <f t="shared" si="1540"/>
        <v>987000</v>
      </c>
      <c r="C2921" s="186" t="str">
        <f t="shared" si="1508"/>
        <v>-0.000490925507133602+0.00308460124199323i</v>
      </c>
      <c r="D2921" s="158" t="str">
        <f t="shared" si="1509"/>
        <v>-7.40925068163871-1.15472149381681i</v>
      </c>
      <c r="E2921" t="str">
        <f t="shared" si="1510"/>
        <v>97.0316759255288-1606.65198505423i</v>
      </c>
      <c r="F2921" t="str">
        <f t="shared" si="1511"/>
        <v>0.965933076445741+0.153700448261577i</v>
      </c>
      <c r="G2921" t="str">
        <f t="shared" si="1506"/>
        <v>0.965933076445741+0.153700448261577i</v>
      </c>
      <c r="H2921" t="str">
        <f t="shared" si="1512"/>
        <v>11.2589544322768+2.27488407165815i</v>
      </c>
      <c r="I2921" t="str">
        <f t="shared" si="1513"/>
        <v>3875.93993636641i</v>
      </c>
      <c r="J2921" t="str">
        <f t="shared" si="1507"/>
        <v>-3719.87444547447+826.499230526874i</v>
      </c>
      <c r="K2921" t="str">
        <f t="shared" si="1514"/>
        <v>0.220615448698536-0.992937125140956i</v>
      </c>
      <c r="L2921" t="str">
        <f t="shared" si="1515"/>
        <v>0.0561613776064269-0.208918758541937i</v>
      </c>
      <c r="M2921" t="str">
        <f t="shared" si="1516"/>
        <v>0.276776826304963-1.20185588368289i</v>
      </c>
      <c r="N2921" t="str">
        <f t="shared" si="1517"/>
        <v>-12.617425755508i</v>
      </c>
      <c r="O2921" t="str">
        <f t="shared" si="1518"/>
        <v>0.998696969360981-0.0510329637508092i</v>
      </c>
      <c r="P2921" t="str">
        <f t="shared" si="1519"/>
        <v>0.00130303063901904+0.0510329637508092i</v>
      </c>
      <c r="Q2921" t="str">
        <f t="shared" si="1520"/>
        <v>-0.00130303063901904+12.5663927917572i</v>
      </c>
      <c r="R2921" t="str">
        <f t="shared" si="1521"/>
        <v>0.0040610562580948-0.000104112798432363i</v>
      </c>
      <c r="S2921" t="str">
        <f t="shared" si="1522"/>
        <v>1.38462834079649i</v>
      </c>
      <c r="T2921" t="str">
        <f t="shared" si="1523"/>
        <v>0.000144157531349082+0.00562305358852701i</v>
      </c>
      <c r="U2921" t="e">
        <f t="shared" si="1524"/>
        <v>#DIV/0!</v>
      </c>
      <c r="V2921" t="str">
        <f t="shared" si="1525"/>
        <v>0.0000833333333333333-0.000268752014677297i</v>
      </c>
      <c r="W2921" t="e">
        <f t="shared" si="1526"/>
        <v>#DIV/0!</v>
      </c>
      <c r="X2921" t="e">
        <f t="shared" si="1527"/>
        <v>#DIV/0!</v>
      </c>
      <c r="Y2921" t="str">
        <f t="shared" si="1528"/>
        <v>0.00096+4.21702265076665i</v>
      </c>
      <c r="Z2921" t="e">
        <f t="shared" si="1529"/>
        <v>#DIV/0!</v>
      </c>
      <c r="AA2921" t="e">
        <f t="shared" si="1530"/>
        <v>#DIV/0!</v>
      </c>
      <c r="AB2921" t="str">
        <f t="shared" si="1531"/>
        <v>0.0000822613475234469+0.00320871175484187i</v>
      </c>
      <c r="AC2921" t="str">
        <f t="shared" si="1532"/>
        <v>1.00387917713629+0.000789230771511824i</v>
      </c>
      <c r="AD2921" t="str">
        <f t="shared" si="1533"/>
        <v>0.0000844563024941811+0.00319624629378429i</v>
      </c>
      <c r="AE2921" t="e">
        <f t="shared" si="1534"/>
        <v>#DIV/0!</v>
      </c>
      <c r="AF2921" t="str">
        <f t="shared" si="1535"/>
        <v>-18.6682051139155-3.42960556547496i</v>
      </c>
      <c r="AG2921" t="e">
        <f t="shared" si="1536"/>
        <v>#DIV/0!</v>
      </c>
      <c r="AH2921" t="e">
        <f t="shared" si="1537"/>
        <v>#DIV/0!</v>
      </c>
      <c r="AI2921" t="e">
        <f t="shared" si="1538"/>
        <v>#DIV/0!</v>
      </c>
      <c r="AJ2921" t="e">
        <f t="shared" si="1539"/>
        <v>#DIV/0!</v>
      </c>
      <c r="AK2921"/>
      <c r="AL2921"/>
      <c r="AM2921"/>
      <c r="AN2921"/>
    </row>
    <row r="2922" spans="1:40" x14ac:dyDescent="0.3">
      <c r="A2922"/>
      <c r="B2922">
        <f t="shared" si="1540"/>
        <v>988000</v>
      </c>
      <c r="C2922" s="186" t="str">
        <f t="shared" si="1508"/>
        <v>-0.000489978652510811+0.0030816888167427i</v>
      </c>
      <c r="D2922" s="158" t="str">
        <f t="shared" si="1509"/>
        <v>-7.4097471619247-1.15366267841438i</v>
      </c>
      <c r="E2922" t="str">
        <f t="shared" si="1510"/>
        <v>96.8360669526598-1605.03762067222i</v>
      </c>
      <c r="F2922" t="str">
        <f t="shared" si="1511"/>
        <v>0.965998781598536+0.153559429479488i</v>
      </c>
      <c r="G2922" t="str">
        <f t="shared" si="1506"/>
        <v>0.965998781598536+0.153559429479488i</v>
      </c>
      <c r="H2922" t="str">
        <f t="shared" si="1512"/>
        <v>11.2599124054533+2.27279298446324i</v>
      </c>
      <c r="I2922" t="str">
        <f t="shared" si="1513"/>
        <v>3879.8669271834i</v>
      </c>
      <c r="J2922" t="str">
        <f t="shared" si="1507"/>
        <v>-3727.41803085833+827.336615765504i</v>
      </c>
      <c r="K2922" t="str">
        <f t="shared" si="1514"/>
        <v>0.220189814564332-0.99202606215977i</v>
      </c>
      <c r="L2922" t="str">
        <f t="shared" si="1515"/>
        <v>0.0560553915941388-0.208735764548572i</v>
      </c>
      <c r="M2922" t="str">
        <f t="shared" si="1516"/>
        <v>0.276245206158471-1.20076182670834i</v>
      </c>
      <c r="N2922" t="str">
        <f t="shared" si="1517"/>
        <v>-12.6302093682289i</v>
      </c>
      <c r="O2922" t="str">
        <f t="shared" si="1518"/>
        <v>0.997962998690472-0.0637954014386629i</v>
      </c>
      <c r="P2922" t="str">
        <f t="shared" si="1519"/>
        <v>0.002037001309528+0.0637954014386629i</v>
      </c>
      <c r="Q2922" t="str">
        <f t="shared" si="1520"/>
        <v>-0.002037001309528+12.5664139667902i</v>
      </c>
      <c r="R2922" t="str">
        <f t="shared" si="1521"/>
        <v>0.00507663281946593-0.000162921770891827i</v>
      </c>
      <c r="S2922" t="str">
        <f t="shared" si="1522"/>
        <v>1.38603120639i</v>
      </c>
      <c r="T2922" t="str">
        <f t="shared" si="1523"/>
        <v>0.000225814658656394+0.00703637151116343i</v>
      </c>
      <c r="U2922" t="e">
        <f t="shared" si="1524"/>
        <v>#DIV/0!</v>
      </c>
      <c r="V2922" t="str">
        <f t="shared" si="1525"/>
        <v>0.0000833333333333333-0.000268479998468109i</v>
      </c>
      <c r="W2922" t="e">
        <f t="shared" si="1526"/>
        <v>#DIV/0!</v>
      </c>
      <c r="X2922" t="e">
        <f t="shared" si="1527"/>
        <v>#DIV/0!</v>
      </c>
      <c r="Y2922" t="str">
        <f t="shared" si="1528"/>
        <v>0.00096+4.22129521677553i</v>
      </c>
      <c r="Z2922" t="e">
        <f t="shared" si="1529"/>
        <v>#DIV/0!</v>
      </c>
      <c r="AA2922" t="e">
        <f t="shared" si="1530"/>
        <v>#DIV/0!</v>
      </c>
      <c r="AB2922" t="str">
        <f t="shared" si="1531"/>
        <v>0.000128857770647031+0.00401520057097996i</v>
      </c>
      <c r="AC2922" t="str">
        <f t="shared" si="1532"/>
        <v>1.00485689591363+0.000954452417430276i</v>
      </c>
      <c r="AD2922" t="str">
        <f t="shared" si="1533"/>
        <v>0.000132030188754961+0.00399566801081319i</v>
      </c>
      <c r="AE2922" t="e">
        <f t="shared" si="1534"/>
        <v>#DIV/0!</v>
      </c>
      <c r="AF2922" t="str">
        <f t="shared" si="1535"/>
        <v>-18.669659567378-3.42645566287762i</v>
      </c>
      <c r="AG2922" t="e">
        <f t="shared" si="1536"/>
        <v>#DIV/0!</v>
      </c>
      <c r="AH2922" t="e">
        <f t="shared" si="1537"/>
        <v>#DIV/0!</v>
      </c>
      <c r="AI2922" t="e">
        <f t="shared" si="1538"/>
        <v>#DIV/0!</v>
      </c>
      <c r="AJ2922" t="e">
        <f t="shared" si="1539"/>
        <v>#DIV/0!</v>
      </c>
      <c r="AK2922"/>
      <c r="AL2922"/>
      <c r="AM2922"/>
      <c r="AN2922"/>
    </row>
    <row r="2923" spans="1:40" x14ac:dyDescent="0.3">
      <c r="A2923"/>
      <c r="B2923">
        <f t="shared" si="1540"/>
        <v>989000</v>
      </c>
      <c r="C2923" s="186" t="str">
        <f t="shared" si="1508"/>
        <v>-0.000489034489972014+0.00307878168568594i</v>
      </c>
      <c r="D2923" s="158" t="str">
        <f t="shared" si="1509"/>
        <v>-7.41024223063047-1.15260569195864i</v>
      </c>
      <c r="E2923" t="str">
        <f t="shared" si="1510"/>
        <v>96.6410481700365-1603.42648535833i</v>
      </c>
      <c r="F2923" t="str">
        <f t="shared" si="1511"/>
        <v>0.966064299940089+0.153418654549856i</v>
      </c>
      <c r="G2923" t="str">
        <f t="shared" si="1506"/>
        <v>0.966064299940089+0.153418654549856i</v>
      </c>
      <c r="H2923" t="str">
        <f t="shared" si="1512"/>
        <v>11.2608676542414+2.27070552541066i</v>
      </c>
      <c r="I2923" t="str">
        <f t="shared" si="1513"/>
        <v>3883.79391800038i</v>
      </c>
      <c r="J2923" t="str">
        <f t="shared" si="1507"/>
        <v>-3734.969255316+828.174001004132i</v>
      </c>
      <c r="K2923" t="str">
        <f t="shared" si="1514"/>
        <v>0.219765391087908-0.991116574657768i</v>
      </c>
      <c r="L2923" t="str">
        <f t="shared" si="1515"/>
        <v>0.0559496981337189-0.208553062129309i</v>
      </c>
      <c r="M2923" t="str">
        <f t="shared" si="1516"/>
        <v>0.275715089221627-1.19966963678708i</v>
      </c>
      <c r="N2923" t="str">
        <f t="shared" si="1517"/>
        <v>-12.6429929809497i</v>
      </c>
      <c r="O2923" t="str">
        <f t="shared" si="1518"/>
        <v>0.997065942375047-0.0765474137757759i</v>
      </c>
      <c r="P2923" t="str">
        <f t="shared" si="1519"/>
        <v>0.00293405762495302+0.0765474137757759i</v>
      </c>
      <c r="Q2923" t="str">
        <f t="shared" si="1520"/>
        <v>-0.00293405762495302+12.5664455671739i</v>
      </c>
      <c r="R2923" t="str">
        <f t="shared" si="1521"/>
        <v>0.00609135846247521-0.000234905726198919i</v>
      </c>
      <c r="S2923" t="str">
        <f t="shared" si="1522"/>
        <v>1.38743407198351i</v>
      </c>
      <c r="T2923" t="str">
        <f t="shared" si="1523"/>
        <v>0.00032591620823241+0.00845135827550319i</v>
      </c>
      <c r="U2923" t="e">
        <f t="shared" si="1524"/>
        <v>#DIV/0!</v>
      </c>
      <c r="V2923" t="str">
        <f t="shared" si="1525"/>
        <v>0.0000833333333333333-0.000268208532342257i</v>
      </c>
      <c r="W2923" t="e">
        <f t="shared" si="1526"/>
        <v>#DIV/0!</v>
      </c>
      <c r="X2923" t="e">
        <f t="shared" si="1527"/>
        <v>#DIV/0!</v>
      </c>
      <c r="Y2923" t="str">
        <f t="shared" si="1528"/>
        <v>0.00096+4.22556778278441i</v>
      </c>
      <c r="Z2923" t="e">
        <f t="shared" si="1529"/>
        <v>#DIV/0!</v>
      </c>
      <c r="AA2923" t="e">
        <f t="shared" si="1530"/>
        <v>#DIV/0!</v>
      </c>
      <c r="AB2923" t="str">
        <f t="shared" si="1531"/>
        <v>0.000185979228542755+0.00482264168677271i</v>
      </c>
      <c r="AC2923" t="str">
        <f t="shared" si="1532"/>
        <v>1.00583685408032+0.00110656144939665i</v>
      </c>
      <c r="AD2923" t="str">
        <f t="shared" si="1533"/>
        <v>0.000190174557358351+0.00479444676080023i</v>
      </c>
      <c r="AE2923" t="e">
        <f t="shared" si="1534"/>
        <v>#DIV/0!</v>
      </c>
      <c r="AF2923" t="str">
        <f t="shared" si="1535"/>
        <v>-18.6711098848719-3.4233112173693i</v>
      </c>
      <c r="AG2923" t="e">
        <f t="shared" si="1536"/>
        <v>#DIV/0!</v>
      </c>
      <c r="AH2923" t="e">
        <f t="shared" si="1537"/>
        <v>#DIV/0!</v>
      </c>
      <c r="AI2923" t="e">
        <f t="shared" si="1538"/>
        <v>#DIV/0!</v>
      </c>
      <c r="AJ2923" t="e">
        <f t="shared" si="1539"/>
        <v>#DIV/0!</v>
      </c>
      <c r="AK2923"/>
      <c r="AL2923"/>
      <c r="AM2923"/>
      <c r="AN2923"/>
    </row>
    <row r="2924" spans="1:40" x14ac:dyDescent="0.3">
      <c r="A2924"/>
      <c r="B2924">
        <f t="shared" si="1540"/>
        <v>990000</v>
      </c>
      <c r="C2924" s="186" t="str">
        <f t="shared" si="1508"/>
        <v>-0.000488093009495556+0.00307587983499423i</v>
      </c>
      <c r="D2924" s="158" t="str">
        <f t="shared" si="1509"/>
        <v>-7.41073589301066-1.15155053006841i</v>
      </c>
      <c r="E2924" t="str">
        <f t="shared" si="1510"/>
        <v>96.4466172086247-1601.81856947012i</v>
      </c>
      <c r="F2924" t="str">
        <f t="shared" si="1511"/>
        <v>0.966129632165807+0.153278122887395i</v>
      </c>
      <c r="G2924" t="str">
        <f t="shared" si="1506"/>
        <v>0.966129632165807+0.153278122887395i</v>
      </c>
      <c r="H2924" t="str">
        <f t="shared" si="1512"/>
        <v>11.2618201887861+2.26862168573941i</v>
      </c>
      <c r="I2924" t="str">
        <f t="shared" si="1513"/>
        <v>3887.72090881737i</v>
      </c>
      <c r="J2924" t="str">
        <f t="shared" si="1507"/>
        <v>-3742.52811884747+829.011386242762i</v>
      </c>
      <c r="K2924" t="str">
        <f t="shared" si="1514"/>
        <v>0.21934217376004-0.990208658853926i</v>
      </c>
      <c r="L2924" t="str">
        <f t="shared" si="1515"/>
        <v>0.0558442961771267-0.208370650681473i</v>
      </c>
      <c r="M2924" t="str">
        <f t="shared" si="1516"/>
        <v>0.275186469937167-1.1985793095354i</v>
      </c>
      <c r="N2924" t="str">
        <f t="shared" si="1517"/>
        <v>-12.6557765936706i</v>
      </c>
      <c r="O2924" t="str">
        <f t="shared" si="1518"/>
        <v>0.996005947010313-0.0892869168472564i</v>
      </c>
      <c r="P2924" t="str">
        <f t="shared" si="1519"/>
        <v>0.00399405298968702+0.0892869168472564i</v>
      </c>
      <c r="Q2924" t="str">
        <f t="shared" si="1520"/>
        <v>-0.00399405298968702+12.5664896768233i</v>
      </c>
      <c r="R2924" t="str">
        <f t="shared" si="1521"/>
        <v>0.00710505802969824-0.000320091853126741i</v>
      </c>
      <c r="S2924" t="str">
        <f t="shared" si="1522"/>
        <v>1.38883693757702i</v>
      </c>
      <c r="T2924" t="str">
        <f t="shared" si="1523"/>
        <v>0.000444555389039896+0.00986776703527312i</v>
      </c>
      <c r="U2924" t="e">
        <f t="shared" si="1524"/>
        <v>#DIV/0!</v>
      </c>
      <c r="V2924" t="str">
        <f t="shared" si="1525"/>
        <v>0.0000833333333333333-0.000267937614632821i</v>
      </c>
      <c r="W2924" t="e">
        <f t="shared" si="1526"/>
        <v>#DIV/0!</v>
      </c>
      <c r="X2924" t="e">
        <f t="shared" si="1527"/>
        <v>#DIV/0!</v>
      </c>
      <c r="Y2924" t="str">
        <f t="shared" si="1528"/>
        <v>0.00096+4.2298403487933i</v>
      </c>
      <c r="Z2924" t="e">
        <f t="shared" si="1529"/>
        <v>#DIV/0!</v>
      </c>
      <c r="AA2924" t="e">
        <f t="shared" si="1530"/>
        <v>#DIV/0!</v>
      </c>
      <c r="AB2924" t="str">
        <f t="shared" si="1531"/>
        <v>0.000253678909516543+0.00563089424307199i</v>
      </c>
      <c r="AC2924" t="str">
        <f t="shared" si="1532"/>
        <v>1.00681888233754+0.00124549161712847i</v>
      </c>
      <c r="AD2924" t="str">
        <f t="shared" si="1533"/>
        <v>0.000258878978419541+0.00559243763724611i</v>
      </c>
      <c r="AE2924" t="e">
        <f t="shared" si="1534"/>
        <v>#DIV/0!</v>
      </c>
      <c r="AF2924" t="str">
        <f t="shared" si="1535"/>
        <v>-18.6725560817968-3.42017221580782i</v>
      </c>
      <c r="AG2924" t="e">
        <f t="shared" si="1536"/>
        <v>#DIV/0!</v>
      </c>
      <c r="AH2924" t="e">
        <f t="shared" si="1537"/>
        <v>#DIV/0!</v>
      </c>
      <c r="AI2924" t="e">
        <f t="shared" si="1538"/>
        <v>#DIV/0!</v>
      </c>
      <c r="AJ2924" t="e">
        <f t="shared" si="1539"/>
        <v>#DIV/0!</v>
      </c>
      <c r="AK2924"/>
      <c r="AL2924"/>
      <c r="AM2924"/>
      <c r="AN2924"/>
    </row>
    <row r="2925" spans="1:40" x14ac:dyDescent="0.3">
      <c r="A2925"/>
      <c r="B2925">
        <f t="shared" si="1540"/>
        <v>991000</v>
      </c>
      <c r="C2925" s="186" t="str">
        <f t="shared" si="1508"/>
        <v>-0.000487154201105549+0.00307298325088464i</v>
      </c>
      <c r="D2925" s="158" t="str">
        <f t="shared" si="1509"/>
        <v>-7.41122815429603-1.15049718837499i</v>
      </c>
      <c r="E2925" t="str">
        <f t="shared" si="1510"/>
        <v>96.2527717112542-1600.21386340339i</v>
      </c>
      <c r="F2925" t="str">
        <f t="shared" si="1511"/>
        <v>0.966194778967941+0.153137833908492i</v>
      </c>
      <c r="G2925" t="str">
        <f t="shared" si="1506"/>
        <v>0.966194778967941+0.153137833908492i</v>
      </c>
      <c r="H2925" t="str">
        <f t="shared" si="1512"/>
        <v>11.2627700191865+2.26654145671381i</v>
      </c>
      <c r="I2925" t="str">
        <f t="shared" si="1513"/>
        <v>3891.64789963436i</v>
      </c>
      <c r="J2925" t="str">
        <f t="shared" si="1507"/>
        <v>-3750.09462145275+829.84877148139i</v>
      </c>
      <c r="K2925" t="str">
        <f t="shared" si="1514"/>
        <v>0.218920158092092-0.989302310977934i</v>
      </c>
      <c r="L2925" t="str">
        <f t="shared" si="1515"/>
        <v>0.0557391846808754-0.208188529603596i</v>
      </c>
      <c r="M2925" t="str">
        <f t="shared" si="1516"/>
        <v>0.274659342772967-1.19749084058153i</v>
      </c>
      <c r="N2925" t="str">
        <f t="shared" si="1517"/>
        <v>-12.6685602063915i</v>
      </c>
      <c r="O2925" t="str">
        <f t="shared" si="1518"/>
        <v>0.994783185819161-0.102011828782155i</v>
      </c>
      <c r="P2925" t="str">
        <f t="shared" si="1519"/>
        <v>0.00521681418083897+0.102011828782155i</v>
      </c>
      <c r="Q2925" t="str">
        <f t="shared" si="1520"/>
        <v>-0.00521681418083897+12.5665483776093i</v>
      </c>
      <c r="R2925" t="str">
        <f t="shared" si="1521"/>
        <v>0.00811755483324792-0.000418504890760411i</v>
      </c>
      <c r="S2925" t="str">
        <f t="shared" si="1522"/>
        <v>1.39023980317053i</v>
      </c>
      <c r="T2925" t="str">
        <f t="shared" si="1523"/>
        <v>0.000581822156956658+0.0112853478336006i</v>
      </c>
      <c r="U2925" t="e">
        <f t="shared" si="1524"/>
        <v>#DIV/0!</v>
      </c>
      <c r="V2925" t="str">
        <f t="shared" si="1525"/>
        <v>0.0000833333333333333-0.000267667243679609i</v>
      </c>
      <c r="W2925" t="e">
        <f t="shared" si="1526"/>
        <v>#DIV/0!</v>
      </c>
      <c r="X2925" t="e">
        <f t="shared" si="1527"/>
        <v>#DIV/0!</v>
      </c>
      <c r="Y2925" t="str">
        <f t="shared" si="1528"/>
        <v>0.00096+4.23411291480218i</v>
      </c>
      <c r="Z2925" t="e">
        <f t="shared" si="1529"/>
        <v>#DIV/0!</v>
      </c>
      <c r="AA2925" t="e">
        <f t="shared" si="1530"/>
        <v>#DIV/0!</v>
      </c>
      <c r="AB2925" t="str">
        <f t="shared" si="1531"/>
        <v>0.00033200814554985+0.00643981560571243i</v>
      </c>
      <c r="AC2925" t="str">
        <f t="shared" si="1532"/>
        <v>1.00780280934193+0.00137117880854967i</v>
      </c>
      <c r="AD2925" t="str">
        <f t="shared" si="1533"/>
        <v>0.000338130915922989+0.00638949594908426i</v>
      </c>
      <c r="AE2925" t="e">
        <f t="shared" si="1534"/>
        <v>#DIV/0!</v>
      </c>
      <c r="AF2925" t="str">
        <f t="shared" si="1535"/>
        <v>-18.6739981734825-3.4170386450888i</v>
      </c>
      <c r="AG2925" t="e">
        <f t="shared" si="1536"/>
        <v>#DIV/0!</v>
      </c>
      <c r="AH2925" t="e">
        <f t="shared" si="1537"/>
        <v>#DIV/0!</v>
      </c>
      <c r="AI2925" t="e">
        <f t="shared" si="1538"/>
        <v>#DIV/0!</v>
      </c>
      <c r="AJ2925" t="e">
        <f t="shared" si="1539"/>
        <v>#DIV/0!</v>
      </c>
      <c r="AK2925"/>
      <c r="AL2925"/>
      <c r="AM2925"/>
      <c r="AN2925"/>
    </row>
    <row r="2926" spans="1:40" x14ac:dyDescent="0.3">
      <c r="A2926"/>
      <c r="B2926">
        <f t="shared" si="1540"/>
        <v>992000</v>
      </c>
      <c r="C2926" s="186" t="str">
        <f t="shared" si="1508"/>
        <v>-0.000486218054871617+0.00307009191961987i</v>
      </c>
      <c r="D2926" s="158" t="str">
        <f t="shared" si="1509"/>
        <v>-7.41171901969368-1.14944566252208i</v>
      </c>
      <c r="E2926" t="str">
        <f t="shared" si="1510"/>
        <v>96.0595093325439-1598.61235759196i</v>
      </c>
      <c r="F2926" t="str">
        <f t="shared" si="1511"/>
        <v>0.966259741035608+0.152997787031196i</v>
      </c>
      <c r="G2926" t="str">
        <f t="shared" si="1506"/>
        <v>0.966259741035608+0.152997787031196i</v>
      </c>
      <c r="H2926" t="str">
        <f t="shared" si="1512"/>
        <v>11.2637171554959+2.26446482962339i</v>
      </c>
      <c r="I2926" t="str">
        <f t="shared" si="1513"/>
        <v>3895.57489045134i</v>
      </c>
      <c r="J2926" t="str">
        <f t="shared" si="1507"/>
        <v>-3757.66876313184+830.68615672002i</v>
      </c>
      <c r="K2926" t="str">
        <f t="shared" si="1514"/>
        <v>0.218499339615911-0.988397527270188i</v>
      </c>
      <c r="L2926" t="str">
        <f t="shared" si="1515"/>
        <v>0.055634362606011-0.208006698295428i</v>
      </c>
      <c r="M2926" t="str">
        <f t="shared" si="1516"/>
        <v>0.274133702221922-1.19640422556562i</v>
      </c>
      <c r="N2926" t="str">
        <f t="shared" si="1517"/>
        <v>-12.6813438191124i</v>
      </c>
      <c r="O2926" t="str">
        <f t="shared" si="1518"/>
        <v>0.993397858623426-0.114720070094084i</v>
      </c>
      <c r="P2926" t="str">
        <f t="shared" si="1519"/>
        <v>0.006602141376574+0.114720070094084i</v>
      </c>
      <c r="Q2926" t="str">
        <f t="shared" si="1520"/>
        <v>-0.006602141376574+12.5666237490183i</v>
      </c>
      <c r="R2926" t="str">
        <f t="shared" si="1521"/>
        <v>0.00912867068730897-0.000530167074633094i</v>
      </c>
      <c r="S2926" t="str">
        <f t="shared" si="1522"/>
        <v>1.39164266876405i</v>
      </c>
      <c r="T2926" t="str">
        <f t="shared" si="1523"/>
        <v>0.000737803122633228+0.0127038476375548i</v>
      </c>
      <c r="U2926" t="e">
        <f t="shared" si="1524"/>
        <v>#DIV/0!</v>
      </c>
      <c r="V2926" t="str">
        <f t="shared" si="1525"/>
        <v>0.0000833333333333333-0.000267397417829125i</v>
      </c>
      <c r="W2926" t="e">
        <f t="shared" si="1526"/>
        <v>#DIV/0!</v>
      </c>
      <c r="X2926" t="e">
        <f t="shared" si="1527"/>
        <v>#DIV/0!</v>
      </c>
      <c r="Y2926" t="str">
        <f t="shared" si="1528"/>
        <v>0.00096+4.23838548081106i</v>
      </c>
      <c r="Z2926" t="e">
        <f t="shared" si="1529"/>
        <v>#DIV/0!</v>
      </c>
      <c r="AA2926" t="e">
        <f t="shared" si="1530"/>
        <v>#DIV/0!</v>
      </c>
      <c r="AB2926" t="str">
        <f t="shared" si="1531"/>
        <v>0.000421016359720028+0.0072492613852219i</v>
      </c>
      <c r="AC2926" t="str">
        <f t="shared" si="1532"/>
        <v>1.0087884617269+0.001483561110104i</v>
      </c>
      <c r="AD2926" t="str">
        <f t="shared" si="1533"/>
        <v>0.000427915733287623+0.00718547725424317i</v>
      </c>
      <c r="AE2926" t="e">
        <f t="shared" si="1534"/>
        <v>#DIV/0!</v>
      </c>
      <c r="AF2926" t="str">
        <f t="shared" si="1535"/>
        <v>-18.6754361751896-3.41391049214547i</v>
      </c>
      <c r="AG2926" t="e">
        <f t="shared" si="1536"/>
        <v>#DIV/0!</v>
      </c>
      <c r="AH2926" t="e">
        <f t="shared" si="1537"/>
        <v>#DIV/0!</v>
      </c>
      <c r="AI2926" t="e">
        <f t="shared" si="1538"/>
        <v>#DIV/0!</v>
      </c>
      <c r="AJ2926" t="e">
        <f t="shared" si="1539"/>
        <v>#DIV/0!</v>
      </c>
      <c r="AK2926"/>
      <c r="AL2926"/>
      <c r="AM2926"/>
      <c r="AN2926"/>
    </row>
    <row r="2927" spans="1:40" x14ac:dyDescent="0.3">
      <c r="A2927"/>
      <c r="B2927">
        <f t="shared" si="1540"/>
        <v>993000</v>
      </c>
      <c r="C2927" s="186" t="str">
        <f t="shared" si="1508"/>
        <v>-0.000485284560908576+0.0030672058275078i</v>
      </c>
      <c r="D2927" s="158" t="str">
        <f t="shared" si="1509"/>
        <v>-7.41220849438662-1.14839594816558i</v>
      </c>
      <c r="E2927" t="str">
        <f t="shared" si="1510"/>
        <v>95.8668277388278-1597.01404250745i</v>
      </c>
      <c r="F2927" t="str">
        <f t="shared" si="1511"/>
        <v>0.966324519054737+0.152857981675192i</v>
      </c>
      <c r="G2927" t="str">
        <f t="shared" si="1506"/>
        <v>0.966324519054737+0.152857981675192i</v>
      </c>
      <c r="H2927" t="str">
        <f t="shared" si="1512"/>
        <v>11.2646616077212+2.26239179578247i</v>
      </c>
      <c r="I2927" t="str">
        <f t="shared" si="1513"/>
        <v>3899.50188126833i</v>
      </c>
      <c r="J2927" t="str">
        <f t="shared" si="1507"/>
        <v>-3765.25054388474+831.523541958649i</v>
      </c>
      <c r="K2927" t="str">
        <f t="shared" si="1514"/>
        <v>0.21807971388372-0.987494303981762i</v>
      </c>
      <c r="L2927" t="str">
        <f t="shared" si="1515"/>
        <v>0.0555298289180883-0.20782515615793i</v>
      </c>
      <c r="M2927" t="str">
        <f t="shared" si="1516"/>
        <v>0.273609542801808-1.19531946013969i</v>
      </c>
      <c r="N2927" t="str">
        <f t="shared" si="1517"/>
        <v>-12.6941274318332i</v>
      </c>
      <c r="O2927" t="str">
        <f t="shared" si="1518"/>
        <v>0.991850191811252-0.127409564020852i</v>
      </c>
      <c r="P2927" t="str">
        <f t="shared" si="1519"/>
        <v>0.008149808188748+0.127409564020852i</v>
      </c>
      <c r="Q2927" t="str">
        <f t="shared" si="1520"/>
        <v>-0.008149808188748+12.5667178678123i</v>
      </c>
      <c r="R2927" t="str">
        <f t="shared" si="1521"/>
        <v>0.0101382259423088-0.000655098083059389i</v>
      </c>
      <c r="S2927" t="str">
        <f t="shared" si="1522"/>
        <v>1.39304553435756i</v>
      </c>
      <c r="T2927" t="str">
        <f t="shared" si="1523"/>
        <v>0.00091258145917208+0.0141230103752412i</v>
      </c>
      <c r="U2927" t="e">
        <f t="shared" si="1524"/>
        <v>#DIV/0!</v>
      </c>
      <c r="V2927" t="str">
        <f t="shared" si="1525"/>
        <v>0.0000833333333333333-0.000267128135434534i</v>
      </c>
      <c r="W2927" t="e">
        <f t="shared" si="1526"/>
        <v>#DIV/0!</v>
      </c>
      <c r="X2927" t="e">
        <f t="shared" si="1527"/>
        <v>#DIV/0!</v>
      </c>
      <c r="Y2927" t="str">
        <f t="shared" si="1528"/>
        <v>0.00096+4.24265804681994i</v>
      </c>
      <c r="Z2927" t="e">
        <f t="shared" si="1529"/>
        <v>#DIV/0!</v>
      </c>
      <c r="AA2927" t="e">
        <f t="shared" si="1530"/>
        <v>#DIV/0!</v>
      </c>
      <c r="AB2927" t="str">
        <f t="shared" si="1531"/>
        <v>0.000520751013518842+0.00805908545798887i</v>
      </c>
      <c r="AC2927" t="str">
        <f t="shared" si="1532"/>
        <v>1.00977566412559+0.0015825788672145i</v>
      </c>
      <c r="AD2927" t="str">
        <f t="shared" si="1533"/>
        <v>0.000528216699532214+0.00798023739300638i</v>
      </c>
      <c r="AE2927" t="e">
        <f t="shared" si="1534"/>
        <v>#DIV/0!</v>
      </c>
      <c r="AF2927" t="str">
        <f t="shared" si="1535"/>
        <v>-18.6768701021078-3.41078774394805i</v>
      </c>
      <c r="AG2927" t="e">
        <f t="shared" si="1536"/>
        <v>#DIV/0!</v>
      </c>
      <c r="AH2927" t="e">
        <f t="shared" si="1537"/>
        <v>#DIV/0!</v>
      </c>
      <c r="AI2927" t="e">
        <f t="shared" si="1538"/>
        <v>#DIV/0!</v>
      </c>
      <c r="AJ2927" t="e">
        <f t="shared" si="1539"/>
        <v>#DIV/0!</v>
      </c>
      <c r="AK2927"/>
      <c r="AL2927"/>
      <c r="AM2927"/>
      <c r="AN2927"/>
    </row>
    <row r="2928" spans="1:40" x14ac:dyDescent="0.3">
      <c r="A2928"/>
      <c r="B2928">
        <f t="shared" si="1540"/>
        <v>994000</v>
      </c>
      <c r="C2928" s="186" t="str">
        <f t="shared" si="1508"/>
        <v>-0.0004843537093763+0.00306432496090166i</v>
      </c>
      <c r="D2928" s="158" t="str">
        <f t="shared" si="1509"/>
        <v>-7.41269658353451-1.14734804097377i</v>
      </c>
      <c r="E2928" t="str">
        <f t="shared" si="1510"/>
        <v>95.6747246080919-1595.41890865917i</v>
      </c>
      <c r="F2928" t="str">
        <f t="shared" si="1511"/>
        <v>0.966389113708168+0.152718417261828i</v>
      </c>
      <c r="G2928" t="str">
        <f t="shared" si="1506"/>
        <v>0.966389113708168+0.152718417261828i</v>
      </c>
      <c r="H2928" t="str">
        <f t="shared" si="1512"/>
        <v>11.2656033858239+2.26032234653052i</v>
      </c>
      <c r="I2928" t="str">
        <f t="shared" si="1513"/>
        <v>3903.42887208532i</v>
      </c>
      <c r="J2928" t="str">
        <f t="shared" si="1507"/>
        <v>-3772.83996371144+832.360927197278i</v>
      </c>
      <c r="K2928" t="str">
        <f t="shared" si="1514"/>
        <v>0.217661276468005-0.986592637374364i</v>
      </c>
      <c r="L2928" t="str">
        <f t="shared" si="1515"/>
        <v>0.0554255825871491-0.207643902593276i</v>
      </c>
      <c r="M2928" t="str">
        <f t="shared" si="1516"/>
        <v>0.273086859055154-1.19423653996764i</v>
      </c>
      <c r="N2928" t="str">
        <f t="shared" si="1517"/>
        <v>-12.7069110445541i</v>
      </c>
      <c r="O2928" t="str">
        <f t="shared" si="1518"/>
        <v>0.990140438300047-0.140078236864226i</v>
      </c>
      <c r="P2928" t="str">
        <f t="shared" si="1519"/>
        <v>0.00985956169995295+0.140078236864226i</v>
      </c>
      <c r="Q2928" t="str">
        <f t="shared" si="1520"/>
        <v>-0.00985956169995295+12.5668328076899i</v>
      </c>
      <c r="R2928" t="str">
        <f t="shared" si="1521"/>
        <v>0.0111460395208317-0.000793314983725907i</v>
      </c>
      <c r="S2928" t="str">
        <f t="shared" si="1522"/>
        <v>1.39444839995107i</v>
      </c>
      <c r="T2928" t="str">
        <f t="shared" si="1523"/>
        <v>0.0011062368097138+0.0155425769756152i</v>
      </c>
      <c r="U2928" t="e">
        <f t="shared" si="1524"/>
        <v>#DIV/0!</v>
      </c>
      <c r="V2928" t="str">
        <f t="shared" si="1525"/>
        <v>0.0000833333333333333-0.000266859394855626i</v>
      </c>
      <c r="W2928" t="e">
        <f t="shared" si="1526"/>
        <v>#DIV/0!</v>
      </c>
      <c r="X2928" t="e">
        <f t="shared" si="1527"/>
        <v>#DIV/0!</v>
      </c>
      <c r="Y2928" t="str">
        <f t="shared" si="1528"/>
        <v>0.00096+4.24693061282883i</v>
      </c>
      <c r="Z2928" t="e">
        <f t="shared" si="1529"/>
        <v>#DIV/0!</v>
      </c>
      <c r="AA2928" t="e">
        <f t="shared" si="1530"/>
        <v>#DIV/0!</v>
      </c>
      <c r="AB2928" t="str">
        <f t="shared" si="1531"/>
        <v>0.000631257554117901+0.00886913998898156i</v>
      </c>
      <c r="AC2928" t="str">
        <f t="shared" si="1532"/>
        <v>1.01076423919564+0.00166817474485324i</v>
      </c>
      <c r="AD2928" t="str">
        <f t="shared" si="1533"/>
        <v>0.000639014996043428+0.00877363252123041i</v>
      </c>
      <c r="AE2928" t="e">
        <f t="shared" si="1534"/>
        <v>#DIV/0!</v>
      </c>
      <c r="AF2928" t="str">
        <f t="shared" si="1535"/>
        <v>-18.6782999693584-3.40767038750429i</v>
      </c>
      <c r="AG2928" t="e">
        <f t="shared" si="1536"/>
        <v>#DIV/0!</v>
      </c>
      <c r="AH2928" t="e">
        <f t="shared" si="1537"/>
        <v>#DIV/0!</v>
      </c>
      <c r="AI2928" t="e">
        <f t="shared" si="1538"/>
        <v>#DIV/0!</v>
      </c>
      <c r="AJ2928" t="e">
        <f t="shared" si="1539"/>
        <v>#DIV/0!</v>
      </c>
      <c r="AK2928"/>
      <c r="AL2928"/>
      <c r="AM2928"/>
      <c r="AN2928"/>
    </row>
    <row r="2929" spans="1:40" x14ac:dyDescent="0.3">
      <c r="A2929"/>
      <c r="B2929">
        <f t="shared" si="1540"/>
        <v>995000</v>
      </c>
      <c r="C2929" s="186" t="str">
        <f t="shared" si="1508"/>
        <v>-0.000483425490479415+0.00306144930619964i</v>
      </c>
      <c r="D2929" s="158" t="str">
        <f t="shared" si="1509"/>
        <v>-7.41318329227352-1.14630193662717i</v>
      </c>
      <c r="E2929" t="str">
        <f t="shared" si="1510"/>
        <v>95.4831976299012-1593.82694659387i</v>
      </c>
      <c r="F2929" t="str">
        <f t="shared" si="1511"/>
        <v>0.966453525675632+0.152579093214092i</v>
      </c>
      <c r="G2929" t="str">
        <f t="shared" si="1506"/>
        <v>0.966453525675632+0.152579093214092i</v>
      </c>
      <c r="H2929" t="str">
        <f t="shared" si="1512"/>
        <v>11.2665424997205+2.25825647323185i</v>
      </c>
      <c r="I2929" t="str">
        <f t="shared" si="1513"/>
        <v>3907.35586290231i</v>
      </c>
      <c r="J2929" t="str">
        <f t="shared" si="1507"/>
        <v>-3780.43702261195+833.198312435907i</v>
      </c>
      <c r="K2929" t="str">
        <f t="shared" si="1514"/>
        <v>0.217244022961405-0.985692523720313i</v>
      </c>
      <c r="L2929" t="str">
        <f t="shared" si="1515"/>
        <v>0.0553216225876986-0.207462937004853i</v>
      </c>
      <c r="M2929" t="str">
        <f t="shared" si="1516"/>
        <v>0.272565645549104-1.19315546072517i</v>
      </c>
      <c r="N2929" t="str">
        <f t="shared" si="1517"/>
        <v>-12.719694657275i</v>
      </c>
      <c r="O2929" t="str">
        <f t="shared" si="1518"/>
        <v>0.988268877495228-0.152724018328229i</v>
      </c>
      <c r="P2929" t="str">
        <f t="shared" si="1519"/>
        <v>0.011731122504772+0.152724018328229i</v>
      </c>
      <c r="Q2929" t="str">
        <f t="shared" si="1520"/>
        <v>-0.011731122504772+12.5669706389468i</v>
      </c>
      <c r="R2929" t="str">
        <f t="shared" si="1521"/>
        <v>0.0121519289551687-0.000944832180574703i</v>
      </c>
      <c r="S2929" t="str">
        <f t="shared" si="1522"/>
        <v>1.39585126554458i</v>
      </c>
      <c r="T2929" t="str">
        <f t="shared" si="1523"/>
        <v>0.00131884519498244+0.0169622854108801i</v>
      </c>
      <c r="U2929" t="e">
        <f t="shared" si="1524"/>
        <v>#DIV/0!</v>
      </c>
      <c r="V2929" t="str">
        <f t="shared" si="1525"/>
        <v>0.0000833333333333333-0.000266591194458786i</v>
      </c>
      <c r="W2929" t="e">
        <f t="shared" si="1526"/>
        <v>#DIV/0!</v>
      </c>
      <c r="X2929" t="e">
        <f t="shared" si="1527"/>
        <v>#DIV/0!</v>
      </c>
      <c r="Y2929" t="str">
        <f t="shared" si="1528"/>
        <v>0.00096+4.25120317883771i</v>
      </c>
      <c r="Z2929" t="e">
        <f t="shared" si="1529"/>
        <v>#DIV/0!</v>
      </c>
      <c r="AA2929" t="e">
        <f t="shared" si="1530"/>
        <v>#DIV/0!</v>
      </c>
      <c r="AB2929" t="str">
        <f t="shared" si="1531"/>
        <v>0.000752579361610783+0.0096792754559416i</v>
      </c>
      <c r="AC2929" t="str">
        <f t="shared" si="1532"/>
        <v>1.01175400764564+0.00174029378816135i</v>
      </c>
      <c r="AD2929" t="str">
        <f t="shared" si="1533"/>
        <v>0.000760289723928472+0.00956551914331283i</v>
      </c>
      <c r="AE2929" t="e">
        <f t="shared" si="1534"/>
        <v>#DIV/0!</v>
      </c>
      <c r="AF2929" t="str">
        <f t="shared" si="1535"/>
        <v>-18.679725791994-3.40455840985902i</v>
      </c>
      <c r="AG2929" t="e">
        <f t="shared" si="1536"/>
        <v>#DIV/0!</v>
      </c>
      <c r="AH2929" t="e">
        <f t="shared" si="1537"/>
        <v>#DIV/0!</v>
      </c>
      <c r="AI2929" t="e">
        <f t="shared" si="1538"/>
        <v>#DIV/0!</v>
      </c>
      <c r="AJ2929" t="e">
        <f t="shared" si="1539"/>
        <v>#DIV/0!</v>
      </c>
      <c r="AK2929"/>
      <c r="AL2929"/>
      <c r="AM2929"/>
      <c r="AN2929"/>
    </row>
    <row r="2930" spans="1:40" x14ac:dyDescent="0.3">
      <c r="A2930"/>
      <c r="B2930">
        <f t="shared" si="1540"/>
        <v>996000</v>
      </c>
      <c r="C2930" s="186" t="str">
        <f t="shared" si="1508"/>
        <v>-0.000482499894467061+0.00305857884984482i</v>
      </c>
      <c r="D2930" s="158" t="str">
        <f t="shared" si="1509"/>
        <v>-7.41366862571643-1.14525763081851i</v>
      </c>
      <c r="E2930" t="str">
        <f t="shared" si="1510"/>
        <v>95.2922445053269-1592.23814689555i</v>
      </c>
      <c r="F2930" t="str">
        <f t="shared" si="1511"/>
        <v>0.966517755633763+0.152440008956607i</v>
      </c>
      <c r="G2930" t="str">
        <f t="shared" si="1506"/>
        <v>0.966517755633763+0.152440008956607i</v>
      </c>
      <c r="H2930" t="str">
        <f t="shared" si="1512"/>
        <v>11.2674789592821+2.25619416727559i</v>
      </c>
      <c r="I2930" t="str">
        <f t="shared" si="1513"/>
        <v>3911.28285371929i</v>
      </c>
      <c r="J2930" t="str">
        <f t="shared" si="1507"/>
        <v>-3788.04172058626+834.035697674536i</v>
      </c>
      <c r="K2930" t="str">
        <f t="shared" si="1514"/>
        <v>0.216827948976608-0.984793959302513i</v>
      </c>
      <c r="L2930" t="str">
        <f t="shared" si="1515"/>
        <v>0.0552179478986845-0.207282258797262i</v>
      </c>
      <c r="M2930" t="str">
        <f t="shared" si="1516"/>
        <v>0.272045896875293-1.19207621809978i</v>
      </c>
      <c r="N2930" t="str">
        <f t="shared" si="1517"/>
        <v>-12.7324782699959i</v>
      </c>
      <c r="O2930" t="str">
        <f t="shared" si="1518"/>
        <v>0.986235815244507-0.165344841857865i</v>
      </c>
      <c r="P2930" t="str">
        <f t="shared" si="1519"/>
        <v>0.013764184755493+0.165344841857865i</v>
      </c>
      <c r="Q2930" t="str">
        <f t="shared" si="1520"/>
        <v>-0.013764184755493+12.567133428138i</v>
      </c>
      <c r="R2930" t="str">
        <f t="shared" si="1521"/>
        <v>0.0131557104266674-0.00110966136105245i</v>
      </c>
      <c r="S2930" t="str">
        <f t="shared" si="1522"/>
        <v>1.3972541311381i</v>
      </c>
      <c r="T2930" t="str">
        <f t="shared" si="1523"/>
        <v>0.00155047892089486+0.0183818707417176i</v>
      </c>
      <c r="U2930" t="e">
        <f t="shared" si="1524"/>
        <v>#DIV/0!</v>
      </c>
      <c r="V2930" t="str">
        <f t="shared" si="1525"/>
        <v>0.0000833333333333333-0.00026632353261696i</v>
      </c>
      <c r="W2930" t="e">
        <f t="shared" si="1526"/>
        <v>#DIV/0!</v>
      </c>
      <c r="X2930" t="e">
        <f t="shared" si="1527"/>
        <v>#DIV/0!</v>
      </c>
      <c r="Y2930" t="str">
        <f t="shared" si="1528"/>
        <v>0.00096+4.25547574484659i</v>
      </c>
      <c r="Z2930" t="e">
        <f t="shared" si="1529"/>
        <v>#DIV/0!</v>
      </c>
      <c r="AA2930" t="e">
        <f t="shared" si="1530"/>
        <v>#DIV/0!</v>
      </c>
      <c r="AB2930" t="str">
        <f t="shared" si="1531"/>
        <v>0.000884757696291691+0.0104893406751942i</v>
      </c>
      <c r="AC2930" t="str">
        <f t="shared" si="1532"/>
        <v>1.01274478826345+0.00179888348308363i</v>
      </c>
      <c r="AD2930" t="str">
        <f t="shared" si="1533"/>
        <v>0.000892017911962869+0.0103557541450191i</v>
      </c>
      <c r="AE2930" t="e">
        <f t="shared" si="1534"/>
        <v>#DIV/0!</v>
      </c>
      <c r="AF2930" t="str">
        <f t="shared" si="1535"/>
        <v>-18.6811475849985-3.4014517980941i</v>
      </c>
      <c r="AG2930" t="e">
        <f t="shared" si="1536"/>
        <v>#DIV/0!</v>
      </c>
      <c r="AH2930" t="e">
        <f t="shared" si="1537"/>
        <v>#DIV/0!</v>
      </c>
      <c r="AI2930" t="e">
        <f t="shared" si="1538"/>
        <v>#DIV/0!</v>
      </c>
      <c r="AJ2930" t="e">
        <f t="shared" si="1539"/>
        <v>#DIV/0!</v>
      </c>
      <c r="AK2930"/>
      <c r="AL2930"/>
      <c r="AM2930"/>
      <c r="AN2930"/>
    </row>
    <row r="2931" spans="1:40" x14ac:dyDescent="0.3">
      <c r="A2931"/>
      <c r="B2931">
        <f t="shared" si="1540"/>
        <v>997000</v>
      </c>
      <c r="C2931" s="186" t="str">
        <f t="shared" si="1508"/>
        <v>-0.000481576911632664+0.00305571357832486i</v>
      </c>
      <c r="D2931" s="158" t="str">
        <f t="shared" si="1509"/>
        <v>-7.41415258895273-1.14421511925266i</v>
      </c>
      <c r="E2931" t="str">
        <f t="shared" si="1510"/>
        <v>95.1018629468848-1590.65250018533i</v>
      </c>
      <c r="F2931" t="str">
        <f t="shared" si="1511"/>
        <v>0.966581804256114+0.152301163915628i</v>
      </c>
      <c r="G2931" t="str">
        <f t="shared" si="1506"/>
        <v>0.966581804256114+0.152301163915628i</v>
      </c>
      <c r="H2931" t="str">
        <f t="shared" si="1512"/>
        <v>11.2684127743348+2.25413542007553i</v>
      </c>
      <c r="I2931" t="str">
        <f t="shared" si="1513"/>
        <v>3915.20984453628i</v>
      </c>
      <c r="J2931" t="str">
        <f t="shared" si="1507"/>
        <v>-3795.65405763438+834.873082913165i</v>
      </c>
      <c r="K2931" t="str">
        <f t="shared" si="1514"/>
        <v>0.216413050146242-0.98389694041442i</v>
      </c>
      <c r="L2931" t="str">
        <f t="shared" si="1515"/>
        <v>0.0551145575034728-0.207101867376316i</v>
      </c>
      <c r="M2931" t="str">
        <f t="shared" si="1516"/>
        <v>0.271527607649715-1.19099880779074i</v>
      </c>
      <c r="N2931" t="str">
        <f t="shared" si="1517"/>
        <v>-12.7452618827168i</v>
      </c>
      <c r="O2931" t="str">
        <f t="shared" si="1518"/>
        <v>0.984041583787926-0.177938644976719i</v>
      </c>
      <c r="P2931" t="str">
        <f t="shared" si="1519"/>
        <v>0.0159584162120739+0.177938644976719i</v>
      </c>
      <c r="Q2931" t="str">
        <f t="shared" si="1520"/>
        <v>-0.0159584162120739+12.5673232377401i</v>
      </c>
      <c r="R2931" t="str">
        <f t="shared" si="1521"/>
        <v>0.0141571988067755-0.00128781144376293i</v>
      </c>
      <c r="S2931" t="str">
        <f t="shared" si="1522"/>
        <v>1.39865699673161i</v>
      </c>
      <c r="T2931" t="str">
        <f t="shared" si="1523"/>
        <v>0.00180120648629006+0.019801065165217i</v>
      </c>
      <c r="U2931" t="e">
        <f t="shared" si="1524"/>
        <v>#DIV/0!</v>
      </c>
      <c r="V2931" t="str">
        <f t="shared" si="1525"/>
        <v>0.0000833333333333333-0.000266056407709621i</v>
      </c>
      <c r="W2931" t="e">
        <f t="shared" si="1526"/>
        <v>#DIV/0!</v>
      </c>
      <c r="X2931" t="e">
        <f t="shared" si="1527"/>
        <v>#DIV/0!</v>
      </c>
      <c r="Y2931" t="str">
        <f t="shared" si="1528"/>
        <v>0.00096+4.25974831085547i</v>
      </c>
      <c r="Z2931" t="e">
        <f t="shared" si="1529"/>
        <v>#DIV/0!</v>
      </c>
      <c r="AA2931" t="e">
        <f t="shared" si="1530"/>
        <v>#DIV/0!</v>
      </c>
      <c r="AB2931" t="str">
        <f t="shared" si="1531"/>
        <v>0.00102783164600256+0.0112991828289983i</v>
      </c>
      <c r="AC2931" t="str">
        <f t="shared" si="1532"/>
        <v>1.01373639794625+0.001843893816956i</v>
      </c>
      <c r="AD2931" t="str">
        <f t="shared" si="1533"/>
        <v>0.00103417452511445+0.0111441948260644i</v>
      </c>
      <c r="AE2931" t="e">
        <f t="shared" si="1534"/>
        <v>#DIV/0!</v>
      </c>
      <c r="AF2931" t="str">
        <f t="shared" si="1535"/>
        <v>-18.6825653632875-3.39835053932819i</v>
      </c>
      <c r="AG2931" t="e">
        <f t="shared" si="1536"/>
        <v>#DIV/0!</v>
      </c>
      <c r="AH2931" t="e">
        <f t="shared" si="1537"/>
        <v>#DIV/0!</v>
      </c>
      <c r="AI2931" t="e">
        <f t="shared" si="1538"/>
        <v>#DIV/0!</v>
      </c>
      <c r="AJ2931" t="e">
        <f t="shared" si="1539"/>
        <v>#DIV/0!</v>
      </c>
      <c r="AK2931"/>
      <c r="AL2931"/>
      <c r="AM2931"/>
      <c r="AN2931"/>
    </row>
    <row r="2932" spans="1:40" x14ac:dyDescent="0.3">
      <c r="A2932"/>
      <c r="B2932">
        <f t="shared" si="1540"/>
        <v>998000</v>
      </c>
      <c r="C2932" s="186" t="str">
        <f t="shared" si="1508"/>
        <v>-0.000480656532313725+0.00305285347817201i</v>
      </c>
      <c r="D2932" s="158" t="str">
        <f t="shared" si="1509"/>
        <v>-7.41463518704894-1.14317439764672i</v>
      </c>
      <c r="E2932" t="str">
        <f t="shared" si="1510"/>
        <v>94.9120506784623-1589.06999712126i</v>
      </c>
      <c r="F2932" t="str">
        <f t="shared" si="1511"/>
        <v>0.966645672213199+0.152162557519049i</v>
      </c>
      <c r="G2932" t="str">
        <f t="shared" si="1506"/>
        <v>0.966645672213199+0.152162557519049i</v>
      </c>
      <c r="H2932" t="str">
        <f t="shared" si="1512"/>
        <v>11.2693439546604+2.25208022307026i</v>
      </c>
      <c r="I2932" t="str">
        <f t="shared" si="1513"/>
        <v>3919.13683535327i</v>
      </c>
      <c r="J2932" t="str">
        <f t="shared" si="1507"/>
        <v>-3803.27403375631+835.710468151794i</v>
      </c>
      <c r="K2932" t="str">
        <f t="shared" si="1514"/>
        <v>0.215999322122769-0.98300146336001i</v>
      </c>
      <c r="L2932" t="str">
        <f t="shared" si="1515"/>
        <v>0.0550114503898268-0.206921762149039i</v>
      </c>
      <c r="M2932" t="str">
        <f t="shared" si="1516"/>
        <v>0.271010772512596-1.18992322550905i</v>
      </c>
      <c r="N2932" t="str">
        <f t="shared" si="1517"/>
        <v>-12.7580454954376i</v>
      </c>
      <c r="O2932" t="str">
        <f t="shared" si="1518"/>
        <v>0.981686541703579-0.190503369623917i</v>
      </c>
      <c r="P2932" t="str">
        <f t="shared" si="1519"/>
        <v>0.0183134582964209+0.190503369623917i</v>
      </c>
      <c r="Q2932" t="str">
        <f t="shared" si="1520"/>
        <v>-0.0183134582964209+12.5675421258137i</v>
      </c>
      <c r="R2932" t="str">
        <f t="shared" si="1521"/>
        <v>0.0151562076998285-0.00147928852658291i</v>
      </c>
      <c r="S2932" t="str">
        <f t="shared" si="1522"/>
        <v>1.40005986232512i</v>
      </c>
      <c r="T2932" t="str">
        <f t="shared" si="1523"/>
        <v>0.0020710924908668+0.0212195980655928i</v>
      </c>
      <c r="U2932" t="e">
        <f t="shared" si="1524"/>
        <v>#DIV/0!</v>
      </c>
      <c r="V2932" t="str">
        <f t="shared" si="1525"/>
        <v>0.0000833333333333333-0.000265789818122737i</v>
      </c>
      <c r="W2932" t="e">
        <f t="shared" si="1526"/>
        <v>#DIV/0!</v>
      </c>
      <c r="X2932" t="e">
        <f t="shared" si="1527"/>
        <v>#DIV/0!</v>
      </c>
      <c r="Y2932" t="str">
        <f t="shared" si="1528"/>
        <v>0.00096+4.26402087686435i</v>
      </c>
      <c r="Z2932" t="e">
        <f t="shared" si="1529"/>
        <v>#DIV/0!</v>
      </c>
      <c r="AA2932" t="e">
        <f t="shared" si="1530"/>
        <v>#DIV/0!</v>
      </c>
      <c r="AB2932" t="str">
        <f t="shared" si="1531"/>
        <v>0.00118183807359906+0.0121086474944877i</v>
      </c>
      <c r="AC2932" t="str">
        <f t="shared" si="1532"/>
        <v>1.0147286517325+0.00187527733899743i</v>
      </c>
      <c r="AD2932" t="str">
        <f t="shared" si="1533"/>
        <v>0.00118673247364161+0.0119306989324708i</v>
      </c>
      <c r="AE2932" t="e">
        <f t="shared" si="1534"/>
        <v>#DIV/0!</v>
      </c>
      <c r="AF2932" t="str">
        <f t="shared" si="1535"/>
        <v>-18.6839791417093-3.39525462071698i</v>
      </c>
      <c r="AG2932" t="e">
        <f t="shared" si="1536"/>
        <v>#DIV/0!</v>
      </c>
      <c r="AH2932" t="e">
        <f t="shared" si="1537"/>
        <v>#DIV/0!</v>
      </c>
      <c r="AI2932" t="e">
        <f t="shared" si="1538"/>
        <v>#DIV/0!</v>
      </c>
      <c r="AJ2932" t="e">
        <f t="shared" si="1539"/>
        <v>#DIV/0!</v>
      </c>
      <c r="AK2932"/>
      <c r="AL2932"/>
      <c r="AM2932"/>
      <c r="AN2932"/>
    </row>
    <row r="2933" spans="1:40" x14ac:dyDescent="0.3">
      <c r="A2933"/>
      <c r="B2933">
        <f t="shared" si="1540"/>
        <v>999000</v>
      </c>
      <c r="C2933" s="186" t="str">
        <f t="shared" si="1508"/>
        <v>-0.000479738746891543+0.00304999853596285i</v>
      </c>
      <c r="D2933" s="158" t="str">
        <f t="shared" si="1509"/>
        <v>-7.41511642504854-1.14213546172987i</v>
      </c>
      <c r="E2933" t="str">
        <f t="shared" si="1510"/>
        <v>94.7228054352534-1587.49062839808i</v>
      </c>
      <c r="F2933" t="str">
        <f t="shared" si="1511"/>
        <v>0.966709360172483+0.152024189196381i</v>
      </c>
      <c r="G2933" t="str">
        <f t="shared" si="1506"/>
        <v>0.966709360172483+0.152024189196381i</v>
      </c>
      <c r="H2933" t="str">
        <f t="shared" si="1512"/>
        <v>11.2702725099962+2.25002856772292i</v>
      </c>
      <c r="I2933" t="str">
        <f t="shared" si="1513"/>
        <v>3923.06382617025i</v>
      </c>
      <c r="J2933" t="str">
        <f t="shared" si="1507"/>
        <v>-3810.90164895204+836.547853390423i</v>
      </c>
      <c r="K2933" t="str">
        <f t="shared" si="1514"/>
        <v>0.215586760578378-0.982107524453753i</v>
      </c>
      <c r="L2933" t="str">
        <f t="shared" si="1515"/>
        <v>0.0549086255498851-0.206741942523669i</v>
      </c>
      <c r="M2933" t="str">
        <f t="shared" si="1516"/>
        <v>0.270495386128263-1.18884946697742i</v>
      </c>
      <c r="N2933" t="str">
        <f t="shared" si="1517"/>
        <v>-12.7708291081585i</v>
      </c>
      <c r="O2933" t="str">
        <f t="shared" si="1518"/>
        <v>0.979171073848943-0.203036962490841i</v>
      </c>
      <c r="P2933" t="str">
        <f t="shared" si="1519"/>
        <v>0.020828926151057+0.203036962490841i</v>
      </c>
      <c r="Q2933" t="str">
        <f t="shared" si="1520"/>
        <v>-0.020828926151057+12.5677921456677i</v>
      </c>
      <c r="R2933" t="str">
        <f t="shared" si="1521"/>
        <v>0.0161525494876229-0.00168409583530406i</v>
      </c>
      <c r="S2933" t="str">
        <f t="shared" si="1522"/>
        <v>1.40146272791863i</v>
      </c>
      <c r="T2933" t="str">
        <f t="shared" si="1523"/>
        <v>0.00236019754342163+0.0226371960677647i</v>
      </c>
      <c r="U2933" t="e">
        <f t="shared" si="1524"/>
        <v>#DIV/0!</v>
      </c>
      <c r="V2933" t="str">
        <f t="shared" si="1525"/>
        <v>0.0000833333333333333-0.000265523762248741i</v>
      </c>
      <c r="W2933" t="e">
        <f t="shared" si="1526"/>
        <v>#DIV/0!</v>
      </c>
      <c r="X2933" t="e">
        <f t="shared" si="1527"/>
        <v>#DIV/0!</v>
      </c>
      <c r="Y2933" t="str">
        <f t="shared" si="1528"/>
        <v>0.00096+4.26829344287324i</v>
      </c>
      <c r="Z2933" t="e">
        <f t="shared" si="1529"/>
        <v>#DIV/0!</v>
      </c>
      <c r="AA2933" t="e">
        <f t="shared" si="1530"/>
        <v>#DIV/0!</v>
      </c>
      <c r="AB2933" t="str">
        <f t="shared" si="1531"/>
        <v>0.00134681156458794+0.0129175786742456i</v>
      </c>
      <c r="AC2933" t="str">
        <f t="shared" si="1532"/>
        <v>1.01572136283572+0.00189298922065288i</v>
      </c>
      <c r="AD2933" t="str">
        <f t="shared" si="1533"/>
        <v>0.00134966262276465+0.0127151246887165i</v>
      </c>
      <c r="AE2933" t="e">
        <f t="shared" si="1534"/>
        <v>#DIV/0!</v>
      </c>
      <c r="AF2933" t="str">
        <f t="shared" si="1535"/>
        <v>-18.6853889350447-3.39216402945279i</v>
      </c>
      <c r="AG2933" t="e">
        <f t="shared" si="1536"/>
        <v>#DIV/0!</v>
      </c>
      <c r="AH2933" t="e">
        <f t="shared" si="1537"/>
        <v>#DIV/0!</v>
      </c>
      <c r="AI2933" t="e">
        <f t="shared" si="1538"/>
        <v>#DIV/0!</v>
      </c>
      <c r="AJ2933" t="e">
        <f t="shared" si="1539"/>
        <v>#DIV/0!</v>
      </c>
      <c r="AK2933"/>
      <c r="AL2933"/>
      <c r="AM2933"/>
      <c r="AN2933"/>
    </row>
    <row r="2934" spans="1:40" x14ac:dyDescent="0.3">
      <c r="A2934"/>
      <c r="B2934">
        <f t="shared" si="1540"/>
        <v>1000000</v>
      </c>
      <c r="C2934" s="186" t="str">
        <f t="shared" si="1508"/>
        <v>-0.000478823545791009+0.00304714873831806i</v>
      </c>
      <c r="D2934" s="158" t="str">
        <f t="shared" si="1509"/>
        <v>-7.4155963079722-1.14109830724339i</v>
      </c>
      <c r="E2934" t="str">
        <f t="shared" si="1510"/>
        <v>94.5341249636867-1585.9143847471i</v>
      </c>
      <c r="F2934" t="str">
        <f t="shared" si="1511"/>
        <v>0.966772868798408+0.15188605837876i</v>
      </c>
      <c r="G2934" t="str">
        <f t="shared" si="1506"/>
        <v>0.966772868798408+0.15188605837876i</v>
      </c>
      <c r="H2934" t="str">
        <f t="shared" si="1512"/>
        <v>11.2711984500355+2.24798044552121i</v>
      </c>
      <c r="I2934" t="str">
        <f t="shared" si="1513"/>
        <v>3926.99081698724i</v>
      </c>
      <c r="J2934" t="str">
        <f t="shared" si="1507"/>
        <v>-3818.53690322158+837.385238629052i</v>
      </c>
      <c r="K2934" t="str">
        <f t="shared" si="1514"/>
        <v>0.215175361204881-0.981215120020586i</v>
      </c>
      <c r="L2934" t="str">
        <f t="shared" si="1515"/>
        <v>0.0548060819801386-0.206562407909656i</v>
      </c>
      <c r="M2934" t="str">
        <f t="shared" si="1516"/>
        <v>0.26998144318502-1.18777752793024i</v>
      </c>
      <c r="N2934" t="str">
        <f t="shared" si="1517"/>
        <v>-12.7836127208794i</v>
      </c>
      <c r="O2934" t="str">
        <f t="shared" si="1518"/>
        <v>0.976495591298092-0.215537375356086i</v>
      </c>
      <c r="P2934" t="str">
        <f t="shared" si="1519"/>
        <v>0.023504408701908+0.215537375356086i</v>
      </c>
      <c r="Q2934" t="str">
        <f t="shared" si="1520"/>
        <v>-0.023504408701908+12.5680753455233i</v>
      </c>
      <c r="R2934" t="str">
        <f t="shared" si="1521"/>
        <v>0.0171460353756672-0.00190223367283606i</v>
      </c>
      <c r="S2934" t="str">
        <f t="shared" si="1522"/>
        <v>1.40286559351214i</v>
      </c>
      <c r="T2934" t="str">
        <f t="shared" si="1523"/>
        <v>0.00266857817044194+0.0240535830936655i</v>
      </c>
      <c r="U2934" t="e">
        <f t="shared" si="1524"/>
        <v>#DIV/0!</v>
      </c>
      <c r="V2934" t="str">
        <f t="shared" si="1525"/>
        <v>0.0000833333333333333-0.000265258238486492i</v>
      </c>
      <c r="W2934" t="e">
        <f t="shared" si="1526"/>
        <v>#DIV/0!</v>
      </c>
      <c r="X2934" t="e">
        <f t="shared" si="1527"/>
        <v>#DIV/0!</v>
      </c>
      <c r="Y2934" t="str">
        <f t="shared" si="1528"/>
        <v>0.00096+4.27256600888212i</v>
      </c>
      <c r="Z2934" t="e">
        <f t="shared" si="1529"/>
        <v>#DIV/0!</v>
      </c>
      <c r="AA2934" t="e">
        <f t="shared" si="1530"/>
        <v>#DIV/0!</v>
      </c>
      <c r="AB2934" t="str">
        <f t="shared" si="1531"/>
        <v>0.00152278437496708+0.0137258188284363i</v>
      </c>
      <c r="AC2934" t="str">
        <f t="shared" si="1532"/>
        <v>1.01671434268007+0.00189698731572816i</v>
      </c>
      <c r="AD2934" t="str">
        <f t="shared" si="1533"/>
        <v>0.00152293380288647+0.0134973308295777i</v>
      </c>
      <c r="AE2934" t="e">
        <f t="shared" si="1534"/>
        <v>#DIV/0!</v>
      </c>
      <c r="AF2934" t="str">
        <f t="shared" si="1535"/>
        <v>-18.6867947580077-3.3890787527646i</v>
      </c>
      <c r="AG2934" t="e">
        <f t="shared" si="1536"/>
        <v>#DIV/0!</v>
      </c>
      <c r="AH2934" t="e">
        <f t="shared" si="1537"/>
        <v>#DIV/0!</v>
      </c>
      <c r="AI2934" t="e">
        <f t="shared" si="1538"/>
        <v>#DIV/0!</v>
      </c>
      <c r="AJ2934" t="e">
        <f t="shared" si="1539"/>
        <v>#DIV/0!</v>
      </c>
      <c r="AK2934"/>
      <c r="AL2934"/>
      <c r="AM2934"/>
      <c r="AN2934"/>
    </row>
    <row r="2935" spans="1:40" x14ac:dyDescent="0.3">
      <c r="A2935"/>
      <c r="B2935">
        <f t="shared" si="1540"/>
        <v>1001000</v>
      </c>
      <c r="C2935" s="186" t="str">
        <f t="shared" si="1508"/>
        <v>-0.000477910919480352+0.00304430407190236i</v>
      </c>
      <c r="D2935" s="158" t="str">
        <f t="shared" si="1509"/>
        <v>-7.41607484081774-1.14006292994056i</v>
      </c>
      <c r="E2935" t="str">
        <f t="shared" si="1510"/>
        <v>94.3460070213651-1584.34125693601i</v>
      </c>
      <c r="F2935" t="str">
        <f t="shared" si="1511"/>
        <v>0.966836198752399+0.151748164498931i</v>
      </c>
      <c r="G2935" t="str">
        <f t="shared" si="1506"/>
        <v>0.966836198752399+0.151748164498931i</v>
      </c>
      <c r="H2935" t="str">
        <f t="shared" si="1512"/>
        <v>11.2721217844273+2.24593584797719i</v>
      </c>
      <c r="I2935" t="str">
        <f t="shared" si="1513"/>
        <v>3930.91780780423i</v>
      </c>
      <c r="J2935" t="str">
        <f t="shared" si="1507"/>
        <v>-3826.17979656493+838.222623867681i</v>
      </c>
      <c r="K2935" t="str">
        <f t="shared" si="1514"/>
        <v>0.214765119713608-0.980324246395874i</v>
      </c>
      <c r="L2935" t="str">
        <f t="shared" si="1515"/>
        <v>0.0547038186814106-0.206383157717662i</v>
      </c>
      <c r="M2935" t="str">
        <f t="shared" si="1516"/>
        <v>0.269468938395019-1.18670740411354i</v>
      </c>
      <c r="N2935" t="str">
        <f t="shared" si="1517"/>
        <v>-12.7963963336003i</v>
      </c>
      <c r="O2935" t="str">
        <f t="shared" si="1518"/>
        <v>0.973660531274446-0.228002565420576i</v>
      </c>
      <c r="P2935" t="str">
        <f t="shared" si="1519"/>
        <v>0.026339468725554+0.228002565420576i</v>
      </c>
      <c r="Q2935" t="str">
        <f t="shared" si="1520"/>
        <v>-0.026339468725554+12.5683937681797i</v>
      </c>
      <c r="R2935" t="str">
        <f t="shared" si="1521"/>
        <v>0.0181364754412678-0.00213369936905749i</v>
      </c>
      <c r="S2935" t="str">
        <f t="shared" si="1522"/>
        <v>1.40426845910566i</v>
      </c>
      <c r="T2935" t="str">
        <f t="shared" si="1523"/>
        <v>0.00299628672518108+0.0254684804215168i</v>
      </c>
      <c r="U2935" t="e">
        <f t="shared" si="1524"/>
        <v>#DIV/0!</v>
      </c>
      <c r="V2935" t="str">
        <f t="shared" si="1525"/>
        <v>0.0000833333333333333-0.000264993245241251i</v>
      </c>
      <c r="W2935" t="e">
        <f t="shared" si="1526"/>
        <v>#DIV/0!</v>
      </c>
      <c r="X2935" t="e">
        <f t="shared" si="1527"/>
        <v>#DIV/0!</v>
      </c>
      <c r="Y2935" t="str">
        <f t="shared" si="1528"/>
        <v>0.00096+4.276838574891i</v>
      </c>
      <c r="Z2935" t="e">
        <f t="shared" si="1529"/>
        <v>#DIV/0!</v>
      </c>
      <c r="AA2935" t="e">
        <f t="shared" si="1530"/>
        <v>#DIV/0!</v>
      </c>
      <c r="AB2935" t="str">
        <f t="shared" si="1531"/>
        <v>0.0017097863793405+0.0145332089086294i</v>
      </c>
      <c r="AC2935" t="str">
        <f t="shared" si="1532"/>
        <v>1.01770740093792+0.00188723222026554i</v>
      </c>
      <c r="AD2935" t="str">
        <f t="shared" si="1533"/>
        <v>0.00170651282037826+0.0142771766317702i</v>
      </c>
      <c r="AE2935" t="e">
        <f t="shared" si="1534"/>
        <v>#DIV/0!</v>
      </c>
      <c r="AF2935" t="str">
        <f t="shared" si="1535"/>
        <v>-18.688196625245-3.38599877791775i</v>
      </c>
      <c r="AG2935" t="e">
        <f t="shared" si="1536"/>
        <v>#DIV/0!</v>
      </c>
      <c r="AH2935" t="e">
        <f t="shared" si="1537"/>
        <v>#DIV/0!</v>
      </c>
      <c r="AI2935" t="e">
        <f t="shared" si="1538"/>
        <v>#DIV/0!</v>
      </c>
      <c r="AJ2935" t="e">
        <f t="shared" si="1539"/>
        <v>#DIV/0!</v>
      </c>
      <c r="AK2935"/>
      <c r="AL2935"/>
      <c r="AM2935"/>
      <c r="AN2935"/>
    </row>
    <row r="2936" spans="1:40" x14ac:dyDescent="0.3">
      <c r="A2936"/>
      <c r="B2936">
        <f t="shared" si="1540"/>
        <v>1002000</v>
      </c>
      <c r="C2936" s="186" t="str">
        <f t="shared" si="1508"/>
        <v>-0.000477000858470942+0.00304146452342426i</v>
      </c>
      <c r="D2936" s="158" t="str">
        <f t="shared" si="1509"/>
        <v>-7.41655202856055-1.13902932558674i</v>
      </c>
      <c r="E2936" t="str">
        <f t="shared" si="1510"/>
        <v>94.1584493769968-1582.77123576869i</v>
      </c>
      <c r="F2936" t="str">
        <f t="shared" si="1511"/>
        <v>0.966899350692905+0.15161050699126i</v>
      </c>
      <c r="G2936" t="str">
        <f t="shared" si="1506"/>
        <v>0.966899350692905+0.15161050699126i</v>
      </c>
      <c r="H2936" t="str">
        <f t="shared" si="1512"/>
        <v>11.2730425227774+2.24389476662742i</v>
      </c>
      <c r="I2936" t="str">
        <f t="shared" si="1513"/>
        <v>3934.84479862122i</v>
      </c>
      <c r="J2936" t="str">
        <f t="shared" si="1507"/>
        <v>-3833.83032898208+839.06000910631i</v>
      </c>
      <c r="K2936" t="str">
        <f t="shared" si="1514"/>
        <v>0.214356031835304-0.979434899925392i</v>
      </c>
      <c r="L2936" t="str">
        <f t="shared" si="1515"/>
        <v>0.0546018346588329-0.20620419135956i</v>
      </c>
      <c r="M2936" t="str">
        <f t="shared" si="1516"/>
        <v>0.268957866494137-1.18563909128495i</v>
      </c>
      <c r="N2936" t="str">
        <f t="shared" si="1517"/>
        <v>-12.8091799463212i</v>
      </c>
      <c r="O2936" t="str">
        <f t="shared" si="1518"/>
        <v>0.970666357079344-0.240430495641287i</v>
      </c>
      <c r="P2936" t="str">
        <f t="shared" si="1519"/>
        <v>0.029333642920656+0.240430495641287i</v>
      </c>
      <c r="Q2936" t="str">
        <f t="shared" si="1520"/>
        <v>-0.029333642920656+12.5687494506799i</v>
      </c>
      <c r="R2936" t="str">
        <f t="shared" si="1521"/>
        <v>0.0191236786833354-0.00237848723135023i</v>
      </c>
      <c r="S2936" t="str">
        <f t="shared" si="1522"/>
        <v>1.40567132469917i</v>
      </c>
      <c r="T2936" t="str">
        <f t="shared" si="1523"/>
        <v>0.00334337129727214+0.0268816067479254i</v>
      </c>
      <c r="U2936" t="e">
        <f t="shared" si="1524"/>
        <v>#DIV/0!</v>
      </c>
      <c r="V2936" t="str">
        <f t="shared" si="1525"/>
        <v>0.0000833333333333333-0.000264728780924643i</v>
      </c>
      <c r="W2936" t="e">
        <f t="shared" si="1526"/>
        <v>#DIV/0!</v>
      </c>
      <c r="X2936" t="e">
        <f t="shared" si="1527"/>
        <v>#DIV/0!</v>
      </c>
      <c r="Y2936" t="str">
        <f t="shared" si="1528"/>
        <v>0.00096+4.28111114089988i</v>
      </c>
      <c r="Z2936" t="e">
        <f t="shared" si="1529"/>
        <v>#DIV/0!</v>
      </c>
      <c r="AA2936" t="e">
        <f t="shared" si="1530"/>
        <v>#DIV/0!</v>
      </c>
      <c r="AB2936" t="str">
        <f t="shared" si="1531"/>
        <v>0.00190784501934087+0.0153395883932346i</v>
      </c>
      <c r="AC2936" t="str">
        <f t="shared" si="1532"/>
        <v>1.01870034556924+0.00186368733209878i</v>
      </c>
      <c r="AD2936" t="str">
        <f t="shared" si="1533"/>
        <v>0.00190036446890508+0.0150545219452909i</v>
      </c>
      <c r="AE2936" t="e">
        <f t="shared" si="1534"/>
        <v>#DIV/0!</v>
      </c>
      <c r="AF2936" t="str">
        <f t="shared" si="1535"/>
        <v>-18.689594551338-3.38292409221416i</v>
      </c>
      <c r="AG2936" t="e">
        <f t="shared" si="1536"/>
        <v>#DIV/0!</v>
      </c>
      <c r="AH2936" t="e">
        <f t="shared" si="1537"/>
        <v>#DIV/0!</v>
      </c>
      <c r="AI2936" t="e">
        <f t="shared" si="1538"/>
        <v>#DIV/0!</v>
      </c>
      <c r="AJ2936" t="e">
        <f t="shared" si="1539"/>
        <v>#DIV/0!</v>
      </c>
      <c r="AK2936"/>
      <c r="AL2936"/>
      <c r="AM2936"/>
      <c r="AN2936"/>
    </row>
    <row r="2937" spans="1:40" x14ac:dyDescent="0.3">
      <c r="A2937"/>
      <c r="B2937">
        <f t="shared" si="1540"/>
        <v>1003000</v>
      </c>
      <c r="C2937" s="186" t="str">
        <f t="shared" si="1508"/>
        <v>-0.000476093353317016+0.00303863007963594i</v>
      </c>
      <c r="D2937" s="158" t="str">
        <f t="shared" si="1509"/>
        <v>-7.41702787615339-1.13799748995923i</v>
      </c>
      <c r="E2937" t="str">
        <f t="shared" si="1510"/>
        <v>93.9714498103254-1581.20431208501i</v>
      </c>
      <c r="F2937" t="str">
        <f t="shared" si="1511"/>
        <v>0.966962325275386+0.151473085291709i</v>
      </c>
      <c r="G2937" t="str">
        <f t="shared" si="1506"/>
        <v>0.966962325275386+0.151473085291709i</v>
      </c>
      <c r="H2937" t="str">
        <f t="shared" si="1512"/>
        <v>11.2739606746478+2.24185719303271i</v>
      </c>
      <c r="I2937" t="str">
        <f t="shared" si="1513"/>
        <v>3938.7717894382i</v>
      </c>
      <c r="J2937" t="str">
        <f t="shared" si="1507"/>
        <v>-3841.48850047304+839.89739434494i</v>
      </c>
      <c r="K2937" t="str">
        <f t="shared" si="1514"/>
        <v>0.213948093320023-0.978547076965284i</v>
      </c>
      <c r="L2937" t="str">
        <f t="shared" si="1515"/>
        <v>0.0545001289218257-0.206025508248435i</v>
      </c>
      <c r="M2937" t="str">
        <f t="shared" si="1516"/>
        <v>0.268448222241849-1.18457258521372i</v>
      </c>
      <c r="N2937" t="str">
        <f t="shared" si="1517"/>
        <v>-12.821963559042i</v>
      </c>
      <c r="O2937" t="str">
        <f t="shared" si="1518"/>
        <v>0.967513558016353-0.252819135064055i</v>
      </c>
      <c r="P2937" t="str">
        <f t="shared" si="1519"/>
        <v>0.032486441983647+0.252819135064055i</v>
      </c>
      <c r="Q2937" t="str">
        <f t="shared" si="1520"/>
        <v>-0.032486441983647+12.5691444239779i</v>
      </c>
      <c r="R2937" t="str">
        <f t="shared" si="1521"/>
        <v>0.020107453073951-0.00263658849588465i</v>
      </c>
      <c r="S2937" t="str">
        <f t="shared" si="1522"/>
        <v>1.40707419029268i</v>
      </c>
      <c r="T2937" t="str">
        <f t="shared" si="1523"/>
        <v>0.00370987562298189+0.0282926782528777i</v>
      </c>
      <c r="U2937" t="e">
        <f t="shared" si="1524"/>
        <v>#DIV/0!</v>
      </c>
      <c r="V2937" t="str">
        <f t="shared" si="1525"/>
        <v>0.0000833333333333333-0.000264464843954629i</v>
      </c>
      <c r="W2937" t="e">
        <f t="shared" si="1526"/>
        <v>#DIV/0!</v>
      </c>
      <c r="X2937" t="e">
        <f t="shared" si="1527"/>
        <v>#DIV/0!</v>
      </c>
      <c r="Y2937" t="str">
        <f t="shared" si="1528"/>
        <v>0.00096+4.28538370690876i</v>
      </c>
      <c r="Z2937" t="e">
        <f t="shared" si="1529"/>
        <v>#DIV/0!</v>
      </c>
      <c r="AA2937" t="e">
        <f t="shared" si="1530"/>
        <v>#DIV/0!</v>
      </c>
      <c r="AB2937" t="str">
        <f t="shared" si="1531"/>
        <v>0.0021169852524172+0.0161447953245896i</v>
      </c>
      <c r="AC2937" t="str">
        <f t="shared" si="1532"/>
        <v>1.01969298286292+0.00182631891002943i</v>
      </c>
      <c r="AD2937" t="str">
        <f t="shared" si="1533"/>
        <v>0.00210445154128995+0.0158292272244796i</v>
      </c>
      <c r="AE2937" t="e">
        <f t="shared" si="1534"/>
        <v>#DIV/0!</v>
      </c>
      <c r="AF2937" t="str">
        <f t="shared" si="1535"/>
        <v>-18.6909885508012-3.37985468299194i</v>
      </c>
      <c r="AG2937" t="e">
        <f t="shared" si="1536"/>
        <v>#DIV/0!</v>
      </c>
      <c r="AH2937" t="e">
        <f t="shared" si="1537"/>
        <v>#DIV/0!</v>
      </c>
      <c r="AI2937" t="e">
        <f t="shared" si="1538"/>
        <v>#DIV/0!</v>
      </c>
      <c r="AJ2937" t="e">
        <f t="shared" si="1539"/>
        <v>#DIV/0!</v>
      </c>
      <c r="AK2937"/>
      <c r="AL2937"/>
      <c r="AM2937"/>
      <c r="AN2937"/>
    </row>
    <row r="2938" spans="1:40" x14ac:dyDescent="0.3">
      <c r="A2938"/>
      <c r="B2938">
        <f t="shared" si="1540"/>
        <v>1004000</v>
      </c>
      <c r="C2938" s="186" t="str">
        <f t="shared" si="1508"/>
        <v>-0.000475188394615486+0.00303580072733305i</v>
      </c>
      <c r="D2938" s="158" t="str">
        <f t="shared" si="1509"/>
        <v>-7.41750238852664-1.13696741884727i</v>
      </c>
      <c r="E2938" t="str">
        <f t="shared" si="1510"/>
        <v>93.7850061120717-1579.64047676073i</v>
      </c>
      <c r="F2938" t="str">
        <f t="shared" si="1511"/>
        <v>0.967025123152337+0.151335898837847i</v>
      </c>
      <c r="G2938" t="str">
        <f t="shared" si="1506"/>
        <v>0.967025123152337+0.151335898837847i</v>
      </c>
      <c r="H2938" t="str">
        <f t="shared" si="1512"/>
        <v>11.2748762495575+2.2398231187781i</v>
      </c>
      <c r="I2938" t="str">
        <f t="shared" si="1513"/>
        <v>3942.69878025519i</v>
      </c>
      <c r="J2938" t="str">
        <f t="shared" si="1507"/>
        <v>-3849.15431103781+840.734779583568i</v>
      </c>
      <c r="K2938" t="str">
        <f t="shared" si="1514"/>
        <v>0.213541299937027-0.977660773882048i</v>
      </c>
      <c r="L2938" t="str">
        <f t="shared" si="1515"/>
        <v>0.0543987004840756-0.20584710779858i</v>
      </c>
      <c r="M2938" t="str">
        <f t="shared" si="1516"/>
        <v>0.267940000421103-1.18350788168063i</v>
      </c>
      <c r="N2938" t="str">
        <f t="shared" si="1517"/>
        <v>-12.8347471717629i</v>
      </c>
      <c r="O2938" t="str">
        <f t="shared" si="1518"/>
        <v>0.964202649311208-0.265166459155844i</v>
      </c>
      <c r="P2938" t="str">
        <f t="shared" si="1519"/>
        <v>0.035797350688792+0.265166459155844i</v>
      </c>
      <c r="Q2938" t="str">
        <f t="shared" si="1520"/>
        <v>-0.035797350688792+12.5695807126071i</v>
      </c>
      <c r="R2938" t="str">
        <f t="shared" si="1521"/>
        <v>0.021087605611725-0.00290799127972507i</v>
      </c>
      <c r="S2938" t="str">
        <f t="shared" si="1522"/>
        <v>1.40847705588619i</v>
      </c>
      <c r="T2938" t="str">
        <f t="shared" si="1523"/>
        <v>0.00409583899620988+0.0297014086676915i</v>
      </c>
      <c r="U2938" t="e">
        <f t="shared" si="1524"/>
        <v>#DIV/0!</v>
      </c>
      <c r="V2938" t="str">
        <f t="shared" si="1525"/>
        <v>0.0000833333333333333-0.000264201432755471i</v>
      </c>
      <c r="W2938" t="e">
        <f t="shared" si="1526"/>
        <v>#DIV/0!</v>
      </c>
      <c r="X2938" t="e">
        <f t="shared" si="1527"/>
        <v>#DIV/0!</v>
      </c>
      <c r="Y2938" t="str">
        <f t="shared" si="1528"/>
        <v>0.00096+4.28965627291765i</v>
      </c>
      <c r="Z2938" t="e">
        <f t="shared" si="1529"/>
        <v>#DIV/0!</v>
      </c>
      <c r="AA2938" t="e">
        <f t="shared" si="1530"/>
        <v>#DIV/0!</v>
      </c>
      <c r="AB2938" t="str">
        <f t="shared" si="1531"/>
        <v>0.00233722950104786+0.016948666347736i</v>
      </c>
      <c r="AC2938" t="str">
        <f t="shared" si="1532"/>
        <v>1.02068511748002+0.00177509613256289i</v>
      </c>
      <c r="AD2938" t="str">
        <f t="shared" si="1533"/>
        <v>0.00231873484191615+0.0166011535588177i</v>
      </c>
      <c r="AE2938" t="e">
        <f t="shared" si="1534"/>
        <v>#DIV/0!</v>
      </c>
      <c r="AF2938" t="str">
        <f t="shared" si="1535"/>
        <v>-18.6923786380841-3.37679053762537i</v>
      </c>
      <c r="AG2938" t="e">
        <f t="shared" si="1536"/>
        <v>#DIV/0!</v>
      </c>
      <c r="AH2938" t="e">
        <f t="shared" si="1537"/>
        <v>#DIV/0!</v>
      </c>
      <c r="AI2938" t="e">
        <f t="shared" si="1538"/>
        <v>#DIV/0!</v>
      </c>
      <c r="AJ2938" t="e">
        <f t="shared" si="1539"/>
        <v>#DIV/0!</v>
      </c>
      <c r="AK2938"/>
      <c r="AL2938"/>
      <c r="AM2938"/>
      <c r="AN2938"/>
    </row>
    <row r="2939" spans="1:40" x14ac:dyDescent="0.3">
      <c r="A2939"/>
      <c r="B2939">
        <f t="shared" si="1540"/>
        <v>1005000</v>
      </c>
      <c r="C2939" s="186" t="str">
        <f t="shared" si="1508"/>
        <v>-0.000474285973005716+0.0030329764533546i</v>
      </c>
      <c r="D2939" s="158" t="str">
        <f t="shared" si="1509"/>
        <v>-7.41797557058857-1.1359391080521i</v>
      </c>
      <c r="E2939" t="str">
        <f t="shared" si="1510"/>
        <v>93.5991160838651-1578.07972070726i</v>
      </c>
      <c r="F2939" t="str">
        <f t="shared" si="1511"/>
        <v>0.967087744973329+0.151198947068846i</v>
      </c>
      <c r="G2939" t="str">
        <f t="shared" si="1506"/>
        <v>0.967087744973329+0.151198947068846i</v>
      </c>
      <c r="H2939" t="str">
        <f t="shared" si="1512"/>
        <v>11.2757892569824+2.23779253547293i</v>
      </c>
      <c r="I2939" t="str">
        <f t="shared" si="1513"/>
        <v>3946.62577107218i</v>
      </c>
      <c r="J2939" t="str">
        <f t="shared" si="1507"/>
        <v>-3856.82776067638+841.572164822198i</v>
      </c>
      <c r="K2939" t="str">
        <f t="shared" si="1514"/>
        <v>0.213135647474687-0.976775987052493i</v>
      </c>
      <c r="L2939" t="str">
        <f t="shared" si="1515"/>
        <v>0.0542975483635144-0.205668989425502i</v>
      </c>
      <c r="M2939" t="str">
        <f t="shared" si="1516"/>
        <v>0.267433195838201-1.18244497647799i</v>
      </c>
      <c r="N2939" t="str">
        <f t="shared" si="1517"/>
        <v>-12.8475307844838i</v>
      </c>
      <c r="O2939" t="str">
        <f t="shared" si="1518"/>
        <v>0.960734172027761-0.277470450135023i</v>
      </c>
      <c r="P2939" t="str">
        <f t="shared" si="1519"/>
        <v>0.039265827972239+0.277470450135023i</v>
      </c>
      <c r="Q2939" t="str">
        <f t="shared" si="1520"/>
        <v>-0.039265827972239+12.5700603343488i</v>
      </c>
      <c r="R2939" t="str">
        <f t="shared" si="1521"/>
        <v>0.0220639423768351-0.0031926805337865i</v>
      </c>
      <c r="S2939" t="str">
        <f t="shared" si="1522"/>
        <v>1.4098799214797i</v>
      </c>
      <c r="T2939" t="str">
        <f t="shared" si="1523"/>
        <v>0.00450129618028468+0.0311075093457849i</v>
      </c>
      <c r="U2939" t="e">
        <f t="shared" si="1524"/>
        <v>#DIV/0!</v>
      </c>
      <c r="V2939" t="str">
        <f t="shared" si="1525"/>
        <v>0.0000833333333333333-0.000263938545757704i</v>
      </c>
      <c r="W2939" t="e">
        <f t="shared" si="1526"/>
        <v>#DIV/0!</v>
      </c>
      <c r="X2939" t="e">
        <f t="shared" si="1527"/>
        <v>#DIV/0!</v>
      </c>
      <c r="Y2939" t="str">
        <f t="shared" si="1528"/>
        <v>0.00096+4.29392883892653i</v>
      </c>
      <c r="Z2939" t="e">
        <f t="shared" si="1529"/>
        <v>#DIV/0!</v>
      </c>
      <c r="AA2939" t="e">
        <f t="shared" si="1530"/>
        <v>#DIV/0!</v>
      </c>
      <c r="AB2939" t="str">
        <f t="shared" si="1531"/>
        <v>0.00256859760240837+0.0177510367508023i</v>
      </c>
      <c r="AC2939" t="str">
        <f t="shared" si="1532"/>
        <v>1.0216765524989+0.00170999115614723i</v>
      </c>
      <c r="AD2939" t="str">
        <f t="shared" si="1533"/>
        <v>0.00254317319963626+0.0173701627033684i</v>
      </c>
      <c r="AE2939" t="e">
        <f t="shared" si="1534"/>
        <v>#DIV/0!</v>
      </c>
      <c r="AF2939" t="str">
        <f t="shared" si="1535"/>
        <v>-18.693764827571-3.37373164352503i</v>
      </c>
      <c r="AG2939" t="e">
        <f t="shared" si="1536"/>
        <v>#DIV/0!</v>
      </c>
      <c r="AH2939" t="e">
        <f t="shared" si="1537"/>
        <v>#DIV/0!</v>
      </c>
      <c r="AI2939" t="e">
        <f t="shared" si="1538"/>
        <v>#DIV/0!</v>
      </c>
      <c r="AJ2939" t="e">
        <f t="shared" si="1539"/>
        <v>#DIV/0!</v>
      </c>
      <c r="AK2939"/>
      <c r="AL2939"/>
      <c r="AM2939"/>
      <c r="AN2939"/>
    </row>
    <row r="2940" spans="1:40" x14ac:dyDescent="0.3">
      <c r="A2940"/>
      <c r="B2940">
        <f t="shared" si="1540"/>
        <v>1006000</v>
      </c>
      <c r="C2940" s="186" t="str">
        <f t="shared" si="1508"/>
        <v>-0.000473386079169263+0.00303015724458271i</v>
      </c>
      <c r="D2940" s="158" t="str">
        <f t="shared" si="1509"/>
        <v>-7.41844742722521-1.13491255338675i</v>
      </c>
      <c r="E2940" t="str">
        <f t="shared" si="1510"/>
        <v>93.4137775381759-1576.52203487149i</v>
      </c>
      <c r="F2940" t="str">
        <f t="shared" si="1511"/>
        <v>0.967150191384988+0.151062229425464i</v>
      </c>
      <c r="G2940" t="str">
        <f t="shared" si="1506"/>
        <v>0.967150191384988+0.151062229425464i</v>
      </c>
      <c r="H2940" t="str">
        <f t="shared" si="1512"/>
        <v>11.2766997063558+2.23576543475052i</v>
      </c>
      <c r="I2940" t="str">
        <f t="shared" si="1513"/>
        <v>3950.55276188916i</v>
      </c>
      <c r="J2940" t="str">
        <f t="shared" si="1507"/>
        <v>-3864.50884938876+842.409550060827i</v>
      </c>
      <c r="K2940" t="str">
        <f t="shared" si="1514"/>
        <v>0.212731131740374-0.975892712863713i</v>
      </c>
      <c r="L2940" t="str">
        <f t="shared" si="1515"/>
        <v>0.0541966715822979-0.205491152545916i</v>
      </c>
      <c r="M2940" t="str">
        <f t="shared" si="1516"/>
        <v>0.266927803322672-1.18138386540963i</v>
      </c>
      <c r="N2940" t="str">
        <f t="shared" si="1517"/>
        <v>-12.8603143972047i</v>
      </c>
      <c r="O2940" t="str">
        <f t="shared" si="1518"/>
        <v>0.957108692979467-0.289729097301489i</v>
      </c>
      <c r="P2940" t="str">
        <f t="shared" si="1519"/>
        <v>0.042891307020533+0.289729097301489i</v>
      </c>
      <c r="Q2940" t="str">
        <f t="shared" si="1520"/>
        <v>-0.042891307020533+12.5705852999032i</v>
      </c>
      <c r="R2940" t="str">
        <f t="shared" si="1521"/>
        <v>0.0230362685878837-0.00349063799674318i</v>
      </c>
      <c r="S2940" t="str">
        <f t="shared" si="1522"/>
        <v>1.41128278707322i</v>
      </c>
      <c r="T2940" t="str">
        <f t="shared" si="1523"/>
        <v>0.0049262773207074+0.0325106893364758i</v>
      </c>
      <c r="U2940" t="e">
        <f t="shared" si="1524"/>
        <v>#DIV/0!</v>
      </c>
      <c r="V2940" t="str">
        <f t="shared" si="1525"/>
        <v>0.0000833333333333333-0.000263676181398103i</v>
      </c>
      <c r="W2940" t="e">
        <f t="shared" si="1526"/>
        <v>#DIV/0!</v>
      </c>
      <c r="X2940" t="e">
        <f t="shared" si="1527"/>
        <v>#DIV/0!</v>
      </c>
      <c r="Y2940" t="str">
        <f t="shared" si="1528"/>
        <v>0.00096+4.29820140493541i</v>
      </c>
      <c r="Z2940" t="e">
        <f t="shared" si="1529"/>
        <v>#DIV/0!</v>
      </c>
      <c r="AA2940" t="e">
        <f t="shared" si="1530"/>
        <v>#DIV/0!</v>
      </c>
      <c r="AB2940" t="str">
        <f t="shared" si="1531"/>
        <v>0.00281110675857982+0.0185517405071163i</v>
      </c>
      <c r="AC2940" t="str">
        <f t="shared" si="1532"/>
        <v>1.02266708946235+0.00163097917284662i</v>
      </c>
      <c r="AD2940" t="str">
        <f t="shared" si="1533"/>
        <v>0.00277772348121057+0.018136117108962i</v>
      </c>
      <c r="AE2940" t="e">
        <f t="shared" si="1534"/>
        <v>#DIV/0!</v>
      </c>
      <c r="AF2940" t="str">
        <f t="shared" si="1535"/>
        <v>-18.695147133581-3.37067798813727i</v>
      </c>
      <c r="AG2940" t="e">
        <f t="shared" si="1536"/>
        <v>#DIV/0!</v>
      </c>
      <c r="AH2940" t="e">
        <f t="shared" si="1537"/>
        <v>#DIV/0!</v>
      </c>
      <c r="AI2940" t="e">
        <f t="shared" si="1538"/>
        <v>#DIV/0!</v>
      </c>
      <c r="AJ2940" t="e">
        <f t="shared" si="1539"/>
        <v>#DIV/0!</v>
      </c>
      <c r="AK2940"/>
      <c r="AL2940"/>
      <c r="AM2940"/>
      <c r="AN2940"/>
    </row>
    <row r="2941" spans="1:40" x14ac:dyDescent="0.3">
      <c r="A2941"/>
      <c r="B2941">
        <f t="shared" si="1540"/>
        <v>1007000</v>
      </c>
      <c r="C2941" s="186" t="str">
        <f t="shared" si="1508"/>
        <v>-0.000472488703829669+0.00302734308794248i</v>
      </c>
      <c r="D2941" s="158" t="str">
        <f t="shared" si="1509"/>
        <v>-7.41891796330057-1.13388775067614i</v>
      </c>
      <c r="E2941" t="str">
        <f t="shared" si="1510"/>
        <v>93.2289882982581-1574.96741023565i</v>
      </c>
      <c r="F2941" t="str">
        <f t="shared" si="1511"/>
        <v>0.967212463031026+0.150925745350047i</v>
      </c>
      <c r="G2941" t="str">
        <f t="shared" si="1506"/>
        <v>0.967212463031026+0.150925745350047i</v>
      </c>
      <c r="H2941" t="str">
        <f t="shared" si="1512"/>
        <v>11.2776076070683+2.23374180826826i</v>
      </c>
      <c r="I2941" t="str">
        <f t="shared" si="1513"/>
        <v>3954.47975270615i</v>
      </c>
      <c r="J2941" t="str">
        <f t="shared" si="1507"/>
        <v>-3872.19757717494+843.246935299455i</v>
      </c>
      <c r="K2941" t="str">
        <f t="shared" si="1514"/>
        <v>0.212327748560367-0.975010947713069i</v>
      </c>
      <c r="L2941" t="str">
        <f t="shared" si="1515"/>
        <v>0.0540960691667844-0.205313596577746i</v>
      </c>
      <c r="M2941" t="str">
        <f t="shared" si="1516"/>
        <v>0.266423817727151-1.18032454429082i</v>
      </c>
      <c r="N2941" t="str">
        <f t="shared" si="1517"/>
        <v>-12.8730980099256i</v>
      </c>
      <c r="O2941" t="str">
        <f t="shared" si="1518"/>
        <v>0.953326804636779-0.301940397365157i</v>
      </c>
      <c r="P2941" t="str">
        <f t="shared" si="1519"/>
        <v>0.046673195363221+0.301940397365157i</v>
      </c>
      <c r="Q2941" t="str">
        <f t="shared" si="1520"/>
        <v>-0.046673195363221+12.5711576125604i</v>
      </c>
      <c r="R2941" t="str">
        <f t="shared" si="1521"/>
        <v>0.0240043886604563-0.00380184214992202i</v>
      </c>
      <c r="S2941" t="str">
        <f t="shared" si="1522"/>
        <v>1.41268565266673i</v>
      </c>
      <c r="T2941" t="str">
        <f t="shared" si="1523"/>
        <v>0.00537080785889847+0.0339106554616626i</v>
      </c>
      <c r="U2941" t="e">
        <f t="shared" si="1524"/>
        <v>#DIV/0!</v>
      </c>
      <c r="V2941" t="str">
        <f t="shared" si="1525"/>
        <v>0.0000833333333333333-0.000263414338119654i</v>
      </c>
      <c r="W2941" t="e">
        <f t="shared" si="1526"/>
        <v>#DIV/0!</v>
      </c>
      <c r="X2941" t="e">
        <f t="shared" si="1527"/>
        <v>#DIV/0!</v>
      </c>
      <c r="Y2941" t="str">
        <f t="shared" si="1528"/>
        <v>0.00096+4.30247397094429i</v>
      </c>
      <c r="Z2941" t="e">
        <f t="shared" si="1529"/>
        <v>#DIV/0!</v>
      </c>
      <c r="AA2941" t="e">
        <f t="shared" si="1530"/>
        <v>#DIV/0!</v>
      </c>
      <c r="AB2941" t="str">
        <f t="shared" si="1531"/>
        <v>0.00306477148732972+0.0193506103189625i</v>
      </c>
      <c r="AC2941" t="str">
        <f t="shared" si="1532"/>
        <v>1.02365652842659+0.00153803846739044i</v>
      </c>
      <c r="AD2941" t="str">
        <f t="shared" si="1533"/>
        <v>0.00302234060524376+0.0188988799520341i</v>
      </c>
      <c r="AE2941" t="e">
        <f t="shared" si="1534"/>
        <v>#DIV/0!</v>
      </c>
      <c r="AF2941" t="str">
        <f t="shared" si="1535"/>
        <v>-18.6965255703689-3.3676295589444i</v>
      </c>
      <c r="AG2941" t="e">
        <f t="shared" si="1536"/>
        <v>#DIV/0!</v>
      </c>
      <c r="AH2941" t="e">
        <f t="shared" si="1537"/>
        <v>#DIV/0!</v>
      </c>
      <c r="AI2941" t="e">
        <f t="shared" si="1538"/>
        <v>#DIV/0!</v>
      </c>
      <c r="AJ2941" t="e">
        <f t="shared" si="1539"/>
        <v>#DIV/0!</v>
      </c>
      <c r="AK2941"/>
      <c r="AL2941"/>
      <c r="AM2941"/>
      <c r="AN2941"/>
    </row>
    <row r="2942" spans="1:40" x14ac:dyDescent="0.3">
      <c r="A2942"/>
      <c r="B2942">
        <f t="shared" si="1540"/>
        <v>1008000</v>
      </c>
      <c r="C2942" s="186" t="str">
        <f t="shared" si="1508"/>
        <v>-0.000471593837752255+0.00302453397040187i</v>
      </c>
      <c r="D2942" s="158" t="str">
        <f t="shared" si="1509"/>
        <v>-7.41938718365682-1.13286469575697i</v>
      </c>
      <c r="E2942" t="str">
        <f t="shared" si="1510"/>
        <v>93.044746198082-1573.41583781711i</v>
      </c>
      <c r="F2942" t="str">
        <f t="shared" si="1511"/>
        <v>0.967274560552268+0.150789494286529i</v>
      </c>
      <c r="G2942" t="str">
        <f t="shared" si="1506"/>
        <v>0.967274560552268+0.150789494286529i</v>
      </c>
      <c r="H2942" t="str">
        <f t="shared" si="1512"/>
        <v>11.2785129684684+2.23172164770747i</v>
      </c>
      <c r="I2942" t="str">
        <f t="shared" si="1513"/>
        <v>3958.40674352314i</v>
      </c>
      <c r="J2942" t="str">
        <f t="shared" si="1507"/>
        <v>-3879.89394403493+844.084320538085i</v>
      </c>
      <c r="K2942" t="str">
        <f t="shared" si="1514"/>
        <v>0.211925493779746-0.974130688008141i</v>
      </c>
      <c r="L2942" t="str">
        <f t="shared" si="1515"/>
        <v>0.0539957401475152-0.205136320940128i</v>
      </c>
      <c r="M2942" t="str">
        <f t="shared" si="1516"/>
        <v>0.265921233927261-1.17926700894827i</v>
      </c>
      <c r="N2942" t="str">
        <f t="shared" si="1517"/>
        <v>-12.8858816226464i</v>
      </c>
      <c r="O2942" t="str">
        <f t="shared" si="1518"/>
        <v>0.949389125030355-0.314102354773243i</v>
      </c>
      <c r="P2942" t="str">
        <f t="shared" si="1519"/>
        <v>0.050610874969645+0.314102354773243i</v>
      </c>
      <c r="Q2942" t="str">
        <f t="shared" si="1520"/>
        <v>-0.050610874969645+12.5717792678732i</v>
      </c>
      <c r="R2942" t="str">
        <f t="shared" si="1521"/>
        <v>0.0249681062674064-0.00412626817325192i</v>
      </c>
      <c r="S2942" t="str">
        <f t="shared" si="1522"/>
        <v>1.41408851826024i</v>
      </c>
      <c r="T2942" t="str">
        <f t="shared" si="1523"/>
        <v>0.0058349084470582+0.0353071123954409i</v>
      </c>
      <c r="U2942" t="e">
        <f t="shared" si="1524"/>
        <v>#DIV/0!</v>
      </c>
      <c r="V2942" t="str">
        <f t="shared" si="1525"/>
        <v>0.0000833333333333333-0.00026315301437152i</v>
      </c>
      <c r="W2942" t="e">
        <f t="shared" si="1526"/>
        <v>#DIV/0!</v>
      </c>
      <c r="X2942" t="e">
        <f t="shared" si="1527"/>
        <v>#DIV/0!</v>
      </c>
      <c r="Y2942" t="str">
        <f t="shared" si="1528"/>
        <v>0.00096+4.30674653695318i</v>
      </c>
      <c r="Z2942" t="e">
        <f t="shared" si="1529"/>
        <v>#DIV/0!</v>
      </c>
      <c r="AA2942" t="e">
        <f t="shared" si="1530"/>
        <v>#DIV/0!</v>
      </c>
      <c r="AB2942" t="str">
        <f t="shared" si="1531"/>
        <v>0.0033296035735285+0.0201474776630133i</v>
      </c>
      <c r="AC2942" t="str">
        <f t="shared" si="1532"/>
        <v>1.02464466801228+0.001431150473532i</v>
      </c>
      <c r="AD2942" t="str">
        <f t="shared" si="1533"/>
        <v>0.00327697755661794+0.0196583151641306i</v>
      </c>
      <c r="AE2942" t="e">
        <f t="shared" si="1534"/>
        <v>#DIV/0!</v>
      </c>
      <c r="AF2942" t="str">
        <f t="shared" si="1535"/>
        <v>-18.6979001521252-3.36458634346444i</v>
      </c>
      <c r="AG2942" t="e">
        <f t="shared" si="1536"/>
        <v>#DIV/0!</v>
      </c>
      <c r="AH2942" t="e">
        <f t="shared" si="1537"/>
        <v>#DIV/0!</v>
      </c>
      <c r="AI2942" t="e">
        <f t="shared" si="1538"/>
        <v>#DIV/0!</v>
      </c>
      <c r="AJ2942" t="e">
        <f t="shared" si="1539"/>
        <v>#DIV/0!</v>
      </c>
      <c r="AK2942"/>
      <c r="AL2942"/>
      <c r="AM2942"/>
      <c r="AN2942"/>
    </row>
    <row r="2943" spans="1:40" x14ac:dyDescent="0.3">
      <c r="A2943"/>
      <c r="B2943">
        <f t="shared" si="1540"/>
        <v>1009000</v>
      </c>
      <c r="C2943" s="186" t="str">
        <f t="shared" si="1508"/>
        <v>-0.000470701471743872+0.00302172987897145i</v>
      </c>
      <c r="D2943" s="158" t="str">
        <f t="shared" si="1509"/>
        <v>-7.41985509311428-1.13184338447778i</v>
      </c>
      <c r="E2943" t="str">
        <f t="shared" si="1510"/>
        <v>92.8610490822682-1571.86730866823i</v>
      </c>
      <c r="F2943" t="str">
        <f t="shared" si="1511"/>
        <v>0.96733648458664+0.150653475680421i</v>
      </c>
      <c r="G2943" t="str">
        <f t="shared" si="1506"/>
        <v>0.96733648458664+0.150653475680421i</v>
      </c>
      <c r="H2943" t="str">
        <f t="shared" si="1512"/>
        <v>11.2794157998622+2.22970494477345i</v>
      </c>
      <c r="I2943" t="str">
        <f t="shared" si="1513"/>
        <v>3962.33373434013i</v>
      </c>
      <c r="J2943" t="str">
        <f t="shared" si="1507"/>
        <v>-3887.59794996873+844.921705776713i</v>
      </c>
      <c r="K2943" t="str">
        <f t="shared" si="1514"/>
        <v>0.211524363262294-0.973251930166712i</v>
      </c>
      <c r="L2943" t="str">
        <f t="shared" si="1515"/>
        <v>0.0538956835591915-0.204959325053404i</v>
      </c>
      <c r="M2943" t="str">
        <f t="shared" si="1516"/>
        <v>0.265420046821486-1.17821125522012i</v>
      </c>
      <c r="N2943" t="str">
        <f t="shared" si="1517"/>
        <v>-12.8986652353673i</v>
      </c>
      <c r="O2943" t="str">
        <f t="shared" si="1518"/>
        <v>0.945296297649943-0.326212982036752i</v>
      </c>
      <c r="P2943" t="str">
        <f t="shared" si="1519"/>
        <v>0.0547037023500569+0.326212982036752i</v>
      </c>
      <c r="Q2943" t="str">
        <f t="shared" si="1520"/>
        <v>-0.0547037023500569+12.5724522533305i</v>
      </c>
      <c r="R2943" t="str">
        <f t="shared" si="1521"/>
        <v>0.0259272244008934-0.00446388790234455i</v>
      </c>
      <c r="S2943" t="str">
        <f t="shared" si="1522"/>
        <v>1.41549138385375i</v>
      </c>
      <c r="T2943" t="str">
        <f t="shared" si="1523"/>
        <v>0.0063185948642577+0.0366997627467073i</v>
      </c>
      <c r="U2943" t="e">
        <f t="shared" si="1524"/>
        <v>#DIV/0!</v>
      </c>
      <c r="V2943" t="str">
        <f t="shared" si="1525"/>
        <v>0.0000833333333333333-0.000262892208609011i</v>
      </c>
      <c r="W2943" t="e">
        <f t="shared" si="1526"/>
        <v>#DIV/0!</v>
      </c>
      <c r="X2943" t="e">
        <f t="shared" si="1527"/>
        <v>#DIV/0!</v>
      </c>
      <c r="Y2943" t="str">
        <f t="shared" si="1528"/>
        <v>0.00096+4.31101910296206i</v>
      </c>
      <c r="Z2943" t="e">
        <f t="shared" si="1529"/>
        <v>#DIV/0!</v>
      </c>
      <c r="AA2943" t="e">
        <f t="shared" si="1530"/>
        <v>#DIV/0!</v>
      </c>
      <c r="AB2943" t="str">
        <f t="shared" si="1531"/>
        <v>0.003605612021268+0.0209421728374663i</v>
      </c>
      <c r="AC2943" t="str">
        <f t="shared" si="1532"/>
        <v>1.02563130545737+0.00131029982964903i</v>
      </c>
      <c r="AD2943" t="str">
        <f t="shared" si="1533"/>
        <v>0.00354158540142345+0.0204142874611079i</v>
      </c>
      <c r="AE2943" t="e">
        <f t="shared" si="1534"/>
        <v>#DIV/0!</v>
      </c>
      <c r="AF2943" t="str">
        <f t="shared" si="1535"/>
        <v>-18.6992708929765-3.36154832925123i</v>
      </c>
      <c r="AG2943" t="e">
        <f t="shared" si="1536"/>
        <v>#DIV/0!</v>
      </c>
      <c r="AH2943" t="e">
        <f t="shared" si="1537"/>
        <v>#DIV/0!</v>
      </c>
      <c r="AI2943" t="e">
        <f t="shared" si="1538"/>
        <v>#DIV/0!</v>
      </c>
      <c r="AJ2943" t="e">
        <f t="shared" si="1539"/>
        <v>#DIV/0!</v>
      </c>
      <c r="AK2943"/>
      <c r="AL2943"/>
      <c r="AM2943"/>
      <c r="AN2943"/>
    </row>
    <row r="2944" spans="1:40" x14ac:dyDescent="0.3">
      <c r="A2944"/>
      <c r="B2944">
        <f t="shared" si="1540"/>
        <v>1010000</v>
      </c>
      <c r="C2944" s="186" t="str">
        <f t="shared" si="1508"/>
        <v>-0.000469811596652719+0.00301893080070436i</v>
      </c>
      <c r="D2944" s="158" t="str">
        <f t="shared" si="1509"/>
        <v>-7.4203216964717-1.13082381269882i</v>
      </c>
      <c r="E2944" t="str">
        <f t="shared" si="1510"/>
        <v>92.677894806031-1570.32181387617i</v>
      </c>
      <c r="F2944" t="str">
        <f t="shared" si="1511"/>
        <v>0.967398235769221+0.150517688978811i</v>
      </c>
      <c r="G2944" t="str">
        <f t="shared" si="1506"/>
        <v>0.967398235769221+0.150517688978811i</v>
      </c>
      <c r="H2944" t="str">
        <f t="shared" si="1512"/>
        <v>11.2803161105144+2.22769169119526i</v>
      </c>
      <c r="I2944" t="str">
        <f t="shared" si="1513"/>
        <v>3966.26072515711i</v>
      </c>
      <c r="J2944" t="str">
        <f t="shared" si="1507"/>
        <v>-3895.30959497634+845.759091015343i</v>
      </c>
      <c r="K2944" t="str">
        <f t="shared" si="1514"/>
        <v>0.211124352890402-0.972374670616734i</v>
      </c>
      <c r="L2944" t="str">
        <f t="shared" si="1515"/>
        <v>0.0537958984406552-0.204782608339125i</v>
      </c>
      <c r="M2944" t="str">
        <f t="shared" si="1516"/>
        <v>0.264920251331057-1.17715727895586i</v>
      </c>
      <c r="N2944" t="str">
        <f t="shared" si="1517"/>
        <v>-12.9114488480882i</v>
      </c>
      <c r="O2944" t="str">
        <f t="shared" si="1518"/>
        <v>0.9410489913394-0.338270300054701i</v>
      </c>
      <c r="P2944" t="str">
        <f t="shared" si="1519"/>
        <v>0.0589510086606+0.338270300054701i</v>
      </c>
      <c r="Q2944" t="str">
        <f t="shared" si="1520"/>
        <v>-0.0589510086606+12.5731785480335i</v>
      </c>
      <c r="R2944" t="str">
        <f t="shared" si="1521"/>
        <v>0.02688154543604-0.00481466978673252i</v>
      </c>
      <c r="S2944" t="str">
        <f t="shared" si="1522"/>
        <v>1.41689424944726i</v>
      </c>
      <c r="T2944" t="str">
        <f t="shared" si="1523"/>
        <v>0.00682187793380877+0.0380883071445803i</v>
      </c>
      <c r="U2944" t="e">
        <f t="shared" si="1524"/>
        <v>#DIV/0!</v>
      </c>
      <c r="V2944" t="str">
        <f t="shared" si="1525"/>
        <v>0.0000833333333333333-0.000262631919293557i</v>
      </c>
      <c r="W2944" t="e">
        <f t="shared" si="1526"/>
        <v>#DIV/0!</v>
      </c>
      <c r="X2944" t="e">
        <f t="shared" si="1527"/>
        <v>#DIV/0!</v>
      </c>
      <c r="Y2944" t="str">
        <f t="shared" si="1528"/>
        <v>0.00096+4.31529166897094i</v>
      </c>
      <c r="Z2944" t="e">
        <f t="shared" si="1529"/>
        <v>#DIV/0!</v>
      </c>
      <c r="AA2944" t="e">
        <f t="shared" si="1530"/>
        <v>#DIV/0!</v>
      </c>
      <c r="AB2944" t="str">
        <f t="shared" si="1531"/>
        <v>0.00389280300670986+0.0217345250107882i</v>
      </c>
      <c r="AC2944" t="str">
        <f t="shared" si="1532"/>
        <v>1.02661623667202+0.00117547443352939i</v>
      </c>
      <c r="AD2944" t="str">
        <f t="shared" si="1533"/>
        <v>0.00381611330234864+0.0211666623719181i</v>
      </c>
      <c r="AE2944" t="e">
        <f t="shared" si="1534"/>
        <v>#DIV/0!</v>
      </c>
      <c r="AF2944" t="str">
        <f t="shared" si="1535"/>
        <v>-18.7006378069861-3.35851550389408i</v>
      </c>
      <c r="AG2944" t="e">
        <f t="shared" si="1536"/>
        <v>#DIV/0!</v>
      </c>
      <c r="AH2944" t="e">
        <f t="shared" si="1537"/>
        <v>#DIV/0!</v>
      </c>
      <c r="AI2944" t="e">
        <f t="shared" si="1538"/>
        <v>#DIV/0!</v>
      </c>
      <c r="AJ2944" t="e">
        <f t="shared" si="1539"/>
        <v>#DIV/0!</v>
      </c>
      <c r="AK2944"/>
      <c r="AL2944"/>
      <c r="AM2944"/>
      <c r="AN2944"/>
    </row>
    <row r="2945" spans="1:40" x14ac:dyDescent="0.3">
      <c r="A2945"/>
      <c r="B2945">
        <f t="shared" si="1540"/>
        <v>1011000</v>
      </c>
      <c r="C2945" s="186" t="str">
        <f t="shared" si="1508"/>
        <v>-0.000468924203368066+0.00301613672269595i</v>
      </c>
      <c r="D2945" s="158" t="str">
        <f t="shared" si="1509"/>
        <v>-7.42078699850611-1.12980597629203i</v>
      </c>
      <c r="E2945" t="str">
        <f t="shared" si="1510"/>
        <v>92.4952812351122-1568.77934456275i</v>
      </c>
      <c r="F2945" t="str">
        <f t="shared" si="1511"/>
        <v>0.967459814732211+0.150382133630352i</v>
      </c>
      <c r="G2945" t="str">
        <f t="shared" si="1506"/>
        <v>0.967459814732211+0.150382133630352i</v>
      </c>
      <c r="H2945" t="str">
        <f t="shared" si="1512"/>
        <v>11.2812139096477+2.22568187872566i</v>
      </c>
      <c r="I2945" t="str">
        <f t="shared" si="1513"/>
        <v>3970.1877159741i</v>
      </c>
      <c r="J2945" t="str">
        <f t="shared" si="1507"/>
        <v>-3903.02887905775+846.596476253972i</v>
      </c>
      <c r="K2945" t="str">
        <f t="shared" si="1514"/>
        <v>0.210725458564965-0.971498905796309i</v>
      </c>
      <c r="L2945" t="str">
        <f t="shared" si="1515"/>
        <v>0.0536963838348681-0.204606170220048i</v>
      </c>
      <c r="M2945" t="str">
        <f t="shared" si="1516"/>
        <v>0.264421842399833-1.17610507601636i</v>
      </c>
      <c r="N2945" t="str">
        <f t="shared" si="1517"/>
        <v>-12.9242324608091i</v>
      </c>
      <c r="O2945" t="str">
        <f t="shared" si="1518"/>
        <v>0.936647900187276-0.350272338437916i</v>
      </c>
      <c r="P2945" t="str">
        <f t="shared" si="1519"/>
        <v>0.063352099812724+0.350272338437916i</v>
      </c>
      <c r="Q2945" t="str">
        <f t="shared" si="1520"/>
        <v>-0.063352099812724+12.5739601223712i</v>
      </c>
      <c r="R2945" t="str">
        <f t="shared" si="1521"/>
        <v>0.0278308711963506-0.00517857884937771i</v>
      </c>
      <c r="S2945" t="str">
        <f t="shared" si="1522"/>
        <v>1.41829711504078i</v>
      </c>
      <c r="T2945" t="str">
        <f t="shared" si="1523"/>
        <v>0.00734476344208361+0.0394724443268556i</v>
      </c>
      <c r="U2945" t="e">
        <f t="shared" si="1524"/>
        <v>#DIV/0!</v>
      </c>
      <c r="V2945" t="str">
        <f t="shared" si="1525"/>
        <v>0.0000833333333333333-0.000262372144892673i</v>
      </c>
      <c r="W2945" t="e">
        <f t="shared" si="1526"/>
        <v>#DIV/0!</v>
      </c>
      <c r="X2945" t="e">
        <f t="shared" si="1527"/>
        <v>#DIV/0!</v>
      </c>
      <c r="Y2945" t="str">
        <f t="shared" si="1528"/>
        <v>0.00096+4.31956423497982i</v>
      </c>
      <c r="Z2945" t="e">
        <f t="shared" si="1529"/>
        <v>#DIV/0!</v>
      </c>
      <c r="AA2945" t="e">
        <f t="shared" si="1530"/>
        <v>#DIV/0!</v>
      </c>
      <c r="AB2945" t="str">
        <f t="shared" si="1531"/>
        <v>0.00419117983176115+0.0225243622721905i</v>
      </c>
      <c r="AC2945" t="str">
        <f t="shared" si="1532"/>
        <v>1.0275992562953+0.00102666549626222i</v>
      </c>
      <c r="AD2945" t="str">
        <f t="shared" si="1533"/>
        <v>0.00410050853455924+0.0219153062671051i</v>
      </c>
      <c r="AE2945" t="e">
        <f t="shared" si="1534"/>
        <v>#DIV/0!</v>
      </c>
      <c r="AF2945" t="str">
        <f t="shared" si="1535"/>
        <v>-18.7020009081538-3.35548785501769i</v>
      </c>
      <c r="AG2945" t="e">
        <f t="shared" si="1536"/>
        <v>#DIV/0!</v>
      </c>
      <c r="AH2945" t="e">
        <f t="shared" si="1537"/>
        <v>#DIV/0!</v>
      </c>
      <c r="AI2945" t="e">
        <f t="shared" si="1538"/>
        <v>#DIV/0!</v>
      </c>
      <c r="AJ2945" t="e">
        <f t="shared" si="1539"/>
        <v>#DIV/0!</v>
      </c>
      <c r="AK2945"/>
      <c r="AL2945"/>
      <c r="AM2945"/>
      <c r="AN2945"/>
    </row>
    <row r="2946" spans="1:40" x14ac:dyDescent="0.3">
      <c r="A2946"/>
      <c r="B2946">
        <f t="shared" si="1540"/>
        <v>1012000</v>
      </c>
      <c r="C2946" s="186" t="str">
        <f t="shared" si="1508"/>
        <v>-0.000468039282820107+0.00301334763208383i</v>
      </c>
      <c r="D2946" s="158" t="str">
        <f t="shared" si="1509"/>
        <v>-7.42125100397327-1.12878987114111i</v>
      </c>
      <c r="E2946" t="str">
        <f t="shared" si="1510"/>
        <v>92.313206245721-1567.23989188426i</v>
      </c>
      <c r="F2946" t="str">
        <f t="shared" si="1511"/>
        <v>0.967521222104997+0.150246809085272i</v>
      </c>
      <c r="G2946" t="str">
        <f t="shared" si="1506"/>
        <v>0.967521222104997+0.150246809085272i</v>
      </c>
      <c r="H2946" t="str">
        <f t="shared" si="1512"/>
        <v>11.2821092064435+2.22367549914124i</v>
      </c>
      <c r="I2946" t="str">
        <f t="shared" si="1513"/>
        <v>3974.11470679109i</v>
      </c>
      <c r="J2946" t="str">
        <f t="shared" si="1507"/>
        <v>-3910.75580221296+847.433861492601i</v>
      </c>
      <c r="K2946" t="str">
        <f t="shared" si="1514"/>
        <v>0.210327676205287-0.970624632153643i</v>
      </c>
      <c r="L2946" t="str">
        <f t="shared" si="1515"/>
        <v>0.0535971387888907-0.204430010120139i</v>
      </c>
      <c r="M2946" t="str">
        <f t="shared" si="1516"/>
        <v>0.263924814994178-1.17505464227378i</v>
      </c>
      <c r="N2946" t="str">
        <f t="shared" si="1517"/>
        <v>-12.93701607353i</v>
      </c>
      <c r="O2946" t="str">
        <f t="shared" si="1518"/>
        <v>0.932093743413411-0.362217135830947i</v>
      </c>
      <c r="P2946" t="str">
        <f t="shared" si="1519"/>
        <v>0.067906256586589+0.362217135830947i</v>
      </c>
      <c r="Q2946" t="str">
        <f t="shared" si="1520"/>
        <v>-0.067906256586589+12.5747989376991i</v>
      </c>
      <c r="R2946" t="str">
        <f t="shared" si="1521"/>
        <v>0.0287750030207517-0.00555557664747671i</v>
      </c>
      <c r="S2946" t="str">
        <f t="shared" si="1522"/>
        <v>1.41969998063429i</v>
      </c>
      <c r="T2946" t="str">
        <f t="shared" si="1523"/>
        <v>0.007887252058835+0.0408518712313128i</v>
      </c>
      <c r="U2946" t="e">
        <f t="shared" si="1524"/>
        <v>#DIV/0!</v>
      </c>
      <c r="V2946" t="str">
        <f t="shared" si="1525"/>
        <v>0.0000833333333333333-0.000262112883879933i</v>
      </c>
      <c r="W2946" t="e">
        <f t="shared" si="1526"/>
        <v>#DIV/0!</v>
      </c>
      <c r="X2946" t="e">
        <f t="shared" si="1527"/>
        <v>#DIV/0!</v>
      </c>
      <c r="Y2946" t="str">
        <f t="shared" si="1528"/>
        <v>0.00096+4.3238368009887i</v>
      </c>
      <c r="Z2946" t="e">
        <f t="shared" si="1529"/>
        <v>#DIV/0!</v>
      </c>
      <c r="AA2946" t="e">
        <f t="shared" si="1530"/>
        <v>#DIV/0!</v>
      </c>
      <c r="AB2946" t="str">
        <f t="shared" si="1531"/>
        <v>0.00450074287860632+0.0233115116837323i</v>
      </c>
      <c r="AC2946" t="str">
        <f t="shared" si="1532"/>
        <v>1.02858015775396+0.000863867595176655i</v>
      </c>
      <c r="AD2946" t="str">
        <f t="shared" si="1533"/>
        <v>0.00439471650202798+0.0226600863869002i</v>
      </c>
      <c r="AE2946" t="e">
        <f t="shared" si="1534"/>
        <v>#DIV/0!</v>
      </c>
      <c r="AF2946" t="str">
        <f t="shared" si="1535"/>
        <v>-18.7033602104168-3.35246537028235i</v>
      </c>
      <c r="AG2946" t="e">
        <f t="shared" si="1536"/>
        <v>#DIV/0!</v>
      </c>
      <c r="AH2946" t="e">
        <f t="shared" si="1537"/>
        <v>#DIV/0!</v>
      </c>
      <c r="AI2946" t="e">
        <f t="shared" si="1538"/>
        <v>#DIV/0!</v>
      </c>
      <c r="AJ2946" t="e">
        <f t="shared" si="1539"/>
        <v>#DIV/0!</v>
      </c>
      <c r="AK2946"/>
      <c r="AL2946"/>
      <c r="AM2946"/>
      <c r="AN2946"/>
    </row>
    <row r="2947" spans="1:40" x14ac:dyDescent="0.3">
      <c r="A2947"/>
      <c r="B2947">
        <f t="shared" si="1540"/>
        <v>1013000</v>
      </c>
      <c r="C2947" s="186" t="str">
        <f t="shared" si="1508"/>
        <v>-0.000467156825979675+0.0030105635160476i</v>
      </c>
      <c r="D2947" s="158" t="str">
        <f t="shared" si="1509"/>
        <v>-7.42171371760749-1.1277754931413i</v>
      </c>
      <c r="E2947" t="str">
        <f t="shared" si="1510"/>
        <v>92.1316677244683-1565.70344703127i</v>
      </c>
      <c r="F2947" t="str">
        <f t="shared" si="1511"/>
        <v>0.967582458514127+0.150111714795348i</v>
      </c>
      <c r="G2947" t="str">
        <f t="shared" si="1506"/>
        <v>0.967582458514127+0.150111714795348i</v>
      </c>
      <c r="H2947" t="str">
        <f t="shared" si="1512"/>
        <v>11.283002010042+2.22167254424201i</v>
      </c>
      <c r="I2947" t="str">
        <f t="shared" si="1513"/>
        <v>3978.04169760808i</v>
      </c>
      <c r="J2947" t="str">
        <f t="shared" si="1507"/>
        <v>-3918.49036444199+848.27124673123i</v>
      </c>
      <c r="K2947" t="str">
        <f t="shared" si="1514"/>
        <v>0.209931001748983-0.969751846147021i</v>
      </c>
      <c r="L2947" t="str">
        <f t="shared" si="1515"/>
        <v>0.0534981623538625-0.204254127464568i</v>
      </c>
      <c r="M2947" t="str">
        <f t="shared" si="1516"/>
        <v>0.263429164102846-1.17400597361159i</v>
      </c>
      <c r="N2947" t="str">
        <f t="shared" si="1517"/>
        <v>-12.9497996862508i</v>
      </c>
      <c r="O2947" t="str">
        <f t="shared" si="1518"/>
        <v>0.92738726525144-0.374102740232486i</v>
      </c>
      <c r="P2947" t="str">
        <f t="shared" si="1519"/>
        <v>0.07261273474856+0.374102740232486i</v>
      </c>
      <c r="Q2947" t="str">
        <f t="shared" si="1520"/>
        <v>-0.07261273474856+12.5756969460183i</v>
      </c>
      <c r="R2947" t="str">
        <f t="shared" si="1521"/>
        <v>0.0297137418322705-0.00594562123463762i</v>
      </c>
      <c r="S2947" t="str">
        <f t="shared" si="1522"/>
        <v>1.4211028462278i</v>
      </c>
      <c r="T2947" t="str">
        <f t="shared" si="1523"/>
        <v>0.00844933925913597+0.0422262830899177i</v>
      </c>
      <c r="U2947" t="e">
        <f t="shared" si="1524"/>
        <v>#DIV/0!</v>
      </c>
      <c r="V2947" t="str">
        <f t="shared" si="1525"/>
        <v>0.0000833333333333333-0.000261854134734938i</v>
      </c>
      <c r="W2947" t="e">
        <f t="shared" si="1526"/>
        <v>#DIV/0!</v>
      </c>
      <c r="X2947" t="e">
        <f t="shared" si="1527"/>
        <v>#DIV/0!</v>
      </c>
      <c r="Y2947" t="str">
        <f t="shared" si="1528"/>
        <v>0.00096+4.32810936699759i</v>
      </c>
      <c r="Z2947" t="e">
        <f t="shared" si="1529"/>
        <v>#DIV/0!</v>
      </c>
      <c r="AA2947" t="e">
        <f t="shared" si="1530"/>
        <v>#DIV/0!</v>
      </c>
      <c r="AB2947" t="str">
        <f t="shared" si="1531"/>
        <v>0.00482148956516321+0.0240957993340754i</v>
      </c>
      <c r="AC2947" t="str">
        <f t="shared" si="1532"/>
        <v>1.02955873332303+0.000687078725757841i</v>
      </c>
      <c r="AD2947" t="str">
        <f t="shared" si="1533"/>
        <v>0.00469868075431463+0.0234008708689481i</v>
      </c>
      <c r="AE2947" t="e">
        <f t="shared" si="1534"/>
        <v>#DIV/0!</v>
      </c>
      <c r="AF2947" t="str">
        <f t="shared" si="1535"/>
        <v>-18.7047157276495-3.34944803738331i</v>
      </c>
      <c r="AG2947" t="e">
        <f t="shared" si="1536"/>
        <v>#DIV/0!</v>
      </c>
      <c r="AH2947" t="e">
        <f t="shared" si="1537"/>
        <v>#DIV/0!</v>
      </c>
      <c r="AI2947" t="e">
        <f t="shared" si="1538"/>
        <v>#DIV/0!</v>
      </c>
      <c r="AJ2947" t="e">
        <f t="shared" si="1539"/>
        <v>#DIV/0!</v>
      </c>
      <c r="AK2947"/>
      <c r="AL2947"/>
      <c r="AM2947"/>
      <c r="AN2947"/>
    </row>
    <row r="2948" spans="1:40" x14ac:dyDescent="0.3">
      <c r="A2948"/>
      <c r="B2948">
        <f t="shared" si="1540"/>
        <v>1014000</v>
      </c>
      <c r="C2948" s="186" t="str">
        <f t="shared" si="1508"/>
        <v>-0.000466276823858104+0.0030077843618087i</v>
      </c>
      <c r="D2948" s="158" t="str">
        <f t="shared" si="1509"/>
        <v>-7.42217514412202-1.12676283819959i</v>
      </c>
      <c r="E2948" t="str">
        <f t="shared" si="1510"/>
        <v>91.9506635683124-1564.17000122854i</v>
      </c>
      <c r="F2948" t="str">
        <f t="shared" si="1511"/>
        <v>0.967643524583362+0.149976850213929i</v>
      </c>
      <c r="G2948" t="str">
        <f t="shared" si="1506"/>
        <v>0.967643524583362+0.149976850213929i</v>
      </c>
      <c r="H2948" t="str">
        <f t="shared" si="1512"/>
        <v>11.2838923295426+2.21967300585174i</v>
      </c>
      <c r="I2948" t="str">
        <f t="shared" si="1513"/>
        <v>3981.96868842506i</v>
      </c>
      <c r="J2948" t="str">
        <f t="shared" si="1507"/>
        <v>-3926.23256574482+849.108631969859i</v>
      </c>
      <c r="K2948" t="str">
        <f t="shared" si="1514"/>
        <v>0.209535431151884-0.968880544244793i</v>
      </c>
      <c r="L2948" t="str">
        <f t="shared" si="1515"/>
        <v>0.0533994535849821-0.204078521679713i</v>
      </c>
      <c r="M2948" t="str">
        <f t="shared" si="1516"/>
        <v>0.262934884736866-1.17295906592451i</v>
      </c>
      <c r="N2948" t="str">
        <f t="shared" si="1517"/>
        <v>-12.9625832989717i</v>
      </c>
      <c r="O2948" t="str">
        <f t="shared" si="1518"/>
        <v>0.922529234827029-0.385927209314731i</v>
      </c>
      <c r="P2948" t="str">
        <f t="shared" si="1519"/>
        <v>0.077470765172971+0.385927209314731i</v>
      </c>
      <c r="Q2948" t="str">
        <f t="shared" si="1520"/>
        <v>-0.077470765172971+12.576656089657i</v>
      </c>
      <c r="R2948" t="str">
        <f t="shared" si="1521"/>
        <v>0.0306468882083647-0.00634866712450758i</v>
      </c>
      <c r="S2948" t="str">
        <f t="shared" si="1522"/>
        <v>1.42250571182131i</v>
      </c>
      <c r="T2948" t="str">
        <f t="shared" si="1523"/>
        <v>0.0090310152470642+0.0435953735259479i</v>
      </c>
      <c r="U2948" t="e">
        <f t="shared" si="1524"/>
        <v>#DIV/0!</v>
      </c>
      <c r="V2948" t="str">
        <f t="shared" si="1525"/>
        <v>0.0000833333333333333-0.000261595895943286i</v>
      </c>
      <c r="W2948" t="e">
        <f t="shared" si="1526"/>
        <v>#DIV/0!</v>
      </c>
      <c r="X2948" t="e">
        <f t="shared" si="1527"/>
        <v>#DIV/0!</v>
      </c>
      <c r="Y2948" t="str">
        <f t="shared" si="1528"/>
        <v>0.00096+4.33238193300647i</v>
      </c>
      <c r="Z2948" t="e">
        <f t="shared" si="1529"/>
        <v>#DIV/0!</v>
      </c>
      <c r="AA2948" t="e">
        <f t="shared" si="1530"/>
        <v>#DIV/0!</v>
      </c>
      <c r="AB2948" t="str">
        <f t="shared" si="1531"/>
        <v>0.0051534143015347+0.0248770503939079i</v>
      </c>
      <c r="AC2948" t="str">
        <f t="shared" si="1532"/>
        <v>1.03053477418837+0.000496300352465228i</v>
      </c>
      <c r="AD2948" t="str">
        <f t="shared" si="1533"/>
        <v>0.00501234300379808+0.0241375287756778i</v>
      </c>
      <c r="AE2948" t="e">
        <f t="shared" si="1534"/>
        <v>#DIV/0!</v>
      </c>
      <c r="AF2948" t="str">
        <f t="shared" si="1535"/>
        <v>-18.7060674736646-3.34643584405133i</v>
      </c>
      <c r="AG2948" t="e">
        <f t="shared" si="1536"/>
        <v>#DIV/0!</v>
      </c>
      <c r="AH2948" t="e">
        <f t="shared" si="1537"/>
        <v>#DIV/0!</v>
      </c>
      <c r="AI2948" t="e">
        <f t="shared" si="1538"/>
        <v>#DIV/0!</v>
      </c>
      <c r="AJ2948" t="e">
        <f t="shared" si="1539"/>
        <v>#DIV/0!</v>
      </c>
      <c r="AK2948"/>
      <c r="AL2948"/>
      <c r="AM2948"/>
      <c r="AN2948"/>
    </row>
    <row r="2949" spans="1:40" x14ac:dyDescent="0.3">
      <c r="A2949"/>
      <c r="B2949">
        <f t="shared" si="1540"/>
        <v>1015000</v>
      </c>
      <c r="C2949" s="186" t="str">
        <f t="shared" si="1508"/>
        <v>-0.00046539926750693+0.00300501015663025i</v>
      </c>
      <c r="D2949" s="158" t="str">
        <f t="shared" si="1509"/>
        <v>-7.42263528820881-1.12575190223443i</v>
      </c>
      <c r="E2949" t="str">
        <f t="shared" si="1510"/>
        <v>91.7701916844945-1562.63954573478i</v>
      </c>
      <c r="F2949" t="str">
        <f t="shared" si="1511"/>
        <v>0.967704420933642+0.149842214795903i</v>
      </c>
      <c r="G2949" t="str">
        <f t="shared" ref="G2949:G3012" si="1541">IF($C$11=$C$7,$C$24,F2949)</f>
        <v>0.967704420933642+0.149842214795903i</v>
      </c>
      <c r="H2949" t="str">
        <f t="shared" si="1512"/>
        <v>11.2847801740036+2.2176768758175i</v>
      </c>
      <c r="I2949" t="str">
        <f t="shared" si="1513"/>
        <v>3985.89567924205i</v>
      </c>
      <c r="J2949" t="str">
        <f t="shared" ref="J2949:J3012" si="1542">IMSUM(COMPLEX(0,2*PI()*B2949*$C$113*$C$112),COMPLEX(0,2*PI()*B2949*$C$113*$C$111),COMPLEX(0,2*PI()*B2949*$C$28*10^-12*$C$111),COMPLEX(-1*2*PI()*B2949*2*PI()*B2949*$C$113*$C$112*$C$28*10^-12*$C$111,0),COMPLEX(1,0))</f>
        <v>-3933.98240612145+849.946017208488i</v>
      </c>
      <c r="K2949" t="str">
        <f t="shared" si="1514"/>
        <v>0.209140960387939-0.968010722925332i</v>
      </c>
      <c r="L2949" t="str">
        <f t="shared" si="1515"/>
        <v>0.0533010115414856-0.203903192193156i</v>
      </c>
      <c r="M2949" t="str">
        <f t="shared" si="1516"/>
        <v>0.262441971929425-1.17191391511849i</v>
      </c>
      <c r="N2949" t="str">
        <f t="shared" si="1517"/>
        <v>-12.9753669116926i</v>
      </c>
      <c r="O2949" t="str">
        <f t="shared" si="1518"/>
        <v>0.917520446032396-0.397688610740253i</v>
      </c>
      <c r="P2949" t="str">
        <f t="shared" si="1519"/>
        <v>0.082479553967604+0.397688610740253i</v>
      </c>
      <c r="Q2949" t="str">
        <f t="shared" si="1520"/>
        <v>-0.082479553967604+12.5776783009523i</v>
      </c>
      <c r="R2949" t="str">
        <f t="shared" si="1521"/>
        <v>0.0315742424527697-0.00676466525587091i</v>
      </c>
      <c r="S2949" t="str">
        <f t="shared" si="1522"/>
        <v>1.42390857741483i</v>
      </c>
      <c r="T2949" t="str">
        <f t="shared" si="1523"/>
        <v>0.00963226488117467+0.0449588346538742i</v>
      </c>
      <c r="U2949" t="e">
        <f t="shared" si="1524"/>
        <v>#DIV/0!</v>
      </c>
      <c r="V2949" t="str">
        <f t="shared" si="1525"/>
        <v>0.0000833333333333333-0.000261338165996544i</v>
      </c>
      <c r="W2949" t="e">
        <f t="shared" si="1526"/>
        <v>#DIV/0!</v>
      </c>
      <c r="X2949" t="e">
        <f t="shared" si="1527"/>
        <v>#DIV/0!</v>
      </c>
      <c r="Y2949" t="str">
        <f t="shared" si="1528"/>
        <v>0.00096+4.33665449901535i</v>
      </c>
      <c r="Z2949" t="e">
        <f t="shared" si="1529"/>
        <v>#DIV/0!</v>
      </c>
      <c r="AA2949" t="e">
        <f t="shared" si="1530"/>
        <v>#DIV/0!</v>
      </c>
      <c r="AB2949" t="str">
        <f t="shared" si="1531"/>
        <v>0.00549650844748076+0.0256550891729396i</v>
      </c>
      <c r="AC2949" t="str">
        <f t="shared" si="1532"/>
        <v>1.03150807051106+0.000291537458402479i</v>
      </c>
      <c r="AD2949" t="str">
        <f t="shared" si="1533"/>
        <v>0.00533564314331745+0.0248699301212337i</v>
      </c>
      <c r="AE2949" t="e">
        <f t="shared" si="1534"/>
        <v>#DIV/0!</v>
      </c>
      <c r="AF2949" t="str">
        <f t="shared" si="1535"/>
        <v>-18.7074154622124-3.34342877805193i</v>
      </c>
      <c r="AG2949" t="e">
        <f t="shared" si="1536"/>
        <v>#DIV/0!</v>
      </c>
      <c r="AH2949" t="e">
        <f t="shared" si="1537"/>
        <v>#DIV/0!</v>
      </c>
      <c r="AI2949" t="e">
        <f t="shared" si="1538"/>
        <v>#DIV/0!</v>
      </c>
      <c r="AJ2949" t="e">
        <f t="shared" si="1539"/>
        <v>#DIV/0!</v>
      </c>
      <c r="AK2949"/>
      <c r="AL2949"/>
      <c r="AM2949"/>
      <c r="AN2949"/>
    </row>
    <row r="2950" spans="1:40" x14ac:dyDescent="0.3">
      <c r="A2950"/>
      <c r="B2950">
        <f t="shared" si="1540"/>
        <v>1016000</v>
      </c>
      <c r="C2950" s="186" t="str">
        <f t="shared" ref="C2950:C3013" si="1543">IMPRODUCT(COMPLEX(-1,0),IMDIV(IMPRODUCT(G2950,COMPLEX($C$100+$C$101,0)),COMPLEX($C$100,2*PI()*B2950*$C$103*$C$102*(2*$C$100+$C$101))))</f>
        <v>-0.00046452414801775+0.00300224088781688i</v>
      </c>
      <c r="D2950" s="158" t="str">
        <f t="shared" ref="D2950:D3013" si="1544">IMPRODUCT(COMPLEX($C$106,0),IMSUB(C2950,G2950))</f>
        <v>-7.42309415453896-1.12474268117587i</v>
      </c>
      <c r="E2950" t="str">
        <f t="shared" ref="E2950:E3013" si="1545">IMDIV(COMPLEX($C$20*10^3,0),COMPLEX(1,2*PI()*B2950*$C$20*1000*$C$29*10^-12))</f>
        <v>91.5902499904763-1561.11207184251i</v>
      </c>
      <c r="F2950" t="str">
        <f t="shared" ref="F2950:F3013" si="1546">IMDIV(COMPLEX($C$22*1000,0),IMSUM(COMPLEX($C$22*1000,0),E2950))</f>
        <v>0.96776514818315+0.149707807997713i</v>
      </c>
      <c r="G2950" t="str">
        <f t="shared" si="1541"/>
        <v>0.96776514818315+0.149707807997713i</v>
      </c>
      <c r="H2950" t="str">
        <f t="shared" ref="H2950:H3013" si="1547">IMPRODUCT(COMPLEX($C$108,0),IMPRODUCT(COMPLEX(-1,0),D2950),IMDIV(COMPLEX(0,2*PI()*B2950*$C$109*$C$110),COMPLEX(1,2*PI()*B2950*$C$109*$C$110)))</f>
        <v>11.2856655524431+2.21568414600981i</v>
      </c>
      <c r="I2950" t="str">
        <f t="shared" ref="I2950:I3013" si="1548">COMPLEX(0,2*PI()*B2950*$C$113*$C$112*$C$114)</f>
        <v>3989.82267005904i</v>
      </c>
      <c r="J2950" t="str">
        <f t="shared" si="1542"/>
        <v>-3941.7398855719+850.783402447117i</v>
      </c>
      <c r="K2950" t="str">
        <f t="shared" ref="K2950:K3013" si="1549">IMDIV(I2950,J2950)</f>
        <v>0.208747585449118-0.967142378677001i</v>
      </c>
      <c r="L2950" t="str">
        <f t="shared" ref="L2950:L3013" si="1550">IMDIV(COMPLEX($C$117,0),COMPLEX(1,2*PI()*B2950*$C$115*$C$116))</f>
        <v>0.0532028352866276-0.203728138433682i</v>
      </c>
      <c r="M2950" t="str">
        <f t="shared" ref="M2950:M3013" si="1551">IMSUM(K2950,L2950)</f>
        <v>0.261950420735746-1.17087051711068i</v>
      </c>
      <c r="N2950" t="str">
        <f t="shared" ref="N2950:N3013" si="1552">COMPLEX(0,-2*PI()*B2950*$C$43)</f>
        <v>-12.9881505244135i</v>
      </c>
      <c r="O2950" t="str">
        <f t="shared" ref="O2950:O3013" si="1553">IMEXP(N2950)</f>
        <v>0.912361717396438-0.409385022478134i</v>
      </c>
      <c r="P2950" t="str">
        <f t="shared" ref="P2950:P3013" si="1554">IMSUB(COMPLEX(1,0),O2950)</f>
        <v>0.087638282603562+0.409385022478134i</v>
      </c>
      <c r="Q2950" t="str">
        <f t="shared" ref="Q2950:Q3013" si="1555">IMSUM(COMPLEX(0,2*PI()*B2950*$C$43),O2950,COMPLEX(-1,0))</f>
        <v>-0.087638282603562+12.5787655019354i</v>
      </c>
      <c r="R2950" t="str">
        <f t="shared" ref="R2950:R3013" si="1556">IMDIV(P2950,Q2950)</f>
        <v>0.0324956046689705-0.0071935629593375i</v>
      </c>
      <c r="S2950" t="str">
        <f t="shared" ref="S2950:S3013" si="1557">IMDIV(COMPLEX(0,2*PI()*B2950*$C$123),COMPLEX($C$124,0))</f>
        <v>1.42531144300834i</v>
      </c>
      <c r="T2950" t="str">
        <f t="shared" ref="T2950:T3013" si="1558">IMPRODUCT(R2950,S2950)</f>
        <v>0.0102530676019447+0.0463163571821589i</v>
      </c>
      <c r="U2950" t="e">
        <f t="shared" ref="U2950:U3013" si="1559">IMDIV(COMPLEX(1,2*PI()*B2950*$C$16*10^-3*$C$15*10^-6),COMPLEX(0,2*PI()*B2950*$C$15*10^-6))</f>
        <v>#DIV/0!</v>
      </c>
      <c r="V2950" t="str">
        <f t="shared" ref="V2950:V3013" si="1560">IMSUM(COMPLEX($C$18*10^-3,0),IMDIV(COMPLEX(1,0),COMPLEX(0,2*PI()*B2950*($C$17*1*10^-6))))</f>
        <v>0.0000833333333333333-0.000261080943392216i</v>
      </c>
      <c r="W2950" t="e">
        <f t="shared" ref="W2950:W3013" si="1561">IMDIV(IMPRODUCT(U2950,V2950),IMSUM(U2950,V2950))</f>
        <v>#DIV/0!</v>
      </c>
      <c r="X2950" t="e">
        <f t="shared" ref="X2950:X3013" si="1562">IMDIV(IMPRODUCT(COMPLEX($C$19,0),W2950),IMSUM(COMPLEX($C$19,0),W2950))</f>
        <v>#DIV/0!</v>
      </c>
      <c r="Y2950" t="str">
        <f t="shared" ref="Y2950:Y3013" si="1563">COMPLEX($C$13*10^-3,2*PI()*B2950*$C$12*0.000001)</f>
        <v>0.00096+4.34092706502423i</v>
      </c>
      <c r="Z2950" t="e">
        <f t="shared" ref="Z2950:Z3013" si="1564">IMPRODUCT(COMPLEX($C$6,0),IMDIV(X2950,IMSUM(X2950,Y2950)))</f>
        <v>#DIV/0!</v>
      </c>
      <c r="AA2950" t="e">
        <f t="shared" ref="AA2950:AA3013" si="1565">IMDIV(COMPLEX($C$6,0),IMSUM(X2950,Y2950))</f>
        <v>#DIV/0!</v>
      </c>
      <c r="AB2950" t="str">
        <f t="shared" ref="AB2950:AB3013" si="1566">IMPRODUCT(COMPLEX($C$119,0),T2950)</f>
        <v>0.0058507602710161+0.0264297391785624i</v>
      </c>
      <c r="AC2950" t="str">
        <f t="shared" ref="AC2950:AC3013" si="1567">IMSUM(COMPLEX(1,0),IMPRODUCT(AB2950,M2950))</f>
        <v>1.03247841149372+0.0000727985937452082i</v>
      </c>
      <c r="AD2950" t="str">
        <f t="shared" ref="AD2950:AD3013" si="1568">IMDIV(AB2950,AC2950)</f>
        <v>0.00566851926425567+0.0255979458980602i</v>
      </c>
      <c r="AE2950" t="e">
        <f t="shared" ref="AE2950:AE3013" si="1569">IMPRODUCT(AD2950,AA2950,X2950)</f>
        <v>#DIV/0!</v>
      </c>
      <c r="AF2950" t="str">
        <f t="shared" ref="AF2950:AF3013" si="1570">IMSUB(D2950,H2950)</f>
        <v>-18.7087597069821-3.34042682718568i</v>
      </c>
      <c r="AG2950" t="e">
        <f t="shared" ref="AG2950:AG3013" si="1571">IMSUM(COMPLEX(1,0),IMPRODUCT(AD2950,AA2950,COMPLEX($C$127,0)))</f>
        <v>#DIV/0!</v>
      </c>
      <c r="AH2950" t="e">
        <f t="shared" ref="AH2950:AH3013" si="1572">IMDIV(IMPRODUCT(AE2950,AF2950),AG2950)</f>
        <v>#DIV/0!</v>
      </c>
      <c r="AI2950" t="e">
        <f t="shared" ref="AI2950:AI3013" si="1573">20*LOG10(IMABS(AH2950))</f>
        <v>#DIV/0!</v>
      </c>
      <c r="AJ2950" t="e">
        <f t="shared" ref="AJ2950:AJ3013" si="1574">IMARGUMENT(AH2950)*180/PI()</f>
        <v>#DIV/0!</v>
      </c>
      <c r="AK2950"/>
      <c r="AL2950"/>
      <c r="AM2950"/>
      <c r="AN2950"/>
    </row>
    <row r="2951" spans="1:40" x14ac:dyDescent="0.3">
      <c r="A2951"/>
      <c r="B2951">
        <f t="shared" si="1540"/>
        <v>1017000</v>
      </c>
      <c r="C2951" s="186" t="str">
        <f t="shared" si="1543"/>
        <v>-0.000463651456521977+0.00299947654271464i</v>
      </c>
      <c r="D2951" s="158" t="str">
        <f t="shared" si="1544"/>
        <v>-7.42355174776266-1.12373517096549i</v>
      </c>
      <c r="E2951" t="str">
        <f t="shared" si="1545"/>
        <v>91.4108364138855-1559.58757087791i</v>
      </c>
      <c r="F2951" t="str">
        <f t="shared" si="1546"/>
        <v>0.967825706947303+0.149573629277344i</v>
      </c>
      <c r="G2951" t="str">
        <f t="shared" si="1541"/>
        <v>0.967825706947303+0.149573629277344i</v>
      </c>
      <c r="H2951" t="str">
        <f t="shared" si="1547"/>
        <v>11.2865484738388+2.21369480832258i</v>
      </c>
      <c r="I2951" t="str">
        <f t="shared" si="1548"/>
        <v>3993.74966087602i</v>
      </c>
      <c r="J2951" t="str">
        <f t="shared" si="1542"/>
        <v>-3949.50500409615+851.620787685746i</v>
      </c>
      <c r="K2951" t="str">
        <f t="shared" si="1549"/>
        <v>0.208355302345323-0.966275507998138i</v>
      </c>
      <c r="L2951" t="str">
        <f t="shared" si="1550"/>
        <v>0.0531049238876612-0.203553359831282i</v>
      </c>
      <c r="M2951" t="str">
        <f t="shared" si="1551"/>
        <v>0.261460226232984-1.16982886782942i</v>
      </c>
      <c r="N2951" t="str">
        <f t="shared" si="1552"/>
        <v>-13.0009341371344i</v>
      </c>
      <c r="O2951" t="str">
        <f t="shared" si="1553"/>
        <v>0.907053891950997-0.421014533117978i</v>
      </c>
      <c r="P2951" t="str">
        <f t="shared" si="1554"/>
        <v>0.0929461080490031+0.421014533117978i</v>
      </c>
      <c r="Q2951" t="str">
        <f t="shared" si="1555"/>
        <v>-0.0929461080490031+12.5799196040164i</v>
      </c>
      <c r="R2951" t="str">
        <f t="shared" si="1556"/>
        <v>0.0334107748351688-0.0076353039256441i</v>
      </c>
      <c r="S2951" t="str">
        <f t="shared" si="1557"/>
        <v>1.42671430860185i</v>
      </c>
      <c r="T2951" t="str">
        <f t="shared" si="1558"/>
        <v>0.0108933973612403+0.0476676305188099i</v>
      </c>
      <c r="U2951" t="e">
        <f t="shared" si="1559"/>
        <v>#DIV/0!</v>
      </c>
      <c r="V2951" t="str">
        <f t="shared" si="1560"/>
        <v>0.0000833333333333333-0.000260824226633719i</v>
      </c>
      <c r="W2951" t="e">
        <f t="shared" si="1561"/>
        <v>#DIV/0!</v>
      </c>
      <c r="X2951" t="e">
        <f t="shared" si="1562"/>
        <v>#DIV/0!</v>
      </c>
      <c r="Y2951" t="str">
        <f t="shared" si="1563"/>
        <v>0.00096+4.34519963103311i</v>
      </c>
      <c r="Z2951" t="e">
        <f t="shared" si="1564"/>
        <v>#DIV/0!</v>
      </c>
      <c r="AA2951" t="e">
        <f t="shared" si="1565"/>
        <v>#DIV/0!</v>
      </c>
      <c r="AB2951" t="str">
        <f t="shared" si="1566"/>
        <v>0.00621615490816113+0.0272008231760834i</v>
      </c>
      <c r="AC2951" t="str">
        <f t="shared" si="1567"/>
        <v>1.03344558544869-0.000159904077124267i</v>
      </c>
      <c r="AD2951" t="str">
        <f t="shared" si="1568"/>
        <v>0.00601090767502442+0.0263214481030636i</v>
      </c>
      <c r="AE2951" t="e">
        <f t="shared" si="1569"/>
        <v>#DIV/0!</v>
      </c>
      <c r="AF2951" t="str">
        <f t="shared" si="1570"/>
        <v>-18.7101002216015-3.33742997928807i</v>
      </c>
      <c r="AG2951" t="e">
        <f t="shared" si="1571"/>
        <v>#DIV/0!</v>
      </c>
      <c r="AH2951" t="e">
        <f t="shared" si="1572"/>
        <v>#DIV/0!</v>
      </c>
      <c r="AI2951" t="e">
        <f t="shared" si="1573"/>
        <v>#DIV/0!</v>
      </c>
      <c r="AJ2951" t="e">
        <f t="shared" si="1574"/>
        <v>#DIV/0!</v>
      </c>
      <c r="AK2951"/>
      <c r="AL2951"/>
      <c r="AM2951"/>
      <c r="AN2951"/>
    </row>
    <row r="2952" spans="1:40" x14ac:dyDescent="0.3">
      <c r="A2952"/>
      <c r="B2952">
        <f t="shared" si="1540"/>
        <v>1018000</v>
      </c>
      <c r="C2952" s="186" t="str">
        <f t="shared" si="1543"/>
        <v>-0.000462781184190628+0.00299671710871073i</v>
      </c>
      <c r="D2952" s="158" t="str">
        <f t="shared" si="1544"/>
        <v>-7.42400807250927-1.12272936755632i</v>
      </c>
      <c r="E2952" t="str">
        <f t="shared" si="1545"/>
        <v>91.231948892454-1558.06603420067i</v>
      </c>
      <c r="F2952" t="str">
        <f t="shared" si="1546"/>
        <v>0.967886097838757+0.149439678094318i</v>
      </c>
      <c r="G2952" t="str">
        <f t="shared" si="1541"/>
        <v>0.967886097838757+0.149439678094318i</v>
      </c>
      <c r="H2952" t="str">
        <f t="shared" si="1547"/>
        <v>11.2874289471279+2.21170885467289i</v>
      </c>
      <c r="I2952" t="str">
        <f t="shared" si="1548"/>
        <v>3997.67665169301i</v>
      </c>
      <c r="J2952" t="str">
        <f t="shared" si="1542"/>
        <v>-3957.2777616942+852.458172924375i</v>
      </c>
      <c r="K2952" t="str">
        <f t="shared" si="1549"/>
        <v>0.207964107104288-0.965410107397021i</v>
      </c>
      <c r="L2952" t="str">
        <f t="shared" si="1550"/>
        <v>0.053007276415818-0.203378855817147i</v>
      </c>
      <c r="M2952" t="str">
        <f t="shared" si="1551"/>
        <v>0.260971383520106-1.16878896321417i</v>
      </c>
      <c r="N2952" t="str">
        <f t="shared" si="1552"/>
        <v>-13.0137177498552i</v>
      </c>
      <c r="O2952" t="str">
        <f t="shared" si="1553"/>
        <v>0.901597837093142-0.432575242182176i</v>
      </c>
      <c r="P2952" t="str">
        <f t="shared" si="1554"/>
        <v>0.098402162906858+0.432575242182176i</v>
      </c>
      <c r="Q2952" t="str">
        <f t="shared" si="1555"/>
        <v>-0.098402162906858+12.581142507673i</v>
      </c>
      <c r="R2952" t="str">
        <f t="shared" si="1556"/>
        <v>0.0343195528807351-0.00808982817564028i</v>
      </c>
      <c r="S2952" t="str">
        <f t="shared" si="1557"/>
        <v>1.42811717419536i</v>
      </c>
      <c r="T2952" t="str">
        <f t="shared" si="1558"/>
        <v>0.0115532225539214+0.0490123428796836i</v>
      </c>
      <c r="U2952" t="e">
        <f t="shared" si="1559"/>
        <v>#DIV/0!</v>
      </c>
      <c r="V2952" t="str">
        <f t="shared" si="1560"/>
        <v>0.0000833333333333333-0.000260568014230346i</v>
      </c>
      <c r="W2952" t="e">
        <f t="shared" si="1561"/>
        <v>#DIV/0!</v>
      </c>
      <c r="X2952" t="e">
        <f t="shared" si="1562"/>
        <v>#DIV/0!</v>
      </c>
      <c r="Y2952" t="str">
        <f t="shared" si="1563"/>
        <v>0.00096+4.349472197042i</v>
      </c>
      <c r="Z2952" t="e">
        <f t="shared" si="1564"/>
        <v>#DIV/0!</v>
      </c>
      <c r="AA2952" t="e">
        <f t="shared" si="1565"/>
        <v>#DIV/0!</v>
      </c>
      <c r="AB2952" t="str">
        <f t="shared" si="1566"/>
        <v>0.00659267432391353+0.0279681632505263i</v>
      </c>
      <c r="AC2952" t="str">
        <f t="shared" si="1567"/>
        <v>1.034409379868-0.00040655472984954i</v>
      </c>
      <c r="AD2952" t="str">
        <f t="shared" si="1568"/>
        <v>0.00636274291994773+0.0270403097633594i</v>
      </c>
      <c r="AE2952" t="e">
        <f t="shared" si="1569"/>
        <v>#DIV/0!</v>
      </c>
      <c r="AF2952" t="str">
        <f t="shared" si="1570"/>
        <v>-18.7114370196372-3.33443822222921i</v>
      </c>
      <c r="AG2952" t="e">
        <f t="shared" si="1571"/>
        <v>#DIV/0!</v>
      </c>
      <c r="AH2952" t="e">
        <f t="shared" si="1572"/>
        <v>#DIV/0!</v>
      </c>
      <c r="AI2952" t="e">
        <f t="shared" si="1573"/>
        <v>#DIV/0!</v>
      </c>
      <c r="AJ2952" t="e">
        <f t="shared" si="1574"/>
        <v>#DIV/0!</v>
      </c>
      <c r="AK2952"/>
      <c r="AL2952"/>
      <c r="AM2952"/>
      <c r="AN2952"/>
    </row>
    <row r="2953" spans="1:40" x14ac:dyDescent="0.3">
      <c r="A2953"/>
      <c r="B2953">
        <f t="shared" si="1540"/>
        <v>1019000</v>
      </c>
      <c r="C2953" s="186" t="str">
        <f t="shared" si="1543"/>
        <v>-0.000461913322234144+0.00299396257323343i</v>
      </c>
      <c r="D2953" s="158" t="str">
        <f t="shared" si="1544"/>
        <v>-7.4244631333876-1.12172526691288i</v>
      </c>
      <c r="E2953" t="str">
        <f t="shared" si="1545"/>
        <v>91.0535853739553-1556.54745320377i</v>
      </c>
      <c r="F2953" t="str">
        <f t="shared" si="1546"/>
        <v>0.967946321467452+0.149305953909696i</v>
      </c>
      <c r="G2953" t="str">
        <f t="shared" si="1541"/>
        <v>0.967946321467452+0.149305953909696i</v>
      </c>
      <c r="H2953" t="str">
        <f t="shared" si="1547"/>
        <v>11.2883069812083+2.20972627700113i</v>
      </c>
      <c r="I2953" t="str">
        <f t="shared" si="1548"/>
        <v>4001.60364251i</v>
      </c>
      <c r="J2953" t="str">
        <f t="shared" si="1542"/>
        <v>-3965.05815836606+853.295558163004i</v>
      </c>
      <c r="K2953" t="str">
        <f t="shared" si="1549"/>
        <v>0.207573995771486-0.964546173391831i</v>
      </c>
      <c r="L2953" t="str">
        <f t="shared" si="1550"/>
        <v>0.0529098919462879-0.203204625823672i</v>
      </c>
      <c r="M2953" t="str">
        <f t="shared" si="1551"/>
        <v>0.260483887717774-1.1677507992155i</v>
      </c>
      <c r="N2953" t="str">
        <f t="shared" si="1552"/>
        <v>-13.0265013625761i</v>
      </c>
      <c r="O2953" t="str">
        <f t="shared" si="1553"/>
        <v>0.895994444443245-0.444065260436843i</v>
      </c>
      <c r="P2953" t="str">
        <f t="shared" si="1554"/>
        <v>0.104005555556755+0.444065260436843i</v>
      </c>
      <c r="Q2953" t="str">
        <f t="shared" si="1555"/>
        <v>-0.104005555556755+12.5824361021393i</v>
      </c>
      <c r="R2953" t="str">
        <f t="shared" si="1556"/>
        <v>0.035221738764154-0.0085570720320439i</v>
      </c>
      <c r="S2953" t="str">
        <f t="shared" si="1557"/>
        <v>1.42952003978887i</v>
      </c>
      <c r="T2953" t="str">
        <f t="shared" si="1558"/>
        <v>0.0122325059517236+0.0503501813995666i</v>
      </c>
      <c r="U2953" t="e">
        <f t="shared" si="1559"/>
        <v>#DIV/0!</v>
      </c>
      <c r="V2953" t="str">
        <f t="shared" si="1560"/>
        <v>0.0000833333333333333-0.000260312304697244i</v>
      </c>
      <c r="W2953" t="e">
        <f t="shared" si="1561"/>
        <v>#DIV/0!</v>
      </c>
      <c r="X2953" t="e">
        <f t="shared" si="1562"/>
        <v>#DIV/0!</v>
      </c>
      <c r="Y2953" t="str">
        <f t="shared" si="1563"/>
        <v>0.00096+4.35374476305088i</v>
      </c>
      <c r="Z2953" t="e">
        <f t="shared" si="1564"/>
        <v>#DIV/0!</v>
      </c>
      <c r="AA2953" t="e">
        <f t="shared" si="1565"/>
        <v>#DIV/0!</v>
      </c>
      <c r="AB2953" t="str">
        <f t="shared" si="1566"/>
        <v>0.00698029727451888+0.0287315808700182i</v>
      </c>
      <c r="AC2953" t="str">
        <f t="shared" si="1567"/>
        <v>1.03536958149518-0.000667133835781235i</v>
      </c>
      <c r="AD2953" t="str">
        <f t="shared" si="1568"/>
        <v>0.006723957798551+0.0277544049616352i</v>
      </c>
      <c r="AE2953" t="e">
        <f t="shared" si="1569"/>
        <v>#DIV/0!</v>
      </c>
      <c r="AF2953" t="str">
        <f t="shared" si="1570"/>
        <v>-18.7127701145959-3.33145154391401i</v>
      </c>
      <c r="AG2953" t="e">
        <f t="shared" si="1571"/>
        <v>#DIV/0!</v>
      </c>
      <c r="AH2953" t="e">
        <f t="shared" si="1572"/>
        <v>#DIV/0!</v>
      </c>
      <c r="AI2953" t="e">
        <f t="shared" si="1573"/>
        <v>#DIV/0!</v>
      </c>
      <c r="AJ2953" t="e">
        <f t="shared" si="1574"/>
        <v>#DIV/0!</v>
      </c>
      <c r="AK2953"/>
      <c r="AL2953"/>
      <c r="AM2953"/>
      <c r="AN2953"/>
    </row>
    <row r="2954" spans="1:40" x14ac:dyDescent="0.3">
      <c r="A2954"/>
      <c r="B2954">
        <f t="shared" si="1540"/>
        <v>1020000</v>
      </c>
      <c r="C2954" s="186" t="str">
        <f t="shared" si="1543"/>
        <v>-0.000461047861902147+0.00299121292375193i</v>
      </c>
      <c r="D2954" s="158" t="str">
        <f t="shared" si="1544"/>
        <v>-7.42491693498579-1.12072286501107i</v>
      </c>
      <c r="E2954" t="str">
        <f t="shared" si="1545"/>
        <v>90.8757438161526-1555.0318193134i</v>
      </c>
      <c r="F2954" t="str">
        <f t="shared" si="1546"/>
        <v>0.968006378440592+0.149172456186065i</v>
      </c>
      <c r="G2954" t="str">
        <f t="shared" si="1541"/>
        <v>0.968006378440592+0.149172456186065i</v>
      </c>
      <c r="H2954" t="str">
        <f t="shared" si="1547"/>
        <v>11.2891825849377+2.20774706727072i</v>
      </c>
      <c r="I2954" t="str">
        <f t="shared" si="1548"/>
        <v>4005.53063332699i</v>
      </c>
      <c r="J2954" t="str">
        <f t="shared" si="1542"/>
        <v>-3972.84619411173+854.132943401633i</v>
      </c>
      <c r="K2954" t="str">
        <f t="shared" si="1549"/>
        <v>0.207184964410038-0.963683702510636i</v>
      </c>
      <c r="L2954" t="str">
        <f t="shared" si="1550"/>
        <v>0.0528127695582011-0.203030669284454i</v>
      </c>
      <c r="M2954" t="str">
        <f t="shared" si="1551"/>
        <v>0.259997733968239-1.16671437179509i</v>
      </c>
      <c r="N2954" t="str">
        <f t="shared" si="1552"/>
        <v>-13.039284975297i</v>
      </c>
      <c r="O2954" t="str">
        <f t="shared" si="1553"/>
        <v>0.89024462969953-0.455482710200011i</v>
      </c>
      <c r="P2954" t="str">
        <f t="shared" si="1554"/>
        <v>0.10975537030047+0.455482710200011i</v>
      </c>
      <c r="Q2954" t="str">
        <f t="shared" si="1555"/>
        <v>-0.10975537030047+12.583802265097i</v>
      </c>
      <c r="R2954" t="str">
        <f t="shared" si="1556"/>
        <v>0.0361171325523105-0.00903696809297118i</v>
      </c>
      <c r="S2954" t="str">
        <f t="shared" si="1557"/>
        <v>1.43092290538239i</v>
      </c>
      <c r="T2954" t="str">
        <f t="shared" si="1558"/>
        <v>0.0129312046394423+0.051680832245833i</v>
      </c>
      <c r="U2954" t="e">
        <f t="shared" si="1559"/>
        <v>#DIV/0!</v>
      </c>
      <c r="V2954" t="str">
        <f t="shared" si="1560"/>
        <v>0.0000833333333333333-0.000260057096555384i</v>
      </c>
      <c r="W2954" t="e">
        <f t="shared" si="1561"/>
        <v>#DIV/0!</v>
      </c>
      <c r="X2954" t="e">
        <f t="shared" si="1562"/>
        <v>#DIV/0!</v>
      </c>
      <c r="Y2954" t="str">
        <f t="shared" si="1563"/>
        <v>0.00096+4.35801732905976i</v>
      </c>
      <c r="Z2954" t="e">
        <f t="shared" si="1564"/>
        <v>#DIV/0!</v>
      </c>
      <c r="AA2954" t="e">
        <f t="shared" si="1565"/>
        <v>#DIV/0!</v>
      </c>
      <c r="AB2954" t="str">
        <f t="shared" si="1566"/>
        <v>0.00737899927105505+0.0294908969506469i</v>
      </c>
      <c r="AC2954" t="str">
        <f t="shared" si="1567"/>
        <v>1.03632597639888-0.000941618119146376i</v>
      </c>
      <c r="AD2954" t="str">
        <f t="shared" si="1568"/>
        <v>0.00709448338520211+0.0284636088610355i</v>
      </c>
      <c r="AE2954" t="e">
        <f t="shared" si="1569"/>
        <v>#DIV/0!</v>
      </c>
      <c r="AF2954" t="str">
        <f t="shared" si="1570"/>
        <v>-18.7140995199235-3.32846993228179i</v>
      </c>
      <c r="AG2954" t="e">
        <f t="shared" si="1571"/>
        <v>#DIV/0!</v>
      </c>
      <c r="AH2954" t="e">
        <f t="shared" si="1572"/>
        <v>#DIV/0!</v>
      </c>
      <c r="AI2954" t="e">
        <f t="shared" si="1573"/>
        <v>#DIV/0!</v>
      </c>
      <c r="AJ2954" t="e">
        <f t="shared" si="1574"/>
        <v>#DIV/0!</v>
      </c>
      <c r="AK2954"/>
      <c r="AL2954"/>
      <c r="AM2954"/>
      <c r="AN2954"/>
    </row>
    <row r="2955" spans="1:40" x14ac:dyDescent="0.3">
      <c r="A2955"/>
      <c r="B2955">
        <f t="shared" si="1540"/>
        <v>1021000</v>
      </c>
      <c r="C2955" s="186" t="str">
        <f t="shared" si="1543"/>
        <v>-0.000460184794483265+0.00298846814777613i</v>
      </c>
      <c r="D2955" s="158" t="str">
        <f t="shared" si="1544"/>
        <v>-7.42536948187167-1.1197221578382i</v>
      </c>
      <c r="E2955" t="str">
        <f t="shared" si="1545"/>
        <v>90.6984221867362-1553.51912398872i</v>
      </c>
      <c r="F2955" t="str">
        <f t="shared" si="1546"/>
        <v>0.968066269362691+0.149039184387541i</v>
      </c>
      <c r="G2955" t="str">
        <f t="shared" si="1541"/>
        <v>0.968066269362691+0.149039184387541i</v>
      </c>
      <c r="H2955" t="str">
        <f t="shared" si="1547"/>
        <v>11.2900557671347+2.20577121746819i</v>
      </c>
      <c r="I2955" t="str">
        <f t="shared" si="1548"/>
        <v>4009.45762414397i</v>
      </c>
      <c r="J2955" t="str">
        <f t="shared" si="1542"/>
        <v>-3980.64186893121+854.970328640263i</v>
      </c>
      <c r="K2955" t="str">
        <f t="shared" si="1549"/>
        <v>0.206797009100619-0.962822691291354i</v>
      </c>
      <c r="L2955" t="str">
        <f t="shared" si="1550"/>
        <v>0.0527159083346063-0.202856985634287i</v>
      </c>
      <c r="M2955" t="str">
        <f t="shared" si="1551"/>
        <v>0.259512917435225-1.16567967692564i</v>
      </c>
      <c r="N2955" t="str">
        <f t="shared" si="1552"/>
        <v>-13.0520685880179i</v>
      </c>
      <c r="O2955" t="str">
        <f t="shared" si="1553"/>
        <v>0.884349332488263-0.466825725648837i</v>
      </c>
      <c r="P2955" t="str">
        <f t="shared" si="1554"/>
        <v>0.115650667511737+0.466825725648837i</v>
      </c>
      <c r="Q2955" t="str">
        <f t="shared" si="1555"/>
        <v>-0.115650667511737+12.5852428623691i</v>
      </c>
      <c r="R2955" t="str">
        <f t="shared" si="1556"/>
        <v>0.0370055345012164-0.00952944520737322i</v>
      </c>
      <c r="S2955" t="str">
        <f t="shared" si="1557"/>
        <v>1.4323257709759i</v>
      </c>
      <c r="T2955" t="str">
        <f t="shared" si="1558"/>
        <v>0.0136492699536234+0.0530039807348301i</v>
      </c>
      <c r="U2955" t="e">
        <f t="shared" si="1559"/>
        <v>#DIV/0!</v>
      </c>
      <c r="V2955" t="str">
        <f t="shared" si="1560"/>
        <v>0.0000833333333333333-0.00025980238833153i</v>
      </c>
      <c r="W2955" t="e">
        <f t="shared" si="1561"/>
        <v>#DIV/0!</v>
      </c>
      <c r="X2955" t="e">
        <f t="shared" si="1562"/>
        <v>#DIV/0!</v>
      </c>
      <c r="Y2955" t="str">
        <f t="shared" si="1563"/>
        <v>0.00096+4.36228989506864i</v>
      </c>
      <c r="Z2955" t="e">
        <f t="shared" si="1564"/>
        <v>#DIV/0!</v>
      </c>
      <c r="AA2955" t="e">
        <f t="shared" si="1565"/>
        <v>#DIV/0!</v>
      </c>
      <c r="AB2955" t="str">
        <f t="shared" si="1566"/>
        <v>0.00778875254444697+0.0302459319228742i</v>
      </c>
      <c r="AC2955" t="str">
        <f t="shared" si="1567"/>
        <v>1.03727835004816-0.00122998051581241i</v>
      </c>
      <c r="AD2955" t="str">
        <f t="shared" si="1568"/>
        <v>0.00747424904914901+0.0291677977296743i</v>
      </c>
      <c r="AE2955" t="e">
        <f t="shared" si="1569"/>
        <v>#DIV/0!</v>
      </c>
      <c r="AF2955" t="str">
        <f t="shared" si="1570"/>
        <v>-18.7154252490064-3.32549337530639i</v>
      </c>
      <c r="AG2955" t="e">
        <f t="shared" si="1571"/>
        <v>#DIV/0!</v>
      </c>
      <c r="AH2955" t="e">
        <f t="shared" si="1572"/>
        <v>#DIV/0!</v>
      </c>
      <c r="AI2955" t="e">
        <f t="shared" si="1573"/>
        <v>#DIV/0!</v>
      </c>
      <c r="AJ2955" t="e">
        <f t="shared" si="1574"/>
        <v>#DIV/0!</v>
      </c>
      <c r="AK2955"/>
      <c r="AL2955"/>
      <c r="AM2955"/>
      <c r="AN2955"/>
    </row>
    <row r="2956" spans="1:40" x14ac:dyDescent="0.3">
      <c r="A2956"/>
      <c r="B2956">
        <f t="shared" si="1540"/>
        <v>1022000</v>
      </c>
      <c r="C2956" s="186" t="str">
        <f t="shared" si="1543"/>
        <v>-0.000459324111304894+0.00298572823285648i</v>
      </c>
      <c r="D2956" s="158" t="str">
        <f t="shared" si="1544"/>
        <v>-7.42582077859248-1.11872314139289i</v>
      </c>
      <c r="E2956" t="str">
        <f t="shared" si="1545"/>
        <v>90.5216184632674-1552.00935872179i</v>
      </c>
      <c r="F2956" t="str">
        <f t="shared" si="1546"/>
        <v>0.96812599483554+0.148906137979755i</v>
      </c>
      <c r="G2956" t="str">
        <f t="shared" si="1541"/>
        <v>0.96812599483554+0.148906137979755i</v>
      </c>
      <c r="H2956" t="str">
        <f t="shared" si="1547"/>
        <v>11.2909265365781+2.203798719603i</v>
      </c>
      <c r="I2956" t="str">
        <f t="shared" si="1548"/>
        <v>4013.38461496096i</v>
      </c>
      <c r="J2956" t="str">
        <f t="shared" si="1542"/>
        <v>-3988.44518282449+855.807713878891i</v>
      </c>
      <c r="K2956" t="str">
        <f t="shared" si="1549"/>
        <v>0.206410125941367-0.961963136281735i</v>
      </c>
      <c r="L2956" t="str">
        <f t="shared" si="1550"/>
        <v>0.052619307362453-0.202683574309168i</v>
      </c>
      <c r="M2956" t="str">
        <f t="shared" si="1551"/>
        <v>0.25902943330382-1.1646467105909i</v>
      </c>
      <c r="N2956" t="str">
        <f t="shared" si="1552"/>
        <v>-13.0648522007388i</v>
      </c>
      <c r="O2956" t="str">
        <f t="shared" si="1553"/>
        <v>0.87830951621024-0.478092453124429i</v>
      </c>
      <c r="P2956" t="str">
        <f t="shared" si="1554"/>
        <v>0.12169048378976+0.478092453124429i</v>
      </c>
      <c r="Q2956" t="str">
        <f t="shared" si="1555"/>
        <v>-0.12169048378976+12.5867597476144i</v>
      </c>
      <c r="R2956" t="str">
        <f t="shared" si="1556"/>
        <v>0.0378867451380318-0.0100344284523874i</v>
      </c>
      <c r="S2956" t="str">
        <f t="shared" si="1557"/>
        <v>1.43372863656941i</v>
      </c>
      <c r="T2956" t="str">
        <f t="shared" si="1558"/>
        <v>0.0143866474237947+0.0543193114508031i</v>
      </c>
      <c r="U2956" t="e">
        <f t="shared" si="1559"/>
        <v>#DIV/0!</v>
      </c>
      <c r="V2956" t="str">
        <f t="shared" si="1560"/>
        <v>0.0000833333333333333-0.000259548178558212i</v>
      </c>
      <c r="W2956" t="e">
        <f t="shared" si="1561"/>
        <v>#DIV/0!</v>
      </c>
      <c r="X2956" t="e">
        <f t="shared" si="1562"/>
        <v>#DIV/0!</v>
      </c>
      <c r="Y2956" t="str">
        <f t="shared" si="1563"/>
        <v>0.00096+4.36656246107752i</v>
      </c>
      <c r="Z2956" t="e">
        <f t="shared" si="1564"/>
        <v>#DIV/0!</v>
      </c>
      <c r="AA2956" t="e">
        <f t="shared" si="1565"/>
        <v>#DIV/0!</v>
      </c>
      <c r="AB2956" t="str">
        <f t="shared" si="1566"/>
        <v>0.00820952601193121+0.030996505799399i</v>
      </c>
      <c r="AC2956" t="str">
        <f t="shared" si="1567"/>
        <v>1.03822648738965-0.00153219013368922i</v>
      </c>
      <c r="AD2956" t="str">
        <f t="shared" si="1568"/>
        <v>0.0078631824749037+0.0298668489646892i</v>
      </c>
      <c r="AE2956" t="e">
        <f t="shared" si="1569"/>
        <v>#DIV/0!</v>
      </c>
      <c r="AF2956" t="str">
        <f t="shared" si="1570"/>
        <v>-18.7167473151706-3.32252186099589i</v>
      </c>
      <c r="AG2956" t="e">
        <f t="shared" si="1571"/>
        <v>#DIV/0!</v>
      </c>
      <c r="AH2956" t="e">
        <f t="shared" si="1572"/>
        <v>#DIV/0!</v>
      </c>
      <c r="AI2956" t="e">
        <f t="shared" si="1573"/>
        <v>#DIV/0!</v>
      </c>
      <c r="AJ2956" t="e">
        <f t="shared" si="1574"/>
        <v>#DIV/0!</v>
      </c>
      <c r="AK2956"/>
      <c r="AL2956"/>
      <c r="AM2956"/>
      <c r="AN2956"/>
    </row>
    <row r="2957" spans="1:40" x14ac:dyDescent="0.3">
      <c r="A2957"/>
      <c r="B2957">
        <f t="shared" si="1540"/>
        <v>1023000</v>
      </c>
      <c r="C2957" s="186" t="str">
        <f t="shared" si="1543"/>
        <v>-0.000458465803733047+0.00298299316658396i</v>
      </c>
      <c r="D2957" s="158" t="str">
        <f t="shared" si="1544"/>
        <v>-7.42627082967557-1.11772581168515i</v>
      </c>
      <c r="E2957" t="str">
        <f t="shared" si="1545"/>
        <v>90.3453306331178-1550.50251503731i</v>
      </c>
      <c r="F2957" t="str">
        <f t="shared" si="1546"/>
        <v>0.968185555458298+0.148773316429865i</v>
      </c>
      <c r="G2957" t="str">
        <f t="shared" si="1541"/>
        <v>0.968185555458298+0.148773316429865i</v>
      </c>
      <c r="H2957" t="str">
        <f t="shared" si="1547"/>
        <v>11.2917949020084+2.20182956570763i</v>
      </c>
      <c r="I2957" t="str">
        <f t="shared" si="1548"/>
        <v>4017.31160577795i</v>
      </c>
      <c r="J2957" t="str">
        <f t="shared" si="1542"/>
        <v>-3996.25613579158+856.645099117521i</v>
      </c>
      <c r="K2957" t="str">
        <f t="shared" si="1549"/>
        <v>0.206024311047789-0.961105034039317i</v>
      </c>
      <c r="L2957" t="str">
        <f t="shared" si="1550"/>
        <v>0.0525229657325717-0.20251043474629i</v>
      </c>
      <c r="M2957" t="str">
        <f t="shared" si="1551"/>
        <v>0.258547276780361-1.16361546878561i</v>
      </c>
      <c r="N2957" t="str">
        <f t="shared" si="1552"/>
        <v>-13.0776358134596i</v>
      </c>
      <c r="O2957" t="str">
        <f t="shared" si="1553"/>
        <v>0.872126167883401-0.489281051434668i</v>
      </c>
      <c r="P2957" t="str">
        <f t="shared" si="1554"/>
        <v>0.127873832116599+0.489281051434668i</v>
      </c>
      <c r="Q2957" t="str">
        <f t="shared" si="1555"/>
        <v>-0.127873832116599+12.5883547620249i</v>
      </c>
      <c r="R2957" t="str">
        <f t="shared" si="1556"/>
        <v>0.0387605653443601-0.010551839112677i</v>
      </c>
      <c r="S2957" t="str">
        <f t="shared" si="1557"/>
        <v>1.43513150216292i</v>
      </c>
      <c r="T2957" t="str">
        <f t="shared" si="1558"/>
        <v>0.0151432767163576+0.0556265083673355i</v>
      </c>
      <c r="U2957" t="e">
        <f t="shared" si="1559"/>
        <v>#DIV/0!</v>
      </c>
      <c r="V2957" t="str">
        <f t="shared" si="1560"/>
        <v>0.0000833333333333333-0.000259294465773697i</v>
      </c>
      <c r="W2957" t="e">
        <f t="shared" si="1561"/>
        <v>#DIV/0!</v>
      </c>
      <c r="X2957" t="e">
        <f t="shared" si="1562"/>
        <v>#DIV/0!</v>
      </c>
      <c r="Y2957" t="str">
        <f t="shared" si="1563"/>
        <v>0.00096+4.37083502708641i</v>
      </c>
      <c r="Z2957" t="e">
        <f t="shared" si="1564"/>
        <v>#DIV/0!</v>
      </c>
      <c r="AA2957" t="e">
        <f t="shared" si="1565"/>
        <v>#DIV/0!</v>
      </c>
      <c r="AB2957" t="str">
        <f t="shared" si="1566"/>
        <v>0.00864128524503862+0.0317424382444549i</v>
      </c>
      <c r="AC2957" t="str">
        <f t="shared" si="1567"/>
        <v>1.03917017292621-0.00184821221484319i</v>
      </c>
      <c r="AD2957" t="str">
        <f t="shared" si="1568"/>
        <v>0.00826120968297312+0.0305606411158564i</v>
      </c>
      <c r="AE2957" t="e">
        <f t="shared" si="1569"/>
        <v>#DIV/0!</v>
      </c>
      <c r="AF2957" t="str">
        <f t="shared" si="1570"/>
        <v>-18.718065731684-3.31955537739278i</v>
      </c>
      <c r="AG2957" t="e">
        <f t="shared" si="1571"/>
        <v>#DIV/0!</v>
      </c>
      <c r="AH2957" t="e">
        <f t="shared" si="1572"/>
        <v>#DIV/0!</v>
      </c>
      <c r="AI2957" t="e">
        <f t="shared" si="1573"/>
        <v>#DIV/0!</v>
      </c>
      <c r="AJ2957" t="e">
        <f t="shared" si="1574"/>
        <v>#DIV/0!</v>
      </c>
      <c r="AK2957"/>
      <c r="AL2957"/>
      <c r="AM2957"/>
      <c r="AN2957"/>
    </row>
    <row r="2958" spans="1:40" x14ac:dyDescent="0.3">
      <c r="A2958"/>
      <c r="B2958">
        <f t="shared" si="1540"/>
        <v>1024000</v>
      </c>
      <c r="C2958" s="186" t="str">
        <f t="shared" si="1543"/>
        <v>-0.000457609863172088+0.00298026293658973i</v>
      </c>
      <c r="D2958" s="158" t="str">
        <f t="shared" si="1544"/>
        <v>-7.4267196396279-1.11673016473621i</v>
      </c>
      <c r="E2958" t="str">
        <f t="shared" si="1545"/>
        <v>90.169556693418-1548.99858449257i</v>
      </c>
      <c r="F2958" t="str">
        <f t="shared" si="1546"/>
        <v>0.968244951827423+0.148640719206531i</v>
      </c>
      <c r="G2958" t="str">
        <f t="shared" si="1541"/>
        <v>0.968244951827423+0.148640719206531i</v>
      </c>
      <c r="H2958" t="str">
        <f t="shared" si="1547"/>
        <v>11.2926608721264+2.19986374783731i</v>
      </c>
      <c r="I2958" t="str">
        <f t="shared" si="1548"/>
        <v>4021.23859659494i</v>
      </c>
      <c r="J2958" t="str">
        <f t="shared" si="1542"/>
        <v>-4004.07472783247+857.482484356149i</v>
      </c>
      <c r="K2958" t="str">
        <f t="shared" si="1549"/>
        <v>0.205639560552673-0.960248381131412i</v>
      </c>
      <c r="L2958" t="str">
        <f t="shared" si="1550"/>
        <v>0.0524268825396546-0.202337566384047i</v>
      </c>
      <c r="M2958" t="str">
        <f t="shared" si="1551"/>
        <v>0.258066443092328-1.16258594751546i</v>
      </c>
      <c r="N2958" t="str">
        <f t="shared" si="1552"/>
        <v>-13.0904194261805i</v>
      </c>
      <c r="O2958" t="str">
        <f t="shared" si="1553"/>
        <v>0.865800297981333-0.50038969215546i</v>
      </c>
      <c r="P2958" t="str">
        <f t="shared" si="1554"/>
        <v>0.134199702018667+0.50038969215546i</v>
      </c>
      <c r="Q2958" t="str">
        <f t="shared" si="1555"/>
        <v>-0.134199702018667+12.590029734025i</v>
      </c>
      <c r="R2958" t="str">
        <f t="shared" si="1556"/>
        <v>0.0396267964408096-0.01108159466184i</v>
      </c>
      <c r="S2958" t="str">
        <f t="shared" si="1557"/>
        <v>1.43653436775643i</v>
      </c>
      <c r="T2958" t="str">
        <f t="shared" si="1558"/>
        <v>0.0159190915812794+0.0569252549713112i</v>
      </c>
      <c r="U2958" t="e">
        <f t="shared" si="1559"/>
        <v>#DIV/0!</v>
      </c>
      <c r="V2958" t="str">
        <f t="shared" si="1560"/>
        <v>0.0000833333333333333-0.000259041248521965i</v>
      </c>
      <c r="W2958" t="e">
        <f t="shared" si="1561"/>
        <v>#DIV/0!</v>
      </c>
      <c r="X2958" t="e">
        <f t="shared" si="1562"/>
        <v>#DIV/0!</v>
      </c>
      <c r="Y2958" t="str">
        <f t="shared" si="1563"/>
        <v>0.00096+4.37510759309529i</v>
      </c>
      <c r="Z2958" t="e">
        <f t="shared" si="1564"/>
        <v>#DIV/0!</v>
      </c>
      <c r="AA2958" t="e">
        <f t="shared" si="1565"/>
        <v>#DIV/0!</v>
      </c>
      <c r="AB2958" t="str">
        <f t="shared" si="1566"/>
        <v>0.00908399243917506+0.032483548644548i</v>
      </c>
      <c r="AC2958" t="str">
        <f t="shared" si="1567"/>
        <v>1.04010919079744-0.0021780080994065i</v>
      </c>
      <c r="AD2958" t="str">
        <f t="shared" si="1568"/>
        <v>0.00866825505094375+0.0312490539087895i</v>
      </c>
      <c r="AE2958" t="e">
        <f t="shared" si="1569"/>
        <v>#DIV/0!</v>
      </c>
      <c r="AF2958" t="str">
        <f t="shared" si="1570"/>
        <v>-18.7193805117543-3.31659391257352i</v>
      </c>
      <c r="AG2958" t="e">
        <f t="shared" si="1571"/>
        <v>#DIV/0!</v>
      </c>
      <c r="AH2958" t="e">
        <f t="shared" si="1572"/>
        <v>#DIV/0!</v>
      </c>
      <c r="AI2958" t="e">
        <f t="shared" si="1573"/>
        <v>#DIV/0!</v>
      </c>
      <c r="AJ2958" t="e">
        <f t="shared" si="1574"/>
        <v>#DIV/0!</v>
      </c>
      <c r="AK2958"/>
      <c r="AL2958"/>
      <c r="AM2958"/>
      <c r="AN2958"/>
    </row>
    <row r="2959" spans="1:40" x14ac:dyDescent="0.3">
      <c r="A2959"/>
      <c r="B2959">
        <f t="shared" si="1540"/>
        <v>1025000</v>
      </c>
      <c r="C2959" s="186" t="str">
        <f t="shared" si="1543"/>
        <v>-0.000456756281064579+0.0029775375305451i</v>
      </c>
      <c r="D2959" s="158" t="str">
        <f t="shared" si="1544"/>
        <v>-7.42716721293649-1.1157361965786i</v>
      </c>
      <c r="E2959" t="str">
        <f t="shared" si="1545"/>
        <v>89.9942946509977-1547.4975586772i</v>
      </c>
      <c r="F2959" t="str">
        <f t="shared" si="1546"/>
        <v>0.968304184536738+0.148508345779927i</v>
      </c>
      <c r="G2959" t="str">
        <f t="shared" si="1541"/>
        <v>0.968304184536738+0.148508345779927i</v>
      </c>
      <c r="H2959" t="str">
        <f t="shared" si="1547"/>
        <v>11.2935244555948+2.19790125807014i</v>
      </c>
      <c r="I2959" t="str">
        <f t="shared" si="1548"/>
        <v>4025.16558741192i</v>
      </c>
      <c r="J2959" t="str">
        <f t="shared" si="1542"/>
        <v>-4011.90095894717+858.319869594778i</v>
      </c>
      <c r="K2959" t="str">
        <f t="shared" si="1549"/>
        <v>0.205255870605995-0.959393174135061i</v>
      </c>
      <c r="L2959" t="str">
        <f t="shared" si="1550"/>
        <v>0.0523310568822363-0.202164968662027i</v>
      </c>
      <c r="M2959" t="str">
        <f t="shared" si="1551"/>
        <v>0.257586927488231-1.16155814279709i</v>
      </c>
      <c r="N2959" t="str">
        <f t="shared" si="1552"/>
        <v>-13.1032030389014i</v>
      </c>
      <c r="O2959" t="str">
        <f t="shared" si="1553"/>
        <v>0.859332940268436-0.511416559928992i</v>
      </c>
      <c r="P2959" t="str">
        <f t="shared" si="1554"/>
        <v>0.140667059731564+0.511416559928992i</v>
      </c>
      <c r="Q2959" t="str">
        <f t="shared" si="1555"/>
        <v>-0.140667059731564+12.5917864789724i</v>
      </c>
      <c r="R2959" t="str">
        <f t="shared" si="1556"/>
        <v>0.0404852402726608-0.0116236087458806i</v>
      </c>
      <c r="S2959" t="str">
        <f t="shared" si="1557"/>
        <v>1.43793723334995i</v>
      </c>
      <c r="T2959" t="str">
        <f t="shared" si="1558"/>
        <v>0.0167140198015938+0.0582152343891779i</v>
      </c>
      <c r="U2959" t="e">
        <f t="shared" si="1559"/>
        <v>#DIV/0!</v>
      </c>
      <c r="V2959" t="str">
        <f t="shared" si="1560"/>
        <v>0.0000833333333333333-0.000258788525352676i</v>
      </c>
      <c r="W2959" t="e">
        <f t="shared" si="1561"/>
        <v>#DIV/0!</v>
      </c>
      <c r="X2959" t="e">
        <f t="shared" si="1562"/>
        <v>#DIV/0!</v>
      </c>
      <c r="Y2959" t="str">
        <f t="shared" si="1563"/>
        <v>0.00096+4.37938015910417i</v>
      </c>
      <c r="Z2959" t="e">
        <f t="shared" si="1564"/>
        <v>#DIV/0!</v>
      </c>
      <c r="AA2959" t="e">
        <f t="shared" si="1565"/>
        <v>#DIV/0!</v>
      </c>
      <c r="AB2959" t="str">
        <f t="shared" si="1566"/>
        <v>0.00953760638480464+0.0332196561805064i</v>
      </c>
      <c r="AC2959" t="str">
        <f t="shared" si="1567"/>
        <v>1.04104332486164-0.00252153519131128i</v>
      </c>
      <c r="AD2959" t="str">
        <f t="shared" si="1568"/>
        <v>0.00908424133486169+0.0319319682676384i</v>
      </c>
      <c r="AE2959" t="e">
        <f t="shared" si="1569"/>
        <v>#DIV/0!</v>
      </c>
      <c r="AF2959" t="str">
        <f t="shared" si="1570"/>
        <v>-18.7206916685313-3.31363745464874i</v>
      </c>
      <c r="AG2959" t="e">
        <f t="shared" si="1571"/>
        <v>#DIV/0!</v>
      </c>
      <c r="AH2959" t="e">
        <f t="shared" si="1572"/>
        <v>#DIV/0!</v>
      </c>
      <c r="AI2959" t="e">
        <f t="shared" si="1573"/>
        <v>#DIV/0!</v>
      </c>
      <c r="AJ2959" t="e">
        <f t="shared" si="1574"/>
        <v>#DIV/0!</v>
      </c>
      <c r="AK2959"/>
      <c r="AL2959"/>
      <c r="AM2959"/>
      <c r="AN2959"/>
    </row>
    <row r="2960" spans="1:40" x14ac:dyDescent="0.3">
      <c r="A2960"/>
      <c r="B2960">
        <f t="shared" si="1540"/>
        <v>1026000</v>
      </c>
      <c r="C2960" s="186" t="str">
        <f t="shared" si="1543"/>
        <v>-0.000455905048891069+0.00297481693616138i</v>
      </c>
      <c r="D2960" s="158" t="str">
        <f t="shared" si="1544"/>
        <v>-7.42761355406852-1.11474390325604i</v>
      </c>
      <c r="E2960" t="str">
        <f t="shared" si="1545"/>
        <v>89.8195425223267-1545.99942921309i</v>
      </c>
      <c r="F2960" t="str">
        <f t="shared" si="1546"/>
        <v>0.968363254177437+0.148376195621731i</v>
      </c>
      <c r="G2960" t="str">
        <f t="shared" si="1541"/>
        <v>0.968363254177437+0.148376195621731i</v>
      </c>
      <c r="H2960" t="str">
        <f t="shared" si="1547"/>
        <v>11.2943856610376+2.19594208850688i</v>
      </c>
      <c r="I2960" t="str">
        <f t="shared" si="1548"/>
        <v>4029.09257822891i</v>
      </c>
      <c r="J2960" t="str">
        <f t="shared" si="1542"/>
        <v>-4019.73482913568+859.157254833408i</v>
      </c>
      <c r="K2960" t="str">
        <f t="shared" si="1549"/>
        <v>0.20487323737483-0.958539409637029i</v>
      </c>
      <c r="L2960" t="str">
        <f t="shared" si="1550"/>
        <v>0.0522354878626763-0.201992641021016i</v>
      </c>
      <c r="M2960" t="str">
        <f t="shared" si="1551"/>
        <v>0.257108725237506-1.16053205065804i</v>
      </c>
      <c r="N2960" t="str">
        <f t="shared" si="1552"/>
        <v>-13.1159866516223i</v>
      </c>
      <c r="O2960" t="str">
        <f t="shared" si="1553"/>
        <v>0.852725151630794-0.522359852760757i</v>
      </c>
      <c r="P2960" t="str">
        <f t="shared" si="1554"/>
        <v>0.147274848369206+0.522359852760757i</v>
      </c>
      <c r="Q2960" t="str">
        <f t="shared" si="1555"/>
        <v>-0.147274848369206+12.5936267988615i</v>
      </c>
      <c r="R2960" t="str">
        <f t="shared" si="1556"/>
        <v>0.0413356992967228-0.0121777911688816i</v>
      </c>
      <c r="S2960" t="str">
        <f t="shared" si="1557"/>
        <v>1.43934009894346i</v>
      </c>
      <c r="T2960" t="str">
        <f t="shared" si="1558"/>
        <v>0.0175279831459308+0.0594961295156421i</v>
      </c>
      <c r="U2960" t="e">
        <f t="shared" si="1559"/>
        <v>#DIV/0!</v>
      </c>
      <c r="V2960" t="str">
        <f t="shared" si="1560"/>
        <v>0.0000833333333333333-0.000258536294821143i</v>
      </c>
      <c r="W2960" t="e">
        <f t="shared" si="1561"/>
        <v>#DIV/0!</v>
      </c>
      <c r="X2960" t="e">
        <f t="shared" si="1562"/>
        <v>#DIV/0!</v>
      </c>
      <c r="Y2960" t="str">
        <f t="shared" si="1563"/>
        <v>0.00096+4.38365272511305i</v>
      </c>
      <c r="Z2960" t="e">
        <f t="shared" si="1564"/>
        <v>#DIV/0!</v>
      </c>
      <c r="AA2960" t="e">
        <f t="shared" si="1565"/>
        <v>#DIV/0!</v>
      </c>
      <c r="AB2960" t="str">
        <f t="shared" si="1566"/>
        <v>0.0100020824403616+0.033950579900919i</v>
      </c>
      <c r="AC2960" t="str">
        <f t="shared" si="1567"/>
        <v>1.0419723587794-0.00287874692596424i</v>
      </c>
      <c r="AD2960" t="str">
        <f t="shared" si="1568"/>
        <v>0.00950908969096041+0.0326092663373896i</v>
      </c>
      <c r="AE2960" t="e">
        <f t="shared" si="1569"/>
        <v>#DIV/0!</v>
      </c>
      <c r="AF2960" t="str">
        <f t="shared" si="1570"/>
        <v>-18.7219992151061-3.31068599176292i</v>
      </c>
      <c r="AG2960" t="e">
        <f t="shared" si="1571"/>
        <v>#DIV/0!</v>
      </c>
      <c r="AH2960" t="e">
        <f t="shared" si="1572"/>
        <v>#DIV/0!</v>
      </c>
      <c r="AI2960" t="e">
        <f t="shared" si="1573"/>
        <v>#DIV/0!</v>
      </c>
      <c r="AJ2960" t="e">
        <f t="shared" si="1574"/>
        <v>#DIV/0!</v>
      </c>
      <c r="AK2960"/>
      <c r="AL2960"/>
      <c r="AM2960"/>
      <c r="AN2960"/>
    </row>
    <row r="2961" spans="1:40" x14ac:dyDescent="0.3">
      <c r="A2961"/>
      <c r="B2961">
        <f t="shared" si="1540"/>
        <v>1027000</v>
      </c>
      <c r="C2961" s="186" t="str">
        <f t="shared" si="1543"/>
        <v>-0.000455056158169871+0.00297210114118962i</v>
      </c>
      <c r="D2961" s="158" t="str">
        <f t="shared" si="1544"/>
        <v>-7.42805866747119-1.11375328082342i</v>
      </c>
      <c r="E2961" t="str">
        <f t="shared" si="1545"/>
        <v>89.6452983334651-1544.50418775419i</v>
      </c>
      <c r="F2961" t="str">
        <f t="shared" si="1546"/>
        <v>0.968422161338072+0.148244268205114i</v>
      </c>
      <c r="G2961" t="str">
        <f t="shared" si="1541"/>
        <v>0.968422161338072+0.148244268205114i</v>
      </c>
      <c r="H2961" t="str">
        <f t="shared" si="1547"/>
        <v>11.2952444970406+2.19398623127089i</v>
      </c>
      <c r="I2961" t="str">
        <f t="shared" si="1548"/>
        <v>4033.0195690459i</v>
      </c>
      <c r="J2961" t="str">
        <f t="shared" si="1542"/>
        <v>-4027.576338398+859.994640072036i</v>
      </c>
      <c r="K2961" t="str">
        <f t="shared" si="1549"/>
        <v>0.204491657043263-0.957687084233755i</v>
      </c>
      <c r="L2961" t="str">
        <f t="shared" si="1550"/>
        <v>0.0521401745871378-0.201820582902994i</v>
      </c>
      <c r="M2961" t="str">
        <f t="shared" si="1551"/>
        <v>0.256631831630401-1.15950766713675i</v>
      </c>
      <c r="N2961" t="str">
        <f t="shared" si="1552"/>
        <v>-13.1287702643431i</v>
      </c>
      <c r="O2961" t="str">
        <f t="shared" si="1553"/>
        <v>0.845978011903556-0.533217782313856i</v>
      </c>
      <c r="P2961" t="str">
        <f t="shared" si="1554"/>
        <v>0.154021988096444+0.533217782313856i</v>
      </c>
      <c r="Q2961" t="str">
        <f t="shared" si="1555"/>
        <v>-0.154021988096444+12.5955524820292i</v>
      </c>
      <c r="R2961" t="str">
        <f t="shared" si="1556"/>
        <v>0.0421779766692109-0.0127440478808645i</v>
      </c>
      <c r="S2961" t="str">
        <f t="shared" si="1557"/>
        <v>1.44074296453697i</v>
      </c>
      <c r="T2961" t="str">
        <f t="shared" si="1558"/>
        <v>0.0183608973240778+0.0607676231445701i</v>
      </c>
      <c r="U2961" t="e">
        <f t="shared" si="1559"/>
        <v>#DIV/0!</v>
      </c>
      <c r="V2961" t="str">
        <f t="shared" si="1560"/>
        <v>0.0000833333333333333-0.000258284555488308i</v>
      </c>
      <c r="W2961" t="e">
        <f t="shared" si="1561"/>
        <v>#DIV/0!</v>
      </c>
      <c r="X2961" t="e">
        <f t="shared" si="1562"/>
        <v>#DIV/0!</v>
      </c>
      <c r="Y2961" t="str">
        <f t="shared" si="1563"/>
        <v>0.00096+4.38792529112194i</v>
      </c>
      <c r="Z2961" t="e">
        <f t="shared" si="1564"/>
        <v>#DIV/0!</v>
      </c>
      <c r="AA2961" t="e">
        <f t="shared" si="1565"/>
        <v>#DIV/0!</v>
      </c>
      <c r="AB2961" t="str">
        <f t="shared" si="1566"/>
        <v>0.010477372506892+0.0346761387968314i</v>
      </c>
      <c r="AC2961" t="str">
        <f t="shared" si="1567"/>
        <v>1.04289607609874-0.00324959273988821i</v>
      </c>
      <c r="AD2961" t="str">
        <f t="shared" si="1568"/>
        <v>0.00994271969767384+0.0332808315056788i</v>
      </c>
      <c r="AE2961" t="e">
        <f t="shared" si="1569"/>
        <v>#DIV/0!</v>
      </c>
      <c r="AF2961" t="str">
        <f t="shared" si="1570"/>
        <v>-18.7233031645118-3.30773951209431i</v>
      </c>
      <c r="AG2961" t="e">
        <f t="shared" si="1571"/>
        <v>#DIV/0!</v>
      </c>
      <c r="AH2961" t="e">
        <f t="shared" si="1572"/>
        <v>#DIV/0!</v>
      </c>
      <c r="AI2961" t="e">
        <f t="shared" si="1573"/>
        <v>#DIV/0!</v>
      </c>
      <c r="AJ2961" t="e">
        <f t="shared" si="1574"/>
        <v>#DIV/0!</v>
      </c>
      <c r="AK2961"/>
      <c r="AL2961"/>
      <c r="AM2961"/>
      <c r="AN2961"/>
    </row>
    <row r="2962" spans="1:40" x14ac:dyDescent="0.3">
      <c r="A2962"/>
      <c r="B2962">
        <f t="shared" si="1540"/>
        <v>1028000</v>
      </c>
      <c r="C2962" s="186" t="str">
        <f t="shared" si="1543"/>
        <v>-0.00045420960045692+0.00296939013342063i</v>
      </c>
      <c r="D2962" s="158" t="str">
        <f t="shared" si="1544"/>
        <v>-7.42850255757224-1.11276432534688i</v>
      </c>
      <c r="E2962" t="str">
        <f t="shared" si="1545"/>
        <v>89.4715601200047-1543.01182598638i</v>
      </c>
      <c r="F2962" t="str">
        <f t="shared" si="1546"/>
        <v>0.968480906604617+0.148112563004753i</v>
      </c>
      <c r="G2962" t="str">
        <f t="shared" si="1541"/>
        <v>0.968480906604617+0.148112563004753i</v>
      </c>
      <c r="H2962" t="str">
        <f t="shared" si="1547"/>
        <v>11.2961009721516+2.19203367850829i</v>
      </c>
      <c r="I2962" t="str">
        <f t="shared" si="1548"/>
        <v>4036.94655986288i</v>
      </c>
      <c r="J2962" t="str">
        <f t="shared" si="1542"/>
        <v>-4035.42548673412+860.832025310666i</v>
      </c>
      <c r="K2962" t="str">
        <f t="shared" si="1549"/>
        <v>0.204111125812302-0.956836194531335i</v>
      </c>
      <c r="L2962" t="str">
        <f t="shared" si="1550"/>
        <v>0.0520451161655706-0.201648793751135i</v>
      </c>
      <c r="M2962" t="str">
        <f t="shared" si="1551"/>
        <v>0.256156241977873-1.15848498828247i</v>
      </c>
      <c r="N2962" t="str">
        <f t="shared" si="1552"/>
        <v>-13.141553877064i</v>
      </c>
      <c r="O2962" t="str">
        <f t="shared" si="1553"/>
        <v>0.839092623694264-0.543988574201588i</v>
      </c>
      <c r="P2962" t="str">
        <f t="shared" si="1554"/>
        <v>0.160907376305736+0.543988574201588i</v>
      </c>
      <c r="Q2962" t="str">
        <f t="shared" si="1555"/>
        <v>-0.160907376305736+12.5975653028624i</v>
      </c>
      <c r="R2962" t="str">
        <f t="shared" si="1556"/>
        <v>0.0430118763346685-0.0133222809679423i</v>
      </c>
      <c r="S2962" t="str">
        <f t="shared" si="1557"/>
        <v>1.44214583013048i</v>
      </c>
      <c r="T2962" t="str">
        <f t="shared" si="1558"/>
        <v>0.0192126719457446+0.06202939810213i</v>
      </c>
      <c r="U2962" t="e">
        <f t="shared" si="1559"/>
        <v>#DIV/0!</v>
      </c>
      <c r="V2962" t="str">
        <f t="shared" si="1560"/>
        <v>0.0000833333333333333-0.000258033305920712i</v>
      </c>
      <c r="W2962" t="e">
        <f t="shared" si="1561"/>
        <v>#DIV/0!</v>
      </c>
      <c r="X2962" t="e">
        <f t="shared" si="1562"/>
        <v>#DIV/0!</v>
      </c>
      <c r="Y2962" t="str">
        <f t="shared" si="1563"/>
        <v>0.00096+4.39219785713082i</v>
      </c>
      <c r="Z2962" t="e">
        <f t="shared" si="1564"/>
        <v>#DIV/0!</v>
      </c>
      <c r="AA2962" t="e">
        <f t="shared" si="1565"/>
        <v>#DIV/0!</v>
      </c>
      <c r="AB2962" t="str">
        <f t="shared" si="1566"/>
        <v>0.0109634250045233+0.0353961518777218i</v>
      </c>
      <c r="AC2962" t="str">
        <f t="shared" si="1567"/>
        <v>1.04381426034167-0.00363401804242566i</v>
      </c>
      <c r="AD2962" t="str">
        <f t="shared" si="1568"/>
        <v>0.0103850493779645+0.0339465484241749i</v>
      </c>
      <c r="AE2962" t="e">
        <f t="shared" si="1569"/>
        <v>#DIV/0!</v>
      </c>
      <c r="AF2962" t="str">
        <f t="shared" si="1570"/>
        <v>-18.7246035297238-3.30479800385517i</v>
      </c>
      <c r="AG2962" t="e">
        <f t="shared" si="1571"/>
        <v>#DIV/0!</v>
      </c>
      <c r="AH2962" t="e">
        <f t="shared" si="1572"/>
        <v>#DIV/0!</v>
      </c>
      <c r="AI2962" t="e">
        <f t="shared" si="1573"/>
        <v>#DIV/0!</v>
      </c>
      <c r="AJ2962" t="e">
        <f t="shared" si="1574"/>
        <v>#DIV/0!</v>
      </c>
      <c r="AK2962"/>
      <c r="AL2962"/>
      <c r="AM2962"/>
      <c r="AN2962"/>
    </row>
    <row r="2963" spans="1:40" x14ac:dyDescent="0.3">
      <c r="A2963"/>
      <c r="B2963">
        <f t="shared" si="1540"/>
        <v>1029000</v>
      </c>
      <c r="C2963" s="186" t="str">
        <f t="shared" si="1543"/>
        <v>-0.000453365367345503+0.00296668390068463i</v>
      </c>
      <c r="D2963" s="158" t="str">
        <f t="shared" si="1544"/>
        <v>-7.42894522877955-1.11177703290357i</v>
      </c>
      <c r="E2963" t="str">
        <f t="shared" si="1545"/>
        <v>89.2983259270109-1541.52233562729i</v>
      </c>
      <c r="F2963" t="str">
        <f t="shared" si="1546"/>
        <v>0.968539490560421+0.147981079496803i</v>
      </c>
      <c r="G2963" t="str">
        <f t="shared" si="1541"/>
        <v>0.968539490560421+0.147981079496803i</v>
      </c>
      <c r="H2963" t="str">
        <f t="shared" si="1547"/>
        <v>11.2969550948803+2.1900844223875i</v>
      </c>
      <c r="I2963" t="str">
        <f t="shared" si="1548"/>
        <v>4040.87355067987i</v>
      </c>
      <c r="J2963" t="str">
        <f t="shared" si="1542"/>
        <v>-4043.28227414404+861.669410549294i</v>
      </c>
      <c r="K2963" t="str">
        <f t="shared" si="1549"/>
        <v>0.203731639899786-0.955986737145496i</v>
      </c>
      <c r="L2963" t="str">
        <f t="shared" si="1550"/>
        <v>0.0519503117116922-0.201477273009807i</v>
      </c>
      <c r="M2963" t="str">
        <f t="shared" si="1551"/>
        <v>0.255681951611478-1.1574640101553i</v>
      </c>
      <c r="N2963" t="str">
        <f t="shared" si="1552"/>
        <v>-13.1543374897849i</v>
      </c>
      <c r="O2963" t="str">
        <f t="shared" si="1553"/>
        <v>0.832070112202979-0.554670468276905i</v>
      </c>
      <c r="P2963" t="str">
        <f t="shared" si="1554"/>
        <v>0.167929887797021+0.554670468276905i</v>
      </c>
      <c r="Q2963" t="str">
        <f t="shared" si="1555"/>
        <v>-0.167929887797021+12.599667021508i</v>
      </c>
      <c r="R2963" t="str">
        <f t="shared" si="1556"/>
        <v>0.0438372031157612-0.0139123886447442i</v>
      </c>
      <c r="S2963" t="str">
        <f t="shared" si="1557"/>
        <v>1.443548695724i</v>
      </c>
      <c r="T2963" t="str">
        <f t="shared" si="1558"/>
        <v>0.0200832104825259+0.0632811373819451i</v>
      </c>
      <c r="U2963" t="e">
        <f t="shared" si="1559"/>
        <v>#DIV/0!</v>
      </c>
      <c r="V2963" t="str">
        <f t="shared" si="1560"/>
        <v>0.0000833333333333333-0.000257782544690468i</v>
      </c>
      <c r="W2963" t="e">
        <f t="shared" si="1561"/>
        <v>#DIV/0!</v>
      </c>
      <c r="X2963" t="e">
        <f t="shared" si="1562"/>
        <v>#DIV/0!</v>
      </c>
      <c r="Y2963" t="str">
        <f t="shared" si="1563"/>
        <v>0.00096+4.3964704231397i</v>
      </c>
      <c r="Z2963" t="e">
        <f t="shared" si="1564"/>
        <v>#DIV/0!</v>
      </c>
      <c r="AA2963" t="e">
        <f t="shared" si="1565"/>
        <v>#DIV/0!</v>
      </c>
      <c r="AB2963" t="str">
        <f t="shared" si="1566"/>
        <v>0.0114601848507592+0.0361104382486245i</v>
      </c>
      <c r="AC2963" t="str">
        <f t="shared" si="1567"/>
        <v>1.04472669509219-0.00403196418952669i</v>
      </c>
      <c r="AD2963" t="str">
        <f t="shared" si="1568"/>
        <v>0.0108359952219021+0.0346063030294509i</v>
      </c>
      <c r="AE2963" t="e">
        <f t="shared" si="1569"/>
        <v>#DIV/0!</v>
      </c>
      <c r="AF2963" t="str">
        <f t="shared" si="1570"/>
        <v>-18.7259003236599-3.30186145529107i</v>
      </c>
      <c r="AG2963" t="e">
        <f t="shared" si="1571"/>
        <v>#DIV/0!</v>
      </c>
      <c r="AH2963" t="e">
        <f t="shared" si="1572"/>
        <v>#DIV/0!</v>
      </c>
      <c r="AI2963" t="e">
        <f t="shared" si="1573"/>
        <v>#DIV/0!</v>
      </c>
      <c r="AJ2963" t="e">
        <f t="shared" si="1574"/>
        <v>#DIV/0!</v>
      </c>
      <c r="AK2963"/>
      <c r="AL2963"/>
      <c r="AM2963"/>
      <c r="AN2963"/>
    </row>
    <row r="2964" spans="1:40" x14ac:dyDescent="0.3">
      <c r="A2964"/>
      <c r="B2964">
        <f t="shared" si="1540"/>
        <v>1030000</v>
      </c>
      <c r="C2964" s="186" t="str">
        <f t="shared" si="1543"/>
        <v>-0.000452523450466129+0.00296398243085126i</v>
      </c>
      <c r="D2964" s="158" t="str">
        <f t="shared" si="1544"/>
        <v>-7.42938668548159-1.11079139958181i</v>
      </c>
      <c r="E2964" t="str">
        <f t="shared" si="1545"/>
        <v>89.1255938089738-1540.0357084262i</v>
      </c>
      <c r="F2964" t="str">
        <f t="shared" si="1546"/>
        <v>0.968597913786263+0.147849817158913i</v>
      </c>
      <c r="G2964" t="str">
        <f t="shared" si="1541"/>
        <v>0.968597913786263+0.147849817158913i</v>
      </c>
      <c r="H2964" t="str">
        <f t="shared" si="1547"/>
        <v>11.2978068736989+2.18813845509954i</v>
      </c>
      <c r="I2964" t="str">
        <f t="shared" si="1548"/>
        <v>4044.80054149686i</v>
      </c>
      <c r="J2964" t="str">
        <f t="shared" si="1542"/>
        <v>-4051.14670062778+862.506795787924i</v>
      </c>
      <c r="K2964" t="str">
        <f t="shared" si="1549"/>
        <v>0.203353195540297-0.95513870870155i</v>
      </c>
      <c r="L2964" t="str">
        <f t="shared" si="1550"/>
        <v>0.0518557603429685-0.201306020124568i</v>
      </c>
      <c r="M2964" t="str">
        <f t="shared" si="1551"/>
        <v>0.255208955883265-1.15644472882612i</v>
      </c>
      <c r="N2964" t="str">
        <f t="shared" si="1552"/>
        <v>-13.1671211025058i</v>
      </c>
      <c r="O2964" t="str">
        <f t="shared" si="1553"/>
        <v>0.8249116250382-0.565261718920392i</v>
      </c>
      <c r="P2964" t="str">
        <f t="shared" si="1554"/>
        <v>0.1750883749618+0.565261718920392i</v>
      </c>
      <c r="Q2964" t="str">
        <f t="shared" si="1555"/>
        <v>-0.1750883749618+12.6018593835854i</v>
      </c>
      <c r="R2964" t="str">
        <f t="shared" si="1556"/>
        <v>0.0446537628040121-0.0145142652492481i</v>
      </c>
      <c r="S2964" t="str">
        <f t="shared" si="1557"/>
        <v>1.44495156131751i</v>
      </c>
      <c r="T2964" t="str">
        <f t="shared" si="1558"/>
        <v>0.0209724102332775+0.064522524282359i</v>
      </c>
      <c r="U2964" t="e">
        <f t="shared" si="1559"/>
        <v>#DIV/0!</v>
      </c>
      <c r="V2964" t="str">
        <f t="shared" si="1560"/>
        <v>0.0000833333333333333-0.000257532270375235i</v>
      </c>
      <c r="W2964" t="e">
        <f t="shared" si="1561"/>
        <v>#DIV/0!</v>
      </c>
      <c r="X2964" t="e">
        <f t="shared" si="1562"/>
        <v>#DIV/0!</v>
      </c>
      <c r="Y2964" t="str">
        <f t="shared" si="1563"/>
        <v>0.00096+4.40074298914858i</v>
      </c>
      <c r="Z2964" t="e">
        <f t="shared" si="1564"/>
        <v>#DIV/0!</v>
      </c>
      <c r="AA2964" t="e">
        <f t="shared" si="1565"/>
        <v>#DIV/0!</v>
      </c>
      <c r="AB2964" t="str">
        <f t="shared" si="1566"/>
        <v>0.0119675934407219+0.0368188171884574i</v>
      </c>
      <c r="AC2964" t="str">
        <f t="shared" si="1567"/>
        <v>1.04563316408565-0.00444336845973387i</v>
      </c>
      <c r="AD2964" t="str">
        <f t="shared" si="1568"/>
        <v>0.0112954722095457+0.0352599825634366i</v>
      </c>
      <c r="AE2964" t="e">
        <f t="shared" si="1569"/>
        <v>#DIV/0!</v>
      </c>
      <c r="AF2964" t="str">
        <f t="shared" si="1570"/>
        <v>-18.7271935591805-3.29892985468135i</v>
      </c>
      <c r="AG2964" t="e">
        <f t="shared" si="1571"/>
        <v>#DIV/0!</v>
      </c>
      <c r="AH2964" t="e">
        <f t="shared" si="1572"/>
        <v>#DIV/0!</v>
      </c>
      <c r="AI2964" t="e">
        <f t="shared" si="1573"/>
        <v>#DIV/0!</v>
      </c>
      <c r="AJ2964" t="e">
        <f t="shared" si="1574"/>
        <v>#DIV/0!</v>
      </c>
      <c r="AK2964"/>
      <c r="AL2964"/>
      <c r="AM2964"/>
      <c r="AN2964"/>
    </row>
    <row r="2965" spans="1:40" x14ac:dyDescent="0.3">
      <c r="A2965"/>
      <c r="B2965">
        <f t="shared" si="1540"/>
        <v>1031000</v>
      </c>
      <c r="C2965" s="186" t="str">
        <f t="shared" si="1543"/>
        <v>-0.000451683841486303+0.00296128571182939i</v>
      </c>
      <c r="D2965" s="158" t="str">
        <f t="shared" si="1544"/>
        <v>-7.4298269320475-1.10980742148094i</v>
      </c>
      <c r="E2965" t="str">
        <f t="shared" si="1545"/>
        <v>88.9533618297512-1538.55193616385i</v>
      </c>
      <c r="F2965" t="str">
        <f t="shared" si="1546"/>
        <v>0.968656176860362+0.147718775470213i</v>
      </c>
      <c r="G2965" t="str">
        <f t="shared" si="1541"/>
        <v>0.968656176860362+0.147718775470213i</v>
      </c>
      <c r="H2965" t="str">
        <f t="shared" si="1547"/>
        <v>11.2986563170422+2.18619576885772i</v>
      </c>
      <c r="I2965" t="str">
        <f t="shared" si="1548"/>
        <v>4048.72753231385i</v>
      </c>
      <c r="J2965" t="str">
        <f t="shared" si="1542"/>
        <v>-4059.01876618532+863.344181026553i</v>
      </c>
      <c r="K2965" t="str">
        <f t="shared" si="1549"/>
        <v>0.202975788985077-0.954292105834393i</v>
      </c>
      <c r="L2965" t="str">
        <f t="shared" si="1550"/>
        <v>0.0517614611805967-0.201135034542171i</v>
      </c>
      <c r="M2965" t="str">
        <f t="shared" si="1551"/>
        <v>0.254737250165674-1.15542714037656i</v>
      </c>
      <c r="N2965" t="str">
        <f t="shared" si="1552"/>
        <v>-13.1799047152267i</v>
      </c>
      <c r="O2965" t="str">
        <f t="shared" si="1553"/>
        <v>0.817618332029363-0.575760595325454i</v>
      </c>
      <c r="P2965" t="str">
        <f t="shared" si="1554"/>
        <v>0.182381667970637+0.575760595325454i</v>
      </c>
      <c r="Q2965" t="str">
        <f t="shared" si="1555"/>
        <v>-0.182381667970637+12.6041441199012i</v>
      </c>
      <c r="R2965" t="str">
        <f t="shared" si="1556"/>
        <v>0.0454613622513121-0.0151278012400054i</v>
      </c>
      <c r="S2965" t="str">
        <f t="shared" si="1557"/>
        <v>1.44635442691102i</v>
      </c>
      <c r="T2965" t="str">
        <f t="shared" si="1558"/>
        <v>0.0218801622929118+0.0657532425455908i</v>
      </c>
      <c r="U2965" t="e">
        <f t="shared" si="1559"/>
        <v>#DIV/0!</v>
      </c>
      <c r="V2965" t="str">
        <f t="shared" si="1560"/>
        <v>0.0000833333333333333-0.000257282481558189i</v>
      </c>
      <c r="W2965" t="e">
        <f t="shared" si="1561"/>
        <v>#DIV/0!</v>
      </c>
      <c r="X2965" t="e">
        <f t="shared" si="1562"/>
        <v>#DIV/0!</v>
      </c>
      <c r="Y2965" t="str">
        <f t="shared" si="1563"/>
        <v>0.00096+4.40501555515746i</v>
      </c>
      <c r="Z2965" t="e">
        <f t="shared" si="1564"/>
        <v>#DIV/0!</v>
      </c>
      <c r="AA2965" t="e">
        <f t="shared" si="1565"/>
        <v>#DIV/0!</v>
      </c>
      <c r="AB2965" t="str">
        <f t="shared" si="1566"/>
        <v>0.0124855886293456+0.0375211082294299i</v>
      </c>
      <c r="AC2965" t="str">
        <f t="shared" si="1567"/>
        <v>1.04653345129943-0.00486816403238926i</v>
      </c>
      <c r="AD2965" t="str">
        <f t="shared" si="1568"/>
        <v>0.0117633938340741+0.0359074755933817i</v>
      </c>
      <c r="AE2965" t="e">
        <f t="shared" si="1569"/>
        <v>#DIV/0!</v>
      </c>
      <c r="AF2965" t="str">
        <f t="shared" si="1570"/>
        <v>-18.7284832490897-3.29600319033866i</v>
      </c>
      <c r="AG2965" t="e">
        <f t="shared" si="1571"/>
        <v>#DIV/0!</v>
      </c>
      <c r="AH2965" t="e">
        <f t="shared" si="1572"/>
        <v>#DIV/0!</v>
      </c>
      <c r="AI2965" t="e">
        <f t="shared" si="1573"/>
        <v>#DIV/0!</v>
      </c>
      <c r="AJ2965" t="e">
        <f t="shared" si="1574"/>
        <v>#DIV/0!</v>
      </c>
      <c r="AK2965"/>
      <c r="AL2965"/>
      <c r="AM2965"/>
      <c r="AN2965"/>
    </row>
    <row r="2966" spans="1:40" x14ac:dyDescent="0.3">
      <c r="A2966"/>
      <c r="B2966">
        <f t="shared" si="1540"/>
        <v>1032000</v>
      </c>
      <c r="C2966" s="186" t="str">
        <f t="shared" si="1543"/>
        <v>-0.000450846532110344+0.00295859373156692i</v>
      </c>
      <c r="D2966" s="158" t="str">
        <f t="shared" si="1544"/>
        <v>-7.43026597282712-1.10882509471136i</v>
      </c>
      <c r="E2966" t="str">
        <f t="shared" si="1545"/>
        <v>88.7816280625112-1537.07101065228i</v>
      </c>
      <c r="F2966" t="str">
        <f t="shared" si="1546"/>
        <v>0.968714280358383+0.14758795391131i</v>
      </c>
      <c r="G2966" t="str">
        <f t="shared" si="1541"/>
        <v>0.968714280358383+0.14758795391131i</v>
      </c>
      <c r="H2966" t="str">
        <f t="shared" si="1547"/>
        <v>11.2995034333077+2.18425635589774i</v>
      </c>
      <c r="I2966" t="str">
        <f t="shared" si="1548"/>
        <v>4052.65452313083i</v>
      </c>
      <c r="J2966" t="str">
        <f t="shared" si="1542"/>
        <v>-4066.89847081666+864.181566265182i</v>
      </c>
      <c r="K2966" t="str">
        <f t="shared" si="1549"/>
        <v>0.202599416501938-0.953446925188455i</v>
      </c>
      <c r="L2966" t="str">
        <f t="shared" si="1550"/>
        <v>0.0516674133494855-0.200964315710554i</v>
      </c>
      <c r="M2966" t="str">
        <f t="shared" si="1551"/>
        <v>0.254266829851424-1.15441124089901i</v>
      </c>
      <c r="N2966" t="str">
        <f t="shared" si="1552"/>
        <v>-13.1926883279475i</v>
      </c>
      <c r="O2966" t="str">
        <f t="shared" si="1553"/>
        <v>0.810191425035742-0.586165381781075i</v>
      </c>
      <c r="P2966" t="str">
        <f t="shared" si="1554"/>
        <v>0.189808574964258+0.586165381781075i</v>
      </c>
      <c r="Q2966" t="str">
        <f t="shared" si="1555"/>
        <v>-0.189808574964258+12.6065229461664i</v>
      </c>
      <c r="R2966" t="str">
        <f t="shared" si="1556"/>
        <v>0.0462598094621673-0.0157528831958205i</v>
      </c>
      <c r="S2966" t="str">
        <f t="shared" si="1557"/>
        <v>1.44775729250453i</v>
      </c>
      <c r="T2966" t="str">
        <f t="shared" si="1558"/>
        <v>0.0228063515247212+0.0669729764987228i</v>
      </c>
      <c r="U2966" t="e">
        <f t="shared" si="1559"/>
        <v>#DIV/0!</v>
      </c>
      <c r="V2966" t="str">
        <f t="shared" si="1560"/>
        <v>0.0000833333333333333-0.000257033176827996i</v>
      </c>
      <c r="W2966" t="e">
        <f t="shared" si="1561"/>
        <v>#DIV/0!</v>
      </c>
      <c r="X2966" t="e">
        <f t="shared" si="1562"/>
        <v>#DIV/0!</v>
      </c>
      <c r="Y2966" t="str">
        <f t="shared" si="1563"/>
        <v>0.00096+4.40928812116635i</v>
      </c>
      <c r="Z2966" t="e">
        <f t="shared" si="1564"/>
        <v>#DIV/0!</v>
      </c>
      <c r="AA2966" t="e">
        <f t="shared" si="1565"/>
        <v>#DIV/0!</v>
      </c>
      <c r="AB2966" t="str">
        <f t="shared" si="1566"/>
        <v>0.0130141047155836+0.0382171312374944i</v>
      </c>
      <c r="AC2966" t="str">
        <f t="shared" si="1567"/>
        <v>1.04742734104486-0.00530627996813299i</v>
      </c>
      <c r="AD2966" t="str">
        <f t="shared" si="1568"/>
        <v>0.0122396721251644+0.0365486720313415i</v>
      </c>
      <c r="AE2966" t="e">
        <f t="shared" si="1569"/>
        <v>#DIV/0!</v>
      </c>
      <c r="AF2966" t="str">
        <f t="shared" si="1570"/>
        <v>-18.7297694061348-3.2930814506091i</v>
      </c>
      <c r="AG2966" t="e">
        <f t="shared" si="1571"/>
        <v>#DIV/0!</v>
      </c>
      <c r="AH2966" t="e">
        <f t="shared" si="1572"/>
        <v>#DIV/0!</v>
      </c>
      <c r="AI2966" t="e">
        <f t="shared" si="1573"/>
        <v>#DIV/0!</v>
      </c>
      <c r="AJ2966" t="e">
        <f t="shared" si="1574"/>
        <v>#DIV/0!</v>
      </c>
      <c r="AK2966"/>
      <c r="AL2966"/>
      <c r="AM2966"/>
      <c r="AN2966"/>
    </row>
    <row r="2967" spans="1:40" x14ac:dyDescent="0.3">
      <c r="A2967"/>
      <c r="B2967">
        <f t="shared" si="1540"/>
        <v>1033000</v>
      </c>
      <c r="C2967" s="186" t="str">
        <f t="shared" si="1543"/>
        <v>-0.000450011514079169+0.00295590647805065i</v>
      </c>
      <c r="D2967" s="158" t="str">
        <f t="shared" si="1544"/>
        <v>-7.43070381215089-1.10784441539441i</v>
      </c>
      <c r="E2967" t="str">
        <f t="shared" si="1545"/>
        <v>88.6103905896847-1535.59292373471i</v>
      </c>
      <c r="F2967" t="str">
        <f t="shared" si="1546"/>
        <v>0.968772224853428+0.147457351964278i</v>
      </c>
      <c r="G2967" t="str">
        <f t="shared" si="1541"/>
        <v>0.968772224853428+0.147457351964278i</v>
      </c>
      <c r="H2967" t="str">
        <f t="shared" si="1547"/>
        <v>11.3003482308556+2.18232020847741i</v>
      </c>
      <c r="I2967" t="str">
        <f t="shared" si="1548"/>
        <v>4056.58151394782i</v>
      </c>
      <c r="J2967" t="str">
        <f t="shared" si="1542"/>
        <v>-4074.78581452181+865.018951503811i</v>
      </c>
      <c r="K2967" t="str">
        <f t="shared" si="1549"/>
        <v>0.202224074375178-0.952603163417683i</v>
      </c>
      <c r="L2967" t="str">
        <f t="shared" si="1550"/>
        <v>0.0515736159782379-0.200793863078849i</v>
      </c>
      <c r="M2967" t="str">
        <f t="shared" si="1551"/>
        <v>0.253797690353416-1.15339702649653i</v>
      </c>
      <c r="N2967" t="str">
        <f t="shared" si="1552"/>
        <v>-13.2054719406684i</v>
      </c>
      <c r="O2967" t="str">
        <f t="shared" si="1553"/>
        <v>0.802632117751435-0.596474377952521i</v>
      </c>
      <c r="P2967" t="str">
        <f t="shared" si="1554"/>
        <v>0.197367882248565+0.596474377952521i</v>
      </c>
      <c r="Q2967" t="str">
        <f t="shared" si="1555"/>
        <v>-0.197367882248565+12.6089975627159i</v>
      </c>
      <c r="R2967" t="str">
        <f t="shared" si="1556"/>
        <v>0.0470489136866447-0.0163893938179556i</v>
      </c>
      <c r="S2967" t="str">
        <f t="shared" si="1557"/>
        <v>1.44916015809804i</v>
      </c>
      <c r="T2967" t="str">
        <f t="shared" si="1558"/>
        <v>0.0237508565363596+0.0681814111964791i</v>
      </c>
      <c r="U2967" t="e">
        <f t="shared" si="1559"/>
        <v>#DIV/0!</v>
      </c>
      <c r="V2967" t="str">
        <f t="shared" si="1560"/>
        <v>0.0000833333333333333-0.000256784354778792i</v>
      </c>
      <c r="W2967" t="e">
        <f t="shared" si="1561"/>
        <v>#DIV/0!</v>
      </c>
      <c r="X2967" t="e">
        <f t="shared" si="1562"/>
        <v>#DIV/0!</v>
      </c>
      <c r="Y2967" t="str">
        <f t="shared" si="1563"/>
        <v>0.00096+4.41356068717523i</v>
      </c>
      <c r="Z2967" t="e">
        <f t="shared" si="1564"/>
        <v>#DIV/0!</v>
      </c>
      <c r="AA2967" t="e">
        <f t="shared" si="1565"/>
        <v>#DIV/0!</v>
      </c>
      <c r="AB2967" t="str">
        <f t="shared" si="1566"/>
        <v>0.0135530724287021+0.0389067064938215i</v>
      </c>
      <c r="AC2967" t="str">
        <f t="shared" si="1567"/>
        <v>1.04831461806034-0.00575764119176696i</v>
      </c>
      <c r="AD2967" t="str">
        <f t="shared" si="1568"/>
        <v>0.0127242176726289+0.037183463153218i</v>
      </c>
      <c r="AE2967" t="e">
        <f t="shared" si="1569"/>
        <v>#DIV/0!</v>
      </c>
      <c r="AF2967" t="str">
        <f t="shared" si="1570"/>
        <v>-18.7310520430065-3.29016462387182i</v>
      </c>
      <c r="AG2967" t="e">
        <f t="shared" si="1571"/>
        <v>#DIV/0!</v>
      </c>
      <c r="AH2967" t="e">
        <f t="shared" si="1572"/>
        <v>#DIV/0!</v>
      </c>
      <c r="AI2967" t="e">
        <f t="shared" si="1573"/>
        <v>#DIV/0!</v>
      </c>
      <c r="AJ2967" t="e">
        <f t="shared" si="1574"/>
        <v>#DIV/0!</v>
      </c>
      <c r="AK2967"/>
      <c r="AL2967"/>
      <c r="AM2967"/>
      <c r="AN2967"/>
    </row>
    <row r="2968" spans="1:40" x14ac:dyDescent="0.3">
      <c r="A2968"/>
      <c r="B2968">
        <f t="shared" si="1540"/>
        <v>1034000</v>
      </c>
      <c r="C2968" s="186" t="str">
        <f t="shared" si="1543"/>
        <v>-0.000449178779170152+0.00295322393930618i</v>
      </c>
      <c r="D2968" s="158" t="str">
        <f t="shared" si="1544"/>
        <v>-7.4311404543304-1.10686537966247i</v>
      </c>
      <c r="E2968" t="str">
        <f t="shared" si="1545"/>
        <v>88.4396475029084-1534.11766728541i</v>
      </c>
      <c r="F2968" t="str">
        <f t="shared" si="1546"/>
        <v>0.968830010916099+0.147326969112671i</v>
      </c>
      <c r="G2968" t="str">
        <f t="shared" si="1541"/>
        <v>0.968830010916099+0.147326969112671i</v>
      </c>
      <c r="H2968" t="str">
        <f t="shared" si="1547"/>
        <v>11.3011907180094+2.18038731887689i</v>
      </c>
      <c r="I2968" t="str">
        <f t="shared" si="1548"/>
        <v>4060.50850476481i</v>
      </c>
      <c r="J2968" t="str">
        <f t="shared" si="1542"/>
        <v>-4082.68079730077+865.85633674244i</v>
      </c>
      <c r="K2968" t="str">
        <f t="shared" si="1549"/>
        <v>0.20184975890549-0.951760817185507i</v>
      </c>
      <c r="L2968" t="str">
        <f t="shared" si="1550"/>
        <v>0.0514800681991322-0.200623676097371i</v>
      </c>
      <c r="M2968" t="str">
        <f t="shared" si="1551"/>
        <v>0.253329827104622-1.15238449328288i</v>
      </c>
      <c r="N2968" t="str">
        <f t="shared" si="1552"/>
        <v>-13.2182555533893i</v>
      </c>
      <c r="O2968" t="str">
        <f t="shared" si="1553"/>
        <v>0.794941645507371-0.606685899158727i</v>
      </c>
      <c r="P2968" t="str">
        <f t="shared" si="1554"/>
        <v>0.205058354492629+0.606685899158727i</v>
      </c>
      <c r="Q2968" t="str">
        <f t="shared" si="1555"/>
        <v>-0.205058354492629+12.6115696542306i</v>
      </c>
      <c r="R2968" t="str">
        <f t="shared" si="1556"/>
        <v>0.0478284855138461-0.017037211934828i</v>
      </c>
      <c r="S2968" t="str">
        <f t="shared" si="1557"/>
        <v>1.45056302369156i</v>
      </c>
      <c r="T2968" t="str">
        <f t="shared" si="1558"/>
        <v>0.024713549659458+0.0693782325655526i</v>
      </c>
      <c r="U2968" t="e">
        <f t="shared" si="1559"/>
        <v>#DIV/0!</v>
      </c>
      <c r="V2968" t="str">
        <f t="shared" si="1560"/>
        <v>0.0000833333333333333-0.000256536014010147i</v>
      </c>
      <c r="W2968" t="e">
        <f t="shared" si="1561"/>
        <v>#DIV/0!</v>
      </c>
      <c r="X2968" t="e">
        <f t="shared" si="1562"/>
        <v>#DIV/0!</v>
      </c>
      <c r="Y2968" t="str">
        <f t="shared" si="1563"/>
        <v>0.00096+4.41783325318411i</v>
      </c>
      <c r="Z2968" t="e">
        <f t="shared" si="1564"/>
        <v>#DIV/0!</v>
      </c>
      <c r="AA2968" t="e">
        <f t="shared" si="1565"/>
        <v>#DIV/0!</v>
      </c>
      <c r="AB2968" t="str">
        <f t="shared" si="1566"/>
        <v>0.0141024189166485+0.0395896547771577i</v>
      </c>
      <c r="AC2968" t="str">
        <f t="shared" si="1567"/>
        <v>1.04919506760553-0.00622216847749585i</v>
      </c>
      <c r="AD2968" t="str">
        <f t="shared" si="1568"/>
        <v>0.0132169396502462+0.0378117416172738i</v>
      </c>
      <c r="AE2968" t="e">
        <f t="shared" si="1569"/>
        <v>#DIV/0!</v>
      </c>
      <c r="AF2968" t="str">
        <f t="shared" si="1570"/>
        <v>-18.7323311723398-3.28725269853936i</v>
      </c>
      <c r="AG2968" t="e">
        <f t="shared" si="1571"/>
        <v>#DIV/0!</v>
      </c>
      <c r="AH2968" t="e">
        <f t="shared" si="1572"/>
        <v>#DIV/0!</v>
      </c>
      <c r="AI2968" t="e">
        <f t="shared" si="1573"/>
        <v>#DIV/0!</v>
      </c>
      <c r="AJ2968" t="e">
        <f t="shared" si="1574"/>
        <v>#DIV/0!</v>
      </c>
      <c r="AK2968"/>
      <c r="AL2968"/>
      <c r="AM2968"/>
      <c r="AN2968"/>
    </row>
    <row r="2969" spans="1:40" x14ac:dyDescent="0.3">
      <c r="A2969"/>
      <c r="B2969">
        <f t="shared" ref="B2969:B3032" si="1575">B2968+1000</f>
        <v>1035000</v>
      </c>
      <c r="C2969" s="186" t="str">
        <f t="shared" si="1543"/>
        <v>-0.000448348319196886+0.0029505461033977i</v>
      </c>
      <c r="D2969" s="158" t="str">
        <f t="shared" si="1544"/>
        <v>-7.43157590365805-1.10588798365876i</v>
      </c>
      <c r="E2969" t="str">
        <f t="shared" si="1545"/>
        <v>88.2693969029732-1532.64523320949i</v>
      </c>
      <c r="F2969" t="str">
        <f t="shared" si="1546"/>
        <v>0.968887639114461+0.147196804841497i</v>
      </c>
      <c r="G2969" t="str">
        <f t="shared" si="1541"/>
        <v>0.968887639114461+0.147196804841497i</v>
      </c>
      <c r="H2969" t="str">
        <f t="shared" si="1547"/>
        <v>11.3020309030559+2.17845767939826i</v>
      </c>
      <c r="I2969" t="str">
        <f t="shared" si="1548"/>
        <v>4064.4354955818i</v>
      </c>
      <c r="J2969" t="str">
        <f t="shared" si="1542"/>
        <v>-4090.58341915354+866.693721981069i</v>
      </c>
      <c r="K2969" t="str">
        <f t="shared" si="1549"/>
        <v>0.201476466409885-0.950919883164817i</v>
      </c>
      <c r="L2969" t="str">
        <f t="shared" si="1550"/>
        <v>0.051386769148105-0.200453754217626i</v>
      </c>
      <c r="M2969" t="str">
        <f t="shared" si="1551"/>
        <v>0.25286323555799-1.15137363738244i</v>
      </c>
      <c r="N2969" t="str">
        <f t="shared" si="1552"/>
        <v>-13.2310391661102i</v>
      </c>
      <c r="O2969" t="str">
        <f t="shared" si="1553"/>
        <v>0.787121265069211-0.616798276647921i</v>
      </c>
      <c r="P2969" t="str">
        <f t="shared" si="1554"/>
        <v>0.212878734930789+0.616798276647921i</v>
      </c>
      <c r="Q2969" t="str">
        <f t="shared" si="1555"/>
        <v>-0.212878734930789+12.6142408894623i</v>
      </c>
      <c r="R2969" t="str">
        <f t="shared" si="1556"/>
        <v>0.048598336965959-0.017696212509333i</v>
      </c>
      <c r="S2969" t="str">
        <f t="shared" si="1557"/>
        <v>1.45196588928507i</v>
      </c>
      <c r="T2969" t="str">
        <f t="shared" si="1558"/>
        <v>0.0256942969330913+0.0705631275505541i</v>
      </c>
      <c r="U2969" t="e">
        <f t="shared" si="1559"/>
        <v>#DIV/0!</v>
      </c>
      <c r="V2969" t="str">
        <f t="shared" si="1560"/>
        <v>0.0000833333333333333-0.000256288153127046i</v>
      </c>
      <c r="W2969" t="e">
        <f t="shared" si="1561"/>
        <v>#DIV/0!</v>
      </c>
      <c r="X2969" t="e">
        <f t="shared" si="1562"/>
        <v>#DIV/0!</v>
      </c>
      <c r="Y2969" t="str">
        <f t="shared" si="1563"/>
        <v>0.00096+4.42210581919299i</v>
      </c>
      <c r="Z2969" t="e">
        <f t="shared" si="1564"/>
        <v>#DIV/0!</v>
      </c>
      <c r="AA2969" t="e">
        <f t="shared" si="1565"/>
        <v>#DIV/0!</v>
      </c>
      <c r="AB2969" t="str">
        <f t="shared" si="1566"/>
        <v>0.0146620677366165+0.0402657974471093i</v>
      </c>
      <c r="AC2969" t="str">
        <f t="shared" si="1567"/>
        <v>1.05006847555663-0.00669977843665715i</v>
      </c>
      <c r="AD2969" t="str">
        <f t="shared" si="1568"/>
        <v>0.0137177458398443+0.0384334014822161i</v>
      </c>
      <c r="AE2969" t="e">
        <f t="shared" si="1569"/>
        <v>#DIV/0!</v>
      </c>
      <c r="AF2969" t="str">
        <f t="shared" si="1570"/>
        <v>-18.733606806714-3.28434566305702i</v>
      </c>
      <c r="AG2969" t="e">
        <f t="shared" si="1571"/>
        <v>#DIV/0!</v>
      </c>
      <c r="AH2969" t="e">
        <f t="shared" si="1572"/>
        <v>#DIV/0!</v>
      </c>
      <c r="AI2969" t="e">
        <f t="shared" si="1573"/>
        <v>#DIV/0!</v>
      </c>
      <c r="AJ2969" t="e">
        <f t="shared" si="1574"/>
        <v>#DIV/0!</v>
      </c>
      <c r="AK2969"/>
      <c r="AL2969"/>
      <c r="AM2969"/>
      <c r="AN2969"/>
    </row>
    <row r="2970" spans="1:40" x14ac:dyDescent="0.3">
      <c r="A2970"/>
      <c r="B2970">
        <f t="shared" si="1575"/>
        <v>1036000</v>
      </c>
      <c r="C2970" s="186" t="str">
        <f t="shared" si="1543"/>
        <v>-0.000447520126009023+0.00294787295842789i</v>
      </c>
      <c r="D2970" s="158" t="str">
        <f t="shared" si="1544"/>
        <v>-7.43201016440747-1.10491222353748i</v>
      </c>
      <c r="E2970" t="str">
        <f t="shared" si="1545"/>
        <v>88.0996368997683-1531.1756134428i</v>
      </c>
      <c r="F2970" t="str">
        <f t="shared" si="1546"/>
        <v>0.968945110014096+0.14706685863723i</v>
      </c>
      <c r="G2970" t="str">
        <f t="shared" si="1541"/>
        <v>0.968945110014096+0.14706685863723i</v>
      </c>
      <c r="H2970" t="str">
        <f t="shared" si="1547"/>
        <v>11.3028687942454+2.17653128236581i</v>
      </c>
      <c r="I2970" t="str">
        <f t="shared" si="1548"/>
        <v>4068.36248639878i</v>
      </c>
      <c r="J2970" t="str">
        <f t="shared" si="1542"/>
        <v>-4098.49368008011+867.531107219698i</v>
      </c>
      <c r="K2970" t="str">
        <f t="shared" si="1549"/>
        <v>0.2011041932216-0.950080358037934i</v>
      </c>
      <c r="L2970" t="str">
        <f t="shared" si="1550"/>
        <v>0.0512937179647321-0.200284096892301i</v>
      </c>
      <c r="M2970" t="str">
        <f t="shared" si="1551"/>
        <v>0.252397911186332-1.15036445493023i</v>
      </c>
      <c r="N2970" t="str">
        <f t="shared" si="1552"/>
        <v>-13.2438227788311i</v>
      </c>
      <c r="O2970" t="str">
        <f t="shared" si="1553"/>
        <v>0.779172254432019-0.626809857870252i</v>
      </c>
      <c r="P2970" t="str">
        <f t="shared" si="1554"/>
        <v>0.220827745567981+0.626809857870252i</v>
      </c>
      <c r="Q2970" t="str">
        <f t="shared" si="1555"/>
        <v>-0.220827745567981+12.6170129209608i</v>
      </c>
      <c r="R2970" t="str">
        <f t="shared" si="1556"/>
        <v>0.049358281592715-0.0183662666487595i</v>
      </c>
      <c r="S2970" t="str">
        <f t="shared" si="1557"/>
        <v>1.45336875487858i</v>
      </c>
      <c r="T2970" t="str">
        <f t="shared" si="1558"/>
        <v>0.0266929580910756+0.0717357842613505i</v>
      </c>
      <c r="U2970" t="e">
        <f t="shared" si="1559"/>
        <v>#DIV/0!</v>
      </c>
      <c r="V2970" t="str">
        <f t="shared" si="1560"/>
        <v>0.0000833333333333333-0.000256040770739857i</v>
      </c>
      <c r="W2970" t="e">
        <f t="shared" si="1561"/>
        <v>#DIV/0!</v>
      </c>
      <c r="X2970" t="e">
        <f t="shared" si="1562"/>
        <v>#DIV/0!</v>
      </c>
      <c r="Y2970" t="str">
        <f t="shared" si="1563"/>
        <v>0.00096+4.42637838520187i</v>
      </c>
      <c r="Z2970" t="e">
        <f t="shared" si="1564"/>
        <v>#DIV/0!</v>
      </c>
      <c r="AA2970" t="e">
        <f t="shared" si="1565"/>
        <v>#DIV/0!</v>
      </c>
      <c r="AB2970" t="str">
        <f t="shared" si="1566"/>
        <v>0.0152319388477982+0.0409349565282185i</v>
      </c>
      <c r="AC2970" t="str">
        <f t="shared" si="1567"/>
        <v>1.05093462850268-0.00719038350795232i</v>
      </c>
      <c r="AD2970" t="str">
        <f t="shared" si="1568"/>
        <v>0.0142265426555746+0.0390483382247782i</v>
      </c>
      <c r="AE2970" t="e">
        <f t="shared" si="1569"/>
        <v>#DIV/0!</v>
      </c>
      <c r="AF2970" t="str">
        <f t="shared" si="1570"/>
        <v>-18.7348789586529-3.28144350590329i</v>
      </c>
      <c r="AG2970" t="e">
        <f t="shared" si="1571"/>
        <v>#DIV/0!</v>
      </c>
      <c r="AH2970" t="e">
        <f t="shared" si="1572"/>
        <v>#DIV/0!</v>
      </c>
      <c r="AI2970" t="e">
        <f t="shared" si="1573"/>
        <v>#DIV/0!</v>
      </c>
      <c r="AJ2970" t="e">
        <f t="shared" si="1574"/>
        <v>#DIV/0!</v>
      </c>
      <c r="AK2970"/>
      <c r="AL2970"/>
      <c r="AM2970"/>
      <c r="AN2970"/>
    </row>
    <row r="2971" spans="1:40" x14ac:dyDescent="0.3">
      <c r="A2971"/>
      <c r="B2971">
        <f t="shared" si="1575"/>
        <v>1037000</v>
      </c>
      <c r="C2971" s="186" t="str">
        <f t="shared" si="1543"/>
        <v>-0.000446694191492087+0.00294520449253778i</v>
      </c>
      <c r="D2971" s="158" t="str">
        <f t="shared" si="1544"/>
        <v>-7.43244324083347-1.10393809546369i</v>
      </c>
      <c r="E2971" t="str">
        <f t="shared" si="1545"/>
        <v>87.9303656122346-1529.7087999518i</v>
      </c>
      <c r="F2971" t="str">
        <f t="shared" si="1546"/>
        <v>0.969002424178091+0.146937129987802i</v>
      </c>
      <c r="G2971" t="str">
        <f t="shared" si="1541"/>
        <v>0.969002424178091+0.146937129987802i</v>
      </c>
      <c r="H2971" t="str">
        <f t="shared" si="1547"/>
        <v>11.3037043997918+2.17460812012577i</v>
      </c>
      <c r="I2971" t="str">
        <f t="shared" si="1548"/>
        <v>4072.28947721577i</v>
      </c>
      <c r="J2971" t="str">
        <f t="shared" si="1542"/>
        <v>-4106.41158008049+868.368492458327i</v>
      </c>
      <c r="K2971" t="str">
        <f t="shared" si="1549"/>
        <v>0.200732935690019-0.949242238496583i</v>
      </c>
      <c r="L2971" t="str">
        <f t="shared" si="1550"/>
        <v>0.0512009137922121-0.200114703575272i</v>
      </c>
      <c r="M2971" t="str">
        <f t="shared" si="1551"/>
        <v>0.251933849482231-1.14935694207186i</v>
      </c>
      <c r="N2971" t="str">
        <f t="shared" si="1552"/>
        <v>-13.2566063915519i</v>
      </c>
      <c r="O2971" t="str">
        <f t="shared" si="1553"/>
        <v>0.771095912611482-0.636719006747769i</v>
      </c>
      <c r="P2971" t="str">
        <f t="shared" si="1554"/>
        <v>0.228904087388518+0.636719006747769i</v>
      </c>
      <c r="Q2971" t="str">
        <f t="shared" si="1555"/>
        <v>-0.228904087388518+12.6198873848041i</v>
      </c>
      <c r="R2971" t="str">
        <f t="shared" si="1556"/>
        <v>0.0501081345662021-0.019047241617352i</v>
      </c>
      <c r="S2971" t="str">
        <f t="shared" si="1557"/>
        <v>1.45477162047209i</v>
      </c>
      <c r="T2971" t="str">
        <f t="shared" si="1558"/>
        <v>0.0277093865531986+0.0728958921217074i</v>
      </c>
      <c r="U2971" t="e">
        <f t="shared" si="1559"/>
        <v>#DIV/0!</v>
      </c>
      <c r="V2971" t="str">
        <f t="shared" si="1560"/>
        <v>0.0000833333333333333-0.000255793865464313i</v>
      </c>
      <c r="W2971" t="e">
        <f t="shared" si="1561"/>
        <v>#DIV/0!</v>
      </c>
      <c r="X2971" t="e">
        <f t="shared" si="1562"/>
        <v>#DIV/0!</v>
      </c>
      <c r="Y2971" t="str">
        <f t="shared" si="1563"/>
        <v>0.00096+4.43065095121076i</v>
      </c>
      <c r="Z2971" t="e">
        <f t="shared" si="1564"/>
        <v>#DIV/0!</v>
      </c>
      <c r="AA2971" t="e">
        <f t="shared" si="1565"/>
        <v>#DIV/0!</v>
      </c>
      <c r="AB2971" t="str">
        <f t="shared" si="1566"/>
        <v>0.0158119486063793+0.0415969547947843i</v>
      </c>
      <c r="AC2971" t="str">
        <f t="shared" si="1567"/>
        <v>1.05179331384265-0.00769389195023716i</v>
      </c>
      <c r="AD2971" t="str">
        <f t="shared" si="1568"/>
        <v>0.0147432351683822+0.0396564487568198i</v>
      </c>
      <c r="AE2971" t="e">
        <f t="shared" si="1569"/>
        <v>#DIV/0!</v>
      </c>
      <c r="AF2971" t="str">
        <f t="shared" si="1570"/>
        <v>-18.7361476406253-3.27854621558946i</v>
      </c>
      <c r="AG2971" t="e">
        <f t="shared" si="1571"/>
        <v>#DIV/0!</v>
      </c>
      <c r="AH2971" t="e">
        <f t="shared" si="1572"/>
        <v>#DIV/0!</v>
      </c>
      <c r="AI2971" t="e">
        <f t="shared" si="1573"/>
        <v>#DIV/0!</v>
      </c>
      <c r="AJ2971" t="e">
        <f t="shared" si="1574"/>
        <v>#DIV/0!</v>
      </c>
      <c r="AK2971"/>
      <c r="AL2971"/>
      <c r="AM2971"/>
      <c r="AN2971"/>
    </row>
    <row r="2972" spans="1:40" x14ac:dyDescent="0.3">
      <c r="A2972"/>
      <c r="B2972">
        <f t="shared" si="1575"/>
        <v>1038000</v>
      </c>
      <c r="C2972" s="186" t="str">
        <f t="shared" si="1543"/>
        <v>-0.000445870507567256+0.00294254069390651i</v>
      </c>
      <c r="D2972" s="158" t="str">
        <f t="shared" si="1544"/>
        <v>-7.432875137172-1.10296559561321i</v>
      </c>
      <c r="E2972" t="str">
        <f t="shared" si="1545"/>
        <v>87.7615811683099-1528.24478473336i</v>
      </c>
      <c r="F2972" t="str">
        <f t="shared" si="1546"/>
        <v>0.969059582167041+0.146807618382586i</v>
      </c>
      <c r="G2972" t="str">
        <f t="shared" si="1541"/>
        <v>0.969059582167041+0.146807618382586i</v>
      </c>
      <c r="H2972" t="str">
        <f t="shared" si="1547"/>
        <v>11.3045377278728+2.17268818504617i</v>
      </c>
      <c r="I2972" t="str">
        <f t="shared" si="1548"/>
        <v>4076.21646803276i</v>
      </c>
      <c r="J2972" t="str">
        <f t="shared" si="1542"/>
        <v>-4114.33711915467+869.205877696956i</v>
      </c>
      <c r="K2972" t="str">
        <f t="shared" si="1549"/>
        <v>0.200362690180586-0.948405521241861i</v>
      </c>
      <c r="L2972" t="str">
        <f t="shared" si="1550"/>
        <v>0.0511083557773469-0.199945573721597i</v>
      </c>
      <c r="M2972" t="str">
        <f t="shared" si="1551"/>
        <v>0.251471045957933-1.14835109496346i</v>
      </c>
      <c r="N2972" t="str">
        <f t="shared" si="1552"/>
        <v>-13.2693900042728i</v>
      </c>
      <c r="O2972" t="str">
        <f t="shared" si="1553"/>
        <v>0.762893559431372-0.646524103942098i</v>
      </c>
      <c r="P2972" t="str">
        <f t="shared" si="1554"/>
        <v>0.237106440568628+0.646524103942098i</v>
      </c>
      <c r="Q2972" t="str">
        <f t="shared" si="1555"/>
        <v>-0.237106440568628+12.6228659003307i</v>
      </c>
      <c r="R2972" t="str">
        <f t="shared" si="1556"/>
        <v>0.0508477127759857-0.0197390008515792i</v>
      </c>
      <c r="S2972" t="str">
        <f t="shared" si="1557"/>
        <v>1.4561744860656i</v>
      </c>
      <c r="T2972" t="str">
        <f t="shared" si="1558"/>
        <v>0.0287434294204968+0.0740431420191822i</v>
      </c>
      <c r="U2972" t="e">
        <f t="shared" si="1559"/>
        <v>#DIV/0!</v>
      </c>
      <c r="V2972" t="str">
        <f t="shared" si="1560"/>
        <v>0.0000833333333333333-0.000255547435921476i</v>
      </c>
      <c r="W2972" t="e">
        <f t="shared" si="1561"/>
        <v>#DIV/0!</v>
      </c>
      <c r="X2972" t="e">
        <f t="shared" si="1562"/>
        <v>#DIV/0!</v>
      </c>
      <c r="Y2972" t="str">
        <f t="shared" si="1563"/>
        <v>0.00096+4.43492351721964i</v>
      </c>
      <c r="Z2972" t="e">
        <f t="shared" si="1564"/>
        <v>#DIV/0!</v>
      </c>
      <c r="AA2972" t="e">
        <f t="shared" si="1565"/>
        <v>#DIV/0!</v>
      </c>
      <c r="AB2972" t="str">
        <f t="shared" si="1566"/>
        <v>0.0164020097628442+0.0422516158563967i</v>
      </c>
      <c r="AC2972" t="str">
        <f t="shared" si="1567"/>
        <v>1.05264431988354-0.00821020783794263i</v>
      </c>
      <c r="AD2972" t="str">
        <f t="shared" si="1568"/>
        <v>0.0152677271306802+0.040257631441968i</v>
      </c>
      <c r="AE2972" t="e">
        <f t="shared" si="1569"/>
        <v>#DIV/0!</v>
      </c>
      <c r="AF2972" t="str">
        <f t="shared" si="1570"/>
        <v>-18.7374128650448-3.27565378065938i</v>
      </c>
      <c r="AG2972" t="e">
        <f t="shared" si="1571"/>
        <v>#DIV/0!</v>
      </c>
      <c r="AH2972" t="e">
        <f t="shared" si="1572"/>
        <v>#DIV/0!</v>
      </c>
      <c r="AI2972" t="e">
        <f t="shared" si="1573"/>
        <v>#DIV/0!</v>
      </c>
      <c r="AJ2972" t="e">
        <f t="shared" si="1574"/>
        <v>#DIV/0!</v>
      </c>
      <c r="AK2972"/>
      <c r="AL2972"/>
      <c r="AM2972"/>
      <c r="AN2972"/>
    </row>
    <row r="2973" spans="1:40" x14ac:dyDescent="0.3">
      <c r="A2973"/>
      <c r="B2973">
        <f t="shared" si="1575"/>
        <v>1039000</v>
      </c>
      <c r="C2973" s="186" t="str">
        <f t="shared" si="1543"/>
        <v>-0.000445049066191224+0.00293988155075132i</v>
      </c>
      <c r="D2973" s="158" t="str">
        <f t="shared" si="1544"/>
        <v>-7.43330585764057-1.10199472017274i</v>
      </c>
      <c r="E2973" t="str">
        <f t="shared" si="1545"/>
        <v>87.5932817048744-1526.78355981466i</v>
      </c>
      <c r="F2973" t="str">
        <f t="shared" si="1546"/>
        <v>0.9691165845391+0.146678323312413i</v>
      </c>
      <c r="G2973" t="str">
        <f t="shared" si="1541"/>
        <v>0.9691165845391+0.146678323312413i</v>
      </c>
      <c r="H2973" t="str">
        <f t="shared" si="1547"/>
        <v>11.3053687866304+2.17077146951699i</v>
      </c>
      <c r="I2973" t="str">
        <f t="shared" si="1548"/>
        <v>4080.14345884974i</v>
      </c>
      <c r="J2973" t="str">
        <f t="shared" si="1542"/>
        <v>-4122.27029730267+870.043262935585i</v>
      </c>
      <c r="K2973" t="str">
        <f t="shared" si="1549"/>
        <v>0.19999345307472-0.947570202984206i</v>
      </c>
      <c r="L2973" t="str">
        <f t="shared" si="1550"/>
        <v>0.0510160430705253-0.199776706787513i</v>
      </c>
      <c r="M2973" t="str">
        <f t="shared" si="1551"/>
        <v>0.251009496145245-1.14734690977172i</v>
      </c>
      <c r="N2973" t="str">
        <f t="shared" si="1552"/>
        <v>-13.2821736169937i</v>
      </c>
      <c r="O2973" t="str">
        <f t="shared" si="1553"/>
        <v>0.754566535308238-0.656223547118603i</v>
      </c>
      <c r="P2973" t="str">
        <f t="shared" si="1554"/>
        <v>0.245433464691762+0.656223547118603i</v>
      </c>
      <c r="Q2973" t="str">
        <f t="shared" si="1555"/>
        <v>-0.245433464691762+12.6259500698751i</v>
      </c>
      <c r="R2973" t="str">
        <f t="shared" si="1556"/>
        <v>0.0515768349243556-0.020441403978056i</v>
      </c>
      <c r="S2973" t="str">
        <f t="shared" si="1557"/>
        <v>1.45757735165912i</v>
      </c>
      <c r="T2973" t="str">
        <f t="shared" si="1558"/>
        <v>0.0297949274745291+0.0751772264560018i</v>
      </c>
      <c r="U2973" t="e">
        <f t="shared" si="1559"/>
        <v>#DIV/0!</v>
      </c>
      <c r="V2973" t="str">
        <f t="shared" si="1560"/>
        <v>0.0000833333333333333-0.000255301480737721i</v>
      </c>
      <c r="W2973" t="e">
        <f t="shared" si="1561"/>
        <v>#DIV/0!</v>
      </c>
      <c r="X2973" t="e">
        <f t="shared" si="1562"/>
        <v>#DIV/0!</v>
      </c>
      <c r="Y2973" t="str">
        <f t="shared" si="1563"/>
        <v>0.00096+4.43919608322852i</v>
      </c>
      <c r="Z2973" t="e">
        <f t="shared" si="1564"/>
        <v>#DIV/0!</v>
      </c>
      <c r="AA2973" t="e">
        <f t="shared" si="1565"/>
        <v>#DIV/0!</v>
      </c>
      <c r="AB2973" t="str">
        <f t="shared" si="1566"/>
        <v>0.0170020314615615+0.0428987642440328i</v>
      </c>
      <c r="AC2973" t="str">
        <f t="shared" si="1567"/>
        <v>1.05348743593903-0.00873923105911583i</v>
      </c>
      <c r="AD2973" t="str">
        <f t="shared" si="1568"/>
        <v>0.0157999210011621+0.0408517861117315i</v>
      </c>
      <c r="AE2973" t="e">
        <f t="shared" si="1569"/>
        <v>#DIV/0!</v>
      </c>
      <c r="AF2973" t="str">
        <f t="shared" si="1570"/>
        <v>-18.738674644271-3.27276618968973i</v>
      </c>
      <c r="AG2973" t="e">
        <f t="shared" si="1571"/>
        <v>#DIV/0!</v>
      </c>
      <c r="AH2973" t="e">
        <f t="shared" si="1572"/>
        <v>#DIV/0!</v>
      </c>
      <c r="AI2973" t="e">
        <f t="shared" si="1573"/>
        <v>#DIV/0!</v>
      </c>
      <c r="AJ2973" t="e">
        <f t="shared" si="1574"/>
        <v>#DIV/0!</v>
      </c>
      <c r="AK2973"/>
      <c r="AL2973"/>
      <c r="AM2973"/>
      <c r="AN2973"/>
    </row>
    <row r="2974" spans="1:40" x14ac:dyDescent="0.3">
      <c r="A2974"/>
      <c r="B2974">
        <f t="shared" si="1575"/>
        <v>1040000</v>
      </c>
      <c r="C2974" s="186" t="str">
        <f t="shared" si="1543"/>
        <v>-0.000444229859355991+0.00293722705132733i</v>
      </c>
      <c r="D2974" s="158" t="str">
        <f t="shared" si="1544"/>
        <v>-7.43373540643818-1.10102546533973i</v>
      </c>
      <c r="E2974" t="str">
        <f t="shared" si="1545"/>
        <v>87.4254653677055-1525.32511725303i</v>
      </c>
      <c r="F2974" t="str">
        <f t="shared" si="1546"/>
        <v>0.969173431849971+0.146549244269553i</v>
      </c>
      <c r="G2974" t="str">
        <f t="shared" si="1541"/>
        <v>0.969173431849971+0.146549244269553i</v>
      </c>
      <c r="H2974" t="str">
        <f t="shared" si="1547"/>
        <v>11.3061975841707+2.16885796594998i</v>
      </c>
      <c r="I2974" t="str">
        <f t="shared" si="1548"/>
        <v>4084.07044966673i</v>
      </c>
      <c r="J2974" t="str">
        <f t="shared" si="1542"/>
        <v>-4130.21111452446+870.880648174214i</v>
      </c>
      <c r="K2974" t="str">
        <f t="shared" si="1549"/>
        <v>0.199625220769742-0.946736280443395i</v>
      </c>
      <c r="L2974" t="str">
        <f t="shared" si="1550"/>
        <v>0.0509239748257052-0.199608102230442i</v>
      </c>
      <c r="M2974" t="str">
        <f t="shared" si="1551"/>
        <v>0.250549195595447-1.14634438267384i</v>
      </c>
      <c r="N2974" t="str">
        <f t="shared" si="1552"/>
        <v>-13.2949572297146i</v>
      </c>
      <c r="O2974" t="str">
        <f t="shared" si="1553"/>
        <v>0.746116201032113-0.665815751208552i</v>
      </c>
      <c r="P2974" t="str">
        <f t="shared" si="1554"/>
        <v>0.253883798967887+0.665815751208552i</v>
      </c>
      <c r="Q2974" t="str">
        <f t="shared" si="1555"/>
        <v>-0.253883798967887+12.629141478506i</v>
      </c>
      <c r="R2974" t="str">
        <f t="shared" si="1556"/>
        <v>0.052295321621741-0.0211543068342494i</v>
      </c>
      <c r="S2974" t="str">
        <f t="shared" si="1557"/>
        <v>1.45898021725263i</v>
      </c>
      <c r="T2974" t="str">
        <f t="shared" si="1558"/>
        <v>0.030863715180862+0.0762978397009838i</v>
      </c>
      <c r="U2974" t="e">
        <f t="shared" si="1559"/>
        <v>#DIV/0!</v>
      </c>
      <c r="V2974" t="str">
        <f t="shared" si="1560"/>
        <v>0.0000833333333333333-0.000255055998544704i</v>
      </c>
      <c r="W2974" t="e">
        <f t="shared" si="1561"/>
        <v>#DIV/0!</v>
      </c>
      <c r="X2974" t="e">
        <f t="shared" si="1562"/>
        <v>#DIV/0!</v>
      </c>
      <c r="Y2974" t="str">
        <f t="shared" si="1563"/>
        <v>0.00096+4.4434686492374i</v>
      </c>
      <c r="Z2974" t="e">
        <f t="shared" si="1564"/>
        <v>#DIV/0!</v>
      </c>
      <c r="AA2974" t="e">
        <f t="shared" si="1565"/>
        <v>#DIV/0!</v>
      </c>
      <c r="AB2974" t="str">
        <f t="shared" si="1566"/>
        <v>0.0176119192427732+0.0435382254967481i</v>
      </c>
      <c r="AC2974" t="str">
        <f t="shared" si="1567"/>
        <v>1.05432245242895-0.00928085731619495i</v>
      </c>
      <c r="AD2974" t="str">
        <f t="shared" si="1568"/>
        <v>0.0163397179698157+0.041438814081176i</v>
      </c>
      <c r="AE2974" t="e">
        <f t="shared" si="1569"/>
        <v>#DIV/0!</v>
      </c>
      <c r="AF2974" t="str">
        <f t="shared" si="1570"/>
        <v>-18.7399329906089-3.26988343128971i</v>
      </c>
      <c r="AG2974" t="e">
        <f t="shared" si="1571"/>
        <v>#DIV/0!</v>
      </c>
      <c r="AH2974" t="e">
        <f t="shared" si="1572"/>
        <v>#DIV/0!</v>
      </c>
      <c r="AI2974" t="e">
        <f t="shared" si="1573"/>
        <v>#DIV/0!</v>
      </c>
      <c r="AJ2974" t="e">
        <f t="shared" si="1574"/>
        <v>#DIV/0!</v>
      </c>
      <c r="AK2974"/>
      <c r="AL2974"/>
      <c r="AM2974"/>
      <c r="AN2974"/>
    </row>
    <row r="2975" spans="1:40" x14ac:dyDescent="0.3">
      <c r="A2975"/>
      <c r="B2975">
        <f t="shared" si="1575"/>
        <v>1041000</v>
      </c>
      <c r="C2975" s="186" t="str">
        <f t="shared" si="1543"/>
        <v>-0.000443412879088682+0.00293457718392738i</v>
      </c>
      <c r="D2975" s="158" t="str">
        <f t="shared" si="1544"/>
        <v>-7.43416378774527-1.10005782732238i</v>
      </c>
      <c r="E2975" t="str">
        <f t="shared" si="1545"/>
        <v>87.2581303114239-1523.86944913584i</v>
      </c>
      <c r="F2975" t="str">
        <f t="shared" si="1546"/>
        <v>0.969230124652902+0.146420380747715i</v>
      </c>
      <c r="G2975" t="str">
        <f t="shared" si="1541"/>
        <v>0.969230124652902+0.146420380747715i</v>
      </c>
      <c r="H2975" t="str">
        <f t="shared" si="1547"/>
        <v>11.3070241285642+2.16694766677859i</v>
      </c>
      <c r="I2975" t="str">
        <f t="shared" si="1548"/>
        <v>4087.99744048372i</v>
      </c>
      <c r="J2975" t="str">
        <f t="shared" si="1542"/>
        <v>-4138.15957082007+871.718033412844i</v>
      </c>
      <c r="K2975" t="str">
        <f t="shared" si="1549"/>
        <v>0.199257989678779-0.945903750348474i</v>
      </c>
      <c r="L2975" t="str">
        <f t="shared" si="1550"/>
        <v>0.0508321502003959-0.199439759508983i</v>
      </c>
      <c r="M2975" t="str">
        <f t="shared" si="1551"/>
        <v>0.250090139879175-1.14534350985746i</v>
      </c>
      <c r="N2975" t="str">
        <f t="shared" si="1552"/>
        <v>-13.3077408424355i</v>
      </c>
      <c r="O2975" t="str">
        <f t="shared" si="1553"/>
        <v>0.737543937544189-0.675299148668066i</v>
      </c>
      <c r="P2975" t="str">
        <f t="shared" si="1554"/>
        <v>0.262456062455811+0.675299148668066i</v>
      </c>
      <c r="Q2975" t="str">
        <f t="shared" si="1555"/>
        <v>-0.262456062455811+12.6324416937674i</v>
      </c>
      <c r="R2975" t="str">
        <f t="shared" si="1556"/>
        <v>0.0530029954821094-0.0218775614919135i</v>
      </c>
      <c r="S2975" t="str">
        <f t="shared" si="1557"/>
        <v>1.46038308284614i</v>
      </c>
      <c r="T2975" t="str">
        <f t="shared" si="1558"/>
        <v>0.0319496206967166+0.077404677942243i</v>
      </c>
      <c r="U2975" t="e">
        <f t="shared" si="1559"/>
        <v>#DIV/0!</v>
      </c>
      <c r="V2975" t="str">
        <f t="shared" si="1560"/>
        <v>0.0000833333333333333-0.000254810987979339i</v>
      </c>
      <c r="W2975" t="e">
        <f t="shared" si="1561"/>
        <v>#DIV/0!</v>
      </c>
      <c r="X2975" t="e">
        <f t="shared" si="1562"/>
        <v>#DIV/0!</v>
      </c>
      <c r="Y2975" t="str">
        <f t="shared" si="1563"/>
        <v>0.00096+4.44774121524629i</v>
      </c>
      <c r="Z2975" t="e">
        <f t="shared" si="1564"/>
        <v>#DIV/0!</v>
      </c>
      <c r="AA2975" t="e">
        <f t="shared" si="1565"/>
        <v>#DIV/0!</v>
      </c>
      <c r="AB2975" t="str">
        <f t="shared" si="1566"/>
        <v>0.0182315750469575+0.0441698262488169i</v>
      </c>
      <c r="AC2975" t="str">
        <f t="shared" si="1567"/>
        <v>1.05514916097933-0.00983497812950652i</v>
      </c>
      <c r="AD2975" t="str">
        <f t="shared" si="1568"/>
        <v>0.0168870179830723+0.0420186181640925i</v>
      </c>
      <c r="AE2975" t="e">
        <f t="shared" si="1569"/>
        <v>#DIV/0!</v>
      </c>
      <c r="AF2975" t="str">
        <f t="shared" si="1570"/>
        <v>-18.7411879163095-3.26700549410097i</v>
      </c>
      <c r="AG2975" t="e">
        <f t="shared" si="1571"/>
        <v>#DIV/0!</v>
      </c>
      <c r="AH2975" t="e">
        <f t="shared" si="1572"/>
        <v>#DIV/0!</v>
      </c>
      <c r="AI2975" t="e">
        <f t="shared" si="1573"/>
        <v>#DIV/0!</v>
      </c>
      <c r="AJ2975" t="e">
        <f t="shared" si="1574"/>
        <v>#DIV/0!</v>
      </c>
      <c r="AK2975"/>
      <c r="AL2975"/>
      <c r="AM2975"/>
      <c r="AN2975"/>
    </row>
    <row r="2976" spans="1:40" x14ac:dyDescent="0.3">
      <c r="A2976"/>
      <c r="B2976">
        <f t="shared" si="1575"/>
        <v>1042000</v>
      </c>
      <c r="C2976" s="186" t="str">
        <f t="shared" si="1543"/>
        <v>-0.000442598117451365+0.00293193193688194i</v>
      </c>
      <c r="D2976" s="158" t="str">
        <f t="shared" si="1544"/>
        <v>-7.43459100572406-1.09909180233955i</v>
      </c>
      <c r="E2976" t="str">
        <f t="shared" si="1545"/>
        <v>87.0912746994402-1522.41654758029i</v>
      </c>
      <c r="F2976" t="str">
        <f t="shared" si="1546"/>
        <v>0.96928666349873+0.146291732242041i</v>
      </c>
      <c r="G2976" t="str">
        <f t="shared" si="1541"/>
        <v>0.96928666349873+0.146291732242041i</v>
      </c>
      <c r="H2976" t="str">
        <f t="shared" si="1547"/>
        <v>11.307848427846+2.16504056445785i</v>
      </c>
      <c r="I2976" t="str">
        <f t="shared" si="1548"/>
        <v>4091.92443130071i</v>
      </c>
      <c r="J2976" t="str">
        <f t="shared" si="1542"/>
        <v>-4146.11566618948+872.555418651472i</v>
      </c>
      <c r="K2976" t="str">
        <f t="shared" si="1549"/>
        <v>0.198891756230692-0.94507260943777i</v>
      </c>
      <c r="L2976" t="str">
        <f t="shared" si="1550"/>
        <v>0.0507405683556408-0.199271678082914i</v>
      </c>
      <c r="M2976" t="str">
        <f t="shared" si="1551"/>
        <v>0.249632324586333-1.14434428752068i</v>
      </c>
      <c r="N2976" t="str">
        <f t="shared" si="1552"/>
        <v>-13.3205244551563i</v>
      </c>
      <c r="O2976" t="str">
        <f t="shared" si="1553"/>
        <v>0.728851145711222-0.684672189734211i</v>
      </c>
      <c r="P2976" t="str">
        <f t="shared" si="1554"/>
        <v>0.271148854288778+0.684672189734211i</v>
      </c>
      <c r="Q2976" t="str">
        <f t="shared" si="1555"/>
        <v>-0.271148854288778+12.6358522654221i</v>
      </c>
      <c r="R2976" t="str">
        <f t="shared" si="1556"/>
        <v>0.0536996812182992-0.0226110162832968i</v>
      </c>
      <c r="S2976" t="str">
        <f t="shared" si="1557"/>
        <v>1.46178594843965i</v>
      </c>
      <c r="T2976" t="str">
        <f t="shared" si="1558"/>
        <v>0.0330524658828634+0.0784974394405984i</v>
      </c>
      <c r="U2976" t="e">
        <f t="shared" si="1559"/>
        <v>#DIV/0!</v>
      </c>
      <c r="V2976" t="str">
        <f t="shared" si="1560"/>
        <v>0.0000833333333333333-0.000254566447683774i</v>
      </c>
      <c r="W2976" t="e">
        <f t="shared" si="1561"/>
        <v>#DIV/0!</v>
      </c>
      <c r="X2976" t="e">
        <f t="shared" si="1562"/>
        <v>#DIV/0!</v>
      </c>
      <c r="Y2976" t="str">
        <f t="shared" si="1563"/>
        <v>0.00096+4.45201378125517i</v>
      </c>
      <c r="Z2976" t="e">
        <f t="shared" si="1564"/>
        <v>#DIV/0!</v>
      </c>
      <c r="AA2976" t="e">
        <f t="shared" si="1565"/>
        <v>#DIV/0!</v>
      </c>
      <c r="AB2976" t="str">
        <f t="shared" si="1566"/>
        <v>0.0188608972216172+0.044793394317271i</v>
      </c>
      <c r="AC2976" t="str">
        <f t="shared" si="1567"/>
        <v>1.05596735452285-0.0104014808435397i</v>
      </c>
      <c r="AD2976" t="str">
        <f t="shared" si="1568"/>
        <v>0.0174417197691005+0.0425911026876868i</v>
      </c>
      <c r="AE2976" t="e">
        <f t="shared" si="1569"/>
        <v>#DIV/0!</v>
      </c>
      <c r="AF2976" t="str">
        <f t="shared" si="1570"/>
        <v>-18.7424394335701-3.2641323667974i</v>
      </c>
      <c r="AG2976" t="e">
        <f t="shared" si="1571"/>
        <v>#DIV/0!</v>
      </c>
      <c r="AH2976" t="e">
        <f t="shared" si="1572"/>
        <v>#DIV/0!</v>
      </c>
      <c r="AI2976" t="e">
        <f t="shared" si="1573"/>
        <v>#DIV/0!</v>
      </c>
      <c r="AJ2976" t="e">
        <f t="shared" si="1574"/>
        <v>#DIV/0!</v>
      </c>
      <c r="AK2976"/>
      <c r="AL2976"/>
      <c r="AM2976"/>
      <c r="AN2976"/>
    </row>
    <row r="2977" spans="1:40" x14ac:dyDescent="0.3">
      <c r="A2977"/>
      <c r="B2977">
        <f t="shared" si="1575"/>
        <v>1043000</v>
      </c>
      <c r="C2977" s="186" t="str">
        <f t="shared" si="1543"/>
        <v>-0.00044178556654087+0.00292929129855893i</v>
      </c>
      <c r="D2977" s="158" t="str">
        <f t="shared" si="1544"/>
        <v>-7.43501706451849-1.09812738662084i</v>
      </c>
      <c r="E2977" t="str">
        <f t="shared" si="1545"/>
        <v>86.9248967039106-1520.96640473333i</v>
      </c>
      <c r="F2977" t="str">
        <f t="shared" si="1546"/>
        <v>0.96934304893587+0.146163298249103i</v>
      </c>
      <c r="G2977" t="str">
        <f t="shared" si="1541"/>
        <v>0.96934304893587+0.146163298249103i</v>
      </c>
      <c r="H2977" t="str">
        <f t="shared" si="1547"/>
        <v>11.3086704900161+2.16313665146449i</v>
      </c>
      <c r="I2977" t="str">
        <f t="shared" si="1548"/>
        <v>4095.85142211769i</v>
      </c>
      <c r="J2977" t="str">
        <f t="shared" si="1542"/>
        <v>-4154.07940063269+873.392803890102i</v>
      </c>
      <c r="K2977" t="str">
        <f t="shared" si="1549"/>
        <v>0.198526516869994-0.944242854458838i</v>
      </c>
      <c r="L2977" t="str">
        <f t="shared" si="1550"/>
        <v>0.0506492284560007-0.199103857413191i</v>
      </c>
      <c r="M2977" t="str">
        <f t="shared" si="1551"/>
        <v>0.249175745325995-1.14334671187203i</v>
      </c>
      <c r="N2977" t="str">
        <f t="shared" si="1552"/>
        <v>-13.3333080678772i</v>
      </c>
      <c r="O2977" t="str">
        <f t="shared" si="1553"/>
        <v>0.720039246096328-0.693933342678555i</v>
      </c>
      <c r="P2977" t="str">
        <f t="shared" si="1554"/>
        <v>0.279960753903672+0.693933342678555i</v>
      </c>
      <c r="Q2977" t="str">
        <f t="shared" si="1555"/>
        <v>-0.279960753903672+12.6393747251986i</v>
      </c>
      <c r="R2977" t="str">
        <f t="shared" si="1556"/>
        <v>0.0543852057372154-0.0233545158301675i</v>
      </c>
      <c r="S2977" t="str">
        <f t="shared" si="1557"/>
        <v>1.46318881403317i</v>
      </c>
      <c r="T2977" t="str">
        <f t="shared" si="1558"/>
        <v>0.0341720663198617+0.0795758246835861i</v>
      </c>
      <c r="U2977" t="e">
        <f t="shared" si="1559"/>
        <v>#DIV/0!</v>
      </c>
      <c r="V2977" t="str">
        <f t="shared" si="1560"/>
        <v>0.0000833333333333333-0.000254322376305362i</v>
      </c>
      <c r="W2977" t="e">
        <f t="shared" si="1561"/>
        <v>#DIV/0!</v>
      </c>
      <c r="X2977" t="e">
        <f t="shared" si="1562"/>
        <v>#DIV/0!</v>
      </c>
      <c r="Y2977" t="str">
        <f t="shared" si="1563"/>
        <v>0.00096+4.45628634726405i</v>
      </c>
      <c r="Z2977" t="e">
        <f t="shared" si="1564"/>
        <v>#DIV/0!</v>
      </c>
      <c r="AA2977" t="e">
        <f t="shared" si="1565"/>
        <v>#DIV/0!</v>
      </c>
      <c r="AB2977" t="str">
        <f t="shared" si="1566"/>
        <v>0.0194997805305461+0.0454087587897852i</v>
      </c>
      <c r="AC2977" t="str">
        <f t="shared" si="1567"/>
        <v>1.05677682739988-0.0109802486360531i</v>
      </c>
      <c r="AD2977" t="str">
        <f t="shared" si="1568"/>
        <v>0.0180037208632523+0.0431561735068028i</v>
      </c>
      <c r="AE2977" t="e">
        <f t="shared" si="1569"/>
        <v>#DIV/0!</v>
      </c>
      <c r="AF2977" t="str">
        <f t="shared" si="1570"/>
        <v>-18.7436875545346-3.26126403808533i</v>
      </c>
      <c r="AG2977" t="e">
        <f t="shared" si="1571"/>
        <v>#DIV/0!</v>
      </c>
      <c r="AH2977" t="e">
        <f t="shared" si="1572"/>
        <v>#DIV/0!</v>
      </c>
      <c r="AI2977" t="e">
        <f t="shared" si="1573"/>
        <v>#DIV/0!</v>
      </c>
      <c r="AJ2977" t="e">
        <f t="shared" si="1574"/>
        <v>#DIV/0!</v>
      </c>
      <c r="AK2977"/>
      <c r="AL2977"/>
      <c r="AM2977"/>
      <c r="AN2977"/>
    </row>
    <row r="2978" spans="1:40" x14ac:dyDescent="0.3">
      <c r="A2978"/>
      <c r="B2978">
        <f t="shared" si="1575"/>
        <v>1044000</v>
      </c>
      <c r="C2978" s="186" t="str">
        <f t="shared" si="1543"/>
        <v>-0.000440975218488631+0.00292665525736358i</v>
      </c>
      <c r="D2978" s="158" t="str">
        <f t="shared" si="1544"/>
        <v>-7.43544196825442-1.09716457640647i</v>
      </c>
      <c r="E2978" t="str">
        <f t="shared" si="1545"/>
        <v>86.7589945056843-1519.51901277152i</v>
      </c>
      <c r="F2978" t="str">
        <f t="shared" si="1546"/>
        <v>0.969399281510348+0.146035078266903i</v>
      </c>
      <c r="G2978" t="str">
        <f t="shared" si="1541"/>
        <v>0.969399281510348+0.146035078266903i</v>
      </c>
      <c r="H2978" t="str">
        <f t="shared" si="1547"/>
        <v>11.3094903230393+2.16123592029666i</v>
      </c>
      <c r="I2978" t="str">
        <f t="shared" si="1548"/>
        <v>4099.77841293468i</v>
      </c>
      <c r="J2978" t="str">
        <f t="shared" si="1542"/>
        <v>-4162.05077414972+874.23018912873i</v>
      </c>
      <c r="K2978" t="str">
        <f t="shared" si="1549"/>
        <v>0.19816226805676-0.943414482168446i</v>
      </c>
      <c r="L2978" t="str">
        <f t="shared" si="1550"/>
        <v>0.0505581296695356-0.198936296961946i</v>
      </c>
      <c r="M2978" t="str">
        <f t="shared" si="1551"/>
        <v>0.248720397726296-1.14235077913039i</v>
      </c>
      <c r="N2978" t="str">
        <f t="shared" si="1552"/>
        <v>-13.3460916805981i</v>
      </c>
      <c r="O2978" t="str">
        <f t="shared" si="1553"/>
        <v>0.711109678727243-0.703081094057035i</v>
      </c>
      <c r="P2978" t="str">
        <f t="shared" si="1554"/>
        <v>0.288890321272757+0.703081094057035i</v>
      </c>
      <c r="Q2978" t="str">
        <f t="shared" si="1555"/>
        <v>-0.288890321272757+12.6430105865411i</v>
      </c>
      <c r="R2978" t="str">
        <f t="shared" si="1556"/>
        <v>0.0550593982347161-0.024107901075582i</v>
      </c>
      <c r="S2978" t="str">
        <f t="shared" si="1557"/>
        <v>1.46459167962668i</v>
      </c>
      <c r="T2978" t="str">
        <f t="shared" si="1558"/>
        <v>0.0353082313285605+0.0806395365398171i</v>
      </c>
      <c r="U2978" t="e">
        <f t="shared" si="1559"/>
        <v>#DIV/0!</v>
      </c>
      <c r="V2978" t="str">
        <f t="shared" si="1560"/>
        <v>0.0000833333333333333-0.00025407877249664i</v>
      </c>
      <c r="W2978" t="e">
        <f t="shared" si="1561"/>
        <v>#DIV/0!</v>
      </c>
      <c r="X2978" t="e">
        <f t="shared" si="1562"/>
        <v>#DIV/0!</v>
      </c>
      <c r="Y2978" t="str">
        <f t="shared" si="1563"/>
        <v>0.00096+4.46055891327293i</v>
      </c>
      <c r="Z2978" t="e">
        <f t="shared" si="1564"/>
        <v>#DIV/0!</v>
      </c>
      <c r="AA2978" t="e">
        <f t="shared" si="1565"/>
        <v>#DIV/0!</v>
      </c>
      <c r="AB2978" t="str">
        <f t="shared" si="1566"/>
        <v>0.0201481161655275+0.0460157501127591i</v>
      </c>
      <c r="AC2978" t="str">
        <f t="shared" si="1567"/>
        <v>1.05757737545971-0.0115711605299806i</v>
      </c>
      <c r="AD2978" t="str">
        <f t="shared" si="1568"/>
        <v>0.0185729176335887+0.0437137380176196i</v>
      </c>
      <c r="AE2978" t="e">
        <f t="shared" si="1569"/>
        <v>#DIV/0!</v>
      </c>
      <c r="AF2978" t="str">
        <f t="shared" si="1570"/>
        <v>-18.7449322912937-3.25840049670313i</v>
      </c>
      <c r="AG2978" t="e">
        <f t="shared" si="1571"/>
        <v>#DIV/0!</v>
      </c>
      <c r="AH2978" t="e">
        <f t="shared" si="1572"/>
        <v>#DIV/0!</v>
      </c>
      <c r="AI2978" t="e">
        <f t="shared" si="1573"/>
        <v>#DIV/0!</v>
      </c>
      <c r="AJ2978" t="e">
        <f t="shared" si="1574"/>
        <v>#DIV/0!</v>
      </c>
      <c r="AK2978"/>
      <c r="AL2978"/>
      <c r="AM2978"/>
      <c r="AN2978"/>
    </row>
    <row r="2979" spans="1:40" x14ac:dyDescent="0.3">
      <c r="A2979"/>
      <c r="B2979">
        <f t="shared" si="1575"/>
        <v>1045000</v>
      </c>
      <c r="C2979" s="186" t="str">
        <f t="shared" si="1543"/>
        <v>-0.000440167065460468+0.00292402380173835i</v>
      </c>
      <c r="D2979" s="158" t="str">
        <f t="shared" si="1544"/>
        <v>-7.43586572103963-1.09620336794726i</v>
      </c>
      <c r="E2979" t="str">
        <f t="shared" si="1545"/>
        <v>86.5935662942507-1518.07436390084i</v>
      </c>
      <c r="F2979" t="str">
        <f t="shared" si="1546"/>
        <v>0.969455361765795+0.145907071794859i</v>
      </c>
      <c r="G2979" t="str">
        <f t="shared" si="1541"/>
        <v>0.969455361765795+0.145907071794859i</v>
      </c>
      <c r="H2979" t="str">
        <f t="shared" si="1547"/>
        <v>11.3103079348458+2.15933836347399i</v>
      </c>
      <c r="I2979" t="str">
        <f t="shared" si="1548"/>
        <v>4103.70540375167i</v>
      </c>
      <c r="J2979" t="str">
        <f t="shared" si="1542"/>
        <v>-4170.02978674055+875.067574367359i</v>
      </c>
      <c r="K2979" t="str">
        <f t="shared" si="1549"/>
        <v>0.197799006266564-0.942587489332548i</v>
      </c>
      <c r="L2979" t="str">
        <f t="shared" si="1550"/>
        <v>0.0504672711677884-0.198768996192483i</v>
      </c>
      <c r="M2979" t="str">
        <f t="shared" si="1551"/>
        <v>0.248266277434352-1.14135648552503i</v>
      </c>
      <c r="N2979" t="str">
        <f t="shared" si="1552"/>
        <v>-13.358875293319i</v>
      </c>
      <c r="O2979" t="str">
        <f t="shared" si="1553"/>
        <v>0.702063902860729-0.712113948957581i</v>
      </c>
      <c r="P2979" t="str">
        <f t="shared" si="1554"/>
        <v>0.297936097139271+0.712113948957581i</v>
      </c>
      <c r="Q2979" t="str">
        <f t="shared" si="1555"/>
        <v>-0.297936097139271+12.6467613443614i</v>
      </c>
      <c r="R2979" t="str">
        <f t="shared" si="1556"/>
        <v>0.0557220902902149-0.0248710093185254i</v>
      </c>
      <c r="S2979" t="str">
        <f t="shared" si="1557"/>
        <v>1.46599454522019i</v>
      </c>
      <c r="T2979" t="str">
        <f t="shared" si="1558"/>
        <v>0.0364607639950787+0.081688280413722i</v>
      </c>
      <c r="U2979" t="e">
        <f t="shared" si="1559"/>
        <v>#DIV/0!</v>
      </c>
      <c r="V2979" t="str">
        <f t="shared" si="1560"/>
        <v>0.0000833333333333333-0.000253835634915304i</v>
      </c>
      <c r="W2979" t="e">
        <f t="shared" si="1561"/>
        <v>#DIV/0!</v>
      </c>
      <c r="X2979" t="e">
        <f t="shared" si="1562"/>
        <v>#DIV/0!</v>
      </c>
      <c r="Y2979" t="str">
        <f t="shared" si="1563"/>
        <v>0.00096+4.46483147928181i</v>
      </c>
      <c r="Z2979" t="e">
        <f t="shared" si="1564"/>
        <v>#DIV/0!</v>
      </c>
      <c r="AA2979" t="e">
        <f t="shared" si="1565"/>
        <v>#DIV/0!</v>
      </c>
      <c r="AB2979" t="str">
        <f t="shared" si="1566"/>
        <v>0.0208057917605888+0.0466142001796201i</v>
      </c>
      <c r="AC2979" t="str">
        <f t="shared" si="1567"/>
        <v>1.05836879616205-0.0121740914082573i</v>
      </c>
      <c r="AD2979" t="str">
        <f t="shared" si="1568"/>
        <v>0.0191492053065657+0.0442637051709192i</v>
      </c>
      <c r="AE2979" t="e">
        <f t="shared" si="1569"/>
        <v>#DIV/0!</v>
      </c>
      <c r="AF2979" t="str">
        <f t="shared" si="1570"/>
        <v>-18.7461736558854-3.25554173142125i</v>
      </c>
      <c r="AG2979" t="e">
        <f t="shared" si="1571"/>
        <v>#DIV/0!</v>
      </c>
      <c r="AH2979" t="e">
        <f t="shared" si="1572"/>
        <v>#DIV/0!</v>
      </c>
      <c r="AI2979" t="e">
        <f t="shared" si="1573"/>
        <v>#DIV/0!</v>
      </c>
      <c r="AJ2979" t="e">
        <f t="shared" si="1574"/>
        <v>#DIV/0!</v>
      </c>
      <c r="AK2979"/>
      <c r="AL2979"/>
      <c r="AM2979"/>
      <c r="AN2979"/>
    </row>
    <row r="2980" spans="1:40" x14ac:dyDescent="0.3">
      <c r="A2980"/>
      <c r="B2980">
        <f t="shared" si="1575"/>
        <v>1046000</v>
      </c>
      <c r="C2980" s="186" t="str">
        <f t="shared" si="1543"/>
        <v>-0.000439361099656458+0.0029213969201627i</v>
      </c>
      <c r="D2980" s="158" t="str">
        <f t="shared" si="1544"/>
        <v>-7.43628832696404-1.09524375750466i</v>
      </c>
      <c r="E2980" t="str">
        <f t="shared" si="1545"/>
        <v>86.4286102676962-1516.63245035661i</v>
      </c>
      <c r="F2980" t="str">
        <f t="shared" si="1546"/>
        <v>0.969511290243478+0.145779278333814i</v>
      </c>
      <c r="G2980" t="str">
        <f t="shared" si="1541"/>
        <v>0.969511290243478+0.145779278333814i</v>
      </c>
      <c r="H2980" t="str">
        <f t="shared" si="1547"/>
        <v>11.3111233333312+2.15744397353755i</v>
      </c>
      <c r="I2980" t="str">
        <f t="shared" si="1548"/>
        <v>4107.63239456866i</v>
      </c>
      <c r="J2980" t="str">
        <f t="shared" si="1542"/>
        <v>-4178.01643840518+875.904959605989i</v>
      </c>
      <c r="K2980" t="str">
        <f t="shared" si="1549"/>
        <v>0.197436727990381-0.941761872726247i</v>
      </c>
      <c r="L2980" t="str">
        <f t="shared" si="1550"/>
        <v>0.0503766521257677-0.198601954569282i</v>
      </c>
      <c r="M2980" t="str">
        <f t="shared" si="1551"/>
        <v>0.247813380116149-1.14036382729553i</v>
      </c>
      <c r="N2980" t="str">
        <f t="shared" si="1552"/>
        <v>-13.3716589060399i</v>
      </c>
      <c r="O2980" t="str">
        <f t="shared" si="1553"/>
        <v>0.692903396744171-0.721030431244334i</v>
      </c>
      <c r="P2980" t="str">
        <f t="shared" si="1554"/>
        <v>0.307096603255829+0.721030431244334i</v>
      </c>
      <c r="Q2980" t="str">
        <f t="shared" si="1555"/>
        <v>-0.307096603255829+12.6506284747956i</v>
      </c>
      <c r="R2980" t="str">
        <f t="shared" si="1556"/>
        <v>0.0563731159608078-0.0256436742513365i</v>
      </c>
      <c r="S2980" t="str">
        <f t="shared" si="1557"/>
        <v>1.4673974108137i</v>
      </c>
      <c r="T2980" t="str">
        <f t="shared" si="1558"/>
        <v>0.0376294612001611+0.0827217644003898i</v>
      </c>
      <c r="U2980" t="e">
        <f t="shared" si="1559"/>
        <v>#DIV/0!</v>
      </c>
      <c r="V2980" t="str">
        <f t="shared" si="1560"/>
        <v>0.0000833333333333333-0.00025359296222418i</v>
      </c>
      <c r="W2980" t="e">
        <f t="shared" si="1561"/>
        <v>#DIV/0!</v>
      </c>
      <c r="X2980" t="e">
        <f t="shared" si="1562"/>
        <v>#DIV/0!</v>
      </c>
      <c r="Y2980" t="str">
        <f t="shared" si="1563"/>
        <v>0.00096+4.4691040452907i</v>
      </c>
      <c r="Z2980" t="e">
        <f t="shared" si="1564"/>
        <v>#DIV/0!</v>
      </c>
      <c r="AA2980" t="e">
        <f t="shared" si="1565"/>
        <v>#DIV/0!</v>
      </c>
      <c r="AB2980" t="str">
        <f t="shared" si="1566"/>
        <v>0.0214726914087533+0.0472039424191797i</v>
      </c>
      <c r="AC2980" t="str">
        <f t="shared" si="1567"/>
        <v>1.05915088867877-0.0127889120315168i</v>
      </c>
      <c r="AD2980" t="str">
        <f t="shared" si="1568"/>
        <v>0.0197324779927942+0.0448059854848372i</v>
      </c>
      <c r="AE2980" t="e">
        <f t="shared" si="1569"/>
        <v>#DIV/0!</v>
      </c>
      <c r="AF2980" t="str">
        <f t="shared" si="1570"/>
        <v>-18.7474116602952-3.25268773104221i</v>
      </c>
      <c r="AG2980" t="e">
        <f t="shared" si="1571"/>
        <v>#DIV/0!</v>
      </c>
      <c r="AH2980" t="e">
        <f t="shared" si="1572"/>
        <v>#DIV/0!</v>
      </c>
      <c r="AI2980" t="e">
        <f t="shared" si="1573"/>
        <v>#DIV/0!</v>
      </c>
      <c r="AJ2980" t="e">
        <f t="shared" si="1574"/>
        <v>#DIV/0!</v>
      </c>
      <c r="AK2980"/>
      <c r="AL2980"/>
      <c r="AM2980"/>
      <c r="AN2980"/>
    </row>
    <row r="2981" spans="1:40" x14ac:dyDescent="0.3">
      <c r="A2981"/>
      <c r="B2981">
        <f t="shared" si="1575"/>
        <v>1047000</v>
      </c>
      <c r="C2981" s="186" t="str">
        <f t="shared" si="1543"/>
        <v>-0.000438557313310701+0.00291877460115295i</v>
      </c>
      <c r="D2981" s="158" t="str">
        <f t="shared" si="1544"/>
        <v>-7.4367097900995-1.0942857413506i</v>
      </c>
      <c r="E2981" t="str">
        <f t="shared" si="1545"/>
        <v>86.2641246326518-1515.19326440331i</v>
      </c>
      <c r="F2981" t="str">
        <f t="shared" si="1546"/>
        <v>0.969567067482275+0.145651697386014i</v>
      </c>
      <c r="G2981" t="str">
        <f t="shared" si="1541"/>
        <v>0.969567067482275+0.145651697386014i</v>
      </c>
      <c r="H2981" t="str">
        <f t="shared" si="1547"/>
        <v>11.311936526356+2.15555274304962i</v>
      </c>
      <c r="I2981" t="str">
        <f t="shared" si="1548"/>
        <v>4111.55938538564i</v>
      </c>
      <c r="J2981" t="str">
        <f t="shared" si="1542"/>
        <v>-4186.01072914363+876.742344844617i</v>
      </c>
      <c r="K2981" t="str">
        <f t="shared" si="1549"/>
        <v>0.197075429734517-0.940937629133772i</v>
      </c>
      <c r="L2981" t="str">
        <f t="shared" si="1550"/>
        <v>0.0502862717219309-0.198435171557994i</v>
      </c>
      <c r="M2981" t="str">
        <f t="shared" si="1551"/>
        <v>0.247361701456448-1.13937280069177i</v>
      </c>
      <c r="N2981" t="str">
        <f t="shared" si="1552"/>
        <v>-13.3844425187607i</v>
      </c>
      <c r="O2981" t="str">
        <f t="shared" si="1553"/>
        <v>0.68362965737407-0.729829083798811i</v>
      </c>
      <c r="P2981" t="str">
        <f t="shared" si="1554"/>
        <v>0.31637034262593+0.729829083798811i</v>
      </c>
      <c r="Q2981" t="str">
        <f t="shared" si="1555"/>
        <v>-0.31637034262593+12.6546134349619i</v>
      </c>
      <c r="R2981" t="str">
        <f t="shared" si="1556"/>
        <v>0.0570123118748777-0.0264257259999573i</v>
      </c>
      <c r="S2981" t="str">
        <f t="shared" si="1557"/>
        <v>1.46880027640721i</v>
      </c>
      <c r="T2981" t="str">
        <f t="shared" si="1558"/>
        <v>0.0388141136529985+0.0837396994404344i</v>
      </c>
      <c r="U2981" t="e">
        <f t="shared" si="1559"/>
        <v>#DIV/0!</v>
      </c>
      <c r="V2981" t="str">
        <f t="shared" si="1560"/>
        <v>0.0000833333333333333-0.000253350753091205i</v>
      </c>
      <c r="W2981" t="e">
        <f t="shared" si="1561"/>
        <v>#DIV/0!</v>
      </c>
      <c r="X2981" t="e">
        <f t="shared" si="1562"/>
        <v>#DIV/0!</v>
      </c>
      <c r="Y2981" t="str">
        <f t="shared" si="1563"/>
        <v>0.00096+4.47337661129958i</v>
      </c>
      <c r="Z2981" t="e">
        <f t="shared" si="1564"/>
        <v>#DIV/0!</v>
      </c>
      <c r="AA2981" t="e">
        <f t="shared" si="1565"/>
        <v>#DIV/0!</v>
      </c>
      <c r="AB2981" t="str">
        <f t="shared" si="1566"/>
        <v>0.0221486956813388+0.0477848118840059i</v>
      </c>
      <c r="AC2981" t="str">
        <f t="shared" si="1567"/>
        <v>1.05992345399559-0.0134154890587127i</v>
      </c>
      <c r="AD2981" t="str">
        <f t="shared" si="1568"/>
        <v>0.0203226287128982+0.0453404910571476i</v>
      </c>
      <c r="AE2981" t="e">
        <f t="shared" si="1569"/>
        <v>#DIV/0!</v>
      </c>
      <c r="AF2981" t="str">
        <f t="shared" si="1570"/>
        <v>-18.7486463164555-3.24983848440022i</v>
      </c>
      <c r="AG2981" t="e">
        <f t="shared" si="1571"/>
        <v>#DIV/0!</v>
      </c>
      <c r="AH2981" t="e">
        <f t="shared" si="1572"/>
        <v>#DIV/0!</v>
      </c>
      <c r="AI2981" t="e">
        <f t="shared" si="1573"/>
        <v>#DIV/0!</v>
      </c>
      <c r="AJ2981" t="e">
        <f t="shared" si="1574"/>
        <v>#DIV/0!</v>
      </c>
      <c r="AK2981"/>
      <c r="AL2981"/>
      <c r="AM2981"/>
      <c r="AN2981"/>
    </row>
    <row r="2982" spans="1:40" x14ac:dyDescent="0.3">
      <c r="A2982"/>
      <c r="B2982">
        <f t="shared" si="1575"/>
        <v>1048000</v>
      </c>
      <c r="C2982" s="186" t="str">
        <f t="shared" si="1543"/>
        <v>-0.000437755698691219+0.00291615683326228i</v>
      </c>
      <c r="D2982" s="158" t="str">
        <f t="shared" si="1544"/>
        <v>-7.43713011450038-1.09332931576764i</v>
      </c>
      <c r="E2982" t="str">
        <f t="shared" si="1545"/>
        <v>86.1001076042459-1513.7567983345i</v>
      </c>
      <c r="F2982" t="str">
        <f t="shared" si="1546"/>
        <v>0.96962269401875+0.145524328455128i</v>
      </c>
      <c r="G2982" t="str">
        <f t="shared" si="1541"/>
        <v>0.96962269401875+0.145524328455128i</v>
      </c>
      <c r="H2982" t="str">
        <f t="shared" si="1547"/>
        <v>11.3127475217471+2.15366466459388i</v>
      </c>
      <c r="I2982" t="str">
        <f t="shared" si="1548"/>
        <v>4115.48637620263i</v>
      </c>
      <c r="J2982" t="str">
        <f t="shared" si="1542"/>
        <v>-4194.01265895588+877.579730083247i</v>
      </c>
      <c r="K2982" t="str">
        <f t="shared" si="1549"/>
        <v>0.196715108020532-0.940114755348466i</v>
      </c>
      <c r="L2982" t="str">
        <f t="shared" si="1550"/>
        <v>0.0501961291381673-0.198268646625441i</v>
      </c>
      <c r="M2982" t="str">
        <f t="shared" si="1551"/>
        <v>0.246911237158699-1.13838340197391i</v>
      </c>
      <c r="N2982" t="str">
        <f t="shared" si="1552"/>
        <v>-13.3972261314816i</v>
      </c>
      <c r="O2982" t="str">
        <f t="shared" si="1553"/>
        <v>0.674244200251126-0.738508468758294i</v>
      </c>
      <c r="P2982" t="str">
        <f t="shared" si="1554"/>
        <v>0.325755799748874+0.738508468758294i</v>
      </c>
      <c r="Q2982" t="str">
        <f t="shared" si="1555"/>
        <v>-0.325755799748874+12.6587176627233i</v>
      </c>
      <c r="R2982" t="str">
        <f t="shared" si="1556"/>
        <v>0.0576395173250867-0.0272169911670284i</v>
      </c>
      <c r="S2982" t="str">
        <f t="shared" si="1557"/>
        <v>1.47020314200073i</v>
      </c>
      <c r="T2982" t="str">
        <f t="shared" si="1558"/>
        <v>0.0400145059295713+0.084741799474748i</v>
      </c>
      <c r="U2982" t="e">
        <f t="shared" si="1559"/>
        <v>#DIV/0!</v>
      </c>
      <c r="V2982" t="str">
        <f t="shared" si="1560"/>
        <v>0.0000833333333333333-0.000253109006189401i</v>
      </c>
      <c r="W2982" t="e">
        <f t="shared" si="1561"/>
        <v>#DIV/0!</v>
      </c>
      <c r="X2982" t="e">
        <f t="shared" si="1562"/>
        <v>#DIV/0!</v>
      </c>
      <c r="Y2982" t="str">
        <f t="shared" si="1563"/>
        <v>0.00096+4.47764917730846i</v>
      </c>
      <c r="Z2982" t="e">
        <f t="shared" si="1564"/>
        <v>#DIV/0!</v>
      </c>
      <c r="AA2982" t="e">
        <f t="shared" si="1565"/>
        <v>#DIV/0!</v>
      </c>
      <c r="AB2982" t="str">
        <f t="shared" si="1566"/>
        <v>0.0228336816498381+0.0483566453387306i</v>
      </c>
      <c r="AC2982" t="str">
        <f t="shared" si="1567"/>
        <v>1.0606862950138-0.0140536850707015i</v>
      </c>
      <c r="AD2982" t="str">
        <f t="shared" si="1568"/>
        <v>0.0209195494234739+0.0458671355770804i</v>
      </c>
      <c r="AE2982" t="e">
        <f t="shared" si="1569"/>
        <v>#DIV/0!</v>
      </c>
      <c r="AF2982" t="str">
        <f t="shared" si="1570"/>
        <v>-18.7498776362475-3.24699398036152i</v>
      </c>
      <c r="AG2982" t="e">
        <f t="shared" si="1571"/>
        <v>#DIV/0!</v>
      </c>
      <c r="AH2982" t="e">
        <f t="shared" si="1572"/>
        <v>#DIV/0!</v>
      </c>
      <c r="AI2982" t="e">
        <f t="shared" si="1573"/>
        <v>#DIV/0!</v>
      </c>
      <c r="AJ2982" t="e">
        <f t="shared" si="1574"/>
        <v>#DIV/0!</v>
      </c>
      <c r="AK2982"/>
      <c r="AL2982"/>
      <c r="AM2982"/>
      <c r="AN2982"/>
    </row>
    <row r="2983" spans="1:40" x14ac:dyDescent="0.3">
      <c r="A2983"/>
      <c r="B2983">
        <f t="shared" si="1575"/>
        <v>1049000</v>
      </c>
      <c r="C2983" s="186" t="str">
        <f t="shared" si="1543"/>
        <v>-0.000436956248099673+0.00291354360508037i</v>
      </c>
      <c r="D2983" s="158" t="str">
        <f t="shared" si="1544"/>
        <v>-7.43754930420304-1.09237447704866i</v>
      </c>
      <c r="E2983" t="str">
        <f t="shared" si="1545"/>
        <v>85.9365574060529-1512.32304447258i</v>
      </c>
      <c r="F2983" t="str">
        <f t="shared" si="1546"/>
        <v>0.969678170387079+0.145397171046209i</v>
      </c>
      <c r="G2983" t="str">
        <f t="shared" si="1541"/>
        <v>0.969678170387079+0.145397171046209i</v>
      </c>
      <c r="H2983" t="str">
        <f t="shared" si="1547"/>
        <v>11.3135563272968+2.15177973077497i</v>
      </c>
      <c r="I2983" t="str">
        <f t="shared" si="1548"/>
        <v>4119.41336701962i</v>
      </c>
      <c r="J2983" t="str">
        <f t="shared" si="1542"/>
        <v>-4202.02222784193+878.417115321875i</v>
      </c>
      <c r="K2983" t="str">
        <f t="shared" si="1549"/>
        <v>0.196355759385156-0.939293248172734i</v>
      </c>
      <c r="L2983" t="str">
        <f t="shared" si="1550"/>
        <v>0.050106223559782-0.198102379239613i</v>
      </c>
      <c r="M2983" t="str">
        <f t="shared" si="1551"/>
        <v>0.246461982944938-1.13739562741235i</v>
      </c>
      <c r="N2983" t="str">
        <f t="shared" si="1552"/>
        <v>-13.4100097442025i</v>
      </c>
      <c r="O2983" t="str">
        <f t="shared" si="1553"/>
        <v>0.664748559133006-0.747067167750392i</v>
      </c>
      <c r="P2983" t="str">
        <f t="shared" si="1554"/>
        <v>0.335251440866994+0.747067167750392i</v>
      </c>
      <c r="Q2983" t="str">
        <f t="shared" si="1555"/>
        <v>-0.335251440866994+12.6629425764521i</v>
      </c>
      <c r="R2983" t="str">
        <f t="shared" si="1556"/>
        <v>0.0582545743606-0.0280172928777413i</v>
      </c>
      <c r="S2983" t="str">
        <f t="shared" si="1557"/>
        <v>1.47160600759424i</v>
      </c>
      <c r="T2983" t="str">
        <f t="shared" si="1558"/>
        <v>0.0412304165154114+0.0857277815989043i</v>
      </c>
      <c r="U2983" t="e">
        <f t="shared" si="1559"/>
        <v>#DIV/0!</v>
      </c>
      <c r="V2983" t="str">
        <f t="shared" si="1560"/>
        <v>0.0000833333333333333-0.000252867720196847i</v>
      </c>
      <c r="W2983" t="e">
        <f t="shared" si="1561"/>
        <v>#DIV/0!</v>
      </c>
      <c r="X2983" t="e">
        <f t="shared" si="1562"/>
        <v>#DIV/0!</v>
      </c>
      <c r="Y2983" t="str">
        <f t="shared" si="1563"/>
        <v>0.00096+4.48192174331734i</v>
      </c>
      <c r="Z2983" t="e">
        <f t="shared" si="1564"/>
        <v>#DIV/0!</v>
      </c>
      <c r="AA2983" t="e">
        <f t="shared" si="1565"/>
        <v>#DIV/0!</v>
      </c>
      <c r="AB2983" t="str">
        <f t="shared" si="1566"/>
        <v>0.0235275229103201+0.0489192813481578i</v>
      </c>
      <c r="AC2983" t="str">
        <f t="shared" si="1567"/>
        <v>1.06143921665181-0.0147033585967337i</v>
      </c>
      <c r="AD2983" t="str">
        <f t="shared" si="1568"/>
        <v>0.021523131043079+0.0463858343366258i</v>
      </c>
      <c r="AE2983" t="e">
        <f t="shared" si="1569"/>
        <v>#DIV/0!</v>
      </c>
      <c r="AF2983" t="str">
        <f t="shared" si="1570"/>
        <v>-18.7511056314998-3.24415420782363i</v>
      </c>
      <c r="AG2983" t="e">
        <f t="shared" si="1571"/>
        <v>#DIV/0!</v>
      </c>
      <c r="AH2983" t="e">
        <f t="shared" si="1572"/>
        <v>#DIV/0!</v>
      </c>
      <c r="AI2983" t="e">
        <f t="shared" si="1573"/>
        <v>#DIV/0!</v>
      </c>
      <c r="AJ2983" t="e">
        <f t="shared" si="1574"/>
        <v>#DIV/0!</v>
      </c>
      <c r="AK2983"/>
      <c r="AL2983"/>
      <c r="AM2983"/>
      <c r="AN2983"/>
    </row>
    <row r="2984" spans="1:40" x14ac:dyDescent="0.3">
      <c r="A2984"/>
      <c r="B2984">
        <f t="shared" si="1575"/>
        <v>1050000</v>
      </c>
      <c r="C2984" s="186" t="str">
        <f t="shared" si="1543"/>
        <v>-0.000436158953871338+0.00291093490523352i</v>
      </c>
      <c r="D2984" s="158" t="str">
        <f t="shared" si="1544"/>
        <v>-7.43796736322667-1.09142122149718i</v>
      </c>
      <c r="E2984" t="str">
        <f t="shared" si="1545"/>
        <v>85.7734722700504-1510.89199516878i</v>
      </c>
      <c r="F2984" t="str">
        <f t="shared" si="1546"/>
        <v>0.969733497119173+0.145270224665736i</v>
      </c>
      <c r="G2984" t="str">
        <f t="shared" si="1541"/>
        <v>0.969733497119173+0.145270224665736i</v>
      </c>
      <c r="H2984" t="str">
        <f t="shared" si="1547"/>
        <v>11.3143629507639+2.14989793421892i</v>
      </c>
      <c r="I2984" t="str">
        <f t="shared" si="1548"/>
        <v>4123.3403578366i</v>
      </c>
      <c r="J2984" t="str">
        <f t="shared" si="1542"/>
        <v>-4210.03943580179+879.254500560505i</v>
      </c>
      <c r="K2984" t="str">
        <f t="shared" si="1549"/>
        <v>0.195997380380213-0.938473104418028i</v>
      </c>
      <c r="L2984" t="str">
        <f t="shared" si="1550"/>
        <v>0.0500165541754783-0.19793636886967i</v>
      </c>
      <c r="M2984" t="str">
        <f t="shared" si="1551"/>
        <v>0.246013934555691-1.1364094732877i</v>
      </c>
      <c r="N2984" t="str">
        <f t="shared" si="1552"/>
        <v>-13.4227933569234i</v>
      </c>
      <c r="O2984" t="str">
        <f t="shared" si="1553"/>
        <v>0.655144285783408-0.755503782125111i</v>
      </c>
      <c r="P2984" t="str">
        <f t="shared" si="1554"/>
        <v>0.344855714216592+0.755503782125111i</v>
      </c>
      <c r="Q2984" t="str">
        <f t="shared" si="1555"/>
        <v>-0.344855714216592+12.6672895747983i</v>
      </c>
      <c r="R2984" t="str">
        <f t="shared" si="1556"/>
        <v>0.0588573278785387-0.0288264508285578i</v>
      </c>
      <c r="S2984" t="str">
        <f t="shared" si="1557"/>
        <v>1.47300887318775i</v>
      </c>
      <c r="T2984" t="str">
        <f t="shared" si="1558"/>
        <v>0.042461617852976+0.0866973662172082i</v>
      </c>
      <c r="U2984" t="e">
        <f t="shared" si="1559"/>
        <v>#DIV/0!</v>
      </c>
      <c r="V2984" t="str">
        <f t="shared" si="1560"/>
        <v>0.0000833333333333333-0.000252626893796659i</v>
      </c>
      <c r="W2984" t="e">
        <f t="shared" si="1561"/>
        <v>#DIV/0!</v>
      </c>
      <c r="X2984" t="e">
        <f t="shared" si="1562"/>
        <v>#DIV/0!</v>
      </c>
      <c r="Y2984" t="str">
        <f t="shared" si="1563"/>
        <v>0.00096+4.48619430932622i</v>
      </c>
      <c r="Z2984" t="e">
        <f t="shared" si="1564"/>
        <v>#DIV/0!</v>
      </c>
      <c r="AA2984" t="e">
        <f t="shared" si="1565"/>
        <v>#DIV/0!</v>
      </c>
      <c r="AB2984" t="str">
        <f t="shared" si="1566"/>
        <v>0.0242300896104635+0.0494725603651697i</v>
      </c>
      <c r="AC2984" t="str">
        <f t="shared" si="1567"/>
        <v>1.06218202594648-0.0153643641439613i</v>
      </c>
      <c r="AD2984" t="str">
        <f t="shared" si="1568"/>
        <v>0.0221332634783299+0.0468965042414066i</v>
      </c>
      <c r="AE2984" t="e">
        <f t="shared" si="1569"/>
        <v>#DIV/0!</v>
      </c>
      <c r="AF2984" t="str">
        <f t="shared" si="1570"/>
        <v>-18.7523303139906-3.2413191557161i</v>
      </c>
      <c r="AG2984" t="e">
        <f t="shared" si="1571"/>
        <v>#DIV/0!</v>
      </c>
      <c r="AH2984" t="e">
        <f t="shared" si="1572"/>
        <v>#DIV/0!</v>
      </c>
      <c r="AI2984" t="e">
        <f t="shared" si="1573"/>
        <v>#DIV/0!</v>
      </c>
      <c r="AJ2984" t="e">
        <f t="shared" si="1574"/>
        <v>#DIV/0!</v>
      </c>
      <c r="AK2984"/>
      <c r="AL2984"/>
      <c r="AM2984"/>
      <c r="AN2984"/>
    </row>
    <row r="2985" spans="1:40" x14ac:dyDescent="0.3">
      <c r="A2985"/>
      <c r="B2985">
        <f t="shared" si="1575"/>
        <v>1051000</v>
      </c>
      <c r="C2985" s="186" t="str">
        <f t="shared" si="1543"/>
        <v>-0.000435363808374776+0.00290833072238419i</v>
      </c>
      <c r="D2985" s="158" t="str">
        <f t="shared" si="1544"/>
        <v>-7.43838429557251-1.09046954542702i</v>
      </c>
      <c r="E2985" t="str">
        <f t="shared" si="1545"/>
        <v>85.6108504365694-1509.46364280294i</v>
      </c>
      <c r="F2985" t="str">
        <f t="shared" si="1546"/>
        <v>0.969788674744561+0.145143488821561i</v>
      </c>
      <c r="G2985" t="str">
        <f t="shared" si="1541"/>
        <v>0.969788674744561+0.145143488821561i</v>
      </c>
      <c r="H2985" t="str">
        <f t="shared" si="1547"/>
        <v>11.3151673998729+2.14801926757262i</v>
      </c>
      <c r="I2985" t="str">
        <f t="shared" si="1548"/>
        <v>4127.26734865359i</v>
      </c>
      <c r="J2985" t="str">
        <f t="shared" si="1542"/>
        <v>-4218.06428283546+880.091885799134i</v>
      </c>
      <c r="K2985" t="str">
        <f t="shared" si="1549"/>
        <v>0.195639967572544-0.937654320904827i</v>
      </c>
      <c r="L2985" t="str">
        <f t="shared" si="1550"/>
        <v>0.0499271201773419-0.197770614985936i</v>
      </c>
      <c r="M2985" t="str">
        <f t="shared" si="1551"/>
        <v>0.245567087749886-1.13542493589076i</v>
      </c>
      <c r="N2985" t="str">
        <f t="shared" si="1552"/>
        <v>-13.4355769696443i</v>
      </c>
      <c r="O2985" t="str">
        <f t="shared" si="1553"/>
        <v>0.645432949718554-0.763816933183343i</v>
      </c>
      <c r="P2985" t="str">
        <f t="shared" si="1554"/>
        <v>0.354567050281446+0.763816933183343i</v>
      </c>
      <c r="Q2985" t="str">
        <f t="shared" si="1555"/>
        <v>-0.354567050281446+12.671760036461i</v>
      </c>
      <c r="R2985" t="str">
        <f t="shared" si="1556"/>
        <v>0.0594476257144902-0.0296442813386939i</v>
      </c>
      <c r="S2985" t="str">
        <f t="shared" si="1557"/>
        <v>1.47441173878126i</v>
      </c>
      <c r="T2985" t="str">
        <f t="shared" si="1558"/>
        <v>0.0437078763935045+0.0876502771961191i</v>
      </c>
      <c r="U2985" t="e">
        <f t="shared" si="1559"/>
        <v>#DIV/0!</v>
      </c>
      <c r="V2985" t="str">
        <f t="shared" si="1560"/>
        <v>0.0000833333333333333-0.000252386525676967i</v>
      </c>
      <c r="W2985" t="e">
        <f t="shared" si="1561"/>
        <v>#DIV/0!</v>
      </c>
      <c r="X2985" t="e">
        <f t="shared" si="1562"/>
        <v>#DIV/0!</v>
      </c>
      <c r="Y2985" t="str">
        <f t="shared" si="1563"/>
        <v>0.00096+4.49046687533511i</v>
      </c>
      <c r="Z2985" t="e">
        <f t="shared" si="1564"/>
        <v>#DIV/0!</v>
      </c>
      <c r="AA2985" t="e">
        <f t="shared" si="1565"/>
        <v>#DIV/0!</v>
      </c>
      <c r="AB2985" t="str">
        <f t="shared" si="1566"/>
        <v>0.0249412484791474+0.0500163248182754i</v>
      </c>
      <c r="AC2985" t="str">
        <f t="shared" si="1567"/>
        <v>1.06291453215415-0.0160365522298952i</v>
      </c>
      <c r="AD2985" t="str">
        <f t="shared" si="1568"/>
        <v>0.0227498356500277+0.0473990638210524i</v>
      </c>
      <c r="AE2985" t="e">
        <f t="shared" si="1569"/>
        <v>#DIV/0!</v>
      </c>
      <c r="AF2985" t="str">
        <f t="shared" si="1570"/>
        <v>-18.7535516954454-3.23848881299964i</v>
      </c>
      <c r="AG2985" t="e">
        <f t="shared" si="1571"/>
        <v>#DIV/0!</v>
      </c>
      <c r="AH2985" t="e">
        <f t="shared" si="1572"/>
        <v>#DIV/0!</v>
      </c>
      <c r="AI2985" t="e">
        <f t="shared" si="1573"/>
        <v>#DIV/0!</v>
      </c>
      <c r="AJ2985" t="e">
        <f t="shared" si="1574"/>
        <v>#DIV/0!</v>
      </c>
      <c r="AK2985"/>
      <c r="AL2985"/>
      <c r="AM2985"/>
      <c r="AN2985"/>
    </row>
    <row r="2986" spans="1:40" x14ac:dyDescent="0.3">
      <c r="A2986"/>
      <c r="B2986">
        <f t="shared" si="1575"/>
        <v>1052000</v>
      </c>
      <c r="C2986" s="186" t="str">
        <f t="shared" si="1543"/>
        <v>-0.000434570804011801+0.00290573104523127i</v>
      </c>
      <c r="D2986" s="158" t="str">
        <f t="shared" si="1544"/>
        <v>-7.43880010522486-1.0895194451625i</v>
      </c>
      <c r="E2986" t="str">
        <f t="shared" si="1545"/>
        <v>85.4486901542436-1508.03797978341i</v>
      </c>
      <c r="F2986" t="str">
        <f t="shared" si="1546"/>
        <v>0.969843703790535+0.145016963022949i</v>
      </c>
      <c r="G2986" t="str">
        <f t="shared" si="1541"/>
        <v>0.969843703790535+0.145016963022949i</v>
      </c>
      <c r="H2986" t="str">
        <f t="shared" si="1547"/>
        <v>11.315969682315+2.14614372350414i</v>
      </c>
      <c r="I2986" t="str">
        <f t="shared" si="1548"/>
        <v>4131.19433947058i</v>
      </c>
      <c r="J2986" t="str">
        <f t="shared" si="1542"/>
        <v>-4226.09676894294+880.929271037763i</v>
      </c>
      <c r="K2986" t="str">
        <f t="shared" si="1549"/>
        <v>0.19528351754393-0.936836894462596i</v>
      </c>
      <c r="L2986" t="str">
        <f t="shared" si="1550"/>
        <v>0.0498379207608243-0.197605117059903i</v>
      </c>
      <c r="M2986" t="str">
        <f t="shared" si="1551"/>
        <v>0.245121438304754-1.1344420115225i</v>
      </c>
      <c r="N2986" t="str">
        <f t="shared" si="1552"/>
        <v>-13.4483605823651i</v>
      </c>
      <c r="O2986" t="str">
        <f t="shared" si="1553"/>
        <v>0.635616137950772-0.772005262402107i</v>
      </c>
      <c r="P2986" t="str">
        <f t="shared" si="1554"/>
        <v>0.364383862049228+0.772005262402107i</v>
      </c>
      <c r="Q2986" t="str">
        <f t="shared" si="1555"/>
        <v>-0.364383862049228+12.676355319963i</v>
      </c>
      <c r="R2986" t="str">
        <f t="shared" si="1556"/>
        <v>0.0600253187320069-0.0304705974043855i</v>
      </c>
      <c r="S2986" t="str">
        <f t="shared" si="1557"/>
        <v>1.47581460437478i</v>
      </c>
      <c r="T2986" t="str">
        <f t="shared" si="1558"/>
        <v>0.0449689526534164+0.0885862420169468i</v>
      </c>
      <c r="U2986" t="e">
        <f t="shared" si="1559"/>
        <v>#DIV/0!</v>
      </c>
      <c r="V2986" t="str">
        <f t="shared" si="1560"/>
        <v>0.0000833333333333333-0.000252146614530886i</v>
      </c>
      <c r="W2986" t="e">
        <f t="shared" si="1561"/>
        <v>#DIV/0!</v>
      </c>
      <c r="X2986" t="e">
        <f t="shared" si="1562"/>
        <v>#DIV/0!</v>
      </c>
      <c r="Y2986" t="str">
        <f t="shared" si="1563"/>
        <v>0.00096+4.49473944134399i</v>
      </c>
      <c r="Z2986" t="e">
        <f t="shared" si="1564"/>
        <v>#DIV/0!</v>
      </c>
      <c r="AA2986" t="e">
        <f t="shared" si="1565"/>
        <v>#DIV/0!</v>
      </c>
      <c r="AB2986" t="str">
        <f t="shared" si="1566"/>
        <v>0.0256608628586346+0.0505504191987444i</v>
      </c>
      <c r="AC2986" t="str">
        <f t="shared" si="1567"/>
        <v>1.06363654685118-0.016719769417848i</v>
      </c>
      <c r="AD2986" t="str">
        <f t="shared" si="1568"/>
        <v>0.0233727355193314+0.0478934332391076i</v>
      </c>
      <c r="AE2986" t="e">
        <f t="shared" si="1569"/>
        <v>#DIV/0!</v>
      </c>
      <c r="AF2986" t="str">
        <f t="shared" si="1570"/>
        <v>-18.7547697875399-3.23566316866664i</v>
      </c>
      <c r="AG2986" t="e">
        <f t="shared" si="1571"/>
        <v>#DIV/0!</v>
      </c>
      <c r="AH2986" t="e">
        <f t="shared" si="1572"/>
        <v>#DIV/0!</v>
      </c>
      <c r="AI2986" t="e">
        <f t="shared" si="1573"/>
        <v>#DIV/0!</v>
      </c>
      <c r="AJ2986" t="e">
        <f t="shared" si="1574"/>
        <v>#DIV/0!</v>
      </c>
      <c r="AK2986"/>
      <c r="AL2986"/>
      <c r="AM2986"/>
      <c r="AN2986"/>
    </row>
    <row r="2987" spans="1:40" x14ac:dyDescent="0.3">
      <c r="A2987"/>
      <c r="B2987">
        <f t="shared" si="1575"/>
        <v>1053000</v>
      </c>
      <c r="C2987" s="186" t="str">
        <f t="shared" si="1543"/>
        <v>-0.000433779933217183+0.0029031358625095i</v>
      </c>
      <c r="D2987" s="158" t="str">
        <f t="shared" si="1544"/>
        <v>-7.43921479615026-1.08857091703818i</v>
      </c>
      <c r="E2987" t="str">
        <f t="shared" si="1545"/>
        <v>85.2869896799685-1506.6149985469i</v>
      </c>
      <c r="F2987" t="str">
        <f t="shared" si="1546"/>
        <v>0.969898584782034+0.144890646780532i</v>
      </c>
      <c r="G2987" t="str">
        <f t="shared" si="1541"/>
        <v>0.969898584782034+0.144890646780532i</v>
      </c>
      <c r="H2987" t="str">
        <f t="shared" si="1547"/>
        <v>11.3167698057479+2.14427129470226i</v>
      </c>
      <c r="I2987" t="str">
        <f t="shared" si="1548"/>
        <v>4135.12133028757i</v>
      </c>
      <c r="J2987" t="str">
        <f t="shared" si="1542"/>
        <v>-4234.13689412422+881.766656276392i</v>
      </c>
      <c r="K2987" t="str">
        <f t="shared" si="1549"/>
        <v>0.194928026891017-0.936020821929772i</v>
      </c>
      <c r="L2987" t="str">
        <f t="shared" si="1550"/>
        <v>0.0497489551247261-0.197439874564224i</v>
      </c>
      <c r="M2987" t="str">
        <f t="shared" si="1551"/>
        <v>0.244676982015743-1.133460696494i</v>
      </c>
      <c r="N2987" t="str">
        <f t="shared" si="1552"/>
        <v>-13.461144195086i</v>
      </c>
      <c r="O2987" t="str">
        <f t="shared" si="1553"/>
        <v>0.625695454728842-0.78006743165682i</v>
      </c>
      <c r="P2987" t="str">
        <f t="shared" si="1554"/>
        <v>0.374304545271158+0.78006743165682i</v>
      </c>
      <c r="Q2987" t="str">
        <f t="shared" si="1555"/>
        <v>-0.374304545271158+12.6810767634292i</v>
      </c>
      <c r="R2987" t="str">
        <f t="shared" si="1556"/>
        <v>0.0605902609110168-0.0313052087559452i</v>
      </c>
      <c r="S2987" t="str">
        <f t="shared" si="1557"/>
        <v>1.47721746996829i</v>
      </c>
      <c r="T2987" t="str">
        <f t="shared" si="1558"/>
        <v>0.0462446012752865+0.0895049919276908i</v>
      </c>
      <c r="U2987" t="e">
        <f t="shared" si="1559"/>
        <v>#DIV/0!</v>
      </c>
      <c r="V2987" t="str">
        <f t="shared" si="1560"/>
        <v>0.0000833333333333333-0.000251907159056498i</v>
      </c>
      <c r="W2987" t="e">
        <f t="shared" si="1561"/>
        <v>#DIV/0!</v>
      </c>
      <c r="X2987" t="e">
        <f t="shared" si="1562"/>
        <v>#DIV/0!</v>
      </c>
      <c r="Y2987" t="str">
        <f t="shared" si="1563"/>
        <v>0.00096+4.49901200735287i</v>
      </c>
      <c r="Z2987" t="e">
        <f t="shared" si="1564"/>
        <v>#DIV/0!</v>
      </c>
      <c r="AA2987" t="e">
        <f t="shared" si="1565"/>
        <v>#DIV/0!</v>
      </c>
      <c r="AB2987" t="str">
        <f t="shared" si="1566"/>
        <v>0.026388792739366+0.0510746901472517i</v>
      </c>
      <c r="AC2987" t="str">
        <f t="shared" si="1567"/>
        <v>1.06434788403403-0.0174138583553788i</v>
      </c>
      <c r="AD2987" t="str">
        <f t="shared" si="1568"/>
        <v>0.0240018501139863+0.0483795343024869i</v>
      </c>
      <c r="AE2987" t="e">
        <f t="shared" si="1569"/>
        <v>#DIV/0!</v>
      </c>
      <c r="AF2987" t="str">
        <f t="shared" si="1570"/>
        <v>-18.7559846018982-3.23284221174044i</v>
      </c>
      <c r="AG2987" t="e">
        <f t="shared" si="1571"/>
        <v>#DIV/0!</v>
      </c>
      <c r="AH2987" t="e">
        <f t="shared" si="1572"/>
        <v>#DIV/0!</v>
      </c>
      <c r="AI2987" t="e">
        <f t="shared" si="1573"/>
        <v>#DIV/0!</v>
      </c>
      <c r="AJ2987" t="e">
        <f t="shared" si="1574"/>
        <v>#DIV/0!</v>
      </c>
      <c r="AK2987"/>
      <c r="AL2987"/>
      <c r="AM2987"/>
      <c r="AN2987"/>
    </row>
    <row r="2988" spans="1:40" x14ac:dyDescent="0.3">
      <c r="A2988"/>
      <c r="B2988">
        <f t="shared" si="1575"/>
        <v>1054000</v>
      </c>
      <c r="C2988" s="186" t="str">
        <f t="shared" si="1543"/>
        <v>-0.000432991188458604+0.00290054516298972i</v>
      </c>
      <c r="D2988" s="158" t="str">
        <f t="shared" si="1544"/>
        <v>-7.43962837229839-1.08762395739907i</v>
      </c>
      <c r="E2988" t="str">
        <f t="shared" si="1545"/>
        <v>85.1257472788519-1505.19469155839i</v>
      </c>
      <c r="F2988" t="str">
        <f t="shared" si="1546"/>
        <v>0.969953318241765+0.144764539606347i</v>
      </c>
      <c r="G2988" t="str">
        <f t="shared" si="1541"/>
        <v>0.969953318241765+0.144764539606347i</v>
      </c>
      <c r="H2988" t="str">
        <f t="shared" si="1547"/>
        <v>11.3175677777961+2.14240197387681i</v>
      </c>
      <c r="I2988" t="str">
        <f t="shared" si="1548"/>
        <v>4139.04832110455i</v>
      </c>
      <c r="J2988" t="str">
        <f t="shared" si="1542"/>
        <v>-4242.18465837931+882.604041515022i</v>
      </c>
      <c r="K2988" t="str">
        <f t="shared" si="1549"/>
        <v>0.194573492225235-0.935206100153722i</v>
      </c>
      <c r="L2988" t="str">
        <f t="shared" si="1550"/>
        <v>0.0496602224711814-0.197274886972714i</v>
      </c>
      <c r="M2988" t="str">
        <f t="shared" si="1551"/>
        <v>0.244233714696416-1.13248098712644i</v>
      </c>
      <c r="N2988" t="str">
        <f t="shared" si="1552"/>
        <v>-13.4739278078069i</v>
      </c>
      <c r="O2988" t="str">
        <f t="shared" si="1553"/>
        <v>0.615672521276298-0.788002123439579i</v>
      </c>
      <c r="P2988" t="str">
        <f t="shared" si="1554"/>
        <v>0.384327478723702+0.788002123439579i</v>
      </c>
      <c r="Q2988" t="str">
        <f t="shared" si="1555"/>
        <v>-0.384327478723702+12.6859256843673i</v>
      </c>
      <c r="R2988" t="str">
        <f t="shared" si="1556"/>
        <v>0.0611423094349859-0.0321479219174958i</v>
      </c>
      <c r="S2988" t="str">
        <f t="shared" si="1557"/>
        <v>1.4786203355618i</v>
      </c>
      <c r="T2988" t="str">
        <f t="shared" si="1558"/>
        <v>0.0475345710932622+0.0904062620937823i</v>
      </c>
      <c r="U2988" t="e">
        <f t="shared" si="1559"/>
        <v>#DIV/0!</v>
      </c>
      <c r="V2988" t="str">
        <f t="shared" si="1560"/>
        <v>0.0000833333333333333-0.000251668157956824i</v>
      </c>
      <c r="W2988" t="e">
        <f t="shared" si="1561"/>
        <v>#DIV/0!</v>
      </c>
      <c r="X2988" t="e">
        <f t="shared" si="1562"/>
        <v>#DIV/0!</v>
      </c>
      <c r="Y2988" t="str">
        <f t="shared" si="1563"/>
        <v>0.00096+4.50328457336175i</v>
      </c>
      <c r="Z2988" t="e">
        <f t="shared" si="1564"/>
        <v>#DIV/0!</v>
      </c>
      <c r="AA2988" t="e">
        <f t="shared" si="1565"/>
        <v>#DIV/0!</v>
      </c>
      <c r="AB2988" t="str">
        <f t="shared" si="1566"/>
        <v>0.0271248947972897+0.0515889865398961i</v>
      </c>
      <c r="AC2988" t="str">
        <f t="shared" si="1567"/>
        <v>1.06504836021865-0.0181186578156732i</v>
      </c>
      <c r="AD2988" t="str">
        <f t="shared" si="1568"/>
        <v>0.0246370655545332+0.0488572904704331i</v>
      </c>
      <c r="AE2988" t="e">
        <f t="shared" si="1569"/>
        <v>#DIV/0!</v>
      </c>
      <c r="AF2988" t="str">
        <f t="shared" si="1570"/>
        <v>-18.7571961500945-3.23002593127588i</v>
      </c>
      <c r="AG2988" t="e">
        <f t="shared" si="1571"/>
        <v>#DIV/0!</v>
      </c>
      <c r="AH2988" t="e">
        <f t="shared" si="1572"/>
        <v>#DIV/0!</v>
      </c>
      <c r="AI2988" t="e">
        <f t="shared" si="1573"/>
        <v>#DIV/0!</v>
      </c>
      <c r="AJ2988" t="e">
        <f t="shared" si="1574"/>
        <v>#DIV/0!</v>
      </c>
      <c r="AK2988"/>
      <c r="AL2988"/>
      <c r="AM2988"/>
      <c r="AN2988"/>
    </row>
    <row r="2989" spans="1:40" x14ac:dyDescent="0.3">
      <c r="A2989"/>
      <c r="B2989">
        <f t="shared" si="1575"/>
        <v>1055000</v>
      </c>
      <c r="C2989" s="186" t="str">
        <f t="shared" si="1543"/>
        <v>-0.000432204562236393+0.0028979589354785i</v>
      </c>
      <c r="D2989" s="158" t="str">
        <f t="shared" si="1544"/>
        <v>-7.44004083760162-1.08667856260045i</v>
      </c>
      <c r="E2989" t="str">
        <f t="shared" si="1545"/>
        <v>84.9649612241647-1503.77705131092i</v>
      </c>
      <c r="F2989" t="str">
        <f t="shared" si="1546"/>
        <v>0.970007904690149+0.144638641013798i</v>
      </c>
      <c r="G2989" t="str">
        <f t="shared" si="1541"/>
        <v>0.970007904690149+0.144638641013798i</v>
      </c>
      <c r="H2989" t="str">
        <f t="shared" si="1547"/>
        <v>11.3183636060509+2.14053575375839i</v>
      </c>
      <c r="I2989" t="str">
        <f t="shared" si="1548"/>
        <v>4142.97531192154i</v>
      </c>
      <c r="J2989" t="str">
        <f t="shared" si="1542"/>
        <v>-4250.2400617082+883.44142675365i</v>
      </c>
      <c r="K2989" t="str">
        <f t="shared" si="1549"/>
        <v>0.194219910172727-0.934392725990741i</v>
      </c>
      <c r="L2989" t="str">
        <f t="shared" si="1550"/>
        <v>0.0495717220056415-0.197110153760353i</v>
      </c>
      <c r="M2989" t="str">
        <f t="shared" si="1551"/>
        <v>0.243791632178368-1.13150287975109i</v>
      </c>
      <c r="N2989" t="str">
        <f t="shared" si="1552"/>
        <v>-13.4867114205278i</v>
      </c>
      <c r="O2989" t="str">
        <f t="shared" si="1553"/>
        <v>0.605548975526178-0.795808041074728i</v>
      </c>
      <c r="P2989" t="str">
        <f t="shared" si="1554"/>
        <v>0.394451024473822+0.795808041074728i</v>
      </c>
      <c r="Q2989" t="str">
        <f t="shared" si="1555"/>
        <v>-0.394451024473822+12.6909033794531i</v>
      </c>
      <c r="R2989" t="str">
        <f t="shared" si="1556"/>
        <v>0.0616813247768202-0.0329985402694783i</v>
      </c>
      <c r="S2989" t="str">
        <f t="shared" si="1557"/>
        <v>1.48002320115531i</v>
      </c>
      <c r="T2989" t="str">
        <f t="shared" si="1558"/>
        <v>0.0488386052030857+0.0912897917476898i</v>
      </c>
      <c r="U2989" t="e">
        <f t="shared" si="1559"/>
        <v>#DIV/0!</v>
      </c>
      <c r="V2989" t="str">
        <f t="shared" si="1560"/>
        <v>0.0000833333333333333-0.000251429609939803i</v>
      </c>
      <c r="W2989" t="e">
        <f t="shared" si="1561"/>
        <v>#DIV/0!</v>
      </c>
      <c r="X2989" t="e">
        <f t="shared" si="1562"/>
        <v>#DIV/0!</v>
      </c>
      <c r="Y2989" t="str">
        <f t="shared" si="1563"/>
        <v>0.00096+4.50755713937064i</v>
      </c>
      <c r="Z2989" t="e">
        <f t="shared" si="1564"/>
        <v>#DIV/0!</v>
      </c>
      <c r="AA2989" t="e">
        <f t="shared" si="1565"/>
        <v>#DIV/0!</v>
      </c>
      <c r="AB2989" t="str">
        <f t="shared" si="1566"/>
        <v>0.0278690224338185+0.0520931595735711i</v>
      </c>
      <c r="AC2989" t="str">
        <f t="shared" si="1567"/>
        <v>1.06573779453918-0.0188340027419443i</v>
      </c>
      <c r="AD2989" t="str">
        <f t="shared" si="1568"/>
        <v>0.0252782670805794+0.0493266268630447i</v>
      </c>
      <c r="AE2989" t="e">
        <f t="shared" si="1569"/>
        <v>#DIV/0!</v>
      </c>
      <c r="AF2989" t="str">
        <f t="shared" si="1570"/>
        <v>-18.7584044436525-3.22721431635884i</v>
      </c>
      <c r="AG2989" t="e">
        <f t="shared" si="1571"/>
        <v>#DIV/0!</v>
      </c>
      <c r="AH2989" t="e">
        <f t="shared" si="1572"/>
        <v>#DIV/0!</v>
      </c>
      <c r="AI2989" t="e">
        <f t="shared" si="1573"/>
        <v>#DIV/0!</v>
      </c>
      <c r="AJ2989" t="e">
        <f t="shared" si="1574"/>
        <v>#DIV/0!</v>
      </c>
      <c r="AK2989"/>
      <c r="AL2989"/>
      <c r="AM2989"/>
      <c r="AN2989"/>
    </row>
    <row r="2990" spans="1:40" x14ac:dyDescent="0.3">
      <c r="A2990"/>
      <c r="B2990">
        <f t="shared" si="1575"/>
        <v>1056000</v>
      </c>
      <c r="C2990" s="186" t="str">
        <f t="shared" si="1543"/>
        <v>-0.000431420047083394+0.00289537716881808i</v>
      </c>
      <c r="D2990" s="158" t="str">
        <f t="shared" si="1544"/>
        <v>-7.4404521959753-1.08573472900784i</v>
      </c>
      <c r="E2990" t="str">
        <f t="shared" si="1545"/>
        <v>84.8046297973003-1502.36207032555i</v>
      </c>
      <c r="F2990" t="str">
        <f t="shared" si="1546"/>
        <v>0.970062344645347+0.144512950517667i</v>
      </c>
      <c r="G2990" t="str">
        <f t="shared" si="1541"/>
        <v>0.970062344645347+0.144512950517667i</v>
      </c>
      <c r="H2990" t="str">
        <f t="shared" si="1547"/>
        <v>11.3191572980707+2.13867262709828i</v>
      </c>
      <c r="I2990" t="str">
        <f t="shared" si="1548"/>
        <v>4146.90230273853i</v>
      </c>
      <c r="J2990" t="str">
        <f t="shared" si="1542"/>
        <v>-4258.3031041109+884.27881199228i</v>
      </c>
      <c r="K2990" t="str">
        <f t="shared" si="1549"/>
        <v>0.193867277374272-0.933580696305994i</v>
      </c>
      <c r="L2990" t="str">
        <f t="shared" si="1550"/>
        <v>0.0494834529368583-0.196945674403275i</v>
      </c>
      <c r="M2990" t="str">
        <f t="shared" si="1551"/>
        <v>0.24335073031113-1.13052637070927i</v>
      </c>
      <c r="N2990" t="str">
        <f t="shared" si="1552"/>
        <v>-13.4994950332487i</v>
      </c>
      <c r="O2990" t="str">
        <f t="shared" si="1553"/>
        <v>0.595326471853434-0.803483908930691i</v>
      </c>
      <c r="P2990" t="str">
        <f t="shared" si="1554"/>
        <v>0.404673528146566+0.803483908930691i</v>
      </c>
      <c r="Q2990" t="str">
        <f t="shared" si="1555"/>
        <v>-0.404673528146566+12.696011124318i</v>
      </c>
      <c r="R2990" t="str">
        <f t="shared" si="1556"/>
        <v>0.0622071707833511-0.0338568641138121i</v>
      </c>
      <c r="S2990" t="str">
        <f t="shared" si="1557"/>
        <v>1.48142606674882i</v>
      </c>
      <c r="T2990" t="str">
        <f t="shared" si="1558"/>
        <v>0.0501564410365739+0.0921553243371519i</v>
      </c>
      <c r="U2990" t="e">
        <f t="shared" si="1559"/>
        <v>#DIV/0!</v>
      </c>
      <c r="V2990" t="str">
        <f t="shared" si="1560"/>
        <v>0.0000833333333333333-0.000251191513718269i</v>
      </c>
      <c r="W2990" t="e">
        <f t="shared" si="1561"/>
        <v>#DIV/0!</v>
      </c>
      <c r="X2990" t="e">
        <f t="shared" si="1562"/>
        <v>#DIV/0!</v>
      </c>
      <c r="Y2990" t="str">
        <f t="shared" si="1563"/>
        <v>0.00096+4.51182970537952i</v>
      </c>
      <c r="Z2990" t="e">
        <f t="shared" si="1564"/>
        <v>#DIV/0!</v>
      </c>
      <c r="AA2990" t="e">
        <f t="shared" si="1565"/>
        <v>#DIV/0!</v>
      </c>
      <c r="AB2990" t="str">
        <f t="shared" si="1566"/>
        <v>0.0286210258183306+0.0525870628505507i</v>
      </c>
      <c r="AC2990" t="str">
        <f t="shared" si="1567"/>
        <v>1.06641600884584-0.0195597242947748i</v>
      </c>
      <c r="AD2990" t="str">
        <f t="shared" si="1568"/>
        <v>0.0259253390770552+0.0497874702693268i</v>
      </c>
      <c r="AE2990" t="e">
        <f t="shared" si="1569"/>
        <v>#DIV/0!</v>
      </c>
      <c r="AF2990" t="str">
        <f t="shared" si="1570"/>
        <v>-18.759609494046-3.22440735610612i</v>
      </c>
      <c r="AG2990" t="e">
        <f t="shared" si="1571"/>
        <v>#DIV/0!</v>
      </c>
      <c r="AH2990" t="e">
        <f t="shared" si="1572"/>
        <v>#DIV/0!</v>
      </c>
      <c r="AI2990" t="e">
        <f t="shared" si="1573"/>
        <v>#DIV/0!</v>
      </c>
      <c r="AJ2990" t="e">
        <f t="shared" si="1574"/>
        <v>#DIV/0!</v>
      </c>
      <c r="AK2990"/>
      <c r="AL2990"/>
      <c r="AM2990"/>
      <c r="AN2990"/>
    </row>
    <row r="2991" spans="1:40" x14ac:dyDescent="0.3">
      <c r="A2991"/>
      <c r="B2991">
        <f t="shared" si="1575"/>
        <v>1057000</v>
      </c>
      <c r="C2991" s="186" t="str">
        <f t="shared" si="1543"/>
        <v>-0.000430637635564811+0.00289279985188622i</v>
      </c>
      <c r="D2991" s="158" t="str">
        <f t="shared" si="1544"/>
        <v>-7.44086245131781-1.08479245299704i</v>
      </c>
      <c r="E2991" t="str">
        <f t="shared" si="1545"/>
        <v>84.6447512877255-1500.94974115115i</v>
      </c>
      <c r="F2991" t="str">
        <f t="shared" si="1546"/>
        <v>0.970116638623279+0.144387467634108i</v>
      </c>
      <c r="G2991" t="str">
        <f t="shared" si="1541"/>
        <v>0.970116638623279+0.144387467634108i</v>
      </c>
      <c r="H2991" t="str">
        <f t="shared" si="1547"/>
        <v>11.3199488613812+2.13681258666848i</v>
      </c>
      <c r="I2991" t="str">
        <f t="shared" si="1548"/>
        <v>4150.82929355551i</v>
      </c>
      <c r="J2991" t="str">
        <f t="shared" si="1542"/>
        <v>-4266.37378558741+885.116197230908i</v>
      </c>
      <c r="K2991" t="str">
        <f t="shared" si="1549"/>
        <v>0.193515590485208-0.932770007973512i</v>
      </c>
      <c r="L2991" t="str">
        <f t="shared" si="1550"/>
        <v>0.0493954144768688-0.196781448378776i</v>
      </c>
      <c r="M2991" t="str">
        <f t="shared" si="1551"/>
        <v>0.242911004962077-1.12955145635229i</v>
      </c>
      <c r="N2991" t="str">
        <f t="shared" si="1552"/>
        <v>-13.5122786459695i</v>
      </c>
      <c r="O2991" t="str">
        <f t="shared" si="1553"/>
        <v>0.585006680804653-0.81102847262838i</v>
      </c>
      <c r="P2991" t="str">
        <f t="shared" si="1554"/>
        <v>0.414993319195347+0.81102847262838i</v>
      </c>
      <c r="Q2991" t="str">
        <f t="shared" si="1555"/>
        <v>-0.414993319195347+12.7012501733411i</v>
      </c>
      <c r="R2991" t="str">
        <f t="shared" si="1556"/>
        <v>0.0627197147583257-0.0347226907417003i</v>
      </c>
      <c r="S2991" t="str">
        <f t="shared" si="1557"/>
        <v>1.48282893234234i</v>
      </c>
      <c r="T2991" t="str">
        <f t="shared" si="1558"/>
        <v>0.0514878104405687+0.0930026076719042i</v>
      </c>
      <c r="U2991" t="e">
        <f t="shared" si="1559"/>
        <v>#DIV/0!</v>
      </c>
      <c r="V2991" t="str">
        <f t="shared" si="1560"/>
        <v>0.0000833333333333333-0.000250953868009927i</v>
      </c>
      <c r="W2991" t="e">
        <f t="shared" si="1561"/>
        <v>#DIV/0!</v>
      </c>
      <c r="X2991" t="e">
        <f t="shared" si="1562"/>
        <v>#DIV/0!</v>
      </c>
      <c r="Y2991" t="str">
        <f t="shared" si="1563"/>
        <v>0.00096+4.5161022713884i</v>
      </c>
      <c r="Z2991" t="e">
        <f t="shared" si="1564"/>
        <v>#DIV/0!</v>
      </c>
      <c r="AA2991" t="e">
        <f t="shared" si="1565"/>
        <v>#DIV/0!</v>
      </c>
      <c r="AB2991" t="str">
        <f t="shared" si="1566"/>
        <v>0.0293807519332215+0.053070552462218i</v>
      </c>
      <c r="AC2991" t="str">
        <f t="shared" si="1567"/>
        <v>1.06708282780176-0.0202956499024057i</v>
      </c>
      <c r="AD2991" t="str">
        <f t="shared" si="1568"/>
        <v>0.0265781651004696+0.050239749154791i</v>
      </c>
      <c r="AE2991" t="e">
        <f t="shared" si="1569"/>
        <v>#DIV/0!</v>
      </c>
      <c r="AF2991" t="str">
        <f t="shared" si="1570"/>
        <v>-18.760811312699-3.22160503966552i</v>
      </c>
      <c r="AG2991" t="e">
        <f t="shared" si="1571"/>
        <v>#DIV/0!</v>
      </c>
      <c r="AH2991" t="e">
        <f t="shared" si="1572"/>
        <v>#DIV/0!</v>
      </c>
      <c r="AI2991" t="e">
        <f t="shared" si="1573"/>
        <v>#DIV/0!</v>
      </c>
      <c r="AJ2991" t="e">
        <f t="shared" si="1574"/>
        <v>#DIV/0!</v>
      </c>
      <c r="AK2991"/>
      <c r="AL2991"/>
      <c r="AM2991"/>
      <c r="AN2991"/>
    </row>
    <row r="2992" spans="1:40" x14ac:dyDescent="0.3">
      <c r="A2992"/>
      <c r="B2992">
        <f t="shared" si="1575"/>
        <v>1058000</v>
      </c>
      <c r="C2992" s="186" t="str">
        <f t="shared" si="1543"/>
        <v>-0.000429857320278031+0.0028902269735961i</v>
      </c>
      <c r="D2992" s="158" t="str">
        <f t="shared" si="1544"/>
        <v>-7.44127160751062-1.08385173095404i</v>
      </c>
      <c r="E2992" t="str">
        <f t="shared" si="1545"/>
        <v>84.4853239929367-1499.54005636436i</v>
      </c>
      <c r="F2992" t="str">
        <f t="shared" si="1546"/>
        <v>0.970170787137628+0.144262191880645i</v>
      </c>
      <c r="G2992" t="str">
        <f t="shared" si="1541"/>
        <v>0.970170787137628+0.144262191880645i</v>
      </c>
      <c r="H2992" t="str">
        <f t="shared" si="1547"/>
        <v>11.3207383034753+2.1349556252616i</v>
      </c>
      <c r="I2992" t="str">
        <f t="shared" si="1548"/>
        <v>4154.7562843725i</v>
      </c>
      <c r="J2992" t="str">
        <f t="shared" si="1542"/>
        <v>-4274.45210613772+885.953582469537i</v>
      </c>
      <c r="K2992" t="str">
        <f t="shared" si="1549"/>
        <v>0.193164846175364-0.931960657876163i</v>
      </c>
      <c r="L2992" t="str">
        <f t="shared" si="1550"/>
        <v>0.0493076058409789-0.196617475165306i</v>
      </c>
      <c r="M2992" t="str">
        <f t="shared" si="1551"/>
        <v>0.242472452016343-1.12857813304147i</v>
      </c>
      <c r="N2992" t="str">
        <f t="shared" si="1552"/>
        <v>-13.5250622586904i</v>
      </c>
      <c r="O2992" t="str">
        <f t="shared" si="1553"/>
        <v>0.574591288824747-0.818440499246412i</v>
      </c>
      <c r="P2992" t="str">
        <f t="shared" si="1554"/>
        <v>0.425408711175253+0.818440499246412i</v>
      </c>
      <c r="Q2992" t="str">
        <f t="shared" si="1555"/>
        <v>-0.425408711175253+12.706621759444i</v>
      </c>
      <c r="R2992" t="str">
        <f t="shared" si="1556"/>
        <v>0.0632188275438323-0.0355958145040808i</v>
      </c>
      <c r="S2992" t="str">
        <f t="shared" si="1557"/>
        <v>1.48423179793585i</v>
      </c>
      <c r="T2992" t="str">
        <f t="shared" si="1558"/>
        <v>0.0528324397603828+0.0938313940687786i</v>
      </c>
      <c r="U2992" t="e">
        <f t="shared" si="1559"/>
        <v>#DIV/0!</v>
      </c>
      <c r="V2992" t="str">
        <f t="shared" si="1560"/>
        <v>0.0000833333333333333-0.000250716671537327i</v>
      </c>
      <c r="W2992" t="e">
        <f t="shared" si="1561"/>
        <v>#DIV/0!</v>
      </c>
      <c r="X2992" t="e">
        <f t="shared" si="1562"/>
        <v>#DIV/0!</v>
      </c>
      <c r="Y2992" t="str">
        <f t="shared" si="1563"/>
        <v>0.00096+4.52037483739728i</v>
      </c>
      <c r="Z2992" t="e">
        <f t="shared" si="1564"/>
        <v>#DIV/0!</v>
      </c>
      <c r="AA2992" t="e">
        <f t="shared" si="1565"/>
        <v>#DIV/0!</v>
      </c>
      <c r="AB2992" t="str">
        <f t="shared" si="1566"/>
        <v>0.0301480446215209+0.0535434870718632i</v>
      </c>
      <c r="AC2992" t="str">
        <f t="shared" si="1567"/>
        <v>1.06773807897897-0.021041603313987i</v>
      </c>
      <c r="AD2992" t="str">
        <f t="shared" si="1568"/>
        <v>0.0272366279051777+0.0506833936686082i</v>
      </c>
      <c r="AE2992" t="e">
        <f t="shared" si="1569"/>
        <v>#DIV/0!</v>
      </c>
      <c r="AF2992" t="str">
        <f t="shared" si="1570"/>
        <v>-18.7620099109859-3.21880735621564i</v>
      </c>
      <c r="AG2992" t="e">
        <f t="shared" si="1571"/>
        <v>#DIV/0!</v>
      </c>
      <c r="AH2992" t="e">
        <f t="shared" si="1572"/>
        <v>#DIV/0!</v>
      </c>
      <c r="AI2992" t="e">
        <f t="shared" si="1573"/>
        <v>#DIV/0!</v>
      </c>
      <c r="AJ2992" t="e">
        <f t="shared" si="1574"/>
        <v>#DIV/0!</v>
      </c>
      <c r="AK2992"/>
      <c r="AL2992"/>
      <c r="AM2992"/>
      <c r="AN2992"/>
    </row>
    <row r="2993" spans="1:40" x14ac:dyDescent="0.3">
      <c r="A2993"/>
      <c r="B2993">
        <f t="shared" si="1575"/>
        <v>1059000</v>
      </c>
      <c r="C2993" s="186" t="str">
        <f t="shared" si="1543"/>
        <v>-0.000429079093852443+0.00288765852289612i</v>
      </c>
      <c r="D2993" s="158" t="str">
        <f t="shared" si="1544"/>
        <v>-7.44167966841845-1.08291255927502i</v>
      </c>
      <c r="E2993" t="str">
        <f t="shared" si="1545"/>
        <v>84.3263462184108-1498.13300856934i</v>
      </c>
      <c r="F2993" t="str">
        <f t="shared" si="1546"/>
        <v>0.970224790699859+0.144137122776159i</v>
      </c>
      <c r="G2993" t="str">
        <f t="shared" si="1541"/>
        <v>0.970224790699859+0.144137122776159i</v>
      </c>
      <c r="H2993" t="str">
        <f t="shared" si="1547"/>
        <v>11.3215256318139+2.13310173569079i</v>
      </c>
      <c r="I2993" t="str">
        <f t="shared" si="1548"/>
        <v>4158.68327518949i</v>
      </c>
      <c r="J2993" t="str">
        <f t="shared" si="1542"/>
        <v>-4282.53806576184+886.790967708167i</v>
      </c>
      <c r="K2993" t="str">
        <f t="shared" si="1549"/>
        <v>0.192815041128979-0.931152642905614i</v>
      </c>
      <c r="L2993" t="str">
        <f t="shared" si="1550"/>
        <v>0.049220026247748-0.19645375424247i</v>
      </c>
      <c r="M2993" t="str">
        <f t="shared" si="1551"/>
        <v>0.242035067376727-1.12760639714808i</v>
      </c>
      <c r="N2993" t="str">
        <f t="shared" si="1552"/>
        <v>-13.5378458714113i</v>
      </c>
      <c r="O2993" t="str">
        <f t="shared" si="1553"/>
        <v>0.564081997981829-0.825718777522243i</v>
      </c>
      <c r="P2993" t="str">
        <f t="shared" si="1554"/>
        <v>0.435918002018171+0.825718777522243i</v>
      </c>
      <c r="Q2993" t="str">
        <f t="shared" si="1555"/>
        <v>-0.435918002018171+12.7121270938891i</v>
      </c>
      <c r="R2993" t="str">
        <f t="shared" si="1556"/>
        <v>0.0637043836000072-0.0364760268845791i</v>
      </c>
      <c r="S2993" t="str">
        <f t="shared" si="1557"/>
        <v>1.48563466352936i</v>
      </c>
      <c r="T2993" t="str">
        <f t="shared" si="1558"/>
        <v>0.0541900499275596+0.094641440494942i</v>
      </c>
      <c r="U2993" t="e">
        <f t="shared" si="1559"/>
        <v>#DIV/0!</v>
      </c>
      <c r="V2993" t="str">
        <f t="shared" si="1560"/>
        <v>0.0000833333333333333-0.000250479923027849i</v>
      </c>
      <c r="W2993" t="e">
        <f t="shared" si="1561"/>
        <v>#DIV/0!</v>
      </c>
      <c r="X2993" t="e">
        <f t="shared" si="1562"/>
        <v>#DIV/0!</v>
      </c>
      <c r="Y2993" t="str">
        <f t="shared" si="1563"/>
        <v>0.00096+4.52464740340616i</v>
      </c>
      <c r="Z2993" t="e">
        <f t="shared" si="1564"/>
        <v>#DIV/0!</v>
      </c>
      <c r="AA2993" t="e">
        <f t="shared" si="1565"/>
        <v>#DIV/0!</v>
      </c>
      <c r="AB2993" t="str">
        <f t="shared" si="1566"/>
        <v>0.0309227446369718+0.0540057279964209i</v>
      </c>
      <c r="AC2993" t="str">
        <f t="shared" si="1567"/>
        <v>1.06838159295309-0.021797404655683i</v>
      </c>
      <c r="AD2993" t="str">
        <f t="shared" si="1568"/>
        <v>0.0279006094695851+0.0511183356502919i</v>
      </c>
      <c r="AE2993" t="e">
        <f t="shared" si="1569"/>
        <v>#DIV/0!</v>
      </c>
      <c r="AF2993" t="str">
        <f t="shared" si="1570"/>
        <v>-18.7632053002324-3.21601429496581i</v>
      </c>
      <c r="AG2993" t="e">
        <f t="shared" si="1571"/>
        <v>#DIV/0!</v>
      </c>
      <c r="AH2993" t="e">
        <f t="shared" si="1572"/>
        <v>#DIV/0!</v>
      </c>
      <c r="AI2993" t="e">
        <f t="shared" si="1573"/>
        <v>#DIV/0!</v>
      </c>
      <c r="AJ2993" t="e">
        <f t="shared" si="1574"/>
        <v>#DIV/0!</v>
      </c>
      <c r="AK2993"/>
      <c r="AL2993"/>
      <c r="AM2993"/>
      <c r="AN2993"/>
    </row>
    <row r="2994" spans="1:40" x14ac:dyDescent="0.3">
      <c r="A2994"/>
      <c r="B2994">
        <f t="shared" si="1575"/>
        <v>1060000</v>
      </c>
      <c r="C2994" s="186" t="str">
        <f t="shared" si="1543"/>
        <v>-0.000428302948949317+0.00288509448876985i</v>
      </c>
      <c r="D2994" s="158" t="str">
        <f t="shared" si="1544"/>
        <v>-7.44208663788935-1.08197493436631i</v>
      </c>
      <c r="E2994" t="str">
        <f t="shared" si="1545"/>
        <v>84.1678162775668-1496.72859039777i</v>
      </c>
      <c r="F2994" t="str">
        <f t="shared" si="1546"/>
        <v>0.970278649819227+0.144012259840897i</v>
      </c>
      <c r="G2994" t="str">
        <f t="shared" si="1541"/>
        <v>0.970278649819227+0.144012259840897i</v>
      </c>
      <c r="H2994" t="str">
        <f t="shared" si="1547"/>
        <v>11.3223108538252+2.13125091078968i</v>
      </c>
      <c r="I2994" t="str">
        <f t="shared" si="1548"/>
        <v>4162.61026600648i</v>
      </c>
      <c r="J2994" t="str">
        <f t="shared" si="1542"/>
        <v>-4290.63166445977+887.628352946795i</v>
      </c>
      <c r="K2994" t="str">
        <f t="shared" si="1549"/>
        <v>0.192466172044631-0.930345959962315i</v>
      </c>
      <c r="L2994" t="str">
        <f t="shared" si="1550"/>
        <v>0.0491326749189725-0.196290285091028i</v>
      </c>
      <c r="M2994" t="str">
        <f t="shared" si="1551"/>
        <v>0.241598846963604-1.12663624505334i</v>
      </c>
      <c r="N2994" t="str">
        <f t="shared" si="1552"/>
        <v>-13.5506294841322i</v>
      </c>
      <c r="O2994" t="str">
        <f t="shared" si="1553"/>
        <v>0.553480525688744-0.832862118050348i</v>
      </c>
      <c r="P2994" t="str">
        <f t="shared" si="1554"/>
        <v>0.446519474311256+0.832862118050348i</v>
      </c>
      <c r="Q2994" t="str">
        <f t="shared" si="1555"/>
        <v>-0.446519474311256+12.7177673660819i</v>
      </c>
      <c r="R2994" t="str">
        <f t="shared" si="1556"/>
        <v>0.0641762610830076-0.0373631165750514i</v>
      </c>
      <c r="S2994" t="str">
        <f t="shared" si="1557"/>
        <v>1.48703752912287i</v>
      </c>
      <c r="T2994" t="str">
        <f t="shared" si="1558"/>
        <v>0.0555603565520942+0.0954325087092198i</v>
      </c>
      <c r="U2994" t="e">
        <f t="shared" si="1559"/>
        <v>#DIV/0!</v>
      </c>
      <c r="V2994" t="str">
        <f t="shared" si="1560"/>
        <v>0.0000833333333333333-0.000250243621213672i</v>
      </c>
      <c r="W2994" t="e">
        <f t="shared" si="1561"/>
        <v>#DIV/0!</v>
      </c>
      <c r="X2994" t="e">
        <f t="shared" si="1562"/>
        <v>#DIV/0!</v>
      </c>
      <c r="Y2994" t="str">
        <f t="shared" si="1563"/>
        <v>0.00096+4.52891996941505i</v>
      </c>
      <c r="Z2994" t="e">
        <f t="shared" si="1564"/>
        <v>#DIV/0!</v>
      </c>
      <c r="AA2994" t="e">
        <f t="shared" si="1565"/>
        <v>#DIV/0!</v>
      </c>
      <c r="AB2994" t="str">
        <f t="shared" si="1566"/>
        <v>0.0317046896966549+0.0544571392871143i</v>
      </c>
      <c r="AC2994" t="str">
        <f t="shared" si="1567"/>
        <v>1.06901320339683-0.0225628704897174i</v>
      </c>
      <c r="AD2994" t="str">
        <f t="shared" si="1568"/>
        <v>0.028569991022373+0.0515445086359612i</v>
      </c>
      <c r="AE2994" t="e">
        <f t="shared" si="1569"/>
        <v>#DIV/0!</v>
      </c>
      <c r="AF2994" t="str">
        <f t="shared" si="1570"/>
        <v>-18.7643974917146-3.21322584515599i</v>
      </c>
      <c r="AG2994" t="e">
        <f t="shared" si="1571"/>
        <v>#DIV/0!</v>
      </c>
      <c r="AH2994" t="e">
        <f t="shared" si="1572"/>
        <v>#DIV/0!</v>
      </c>
      <c r="AI2994" t="e">
        <f t="shared" si="1573"/>
        <v>#DIV/0!</v>
      </c>
      <c r="AJ2994" t="e">
        <f t="shared" si="1574"/>
        <v>#DIV/0!</v>
      </c>
      <c r="AK2994"/>
      <c r="AL2994"/>
      <c r="AM2994"/>
      <c r="AN2994"/>
    </row>
    <row r="2995" spans="1:40" x14ac:dyDescent="0.3">
      <c r="A2995"/>
      <c r="B2995">
        <f t="shared" si="1575"/>
        <v>1061000</v>
      </c>
      <c r="C2995" s="186" t="str">
        <f t="shared" si="1543"/>
        <v>-0.000427528878261618+0.00288253486023589i</v>
      </c>
      <c r="D2995" s="158" t="str">
        <f t="shared" si="1544"/>
        <v>-7.44249251975479-1.08103885264441i</v>
      </c>
      <c r="E2995" t="str">
        <f t="shared" si="1545"/>
        <v>84.0097324917174-1495.32679450865i</v>
      </c>
      <c r="F2995" t="str">
        <f t="shared" si="1546"/>
        <v>0.970332365002797+0.143887602596463i</v>
      </c>
      <c r="G2995" t="str">
        <f t="shared" si="1541"/>
        <v>0.970332365002797+0.143887602596463i</v>
      </c>
      <c r="H2995" t="str">
        <f t="shared" si="1547"/>
        <v>11.3230939769056+2.12940314341244i</v>
      </c>
      <c r="I2995" t="str">
        <f t="shared" si="1548"/>
        <v>4166.53725682346i</v>
      </c>
      <c r="J2995" t="str">
        <f t="shared" si="1542"/>
        <v>-4298.7329022315+888.465738185425i</v>
      </c>
      <c r="K2995" t="str">
        <f t="shared" si="1549"/>
        <v>0.192118235635166-0.929540605955469i</v>
      </c>
      <c r="L2995" t="str">
        <f t="shared" si="1550"/>
        <v>0.0490455510796718-0.19612706719289i</v>
      </c>
      <c r="M2995" t="str">
        <f t="shared" si="1551"/>
        <v>0.241163786714838-1.12566767314836i</v>
      </c>
      <c r="N2995" t="str">
        <f t="shared" si="1552"/>
        <v>-13.5634130968531i</v>
      </c>
      <c r="O2995" t="str">
        <f t="shared" si="1553"/>
        <v>0.542788604422497-0.839869353476526i</v>
      </c>
      <c r="P2995" t="str">
        <f t="shared" si="1554"/>
        <v>0.457211395577503+0.839869353476526i</v>
      </c>
      <c r="Q2995" t="str">
        <f t="shared" si="1555"/>
        <v>-0.457211395577503+12.7235437433766i</v>
      </c>
      <c r="R2995" t="str">
        <f t="shared" si="1556"/>
        <v>0.0646343419211029-0.0382568695535687i</v>
      </c>
      <c r="S2995" t="str">
        <f t="shared" si="1557"/>
        <v>1.48844039471638i</v>
      </c>
      <c r="T2995" t="str">
        <f t="shared" si="1558"/>
        <v>0.0569430700189269+0.0962043654012799i</v>
      </c>
      <c r="U2995" t="e">
        <f t="shared" si="1559"/>
        <v>#DIV/0!</v>
      </c>
      <c r="V2995" t="str">
        <f t="shared" si="1560"/>
        <v>0.0000833333333333333-0.000250007764831755i</v>
      </c>
      <c r="W2995" t="e">
        <f t="shared" si="1561"/>
        <v>#DIV/0!</v>
      </c>
      <c r="X2995" t="e">
        <f t="shared" si="1562"/>
        <v>#DIV/0!</v>
      </c>
      <c r="Y2995" t="str">
        <f t="shared" si="1563"/>
        <v>0.00096+4.53319253542393i</v>
      </c>
      <c r="Z2995" t="e">
        <f t="shared" si="1564"/>
        <v>#DIV/0!</v>
      </c>
      <c r="AA2995" t="e">
        <f t="shared" si="1565"/>
        <v>#DIV/0!</v>
      </c>
      <c r="AB2995" t="str">
        <f t="shared" si="1566"/>
        <v>0.0324937145360511+0.0548975878088783i</v>
      </c>
      <c r="AC2995" t="str">
        <f t="shared" si="1567"/>
        <v>1.06963274717222-0.0233378138762443i</v>
      </c>
      <c r="AD2995" t="str">
        <f t="shared" si="1568"/>
        <v>0.0292446530686625+0.0519618478641447i</v>
      </c>
      <c r="AE2995" t="e">
        <f t="shared" si="1569"/>
        <v>#DIV/0!</v>
      </c>
      <c r="AF2995" t="str">
        <f t="shared" si="1570"/>
        <v>-18.7655864966604-3.21044199605685i</v>
      </c>
      <c r="AG2995" t="e">
        <f t="shared" si="1571"/>
        <v>#DIV/0!</v>
      </c>
      <c r="AH2995" t="e">
        <f t="shared" si="1572"/>
        <v>#DIV/0!</v>
      </c>
      <c r="AI2995" t="e">
        <f t="shared" si="1573"/>
        <v>#DIV/0!</v>
      </c>
      <c r="AJ2995" t="e">
        <f t="shared" si="1574"/>
        <v>#DIV/0!</v>
      </c>
      <c r="AK2995"/>
      <c r="AL2995"/>
      <c r="AM2995"/>
      <c r="AN2995"/>
    </row>
    <row r="2996" spans="1:40" x14ac:dyDescent="0.3">
      <c r="A2996"/>
      <c r="B2996">
        <f t="shared" si="1575"/>
        <v>1062000</v>
      </c>
      <c r="C2996" s="186" t="str">
        <f t="shared" si="1543"/>
        <v>-0.000426756874513815+0.0028799796263476i</v>
      </c>
      <c r="D2996" s="158" t="str">
        <f t="shared" si="1544"/>
        <v>-7.44289731782952-1.08010431053581i</v>
      </c>
      <c r="E2996" t="str">
        <f t="shared" si="1545"/>
        <v>83.8520931900227-1493.92761358817i</v>
      </c>
      <c r="F2996" t="str">
        <f t="shared" si="1546"/>
        <v>0.970385936755423+0.143763150565802i</v>
      </c>
      <c r="G2996" t="str">
        <f t="shared" si="1541"/>
        <v>0.970385936755423+0.143763150565802i</v>
      </c>
      <c r="H2996" t="str">
        <f t="shared" si="1547"/>
        <v>11.3238750084194+2.1275584264334i</v>
      </c>
      <c r="I2996" t="str">
        <f t="shared" si="1548"/>
        <v>4170.46424764045i</v>
      </c>
      <c r="J2996" t="str">
        <f t="shared" si="1542"/>
        <v>-4306.84177907704+889.303123424053i</v>
      </c>
      <c r="K2996" t="str">
        <f t="shared" si="1549"/>
        <v>0.191771228627623-0.92873657780301i</v>
      </c>
      <c r="L2996" t="str">
        <f t="shared" si="1550"/>
        <v>0.0489586539580706-0.195964100031118i</v>
      </c>
      <c r="M2996" t="str">
        <f t="shared" si="1551"/>
        <v>0.240729882585694-1.12470067783413i</v>
      </c>
      <c r="N2996" t="str">
        <f t="shared" si="1552"/>
        <v>-13.5761967095739i</v>
      </c>
      <c r="O2996" t="str">
        <f t="shared" si="1553"/>
        <v>0.532007981441216-0.846739338688621i</v>
      </c>
      <c r="P2996" t="str">
        <f t="shared" si="1554"/>
        <v>0.467992018558784+0.846739338688621i</v>
      </c>
      <c r="Q2996" t="str">
        <f t="shared" si="1555"/>
        <v>-0.467992018558784+12.7294573708853i</v>
      </c>
      <c r="R2996" t="str">
        <f t="shared" si="1556"/>
        <v>0.0650785118888155-0.0391570691648239i</v>
      </c>
      <c r="S2996" t="str">
        <f t="shared" si="1557"/>
        <v>1.4898432603099i</v>
      </c>
      <c r="T2996" t="str">
        <f t="shared" si="1558"/>
        <v>0.0583378955887015+0.0969567823285495i</v>
      </c>
      <c r="U2996" t="e">
        <f t="shared" si="1559"/>
        <v>#DIV/0!</v>
      </c>
      <c r="V2996" t="str">
        <f t="shared" si="1560"/>
        <v>0.0000833333333333333-0.000249772352623816i</v>
      </c>
      <c r="W2996" t="e">
        <f t="shared" si="1561"/>
        <v>#DIV/0!</v>
      </c>
      <c r="X2996" t="e">
        <f t="shared" si="1562"/>
        <v>#DIV/0!</v>
      </c>
      <c r="Y2996" t="str">
        <f t="shared" si="1563"/>
        <v>0.00096+4.53746510143281i</v>
      </c>
      <c r="Z2996" t="e">
        <f t="shared" si="1564"/>
        <v>#DIV/0!</v>
      </c>
      <c r="AA2996" t="e">
        <f t="shared" si="1565"/>
        <v>#DIV/0!</v>
      </c>
      <c r="AB2996" t="str">
        <f t="shared" si="1566"/>
        <v>0.0332896509665382+0.0553269433184893i</v>
      </c>
      <c r="AC2996" t="str">
        <f t="shared" si="1567"/>
        <v>1.07024006442129-0.0241220444380418i</v>
      </c>
      <c r="AD2996" t="str">
        <f t="shared" si="1568"/>
        <v>0.0299244754161401+0.0523702902811527i</v>
      </c>
      <c r="AE2996" t="e">
        <f t="shared" si="1569"/>
        <v>#DIV/0!</v>
      </c>
      <c r="AF2996" t="str">
        <f t="shared" si="1570"/>
        <v>-18.7667723262489-3.20766273696921i</v>
      </c>
      <c r="AG2996" t="e">
        <f t="shared" si="1571"/>
        <v>#DIV/0!</v>
      </c>
      <c r="AH2996" t="e">
        <f t="shared" si="1572"/>
        <v>#DIV/0!</v>
      </c>
      <c r="AI2996" t="e">
        <f t="shared" si="1573"/>
        <v>#DIV/0!</v>
      </c>
      <c r="AJ2996" t="e">
        <f t="shared" si="1574"/>
        <v>#DIV/0!</v>
      </c>
      <c r="AK2996"/>
      <c r="AL2996"/>
      <c r="AM2996"/>
      <c r="AN2996"/>
    </row>
    <row r="2997" spans="1:40" x14ac:dyDescent="0.3">
      <c r="A2997"/>
      <c r="B2997">
        <f t="shared" si="1575"/>
        <v>1063000</v>
      </c>
      <c r="C2997" s="186" t="str">
        <f t="shared" si="1543"/>
        <v>-0.000425986930461768+0.00287742877619316i</v>
      </c>
      <c r="D2997" s="158" t="str">
        <f t="shared" si="1544"/>
        <v>-7.44330103591195-1.07917130447715i</v>
      </c>
      <c r="E2997" t="str">
        <f t="shared" si="1545"/>
        <v>83.6948967094515-1492.53104034963i</v>
      </c>
      <c r="F2997" t="str">
        <f t="shared" si="1546"/>
        <v>0.970439365579792+0.143638903273212i</v>
      </c>
      <c r="G2997" t="str">
        <f t="shared" si="1541"/>
        <v>0.970439365579792+0.143638903273212i</v>
      </c>
      <c r="H2997" t="str">
        <f t="shared" si="1547"/>
        <v>11.3246539556992+2.12571675274735i</v>
      </c>
      <c r="I2997" t="str">
        <f t="shared" si="1548"/>
        <v>4174.39123845744i</v>
      </c>
      <c r="J2997" t="str">
        <f t="shared" si="1542"/>
        <v>-4314.95829499639+890.140508662683i</v>
      </c>
      <c r="K2997" t="str">
        <f t="shared" si="1549"/>
        <v>0.191425147763163-0.927933872431566i</v>
      </c>
      <c r="L2997" t="str">
        <f t="shared" si="1550"/>
        <v>0.0488719827855848-0.195801383089921i</v>
      </c>
      <c r="M2997" t="str">
        <f t="shared" si="1551"/>
        <v>0.240297130548748-1.12373525552149i</v>
      </c>
      <c r="N2997" t="str">
        <f t="shared" si="1552"/>
        <v>-13.5889803222948i</v>
      </c>
      <c r="O2997" t="str">
        <f t="shared" si="1553"/>
        <v>0.521140418498276-0.853470951003865i</v>
      </c>
      <c r="P2997" t="str">
        <f t="shared" si="1554"/>
        <v>0.478859581501724+0.853470951003865i</v>
      </c>
      <c r="Q2997" t="str">
        <f t="shared" si="1555"/>
        <v>-0.478859581501724+12.7355093712909i</v>
      </c>
      <c r="R2997" t="str">
        <f t="shared" si="1556"/>
        <v>0.0655086606790399-0.0400634962029406i</v>
      </c>
      <c r="S2997" t="str">
        <f t="shared" si="1557"/>
        <v>1.49124612590341i</v>
      </c>
      <c r="T2997" t="str">
        <f t="shared" si="1558"/>
        <v>0.0597445335027811+0.0976895364507393i</v>
      </c>
      <c r="U2997" t="e">
        <f t="shared" si="1559"/>
        <v>#DIV/0!</v>
      </c>
      <c r="V2997" t="str">
        <f t="shared" si="1560"/>
        <v>0.0000833333333333333-0.000249537383336305i</v>
      </c>
      <c r="W2997" t="e">
        <f t="shared" si="1561"/>
        <v>#DIV/0!</v>
      </c>
      <c r="X2997" t="e">
        <f t="shared" si="1562"/>
        <v>#DIV/0!</v>
      </c>
      <c r="Y2997" t="str">
        <f t="shared" si="1563"/>
        <v>0.00096+4.54173766744169i</v>
      </c>
      <c r="Z2997" t="e">
        <f t="shared" si="1564"/>
        <v>#DIV/0!</v>
      </c>
      <c r="AA2997" t="e">
        <f t="shared" si="1565"/>
        <v>#DIV/0!</v>
      </c>
      <c r="AB2997" t="str">
        <f t="shared" si="1566"/>
        <v>0.0340923279353159+0.0557450785413292i</v>
      </c>
      <c r="AC2997" t="str">
        <f t="shared" si="1567"/>
        <v>1.07083499865529-0.0249153684280186i</v>
      </c>
      <c r="AD2997" t="str">
        <f t="shared" si="1568"/>
        <v>0.0306093372011551+0.0527697745460257i</v>
      </c>
      <c r="AE2997" t="e">
        <f t="shared" si="1569"/>
        <v>#DIV/0!</v>
      </c>
      <c r="AF2997" t="str">
        <f t="shared" si="1570"/>
        <v>-18.7679549916111-3.2048880572245i</v>
      </c>
      <c r="AG2997" t="e">
        <f t="shared" si="1571"/>
        <v>#DIV/0!</v>
      </c>
      <c r="AH2997" t="e">
        <f t="shared" si="1572"/>
        <v>#DIV/0!</v>
      </c>
      <c r="AI2997" t="e">
        <f t="shared" si="1573"/>
        <v>#DIV/0!</v>
      </c>
      <c r="AJ2997" t="e">
        <f t="shared" si="1574"/>
        <v>#DIV/0!</v>
      </c>
      <c r="AK2997"/>
      <c r="AL2997"/>
      <c r="AM2997"/>
      <c r="AN2997"/>
    </row>
    <row r="2998" spans="1:40" x14ac:dyDescent="0.3">
      <c r="A2998"/>
      <c r="B2998">
        <f t="shared" si="1575"/>
        <v>1064000</v>
      </c>
      <c r="C2998" s="186" t="str">
        <f t="shared" si="1543"/>
        <v>-0.000425219038892574+0.00287488229889537i</v>
      </c>
      <c r="D2998" s="158" t="str">
        <f t="shared" si="1544"/>
        <v>-7.44370367778428-1.07823983091509i</v>
      </c>
      <c r="E2998" t="str">
        <f t="shared" si="1545"/>
        <v>83.538141394735-1491.13706753328i</v>
      </c>
      <c r="F2998" t="str">
        <f t="shared" si="1546"/>
        <v>0.970492651976448+0.143514860244342i</v>
      </c>
      <c r="G2998" t="str">
        <f t="shared" si="1541"/>
        <v>0.970492651976448+0.143514860244342i</v>
      </c>
      <c r="H2998" t="str">
        <f t="shared" si="1547"/>
        <v>11.3254308260461+2.1238781152693i</v>
      </c>
      <c r="I2998" t="str">
        <f t="shared" si="1548"/>
        <v>4178.31822927442i</v>
      </c>
      <c r="J2998" t="str">
        <f t="shared" si="1542"/>
        <v>-4323.08244998954+890.977893901312i</v>
      </c>
      <c r="K2998" t="str">
        <f t="shared" si="1549"/>
        <v>0.191079989796994-0.927132486776446i</v>
      </c>
      <c r="L2998" t="str">
        <f t="shared" si="1550"/>
        <v>0.0487855367968059-0.195638915854657i</v>
      </c>
      <c r="M2998" t="str">
        <f t="shared" si="1551"/>
        <v>0.2398655265938-1.1227714026311i</v>
      </c>
      <c r="N2998" t="str">
        <f t="shared" si="1552"/>
        <v>-13.6017639350157i</v>
      </c>
      <c r="O2998" t="str">
        <f t="shared" si="1553"/>
        <v>0.510187691554908-0.860063090352024i</v>
      </c>
      <c r="P2998" t="str">
        <f t="shared" si="1554"/>
        <v>0.489812308445092+0.860063090352024i</v>
      </c>
      <c r="Q2998" t="str">
        <f t="shared" si="1555"/>
        <v>-0.489812308445092+12.7417008446637i</v>
      </c>
      <c r="R2998" t="str">
        <f t="shared" si="1556"/>
        <v>0.0659246819729999-0.0409759289965166i</v>
      </c>
      <c r="S2998" t="str">
        <f t="shared" si="1557"/>
        <v>1.49264899149692i</v>
      </c>
      <c r="T2998" t="str">
        <f t="shared" si="1558"/>
        <v>0.0611626790922999+0.0984024100617535i</v>
      </c>
      <c r="U2998" t="e">
        <f t="shared" si="1559"/>
        <v>#DIV/0!</v>
      </c>
      <c r="V2998" t="str">
        <f t="shared" si="1560"/>
        <v>0.0000833333333333333-0.000249302855720387i</v>
      </c>
      <c r="W2998" t="e">
        <f t="shared" si="1561"/>
        <v>#DIV/0!</v>
      </c>
      <c r="X2998" t="e">
        <f t="shared" si="1562"/>
        <v>#DIV/0!</v>
      </c>
      <c r="Y2998" t="str">
        <f t="shared" si="1563"/>
        <v>0.00096+4.54601023345057i</v>
      </c>
      <c r="Z2998" t="e">
        <f t="shared" si="1564"/>
        <v>#DIV/0!</v>
      </c>
      <c r="AA2998" t="e">
        <f t="shared" si="1565"/>
        <v>#DIV/0!</v>
      </c>
      <c r="AB2998" t="str">
        <f t="shared" si="1566"/>
        <v>0.0349015715876351+0.0561518692466578i</v>
      </c>
      <c r="AC2998" t="str">
        <f t="shared" si="1567"/>
        <v>1.07141739684225-0.025717588799403i</v>
      </c>
      <c r="AD2998" t="str">
        <f t="shared" si="1568"/>
        <v>0.0312991169147094+0.0531602410350266i</v>
      </c>
      <c r="AE2998" t="e">
        <f t="shared" si="1569"/>
        <v>#DIV/0!</v>
      </c>
      <c r="AF2998" t="str">
        <f t="shared" si="1570"/>
        <v>-18.7691345038304-3.20211794618439i</v>
      </c>
      <c r="AG2998" t="e">
        <f t="shared" si="1571"/>
        <v>#DIV/0!</v>
      </c>
      <c r="AH2998" t="e">
        <f t="shared" si="1572"/>
        <v>#DIV/0!</v>
      </c>
      <c r="AI2998" t="e">
        <f t="shared" si="1573"/>
        <v>#DIV/0!</v>
      </c>
      <c r="AJ2998" t="e">
        <f t="shared" si="1574"/>
        <v>#DIV/0!</v>
      </c>
      <c r="AK2998"/>
      <c r="AL2998"/>
      <c r="AM2998"/>
      <c r="AN2998"/>
    </row>
    <row r="2999" spans="1:40" x14ac:dyDescent="0.3">
      <c r="A2999"/>
      <c r="B2999">
        <f t="shared" si="1575"/>
        <v>1065000</v>
      </c>
      <c r="C2999" s="186" t="str">
        <f t="shared" si="1543"/>
        <v>-0.00042445319262433+0.00287234018361143i</v>
      </c>
      <c r="D2999" s="158" t="str">
        <f t="shared" si="1544"/>
        <v>-7.4441052472121-1.07730988630623i</v>
      </c>
      <c r="E2999" t="str">
        <f t="shared" si="1545"/>
        <v>83.3818255983205-1489.74568790618i</v>
      </c>
      <c r="F2999" t="str">
        <f t="shared" si="1546"/>
        <v>0.970545796443737+0.143391021006163i</v>
      </c>
      <c r="G2999" t="str">
        <f t="shared" si="1541"/>
        <v>0.970545796443737+0.143391021006163i</v>
      </c>
      <c r="H2999" t="str">
        <f t="shared" si="1547"/>
        <v>11.3262056267294+2.12204250693435i</v>
      </c>
      <c r="I2999" t="str">
        <f t="shared" si="1548"/>
        <v>4182.24522009141i</v>
      </c>
      <c r="J2999" t="str">
        <f t="shared" si="1542"/>
        <v>-4331.2142440565+891.815279139941i</v>
      </c>
      <c r="K2999" t="str">
        <f t="shared" si="1549"/>
        <v>0.190735751498305-0.926332417781605i</v>
      </c>
      <c r="L2999" t="str">
        <f t="shared" si="1550"/>
        <v>0.0486993152294854-0.195476697811829i</v>
      </c>
      <c r="M2999" t="str">
        <f t="shared" si="1551"/>
        <v>0.23943506672779-1.12180911559343i</v>
      </c>
      <c r="N2999" t="str">
        <f t="shared" si="1552"/>
        <v>-13.6145475477366i</v>
      </c>
      <c r="O2999" t="str">
        <f t="shared" si="1553"/>
        <v>0.499151590489636-0.866514679455384i</v>
      </c>
      <c r="P2999" t="str">
        <f t="shared" si="1554"/>
        <v>0.500848409510364+0.866514679455384i</v>
      </c>
      <c r="Q2999" t="str">
        <f t="shared" si="1555"/>
        <v>-0.500848409510364+12.7480328682812i</v>
      </c>
      <c r="R2999" t="str">
        <f t="shared" si="1556"/>
        <v>0.0663264735080357-0.0418941434959841i</v>
      </c>
      <c r="S2999" t="str">
        <f t="shared" si="1557"/>
        <v>1.49405185709043i</v>
      </c>
      <c r="T2999" t="str">
        <f t="shared" si="1558"/>
        <v>0.062592022891388+0.0990951909189399i</v>
      </c>
      <c r="U2999" t="e">
        <f t="shared" si="1559"/>
        <v>#DIV/0!</v>
      </c>
      <c r="V2999" t="str">
        <f t="shared" si="1560"/>
        <v>0.0000833333333333333-0.000249068768531917i</v>
      </c>
      <c r="W2999" t="e">
        <f t="shared" si="1561"/>
        <v>#DIV/0!</v>
      </c>
      <c r="X2999" t="e">
        <f t="shared" si="1562"/>
        <v>#DIV/0!</v>
      </c>
      <c r="Y2999" t="str">
        <f t="shared" si="1563"/>
        <v>0.00096+4.55028279945946i</v>
      </c>
      <c r="Z2999" t="e">
        <f t="shared" si="1564"/>
        <v>#DIV/0!</v>
      </c>
      <c r="AA2999" t="e">
        <f t="shared" si="1565"/>
        <v>#DIV/0!</v>
      </c>
      <c r="AB2999" t="str">
        <f t="shared" si="1566"/>
        <v>0.0357172053314077+0.0565471943213679i</v>
      </c>
      <c r="AC2999" t="str">
        <f t="shared" si="1567"/>
        <v>1.0719871094928-0.0265285052786894i</v>
      </c>
      <c r="AD2999" t="str">
        <f t="shared" si="1568"/>
        <v>0.0319936924284338+0.053541631845738i</v>
      </c>
      <c r="AE2999" t="e">
        <f t="shared" si="1569"/>
        <v>#DIV/0!</v>
      </c>
      <c r="AF2999" t="str">
        <f t="shared" si="1570"/>
        <v>-18.7703108739415-3.19935239324058i</v>
      </c>
      <c r="AG2999" t="e">
        <f t="shared" si="1571"/>
        <v>#DIV/0!</v>
      </c>
      <c r="AH2999" t="e">
        <f t="shared" si="1572"/>
        <v>#DIV/0!</v>
      </c>
      <c r="AI2999" t="e">
        <f t="shared" si="1573"/>
        <v>#DIV/0!</v>
      </c>
      <c r="AJ2999" t="e">
        <f t="shared" si="1574"/>
        <v>#DIV/0!</v>
      </c>
      <c r="AK2999"/>
      <c r="AL2999"/>
      <c r="AM2999"/>
      <c r="AN2999"/>
    </row>
    <row r="3000" spans="1:40" x14ac:dyDescent="0.3">
      <c r="A3000"/>
      <c r="B3000">
        <f t="shared" si="1575"/>
        <v>1066000</v>
      </c>
      <c r="C3000" s="186" t="str">
        <f t="shared" si="1543"/>
        <v>-0.000423689384506072+0.00286980241953293i</v>
      </c>
      <c r="D3000" s="158" t="str">
        <f t="shared" si="1544"/>
        <v>-7.44450574794508-1.07638146711719i</v>
      </c>
      <c r="E3000" t="str">
        <f t="shared" si="1545"/>
        <v>83.2259476803338-1488.35689426213i</v>
      </c>
      <c r="F3000" t="str">
        <f t="shared" si="1546"/>
        <v>0.970598799477896+0.143267385086993i</v>
      </c>
      <c r="G3000" t="str">
        <f t="shared" si="1541"/>
        <v>0.970598799477896+0.143267385086993i</v>
      </c>
      <c r="H3000" t="str">
        <f t="shared" si="1547"/>
        <v>11.3269783649876+2.12020992069777i</v>
      </c>
      <c r="I3000" t="str">
        <f t="shared" si="1548"/>
        <v>4186.1722109084i</v>
      </c>
      <c r="J3000" t="str">
        <f t="shared" si="1542"/>
        <v>-4339.35367719726+892.65266437857i</v>
      </c>
      <c r="K3000" t="str">
        <f t="shared" si="1549"/>
        <v>0.190392429650191-0.925533662399622i</v>
      </c>
      <c r="L3000" t="str">
        <f t="shared" si="1550"/>
        <v>0.0486133173245197-0.195314728449082i</v>
      </c>
      <c r="M3000" t="str">
        <f t="shared" si="1551"/>
        <v>0.239005746974711-1.1208483908487i</v>
      </c>
      <c r="N3000" t="str">
        <f t="shared" si="1552"/>
        <v>-13.6273311604574i</v>
      </c>
      <c r="O3000" t="str">
        <f t="shared" si="1553"/>
        <v>0.488033918805944-0.872824664004698i</v>
      </c>
      <c r="P3000" t="str">
        <f t="shared" si="1554"/>
        <v>0.511966081194056+0.872824664004698i</v>
      </c>
      <c r="Q3000" t="str">
        <f t="shared" si="1555"/>
        <v>-0.511966081194056+12.7545064964527i</v>
      </c>
      <c r="R3000" t="str">
        <f t="shared" si="1556"/>
        <v>0.0667139371430748-0.0428179133631012i</v>
      </c>
      <c r="S3000" t="str">
        <f t="shared" si="1557"/>
        <v>1.49545472268395i</v>
      </c>
      <c r="T3000" t="str">
        <f t="shared" si="1558"/>
        <v>0.0640322507543219+0.0997676723694514i</v>
      </c>
      <c r="U3000" t="e">
        <f t="shared" si="1559"/>
        <v>#DIV/0!</v>
      </c>
      <c r="V3000" t="str">
        <f t="shared" si="1560"/>
        <v>0.0000833333333333333-0.000248835120531419i</v>
      </c>
      <c r="W3000" t="e">
        <f t="shared" si="1561"/>
        <v>#DIV/0!</v>
      </c>
      <c r="X3000" t="e">
        <f t="shared" si="1562"/>
        <v>#DIV/0!</v>
      </c>
      <c r="Y3000" t="str">
        <f t="shared" si="1563"/>
        <v>0.00096+4.55455536546834i</v>
      </c>
      <c r="Z3000" t="e">
        <f t="shared" si="1564"/>
        <v>#DIV/0!</v>
      </c>
      <c r="AA3000" t="e">
        <f t="shared" si="1565"/>
        <v>#DIV/0!</v>
      </c>
      <c r="AB3000" t="str">
        <f t="shared" si="1566"/>
        <v>0.036539049904057+0.0569309358420911i</v>
      </c>
      <c r="AC3000" t="str">
        <f t="shared" si="1567"/>
        <v>1.07254399074418-0.0273479144411943i</v>
      </c>
      <c r="AD3000" t="str">
        <f t="shared" si="1568"/>
        <v>0.0326929410204588+0.0539138908007195i</v>
      </c>
      <c r="AE3000" t="e">
        <f t="shared" si="1569"/>
        <v>#DIV/0!</v>
      </c>
      <c r="AF3000" t="str">
        <f t="shared" si="1570"/>
        <v>-18.7714841129327-3.19659138781496i</v>
      </c>
      <c r="AG3000" t="e">
        <f t="shared" si="1571"/>
        <v>#DIV/0!</v>
      </c>
      <c r="AH3000" t="e">
        <f t="shared" si="1572"/>
        <v>#DIV/0!</v>
      </c>
      <c r="AI3000" t="e">
        <f t="shared" si="1573"/>
        <v>#DIV/0!</v>
      </c>
      <c r="AJ3000" t="e">
        <f t="shared" si="1574"/>
        <v>#DIV/0!</v>
      </c>
      <c r="AK3000"/>
      <c r="AL3000"/>
      <c r="AM3000"/>
      <c r="AN3000"/>
    </row>
    <row r="3001" spans="1:40" x14ac:dyDescent="0.3">
      <c r="A3001"/>
      <c r="B3001">
        <f t="shared" si="1575"/>
        <v>1067000</v>
      </c>
      <c r="C3001" s="186" t="str">
        <f t="shared" si="1543"/>
        <v>-0.000422927607417567+0.00286726899588567i</v>
      </c>
      <c r="D3001" s="158" t="str">
        <f t="shared" si="1544"/>
        <v>-7.44490518371663-1.07545456982455i</v>
      </c>
      <c r="E3001" t="str">
        <f t="shared" si="1545"/>
        <v>83.0705060085329-1486.97067942153i</v>
      </c>
      <c r="F3001" t="str">
        <f t="shared" si="1546"/>
        <v>0.970651661573011+0.143143952016479i</v>
      </c>
      <c r="G3001" t="str">
        <f t="shared" si="1541"/>
        <v>0.970651661573011+0.143143952016479i</v>
      </c>
      <c r="H3001" t="str">
        <f t="shared" si="1547"/>
        <v>11.3277490480278+2.11838034953492i</v>
      </c>
      <c r="I3001" t="str">
        <f t="shared" si="1548"/>
        <v>4190.09920172539i</v>
      </c>
      <c r="J3001" t="str">
        <f t="shared" si="1542"/>
        <v>-4347.50074941184+893.490049617198i</v>
      </c>
      <c r="K3001" t="str">
        <f t="shared" si="1549"/>
        <v>0.190050021049583-0.924736217591668i</v>
      </c>
      <c r="L3001" t="str">
        <f t="shared" si="1550"/>
        <v>0.0485275423259355-0.195153007255207i</v>
      </c>
      <c r="M3001" t="str">
        <f t="shared" si="1551"/>
        <v>0.238577563375518-1.11988922484688i</v>
      </c>
      <c r="N3001" t="str">
        <f t="shared" si="1552"/>
        <v>-13.6401147731783i</v>
      </c>
      <c r="O3001" t="str">
        <f t="shared" si="1553"/>
        <v>0.476836493337206-0.878992012831673i</v>
      </c>
      <c r="P3001" t="str">
        <f t="shared" si="1554"/>
        <v>0.523163506662794+0.878992012831673i</v>
      </c>
      <c r="Q3001" t="str">
        <f t="shared" si="1555"/>
        <v>-0.523163506662794+12.7611227603466i</v>
      </c>
      <c r="R3001" t="str">
        <f t="shared" si="1556"/>
        <v>0.067086978921756-0.0437470100625966i</v>
      </c>
      <c r="S3001" t="str">
        <f t="shared" si="1557"/>
        <v>1.49685758827746i</v>
      </c>
      <c r="T3001" t="str">
        <f t="shared" si="1558"/>
        <v>0.0654830439766481+0.10041965347364i</v>
      </c>
      <c r="U3001" t="e">
        <f t="shared" si="1559"/>
        <v>#DIV/0!</v>
      </c>
      <c r="V3001" t="str">
        <f t="shared" si="1560"/>
        <v>0.0000833333333333333-0.00024860191048406i</v>
      </c>
      <c r="W3001" t="e">
        <f t="shared" si="1561"/>
        <v>#DIV/0!</v>
      </c>
      <c r="X3001" t="e">
        <f t="shared" si="1562"/>
        <v>#DIV/0!</v>
      </c>
      <c r="Y3001" t="str">
        <f t="shared" si="1563"/>
        <v>0.00096+4.55882793147722i</v>
      </c>
      <c r="Z3001" t="e">
        <f t="shared" si="1564"/>
        <v>#DIV/0!</v>
      </c>
      <c r="AA3001" t="e">
        <f t="shared" si="1565"/>
        <v>#DIV/0!</v>
      </c>
      <c r="AB3001" t="str">
        <f t="shared" si="1566"/>
        <v>0.0373669234416347+0.057302979145611i</v>
      </c>
      <c r="AC3001" t="str">
        <f t="shared" si="1567"/>
        <v>1.07308789844234-0.028175609789247i</v>
      </c>
      <c r="AD3001" t="str">
        <f t="shared" si="1568"/>
        <v>0.0333967394012378+0.0542769634507653i</v>
      </c>
      <c r="AE3001" t="e">
        <f t="shared" si="1569"/>
        <v>#DIV/0!</v>
      </c>
      <c r="AF3001" t="str">
        <f t="shared" si="1570"/>
        <v>-18.7726542317444-3.19383491935947i</v>
      </c>
      <c r="AG3001" t="e">
        <f t="shared" si="1571"/>
        <v>#DIV/0!</v>
      </c>
      <c r="AH3001" t="e">
        <f t="shared" si="1572"/>
        <v>#DIV/0!</v>
      </c>
      <c r="AI3001" t="e">
        <f t="shared" si="1573"/>
        <v>#DIV/0!</v>
      </c>
      <c r="AJ3001" t="e">
        <f t="shared" si="1574"/>
        <v>#DIV/0!</v>
      </c>
      <c r="AK3001"/>
      <c r="AL3001"/>
      <c r="AM3001"/>
      <c r="AN3001"/>
    </row>
    <row r="3002" spans="1:40" x14ac:dyDescent="0.3">
      <c r="A3002"/>
      <c r="B3002">
        <f t="shared" si="1575"/>
        <v>1068000</v>
      </c>
      <c r="C3002" s="186" t="str">
        <f t="shared" si="1543"/>
        <v>-0.000422167854269154+0.00286473990192952i</v>
      </c>
      <c r="D3002" s="158" t="str">
        <f t="shared" si="1544"/>
        <v>-7.4453035582441-1.07452919091473i</v>
      </c>
      <c r="E3002" t="str">
        <f t="shared" si="1545"/>
        <v>82.9154989582671-1485.58703623121i</v>
      </c>
      <c r="F3002" t="str">
        <f t="shared" si="1546"/>
        <v>0.970704383221048+0.143020721325591i</v>
      </c>
      <c r="G3002" t="str">
        <f t="shared" si="1541"/>
        <v>0.970704383221048+0.143020721325591i</v>
      </c>
      <c r="H3002" t="str">
        <f t="shared" si="1547"/>
        <v>11.3285176830259+2.11655378644105i</v>
      </c>
      <c r="I3002" t="str">
        <f t="shared" si="1548"/>
        <v>4194.02619254237i</v>
      </c>
      <c r="J3002" t="str">
        <f t="shared" si="1542"/>
        <v>-4355.65546070021+894.327434855828i</v>
      </c>
      <c r="K3002" t="str">
        <f t="shared" si="1549"/>
        <v>0.189708522507182-0.923940080327493i</v>
      </c>
      <c r="L3002" t="str">
        <f t="shared" si="1550"/>
        <v>0.0484419894808739-0.194991533720133i</v>
      </c>
      <c r="M3002" t="str">
        <f t="shared" si="1551"/>
        <v>0.238150511988056-1.11893161404763i</v>
      </c>
      <c r="N3002" t="str">
        <f t="shared" si="1552"/>
        <v>-13.6528983858992i</v>
      </c>
      <c r="O3002" t="str">
        <f t="shared" si="1553"/>
        <v>0.465561143950308-0.885015718077188i</v>
      </c>
      <c r="P3002" t="str">
        <f t="shared" si="1554"/>
        <v>0.534438856049692+0.885015718077188i</v>
      </c>
      <c r="Q3002" t="str">
        <f t="shared" si="1555"/>
        <v>-0.534438856049692+12.767882667822i</v>
      </c>
      <c r="R3002" t="str">
        <f t="shared" si="1556"/>
        <v>0.067445509133072-0.0446812029557737i</v>
      </c>
      <c r="S3002" t="str">
        <f t="shared" si="1557"/>
        <v>1.49826045387097i</v>
      </c>
      <c r="T3002" t="str">
        <f t="shared" si="1558"/>
        <v>0.0669440794200184+0.101050939125275i</v>
      </c>
      <c r="U3002" t="e">
        <f t="shared" si="1559"/>
        <v>#DIV/0!</v>
      </c>
      <c r="V3002" t="str">
        <f t="shared" si="1560"/>
        <v>0.0000833333333333333-0.000248369137159637i</v>
      </c>
      <c r="W3002" t="e">
        <f t="shared" si="1561"/>
        <v>#DIV/0!</v>
      </c>
      <c r="X3002" t="e">
        <f t="shared" si="1562"/>
        <v>#DIV/0!</v>
      </c>
      <c r="Y3002" t="str">
        <f t="shared" si="1563"/>
        <v>0.00096+4.5631004974861i</v>
      </c>
      <c r="Z3002" t="e">
        <f t="shared" si="1564"/>
        <v>#DIV/0!</v>
      </c>
      <c r="AA3002" t="e">
        <f t="shared" si="1565"/>
        <v>#DIV/0!</v>
      </c>
      <c r="AB3002" t="str">
        <f t="shared" si="1566"/>
        <v>0.0382006415500568+0.0576632128974638i</v>
      </c>
      <c r="AC3002" t="str">
        <f t="shared" si="1567"/>
        <v>1.07361869422195-0.0290113818328527i</v>
      </c>
      <c r="AD3002" t="str">
        <f t="shared" si="1568"/>
        <v>0.0341049637392324+0.0546307970777314i</v>
      </c>
      <c r="AE3002" t="e">
        <f t="shared" si="1569"/>
        <v>#DIV/0!</v>
      </c>
      <c r="AF3002" t="str">
        <f t="shared" si="1570"/>
        <v>-18.77382124127-3.19108297735578i</v>
      </c>
      <c r="AG3002" t="e">
        <f t="shared" si="1571"/>
        <v>#DIV/0!</v>
      </c>
      <c r="AH3002" t="e">
        <f t="shared" si="1572"/>
        <v>#DIV/0!</v>
      </c>
      <c r="AI3002" t="e">
        <f t="shared" si="1573"/>
        <v>#DIV/0!</v>
      </c>
      <c r="AJ3002" t="e">
        <f t="shared" si="1574"/>
        <v>#DIV/0!</v>
      </c>
      <c r="AK3002"/>
      <c r="AL3002"/>
      <c r="AM3002"/>
      <c r="AN3002"/>
    </row>
    <row r="3003" spans="1:40" x14ac:dyDescent="0.3">
      <c r="A3003"/>
      <c r="B3003">
        <f t="shared" si="1575"/>
        <v>1069000</v>
      </c>
      <c r="C3003" s="186" t="str">
        <f t="shared" si="1543"/>
        <v>-0.000421410118001631+0.00286221512695838i</v>
      </c>
      <c r="D3003" s="158" t="str">
        <f t="shared" si="1544"/>
        <v>-7.44570087522912-1.07360532688416i</v>
      </c>
      <c r="E3003" t="str">
        <f t="shared" si="1545"/>
        <v>82.7609249124311-1484.20595756436i</v>
      </c>
      <c r="F3003" t="str">
        <f t="shared" si="1546"/>
        <v>0.970756964911883+0.142897692546631i</v>
      </c>
      <c r="G3003" t="str">
        <f t="shared" si="1541"/>
        <v>0.970756964911883+0.142897692546631i</v>
      </c>
      <c r="H3003" t="str">
        <f t="shared" si="1547"/>
        <v>11.3292842771276+2.11473022443154i</v>
      </c>
      <c r="I3003" t="str">
        <f t="shared" si="1548"/>
        <v>4197.95318335936i</v>
      </c>
      <c r="J3003" t="str">
        <f t="shared" si="1542"/>
        <v>-4363.8178110624+895.164820094456i</v>
      </c>
      <c r="K3003" t="str">
        <f t="shared" si="1549"/>
        <v>0.189367930847378-0.923145247585384i</v>
      </c>
      <c r="L3003" t="str">
        <f t="shared" si="1550"/>
        <v>0.0483566580395759-0.19483030733493i</v>
      </c>
      <c r="M3003" t="str">
        <f t="shared" si="1551"/>
        <v>0.237724588886954-1.11797555492031i</v>
      </c>
      <c r="N3003" t="str">
        <f t="shared" si="1552"/>
        <v>-13.6656819986201i</v>
      </c>
      <c r="O3003" t="str">
        <f t="shared" si="1553"/>
        <v>0.454209713246253-0.890894795356195i</v>
      </c>
      <c r="P3003" t="str">
        <f t="shared" si="1554"/>
        <v>0.545790286753747+0.890894795356195i</v>
      </c>
      <c r="Q3003" t="str">
        <f t="shared" si="1555"/>
        <v>-0.545790286753747+12.7747872032639i</v>
      </c>
      <c r="R3003" t="str">
        <f t="shared" si="1556"/>
        <v>0.067789442369524-0.0456202593961476i</v>
      </c>
      <c r="S3003" t="str">
        <f t="shared" si="1557"/>
        <v>1.49966331946448i</v>
      </c>
      <c r="T3003" t="str">
        <f t="shared" si="1558"/>
        <v>0.0684150296408573+0.101661340168526i</v>
      </c>
      <c r="U3003" t="e">
        <f t="shared" si="1559"/>
        <v>#DIV/0!</v>
      </c>
      <c r="V3003" t="str">
        <f t="shared" si="1560"/>
        <v>0.0000833333333333333-0.000248136799332546i</v>
      </c>
      <c r="W3003" t="e">
        <f t="shared" si="1561"/>
        <v>#DIV/0!</v>
      </c>
      <c r="X3003" t="e">
        <f t="shared" si="1562"/>
        <v>#DIV/0!</v>
      </c>
      <c r="Y3003" t="str">
        <f t="shared" si="1563"/>
        <v>0.00096+4.56737306349499i</v>
      </c>
      <c r="Z3003" t="e">
        <f t="shared" si="1564"/>
        <v>#DIV/0!</v>
      </c>
      <c r="AA3003" t="e">
        <f t="shared" si="1565"/>
        <v>#DIV/0!</v>
      </c>
      <c r="AB3003" t="str">
        <f t="shared" si="1566"/>
        <v>0.0390400173785254+0.058011529158693i</v>
      </c>
      <c r="AC3003" t="str">
        <f t="shared" si="1567"/>
        <v>1.07413624358442-0.0298550181729016i</v>
      </c>
      <c r="AD3003" t="str">
        <f t="shared" si="1568"/>
        <v>0.0348174896865553+0.0549753406969727i</v>
      </c>
      <c r="AE3003" t="e">
        <f t="shared" si="1569"/>
        <v>#DIV/0!</v>
      </c>
      <c r="AF3003" t="str">
        <f t="shared" si="1570"/>
        <v>-18.7749851523567-3.1883355513157i</v>
      </c>
      <c r="AG3003" t="e">
        <f t="shared" si="1571"/>
        <v>#DIV/0!</v>
      </c>
      <c r="AH3003" t="e">
        <f t="shared" si="1572"/>
        <v>#DIV/0!</v>
      </c>
      <c r="AI3003" t="e">
        <f t="shared" si="1573"/>
        <v>#DIV/0!</v>
      </c>
      <c r="AJ3003" t="e">
        <f t="shared" si="1574"/>
        <v>#DIV/0!</v>
      </c>
      <c r="AK3003"/>
      <c r="AL3003"/>
      <c r="AM3003"/>
      <c r="AN3003"/>
    </row>
    <row r="3004" spans="1:40" x14ac:dyDescent="0.3">
      <c r="A3004"/>
      <c r="B3004">
        <f t="shared" si="1575"/>
        <v>1070000</v>
      </c>
      <c r="C3004" s="186" t="str">
        <f t="shared" si="1543"/>
        <v>-0.000420654391586032+0.0028596946602999i</v>
      </c>
      <c r="D3004" s="158" t="str">
        <f t="shared" si="1544"/>
        <v>-7.4460971383571-1.07268297423895i</v>
      </c>
      <c r="E3004" t="str">
        <f t="shared" si="1545"/>
        <v>82.6067822614285-1482.82743632041i</v>
      </c>
      <c r="F3004" t="str">
        <f t="shared" si="1546"/>
        <v>0.970809407133253+0.142774865213207i</v>
      </c>
      <c r="G3004" t="str">
        <f t="shared" si="1541"/>
        <v>0.970809407133253+0.142774865213207i</v>
      </c>
      <c r="H3004" t="str">
        <f t="shared" si="1547"/>
        <v>11.3300488374473+2.11290965654134i</v>
      </c>
      <c r="I3004" t="str">
        <f t="shared" si="1548"/>
        <v>4201.88017417635i</v>
      </c>
      <c r="J3004" t="str">
        <f t="shared" si="1542"/>
        <v>-4371.98780049839+896.002205333086i</v>
      </c>
      <c r="K3004" t="str">
        <f t="shared" si="1549"/>
        <v>0.189028242908198-0.922351716352154i</v>
      </c>
      <c r="L3004" t="str">
        <f t="shared" si="1550"/>
        <v>0.0482715472553673-0.194669327591805i</v>
      </c>
      <c r="M3004" t="str">
        <f t="shared" si="1551"/>
        <v>0.237299790163565-1.11702104394396i</v>
      </c>
      <c r="N3004" t="str">
        <f t="shared" si="1552"/>
        <v>-13.678465611341i</v>
      </c>
      <c r="O3004" t="str">
        <f t="shared" si="1553"/>
        <v>0.442784056259145-0.896628283918536i</v>
      </c>
      <c r="P3004" t="str">
        <f t="shared" si="1554"/>
        <v>0.557215943740855+0.896628283918536i</v>
      </c>
      <c r="Q3004" t="str">
        <f t="shared" si="1555"/>
        <v>-0.557215943740855+12.7818373274225i</v>
      </c>
      <c r="R3004" t="str">
        <f t="shared" si="1556"/>
        <v>0.0681186975826645-0.0465639448269207i</v>
      </c>
      <c r="S3004" t="str">
        <f t="shared" si="1557"/>
        <v>1.50106618505799i</v>
      </c>
      <c r="T3004" t="str">
        <f t="shared" si="1558"/>
        <v>0.0698955630225966+0.102250673511529i</v>
      </c>
      <c r="U3004" t="e">
        <f t="shared" si="1559"/>
        <v>#DIV/0!</v>
      </c>
      <c r="V3004" t="str">
        <f t="shared" si="1560"/>
        <v>0.0000833333333333333-0.000247904895781769i</v>
      </c>
      <c r="W3004" t="e">
        <f t="shared" si="1561"/>
        <v>#DIV/0!</v>
      </c>
      <c r="X3004" t="e">
        <f t="shared" si="1562"/>
        <v>#DIV/0!</v>
      </c>
      <c r="Y3004" t="str">
        <f t="shared" si="1563"/>
        <v>0.00096+4.57164562950387i</v>
      </c>
      <c r="Z3004" t="e">
        <f t="shared" si="1564"/>
        <v>#DIV/0!</v>
      </c>
      <c r="AA3004" t="e">
        <f t="shared" si="1565"/>
        <v>#DIV/0!</v>
      </c>
      <c r="AB3004" t="str">
        <f t="shared" si="1566"/>
        <v>0.0398848616949864+0.0583478234506542i</v>
      </c>
      <c r="AC3004" t="str">
        <f t="shared" si="1567"/>
        <v>1.07464041597363-0.0307063035867532i</v>
      </c>
      <c r="AD3004" t="str">
        <f t="shared" si="1568"/>
        <v>0.0355341924044865+0.0553105450593764i</v>
      </c>
      <c r="AE3004" t="e">
        <f t="shared" si="1569"/>
        <v>#DIV/0!</v>
      </c>
      <c r="AF3004" t="str">
        <f t="shared" si="1570"/>
        <v>-18.7761459758044-3.18559263078029i</v>
      </c>
      <c r="AG3004" t="e">
        <f t="shared" si="1571"/>
        <v>#DIV/0!</v>
      </c>
      <c r="AH3004" t="e">
        <f t="shared" si="1572"/>
        <v>#DIV/0!</v>
      </c>
      <c r="AI3004" t="e">
        <f t="shared" si="1573"/>
        <v>#DIV/0!</v>
      </c>
      <c r="AJ3004" t="e">
        <f t="shared" si="1574"/>
        <v>#DIV/0!</v>
      </c>
      <c r="AK3004"/>
      <c r="AL3004"/>
      <c r="AM3004"/>
      <c r="AN3004"/>
    </row>
    <row r="3005" spans="1:40" x14ac:dyDescent="0.3">
      <c r="A3005"/>
      <c r="B3005">
        <f t="shared" si="1575"/>
        <v>1071000</v>
      </c>
      <c r="C3005" s="186" t="str">
        <f t="shared" si="1543"/>
        <v>-0.000419900668023543+0.00285717849131547i</v>
      </c>
      <c r="D3005" s="158" t="str">
        <f t="shared" si="1544"/>
        <v>-7.4464923512979-1.07176212949518i</v>
      </c>
      <c r="E3005" t="str">
        <f t="shared" si="1545"/>
        <v>82.4530694031274-1481.45146542487i</v>
      </c>
      <c r="F3005" t="str">
        <f t="shared" si="1546"/>
        <v>0.970861710370832+0.142652238860251i</v>
      </c>
      <c r="G3005" t="str">
        <f t="shared" si="1541"/>
        <v>0.970861710370832+0.142652238860251i</v>
      </c>
      <c r="H3005" t="str">
        <f t="shared" si="1547"/>
        <v>11.3308113710694+2.11109207582547i</v>
      </c>
      <c r="I3005" t="str">
        <f t="shared" si="1548"/>
        <v>4205.80716499334i</v>
      </c>
      <c r="J3005" t="str">
        <f t="shared" si="1542"/>
        <v>-4380.16542900819+896.839590571715i</v>
      </c>
      <c r="K3005" t="str">
        <f t="shared" si="1549"/>
        <v>0.188689455541219-0.921559483623103i</v>
      </c>
      <c r="L3005" t="str">
        <f t="shared" si="1550"/>
        <v>0.0481866563846441-0.194508593984101i</v>
      </c>
      <c r="M3005" t="str">
        <f t="shared" si="1551"/>
        <v>0.236876111925863-1.1160680776072i</v>
      </c>
      <c r="N3005" t="str">
        <f t="shared" si="1552"/>
        <v>-13.6912492240618i</v>
      </c>
      <c r="O3005" t="str">
        <f t="shared" si="1553"/>
        <v>0.431286040153132-0.9022152468059i</v>
      </c>
      <c r="P3005" t="str">
        <f t="shared" si="1554"/>
        <v>0.568713959846868+0.9022152468059i</v>
      </c>
      <c r="Q3005" t="str">
        <f t="shared" si="1555"/>
        <v>-0.568713959846868+12.7890339772559i</v>
      </c>
      <c r="R3005" t="str">
        <f t="shared" si="1556"/>
        <v>0.0684331981359801-0.047512022880257i</v>
      </c>
      <c r="S3005" t="str">
        <f t="shared" si="1557"/>
        <v>1.50246905065151i</v>
      </c>
      <c r="T3005" t="str">
        <f t="shared" si="1558"/>
        <v>0.0713853439114326+0.102818762236413i</v>
      </c>
      <c r="U3005" t="e">
        <f t="shared" si="1559"/>
        <v>#DIV/0!</v>
      </c>
      <c r="V3005" t="str">
        <f t="shared" si="1560"/>
        <v>0.0000833333333333333-0.000247673425290843i</v>
      </c>
      <c r="W3005" t="e">
        <f t="shared" si="1561"/>
        <v>#DIV/0!</v>
      </c>
      <c r="X3005" t="e">
        <f t="shared" si="1562"/>
        <v>#DIV/0!</v>
      </c>
      <c r="Y3005" t="str">
        <f t="shared" si="1563"/>
        <v>0.00096+4.57591819551275i</v>
      </c>
      <c r="Z3005" t="e">
        <f t="shared" si="1564"/>
        <v>#DIV/0!</v>
      </c>
      <c r="AA3005" t="e">
        <f t="shared" si="1565"/>
        <v>#DIV/0!</v>
      </c>
      <c r="AB3005" t="str">
        <f t="shared" si="1566"/>
        <v>0.0407349829635975+0.0586719948178003i</v>
      </c>
      <c r="AC3005" t="str">
        <f t="shared" si="1567"/>
        <v>1.07513108484947-0.0315650201161694i</v>
      </c>
      <c r="AD3005" t="str">
        <f t="shared" si="1568"/>
        <v>0.036254946588883+0.0556363626529913i</v>
      </c>
      <c r="AE3005" t="e">
        <f t="shared" si="1569"/>
        <v>#DIV/0!</v>
      </c>
      <c r="AF3005" t="str">
        <f t="shared" si="1570"/>
        <v>-18.7773037223673-3.18285420532065i</v>
      </c>
      <c r="AG3005" t="e">
        <f t="shared" si="1571"/>
        <v>#DIV/0!</v>
      </c>
      <c r="AH3005" t="e">
        <f t="shared" si="1572"/>
        <v>#DIV/0!</v>
      </c>
      <c r="AI3005" t="e">
        <f t="shared" si="1573"/>
        <v>#DIV/0!</v>
      </c>
      <c r="AJ3005" t="e">
        <f t="shared" si="1574"/>
        <v>#DIV/0!</v>
      </c>
      <c r="AK3005"/>
      <c r="AL3005"/>
      <c r="AM3005"/>
      <c r="AN3005"/>
    </row>
    <row r="3006" spans="1:40" x14ac:dyDescent="0.3">
      <c r="A3006"/>
      <c r="B3006">
        <f t="shared" si="1575"/>
        <v>1072000</v>
      </c>
      <c r="C3006" s="186" t="str">
        <f t="shared" si="1543"/>
        <v>-0.000419148940345311+0.00285466660940007i</v>
      </c>
      <c r="D3006" s="158" t="str">
        <f t="shared" si="1544"/>
        <v>-7.44688651770556-1.07084278917863i</v>
      </c>
      <c r="E3006" t="str">
        <f t="shared" si="1545"/>
        <v>82.2997847428162-1480.07803782925i</v>
      </c>
      <c r="F3006" t="str">
        <f t="shared" si="1546"/>
        <v>0.970913875108206+0.142529813024004i</v>
      </c>
      <c r="G3006" t="str">
        <f t="shared" si="1541"/>
        <v>0.970913875108206+0.142529813024004i</v>
      </c>
      <c r="H3006" t="str">
        <f t="shared" si="1547"/>
        <v>11.3315718850476+2.10927747535853i</v>
      </c>
      <c r="I3006" t="str">
        <f t="shared" si="1548"/>
        <v>4209.73415581032i</v>
      </c>
      <c r="J3006" t="str">
        <f t="shared" si="1542"/>
        <v>-4388.35069659179+897.676975810344i</v>
      </c>
      <c r="K3006" t="str">
        <f t="shared" si="1549"/>
        <v>0.188351565611512-0.920768546402001i</v>
      </c>
      <c r="L3006" t="str">
        <f t="shared" si="1550"/>
        <v>0.0481019846868576-0.194348106006293i</v>
      </c>
      <c r="M3006" t="str">
        <f t="shared" si="1551"/>
        <v>0.23645355029837-1.11511665240829i</v>
      </c>
      <c r="N3006" t="str">
        <f t="shared" si="1552"/>
        <v>-13.7040328367827i</v>
      </c>
      <c r="O3006" t="str">
        <f t="shared" si="1553"/>
        <v>0.419717543916905-0.907654771005122i</v>
      </c>
      <c r="P3006" t="str">
        <f t="shared" si="1554"/>
        <v>0.580282456083095+0.907654771005122i</v>
      </c>
      <c r="Q3006" t="str">
        <f t="shared" si="1555"/>
        <v>-0.580282456083095+12.7963780657776i</v>
      </c>
      <c r="R3006" t="str">
        <f t="shared" si="1556"/>
        <v>0.0687328718550554-0.0484642554783024i</v>
      </c>
      <c r="S3006" t="str">
        <f t="shared" si="1557"/>
        <v>1.50387191624502i</v>
      </c>
      <c r="T3006" t="str">
        <f t="shared" si="1558"/>
        <v>0.0728840327555428+0.103365435705686i</v>
      </c>
      <c r="U3006" t="e">
        <f t="shared" si="1559"/>
        <v>#DIV/0!</v>
      </c>
      <c r="V3006" t="str">
        <f t="shared" si="1560"/>
        <v>0.0000833333333333333-0.000247442386647847i</v>
      </c>
      <c r="W3006" t="e">
        <f t="shared" si="1561"/>
        <v>#DIV/0!</v>
      </c>
      <c r="X3006" t="e">
        <f t="shared" si="1562"/>
        <v>#DIV/0!</v>
      </c>
      <c r="Y3006" t="str">
        <f t="shared" si="1563"/>
        <v>0.00096+4.58019076152163i</v>
      </c>
      <c r="Z3006" t="e">
        <f t="shared" si="1564"/>
        <v>#DIV/0!</v>
      </c>
      <c r="AA3006" t="e">
        <f t="shared" si="1565"/>
        <v>#DIV/0!</v>
      </c>
      <c r="AB3006" t="str">
        <f t="shared" si="1566"/>
        <v>0.0415901874241701+0.0589839458883886i</v>
      </c>
      <c r="AC3006" t="str">
        <f t="shared" si="1567"/>
        <v>1.07560812775891-0.0324309471575575i</v>
      </c>
      <c r="AD3006" t="str">
        <f t="shared" si="1568"/>
        <v>0.0369796264955036+0.055952747704283i</v>
      </c>
      <c r="AE3006" t="e">
        <f t="shared" si="1569"/>
        <v>#DIV/0!</v>
      </c>
      <c r="AF3006" t="str">
        <f t="shared" si="1570"/>
        <v>-18.7784584027532-3.18012026453716i</v>
      </c>
      <c r="AG3006" t="e">
        <f t="shared" si="1571"/>
        <v>#DIV/0!</v>
      </c>
      <c r="AH3006" t="e">
        <f t="shared" si="1572"/>
        <v>#DIV/0!</v>
      </c>
      <c r="AI3006" t="e">
        <f t="shared" si="1573"/>
        <v>#DIV/0!</v>
      </c>
      <c r="AJ3006" t="e">
        <f t="shared" si="1574"/>
        <v>#DIV/0!</v>
      </c>
      <c r="AK3006"/>
      <c r="AL3006"/>
      <c r="AM3006"/>
      <c r="AN3006"/>
    </row>
    <row r="3007" spans="1:40" x14ac:dyDescent="0.3">
      <c r="A3007"/>
      <c r="B3007">
        <f t="shared" si="1575"/>
        <v>1073000</v>
      </c>
      <c r="C3007" s="186" t="str">
        <f t="shared" si="1543"/>
        <v>-0.000418399201612295+0.00285215900398211i</v>
      </c>
      <c r="D3007" s="158" t="str">
        <f t="shared" si="1544"/>
        <v>-7.44727964121851-1.06992494982489i</v>
      </c>
      <c r="E3007" t="str">
        <f t="shared" si="1545"/>
        <v>82.1469266931675-1478.70714651091i</v>
      </c>
      <c r="F3007" t="str">
        <f t="shared" si="1546"/>
        <v>0.970965901826889+0.142407587242011i</v>
      </c>
      <c r="G3007" t="str">
        <f t="shared" si="1541"/>
        <v>0.970965901826889+0.142407587242011i</v>
      </c>
      <c r="H3007" t="str">
        <f t="shared" si="1547"/>
        <v>11.3323303864056+2.1074658482349i</v>
      </c>
      <c r="I3007" t="str">
        <f t="shared" si="1548"/>
        <v>4213.66114662731i</v>
      </c>
      <c r="J3007" t="str">
        <f t="shared" si="1542"/>
        <v>-4396.5436032492+898.514361048973i</v>
      </c>
      <c r="K3007" t="str">
        <f t="shared" si="1549"/>
        <v>0.188014569997571-0.919978901701066i</v>
      </c>
      <c r="L3007" t="str">
        <f t="shared" si="1550"/>
        <v>0.0480175314245004-0.194187863153993i</v>
      </c>
      <c r="M3007" t="str">
        <f t="shared" si="1551"/>
        <v>0.236032101422071-1.11416676485506i</v>
      </c>
      <c r="N3007" t="str">
        <f t="shared" si="1552"/>
        <v>-13.7168164495036i</v>
      </c>
      <c r="O3007" t="str">
        <f t="shared" si="1553"/>
        <v>0.40808045805719-0.912945967597116i</v>
      </c>
      <c r="P3007" t="str">
        <f t="shared" si="1554"/>
        <v>0.59191954194281+0.912945967597116i</v>
      </c>
      <c r="Q3007" t="str">
        <f t="shared" si="1555"/>
        <v>-0.59191954194281+12.8038704819065i</v>
      </c>
      <c r="R3007" t="str">
        <f t="shared" si="1556"/>
        <v>0.069017651074925-0.0494204029357557i</v>
      </c>
      <c r="S3007" t="str">
        <f t="shared" si="1557"/>
        <v>1.50527478183853i</v>
      </c>
      <c r="T3007" t="str">
        <f t="shared" si="1558"/>
        <v>0.0743912862474919+0.103890529664816i</v>
      </c>
      <c r="U3007" t="e">
        <f t="shared" si="1559"/>
        <v>#DIV/0!</v>
      </c>
      <c r="V3007" t="str">
        <f t="shared" si="1560"/>
        <v>0.0000833333333333333-0.000247211778645379i</v>
      </c>
      <c r="W3007" t="e">
        <f t="shared" si="1561"/>
        <v>#DIV/0!</v>
      </c>
      <c r="X3007" t="e">
        <f t="shared" si="1562"/>
        <v>#DIV/0!</v>
      </c>
      <c r="Y3007" t="str">
        <f t="shared" si="1563"/>
        <v>0.00096+4.58446332753051i</v>
      </c>
      <c r="Z3007" t="e">
        <f t="shared" si="1564"/>
        <v>#DIV/0!</v>
      </c>
      <c r="AA3007" t="e">
        <f t="shared" si="1565"/>
        <v>#DIV/0!</v>
      </c>
      <c r="AB3007" t="str">
        <f t="shared" si="1566"/>
        <v>0.0424502791734309+0.0592835829330177i</v>
      </c>
      <c r="AC3007" t="str">
        <f t="shared" si="1567"/>
        <v>1.07607142640476-0.0333038615543458i</v>
      </c>
      <c r="AD3007" t="str">
        <f t="shared" si="1568"/>
        <v>0.0377081059651595+0.0562596561789815i</v>
      </c>
      <c r="AE3007" t="e">
        <f t="shared" si="1569"/>
        <v>#DIV/0!</v>
      </c>
      <c r="AF3007" t="str">
        <f t="shared" si="1570"/>
        <v>-18.7796100276241-3.17739079805979i</v>
      </c>
      <c r="AG3007" t="e">
        <f t="shared" si="1571"/>
        <v>#DIV/0!</v>
      </c>
      <c r="AH3007" t="e">
        <f t="shared" si="1572"/>
        <v>#DIV/0!</v>
      </c>
      <c r="AI3007" t="e">
        <f t="shared" si="1573"/>
        <v>#DIV/0!</v>
      </c>
      <c r="AJ3007" t="e">
        <f t="shared" si="1574"/>
        <v>#DIV/0!</v>
      </c>
      <c r="AK3007"/>
      <c r="AL3007"/>
      <c r="AM3007"/>
      <c r="AN3007"/>
    </row>
    <row r="3008" spans="1:40" x14ac:dyDescent="0.3">
      <c r="A3008"/>
      <c r="B3008">
        <f t="shared" si="1575"/>
        <v>1074000</v>
      </c>
      <c r="C3008" s="186" t="str">
        <f t="shared" si="1543"/>
        <v>-0.000417651444915145+0.00284965566452336i</v>
      </c>
      <c r="D3008" s="158" t="str">
        <f t="shared" si="1544"/>
        <v>-7.44767172545971-1.0690086079793i</v>
      </c>
      <c r="E3008" t="str">
        <f t="shared" si="1545"/>
        <v>81.9944936741952-1477.33878447299i</v>
      </c>
      <c r="F3008" t="str">
        <f t="shared" si="1546"/>
        <v>0.971017791006351+0.142285561053127i</v>
      </c>
      <c r="G3008" t="str">
        <f t="shared" si="1541"/>
        <v>0.971017791006351+0.142285561053127i</v>
      </c>
      <c r="H3008" t="str">
        <f t="shared" si="1547"/>
        <v>11.3330868821371+2.10565718756857i</v>
      </c>
      <c r="I3008" t="str">
        <f t="shared" si="1548"/>
        <v>4217.5881374443i</v>
      </c>
      <c r="J3008" t="str">
        <f t="shared" si="1542"/>
        <v>-4404.74414898042+899.351746287602i</v>
      </c>
      <c r="K3008" t="str">
        <f t="shared" si="1549"/>
        <v>0.187678465591239-0.919190546540922i</v>
      </c>
      <c r="L3008" t="str">
        <f t="shared" si="1550"/>
        <v>0.0479332958630904-0.194027864923942i</v>
      </c>
      <c r="M3008" t="str">
        <f t="shared" si="1551"/>
        <v>0.235611761454329-1.11321841146486i</v>
      </c>
      <c r="N3008" t="str">
        <f t="shared" si="1552"/>
        <v>-13.7296000622245i</v>
      </c>
      <c r="O3008" t="str">
        <f t="shared" si="1553"/>
        <v>0.396376684289435-0.918087971902319i</v>
      </c>
      <c r="P3008" t="str">
        <f t="shared" si="1554"/>
        <v>0.603623315710565+0.918087971902319i</v>
      </c>
      <c r="Q3008" t="str">
        <f t="shared" si="1555"/>
        <v>-0.603623315710565+12.8115120903222i</v>
      </c>
      <c r="R3008" t="str">
        <f t="shared" si="1556"/>
        <v>0.0692874726845935-0.0503802240640443i</v>
      </c>
      <c r="S3008" t="str">
        <f t="shared" si="1557"/>
        <v>1.50667764743204i</v>
      </c>
      <c r="T3008" t="str">
        <f t="shared" si="1558"/>
        <v>0.0759067574699133+0.104393886340935i</v>
      </c>
      <c r="U3008" t="e">
        <f t="shared" si="1559"/>
        <v>#DIV/0!</v>
      </c>
      <c r="V3008" t="str">
        <f t="shared" si="1560"/>
        <v>0.0000833333333333333-0.000246981600080533i</v>
      </c>
      <c r="W3008" t="e">
        <f t="shared" si="1561"/>
        <v>#DIV/0!</v>
      </c>
      <c r="X3008" t="e">
        <f t="shared" si="1562"/>
        <v>#DIV/0!</v>
      </c>
      <c r="Y3008" t="str">
        <f t="shared" si="1563"/>
        <v>0.00096+4.5887358935394i</v>
      </c>
      <c r="Z3008" t="e">
        <f t="shared" si="1564"/>
        <v>#DIV/0!</v>
      </c>
      <c r="AA3008" t="e">
        <f t="shared" si="1565"/>
        <v>#DIV/0!</v>
      </c>
      <c r="AB3008" t="str">
        <f t="shared" si="1566"/>
        <v>0.0433150602481533+0.0595708159209509i</v>
      </c>
      <c r="AC3008" t="str">
        <f t="shared" si="1567"/>
        <v>1.07652086671175-0.0341835376915471i</v>
      </c>
      <c r="AD3008" t="str">
        <f t="shared" si="1568"/>
        <v>0.0384402584487967+0.0565570457825698i</v>
      </c>
      <c r="AE3008" t="e">
        <f t="shared" si="1569"/>
        <v>#DIV/0!</v>
      </c>
      <c r="AF3008" t="str">
        <f t="shared" si="1570"/>
        <v>-18.7807586075968-3.17466579554787i</v>
      </c>
      <c r="AG3008" t="e">
        <f t="shared" si="1571"/>
        <v>#DIV/0!</v>
      </c>
      <c r="AH3008" t="e">
        <f t="shared" si="1572"/>
        <v>#DIV/0!</v>
      </c>
      <c r="AI3008" t="e">
        <f t="shared" si="1573"/>
        <v>#DIV/0!</v>
      </c>
      <c r="AJ3008" t="e">
        <f t="shared" si="1574"/>
        <v>#DIV/0!</v>
      </c>
      <c r="AK3008"/>
      <c r="AL3008"/>
      <c r="AM3008"/>
      <c r="AN3008"/>
    </row>
    <row r="3009" spans="1:40" x14ac:dyDescent="0.3">
      <c r="A3009"/>
      <c r="B3009">
        <f t="shared" si="1575"/>
        <v>1075000</v>
      </c>
      <c r="C3009" s="186" t="str">
        <f t="shared" si="1543"/>
        <v>-0.000416905663373998+0.00284715658051879i</v>
      </c>
      <c r="D3009" s="158" t="str">
        <f t="shared" si="1544"/>
        <v>-7.44806277403649-1.06809376019683i</v>
      </c>
      <c r="E3009" t="str">
        <f t="shared" si="1545"/>
        <v>81.8424841132104-1475.97294474421i</v>
      </c>
      <c r="F3009" t="str">
        <f t="shared" si="1546"/>
        <v>0.971069543123994+0.142163733997497i</v>
      </c>
      <c r="G3009" t="str">
        <f t="shared" si="1541"/>
        <v>0.971069543123994+0.142163733997497i</v>
      </c>
      <c r="H3009" t="str">
        <f t="shared" si="1547"/>
        <v>11.3338413792056+2.10385148649303i</v>
      </c>
      <c r="I3009" t="str">
        <f t="shared" si="1548"/>
        <v>4221.51512826129i</v>
      </c>
      <c r="J3009" t="str">
        <f t="shared" si="1542"/>
        <v>-4412.95233378544+900.189131526231i</v>
      </c>
      <c r="K3009" t="str">
        <f t="shared" si="1549"/>
        <v>0.187343249297651-0.918403477950593i</v>
      </c>
      <c r="L3009" t="str">
        <f t="shared" si="1550"/>
        <v>0.0478492772711577-0.193868110814008i</v>
      </c>
      <c r="M3009" t="str">
        <f t="shared" si="1551"/>
        <v>0.235192526568809-1.1122715887646i</v>
      </c>
      <c r="N3009" t="str">
        <f t="shared" si="1552"/>
        <v>-13.7423836749454i</v>
      </c>
      <c r="O3009" t="str">
        <f t="shared" si="1553"/>
        <v>0.384608135227132-0.923079943621953i</v>
      </c>
      <c r="P3009" t="str">
        <f t="shared" si="1554"/>
        <v>0.615391864772868+0.923079943621953i</v>
      </c>
      <c r="Q3009" t="str">
        <f t="shared" si="1555"/>
        <v>-0.615391864772868+12.8193037313234i</v>
      </c>
      <c r="R3009" t="str">
        <f t="shared" si="1556"/>
        <v>0.0695422781686409-0.0513434762769033i</v>
      </c>
      <c r="S3009" t="str">
        <f t="shared" si="1557"/>
        <v>1.50808051302555i</v>
      </c>
      <c r="T3009" t="str">
        <f t="shared" si="1558"/>
        <v>0.0774300960441875+0.104875354537529i</v>
      </c>
      <c r="U3009" t="e">
        <f t="shared" si="1559"/>
        <v>#DIV/0!</v>
      </c>
      <c r="V3009" t="str">
        <f t="shared" si="1560"/>
        <v>0.0000833333333333333-0.000246751849754877i</v>
      </c>
      <c r="W3009" t="e">
        <f t="shared" si="1561"/>
        <v>#DIV/0!</v>
      </c>
      <c r="X3009" t="e">
        <f t="shared" si="1562"/>
        <v>#DIV/0!</v>
      </c>
      <c r="Y3009" t="str">
        <f t="shared" si="1563"/>
        <v>0.00096+4.59300845954828i</v>
      </c>
      <c r="Z3009" t="e">
        <f t="shared" si="1564"/>
        <v>#DIV/0!</v>
      </c>
      <c r="AA3009" t="e">
        <f t="shared" si="1565"/>
        <v>#DIV/0!</v>
      </c>
      <c r="AB3009" t="str">
        <f t="shared" si="1566"/>
        <v>0.0441843307099982+0.0598455585741502i</v>
      </c>
      <c r="AC3009" t="str">
        <f t="shared" si="1567"/>
        <v>1.07695633889021-0.0350697475923342i</v>
      </c>
      <c r="AD3009" t="str">
        <f t="shared" si="1568"/>
        <v>0.0391759570324151+0.0568448759603857i</v>
      </c>
      <c r="AE3009" t="e">
        <f t="shared" si="1569"/>
        <v>#DIV/0!</v>
      </c>
      <c r="AF3009" t="str">
        <f t="shared" si="1570"/>
        <v>-18.7819041532421-3.17194524668986i</v>
      </c>
      <c r="AG3009" t="e">
        <f t="shared" si="1571"/>
        <v>#DIV/0!</v>
      </c>
      <c r="AH3009" t="e">
        <f t="shared" si="1572"/>
        <v>#DIV/0!</v>
      </c>
      <c r="AI3009" t="e">
        <f t="shared" si="1573"/>
        <v>#DIV/0!</v>
      </c>
      <c r="AJ3009" t="e">
        <f t="shared" si="1574"/>
        <v>#DIV/0!</v>
      </c>
      <c r="AK3009"/>
      <c r="AL3009"/>
      <c r="AM3009"/>
      <c r="AN3009"/>
    </row>
    <row r="3010" spans="1:40" x14ac:dyDescent="0.3">
      <c r="A3010"/>
      <c r="B3010">
        <f t="shared" si="1575"/>
        <v>1076000</v>
      </c>
      <c r="C3010" s="186" t="str">
        <f t="shared" si="1543"/>
        <v>-0.000416161850138386+0.00284466174149641i</v>
      </c>
      <c r="D3010" s="158" t="str">
        <f t="shared" si="1544"/>
        <v>-7.44845279054084-1.06718040304221i</v>
      </c>
      <c r="E3010" t="str">
        <f t="shared" si="1545"/>
        <v>81.6908964447868-1474.60962037885i</v>
      </c>
      <c r="F3010" t="str">
        <f t="shared" si="1546"/>
        <v>0.971121158655189+0.142042105616567i</v>
      </c>
      <c r="G3010" t="str">
        <f t="shared" si="1541"/>
        <v>0.971121158655189+0.142042105616567i</v>
      </c>
      <c r="H3010" t="str">
        <f t="shared" si="1547"/>
        <v>11.3345938845453+2.10204873816135i</v>
      </c>
      <c r="I3010" t="str">
        <f t="shared" si="1548"/>
        <v>4225.44211907827i</v>
      </c>
      <c r="J3010" t="str">
        <f t="shared" si="1542"/>
        <v>-4421.16815766427+901.02651676486i</v>
      </c>
      <c r="K3010" t="str">
        <f t="shared" si="1549"/>
        <v>0.187008918035156-0.917617692967461i</v>
      </c>
      <c r="L3010" t="str">
        <f t="shared" si="1550"/>
        <v>0.0477654749202296-0.193708600323191i</v>
      </c>
      <c r="M3010" t="str">
        <f t="shared" si="1551"/>
        <v>0.234774392955386-1.11132629329065i</v>
      </c>
      <c r="N3010" t="str">
        <f t="shared" si="1552"/>
        <v>-13.7551672876662i</v>
      </c>
      <c r="O3010" t="str">
        <f t="shared" si="1553"/>
        <v>0.372776734069341-0.927921066975309i</v>
      </c>
      <c r="P3010" t="str">
        <f t="shared" si="1554"/>
        <v>0.627223265930659+0.927921066975309i</v>
      </c>
      <c r="Q3010" t="str">
        <f t="shared" si="1555"/>
        <v>-0.627223265930659+12.8272462206909i</v>
      </c>
      <c r="R3010" t="str">
        <f t="shared" si="1556"/>
        <v>0.0697820136458626-0.0523099156972987i</v>
      </c>
      <c r="S3010" t="str">
        <f t="shared" si="1557"/>
        <v>1.50948337861907i</v>
      </c>
      <c r="T3010" t="str">
        <f t="shared" si="1558"/>
        <v>0.0789609482820372+0.105334789724999i</v>
      </c>
      <c r="U3010" t="e">
        <f t="shared" si="1559"/>
        <v>#DIV/0!</v>
      </c>
      <c r="V3010" t="str">
        <f t="shared" si="1560"/>
        <v>0.0000833333333333333-0.000246522526474435i</v>
      </c>
      <c r="W3010" t="e">
        <f t="shared" si="1561"/>
        <v>#DIV/0!</v>
      </c>
      <c r="X3010" t="e">
        <f t="shared" si="1562"/>
        <v>#DIV/0!</v>
      </c>
      <c r="Y3010" t="str">
        <f t="shared" si="1563"/>
        <v>0.00096+4.59728102555716i</v>
      </c>
      <c r="Z3010" t="e">
        <f t="shared" si="1564"/>
        <v>#DIV/0!</v>
      </c>
      <c r="AA3010" t="e">
        <f t="shared" si="1565"/>
        <v>#DIV/0!</v>
      </c>
      <c r="AB3010" t="str">
        <f t="shared" si="1566"/>
        <v>0.0450578887320197+0.0601077284189531i</v>
      </c>
      <c r="AC3010" t="str">
        <f t="shared" si="1567"/>
        <v>1.07737773749687-0.0359622610165711i</v>
      </c>
      <c r="AD3010" t="str">
        <f t="shared" si="1568"/>
        <v>0.0399150744618593+0.0571231078973591i</v>
      </c>
      <c r="AE3010" t="e">
        <f t="shared" si="1569"/>
        <v>#DIV/0!</v>
      </c>
      <c r="AF3010" t="str">
        <f t="shared" si="1570"/>
        <v>-18.7830466750861-3.16922914120356i</v>
      </c>
      <c r="AG3010" t="e">
        <f t="shared" si="1571"/>
        <v>#DIV/0!</v>
      </c>
      <c r="AH3010" t="e">
        <f t="shared" si="1572"/>
        <v>#DIV/0!</v>
      </c>
      <c r="AI3010" t="e">
        <f t="shared" si="1573"/>
        <v>#DIV/0!</v>
      </c>
      <c r="AJ3010" t="e">
        <f t="shared" si="1574"/>
        <v>#DIV/0!</v>
      </c>
      <c r="AK3010"/>
      <c r="AL3010"/>
      <c r="AM3010"/>
      <c r="AN3010"/>
    </row>
    <row r="3011" spans="1:40" x14ac:dyDescent="0.3">
      <c r="A3011"/>
      <c r="B3011">
        <f t="shared" si="1575"/>
        <v>1077000</v>
      </c>
      <c r="C3011" s="186" t="str">
        <f t="shared" si="1543"/>
        <v>-0.000415419998387063+0.00284217113701727i</v>
      </c>
      <c r="D3011" s="158" t="str">
        <f t="shared" si="1544"/>
        <v>-7.4488417785495-1.06626853308978i</v>
      </c>
      <c r="E3011" t="str">
        <f t="shared" si="1545"/>
        <v>81.5397291107178-1473.24880445657i</v>
      </c>
      <c r="F3011" t="str">
        <f t="shared" si="1546"/>
        <v>0.971172638073287+0.141920675453075i</v>
      </c>
      <c r="G3011" t="str">
        <f t="shared" si="1541"/>
        <v>0.971172638073287+0.141920675453075i</v>
      </c>
      <c r="H3011" t="str">
        <f t="shared" si="1547"/>
        <v>11.3353444050604+2.10024893574602i</v>
      </c>
      <c r="I3011" t="str">
        <f t="shared" si="1548"/>
        <v>4229.36910989526i</v>
      </c>
      <c r="J3011" t="str">
        <f t="shared" si="1542"/>
        <v>-4429.39162061691+901.863902003489i</v>
      </c>
      <c r="K3011" t="str">
        <f t="shared" si="1549"/>
        <v>0.186675468735261-0.916833188637257i</v>
      </c>
      <c r="L3011" t="str">
        <f t="shared" si="1550"/>
        <v>0.0476818880848162-0.193549332951612i</v>
      </c>
      <c r="M3011" t="str">
        <f t="shared" si="1551"/>
        <v>0.234357356820077-1.11038252158887i</v>
      </c>
      <c r="N3011" t="str">
        <f t="shared" si="1552"/>
        <v>-13.7679509003871i</v>
      </c>
      <c r="O3011" t="str">
        <f t="shared" si="1553"/>
        <v>0.360884414286051-0.932610550833205i</v>
      </c>
      <c r="P3011" t="str">
        <f t="shared" si="1554"/>
        <v>0.639115585713949+0.932610550833205i</v>
      </c>
      <c r="Q3011" t="str">
        <f t="shared" si="1555"/>
        <v>-0.639115585713949+12.8353403495539i</v>
      </c>
      <c r="R3011" t="str">
        <f t="shared" si="1556"/>
        <v>0.0700066299049157-0.0532792972656356i</v>
      </c>
      <c r="S3011" t="str">
        <f t="shared" si="1557"/>
        <v>1.51088624421258i</v>
      </c>
      <c r="T3011" t="str">
        <f t="shared" si="1558"/>
        <v>0.0804989573399618+0.105772054127018i</v>
      </c>
      <c r="U3011" t="e">
        <f t="shared" si="1559"/>
        <v>#DIV/0!</v>
      </c>
      <c r="V3011" t="str">
        <f t="shared" si="1560"/>
        <v>0.0000833333333333333-0.000246293629049668i</v>
      </c>
      <c r="W3011" t="e">
        <f t="shared" si="1561"/>
        <v>#DIV/0!</v>
      </c>
      <c r="X3011" t="e">
        <f t="shared" si="1562"/>
        <v>#DIV/0!</v>
      </c>
      <c r="Y3011" t="str">
        <f t="shared" si="1563"/>
        <v>0.00096+4.60155359156604i</v>
      </c>
      <c r="Z3011" t="e">
        <f t="shared" si="1564"/>
        <v>#DIV/0!</v>
      </c>
      <c r="AA3011" t="e">
        <f t="shared" si="1565"/>
        <v>#DIV/0!</v>
      </c>
      <c r="AB3011" t="str">
        <f t="shared" si="1566"/>
        <v>0.0459355306867905+0.0603572468353515i</v>
      </c>
      <c r="AC3011" t="str">
        <f t="shared" si="1567"/>
        <v>1.07778496149308-0.0368608455612514i</v>
      </c>
      <c r="AD3011" t="str">
        <f t="shared" si="1568"/>
        <v>0.0406574831674893+0.0573917045173901i</v>
      </c>
      <c r="AE3011" t="e">
        <f t="shared" si="1569"/>
        <v>#DIV/0!</v>
      </c>
      <c r="AF3011" t="str">
        <f t="shared" si="1570"/>
        <v>-18.7841861836099-3.1665174688358i</v>
      </c>
      <c r="AG3011" t="e">
        <f t="shared" si="1571"/>
        <v>#DIV/0!</v>
      </c>
      <c r="AH3011" t="e">
        <f t="shared" si="1572"/>
        <v>#DIV/0!</v>
      </c>
      <c r="AI3011" t="e">
        <f t="shared" si="1573"/>
        <v>#DIV/0!</v>
      </c>
      <c r="AJ3011" t="e">
        <f t="shared" si="1574"/>
        <v>#DIV/0!</v>
      </c>
      <c r="AK3011"/>
      <c r="AL3011"/>
      <c r="AM3011"/>
      <c r="AN3011"/>
    </row>
    <row r="3012" spans="1:40" x14ac:dyDescent="0.3">
      <c r="A3012"/>
      <c r="B3012">
        <f t="shared" si="1575"/>
        <v>1078000</v>
      </c>
      <c r="C3012" s="186" t="str">
        <f t="shared" si="1543"/>
        <v>-0.000414680101327835+0.00283968475667514i</v>
      </c>
      <c r="D3012" s="158" t="str">
        <f t="shared" si="1544"/>
        <v>-7.44922974162381-1.06535814692347i</v>
      </c>
      <c r="E3012" t="str">
        <f t="shared" si="1545"/>
        <v>81.3889805599739-1471.8904900823i</v>
      </c>
      <c r="F3012" t="str">
        <f t="shared" si="1546"/>
        <v>0.971223981849604+0.14179944305104i</v>
      </c>
      <c r="G3012" t="str">
        <f t="shared" si="1541"/>
        <v>0.971223981849604+0.14179944305104i</v>
      </c>
      <c r="H3012" t="str">
        <f t="shared" si="1547"/>
        <v>11.336092947626+2.09845207243887i</v>
      </c>
      <c r="I3012" t="str">
        <f t="shared" si="1548"/>
        <v>4233.29610071225i</v>
      </c>
      <c r="J3012" t="str">
        <f t="shared" si="1542"/>
        <v>-4437.62272264335+902.701287242118i</v>
      </c>
      <c r="K3012" t="str">
        <f t="shared" si="1549"/>
        <v>0.186342898342557-0.916049962014021i</v>
      </c>
      <c r="L3012" t="str">
        <f t="shared" si="1550"/>
        <v>0.0475985160423962-0.19339030820052i</v>
      </c>
      <c r="M3012" t="str">
        <f t="shared" si="1551"/>
        <v>0.233941414384953-1.10944027021454i</v>
      </c>
      <c r="N3012" t="str">
        <f t="shared" si="1552"/>
        <v>-13.780734513108i</v>
      </c>
      <c r="O3012" t="str">
        <f t="shared" si="1553"/>
        <v>0.348933119302755-0.937147628847051i</v>
      </c>
      <c r="P3012" t="str">
        <f t="shared" si="1554"/>
        <v>0.651066880697245+0.937147628847051i</v>
      </c>
      <c r="Q3012" t="str">
        <f t="shared" si="1555"/>
        <v>-0.651066880697245+12.8435868842609i</v>
      </c>
      <c r="R3012" t="str">
        <f t="shared" si="1556"/>
        <v>0.0702160824368845-0.0542513748490366i</v>
      </c>
      <c r="S3012" t="str">
        <f t="shared" si="1557"/>
        <v>1.51228910980609i</v>
      </c>
      <c r="T3012" t="str">
        <f t="shared" si="1558"/>
        <v>0.0820437633762061+0.106187016802547i</v>
      </c>
      <c r="U3012" t="e">
        <f t="shared" si="1559"/>
        <v>#DIV/0!</v>
      </c>
      <c r="V3012" t="str">
        <f t="shared" si="1560"/>
        <v>0.0000833333333333333-0.000246065156295447i</v>
      </c>
      <c r="W3012" t="e">
        <f t="shared" si="1561"/>
        <v>#DIV/0!</v>
      </c>
      <c r="X3012" t="e">
        <f t="shared" si="1562"/>
        <v>#DIV/0!</v>
      </c>
      <c r="Y3012" t="str">
        <f t="shared" si="1563"/>
        <v>0.00096+4.60582615757492i</v>
      </c>
      <c r="Z3012" t="e">
        <f t="shared" si="1564"/>
        <v>#DIV/0!</v>
      </c>
      <c r="AA3012" t="e">
        <f t="shared" si="1565"/>
        <v>#DIV/0!</v>
      </c>
      <c r="AB3012" t="str">
        <f t="shared" si="1566"/>
        <v>0.0468170512359742+0.0605940391037921i</v>
      </c>
      <c r="AC3012" t="str">
        <f t="shared" si="1567"/>
        <v>1.07817791430018-0.0377652667626489i</v>
      </c>
      <c r="AD3012" t="str">
        <f t="shared" si="1568"/>
        <v>0.0414030552886513+0.0576506304823558i</v>
      </c>
      <c r="AE3012" t="e">
        <f t="shared" si="1569"/>
        <v>#DIV/0!</v>
      </c>
      <c r="AF3012" t="str">
        <f t="shared" si="1570"/>
        <v>-18.7853226892498-3.16381021936234i</v>
      </c>
      <c r="AG3012" t="e">
        <f t="shared" si="1571"/>
        <v>#DIV/0!</v>
      </c>
      <c r="AH3012" t="e">
        <f t="shared" si="1572"/>
        <v>#DIV/0!</v>
      </c>
      <c r="AI3012" t="e">
        <f t="shared" si="1573"/>
        <v>#DIV/0!</v>
      </c>
      <c r="AJ3012" t="e">
        <f t="shared" si="1574"/>
        <v>#DIV/0!</v>
      </c>
      <c r="AK3012"/>
      <c r="AL3012"/>
      <c r="AM3012"/>
      <c r="AN3012"/>
    </row>
    <row r="3013" spans="1:40" x14ac:dyDescent="0.3">
      <c r="A3013"/>
      <c r="B3013">
        <f t="shared" si="1575"/>
        <v>1079000</v>
      </c>
      <c r="C3013" s="186" t="str">
        <f t="shared" si="1543"/>
        <v>-0.000413942152197463+0.00283720259009662i</v>
      </c>
      <c r="D3013" s="158" t="str">
        <f t="shared" si="1544"/>
        <v>-7.44961668331012-1.06444924113683i</v>
      </c>
      <c r="E3013" t="str">
        <f t="shared" si="1545"/>
        <v>81.2386492486685-1470.53467038615i</v>
      </c>
      <c r="F3013" t="str">
        <f t="shared" si="1546"/>
        <v>0.971275190453471+0.141678407955771i</v>
      </c>
      <c r="G3013" t="str">
        <f t="shared" ref="G3013:G3076" si="1576">IF($C$11=$C$7,$C$24,F3013)</f>
        <v>0.971275190453471+0.141678407955771i</v>
      </c>
      <c r="H3013" t="str">
        <f t="shared" si="1547"/>
        <v>11.3368395190876+2.09665814145108i</v>
      </c>
      <c r="I3013" t="str">
        <f t="shared" si="1548"/>
        <v>4237.22309152923i</v>
      </c>
      <c r="J3013" t="str">
        <f t="shared" ref="J3013:J3076" si="1577">IMSUM(COMPLEX(0,2*PI()*B3013*$C$113*$C$112),COMPLEX(0,2*PI()*B3013*$C$113*$C$111),COMPLEX(0,2*PI()*B3013*$C$28*10^-12*$C$111),COMPLEX(-1*2*PI()*B3013*2*PI()*B3013*$C$113*$C$112*$C$28*10^-12*$C$111,0),COMPLEX(1,0))</f>
        <v>-4445.8614637436+903.538672480748i</v>
      </c>
      <c r="K3013" t="str">
        <f t="shared" si="1549"/>
        <v>0.186011203814656-0.915268010160081i</v>
      </c>
      <c r="L3013" t="str">
        <f t="shared" si="1550"/>
        <v>0.0475153580734029-0.193231525572284i</v>
      </c>
      <c r="M3013" t="str">
        <f t="shared" si="1551"/>
        <v>0.233526561888059-1.10849953573237i</v>
      </c>
      <c r="N3013" t="str">
        <f t="shared" si="1552"/>
        <v>-13.7935181258289i</v>
      </c>
      <c r="O3013" t="str">
        <f t="shared" si="1553"/>
        <v>0.336924802182493-0.941531559574233i</v>
      </c>
      <c r="P3013" t="str">
        <f t="shared" si="1554"/>
        <v>0.663075197817507+0.941531559574233i</v>
      </c>
      <c r="Q3013" t="str">
        <f t="shared" si="1555"/>
        <v>-0.663075197817507+12.8519865662547i</v>
      </c>
      <c r="R3013" t="str">
        <f t="shared" si="1556"/>
        <v>0.0704103314647709-0.0552259013517428i</v>
      </c>
      <c r="S3013" t="str">
        <f t="shared" si="1557"/>
        <v>1.5136919753996i</v>
      </c>
      <c r="T3013" t="str">
        <f t="shared" si="1558"/>
        <v>0.083595003710343+0.10657955372345i</v>
      </c>
      <c r="U3013" t="e">
        <f t="shared" si="1559"/>
        <v>#DIV/0!</v>
      </c>
      <c r="V3013" t="str">
        <f t="shared" si="1560"/>
        <v>0.0000833333333333333-0.00024583710703104i</v>
      </c>
      <c r="W3013" t="e">
        <f t="shared" si="1561"/>
        <v>#DIV/0!</v>
      </c>
      <c r="X3013" t="e">
        <f t="shared" si="1562"/>
        <v>#DIV/0!</v>
      </c>
      <c r="Y3013" t="str">
        <f t="shared" si="1563"/>
        <v>0.00096+4.61009872358381i</v>
      </c>
      <c r="Z3013" t="e">
        <f t="shared" si="1564"/>
        <v>#DIV/0!</v>
      </c>
      <c r="AA3013" t="e">
        <f t="shared" si="1565"/>
        <v>#DIV/0!</v>
      </c>
      <c r="AB3013" t="str">
        <f t="shared" si="1566"/>
        <v>0.0477022434213885+0.0608180344494671i</v>
      </c>
      <c r="AC3013" t="str">
        <f t="shared" si="1567"/>
        <v>1.07855650385193-0.0386752882002281i</v>
      </c>
      <c r="AD3013" t="str">
        <f t="shared" si="1568"/>
        <v>0.0421516626980544+0.0578998521907818i</v>
      </c>
      <c r="AE3013" t="e">
        <f t="shared" si="1569"/>
        <v>#DIV/0!</v>
      </c>
      <c r="AF3013" t="str">
        <f t="shared" si="1570"/>
        <v>-18.7864562023977-3.16110738258791i</v>
      </c>
      <c r="AG3013" t="e">
        <f t="shared" si="1571"/>
        <v>#DIV/0!</v>
      </c>
      <c r="AH3013" t="e">
        <f t="shared" si="1572"/>
        <v>#DIV/0!</v>
      </c>
      <c r="AI3013" t="e">
        <f t="shared" si="1573"/>
        <v>#DIV/0!</v>
      </c>
      <c r="AJ3013" t="e">
        <f t="shared" si="1574"/>
        <v>#DIV/0!</v>
      </c>
      <c r="AK3013"/>
      <c r="AL3013"/>
      <c r="AM3013"/>
      <c r="AN3013"/>
    </row>
    <row r="3014" spans="1:40" x14ac:dyDescent="0.3">
      <c r="A3014"/>
      <c r="B3014">
        <f t="shared" si="1575"/>
        <v>1080000</v>
      </c>
      <c r="C3014" s="186" t="str">
        <f t="shared" ref="C3014:C3077" si="1578">IMPRODUCT(COMPLEX(-1,0),IMDIV(IMPRODUCT(G3014,COMPLEX($C$100+$C$101,0)),COMPLEX($C$100,2*PI()*B3014*$C$103*$C$102*(2*$C$100+$C$101))))</f>
        <v>-0.000413206144261488+0.00283472462694084i</v>
      </c>
      <c r="D3014" s="158" t="str">
        <f t="shared" ref="D3014:D3077" si="1579">IMPRODUCT(COMPLEX($C$106,0),IMSUB(C3014,G3014))</f>
        <v>-7.45000260713961-1.06354181233301i</v>
      </c>
      <c r="E3014" t="str">
        <f t="shared" ref="E3014:E3077" si="1580">IMDIV(COMPLEX($C$20*10^3,0),COMPLEX(1,2*PI()*B3014*$C$20*1000*$C$29*10^-12))</f>
        <v>81.0887336400147-1469.18133852328i</v>
      </c>
      <c r="F3014" t="str">
        <f t="shared" ref="F3014:F3077" si="1581">IMDIV(COMPLEX($C$22*1000,0),IMSUM(COMPLEX($C$22*1000,0),E3014))</f>
        <v>0.97132626435221+0.141557569713855i</v>
      </c>
      <c r="G3014" t="str">
        <f t="shared" si="1576"/>
        <v>0.97132626435221+0.141557569713855i</v>
      </c>
      <c r="H3014" t="str">
        <f t="shared" ref="H3014:H3077" si="1582">IMPRODUCT(COMPLEX($C$108,0),IMPRODUCT(COMPLEX(-1,0),D3014),IMDIV(COMPLEX(0,2*PI()*B3014*$C$109*$C$110),COMPLEX(1,2*PI()*B3014*$C$109*$C$110)))</f>
        <v>11.3375841262619+2.09486713601318i</v>
      </c>
      <c r="I3014" t="str">
        <f t="shared" ref="I3014:I3077" si="1583">COMPLEX(0,2*PI()*B3014*$C$113*$C$112*$C$114)</f>
        <v>4241.15008234622i</v>
      </c>
      <c r="J3014" t="str">
        <f t="shared" si="1577"/>
        <v>-4454.10784391765+904.376057719376i</v>
      </c>
      <c r="K3014" t="str">
        <f t="shared" ref="K3014:K3077" si="1584">IMDIV(I3014,J3014)</f>
        <v>0.185680382122127-0.914487330146039i</v>
      </c>
      <c r="L3014" t="str">
        <f t="shared" ref="L3014:L3077" si="1585">IMDIV(COMPLEX($C$117,0),COMPLEX(1,2*PI()*B3014*$C$115*$C$116))</f>
        <v>0.0474324134612105-0.193072984570395i</v>
      </c>
      <c r="M3014" t="str">
        <f t="shared" ref="M3014:M3077" si="1586">IMSUM(K3014,L3014)</f>
        <v>0.233112795583338-1.10756031471643i</v>
      </c>
      <c r="N3014" t="str">
        <f t="shared" ref="N3014:N3077" si="1587">COMPLEX(0,-2*PI()*B3014*$C$43)</f>
        <v>-13.8063017385498i</v>
      </c>
      <c r="O3014" t="str">
        <f t="shared" ref="O3014:O3077" si="1588">IMEXP(N3014)</f>
        <v>0.324861425306782-0.945761626599243i</v>
      </c>
      <c r="P3014" t="str">
        <f t="shared" ref="P3014:P3077" si="1589">IMSUB(COMPLEX(1,0),O3014)</f>
        <v>0.675138574693218+0.945761626599243i</v>
      </c>
      <c r="Q3014" t="str">
        <f t="shared" ref="Q3014:Q3077" si="1590">IMSUM(COMPLEX(0,2*PI()*B3014*$C$43),O3014,COMPLEX(-1,0))</f>
        <v>-0.675138574693218+12.8605401119506i</v>
      </c>
      <c r="R3014" t="str">
        <f t="shared" ref="R3014:R3077" si="1591">IMDIV(P3014,Q3014)</f>
        <v>0.0705893419698427-0.0562026288264219i</v>
      </c>
      <c r="S3014" t="str">
        <f t="shared" ref="S3014:S3077" si="1592">IMDIV(COMPLEX(0,2*PI()*B3014*$C$123),COMPLEX($C$124,0))</f>
        <v>1.51509484099311i</v>
      </c>
      <c r="T3014" t="str">
        <f t="shared" ref="T3014:T3077" si="1593">IMPRODUCT(R3014,S3014)</f>
        <v>0.0851523129851625+0.106949547847607i</v>
      </c>
      <c r="U3014" t="e">
        <f t="shared" ref="U3014:U3077" si="1594">IMDIV(COMPLEX(1,2*PI()*B3014*$C$16*10^-3*$C$15*10^-6),COMPLEX(0,2*PI()*B3014*$C$15*10^-6))</f>
        <v>#DIV/0!</v>
      </c>
      <c r="V3014" t="str">
        <f t="shared" ref="V3014:V3077" si="1595">IMSUM(COMPLEX($C$18*10^-3,0),IMDIV(COMPLEX(1,0),COMPLEX(0,2*PI()*B3014*($C$17*1*10^-6))))</f>
        <v>0.0000833333333333333-0.000245609480080086i</v>
      </c>
      <c r="W3014" t="e">
        <f t="shared" ref="W3014:W3077" si="1596">IMDIV(IMPRODUCT(U3014,V3014),IMSUM(U3014,V3014))</f>
        <v>#DIV/0!</v>
      </c>
      <c r="X3014" t="e">
        <f t="shared" ref="X3014:X3077" si="1597">IMDIV(IMPRODUCT(COMPLEX($C$19,0),W3014),IMSUM(COMPLEX($C$19,0),W3014))</f>
        <v>#DIV/0!</v>
      </c>
      <c r="Y3014" t="str">
        <f t="shared" ref="Y3014:Y3077" si="1598">COMPLEX($C$13*10^-3,2*PI()*B3014*$C$12*0.000001)</f>
        <v>0.00096+4.61437128959269i</v>
      </c>
      <c r="Z3014" t="e">
        <f t="shared" ref="Z3014:Z3077" si="1599">IMPRODUCT(COMPLEX($C$6,0),IMDIV(X3014,IMSUM(X3014,Y3014)))</f>
        <v>#DIV/0!</v>
      </c>
      <c r="AA3014" t="e">
        <f t="shared" ref="AA3014:AA3077" si="1600">IMDIV(COMPLEX($C$6,0),IMSUM(X3014,Y3014))</f>
        <v>#DIV/0!</v>
      </c>
      <c r="AB3014" t="str">
        <f t="shared" ref="AB3014:AB3077" si="1601">IMPRODUCT(COMPLEX($C$119,0),T3014)</f>
        <v>0.0485908987573848+0.0610291660840343i</v>
      </c>
      <c r="AC3014" t="str">
        <f t="shared" ref="AC3014:AC3077" si="1602">IMSUM(COMPLEX(1,0),IMPRODUCT(AB3014,M3014))</f>
        <v>1.07892064264416-0.0395906716021142i</v>
      </c>
      <c r="AD3014" t="str">
        <f t="shared" ref="AD3014:AD3077" si="1603">IMDIV(AB3014,AC3014)</f>
        <v>0.0429031770259597+0.0581393377761563i</v>
      </c>
      <c r="AE3014" t="e">
        <f t="shared" ref="AE3014:AE3077" si="1604">IMPRODUCT(AD3014,AA3014,X3014)</f>
        <v>#DIV/0!</v>
      </c>
      <c r="AF3014" t="str">
        <f t="shared" ref="AF3014:AF3077" si="1605">IMSUB(D3014,H3014)</f>
        <v>-18.7875867334015-3.15840894834619i</v>
      </c>
      <c r="AG3014" t="e">
        <f t="shared" ref="AG3014:AG3077" si="1606">IMSUM(COMPLEX(1,0),IMPRODUCT(AD3014,AA3014,COMPLEX($C$127,0)))</f>
        <v>#DIV/0!</v>
      </c>
      <c r="AH3014" t="e">
        <f t="shared" ref="AH3014:AH3077" si="1607">IMDIV(IMPRODUCT(AE3014,AF3014),AG3014)</f>
        <v>#DIV/0!</v>
      </c>
      <c r="AI3014" t="e">
        <f t="shared" ref="AI3014:AI3077" si="1608">20*LOG10(IMABS(AH3014))</f>
        <v>#DIV/0!</v>
      </c>
      <c r="AJ3014" t="e">
        <f t="shared" ref="AJ3014:AJ3077" si="1609">IMARGUMENT(AH3014)*180/PI()</f>
        <v>#DIV/0!</v>
      </c>
      <c r="AK3014"/>
      <c r="AL3014"/>
      <c r="AM3014"/>
      <c r="AN3014"/>
    </row>
    <row r="3015" spans="1:40" x14ac:dyDescent="0.3">
      <c r="A3015"/>
      <c r="B3015">
        <f t="shared" si="1575"/>
        <v>1081000</v>
      </c>
      <c r="C3015" s="186" t="str">
        <f t="shared" si="1578"/>
        <v>-0.00041247207081407+0.00283225085689938i</v>
      </c>
      <c r="D3015" s="158" t="str">
        <f t="shared" si="1579"/>
        <v>-7.45038751662836-1.06263585712458i</v>
      </c>
      <c r="E3015" t="str">
        <f t="shared" si="1580"/>
        <v>80.9392322042885-1467.83048767379i</v>
      </c>
      <c r="F3015" t="str">
        <f t="shared" si="1581"/>
        <v>0.971377204011145+0.141436927873149i</v>
      </c>
      <c r="G3015" t="str">
        <f t="shared" si="1576"/>
        <v>0.971377204011145+0.141436927873149i</v>
      </c>
      <c r="H3015" t="str">
        <f t="shared" si="1582"/>
        <v>11.3383267759362+2.09307904937472i</v>
      </c>
      <c r="I3015" t="str">
        <f t="shared" si="1583"/>
        <v>4245.07707316321i</v>
      </c>
      <c r="J3015" t="str">
        <f t="shared" si="1577"/>
        <v>-4462.36186316552+905.213442958006i</v>
      </c>
      <c r="K3015" t="str">
        <f t="shared" si="1584"/>
        <v>0.185350430248427-0.913707919050725i</v>
      </c>
      <c r="L3015" t="str">
        <f t="shared" si="1585"/>
        <v>0.0473496814921186-0.192914684699464i</v>
      </c>
      <c r="M3015" t="str">
        <f t="shared" si="1586"/>
        <v>0.232700111740546-1.10662260375019i</v>
      </c>
      <c r="N3015" t="str">
        <f t="shared" si="1587"/>
        <v>-13.8190853512706i</v>
      </c>
      <c r="O3015" t="str">
        <f t="shared" si="1588"/>
        <v>0.312744960055018-0.949837138650719i</v>
      </c>
      <c r="P3015" t="str">
        <f t="shared" si="1589"/>
        <v>0.687255039944982+0.949837138650719i</v>
      </c>
      <c r="Q3015" t="str">
        <f t="shared" si="1590"/>
        <v>-0.687255039944982+12.8692482126199i</v>
      </c>
      <c r="R3015" t="str">
        <f t="shared" si="1591"/>
        <v>0.0707530837148072-0.0571813085863097i</v>
      </c>
      <c r="S3015" t="str">
        <f t="shared" si="1592"/>
        <v>1.51649770658663i</v>
      </c>
      <c r="T3015" t="str">
        <f t="shared" si="1593"/>
        <v>0.086715323330761+0.107296889187437i</v>
      </c>
      <c r="U3015" t="e">
        <f t="shared" si="1594"/>
        <v>#DIV/0!</v>
      </c>
      <c r="V3015" t="str">
        <f t="shared" si="1595"/>
        <v>0.0000833333333333333-0.000245382274270576i</v>
      </c>
      <c r="W3015" t="e">
        <f t="shared" si="1596"/>
        <v>#DIV/0!</v>
      </c>
      <c r="X3015" t="e">
        <f t="shared" si="1597"/>
        <v>#DIV/0!</v>
      </c>
      <c r="Y3015" t="str">
        <f t="shared" si="1598"/>
        <v>0.00096+4.61864385560157i</v>
      </c>
      <c r="Z3015" t="e">
        <f t="shared" si="1599"/>
        <v>#DIV/0!</v>
      </c>
      <c r="AA3015" t="e">
        <f t="shared" si="1600"/>
        <v>#DIV/0!</v>
      </c>
      <c r="AB3015" t="str">
        <f t="shared" si="1601"/>
        <v>0.0494828073244833+0.0612273712447194i</v>
      </c>
      <c r="AC3015" t="str">
        <f t="shared" si="1602"/>
        <v>1.07927024778125-0.0405111769520626i</v>
      </c>
      <c r="AD3015" t="str">
        <f t="shared" si="1603"/>
        <v>0.0436574696842113+0.0583690571049115i</v>
      </c>
      <c r="AE3015" t="e">
        <f t="shared" si="1604"/>
        <v>#DIV/0!</v>
      </c>
      <c r="AF3015" t="str">
        <f t="shared" si="1605"/>
        <v>-18.7887142925646-3.1557149064993i</v>
      </c>
      <c r="AG3015" t="e">
        <f t="shared" si="1606"/>
        <v>#DIV/0!</v>
      </c>
      <c r="AH3015" t="e">
        <f t="shared" si="1607"/>
        <v>#DIV/0!</v>
      </c>
      <c r="AI3015" t="e">
        <f t="shared" si="1608"/>
        <v>#DIV/0!</v>
      </c>
      <c r="AJ3015" t="e">
        <f t="shared" si="1609"/>
        <v>#DIV/0!</v>
      </c>
      <c r="AK3015"/>
      <c r="AL3015"/>
      <c r="AM3015"/>
      <c r="AN3015"/>
    </row>
    <row r="3016" spans="1:40" x14ac:dyDescent="0.3">
      <c r="A3016"/>
      <c r="B3016">
        <f t="shared" si="1575"/>
        <v>1082000</v>
      </c>
      <c r="C3016" s="186" t="str">
        <f t="shared" si="1578"/>
        <v>-0.000411739925177894+0.00282978126969623i</v>
      </c>
      <c r="D3016" s="158" t="str">
        <f t="shared" si="1579"/>
        <v>-7.45077141527762-1.06173137213373i</v>
      </c>
      <c r="E3016" t="str">
        <f t="shared" si="1580"/>
        <v>80.7901434187858-1466.4821110426i</v>
      </c>
      <c r="F3016" t="str">
        <f t="shared" si="1581"/>
        <v>0.971428009893642+0.141316481982791i</v>
      </c>
      <c r="G3016" t="str">
        <f t="shared" si="1576"/>
        <v>0.971428009893642+0.141316481982791i</v>
      </c>
      <c r="H3016" t="str">
        <f t="shared" si="1582"/>
        <v>11.3390674748692+2.09129387480457i</v>
      </c>
      <c r="I3016" t="str">
        <f t="shared" si="1583"/>
        <v>4249.0040639802i</v>
      </c>
      <c r="J3016" t="str">
        <f t="shared" si="1577"/>
        <v>-4470.62352148718+906.050828196634i</v>
      </c>
      <c r="K3016" t="str">
        <f t="shared" si="1584"/>
        <v>0.185021345189842-0.912929773961194i</v>
      </c>
      <c r="L3016" t="str">
        <f t="shared" si="1585"/>
        <v>0.0472671614553399-0.192756625465217i</v>
      </c>
      <c r="M3016" t="str">
        <f t="shared" si="1586"/>
        <v>0.232288506645182-1.10568639942641i</v>
      </c>
      <c r="N3016" t="str">
        <f t="shared" si="1587"/>
        <v>-13.8318689639915i</v>
      </c>
      <c r="O3016" t="str">
        <f t="shared" si="1588"/>
        <v>0.300577386481933-0.953757429714542i</v>
      </c>
      <c r="P3016" t="str">
        <f t="shared" si="1589"/>
        <v>0.699422613518067+0.953757429714542i</v>
      </c>
      <c r="Q3016" t="str">
        <f t="shared" si="1590"/>
        <v>-0.699422613518067+12.878111534277i</v>
      </c>
      <c r="R3016" t="str">
        <f t="shared" si="1591"/>
        <v>0.0709015312637955-0.0581616913181265i</v>
      </c>
      <c r="S3016" t="str">
        <f t="shared" si="1592"/>
        <v>1.51790057218014i</v>
      </c>
      <c r="T3016" t="str">
        <f t="shared" si="1593"/>
        <v>0.0882836645307489+0.107621474873763i</v>
      </c>
      <c r="U3016" t="e">
        <f t="shared" si="1594"/>
        <v>#DIV/0!</v>
      </c>
      <c r="V3016" t="str">
        <f t="shared" si="1595"/>
        <v>0.0000833333333333333-0.000245155488434836i</v>
      </c>
      <c r="W3016" t="e">
        <f t="shared" si="1596"/>
        <v>#DIV/0!</v>
      </c>
      <c r="X3016" t="e">
        <f t="shared" si="1597"/>
        <v>#DIV/0!</v>
      </c>
      <c r="Y3016" t="str">
        <f t="shared" si="1598"/>
        <v>0.00096+4.62291642161045i</v>
      </c>
      <c r="Z3016" t="e">
        <f t="shared" si="1599"/>
        <v>#DIV/0!</v>
      </c>
      <c r="AA3016" t="e">
        <f t="shared" si="1600"/>
        <v>#DIV/0!</v>
      </c>
      <c r="AB3016" t="str">
        <f t="shared" si="1601"/>
        <v>0.0503777578642171+0.0614125912307592i</v>
      </c>
      <c r="AC3016" t="str">
        <f t="shared" si="1602"/>
        <v>1.0796052410198-0.0414365625978577i</v>
      </c>
      <c r="AD3016" t="str">
        <f t="shared" si="1603"/>
        <v>0.0444144118901253+0.0585889817740625i</v>
      </c>
      <c r="AE3016" t="e">
        <f t="shared" si="1604"/>
        <v>#DIV/0!</v>
      </c>
      <c r="AF3016" t="str">
        <f t="shared" si="1605"/>
        <v>-18.7898388901468-3.1530252469383i</v>
      </c>
      <c r="AG3016" t="e">
        <f t="shared" si="1606"/>
        <v>#DIV/0!</v>
      </c>
      <c r="AH3016" t="e">
        <f t="shared" si="1607"/>
        <v>#DIV/0!</v>
      </c>
      <c r="AI3016" t="e">
        <f t="shared" si="1608"/>
        <v>#DIV/0!</v>
      </c>
      <c r="AJ3016" t="e">
        <f t="shared" si="1609"/>
        <v>#DIV/0!</v>
      </c>
      <c r="AK3016"/>
      <c r="AL3016"/>
      <c r="AM3016"/>
      <c r="AN3016"/>
    </row>
    <row r="3017" spans="1:40" x14ac:dyDescent="0.3">
      <c r="A3017"/>
      <c r="B3017">
        <f t="shared" si="1575"/>
        <v>1083000</v>
      </c>
      <c r="C3017" s="186" t="str">
        <f t="shared" si="1578"/>
        <v>-0.000411009700703976+0.00282731585508753i</v>
      </c>
      <c r="D3017" s="158" t="str">
        <f t="shared" si="1579"/>
        <v>-7.45115430657374-1.06082835399203i</v>
      </c>
      <c r="E3017" t="str">
        <f t="shared" si="1580"/>
        <v>80.6414657677895-1465.13620185934i</v>
      </c>
      <c r="F3017" t="str">
        <f t="shared" si="1581"/>
        <v>0.971478682461088+0.141196231593179i</v>
      </c>
      <c r="G3017" t="str">
        <f t="shared" si="1576"/>
        <v>0.971478682461088+0.141196231593179i</v>
      </c>
      <c r="H3017" t="str">
        <f t="shared" si="1582"/>
        <v>11.339806229791+2.08951160559056i</v>
      </c>
      <c r="I3017" t="str">
        <f t="shared" si="1583"/>
        <v>4252.93105479718i</v>
      </c>
      <c r="J3017" t="str">
        <f t="shared" si="1577"/>
        <v>-4478.89281888266+906.888213435263i</v>
      </c>
      <c r="K3017" t="str">
        <f t="shared" si="1584"/>
        <v>0.184693123955414-0.912152891972678i</v>
      </c>
      <c r="L3017" t="str">
        <f t="shared" si="1585"/>
        <v>0.0471848526429853-0.192598806374497i</v>
      </c>
      <c r="M3017" t="str">
        <f t="shared" si="1586"/>
        <v>0.231877976598399-1.10475169834718i</v>
      </c>
      <c r="N3017" t="str">
        <f t="shared" si="1587"/>
        <v>-13.8446525767124i</v>
      </c>
      <c r="O3017" t="str">
        <f t="shared" si="1588"/>
        <v>0.288360692994595-0.957521859142483i</v>
      </c>
      <c r="P3017" t="str">
        <f t="shared" si="1589"/>
        <v>0.711639307005405+0.957521859142483i</v>
      </c>
      <c r="Q3017" t="str">
        <f t="shared" si="1590"/>
        <v>-0.711639307005405+12.8871307175699i</v>
      </c>
      <c r="R3017" t="str">
        <f t="shared" si="1591"/>
        <v>0.0710346639991104-0.0591435271955415i</v>
      </c>
      <c r="S3017" t="str">
        <f t="shared" si="1592"/>
        <v>1.51930343777365i</v>
      </c>
      <c r="T3017" t="str">
        <f t="shared" si="1593"/>
        <v>0.0898569641902456+0.107923209214945i</v>
      </c>
      <c r="U3017" t="e">
        <f t="shared" si="1594"/>
        <v>#DIV/0!</v>
      </c>
      <c r="V3017" t="str">
        <f t="shared" si="1595"/>
        <v>0.0000833333333333333-0.000244929121409504i</v>
      </c>
      <c r="W3017" t="e">
        <f t="shared" si="1596"/>
        <v>#DIV/0!</v>
      </c>
      <c r="X3017" t="e">
        <f t="shared" si="1597"/>
        <v>#DIV/0!</v>
      </c>
      <c r="Y3017" t="str">
        <f t="shared" si="1598"/>
        <v>0.00096+4.62718898761934i</v>
      </c>
      <c r="Z3017" t="e">
        <f t="shared" si="1599"/>
        <v>#DIV/0!</v>
      </c>
      <c r="AA3017" t="e">
        <f t="shared" si="1600"/>
        <v>#DIV/0!</v>
      </c>
      <c r="AB3017" t="str">
        <f t="shared" si="1601"/>
        <v>0.0512755378749956+0.0615847714371448i</v>
      </c>
      <c r="AC3017" t="str">
        <f t="shared" si="1602"/>
        <v>1.07992554880896-0.0423665853609465i</v>
      </c>
      <c r="AD3017" t="str">
        <f t="shared" si="1603"/>
        <v>0.0451738746901613+0.0587990851085265i</v>
      </c>
      <c r="AE3017" t="e">
        <f t="shared" si="1604"/>
        <v>#DIV/0!</v>
      </c>
      <c r="AF3017" t="str">
        <f t="shared" si="1605"/>
        <v>-18.7909605363647-3.15033995958259i</v>
      </c>
      <c r="AG3017" t="e">
        <f t="shared" si="1606"/>
        <v>#DIV/0!</v>
      </c>
      <c r="AH3017" t="e">
        <f t="shared" si="1607"/>
        <v>#DIV/0!</v>
      </c>
      <c r="AI3017" t="e">
        <f t="shared" si="1608"/>
        <v>#DIV/0!</v>
      </c>
      <c r="AJ3017" t="e">
        <f t="shared" si="1609"/>
        <v>#DIV/0!</v>
      </c>
      <c r="AK3017"/>
      <c r="AL3017"/>
      <c r="AM3017"/>
      <c r="AN3017"/>
    </row>
    <row r="3018" spans="1:40" x14ac:dyDescent="0.3">
      <c r="A3018"/>
      <c r="B3018">
        <f t="shared" si="1575"/>
        <v>1084000</v>
      </c>
      <c r="C3018" s="186" t="str">
        <f t="shared" si="1578"/>
        <v>-0.00041028139077156+0.0028248546028616i</v>
      </c>
      <c r="D3018" s="158" t="str">
        <f t="shared" si="1579"/>
        <v>-7.45153619398831-1.05992679934058i</v>
      </c>
      <c r="E3018" t="str">
        <f t="shared" si="1580"/>
        <v>80.4931977425285-1463.79275337826i</v>
      </c>
      <c r="F3018" t="str">
        <f t="shared" si="1581"/>
        <v>0.97152922217292+0.141076176255981i</v>
      </c>
      <c r="G3018" t="str">
        <f t="shared" si="1576"/>
        <v>0.97152922217292+0.141076176255981i</v>
      </c>
      <c r="H3018" t="str">
        <f t="shared" si="1582"/>
        <v>11.3405430474029+2.08773223503967i</v>
      </c>
      <c r="I3018" t="str">
        <f t="shared" si="1583"/>
        <v>4256.85804561417i</v>
      </c>
      <c r="J3018" t="str">
        <f t="shared" si="1577"/>
        <v>-4487.16975535194+907.725598673893i</v>
      </c>
      <c r="K3018" t="str">
        <f t="shared" si="1584"/>
        <v>0.18436576356689-0.911377270188588i</v>
      </c>
      <c r="L3018" t="str">
        <f t="shared" si="1585"/>
        <v>0.0471027543500506-0.192441226935258i</v>
      </c>
      <c r="M3018" t="str">
        <f t="shared" si="1586"/>
        <v>0.231468517916941-1.10381849712385i</v>
      </c>
      <c r="N3018" t="str">
        <f t="shared" si="1587"/>
        <v>-13.8574361894333i</v>
      </c>
      <c r="O3018" t="str">
        <f t="shared" si="1588"/>
        <v>0.27609687602708-0.961129811757021i</v>
      </c>
      <c r="P3018" t="str">
        <f t="shared" si="1589"/>
        <v>0.72390312397292+0.961129811757021i</v>
      </c>
      <c r="Q3018" t="str">
        <f t="shared" si="1590"/>
        <v>-0.72390312397292+12.8963063776763i</v>
      </c>
      <c r="R3018" t="str">
        <f t="shared" si="1591"/>
        <v>0.0711524661347334-0.0601265659932272i</v>
      </c>
      <c r="S3018" t="str">
        <f t="shared" si="1592"/>
        <v>1.52070630336716i</v>
      </c>
      <c r="T3018" t="str">
        <f t="shared" si="1593"/>
        <v>0.0914348479057221+0.108202003751207i</v>
      </c>
      <c r="U3018" t="e">
        <f t="shared" si="1594"/>
        <v>#DIV/0!</v>
      </c>
      <c r="V3018" t="str">
        <f t="shared" si="1595"/>
        <v>0.0000833333333333333-0.00024470317203551i</v>
      </c>
      <c r="W3018" t="e">
        <f t="shared" si="1596"/>
        <v>#DIV/0!</v>
      </c>
      <c r="X3018" t="e">
        <f t="shared" si="1597"/>
        <v>#DIV/0!</v>
      </c>
      <c r="Y3018" t="str">
        <f t="shared" si="1598"/>
        <v>0.00096+4.63146155362822i</v>
      </c>
      <c r="Z3018" t="e">
        <f t="shared" si="1599"/>
        <v>#DIV/0!</v>
      </c>
      <c r="AA3018" t="e">
        <f t="shared" si="1600"/>
        <v>#DIV/0!</v>
      </c>
      <c r="AB3018" t="str">
        <f t="shared" si="1601"/>
        <v>0.052175933709023+0.0617438613856231i</v>
      </c>
      <c r="AC3018" t="str">
        <f t="shared" si="1602"/>
        <v>1.08023110232786-0.0433010006473282i</v>
      </c>
      <c r="AD3018" t="str">
        <f t="shared" si="1603"/>
        <v>0.0459357289834656+0.0589993421581081i</v>
      </c>
      <c r="AE3018" t="e">
        <f t="shared" si="1604"/>
        <v>#DIV/0!</v>
      </c>
      <c r="AF3018" t="str">
        <f t="shared" si="1605"/>
        <v>-18.7920792413912-3.14765903438025i</v>
      </c>
      <c r="AG3018" t="e">
        <f t="shared" si="1606"/>
        <v>#DIV/0!</v>
      </c>
      <c r="AH3018" t="e">
        <f t="shared" si="1607"/>
        <v>#DIV/0!</v>
      </c>
      <c r="AI3018" t="e">
        <f t="shared" si="1608"/>
        <v>#DIV/0!</v>
      </c>
      <c r="AJ3018" t="e">
        <f t="shared" si="1609"/>
        <v>#DIV/0!</v>
      </c>
      <c r="AK3018"/>
      <c r="AL3018"/>
      <c r="AM3018"/>
      <c r="AN3018"/>
    </row>
    <row r="3019" spans="1:40" x14ac:dyDescent="0.3">
      <c r="A3019"/>
      <c r="B3019">
        <f t="shared" si="1575"/>
        <v>1085000</v>
      </c>
      <c r="C3019" s="186" t="str">
        <f t="shared" si="1578"/>
        <v>-0.000409554988787935+0.0028223975028387i</v>
      </c>
      <c r="D3019" s="158" t="str">
        <f t="shared" si="1579"/>
        <v>-7.45191708097809-1.0590267048298i</v>
      </c>
      <c r="E3019" t="str">
        <f t="shared" si="1580"/>
        <v>80.3453378411364-1462.45175887806i</v>
      </c>
      <c r="F3019" t="str">
        <f t="shared" si="1581"/>
        <v>0.971579629486615+0.140956315524117i</v>
      </c>
      <c r="G3019" t="str">
        <f t="shared" si="1576"/>
        <v>0.971579629486615+0.140956315524117i</v>
      </c>
      <c r="H3019" t="str">
        <f t="shared" si="1582"/>
        <v>11.3412779343777+2.0859557564777i</v>
      </c>
      <c r="I3019" t="str">
        <f t="shared" si="1583"/>
        <v>4260.78503643115i</v>
      </c>
      <c r="J3019" t="str">
        <f t="shared" si="1577"/>
        <v>-4495.45433089503+908.562983912521i</v>
      </c>
      <c r="K3019" t="str">
        <f t="shared" si="1584"/>
        <v>0.184039261058643-0.910602905720463i</v>
      </c>
      <c r="L3019" t="str">
        <f t="shared" si="1585"/>
        <v>0.0470208658744023-0.19228388665657i</v>
      </c>
      <c r="M3019" t="str">
        <f t="shared" si="1586"/>
        <v>0.231060126933045-1.10288679237703i</v>
      </c>
      <c r="N3019" t="str">
        <f t="shared" si="1587"/>
        <v>-13.8702198021542i</v>
      </c>
      <c r="O3019" t="str">
        <f t="shared" si="1588"/>
        <v>0.263787939714309-0.964580697951851i</v>
      </c>
      <c r="P3019" t="str">
        <f t="shared" si="1589"/>
        <v>0.736212060285691+0.964580697951851i</v>
      </c>
      <c r="Q3019" t="str">
        <f t="shared" si="1590"/>
        <v>-0.736212060285691+12.9056391042023i</v>
      </c>
      <c r="R3019" t="str">
        <f t="shared" si="1591"/>
        <v>0.0712549267265693-0.0611105572012904i</v>
      </c>
      <c r="S3019" t="str">
        <f t="shared" si="1592"/>
        <v>1.52210916896067i</v>
      </c>
      <c r="T3019" t="str">
        <f t="shared" si="1593"/>
        <v>0.0930169394363796+0.108457777304132i</v>
      </c>
      <c r="U3019" t="e">
        <f t="shared" si="1594"/>
        <v>#DIV/0!</v>
      </c>
      <c r="V3019" t="str">
        <f t="shared" si="1595"/>
        <v>0.0000833333333333333-0.000244477639158057i</v>
      </c>
      <c r="W3019" t="e">
        <f t="shared" si="1596"/>
        <v>#DIV/0!</v>
      </c>
      <c r="X3019" t="e">
        <f t="shared" si="1597"/>
        <v>#DIV/0!</v>
      </c>
      <c r="Y3019" t="str">
        <f t="shared" si="1598"/>
        <v>0.00096+4.6357341196371i</v>
      </c>
      <c r="Z3019" t="e">
        <f t="shared" si="1599"/>
        <v>#DIV/0!</v>
      </c>
      <c r="AA3019" t="e">
        <f t="shared" si="1600"/>
        <v>#DIV/0!</v>
      </c>
      <c r="AB3019" t="str">
        <f t="shared" si="1601"/>
        <v>0.0530787306700932+0.0618898147529399i</v>
      </c>
      <c r="AC3019" t="str">
        <f t="shared" si="1602"/>
        <v>1.08052183751976-0.0442395625595064i</v>
      </c>
      <c r="AD3019" t="str">
        <f t="shared" si="1603"/>
        <v>0.0466998455452172+0.0591897296941833i</v>
      </c>
      <c r="AE3019" t="e">
        <f t="shared" si="1604"/>
        <v>#DIV/0!</v>
      </c>
      <c r="AF3019" t="str">
        <f t="shared" si="1605"/>
        <v>-18.7931950153558-3.1449824613075i</v>
      </c>
      <c r="AG3019" t="e">
        <f t="shared" si="1606"/>
        <v>#DIV/0!</v>
      </c>
      <c r="AH3019" t="e">
        <f t="shared" si="1607"/>
        <v>#DIV/0!</v>
      </c>
      <c r="AI3019" t="e">
        <f t="shared" si="1608"/>
        <v>#DIV/0!</v>
      </c>
      <c r="AJ3019" t="e">
        <f t="shared" si="1609"/>
        <v>#DIV/0!</v>
      </c>
      <c r="AK3019"/>
      <c r="AL3019"/>
      <c r="AM3019"/>
      <c r="AN3019"/>
    </row>
    <row r="3020" spans="1:40" x14ac:dyDescent="0.3">
      <c r="A3020"/>
      <c r="B3020">
        <f t="shared" si="1575"/>
        <v>1086000</v>
      </c>
      <c r="C3020" s="186" t="str">
        <f t="shared" si="1578"/>
        <v>-0.000408830488188348+0.00281994454487096i</v>
      </c>
      <c r="D3020" s="158" t="str">
        <f t="shared" si="1579"/>
        <v>-7.4522969709853-1.05812806711957i</v>
      </c>
      <c r="E3020" t="str">
        <f t="shared" si="1580"/>
        <v>80.1978845686197-1461.11321166187i</v>
      </c>
      <c r="F3020" t="str">
        <f t="shared" si="1581"/>
        <v>0.97162990485772+0.140836648951772i</v>
      </c>
      <c r="G3020" t="str">
        <f t="shared" si="1576"/>
        <v>0.97162990485772+0.140836648951772i</v>
      </c>
      <c r="H3020" t="str">
        <f t="shared" si="1582"/>
        <v>11.3420108973603+2.08418216324945i</v>
      </c>
      <c r="I3020" t="str">
        <f t="shared" si="1583"/>
        <v>4264.71202724814i</v>
      </c>
      <c r="J3020" t="str">
        <f t="shared" si="1577"/>
        <v>-4503.74654551192+909.400369151151i</v>
      </c>
      <c r="K3020" t="str">
        <f t="shared" si="1584"/>
        <v>0.183713613477622-0.909829795687967i</v>
      </c>
      <c r="L3020" t="str">
        <f t="shared" si="1585"/>
        <v>0.046939186516765-0.192126785048611i</v>
      </c>
      <c r="M3020" t="str">
        <f t="shared" si="1586"/>
        <v>0.230652799994387-1.10195658073658i</v>
      </c>
      <c r="N3020" t="str">
        <f t="shared" si="1587"/>
        <v>-13.883003414875i</v>
      </c>
      <c r="O3020" t="str">
        <f t="shared" si="1588"/>
        <v>0.251435895564642-0.967873953788202i</v>
      </c>
      <c r="P3020" t="str">
        <f t="shared" si="1589"/>
        <v>0.748564104435358+0.967873953788202i</v>
      </c>
      <c r="Q3020" t="str">
        <f t="shared" si="1590"/>
        <v>-0.748564104435358+12.9151294610868i</v>
      </c>
      <c r="R3020" t="str">
        <f t="shared" si="1591"/>
        <v>0.0713420396794021-0.0620952501399917i</v>
      </c>
      <c r="S3020" t="str">
        <f t="shared" si="1592"/>
        <v>1.52351203455419i</v>
      </c>
      <c r="T3020" t="str">
        <f t="shared" si="1593"/>
        <v>0.0946028608769301+0.108690456021212i</v>
      </c>
      <c r="U3020" t="e">
        <f t="shared" si="1594"/>
        <v>#DIV/0!</v>
      </c>
      <c r="V3020" t="str">
        <f t="shared" si="1595"/>
        <v>0.0000833333333333333-0.000244252521626604i</v>
      </c>
      <c r="W3020" t="e">
        <f t="shared" si="1596"/>
        <v>#DIV/0!</v>
      </c>
      <c r="X3020" t="e">
        <f t="shared" si="1597"/>
        <v>#DIV/0!</v>
      </c>
      <c r="Y3020" t="str">
        <f t="shared" si="1598"/>
        <v>0.00096+4.64000668564598i</v>
      </c>
      <c r="Z3020" t="e">
        <f t="shared" si="1599"/>
        <v>#DIV/0!</v>
      </c>
      <c r="AA3020" t="e">
        <f t="shared" si="1600"/>
        <v>#DIV/0!</v>
      </c>
      <c r="AB3020" t="str">
        <f t="shared" si="1601"/>
        <v>0.0539837131121835+0.0620225893962617i</v>
      </c>
      <c r="AC3020" t="str">
        <f t="shared" si="1602"/>
        <v>1.08079769512295-0.0451820240094163i</v>
      </c>
      <c r="AD3020" t="str">
        <f t="shared" si="1603"/>
        <v>0.0474660950497873+0.0593702262060569i</v>
      </c>
      <c r="AE3020" t="e">
        <f t="shared" si="1604"/>
        <v>#DIV/0!</v>
      </c>
      <c r="AF3020" t="str">
        <f t="shared" si="1605"/>
        <v>-18.7943078683456-3.14231023036902i</v>
      </c>
      <c r="AG3020" t="e">
        <f t="shared" si="1606"/>
        <v>#DIV/0!</v>
      </c>
      <c r="AH3020" t="e">
        <f t="shared" si="1607"/>
        <v>#DIV/0!</v>
      </c>
      <c r="AI3020" t="e">
        <f t="shared" si="1608"/>
        <v>#DIV/0!</v>
      </c>
      <c r="AJ3020" t="e">
        <f t="shared" si="1609"/>
        <v>#DIV/0!</v>
      </c>
      <c r="AK3020"/>
      <c r="AL3020"/>
      <c r="AM3020"/>
      <c r="AN3020"/>
    </row>
    <row r="3021" spans="1:40" x14ac:dyDescent="0.3">
      <c r="A3021"/>
      <c r="B3021">
        <f t="shared" si="1575"/>
        <v>1087000</v>
      </c>
      <c r="C3021" s="186" t="str">
        <f t="shared" si="1578"/>
        <v>-0.000408107882435821+0.00281749571884231i</v>
      </c>
      <c r="D3021" s="158" t="str">
        <f t="shared" si="1579"/>
        <v>-7.45267586743758-1.05723088287912i</v>
      </c>
      <c r="E3021" t="str">
        <f t="shared" si="1580"/>
        <v>80.0508364368167-1459.77710505706i</v>
      </c>
      <c r="F3021" t="str">
        <f t="shared" si="1581"/>
        <v>0.971680048739857+0.140717176094379i</v>
      </c>
      <c r="G3021" t="str">
        <f t="shared" si="1576"/>
        <v>0.971680048739857+0.140717176094379i</v>
      </c>
      <c r="H3021" t="str">
        <f t="shared" si="1582"/>
        <v>11.3427419429671+2.08241144871859i</v>
      </c>
      <c r="I3021" t="str">
        <f t="shared" si="1583"/>
        <v>4268.63901806513i</v>
      </c>
      <c r="J3021" t="str">
        <f t="shared" si="1577"/>
        <v>-4512.04639920262+910.237754389779i</v>
      </c>
      <c r="K3021" t="str">
        <f t="shared" si="1584"/>
        <v>0.183388817883282-0.909057937218846i</v>
      </c>
      <c r="L3021" t="str">
        <f t="shared" si="1585"/>
        <v>0.0468577155807061-0.191969921622667i</v>
      </c>
      <c r="M3021" t="str">
        <f t="shared" si="1586"/>
        <v>0.230246533463988-1.10102785884151i</v>
      </c>
      <c r="N3021" t="str">
        <f t="shared" si="1587"/>
        <v>-13.8957870275959i</v>
      </c>
      <c r="O3021" t="str">
        <f t="shared" si="1588"/>
        <v>0.239042762130771-0.971009041087101i</v>
      </c>
      <c r="P3021" t="str">
        <f t="shared" si="1589"/>
        <v>0.760957237869229+0.971009041087101i</v>
      </c>
      <c r="Q3021" t="str">
        <f t="shared" si="1590"/>
        <v>-0.760957237869229+12.9247779865088i</v>
      </c>
      <c r="R3021" t="str">
        <f t="shared" si="1591"/>
        <v>0.0714138037505767-0.0630803940747016i</v>
      </c>
      <c r="S3021" t="str">
        <f t="shared" si="1592"/>
        <v>1.5249149001477i</v>
      </c>
      <c r="T3021" t="str">
        <f t="shared" si="1593"/>
        <v>0.0961922328317012+0.108899973415478i</v>
      </c>
      <c r="U3021" t="e">
        <f t="shared" si="1594"/>
        <v>#DIV/0!</v>
      </c>
      <c r="V3021" t="str">
        <f t="shared" si="1595"/>
        <v>0.0000833333333333333-0.000244027818294841i</v>
      </c>
      <c r="W3021" t="e">
        <f t="shared" si="1596"/>
        <v>#DIV/0!</v>
      </c>
      <c r="X3021" t="e">
        <f t="shared" si="1597"/>
        <v>#DIV/0!</v>
      </c>
      <c r="Y3021" t="str">
        <f t="shared" si="1598"/>
        <v>0.00096+4.64427925165486i</v>
      </c>
      <c r="Z3021" t="e">
        <f t="shared" si="1599"/>
        <v>#DIV/0!</v>
      </c>
      <c r="AA3021" t="e">
        <f t="shared" si="1600"/>
        <v>#DIV/0!</v>
      </c>
      <c r="AB3021" t="str">
        <f t="shared" si="1601"/>
        <v>0.0548906645388061+0.0621421473757903i</v>
      </c>
      <c r="AC3021" t="str">
        <f t="shared" si="1602"/>
        <v>1.08105862069857-0.0461281368322653i</v>
      </c>
      <c r="AD3021" t="str">
        <f t="shared" si="1603"/>
        <v>0.0482343480937424+0.0595408118970275i</v>
      </c>
      <c r="AE3021" t="e">
        <f t="shared" si="1604"/>
        <v>#DIV/0!</v>
      </c>
      <c r="AF3021" t="str">
        <f t="shared" si="1605"/>
        <v>-18.7954178104047-3.13964233159771i</v>
      </c>
      <c r="AG3021" t="e">
        <f t="shared" si="1606"/>
        <v>#DIV/0!</v>
      </c>
      <c r="AH3021" t="e">
        <f t="shared" si="1607"/>
        <v>#DIV/0!</v>
      </c>
      <c r="AI3021" t="e">
        <f t="shared" si="1608"/>
        <v>#DIV/0!</v>
      </c>
      <c r="AJ3021" t="e">
        <f t="shared" si="1609"/>
        <v>#DIV/0!</v>
      </c>
      <c r="AK3021"/>
      <c r="AL3021"/>
      <c r="AM3021"/>
      <c r="AN3021"/>
    </row>
    <row r="3022" spans="1:40" x14ac:dyDescent="0.3">
      <c r="A3022"/>
      <c r="B3022">
        <f t="shared" si="1575"/>
        <v>1088000</v>
      </c>
      <c r="C3022" s="186" t="str">
        <f t="shared" si="1578"/>
        <v>-0.00040738716502102+0.00281505101466823i</v>
      </c>
      <c r="D3022" s="158" t="str">
        <f t="shared" si="1579"/>
        <v>-7.453053773748-1.05633514878695i</v>
      </c>
      <c r="E3022" t="str">
        <f t="shared" si="1580"/>
        <v>79.9041919643582-1458.44343241515i</v>
      </c>
      <c r="F3022" t="str">
        <f t="shared" si="1581"/>
        <v>0.971730061584718+0.140597896508618i</v>
      </c>
      <c r="G3022" t="str">
        <f t="shared" si="1576"/>
        <v>0.971730061584718+0.140597896508618i</v>
      </c>
      <c r="H3022" t="str">
        <f t="shared" si="1582"/>
        <v>11.3434710777866+2.08064360626746i</v>
      </c>
      <c r="I3022" t="str">
        <f t="shared" si="1583"/>
        <v>4272.56600888212i</v>
      </c>
      <c r="J3022" t="str">
        <f t="shared" si="1577"/>
        <v>-4520.35389196713+911.075139628409i</v>
      </c>
      <c r="K3022" t="str">
        <f t="shared" si="1584"/>
        <v>0.183064871347522-0.908287327448913i</v>
      </c>
      <c r="L3022" t="str">
        <f t="shared" si="1585"/>
        <v>0.046776452372624-0.19181329589113i</v>
      </c>
      <c r="M3022" t="str">
        <f t="shared" si="1586"/>
        <v>0.229841323720146-1.10010062334004i</v>
      </c>
      <c r="N3022" t="str">
        <f t="shared" si="1587"/>
        <v>-13.9085706403168i</v>
      </c>
      <c r="O3022" t="str">
        <f t="shared" si="1588"/>
        <v>0.226610564680418-0.97398544751717i</v>
      </c>
      <c r="P3022" t="str">
        <f t="shared" si="1589"/>
        <v>0.773389435319582+0.97398544751717i</v>
      </c>
      <c r="Q3022" t="str">
        <f t="shared" si="1590"/>
        <v>-0.773389435319582+12.9345851927996i</v>
      </c>
      <c r="R3022" t="str">
        <f t="shared" si="1591"/>
        <v>0.0714702225503727-0.0640657383308495i</v>
      </c>
      <c r="S3022" t="str">
        <f t="shared" si="1592"/>
        <v>1.52631776574121i</v>
      </c>
      <c r="T3022" t="str">
        <f t="shared" si="1593"/>
        <v>0.0977846745897032+0.109086270400112i</v>
      </c>
      <c r="U3022" t="e">
        <f t="shared" si="1594"/>
        <v>#DIV/0!</v>
      </c>
      <c r="V3022" t="str">
        <f t="shared" si="1595"/>
        <v>0.0000833333333333333-0.000243803528020673i</v>
      </c>
      <c r="W3022" t="e">
        <f t="shared" si="1596"/>
        <v>#DIV/0!</v>
      </c>
      <c r="X3022" t="e">
        <f t="shared" si="1597"/>
        <v>#DIV/0!</v>
      </c>
      <c r="Y3022" t="str">
        <f t="shared" si="1598"/>
        <v>0.00096+4.64855181766375i</v>
      </c>
      <c r="Z3022" t="e">
        <f t="shared" si="1599"/>
        <v>#DIV/0!</v>
      </c>
      <c r="AA3022" t="e">
        <f t="shared" si="1600"/>
        <v>#DIV/0!</v>
      </c>
      <c r="AB3022" t="str">
        <f t="shared" si="1601"/>
        <v>0.0557993677029068+0.0622484549745132i</v>
      </c>
      <c r="AC3022" t="str">
        <f t="shared" si="1602"/>
        <v>1.081304564655-0.0470776519010718i</v>
      </c>
      <c r="AD3022" t="str">
        <f t="shared" si="1603"/>
        <v>0.0490044752186048+0.059701468680146i</v>
      </c>
      <c r="AE3022" t="e">
        <f t="shared" si="1604"/>
        <v>#DIV/0!</v>
      </c>
      <c r="AF3022" t="str">
        <f t="shared" si="1605"/>
        <v>-18.7965248515346-3.13697875505441i</v>
      </c>
      <c r="AG3022" t="e">
        <f t="shared" si="1606"/>
        <v>#DIV/0!</v>
      </c>
      <c r="AH3022" t="e">
        <f t="shared" si="1607"/>
        <v>#DIV/0!</v>
      </c>
      <c r="AI3022" t="e">
        <f t="shared" si="1608"/>
        <v>#DIV/0!</v>
      </c>
      <c r="AJ3022" t="e">
        <f t="shared" si="1609"/>
        <v>#DIV/0!</v>
      </c>
      <c r="AK3022"/>
      <c r="AL3022"/>
      <c r="AM3022"/>
      <c r="AN3022"/>
    </row>
    <row r="3023" spans="1:40" x14ac:dyDescent="0.3">
      <c r="A3023"/>
      <c r="B3023">
        <f t="shared" si="1575"/>
        <v>1089000</v>
      </c>
      <c r="C3023" s="186" t="str">
        <f t="shared" si="1578"/>
        <v>-0.000406668329462156+0.00281261042229583i</v>
      </c>
      <c r="D3023" s="158" t="str">
        <f t="shared" si="1579"/>
        <v>-7.4534306933154-1.05544086153097i</v>
      </c>
      <c r="E3023" t="str">
        <f t="shared" si="1580"/>
        <v>79.7579496766352-1457.11218711173i</v>
      </c>
      <c r="F3023" t="str">
        <f t="shared" si="1581"/>
        <v>0.971779943842111+0.140478809752423i</v>
      </c>
      <c r="G3023" t="str">
        <f t="shared" si="1576"/>
        <v>0.971779943842111+0.140478809752423i</v>
      </c>
      <c r="H3023" t="str">
        <f t="shared" si="1582"/>
        <v>11.3441983083798+2.07887862929733i</v>
      </c>
      <c r="I3023" t="str">
        <f t="shared" si="1583"/>
        <v>4276.49299969911i</v>
      </c>
      <c r="J3023" t="str">
        <f t="shared" si="1577"/>
        <v>-4528.66902380544+911.912524867038i</v>
      </c>
      <c r="K3023" t="str">
        <f t="shared" si="1584"/>
        <v>0.182741770954626-0.907517963522028i</v>
      </c>
      <c r="L3023" t="str">
        <f t="shared" si="1585"/>
        <v>0.0466953962017335-0.1916569073675i</v>
      </c>
      <c r="M3023" t="str">
        <f t="shared" si="1586"/>
        <v>0.229437167156359-1.09917487088953i</v>
      </c>
      <c r="N3023" t="str">
        <f t="shared" si="1587"/>
        <v>-13.9213542530377i</v>
      </c>
      <c r="O3023" t="str">
        <f t="shared" si="1588"/>
        <v>0.214141334865001-0.976802686678449i</v>
      </c>
      <c r="P3023" t="str">
        <f t="shared" si="1589"/>
        <v>0.785858665134999+0.976802686678449i</v>
      </c>
      <c r="Q3023" t="str">
        <f t="shared" si="1590"/>
        <v>-0.785858665134999+12.9445515663593i</v>
      </c>
      <c r="R3023" t="str">
        <f t="shared" si="1591"/>
        <v>0.0715113045390938-0.0650510324089184i</v>
      </c>
      <c r="S3023" t="str">
        <f t="shared" si="1592"/>
        <v>1.52772063133472i</v>
      </c>
      <c r="T3023" t="str">
        <f t="shared" si="1593"/>
        <v>0.0993798043007281+0.109249295318034i</v>
      </c>
      <c r="U3023" t="e">
        <f t="shared" si="1594"/>
        <v>#DIV/0!</v>
      </c>
      <c r="V3023" t="str">
        <f t="shared" si="1595"/>
        <v>0.0000833333333333333-0.0002435796496662i</v>
      </c>
      <c r="W3023" t="e">
        <f t="shared" si="1596"/>
        <v>#DIV/0!</v>
      </c>
      <c r="X3023" t="e">
        <f t="shared" si="1597"/>
        <v>#DIV/0!</v>
      </c>
      <c r="Y3023" t="str">
        <f t="shared" si="1598"/>
        <v>0.00096+4.65282438367263i</v>
      </c>
      <c r="Z3023" t="e">
        <f t="shared" si="1599"/>
        <v>#DIV/0!</v>
      </c>
      <c r="AA3023" t="e">
        <f t="shared" si="1600"/>
        <v>#DIV/0!</v>
      </c>
      <c r="AB3023" t="str">
        <f t="shared" si="1601"/>
        <v>0.0567096047073533+0.0623414827150875i</v>
      </c>
      <c r="AC3023" t="str">
        <f t="shared" si="1602"/>
        <v>1.08153548226903-0.0480303192419245i</v>
      </c>
      <c r="AD3023" t="str">
        <f t="shared" si="1603"/>
        <v>0.0497763469334746+0.0598521801736848i</v>
      </c>
      <c r="AE3023" t="e">
        <f t="shared" si="1604"/>
        <v>#DIV/0!</v>
      </c>
      <c r="AF3023" t="str">
        <f t="shared" si="1605"/>
        <v>-18.7976290016952-3.1343194908283i</v>
      </c>
      <c r="AG3023" t="e">
        <f t="shared" si="1606"/>
        <v>#DIV/0!</v>
      </c>
      <c r="AH3023" t="e">
        <f t="shared" si="1607"/>
        <v>#DIV/0!</v>
      </c>
      <c r="AI3023" t="e">
        <f t="shared" si="1608"/>
        <v>#DIV/0!</v>
      </c>
      <c r="AJ3023" t="e">
        <f t="shared" si="1609"/>
        <v>#DIV/0!</v>
      </c>
      <c r="AK3023"/>
      <c r="AL3023"/>
      <c r="AM3023"/>
      <c r="AN3023"/>
    </row>
    <row r="3024" spans="1:40" x14ac:dyDescent="0.3">
      <c r="A3024"/>
      <c r="B3024">
        <f t="shared" si="1575"/>
        <v>1090000</v>
      </c>
      <c r="C3024" s="186" t="str">
        <f t="shared" si="1578"/>
        <v>-0.00040595136930477+0.00281017393170346i</v>
      </c>
      <c r="D3024" s="158" t="str">
        <f t="shared" si="1579"/>
        <v>-7.45380662952389-1.05454801780826i</v>
      </c>
      <c r="E3024" t="str">
        <f t="shared" si="1580"/>
        <v>79.6121081057595-1455.78336254634i</v>
      </c>
      <c r="F3024" t="str">
        <f t="shared" si="1581"/>
        <v>0.971829695959898+0.140359915384954i</v>
      </c>
      <c r="G3024" t="str">
        <f t="shared" si="1576"/>
        <v>0.971829695959898+0.140359915384954i</v>
      </c>
      <c r="H3024" t="str">
        <f t="shared" si="1582"/>
        <v>11.3449236412792+2.07711651122793i</v>
      </c>
      <c r="I3024" t="str">
        <f t="shared" si="1583"/>
        <v>4280.41999051609i</v>
      </c>
      <c r="J3024" t="str">
        <f t="shared" si="1577"/>
        <v>-4536.99179471756+912.749910105667i</v>
      </c>
      <c r="K3024" t="str">
        <f t="shared" si="1584"/>
        <v>0.182419513801198-0.906749842590057i</v>
      </c>
      <c r="L3024" t="str">
        <f t="shared" si="1585"/>
        <v>0.0466145463800527-0.191500755566375i</v>
      </c>
      <c r="M3024" t="str">
        <f t="shared" si="1586"/>
        <v>0.229034060181251-1.09825059815643i</v>
      </c>
      <c r="N3024" t="str">
        <f t="shared" si="1587"/>
        <v>-13.9341378657586i</v>
      </c>
      <c r="O3024" t="str">
        <f t="shared" si="1588"/>
        <v>0.201637110387711-0.979460298181858i</v>
      </c>
      <c r="P3024" t="str">
        <f t="shared" si="1589"/>
        <v>0.798362889612289+0.979460298181858i</v>
      </c>
      <c r="Q3024" t="str">
        <f t="shared" si="1590"/>
        <v>-0.798362889612289+12.9546775675767i</v>
      </c>
      <c r="R3024" t="str">
        <f t="shared" si="1591"/>
        <v>0.0715370630208665-0.0660360260992609i</v>
      </c>
      <c r="S3024" t="str">
        <f t="shared" si="1592"/>
        <v>1.52912349692824i</v>
      </c>
      <c r="T3024" t="str">
        <f t="shared" si="1593"/>
        <v>0.100977239152146+0.109389003966443i</v>
      </c>
      <c r="U3024" t="e">
        <f t="shared" si="1594"/>
        <v>#DIV/0!</v>
      </c>
      <c r="V3024" t="str">
        <f t="shared" si="1595"/>
        <v>0.0000833333333333333-0.000243356182097699i</v>
      </c>
      <c r="W3024" t="e">
        <f t="shared" si="1596"/>
        <v>#DIV/0!</v>
      </c>
      <c r="X3024" t="e">
        <f t="shared" si="1597"/>
        <v>#DIV/0!</v>
      </c>
      <c r="Y3024" t="str">
        <f t="shared" si="1598"/>
        <v>0.00096+4.65709694968151i</v>
      </c>
      <c r="Z3024" t="e">
        <f t="shared" si="1599"/>
        <v>#DIV/0!</v>
      </c>
      <c r="AA3024" t="e">
        <f t="shared" si="1600"/>
        <v>#DIV/0!</v>
      </c>
      <c r="AB3024" t="str">
        <f t="shared" si="1601"/>
        <v>0.0576211571058218+0.0624212053738431i</v>
      </c>
      <c r="AC3024" t="str">
        <f t="shared" si="1602"/>
        <v>1.08175133370376-0.0489858881497554i</v>
      </c>
      <c r="AD3024" t="str">
        <f t="shared" si="1603"/>
        <v>0.0505498337374316+0.0599929316963208i</v>
      </c>
      <c r="AE3024" t="e">
        <f t="shared" si="1604"/>
        <v>#DIV/0!</v>
      </c>
      <c r="AF3024" t="str">
        <f t="shared" si="1605"/>
        <v>-18.7987302708031-3.13166452903619i</v>
      </c>
      <c r="AG3024" t="e">
        <f t="shared" si="1606"/>
        <v>#DIV/0!</v>
      </c>
      <c r="AH3024" t="e">
        <f t="shared" si="1607"/>
        <v>#DIV/0!</v>
      </c>
      <c r="AI3024" t="e">
        <f t="shared" si="1608"/>
        <v>#DIV/0!</v>
      </c>
      <c r="AJ3024" t="e">
        <f t="shared" si="1609"/>
        <v>#DIV/0!</v>
      </c>
      <c r="AK3024"/>
      <c r="AL3024"/>
      <c r="AM3024"/>
      <c r="AN3024"/>
    </row>
    <row r="3025" spans="1:40" x14ac:dyDescent="0.3">
      <c r="A3025"/>
      <c r="B3025">
        <f t="shared" si="1575"/>
        <v>1091000</v>
      </c>
      <c r="C3025" s="186" t="str">
        <f t="shared" si="1578"/>
        <v>-0.000405236278121682+0.00280774153290094i</v>
      </c>
      <c r="D3025" s="158" t="str">
        <f t="shared" si="1579"/>
        <v>-7.45418158574377-1.0536566143252i</v>
      </c>
      <c r="E3025" t="str">
        <f t="shared" si="1580"/>
        <v>79.4666657905241-1454.45695214232i</v>
      </c>
      <c r="F3025" t="str">
        <f t="shared" si="1581"/>
        <v>0.971879318384109+0.140241212966623i</v>
      </c>
      <c r="G3025" t="str">
        <f t="shared" si="1576"/>
        <v>0.971879318384109+0.140241212966623i</v>
      </c>
      <c r="H3025" t="str">
        <f t="shared" si="1582"/>
        <v>11.3456470829906+2.07535724549776i</v>
      </c>
      <c r="I3025" t="str">
        <f t="shared" si="1583"/>
        <v>4284.34698133308i</v>
      </c>
      <c r="J3025" t="str">
        <f t="shared" si="1577"/>
        <v>-4545.32220470349+913.587295344296i</v>
      </c>
      <c r="K3025" t="str">
        <f t="shared" si="1584"/>
        <v>0.182098096996102-0.905982961812869i</v>
      </c>
      <c r="L3025" t="str">
        <f t="shared" si="1585"/>
        <v>0.0465339022223907-0.191344840003459i</v>
      </c>
      <c r="M3025" t="str">
        <f t="shared" si="1586"/>
        <v>0.228631999218493-1.09732780181633i</v>
      </c>
      <c r="N3025" t="str">
        <f t="shared" si="1587"/>
        <v>-13.9469214784794i</v>
      </c>
      <c r="O3025" t="str">
        <f t="shared" si="1588"/>
        <v>0.189099934670613-0.981957847724417i</v>
      </c>
      <c r="P3025" t="str">
        <f t="shared" si="1589"/>
        <v>0.810900065329387+0.981957847724417i</v>
      </c>
      <c r="Q3025" t="str">
        <f t="shared" si="1590"/>
        <v>-0.810900065329387+12.964963630755i</v>
      </c>
      <c r="R3025" t="str">
        <f t="shared" si="1591"/>
        <v>0.071547516134148-0.0670204695966527i</v>
      </c>
      <c r="S3025" t="str">
        <f t="shared" si="1592"/>
        <v>1.53052636252175i</v>
      </c>
      <c r="T3025" t="str">
        <f t="shared" si="1593"/>
        <v>0.102576595546264+0.109505359616264i</v>
      </c>
      <c r="U3025" t="e">
        <f t="shared" si="1594"/>
        <v>#DIV/0!</v>
      </c>
      <c r="V3025" t="str">
        <f t="shared" si="1595"/>
        <v>0.0000833333333333333-0.000243133124185602i</v>
      </c>
      <c r="W3025" t="e">
        <f t="shared" si="1596"/>
        <v>#DIV/0!</v>
      </c>
      <c r="X3025" t="e">
        <f t="shared" si="1597"/>
        <v>#DIV/0!</v>
      </c>
      <c r="Y3025" t="str">
        <f t="shared" si="1598"/>
        <v>0.00096+4.66136951569039i</v>
      </c>
      <c r="Z3025" t="e">
        <f t="shared" si="1599"/>
        <v>#DIV/0!</v>
      </c>
      <c r="AA3025" t="e">
        <f t="shared" si="1600"/>
        <v>#DIV/0!</v>
      </c>
      <c r="AB3025" t="str">
        <f t="shared" si="1601"/>
        <v>0.0585338060040039+0.0624876019918808i</v>
      </c>
      <c r="AC3025" t="str">
        <f t="shared" si="1602"/>
        <v>1.08195208402309-0.0499441073045439i</v>
      </c>
      <c r="AD3025" t="str">
        <f t="shared" si="1603"/>
        <v>0.0513248061417334+0.0601237102620343i</v>
      </c>
      <c r="AE3025" t="e">
        <f t="shared" si="1604"/>
        <v>#DIV/0!</v>
      </c>
      <c r="AF3025" t="str">
        <f t="shared" si="1605"/>
        <v>-18.7998286687344-3.12901385982296i</v>
      </c>
      <c r="AG3025" t="e">
        <f t="shared" si="1606"/>
        <v>#DIV/0!</v>
      </c>
      <c r="AH3025" t="e">
        <f t="shared" si="1607"/>
        <v>#DIV/0!</v>
      </c>
      <c r="AI3025" t="e">
        <f t="shared" si="1608"/>
        <v>#DIV/0!</v>
      </c>
      <c r="AJ3025" t="e">
        <f t="shared" si="1609"/>
        <v>#DIV/0!</v>
      </c>
      <c r="AK3025"/>
      <c r="AL3025"/>
      <c r="AM3025"/>
      <c r="AN3025"/>
    </row>
    <row r="3026" spans="1:40" x14ac:dyDescent="0.3">
      <c r="A3026"/>
      <c r="B3026">
        <f t="shared" si="1575"/>
        <v>1092000</v>
      </c>
      <c r="C3026" s="186" t="str">
        <f t="shared" si="1578"/>
        <v>-0.000404523049512788+0.00280531321592906i</v>
      </c>
      <c r="D3026" s="158" t="str">
        <f t="shared" si="1579"/>
        <v>-7.45455556533069-1.05276664779737i</v>
      </c>
      <c r="E3026" t="str">
        <f t="shared" si="1580"/>
        <v>79.3216212763724-1453.13294934677i</v>
      </c>
      <c r="F3026" t="str">
        <f t="shared" si="1581"/>
        <v>0.971928811558838+0.140122702059064i</v>
      </c>
      <c r="G3026" t="str">
        <f t="shared" si="1576"/>
        <v>0.971928811558838+0.140122702059064i</v>
      </c>
      <c r="H3026" t="str">
        <f t="shared" si="1582"/>
        <v>11.3463686399916+2.0736008255638i</v>
      </c>
      <c r="I3026" t="str">
        <f t="shared" si="1583"/>
        <v>4288.27397215007i</v>
      </c>
      <c r="J3026" t="str">
        <f t="shared" si="1577"/>
        <v>-4553.66025376322+914.424680582924i</v>
      </c>
      <c r="K3026" t="str">
        <f t="shared" si="1584"/>
        <v>0.181777517660402-0.905217318358296i</v>
      </c>
      <c r="L3026" t="str">
        <f t="shared" si="1585"/>
        <v>0.0464534630463328-0.191189160195552i</v>
      </c>
      <c r="M3026" t="str">
        <f t="shared" si="1586"/>
        <v>0.228230980706735-1.09640647855385i</v>
      </c>
      <c r="N3026" t="str">
        <f t="shared" si="1587"/>
        <v>-13.9597050912003i</v>
      </c>
      <c r="O3026" t="str">
        <f t="shared" si="1588"/>
        <v>0.176531856520318-0.984294927160295i</v>
      </c>
      <c r="P3026" t="str">
        <f t="shared" si="1589"/>
        <v>0.823468143479682+0.984294927160295i</v>
      </c>
      <c r="Q3026" t="str">
        <f t="shared" si="1590"/>
        <v>-0.823468143479682+12.97541016404i</v>
      </c>
      <c r="R3026" t="str">
        <f t="shared" si="1591"/>
        <v>0.0715426868389741-0.0680041136145313i</v>
      </c>
      <c r="S3026" t="str">
        <f t="shared" si="1592"/>
        <v>1.53192922811526i</v>
      </c>
      <c r="T3026" t="str">
        <f t="shared" si="1593"/>
        <v>0.104177489278171+0.109598333026521i</v>
      </c>
      <c r="U3026" t="e">
        <f t="shared" si="1594"/>
        <v>#DIV/0!</v>
      </c>
      <c r="V3026" t="str">
        <f t="shared" si="1595"/>
        <v>0.0000833333333333333-0.00024291047480448i</v>
      </c>
      <c r="W3026" t="e">
        <f t="shared" si="1596"/>
        <v>#DIV/0!</v>
      </c>
      <c r="X3026" t="e">
        <f t="shared" si="1597"/>
        <v>#DIV/0!</v>
      </c>
      <c r="Y3026" t="str">
        <f t="shared" si="1598"/>
        <v>0.00096+4.66564208169927i</v>
      </c>
      <c r="Z3026" t="e">
        <f t="shared" si="1599"/>
        <v>#DIV/0!</v>
      </c>
      <c r="AA3026" t="e">
        <f t="shared" si="1600"/>
        <v>#DIV/0!</v>
      </c>
      <c r="AB3026" t="str">
        <f t="shared" si="1601"/>
        <v>0.0594473321610911+0.0625406558832732i</v>
      </c>
      <c r="AC3026" t="str">
        <f t="shared" si="1602"/>
        <v>1.08213770320295-0.0509047248878811i</v>
      </c>
      <c r="AD3026" t="str">
        <f t="shared" si="1603"/>
        <v>0.0521011346918511+0.0602445045747396i</v>
      </c>
      <c r="AE3026" t="e">
        <f t="shared" si="1604"/>
        <v>#DIV/0!</v>
      </c>
      <c r="AF3026" t="str">
        <f t="shared" si="1605"/>
        <v>-18.8009242053223-3.12636747336117i</v>
      </c>
      <c r="AG3026" t="e">
        <f t="shared" si="1606"/>
        <v>#DIV/0!</v>
      </c>
      <c r="AH3026" t="e">
        <f t="shared" si="1607"/>
        <v>#DIV/0!</v>
      </c>
      <c r="AI3026" t="e">
        <f t="shared" si="1608"/>
        <v>#DIV/0!</v>
      </c>
      <c r="AJ3026" t="e">
        <f t="shared" si="1609"/>
        <v>#DIV/0!</v>
      </c>
      <c r="AK3026"/>
      <c r="AL3026"/>
      <c r="AM3026"/>
      <c r="AN3026"/>
    </row>
    <row r="3027" spans="1:40" x14ac:dyDescent="0.3">
      <c r="A3027"/>
      <c r="B3027">
        <f t="shared" si="1575"/>
        <v>1093000</v>
      </c>
      <c r="C3027" s="186" t="str">
        <f t="shared" si="1578"/>
        <v>-0.000403811677104973+0.00280288897085981i</v>
      </c>
      <c r="D3027" s="158" t="str">
        <f t="shared" si="1579"/>
        <v>-7.45492857162647-1.05187811494954i</v>
      </c>
      <c r="E3027" t="str">
        <f t="shared" si="1580"/>
        <v>79.1769731153584-1451.81134763039i</v>
      </c>
      <c r="F3027" t="str">
        <f t="shared" si="1581"/>
        <v>0.971978175926347+0.140004382225148i</v>
      </c>
      <c r="G3027" t="str">
        <f t="shared" si="1576"/>
        <v>0.971978175926347+0.140004382225148i</v>
      </c>
      <c r="H3027" t="str">
        <f t="shared" si="1582"/>
        <v>11.347088318733+2.07184724490155i</v>
      </c>
      <c r="I3027" t="str">
        <f t="shared" si="1583"/>
        <v>4292.20096296705i</v>
      </c>
      <c r="J3027" t="str">
        <f t="shared" si="1577"/>
        <v>-4562.00594189676+915.262065821554i</v>
      </c>
      <c r="K3027" t="str">
        <f t="shared" si="1584"/>
        <v>0.181457772927299-0.904452909402109i</v>
      </c>
      <c r="L3027" t="str">
        <f t="shared" si="1585"/>
        <v>0.0463732281722283-0.191033715660552i</v>
      </c>
      <c r="M3027" t="str">
        <f t="shared" si="1586"/>
        <v>0.227831001099527-1.09548662506266i</v>
      </c>
      <c r="N3027" t="str">
        <f t="shared" si="1587"/>
        <v>-13.9724887039212i</v>
      </c>
      <c r="O3027" t="str">
        <f t="shared" si="1588"/>
        <v>0.163934929793766-0.986471154567387i</v>
      </c>
      <c r="P3027" t="str">
        <f t="shared" si="1589"/>
        <v>0.836065070206234+0.986471154567387i</v>
      </c>
      <c r="Q3027" t="str">
        <f t="shared" si="1590"/>
        <v>-0.836065070206234+12.9860175493538i</v>
      </c>
      <c r="R3027" t="str">
        <f t="shared" si="1591"/>
        <v>0.0715226029009409-0.0689867094986731i</v>
      </c>
      <c r="S3027" t="str">
        <f t="shared" si="1592"/>
        <v>1.53333209370877i</v>
      </c>
      <c r="T3027" t="str">
        <f t="shared" si="1593"/>
        <v>0.105779535713679+0.109667902453601i</v>
      </c>
      <c r="U3027" t="e">
        <f t="shared" si="1594"/>
        <v>#DIV/0!</v>
      </c>
      <c r="V3027" t="str">
        <f t="shared" si="1595"/>
        <v>0.0000833333333333333-0.000242688232833021i</v>
      </c>
      <c r="W3027" t="e">
        <f t="shared" si="1596"/>
        <v>#DIV/0!</v>
      </c>
      <c r="X3027" t="e">
        <f t="shared" si="1597"/>
        <v>#DIV/0!</v>
      </c>
      <c r="Y3027" t="str">
        <f t="shared" si="1598"/>
        <v>0.00096+4.66991464770816i</v>
      </c>
      <c r="Z3027" t="e">
        <f t="shared" si="1599"/>
        <v>#DIV/0!</v>
      </c>
      <c r="AA3027" t="e">
        <f t="shared" si="1600"/>
        <v>#DIV/0!</v>
      </c>
      <c r="AB3027" t="str">
        <f t="shared" si="1601"/>
        <v>0.0603615160913146+0.0625803546403515i</v>
      </c>
      <c r="AC3027" t="str">
        <f t="shared" si="1602"/>
        <v>1.08230816613915-0.051867488699665i</v>
      </c>
      <c r="AD3027" t="str">
        <f t="shared" si="1603"/>
        <v>0.0528786899892336+0.0603553050226387i</v>
      </c>
      <c r="AE3027" t="e">
        <f t="shared" si="1604"/>
        <v>#DIV/0!</v>
      </c>
      <c r="AF3027" t="str">
        <f t="shared" si="1605"/>
        <v>-18.8020168903595-3.12372535985109i</v>
      </c>
      <c r="AG3027" t="e">
        <f t="shared" si="1606"/>
        <v>#DIV/0!</v>
      </c>
      <c r="AH3027" t="e">
        <f t="shared" si="1607"/>
        <v>#DIV/0!</v>
      </c>
      <c r="AI3027" t="e">
        <f t="shared" si="1608"/>
        <v>#DIV/0!</v>
      </c>
      <c r="AJ3027" t="e">
        <f t="shared" si="1609"/>
        <v>#DIV/0!</v>
      </c>
      <c r="AK3027"/>
      <c r="AL3027"/>
      <c r="AM3027"/>
      <c r="AN3027"/>
    </row>
    <row r="3028" spans="1:40" x14ac:dyDescent="0.3">
      <c r="A3028"/>
      <c r="B3028">
        <f t="shared" si="1575"/>
        <v>1094000</v>
      </c>
      <c r="C3028" s="186" t="str">
        <f t="shared" si="1578"/>
        <v>-0.000403102154551949+0.00280046878779606i</v>
      </c>
      <c r="D3028" s="158" t="str">
        <f t="shared" si="1579"/>
        <v>-7.45530060795876-1.05099101251568i</v>
      </c>
      <c r="E3028" t="str">
        <f t="shared" si="1580"/>
        <v>79.0327198661121-1450.49214048741i</v>
      </c>
      <c r="F3028" t="str">
        <f t="shared" si="1581"/>
        <v>0.972027411927025+0.139886253028971i</v>
      </c>
      <c r="G3028" t="str">
        <f t="shared" si="1576"/>
        <v>0.972027411927025+0.139886253028971i</v>
      </c>
      <c r="H3028" t="str">
        <f t="shared" si="1582"/>
        <v>11.3478061256384+2.07009649700501i</v>
      </c>
      <c r="I3028" t="str">
        <f t="shared" si="1583"/>
        <v>4296.12795378404i</v>
      </c>
      <c r="J3028" t="str">
        <f t="shared" si="1577"/>
        <v>-4570.3592691041+916.099451060184i</v>
      </c>
      <c r="K3028" t="str">
        <f t="shared" si="1584"/>
        <v>0.181138859942071-0.903689732128008i</v>
      </c>
      <c r="L3028" t="str">
        <f t="shared" si="1585"/>
        <v>0.0462931969231773-0.190878505917454i</v>
      </c>
      <c r="M3028" t="str">
        <f t="shared" si="1586"/>
        <v>0.227432056865248-1.09456823804546i</v>
      </c>
      <c r="N3028" t="str">
        <f t="shared" si="1587"/>
        <v>-13.9852723166421i</v>
      </c>
      <c r="O3028" t="str">
        <f t="shared" si="1588"/>
        <v>0.151311213062188-0.988486174309813i</v>
      </c>
      <c r="P3028" t="str">
        <f t="shared" si="1589"/>
        <v>0.848688786937812+0.988486174309813i</v>
      </c>
      <c r="Q3028" t="str">
        <f t="shared" si="1590"/>
        <v>-0.848688786937812+12.9967861423323i</v>
      </c>
      <c r="R3028" t="str">
        <f t="shared" si="1591"/>
        <v>0.0714872968719595-0.0699680093403731i</v>
      </c>
      <c r="S3028" t="str">
        <f t="shared" si="1592"/>
        <v>1.53473495930228i</v>
      </c>
      <c r="T3028" t="str">
        <f t="shared" si="1593"/>
        <v>0.107382349967459+0.109714053655417i</v>
      </c>
      <c r="U3028" t="e">
        <f t="shared" si="1594"/>
        <v>#DIV/0!</v>
      </c>
      <c r="V3028" t="str">
        <f t="shared" si="1595"/>
        <v>0.0000833333333333333-0.000242466397154015i</v>
      </c>
      <c r="W3028" t="e">
        <f t="shared" si="1596"/>
        <v>#DIV/0!</v>
      </c>
      <c r="X3028" t="e">
        <f t="shared" si="1597"/>
        <v>#DIV/0!</v>
      </c>
      <c r="Y3028" t="str">
        <f t="shared" si="1598"/>
        <v>0.00096+4.67418721371704i</v>
      </c>
      <c r="Z3028" t="e">
        <f t="shared" si="1599"/>
        <v>#DIV/0!</v>
      </c>
      <c r="AA3028" t="e">
        <f t="shared" si="1600"/>
        <v>#DIV/0!</v>
      </c>
      <c r="AB3028" t="str">
        <f t="shared" si="1601"/>
        <v>0.0612761381655957+0.062606690136081i</v>
      </c>
      <c r="AC3028" t="str">
        <f t="shared" si="1602"/>
        <v>1.08246345265187-0.0528321462749721i</v>
      </c>
      <c r="AD3028" t="str">
        <f t="shared" si="1603"/>
        <v>0.0536573427129319+0.0604561036723182i</v>
      </c>
      <c r="AE3028" t="e">
        <f t="shared" si="1604"/>
        <v>#DIV/0!</v>
      </c>
      <c r="AF3028" t="str">
        <f t="shared" si="1605"/>
        <v>-18.8031067335972-3.12108750952069i</v>
      </c>
      <c r="AG3028" t="e">
        <f t="shared" si="1606"/>
        <v>#DIV/0!</v>
      </c>
      <c r="AH3028" t="e">
        <f t="shared" si="1607"/>
        <v>#DIV/0!</v>
      </c>
      <c r="AI3028" t="e">
        <f t="shared" si="1608"/>
        <v>#DIV/0!</v>
      </c>
      <c r="AJ3028" t="e">
        <f t="shared" si="1609"/>
        <v>#DIV/0!</v>
      </c>
      <c r="AK3028"/>
      <c r="AL3028"/>
      <c r="AM3028"/>
      <c r="AN3028"/>
    </row>
    <row r="3029" spans="1:40" x14ac:dyDescent="0.3">
      <c r="A3029"/>
      <c r="B3029">
        <f t="shared" si="1575"/>
        <v>1095000</v>
      </c>
      <c r="C3029" s="186" t="str">
        <f t="shared" si="1578"/>
        <v>-0.000402394475534125+0.00279805265687146i</v>
      </c>
      <c r="D3029" s="158" t="str">
        <f t="shared" si="1579"/>
        <v>-7.45567167764109-1.05010533723881i</v>
      </c>
      <c r="E3029" t="str">
        <f t="shared" si="1580"/>
        <v>78.8888600938006-1449.17532143546i</v>
      </c>
      <c r="F3029" t="str">
        <f t="shared" si="1581"/>
        <v>0.972076519999391+0.139768314035846i</v>
      </c>
      <c r="G3029" t="str">
        <f t="shared" si="1576"/>
        <v>0.972076519999391+0.139768314035846i</v>
      </c>
      <c r="H3029" t="str">
        <f t="shared" si="1582"/>
        <v>11.348522067104+2.06834857538643i</v>
      </c>
      <c r="I3029" t="str">
        <f t="shared" si="1583"/>
        <v>4300.05494460103i</v>
      </c>
      <c r="J3029" t="str">
        <f t="shared" si="1577"/>
        <v>-4578.72023538526+916.936836298812i</v>
      </c>
      <c r="K3029" t="str">
        <f t="shared" si="1584"/>
        <v>0.180820775862013-0.902927783727576i</v>
      </c>
      <c r="L3029" t="str">
        <f t="shared" si="1585"/>
        <v>0.0462133686250174-0.190723530486346i</v>
      </c>
      <c r="M3029" t="str">
        <f t="shared" si="1586"/>
        <v>0.22703414448703-1.09365131421392i</v>
      </c>
      <c r="N3029" t="str">
        <f t="shared" si="1587"/>
        <v>-13.998055929363i</v>
      </c>
      <c r="O3029" t="str">
        <f t="shared" si="1588"/>
        <v>0.138662769274798-0.990339657096011i</v>
      </c>
      <c r="P3029" t="str">
        <f t="shared" si="1589"/>
        <v>0.861337230725202+0.990339657096011i</v>
      </c>
      <c r="Q3029" t="str">
        <f t="shared" si="1590"/>
        <v>-0.861337230725202+13.007716272267i</v>
      </c>
      <c r="R3029" t="str">
        <f t="shared" si="1591"/>
        <v>0.0714368060677969-0.0709477660888934i</v>
      </c>
      <c r="S3029" t="str">
        <f t="shared" si="1592"/>
        <v>1.5361378248958i</v>
      </c>
      <c r="T3029" t="str">
        <f t="shared" si="1593"/>
        <v>0.108985547081009+0.109736779890489i</v>
      </c>
      <c r="U3029" t="e">
        <f t="shared" si="1594"/>
        <v>#DIV/0!</v>
      </c>
      <c r="V3029" t="str">
        <f t="shared" si="1595"/>
        <v>0.0000833333333333333-0.000242244966654331i</v>
      </c>
      <c r="W3029" t="e">
        <f t="shared" si="1596"/>
        <v>#DIV/0!</v>
      </c>
      <c r="X3029" t="e">
        <f t="shared" si="1597"/>
        <v>#DIV/0!</v>
      </c>
      <c r="Y3029" t="str">
        <f t="shared" si="1598"/>
        <v>0.00096+4.67845977972592i</v>
      </c>
      <c r="Z3029" t="e">
        <f t="shared" si="1599"/>
        <v>#DIV/0!</v>
      </c>
      <c r="AA3029" t="e">
        <f t="shared" si="1600"/>
        <v>#DIV/0!</v>
      </c>
      <c r="AB3029" t="str">
        <f t="shared" si="1601"/>
        <v>0.0621909787131004+0.0626196585235364i</v>
      </c>
      <c r="AC3029" t="str">
        <f t="shared" si="1602"/>
        <v>1.08260354748683-0.0537984450008711i</v>
      </c>
      <c r="AD3029" t="str">
        <f t="shared" si="1603"/>
        <v>0.054436963640984+0.0605468942625903i</v>
      </c>
      <c r="AE3029" t="e">
        <f t="shared" si="1604"/>
        <v>#DIV/0!</v>
      </c>
      <c r="AF3029" t="str">
        <f t="shared" si="1605"/>
        <v>-18.8041937447451-3.11845391262524i</v>
      </c>
      <c r="AG3029" t="e">
        <f t="shared" si="1606"/>
        <v>#DIV/0!</v>
      </c>
      <c r="AH3029" t="e">
        <f t="shared" si="1607"/>
        <v>#DIV/0!</v>
      </c>
      <c r="AI3029" t="e">
        <f t="shared" si="1608"/>
        <v>#DIV/0!</v>
      </c>
      <c r="AJ3029" t="e">
        <f t="shared" si="1609"/>
        <v>#DIV/0!</v>
      </c>
      <c r="AK3029"/>
      <c r="AL3029"/>
      <c r="AM3029"/>
      <c r="AN3029"/>
    </row>
    <row r="3030" spans="1:40" x14ac:dyDescent="0.3">
      <c r="A3030"/>
      <c r="B3030">
        <f t="shared" si="1575"/>
        <v>1096000</v>
      </c>
      <c r="C3030" s="186" t="str">
        <f t="shared" si="1578"/>
        <v>-0.000401688633758484+0.00279564056825044i</v>
      </c>
      <c r="D3030" s="158" t="str">
        <f t="shared" si="1579"/>
        <v>-7.45604178397324-1.04922108587113i</v>
      </c>
      <c r="E3030" t="str">
        <f t="shared" si="1580"/>
        <v>78.7453923700979-1447.86088401548i</v>
      </c>
      <c r="F3030" t="str">
        <f t="shared" si="1581"/>
        <v>0.972125500580142+0.13965056481231i</v>
      </c>
      <c r="G3030" t="str">
        <f t="shared" si="1576"/>
        <v>0.972125500580142+0.13965056481231i</v>
      </c>
      <c r="H3030" t="str">
        <f t="shared" si="1582"/>
        <v>11.3492361494994+2.06660347357652i</v>
      </c>
      <c r="I3030" t="str">
        <f t="shared" si="1583"/>
        <v>4303.98193541802i</v>
      </c>
      <c r="J3030" t="str">
        <f t="shared" si="1577"/>
        <v>-4587.08884074022+917.774221537441i</v>
      </c>
      <c r="K3030" t="str">
        <f t="shared" si="1584"/>
        <v>0.180503517856381-0.902167061400278i</v>
      </c>
      <c r="L3030" t="str">
        <f t="shared" si="1585"/>
        <v>0.0461337426063112-0.190568788888406i</v>
      </c>
      <c r="M3030" t="str">
        <f t="shared" si="1586"/>
        <v>0.226637260462692-1.09273585028868i</v>
      </c>
      <c r="N3030" t="str">
        <f t="shared" si="1587"/>
        <v>-14.0108395420838i</v>
      </c>
      <c r="O3030" t="str">
        <f t="shared" si="1588"/>
        <v>0.125991665421768-0.992031300032539i</v>
      </c>
      <c r="P3030" t="str">
        <f t="shared" si="1589"/>
        <v>0.874008334578232+0.992031300032539i</v>
      </c>
      <c r="Q3030" t="str">
        <f t="shared" si="1590"/>
        <v>-0.874008334578232+13.0188082420513i</v>
      </c>
      <c r="R3030" t="str">
        <f t="shared" si="1591"/>
        <v>0.0713711725424354-0.0719257336631145i</v>
      </c>
      <c r="S3030" t="str">
        <f t="shared" si="1592"/>
        <v>1.53754069048931i</v>
      </c>
      <c r="T3030" t="str">
        <f t="shared" si="1593"/>
        <v>0.110588742200335+0.109736081911928i</v>
      </c>
      <c r="U3030" t="e">
        <f t="shared" si="1594"/>
        <v>#DIV/0!</v>
      </c>
      <c r="V3030" t="str">
        <f t="shared" si="1595"/>
        <v>0.0000833333333333333-0.000242023940224901i</v>
      </c>
      <c r="W3030" t="e">
        <f t="shared" si="1596"/>
        <v>#DIV/0!</v>
      </c>
      <c r="X3030" t="e">
        <f t="shared" si="1597"/>
        <v>#DIV/0!</v>
      </c>
      <c r="Y3030" t="str">
        <f t="shared" si="1598"/>
        <v>0.00096+4.6827323457348i</v>
      </c>
      <c r="Z3030" t="e">
        <f t="shared" si="1599"/>
        <v>#DIV/0!</v>
      </c>
      <c r="AA3030" t="e">
        <f t="shared" si="1600"/>
        <v>#DIV/0!</v>
      </c>
      <c r="AB3030" t="str">
        <f t="shared" si="1601"/>
        <v>0.0631058181226309+0.0626192602324695i</v>
      </c>
      <c r="AC3030" t="str">
        <f t="shared" si="1602"/>
        <v>1.08272844031315-0.0547661322331086i</v>
      </c>
      <c r="AD3030" t="str">
        <f t="shared" si="1603"/>
        <v>0.0552174236715849+0.0606276721980754i</v>
      </c>
      <c r="AE3030" t="e">
        <f t="shared" si="1604"/>
        <v>#DIV/0!</v>
      </c>
      <c r="AF3030" t="str">
        <f t="shared" si="1605"/>
        <v>-18.8052779334726-3.11582455944765i</v>
      </c>
      <c r="AG3030" t="e">
        <f t="shared" si="1606"/>
        <v>#DIV/0!</v>
      </c>
      <c r="AH3030" t="e">
        <f t="shared" si="1607"/>
        <v>#DIV/0!</v>
      </c>
      <c r="AI3030" t="e">
        <f t="shared" si="1608"/>
        <v>#DIV/0!</v>
      </c>
      <c r="AJ3030" t="e">
        <f t="shared" si="1609"/>
        <v>#DIV/0!</v>
      </c>
      <c r="AK3030"/>
      <c r="AL3030"/>
      <c r="AM3030"/>
      <c r="AN3030"/>
    </row>
    <row r="3031" spans="1:40" x14ac:dyDescent="0.3">
      <c r="A3031"/>
      <c r="B3031">
        <f t="shared" si="1575"/>
        <v>1097000</v>
      </c>
      <c r="C3031" s="186" t="str">
        <f t="shared" si="1578"/>
        <v>-0.000400984622958457+0.00279323251212798i</v>
      </c>
      <c r="D3031" s="158" t="str">
        <f t="shared" si="1579"/>
        <v>-7.45641093024106-1.04833825517391i</v>
      </c>
      <c r="E3031" t="str">
        <f t="shared" si="1580"/>
        <v>78.6023152731465-1446.54882179162i</v>
      </c>
      <c r="F3031" t="str">
        <f t="shared" si="1581"/>
        <v>0.972174354104137+0.139533004926116i</v>
      </c>
      <c r="G3031" t="str">
        <f t="shared" si="1576"/>
        <v>0.972174354104137+0.139533004926116i</v>
      </c>
      <c r="H3031" t="str">
        <f t="shared" si="1582"/>
        <v>11.3499483791674+2.06486118512423i</v>
      </c>
      <c r="I3031" t="str">
        <f t="shared" si="1583"/>
        <v>4307.908926235i</v>
      </c>
      <c r="J3031" t="str">
        <f t="shared" si="1577"/>
        <v>-4595.46508516898+918.61160677607i</v>
      </c>
      <c r="K3031" t="str">
        <f t="shared" si="1584"/>
        <v>0.180187083106328-0.901407562353416i</v>
      </c>
      <c r="L3031" t="str">
        <f t="shared" si="1585"/>
        <v>0.0460543181983329-0.190414280645905i</v>
      </c>
      <c r="M3031" t="str">
        <f t="shared" si="1586"/>
        <v>0.226241401304661-1.09182184299932i</v>
      </c>
      <c r="N3031" t="str">
        <f t="shared" si="1587"/>
        <v>-14.0236231548047i</v>
      </c>
      <c r="O3031" t="str">
        <f t="shared" si="1588"/>
        <v>0.113299972196052-0.993560826673623i</v>
      </c>
      <c r="P3031" t="str">
        <f t="shared" si="1589"/>
        <v>0.886700027803948+0.993560826673623i</v>
      </c>
      <c r="Q3031" t="str">
        <f t="shared" si="1590"/>
        <v>-0.886700027803948+13.0300623281311i</v>
      </c>
      <c r="R3031" t="str">
        <f t="shared" si="1591"/>
        <v>0.0712904430592804-0.0729016670623258i</v>
      </c>
      <c r="S3031" t="str">
        <f t="shared" si="1592"/>
        <v>1.53894355608282i</v>
      </c>
      <c r="T3031" t="str">
        <f t="shared" si="1593"/>
        <v>0.112191550753261+0.109711967956369i</v>
      </c>
      <c r="U3031" t="e">
        <f t="shared" si="1594"/>
        <v>#DIV/0!</v>
      </c>
      <c r="V3031" t="str">
        <f t="shared" si="1595"/>
        <v>0.0000833333333333333-0.000241803316760704i</v>
      </c>
      <c r="W3031" t="e">
        <f t="shared" si="1596"/>
        <v>#DIV/0!</v>
      </c>
      <c r="X3031" t="e">
        <f t="shared" si="1597"/>
        <v>#DIV/0!</v>
      </c>
      <c r="Y3031" t="str">
        <f t="shared" si="1598"/>
        <v>0.00096+4.68700491174368i</v>
      </c>
      <c r="Z3031" t="e">
        <f t="shared" si="1599"/>
        <v>#DIV/0!</v>
      </c>
      <c r="AA3031" t="e">
        <f t="shared" si="1600"/>
        <v>#DIV/0!</v>
      </c>
      <c r="AB3031" t="str">
        <f t="shared" si="1601"/>
        <v>0.0640204369438045+0.0626054999629932i</v>
      </c>
      <c r="AC3031" t="str">
        <f t="shared" si="1602"/>
        <v>1.08283812571779-0.0557349554125999i</v>
      </c>
      <c r="AD3031" t="str">
        <f t="shared" si="1603"/>
        <v>0.055998593844085+0.0606984345425525i</v>
      </c>
      <c r="AE3031" t="e">
        <f t="shared" si="1604"/>
        <v>#DIV/0!</v>
      </c>
      <c r="AF3031" t="str">
        <f t="shared" si="1605"/>
        <v>-18.8063593094085-3.11319944029814i</v>
      </c>
      <c r="AG3031" t="e">
        <f t="shared" si="1606"/>
        <v>#DIV/0!</v>
      </c>
      <c r="AH3031" t="e">
        <f t="shared" si="1607"/>
        <v>#DIV/0!</v>
      </c>
      <c r="AI3031" t="e">
        <f t="shared" si="1608"/>
        <v>#DIV/0!</v>
      </c>
      <c r="AJ3031" t="e">
        <f t="shared" si="1609"/>
        <v>#DIV/0!</v>
      </c>
      <c r="AK3031"/>
      <c r="AL3031"/>
      <c r="AM3031"/>
      <c r="AN3031"/>
    </row>
    <row r="3032" spans="1:40" x14ac:dyDescent="0.3">
      <c r="A3032"/>
      <c r="B3032">
        <f t="shared" si="1575"/>
        <v>1098000</v>
      </c>
      <c r="C3032" s="186" t="str">
        <f t="shared" si="1578"/>
        <v>-0.00040028243689375+0.00279082847872951i</v>
      </c>
      <c r="D3032" s="158" t="str">
        <f t="shared" si="1579"/>
        <v>-7.45677911971653-1.04745684191741i</v>
      </c>
      <c r="E3032" t="str">
        <f t="shared" si="1580"/>
        <v>78.4596273875201-1445.23912835108i</v>
      </c>
      <c r="F3032" t="str">
        <f t="shared" si="1581"/>
        <v>0.972223081004392+0.139415633946218i</v>
      </c>
      <c r="G3032" t="str">
        <f t="shared" si="1576"/>
        <v>0.972223081004392+0.139415633946218i</v>
      </c>
      <c r="H3032" t="str">
        <f t="shared" si="1582"/>
        <v>11.350658762424+2.06312170359665i</v>
      </c>
      <c r="I3032" t="str">
        <f t="shared" si="1583"/>
        <v>4311.83591705199i</v>
      </c>
      <c r="J3032" t="str">
        <f t="shared" si="1577"/>
        <v>-4603.84896867155+919.448992014699i</v>
      </c>
      <c r="K3032" t="str">
        <f t="shared" si="1584"/>
        <v>0.179871468804845-0.900649283802123i</v>
      </c>
      <c r="L3032" t="str">
        <f t="shared" si="1585"/>
        <v>0.0459750947350564-0.1902600052822i</v>
      </c>
      <c r="M3032" t="str">
        <f t="shared" si="1586"/>
        <v>0.225846563539901-1.09090928908432i</v>
      </c>
      <c r="N3032" t="str">
        <f t="shared" si="1587"/>
        <v>-14.0364067675256i</v>
      </c>
      <c r="O3032" t="str">
        <f t="shared" si="1588"/>
        <v>0.100589763655578-0.994927987066257i</v>
      </c>
      <c r="P3032" t="str">
        <f t="shared" si="1589"/>
        <v>0.899410236344422+0.994927987066257i</v>
      </c>
      <c r="Q3032" t="str">
        <f t="shared" si="1590"/>
        <v>-0.899410236344422+13.0414787804593i</v>
      </c>
      <c r="R3032" t="str">
        <f t="shared" si="1591"/>
        <v>0.0711946690592597-0.0738753224759334i</v>
      </c>
      <c r="S3032" t="str">
        <f t="shared" si="1592"/>
        <v>1.54034642167633i</v>
      </c>
      <c r="T3032" t="str">
        <f t="shared" si="1593"/>
        <v>0.113793588625989+0.109664453727861i</v>
      </c>
      <c r="U3032" t="e">
        <f t="shared" si="1594"/>
        <v>#DIV/0!</v>
      </c>
      <c r="V3032" t="str">
        <f t="shared" si="1595"/>
        <v>0.0000833333333333333-0.00024158309516074i</v>
      </c>
      <c r="W3032" t="e">
        <f t="shared" si="1596"/>
        <v>#DIV/0!</v>
      </c>
      <c r="X3032" t="e">
        <f t="shared" si="1597"/>
        <v>#DIV/0!</v>
      </c>
      <c r="Y3032" t="str">
        <f t="shared" si="1598"/>
        <v>0.00096+4.69127747775257i</v>
      </c>
      <c r="Z3032" t="e">
        <f t="shared" si="1599"/>
        <v>#DIV/0!</v>
      </c>
      <c r="AA3032" t="e">
        <f t="shared" si="1600"/>
        <v>#DIV/0!</v>
      </c>
      <c r="AB3032" t="str">
        <f t="shared" si="1601"/>
        <v>0.0649346159878052+0.0625783866763891i</v>
      </c>
      <c r="AC3032" t="str">
        <f t="shared" si="1602"/>
        <v>1.08293260319681-0.0567046621814863i</v>
      </c>
      <c r="AD3032" t="str">
        <f t="shared" si="1603"/>
        <v>0.0567803453597033+0.0607591800120558i</v>
      </c>
      <c r="AE3032" t="e">
        <f t="shared" si="1604"/>
        <v>#DIV/0!</v>
      </c>
      <c r="AF3032" t="str">
        <f t="shared" si="1605"/>
        <v>-18.8074378821405-3.11057854551406i</v>
      </c>
      <c r="AG3032" t="e">
        <f t="shared" si="1606"/>
        <v>#DIV/0!</v>
      </c>
      <c r="AH3032" t="e">
        <f t="shared" si="1607"/>
        <v>#DIV/0!</v>
      </c>
      <c r="AI3032" t="e">
        <f t="shared" si="1608"/>
        <v>#DIV/0!</v>
      </c>
      <c r="AJ3032" t="e">
        <f t="shared" si="1609"/>
        <v>#DIV/0!</v>
      </c>
      <c r="AK3032"/>
      <c r="AL3032"/>
      <c r="AM3032"/>
      <c r="AN3032"/>
    </row>
    <row r="3033" spans="1:40" x14ac:dyDescent="0.3">
      <c r="A3033"/>
      <c r="B3033">
        <f t="shared" ref="B3033:B3096" si="1610">B3032+1000</f>
        <v>1099000</v>
      </c>
      <c r="C3033" s="186" t="str">
        <f t="shared" si="1578"/>
        <v>-0.000399582069350278+0.0027884284583109i</v>
      </c>
      <c r="D3033" s="158" t="str">
        <f t="shared" si="1579"/>
        <v>-7.457146355658-1.04657684288099i</v>
      </c>
      <c r="E3033" t="str">
        <f t="shared" si="1580"/>
        <v>78.3173273041937-1443.93179730412i</v>
      </c>
      <c r="F3033" t="str">
        <f t="shared" si="1581"/>
        <v>0.972271681712128+0.139298451442788i</v>
      </c>
      <c r="G3033" t="str">
        <f t="shared" si="1576"/>
        <v>0.972271681712128+0.139298451442788i</v>
      </c>
      <c r="H3033" t="str">
        <f t="shared" si="1582"/>
        <v>11.3513673055588+2.06138502257913i</v>
      </c>
      <c r="I3033" t="str">
        <f t="shared" si="1583"/>
        <v>4315.76290786898i</v>
      </c>
      <c r="J3033" t="str">
        <f t="shared" si="1577"/>
        <v>-4612.24049124793+920.286377253329i</v>
      </c>
      <c r="K3033" t="str">
        <f t="shared" si="1584"/>
        <v>0.179556672156705-0.899892222969323i</v>
      </c>
      <c r="L3033" t="str">
        <f t="shared" si="1585"/>
        <v>0.0458960715531415-0.190105962321736i</v>
      </c>
      <c r="M3033" t="str">
        <f t="shared" si="1586"/>
        <v>0.225452743709847-1.08999818529106i</v>
      </c>
      <c r="N3033" t="str">
        <f t="shared" si="1587"/>
        <v>-14.0491903802465i</v>
      </c>
      <c r="O3033" t="str">
        <f t="shared" si="1588"/>
        <v>0.0878631168839277-0.996132557791101i</v>
      </c>
      <c r="P3033" t="str">
        <f t="shared" si="1589"/>
        <v>0.912136883116072+0.996132557791101i</v>
      </c>
      <c r="Q3033" t="str">
        <f t="shared" si="1590"/>
        <v>-0.912136883116072+13.0530578224554i</v>
      </c>
      <c r="R3033" t="str">
        <f t="shared" si="1591"/>
        <v>0.0710839066258437-0.074846457392135i</v>
      </c>
      <c r="S3033" t="str">
        <f t="shared" si="1592"/>
        <v>1.54174928726985i</v>
      </c>
      <c r="T3033" t="str">
        <f t="shared" si="1593"/>
        <v>0.115394472338997+0.109593562376751i</v>
      </c>
      <c r="U3033" t="e">
        <f t="shared" si="1594"/>
        <v>#DIV/0!</v>
      </c>
      <c r="V3033" t="str">
        <f t="shared" si="1595"/>
        <v>0.0000833333333333333-0.000241363274328018i</v>
      </c>
      <c r="W3033" t="e">
        <f t="shared" si="1596"/>
        <v>#DIV/0!</v>
      </c>
      <c r="X3033" t="e">
        <f t="shared" si="1597"/>
        <v>#DIV/0!</v>
      </c>
      <c r="Y3033" t="str">
        <f t="shared" si="1598"/>
        <v>0.00096+4.69555004376145i</v>
      </c>
      <c r="Z3033" t="e">
        <f t="shared" si="1599"/>
        <v>#DIV/0!</v>
      </c>
      <c r="AA3033" t="e">
        <f t="shared" si="1600"/>
        <v>#DIV/0!</v>
      </c>
      <c r="AB3033" t="str">
        <f t="shared" si="1601"/>
        <v>0.065848136427757+0.0625379335830578i</v>
      </c>
      <c r="AC3033" t="str">
        <f t="shared" si="1602"/>
        <v>1.0830118771432-0.0576750004988087i</v>
      </c>
      <c r="AD3033" t="str">
        <f t="shared" si="1603"/>
        <v>0.0575625496020913+0.060809908967751i</v>
      </c>
      <c r="AE3033" t="e">
        <f t="shared" si="1604"/>
        <v>#DIV/0!</v>
      </c>
      <c r="AF3033" t="str">
        <f t="shared" si="1605"/>
        <v>-18.8085136612168-3.10796186546012i</v>
      </c>
      <c r="AG3033" t="e">
        <f t="shared" si="1606"/>
        <v>#DIV/0!</v>
      </c>
      <c r="AH3033" t="e">
        <f t="shared" si="1607"/>
        <v>#DIV/0!</v>
      </c>
      <c r="AI3033" t="e">
        <f t="shared" si="1608"/>
        <v>#DIV/0!</v>
      </c>
      <c r="AJ3033" t="e">
        <f t="shared" si="1609"/>
        <v>#DIV/0!</v>
      </c>
      <c r="AK3033"/>
      <c r="AL3033"/>
      <c r="AM3033"/>
      <c r="AN3033"/>
    </row>
    <row r="3034" spans="1:40" x14ac:dyDescent="0.3">
      <c r="A3034"/>
      <c r="B3034">
        <f t="shared" si="1610"/>
        <v>1100000</v>
      </c>
      <c r="C3034" s="186" t="str">
        <f t="shared" si="1578"/>
        <v>-0.00039888351413999+0.00278603244115822i</v>
      </c>
      <c r="D3034" s="158" t="str">
        <f t="shared" si="1579"/>
        <v>-7.45751264131018-1.04569825485298i</v>
      </c>
      <c r="E3034" t="str">
        <f t="shared" si="1580"/>
        <v>78.1754136205067-1442.62682228385i</v>
      </c>
      <c r="F3034" t="str">
        <f t="shared" si="1581"/>
        <v>0.972320156656753+0.139181456987199i</v>
      </c>
      <c r="G3034" t="str">
        <f t="shared" si="1576"/>
        <v>0.972320156656753+0.139181456987199i</v>
      </c>
      <c r="H3034" t="str">
        <f t="shared" si="1582"/>
        <v>11.3520740148353+2.0596511356751i</v>
      </c>
      <c r="I3034" t="str">
        <f t="shared" si="1583"/>
        <v>4319.68989868597i</v>
      </c>
      <c r="J3034" t="str">
        <f t="shared" si="1577"/>
        <v>-4620.63965289811+921.123762491957i</v>
      </c>
      <c r="K3034" t="str">
        <f t="shared" si="1584"/>
        <v>0.179242690378403-0.899136377085722i</v>
      </c>
      <c r="L3034" t="str">
        <f t="shared" si="1585"/>
        <v>0.0458172479919217-0.189952151290042i</v>
      </c>
      <c r="M3034" t="str">
        <f t="shared" si="1586"/>
        <v>0.225059938370325-1.08908852837576i</v>
      </c>
      <c r="N3034" t="str">
        <f t="shared" si="1587"/>
        <v>-14.0619739929673i</v>
      </c>
      <c r="O3034" t="str">
        <f t="shared" si="1588"/>
        <v>0.0751221116510914-0.997174341998971i</v>
      </c>
      <c r="P3034" t="str">
        <f t="shared" si="1589"/>
        <v>0.924877888348909+0.997174341998971i</v>
      </c>
      <c r="Q3034" t="str">
        <f t="shared" si="1590"/>
        <v>-0.924877888348909+13.0647996509683i</v>
      </c>
      <c r="R3034" t="str">
        <f t="shared" si="1591"/>
        <v>0.0709582164470444-0.0758148307053484i</v>
      </c>
      <c r="S3034" t="str">
        <f t="shared" si="1592"/>
        <v>1.54315215286336i</v>
      </c>
      <c r="T3034" t="str">
        <f t="shared" si="1593"/>
        <v>0.11699381922193+0.109499324473601i</v>
      </c>
      <c r="U3034" t="e">
        <f t="shared" si="1594"/>
        <v>#DIV/0!</v>
      </c>
      <c r="V3034" t="str">
        <f t="shared" si="1595"/>
        <v>0.0000833333333333333-0.000241143853169538i</v>
      </c>
      <c r="W3034" t="e">
        <f t="shared" si="1596"/>
        <v>#DIV/0!</v>
      </c>
      <c r="X3034" t="e">
        <f t="shared" si="1597"/>
        <v>#DIV/0!</v>
      </c>
      <c r="Y3034" t="str">
        <f t="shared" si="1598"/>
        <v>0.00096+4.69982260977033i</v>
      </c>
      <c r="Z3034" t="e">
        <f t="shared" si="1599"/>
        <v>#DIV/0!</v>
      </c>
      <c r="AA3034" t="e">
        <f t="shared" si="1600"/>
        <v>#DIV/0!</v>
      </c>
      <c r="AB3034" t="str">
        <f t="shared" si="1601"/>
        <v>0.0667607798985231+0.0624841581276352i</v>
      </c>
      <c r="AC3034" t="str">
        <f t="shared" si="1602"/>
        <v>1.08307595683154-0.0586457187555733i</v>
      </c>
      <c r="AD3034" t="str">
        <f t="shared" si="1603"/>
        <v>0.058345078157645+0.0608506234085771i</v>
      </c>
      <c r="AE3034" t="e">
        <f t="shared" si="1604"/>
        <v>#DIV/0!</v>
      </c>
      <c r="AF3034" t="str">
        <f t="shared" si="1605"/>
        <v>-18.8095866561455-3.10534939052808i</v>
      </c>
      <c r="AG3034" t="e">
        <f t="shared" si="1606"/>
        <v>#DIV/0!</v>
      </c>
      <c r="AH3034" t="e">
        <f t="shared" si="1607"/>
        <v>#DIV/0!</v>
      </c>
      <c r="AI3034" t="e">
        <f t="shared" si="1608"/>
        <v>#DIV/0!</v>
      </c>
      <c r="AJ3034" t="e">
        <f t="shared" si="1609"/>
        <v>#DIV/0!</v>
      </c>
      <c r="AK3034"/>
      <c r="AL3034"/>
      <c r="AM3034"/>
      <c r="AN3034"/>
    </row>
    <row r="3035" spans="1:40" x14ac:dyDescent="0.3">
      <c r="A3035"/>
      <c r="B3035">
        <f t="shared" si="1610"/>
        <v>1101000</v>
      </c>
      <c r="C3035" s="186" t="str">
        <f t="shared" si="1578"/>
        <v>-0.000398186765100745+0.00278364041758771i</v>
      </c>
      <c r="D3035" s="158" t="str">
        <f t="shared" si="1579"/>
        <v>-7.45787797990412-1.04482107463065i</v>
      </c>
      <c r="E3035" t="str">
        <f t="shared" si="1580"/>
        <v>78.0338849401254-1441.32419694616i</v>
      </c>
      <c r="F3035" t="str">
        <f t="shared" si="1581"/>
        <v>0.972368506265871+0.13906465015202i</v>
      </c>
      <c r="G3035" t="str">
        <f t="shared" si="1576"/>
        <v>0.972368506265871+0.13906465015202i</v>
      </c>
      <c r="H3035" t="str">
        <f t="shared" si="1582"/>
        <v>11.3527788964903+2.05792003650597i</v>
      </c>
      <c r="I3035" t="str">
        <f t="shared" si="1583"/>
        <v>4323.61688950295i</v>
      </c>
      <c r="J3035" t="str">
        <f t="shared" si="1577"/>
        <v>-4629.0464536221+921.961147730587i</v>
      </c>
      <c r="K3035" t="str">
        <f t="shared" si="1584"/>
        <v>0.178929520698099-0.898381743389768i</v>
      </c>
      <c r="L3035" t="str">
        <f t="shared" si="1585"/>
        <v>0.0457386233933918-0.189798571713727i</v>
      </c>
      <c r="M3035" t="str">
        <f t="shared" si="1586"/>
        <v>0.224668144091491-1.08818031510349i</v>
      </c>
      <c r="N3035" t="str">
        <f t="shared" si="1587"/>
        <v>-14.0747576056882i</v>
      </c>
      <c r="O3035" t="str">
        <f t="shared" si="1588"/>
        <v>0.0623688300731969-0.998053169443042i</v>
      </c>
      <c r="P3035" t="str">
        <f t="shared" si="1589"/>
        <v>0.937631169926803+0.998053169443042i</v>
      </c>
      <c r="Q3035" t="str">
        <f t="shared" si="1590"/>
        <v>-0.937631169926803+13.0767044362452i</v>
      </c>
      <c r="R3035" t="str">
        <f t="shared" si="1591"/>
        <v>0.0708176637744205-0.0767802028223703i</v>
      </c>
      <c r="S3035" t="str">
        <f t="shared" si="1592"/>
        <v>1.54455501845687i</v>
      </c>
      <c r="T3035" t="str">
        <f t="shared" si="1593"/>
        <v>0.118591247587428+0.109381777978172i</v>
      </c>
      <c r="U3035" t="e">
        <f t="shared" si="1594"/>
        <v>#DIV/0!</v>
      </c>
      <c r="V3035" t="str">
        <f t="shared" si="1595"/>
        <v>0.0000833333333333333-0.000240924830596269i</v>
      </c>
      <c r="W3035" t="e">
        <f t="shared" si="1596"/>
        <v>#DIV/0!</v>
      </c>
      <c r="X3035" t="e">
        <f t="shared" si="1597"/>
        <v>#DIV/0!</v>
      </c>
      <c r="Y3035" t="str">
        <f t="shared" si="1598"/>
        <v>0.00096+4.70409517577921i</v>
      </c>
      <c r="Z3035" t="e">
        <f t="shared" si="1599"/>
        <v>#DIV/0!</v>
      </c>
      <c r="AA3035" t="e">
        <f t="shared" si="1600"/>
        <v>#DIV/0!</v>
      </c>
      <c r="AB3035" t="str">
        <f t="shared" si="1601"/>
        <v>0.067672328595898+0.0624170819712932i</v>
      </c>
      <c r="AC3035" t="str">
        <f t="shared" si="1602"/>
        <v>1.08312485639935-0.0596165658891743i</v>
      </c>
      <c r="AD3035" t="str">
        <f t="shared" si="1603"/>
        <v>0.0591278028356275+0.0608813269636687i</v>
      </c>
      <c r="AE3035" t="e">
        <f t="shared" si="1604"/>
        <v>#DIV/0!</v>
      </c>
      <c r="AF3035" t="str">
        <f t="shared" si="1605"/>
        <v>-18.8106568763944-3.10274111113662i</v>
      </c>
      <c r="AG3035" t="e">
        <f t="shared" si="1606"/>
        <v>#DIV/0!</v>
      </c>
      <c r="AH3035" t="e">
        <f t="shared" si="1607"/>
        <v>#DIV/0!</v>
      </c>
      <c r="AI3035" t="e">
        <f t="shared" si="1608"/>
        <v>#DIV/0!</v>
      </c>
      <c r="AJ3035" t="e">
        <f t="shared" si="1609"/>
        <v>#DIV/0!</v>
      </c>
      <c r="AK3035"/>
      <c r="AL3035"/>
      <c r="AM3035"/>
      <c r="AN3035"/>
    </row>
    <row r="3036" spans="1:40" x14ac:dyDescent="0.3">
      <c r="A3036"/>
      <c r="B3036">
        <f t="shared" si="1610"/>
        <v>1102000</v>
      </c>
      <c r="C3036" s="186" t="str">
        <f t="shared" si="1578"/>
        <v>-0.000397491816096197+0.00278125237794561i</v>
      </c>
      <c r="D3036" s="158" t="str">
        <f t="shared" si="1579"/>
        <v>-7.45824237465735-1.04394529902022i</v>
      </c>
      <c r="E3036" t="str">
        <f t="shared" si="1580"/>
        <v>77.8927398730143-1440.02391496966i</v>
      </c>
      <c r="F3036" t="str">
        <f t="shared" si="1581"/>
        <v>0.972416730965297+0.138948030511018i</v>
      </c>
      <c r="G3036" t="str">
        <f t="shared" si="1576"/>
        <v>0.972416730965297+0.138948030511018i</v>
      </c>
      <c r="H3036" t="str">
        <f t="shared" si="1582"/>
        <v>11.3534819567347+2.05619171871116i</v>
      </c>
      <c r="I3036" t="str">
        <f t="shared" si="1583"/>
        <v>4327.54388031994i</v>
      </c>
      <c r="J3036" t="str">
        <f t="shared" si="1577"/>
        <v>-4637.4608934199+922.798532969215i</v>
      </c>
      <c r="K3036" t="str">
        <f t="shared" si="1584"/>
        <v>0.178617160355559-0.897628319127648i</v>
      </c>
      <c r="L3036" t="str">
        <f t="shared" si="1585"/>
        <v>0.0456601971021948-0.189645223120483i</v>
      </c>
      <c r="M3036" t="str">
        <f t="shared" si="1586"/>
        <v>0.224277357457754-1.08727354224813i</v>
      </c>
      <c r="N3036" t="str">
        <f t="shared" si="1587"/>
        <v>-14.0875412184091i</v>
      </c>
      <c r="O3036" t="str">
        <f t="shared" si="1588"/>
        <v>0.0496053562728562-0.998768896506616i</v>
      </c>
      <c r="P3036" t="str">
        <f t="shared" si="1589"/>
        <v>0.950394643727144+0.998768896506616i</v>
      </c>
      <c r="Q3036" t="str">
        <f t="shared" si="1590"/>
        <v>-0.950394643727144+13.0887723219025i</v>
      </c>
      <c r="R3036" t="str">
        <f t="shared" si="1591"/>
        <v>0.0706623183791711-0.077742335767068i</v>
      </c>
      <c r="S3036" t="str">
        <f t="shared" si="1592"/>
        <v>1.54595788405038i</v>
      </c>
      <c r="T3036" t="str">
        <f t="shared" si="1593"/>
        <v>0.120186376903591+0.109240968203558i</v>
      </c>
      <c r="U3036" t="e">
        <f t="shared" si="1594"/>
        <v>#DIV/0!</v>
      </c>
      <c r="V3036" t="str">
        <f t="shared" si="1595"/>
        <v>0.0000833333333333333-0.000240706205523133i</v>
      </c>
      <c r="W3036" t="e">
        <f t="shared" si="1596"/>
        <v>#DIV/0!</v>
      </c>
      <c r="X3036" t="e">
        <f t="shared" si="1597"/>
        <v>#DIV/0!</v>
      </c>
      <c r="Y3036" t="str">
        <f t="shared" si="1598"/>
        <v>0.00096+4.70836774178809i</v>
      </c>
      <c r="Z3036" t="e">
        <f t="shared" si="1599"/>
        <v>#DIV/0!</v>
      </c>
      <c r="AA3036" t="e">
        <f t="shared" si="1600"/>
        <v>#DIV/0!</v>
      </c>
      <c r="AB3036" t="str">
        <f t="shared" si="1601"/>
        <v>0.0685825653750225+0.0623367309712738i</v>
      </c>
      <c r="AC3036" t="str">
        <f t="shared" si="1602"/>
        <v>1.08315859482529-0.0605872914969725i</v>
      </c>
      <c r="AD3036" t="str">
        <f t="shared" si="1603"/>
        <v>0.0599105956880233+0.060902024884566i</v>
      </c>
      <c r="AE3036" t="e">
        <f t="shared" si="1604"/>
        <v>#DIV/0!</v>
      </c>
      <c r="AF3036" t="str">
        <f t="shared" si="1605"/>
        <v>-18.811724331392-3.10013701773138i</v>
      </c>
      <c r="AG3036" t="e">
        <f t="shared" si="1606"/>
        <v>#DIV/0!</v>
      </c>
      <c r="AH3036" t="e">
        <f t="shared" si="1607"/>
        <v>#DIV/0!</v>
      </c>
      <c r="AI3036" t="e">
        <f t="shared" si="1608"/>
        <v>#DIV/0!</v>
      </c>
      <c r="AJ3036" t="e">
        <f t="shared" si="1609"/>
        <v>#DIV/0!</v>
      </c>
      <c r="AK3036"/>
      <c r="AL3036"/>
      <c r="AM3036"/>
      <c r="AN3036"/>
    </row>
    <row r="3037" spans="1:40" x14ac:dyDescent="0.3">
      <c r="A3037"/>
      <c r="B3037">
        <f t="shared" si="1610"/>
        <v>1103000</v>
      </c>
      <c r="C3037" s="186" t="str">
        <f t="shared" si="1578"/>
        <v>-0.000396798661015669+0.00277886831260809i</v>
      </c>
      <c r="D3037" s="158" t="str">
        <f t="shared" si="1579"/>
        <v>-7.45860582877398-1.04307092483687i</v>
      </c>
      <c r="E3037" t="str">
        <f t="shared" si="1580"/>
        <v>77.7519770353987-1438.72597005553i</v>
      </c>
      <c r="F3037" t="str">
        <f t="shared" si="1581"/>
        <v>0.972464831179068+0.138831597639156i</v>
      </c>
      <c r="G3037" t="str">
        <f t="shared" si="1576"/>
        <v>0.972464831179068+0.138831597639156i</v>
      </c>
      <c r="H3037" t="str">
        <f t="shared" si="1582"/>
        <v>11.3541832017535+2.05446617594812i</v>
      </c>
      <c r="I3037" t="str">
        <f t="shared" si="1583"/>
        <v>4331.47087113693i</v>
      </c>
      <c r="J3037" t="str">
        <f t="shared" si="1577"/>
        <v>-4645.88297229151+923.635918207844i</v>
      </c>
      <c r="K3037" t="str">
        <f t="shared" si="1584"/>
        <v>0.178305606602099-0.896876101553241i</v>
      </c>
      <c r="L3037" t="str">
        <f t="shared" si="1585"/>
        <v>0.0455819684656105-0.189492105039081i</v>
      </c>
      <c r="M3037" t="str">
        <f t="shared" si="1586"/>
        <v>0.223887575067709-1.08636820659232i</v>
      </c>
      <c r="N3037" t="str">
        <f t="shared" si="1587"/>
        <v>-14.10032483113i</v>
      </c>
      <c r="O3037" t="str">
        <f t="shared" si="1588"/>
        <v>0.0368337760381805-0.99932140622663i</v>
      </c>
      <c r="P3037" t="str">
        <f t="shared" si="1589"/>
        <v>0.96316622396182+0.99932140622663i</v>
      </c>
      <c r="Q3037" t="str">
        <f t="shared" si="1590"/>
        <v>-0.96316622396182+13.1010034249034i</v>
      </c>
      <c r="R3037" t="str">
        <f t="shared" si="1591"/>
        <v>0.0704922545053369-0.0787009932836411i</v>
      </c>
      <c r="S3037" t="str">
        <f t="shared" si="1592"/>
        <v>1.54736074964389i</v>
      </c>
      <c r="T3037" t="str">
        <f t="shared" si="1593"/>
        <v>0.121778827965094+0.109076947775466i</v>
      </c>
      <c r="U3037" t="e">
        <f t="shared" si="1594"/>
        <v>#DIV/0!</v>
      </c>
      <c r="V3037" t="str">
        <f t="shared" si="1595"/>
        <v>0.0000833333333333333-0.000240487976868987i</v>
      </c>
      <c r="W3037" t="e">
        <f t="shared" si="1596"/>
        <v>#DIV/0!</v>
      </c>
      <c r="X3037" t="e">
        <f t="shared" si="1597"/>
        <v>#DIV/0!</v>
      </c>
      <c r="Y3037" t="str">
        <f t="shared" si="1598"/>
        <v>0.00096+4.71264030779698i</v>
      </c>
      <c r="Z3037" t="e">
        <f t="shared" si="1599"/>
        <v>#DIV/0!</v>
      </c>
      <c r="AA3037" t="e">
        <f t="shared" si="1600"/>
        <v>#DIV/0!</v>
      </c>
      <c r="AB3037" t="str">
        <f t="shared" si="1601"/>
        <v>0.0694912738480274+0.0622431351576528i</v>
      </c>
      <c r="AC3037" t="str">
        <f t="shared" si="1602"/>
        <v>1.0831771959041-0.0615576459490388i</v>
      </c>
      <c r="AD3037" t="str">
        <f t="shared" si="1603"/>
        <v>0.0606933290292182+0.0609127240372068i</v>
      </c>
      <c r="AE3037" t="e">
        <f t="shared" si="1604"/>
        <v>#DIV/0!</v>
      </c>
      <c r="AF3037" t="str">
        <f t="shared" si="1605"/>
        <v>-18.8127890305275-3.09753710078499i</v>
      </c>
      <c r="AG3037" t="e">
        <f t="shared" si="1606"/>
        <v>#DIV/0!</v>
      </c>
      <c r="AH3037" t="e">
        <f t="shared" si="1607"/>
        <v>#DIV/0!</v>
      </c>
      <c r="AI3037" t="e">
        <f t="shared" si="1608"/>
        <v>#DIV/0!</v>
      </c>
      <c r="AJ3037" t="e">
        <f t="shared" si="1609"/>
        <v>#DIV/0!</v>
      </c>
      <c r="AK3037"/>
      <c r="AL3037"/>
      <c r="AM3037"/>
      <c r="AN3037"/>
    </row>
    <row r="3038" spans="1:40" x14ac:dyDescent="0.3">
      <c r="A3038"/>
      <c r="B3038">
        <f t="shared" si="1610"/>
        <v>1104000</v>
      </c>
      <c r="C3038" s="186" t="str">
        <f t="shared" si="1578"/>
        <v>-0.000396107293774018+0.00277648821198116i</v>
      </c>
      <c r="D3038" s="158" t="str">
        <f t="shared" si="1579"/>
        <v>-7.45896834544475-1.04219794890462i</v>
      </c>
      <c r="E3038" t="str">
        <f t="shared" si="1580"/>
        <v>77.6115950497323-1437.43035592744i</v>
      </c>
      <c r="F3038" t="str">
        <f t="shared" si="1581"/>
        <v>0.972512807329454+0.138715351112584i</v>
      </c>
      <c r="G3038" t="str">
        <f t="shared" si="1576"/>
        <v>0.972512807329454+0.138715351112584i</v>
      </c>
      <c r="H3038" t="str">
        <f t="shared" si="1582"/>
        <v>11.3548826377057+2.05274340189207i</v>
      </c>
      <c r="I3038" t="str">
        <f t="shared" si="1583"/>
        <v>4335.39786195391i</v>
      </c>
      <c r="J3038" t="str">
        <f t="shared" si="1577"/>
        <v>-4654.31269023692+924.473303446474i</v>
      </c>
      <c r="K3038" t="str">
        <f t="shared" si="1584"/>
        <v>0.177994856700527-0.896125087928113i</v>
      </c>
      <c r="L3038" t="str">
        <f t="shared" si="1585"/>
        <v>0.0455039368335418-0.189339216999368i</v>
      </c>
      <c r="M3038" t="str">
        <f t="shared" si="1586"/>
        <v>0.223498793534069-1.08546430492748i</v>
      </c>
      <c r="N3038" t="str">
        <f t="shared" si="1587"/>
        <v>-14.1131084438509i</v>
      </c>
      <c r="O3038" t="str">
        <f t="shared" si="1588"/>
        <v>0.024056176482017-0.999710608312759i</v>
      </c>
      <c r="P3038" t="str">
        <f t="shared" si="1589"/>
        <v>0.975943823517983+0.999710608312759i</v>
      </c>
      <c r="Q3038" t="str">
        <f t="shared" si="1590"/>
        <v>-0.975943823517983+13.1133978355381i</v>
      </c>
      <c r="R3038" t="str">
        <f t="shared" si="1591"/>
        <v>0.070307550820196-0.0796559409382677i</v>
      </c>
      <c r="S3038" t="str">
        <f t="shared" si="1592"/>
        <v>1.54876361523741i</v>
      </c>
      <c r="T3038" t="str">
        <f t="shared" si="1593"/>
        <v>0.123368223062689+0.108889776586775i</v>
      </c>
      <c r="U3038" t="e">
        <f t="shared" si="1594"/>
        <v>#DIV/0!</v>
      </c>
      <c r="V3038" t="str">
        <f t="shared" si="1595"/>
        <v>0.0000833333333333333-0.000240270143556605i</v>
      </c>
      <c r="W3038" t="e">
        <f t="shared" si="1596"/>
        <v>#DIV/0!</v>
      </c>
      <c r="X3038" t="e">
        <f t="shared" si="1597"/>
        <v>#DIV/0!</v>
      </c>
      <c r="Y3038" t="str">
        <f t="shared" si="1598"/>
        <v>0.00096+4.71691287380586i</v>
      </c>
      <c r="Z3038" t="e">
        <f t="shared" si="1599"/>
        <v>#DIV/0!</v>
      </c>
      <c r="AA3038" t="e">
        <f t="shared" si="1600"/>
        <v>#DIV/0!</v>
      </c>
      <c r="AB3038" t="str">
        <f t="shared" si="1601"/>
        <v>0.0703982384807577+0.0621363287074091i</v>
      </c>
      <c r="AC3038" t="str">
        <f t="shared" si="1602"/>
        <v>1.08318068821851-0.0625273804998923i</v>
      </c>
      <c r="AD3038" t="str">
        <f t="shared" si="1603"/>
        <v>0.0614758754554384+0.0609134328937234i</v>
      </c>
      <c r="AE3038" t="e">
        <f t="shared" si="1604"/>
        <v>#DIV/0!</v>
      </c>
      <c r="AF3038" t="str">
        <f t="shared" si="1605"/>
        <v>-18.8138509831504-3.09494135079669i</v>
      </c>
      <c r="AG3038" t="e">
        <f t="shared" si="1606"/>
        <v>#DIV/0!</v>
      </c>
      <c r="AH3038" t="e">
        <f t="shared" si="1607"/>
        <v>#DIV/0!</v>
      </c>
      <c r="AI3038" t="e">
        <f t="shared" si="1608"/>
        <v>#DIV/0!</v>
      </c>
      <c r="AJ3038" t="e">
        <f t="shared" si="1609"/>
        <v>#DIV/0!</v>
      </c>
      <c r="AK3038"/>
      <c r="AL3038"/>
      <c r="AM3038"/>
      <c r="AN3038"/>
    </row>
    <row r="3039" spans="1:40" x14ac:dyDescent="0.3">
      <c r="A3039"/>
      <c r="B3039">
        <f t="shared" si="1610"/>
        <v>1105000</v>
      </c>
      <c r="C3039" s="186" t="str">
        <f t="shared" si="1578"/>
        <v>-0.000395417708311489+0.00277411206650046i</v>
      </c>
      <c r="D3039" s="158" t="str">
        <f t="shared" si="1579"/>
        <v>-7.45932992784694-1.04132636805635i</v>
      </c>
      <c r="E3039" t="str">
        <f t="shared" si="1580"/>
        <v>77.4715925446606-1436.13706633143i</v>
      </c>
      <c r="F3039" t="str">
        <f t="shared" si="1581"/>
        <v>0.972560659836942+0.138599290508632i</v>
      </c>
      <c r="G3039" t="str">
        <f t="shared" si="1576"/>
        <v>0.972560659836942+0.138599290508632i</v>
      </c>
      <c r="H3039" t="str">
        <f t="shared" si="1582"/>
        <v>11.3555802707245+2.05102339023607i</v>
      </c>
      <c r="I3039" t="str">
        <f t="shared" si="1583"/>
        <v>4339.3248527709i</v>
      </c>
      <c r="J3039" t="str">
        <f t="shared" si="1577"/>
        <v>-4662.75004725613+925.310688685102i</v>
      </c>
      <c r="K3039" t="str">
        <f t="shared" si="1584"/>
        <v>0.177684907925087-0.895375275521488i</v>
      </c>
      <c r="L3039" t="str">
        <f t="shared" si="1585"/>
        <v>0.0454261015585033-0.189186558532266i</v>
      </c>
      <c r="M3039" t="str">
        <f t="shared" si="1586"/>
        <v>0.22311100948359-1.08456183405375i</v>
      </c>
      <c r="N3039" t="str">
        <f t="shared" si="1587"/>
        <v>-14.1258920565717i</v>
      </c>
      <c r="O3039" t="str">
        <f t="shared" si="1588"/>
        <v>0.0112746457009866-0.999936439162169i</v>
      </c>
      <c r="P3039" t="str">
        <f t="shared" si="1589"/>
        <v>0.988725354299013+0.999936439162169i</v>
      </c>
      <c r="Q3039" t="str">
        <f t="shared" si="1590"/>
        <v>-0.988725354299013+13.1259556174095i</v>
      </c>
      <c r="R3039" t="str">
        <f t="shared" si="1591"/>
        <v>0.0701082903619003-0.0806069462190665i</v>
      </c>
      <c r="S3039" t="str">
        <f t="shared" si="1592"/>
        <v>1.55016648083092i</v>
      </c>
      <c r="T3039" t="str">
        <f t="shared" si="1593"/>
        <v>0.124954186150938+0.108679521747379i</v>
      </c>
      <c r="U3039" t="e">
        <f t="shared" si="1594"/>
        <v>#DIV/0!</v>
      </c>
      <c r="V3039" t="str">
        <f t="shared" si="1595"/>
        <v>0.0000833333333333333-0.000240052704512662i</v>
      </c>
      <c r="W3039" t="e">
        <f t="shared" si="1596"/>
        <v>#DIV/0!</v>
      </c>
      <c r="X3039" t="e">
        <f t="shared" si="1597"/>
        <v>#DIV/0!</v>
      </c>
      <c r="Y3039" t="str">
        <f t="shared" si="1598"/>
        <v>0.00096+4.72118543981474i</v>
      </c>
      <c r="Z3039" t="e">
        <f t="shared" si="1599"/>
        <v>#DIV/0!</v>
      </c>
      <c r="AA3039" t="e">
        <f t="shared" si="1600"/>
        <v>#DIV/0!</v>
      </c>
      <c r="AB3039" t="str">
        <f t="shared" si="1601"/>
        <v>0.0713032446884867+0.0620163499158039i</v>
      </c>
      <c r="AC3039" t="str">
        <f t="shared" si="1602"/>
        <v>1.08316910510791-0.0634962473991259i</v>
      </c>
      <c r="AD3039" t="str">
        <f t="shared" si="1603"/>
        <v>0.0622581078639628+0.060904161524034i</v>
      </c>
      <c r="AE3039" t="e">
        <f t="shared" si="1604"/>
        <v>#DIV/0!</v>
      </c>
      <c r="AF3039" t="str">
        <f t="shared" si="1605"/>
        <v>-18.8149101985714-3.09234975829242i</v>
      </c>
      <c r="AG3039" t="e">
        <f t="shared" si="1606"/>
        <v>#DIV/0!</v>
      </c>
      <c r="AH3039" t="e">
        <f t="shared" si="1607"/>
        <v>#DIV/0!</v>
      </c>
      <c r="AI3039" t="e">
        <f t="shared" si="1608"/>
        <v>#DIV/0!</v>
      </c>
      <c r="AJ3039" t="e">
        <f t="shared" si="1609"/>
        <v>#DIV/0!</v>
      </c>
      <c r="AK3039"/>
      <c r="AL3039"/>
      <c r="AM3039"/>
      <c r="AN3039"/>
    </row>
    <row r="3040" spans="1:40" x14ac:dyDescent="0.3">
      <c r="A3040"/>
      <c r="B3040">
        <f t="shared" si="1610"/>
        <v>1106000</v>
      </c>
      <c r="C3040" s="186" t="str">
        <f t="shared" si="1578"/>
        <v>-0.000394729898593636+0.00277173986663134i</v>
      </c>
      <c r="D3040" s="158" t="str">
        <f t="shared" si="1579"/>
        <v>-7.45969057914486-1.04045617913378i</v>
      </c>
      <c r="E3040" t="str">
        <f t="shared" si="1580"/>
        <v>77.3319681549922-1434.84609503583i</v>
      </c>
      <c r="F3040" t="str">
        <f t="shared" si="1581"/>
        <v>0.9726083891203+0.138483415405819i</v>
      </c>
      <c r="G3040" t="str">
        <f t="shared" si="1576"/>
        <v>0.9726083891203+0.138483415405819i</v>
      </c>
      <c r="H3040" t="str">
        <f t="shared" si="1582"/>
        <v>11.3562761069179+2.04930613469097i</v>
      </c>
      <c r="I3040" t="str">
        <f t="shared" si="1583"/>
        <v>4343.25184358789i</v>
      </c>
      <c r="J3040" t="str">
        <f t="shared" si="1577"/>
        <v>-4671.19504334915+926.148073923732i</v>
      </c>
      <c r="K3040" t="str">
        <f t="shared" si="1584"/>
        <v>0.177375757561402-0.894626661610215i</v>
      </c>
      <c r="L3040" t="str">
        <f t="shared" si="1585"/>
        <v>0.0453484619956085-0.18903412916977i</v>
      </c>
      <c r="M3040" t="str">
        <f t="shared" si="1586"/>
        <v>0.22272421955701-1.08366079077998i</v>
      </c>
      <c r="N3040" t="str">
        <f t="shared" si="1587"/>
        <v>-14.1386756692926i</v>
      </c>
      <c r="O3040" t="str">
        <f t="shared" si="1588"/>
        <v>-0.00150872756615331-0.999998861869918i</v>
      </c>
      <c r="P3040" t="str">
        <f t="shared" si="1589"/>
        <v>1.00150872756615+0.999998861869918i</v>
      </c>
      <c r="Q3040" t="str">
        <f t="shared" si="1590"/>
        <v>-1.00150872756615+13.1386768074227i</v>
      </c>
      <c r="R3040" t="str">
        <f t="shared" si="1591"/>
        <v>0.0698945604844182-0.0815537786343405i</v>
      </c>
      <c r="S3040" t="str">
        <f t="shared" si="1592"/>
        <v>1.55156934642443i</v>
      </c>
      <c r="T3040" t="str">
        <f t="shared" si="1593"/>
        <v>0.126536343014126+0.108446257529432i</v>
      </c>
      <c r="U3040" t="e">
        <f t="shared" si="1594"/>
        <v>#DIV/0!</v>
      </c>
      <c r="V3040" t="str">
        <f t="shared" si="1595"/>
        <v>0.0000833333333333333-0.000239835658667715i</v>
      </c>
      <c r="W3040" t="e">
        <f t="shared" si="1596"/>
        <v>#DIV/0!</v>
      </c>
      <c r="X3040" t="e">
        <f t="shared" si="1597"/>
        <v>#DIV/0!</v>
      </c>
      <c r="Y3040" t="str">
        <f t="shared" si="1598"/>
        <v>0.00096+4.72545800582362i</v>
      </c>
      <c r="Z3040" t="e">
        <f t="shared" si="1599"/>
        <v>#DIV/0!</v>
      </c>
      <c r="AA3040" t="e">
        <f t="shared" si="1600"/>
        <v>#DIV/0!</v>
      </c>
      <c r="AB3040" t="str">
        <f t="shared" si="1601"/>
        <v>0.072206078930592+0.0618832411651355i</v>
      </c>
      <c r="AC3040" t="str">
        <f t="shared" si="1602"/>
        <v>1.08314248463413-0.0644640000008839i</v>
      </c>
      <c r="AD3040" t="str">
        <f t="shared" si="1603"/>
        <v>0.0630398994721386+0.0608849215872454i</v>
      </c>
      <c r="AE3040" t="e">
        <f t="shared" si="1604"/>
        <v>#DIV/0!</v>
      </c>
      <c r="AF3040" t="str">
        <f t="shared" si="1605"/>
        <v>-18.8159666860628-3.08976231382475i</v>
      </c>
      <c r="AG3040" t="e">
        <f t="shared" si="1606"/>
        <v>#DIV/0!</v>
      </c>
      <c r="AH3040" t="e">
        <f t="shared" si="1607"/>
        <v>#DIV/0!</v>
      </c>
      <c r="AI3040" t="e">
        <f t="shared" si="1608"/>
        <v>#DIV/0!</v>
      </c>
      <c r="AJ3040" t="e">
        <f t="shared" si="1609"/>
        <v>#DIV/0!</v>
      </c>
      <c r="AK3040"/>
      <c r="AL3040"/>
      <c r="AM3040"/>
      <c r="AN3040"/>
    </row>
    <row r="3041" spans="1:40" x14ac:dyDescent="0.3">
      <c r="A3041"/>
      <c r="B3041">
        <f t="shared" si="1610"/>
        <v>1107000</v>
      </c>
      <c r="C3041" s="186" t="str">
        <f t="shared" si="1578"/>
        <v>-0.000394043858611167+0.00276937160286848i</v>
      </c>
      <c r="D3041" s="158" t="str">
        <f t="shared" si="1579"/>
        <v>-7.46005030248927-1.03958737898744i</v>
      </c>
      <c r="E3041" t="str">
        <f t="shared" si="1580"/>
        <v>77.1927205216637-1433.55743583119i</v>
      </c>
      <c r="F3041" t="str">
        <f t="shared" si="1581"/>
        <v>0.972655995596511+0.138367725383839i</v>
      </c>
      <c r="G3041" t="str">
        <f t="shared" si="1576"/>
        <v>0.972655995596511+0.138367725383839i</v>
      </c>
      <c r="H3041" t="str">
        <f t="shared" si="1582"/>
        <v>11.3569701523679+2.04759162898531i</v>
      </c>
      <c r="I3041" t="str">
        <f t="shared" si="1583"/>
        <v>4347.17883440488i</v>
      </c>
      <c r="J3041" t="str">
        <f t="shared" si="1577"/>
        <v>-4679.64767851598+926.98545916236i</v>
      </c>
      <c r="K3041" t="str">
        <f t="shared" si="1584"/>
        <v>0.177067402906415-0.893879243478758i</v>
      </c>
      <c r="L3041" t="str">
        <f t="shared" si="1585"/>
        <v>0.045271017502558-0.188881928444945i</v>
      </c>
      <c r="M3041" t="str">
        <f t="shared" si="1586"/>
        <v>0.222338420408973-1.0827611719237i</v>
      </c>
      <c r="N3041" t="str">
        <f t="shared" si="1587"/>
        <v>-14.1514592820135i</v>
      </c>
      <c r="O3041" t="str">
        <f t="shared" si="1588"/>
        <v>-0.014291854279256-0.999897866234977i</v>
      </c>
      <c r="P3041" t="str">
        <f t="shared" si="1589"/>
        <v>1.01429185427926+0.999897866234977i</v>
      </c>
      <c r="Q3041" t="str">
        <f t="shared" si="1590"/>
        <v>-1.01429185427926+13.1515614157785i</v>
      </c>
      <c r="R3041" t="str">
        <f t="shared" si="1591"/>
        <v>0.0696664527998679-0.0824962098089i</v>
      </c>
      <c r="S3041" t="str">
        <f t="shared" si="1592"/>
        <v>1.55297221201794i</v>
      </c>
      <c r="T3041" t="str">
        <f t="shared" si="1593"/>
        <v>0.128114321430024+0.108190065308054i</v>
      </c>
      <c r="U3041" t="e">
        <f t="shared" si="1594"/>
        <v>#DIV/0!</v>
      </c>
      <c r="V3041" t="str">
        <f t="shared" si="1595"/>
        <v>0.0000833333333333333-0.000239619004956181i</v>
      </c>
      <c r="W3041" t="e">
        <f t="shared" si="1596"/>
        <v>#DIV/0!</v>
      </c>
      <c r="X3041" t="e">
        <f t="shared" si="1597"/>
        <v>#DIV/0!</v>
      </c>
      <c r="Y3041" t="str">
        <f t="shared" si="1598"/>
        <v>0.00096+4.72973057183251i</v>
      </c>
      <c r="Z3041" t="e">
        <f t="shared" si="1599"/>
        <v>#DIV/0!</v>
      </c>
      <c r="AA3041" t="e">
        <f t="shared" si="1600"/>
        <v>#DIV/0!</v>
      </c>
      <c r="AB3041" t="str">
        <f t="shared" si="1601"/>
        <v>0.0731065288040041+0.0617370488909036i</v>
      </c>
      <c r="AC3041" t="str">
        <f t="shared" si="1602"/>
        <v>1.08310086954409-0.0654303928719822i</v>
      </c>
      <c r="AD3041" t="str">
        <f t="shared" si="1603"/>
        <v>0.0638211238361261+0.0608557263228655i</v>
      </c>
      <c r="AE3041" t="e">
        <f t="shared" si="1604"/>
        <v>#DIV/0!</v>
      </c>
      <c r="AF3041" t="str">
        <f t="shared" si="1605"/>
        <v>-18.8170204548572-3.08717900797275i</v>
      </c>
      <c r="AG3041" t="e">
        <f t="shared" si="1606"/>
        <v>#DIV/0!</v>
      </c>
      <c r="AH3041" t="e">
        <f t="shared" si="1607"/>
        <v>#DIV/0!</v>
      </c>
      <c r="AI3041" t="e">
        <f t="shared" si="1608"/>
        <v>#DIV/0!</v>
      </c>
      <c r="AJ3041" t="e">
        <f t="shared" si="1609"/>
        <v>#DIV/0!</v>
      </c>
      <c r="AK3041"/>
      <c r="AL3041"/>
      <c r="AM3041"/>
      <c r="AN3041"/>
    </row>
    <row r="3042" spans="1:40" x14ac:dyDescent="0.3">
      <c r="A3042"/>
      <c r="B3042">
        <f t="shared" si="1610"/>
        <v>1108000</v>
      </c>
      <c r="C3042" s="186" t="str">
        <f t="shared" si="1578"/>
        <v>-0.000393359582379816+0.00276700726573607i</v>
      </c>
      <c r="D3042" s="158" t="str">
        <f t="shared" si="1579"/>
        <v>-7.46040910101812-1.03871996447664i</v>
      </c>
      <c r="E3042" t="str">
        <f t="shared" si="1580"/>
        <v>77.0538482917036-1432.27108253009i</v>
      </c>
      <c r="F3042" t="str">
        <f t="shared" si="1581"/>
        <v>0.972703479680853+0.138252220023559i</v>
      </c>
      <c r="G3042" t="str">
        <f t="shared" si="1576"/>
        <v>0.972703479680853+0.138252220023559i</v>
      </c>
      <c r="H3042" t="str">
        <f t="shared" si="1582"/>
        <v>11.3576624131315+2.04587986686531i</v>
      </c>
      <c r="I3042" t="str">
        <f t="shared" si="1583"/>
        <v>4351.10582522186i</v>
      </c>
      <c r="J3042" t="str">
        <f t="shared" si="1577"/>
        <v>-4688.10795275662+927.82284440099i</v>
      </c>
      <c r="K3042" t="str">
        <f t="shared" si="1584"/>
        <v>0.176759841268341-0.893133018419162i</v>
      </c>
      <c r="L3042" t="str">
        <f t="shared" si="1585"/>
        <v>0.0451937674396269-0.188729955891927i</v>
      </c>
      <c r="M3042" t="str">
        <f t="shared" si="1586"/>
        <v>0.221953608707968-1.08186297431109i</v>
      </c>
      <c r="N3042" t="str">
        <f t="shared" si="1587"/>
        <v>-14.1642428947344i</v>
      </c>
      <c r="O3042" t="str">
        <f t="shared" si="1588"/>
        <v>-0.0270726454385602-0.999633468761905i</v>
      </c>
      <c r="P3042" t="str">
        <f t="shared" si="1589"/>
        <v>1.02707264543856+0.999633468761905i</v>
      </c>
      <c r="Q3042" t="str">
        <f t="shared" si="1590"/>
        <v>-1.02707264543856+13.1646094259725i</v>
      </c>
      <c r="R3042" t="str">
        <f t="shared" si="1591"/>
        <v>0.0694240631182827-0.0834340135785235i</v>
      </c>
      <c r="S3042" t="str">
        <f t="shared" si="1592"/>
        <v>1.55437507761146i</v>
      </c>
      <c r="T3042" t="str">
        <f t="shared" si="1593"/>
        <v>0.129687751331553+0.107911033497584i</v>
      </c>
      <c r="U3042" t="e">
        <f t="shared" si="1594"/>
        <v>#DIV/0!</v>
      </c>
      <c r="V3042" t="str">
        <f t="shared" si="1595"/>
        <v>0.0000833333333333333-0.000239402742316329i</v>
      </c>
      <c r="W3042" t="e">
        <f t="shared" si="1596"/>
        <v>#DIV/0!</v>
      </c>
      <c r="X3042" t="e">
        <f t="shared" si="1597"/>
        <v>#DIV/0!</v>
      </c>
      <c r="Y3042" t="str">
        <f t="shared" si="1598"/>
        <v>0.00096+4.73400313784139i</v>
      </c>
      <c r="Z3042" t="e">
        <f t="shared" si="1599"/>
        <v>#DIV/0!</v>
      </c>
      <c r="AA3042" t="e">
        <f t="shared" si="1600"/>
        <v>#DIV/0!</v>
      </c>
      <c r="AB3042" t="str">
        <f t="shared" si="1601"/>
        <v>0.0740043831354579+0.0615778235454335i</v>
      </c>
      <c r="AC3042" t="str">
        <f t="shared" si="1602"/>
        <v>1.08304430722959-0.0663951818986925i</v>
      </c>
      <c r="AD3042" t="str">
        <f t="shared" si="1603"/>
        <v>0.0646016548694554+0.0608165905418352i</v>
      </c>
      <c r="AE3042" t="e">
        <f t="shared" si="1604"/>
        <v>#DIV/0!</v>
      </c>
      <c r="AF3042" t="str">
        <f t="shared" si="1605"/>
        <v>-18.8180715141496-3.08459983134195i</v>
      </c>
      <c r="AG3042" t="e">
        <f t="shared" si="1606"/>
        <v>#DIV/0!</v>
      </c>
      <c r="AH3042" t="e">
        <f t="shared" si="1607"/>
        <v>#DIV/0!</v>
      </c>
      <c r="AI3042" t="e">
        <f t="shared" si="1608"/>
        <v>#DIV/0!</v>
      </c>
      <c r="AJ3042" t="e">
        <f t="shared" si="1609"/>
        <v>#DIV/0!</v>
      </c>
      <c r="AK3042"/>
      <c r="AL3042"/>
      <c r="AM3042"/>
      <c r="AN3042"/>
    </row>
    <row r="3043" spans="1:40" x14ac:dyDescent="0.3">
      <c r="A3043"/>
      <c r="B3043">
        <f t="shared" si="1610"/>
        <v>1109000</v>
      </c>
      <c r="C3043" s="186" t="str">
        <f t="shared" si="1578"/>
        <v>-0.000392677063940239+0.00276464684578748i</v>
      </c>
      <c r="D3043" s="158" t="str">
        <f t="shared" si="1579"/>
        <v>-7.46076697785606-1.03785393246945i</v>
      </c>
      <c r="E3043" t="str">
        <f t="shared" si="1580"/>
        <v>76.9153501182052-1430.98702896716i</v>
      </c>
      <c r="F3043" t="str">
        <f t="shared" si="1581"/>
        <v>0.97275084178685+0.138136898907019i</v>
      </c>
      <c r="G3043" t="str">
        <f t="shared" si="1576"/>
        <v>0.97275084178685+0.138136898907019i</v>
      </c>
      <c r="H3043" t="str">
        <f t="shared" si="1582"/>
        <v>11.3583528952405+2.04417084209479i</v>
      </c>
      <c r="I3043" t="str">
        <f t="shared" si="1583"/>
        <v>4355.03281603885i</v>
      </c>
      <c r="J3043" t="str">
        <f t="shared" si="1577"/>
        <v>-4696.57586607106+928.660229639619i</v>
      </c>
      <c r="K3043" t="str">
        <f t="shared" si="1584"/>
        <v>0.176453069966606-0.892387983731046i</v>
      </c>
      <c r="L3043" t="str">
        <f t="shared" si="1585"/>
        <v>0.0451167111696537-0.188578211045918i</v>
      </c>
      <c r="M3043" t="str">
        <f t="shared" si="1586"/>
        <v>0.22156978113626-1.08096619477696i</v>
      </c>
      <c r="N3043" t="str">
        <f t="shared" si="1587"/>
        <v>-14.1770265074553i</v>
      </c>
      <c r="O3043" t="str">
        <f t="shared" si="1588"/>
        <v>-0.0398490124259793-0.999205712658146i</v>
      </c>
      <c r="P3043" t="str">
        <f t="shared" si="1589"/>
        <v>1.03984901242598+0.999205712658146i</v>
      </c>
      <c r="Q3043" t="str">
        <f t="shared" si="1590"/>
        <v>-1.03984901242598+13.1778207947972i</v>
      </c>
      <c r="R3043" t="str">
        <f t="shared" si="1591"/>
        <v>0.0691674913849075-0.0843669660823968i</v>
      </c>
      <c r="S3043" t="str">
        <f t="shared" si="1592"/>
        <v>1.55577794320497i</v>
      </c>
      <c r="T3043" t="str">
        <f t="shared" si="1593"/>
        <v>0.131256264966115+0.107609257483459i</v>
      </c>
      <c r="U3043" t="e">
        <f t="shared" si="1594"/>
        <v>#DIV/0!</v>
      </c>
      <c r="V3043" t="str">
        <f t="shared" si="1595"/>
        <v>0.0000833333333333333-0.000239186869690254i</v>
      </c>
      <c r="W3043" t="e">
        <f t="shared" si="1596"/>
        <v>#DIV/0!</v>
      </c>
      <c r="X3043" t="e">
        <f t="shared" si="1597"/>
        <v>#DIV/0!</v>
      </c>
      <c r="Y3043" t="str">
        <f t="shared" si="1598"/>
        <v>0.00096+4.73827570385027i</v>
      </c>
      <c r="Z3043" t="e">
        <f t="shared" si="1599"/>
        <v>#DIV/0!</v>
      </c>
      <c r="AA3043" t="e">
        <f t="shared" si="1600"/>
        <v>#DIV/0!</v>
      </c>
      <c r="AB3043" t="str">
        <f t="shared" si="1601"/>
        <v>0.0748994320724123+0.0614056195590038i</v>
      </c>
      <c r="AC3043" t="str">
        <f t="shared" si="1602"/>
        <v>1.08297284968413-0.067358124392046i</v>
      </c>
      <c r="AD3043" t="str">
        <f t="shared" si="1603"/>
        <v>0.0653813668613588+0.0607675306173814i</v>
      </c>
      <c r="AE3043" t="e">
        <f t="shared" si="1604"/>
        <v>#DIV/0!</v>
      </c>
      <c r="AF3043" t="str">
        <f t="shared" si="1605"/>
        <v>-18.8191198730966-3.08202477456424i</v>
      </c>
      <c r="AG3043" t="e">
        <f t="shared" si="1606"/>
        <v>#DIV/0!</v>
      </c>
      <c r="AH3043" t="e">
        <f t="shared" si="1607"/>
        <v>#DIV/0!</v>
      </c>
      <c r="AI3043" t="e">
        <f t="shared" si="1608"/>
        <v>#DIV/0!</v>
      </c>
      <c r="AJ3043" t="e">
        <f t="shared" si="1609"/>
        <v>#DIV/0!</v>
      </c>
      <c r="AK3043"/>
      <c r="AL3043"/>
      <c r="AM3043"/>
      <c r="AN3043"/>
    </row>
    <row r="3044" spans="1:40" x14ac:dyDescent="0.3">
      <c r="A3044"/>
      <c r="B3044">
        <f t="shared" si="1610"/>
        <v>1110000</v>
      </c>
      <c r="C3044" s="186" t="str">
        <f t="shared" si="1578"/>
        <v>-0.000391996297357878+0.00276229033360522i</v>
      </c>
      <c r="D3044" s="158" t="str">
        <f t="shared" si="1579"/>
        <v>-7.46112393611485-1.03698927984262i</v>
      </c>
      <c r="E3044" t="str">
        <f t="shared" si="1580"/>
        <v>76.7772246602908-1429.7052689989i</v>
      </c>
      <c r="F3044" t="str">
        <f t="shared" si="1581"/>
        <v>0.972798082326318+0.138021761617425i</v>
      </c>
      <c r="G3044" t="str">
        <f t="shared" si="1576"/>
        <v>0.972798082326318+0.138021761617425i</v>
      </c>
      <c r="H3044" t="str">
        <f t="shared" si="1582"/>
        <v>11.3590416047013+2.04246454845505i</v>
      </c>
      <c r="I3044" t="str">
        <f t="shared" si="1583"/>
        <v>4358.95980685584i</v>
      </c>
      <c r="J3044" t="str">
        <f t="shared" si="1577"/>
        <v>-4705.05141845931+929.497614878248i</v>
      </c>
      <c r="K3044" t="str">
        <f t="shared" si="1584"/>
        <v>0.17614708633179-0.891644136721557i</v>
      </c>
      <c r="L3044" t="str">
        <f t="shared" si="1585"/>
        <v>0.0450398480580268-0.188426693443185i</v>
      </c>
      <c r="M3044" t="str">
        <f t="shared" si="1586"/>
        <v>0.221186934389817-1.08007083016474i</v>
      </c>
      <c r="N3044" t="str">
        <f t="shared" si="1587"/>
        <v>-14.1898101201761i</v>
      </c>
      <c r="O3044" t="str">
        <f t="shared" si="1588"/>
        <v>-0.0526188673463173-0.99861466782698i</v>
      </c>
      <c r="P3044" t="str">
        <f t="shared" si="1589"/>
        <v>1.05261886734632+0.99861466782698i</v>
      </c>
      <c r="Q3044" t="str">
        <f t="shared" si="1590"/>
        <v>-1.05261886734632+13.1911954523491i</v>
      </c>
      <c r="R3044" t="str">
        <f t="shared" si="1591"/>
        <v>0.0688968416150933-0.0852948458534569i</v>
      </c>
      <c r="S3044" t="str">
        <f t="shared" si="1592"/>
        <v>1.55718080879848i</v>
      </c>
      <c r="T3044" t="str">
        <f t="shared" si="1593"/>
        <v>0.132819497052428+0.107284839549852i</v>
      </c>
      <c r="U3044" t="e">
        <f t="shared" si="1594"/>
        <v>#DIV/0!</v>
      </c>
      <c r="V3044" t="str">
        <f t="shared" si="1595"/>
        <v>0.0000833333333333333-0.000238971386023867i</v>
      </c>
      <c r="W3044" t="e">
        <f t="shared" si="1596"/>
        <v>#DIV/0!</v>
      </c>
      <c r="X3044" t="e">
        <f t="shared" si="1597"/>
        <v>#DIV/0!</v>
      </c>
      <c r="Y3044" t="str">
        <f t="shared" si="1598"/>
        <v>0.00096+4.74254826985915i</v>
      </c>
      <c r="Z3044" t="e">
        <f t="shared" si="1599"/>
        <v>#DIV/0!</v>
      </c>
      <c r="AA3044" t="e">
        <f t="shared" si="1600"/>
        <v>#DIV/0!</v>
      </c>
      <c r="AB3044" t="str">
        <f t="shared" si="1601"/>
        <v>0.0757914671725459+0.0612204952985539i</v>
      </c>
      <c r="AC3044" t="str">
        <f t="shared" si="1602"/>
        <v>1.08288655345701-0.068318979191542i</v>
      </c>
      <c r="AD3044" t="str">
        <f t="shared" si="1603"/>
        <v>0.0661601344948514+0.0607085644757035i</v>
      </c>
      <c r="AE3044" t="e">
        <f t="shared" si="1604"/>
        <v>#DIV/0!</v>
      </c>
      <c r="AF3044" t="str">
        <f t="shared" si="1605"/>
        <v>-18.8201655408161-3.07945382829767i</v>
      </c>
      <c r="AG3044" t="e">
        <f t="shared" si="1606"/>
        <v>#DIV/0!</v>
      </c>
      <c r="AH3044" t="e">
        <f t="shared" si="1607"/>
        <v>#DIV/0!</v>
      </c>
      <c r="AI3044" t="e">
        <f t="shared" si="1608"/>
        <v>#DIV/0!</v>
      </c>
      <c r="AJ3044" t="e">
        <f t="shared" si="1609"/>
        <v>#DIV/0!</v>
      </c>
      <c r="AK3044"/>
      <c r="AL3044"/>
      <c r="AM3044"/>
      <c r="AN3044"/>
    </row>
    <row r="3045" spans="1:40" x14ac:dyDescent="0.3">
      <c r="A3045"/>
      <c r="B3045">
        <f t="shared" si="1610"/>
        <v>1111000</v>
      </c>
      <c r="C3045" s="186" t="str">
        <f t="shared" si="1578"/>
        <v>-0.000391317276722846+0.00275993771980093i</v>
      </c>
      <c r="D3045" s="158" t="str">
        <f t="shared" si="1579"/>
        <v>-7.46147997889333-1.03612600348165i</v>
      </c>
      <c r="E3045" t="str">
        <f t="shared" si="1580"/>
        <v>76.6394705830779-1428.42579650359i</v>
      </c>
      <c r="F3045" t="str">
        <f t="shared" si="1581"/>
        <v>0.972845201709363+0.137906807739146i</v>
      </c>
      <c r="G3045" t="str">
        <f t="shared" si="1576"/>
        <v>0.972845201709363+0.137906807739146i</v>
      </c>
      <c r="H3045" t="str">
        <f t="shared" si="1582"/>
        <v>11.3597285474955+2.04076097974497i</v>
      </c>
      <c r="I3045" t="str">
        <f t="shared" si="1583"/>
        <v>4362.88679767283i</v>
      </c>
      <c r="J3045" t="str">
        <f t="shared" si="1577"/>
        <v>-4713.53460992137+930.335000116877i</v>
      </c>
      <c r="K3045" t="str">
        <f t="shared" si="1584"/>
        <v>0.175841887705576-0.890901474705362i</v>
      </c>
      <c r="L3045" t="str">
        <f t="shared" si="1585"/>
        <v>0.0449631774726738-0.18827540262106i</v>
      </c>
      <c r="M3045" t="str">
        <f t="shared" si="1586"/>
        <v>0.22080506517825-1.07917687732642i</v>
      </c>
      <c r="N3045" t="str">
        <f t="shared" si="1587"/>
        <v>-14.202593732897i</v>
      </c>
      <c r="O3045" t="str">
        <f t="shared" si="1588"/>
        <v>-0.0653801233688737-0.997860430856075i</v>
      </c>
      <c r="P3045" t="str">
        <f t="shared" si="1589"/>
        <v>1.06538012336887+0.997860430856075i</v>
      </c>
      <c r="Q3045" t="str">
        <f t="shared" si="1590"/>
        <v>-1.06538012336887+13.2047333020409i</v>
      </c>
      <c r="R3045" t="str">
        <f t="shared" si="1591"/>
        <v>0.0686122218268545-0.0862174339066292i</v>
      </c>
      <c r="S3045" t="str">
        <f t="shared" si="1592"/>
        <v>1.55858367439199i</v>
      </c>
      <c r="T3045" t="str">
        <f t="shared" si="1593"/>
        <v>0.134377084934843+0.106937888803097i</v>
      </c>
      <c r="U3045" t="e">
        <f t="shared" si="1594"/>
        <v>#DIV/0!</v>
      </c>
      <c r="V3045" t="str">
        <f t="shared" si="1595"/>
        <v>0.0000833333333333333-0.00023875629026687i</v>
      </c>
      <c r="W3045" t="e">
        <f t="shared" si="1596"/>
        <v>#DIV/0!</v>
      </c>
      <c r="X3045" t="e">
        <f t="shared" si="1597"/>
        <v>#DIV/0!</v>
      </c>
      <c r="Y3045" t="str">
        <f t="shared" si="1598"/>
        <v>0.00096+4.74682083586803i</v>
      </c>
      <c r="Z3045" t="e">
        <f t="shared" si="1599"/>
        <v>#DIV/0!</v>
      </c>
      <c r="AA3045" t="e">
        <f t="shared" si="1600"/>
        <v>#DIV/0!</v>
      </c>
      <c r="AB3045" t="str">
        <f t="shared" si="1601"/>
        <v>0.0766802814918157+0.0610225130239878i</v>
      </c>
      <c r="AC3045" t="str">
        <f t="shared" si="1602"/>
        <v>1.08278547960452-0.0692775067672463i</v>
      </c>
      <c r="AD3045" t="str">
        <f t="shared" si="1603"/>
        <v>0.0669378328646333+0.0606397115864853i</v>
      </c>
      <c r="AE3045" t="e">
        <f t="shared" si="1604"/>
        <v>#DIV/0!</v>
      </c>
      <c r="AF3045" t="str">
        <f t="shared" si="1605"/>
        <v>-18.8212085263888-3.07688698322662i</v>
      </c>
      <c r="AG3045" t="e">
        <f t="shared" si="1606"/>
        <v>#DIV/0!</v>
      </c>
      <c r="AH3045" t="e">
        <f t="shared" si="1607"/>
        <v>#DIV/0!</v>
      </c>
      <c r="AI3045" t="e">
        <f t="shared" si="1608"/>
        <v>#DIV/0!</v>
      </c>
      <c r="AJ3045" t="e">
        <f t="shared" si="1609"/>
        <v>#DIV/0!</v>
      </c>
      <c r="AK3045"/>
      <c r="AL3045"/>
      <c r="AM3045"/>
      <c r="AN3045"/>
    </row>
    <row r="3046" spans="1:40" x14ac:dyDescent="0.3">
      <c r="A3046"/>
      <c r="B3046">
        <f t="shared" si="1610"/>
        <v>1112000</v>
      </c>
      <c r="C3046" s="186" t="str">
        <f t="shared" si="1578"/>
        <v>-0.000390639996149797+0.00275758899501515i</v>
      </c>
      <c r="D3046" s="158" t="str">
        <f t="shared" si="1579"/>
        <v>-7.46183510927742-1.03526410028068i</v>
      </c>
      <c r="E3046" t="str">
        <f t="shared" si="1580"/>
        <v>76.5020865576511-1427.14860538124i</v>
      </c>
      <c r="F3046" t="str">
        <f t="shared" si="1581"/>
        <v>0.972892200344382+0.137792036857712i</v>
      </c>
      <c r="G3046" t="str">
        <f t="shared" si="1576"/>
        <v>0.972892200344382+0.137792036857712i</v>
      </c>
      <c r="H3046" t="str">
        <f t="shared" si="1582"/>
        <v>11.36041372958+2.03906012978082i</v>
      </c>
      <c r="I3046" t="str">
        <f t="shared" si="1583"/>
        <v>4366.81378848981i</v>
      </c>
      <c r="J3046" t="str">
        <f t="shared" si="1577"/>
        <v>-4722.02544045723+931.172385355506i</v>
      </c>
      <c r="K3046" t="str">
        <f t="shared" si="1584"/>
        <v>0.175537471440696-0.890159995004622i</v>
      </c>
      <c r="L3046" t="str">
        <f t="shared" si="1585"/>
        <v>0.0448866987840491-0.188124338117934i</v>
      </c>
      <c r="M3046" t="str">
        <f t="shared" si="1586"/>
        <v>0.220424170224745-1.07828433312256i</v>
      </c>
      <c r="N3046" t="str">
        <f t="shared" si="1587"/>
        <v>-14.2153773456179i</v>
      </c>
      <c r="O3046" t="str">
        <f t="shared" si="1588"/>
        <v>-0.0781306950678643-0.996943125001729i</v>
      </c>
      <c r="P3046" t="str">
        <f t="shared" si="1589"/>
        <v>1.07813069506786+0.996943125001729i</v>
      </c>
      <c r="Q3046" t="str">
        <f t="shared" si="1590"/>
        <v>-1.07813069506786+13.2184342206162i</v>
      </c>
      <c r="R3046" t="str">
        <f t="shared" si="1591"/>
        <v>0.0683137439712072-0.0871345138247799i</v>
      </c>
      <c r="S3046" t="str">
        <f t="shared" si="1592"/>
        <v>1.5599865399855i</v>
      </c>
      <c r="T3046" t="str">
        <f t="shared" si="1593"/>
        <v>0.135928668734837+0.106568521091099i</v>
      </c>
      <c r="U3046" t="e">
        <f t="shared" si="1594"/>
        <v>#DIV/0!</v>
      </c>
      <c r="V3046" t="str">
        <f t="shared" si="1595"/>
        <v>0.0000833333333333333-0.000238541581372745i</v>
      </c>
      <c r="W3046" t="e">
        <f t="shared" si="1596"/>
        <v>#DIV/0!</v>
      </c>
      <c r="X3046" t="e">
        <f t="shared" si="1597"/>
        <v>#DIV/0!</v>
      </c>
      <c r="Y3046" t="str">
        <f t="shared" si="1598"/>
        <v>0.00096+4.75109340187692i</v>
      </c>
      <c r="Z3046" t="e">
        <f t="shared" si="1599"/>
        <v>#DIV/0!</v>
      </c>
      <c r="AA3046" t="e">
        <f t="shared" si="1600"/>
        <v>#DIV/0!</v>
      </c>
      <c r="AB3046" t="str">
        <f t="shared" si="1601"/>
        <v>0.0775656696709042+0.0608117388421864i</v>
      </c>
      <c r="AC3046" t="str">
        <f t="shared" si="1602"/>
        <v>1.08266969363861-0.0702334693200829i</v>
      </c>
      <c r="AD3046" t="str">
        <f t="shared" si="1603"/>
        <v>0.0677143374946998+0.0605609929532546i</v>
      </c>
      <c r="AE3046" t="e">
        <f t="shared" si="1604"/>
        <v>#DIV/0!</v>
      </c>
      <c r="AF3046" t="str">
        <f t="shared" si="1605"/>
        <v>-18.8222488388574-3.0743242300615i</v>
      </c>
      <c r="AG3046" t="e">
        <f t="shared" si="1606"/>
        <v>#DIV/0!</v>
      </c>
      <c r="AH3046" t="e">
        <f t="shared" si="1607"/>
        <v>#DIV/0!</v>
      </c>
      <c r="AI3046" t="e">
        <f t="shared" si="1608"/>
        <v>#DIV/0!</v>
      </c>
      <c r="AJ3046" t="e">
        <f t="shared" si="1609"/>
        <v>#DIV/0!</v>
      </c>
      <c r="AK3046"/>
      <c r="AL3046"/>
      <c r="AM3046"/>
      <c r="AN3046"/>
    </row>
    <row r="3047" spans="1:40" x14ac:dyDescent="0.3">
      <c r="A3047"/>
      <c r="B3047">
        <f t="shared" si="1610"/>
        <v>1113000</v>
      </c>
      <c r="C3047" s="186" t="str">
        <f t="shared" si="1578"/>
        <v>-0.000389964449777827+0.00275524414991726i</v>
      </c>
      <c r="D3047" s="158" t="str">
        <f t="shared" si="1579"/>
        <v>-7.46218933034033-1.03440356714253i</v>
      </c>
      <c r="E3047" t="str">
        <f t="shared" si="1580"/>
        <v>76.365071261028-1425.87368955344i</v>
      </c>
      <c r="F3047" t="str">
        <f t="shared" si="1581"/>
        <v>0.972939078638091+0.137677448559812i</v>
      </c>
      <c r="G3047" t="str">
        <f t="shared" si="1576"/>
        <v>0.972939078638091+0.137677448559812i</v>
      </c>
      <c r="H3047" t="str">
        <f t="shared" si="1582"/>
        <v>11.3610971568868+2.03736199239627i</v>
      </c>
      <c r="I3047" t="str">
        <f t="shared" si="1583"/>
        <v>4370.7407793068i</v>
      </c>
      <c r="J3047" t="str">
        <f t="shared" si="1577"/>
        <v>-4730.5239100669+932.009770594135i</v>
      </c>
      <c r="K3047" t="str">
        <f t="shared" si="1584"/>
        <v>0.175233834900873-0.889419694948969i</v>
      </c>
      <c r="L3047" t="str">
        <f t="shared" si="1585"/>
        <v>0.044810411365122-0.18797349947326i</v>
      </c>
      <c r="M3047" t="str">
        <f t="shared" si="1586"/>
        <v>0.220044246265995-1.07739319442223i</v>
      </c>
      <c r="N3047" t="str">
        <f t="shared" si="1587"/>
        <v>-14.2281609583388i</v>
      </c>
      <c r="O3047" t="str">
        <f t="shared" si="1588"/>
        <v>-0.0908684987636202-0.995862900168716i</v>
      </c>
      <c r="P3047" t="str">
        <f t="shared" si="1589"/>
        <v>1.09086849876362+0.995862900168716i</v>
      </c>
      <c r="Q3047" t="str">
        <f t="shared" si="1590"/>
        <v>-1.09086849876362+13.2322980581701i</v>
      </c>
      <c r="R3047" t="str">
        <f t="shared" si="1591"/>
        <v>0.0680015238603265-0.0880458718424521i</v>
      </c>
      <c r="S3047" t="str">
        <f t="shared" si="1592"/>
        <v>1.56138940557902i</v>
      </c>
      <c r="T3047" t="str">
        <f t="shared" si="1593"/>
        <v>0.137473891499773+0.106176858918743i</v>
      </c>
      <c r="U3047" t="e">
        <f t="shared" si="1594"/>
        <v>#DIV/0!</v>
      </c>
      <c r="V3047" t="str">
        <f t="shared" si="1595"/>
        <v>0.0000833333333333333-0.000238327258298735i</v>
      </c>
      <c r="W3047" t="e">
        <f t="shared" si="1596"/>
        <v>#DIV/0!</v>
      </c>
      <c r="X3047" t="e">
        <f t="shared" si="1597"/>
        <v>#DIV/0!</v>
      </c>
      <c r="Y3047" t="str">
        <f t="shared" si="1598"/>
        <v>0.00096+4.7553659678858i</v>
      </c>
      <c r="Z3047" t="e">
        <f t="shared" si="1599"/>
        <v>#DIV/0!</v>
      </c>
      <c r="AA3047" t="e">
        <f t="shared" si="1600"/>
        <v>#DIV/0!</v>
      </c>
      <c r="AB3047" t="str">
        <f t="shared" si="1601"/>
        <v>0.0784474280201072+0.0605882426587373i</v>
      </c>
      <c r="AC3047" t="str">
        <f t="shared" si="1602"/>
        <v>1.08253926547272-0.0711866308803682i</v>
      </c>
      <c r="AD3047" t="str">
        <f t="shared" si="1603"/>
        <v>0.0684895243557945+0.0604724311035856i</v>
      </c>
      <c r="AE3047" t="e">
        <f t="shared" si="1604"/>
        <v>#DIV/0!</v>
      </c>
      <c r="AF3047" t="str">
        <f t="shared" si="1605"/>
        <v>-18.8232864872271-3.0717655595388i</v>
      </c>
      <c r="AG3047" t="e">
        <f t="shared" si="1606"/>
        <v>#DIV/0!</v>
      </c>
      <c r="AH3047" t="e">
        <f t="shared" si="1607"/>
        <v>#DIV/0!</v>
      </c>
      <c r="AI3047" t="e">
        <f t="shared" si="1608"/>
        <v>#DIV/0!</v>
      </c>
      <c r="AJ3047" t="e">
        <f t="shared" si="1609"/>
        <v>#DIV/0!</v>
      </c>
      <c r="AK3047"/>
      <c r="AL3047"/>
      <c r="AM3047"/>
      <c r="AN3047"/>
    </row>
    <row r="3048" spans="1:40" x14ac:dyDescent="0.3">
      <c r="A3048"/>
      <c r="B3048">
        <f t="shared" si="1610"/>
        <v>1114000</v>
      </c>
      <c r="C3048" s="186" t="str">
        <f t="shared" si="1578"/>
        <v>-0.000389290631770316+0.00275290317520534i</v>
      </c>
      <c r="D3048" s="158" t="str">
        <f t="shared" si="1579"/>
        <v>-7.46254264514233-1.03354440097858i</v>
      </c>
      <c r="E3048" t="str">
        <f t="shared" si="1580"/>
        <v>76.2284233761254-1424.60104296331i</v>
      </c>
      <c r="F3048" t="str">
        <f t="shared" si="1581"/>
        <v>0.97298583699549+0.13756304243328i</v>
      </c>
      <c r="G3048" t="str">
        <f t="shared" si="1576"/>
        <v>0.97298583699549+0.13756304243328i</v>
      </c>
      <c r="H3048" t="str">
        <f t="shared" si="1582"/>
        <v>11.3617788353232+2.03566656144228i</v>
      </c>
      <c r="I3048" t="str">
        <f t="shared" si="1583"/>
        <v>4374.66777012379i</v>
      </c>
      <c r="J3048" t="str">
        <f t="shared" si="1577"/>
        <v>-4739.03001875037+932.847155832764i</v>
      </c>
      <c r="K3048" t="str">
        <f t="shared" si="1584"/>
        <v>0.174930975460771-0.888680571875483i</v>
      </c>
      <c r="L3048" t="str">
        <f t="shared" si="1585"/>
        <v>0.0447343145913653-0.187822886227545i</v>
      </c>
      <c r="M3048" t="str">
        <f t="shared" si="1586"/>
        <v>0.219665290052136-1.07650345810303i</v>
      </c>
      <c r="N3048" t="str">
        <f t="shared" si="1587"/>
        <v>-14.2409445710597i</v>
      </c>
      <c r="O3048" t="str">
        <f t="shared" si="1588"/>
        <v>-0.103591452863006-0.994619932885789i</v>
      </c>
      <c r="P3048" t="str">
        <f t="shared" si="1589"/>
        <v>1.10359145286301+0.994619932885789i</v>
      </c>
      <c r="Q3048" t="str">
        <f t="shared" si="1590"/>
        <v>-1.10359145286301+13.2463246381739i</v>
      </c>
      <c r="R3048" t="str">
        <f t="shared" si="1591"/>
        <v>0.0676756810936355-0.0889512969272254i</v>
      </c>
      <c r="S3048" t="str">
        <f t="shared" si="1592"/>
        <v>1.56279227117253i</v>
      </c>
      <c r="T3048" t="str">
        <f t="shared" si="1593"/>
        <v>0.139012399348641+0.10576303135947i</v>
      </c>
      <c r="U3048" t="e">
        <f t="shared" si="1594"/>
        <v>#DIV/0!</v>
      </c>
      <c r="V3048" t="str">
        <f t="shared" si="1595"/>
        <v>0.0000833333333333333-0.000238113320005828i</v>
      </c>
      <c r="W3048" t="e">
        <f t="shared" si="1596"/>
        <v>#DIV/0!</v>
      </c>
      <c r="X3048" t="e">
        <f t="shared" si="1597"/>
        <v>#DIV/0!</v>
      </c>
      <c r="Y3048" t="str">
        <f t="shared" si="1598"/>
        <v>0.00096+4.75963853389468i</v>
      </c>
      <c r="Z3048" t="e">
        <f t="shared" si="1599"/>
        <v>#DIV/0!</v>
      </c>
      <c r="AA3048" t="e">
        <f t="shared" si="1600"/>
        <v>#DIV/0!</v>
      </c>
      <c r="AB3048" t="str">
        <f t="shared" si="1601"/>
        <v>0.0793253546024986+0.0603520981274765i</v>
      </c>
      <c r="AC3048" t="str">
        <f t="shared" si="1602"/>
        <v>1.08239426936525-0.0721367574044117i</v>
      </c>
      <c r="AD3048" t="str">
        <f t="shared" si="1603"/>
        <v>0.0692632698825933+0.0603740500791416i</v>
      </c>
      <c r="AE3048" t="e">
        <f t="shared" si="1604"/>
        <v>#DIV/0!</v>
      </c>
      <c r="AF3048" t="str">
        <f t="shared" si="1605"/>
        <v>-18.8243214804655-3.06921096242086i</v>
      </c>
      <c r="AG3048" t="e">
        <f t="shared" si="1606"/>
        <v>#DIV/0!</v>
      </c>
      <c r="AH3048" t="e">
        <f t="shared" si="1607"/>
        <v>#DIV/0!</v>
      </c>
      <c r="AI3048" t="e">
        <f t="shared" si="1608"/>
        <v>#DIV/0!</v>
      </c>
      <c r="AJ3048" t="e">
        <f t="shared" si="1609"/>
        <v>#DIV/0!</v>
      </c>
      <c r="AK3048"/>
      <c r="AL3048"/>
      <c r="AM3048"/>
      <c r="AN3048"/>
    </row>
    <row r="3049" spans="1:40" x14ac:dyDescent="0.3">
      <c r="A3049"/>
      <c r="B3049">
        <f t="shared" si="1610"/>
        <v>1115000</v>
      </c>
      <c r="C3049" s="186" t="str">
        <f t="shared" si="1578"/>
        <v>-0.000388618536314844+0.00275056606160614i</v>
      </c>
      <c r="D3049" s="158" t="str">
        <f t="shared" si="1579"/>
        <v>-7.4628950567312-1.03268659870883i</v>
      </c>
      <c r="E3049" t="str">
        <f t="shared" si="1580"/>
        <v>76.0921415917322-1423.33065957536i</v>
      </c>
      <c r="F3049" t="str">
        <f t="shared" si="1581"/>
        <v>0.973032475819928+0.137448818067105i</v>
      </c>
      <c r="G3049" t="str">
        <f t="shared" si="1576"/>
        <v>0.973032475819928+0.137448818067105i</v>
      </c>
      <c r="H3049" t="str">
        <f t="shared" si="1582"/>
        <v>11.3624587707722+2.03397383078708i</v>
      </c>
      <c r="I3049" t="str">
        <f t="shared" si="1583"/>
        <v>4378.59476094077i</v>
      </c>
      <c r="J3049" t="str">
        <f t="shared" si="1577"/>
        <v>-4747.54376650765+933.684541071393i</v>
      </c>
      <c r="K3049" t="str">
        <f t="shared" si="1584"/>
        <v>0.174628890505938-0.887942623128661i</v>
      </c>
      <c r="L3049" t="str">
        <f t="shared" si="1585"/>
        <v>0.0446584078407437-0.187672497922355i</v>
      </c>
      <c r="M3049" t="str">
        <f t="shared" si="1586"/>
        <v>0.219287298346682-1.07561512105102i</v>
      </c>
      <c r="N3049" t="str">
        <f t="shared" si="1587"/>
        <v>-14.2537281837805i</v>
      </c>
      <c r="O3049" t="str">
        <f t="shared" si="1588"/>
        <v>-0.116297478199483-0.993214426276844i</v>
      </c>
      <c r="P3049" t="str">
        <f t="shared" si="1589"/>
        <v>1.11629747819948+0.993214426276844i</v>
      </c>
      <c r="Q3049" t="str">
        <f t="shared" si="1590"/>
        <v>-1.11629747819948+13.2605137575037i</v>
      </c>
      <c r="R3049" t="str">
        <f t="shared" si="1591"/>
        <v>0.0673363389819096-0.0898505808586759i</v>
      </c>
      <c r="S3049" t="str">
        <f t="shared" si="1592"/>
        <v>1.56419513676604i</v>
      </c>
      <c r="T3049" t="str">
        <f t="shared" si="1593"/>
        <v>0.140543841614745+0.105327173963133i</v>
      </c>
      <c r="U3049" t="e">
        <f t="shared" si="1594"/>
        <v>#DIV/0!</v>
      </c>
      <c r="V3049" t="str">
        <f t="shared" si="1595"/>
        <v>0.0000833333333333333-0.000237899765458738i</v>
      </c>
      <c r="W3049" t="e">
        <f t="shared" si="1596"/>
        <v>#DIV/0!</v>
      </c>
      <c r="X3049" t="e">
        <f t="shared" si="1597"/>
        <v>#DIV/0!</v>
      </c>
      <c r="Y3049" t="str">
        <f t="shared" si="1598"/>
        <v>0.00096+4.76391109990356i</v>
      </c>
      <c r="Z3049" t="e">
        <f t="shared" si="1599"/>
        <v>#DIV/0!</v>
      </c>
      <c r="AA3049" t="e">
        <f t="shared" si="1600"/>
        <v>#DIV/0!</v>
      </c>
      <c r="AB3049" t="str">
        <f t="shared" si="1601"/>
        <v>0.0801992493153528+0.0601033825979083i</v>
      </c>
      <c r="AC3049" t="str">
        <f t="shared" si="1602"/>
        <v>1.08223478386042-0.0730836168691418i</v>
      </c>
      <c r="AD3049" t="str">
        <f t="shared" si="1603"/>
        <v>0.0700354509906802+0.0602658754255866i</v>
      </c>
      <c r="AE3049" t="e">
        <f t="shared" si="1604"/>
        <v>#DIV/0!</v>
      </c>
      <c r="AF3049" t="str">
        <f t="shared" si="1605"/>
        <v>-18.8253538275034-3.06666042949591i</v>
      </c>
      <c r="AG3049" t="e">
        <f t="shared" si="1606"/>
        <v>#DIV/0!</v>
      </c>
      <c r="AH3049" t="e">
        <f t="shared" si="1607"/>
        <v>#DIV/0!</v>
      </c>
      <c r="AI3049" t="e">
        <f t="shared" si="1608"/>
        <v>#DIV/0!</v>
      </c>
      <c r="AJ3049" t="e">
        <f t="shared" si="1609"/>
        <v>#DIV/0!</v>
      </c>
      <c r="AK3049"/>
      <c r="AL3049"/>
      <c r="AM3049"/>
      <c r="AN3049"/>
    </row>
    <row r="3050" spans="1:40" x14ac:dyDescent="0.3">
      <c r="A3050"/>
      <c r="B3050">
        <f t="shared" si="1610"/>
        <v>1116000</v>
      </c>
      <c r="C3050" s="186" t="str">
        <f t="shared" si="1578"/>
        <v>-0.000387948157623066+0.00274823279987488i</v>
      </c>
      <c r="D3050" s="158" t="str">
        <f t="shared" si="1579"/>
        <v>-7.46324656814195-1.03183015726186i</v>
      </c>
      <c r="E3050" t="str">
        <f t="shared" si="1580"/>
        <v>75.956224602475-1422.06253337546i</v>
      </c>
      <c r="F3050" t="str">
        <f t="shared" si="1581"/>
        <v>0.973078995513066+0.137334775051422i</v>
      </c>
      <c r="G3050" t="str">
        <f t="shared" si="1576"/>
        <v>0.973078995513066+0.137334775051422i</v>
      </c>
      <c r="H3050" t="str">
        <f t="shared" si="1582"/>
        <v>11.3631369690923+2.03228379431617i</v>
      </c>
      <c r="I3050" t="str">
        <f t="shared" si="1583"/>
        <v>4382.52175175776i</v>
      </c>
      <c r="J3050" t="str">
        <f t="shared" si="1577"/>
        <v>-4756.06515333874+934.521926310022i</v>
      </c>
      <c r="K3050" t="str">
        <f t="shared" si="1584"/>
        <v>0.174327577432756-0.887205846060413i</v>
      </c>
      <c r="L3050" t="str">
        <f t="shared" si="1585"/>
        <v>0.0445826904937014-0.187522334100307i</v>
      </c>
      <c r="M3050" t="str">
        <f t="shared" si="1586"/>
        <v>0.218910267926457-1.07472818016072i</v>
      </c>
      <c r="N3050" t="str">
        <f t="shared" si="1587"/>
        <v>-14.2665117965014i</v>
      </c>
      <c r="O3050" t="str">
        <f t="shared" si="1588"/>
        <v>-0.12898449837328-0.991646610027682i</v>
      </c>
      <c r="P3050" t="str">
        <f t="shared" si="1589"/>
        <v>1.12898449837328+0.991646610027682i</v>
      </c>
      <c r="Q3050" t="str">
        <f t="shared" si="1590"/>
        <v>-1.12898449837328+13.2748651864737i</v>
      </c>
      <c r="R3050" t="str">
        <f t="shared" si="1591"/>
        <v>0.0669836244694682-0.0907435183049234i</v>
      </c>
      <c r="S3050" t="str">
        <f t="shared" si="1592"/>
        <v>1.56559800235955i</v>
      </c>
      <c r="T3050" t="str">
        <f t="shared" si="1593"/>
        <v>0.142067870985265+0.104869428660202i</v>
      </c>
      <c r="U3050" t="e">
        <f t="shared" si="1594"/>
        <v>#DIV/0!</v>
      </c>
      <c r="V3050" t="str">
        <f t="shared" si="1595"/>
        <v>0.0000833333333333333-0.000237686593625889i</v>
      </c>
      <c r="W3050" t="e">
        <f t="shared" si="1596"/>
        <v>#DIV/0!</v>
      </c>
      <c r="X3050" t="e">
        <f t="shared" si="1597"/>
        <v>#DIV/0!</v>
      </c>
      <c r="Y3050" t="str">
        <f t="shared" si="1598"/>
        <v>0.00096+4.76818366591244i</v>
      </c>
      <c r="Z3050" t="e">
        <f t="shared" si="1599"/>
        <v>#DIV/0!</v>
      </c>
      <c r="AA3050" t="e">
        <f t="shared" si="1600"/>
        <v>#DIV/0!</v>
      </c>
      <c r="AB3050" t="str">
        <f t="shared" si="1601"/>
        <v>0.0810689139697835+0.0598421770605406i</v>
      </c>
      <c r="AC3050" t="str">
        <f t="shared" si="1602"/>
        <v>1.08206089172676-0.074026979364726i</v>
      </c>
      <c r="AD3050" t="str">
        <f t="shared" si="1603"/>
        <v>0.0708059450933226+0.0601479341823387i</v>
      </c>
      <c r="AE3050" t="e">
        <f t="shared" si="1604"/>
        <v>#DIV/0!</v>
      </c>
      <c r="AF3050" t="str">
        <f t="shared" si="1605"/>
        <v>-18.8263835372342-3.06411395157803i</v>
      </c>
      <c r="AG3050" t="e">
        <f t="shared" si="1606"/>
        <v>#DIV/0!</v>
      </c>
      <c r="AH3050" t="e">
        <f t="shared" si="1607"/>
        <v>#DIV/0!</v>
      </c>
      <c r="AI3050" t="e">
        <f t="shared" si="1608"/>
        <v>#DIV/0!</v>
      </c>
      <c r="AJ3050" t="e">
        <f t="shared" si="1609"/>
        <v>#DIV/0!</v>
      </c>
      <c r="AK3050"/>
      <c r="AL3050"/>
      <c r="AM3050"/>
      <c r="AN3050"/>
    </row>
    <row r="3051" spans="1:40" x14ac:dyDescent="0.3">
      <c r="A3051"/>
      <c r="B3051">
        <f t="shared" si="1610"/>
        <v>1117000</v>
      </c>
      <c r="C3051" s="186" t="str">
        <f t="shared" si="1578"/>
        <v>-0.00038727948993059+0.00274590338079529i</v>
      </c>
      <c r="D3051" s="158" t="str">
        <f t="shared" si="1579"/>
        <v>-7.46359718239722-1.03097507357481i</v>
      </c>
      <c r="E3051" t="str">
        <f t="shared" si="1580"/>
        <v>75.8206711087884-1420.79665837067i</v>
      </c>
      <c r="F3051" t="str">
        <f t="shared" si="1581"/>
        <v>0.973125396474924+0.137220912977509i</v>
      </c>
      <c r="G3051" t="str">
        <f t="shared" si="1576"/>
        <v>0.973125396474924+0.137220912977509i</v>
      </c>
      <c r="H3051" t="str">
        <f t="shared" si="1582"/>
        <v>11.3638134361178+2.03059644593225i</v>
      </c>
      <c r="I3051" t="str">
        <f t="shared" si="1583"/>
        <v>4386.44874257475i</v>
      </c>
      <c r="J3051" t="str">
        <f t="shared" si="1577"/>
        <v>-4764.59417924363+935.359311548652i</v>
      </c>
      <c r="K3051" t="str">
        <f t="shared" si="1584"/>
        <v>0.174027033648385-0.886470238030019i</v>
      </c>
      <c r="L3051" t="str">
        <f t="shared" si="1585"/>
        <v>0.0445071619331511-0.187372394305072i</v>
      </c>
      <c r="M3051" t="str">
        <f t="shared" si="1586"/>
        <v>0.218534195581536-1.07384263233509i</v>
      </c>
      <c r="N3051" t="str">
        <f t="shared" si="1587"/>
        <v>-14.2792954092223i</v>
      </c>
      <c r="O3051" t="str">
        <f t="shared" si="1588"/>
        <v>-0.141650440090132-0.989916740348537i</v>
      </c>
      <c r="P3051" t="str">
        <f t="shared" si="1589"/>
        <v>1.14165044009013+0.989916740348537i</v>
      </c>
      <c r="Q3051" t="str">
        <f t="shared" si="1590"/>
        <v>-1.14165044009013+13.2893786688738i</v>
      </c>
      <c r="R3051" t="str">
        <f t="shared" si="1591"/>
        <v>0.0666176680545783-0.0916299068965886i</v>
      </c>
      <c r="S3051" t="str">
        <f t="shared" si="1592"/>
        <v>1.56700086795307i</v>
      </c>
      <c r="T3051" t="str">
        <f t="shared" si="1593"/>
        <v>0.143584143637413+0.104389943662534i</v>
      </c>
      <c r="U3051" t="e">
        <f t="shared" si="1594"/>
        <v>#DIV/0!</v>
      </c>
      <c r="V3051" t="str">
        <f t="shared" si="1595"/>
        <v>0.0000833333333333333-0.000237473803479402i</v>
      </c>
      <c r="W3051" t="e">
        <f t="shared" si="1596"/>
        <v>#DIV/0!</v>
      </c>
      <c r="X3051" t="e">
        <f t="shared" si="1597"/>
        <v>#DIV/0!</v>
      </c>
      <c r="Y3051" t="str">
        <f t="shared" si="1598"/>
        <v>0.00096+4.77245623192133i</v>
      </c>
      <c r="Z3051" t="e">
        <f t="shared" si="1599"/>
        <v>#DIV/0!</v>
      </c>
      <c r="AA3051" t="e">
        <f t="shared" si="1600"/>
        <v>#DIV/0!</v>
      </c>
      <c r="AB3051" t="str">
        <f t="shared" si="1601"/>
        <v>0.0819341523684393+0.0595685660902616i</v>
      </c>
      <c r="AC3051" t="str">
        <f t="shared" si="1602"/>
        <v>1.08187267989329-0.0749666171849883i</v>
      </c>
      <c r="AD3051" t="str">
        <f t="shared" si="1603"/>
        <v>0.0715746301179608+0.0600202548722061i</v>
      </c>
      <c r="AE3051" t="e">
        <f t="shared" si="1604"/>
        <v>#DIV/0!</v>
      </c>
      <c r="AF3051" t="str">
        <f t="shared" si="1605"/>
        <v>-18.827410618515-3.06157151950706i</v>
      </c>
      <c r="AG3051" t="e">
        <f t="shared" si="1606"/>
        <v>#DIV/0!</v>
      </c>
      <c r="AH3051" t="e">
        <f t="shared" si="1607"/>
        <v>#DIV/0!</v>
      </c>
      <c r="AI3051" t="e">
        <f t="shared" si="1608"/>
        <v>#DIV/0!</v>
      </c>
      <c r="AJ3051" t="e">
        <f t="shared" si="1609"/>
        <v>#DIV/0!</v>
      </c>
      <c r="AK3051"/>
      <c r="AL3051"/>
      <c r="AM3051"/>
      <c r="AN3051"/>
    </row>
    <row r="3052" spans="1:40" x14ac:dyDescent="0.3">
      <c r="A3052"/>
      <c r="B3052">
        <f t="shared" si="1610"/>
        <v>1118000</v>
      </c>
      <c r="C3052" s="186" t="str">
        <f t="shared" si="1578"/>
        <v>-0.000386612527496846+0.00274357779517929i</v>
      </c>
      <c r="D3052" s="158" t="str">
        <f t="shared" si="1579"/>
        <v>-7.46394690250697-1.03012134459326i</v>
      </c>
      <c r="E3052" t="str">
        <f t="shared" si="1580"/>
        <v>75.6854798168812-1419.5330285892i</v>
      </c>
      <c r="F3052" t="str">
        <f t="shared" si="1581"/>
        <v>0.973171679103846+0.137107231437778i</v>
      </c>
      <c r="G3052" t="str">
        <f t="shared" si="1576"/>
        <v>0.973171679103846+0.137107231437778i</v>
      </c>
      <c r="H3052" t="str">
        <f t="shared" si="1582"/>
        <v>11.364488177659+2.02891177955498i</v>
      </c>
      <c r="I3052" t="str">
        <f t="shared" si="1583"/>
        <v>4390.37573339174i</v>
      </c>
      <c r="J3052" t="str">
        <f t="shared" si="1577"/>
        <v>-4773.13084422233+936.19669678728i</v>
      </c>
      <c r="K3052" t="str">
        <f t="shared" si="1584"/>
        <v>0.173727256570711-0.885735796404118i</v>
      </c>
      <c r="L3052" t="str">
        <f t="shared" si="1585"/>
        <v>0.0444318215444626-0.187222678081369i</v>
      </c>
      <c r="M3052" t="str">
        <f t="shared" si="1586"/>
        <v>0.218159078115174-1.07295847448549i</v>
      </c>
      <c r="N3052" t="str">
        <f t="shared" si="1587"/>
        <v>-14.2920790219432i</v>
      </c>
      <c r="O3052" t="str">
        <f t="shared" si="1588"/>
        <v>-0.154293233500477-0.988025099932166i</v>
      </c>
      <c r="P3052" t="str">
        <f t="shared" si="1589"/>
        <v>1.15429323350048+0.988025099932166i</v>
      </c>
      <c r="Q3052" t="str">
        <f t="shared" si="1590"/>
        <v>-1.15429323350048+13.304053922011i</v>
      </c>
      <c r="R3052" t="str">
        <f t="shared" si="1591"/>
        <v>0.0662386037081208-0.0925095472982905i</v>
      </c>
      <c r="S3052" t="str">
        <f t="shared" si="1592"/>
        <v>1.56840373354658i</v>
      </c>
      <c r="T3052" t="str">
        <f t="shared" si="1593"/>
        <v>0.145092319371343+0.103888873360729i</v>
      </c>
      <c r="U3052" t="e">
        <f t="shared" si="1594"/>
        <v>#DIV/0!</v>
      </c>
      <c r="V3052" t="str">
        <f t="shared" si="1595"/>
        <v>0.0000833333333333333-0.000237261393995073i</v>
      </c>
      <c r="W3052" t="e">
        <f t="shared" si="1596"/>
        <v>#DIV/0!</v>
      </c>
      <c r="X3052" t="e">
        <f t="shared" si="1597"/>
        <v>#DIV/0!</v>
      </c>
      <c r="Y3052" t="str">
        <f t="shared" si="1598"/>
        <v>0.00096+4.77672879793021i</v>
      </c>
      <c r="Z3052" t="e">
        <f t="shared" si="1599"/>
        <v>#DIV/0!</v>
      </c>
      <c r="AA3052" t="e">
        <f t="shared" si="1600"/>
        <v>#DIV/0!</v>
      </c>
      <c r="AB3052" t="str">
        <f t="shared" si="1601"/>
        <v>0.0827947703813464+0.059282637787767i</v>
      </c>
      <c r="AC3052" t="str">
        <f t="shared" si="1602"/>
        <v>1.08167023938339-0.0759023049157308i</v>
      </c>
      <c r="AD3052" t="str">
        <f t="shared" si="1603"/>
        <v>0.0723413845225434+0.0598828674908793i</v>
      </c>
      <c r="AE3052" t="e">
        <f t="shared" si="1604"/>
        <v>#DIV/0!</v>
      </c>
      <c r="AF3052" t="str">
        <f t="shared" si="1605"/>
        <v>-18.828435080166-3.05903312414824i</v>
      </c>
      <c r="AG3052" t="e">
        <f t="shared" si="1606"/>
        <v>#DIV/0!</v>
      </c>
      <c r="AH3052" t="e">
        <f t="shared" si="1607"/>
        <v>#DIV/0!</v>
      </c>
      <c r="AI3052" t="e">
        <f t="shared" si="1608"/>
        <v>#DIV/0!</v>
      </c>
      <c r="AJ3052" t="e">
        <f t="shared" si="1609"/>
        <v>#DIV/0!</v>
      </c>
      <c r="AK3052"/>
      <c r="AL3052"/>
      <c r="AM3052"/>
      <c r="AN3052"/>
    </row>
    <row r="3053" spans="1:40" x14ac:dyDescent="0.3">
      <c r="A3053"/>
      <c r="B3053">
        <f t="shared" si="1610"/>
        <v>1119000</v>
      </c>
      <c r="C3053" s="186" t="str">
        <f t="shared" si="1578"/>
        <v>-0.000385947264604996+0.0027412560338671i</v>
      </c>
      <c r="D3053" s="158" t="str">
        <f t="shared" si="1579"/>
        <v>-7.46429573146882-1.02926896727135i</v>
      </c>
      <c r="E3053" t="str">
        <f t="shared" si="1580"/>
        <v>75.5506494387101-1418.27163808029i</v>
      </c>
      <c r="F3053" t="str">
        <f t="shared" si="1581"/>
        <v>0.973217843796545+0.136993730025782i</v>
      </c>
      <c r="G3053" t="str">
        <f t="shared" si="1576"/>
        <v>0.973217843796545+0.136993730025782i</v>
      </c>
      <c r="H3053" t="str">
        <f t="shared" si="1582"/>
        <v>11.3651611995018+2.02722978912123i</v>
      </c>
      <c r="I3053" t="str">
        <f t="shared" si="1583"/>
        <v>4394.30272420872i</v>
      </c>
      <c r="J3053" t="str">
        <f t="shared" si="1577"/>
        <v>-4781.67514827484+937.03408202591i</v>
      </c>
      <c r="K3053" t="str">
        <f t="shared" si="1584"/>
        <v>0.173428243628296-0.885002518556679i</v>
      </c>
      <c r="L3053" t="str">
        <f t="shared" si="1585"/>
        <v>0.0443566687154511-0.187073184974964i</v>
      </c>
      <c r="M3053" t="str">
        <f t="shared" si="1586"/>
        <v>0.217784912343747-1.07207570353164i</v>
      </c>
      <c r="N3053" t="str">
        <f t="shared" si="1587"/>
        <v>-14.3048626346641i</v>
      </c>
      <c r="O3053" t="str">
        <f t="shared" si="1588"/>
        <v>-0.166910812537618-0.985971997907665i</v>
      </c>
      <c r="P3053" t="str">
        <f t="shared" si="1589"/>
        <v>1.16691081253762+0.985971997907665i</v>
      </c>
      <c r="Q3053" t="str">
        <f t="shared" si="1590"/>
        <v>-1.16691081253762+13.3188906367564i</v>
      </c>
      <c r="R3053" t="str">
        <f t="shared" si="1591"/>
        <v>0.0658465687906361-0.0933822432774934i</v>
      </c>
      <c r="S3053" t="str">
        <f t="shared" si="1592"/>
        <v>1.56980659914009i</v>
      </c>
      <c r="T3053" t="str">
        <f t="shared" si="1593"/>
        <v>0.146592061739514+0.103366378218272i</v>
      </c>
      <c r="U3053" t="e">
        <f t="shared" si="1594"/>
        <v>#DIV/0!</v>
      </c>
      <c r="V3053" t="str">
        <f t="shared" si="1595"/>
        <v>0.0000833333333333333-0.000237049364152361i</v>
      </c>
      <c r="W3053" t="e">
        <f t="shared" si="1596"/>
        <v>#DIV/0!</v>
      </c>
      <c r="X3053" t="e">
        <f t="shared" si="1597"/>
        <v>#DIV/0!</v>
      </c>
      <c r="Y3053" t="str">
        <f t="shared" si="1598"/>
        <v>0.00096+4.78100136393909i</v>
      </c>
      <c r="Z3053" t="e">
        <f t="shared" si="1599"/>
        <v>#DIV/0!</v>
      </c>
      <c r="AA3053" t="e">
        <f t="shared" si="1600"/>
        <v>#DIV/0!</v>
      </c>
      <c r="AB3053" t="str">
        <f t="shared" si="1601"/>
        <v>0.0836505760197283+0.0589844837191537i</v>
      </c>
      <c r="AC3053" t="str">
        <f t="shared" si="1602"/>
        <v>1.08145366524662-0.0768338195207601i</v>
      </c>
      <c r="AD3053" t="str">
        <f t="shared" si="1603"/>
        <v>0.0731060873115972+0.0597358034962967i</v>
      </c>
      <c r="AE3053" t="e">
        <f t="shared" si="1604"/>
        <v>#DIV/0!</v>
      </c>
      <c r="AF3053" t="str">
        <f t="shared" si="1605"/>
        <v>-18.8294569309706-3.05649875639258i</v>
      </c>
      <c r="AG3053" t="e">
        <f t="shared" si="1606"/>
        <v>#DIV/0!</v>
      </c>
      <c r="AH3053" t="e">
        <f t="shared" si="1607"/>
        <v>#DIV/0!</v>
      </c>
      <c r="AI3053" t="e">
        <f t="shared" si="1608"/>
        <v>#DIV/0!</v>
      </c>
      <c r="AJ3053" t="e">
        <f t="shared" si="1609"/>
        <v>#DIV/0!</v>
      </c>
      <c r="AK3053"/>
      <c r="AL3053"/>
      <c r="AM3053"/>
      <c r="AN3053"/>
    </row>
    <row r="3054" spans="1:40" x14ac:dyDescent="0.3">
      <c r="A3054"/>
      <c r="B3054">
        <f t="shared" si="1610"/>
        <v>1120000</v>
      </c>
      <c r="C3054" s="186" t="str">
        <f t="shared" si="1578"/>
        <v>-0.000385283695561801+0.002738938087727i</v>
      </c>
      <c r="D3054" s="158" t="str">
        <f t="shared" si="1579"/>
        <v>-7.46464367226805-1.02841793857165i</v>
      </c>
      <c r="E3054" t="str">
        <f t="shared" si="1580"/>
        <v>75.416178691947-1417.01248091415i</v>
      </c>
      <c r="F3054" t="str">
        <f t="shared" si="1581"/>
        <v>0.973263890948096+0.136880408336203i</v>
      </c>
      <c r="G3054" t="str">
        <f t="shared" si="1576"/>
        <v>0.973263890948096+0.136880408336203i</v>
      </c>
      <c r="H3054" t="str">
        <f t="shared" si="1582"/>
        <v>11.3658325074089+2.02555046858483i</v>
      </c>
      <c r="I3054" t="str">
        <f t="shared" si="1583"/>
        <v>4398.22971502571i</v>
      </c>
      <c r="J3054" t="str">
        <f t="shared" si="1577"/>
        <v>-4790.22709140115+937.871467264538i</v>
      </c>
      <c r="K3054" t="str">
        <f t="shared" si="1584"/>
        <v>0.173129992260324-0.884270401868991i</v>
      </c>
      <c r="L3054" t="str">
        <f t="shared" si="1585"/>
        <v>0.0442817028363656-0.186923914532669i</v>
      </c>
      <c r="M3054" t="str">
        <f t="shared" si="1586"/>
        <v>0.21741169509669-1.07119431640166i</v>
      </c>
      <c r="N3054" t="str">
        <f t="shared" si="1587"/>
        <v>-14.3176462473849i</v>
      </c>
      <c r="O3054" t="str">
        <f t="shared" si="1588"/>
        <v>-0.179501115255254-0.983757769789962i</v>
      </c>
      <c r="P3054" t="str">
        <f t="shared" si="1589"/>
        <v>1.17950111525525+0.983757769789962i</v>
      </c>
      <c r="Q3054" t="str">
        <f t="shared" si="1590"/>
        <v>-1.17950111525525+13.3338884775949i</v>
      </c>
      <c r="R3054" t="str">
        <f t="shared" si="1591"/>
        <v>0.0654417039678445-0.0942478017707406i</v>
      </c>
      <c r="S3054" t="str">
        <f t="shared" si="1592"/>
        <v>1.5712094647336i</v>
      </c>
      <c r="T3054" t="str">
        <f t="shared" si="1593"/>
        <v>0.148083038172524+0.102822624662572i</v>
      </c>
      <c r="U3054" t="e">
        <f t="shared" si="1594"/>
        <v>#DIV/0!</v>
      </c>
      <c r="V3054" t="str">
        <f t="shared" si="1595"/>
        <v>0.0000833333333333333-0.000236837712934368i</v>
      </c>
      <c r="W3054" t="e">
        <f t="shared" si="1596"/>
        <v>#DIV/0!</v>
      </c>
      <c r="X3054" t="e">
        <f t="shared" si="1597"/>
        <v>#DIV/0!</v>
      </c>
      <c r="Y3054" t="str">
        <f t="shared" si="1598"/>
        <v>0.00096+4.78527392994797i</v>
      </c>
      <c r="Z3054" t="e">
        <f t="shared" si="1599"/>
        <v>#DIV/0!</v>
      </c>
      <c r="AA3054" t="e">
        <f t="shared" si="1600"/>
        <v>#DIV/0!</v>
      </c>
      <c r="AB3054" t="str">
        <f t="shared" si="1601"/>
        <v>0.0845013795078104+0.0586741988537433i</v>
      </c>
      <c r="AC3054" t="str">
        <f t="shared" si="1602"/>
        <v>1.08122305648835-0.0777609404256336i</v>
      </c>
      <c r="AD3054" t="str">
        <f t="shared" si="1603"/>
        <v>0.0738686180520952+0.0595790957978986i</v>
      </c>
      <c r="AE3054" t="e">
        <f t="shared" si="1604"/>
        <v>#DIV/0!</v>
      </c>
      <c r="AF3054" t="str">
        <f t="shared" si="1605"/>
        <v>-18.8304761796769-3.05396840715648i</v>
      </c>
      <c r="AG3054" t="e">
        <f t="shared" si="1606"/>
        <v>#DIV/0!</v>
      </c>
      <c r="AH3054" t="e">
        <f t="shared" si="1607"/>
        <v>#DIV/0!</v>
      </c>
      <c r="AI3054" t="e">
        <f t="shared" si="1608"/>
        <v>#DIV/0!</v>
      </c>
      <c r="AJ3054" t="e">
        <f t="shared" si="1609"/>
        <v>#DIV/0!</v>
      </c>
      <c r="AK3054"/>
      <c r="AL3054"/>
      <c r="AM3054"/>
      <c r="AN3054"/>
    </row>
    <row r="3055" spans="1:40" x14ac:dyDescent="0.3">
      <c r="A3055"/>
      <c r="B3055">
        <f t="shared" si="1610"/>
        <v>1121000</v>
      </c>
      <c r="C3055" s="186" t="str">
        <f t="shared" si="1578"/>
        <v>-0.000384621814697485+0.00273662394765523i</v>
      </c>
      <c r="D3055" s="158" t="str">
        <f t="shared" si="1579"/>
        <v>-7.4649907278773-1.02756825546511i</v>
      </c>
      <c r="E3055" t="str">
        <f t="shared" si="1580"/>
        <v>75.2820662999459-1415.75555118183i</v>
      </c>
      <c r="F3055" t="str">
        <f t="shared" si="1581"/>
        <v>0.973309820951907+0.136767265964843i</v>
      </c>
      <c r="G3055" t="str">
        <f t="shared" si="1576"/>
        <v>0.973309820951907+0.136767265964843i</v>
      </c>
      <c r="H3055" t="str">
        <f t="shared" si="1582"/>
        <v>11.3665021071181+2.02387381191643i</v>
      </c>
      <c r="I3055" t="str">
        <f t="shared" si="1583"/>
        <v>4402.1567058427i</v>
      </c>
      <c r="J3055" t="str">
        <f t="shared" si="1577"/>
        <v>-4798.78667360127+938.708852503167i</v>
      </c>
      <c r="K3055" t="str">
        <f t="shared" si="1584"/>
        <v>0.172832499916547-0.883539443729621i</v>
      </c>
      <c r="L3055" t="str">
        <f t="shared" si="1585"/>
        <v>0.0442069232998786-0.186774866302341i</v>
      </c>
      <c r="M3055" t="str">
        <f t="shared" si="1586"/>
        <v>0.217039423216426-1.07031431003196i</v>
      </c>
      <c r="N3055" t="str">
        <f t="shared" si="1587"/>
        <v>-14.3304298601058i</v>
      </c>
      <c r="O3055" t="str">
        <f t="shared" si="1588"/>
        <v>-0.192062084164838-0.981382777424924i</v>
      </c>
      <c r="P3055" t="str">
        <f t="shared" si="1589"/>
        <v>1.19206208416484+0.981382777424924i</v>
      </c>
      <c r="Q3055" t="str">
        <f t="shared" si="1590"/>
        <v>-1.19206208416484+13.3490470826809i</v>
      </c>
      <c r="R3055" t="str">
        <f t="shared" si="1591"/>
        <v>0.0650241531247084-0.0951060329472419i</v>
      </c>
      <c r="S3055" t="str">
        <f t="shared" si="1592"/>
        <v>1.57261233032711i</v>
      </c>
      <c r="T3055" t="str">
        <f t="shared" si="1593"/>
        <v>0.149564920101329+0.102257784972995i</v>
      </c>
      <c r="U3055" t="e">
        <f t="shared" si="1594"/>
        <v>#DIV/0!</v>
      </c>
      <c r="V3055" t="str">
        <f t="shared" si="1595"/>
        <v>0.0000833333333333333-0.000236626439327825i</v>
      </c>
      <c r="W3055" t="e">
        <f t="shared" si="1596"/>
        <v>#DIV/0!</v>
      </c>
      <c r="X3055" t="e">
        <f t="shared" si="1597"/>
        <v>#DIV/0!</v>
      </c>
      <c r="Y3055" t="str">
        <f t="shared" si="1598"/>
        <v>0.00096+4.78954649595685i</v>
      </c>
      <c r="Z3055" t="e">
        <f t="shared" si="1599"/>
        <v>#DIV/0!</v>
      </c>
      <c r="AA3055" t="e">
        <f t="shared" si="1600"/>
        <v>#DIV/0!</v>
      </c>
      <c r="AB3055" t="str">
        <f t="shared" si="1601"/>
        <v>0.085346993352563+0.0583518815001892i</v>
      </c>
      <c r="AC3055" t="str">
        <f t="shared" si="1602"/>
        <v>1.08097851599744-0.0786834495990564i</v>
      </c>
      <c r="AD3055" t="str">
        <f t="shared" si="1603"/>
        <v>0.0746288568891163+0.0594127787457445i</v>
      </c>
      <c r="AE3055" t="e">
        <f t="shared" si="1604"/>
        <v>#DIV/0!</v>
      </c>
      <c r="AF3055" t="str">
        <f t="shared" si="1605"/>
        <v>-18.8314928349954-3.05144206738154i</v>
      </c>
      <c r="AG3055" t="e">
        <f t="shared" si="1606"/>
        <v>#DIV/0!</v>
      </c>
      <c r="AH3055" t="e">
        <f t="shared" si="1607"/>
        <v>#DIV/0!</v>
      </c>
      <c r="AI3055" t="e">
        <f t="shared" si="1608"/>
        <v>#DIV/0!</v>
      </c>
      <c r="AJ3055" t="e">
        <f t="shared" si="1609"/>
        <v>#DIV/0!</v>
      </c>
      <c r="AK3055"/>
      <c r="AL3055"/>
      <c r="AM3055"/>
      <c r="AN3055"/>
    </row>
    <row r="3056" spans="1:40" x14ac:dyDescent="0.3">
      <c r="A3056"/>
      <c r="B3056">
        <f t="shared" si="1610"/>
        <v>1122000</v>
      </c>
      <c r="C3056" s="186" t="str">
        <f t="shared" si="1578"/>
        <v>-0.000383961616365692+0.00273431360457601i</v>
      </c>
      <c r="D3056" s="158" t="str">
        <f t="shared" si="1579"/>
        <v>-7.46533690125746-1.0267199149312i</v>
      </c>
      <c r="E3056" t="str">
        <f t="shared" si="1580"/>
        <v>75.148310991718-1414.50084299514i</v>
      </c>
      <c r="F3056" t="str">
        <f t="shared" si="1581"/>
        <v>0.973355634199824+0.136654302508645i</v>
      </c>
      <c r="G3056" t="str">
        <f t="shared" si="1576"/>
        <v>0.973355634199824+0.136654302508645i</v>
      </c>
      <c r="H3056" t="str">
        <f t="shared" si="1582"/>
        <v>11.3671700043447+2.0221998131038i</v>
      </c>
      <c r="I3056" t="str">
        <f t="shared" si="1583"/>
        <v>4406.08369665969i</v>
      </c>
      <c r="J3056" t="str">
        <f t="shared" si="1577"/>
        <v>-4807.3538948752+939.546237741797i</v>
      </c>
      <c r="K3056" t="str">
        <f t="shared" si="1584"/>
        <v>0.172535764057239-0.882809641534406i</v>
      </c>
      <c r="L3056" t="str">
        <f t="shared" si="1585"/>
        <v>0.0441323295010734-0.186626039832879i</v>
      </c>
      <c r="M3056" t="str">
        <f t="shared" si="1586"/>
        <v>0.216668093558312-1.06943568136728i</v>
      </c>
      <c r="N3056" t="str">
        <f t="shared" si="1587"/>
        <v>-14.3432134728267i</v>
      </c>
      <c r="O3056" t="str">
        <f t="shared" si="1588"/>
        <v>-0.20459166657121-0.978847408930327i</v>
      </c>
      <c r="P3056" t="str">
        <f t="shared" si="1589"/>
        <v>1.20459166657121+0.978847408930327i</v>
      </c>
      <c r="Q3056" t="str">
        <f t="shared" si="1590"/>
        <v>-1.20459166657121+13.3643660638964i</v>
      </c>
      <c r="R3056" t="str">
        <f t="shared" si="1591"/>
        <v>0.0645940632781884-0.0959567502696947i</v>
      </c>
      <c r="S3056" t="str">
        <f t="shared" si="1592"/>
        <v>1.57401519592063i</v>
      </c>
      <c r="T3056" t="str">
        <f t="shared" si="1593"/>
        <v>0.15103738307566+0.101672037166127i</v>
      </c>
      <c r="U3056" t="e">
        <f t="shared" si="1594"/>
        <v>#DIV/0!</v>
      </c>
      <c r="V3056" t="str">
        <f t="shared" si="1595"/>
        <v>0.0000833333333333333-0.000236415542323077i</v>
      </c>
      <c r="W3056" t="e">
        <f t="shared" si="1596"/>
        <v>#DIV/0!</v>
      </c>
      <c r="X3056" t="e">
        <f t="shared" si="1597"/>
        <v>#DIV/0!</v>
      </c>
      <c r="Y3056" t="str">
        <f t="shared" si="1598"/>
        <v>0.00096+4.79381906196574i</v>
      </c>
      <c r="Z3056" t="e">
        <f t="shared" si="1599"/>
        <v>#DIV/0!</v>
      </c>
      <c r="AA3056" t="e">
        <f t="shared" si="1600"/>
        <v>#DIV/0!</v>
      </c>
      <c r="AB3056" t="str">
        <f t="shared" si="1601"/>
        <v>0.086187232411274+0.058017633241004i</v>
      </c>
      <c r="AC3056" t="str">
        <f t="shared" si="1602"/>
        <v>1.08072015047203-0.0796011316318173i</v>
      </c>
      <c r="AD3056" t="str">
        <f t="shared" si="1603"/>
        <v>0.0753866845612401+0.0592368881195451i</v>
      </c>
      <c r="AE3056" t="e">
        <f t="shared" si="1604"/>
        <v>#DIV/0!</v>
      </c>
      <c r="AF3056" t="str">
        <f t="shared" si="1605"/>
        <v>-18.8325069056022-3.048919728035i</v>
      </c>
      <c r="AG3056" t="e">
        <f t="shared" si="1606"/>
        <v>#DIV/0!</v>
      </c>
      <c r="AH3056" t="e">
        <f t="shared" si="1607"/>
        <v>#DIV/0!</v>
      </c>
      <c r="AI3056" t="e">
        <f t="shared" si="1608"/>
        <v>#DIV/0!</v>
      </c>
      <c r="AJ3056" t="e">
        <f t="shared" si="1609"/>
        <v>#DIV/0!</v>
      </c>
      <c r="AK3056"/>
      <c r="AL3056"/>
      <c r="AM3056"/>
      <c r="AN3056"/>
    </row>
    <row r="3057" spans="1:40" x14ac:dyDescent="0.3">
      <c r="A3057"/>
      <c r="B3057">
        <f t="shared" si="1610"/>
        <v>1123000</v>
      </c>
      <c r="C3057" s="186" t="str">
        <f t="shared" si="1578"/>
        <v>-0.000383303094943295+0.00273200704944135i</v>
      </c>
      <c r="D3057" s="158" t="str">
        <f t="shared" si="1579"/>
        <v>-7.4656821953569-1.0258729139577i</v>
      </c>
      <c r="E3057" t="str">
        <f t="shared" si="1580"/>
        <v>75.0149115018987-1413.24835048659i</v>
      </c>
      <c r="F3057" t="str">
        <f t="shared" si="1581"/>
        <v>0.973401331082044+0.136541517565663i</v>
      </c>
      <c r="G3057" t="str">
        <f t="shared" si="1576"/>
        <v>0.973401331082044+0.136541517565663i</v>
      </c>
      <c r="H3057" t="str">
        <f t="shared" si="1582"/>
        <v>11.3678362047798+2.02052846615141i</v>
      </c>
      <c r="I3057" t="str">
        <f t="shared" si="1583"/>
        <v>4410.01068747667i</v>
      </c>
      <c r="J3057" t="str">
        <f t="shared" si="1577"/>
        <v>-4815.92875522293+940.383622980425i</v>
      </c>
      <c r="K3057" t="str">
        <f t="shared" si="1584"/>
        <v>0.172239782153138-0.882080992686425i</v>
      </c>
      <c r="L3057" t="str">
        <f t="shared" si="1585"/>
        <v>0.0440579208374337-0.186477434674218i</v>
      </c>
      <c r="M3057" t="str">
        <f t="shared" si="1586"/>
        <v>0.216297702990572-1.06855842736064i</v>
      </c>
      <c r="N3057" t="str">
        <f t="shared" si="1587"/>
        <v>-14.3559970855476i</v>
      </c>
      <c r="O3057" t="str">
        <f t="shared" si="1588"/>
        <v>-0.217087814908452-0.976152078632358i</v>
      </c>
      <c r="P3057" t="str">
        <f t="shared" si="1589"/>
        <v>1.21708781490845+0.976152078632358i</v>
      </c>
      <c r="Q3057" t="str">
        <f t="shared" si="1590"/>
        <v>-1.21708781490845+13.3798450069152i</v>
      </c>
      <c r="R3057" t="str">
        <f t="shared" si="1591"/>
        <v>0.0641515844887154-0.09679977055245i</v>
      </c>
      <c r="S3057" t="str">
        <f t="shared" si="1592"/>
        <v>1.57541806151414i</v>
      </c>
      <c r="T3057" t="str">
        <f t="shared" si="1593"/>
        <v>0.152500106878754+0.101065564878273i</v>
      </c>
      <c r="U3057" t="e">
        <f t="shared" si="1594"/>
        <v>#DIV/0!</v>
      </c>
      <c r="V3057" t="str">
        <f t="shared" si="1595"/>
        <v>0.0000833333333333333-0.000236205020914063i</v>
      </c>
      <c r="W3057" t="e">
        <f t="shared" si="1596"/>
        <v>#DIV/0!</v>
      </c>
      <c r="X3057" t="e">
        <f t="shared" si="1597"/>
        <v>#DIV/0!</v>
      </c>
      <c r="Y3057" t="str">
        <f t="shared" si="1598"/>
        <v>0.00096+4.79809162797462i</v>
      </c>
      <c r="Z3057" t="e">
        <f t="shared" si="1599"/>
        <v>#DIV/0!</v>
      </c>
      <c r="AA3057" t="e">
        <f t="shared" si="1600"/>
        <v>#DIV/0!</v>
      </c>
      <c r="AB3057" t="str">
        <f t="shared" si="1601"/>
        <v>0.0870219139570182+0.0576715588655093i</v>
      </c>
      <c r="AC3057" t="str">
        <f t="shared" si="1602"/>
        <v>1.08044807034351-0.0805137738133291i</v>
      </c>
      <c r="AD3057" t="str">
        <f t="shared" si="1603"/>
        <v>0.076141982415774+0.059051461117559i</v>
      </c>
      <c r="AE3057" t="e">
        <f t="shared" si="1604"/>
        <v>#DIV/0!</v>
      </c>
      <c r="AF3057" t="str">
        <f t="shared" si="1605"/>
        <v>-18.8335184001367-3.04640138010911i</v>
      </c>
      <c r="AG3057" t="e">
        <f t="shared" si="1606"/>
        <v>#DIV/0!</v>
      </c>
      <c r="AH3057" t="e">
        <f t="shared" si="1607"/>
        <v>#DIV/0!</v>
      </c>
      <c r="AI3057" t="e">
        <f t="shared" si="1608"/>
        <v>#DIV/0!</v>
      </c>
      <c r="AJ3057" t="e">
        <f t="shared" si="1609"/>
        <v>#DIV/0!</v>
      </c>
      <c r="AK3057"/>
      <c r="AL3057"/>
      <c r="AM3057"/>
      <c r="AN3057"/>
    </row>
    <row r="3058" spans="1:40" x14ac:dyDescent="0.3">
      <c r="A3058"/>
      <c r="B3058">
        <f t="shared" si="1610"/>
        <v>1124000</v>
      </c>
      <c r="C3058" s="186" t="str">
        <f t="shared" si="1578"/>
        <v>-0.000382646244830317+0.00272970427323091i</v>
      </c>
      <c r="D3058" s="158" t="str">
        <f t="shared" si="1579"/>
        <v>-7.46602661311199-1.02502724954076i</v>
      </c>
      <c r="E3058" t="str">
        <f t="shared" si="1580"/>
        <v>74.8818665707161-1411.99806780923i</v>
      </c>
      <c r="F3058" t="str">
        <f t="shared" si="1581"/>
        <v>0.973446911987168+0.136428910735069i</v>
      </c>
      <c r="G3058" t="str">
        <f t="shared" si="1576"/>
        <v>0.973446911987168+0.136428910735069i</v>
      </c>
      <c r="H3058" t="str">
        <f t="shared" si="1582"/>
        <v>11.3685007140913+2.01885976508057i</v>
      </c>
      <c r="I3058" t="str">
        <f t="shared" si="1583"/>
        <v>4413.93767829366i</v>
      </c>
      <c r="J3058" t="str">
        <f t="shared" si="1577"/>
        <v>-4824.51125464447+941.221008219055i</v>
      </c>
      <c r="K3058" t="str">
        <f t="shared" si="1584"/>
        <v>0.171944551685402-0.881353494595983i</v>
      </c>
      <c r="L3058" t="str">
        <f t="shared" si="1585"/>
        <v>0.0439836967088326-0.186329050377334i</v>
      </c>
      <c r="M3058" t="str">
        <f t="shared" si="1586"/>
        <v>0.215928248394235-1.06768254497332i</v>
      </c>
      <c r="N3058" t="str">
        <f t="shared" si="1587"/>
        <v>-14.3687806982685i</v>
      </c>
      <c r="O3058" t="str">
        <f t="shared" si="1588"/>
        <v>-0.229548487074388-0.97329722699793i</v>
      </c>
      <c r="P3058" t="str">
        <f t="shared" si="1589"/>
        <v>1.22954848707439+0.97329722699793i</v>
      </c>
      <c r="Q3058" t="str">
        <f t="shared" si="1590"/>
        <v>-1.22954848707439+13.3954834712706i</v>
      </c>
      <c r="R3058" t="str">
        <f t="shared" si="1591"/>
        <v>0.0636968697705314-0.0976349140168859i</v>
      </c>
      <c r="S3058" t="str">
        <f t="shared" si="1592"/>
        <v>1.57682092710765i</v>
      </c>
      <c r="T3058" t="str">
        <f t="shared" si="1593"/>
        <v>0.153952775638182+0.100438557245425i</v>
      </c>
      <c r="U3058" t="e">
        <f t="shared" si="1594"/>
        <v>#DIV/0!</v>
      </c>
      <c r="V3058" t="str">
        <f t="shared" si="1595"/>
        <v>0.0000833333333333333-0.000235994874098303i</v>
      </c>
      <c r="W3058" t="e">
        <f t="shared" si="1596"/>
        <v>#DIV/0!</v>
      </c>
      <c r="X3058" t="e">
        <f t="shared" si="1597"/>
        <v>#DIV/0!</v>
      </c>
      <c r="Y3058" t="str">
        <f t="shared" si="1598"/>
        <v>0.00096+4.8023641939835i</v>
      </c>
      <c r="Z3058" t="e">
        <f t="shared" si="1599"/>
        <v>#DIV/0!</v>
      </c>
      <c r="AA3058" t="e">
        <f t="shared" si="1600"/>
        <v>#DIV/0!</v>
      </c>
      <c r="AB3058" t="str">
        <f t="shared" si="1601"/>
        <v>0.0878508577419003+0.057313766301341i</v>
      </c>
      <c r="AC3058" t="str">
        <f t="shared" si="1602"/>
        <v>1.08016238969876-0.0814211662056361i</v>
      </c>
      <c r="AD3058" t="str">
        <f t="shared" si="1603"/>
        <v>0.076894632423739+0.0588565363453966i</v>
      </c>
      <c r="AE3058" t="e">
        <f t="shared" si="1604"/>
        <v>#DIV/0!</v>
      </c>
      <c r="AF3058" t="str">
        <f t="shared" si="1605"/>
        <v>-18.8345273272033-3.04388701462133i</v>
      </c>
      <c r="AG3058" t="e">
        <f t="shared" si="1606"/>
        <v>#DIV/0!</v>
      </c>
      <c r="AH3058" t="e">
        <f t="shared" si="1607"/>
        <v>#DIV/0!</v>
      </c>
      <c r="AI3058" t="e">
        <f t="shared" si="1608"/>
        <v>#DIV/0!</v>
      </c>
      <c r="AJ3058" t="e">
        <f t="shared" si="1609"/>
        <v>#DIV/0!</v>
      </c>
      <c r="AK3058"/>
      <c r="AL3058"/>
      <c r="AM3058"/>
      <c r="AN3058"/>
    </row>
    <row r="3059" spans="1:40" x14ac:dyDescent="0.3">
      <c r="A3059"/>
      <c r="B3059">
        <f t="shared" si="1610"/>
        <v>1125000</v>
      </c>
      <c r="C3059" s="186" t="str">
        <f t="shared" si="1578"/>
        <v>-0.000381991060449822+0.00272740526695193i</v>
      </c>
      <c r="D3059" s="158" t="str">
        <f t="shared" si="1579"/>
        <v>-7.46637015744686-1.02418291868487i</v>
      </c>
      <c r="E3059" t="str">
        <f t="shared" si="1580"/>
        <v>74.7491749439654-1410.74998913666i</v>
      </c>
      <c r="F3059" t="str">
        <f t="shared" si="1581"/>
        <v>0.973492377302184+0.136316481617153i</v>
      </c>
      <c r="G3059" t="str">
        <f t="shared" si="1576"/>
        <v>0.973492377302184+0.136316481617153i</v>
      </c>
      <c r="H3059" t="str">
        <f t="shared" si="1582"/>
        <v>11.3691635379236+2.01719370392931i</v>
      </c>
      <c r="I3059" t="str">
        <f t="shared" si="1583"/>
        <v>4417.86466911065i</v>
      </c>
      <c r="J3059" t="str">
        <f t="shared" si="1577"/>
        <v>-4833.10139313981+942.058393457683i</v>
      </c>
      <c r="K3059" t="str">
        <f t="shared" si="1584"/>
        <v>0.171650070145552-0.880627144680578i</v>
      </c>
      <c r="L3059" t="str">
        <f t="shared" si="1585"/>
        <v>0.0439096565175209-0.186180886494239i</v>
      </c>
      <c r="M3059" t="str">
        <f t="shared" si="1586"/>
        <v>0.215559726663073-1.06680803117482i</v>
      </c>
      <c r="N3059" t="str">
        <f t="shared" si="1587"/>
        <v>-14.3815643109893i</v>
      </c>
      <c r="O3059" t="str">
        <f t="shared" si="1588"/>
        <v>-0.241971646764206-0.97028332056272i</v>
      </c>
      <c r="P3059" t="str">
        <f t="shared" si="1589"/>
        <v>1.24197164676421+0.97028332056272i</v>
      </c>
      <c r="Q3059" t="str">
        <f t="shared" si="1590"/>
        <v>-1.24197164676421+13.4112809904266i</v>
      </c>
      <c r="R3059" t="str">
        <f t="shared" si="1591"/>
        <v>0.063230075000979-0.0984620043440158i</v>
      </c>
      <c r="S3059" t="str">
        <f t="shared" si="1592"/>
        <v>1.57822379270116i</v>
      </c>
      <c r="T3059" t="str">
        <f t="shared" si="1593"/>
        <v>0.155395077932771+0.0997912087808239i</v>
      </c>
      <c r="U3059" t="e">
        <f t="shared" si="1594"/>
        <v>#DIV/0!</v>
      </c>
      <c r="V3059" t="str">
        <f t="shared" si="1595"/>
        <v>0.0000833333333333333-0.000235785100876882i</v>
      </c>
      <c r="W3059" t="e">
        <f t="shared" si="1596"/>
        <v>#DIV/0!</v>
      </c>
      <c r="X3059" t="e">
        <f t="shared" si="1597"/>
        <v>#DIV/0!</v>
      </c>
      <c r="Y3059" t="str">
        <f t="shared" si="1598"/>
        <v>0.00096+4.80663675999238i</v>
      </c>
      <c r="Z3059" t="e">
        <f t="shared" si="1599"/>
        <v>#DIV/0!</v>
      </c>
      <c r="AA3059" t="e">
        <f t="shared" si="1600"/>
        <v>#DIV/0!</v>
      </c>
      <c r="AB3059" t="str">
        <f t="shared" si="1601"/>
        <v>0.0886738860580675+0.056944366544582i</v>
      </c>
      <c r="AC3059" t="str">
        <f t="shared" si="1602"/>
        <v>1.07986322620075-0.0823231017148754i</v>
      </c>
      <c r="AD3059" t="str">
        <f t="shared" si="1603"/>
        <v>0.0776445171946405+0.0586521538047304i</v>
      </c>
      <c r="AE3059" t="e">
        <f t="shared" si="1604"/>
        <v>#DIV/0!</v>
      </c>
      <c r="AF3059" t="str">
        <f t="shared" si="1605"/>
        <v>-18.8355336953705-3.04137662261418i</v>
      </c>
      <c r="AG3059" t="e">
        <f t="shared" si="1606"/>
        <v>#DIV/0!</v>
      </c>
      <c r="AH3059" t="e">
        <f t="shared" si="1607"/>
        <v>#DIV/0!</v>
      </c>
      <c r="AI3059" t="e">
        <f t="shared" si="1608"/>
        <v>#DIV/0!</v>
      </c>
      <c r="AJ3059" t="e">
        <f t="shared" si="1609"/>
        <v>#DIV/0!</v>
      </c>
      <c r="AK3059"/>
      <c r="AL3059"/>
      <c r="AM3059"/>
      <c r="AN3059"/>
    </row>
    <row r="3060" spans="1:40" x14ac:dyDescent="0.3">
      <c r="A3060"/>
      <c r="B3060">
        <f t="shared" si="1610"/>
        <v>1126000</v>
      </c>
      <c r="C3060" s="186" t="str">
        <f t="shared" si="1578"/>
        <v>-0.000381337536247789+0.00272511002163923i</v>
      </c>
      <c r="D3060" s="158" t="str">
        <f t="shared" si="1579"/>
        <v>-7.46671283127384-1.02333991840283i</v>
      </c>
      <c r="E3060" t="str">
        <f t="shared" si="1580"/>
        <v>74.6168353729777-1409.50410866284i</v>
      </c>
      <c r="F3060" t="str">
        <f t="shared" si="1581"/>
        <v>0.973537727412513+0.136204229813313i</v>
      </c>
      <c r="G3060" t="str">
        <f t="shared" si="1576"/>
        <v>0.973537727412513+0.136204229813313i</v>
      </c>
      <c r="H3060" t="str">
        <f t="shared" si="1582"/>
        <v>11.3698246818982+2.01553027675239i</v>
      </c>
      <c r="I3060" t="str">
        <f t="shared" si="1583"/>
        <v>4421.79165992763i</v>
      </c>
      <c r="J3060" t="str">
        <f t="shared" si="1577"/>
        <v>-4841.69917070897+942.895778696313i</v>
      </c>
      <c r="K3060" t="str">
        <f t="shared" si="1584"/>
        <v>0.171356335035424-0.879901940364881i</v>
      </c>
      <c r="L3060" t="str">
        <f t="shared" si="1585"/>
        <v>0.0438357996681165-0.186032942577976i</v>
      </c>
      <c r="M3060" t="str">
        <f t="shared" si="1586"/>
        <v>0.21519213470354-1.06593488294286i</v>
      </c>
      <c r="N3060" t="str">
        <f t="shared" si="1587"/>
        <v>-14.3943479237102i</v>
      </c>
      <c r="O3060" t="str">
        <f t="shared" si="1588"/>
        <v>-0.254355263803626-0.967110851854837i</v>
      </c>
      <c r="P3060" t="str">
        <f t="shared" si="1589"/>
        <v>1.25435526380363+0.967110851854837i</v>
      </c>
      <c r="Q3060" t="str">
        <f t="shared" si="1590"/>
        <v>-1.25435526380363+13.4272370718554i</v>
      </c>
      <c r="R3060" t="str">
        <f t="shared" si="1591"/>
        <v>0.0627513588288081-0.0992808687243332i</v>
      </c>
      <c r="S3060" t="str">
        <f t="shared" si="1592"/>
        <v>1.57962665829467i</v>
      </c>
      <c r="T3060" t="str">
        <f t="shared" si="1593"/>
        <v>0.15682670689561+0.0991237192501999i</v>
      </c>
      <c r="U3060" t="e">
        <f t="shared" si="1594"/>
        <v>#DIV/0!</v>
      </c>
      <c r="V3060" t="str">
        <f t="shared" si="1595"/>
        <v>0.0000833333333333333-0.000235575700254434i</v>
      </c>
      <c r="W3060" t="e">
        <f t="shared" si="1596"/>
        <v>#DIV/0!</v>
      </c>
      <c r="X3060" t="e">
        <f t="shared" si="1597"/>
        <v>#DIV/0!</v>
      </c>
      <c r="Y3060" t="str">
        <f t="shared" si="1598"/>
        <v>0.00096+4.81090932600127i</v>
      </c>
      <c r="Z3060" t="e">
        <f t="shared" si="1599"/>
        <v>#DIV/0!</v>
      </c>
      <c r="AA3060" t="e">
        <f t="shared" si="1600"/>
        <v>#DIV/0!</v>
      </c>
      <c r="AB3060" t="str">
        <f t="shared" si="1601"/>
        <v>0.0894908237964889+0.0565634735885702i</v>
      </c>
      <c r="AC3060" t="str">
        <f t="shared" si="1602"/>
        <v>1.07955070100762-0.0832193761601988i</v>
      </c>
      <c r="AD3060" t="str">
        <f t="shared" si="1603"/>
        <v>0.078391519991049+0.0584383548818887i</v>
      </c>
      <c r="AE3060" t="e">
        <f t="shared" si="1604"/>
        <v>#DIV/0!</v>
      </c>
      <c r="AF3060" t="str">
        <f t="shared" si="1605"/>
        <v>-18.836537513172-3.03887019515522i</v>
      </c>
      <c r="AG3060" t="e">
        <f t="shared" si="1606"/>
        <v>#DIV/0!</v>
      </c>
      <c r="AH3060" t="e">
        <f t="shared" si="1607"/>
        <v>#DIV/0!</v>
      </c>
      <c r="AI3060" t="e">
        <f t="shared" si="1608"/>
        <v>#DIV/0!</v>
      </c>
      <c r="AJ3060" t="e">
        <f t="shared" si="1609"/>
        <v>#DIV/0!</v>
      </c>
      <c r="AK3060"/>
      <c r="AL3060"/>
      <c r="AM3060"/>
      <c r="AN3060"/>
    </row>
    <row r="3061" spans="1:40" x14ac:dyDescent="0.3">
      <c r="A3061"/>
      <c r="B3061">
        <f t="shared" si="1610"/>
        <v>1127000</v>
      </c>
      <c r="C3061" s="186" t="str">
        <f t="shared" si="1578"/>
        <v>-0.000380685666693015+0.00272281852835493i</v>
      </c>
      <c r="D3061" s="158" t="str">
        <f t="shared" si="1579"/>
        <v>-7.46705463749312-1.02249824571572i</v>
      </c>
      <c r="E3061" t="str">
        <f t="shared" si="1580"/>
        <v>74.4848466145878-1408.26042060206i</v>
      </c>
      <c r="F3061" t="str">
        <f t="shared" si="1581"/>
        <v>0.973582962701975+0.136092154926057i</v>
      </c>
      <c r="G3061" t="str">
        <f t="shared" si="1576"/>
        <v>0.973582962701975+0.136092154926057i</v>
      </c>
      <c r="H3061" t="str">
        <f t="shared" si="1582"/>
        <v>11.3704841516131+2.01386947762117i</v>
      </c>
      <c r="I3061" t="str">
        <f t="shared" si="1583"/>
        <v>4425.71865074462i</v>
      </c>
      <c r="J3061" t="str">
        <f t="shared" si="1577"/>
        <v>-4850.30458735192+943.733163934942i</v>
      </c>
      <c r="K3061" t="str">
        <f t="shared" si="1584"/>
        <v>0.171063343867124-0.879177879080732i</v>
      </c>
      <c r="L3061" t="str">
        <f t="shared" si="1585"/>
        <v>0.0437621255675938-0.185885218182622i</v>
      </c>
      <c r="M3061" t="str">
        <f t="shared" si="1586"/>
        <v>0.214825469434718-1.06506309726335i</v>
      </c>
      <c r="N3061" t="str">
        <f t="shared" si="1587"/>
        <v>-14.4071315364311i</v>
      </c>
      <c r="O3061" t="str">
        <f t="shared" si="1588"/>
        <v>-0.266697314480073-0.963780339314471i</v>
      </c>
      <c r="P3061" t="str">
        <f t="shared" si="1589"/>
        <v>1.26669731448007+0.963780339314471i</v>
      </c>
      <c r="Q3061" t="str">
        <f t="shared" si="1590"/>
        <v>-1.26669731448007+13.4433511971166i</v>
      </c>
      <c r="R3061" t="str">
        <f t="shared" si="1591"/>
        <v>0.0622608825816641-0.100091337904795i</v>
      </c>
      <c r="S3061" t="str">
        <f t="shared" si="1592"/>
        <v>1.58102952388819i</v>
      </c>
      <c r="T3061" t="str">
        <f t="shared" si="1593"/>
        <v>0.15824736031295+0.0984362935449469i</v>
      </c>
      <c r="U3061" t="e">
        <f t="shared" si="1594"/>
        <v>#DIV/0!</v>
      </c>
      <c r="V3061" t="str">
        <f t="shared" si="1595"/>
        <v>0.0000833333333333333-0.000235366671239123i</v>
      </c>
      <c r="W3061" t="e">
        <f t="shared" si="1596"/>
        <v>#DIV/0!</v>
      </c>
      <c r="X3061" t="e">
        <f t="shared" si="1597"/>
        <v>#DIV/0!</v>
      </c>
      <c r="Y3061" t="str">
        <f t="shared" si="1598"/>
        <v>0.00096+4.81518189201015i</v>
      </c>
      <c r="Z3061" t="e">
        <f t="shared" si="1599"/>
        <v>#DIV/0!</v>
      </c>
      <c r="AA3061" t="e">
        <f t="shared" si="1600"/>
        <v>#DIV/0!</v>
      </c>
      <c r="AB3061" t="str">
        <f t="shared" si="1601"/>
        <v>0.0903014985033912+0.0561712043515267i</v>
      </c>
      <c r="AC3061" t="str">
        <f t="shared" si="1602"/>
        <v>1.0792249386903-0.0841097883400134i</v>
      </c>
      <c r="AD3061" t="str">
        <f t="shared" si="1603"/>
        <v>0.07913552474292+0.0582151823363849i</v>
      </c>
      <c r="AE3061" t="e">
        <f t="shared" si="1604"/>
        <v>#DIV/0!</v>
      </c>
      <c r="AF3061" t="str">
        <f t="shared" si="1605"/>
        <v>-18.8375387891062-3.03636772333689i</v>
      </c>
      <c r="AG3061" t="e">
        <f t="shared" si="1606"/>
        <v>#DIV/0!</v>
      </c>
      <c r="AH3061" t="e">
        <f t="shared" si="1607"/>
        <v>#DIV/0!</v>
      </c>
      <c r="AI3061" t="e">
        <f t="shared" si="1608"/>
        <v>#DIV/0!</v>
      </c>
      <c r="AJ3061" t="e">
        <f t="shared" si="1609"/>
        <v>#DIV/0!</v>
      </c>
      <c r="AK3061"/>
      <c r="AL3061"/>
      <c r="AM3061"/>
      <c r="AN3061"/>
    </row>
    <row r="3062" spans="1:40" x14ac:dyDescent="0.3">
      <c r="A3062"/>
      <c r="B3062">
        <f t="shared" si="1610"/>
        <v>1128000</v>
      </c>
      <c r="C3062" s="186" t="str">
        <f t="shared" si="1578"/>
        <v>-0.000380035446276985+0.00272053077818848i</v>
      </c>
      <c r="D3062" s="158" t="str">
        <f t="shared" si="1579"/>
        <v>-7.46739557899307-1.02165789765284i</v>
      </c>
      <c r="E3062" t="str">
        <f t="shared" si="1580"/>
        <v>74.3532074311104-1407.01891918885i</v>
      </c>
      <c r="F3062" t="str">
        <f t="shared" si="1581"/>
        <v>0.973628083552819+0.135980256558993i</v>
      </c>
      <c r="G3062" t="str">
        <f t="shared" si="1576"/>
        <v>0.973628083552819+0.135980256558993i</v>
      </c>
      <c r="H3062" t="str">
        <f t="shared" si="1582"/>
        <v>11.3711419526437+2.01221130062355i</v>
      </c>
      <c r="I3062" t="str">
        <f t="shared" si="1583"/>
        <v>4429.64564156161i</v>
      </c>
      <c r="J3062" t="str">
        <f t="shared" si="1577"/>
        <v>-4858.91764306869+944.570549173571i</v>
      </c>
      <c r="K3062" t="str">
        <f t="shared" si="1584"/>
        <v>0.170771094162968-0.878454958267088i</v>
      </c>
      <c r="L3062" t="str">
        <f t="shared" si="1585"/>
        <v>0.0436886336252718-0.185737712863283i</v>
      </c>
      <c r="M3062" t="str">
        <f t="shared" si="1586"/>
        <v>0.21445972778824-1.06419267113037i</v>
      </c>
      <c r="N3062" t="str">
        <f t="shared" si="1587"/>
        <v>-14.419915149152i</v>
      </c>
      <c r="O3062" t="str">
        <f t="shared" si="1588"/>
        <v>-0.278995781873784-0.960292327209083i</v>
      </c>
      <c r="P3062" t="str">
        <f t="shared" si="1589"/>
        <v>1.27899578187378+0.960292327209083i</v>
      </c>
      <c r="Q3062" t="str">
        <f t="shared" si="1590"/>
        <v>-1.27899578187378+13.4596228219429i</v>
      </c>
      <c r="R3062" t="str">
        <f t="shared" si="1591"/>
        <v>0.0617588101727701-0.100893246233052i</v>
      </c>
      <c r="S3062" t="str">
        <f t="shared" si="1592"/>
        <v>1.5824323894817i</v>
      </c>
      <c r="T3062" t="str">
        <f t="shared" si="1593"/>
        <v>0.159656740719134+0.0977291415532433i</v>
      </c>
      <c r="U3062" t="e">
        <f t="shared" si="1594"/>
        <v>#DIV/0!</v>
      </c>
      <c r="V3062" t="str">
        <f t="shared" si="1595"/>
        <v>0.0000833333333333333-0.000235158012842635i</v>
      </c>
      <c r="W3062" t="e">
        <f t="shared" si="1596"/>
        <v>#DIV/0!</v>
      </c>
      <c r="X3062" t="e">
        <f t="shared" si="1597"/>
        <v>#DIV/0!</v>
      </c>
      <c r="Y3062" t="str">
        <f t="shared" si="1598"/>
        <v>0.00096+4.81945445801903i</v>
      </c>
      <c r="Z3062" t="e">
        <f t="shared" si="1599"/>
        <v>#DIV/0!</v>
      </c>
      <c r="AA3062" t="e">
        <f t="shared" si="1600"/>
        <v>#DIV/0!</v>
      </c>
      <c r="AB3062" t="str">
        <f t="shared" si="1601"/>
        <v>0.0911057404344291+0.0557676786030137i</v>
      </c>
      <c r="AC3062" t="str">
        <f t="shared" si="1602"/>
        <v>1.07888606714879-0.0849941400956409i</v>
      </c>
      <c r="AD3062" t="str">
        <f t="shared" si="1603"/>
        <v>0.0798764160617453+0.0579826802893323i</v>
      </c>
      <c r="AE3062" t="e">
        <f t="shared" si="1604"/>
        <v>#DIV/0!</v>
      </c>
      <c r="AF3062" t="str">
        <f t="shared" si="1605"/>
        <v>-18.8385375316368-3.03386919827639i</v>
      </c>
      <c r="AG3062" t="e">
        <f t="shared" si="1606"/>
        <v>#DIV/0!</v>
      </c>
      <c r="AH3062" t="e">
        <f t="shared" si="1607"/>
        <v>#DIV/0!</v>
      </c>
      <c r="AI3062" t="e">
        <f t="shared" si="1608"/>
        <v>#DIV/0!</v>
      </c>
      <c r="AJ3062" t="e">
        <f t="shared" si="1609"/>
        <v>#DIV/0!</v>
      </c>
      <c r="AK3062"/>
      <c r="AL3062"/>
      <c r="AM3062"/>
      <c r="AN3062"/>
    </row>
    <row r="3063" spans="1:40" x14ac:dyDescent="0.3">
      <c r="A3063"/>
      <c r="B3063">
        <f t="shared" si="1610"/>
        <v>1129000</v>
      </c>
      <c r="C3063" s="186" t="str">
        <f t="shared" si="1578"/>
        <v>-0.000379386869513786+0.00271824676225653i</v>
      </c>
      <c r="D3063" s="158" t="str">
        <f t="shared" si="1579"/>
        <v>-7.46773565865018-1.02081887125176i</v>
      </c>
      <c r="E3063" t="str">
        <f t="shared" si="1580"/>
        <v>74.2219165903078-1405.77959867786i</v>
      </c>
      <c r="F3063" t="str">
        <f t="shared" si="1581"/>
        <v>0.973673090345727+0.135868534316834i</v>
      </c>
      <c r="G3063" t="str">
        <f t="shared" si="1576"/>
        <v>0.973673090345727+0.135868534316834i</v>
      </c>
      <c r="H3063" t="str">
        <f t="shared" si="1582"/>
        <v>11.3717980905421+2.01055573986404i</v>
      </c>
      <c r="I3063" t="str">
        <f t="shared" si="1583"/>
        <v>4433.5726323786i</v>
      </c>
      <c r="J3063" t="str">
        <f t="shared" si="1577"/>
        <v>-4867.53833785926+945.4079344122i</v>
      </c>
      <c r="K3063" t="str">
        <f t="shared" si="1584"/>
        <v>0.170479583455441-0.877733175370024i</v>
      </c>
      <c r="L3063" t="str">
        <f t="shared" si="1585"/>
        <v>0.0436153232528038-0.185590426176092i</v>
      </c>
      <c r="M3063" t="str">
        <f t="shared" si="1586"/>
        <v>0.214094906708245-1.06332360154612i</v>
      </c>
      <c r="N3063" t="str">
        <f t="shared" si="1587"/>
        <v>-14.4326987618728i</v>
      </c>
      <c r="O3063" t="str">
        <f t="shared" si="1588"/>
        <v>-0.291248656187217-0.956647385544507i</v>
      </c>
      <c r="P3063" t="str">
        <f t="shared" si="1589"/>
        <v>1.29124865618722+0.956647385544507i</v>
      </c>
      <c r="Q3063" t="str">
        <f t="shared" si="1590"/>
        <v>-1.29124865618722+13.4760513763283i</v>
      </c>
      <c r="R3063" t="str">
        <f t="shared" si="1591"/>
        <v>0.0612453080069652-0.101686431698834i</v>
      </c>
      <c r="S3063" t="str">
        <f t="shared" si="1592"/>
        <v>1.58383525507521i</v>
      </c>
      <c r="T3063" t="str">
        <f t="shared" si="1593"/>
        <v>0.161054555487411+0.0970024780293715i</v>
      </c>
      <c r="U3063" t="e">
        <f t="shared" si="1594"/>
        <v>#DIV/0!</v>
      </c>
      <c r="V3063" t="str">
        <f t="shared" si="1595"/>
        <v>0.0000833333333333333-0.000234949724080153i</v>
      </c>
      <c r="W3063" t="e">
        <f t="shared" si="1596"/>
        <v>#DIV/0!</v>
      </c>
      <c r="X3063" t="e">
        <f t="shared" si="1597"/>
        <v>#DIV/0!</v>
      </c>
      <c r="Y3063" t="str">
        <f t="shared" si="1598"/>
        <v>0.00096+4.82372702402791i</v>
      </c>
      <c r="Z3063" t="e">
        <f t="shared" si="1599"/>
        <v>#DIV/0!</v>
      </c>
      <c r="AA3063" t="e">
        <f t="shared" si="1600"/>
        <v>#DIV/0!</v>
      </c>
      <c r="AB3063" t="str">
        <f t="shared" si="1601"/>
        <v>0.0919033826065068+0.0553530188893628i</v>
      </c>
      <c r="AC3063" t="str">
        <f t="shared" si="1602"/>
        <v>1.0785342175272-0.085872236372284i</v>
      </c>
      <c r="AD3063" t="str">
        <f t="shared" si="1603"/>
        <v>0.0806140792544785+0.0577408942117934i</v>
      </c>
      <c r="AE3063" t="e">
        <f t="shared" si="1604"/>
        <v>#DIV/0!</v>
      </c>
      <c r="AF3063" t="str">
        <f t="shared" si="1605"/>
        <v>-18.8395337491923-3.0313746111158i</v>
      </c>
      <c r="AG3063" t="e">
        <f t="shared" si="1606"/>
        <v>#DIV/0!</v>
      </c>
      <c r="AH3063" t="e">
        <f t="shared" si="1607"/>
        <v>#DIV/0!</v>
      </c>
      <c r="AI3063" t="e">
        <f t="shared" si="1608"/>
        <v>#DIV/0!</v>
      </c>
      <c r="AJ3063" t="e">
        <f t="shared" si="1609"/>
        <v>#DIV/0!</v>
      </c>
      <c r="AK3063"/>
      <c r="AL3063"/>
      <c r="AM3063"/>
      <c r="AN3063"/>
    </row>
    <row r="3064" spans="1:40" x14ac:dyDescent="0.3">
      <c r="A3064"/>
      <c r="B3064">
        <f t="shared" si="1610"/>
        <v>1130000</v>
      </c>
      <c r="C3064" s="186" t="str">
        <f t="shared" si="1578"/>
        <v>-0.000378739930939974+0.00271596647170279i</v>
      </c>
      <c r="D3064" s="158" t="str">
        <f t="shared" si="1579"/>
        <v>-7.46807487932915-1.01998116355824i</v>
      </c>
      <c r="E3064" t="str">
        <f t="shared" si="1580"/>
        <v>74.0909728653625-1404.54245334381i</v>
      </c>
      <c r="F3064" t="str">
        <f t="shared" si="1581"/>
        <v>0.973717983459818+0.135756987805386i</v>
      </c>
      <c r="G3064" t="str">
        <f t="shared" si="1576"/>
        <v>0.973717983459818+0.135756987805386i</v>
      </c>
      <c r="H3064" t="str">
        <f t="shared" si="1582"/>
        <v>11.3724525708381+2.00890278946359i</v>
      </c>
      <c r="I3064" t="str">
        <f t="shared" si="1583"/>
        <v>4437.49962319558i</v>
      </c>
      <c r="J3064" t="str">
        <f t="shared" si="1577"/>
        <v>-4876.16667172364+946.24531965083i</v>
      </c>
      <c r="K3064" t="str">
        <f t="shared" si="1584"/>
        <v>0.170188809287143-0.8770125278427i</v>
      </c>
      <c r="L3064" t="str">
        <f t="shared" si="1585"/>
        <v>0.0435421938641669-0.185443357678208i</v>
      </c>
      <c r="M3064" t="str">
        <f t="shared" si="1586"/>
        <v>0.21373100315131-1.06245588552091i</v>
      </c>
      <c r="N3064" t="str">
        <f t="shared" si="1587"/>
        <v>-14.4454823745937i</v>
      </c>
      <c r="O3064" t="str">
        <f t="shared" si="1588"/>
        <v>-0.303453935073872-0.95284610997169i</v>
      </c>
      <c r="P3064" t="str">
        <f t="shared" si="1589"/>
        <v>1.30345393507387+0.95284610997169i</v>
      </c>
      <c r="Q3064" t="str">
        <f t="shared" si="1590"/>
        <v>-1.30345393507387+13.492636264622i</v>
      </c>
      <c r="R3064" t="str">
        <f t="shared" si="1591"/>
        <v>0.0607205448861424-0.102470735972536i</v>
      </c>
      <c r="S3064" t="str">
        <f t="shared" si="1592"/>
        <v>1.58523812066872i</v>
      </c>
      <c r="T3064" t="str">
        <f t="shared" si="1593"/>
        <v>0.162440516916644+0.096256522461289i</v>
      </c>
      <c r="U3064" t="e">
        <f t="shared" si="1594"/>
        <v>#DIV/0!</v>
      </c>
      <c r="V3064" t="str">
        <f t="shared" si="1595"/>
        <v>0.0000833333333333333-0.000234741803970347i</v>
      </c>
      <c r="W3064" t="e">
        <f t="shared" si="1596"/>
        <v>#DIV/0!</v>
      </c>
      <c r="X3064" t="e">
        <f t="shared" si="1597"/>
        <v>#DIV/0!</v>
      </c>
      <c r="Y3064" t="str">
        <f t="shared" si="1598"/>
        <v>0.00096+4.82799959003679i</v>
      </c>
      <c r="Z3064" t="e">
        <f t="shared" si="1599"/>
        <v>#DIV/0!</v>
      </c>
      <c r="AA3064" t="e">
        <f t="shared" si="1600"/>
        <v>#DIV/0!</v>
      </c>
      <c r="AB3064" t="str">
        <f t="shared" si="1601"/>
        <v>0.0926942608472568+0.0549273504581069i</v>
      </c>
      <c r="AC3064" t="str">
        <f t="shared" si="1602"/>
        <v>1.07816952412754-0.0867438852773237i</v>
      </c>
      <c r="AD3064" t="str">
        <f t="shared" si="1603"/>
        <v>0.0813484003372678+0.0574898709130313i</v>
      </c>
      <c r="AE3064" t="e">
        <f t="shared" si="1604"/>
        <v>#DIV/0!</v>
      </c>
      <c r="AF3064" t="str">
        <f t="shared" si="1605"/>
        <v>-18.8405274501673-3.02888395302183i</v>
      </c>
      <c r="AG3064" t="e">
        <f t="shared" si="1606"/>
        <v>#DIV/0!</v>
      </c>
      <c r="AH3064" t="e">
        <f t="shared" si="1607"/>
        <v>#DIV/0!</v>
      </c>
      <c r="AI3064" t="e">
        <f t="shared" si="1608"/>
        <v>#DIV/0!</v>
      </c>
      <c r="AJ3064" t="e">
        <f t="shared" si="1609"/>
        <v>#DIV/0!</v>
      </c>
      <c r="AK3064"/>
      <c r="AL3064"/>
      <c r="AM3064"/>
      <c r="AN3064"/>
    </row>
    <row r="3065" spans="1:40" x14ac:dyDescent="0.3">
      <c r="A3065"/>
      <c r="B3065">
        <f t="shared" si="1610"/>
        <v>1131000</v>
      </c>
      <c r="C3065" s="186" t="str">
        <f t="shared" si="1578"/>
        <v>-0.0003780946251145+0.00271368989769805i</v>
      </c>
      <c r="D3065" s="158" t="str">
        <f t="shared" si="1579"/>
        <v>-7.46841324388309-1.01914477162625i</v>
      </c>
      <c r="E3065" t="str">
        <f t="shared" si="1580"/>
        <v>73.9603750348459-1403.30747748136i</v>
      </c>
      <c r="F3065" t="str">
        <f t="shared" si="1581"/>
        <v>0.97376276327268+0.135645616631557i</v>
      </c>
      <c r="G3065" t="str">
        <f t="shared" si="1576"/>
        <v>0.97376276327268+0.135645616631557i</v>
      </c>
      <c r="H3065" t="str">
        <f t="shared" si="1582"/>
        <v>11.3731053990386+2.00725244355963i</v>
      </c>
      <c r="I3065" t="str">
        <f t="shared" si="1583"/>
        <v>4441.42661401257i</v>
      </c>
      <c r="J3065" t="str">
        <f t="shared" si="1577"/>
        <v>-4884.80264466182+947.082704889458i</v>
      </c>
      <c r="K3065" t="str">
        <f t="shared" si="1584"/>
        <v>0.169898769210744-0.876293013145348i</v>
      </c>
      <c r="L3065" t="str">
        <f t="shared" si="1585"/>
        <v>0.0434692448756505-0.185296506927814i</v>
      </c>
      <c r="M3065" t="str">
        <f t="shared" si="1586"/>
        <v>0.213368014086394-1.06158952007316i</v>
      </c>
      <c r="N3065" t="str">
        <f t="shared" si="1587"/>
        <v>-14.4582659873146i</v>
      </c>
      <c r="O3065" t="str">
        <f t="shared" si="1588"/>
        <v>-0.315609623964934-0.948889121689522i</v>
      </c>
      <c r="P3065" t="str">
        <f t="shared" si="1589"/>
        <v>1.31560962396493+0.948889121689522i</v>
      </c>
      <c r="Q3065" t="str">
        <f t="shared" si="1590"/>
        <v>-1.31560962396493+13.5093768656251i</v>
      </c>
      <c r="R3065" t="str">
        <f t="shared" si="1591"/>
        <v>0.0601846919142464-0.103246004440941i</v>
      </c>
      <c r="S3065" t="str">
        <f t="shared" si="1592"/>
        <v>1.58664098626223i</v>
      </c>
      <c r="T3065" t="str">
        <f t="shared" si="1593"/>
        <v>0.163814342313809+0.0954914989367084i</v>
      </c>
      <c r="U3065" t="e">
        <f t="shared" si="1594"/>
        <v>#DIV/0!</v>
      </c>
      <c r="V3065" t="str">
        <f t="shared" si="1595"/>
        <v>0.0000833333333333333-0.00023453425153536i</v>
      </c>
      <c r="W3065" t="e">
        <f t="shared" si="1596"/>
        <v>#DIV/0!</v>
      </c>
      <c r="X3065" t="e">
        <f t="shared" si="1597"/>
        <v>#DIV/0!</v>
      </c>
      <c r="Y3065" t="str">
        <f t="shared" si="1598"/>
        <v>0.00096+4.83227215604568i</v>
      </c>
      <c r="Z3065" t="e">
        <f t="shared" si="1599"/>
        <v>#DIV/0!</v>
      </c>
      <c r="AA3065" t="e">
        <f t="shared" si="1600"/>
        <v>#DIV/0!</v>
      </c>
      <c r="AB3065" t="str">
        <f t="shared" si="1601"/>
        <v>0.0934782138421167+0.0544908011815607i</v>
      </c>
      <c r="AC3065" t="str">
        <f t="shared" si="1602"/>
        <v>1.07779212432257-0.0876088981358627i</v>
      </c>
      <c r="AD3065" t="str">
        <f t="shared" si="1603"/>
        <v>0.0820792660489406+0.0572296585287054i</v>
      </c>
      <c r="AE3065" t="e">
        <f t="shared" si="1604"/>
        <v>#DIV/0!</v>
      </c>
      <c r="AF3065" t="str">
        <f t="shared" si="1605"/>
        <v>-18.8415186429217-3.02639721518588i</v>
      </c>
      <c r="AG3065" t="e">
        <f t="shared" si="1606"/>
        <v>#DIV/0!</v>
      </c>
      <c r="AH3065" t="e">
        <f t="shared" si="1607"/>
        <v>#DIV/0!</v>
      </c>
      <c r="AI3065" t="e">
        <f t="shared" si="1608"/>
        <v>#DIV/0!</v>
      </c>
      <c r="AJ3065" t="e">
        <f t="shared" si="1609"/>
        <v>#DIV/0!</v>
      </c>
      <c r="AK3065"/>
      <c r="AL3065"/>
      <c r="AM3065"/>
      <c r="AN3065"/>
    </row>
    <row r="3066" spans="1:40" x14ac:dyDescent="0.3">
      <c r="A3066"/>
      <c r="B3066">
        <f t="shared" si="1610"/>
        <v>1132000</v>
      </c>
      <c r="C3066" s="186" t="str">
        <f t="shared" si="1578"/>
        <v>-0.000377450946618538+0.00271141703143986i</v>
      </c>
      <c r="D3066" s="158" t="str">
        <f t="shared" si="1579"/>
        <v>-7.46875075515313-1.01830969251783i</v>
      </c>
      <c r="E3066" t="str">
        <f t="shared" si="1580"/>
        <v>73.8301218826945-1402.07466540507i</v>
      </c>
      <c r="F3066" t="str">
        <f t="shared" si="1581"/>
        <v>0.973807430160311+0.135534420403331i</v>
      </c>
      <c r="G3066" t="str">
        <f t="shared" si="1576"/>
        <v>0.973807430160311+0.135534420403331i</v>
      </c>
      <c r="H3066" t="str">
        <f t="shared" si="1582"/>
        <v>11.3737565806278+2.00560469630583i</v>
      </c>
      <c r="I3066" t="str">
        <f t="shared" si="1583"/>
        <v>4445.35360482956i</v>
      </c>
      <c r="J3066" t="str">
        <f t="shared" si="1577"/>
        <v>-4893.44625667381+947.920090128087i</v>
      </c>
      <c r="K3066" t="str">
        <f t="shared" si="1584"/>
        <v>0.16960946078893-0.875574628745237i</v>
      </c>
      <c r="L3066" t="str">
        <f t="shared" si="1585"/>
        <v>0.0433964757058464-0.185149873484115i</v>
      </c>
      <c r="M3066" t="str">
        <f t="shared" si="1586"/>
        <v>0.213005936494776-1.06072450222935i</v>
      </c>
      <c r="N3066" t="str">
        <f t="shared" si="1587"/>
        <v>-14.4710496000355i</v>
      </c>
      <c r="O3066" t="str">
        <f t="shared" si="1588"/>
        <v>-0.327713736395609-0.944777067343206i</v>
      </c>
      <c r="P3066" t="str">
        <f t="shared" si="1589"/>
        <v>1.32771373639561+0.944777067343206i</v>
      </c>
      <c r="Q3066" t="str">
        <f t="shared" si="1590"/>
        <v>-1.32771373639561+13.5262725326923i</v>
      </c>
      <c r="R3066" t="str">
        <f t="shared" si="1591"/>
        <v>0.0596379224018477-0.104012086240185i</v>
      </c>
      <c r="S3066" t="str">
        <f t="shared" si="1592"/>
        <v>1.58804385185575i</v>
      </c>
      <c r="T3066" t="str">
        <f t="shared" si="1593"/>
        <v>0.165175754072416+0.0947076360077045i</v>
      </c>
      <c r="U3066" t="e">
        <f t="shared" si="1594"/>
        <v>#DIV/0!</v>
      </c>
      <c r="V3066" t="str">
        <f t="shared" si="1595"/>
        <v>0.0000833333333333333-0.000234327065800788i</v>
      </c>
      <c r="W3066" t="e">
        <f t="shared" si="1596"/>
        <v>#DIV/0!</v>
      </c>
      <c r="X3066" t="e">
        <f t="shared" si="1597"/>
        <v>#DIV/0!</v>
      </c>
      <c r="Y3066" t="str">
        <f t="shared" si="1598"/>
        <v>0.00096+4.83654472205456i</v>
      </c>
      <c r="Z3066" t="e">
        <f t="shared" si="1599"/>
        <v>#DIV/0!</v>
      </c>
      <c r="AA3066" t="e">
        <f t="shared" si="1600"/>
        <v>#DIV/0!</v>
      </c>
      <c r="AB3066" t="str">
        <f t="shared" si="1601"/>
        <v>0.094255083179079+0.0540435014795604i</v>
      </c>
      <c r="AC3066" t="str">
        <f t="shared" si="1602"/>
        <v>1.07740215846759-0.088467089543604i</v>
      </c>
      <c r="AD3066" t="str">
        <f t="shared" si="1603"/>
        <v>0.0828065638643346+0.0569603065089745i</v>
      </c>
      <c r="AE3066" t="e">
        <f t="shared" si="1604"/>
        <v>#DIV/0!</v>
      </c>
      <c r="AF3066" t="str">
        <f t="shared" si="1605"/>
        <v>-18.8425073357809-3.02391438882366i</v>
      </c>
      <c r="AG3066" t="e">
        <f t="shared" si="1606"/>
        <v>#DIV/0!</v>
      </c>
      <c r="AH3066" t="e">
        <f t="shared" si="1607"/>
        <v>#DIV/0!</v>
      </c>
      <c r="AI3066" t="e">
        <f t="shared" si="1608"/>
        <v>#DIV/0!</v>
      </c>
      <c r="AJ3066" t="e">
        <f t="shared" si="1609"/>
        <v>#DIV/0!</v>
      </c>
      <c r="AK3066"/>
      <c r="AL3066"/>
      <c r="AM3066"/>
      <c r="AN3066"/>
    </row>
    <row r="3067" spans="1:40" x14ac:dyDescent="0.3">
      <c r="A3067"/>
      <c r="B3067">
        <f t="shared" si="1610"/>
        <v>1133000</v>
      </c>
      <c r="C3067" s="186" t="str">
        <f t="shared" si="1578"/>
        <v>-0.000376808890055459+0.0027091478641527i</v>
      </c>
      <c r="D3067" s="158" t="str">
        <f t="shared" si="1579"/>
        <v>-7.46908741596909-1.01747592330326i</v>
      </c>
      <c r="E3067" t="str">
        <f t="shared" si="1580"/>
        <v>73.7002121981793-1400.84401144929i</v>
      </c>
      <c r="F3067" t="str">
        <f t="shared" si="1581"/>
        <v>0.973851984497217+0.135423398729795i</v>
      </c>
      <c r="G3067" t="str">
        <f t="shared" si="1576"/>
        <v>0.973851984497217+0.135423398729795i</v>
      </c>
      <c r="H3067" t="str">
        <f t="shared" si="1582"/>
        <v>11.374406121068+2.00395954187236i</v>
      </c>
      <c r="I3067" t="str">
        <f t="shared" si="1583"/>
        <v>4449.28059564654i</v>
      </c>
      <c r="J3067" t="str">
        <f t="shared" si="1577"/>
        <v>-4902.09750775961+948.757475366716i</v>
      </c>
      <c r="K3067" t="str">
        <f t="shared" si="1584"/>
        <v>0.169320881594358-0.874857372116662i</v>
      </c>
      <c r="L3067" t="str">
        <f t="shared" si="1585"/>
        <v>0.0433238857756374-0.185003456907335i</v>
      </c>
      <c r="M3067" t="str">
        <f t="shared" si="1586"/>
        <v>0.212644767369995-1.059860829024i</v>
      </c>
      <c r="N3067" t="str">
        <f t="shared" si="1587"/>
        <v>-14.4838332127564i</v>
      </c>
      <c r="O3067" t="str">
        <f t="shared" si="1588"/>
        <v>-0.339764294329655-0.940510618918613i</v>
      </c>
      <c r="P3067" t="str">
        <f t="shared" si="1589"/>
        <v>1.33976429432966+0.940510618918613i</v>
      </c>
      <c r="Q3067" t="str">
        <f t="shared" si="1590"/>
        <v>-1.33976429432966+13.5433225938378i</v>
      </c>
      <c r="R3067" t="str">
        <f t="shared" si="1591"/>
        <v>0.0590804117704408-0.104768834285879i</v>
      </c>
      <c r="S3067" t="str">
        <f t="shared" si="1592"/>
        <v>1.58944671744926i</v>
      </c>
      <c r="T3067" t="str">
        <f t="shared" si="1593"/>
        <v>0.166524479746676+0.0939051665540778i</v>
      </c>
      <c r="U3067" t="e">
        <f t="shared" si="1594"/>
        <v>#DIV/0!</v>
      </c>
      <c r="V3067" t="str">
        <f t="shared" si="1595"/>
        <v>0.0000833333333333333-0.000234120245795669i</v>
      </c>
      <c r="W3067" t="e">
        <f t="shared" si="1596"/>
        <v>#DIV/0!</v>
      </c>
      <c r="X3067" t="e">
        <f t="shared" si="1597"/>
        <v>#DIV/0!</v>
      </c>
      <c r="Y3067" t="str">
        <f t="shared" si="1598"/>
        <v>0.00096+4.84081728806344i</v>
      </c>
      <c r="Z3067" t="e">
        <f t="shared" si="1599"/>
        <v>#DIV/0!</v>
      </c>
      <c r="AA3067" t="e">
        <f t="shared" si="1600"/>
        <v>#DIV/0!</v>
      </c>
      <c r="AB3067" t="str">
        <f t="shared" si="1601"/>
        <v>0.0950247133910131+0.0535855842414948i</v>
      </c>
      <c r="AC3067" t="str">
        <f t="shared" si="1602"/>
        <v>1.07699976981136-0.0893182774169492i</v>
      </c>
      <c r="AD3067" t="str">
        <f t="shared" si="1603"/>
        <v>0.0835301820073883+0.0566818656065372i</v>
      </c>
      <c r="AE3067" t="e">
        <f t="shared" si="1604"/>
        <v>#DIV/0!</v>
      </c>
      <c r="AF3067" t="str">
        <f t="shared" si="1605"/>
        <v>-18.8434935370371-3.02143546517562i</v>
      </c>
      <c r="AG3067" t="e">
        <f t="shared" si="1606"/>
        <v>#DIV/0!</v>
      </c>
      <c r="AH3067" t="e">
        <f t="shared" si="1607"/>
        <v>#DIV/0!</v>
      </c>
      <c r="AI3067" t="e">
        <f t="shared" si="1608"/>
        <v>#DIV/0!</v>
      </c>
      <c r="AJ3067" t="e">
        <f t="shared" si="1609"/>
        <v>#DIV/0!</v>
      </c>
      <c r="AK3067"/>
      <c r="AL3067"/>
      <c r="AM3067"/>
      <c r="AN3067"/>
    </row>
    <row r="3068" spans="1:40" x14ac:dyDescent="0.3">
      <c r="A3068"/>
      <c r="B3068">
        <f t="shared" si="1610"/>
        <v>1134000</v>
      </c>
      <c r="C3068" s="186" t="str">
        <f t="shared" si="1578"/>
        <v>-0.000376168450050656+0.00270688238708768i</v>
      </c>
      <c r="D3068" s="158" t="str">
        <f t="shared" si="1579"/>
        <v>-7.46942322914911-1.01664346106083i</v>
      </c>
      <c r="E3068" t="str">
        <f t="shared" si="1580"/>
        <v>73.5706447758752-1399.61550996805i</v>
      </c>
      <c r="F3068" t="str">
        <f t="shared" si="1581"/>
        <v>0.973896426656354+0.135312551221109i</v>
      </c>
      <c r="G3068" t="str">
        <f t="shared" si="1576"/>
        <v>0.973896426656354+0.135312551221109i</v>
      </c>
      <c r="H3068" t="str">
        <f t="shared" si="1582"/>
        <v>11.3750540257986+2.00231697444554i</v>
      </c>
      <c r="I3068" t="str">
        <f t="shared" si="1583"/>
        <v>4453.20758646353i</v>
      </c>
      <c r="J3068" t="str">
        <f t="shared" si="1577"/>
        <v>-4910.75639791921+949.594860605345i</v>
      </c>
      <c r="K3068" t="str">
        <f t="shared" si="1584"/>
        <v>0.169033029209611-0.874141240740924i</v>
      </c>
      <c r="L3068" t="str">
        <f t="shared" si="1585"/>
        <v>0.0432514745081878-0.184857256758715i</v>
      </c>
      <c r="M3068" t="str">
        <f t="shared" si="1586"/>
        <v>0.212284503717799-1.05899849749964i</v>
      </c>
      <c r="N3068" t="str">
        <f t="shared" si="1587"/>
        <v>-14.4966168254772i</v>
      </c>
      <c r="O3068" t="str">
        <f t="shared" si="1588"/>
        <v>-0.35175932848253-0.936090473632501i</v>
      </c>
      <c r="P3068" t="str">
        <f t="shared" si="1589"/>
        <v>1.35175932848253+0.936090473632501i</v>
      </c>
      <c r="Q3068" t="str">
        <f t="shared" si="1590"/>
        <v>-1.35175932848253+13.5605263518447i</v>
      </c>
      <c r="R3068" t="str">
        <f t="shared" si="1591"/>
        <v>0.0585123374565427-0.105516105300447i</v>
      </c>
      <c r="S3068" t="str">
        <f t="shared" si="1592"/>
        <v>1.59084958304277i</v>
      </c>
      <c r="T3068" t="str">
        <f t="shared" si="1593"/>
        <v>0.167860252121513+0.0930843276455988i</v>
      </c>
      <c r="U3068" t="e">
        <f t="shared" si="1594"/>
        <v>#DIV/0!</v>
      </c>
      <c r="V3068" t="str">
        <f t="shared" si="1595"/>
        <v>0.0000833333333333333-0.000233913790552462i</v>
      </c>
      <c r="W3068" t="e">
        <f t="shared" si="1596"/>
        <v>#DIV/0!</v>
      </c>
      <c r="X3068" t="e">
        <f t="shared" si="1597"/>
        <v>#DIV/0!</v>
      </c>
      <c r="Y3068" t="str">
        <f t="shared" si="1598"/>
        <v>0.00096+4.84508985407232i</v>
      </c>
      <c r="Z3068" t="e">
        <f t="shared" si="1599"/>
        <v>#DIV/0!</v>
      </c>
      <c r="AA3068" t="e">
        <f t="shared" si="1600"/>
        <v>#DIV/0!</v>
      </c>
      <c r="AB3068" t="str">
        <f t="shared" si="1601"/>
        <v>0.0957869519956172+0.0531171847476962i</v>
      </c>
      <c r="AC3068" t="str">
        <f t="shared" si="1602"/>
        <v>1.07658510440625-0.0901622830403774i</v>
      </c>
      <c r="AD3068" t="str">
        <f t="shared" si="1603"/>
        <v>0.0842500094640477+0.0563943878646104i</v>
      </c>
      <c r="AE3068" t="e">
        <f t="shared" si="1604"/>
        <v>#DIV/0!</v>
      </c>
      <c r="AF3068" t="str">
        <f t="shared" si="1605"/>
        <v>-18.8444772549477-3.01896043550637i</v>
      </c>
      <c r="AG3068" t="e">
        <f t="shared" si="1606"/>
        <v>#DIV/0!</v>
      </c>
      <c r="AH3068" t="e">
        <f t="shared" si="1607"/>
        <v>#DIV/0!</v>
      </c>
      <c r="AI3068" t="e">
        <f t="shared" si="1608"/>
        <v>#DIV/0!</v>
      </c>
      <c r="AJ3068" t="e">
        <f t="shared" si="1609"/>
        <v>#DIV/0!</v>
      </c>
      <c r="AK3068"/>
      <c r="AL3068"/>
      <c r="AM3068"/>
      <c r="AN3068"/>
    </row>
    <row r="3069" spans="1:40" x14ac:dyDescent="0.3">
      <c r="A3069"/>
      <c r="B3069">
        <f t="shared" si="1610"/>
        <v>1135000</v>
      </c>
      <c r="C3069" s="186" t="str">
        <f t="shared" si="1578"/>
        <v>-0.000375529621251483+0.00270462059152253i</v>
      </c>
      <c r="D3069" s="158" t="str">
        <f t="shared" si="1579"/>
        <v>-7.46975819749983-1.01581230287698i</v>
      </c>
      <c r="E3069" t="str">
        <f t="shared" si="1580"/>
        <v>73.4414184156385-1398.38915533504i</v>
      </c>
      <c r="F3069" t="str">
        <f t="shared" si="1581"/>
        <v>0.97394075700916+0.13520187748852i</v>
      </c>
      <c r="G3069" t="str">
        <f t="shared" si="1576"/>
        <v>0.97394075700916+0.13520187748852i</v>
      </c>
      <c r="H3069" t="str">
        <f t="shared" si="1582"/>
        <v>11.3757003002372+2.00067698822799i</v>
      </c>
      <c r="I3069" t="str">
        <f t="shared" si="1583"/>
        <v>4457.13457728052i</v>
      </c>
      <c r="J3069" t="str">
        <f t="shared" si="1577"/>
        <v>-4919.42292715262+950.432245843974i</v>
      </c>
      <c r="K3069" t="str">
        <f t="shared" si="1584"/>
        <v>0.168745901227141-0.873426232106297i</v>
      </c>
      <c r="L3069" t="str">
        <f t="shared" si="1585"/>
        <v>0.0431792413289316-0.184711272600513i</v>
      </c>
      <c r="M3069" t="str">
        <f t="shared" si="1586"/>
        <v>0.211925142556073-1.05813750470681i</v>
      </c>
      <c r="N3069" t="str">
        <f t="shared" si="1587"/>
        <v>-14.5094004381981i</v>
      </c>
      <c r="O3069" t="str">
        <f t="shared" si="1588"/>
        <v>-0.363696878643586-0.931517353818442i</v>
      </c>
      <c r="P3069" t="str">
        <f t="shared" si="1589"/>
        <v>1.36369687864359+0.931517353818442i</v>
      </c>
      <c r="Q3069" t="str">
        <f t="shared" si="1590"/>
        <v>-1.36369687864359+13.5778830843797i</v>
      </c>
      <c r="R3069" t="str">
        <f t="shared" si="1591"/>
        <v>0.0579338788156567-0.106253759837712i</v>
      </c>
      <c r="S3069" t="str">
        <f t="shared" si="1592"/>
        <v>1.59225244863628i</v>
      </c>
      <c r="T3069" t="str">
        <f t="shared" si="1593"/>
        <v>0.169182809278408+0.0922453604032269i</v>
      </c>
      <c r="U3069" t="e">
        <f t="shared" si="1594"/>
        <v>#DIV/0!</v>
      </c>
      <c r="V3069" t="str">
        <f t="shared" si="1595"/>
        <v>0.0000833333333333333-0.000233707699107042i</v>
      </c>
      <c r="W3069" t="e">
        <f t="shared" si="1596"/>
        <v>#DIV/0!</v>
      </c>
      <c r="X3069" t="e">
        <f t="shared" si="1597"/>
        <v>#DIV/0!</v>
      </c>
      <c r="Y3069" t="str">
        <f t="shared" si="1598"/>
        <v>0.00096+4.8493624200812i</v>
      </c>
      <c r="Z3069" t="e">
        <f t="shared" si="1599"/>
        <v>#DIV/0!</v>
      </c>
      <c r="AA3069" t="e">
        <f t="shared" si="1600"/>
        <v>#DIV/0!</v>
      </c>
      <c r="AB3069" t="str">
        <f t="shared" si="1601"/>
        <v>0.0965416495329904+0.0526384405902479i</v>
      </c>
      <c r="AC3069" t="str">
        <f t="shared" si="1602"/>
        <v>1.0761583110177-0.0909989311111002i</v>
      </c>
      <c r="AD3069" t="str">
        <f t="shared" si="1603"/>
        <v>0.084965935994986+0.0560979266048272i</v>
      </c>
      <c r="AE3069" t="e">
        <f t="shared" si="1604"/>
        <v>#DIV/0!</v>
      </c>
      <c r="AF3069" t="str">
        <f t="shared" si="1605"/>
        <v>-18.845458497737-3.01648929110497i</v>
      </c>
      <c r="AG3069" t="e">
        <f t="shared" si="1606"/>
        <v>#DIV/0!</v>
      </c>
      <c r="AH3069" t="e">
        <f t="shared" si="1607"/>
        <v>#DIV/0!</v>
      </c>
      <c r="AI3069" t="e">
        <f t="shared" si="1608"/>
        <v>#DIV/0!</v>
      </c>
      <c r="AJ3069" t="e">
        <f t="shared" si="1609"/>
        <v>#DIV/0!</v>
      </c>
      <c r="AK3069"/>
      <c r="AL3069"/>
      <c r="AM3069"/>
      <c r="AN3069"/>
    </row>
    <row r="3070" spans="1:40" x14ac:dyDescent="0.3">
      <c r="A3070"/>
      <c r="B3070">
        <f t="shared" si="1610"/>
        <v>1136000</v>
      </c>
      <c r="C3070" s="186" t="str">
        <f t="shared" si="1578"/>
        <v>-0.000374892398327107+0.00270236246876148i</v>
      </c>
      <c r="D3070" s="158" t="str">
        <f t="shared" si="1579"/>
        <v>-7.47009232381631-1.01498244584614i</v>
      </c>
      <c r="E3070" t="str">
        <f t="shared" si="1580"/>
        <v>73.312531922576-1397.16494194346i</v>
      </c>
      <c r="F3070" t="str">
        <f t="shared" si="1581"/>
        <v>0.973984975925539+0.135091377144344i</v>
      </c>
      <c r="G3070" t="str">
        <f t="shared" si="1576"/>
        <v>0.973984975925539+0.135091377144344i</v>
      </c>
      <c r="H3070" t="str">
        <f t="shared" si="1582"/>
        <v>11.3763449497789+1.99903957743841i</v>
      </c>
      <c r="I3070" t="str">
        <f t="shared" si="1583"/>
        <v>4461.06156809751i</v>
      </c>
      <c r="J3070" t="str">
        <f t="shared" si="1577"/>
        <v>-4928.09709545984+951.269631082603i</v>
      </c>
      <c r="K3070" t="str">
        <f t="shared" si="1584"/>
        <v>0.168459495249229-0.872712343708014i</v>
      </c>
      <c r="L3070" t="str">
        <f t="shared" si="1585"/>
        <v>0.0431071856655628-0.184565503995999i</v>
      </c>
      <c r="M3070" t="str">
        <f t="shared" si="1586"/>
        <v>0.211566680914792-1.05727784770401i</v>
      </c>
      <c r="N3070" t="str">
        <f t="shared" si="1587"/>
        <v>-14.522184050919i</v>
      </c>
      <c r="O3070" t="str">
        <f t="shared" si="1588"/>
        <v>-0.37557499399585-0.92679200680898i</v>
      </c>
      <c r="P3070" t="str">
        <f t="shared" si="1589"/>
        <v>1.37557499399585+0.92679200680898i</v>
      </c>
      <c r="Q3070" t="str">
        <f t="shared" si="1590"/>
        <v>-1.37557499399585+13.59539204411i</v>
      </c>
      <c r="R3070" t="str">
        <f t="shared" si="1591"/>
        <v>0.0573452170262603-0.10698166230466i</v>
      </c>
      <c r="S3070" t="str">
        <f t="shared" si="1592"/>
        <v>1.59365531422979i</v>
      </c>
      <c r="T3070" t="str">
        <f t="shared" si="1593"/>
        <v>0.170491894656958+0.0913885098595604i</v>
      </c>
      <c r="U3070" t="e">
        <f t="shared" si="1594"/>
        <v>#DIV/0!</v>
      </c>
      <c r="V3070" t="str">
        <f t="shared" si="1595"/>
        <v>0.0000833333333333333-0.000233501970498673i</v>
      </c>
      <c r="W3070" t="e">
        <f t="shared" si="1596"/>
        <v>#DIV/0!</v>
      </c>
      <c r="X3070" t="e">
        <f t="shared" si="1597"/>
        <v>#DIV/0!</v>
      </c>
      <c r="Y3070" t="str">
        <f t="shared" si="1598"/>
        <v>0.00096+4.85363498609009i</v>
      </c>
      <c r="Z3070" t="e">
        <f t="shared" si="1599"/>
        <v>#DIV/0!</v>
      </c>
      <c r="AA3070" t="e">
        <f t="shared" si="1600"/>
        <v>#DIV/0!</v>
      </c>
      <c r="AB3070" t="str">
        <f t="shared" si="1601"/>
        <v>0.0972886596007613+0.0521494915933515i</v>
      </c>
      <c r="AC3070" t="str">
        <f t="shared" si="1602"/>
        <v>1.07571954103306-0.0918280497809017i</v>
      </c>
      <c r="AD3070" t="str">
        <f t="shared" si="1603"/>
        <v>0.0856778521480813+0.0557925364151043i</v>
      </c>
      <c r="AE3070" t="e">
        <f t="shared" si="1604"/>
        <v>#DIV/0!</v>
      </c>
      <c r="AF3070" t="str">
        <f t="shared" si="1605"/>
        <v>-18.8464372735952-3.01402202328455i</v>
      </c>
      <c r="AG3070" t="e">
        <f t="shared" si="1606"/>
        <v>#DIV/0!</v>
      </c>
      <c r="AH3070" t="e">
        <f t="shared" si="1607"/>
        <v>#DIV/0!</v>
      </c>
      <c r="AI3070" t="e">
        <f t="shared" si="1608"/>
        <v>#DIV/0!</v>
      </c>
      <c r="AJ3070" t="e">
        <f t="shared" si="1609"/>
        <v>#DIV/0!</v>
      </c>
      <c r="AK3070"/>
      <c r="AL3070"/>
      <c r="AM3070"/>
      <c r="AN3070"/>
    </row>
    <row r="3071" spans="1:40" x14ac:dyDescent="0.3">
      <c r="A3071"/>
      <c r="B3071">
        <f t="shared" si="1610"/>
        <v>1137000</v>
      </c>
      <c r="C3071" s="186" t="str">
        <f t="shared" si="1578"/>
        <v>-0.000374256775968457+0.00270010801013519i</v>
      </c>
      <c r="D3071" s="158" t="str">
        <f t="shared" si="1579"/>
        <v>-7.47042561088251-1.01415388707083i</v>
      </c>
      <c r="E3071" t="str">
        <f t="shared" si="1580"/>
        <v>73.1839841070158-1395.94286420596i</v>
      </c>
      <c r="F3071" t="str">
        <f t="shared" si="1581"/>
        <v>0.974029083773923+0.134981049801982i</v>
      </c>
      <c r="G3071" t="str">
        <f t="shared" si="1576"/>
        <v>0.974029083773923+0.134981049801982i</v>
      </c>
      <c r="H3071" t="str">
        <f t="shared" si="1582"/>
        <v>11.3769879797972+1.99740473631174i</v>
      </c>
      <c r="I3071" t="str">
        <f t="shared" si="1583"/>
        <v>4464.98855891449i</v>
      </c>
      <c r="J3071" t="str">
        <f t="shared" si="1577"/>
        <v>-4936.77890284086+952.107016321233i</v>
      </c>
      <c r="K3071" t="str">
        <f t="shared" si="1584"/>
        <v>0.168173808887936-0.871999573048246i</v>
      </c>
      <c r="L3071" t="str">
        <f t="shared" si="1585"/>
        <v>0.0430353069480248-0.184419950509455i</v>
      </c>
      <c r="M3071" t="str">
        <f t="shared" si="1586"/>
        <v>0.211209115835961-1.0564195235577i</v>
      </c>
      <c r="N3071" t="str">
        <f t="shared" si="1587"/>
        <v>-14.5349676636399i</v>
      </c>
      <c r="O3071" t="str">
        <f t="shared" si="1588"/>
        <v>-0.387391733435185-0.921915204813372i</v>
      </c>
      <c r="P3071" t="str">
        <f t="shared" si="1589"/>
        <v>1.38739173343519+0.921915204813372i</v>
      </c>
      <c r="Q3071" t="str">
        <f t="shared" si="1590"/>
        <v>-1.38739173343519+13.6130524588265i</v>
      </c>
      <c r="R3071" t="str">
        <f t="shared" si="1591"/>
        <v>0.0567465349938116-0.10769968098052i</v>
      </c>
      <c r="S3071" t="str">
        <f t="shared" si="1592"/>
        <v>1.59505817982331i</v>
      </c>
      <c r="T3071" t="str">
        <f t="shared" si="1593"/>
        <v>0.171787257112339+0.0905140248185089i</v>
      </c>
      <c r="U3071" t="e">
        <f t="shared" si="1594"/>
        <v>#DIV/0!</v>
      </c>
      <c r="V3071" t="str">
        <f t="shared" si="1595"/>
        <v>0.0000833333333333333-0.000233296603770002i</v>
      </c>
      <c r="W3071" t="e">
        <f t="shared" si="1596"/>
        <v>#DIV/0!</v>
      </c>
      <c r="X3071" t="e">
        <f t="shared" si="1597"/>
        <v>#DIV/0!</v>
      </c>
      <c r="Y3071" t="str">
        <f t="shared" si="1598"/>
        <v>0.00096+4.85790755209897i</v>
      </c>
      <c r="Z3071" t="e">
        <f t="shared" si="1599"/>
        <v>#DIV/0!</v>
      </c>
      <c r="AA3071" t="e">
        <f t="shared" si="1600"/>
        <v>#DIV/0!</v>
      </c>
      <c r="AB3071" t="str">
        <f t="shared" si="1601"/>
        <v>0.0980278388868778+0.051650479733251i</v>
      </c>
      <c r="AC3071" t="str">
        <f t="shared" si="1602"/>
        <v>1.07526894836994-0.0926494706953033i</v>
      </c>
      <c r="AD3071" t="str">
        <f t="shared" si="1603"/>
        <v>0.086385649270743+0.0554782731374214i</v>
      </c>
      <c r="AE3071" t="e">
        <f t="shared" si="1604"/>
        <v>#DIV/0!</v>
      </c>
      <c r="AF3071" t="str">
        <f t="shared" si="1605"/>
        <v>-18.8474135906797-3.01155862338257i</v>
      </c>
      <c r="AG3071" t="e">
        <f t="shared" si="1606"/>
        <v>#DIV/0!</v>
      </c>
      <c r="AH3071" t="e">
        <f t="shared" si="1607"/>
        <v>#DIV/0!</v>
      </c>
      <c r="AI3071" t="e">
        <f t="shared" si="1608"/>
        <v>#DIV/0!</v>
      </c>
      <c r="AJ3071" t="e">
        <f t="shared" si="1609"/>
        <v>#DIV/0!</v>
      </c>
      <c r="AK3071"/>
      <c r="AL3071"/>
      <c r="AM3071"/>
      <c r="AN3071"/>
    </row>
    <row r="3072" spans="1:40" x14ac:dyDescent="0.3">
      <c r="A3072"/>
      <c r="B3072">
        <f t="shared" si="1610"/>
        <v>1138000</v>
      </c>
      <c r="C3072" s="186" t="str">
        <f t="shared" si="1578"/>
        <v>-0.000373622748888056+0.00269785720700062i</v>
      </c>
      <c r="D3072" s="158" t="str">
        <f t="shared" si="1579"/>
        <v>-7.47075806147073-1.01332662366151i</v>
      </c>
      <c r="E3072" t="str">
        <f t="shared" si="1580"/>
        <v>73.0557737844845-1394.72291655457i</v>
      </c>
      <c r="F3072" t="str">
        <f t="shared" si="1581"/>
        <v>0.974073080921207+0.134870895075894i</v>
      </c>
      <c r="G3072" t="str">
        <f t="shared" si="1576"/>
        <v>0.974073080921207+0.134870895075894i</v>
      </c>
      <c r="H3072" t="str">
        <f t="shared" si="1582"/>
        <v>11.3776293956434+1.99577245909886i</v>
      </c>
      <c r="I3072" t="str">
        <f t="shared" si="1583"/>
        <v>4468.91554973148i</v>
      </c>
      <c r="J3072" t="str">
        <f t="shared" si="1577"/>
        <v>-4945.46834929569+952.944401559861i</v>
      </c>
      <c r="K3072" t="str">
        <f t="shared" si="1584"/>
        <v>0.167888839765055-0.871287917636081i</v>
      </c>
      <c r="L3072" t="str">
        <f t="shared" si="1585"/>
        <v>0.0429636046085001-0.184274611706174i</v>
      </c>
      <c r="M3072" t="str">
        <f t="shared" si="1586"/>
        <v>0.210852444373555-1.05556252934226i</v>
      </c>
      <c r="N3072" t="str">
        <f t="shared" si="1587"/>
        <v>-14.5477512763608i</v>
      </c>
      <c r="O3072" t="str">
        <f t="shared" si="1588"/>
        <v>-0.39914516588742-0.916887744791424i</v>
      </c>
      <c r="P3072" t="str">
        <f t="shared" si="1589"/>
        <v>1.39914516588742+0.916887744791424i</v>
      </c>
      <c r="Q3072" t="str">
        <f t="shared" si="1590"/>
        <v>-1.39914516588742+13.6308635315694i</v>
      </c>
      <c r="R3072" t="str">
        <f t="shared" si="1591"/>
        <v>0.0561380172549328-0.108407688033102i</v>
      </c>
      <c r="S3072" t="str">
        <f t="shared" si="1592"/>
        <v>1.59646104541682i</v>
      </c>
      <c r="T3072" t="str">
        <f t="shared" si="1593"/>
        <v>0.173068650968547+0.0896221577144375i</v>
      </c>
      <c r="U3072" t="e">
        <f t="shared" si="1594"/>
        <v>#DIV/0!</v>
      </c>
      <c r="V3072" t="str">
        <f t="shared" si="1595"/>
        <v>0.0000833333333333333-0.000233091597967041i</v>
      </c>
      <c r="W3072" t="e">
        <f t="shared" si="1596"/>
        <v>#DIV/0!</v>
      </c>
      <c r="X3072" t="e">
        <f t="shared" si="1597"/>
        <v>#DIV/0!</v>
      </c>
      <c r="Y3072" t="str">
        <f t="shared" si="1598"/>
        <v>0.00096+4.86218011810785i</v>
      </c>
      <c r="Z3072" t="e">
        <f t="shared" si="1599"/>
        <v>#DIV/0!</v>
      </c>
      <c r="AA3072" t="e">
        <f t="shared" si="1600"/>
        <v>#DIV/0!</v>
      </c>
      <c r="AB3072" t="str">
        <f t="shared" si="1601"/>
        <v>0.0987590471999883+0.0511415490578561i</v>
      </c>
      <c r="AC3072" t="str">
        <f t="shared" si="1602"/>
        <v>1.07480668938411-0.0934630290299523i</v>
      </c>
      <c r="AD3072" t="str">
        <f t="shared" si="1603"/>
        <v>0.0870892195220243+0.0551551938555653i</v>
      </c>
      <c r="AE3072" t="e">
        <f t="shared" si="1604"/>
        <v>#DIV/0!</v>
      </c>
      <c r="AF3072" t="str">
        <f t="shared" si="1605"/>
        <v>-18.8483874571141-3.00909908276037i</v>
      </c>
      <c r="AG3072" t="e">
        <f t="shared" si="1606"/>
        <v>#DIV/0!</v>
      </c>
      <c r="AH3072" t="e">
        <f t="shared" si="1607"/>
        <v>#DIV/0!</v>
      </c>
      <c r="AI3072" t="e">
        <f t="shared" si="1608"/>
        <v>#DIV/0!</v>
      </c>
      <c r="AJ3072" t="e">
        <f t="shared" si="1609"/>
        <v>#DIV/0!</v>
      </c>
      <c r="AK3072"/>
      <c r="AL3072"/>
      <c r="AM3072"/>
      <c r="AN3072"/>
    </row>
    <row r="3073" spans="1:40" x14ac:dyDescent="0.3">
      <c r="A3073"/>
      <c r="B3073">
        <f t="shared" si="1610"/>
        <v>1139000</v>
      </c>
      <c r="C3073" s="186" t="str">
        <f t="shared" si="1578"/>
        <v>-0.000372990311819973+0.00269561005074095i</v>
      </c>
      <c r="D3073" s="158" t="str">
        <f t="shared" si="1579"/>
        <v>-7.47108967834223-1.0125006527367i</v>
      </c>
      <c r="E3073" t="str">
        <f t="shared" si="1580"/>
        <v>72.9278997756765-1393.50509344059i</v>
      </c>
      <c r="F3073" t="str">
        <f t="shared" si="1581"/>
        <v>0.974116967732819+0.134760912581615i</v>
      </c>
      <c r="G3073" t="str">
        <f t="shared" si="1576"/>
        <v>0.974116967732819+0.134760912581615i</v>
      </c>
      <c r="H3073" t="str">
        <f t="shared" si="1582"/>
        <v>11.3782692026473+1.99414274006682i</v>
      </c>
      <c r="I3073" t="str">
        <f t="shared" si="1583"/>
        <v>4472.84254054847i</v>
      </c>
      <c r="J3073" t="str">
        <f t="shared" si="1577"/>
        <v>-4954.16543482433+953.781786798491i</v>
      </c>
      <c r="K3073" t="str">
        <f t="shared" si="1584"/>
        <v>0.167604585512062-0.870577374987497i</v>
      </c>
      <c r="L3073" t="str">
        <f t="shared" si="1585"/>
        <v>0.0428920780814003-0.184129487152455i</v>
      </c>
      <c r="M3073" t="str">
        <f t="shared" si="1586"/>
        <v>0.210496663593462-1.05470686213995i</v>
      </c>
      <c r="N3073" t="str">
        <f t="shared" si="1587"/>
        <v>-14.5605348890816i</v>
      </c>
      <c r="O3073" t="str">
        <f t="shared" si="1588"/>
        <v>-0.410833370623822-0.911710448323298i</v>
      </c>
      <c r="P3073" t="str">
        <f t="shared" si="1589"/>
        <v>1.41083337062382+0.911710448323298i</v>
      </c>
      <c r="Q3073" t="str">
        <f t="shared" si="1590"/>
        <v>-1.41083337062382+13.6488244407583i</v>
      </c>
      <c r="R3073" t="str">
        <f t="shared" si="1591"/>
        <v>0.0555198498818285-0.109105559532451i</v>
      </c>
      <c r="S3073" t="str">
        <f t="shared" si="1592"/>
        <v>1.59786391101033i</v>
      </c>
      <c r="T3073" t="str">
        <f t="shared" si="1593"/>
        <v>0.174335836067493+0.0887131644708849i</v>
      </c>
      <c r="U3073" t="e">
        <f t="shared" si="1594"/>
        <v>#DIV/0!</v>
      </c>
      <c r="V3073" t="str">
        <f t="shared" si="1595"/>
        <v>0.0000833333333333333-0.00023288695213915i</v>
      </c>
      <c r="W3073" t="e">
        <f t="shared" si="1596"/>
        <v>#DIV/0!</v>
      </c>
      <c r="X3073" t="e">
        <f t="shared" si="1597"/>
        <v>#DIV/0!</v>
      </c>
      <c r="Y3073" t="str">
        <f t="shared" si="1598"/>
        <v>0.00096+4.86645268411673i</v>
      </c>
      <c r="Z3073" t="e">
        <f t="shared" si="1599"/>
        <v>#DIV/0!</v>
      </c>
      <c r="AA3073" t="e">
        <f t="shared" si="1600"/>
        <v>#DIV/0!</v>
      </c>
      <c r="AB3073" t="str">
        <f t="shared" si="1601"/>
        <v>0.0994821474974573+0.0506228456061213i</v>
      </c>
      <c r="AC3073" t="str">
        <f t="shared" si="1602"/>
        <v>1.07433292277715-0.0942685635242914i</v>
      </c>
      <c r="AD3073" t="str">
        <f t="shared" si="1603"/>
        <v>0.0877884558845434+0.0548233568828182i</v>
      </c>
      <c r="AE3073" t="e">
        <f t="shared" si="1604"/>
        <v>#DIV/0!</v>
      </c>
      <c r="AF3073" t="str">
        <f t="shared" si="1605"/>
        <v>-18.8493588809895-3.00664339280352i</v>
      </c>
      <c r="AG3073" t="e">
        <f t="shared" si="1606"/>
        <v>#DIV/0!</v>
      </c>
      <c r="AH3073" t="e">
        <f t="shared" si="1607"/>
        <v>#DIV/0!</v>
      </c>
      <c r="AI3073" t="e">
        <f t="shared" si="1608"/>
        <v>#DIV/0!</v>
      </c>
      <c r="AJ3073" t="e">
        <f t="shared" si="1609"/>
        <v>#DIV/0!</v>
      </c>
      <c r="AK3073"/>
      <c r="AL3073"/>
      <c r="AM3073"/>
      <c r="AN3073"/>
    </row>
    <row r="3074" spans="1:40" x14ac:dyDescent="0.3">
      <c r="A3074"/>
      <c r="B3074">
        <f t="shared" si="1610"/>
        <v>1140000</v>
      </c>
      <c r="C3074" s="186" t="str">
        <f t="shared" si="1578"/>
        <v>-0.000372359459519696+0.00269336653276553i</v>
      </c>
      <c r="D3074" s="158" t="str">
        <f t="shared" si="1579"/>
        <v>-7.47142046424696-1.01167597142282i</v>
      </c>
      <c r="E3074" t="str">
        <f t="shared" si="1580"/>
        <v>72.8003609064291-1392.28938933454i</v>
      </c>
      <c r="F3074" t="str">
        <f t="shared" si="1581"/>
        <v>0.974160744572692+0.134651101935743i</v>
      </c>
      <c r="G3074" t="str">
        <f t="shared" si="1576"/>
        <v>0.974160744572692+0.134651101935743i</v>
      </c>
      <c r="H3074" t="str">
        <f t="shared" si="1582"/>
        <v>11.3789074061168+1.99251557349853i</v>
      </c>
      <c r="I3074" t="str">
        <f t="shared" si="1583"/>
        <v>4476.76953136545i</v>
      </c>
      <c r="J3074" t="str">
        <f t="shared" si="1577"/>
        <v>-4962.87015942677+954.619172037119i</v>
      </c>
      <c r="K3074" t="str">
        <f t="shared" si="1584"/>
        <v>0.167321043770073-0.869867942625344i</v>
      </c>
      <c r="L3074" t="str">
        <f t="shared" si="1585"/>
        <v>0.0428207268033551-0.183984576415602i</v>
      </c>
      <c r="M3074" t="str">
        <f t="shared" si="1586"/>
        <v>0.210141770573428-1.05385251904095i</v>
      </c>
      <c r="N3074" t="str">
        <f t="shared" si="1587"/>
        <v>-14.5733185018025i</v>
      </c>
      <c r="O3074" t="str">
        <f t="shared" si="1588"/>
        <v>-0.422454437575356-0.906384161475083i</v>
      </c>
      <c r="P3074" t="str">
        <f t="shared" si="1589"/>
        <v>1.42245443757536+0.906384161475083i</v>
      </c>
      <c r="Q3074" t="str">
        <f t="shared" si="1590"/>
        <v>-1.42245443757536+13.6669343403274i</v>
      </c>
      <c r="R3074" t="str">
        <f t="shared" si="1591"/>
        <v>0.0548922203869977-0.109793175461854i</v>
      </c>
      <c r="S3074" t="str">
        <f t="shared" si="1592"/>
        <v>1.59926677660384i</v>
      </c>
      <c r="T3074" t="str">
        <f t="shared" si="1593"/>
        <v>0.175588577813979+0.0877873043589414i</v>
      </c>
      <c r="U3074" t="e">
        <f t="shared" si="1594"/>
        <v>#DIV/0!</v>
      </c>
      <c r="V3074" t="str">
        <f t="shared" si="1595"/>
        <v>0.0000833333333333333-0.000232682665339028i</v>
      </c>
      <c r="W3074" t="e">
        <f t="shared" si="1596"/>
        <v>#DIV/0!</v>
      </c>
      <c r="X3074" t="e">
        <f t="shared" si="1597"/>
        <v>#DIV/0!</v>
      </c>
      <c r="Y3074" t="str">
        <f t="shared" si="1598"/>
        <v>0.00096+4.87072525012562i</v>
      </c>
      <c r="Z3074" t="e">
        <f t="shared" si="1599"/>
        <v>#DIV/0!</v>
      </c>
      <c r="AA3074" t="e">
        <f t="shared" si="1600"/>
        <v>#DIV/0!</v>
      </c>
      <c r="AB3074" t="str">
        <f t="shared" si="1601"/>
        <v>0.10019700591103+0.0500945173272313i</v>
      </c>
      <c r="AC3074" t="str">
        <f t="shared" si="1602"/>
        <v>1.07384780950374-0.0950659165125343i</v>
      </c>
      <c r="AD3074" t="str">
        <f t="shared" si="1603"/>
        <v>0.0884832521762347+0.0544828217495852i</v>
      </c>
      <c r="AE3074" t="e">
        <f t="shared" si="1604"/>
        <v>#DIV/0!</v>
      </c>
      <c r="AF3074" t="str">
        <f t="shared" si="1605"/>
        <v>-18.8503278703638-3.00419154492135i</v>
      </c>
      <c r="AG3074" t="e">
        <f t="shared" si="1606"/>
        <v>#DIV/0!</v>
      </c>
      <c r="AH3074" t="e">
        <f t="shared" si="1607"/>
        <v>#DIV/0!</v>
      </c>
      <c r="AI3074" t="e">
        <f t="shared" si="1608"/>
        <v>#DIV/0!</v>
      </c>
      <c r="AJ3074" t="e">
        <f t="shared" si="1609"/>
        <v>#DIV/0!</v>
      </c>
      <c r="AK3074"/>
      <c r="AL3074"/>
      <c r="AM3074"/>
      <c r="AN3074"/>
    </row>
    <row r="3075" spans="1:40" x14ac:dyDescent="0.3">
      <c r="A3075"/>
      <c r="B3075">
        <f t="shared" si="1610"/>
        <v>1141000</v>
      </c>
      <c r="C3075" s="186" t="str">
        <f t="shared" si="1578"/>
        <v>-0.000371730186764+0.00269112664450962i</v>
      </c>
      <c r="D3075" s="158" t="str">
        <f t="shared" si="1579"/>
        <v>-7.47175042192357-1.01085257685421i</v>
      </c>
      <c r="E3075" t="str">
        <f t="shared" si="1580"/>
        <v>72.6731560076923-1391.07579872603i</v>
      </c>
      <c r="F3075" t="str">
        <f t="shared" si="1581"/>
        <v>0.974204411803266+0.134541462755928i</v>
      </c>
      <c r="G3075" t="str">
        <f t="shared" si="1576"/>
        <v>0.974204411803266+0.134541462755928i</v>
      </c>
      <c r="H3075" t="str">
        <f t="shared" si="1582"/>
        <v>11.3795440113381+1.99089095369282i</v>
      </c>
      <c r="I3075" t="str">
        <f t="shared" si="1583"/>
        <v>4480.69652218244i</v>
      </c>
      <c r="J3075" t="str">
        <f t="shared" si="1577"/>
        <v>-4971.58252310302+955.456557275749i</v>
      </c>
      <c r="K3075" t="str">
        <f t="shared" si="1584"/>
        <v>0.167038212189799-0.869159618079327i</v>
      </c>
      <c r="L3075" t="str">
        <f t="shared" si="1585"/>
        <v>0.0427495502132027-0.183839879063923i</v>
      </c>
      <c r="M3075" t="str">
        <f t="shared" si="1586"/>
        <v>0.209787762403002-1.05299949714325i</v>
      </c>
      <c r="N3075" t="str">
        <f t="shared" si="1587"/>
        <v>-14.5861021145234i</v>
      </c>
      <c r="O3075" t="str">
        <f t="shared" si="1588"/>
        <v>-0.434006467644267-0.900909754660779i</v>
      </c>
      <c r="P3075" t="str">
        <f t="shared" si="1589"/>
        <v>1.43400646764427+0.900909754660779i</v>
      </c>
      <c r="Q3075" t="str">
        <f t="shared" si="1590"/>
        <v>-1.43400646764427+13.6851923598626i</v>
      </c>
      <c r="R3075" t="str">
        <f t="shared" si="1591"/>
        <v>0.0542553176283975-0.110470419726177i</v>
      </c>
      <c r="S3075" t="str">
        <f t="shared" si="1592"/>
        <v>1.60066964219736i</v>
      </c>
      <c r="T3075" t="str">
        <f t="shared" si="1593"/>
        <v>0.176826647216492+0.0868448398555512i</v>
      </c>
      <c r="U3075" t="e">
        <f t="shared" si="1594"/>
        <v>#DIV/0!</v>
      </c>
      <c r="V3075" t="str">
        <f t="shared" si="1595"/>
        <v>0.0000833333333333333-0.000232478736622693i</v>
      </c>
      <c r="W3075" t="e">
        <f t="shared" si="1596"/>
        <v>#DIV/0!</v>
      </c>
      <c r="X3075" t="e">
        <f t="shared" si="1597"/>
        <v>#DIV/0!</v>
      </c>
      <c r="Y3075" t="str">
        <f t="shared" si="1598"/>
        <v>0.00096+4.8749978161345i</v>
      </c>
      <c r="Z3075" t="e">
        <f t="shared" si="1599"/>
        <v>#DIV/0!</v>
      </c>
      <c r="AA3075" t="e">
        <f t="shared" si="1600"/>
        <v>#DIV/0!</v>
      </c>
      <c r="AB3075" t="str">
        <f t="shared" si="1601"/>
        <v>0.100903491770112+0.049556713999744i</v>
      </c>
      <c r="AC3075" t="str">
        <f t="shared" si="1602"/>
        <v>1.0733515126789-0.0958549339518742i</v>
      </c>
      <c r="AD3075" t="str">
        <f t="shared" si="1603"/>
        <v>0.0891735030618694+0.0541336491910074i</v>
      </c>
      <c r="AE3075" t="e">
        <f t="shared" si="1604"/>
        <v>#DIV/0!</v>
      </c>
      <c r="AF3075" t="str">
        <f t="shared" si="1605"/>
        <v>-18.8512944332617-3.00174353054703i</v>
      </c>
      <c r="AG3075" t="e">
        <f t="shared" si="1606"/>
        <v>#DIV/0!</v>
      </c>
      <c r="AH3075" t="e">
        <f t="shared" si="1607"/>
        <v>#DIV/0!</v>
      </c>
      <c r="AI3075" t="e">
        <f t="shared" si="1608"/>
        <v>#DIV/0!</v>
      </c>
      <c r="AJ3075" t="e">
        <f t="shared" si="1609"/>
        <v>#DIV/0!</v>
      </c>
      <c r="AK3075"/>
      <c r="AL3075"/>
      <c r="AM3075"/>
      <c r="AN3075"/>
    </row>
    <row r="3076" spans="1:40" x14ac:dyDescent="0.3">
      <c r="A3076"/>
      <c r="B3076">
        <f t="shared" si="1610"/>
        <v>1142000</v>
      </c>
      <c r="C3076" s="186" t="str">
        <f t="shared" si="1578"/>
        <v>-0.000371102488350914+0.00268889037743454i</v>
      </c>
      <c r="D3076" s="158" t="str">
        <f t="shared" si="1579"/>
        <v>-7.47207955409978-1.01003046617316i</v>
      </c>
      <c r="E3076" t="str">
        <f t="shared" si="1580"/>
        <v>72.5462839155064-1389.86431612373i</v>
      </c>
      <c r="F3076" t="str">
        <f t="shared" si="1581"/>
        <v>0.974247969785533+0.134431994660891i</v>
      </c>
      <c r="G3076" t="str">
        <f t="shared" si="1576"/>
        <v>0.974247969785533+0.134431994660891i</v>
      </c>
      <c r="H3076" t="str">
        <f t="shared" si="1582"/>
        <v>11.3801790235763+1.98926887496445i</v>
      </c>
      <c r="I3076" t="str">
        <f t="shared" si="1583"/>
        <v>4484.62351299943i</v>
      </c>
      <c r="J3076" t="str">
        <f t="shared" si="1577"/>
        <v>-4980.30252585307+956.293942514378i</v>
      </c>
      <c r="K3076" t="str">
        <f t="shared" si="1584"/>
        <v>0.166756088431493-0.868452398885979i</v>
      </c>
      <c r="L3076" t="str">
        <f t="shared" si="1585"/>
        <v>0.0426785477519792-0.183695394666727i</v>
      </c>
      <c r="M3076" t="str">
        <f t="shared" si="1586"/>
        <v>0.209434636183472-1.05214779355271i</v>
      </c>
      <c r="N3076" t="str">
        <f t="shared" si="1587"/>
        <v>-14.5988857272443i</v>
      </c>
      <c r="O3076" t="str">
        <f t="shared" si="1588"/>
        <v>-0.445487573014796-0.895288122499895i</v>
      </c>
      <c r="P3076" t="str">
        <f t="shared" si="1589"/>
        <v>1.4454875730148+0.895288122499895i</v>
      </c>
      <c r="Q3076" t="str">
        <f t="shared" si="1590"/>
        <v>-1.4454875730148+13.7035976047444i</v>
      </c>
      <c r="R3076" t="str">
        <f t="shared" si="1591"/>
        <v>0.0536093317150345-0.111137180157657i</v>
      </c>
      <c r="S3076" t="str">
        <f t="shared" si="1592"/>
        <v>1.60207250779087i</v>
      </c>
      <c r="T3076" t="str">
        <f t="shared" si="1593"/>
        <v>0.178049820923983+0.0858860365016979i</v>
      </c>
      <c r="U3076" t="e">
        <f t="shared" si="1594"/>
        <v>#DIV/0!</v>
      </c>
      <c r="V3076" t="str">
        <f t="shared" si="1595"/>
        <v>0.0000833333333333333-0.000232275165049468i</v>
      </c>
      <c r="W3076" t="e">
        <f t="shared" si="1596"/>
        <v>#DIV/0!</v>
      </c>
      <c r="X3076" t="e">
        <f t="shared" si="1597"/>
        <v>#DIV/0!</v>
      </c>
      <c r="Y3076" t="str">
        <f t="shared" si="1598"/>
        <v>0.00096+4.87927038214338i</v>
      </c>
      <c r="Z3076" t="e">
        <f t="shared" si="1599"/>
        <v>#DIV/0!</v>
      </c>
      <c r="AA3076" t="e">
        <f t="shared" si="1600"/>
        <v>#DIV/0!</v>
      </c>
      <c r="AB3076" t="str">
        <f t="shared" si="1601"/>
        <v>0.101601477622754+0.0490095871506654i</v>
      </c>
      <c r="AC3076" t="str">
        <f t="shared" si="1602"/>
        <v>1.07284419748513-0.0966354654480739i</v>
      </c>
      <c r="AD3076" t="str">
        <f t="shared" si="1603"/>
        <v>0.0898591040644264+0.0537759011344961i</v>
      </c>
      <c r="AE3076" t="e">
        <f t="shared" si="1604"/>
        <v>#DIV/0!</v>
      </c>
      <c r="AF3076" t="str">
        <f t="shared" si="1605"/>
        <v>-18.8522585776761-2.99929934113761i</v>
      </c>
      <c r="AG3076" t="e">
        <f t="shared" si="1606"/>
        <v>#DIV/0!</v>
      </c>
      <c r="AH3076" t="e">
        <f t="shared" si="1607"/>
        <v>#DIV/0!</v>
      </c>
      <c r="AI3076" t="e">
        <f t="shared" si="1608"/>
        <v>#DIV/0!</v>
      </c>
      <c r="AJ3076" t="e">
        <f t="shared" si="1609"/>
        <v>#DIV/0!</v>
      </c>
      <c r="AK3076"/>
      <c r="AL3076"/>
      <c r="AM3076"/>
      <c r="AN3076"/>
    </row>
    <row r="3077" spans="1:40" x14ac:dyDescent="0.3">
      <c r="A3077"/>
      <c r="B3077">
        <f t="shared" si="1610"/>
        <v>1143000</v>
      </c>
      <c r="C3077" s="186" t="str">
        <f t="shared" si="1578"/>
        <v>-0.000370476359099546+0.00268665772302741i</v>
      </c>
      <c r="D3077" s="158" t="str">
        <f t="shared" si="1579"/>
        <v>-7.4724078634921-1.00920963652981i</v>
      </c>
      <c r="E3077" t="str">
        <f t="shared" si="1580"/>
        <v>72.4197434709738-1388.65493605525i</v>
      </c>
      <c r="F3077" t="str">
        <f t="shared" si="1581"/>
        <v>0.974291418879+0.134322697270394i</v>
      </c>
      <c r="G3077" t="str">
        <f t="shared" ref="G3077:G3140" si="1611">IF($C$11=$C$7,$C$24,F3077)</f>
        <v>0.974291418879+0.134322697270394i</v>
      </c>
      <c r="H3077" t="str">
        <f t="shared" si="1582"/>
        <v>11.3808124480747+1.98764933164396i</v>
      </c>
      <c r="I3077" t="str">
        <f t="shared" si="1583"/>
        <v>4488.55050381642i</v>
      </c>
      <c r="J3077" t="str">
        <f t="shared" ref="J3077:J3140" si="1612">IMSUM(COMPLEX(0,2*PI()*B3077*$C$113*$C$112),COMPLEX(0,2*PI()*B3077*$C$113*$C$111),COMPLEX(0,2*PI()*B3077*$C$28*10^-12*$C$111),COMPLEX(-1*2*PI()*B3077*2*PI()*B3077*$C$113*$C$112*$C$28*10^-12*$C$111,0),COMPLEX(1,0))</f>
        <v>-4989.03016767693+957.131327753007i</v>
      </c>
      <c r="K3077" t="str">
        <f t="shared" si="1584"/>
        <v>0.16647467016491-0.86774628258864i</v>
      </c>
      <c r="L3077" t="str">
        <f t="shared" si="1585"/>
        <v>0.0426077188629093-0.183551122794324i</v>
      </c>
      <c r="M3077" t="str">
        <f t="shared" si="1586"/>
        <v>0.209082389027819-1.05129740538296i</v>
      </c>
      <c r="N3077" t="str">
        <f t="shared" si="1587"/>
        <v>-14.6116693399652i</v>
      </c>
      <c r="O3077" t="str">
        <f t="shared" si="1588"/>
        <v>-0.456895877461598-0.889520183671285i</v>
      </c>
      <c r="P3077" t="str">
        <f t="shared" si="1589"/>
        <v>1.4568958774616+0.889520183671285i</v>
      </c>
      <c r="Q3077" t="str">
        <f t="shared" si="1590"/>
        <v>-1.4568958774616+13.7221491562939i</v>
      </c>
      <c r="R3077" t="str">
        <f t="shared" si="1591"/>
        <v>0.0529544539131368-0.111793348519118i</v>
      </c>
      <c r="S3077" t="str">
        <f t="shared" si="1592"/>
        <v>1.60347537338438i</v>
      </c>
      <c r="T3077" t="str">
        <f t="shared" si="1593"/>
        <v>0.179257881258583+0.084911162760733i</v>
      </c>
      <c r="U3077" t="e">
        <f t="shared" si="1594"/>
        <v>#DIV/0!</v>
      </c>
      <c r="V3077" t="str">
        <f t="shared" si="1595"/>
        <v>0.0000833333333333333-0.00023207194968197i</v>
      </c>
      <c r="W3077" t="e">
        <f t="shared" si="1596"/>
        <v>#DIV/0!</v>
      </c>
      <c r="X3077" t="e">
        <f t="shared" si="1597"/>
        <v>#DIV/0!</v>
      </c>
      <c r="Y3077" t="str">
        <f t="shared" si="1598"/>
        <v>0.00096+4.88354294815226i</v>
      </c>
      <c r="Z3077" t="e">
        <f t="shared" si="1599"/>
        <v>#DIV/0!</v>
      </c>
      <c r="AA3077" t="e">
        <f t="shared" si="1600"/>
        <v>#DIV/0!</v>
      </c>
      <c r="AB3077" t="str">
        <f t="shared" si="1601"/>
        <v>0.102290839254324+0.0484532899746073i</v>
      </c>
      <c r="AC3077" t="str">
        <f t="shared" si="1602"/>
        <v>1.07232603107953-0.0974073642783677i</v>
      </c>
      <c r="AD3077" t="str">
        <f t="shared" si="1603"/>
        <v>0.0905399515762791+0.053409640687251i</v>
      </c>
      <c r="AE3077" t="e">
        <f t="shared" si="1604"/>
        <v>#DIV/0!</v>
      </c>
      <c r="AF3077" t="str">
        <f t="shared" si="1605"/>
        <v>-18.8532203115668-2.99685896817377i</v>
      </c>
      <c r="AG3077" t="e">
        <f t="shared" si="1606"/>
        <v>#DIV/0!</v>
      </c>
      <c r="AH3077" t="e">
        <f t="shared" si="1607"/>
        <v>#DIV/0!</v>
      </c>
      <c r="AI3077" t="e">
        <f t="shared" si="1608"/>
        <v>#DIV/0!</v>
      </c>
      <c r="AJ3077" t="e">
        <f t="shared" si="1609"/>
        <v>#DIV/0!</v>
      </c>
      <c r="AK3077"/>
      <c r="AL3077"/>
      <c r="AM3077"/>
      <c r="AN3077"/>
    </row>
    <row r="3078" spans="1:40" x14ac:dyDescent="0.3">
      <c r="A3078"/>
      <c r="B3078">
        <f t="shared" si="1610"/>
        <v>1144000</v>
      </c>
      <c r="C3078" s="186" t="str">
        <f t="shared" ref="C3078:C3141" si="1613">IMPRODUCT(COMPLEX(-1,0),IMDIV(IMPRODUCT(G3078,COMPLEX($C$100+$C$101,0)),COMPLEX($C$100,2*PI()*B3078*$C$103*$C$102*(2*$C$100+$C$101))))</f>
        <v>-0.000369851793850037+0.0026844286728011i</v>
      </c>
      <c r="D3078" s="158" t="str">
        <f t="shared" ref="D3078:D3141" si="1614">IMPRODUCT(COMPLEX($C$106,0),IMSUB(C3078,G3078))</f>
        <v>-7.47273535280616-1.00839008508219i</v>
      </c>
      <c r="E3078" t="str">
        <f t="shared" ref="E3078:E3141" si="1615">IMDIV(COMPLEX($C$20*10^3,0),COMPLEX(1,2*PI()*B3078*$C$20*1000*$C$29*10^-12))</f>
        <v>72.29353352023-1387.44765306706i</v>
      </c>
      <c r="F3078" t="str">
        <f t="shared" ref="F3078:F3141" si="1616">IMDIV(COMPLEX($C$22*1000,0),IMSUM(COMPLEX($C$22*1000,0),E3078))</f>
        <v>0.974334759441736+0.13421357020526i</v>
      </c>
      <c r="G3078" t="str">
        <f t="shared" si="1611"/>
        <v>0.974334759441736+0.13421357020526i</v>
      </c>
      <c r="H3078" t="str">
        <f t="shared" ref="H3078:H3141" si="1617">IMPRODUCT(COMPLEX($C$108,0),IMPRODUCT(COMPLEX(-1,0),D3078),IMDIV(COMPLEX(0,2*PI()*B3078*$C$109*$C$110),COMPLEX(1,2*PI()*B3078*$C$109*$C$110)))</f>
        <v>11.3814442900559+1.98603231807771i</v>
      </c>
      <c r="I3078" t="str">
        <f t="shared" ref="I3078:I3141" si="1618">COMPLEX(0,2*PI()*B3078*$C$113*$C$112*$C$114)</f>
        <v>4492.4774946334i</v>
      </c>
      <c r="J3078" t="str">
        <f t="shared" si="1612"/>
        <v>-4997.7654485746+957.968712991636i</v>
      </c>
      <c r="K3078" t="str">
        <f t="shared" ref="K3078:K3141" si="1619">IMDIV(I3078,J3078)</f>
        <v>0.166193955069259-0.867041266737436i</v>
      </c>
      <c r="L3078" t="str">
        <f t="shared" ref="L3078:L3141" si="1620">IMDIV(COMPLEX($C$117,0),COMPLEX(1,2*PI()*B3078*$C$115*$C$116))</f>
        <v>0.0425370629913953-0.183407063018019i</v>
      </c>
      <c r="M3078" t="str">
        <f t="shared" ref="M3078:M3141" si="1621">IMSUM(K3078,L3078)</f>
        <v>0.208731018060654-1.05044832975545i</v>
      </c>
      <c r="N3078" t="str">
        <f t="shared" ref="N3078:N3141" si="1622">COMPLEX(0,-2*PI()*B3078*$C$43)</f>
        <v>-14.624452952686i</v>
      </c>
      <c r="O3078" t="str">
        <f t="shared" ref="O3078:O3141" si="1623">IMEXP(N3078)</f>
        <v>-0.468229516656255-0.883606880763074i</v>
      </c>
      <c r="P3078" t="str">
        <f t="shared" ref="P3078:P3141" si="1624">IMSUB(COMPLEX(1,0),O3078)</f>
        <v>1.46822951665626+0.883606880763074i</v>
      </c>
      <c r="Q3078" t="str">
        <f t="shared" ref="Q3078:Q3141" si="1625">IMSUM(COMPLEX(0,2*PI()*B3078*$C$43),O3078,COMPLEX(-1,0))</f>
        <v>-1.46822951665626+13.7408460719229i</v>
      </c>
      <c r="R3078" t="str">
        <f t="shared" ref="R3078:R3141" si="1626">IMDIV(P3078,Q3078)</f>
        <v>0.0522908765529576-0.112438820504663i</v>
      </c>
      <c r="S3078" t="str">
        <f t="shared" ref="S3078:S3141" si="1627">IMDIV(COMPLEX(0,2*PI()*B3078*$C$123),COMPLEX($C$124,0))</f>
        <v>1.60487823897789i</v>
      </c>
      <c r="T3078" t="str">
        <f t="shared" ref="T3078:T3141" si="1628">IMPRODUCT(R3078,S3078)</f>
        <v>0.180450616244275+0.0839204898769208i</v>
      </c>
      <c r="U3078" t="e">
        <f t="shared" ref="U3078:U3141" si="1629">IMDIV(COMPLEX(1,2*PI()*B3078*$C$16*10^-3*$C$15*10^-6),COMPLEX(0,2*PI()*B3078*$C$15*10^-6))</f>
        <v>#DIV/0!</v>
      </c>
      <c r="V3078" t="str">
        <f t="shared" ref="V3078:V3141" si="1630">IMSUM(COMPLEX($C$18*10^-3,0),IMDIV(COMPLEX(1,0),COMPLEX(0,2*PI()*B3078*($C$17*1*10^-6))))</f>
        <v>0.0000833333333333333-0.000231869089586095i</v>
      </c>
      <c r="W3078" t="e">
        <f t="shared" ref="W3078:W3141" si="1631">IMDIV(IMPRODUCT(U3078,V3078),IMSUM(U3078,V3078))</f>
        <v>#DIV/0!</v>
      </c>
      <c r="X3078" t="e">
        <f t="shared" ref="X3078:X3141" si="1632">IMDIV(IMPRODUCT(COMPLEX($C$19,0),W3078),IMSUM(COMPLEX($C$19,0),W3078))</f>
        <v>#DIV/0!</v>
      </c>
      <c r="Y3078" t="str">
        <f t="shared" ref="Y3078:Y3141" si="1633">COMPLEX($C$13*10^-3,2*PI()*B3078*$C$12*0.000001)</f>
        <v>0.00096+4.88781551416114i</v>
      </c>
      <c r="Z3078" t="e">
        <f t="shared" ref="Z3078:Z3141" si="1634">IMPRODUCT(COMPLEX($C$6,0),IMDIV(X3078,IMSUM(X3078,Y3078)))</f>
        <v>#DIV/0!</v>
      </c>
      <c r="AA3078" t="e">
        <f t="shared" ref="AA3078:AA3141" si="1635">IMDIV(COMPLEX($C$6,0),IMSUM(X3078,Y3078))</f>
        <v>#DIV/0!</v>
      </c>
      <c r="AB3078" t="str">
        <f t="shared" ref="AB3078:AB3141" si="1636">IMPRODUCT(COMPLEX($C$119,0),T3078)</f>
        <v>0.102971455703864+0.0478879772530681i</v>
      </c>
      <c r="AC3078" t="str">
        <f t="shared" ref="AC3078:AC3141" si="1637">IMSUM(COMPLEX(1,0),IMPRODUCT(AB3078,M3078))</f>
        <v>1.07179718250111-0.0981704874117129i</v>
      </c>
      <c r="AD3078" t="str">
        <f t="shared" ref="AD3078:AD3141" si="1638">IMDIV(AB3078,AC3078)</f>
        <v>0.0912159428701699+0.0530349321237302i</v>
      </c>
      <c r="AE3078" t="e">
        <f t="shared" ref="AE3078:AE3141" si="1639">IMPRODUCT(AD3078,AA3078,X3078)</f>
        <v>#DIV/0!</v>
      </c>
      <c r="AF3078" t="str">
        <f t="shared" ref="AF3078:AF3141" si="1640">IMSUB(D3078,H3078)</f>
        <v>-18.8541796428621-2.9944224031599i</v>
      </c>
      <c r="AG3078" t="e">
        <f t="shared" ref="AG3078:AG3141" si="1641">IMSUM(COMPLEX(1,0),IMPRODUCT(AD3078,AA3078,COMPLEX($C$127,0)))</f>
        <v>#DIV/0!</v>
      </c>
      <c r="AH3078" t="e">
        <f t="shared" ref="AH3078:AH3141" si="1642">IMDIV(IMPRODUCT(AE3078,AF3078),AG3078)</f>
        <v>#DIV/0!</v>
      </c>
      <c r="AI3078" t="e">
        <f t="shared" ref="AI3078:AI3141" si="1643">20*LOG10(IMABS(AH3078))</f>
        <v>#DIV/0!</v>
      </c>
      <c r="AJ3078" t="e">
        <f t="shared" ref="AJ3078:AJ3141" si="1644">IMARGUMENT(AH3078)*180/PI()</f>
        <v>#DIV/0!</v>
      </c>
      <c r="AK3078"/>
      <c r="AL3078"/>
      <c r="AM3078"/>
      <c r="AN3078"/>
    </row>
    <row r="3079" spans="1:40" x14ac:dyDescent="0.3">
      <c r="A3079"/>
      <c r="B3079">
        <f t="shared" si="1610"/>
        <v>1145000</v>
      </c>
      <c r="C3079" s="186" t="str">
        <f t="shared" si="1613"/>
        <v>-0.000369228787463421+0.00268220321829408i</v>
      </c>
      <c r="D3079" s="158" t="str">
        <f t="shared" si="1614"/>
        <v>-7.47306202473645-1.0075718089961i</v>
      </c>
      <c r="E3079" t="str">
        <f t="shared" si="1615"/>
        <v>72.1676529144219-1386.24246172446i</v>
      </c>
      <c r="F3079" t="str">
        <f t="shared" si="1616"/>
        <v>0.974377991830334+0.134104613087351i</v>
      </c>
      <c r="G3079" t="str">
        <f t="shared" si="1611"/>
        <v>0.974377991830334+0.134104613087351i</v>
      </c>
      <c r="H3079" t="str">
        <f t="shared" si="1617"/>
        <v>11.3820745547206+1.98441782862766i</v>
      </c>
      <c r="I3079" t="str">
        <f t="shared" si="1618"/>
        <v>4496.40448545039i</v>
      </c>
      <c r="J3079" t="str">
        <f t="shared" si="1612"/>
        <v>-5006.50836854607+958.806098230265i</v>
      </c>
      <c r="K3079" t="str">
        <f t="shared" si="1619"/>
        <v>0.16591394083316-0.866337348889269i</v>
      </c>
      <c r="L3079" t="str">
        <f t="shared" si="1620"/>
        <v>0.042466579585008-0.183263214910113i</v>
      </c>
      <c r="M3079" t="str">
        <f t="shared" si="1621"/>
        <v>0.208380520418168-1.04960056379938i</v>
      </c>
      <c r="N3079" t="str">
        <f t="shared" si="1622"/>
        <v>-14.6372365654069i</v>
      </c>
      <c r="O3079" t="str">
        <f t="shared" si="1623"/>
        <v>-0.479486638472306-0.87754918011843i</v>
      </c>
      <c r="P3079" t="str">
        <f t="shared" si="1624"/>
        <v>1.47948663847231+0.87754918011843i</v>
      </c>
      <c r="Q3079" t="str">
        <f t="shared" si="1625"/>
        <v>-1.47948663847231+13.7596873852885i</v>
      </c>
      <c r="R3079" t="str">
        <f t="shared" si="1626"/>
        <v>0.0516187929362558-0.113073495737923i</v>
      </c>
      <c r="S3079" t="str">
        <f t="shared" si="1627"/>
        <v>1.6062811045714i</v>
      </c>
      <c r="T3079" t="str">
        <f t="shared" si="1628"/>
        <v>0.18162781963166+0.0829142917342914i</v>
      </c>
      <c r="U3079" t="e">
        <f t="shared" si="1629"/>
        <v>#DIV/0!</v>
      </c>
      <c r="V3079" t="str">
        <f t="shared" si="1630"/>
        <v>0.0000833333333333333-0.000231666583830997i</v>
      </c>
      <c r="W3079" t="e">
        <f t="shared" si="1631"/>
        <v>#DIV/0!</v>
      </c>
      <c r="X3079" t="e">
        <f t="shared" si="1632"/>
        <v>#DIV/0!</v>
      </c>
      <c r="Y3079" t="str">
        <f t="shared" si="1633"/>
        <v>0.00096+4.89208808017003i</v>
      </c>
      <c r="Z3079" t="e">
        <f t="shared" si="1634"/>
        <v>#DIV/0!</v>
      </c>
      <c r="AA3079" t="e">
        <f t="shared" si="1635"/>
        <v>#DIV/0!</v>
      </c>
      <c r="AB3079" t="str">
        <f t="shared" si="1636"/>
        <v>0.10364320927823+0.0473138052738889i</v>
      </c>
      <c r="AC3079" t="str">
        <f t="shared" si="1637"/>
        <v>1.07125782257817-0.0989246955264705i</v>
      </c>
      <c r="AD3079" t="str">
        <f t="shared" si="1638"/>
        <v>0.0918869761100577+0.0526518408730767i</v>
      </c>
      <c r="AE3079" t="e">
        <f t="shared" si="1639"/>
        <v>#DIV/0!</v>
      </c>
      <c r="AF3079" t="str">
        <f t="shared" si="1640"/>
        <v>-18.855136579457-2.99198963762376i</v>
      </c>
      <c r="AG3079" t="e">
        <f t="shared" si="1641"/>
        <v>#DIV/0!</v>
      </c>
      <c r="AH3079" t="e">
        <f t="shared" si="1642"/>
        <v>#DIV/0!</v>
      </c>
      <c r="AI3079" t="e">
        <f t="shared" si="1643"/>
        <v>#DIV/0!</v>
      </c>
      <c r="AJ3079" t="e">
        <f t="shared" si="1644"/>
        <v>#DIV/0!</v>
      </c>
      <c r="AK3079"/>
      <c r="AL3079"/>
      <c r="AM3079"/>
      <c r="AN3079"/>
    </row>
    <row r="3080" spans="1:40" x14ac:dyDescent="0.3">
      <c r="A3080"/>
      <c r="B3080">
        <f t="shared" si="1610"/>
        <v>1146000</v>
      </c>
      <c r="C3080" s="186" t="str">
        <f t="shared" si="1613"/>
        <v>-0.000368607334821553+0.00267998135107047i</v>
      </c>
      <c r="D3080" s="158" t="str">
        <f t="shared" si="1614"/>
        <v>-7.47338788196665-1.00675480544524i</v>
      </c>
      <c r="E3080" t="str">
        <f t="shared" si="1615"/>
        <v>72.0421005096795-1385.03935661143i</v>
      </c>
      <c r="F3080" t="str">
        <f t="shared" si="1616"/>
        <v>0.974421116399958+0.133995825539579i</v>
      </c>
      <c r="G3080" t="str">
        <f t="shared" si="1611"/>
        <v>0.974421116399958+0.133995825539579i</v>
      </c>
      <c r="H3080" t="str">
        <f t="shared" si="1617"/>
        <v>11.382703247249+1.98280585767161i</v>
      </c>
      <c r="I3080" t="str">
        <f t="shared" si="1618"/>
        <v>4500.33147626738i</v>
      </c>
      <c r="J3080" t="str">
        <f t="shared" si="1612"/>
        <v>-5015.25892759136+959.643483468894i</v>
      </c>
      <c r="K3080" t="str">
        <f t="shared" si="1619"/>
        <v>0.165634625154595-0.865634526607774i</v>
      </c>
      <c r="L3080" t="str">
        <f t="shared" si="1620"/>
        <v>0.042396268093476-0.1831195780439i</v>
      </c>
      <c r="M3080" t="str">
        <f t="shared" si="1621"/>
        <v>0.208030893248071-1.04875410465167i</v>
      </c>
      <c r="N3080" t="str">
        <f t="shared" si="1622"/>
        <v>-14.6500201781278i</v>
      </c>
      <c r="O3080" t="str">
        <f t="shared" si="1623"/>
        <v>-0.490665403287374-0.871348071677925i</v>
      </c>
      <c r="P3080" t="str">
        <f t="shared" si="1624"/>
        <v>1.49066540328737+0.871348071677925i</v>
      </c>
      <c r="Q3080" t="str">
        <f t="shared" si="1625"/>
        <v>-1.49066540328737+13.7786721064499i</v>
      </c>
      <c r="R3080" t="str">
        <f t="shared" si="1626"/>
        <v>0.0509383972446029-0.113697277767824i</v>
      </c>
      <c r="S3080" t="str">
        <f t="shared" si="1627"/>
        <v>1.60768397016492i</v>
      </c>
      <c r="T3080" t="str">
        <f t="shared" si="1628"/>
        <v>0.182789290918719+0.081892844716041i</v>
      </c>
      <c r="U3080" t="e">
        <f t="shared" si="1629"/>
        <v>#DIV/0!</v>
      </c>
      <c r="V3080" t="str">
        <f t="shared" si="1630"/>
        <v>0.0000833333333333333-0.000231464431489086i</v>
      </c>
      <c r="W3080" t="e">
        <f t="shared" si="1631"/>
        <v>#DIV/0!</v>
      </c>
      <c r="X3080" t="e">
        <f t="shared" si="1632"/>
        <v>#DIV/0!</v>
      </c>
      <c r="Y3080" t="str">
        <f t="shared" si="1633"/>
        <v>0.00096+4.89636064617891i</v>
      </c>
      <c r="Z3080" t="e">
        <f t="shared" si="1634"/>
        <v>#DIV/0!</v>
      </c>
      <c r="AA3080" t="e">
        <f t="shared" si="1635"/>
        <v>#DIV/0!</v>
      </c>
      <c r="AB3080" t="str">
        <f t="shared" si="1636"/>
        <v>0.10430598556393+0.0467309317510231i</v>
      </c>
      <c r="AC3080" t="str">
        <f t="shared" si="1637"/>
        <v>1.07070812383607-0.0996698530254295i</v>
      </c>
      <c r="AD3080" t="str">
        <f t="shared" si="1638"/>
        <v>0.0925529503617181+0.0522604335065384i</v>
      </c>
      <c r="AE3080" t="e">
        <f t="shared" si="1639"/>
        <v>#DIV/0!</v>
      </c>
      <c r="AF3080" t="str">
        <f t="shared" si="1640"/>
        <v>-18.8560911292156-2.98956066311685i</v>
      </c>
      <c r="AG3080" t="e">
        <f t="shared" si="1641"/>
        <v>#DIV/0!</v>
      </c>
      <c r="AH3080" t="e">
        <f t="shared" si="1642"/>
        <v>#DIV/0!</v>
      </c>
      <c r="AI3080" t="e">
        <f t="shared" si="1643"/>
        <v>#DIV/0!</v>
      </c>
      <c r="AJ3080" t="e">
        <f t="shared" si="1644"/>
        <v>#DIV/0!</v>
      </c>
      <c r="AK3080"/>
      <c r="AL3080"/>
      <c r="AM3080"/>
      <c r="AN3080"/>
    </row>
    <row r="3081" spans="1:40" x14ac:dyDescent="0.3">
      <c r="A3081"/>
      <c r="B3081">
        <f t="shared" si="1610"/>
        <v>1147000</v>
      </c>
      <c r="C3081" s="186" t="str">
        <f t="shared" si="1613"/>
        <v>-0.000367987430826989+0.0026777630627198i</v>
      </c>
      <c r="D3081" s="158" t="str">
        <f t="shared" si="1614"/>
        <v>-7.47371292716964-1.005939071611i</v>
      </c>
      <c r="E3081" t="str">
        <f t="shared" si="1615"/>
        <v>71.9168751670879-1383.83833233057i</v>
      </c>
      <c r="F3081" t="str">
        <f t="shared" si="1616"/>
        <v>0.974464133504343+0.133887207185894i</v>
      </c>
      <c r="G3081" t="str">
        <f t="shared" si="1611"/>
        <v>0.974464133504343+0.133887207185894i</v>
      </c>
      <c r="H3081" t="str">
        <f t="shared" si="1617"/>
        <v>11.3833303728001+1.98119639960282i</v>
      </c>
      <c r="I3081" t="str">
        <f t="shared" si="1618"/>
        <v>4504.25846708437i</v>
      </c>
      <c r="J3081" t="str">
        <f t="shared" si="1612"/>
        <v>-5024.01712571044+960.480868707523i</v>
      </c>
      <c r="K3081" t="str">
        <f t="shared" si="1619"/>
        <v>0.165356005740869-0.864932797463323i</v>
      </c>
      <c r="L3081" t="str">
        <f t="shared" si="1620"/>
        <v>0.0423261279686764-0.182976151993667i</v>
      </c>
      <c r="M3081" t="str">
        <f t="shared" si="1621"/>
        <v>0.207682133709545-1.04790894945699i</v>
      </c>
      <c r="N3081" t="str">
        <f t="shared" si="1622"/>
        <v>-14.6628037908487i</v>
      </c>
      <c r="O3081" t="str">
        <f t="shared" si="1623"/>
        <v>-0.501763984284163-0.865004568817577i</v>
      </c>
      <c r="P3081" t="str">
        <f t="shared" si="1624"/>
        <v>1.50176398428416+0.865004568817577i</v>
      </c>
      <c r="Q3081" t="str">
        <f t="shared" si="1625"/>
        <v>-1.50176398428416+13.7977992220311i</v>
      </c>
      <c r="R3081" t="str">
        <f t="shared" si="1626"/>
        <v>0.0502498844484788-0.114310074062025i</v>
      </c>
      <c r="S3081" t="str">
        <f t="shared" si="1627"/>
        <v>1.60908683575843i</v>
      </c>
      <c r="T3081" t="str">
        <f t="shared" si="1628"/>
        <v>0.183934835367776+0.0808564275644295i</v>
      </c>
      <c r="U3081" t="e">
        <f t="shared" si="1629"/>
        <v>#DIV/0!</v>
      </c>
      <c r="V3081" t="str">
        <f t="shared" si="1630"/>
        <v>0.0000833333333333333-0.000231262631636i</v>
      </c>
      <c r="W3081" t="e">
        <f t="shared" si="1631"/>
        <v>#DIV/0!</v>
      </c>
      <c r="X3081" t="e">
        <f t="shared" si="1632"/>
        <v>#DIV/0!</v>
      </c>
      <c r="Y3081" t="str">
        <f t="shared" si="1633"/>
        <v>0.00096+4.90063321218779i</v>
      </c>
      <c r="Z3081" t="e">
        <f t="shared" si="1634"/>
        <v>#DIV/0!</v>
      </c>
      <c r="AA3081" t="e">
        <f t="shared" si="1635"/>
        <v>#DIV/0!</v>
      </c>
      <c r="AB3081" t="str">
        <f t="shared" si="1636"/>
        <v>0.104959673436812+0.0461395157445883i</v>
      </c>
      <c r="AC3081" t="str">
        <f t="shared" si="1637"/>
        <v>1.07014826040518-0.100405828048357i</v>
      </c>
      <c r="AD3081" t="str">
        <f t="shared" si="1638"/>
        <v>0.0932137656032355+0.0518607777248301i</v>
      </c>
      <c r="AE3081" t="e">
        <f t="shared" si="1639"/>
        <v>#DIV/0!</v>
      </c>
      <c r="AF3081" t="str">
        <f t="shared" si="1640"/>
        <v>-18.8570432999697-2.98713547121382i</v>
      </c>
      <c r="AG3081" t="e">
        <f t="shared" si="1641"/>
        <v>#DIV/0!</v>
      </c>
      <c r="AH3081" t="e">
        <f t="shared" si="1642"/>
        <v>#DIV/0!</v>
      </c>
      <c r="AI3081" t="e">
        <f t="shared" si="1643"/>
        <v>#DIV/0!</v>
      </c>
      <c r="AJ3081" t="e">
        <f t="shared" si="1644"/>
        <v>#DIV/0!</v>
      </c>
      <c r="AK3081"/>
      <c r="AL3081"/>
      <c r="AM3081"/>
      <c r="AN3081"/>
    </row>
    <row r="3082" spans="1:40" x14ac:dyDescent="0.3">
      <c r="A3082"/>
      <c r="B3082">
        <f t="shared" si="1610"/>
        <v>1148000</v>
      </c>
      <c r="C3082" s="186" t="str">
        <f t="shared" si="1613"/>
        <v>-0.000367369070402909+0.00267554834485701i</v>
      </c>
      <c r="D3082" s="158" t="str">
        <f t="shared" si="1614"/>
        <v>-7.47403716300736-1.00512460468262i</v>
      </c>
      <c r="E3082" t="str">
        <f t="shared" si="1615"/>
        <v>71.7919757526661-1382.63938350306i</v>
      </c>
      <c r="F3082" t="str">
        <f t="shared" si="1616"/>
        <v>0.974507043495774+0.133778757651286i</v>
      </c>
      <c r="G3082" t="str">
        <f t="shared" si="1611"/>
        <v>0.974507043495774+0.133778757651286i</v>
      </c>
      <c r="H3082" t="str">
        <f t="shared" si="1617"/>
        <v>11.3839559365121+1.97958944883028i</v>
      </c>
      <c r="I3082" t="str">
        <f t="shared" si="1618"/>
        <v>4508.18545790135i</v>
      </c>
      <c r="J3082" t="str">
        <f t="shared" si="1612"/>
        <v>-5032.78296290334+961.318253946152i</v>
      </c>
      <c r="K3082" t="str">
        <f t="shared" si="1619"/>
        <v>0.165078080308557-0.864232159032979i</v>
      </c>
      <c r="L3082" t="str">
        <f t="shared" si="1620"/>
        <v>0.0422561586646245-0.182832936334687i</v>
      </c>
      <c r="M3082" t="str">
        <f t="shared" si="1621"/>
        <v>0.207334238973182-1.04706509536767i</v>
      </c>
      <c r="N3082" t="str">
        <f t="shared" si="1622"/>
        <v>-14.6755874035696i</v>
      </c>
      <c r="O3082" t="str">
        <f t="shared" si="1623"/>
        <v>-0.512780567748892-0.858519708183291i</v>
      </c>
      <c r="P3082" t="str">
        <f t="shared" si="1624"/>
        <v>1.51278056774889+0.858519708183291i</v>
      </c>
      <c r="Q3082" t="str">
        <f t="shared" si="1625"/>
        <v>-1.51278056774889+13.8170676953863i</v>
      </c>
      <c r="R3082" t="str">
        <f t="shared" si="1626"/>
        <v>0.0495534502173022-0.114911795997982i</v>
      </c>
      <c r="S3082" t="str">
        <f t="shared" si="1627"/>
        <v>1.61048970135194i</v>
      </c>
      <c r="T3082" t="str">
        <f t="shared" si="1628"/>
        <v>0.185064264018605+0.0798053212414212i</v>
      </c>
      <c r="U3082" t="e">
        <f t="shared" si="1629"/>
        <v>#DIV/0!</v>
      </c>
      <c r="V3082" t="str">
        <f t="shared" si="1630"/>
        <v>0.0000833333333333333-0.000231061183350603i</v>
      </c>
      <c r="W3082" t="e">
        <f t="shared" si="1631"/>
        <v>#DIV/0!</v>
      </c>
      <c r="X3082" t="e">
        <f t="shared" si="1632"/>
        <v>#DIV/0!</v>
      </c>
      <c r="Y3082" t="str">
        <f t="shared" si="1633"/>
        <v>0.00096+4.90490577819667i</v>
      </c>
      <c r="Z3082" t="e">
        <f t="shared" si="1634"/>
        <v>#DIV/0!</v>
      </c>
      <c r="AA3082" t="e">
        <f t="shared" si="1635"/>
        <v>#DIV/0!</v>
      </c>
      <c r="AB3082" t="str">
        <f t="shared" si="1636"/>
        <v>0.105604165069537+0.0455397175813435i</v>
      </c>
      <c r="AC3082" t="str">
        <f t="shared" si="1637"/>
        <v>1.06957840792942-0.101132492481976i</v>
      </c>
      <c r="AD3082" t="str">
        <f t="shared" si="1638"/>
        <v>0.0938693227352745+0.0514529423454745i</v>
      </c>
      <c r="AE3082" t="e">
        <f t="shared" si="1639"/>
        <v>#DIV/0!</v>
      </c>
      <c r="AF3082" t="str">
        <f t="shared" si="1640"/>
        <v>-18.8579930995195-2.9847140535129i</v>
      </c>
      <c r="AG3082" t="e">
        <f t="shared" si="1641"/>
        <v>#DIV/0!</v>
      </c>
      <c r="AH3082" t="e">
        <f t="shared" si="1642"/>
        <v>#DIV/0!</v>
      </c>
      <c r="AI3082" t="e">
        <f t="shared" si="1643"/>
        <v>#DIV/0!</v>
      </c>
      <c r="AJ3082" t="e">
        <f t="shared" si="1644"/>
        <v>#DIV/0!</v>
      </c>
      <c r="AK3082"/>
      <c r="AL3082"/>
      <c r="AM3082"/>
      <c r="AN3082"/>
    </row>
    <row r="3083" spans="1:40" x14ac:dyDescent="0.3">
      <c r="A3083"/>
      <c r="B3083">
        <f t="shared" si="1610"/>
        <v>1149000</v>
      </c>
      <c r="C3083" s="186" t="str">
        <f t="shared" si="1613"/>
        <v>-0.000366752248492999+0.00267333718912233i</v>
      </c>
      <c r="D3083" s="158" t="str">
        <f t="shared" si="1614"/>
        <v>-7.47436059213115-1.00431140185705i</v>
      </c>
      <c r="E3083" t="str">
        <f t="shared" si="1615"/>
        <v>71.6674011373389-1381.44250476854i</v>
      </c>
      <c r="F3083" t="str">
        <f t="shared" si="1616"/>
        <v>0.974549846725135+0.13367047656178i</v>
      </c>
      <c r="G3083" t="str">
        <f t="shared" si="1611"/>
        <v>0.974549846725135+0.13367047656178i</v>
      </c>
      <c r="H3083" t="str">
        <f t="shared" si="1617"/>
        <v>11.3845799435024+1.97798499977844i</v>
      </c>
      <c r="I3083" t="str">
        <f t="shared" si="1618"/>
        <v>4512.11244871834i</v>
      </c>
      <c r="J3083" t="str">
        <f t="shared" si="1612"/>
        <v>-5041.55643917003+962.155639184781i</v>
      </c>
      <c r="K3083" t="str">
        <f t="shared" si="1619"/>
        <v>0.16480084658347-0.863532608900503i</v>
      </c>
      <c r="L3083" t="str">
        <f t="shared" si="1620"/>
        <v>0.0421863596374644-0.182689930643223i</v>
      </c>
      <c r="M3083" t="str">
        <f t="shared" si="1621"/>
        <v>0.206987206220934-1.04622253954373i</v>
      </c>
      <c r="N3083" t="str">
        <f t="shared" si="1622"/>
        <v>-14.6883710162904i</v>
      </c>
      <c r="O3083" t="str">
        <f t="shared" si="1623"/>
        <v>-0.523713353367621-0.851894549521501i</v>
      </c>
      <c r="P3083" t="str">
        <f t="shared" si="1624"/>
        <v>1.52371335336762+0.851894549521501i</v>
      </c>
      <c r="Q3083" t="str">
        <f t="shared" si="1625"/>
        <v>-1.52371335336762+13.8364764667689i</v>
      </c>
      <c r="R3083" t="str">
        <f t="shared" si="1626"/>
        <v>0.048849290830433-0.115502358851747i</v>
      </c>
      <c r="S3083" t="str">
        <f t="shared" si="1627"/>
        <v>1.61189256694545i</v>
      </c>
      <c r="T3083" t="str">
        <f t="shared" si="1628"/>
        <v>0.186177393697797+0.0787398087901315i</v>
      </c>
      <c r="U3083" t="e">
        <f t="shared" si="1629"/>
        <v>#DIV/0!</v>
      </c>
      <c r="V3083" t="str">
        <f t="shared" si="1630"/>
        <v>0.0000833333333333333-0.000230860085714963i</v>
      </c>
      <c r="W3083" t="e">
        <f t="shared" si="1631"/>
        <v>#DIV/0!</v>
      </c>
      <c r="X3083" t="e">
        <f t="shared" si="1632"/>
        <v>#DIV/0!</v>
      </c>
      <c r="Y3083" t="str">
        <f t="shared" si="1633"/>
        <v>0.00096+4.90917834420555i</v>
      </c>
      <c r="Z3083" t="e">
        <f t="shared" si="1634"/>
        <v>#DIV/0!</v>
      </c>
      <c r="AA3083" t="e">
        <f t="shared" si="1635"/>
        <v>#DIV/0!</v>
      </c>
      <c r="AB3083" t="str">
        <f t="shared" si="1636"/>
        <v>0.106239355936929+0.0449316987756257i</v>
      </c>
      <c r="AC3083" t="str">
        <f t="shared" si="1637"/>
        <v>1.06899874347515-0.101849721967497i</v>
      </c>
      <c r="AD3083" t="str">
        <f t="shared" si="1638"/>
        <v>0.0945195235912103+0.0510369972901273i</v>
      </c>
      <c r="AE3083" t="e">
        <f t="shared" si="1639"/>
        <v>#DIV/0!</v>
      </c>
      <c r="AF3083" t="str">
        <f t="shared" si="1640"/>
        <v>-18.8589405356336-2.98229640163549i</v>
      </c>
      <c r="AG3083" t="e">
        <f t="shared" si="1641"/>
        <v>#DIV/0!</v>
      </c>
      <c r="AH3083" t="e">
        <f t="shared" si="1642"/>
        <v>#DIV/0!</v>
      </c>
      <c r="AI3083" t="e">
        <f t="shared" si="1643"/>
        <v>#DIV/0!</v>
      </c>
      <c r="AJ3083" t="e">
        <f t="shared" si="1644"/>
        <v>#DIV/0!</v>
      </c>
      <c r="AK3083"/>
      <c r="AL3083"/>
      <c r="AM3083"/>
      <c r="AN3083"/>
    </row>
    <row r="3084" spans="1:40" x14ac:dyDescent="0.3">
      <c r="A3084"/>
      <c r="B3084">
        <f t="shared" si="1610"/>
        <v>1150000</v>
      </c>
      <c r="C3084" s="186" t="str">
        <f t="shared" si="1613"/>
        <v>-0.000366136960061339+0.00267112958718111i</v>
      </c>
      <c r="D3084" s="158" t="str">
        <f t="shared" si="1614"/>
        <v>-7.47468321718141-1.00349946033886i</v>
      </c>
      <c r="E3084" t="str">
        <f t="shared" si="1615"/>
        <v>71.5431501969093-1380.24769078502i</v>
      </c>
      <c r="F3084" t="str">
        <f t="shared" si="1616"/>
        <v>0.974592543541862+0.133562363544424i</v>
      </c>
      <c r="G3084" t="str">
        <f t="shared" si="1611"/>
        <v>0.974592543541862+0.133562363544424i</v>
      </c>
      <c r="H3084" t="str">
        <f t="shared" si="1617"/>
        <v>11.3852023988677+1.97638304688709i</v>
      </c>
      <c r="I3084" t="str">
        <f t="shared" si="1618"/>
        <v>4516.03943953533i</v>
      </c>
      <c r="J3084" t="str">
        <f t="shared" si="1612"/>
        <v>-5050.33755451054+962.993024423411i</v>
      </c>
      <c r="K3084" t="str">
        <f t="shared" si="1619"/>
        <v>0.1645243023006-0.862834144656306i</v>
      </c>
      <c r="L3084" t="str">
        <f t="shared" si="1620"/>
        <v>0.042116730345459-0.182547134496519i</v>
      </c>
      <c r="M3084" t="str">
        <f t="shared" si="1621"/>
        <v>0.206641032646059-1.04538127915282i</v>
      </c>
      <c r="N3084" t="str">
        <f t="shared" si="1622"/>
        <v>-14.7011546290113i</v>
      </c>
      <c r="O3084" t="str">
        <f t="shared" si="1623"/>
        <v>-0.534560554520777-0.845130175505785i</v>
      </c>
      <c r="P3084" t="str">
        <f t="shared" si="1624"/>
        <v>1.53456055452078+0.845130175505785i</v>
      </c>
      <c r="Q3084" t="str">
        <f t="shared" si="1625"/>
        <v>-1.53456055452078+13.8560244535055i</v>
      </c>
      <c r="R3084" t="str">
        <f t="shared" si="1626"/>
        <v>0.0481376030891785-0.116081681784539i</v>
      </c>
      <c r="S3084" t="str">
        <f t="shared" si="1627"/>
        <v>1.61329543253896i</v>
      </c>
      <c r="T3084" t="str">
        <f t="shared" si="1628"/>
        <v>0.187274047024438+0.077660175197145i</v>
      </c>
      <c r="U3084" t="e">
        <f t="shared" si="1629"/>
        <v>#DIV/0!</v>
      </c>
      <c r="V3084" t="str">
        <f t="shared" si="1630"/>
        <v>0.0000833333333333333-0.000230659337814341i</v>
      </c>
      <c r="W3084" t="e">
        <f t="shared" si="1631"/>
        <v>#DIV/0!</v>
      </c>
      <c r="X3084" t="e">
        <f t="shared" si="1632"/>
        <v>#DIV/0!</v>
      </c>
      <c r="Y3084" t="str">
        <f t="shared" si="1633"/>
        <v>0.00096+4.91345091021444i</v>
      </c>
      <c r="Z3084" t="e">
        <f t="shared" si="1634"/>
        <v>#DIV/0!</v>
      </c>
      <c r="AA3084" t="e">
        <f t="shared" si="1635"/>
        <v>#DIV/0!</v>
      </c>
      <c r="AB3084" t="str">
        <f t="shared" si="1636"/>
        <v>0.106865144819211+0.0443156219507833i</v>
      </c>
      <c r="AC3084" t="str">
        <f t="shared" si="1637"/>
        <v>1.06840944544067-0.102557395905696i</v>
      </c>
      <c r="AD3084" t="str">
        <f t="shared" si="1638"/>
        <v>0.0951642709470866+0.0506130135718493i</v>
      </c>
      <c r="AE3084" t="e">
        <f t="shared" si="1639"/>
        <v>#DIV/0!</v>
      </c>
      <c r="AF3084" t="str">
        <f t="shared" si="1640"/>
        <v>-18.8598856160491-2.97988250722595i</v>
      </c>
      <c r="AG3084" t="e">
        <f t="shared" si="1641"/>
        <v>#DIV/0!</v>
      </c>
      <c r="AH3084" t="e">
        <f t="shared" si="1642"/>
        <v>#DIV/0!</v>
      </c>
      <c r="AI3084" t="e">
        <f t="shared" si="1643"/>
        <v>#DIV/0!</v>
      </c>
      <c r="AJ3084" t="e">
        <f t="shared" si="1644"/>
        <v>#DIV/0!</v>
      </c>
      <c r="AK3084"/>
      <c r="AL3084"/>
      <c r="AM3084"/>
      <c r="AN3084"/>
    </row>
    <row r="3085" spans="1:40" x14ac:dyDescent="0.3">
      <c r="A3085"/>
      <c r="B3085">
        <f t="shared" si="1610"/>
        <v>1151000</v>
      </c>
      <c r="C3085" s="186" t="str">
        <f t="shared" si="1613"/>
        <v>-0.000365523200092365+0.0026689255307239i</v>
      </c>
      <c r="D3085" s="158" t="str">
        <f t="shared" si="1614"/>
        <v>-7.47500504078817-1.00268877734047i</v>
      </c>
      <c r="E3085" t="str">
        <f t="shared" si="1615"/>
        <v>71.4192218120381-1379.05493622886i</v>
      </c>
      <c r="F3085" t="str">
        <f t="shared" si="1616"/>
        <v>0.974635134294017+0.133454418227307i</v>
      </c>
      <c r="G3085" t="str">
        <f t="shared" si="1611"/>
        <v>0.974635134294017+0.133454418227307i</v>
      </c>
      <c r="H3085" t="str">
        <f t="shared" si="1617"/>
        <v>11.3858233076843+1.97478358461171i</v>
      </c>
      <c r="I3085" t="str">
        <f t="shared" si="1618"/>
        <v>4519.96643035232i</v>
      </c>
      <c r="J3085" t="str">
        <f t="shared" si="1612"/>
        <v>-5059.12630892485+963.830409662039i</v>
      </c>
      <c r="K3085" t="str">
        <f t="shared" si="1619"/>
        <v>0.164248445204084-0.862136763897449i</v>
      </c>
      <c r="L3085" t="str">
        <f t="shared" si="1620"/>
        <v>0.0420472702489808-0.182404547472808i</v>
      </c>
      <c r="M3085" t="str">
        <f t="shared" si="1621"/>
        <v>0.206295715453065-1.04454131137026i</v>
      </c>
      <c r="N3085" t="str">
        <f t="shared" si="1622"/>
        <v>-14.7139382417322i</v>
      </c>
      <c r="O3085" t="str">
        <f t="shared" si="1623"/>
        <v>-0.54532039857462-0.838227691560245i</v>
      </c>
      <c r="P3085" t="str">
        <f t="shared" si="1624"/>
        <v>1.54532039857462+0.838227691560245i</v>
      </c>
      <c r="Q3085" t="str">
        <f t="shared" si="1625"/>
        <v>-1.54532039857462+13.875710550172i</v>
      </c>
      <c r="R3085" t="str">
        <f t="shared" si="1626"/>
        <v>0.0474185842299455-0.116649687827094i</v>
      </c>
      <c r="S3085" t="str">
        <f t="shared" si="1627"/>
        <v>1.61469829813248i</v>
      </c>
      <c r="T3085" t="str">
        <f t="shared" si="1628"/>
        <v>0.188354052412094+0.0765667072559447i</v>
      </c>
      <c r="U3085" t="e">
        <f t="shared" si="1629"/>
        <v>#DIV/0!</v>
      </c>
      <c r="V3085" t="str">
        <f t="shared" si="1630"/>
        <v>0.0000833333333333333-0.000230458938737178i</v>
      </c>
      <c r="W3085" t="e">
        <f t="shared" si="1631"/>
        <v>#DIV/0!</v>
      </c>
      <c r="X3085" t="e">
        <f t="shared" si="1632"/>
        <v>#DIV/0!</v>
      </c>
      <c r="Y3085" t="str">
        <f t="shared" si="1633"/>
        <v>0.00096+4.91772347622332i</v>
      </c>
      <c r="Z3085" t="e">
        <f t="shared" si="1634"/>
        <v>#DIV/0!</v>
      </c>
      <c r="AA3085" t="e">
        <f t="shared" si="1635"/>
        <v>#DIV/0!</v>
      </c>
      <c r="AB3085" t="str">
        <f t="shared" si="1636"/>
        <v>0.107481433803142+0.0436916507612448i</v>
      </c>
      <c r="AC3085" t="str">
        <f t="shared" si="1637"/>
        <v>1.06781069346642-0.103255397459573i</v>
      </c>
      <c r="AD3085" t="str">
        <f t="shared" si="1638"/>
        <v>0.0958034685313734+0.0501810632823959i</v>
      </c>
      <c r="AE3085" t="e">
        <f t="shared" si="1639"/>
        <v>#DIV/0!</v>
      </c>
      <c r="AF3085" t="str">
        <f t="shared" si="1640"/>
        <v>-18.8608283484725-2.97747236195218i</v>
      </c>
      <c r="AG3085" t="e">
        <f t="shared" si="1641"/>
        <v>#DIV/0!</v>
      </c>
      <c r="AH3085" t="e">
        <f t="shared" si="1642"/>
        <v>#DIV/0!</v>
      </c>
      <c r="AI3085" t="e">
        <f t="shared" si="1643"/>
        <v>#DIV/0!</v>
      </c>
      <c r="AJ3085" t="e">
        <f t="shared" si="1644"/>
        <v>#DIV/0!</v>
      </c>
      <c r="AK3085"/>
      <c r="AL3085"/>
      <c r="AM3085"/>
      <c r="AN3085"/>
    </row>
    <row r="3086" spans="1:40" x14ac:dyDescent="0.3">
      <c r="A3086"/>
      <c r="B3086">
        <f t="shared" si="1610"/>
        <v>1152000</v>
      </c>
      <c r="C3086" s="186" t="str">
        <f t="shared" si="1613"/>
        <v>-0.000364910963590702+0.00266672501146621i</v>
      </c>
      <c r="D3086" s="158" t="str">
        <f t="shared" si="1614"/>
        <v>-7.47532606557062-1.00187935008185i</v>
      </c>
      <c r="E3086" t="str">
        <f t="shared" si="1615"/>
        <v>71.2956148682152-1377.86423579463i</v>
      </c>
      <c r="F3086" t="str">
        <f t="shared" si="1616"/>
        <v>0.974677619328229+0.133346640239533i</v>
      </c>
      <c r="G3086" t="str">
        <f t="shared" si="1611"/>
        <v>0.974677619328229+0.133346640239533i</v>
      </c>
      <c r="H3086" t="str">
        <f t="shared" si="1617"/>
        <v>11.3864426750077+1.97318660742295i</v>
      </c>
      <c r="I3086" t="str">
        <f t="shared" si="1618"/>
        <v>4523.8934211693i</v>
      </c>
      <c r="J3086" t="str">
        <f t="shared" si="1612"/>
        <v>-5067.92270241297+964.667794900669i</v>
      </c>
      <c r="K3086" t="str">
        <f t="shared" si="1619"/>
        <v>0.163973273047158-0.861440464227606i</v>
      </c>
      <c r="L3086" t="str">
        <f t="shared" si="1620"/>
        <v>0.0419779788105016-0.182262169151298i</v>
      </c>
      <c r="M3086" t="str">
        <f t="shared" si="1621"/>
        <v>0.20595125185766-1.0437026333789i</v>
      </c>
      <c r="N3086" t="str">
        <f t="shared" si="1622"/>
        <v>-14.7267218544531i</v>
      </c>
      <c r="O3086" t="str">
        <f t="shared" si="1623"/>
        <v>-0.55599112717127-0.831188225678649i</v>
      </c>
      <c r="P3086" t="str">
        <f t="shared" si="1624"/>
        <v>1.55599112717127+0.831188225678649i</v>
      </c>
      <c r="Q3086" t="str">
        <f t="shared" si="1625"/>
        <v>-1.55599112717127+13.8955336287745i</v>
      </c>
      <c r="R3086" t="str">
        <f t="shared" si="1626"/>
        <v>0.0466924318384847-0.117206303861944i</v>
      </c>
      <c r="S3086" t="str">
        <f t="shared" si="1627"/>
        <v>1.61610116372599i</v>
      </c>
      <c r="T3086" t="str">
        <f t="shared" si="1628"/>
        <v>0.18941724406731+0.0754596934313716i</v>
      </c>
      <c r="U3086" t="e">
        <f t="shared" si="1629"/>
        <v>#DIV/0!</v>
      </c>
      <c r="V3086" t="str">
        <f t="shared" si="1630"/>
        <v>0.0000833333333333333-0.00023025888757508i</v>
      </c>
      <c r="W3086" t="e">
        <f t="shared" si="1631"/>
        <v>#DIV/0!</v>
      </c>
      <c r="X3086" t="e">
        <f t="shared" si="1632"/>
        <v>#DIV/0!</v>
      </c>
      <c r="Y3086" t="str">
        <f t="shared" si="1633"/>
        <v>0.00096+4.9219960422322i</v>
      </c>
      <c r="Z3086" t="e">
        <f t="shared" si="1634"/>
        <v>#DIV/0!</v>
      </c>
      <c r="AA3086" t="e">
        <f t="shared" si="1635"/>
        <v>#DIV/0!</v>
      </c>
      <c r="AB3086" t="str">
        <f t="shared" si="1636"/>
        <v>0.108088128281157+0.0430599498151738i</v>
      </c>
      <c r="AC3086" t="str">
        <f t="shared" si="1637"/>
        <v>1.06720266834572-0.103943613554677i</v>
      </c>
      <c r="AD3086" t="str">
        <f t="shared" si="1638"/>
        <v>0.0964370210346139+0.0497412195794505i</v>
      </c>
      <c r="AE3086" t="e">
        <f t="shared" si="1639"/>
        <v>#DIV/0!</v>
      </c>
      <c r="AF3086" t="str">
        <f t="shared" si="1640"/>
        <v>-18.8617687405783-2.9750659575048i</v>
      </c>
      <c r="AG3086" t="e">
        <f t="shared" si="1641"/>
        <v>#DIV/0!</v>
      </c>
      <c r="AH3086" t="e">
        <f t="shared" si="1642"/>
        <v>#DIV/0!</v>
      </c>
      <c r="AI3086" t="e">
        <f t="shared" si="1643"/>
        <v>#DIV/0!</v>
      </c>
      <c r="AJ3086" t="e">
        <f t="shared" si="1644"/>
        <v>#DIV/0!</v>
      </c>
      <c r="AK3086"/>
      <c r="AL3086"/>
      <c r="AM3086"/>
      <c r="AN3086"/>
    </row>
    <row r="3087" spans="1:40" x14ac:dyDescent="0.3">
      <c r="A3087"/>
      <c r="B3087">
        <f t="shared" si="1610"/>
        <v>1153000</v>
      </c>
      <c r="C3087" s="186" t="str">
        <f t="shared" si="1613"/>
        <v>-0.00036430024558112+0.0026645280211485i</v>
      </c>
      <c r="D3087" s="158" t="str">
        <f t="shared" si="1614"/>
        <v>-7.47564629413758-1.00107117579067i</v>
      </c>
      <c r="E3087" t="str">
        <f t="shared" si="1615"/>
        <v>71.1723282557366-1376.67558419507i</v>
      </c>
      <c r="F3087" t="str">
        <f t="shared" si="1616"/>
        <v>0.974719998989755+0.133239029211235i</v>
      </c>
      <c r="G3087" t="str">
        <f t="shared" si="1611"/>
        <v>0.974719998989755+0.133239029211235i</v>
      </c>
      <c r="H3087" t="str">
        <f t="shared" si="1617"/>
        <v>11.3870605058734+1.97159210980691i</v>
      </c>
      <c r="I3087" t="str">
        <f t="shared" si="1618"/>
        <v>4527.82041198629i</v>
      </c>
      <c r="J3087" t="str">
        <f t="shared" si="1612"/>
        <v>-5076.7267349749+965.505180139297i</v>
      </c>
      <c r="K3087" t="str">
        <f t="shared" si="1619"/>
        <v>0.163698783592113-0.860745243257062i</v>
      </c>
      <c r="L3087" t="str">
        <f t="shared" si="1620"/>
        <v>0.0419088554945833-0.182119999112179i</v>
      </c>
      <c r="M3087" t="str">
        <f t="shared" si="1621"/>
        <v>0.205607639086696-1.04286524236924i</v>
      </c>
      <c r="N3087" t="str">
        <f t="shared" si="1622"/>
        <v>-14.739505467174i</v>
      </c>
      <c r="O3087" t="str">
        <f t="shared" si="1623"/>
        <v>-0.566570996515958-0.824012928240155i</v>
      </c>
      <c r="P3087" t="str">
        <f t="shared" si="1624"/>
        <v>1.56657099651596+0.824012928240155i</v>
      </c>
      <c r="Q3087" t="str">
        <f t="shared" si="1625"/>
        <v>-1.56657099651596+13.9154925389338i</v>
      </c>
      <c r="R3087" t="str">
        <f t="shared" si="1626"/>
        <v>0.0459593437653624-0.117751460603581i</v>
      </c>
      <c r="S3087" t="str">
        <f t="shared" si="1627"/>
        <v>1.6175040293195i</v>
      </c>
      <c r="T3087" t="str">
        <f t="shared" si="1628"/>
        <v>0.190463461984549+0.0743394237253537i</v>
      </c>
      <c r="U3087" t="e">
        <f t="shared" si="1629"/>
        <v>#DIV/0!</v>
      </c>
      <c r="V3087" t="str">
        <f t="shared" si="1630"/>
        <v>0.0000833333333333333-0.000230059183422803i</v>
      </c>
      <c r="W3087" t="e">
        <f t="shared" si="1631"/>
        <v>#DIV/0!</v>
      </c>
      <c r="X3087" t="e">
        <f t="shared" si="1632"/>
        <v>#DIV/0!</v>
      </c>
      <c r="Y3087" t="str">
        <f t="shared" si="1633"/>
        <v>0.00096+4.92626860824108i</v>
      </c>
      <c r="Z3087" t="e">
        <f t="shared" si="1634"/>
        <v>#DIV/0!</v>
      </c>
      <c r="AA3087" t="e">
        <f t="shared" si="1635"/>
        <v>#DIV/0!</v>
      </c>
      <c r="AB3087" t="str">
        <f t="shared" si="1636"/>
        <v>0.10868513694848+0.0424206845978501i</v>
      </c>
      <c r="AC3087" t="str">
        <f t="shared" si="1637"/>
        <v>1.0665855519364-0.104621934877105i</v>
      </c>
      <c r="AD3087" t="str">
        <f t="shared" si="1638"/>
        <v>0.0970648341188672+0.0492935566738544i</v>
      </c>
      <c r="AE3087" t="e">
        <f t="shared" si="1639"/>
        <v>#DIV/0!</v>
      </c>
      <c r="AF3087" t="str">
        <f t="shared" si="1640"/>
        <v>-18.862706800011-2.97266328559758i</v>
      </c>
      <c r="AG3087" t="e">
        <f t="shared" si="1641"/>
        <v>#DIV/0!</v>
      </c>
      <c r="AH3087" t="e">
        <f t="shared" si="1642"/>
        <v>#DIV/0!</v>
      </c>
      <c r="AI3087" t="e">
        <f t="shared" si="1643"/>
        <v>#DIV/0!</v>
      </c>
      <c r="AJ3087" t="e">
        <f t="shared" si="1644"/>
        <v>#DIV/0!</v>
      </c>
      <c r="AK3087"/>
      <c r="AL3087"/>
      <c r="AM3087"/>
      <c r="AN3087"/>
    </row>
    <row r="3088" spans="1:40" x14ac:dyDescent="0.3">
      <c r="A3088"/>
      <c r="B3088">
        <f t="shared" si="1610"/>
        <v>1154000</v>
      </c>
      <c r="C3088" s="186" t="str">
        <f t="shared" si="1613"/>
        <v>-0.000363691041108385+0.00266233455153602i</v>
      </c>
      <c r="D3088" s="158" t="str">
        <f t="shared" si="1614"/>
        <v>-7.47596572908718-1.00026425170214i</v>
      </c>
      <c r="E3088" t="str">
        <f t="shared" si="1615"/>
        <v>71.0493608696764-1375.48897616098i</v>
      </c>
      <c r="F3088" t="str">
        <f t="shared" si="1616"/>
        <v>0.974762273622437+0.133131584773554i</v>
      </c>
      <c r="G3088" t="str">
        <f t="shared" si="1611"/>
        <v>0.974762273622437+0.133131584773554i</v>
      </c>
      <c r="H3088" t="str">
        <f t="shared" si="1617"/>
        <v>11.3876768052963+1.97000008626482i</v>
      </c>
      <c r="I3088" t="str">
        <f t="shared" si="1618"/>
        <v>4531.74740280328i</v>
      </c>
      <c r="J3088" t="str">
        <f t="shared" si="1612"/>
        <v>-5085.53840661063+966.342565377926i</v>
      </c>
      <c r="K3088" t="str">
        <f t="shared" si="1619"/>
        <v>0.163424974610254-0.860051098602678i</v>
      </c>
      <c r="L3088" t="str">
        <f t="shared" si="1620"/>
        <v>0.0418398997678684-0.181978036936618i</v>
      </c>
      <c r="M3088" t="str">
        <f t="shared" si="1621"/>
        <v>0.205264874378122-1.0420291355393i</v>
      </c>
      <c r="N3088" t="str">
        <f t="shared" si="1622"/>
        <v>-14.7522890798948i</v>
      </c>
      <c r="O3088" t="str">
        <f t="shared" si="1623"/>
        <v>-0.577058277661918-0.816702971821372i</v>
      </c>
      <c r="P3088" t="str">
        <f t="shared" si="1624"/>
        <v>1.57705827766192+0.816702971821372i</v>
      </c>
      <c r="Q3088" t="str">
        <f t="shared" si="1625"/>
        <v>-1.57705827766192+13.9355861080734i</v>
      </c>
      <c r="R3088" t="str">
        <f t="shared" si="1626"/>
        <v>0.0452195180426836-0.118285092576627i</v>
      </c>
      <c r="S3088" t="str">
        <f t="shared" si="1627"/>
        <v>1.61890689491301i</v>
      </c>
      <c r="T3088" t="str">
        <f t="shared" si="1628"/>
        <v>0.191492551937725+0.0732061895439437i</v>
      </c>
      <c r="U3088" t="e">
        <f t="shared" si="1629"/>
        <v>#DIV/0!</v>
      </c>
      <c r="V3088" t="str">
        <f t="shared" si="1630"/>
        <v>0.0000833333333333333-0.000229859825378243i</v>
      </c>
      <c r="W3088" t="e">
        <f t="shared" si="1631"/>
        <v>#DIV/0!</v>
      </c>
      <c r="X3088" t="e">
        <f t="shared" si="1632"/>
        <v>#DIV/0!</v>
      </c>
      <c r="Y3088" t="str">
        <f t="shared" si="1633"/>
        <v>0.00096+4.93054117424997i</v>
      </c>
      <c r="Z3088" t="e">
        <f t="shared" si="1634"/>
        <v>#DIV/0!</v>
      </c>
      <c r="AA3088" t="e">
        <f t="shared" si="1635"/>
        <v>#DIV/0!</v>
      </c>
      <c r="AB3088" t="str">
        <f t="shared" si="1636"/>
        <v>0.109272371798293+0.0417740213957959i</v>
      </c>
      <c r="AC3088" t="str">
        <f t="shared" si="1637"/>
        <v>1.06595952707324-0.105290255869227i</v>
      </c>
      <c r="AD3088" t="str">
        <f t="shared" si="1638"/>
        <v>0.0976868144270043+0.0488381498168157i</v>
      </c>
      <c r="AE3088" t="e">
        <f t="shared" si="1639"/>
        <v>#DIV/0!</v>
      </c>
      <c r="AF3088" t="str">
        <f t="shared" si="1640"/>
        <v>-18.8636425343835-2.97026433796696i</v>
      </c>
      <c r="AG3088" t="e">
        <f t="shared" si="1641"/>
        <v>#DIV/0!</v>
      </c>
      <c r="AH3088" t="e">
        <f t="shared" si="1642"/>
        <v>#DIV/0!</v>
      </c>
      <c r="AI3088" t="e">
        <f t="shared" si="1643"/>
        <v>#DIV/0!</v>
      </c>
      <c r="AJ3088" t="e">
        <f t="shared" si="1644"/>
        <v>#DIV/0!</v>
      </c>
      <c r="AK3088"/>
      <c r="AL3088"/>
      <c r="AM3088"/>
      <c r="AN3088"/>
    </row>
    <row r="3089" spans="1:40" x14ac:dyDescent="0.3">
      <c r="A3089"/>
      <c r="B3089">
        <f t="shared" si="1610"/>
        <v>1155000</v>
      </c>
      <c r="C3089" s="186" t="str">
        <f t="shared" si="1613"/>
        <v>-0.00036308334523724+0.00266014459441882i</v>
      </c>
      <c r="D3089" s="158" t="str">
        <f t="shared" si="1614"/>
        <v>-7.47628437300731-0.999458575059181i</v>
      </c>
      <c r="E3089" t="str">
        <f t="shared" si="1615"/>
        <v>70.9267116098665-1374.30440644118i</v>
      </c>
      <c r="F3089" t="str">
        <f t="shared" si="1616"/>
        <v>0.97480444356876+0.13302430655866i</v>
      </c>
      <c r="G3089" t="str">
        <f t="shared" si="1611"/>
        <v>0.97480444356876+0.13302430655866i</v>
      </c>
      <c r="H3089" t="str">
        <f t="shared" si="1617"/>
        <v>11.3882915782714+1.96841053131337i</v>
      </c>
      <c r="I3089" t="str">
        <f t="shared" si="1618"/>
        <v>4535.67439362026i</v>
      </c>
      <c r="J3089" t="str">
        <f t="shared" si="1612"/>
        <v>-5094.35771732017+967.179950616556i</v>
      </c>
      <c r="K3089" t="str">
        <f t="shared" si="1619"/>
        <v>0.163151843881852-0.85935802788787i</v>
      </c>
      <c r="L3089" t="str">
        <f t="shared" si="1620"/>
        <v>0.0417711110990703-0.181836282206754i</v>
      </c>
      <c r="M3089" t="str">
        <f t="shared" si="1621"/>
        <v>0.204922954980922-1.04119431009462i</v>
      </c>
      <c r="N3089" t="str">
        <f t="shared" si="1622"/>
        <v>-14.7650726926157i</v>
      </c>
      <c r="O3089" t="str">
        <f t="shared" si="1623"/>
        <v>-0.587451256793263-0.809259551004507i</v>
      </c>
      <c r="P3089" t="str">
        <f t="shared" si="1624"/>
        <v>1.58745125679326+0.809259551004507i</v>
      </c>
      <c r="Q3089" t="str">
        <f t="shared" si="1625"/>
        <v>-1.58745125679326+13.9558131416112i</v>
      </c>
      <c r="R3089" t="str">
        <f t="shared" si="1626"/>
        <v>0.0444731528020867-0.118807138092067i</v>
      </c>
      <c r="S3089" t="str">
        <f t="shared" si="1627"/>
        <v>1.62030976050652i</v>
      </c>
      <c r="T3089" t="str">
        <f t="shared" si="1628"/>
        <v>0.192504365468422+0.072060283565719i</v>
      </c>
      <c r="U3089" t="e">
        <f t="shared" si="1629"/>
        <v>#DIV/0!</v>
      </c>
      <c r="V3089" t="str">
        <f t="shared" si="1630"/>
        <v>0.0000833333333333333-0.000229660812542418i</v>
      </c>
      <c r="W3089" t="e">
        <f t="shared" si="1631"/>
        <v>#DIV/0!</v>
      </c>
      <c r="X3089" t="e">
        <f t="shared" si="1632"/>
        <v>#DIV/0!</v>
      </c>
      <c r="Y3089" t="str">
        <f t="shared" si="1633"/>
        <v>0.00096+4.93481374025885i</v>
      </c>
      <c r="Z3089" t="e">
        <f t="shared" si="1634"/>
        <v>#DIV/0!</v>
      </c>
      <c r="AA3089" t="e">
        <f t="shared" si="1635"/>
        <v>#DIV/0!</v>
      </c>
      <c r="AB3089" t="str">
        <f t="shared" si="1636"/>
        <v>0.109849748115011+0.0411201272216811i</v>
      </c>
      <c r="AC3089" t="str">
        <f t="shared" si="1637"/>
        <v>1.06532477748122-0.105948474723218i</v>
      </c>
      <c r="AD3089" t="str">
        <f t="shared" si="1638"/>
        <v>0.0983028695918689+0.0483750752870887i</v>
      </c>
      <c r="AE3089" t="e">
        <f t="shared" si="1639"/>
        <v>#DIV/0!</v>
      </c>
      <c r="AF3089" t="str">
        <f t="shared" si="1640"/>
        <v>-18.8645759512787-2.96786910637255i</v>
      </c>
      <c r="AG3089" t="e">
        <f t="shared" si="1641"/>
        <v>#DIV/0!</v>
      </c>
      <c r="AH3089" t="e">
        <f t="shared" si="1642"/>
        <v>#DIV/0!</v>
      </c>
      <c r="AI3089" t="e">
        <f t="shared" si="1643"/>
        <v>#DIV/0!</v>
      </c>
      <c r="AJ3089" t="e">
        <f t="shared" si="1644"/>
        <v>#DIV/0!</v>
      </c>
      <c r="AK3089"/>
      <c r="AL3089"/>
      <c r="AM3089"/>
      <c r="AN3089"/>
    </row>
    <row r="3090" spans="1:40" x14ac:dyDescent="0.3">
      <c r="A3090"/>
      <c r="B3090">
        <f t="shared" si="1610"/>
        <v>1156000</v>
      </c>
      <c r="C3090" s="186" t="str">
        <f t="shared" si="1613"/>
        <v>-0.000362477153052236+0.00265795814161156i</v>
      </c>
      <c r="D3090" s="158" t="str">
        <f t="shared" si="1614"/>
        <v>-7.47660222847533-0.998654143112215i</v>
      </c>
      <c r="E3090" t="str">
        <f t="shared" si="1615"/>
        <v>70.80437938087-1373.12186980243i</v>
      </c>
      <c r="F3090" t="str">
        <f t="shared" si="1616"/>
        <v>0.974846509169817+0.132917194199727i</v>
      </c>
      <c r="G3090" t="str">
        <f t="shared" si="1611"/>
        <v>0.974846509169817+0.132917194199727i</v>
      </c>
      <c r="H3090" t="str">
        <f t="shared" si="1617"/>
        <v>11.3889048297735+1.96682343948429i</v>
      </c>
      <c r="I3090" t="str">
        <f t="shared" si="1618"/>
        <v>4539.60138443725i</v>
      </c>
      <c r="J3090" t="str">
        <f t="shared" si="1612"/>
        <v>-5103.18466710352+968.017335855184i</v>
      </c>
      <c r="K3090" t="str">
        <f t="shared" si="1619"/>
        <v>0.162879389196108-0.858666028742601i</v>
      </c>
      <c r="L3090" t="str">
        <f t="shared" si="1620"/>
        <v>0.0417024889589641-0.181694734505702i</v>
      </c>
      <c r="M3090" t="str">
        <f t="shared" si="1621"/>
        <v>0.204581878155072-1.0403607632483i</v>
      </c>
      <c r="N3090" t="str">
        <f t="shared" si="1622"/>
        <v>-14.7778563053366i</v>
      </c>
      <c r="O3090" t="str">
        <f t="shared" si="1623"/>
        <v>-0.597748235504551-0.801683882182495i</v>
      </c>
      <c r="P3090" t="str">
        <f t="shared" si="1624"/>
        <v>1.59774823550455+0.801683882182495i</v>
      </c>
      <c r="Q3090" t="str">
        <f t="shared" si="1625"/>
        <v>-1.59774823550455+13.9761724231541i</v>
      </c>
      <c r="R3090" t="str">
        <f t="shared" si="1626"/>
        <v>0.0437204461941401-0.119317539221541i</v>
      </c>
      <c r="S3090" t="str">
        <f t="shared" si="1627"/>
        <v>1.62171262610004i</v>
      </c>
      <c r="T3090" t="str">
        <f t="shared" si="1628"/>
        <v>0.19349875987076+0.0709019996117645i</v>
      </c>
      <c r="U3090" t="e">
        <f t="shared" si="1629"/>
        <v>#DIV/0!</v>
      </c>
      <c r="V3090" t="str">
        <f t="shared" si="1630"/>
        <v>0.0000833333333333333-0.000229462144019457i</v>
      </c>
      <c r="W3090" t="e">
        <f t="shared" si="1631"/>
        <v>#DIV/0!</v>
      </c>
      <c r="X3090" t="e">
        <f t="shared" si="1632"/>
        <v>#DIV/0!</v>
      </c>
      <c r="Y3090" t="str">
        <f t="shared" si="1633"/>
        <v>0.00096+4.93908630626773i</v>
      </c>
      <c r="Z3090" t="e">
        <f t="shared" si="1634"/>
        <v>#DIV/0!</v>
      </c>
      <c r="AA3090" t="e">
        <f t="shared" si="1635"/>
        <v>#DIV/0!</v>
      </c>
      <c r="AB3090" t="str">
        <f t="shared" si="1636"/>
        <v>0.110417184465652+0.0404591697401302i</v>
      </c>
      <c r="AC3090" t="str">
        <f t="shared" si="1637"/>
        <v>1.06468148768981-0.106596493372383i</v>
      </c>
      <c r="AD3090" t="str">
        <f t="shared" si="1638"/>
        <v>0.0989129082452394+0.0479044103781735i</v>
      </c>
      <c r="AE3090" t="e">
        <f t="shared" si="1639"/>
        <v>#DIV/0!</v>
      </c>
      <c r="AF3090" t="str">
        <f t="shared" si="1640"/>
        <v>-18.8655070582488-2.96547758259651i</v>
      </c>
      <c r="AG3090" t="e">
        <f t="shared" si="1641"/>
        <v>#DIV/0!</v>
      </c>
      <c r="AH3090" t="e">
        <f t="shared" si="1642"/>
        <v>#DIV/0!</v>
      </c>
      <c r="AI3090" t="e">
        <f t="shared" si="1643"/>
        <v>#DIV/0!</v>
      </c>
      <c r="AJ3090" t="e">
        <f t="shared" si="1644"/>
        <v>#DIV/0!</v>
      </c>
      <c r="AK3090"/>
      <c r="AL3090"/>
      <c r="AM3090"/>
      <c r="AN3090"/>
    </row>
    <row r="3091" spans="1:40" x14ac:dyDescent="0.3">
      <c r="A3091"/>
      <c r="B3091">
        <f t="shared" si="1610"/>
        <v>1157000</v>
      </c>
      <c r="C3091" s="186" t="str">
        <f t="shared" si="1613"/>
        <v>-0.000361872459657668+0.00265577518495348i</v>
      </c>
      <c r="D3091" s="158" t="str">
        <f t="shared" si="1614"/>
        <v>-7.47691929805825-0.997850953119219i</v>
      </c>
      <c r="E3091" t="str">
        <f t="shared" si="1615"/>
        <v>70.6823630919548-1371.9413610293i</v>
      </c>
      <c r="F3091" t="str">
        <f t="shared" si="1616"/>
        <v>0.974888470765331+0.132810247330938i</v>
      </c>
      <c r="G3091" t="str">
        <f t="shared" si="1611"/>
        <v>0.974888470765331+0.132810247330938i</v>
      </c>
      <c r="H3091" t="str">
        <f t="shared" si="1617"/>
        <v>11.3895165647573+1.96523880532447i</v>
      </c>
      <c r="I3091" t="str">
        <f t="shared" si="1618"/>
        <v>4543.52837525424i</v>
      </c>
      <c r="J3091" t="str">
        <f t="shared" si="1612"/>
        <v>-5112.01925596067+968.854721093814i</v>
      </c>
      <c r="K3091" t="str">
        <f t="shared" si="1619"/>
        <v>0.162607608351105-0.857975098803353i</v>
      </c>
      <c r="L3091" t="str">
        <f t="shared" si="1620"/>
        <v>0.0416340328203774-0.181553393417546i</v>
      </c>
      <c r="M3091" t="str">
        <f t="shared" si="1621"/>
        <v>0.204241641171482-1.0395284922209i</v>
      </c>
      <c r="N3091" t="str">
        <f t="shared" si="1622"/>
        <v>-14.7906399180575i</v>
      </c>
      <c r="O3091" t="str">
        <f t="shared" si="1623"/>
        <v>-0.60794753107867-0.793977203359989i</v>
      </c>
      <c r="P3091" t="str">
        <f t="shared" si="1624"/>
        <v>1.60794753107867+0.793977203359989i</v>
      </c>
      <c r="Q3091" t="str">
        <f t="shared" si="1625"/>
        <v>-1.60794753107867+13.9966627146975i</v>
      </c>
      <c r="R3091" t="str">
        <f t="shared" si="1626"/>
        <v>0.0429615963090708-0.119816241769836i</v>
      </c>
      <c r="S3091" t="str">
        <f t="shared" si="1627"/>
        <v>1.62311549169355i</v>
      </c>
      <c r="T3091" t="str">
        <f t="shared" si="1628"/>
        <v>0.194475598173121+0.0697316325171373i</v>
      </c>
      <c r="U3091" t="e">
        <f t="shared" si="1629"/>
        <v>#DIV/0!</v>
      </c>
      <c r="V3091" t="str">
        <f t="shared" si="1630"/>
        <v>0.0000833333333333333-0.000229263818916588i</v>
      </c>
      <c r="W3091" t="e">
        <f t="shared" si="1631"/>
        <v>#DIV/0!</v>
      </c>
      <c r="X3091" t="e">
        <f t="shared" si="1632"/>
        <v>#DIV/0!</v>
      </c>
      <c r="Y3091" t="str">
        <f t="shared" si="1633"/>
        <v>0.00096+4.94335887227661i</v>
      </c>
      <c r="Z3091" t="e">
        <f t="shared" si="1634"/>
        <v>#DIV/0!</v>
      </c>
      <c r="AA3091" t="e">
        <f t="shared" si="1635"/>
        <v>#DIV/0!</v>
      </c>
      <c r="AB3091" t="str">
        <f t="shared" si="1636"/>
        <v>0.110974602689401+0.039791317194376i</v>
      </c>
      <c r="AC3091" t="str">
        <f t="shared" si="1637"/>
        <v>1.06402984294819-0.107234217480372i</v>
      </c>
      <c r="AD3091" t="str">
        <f t="shared" si="1638"/>
        <v>0.0995168400266624+0.0474262333854593i</v>
      </c>
      <c r="AE3091" t="e">
        <f t="shared" si="1639"/>
        <v>#DIV/0!</v>
      </c>
      <c r="AF3091" t="str">
        <f t="shared" si="1640"/>
        <v>-18.8664358628155-2.96308975844369i</v>
      </c>
      <c r="AG3091" t="e">
        <f t="shared" si="1641"/>
        <v>#DIV/0!</v>
      </c>
      <c r="AH3091" t="e">
        <f t="shared" si="1642"/>
        <v>#DIV/0!</v>
      </c>
      <c r="AI3091" t="e">
        <f t="shared" si="1643"/>
        <v>#DIV/0!</v>
      </c>
      <c r="AJ3091" t="e">
        <f t="shared" si="1644"/>
        <v>#DIV/0!</v>
      </c>
      <c r="AK3091"/>
      <c r="AL3091"/>
      <c r="AM3091"/>
      <c r="AN3091"/>
    </row>
    <row r="3092" spans="1:40" x14ac:dyDescent="0.3">
      <c r="A3092"/>
      <c r="B3092">
        <f t="shared" si="1610"/>
        <v>1158000</v>
      </c>
      <c r="C3092" s="186" t="str">
        <f t="shared" si="1613"/>
        <v>-0.000361269260177496+0.00265359571630831i</v>
      </c>
      <c r="D3092" s="158" t="str">
        <f t="shared" si="1614"/>
        <v>-7.47723558431284-0.997049002345698i</v>
      </c>
      <c r="E3092" t="str">
        <f t="shared" si="1615"/>
        <v>70.5606616570733-1370.76287492417i</v>
      </c>
      <c r="F3092" t="str">
        <f t="shared" si="1616"/>
        <v>0.97493032869367+0.132703465587486i</v>
      </c>
      <c r="G3092" t="str">
        <f t="shared" si="1611"/>
        <v>0.97493032869367+0.132703465587486i</v>
      </c>
      <c r="H3092" t="str">
        <f t="shared" si="1617"/>
        <v>11.3901267881579+1.96365662339589i</v>
      </c>
      <c r="I3092" t="str">
        <f t="shared" si="1618"/>
        <v>4547.45536607123i</v>
      </c>
      <c r="J3092" t="str">
        <f t="shared" si="1612"/>
        <v>-5120.86148389163+969.692106332442i</v>
      </c>
      <c r="K3092" t="str">
        <f t="shared" si="1619"/>
        <v>0.162336499153769-0.857285235713101i</v>
      </c>
      <c r="L3092" t="str">
        <f t="shared" si="1620"/>
        <v>0.0415657421581802-0.181412258527338i</v>
      </c>
      <c r="M3092" t="str">
        <f t="shared" si="1621"/>
        <v>0.203902241311949-1.03869749424044i</v>
      </c>
      <c r="N3092" t="str">
        <f t="shared" si="1622"/>
        <v>-14.8034235307784i</v>
      </c>
      <c r="O3092" t="str">
        <f t="shared" si="1623"/>
        <v>-0.618047476761744-0.786140773951104i</v>
      </c>
      <c r="P3092" t="str">
        <f t="shared" si="1624"/>
        <v>1.61804747676174+0.786140773951104i</v>
      </c>
      <c r="Q3092" t="str">
        <f t="shared" si="1625"/>
        <v>-1.61804747676174+14.0172827568273i</v>
      </c>
      <c r="R3092" t="str">
        <f t="shared" si="1626"/>
        <v>0.0421968010989507-0.120303195245596i</v>
      </c>
      <c r="S3092" t="str">
        <f t="shared" si="1627"/>
        <v>1.62451835728706i</v>
      </c>
      <c r="T3092" t="str">
        <f t="shared" si="1628"/>
        <v>0.19543474911676+0.0685494780040362i</v>
      </c>
      <c r="U3092" t="e">
        <f t="shared" si="1629"/>
        <v>#DIV/0!</v>
      </c>
      <c r="V3092" t="str">
        <f t="shared" si="1630"/>
        <v>0.0000833333333333333-0.000229065836344121i</v>
      </c>
      <c r="W3092" t="e">
        <f t="shared" si="1631"/>
        <v>#DIV/0!</v>
      </c>
      <c r="X3092" t="e">
        <f t="shared" si="1632"/>
        <v>#DIV/0!</v>
      </c>
      <c r="Y3092" t="str">
        <f t="shared" si="1633"/>
        <v>0.00096+4.94763143828549i</v>
      </c>
      <c r="Z3092" t="e">
        <f t="shared" si="1634"/>
        <v>#DIV/0!</v>
      </c>
      <c r="AA3092" t="e">
        <f t="shared" si="1635"/>
        <v>#DIV/0!</v>
      </c>
      <c r="AB3092" t="str">
        <f t="shared" si="1636"/>
        <v>0.111521927885413+0.0391167383338852i</v>
      </c>
      <c r="AC3092" t="str">
        <f t="shared" si="1637"/>
        <v>1.06337002914153-0.107861556428349i</v>
      </c>
      <c r="AD3092" t="str">
        <f t="shared" si="1638"/>
        <v>0.100114575592147+0.0469406235933835i</v>
      </c>
      <c r="AE3092" t="e">
        <f t="shared" si="1639"/>
        <v>#DIV/0!</v>
      </c>
      <c r="AF3092" t="str">
        <f t="shared" si="1640"/>
        <v>-18.8673623724707-2.96070562574159i</v>
      </c>
      <c r="AG3092" t="e">
        <f t="shared" si="1641"/>
        <v>#DIV/0!</v>
      </c>
      <c r="AH3092" t="e">
        <f t="shared" si="1642"/>
        <v>#DIV/0!</v>
      </c>
      <c r="AI3092" t="e">
        <f t="shared" si="1643"/>
        <v>#DIV/0!</v>
      </c>
      <c r="AJ3092" t="e">
        <f t="shared" si="1644"/>
        <v>#DIV/0!</v>
      </c>
      <c r="AK3092"/>
      <c r="AL3092"/>
      <c r="AM3092"/>
      <c r="AN3092"/>
    </row>
    <row r="3093" spans="1:40" x14ac:dyDescent="0.3">
      <c r="A3093"/>
      <c r="B3093">
        <f t="shared" si="1610"/>
        <v>1159000</v>
      </c>
      <c r="C3093" s="186" t="str">
        <f t="shared" si="1613"/>
        <v>-0.000360667549755227+0.00265141972756417i</v>
      </c>
      <c r="D3093" s="158" t="str">
        <f t="shared" si="1614"/>
        <v>-7.47755108978555-0.996248288064675i</v>
      </c>
      <c r="E3093" t="str">
        <f t="shared" si="1615"/>
        <v>70.4392739948366-1369.58640630711i</v>
      </c>
      <c r="F3093" t="str">
        <f t="shared" si="1616"/>
        <v>0.974972083291838+0.132596848605565i</v>
      </c>
      <c r="G3093" t="str">
        <f t="shared" si="1611"/>
        <v>0.974972083291838+0.132596848605565i</v>
      </c>
      <c r="H3093" t="str">
        <f t="shared" si="1617"/>
        <v>11.3907355048902+1.96207688827563i</v>
      </c>
      <c r="I3093" t="str">
        <f t="shared" si="1618"/>
        <v>4551.38235688821i</v>
      </c>
      <c r="J3093" t="str">
        <f t="shared" si="1612"/>
        <v>-5129.71135089639+970.529491571072i</v>
      </c>
      <c r="K3093" t="str">
        <f t="shared" si="1619"/>
        <v>0.162066059419826-0.856596437121304i</v>
      </c>
      <c r="L3093" t="str">
        <f t="shared" si="1620"/>
        <v>0.0414976164492765-0.181271329421099i</v>
      </c>
      <c r="M3093" t="str">
        <f t="shared" si="1621"/>
        <v>0.203563675869102-1.0378677665424i</v>
      </c>
      <c r="N3093" t="str">
        <f t="shared" si="1622"/>
        <v>-14.8162071434992i</v>
      </c>
      <c r="O3093" t="str">
        <f t="shared" si="1623"/>
        <v>-0.628046422035434-0.778175874573666i</v>
      </c>
      <c r="P3093" t="str">
        <f t="shared" si="1624"/>
        <v>1.62804642203543+0.778175874573666i</v>
      </c>
      <c r="Q3093" t="str">
        <f t="shared" si="1625"/>
        <v>-1.62804642203543+14.0380312689255i</v>
      </c>
      <c r="R3093" t="str">
        <f t="shared" si="1626"/>
        <v>0.0414262583013504-0.120778352830314i</v>
      </c>
      <c r="S3093" t="str">
        <f t="shared" si="1627"/>
        <v>1.62592122288057i</v>
      </c>
      <c r="T3093" t="str">
        <f t="shared" si="1628"/>
        <v>0.196376087131365+0.067355832556698i</v>
      </c>
      <c r="U3093" t="e">
        <f t="shared" si="1629"/>
        <v>#DIV/0!</v>
      </c>
      <c r="V3093" t="str">
        <f t="shared" si="1630"/>
        <v>0.0000833333333333333-0.000228868195415438i</v>
      </c>
      <c r="W3093" t="e">
        <f t="shared" si="1631"/>
        <v>#DIV/0!</v>
      </c>
      <c r="X3093" t="e">
        <f t="shared" si="1632"/>
        <v>#DIV/0!</v>
      </c>
      <c r="Y3093" t="str">
        <f t="shared" si="1633"/>
        <v>0.00096+4.95190400429438i</v>
      </c>
      <c r="Z3093" t="e">
        <f t="shared" si="1634"/>
        <v>#DIV/0!</v>
      </c>
      <c r="AA3093" t="e">
        <f t="shared" si="1635"/>
        <v>#DIV/0!</v>
      </c>
      <c r="AB3093" t="str">
        <f t="shared" si="1636"/>
        <v>0.112059088398858+0.0384356023429706i</v>
      </c>
      <c r="AC3093" t="str">
        <f t="shared" si="1637"/>
        <v>1.06270223270842-0.108478423300122i</v>
      </c>
      <c r="AD3093" t="str">
        <f t="shared" si="1638"/>
        <v>0.10070602662268+0.0464476612625715i</v>
      </c>
      <c r="AE3093" t="e">
        <f t="shared" si="1639"/>
        <v>#DIV/0!</v>
      </c>
      <c r="AF3093" t="str">
        <f t="shared" si="1640"/>
        <v>-18.8682865946758-2.95832517634031i</v>
      </c>
      <c r="AG3093" t="e">
        <f t="shared" si="1641"/>
        <v>#DIV/0!</v>
      </c>
      <c r="AH3093" t="e">
        <f t="shared" si="1642"/>
        <v>#DIV/0!</v>
      </c>
      <c r="AI3093" t="e">
        <f t="shared" si="1643"/>
        <v>#DIV/0!</v>
      </c>
      <c r="AJ3093" t="e">
        <f t="shared" si="1644"/>
        <v>#DIV/0!</v>
      </c>
      <c r="AK3093"/>
      <c r="AL3093"/>
      <c r="AM3093"/>
      <c r="AN3093"/>
    </row>
    <row r="3094" spans="1:40" x14ac:dyDescent="0.3">
      <c r="A3094"/>
      <c r="B3094">
        <f t="shared" si="1610"/>
        <v>1160000</v>
      </c>
      <c r="C3094" s="186" t="str">
        <f t="shared" si="1613"/>
        <v>-0.000360067323553818+0.00264924721063341i</v>
      </c>
      <c r="D3094" s="158" t="str">
        <f t="shared" si="1614"/>
        <v>-7.47786581701257-0.995448807556597i</v>
      </c>
      <c r="E3094" t="str">
        <f t="shared" si="1615"/>
        <v>70.3181990284879-1368.41195001579i</v>
      </c>
      <c r="F3094" t="str">
        <f t="shared" si="1616"/>
        <v>0.975013734895477+0.132490396022363i</v>
      </c>
      <c r="G3094" t="str">
        <f t="shared" si="1611"/>
        <v>0.975013734895477+0.132490396022363i</v>
      </c>
      <c r="H3094" t="str">
        <f t="shared" si="1617"/>
        <v>11.3913427198495+1.96049959455563i</v>
      </c>
      <c r="I3094" t="str">
        <f t="shared" si="1618"/>
        <v>4555.3093477052i</v>
      </c>
      <c r="J3094" t="str">
        <f t="shared" si="1612"/>
        <v>-5138.56885697496+971.3668768097i</v>
      </c>
      <c r="K3094" t="str">
        <f t="shared" si="1619"/>
        <v>0.161796286973761-0.855908700683881i</v>
      </c>
      <c r="L3094" t="str">
        <f t="shared" si="1620"/>
        <v>0.0414296551725946-0.181130605685811i</v>
      </c>
      <c r="M3094" t="str">
        <f t="shared" si="1621"/>
        <v>0.203225942146356-1.03703930636969i</v>
      </c>
      <c r="N3094" t="str">
        <f t="shared" si="1622"/>
        <v>-14.8289907562201i</v>
      </c>
      <c r="O3094" t="str">
        <f t="shared" si="1623"/>
        <v>-0.63794273288697-0.770083806839687i</v>
      </c>
      <c r="P3094" t="str">
        <f t="shared" si="1624"/>
        <v>1.63794273288697+0.770083806839687i</v>
      </c>
      <c r="Q3094" t="str">
        <f t="shared" si="1625"/>
        <v>-1.63794273288697+14.0589069493804i</v>
      </c>
      <c r="R3094" t="str">
        <f t="shared" si="1626"/>
        <v>0.0406501653644658-0.121241671345685i</v>
      </c>
      <c r="S3094" t="str">
        <f t="shared" si="1627"/>
        <v>1.62732408847409i</v>
      </c>
      <c r="T3094" t="str">
        <f t="shared" si="1628"/>
        <v>0.197299492307692+0.0661509932980503i</v>
      </c>
      <c r="U3094" t="e">
        <f t="shared" si="1629"/>
        <v>#DIV/0!</v>
      </c>
      <c r="V3094" t="str">
        <f t="shared" si="1630"/>
        <v>0.0000833333333333333-0.000228670895246976i</v>
      </c>
      <c r="W3094" t="e">
        <f t="shared" si="1631"/>
        <v>#DIV/0!</v>
      </c>
      <c r="X3094" t="e">
        <f t="shared" si="1632"/>
        <v>#DIV/0!</v>
      </c>
      <c r="Y3094" t="str">
        <f t="shared" si="1633"/>
        <v>0.00096+4.95617657030326i</v>
      </c>
      <c r="Z3094" t="e">
        <f t="shared" si="1634"/>
        <v>#DIV/0!</v>
      </c>
      <c r="AA3094" t="e">
        <f t="shared" si="1635"/>
        <v>#DIV/0!</v>
      </c>
      <c r="AB3094" t="str">
        <f t="shared" si="1636"/>
        <v>0.112586015805313+0.0377480787704039i</v>
      </c>
      <c r="AC3094" t="str">
        <f t="shared" si="1637"/>
        <v>1.06202664055939-0.109084734865339i</v>
      </c>
      <c r="AD3094" t="str">
        <f t="shared" si="1638"/>
        <v>0.10129110583263+0.0459474276169483i</v>
      </c>
      <c r="AE3094" t="e">
        <f t="shared" si="1639"/>
        <v>#DIV/0!</v>
      </c>
      <c r="AF3094" t="str">
        <f t="shared" si="1640"/>
        <v>-18.8692085368621-2.95594840211223i</v>
      </c>
      <c r="AG3094" t="e">
        <f t="shared" si="1641"/>
        <v>#DIV/0!</v>
      </c>
      <c r="AH3094" t="e">
        <f t="shared" si="1642"/>
        <v>#DIV/0!</v>
      </c>
      <c r="AI3094" t="e">
        <f t="shared" si="1643"/>
        <v>#DIV/0!</v>
      </c>
      <c r="AJ3094" t="e">
        <f t="shared" si="1644"/>
        <v>#DIV/0!</v>
      </c>
      <c r="AK3094"/>
      <c r="AL3094"/>
      <c r="AM3094"/>
      <c r="AN3094"/>
    </row>
    <row r="3095" spans="1:40" x14ac:dyDescent="0.3">
      <c r="A3095"/>
      <c r="B3095">
        <f t="shared" si="1610"/>
        <v>1161000</v>
      </c>
      <c r="C3095" s="186" t="str">
        <f t="shared" si="1613"/>
        <v>-0.000359468576755636+0.00264707815745275i</v>
      </c>
      <c r="D3095" s="158" t="str">
        <f t="shared" si="1614"/>
        <v>-7.47817976852019-0.994650558109459i</v>
      </c>
      <c r="E3095" t="str">
        <f t="shared" si="1615"/>
        <v>70.1974356858837-1367.23950090546i</v>
      </c>
      <c r="F3095" t="str">
        <f t="shared" si="1616"/>
        <v>0.975055283838921+0.132384107476078i</v>
      </c>
      <c r="G3095" t="str">
        <f t="shared" si="1611"/>
        <v>0.975055283838921+0.132384107476078i</v>
      </c>
      <c r="H3095" t="str">
        <f t="shared" si="1617"/>
        <v>11.391948437912+1.95892473684298i</v>
      </c>
      <c r="I3095" t="str">
        <f t="shared" si="1618"/>
        <v>4559.23633852219i</v>
      </c>
      <c r="J3095" t="str">
        <f t="shared" si="1612"/>
        <v>-5147.43400212734+972.20426204833i</v>
      </c>
      <c r="K3095" t="str">
        <f t="shared" si="1619"/>
        <v>0.161527179648774-0.855222024063185i</v>
      </c>
      <c r="L3095" t="str">
        <f t="shared" si="1620"/>
        <v>0.0413618578090778-0.180990086909421i</v>
      </c>
      <c r="M3095" t="str">
        <f t="shared" si="1621"/>
        <v>0.202889037457852-1.03621211097261i</v>
      </c>
      <c r="N3095" t="str">
        <f t="shared" si="1622"/>
        <v>-14.841774368941i</v>
      </c>
      <c r="O3095" t="str">
        <f t="shared" si="1623"/>
        <v>-0.647734792075712-0.761865893143034i</v>
      </c>
      <c r="P3095" t="str">
        <f t="shared" si="1624"/>
        <v>1.64773479207571+0.761865893143034i</v>
      </c>
      <c r="Q3095" t="str">
        <f t="shared" si="1625"/>
        <v>-1.64773479207571+14.079908475798i</v>
      </c>
      <c r="R3095" t="str">
        <f t="shared" si="1626"/>
        <v>0.0398687193738427-0.121693111219346i</v>
      </c>
      <c r="S3095" t="str">
        <f t="shared" si="1627"/>
        <v>1.6287269540676i</v>
      </c>
      <c r="T3095" t="str">
        <f t="shared" si="1628"/>
        <v>0.198204850367295+0.0649352578683347i</v>
      </c>
      <c r="U3095" t="e">
        <f t="shared" si="1629"/>
        <v>#DIV/0!</v>
      </c>
      <c r="V3095" t="str">
        <f t="shared" si="1630"/>
        <v>0.0000833333333333333-0.000228473934958219i</v>
      </c>
      <c r="W3095" t="e">
        <f t="shared" si="1631"/>
        <v>#DIV/0!</v>
      </c>
      <c r="X3095" t="e">
        <f t="shared" si="1632"/>
        <v>#DIV/0!</v>
      </c>
      <c r="Y3095" t="str">
        <f t="shared" si="1633"/>
        <v>0.00096+4.96044913631214i</v>
      </c>
      <c r="Z3095" t="e">
        <f t="shared" si="1634"/>
        <v>#DIV/0!</v>
      </c>
      <c r="AA3095" t="e">
        <f t="shared" si="1635"/>
        <v>#DIV/0!</v>
      </c>
      <c r="AB3095" t="str">
        <f t="shared" si="1636"/>
        <v>0.113102644893486+0.0370543374601547i</v>
      </c>
      <c r="AC3095" t="str">
        <f t="shared" si="1637"/>
        <v>1.06134343999666-0.109680411560735i</v>
      </c>
      <c r="AD3095" t="str">
        <f t="shared" si="1638"/>
        <v>0.101869726977964+0.0454400048308861i</v>
      </c>
      <c r="AE3095" t="e">
        <f t="shared" si="1639"/>
        <v>#DIV/0!</v>
      </c>
      <c r="AF3095" t="str">
        <f t="shared" si="1640"/>
        <v>-18.8701282064322-2.95357529495244i</v>
      </c>
      <c r="AG3095" t="e">
        <f t="shared" si="1641"/>
        <v>#DIV/0!</v>
      </c>
      <c r="AH3095" t="e">
        <f t="shared" si="1642"/>
        <v>#DIV/0!</v>
      </c>
      <c r="AI3095" t="e">
        <f t="shared" si="1643"/>
        <v>#DIV/0!</v>
      </c>
      <c r="AJ3095" t="e">
        <f t="shared" si="1644"/>
        <v>#DIV/0!</v>
      </c>
      <c r="AK3095"/>
      <c r="AL3095"/>
      <c r="AM3095"/>
      <c r="AN3095"/>
    </row>
    <row r="3096" spans="1:40" x14ac:dyDescent="0.3">
      <c r="A3096"/>
      <c r="B3096">
        <f t="shared" si="1610"/>
        <v>1162000</v>
      </c>
      <c r="C3096" s="186" t="str">
        <f t="shared" si="1613"/>
        <v>-0.000358871304562275+0.00264491255998283i</v>
      </c>
      <c r="D3096" s="158" t="str">
        <f t="shared" si="1614"/>
        <v>-7.47849294682414-0.993853537018582i</v>
      </c>
      <c r="E3096" t="str">
        <f t="shared" si="1615"/>
        <v>70.0769828994665-1366.06905384884i</v>
      </c>
      <c r="F3096" t="str">
        <f t="shared" si="1616"/>
        <v>0.975096730455108+0.132277982605885i</v>
      </c>
      <c r="G3096" t="str">
        <f t="shared" si="1611"/>
        <v>0.975096730455108+0.132277982605885i</v>
      </c>
      <c r="H3096" t="str">
        <f t="shared" si="1617"/>
        <v>11.3925526639335+1.95735230975947i</v>
      </c>
      <c r="I3096" t="str">
        <f t="shared" si="1618"/>
        <v>4563.16332933918i</v>
      </c>
      <c r="J3096" t="str">
        <f t="shared" si="1612"/>
        <v>-5156.30678635352+973.041647286959i</v>
      </c>
      <c r="K3096" t="str">
        <f t="shared" si="1619"/>
        <v>0.161258735286742-0.854536404927994i</v>
      </c>
      <c r="L3096" t="str">
        <f t="shared" si="1620"/>
        <v>0.0412942238416755-0.180849772680835i</v>
      </c>
      <c r="M3096" t="str">
        <f t="shared" si="1621"/>
        <v>0.202552959128418-1.03538617760883i</v>
      </c>
      <c r="N3096" t="str">
        <f t="shared" si="1622"/>
        <v>-14.8545579816619i</v>
      </c>
      <c r="O3096" t="str">
        <f t="shared" si="1623"/>
        <v>-0.65742099939776-0.753523476443071i</v>
      </c>
      <c r="P3096" t="str">
        <f t="shared" si="1624"/>
        <v>1.65742099939776+0.753523476443071i</v>
      </c>
      <c r="Q3096" t="str">
        <f t="shared" si="1625"/>
        <v>-1.65742099939776+14.1010345052188i</v>
      </c>
      <c r="R3096" t="str">
        <f t="shared" si="1626"/>
        <v>0.0390821169806039-0.122132636449116i</v>
      </c>
      <c r="S3096" t="str">
        <f t="shared" si="1627"/>
        <v>1.63012981966111i</v>
      </c>
      <c r="T3096" t="str">
        <f t="shared" si="1628"/>
        <v>0.199092052629533+0.0637089243055662i</v>
      </c>
      <c r="U3096" t="e">
        <f t="shared" si="1629"/>
        <v>#DIV/0!</v>
      </c>
      <c r="V3096" t="str">
        <f t="shared" si="1630"/>
        <v>0.0000833333333333333-0.00022827731367168i</v>
      </c>
      <c r="W3096" t="e">
        <f t="shared" si="1631"/>
        <v>#DIV/0!</v>
      </c>
      <c r="X3096" t="e">
        <f t="shared" si="1632"/>
        <v>#DIV/0!</v>
      </c>
      <c r="Y3096" t="str">
        <f t="shared" si="1633"/>
        <v>0.00096+4.96472170232102i</v>
      </c>
      <c r="Z3096" t="e">
        <f t="shared" si="1634"/>
        <v>#DIV/0!</v>
      </c>
      <c r="AA3096" t="e">
        <f t="shared" si="1635"/>
        <v>#DIV/0!</v>
      </c>
      <c r="AB3096" t="str">
        <f t="shared" si="1636"/>
        <v>0.113608913646388+0.0363545484831759i</v>
      </c>
      <c r="AC3096" t="str">
        <f t="shared" si="1637"/>
        <v>1.06065281863513-0.11026537746958i</v>
      </c>
      <c r="AD3096" t="str">
        <f t="shared" si="1638"/>
        <v>0.102441804864357+0.044925476016296i</v>
      </c>
      <c r="AE3096" t="e">
        <f t="shared" si="1639"/>
        <v>#DIV/0!</v>
      </c>
      <c r="AF3096" t="str">
        <f t="shared" si="1640"/>
        <v>-18.8710456107576-2.95120584677805i</v>
      </c>
      <c r="AG3096" t="e">
        <f t="shared" si="1641"/>
        <v>#DIV/0!</v>
      </c>
      <c r="AH3096" t="e">
        <f t="shared" si="1642"/>
        <v>#DIV/0!</v>
      </c>
      <c r="AI3096" t="e">
        <f t="shared" si="1643"/>
        <v>#DIV/0!</v>
      </c>
      <c r="AJ3096" t="e">
        <f t="shared" si="1644"/>
        <v>#DIV/0!</v>
      </c>
      <c r="AK3096"/>
      <c r="AL3096"/>
      <c r="AM3096"/>
      <c r="AN3096"/>
    </row>
    <row r="3097" spans="1:40" x14ac:dyDescent="0.3">
      <c r="A3097"/>
      <c r="B3097">
        <f t="shared" ref="B3097:B3160" si="1645">B3096+1000</f>
        <v>1163000</v>
      </c>
      <c r="C3097" s="186" t="str">
        <f t="shared" si="1613"/>
        <v>-0.000358275502194577+0.00264275041020853i</v>
      </c>
      <c r="D3097" s="158" t="str">
        <f t="shared" si="1614"/>
        <v>-7.47880535443067-0.993057741586827i</v>
      </c>
      <c r="E3097" t="str">
        <f t="shared" si="1615"/>
        <v>69.9568396062435-1364.90060373604i</v>
      </c>
      <c r="F3097" t="str">
        <f t="shared" si="1616"/>
        <v>0.975138075075718+0.132172021051969i</v>
      </c>
      <c r="G3097" t="str">
        <f t="shared" si="1611"/>
        <v>0.975138075075718+0.132172021051969i</v>
      </c>
      <c r="H3097" t="str">
        <f t="shared" si="1617"/>
        <v>11.3931554027513+1.95578230794197i</v>
      </c>
      <c r="I3097" t="str">
        <f t="shared" si="1618"/>
        <v>4567.09032015616i</v>
      </c>
      <c r="J3097" t="str">
        <f t="shared" si="1612"/>
        <v>-5165.18720965351+973.879032525587i</v>
      </c>
      <c r="K3097" t="str">
        <f t="shared" si="1619"/>
        <v>0.160990951738175-0.853851840953479i</v>
      </c>
      <c r="L3097" t="str">
        <f t="shared" si="1620"/>
        <v>0.0412267527553345-0.18070966258992i</v>
      </c>
      <c r="M3097" t="str">
        <f t="shared" si="1621"/>
        <v>0.202217704493509-1.0345615035434i</v>
      </c>
      <c r="N3097" t="str">
        <f t="shared" si="1622"/>
        <v>-14.8673415943828i</v>
      </c>
      <c r="O3097" t="str">
        <f t="shared" si="1623"/>
        <v>-0.666999771947361-0.74505792004526i</v>
      </c>
      <c r="P3097" t="str">
        <f t="shared" si="1624"/>
        <v>1.66699977194736+0.74505792004526i</v>
      </c>
      <c r="Q3097" t="str">
        <f t="shared" si="1625"/>
        <v>-1.66699977194736+14.1222836743375i</v>
      </c>
      <c r="R3097" t="str">
        <f t="shared" si="1626"/>
        <v>0.0382905543313044-0.122560214565763i</v>
      </c>
      <c r="S3097" t="str">
        <f t="shared" si="1627"/>
        <v>1.63153268525462i</v>
      </c>
      <c r="T3097" t="str">
        <f t="shared" si="1628"/>
        <v>0.199960995975862+0.062472290928041i</v>
      </c>
      <c r="U3097" t="e">
        <f t="shared" si="1629"/>
        <v>#DIV/0!</v>
      </c>
      <c r="V3097" t="str">
        <f t="shared" si="1630"/>
        <v>0.0000833333333333333-0.000228081030512891i</v>
      </c>
      <c r="W3097" t="e">
        <f t="shared" si="1631"/>
        <v>#DIV/0!</v>
      </c>
      <c r="X3097" t="e">
        <f t="shared" si="1632"/>
        <v>#DIV/0!</v>
      </c>
      <c r="Y3097" t="str">
        <f t="shared" si="1633"/>
        <v>0.00096+4.9689942683299i</v>
      </c>
      <c r="Z3097" t="e">
        <f t="shared" si="1634"/>
        <v>#DIV/0!</v>
      </c>
      <c r="AA3097" t="e">
        <f t="shared" si="1635"/>
        <v>#DIV/0!</v>
      </c>
      <c r="AB3097" t="str">
        <f t="shared" si="1636"/>
        <v>0.114104763220959+0.0356488820703587i</v>
      </c>
      <c r="AC3097" t="str">
        <f t="shared" si="1637"/>
        <v>1.05995496432467-0.110839560299311i</v>
      </c>
      <c r="AD3097" t="str">
        <f t="shared" si="1638"/>
        <v>0.103007255355148+0.0444039252097371i</v>
      </c>
      <c r="AE3097" t="e">
        <f t="shared" si="1639"/>
        <v>#DIV/0!</v>
      </c>
      <c r="AF3097" t="str">
        <f t="shared" si="1640"/>
        <v>-18.871960757182-2.9488400495288i</v>
      </c>
      <c r="AG3097" t="e">
        <f t="shared" si="1641"/>
        <v>#DIV/0!</v>
      </c>
      <c r="AH3097" t="e">
        <f t="shared" si="1642"/>
        <v>#DIV/0!</v>
      </c>
      <c r="AI3097" t="e">
        <f t="shared" si="1643"/>
        <v>#DIV/0!</v>
      </c>
      <c r="AJ3097" t="e">
        <f t="shared" si="1644"/>
        <v>#DIV/0!</v>
      </c>
      <c r="AK3097"/>
      <c r="AL3097"/>
      <c r="AM3097"/>
      <c r="AN3097"/>
    </row>
    <row r="3098" spans="1:40" x14ac:dyDescent="0.3">
      <c r="A3098"/>
      <c r="B3098">
        <f t="shared" si="1645"/>
        <v>1164000</v>
      </c>
      <c r="C3098" s="186" t="str">
        <f t="shared" si="1613"/>
        <v>-0.000357681164892423+0.00264059170013854i</v>
      </c>
      <c r="D3098" s="158" t="str">
        <f t="shared" si="1614"/>
        <v>-7.47911699383544-0.992263169124281i</v>
      </c>
      <c r="E3098" t="str">
        <f t="shared" si="1615"/>
        <v>69.8370047477597-1363.73414547449i</v>
      </c>
      <c r="F3098" t="str">
        <f t="shared" si="1616"/>
        <v>0.975179318031034+0.13206622245548i</v>
      </c>
      <c r="G3098" t="str">
        <f t="shared" si="1611"/>
        <v>0.975179318031034+0.13206622245548i</v>
      </c>
      <c r="H3098" t="str">
        <f t="shared" si="1617"/>
        <v>11.3937566591825+1.95421472604189i</v>
      </c>
      <c r="I3098" t="str">
        <f t="shared" si="1618"/>
        <v>4571.01731097315i</v>
      </c>
      <c r="J3098" t="str">
        <f t="shared" si="1612"/>
        <v>-5174.07527202731+974.716417764217i</v>
      </c>
      <c r="K3098" t="str">
        <f t="shared" si="1619"/>
        <v>0.160723826862178-0.853168329821196i</v>
      </c>
      <c r="L3098" t="str">
        <f t="shared" si="1620"/>
        <v>0.0411594440369891-0.180569756227495i</v>
      </c>
      <c r="M3098" t="str">
        <f t="shared" si="1621"/>
        <v>0.201883270899167-1.03373808604869i</v>
      </c>
      <c r="N3098" t="str">
        <f t="shared" si="1622"/>
        <v>-14.8801252071036i</v>
      </c>
      <c r="O3098" t="str">
        <f t="shared" si="1623"/>
        <v>-0.676469544375525-0.736470607378441i</v>
      </c>
      <c r="P3098" t="str">
        <f t="shared" si="1624"/>
        <v>1.67646954437553+0.736470607378441i</v>
      </c>
      <c r="Q3098" t="str">
        <f t="shared" si="1625"/>
        <v>-1.67646954437553+14.1436545997252i</v>
      </c>
      <c r="R3098" t="str">
        <f t="shared" si="1626"/>
        <v>0.0374942269994044-0.122975816594371i</v>
      </c>
      <c r="S3098" t="str">
        <f t="shared" si="1627"/>
        <v>1.63293555084813i</v>
      </c>
      <c r="T3098" t="str">
        <f t="shared" si="1628"/>
        <v>0.200811582811528+0.0612256562188973i</v>
      </c>
      <c r="U3098" t="e">
        <f t="shared" si="1629"/>
        <v>#DIV/0!</v>
      </c>
      <c r="V3098" t="str">
        <f t="shared" si="1630"/>
        <v>0.0000833333333333333-0.000227885084610389i</v>
      </c>
      <c r="W3098" t="e">
        <f t="shared" si="1631"/>
        <v>#DIV/0!</v>
      </c>
      <c r="X3098" t="e">
        <f t="shared" si="1632"/>
        <v>#DIV/0!</v>
      </c>
      <c r="Y3098" t="str">
        <f t="shared" si="1633"/>
        <v>0.00096+4.97326683433879i</v>
      </c>
      <c r="Z3098" t="e">
        <f t="shared" si="1634"/>
        <v>#DIV/0!</v>
      </c>
      <c r="AA3098" t="e">
        <f t="shared" si="1635"/>
        <v>#DIV/0!</v>
      </c>
      <c r="AB3098" t="str">
        <f t="shared" si="1636"/>
        <v>0.114590137926205+0.0349375085466589i</v>
      </c>
      <c r="AC3098" t="str">
        <f t="shared" si="1637"/>
        <v>1.05925006507366-0.111402891357423i</v>
      </c>
      <c r="AD3098" t="str">
        <f t="shared" si="1638"/>
        <v>0.10356599537915+0.0438754373595189i</v>
      </c>
      <c r="AE3098" t="e">
        <f t="shared" si="1639"/>
        <v>#DIV/0!</v>
      </c>
      <c r="AF3098" t="str">
        <f t="shared" si="1640"/>
        <v>-18.8728736530179-2.94647789516617i</v>
      </c>
      <c r="AG3098" t="e">
        <f t="shared" si="1641"/>
        <v>#DIV/0!</v>
      </c>
      <c r="AH3098" t="e">
        <f t="shared" si="1642"/>
        <v>#DIV/0!</v>
      </c>
      <c r="AI3098" t="e">
        <f t="shared" si="1643"/>
        <v>#DIV/0!</v>
      </c>
      <c r="AJ3098" t="e">
        <f t="shared" si="1644"/>
        <v>#DIV/0!</v>
      </c>
      <c r="AK3098"/>
      <c r="AL3098"/>
      <c r="AM3098"/>
      <c r="AN3098"/>
    </row>
    <row r="3099" spans="1:40" x14ac:dyDescent="0.3">
      <c r="A3099"/>
      <c r="B3099">
        <f t="shared" si="1645"/>
        <v>1165000</v>
      </c>
      <c r="C3099" s="186" t="str">
        <f t="shared" si="1613"/>
        <v>-0.000357088287914752+0.00263843642180553i</v>
      </c>
      <c r="D3099" s="158" t="str">
        <f t="shared" si="1614"/>
        <v>-7.47942786752461-0.991469816948555i</v>
      </c>
      <c r="E3099" t="str">
        <f t="shared" si="1615"/>
        <v>69.7174772700793-1362.5696739889i</v>
      </c>
      <c r="F3099" t="str">
        <f t="shared" si="1616"/>
        <v>0.975220459650077+0.131960586458574i</v>
      </c>
      <c r="G3099" t="str">
        <f t="shared" si="1611"/>
        <v>0.975220459650077+0.131960586458574i</v>
      </c>
      <c r="H3099" t="str">
        <f t="shared" si="1617"/>
        <v>11.3943564380257+1.95264955872568i</v>
      </c>
      <c r="I3099" t="str">
        <f t="shared" si="1618"/>
        <v>4574.94430179014i</v>
      </c>
      <c r="J3099" t="str">
        <f t="shared" si="1612"/>
        <v>-5182.97097347491+975.553803002845i</v>
      </c>
      <c r="K3099" t="str">
        <f t="shared" si="1619"/>
        <v>0.16045735852641-0.852485869219059i</v>
      </c>
      <c r="L3099" t="str">
        <f t="shared" si="1620"/>
        <v>0.0410922971755526-0.180430053185336i</v>
      </c>
      <c r="M3099" t="str">
        <f t="shared" si="1621"/>
        <v>0.201549655701963-1.0329159224044i</v>
      </c>
      <c r="N3099" t="str">
        <f t="shared" si="1622"/>
        <v>-14.8929088198245i</v>
      </c>
      <c r="O3099" t="str">
        <f t="shared" si="1623"/>
        <v>-0.685828769146125-0.727762941768479i</v>
      </c>
      <c r="P3099" t="str">
        <f t="shared" si="1624"/>
        <v>1.68582876914612+0.727762941768479i</v>
      </c>
      <c r="Q3099" t="str">
        <f t="shared" si="1625"/>
        <v>-1.68582876914612+14.165145878056i</v>
      </c>
      <c r="R3099" t="str">
        <f t="shared" si="1626"/>
        <v>0.0366933299183563-0.123379417014384i</v>
      </c>
      <c r="S3099" t="str">
        <f t="shared" si="1627"/>
        <v>1.63433841644165i</v>
      </c>
      <c r="T3099" t="str">
        <f t="shared" si="1628"/>
        <v>0.201643721024782+0.0599693187127374i</v>
      </c>
      <c r="U3099" t="e">
        <f t="shared" si="1629"/>
        <v>#DIV/0!</v>
      </c>
      <c r="V3099" t="str">
        <f t="shared" si="1630"/>
        <v>0.0000833333333333333-0.000227689475095702i</v>
      </c>
      <c r="W3099" t="e">
        <f t="shared" si="1631"/>
        <v>#DIV/0!</v>
      </c>
      <c r="X3099" t="e">
        <f t="shared" si="1632"/>
        <v>#DIV/0!</v>
      </c>
      <c r="Y3099" t="str">
        <f t="shared" si="1633"/>
        <v>0.00096+4.97753940034767i</v>
      </c>
      <c r="Z3099" t="e">
        <f t="shared" si="1634"/>
        <v>#DIV/0!</v>
      </c>
      <c r="AA3099" t="e">
        <f t="shared" si="1635"/>
        <v>#DIV/0!</v>
      </c>
      <c r="AB3099" t="str">
        <f t="shared" si="1636"/>
        <v>0.11506498519993+0.0342205982663996i</v>
      </c>
      <c r="AC3099" t="str">
        <f t="shared" si="1637"/>
        <v>1.05853830897397-0.111955305525726i</v>
      </c>
      <c r="AD3099" t="str">
        <f t="shared" si="1638"/>
        <v>0.104117942938349+0.043340098312777i</v>
      </c>
      <c r="AE3099" t="e">
        <f t="shared" si="1639"/>
        <v>#DIV/0!</v>
      </c>
      <c r="AF3099" t="str">
        <f t="shared" si="1640"/>
        <v>-18.8737843055503-2.94411937567423i</v>
      </c>
      <c r="AG3099" t="e">
        <f t="shared" si="1641"/>
        <v>#DIV/0!</v>
      </c>
      <c r="AH3099" t="e">
        <f t="shared" si="1642"/>
        <v>#DIV/0!</v>
      </c>
      <c r="AI3099" t="e">
        <f t="shared" si="1643"/>
        <v>#DIV/0!</v>
      </c>
      <c r="AJ3099" t="e">
        <f t="shared" si="1644"/>
        <v>#DIV/0!</v>
      </c>
      <c r="AK3099"/>
      <c r="AL3099"/>
      <c r="AM3099"/>
      <c r="AN3099"/>
    </row>
    <row r="3100" spans="1:40" x14ac:dyDescent="0.3">
      <c r="A3100"/>
      <c r="B3100">
        <f t="shared" si="1645"/>
        <v>1166000</v>
      </c>
      <c r="C3100" s="186" t="str">
        <f t="shared" si="1613"/>
        <v>-0.000356496866539382+0.00263628456726584i</v>
      </c>
      <c r="D3100" s="158" t="str">
        <f t="shared" si="1614"/>
        <v>-7.4797379779741-0.99067768238448i</v>
      </c>
      <c r="E3100" t="str">
        <f t="shared" si="1615"/>
        <v>69.5982561237605-1361.40718422114i</v>
      </c>
      <c r="F3100" t="str">
        <f t="shared" si="1616"/>
        <v>0.975261500260517+0.131855112704372i</v>
      </c>
      <c r="G3100" t="str">
        <f t="shared" si="1611"/>
        <v>0.975261500260517+0.131855112704372i</v>
      </c>
      <c r="H3100" t="str">
        <f t="shared" si="1617"/>
        <v>11.3949547440598+1.9510868006743i</v>
      </c>
      <c r="I3100" t="str">
        <f t="shared" si="1618"/>
        <v>4578.87129260712i</v>
      </c>
      <c r="J3100" t="str">
        <f t="shared" si="1612"/>
        <v>-5191.87431399632+976.391188241475i</v>
      </c>
      <c r="K3100" t="str">
        <f t="shared" si="1619"/>
        <v>0.160191544607038-0.851804456841316i</v>
      </c>
      <c r="L3100" t="str">
        <f t="shared" si="1620"/>
        <v>0.0410253116619082-0.180290553056171i</v>
      </c>
      <c r="M3100" t="str">
        <f t="shared" si="1621"/>
        <v>0.201216856268946-1.03209500989749i</v>
      </c>
      <c r="N3100" t="str">
        <f t="shared" si="1622"/>
        <v>-14.9056924325454i</v>
      </c>
      <c r="O3100" t="str">
        <f t="shared" si="1623"/>
        <v>-0.695075916788344-0.718936346209345i</v>
      </c>
      <c r="P3100" t="str">
        <f t="shared" si="1624"/>
        <v>1.69507591678834+0.718936346209345i</v>
      </c>
      <c r="Q3100" t="str">
        <f t="shared" si="1625"/>
        <v>-1.69507591678834+14.1867560863361i</v>
      </c>
      <c r="R3100" t="str">
        <f t="shared" si="1626"/>
        <v>0.0358880573164132-0.123770993718353i</v>
      </c>
      <c r="S3100" t="str">
        <f t="shared" si="1627"/>
        <v>1.63574128203516i</v>
      </c>
      <c r="T3100" t="str">
        <f t="shared" si="1628"/>
        <v>0.202457323943624+0.058703576884501i</v>
      </c>
      <c r="U3100" t="e">
        <f t="shared" si="1629"/>
        <v>#DIV/0!</v>
      </c>
      <c r="V3100" t="str">
        <f t="shared" si="1630"/>
        <v>0.0000833333333333333-0.000227494201103338i</v>
      </c>
      <c r="W3100" t="e">
        <f t="shared" si="1631"/>
        <v>#DIV/0!</v>
      </c>
      <c r="X3100" t="e">
        <f t="shared" si="1632"/>
        <v>#DIV/0!</v>
      </c>
      <c r="Y3100" t="str">
        <f t="shared" si="1633"/>
        <v>0.00096+4.98181196635655i</v>
      </c>
      <c r="Z3100" t="e">
        <f t="shared" si="1634"/>
        <v>#DIV/0!</v>
      </c>
      <c r="AA3100" t="e">
        <f t="shared" si="1635"/>
        <v>#DIV/0!</v>
      </c>
      <c r="AB3100" t="str">
        <f t="shared" si="1636"/>
        <v>0.115529255584048+0.0334983215498582i</v>
      </c>
      <c r="AC3100" t="str">
        <f t="shared" si="1637"/>
        <v>1.05781988412726-0.112496741232919i</v>
      </c>
      <c r="AD3100" t="str">
        <f t="shared" si="1638"/>
        <v>0.10466301711543+0.0427979948025848i</v>
      </c>
      <c r="AE3100" t="e">
        <f t="shared" si="1639"/>
        <v>#DIV/0!</v>
      </c>
      <c r="AF3100" t="str">
        <f t="shared" si="1640"/>
        <v>-18.8746927220339-2.94176448305878i</v>
      </c>
      <c r="AG3100" t="e">
        <f t="shared" si="1641"/>
        <v>#DIV/0!</v>
      </c>
      <c r="AH3100" t="e">
        <f t="shared" si="1642"/>
        <v>#DIV/0!</v>
      </c>
      <c r="AI3100" t="e">
        <f t="shared" si="1643"/>
        <v>#DIV/0!</v>
      </c>
      <c r="AJ3100" t="e">
        <f t="shared" si="1644"/>
        <v>#DIV/0!</v>
      </c>
      <c r="AK3100"/>
      <c r="AL3100"/>
      <c r="AM3100"/>
      <c r="AN3100"/>
    </row>
    <row r="3101" spans="1:40" x14ac:dyDescent="0.3">
      <c r="A3101"/>
      <c r="B3101">
        <f t="shared" si="1645"/>
        <v>1167000</v>
      </c>
      <c r="C3101" s="186" t="str">
        <f t="shared" si="1613"/>
        <v>-0.000355906896062993+0.00263413612859963i</v>
      </c>
      <c r="D3101" s="158" t="str">
        <f t="shared" si="1614"/>
        <v>-7.48004732765019-0.989886762764285i</v>
      </c>
      <c r="E3101" t="str">
        <f t="shared" si="1615"/>
        <v>69.4793402638302-1360.24667113019i</v>
      </c>
      <c r="F3101" t="str">
        <f t="shared" si="1616"/>
        <v>0.975302440188744+0.131749800836985i</v>
      </c>
      <c r="G3101" t="str">
        <f t="shared" si="1611"/>
        <v>0.975302440188744+0.131749800836985i</v>
      </c>
      <c r="H3101" t="str">
        <f t="shared" si="1617"/>
        <v>11.3955515820451+1.9495264465835i</v>
      </c>
      <c r="I3101" t="str">
        <f t="shared" si="1618"/>
        <v>4582.79828342411i</v>
      </c>
      <c r="J3101" t="str">
        <f t="shared" si="1612"/>
        <v>-5200.78529359154+977.228573480104i</v>
      </c>
      <c r="K3101" t="str">
        <f t="shared" si="1619"/>
        <v>0.159926382988706-0.851124090388546i</v>
      </c>
      <c r="L3101" t="str">
        <f t="shared" si="1620"/>
        <v>0.0409584869889002-0.180151255433678i</v>
      </c>
      <c r="M3101" t="str">
        <f t="shared" si="1621"/>
        <v>0.200884869977606-1.03127534582222i</v>
      </c>
      <c r="N3101" t="str">
        <f t="shared" si="1622"/>
        <v>-14.9184760452663i</v>
      </c>
      <c r="O3101" t="str">
        <f t="shared" si="1623"/>
        <v>-0.704209476146918-0.709992263130299i</v>
      </c>
      <c r="P3101" t="str">
        <f t="shared" si="1624"/>
        <v>1.70420947614692+0.709992263130299i</v>
      </c>
      <c r="Q3101" t="str">
        <f t="shared" si="1625"/>
        <v>-1.70420947614692+14.208483782136i</v>
      </c>
      <c r="R3101" t="str">
        <f t="shared" si="1626"/>
        <v>0.0350786026530627-0.1241505279695i</v>
      </c>
      <c r="S3101" t="str">
        <f t="shared" si="1627"/>
        <v>1.63714414762867i</v>
      </c>
      <c r="T3101" t="str">
        <f t="shared" si="1628"/>
        <v>0.203252310290276+0.0574287290404531i</v>
      </c>
      <c r="U3101" t="e">
        <f t="shared" si="1629"/>
        <v>#DIV/0!</v>
      </c>
      <c r="V3101" t="str">
        <f t="shared" si="1630"/>
        <v>0.0000833333333333333-0.000227299261770773i</v>
      </c>
      <c r="W3101" t="e">
        <f t="shared" si="1631"/>
        <v>#DIV/0!</v>
      </c>
      <c r="X3101" t="e">
        <f t="shared" si="1632"/>
        <v>#DIV/0!</v>
      </c>
      <c r="Y3101" t="str">
        <f t="shared" si="1633"/>
        <v>0.00096+4.98608453236543i</v>
      </c>
      <c r="Z3101" t="e">
        <f t="shared" si="1634"/>
        <v>#DIV/0!</v>
      </c>
      <c r="AA3101" t="e">
        <f t="shared" si="1635"/>
        <v>#DIV/0!</v>
      </c>
      <c r="AB3101" t="str">
        <f t="shared" si="1636"/>
        <v>0.115982902698606+0.0327708486210607i</v>
      </c>
      <c r="AC3101" t="str">
        <f t="shared" si="1637"/>
        <v>1.05709497857281-0.113027140425672i</v>
      </c>
      <c r="AD3101" t="str">
        <f t="shared" si="1638"/>
        <v>0.105201138081203+0.0422492144350198i</v>
      </c>
      <c r="AE3101" t="e">
        <f t="shared" si="1639"/>
        <v>#DIV/0!</v>
      </c>
      <c r="AF3101" t="str">
        <f t="shared" si="1640"/>
        <v>-18.8755989096953-2.93941320934778i</v>
      </c>
      <c r="AG3101" t="e">
        <f t="shared" si="1641"/>
        <v>#DIV/0!</v>
      </c>
      <c r="AH3101" t="e">
        <f t="shared" si="1642"/>
        <v>#DIV/0!</v>
      </c>
      <c r="AI3101" t="e">
        <f t="shared" si="1643"/>
        <v>#DIV/0!</v>
      </c>
      <c r="AJ3101" t="e">
        <f t="shared" si="1644"/>
        <v>#DIV/0!</v>
      </c>
      <c r="AK3101"/>
      <c r="AL3101"/>
      <c r="AM3101"/>
      <c r="AN3101"/>
    </row>
    <row r="3102" spans="1:40" x14ac:dyDescent="0.3">
      <c r="A3102"/>
      <c r="B3102">
        <f t="shared" si="1645"/>
        <v>1168000</v>
      </c>
      <c r="C3102" s="186" t="str">
        <f t="shared" si="1613"/>
        <v>-0.000355318371800965+0.00263199109791055i</v>
      </c>
      <c r="D3102" s="158" t="str">
        <f t="shared" si="1614"/>
        <v>-7.48035591900905-0.989097055427416i</v>
      </c>
      <c r="E3102" t="str">
        <f t="shared" si="1615"/>
        <v>69.3607286497657-1359.08812969208i</v>
      </c>
      <c r="F3102" t="str">
        <f t="shared" si="1616"/>
        <v>0.975343279759814+0.131644650501487i</v>
      </c>
      <c r="G3102" t="str">
        <f t="shared" si="1611"/>
        <v>0.975343279759814+0.131644650501487i</v>
      </c>
      <c r="H3102" t="str">
        <f t="shared" si="1617"/>
        <v>11.3961469567224+1.94796849116356i</v>
      </c>
      <c r="I3102" t="str">
        <f t="shared" si="1618"/>
        <v>4586.7252742411i</v>
      </c>
      <c r="J3102" t="str">
        <f t="shared" si="1612"/>
        <v>-5209.70391226056+978.065958718733i</v>
      </c>
      <c r="K3102" t="str">
        <f t="shared" si="1619"/>
        <v>0.159661871564488-0.85044476756762i</v>
      </c>
      <c r="L3102" t="str">
        <f t="shared" si="1620"/>
        <v>0.0408918226513251-0.180012159912482i</v>
      </c>
      <c r="M3102" t="str">
        <f t="shared" si="1621"/>
        <v>0.200553694215813-1.0304569274801i</v>
      </c>
      <c r="N3102" t="str">
        <f t="shared" si="1622"/>
        <v>-14.9312596579871i</v>
      </c>
      <c r="O3102" t="str">
        <f t="shared" si="1623"/>
        <v>-0.713227954628948-0.700932154160307i</v>
      </c>
      <c r="P3102" t="str">
        <f t="shared" si="1624"/>
        <v>1.71322795462895+0.700932154160307i</v>
      </c>
      <c r="Q3102" t="str">
        <f t="shared" si="1625"/>
        <v>-1.71322795462895+14.2303275038268i</v>
      </c>
      <c r="R3102" t="str">
        <f t="shared" si="1626"/>
        <v>0.0342651585571904-0.124518004358116i</v>
      </c>
      <c r="S3102" t="str">
        <f t="shared" si="1627"/>
        <v>1.63854701322218i</v>
      </c>
      <c r="T3102" t="str">
        <f t="shared" si="1628"/>
        <v>0.204028604133377+0.0561450732114688i</v>
      </c>
      <c r="U3102" t="e">
        <f t="shared" si="1629"/>
        <v>#DIV/0!</v>
      </c>
      <c r="V3102" t="str">
        <f t="shared" si="1630"/>
        <v>0.0000833333333333333-0.000227104656238435i</v>
      </c>
      <c r="W3102" t="e">
        <f t="shared" si="1631"/>
        <v>#DIV/0!</v>
      </c>
      <c r="X3102" t="e">
        <f t="shared" si="1632"/>
        <v>#DIV/0!</v>
      </c>
      <c r="Y3102" t="str">
        <f t="shared" si="1633"/>
        <v>0.00096+4.99035709837432i</v>
      </c>
      <c r="Z3102" t="e">
        <f t="shared" si="1634"/>
        <v>#DIV/0!</v>
      </c>
      <c r="AA3102" t="e">
        <f t="shared" si="1635"/>
        <v>#DIV/0!</v>
      </c>
      <c r="AB3102" t="str">
        <f t="shared" si="1636"/>
        <v>0.116425883214505+0.0320383495468856i</v>
      </c>
      <c r="AC3102" t="str">
        <f t="shared" si="1637"/>
        <v>1.05636378021663-0.11354644853817i</v>
      </c>
      <c r="AD3102" t="str">
        <f t="shared" si="1638"/>
        <v>0.105732227101883+0.0416938456762532i</v>
      </c>
      <c r="AE3102" t="e">
        <f t="shared" si="1639"/>
        <v>#DIV/0!</v>
      </c>
      <c r="AF3102" t="str">
        <f t="shared" si="1640"/>
        <v>-18.8765028757315-2.93706554659098i</v>
      </c>
      <c r="AG3102" t="e">
        <f t="shared" si="1641"/>
        <v>#DIV/0!</v>
      </c>
      <c r="AH3102" t="e">
        <f t="shared" si="1642"/>
        <v>#DIV/0!</v>
      </c>
      <c r="AI3102" t="e">
        <f t="shared" si="1643"/>
        <v>#DIV/0!</v>
      </c>
      <c r="AJ3102" t="e">
        <f t="shared" si="1644"/>
        <v>#DIV/0!</v>
      </c>
      <c r="AK3102"/>
      <c r="AL3102"/>
      <c r="AM3102"/>
      <c r="AN3102"/>
    </row>
    <row r="3103" spans="1:40" x14ac:dyDescent="0.3">
      <c r="A3103"/>
      <c r="B3103">
        <f t="shared" si="1645"/>
        <v>1169000</v>
      </c>
      <c r="C3103" s="186" t="str">
        <f t="shared" si="1613"/>
        <v>-0.000354731289087371+0.00262984946732588i</v>
      </c>
      <c r="D3103" s="158" t="str">
        <f t="shared" si="1614"/>
        <v>-7.48066375449739-0.988308557720692i</v>
      </c>
      <c r="E3103" t="str">
        <f t="shared" si="1615"/>
        <v>69.2424202454696-1357.9315548998i</v>
      </c>
      <c r="F3103" t="str">
        <f t="shared" si="1616"/>
        <v>0.975384019297529+0.131539661343938i</v>
      </c>
      <c r="G3103" t="str">
        <f t="shared" si="1611"/>
        <v>0.975384019297529+0.131539661343938i</v>
      </c>
      <c r="H3103" t="str">
        <f t="shared" si="1617"/>
        <v>11.396740872814+1.94641292913945i</v>
      </c>
      <c r="I3103" t="str">
        <f t="shared" si="1618"/>
        <v>4590.65226505809i</v>
      </c>
      <c r="J3103" t="str">
        <f t="shared" si="1612"/>
        <v>-5218.63017000339+978.903343957362i</v>
      </c>
      <c r="K3103" t="str">
        <f t="shared" si="1619"/>
        <v>0.15939800823585-0.849766486091693i</v>
      </c>
      <c r="L3103" t="str">
        <f t="shared" si="1620"/>
        <v>0.0408253181459231-0.179873266088155i</v>
      </c>
      <c r="M3103" t="str">
        <f t="shared" si="1621"/>
        <v>0.200223326381773-1.02963975217985i</v>
      </c>
      <c r="N3103" t="str">
        <f t="shared" si="1622"/>
        <v>-14.944043270708i</v>
      </c>
      <c r="O3103" t="str">
        <f t="shared" si="1623"/>
        <v>-0.722129878448088-0.691757499888906i</v>
      </c>
      <c r="P3103" t="str">
        <f t="shared" si="1624"/>
        <v>1.72212987844809+0.691757499888906i</v>
      </c>
      <c r="Q3103" t="str">
        <f t="shared" si="1625"/>
        <v>-1.72212987844809+14.2522857708191i</v>
      </c>
      <c r="R3103" t="str">
        <f t="shared" si="1626"/>
        <v>0.0334479167669205-0.124873410756902i</v>
      </c>
      <c r="S3103" t="str">
        <f t="shared" si="1627"/>
        <v>1.6399498788157i</v>
      </c>
      <c r="T3103" t="str">
        <f t="shared" si="1628"/>
        <v>0.204786134838085+0.0548529070485489i</v>
      </c>
      <c r="U3103" t="e">
        <f t="shared" si="1629"/>
        <v>#DIV/0!</v>
      </c>
      <c r="V3103" t="str">
        <f t="shared" si="1630"/>
        <v>0.0000833333333333333-0.000226910383649694i</v>
      </c>
      <c r="W3103" t="e">
        <f t="shared" si="1631"/>
        <v>#DIV/0!</v>
      </c>
      <c r="X3103" t="e">
        <f t="shared" si="1632"/>
        <v>#DIV/0!</v>
      </c>
      <c r="Y3103" t="str">
        <f t="shared" si="1633"/>
        <v>0.00096+4.9946296643832i</v>
      </c>
      <c r="Z3103" t="e">
        <f t="shared" si="1634"/>
        <v>#DIV/0!</v>
      </c>
      <c r="AA3103" t="e">
        <f t="shared" si="1635"/>
        <v>#DIV/0!</v>
      </c>
      <c r="AB3103" t="str">
        <f t="shared" si="1636"/>
        <v>0.116858156825023+0.0313009941774419i</v>
      </c>
      <c r="AC3103" t="str">
        <f t="shared" si="1637"/>
        <v>1.05562647676219-0.114054614460247i</v>
      </c>
      <c r="AD3103" t="str">
        <f t="shared" si="1638"/>
        <v>0.106256206546256+0.0411319778396057i</v>
      </c>
      <c r="AE3103" t="e">
        <f t="shared" si="1639"/>
        <v>#DIV/0!</v>
      </c>
      <c r="AF3103" t="str">
        <f t="shared" si="1640"/>
        <v>-18.8774046273114-2.93472148686014i</v>
      </c>
      <c r="AG3103" t="e">
        <f t="shared" si="1641"/>
        <v>#DIV/0!</v>
      </c>
      <c r="AH3103" t="e">
        <f t="shared" si="1642"/>
        <v>#DIV/0!</v>
      </c>
      <c r="AI3103" t="e">
        <f t="shared" si="1643"/>
        <v>#DIV/0!</v>
      </c>
      <c r="AJ3103" t="e">
        <f t="shared" si="1644"/>
        <v>#DIV/0!</v>
      </c>
      <c r="AK3103"/>
      <c r="AL3103"/>
      <c r="AM3103"/>
      <c r="AN3103"/>
    </row>
    <row r="3104" spans="1:40" x14ac:dyDescent="0.3">
      <c r="A3104"/>
      <c r="B3104">
        <f t="shared" si="1645"/>
        <v>1170000</v>
      </c>
      <c r="C3104" s="186" t="str">
        <f t="shared" si="1613"/>
        <v>-0.000354145643274826+0.00262771122899631i</v>
      </c>
      <c r="D3104" s="158" t="str">
        <f t="shared" si="1614"/>
        <v>-7.48097083655206-0.987521266998117i</v>
      </c>
      <c r="E3104" t="str">
        <f t="shared" si="1615"/>
        <v>69.1244140192454-1356.77694176322i</v>
      </c>
      <c r="F3104" t="str">
        <f t="shared" si="1616"/>
        <v>0.975424659124384+0.131434833011359i</v>
      </c>
      <c r="G3104" t="str">
        <f t="shared" si="1611"/>
        <v>0.975424659124384+0.131434833011359i</v>
      </c>
      <c r="H3104" t="str">
        <f t="shared" si="1617"/>
        <v>11.3973333350235+1.94485975525063i</v>
      </c>
      <c r="I3104" t="str">
        <f t="shared" si="1618"/>
        <v>4594.57925587507i</v>
      </c>
      <c r="J3104" t="str">
        <f t="shared" si="1612"/>
        <v>-5227.56406682002+979.740729195991i</v>
      </c>
      <c r="K3104" t="str">
        <f t="shared" si="1619"/>
        <v>0.159134790912613-0.84908924368018i</v>
      </c>
      <c r="L3104" t="str">
        <f t="shared" si="1620"/>
        <v>0.0407589729713685-0.179734573557212i</v>
      </c>
      <c r="M3104" t="str">
        <f t="shared" si="1621"/>
        <v>0.199893763883982-1.02882381723739i</v>
      </c>
      <c r="N3104" t="str">
        <f t="shared" si="1622"/>
        <v>-14.9568268834289i</v>
      </c>
      <c r="O3104" t="str">
        <f t="shared" si="1623"/>
        <v>-0.730913792864974-0.68246979962467i</v>
      </c>
      <c r="P3104" t="str">
        <f t="shared" si="1624"/>
        <v>1.73091379286497+0.68246979962467i</v>
      </c>
      <c r="Q3104" t="str">
        <f t="shared" si="1625"/>
        <v>-1.73091379286497+14.2743570838042i</v>
      </c>
      <c r="R3104" t="str">
        <f t="shared" si="1626"/>
        <v>0.0326270680712403-0.125216738275254i</v>
      </c>
      <c r="S3104" t="str">
        <f t="shared" si="1627"/>
        <v>1.64135274440921i</v>
      </c>
      <c r="T3104" t="str">
        <f t="shared" si="1628"/>
        <v>0.205524837014058+0.0535525277207564i</v>
      </c>
      <c r="U3104" t="e">
        <f t="shared" si="1629"/>
        <v>#DIV/0!</v>
      </c>
      <c r="V3104" t="str">
        <f t="shared" si="1630"/>
        <v>0.0000833333333333333-0.000226716443150848i</v>
      </c>
      <c r="W3104" t="e">
        <f t="shared" si="1631"/>
        <v>#DIV/0!</v>
      </c>
      <c r="X3104" t="e">
        <f t="shared" si="1632"/>
        <v>#DIV/0!</v>
      </c>
      <c r="Y3104" t="str">
        <f t="shared" si="1633"/>
        <v>0.00096+4.99890223039208i</v>
      </c>
      <c r="Z3104" t="e">
        <f t="shared" si="1634"/>
        <v>#DIV/0!</v>
      </c>
      <c r="AA3104" t="e">
        <f t="shared" si="1635"/>
        <v>#DIV/0!</v>
      </c>
      <c r="AB3104" t="str">
        <f t="shared" si="1636"/>
        <v>0.117279686216137+0.030558952087828i</v>
      </c>
      <c r="AC3104" t="str">
        <f t="shared" si="1637"/>
        <v>1.05488325564265-0.114551590504103i</v>
      </c>
      <c r="AD3104" t="str">
        <f t="shared" si="1638"/>
        <v>0.106772999892689+0.0405637010726478i</v>
      </c>
      <c r="AE3104" t="e">
        <f t="shared" si="1639"/>
        <v>#DIV/0!</v>
      </c>
      <c r="AF3104" t="str">
        <f t="shared" si="1640"/>
        <v>-18.8783041715756-2.93238102224875i</v>
      </c>
      <c r="AG3104" t="e">
        <f t="shared" si="1641"/>
        <v>#DIV/0!</v>
      </c>
      <c r="AH3104" t="e">
        <f t="shared" si="1642"/>
        <v>#DIV/0!</v>
      </c>
      <c r="AI3104" t="e">
        <f t="shared" si="1643"/>
        <v>#DIV/0!</v>
      </c>
      <c r="AJ3104" t="e">
        <f t="shared" si="1644"/>
        <v>#DIV/0!</v>
      </c>
      <c r="AK3104"/>
      <c r="AL3104"/>
      <c r="AM3104"/>
      <c r="AN3104"/>
    </row>
    <row r="3105" spans="1:40" x14ac:dyDescent="0.3">
      <c r="A3105"/>
      <c r="B3105">
        <f t="shared" si="1645"/>
        <v>1171000</v>
      </c>
      <c r="C3105" s="186" t="str">
        <f t="shared" si="1613"/>
        <v>-0.000353561429734409+0.00262557637509581i</v>
      </c>
      <c r="D3105" s="158" t="str">
        <f t="shared" si="1614"/>
        <v>-7.48127716760001-0.986735180620884i</v>
      </c>
      <c r="E3105" t="str">
        <f t="shared" si="1615"/>
        <v>69.0067089437792-1355.62428530904i</v>
      </c>
      <c r="F3105" t="str">
        <f t="shared" si="1616"/>
        <v>0.975465199561571+0.131330165151733i</v>
      </c>
      <c r="G3105" t="str">
        <f t="shared" si="1611"/>
        <v>0.975465199561571+0.131330165151733i</v>
      </c>
      <c r="H3105" t="str">
        <f t="shared" si="1617"/>
        <v>11.3979243480353+1.94330896425093i</v>
      </c>
      <c r="I3105" t="str">
        <f t="shared" si="1618"/>
        <v>4598.50624669206i</v>
      </c>
      <c r="J3105" t="str">
        <f t="shared" si="1612"/>
        <v>-5236.50560271046+980.57811443462i</v>
      </c>
      <c r="K3105" t="str">
        <f t="shared" si="1619"/>
        <v>0.15887221751291-0.848413038058742i</v>
      </c>
      <c r="L3105" t="str">
        <f t="shared" si="1620"/>
        <v>0.0406927866282617-0.179596081917112i</v>
      </c>
      <c r="M3105" t="str">
        <f t="shared" si="1621"/>
        <v>0.199565004141172-1.02800911997585i</v>
      </c>
      <c r="N3105" t="str">
        <f t="shared" si="1622"/>
        <v>-14.9696104961498i</v>
      </c>
      <c r="O3105" t="str">
        <f t="shared" si="1623"/>
        <v>-0.739578262425239-0.673070571149909i</v>
      </c>
      <c r="P3105" t="str">
        <f t="shared" si="1624"/>
        <v>1.73957826242524+0.673070571149909i</v>
      </c>
      <c r="Q3105" t="str">
        <f t="shared" si="1625"/>
        <v>-1.73957826242524+14.2965399249999i</v>
      </c>
      <c r="R3105" t="str">
        <f t="shared" si="1626"/>
        <v>0.0318028022532925-0.125547981212614i</v>
      </c>
      <c r="S3105" t="str">
        <f t="shared" si="1627"/>
        <v>1.64275561000272i</v>
      </c>
      <c r="T3105" t="str">
        <f t="shared" si="1628"/>
        <v>0.206244650461538+0.0522442318154034i</v>
      </c>
      <c r="U3105" t="e">
        <f t="shared" si="1629"/>
        <v>#DIV/0!</v>
      </c>
      <c r="V3105" t="str">
        <f t="shared" si="1630"/>
        <v>0.0000833333333333333-0.000226522833891112i</v>
      </c>
      <c r="W3105" t="e">
        <f t="shared" si="1631"/>
        <v>#DIV/0!</v>
      </c>
      <c r="X3105" t="e">
        <f t="shared" si="1632"/>
        <v>#DIV/0!</v>
      </c>
      <c r="Y3105" t="str">
        <f t="shared" si="1633"/>
        <v>0.00096+5.00317479640096i</v>
      </c>
      <c r="Z3105" t="e">
        <f t="shared" si="1634"/>
        <v>#DIV/0!</v>
      </c>
      <c r="AA3105" t="e">
        <f t="shared" si="1635"/>
        <v>#DIV/0!</v>
      </c>
      <c r="AB3105" t="str">
        <f t="shared" si="1636"/>
        <v>0.117690437035751+0.029812392521175i</v>
      </c>
      <c r="AC3105" t="str">
        <f t="shared" si="1637"/>
        <v>1.05413430395448-0.115037332369749i</v>
      </c>
      <c r="AD3105" t="str">
        <f t="shared" si="1638"/>
        <v>0.107282531736052+0.0399891063442554i</v>
      </c>
      <c r="AE3105" t="e">
        <f t="shared" si="1639"/>
        <v>#DIV/0!</v>
      </c>
      <c r="AF3105" t="str">
        <f t="shared" si="1640"/>
        <v>-18.8792015156353-2.93004414487181i</v>
      </c>
      <c r="AG3105" t="e">
        <f t="shared" si="1641"/>
        <v>#DIV/0!</v>
      </c>
      <c r="AH3105" t="e">
        <f t="shared" si="1642"/>
        <v>#DIV/0!</v>
      </c>
      <c r="AI3105" t="e">
        <f t="shared" si="1643"/>
        <v>#DIV/0!</v>
      </c>
      <c r="AJ3105" t="e">
        <f t="shared" si="1644"/>
        <v>#DIV/0!</v>
      </c>
      <c r="AK3105"/>
      <c r="AL3105"/>
      <c r="AM3105"/>
      <c r="AN3105"/>
    </row>
    <row r="3106" spans="1:40" x14ac:dyDescent="0.3">
      <c r="A3106"/>
      <c r="B3106">
        <f t="shared" si="1645"/>
        <v>1172000</v>
      </c>
      <c r="C3106" s="186" t="str">
        <f t="shared" si="1613"/>
        <v>-0.00035297864385562+0.0026234448978218i</v>
      </c>
      <c r="D3106" s="158" t="str">
        <f t="shared" si="1614"/>
        <v>-7.48158275005895-0.985950295957511i</v>
      </c>
      <c r="E3106" t="str">
        <f t="shared" si="1615"/>
        <v>68.8893039961146-1354.47358058073i</v>
      </c>
      <c r="F3106" t="str">
        <f t="shared" si="1616"/>
        <v>0.97550564092905+0.131225657414019i</v>
      </c>
      <c r="G3106" t="str">
        <f t="shared" si="1611"/>
        <v>0.97550564092905+0.131225657414019i</v>
      </c>
      <c r="H3106" t="str">
        <f t="shared" si="1617"/>
        <v>11.3985139165158+1.94176055090884i</v>
      </c>
      <c r="I3106" t="str">
        <f t="shared" si="1618"/>
        <v>4602.43323750905i</v>
      </c>
      <c r="J3106" t="str">
        <f t="shared" si="1612"/>
        <v>-5245.45477767471+981.41549967325i</v>
      </c>
      <c r="K3106" t="str">
        <f t="shared" si="1619"/>
        <v>0.15861028596315-0.847737866959258i</v>
      </c>
      <c r="L3106" t="str">
        <f t="shared" si="1620"/>
        <v>0.0406267586191203-0.179457790766252i</v>
      </c>
      <c r="M3106" t="str">
        <f t="shared" si="1621"/>
        <v>0.19923704458227-1.02719565772551i</v>
      </c>
      <c r="N3106" t="str">
        <f t="shared" si="1622"/>
        <v>-14.9823941088707i</v>
      </c>
      <c r="O3106" t="str">
        <f t="shared" si="1623"/>
        <v>-0.748121871194013-0.663561350472711i</v>
      </c>
      <c r="P3106" t="str">
        <f t="shared" si="1624"/>
        <v>1.74812187119401+0.663561350472711i</v>
      </c>
      <c r="Q3106" t="str">
        <f t="shared" si="1625"/>
        <v>-1.74812187119401+14.318832758398i</v>
      </c>
      <c r="R3106" t="str">
        <f t="shared" si="1626"/>
        <v>0.0309753080354415-0.12586713701092i</v>
      </c>
      <c r="S3106" t="str">
        <f t="shared" si="1627"/>
        <v>1.64415847559623i</v>
      </c>
      <c r="T3106" t="str">
        <f t="shared" si="1628"/>
        <v>0.206945520115536+0.0509283152406751i</v>
      </c>
      <c r="U3106" t="e">
        <f t="shared" si="1629"/>
        <v>#DIV/0!</v>
      </c>
      <c r="V3106" t="str">
        <f t="shared" si="1630"/>
        <v>0.0000833333333333333-0.000226329555022605i</v>
      </c>
      <c r="W3106" t="e">
        <f t="shared" si="1631"/>
        <v>#DIV/0!</v>
      </c>
      <c r="X3106" t="e">
        <f t="shared" si="1632"/>
        <v>#DIV/0!</v>
      </c>
      <c r="Y3106" t="str">
        <f t="shared" si="1633"/>
        <v>0.00096+5.00744736240984i</v>
      </c>
      <c r="Z3106" t="e">
        <f t="shared" si="1634"/>
        <v>#DIV/0!</v>
      </c>
      <c r="AA3106" t="e">
        <f t="shared" si="1635"/>
        <v>#DIV/0!</v>
      </c>
      <c r="AB3106" t="str">
        <f t="shared" si="1636"/>
        <v>0.11809037786185+0.02906148433308i</v>
      </c>
      <c r="AC3106" t="str">
        <f t="shared" si="1637"/>
        <v>1.0533798083928-0.11551179910916i</v>
      </c>
      <c r="AD3106" t="str">
        <f t="shared" si="1638"/>
        <v>0.107784727794489+0.0394082854316807i</v>
      </c>
      <c r="AE3106" t="e">
        <f t="shared" si="1639"/>
        <v>#DIV/0!</v>
      </c>
      <c r="AF3106" t="str">
        <f t="shared" si="1640"/>
        <v>-18.8800966665748-2.92771084686635i</v>
      </c>
      <c r="AG3106" t="e">
        <f t="shared" si="1641"/>
        <v>#DIV/0!</v>
      </c>
      <c r="AH3106" t="e">
        <f t="shared" si="1642"/>
        <v>#DIV/0!</v>
      </c>
      <c r="AI3106" t="e">
        <f t="shared" si="1643"/>
        <v>#DIV/0!</v>
      </c>
      <c r="AJ3106" t="e">
        <f t="shared" si="1644"/>
        <v>#DIV/0!</v>
      </c>
      <c r="AK3106"/>
      <c r="AL3106"/>
      <c r="AM3106"/>
      <c r="AN3106"/>
    </row>
    <row r="3107" spans="1:40" x14ac:dyDescent="0.3">
      <c r="A3107"/>
      <c r="B3107">
        <f t="shared" si="1645"/>
        <v>1173000</v>
      </c>
      <c r="C3107" s="186" t="str">
        <f t="shared" si="1613"/>
        <v>-0.000352397281046241+0.00262131678939475i</v>
      </c>
      <c r="D3107" s="158" t="str">
        <f t="shared" si="1614"/>
        <v>-7.48188758633667-0.985166610383605i</v>
      </c>
      <c r="E3107" t="str">
        <f t="shared" si="1615"/>
        <v>68.7721981576319-1353.32482263843i</v>
      </c>
      <c r="F3107" t="str">
        <f t="shared" si="1616"/>
        <v>0.975545983545476+0.131121309448126i</v>
      </c>
      <c r="G3107" t="str">
        <f t="shared" si="1611"/>
        <v>0.975545983545476+0.131121309448126i</v>
      </c>
      <c r="H3107" t="str">
        <f t="shared" si="1617"/>
        <v>11.3991020451123+1.9402145100071i</v>
      </c>
      <c r="I3107" t="str">
        <f t="shared" si="1618"/>
        <v>4606.36022832603i</v>
      </c>
      <c r="J3107" t="str">
        <f t="shared" si="1612"/>
        <v>-5254.41159171277+982.252884911878i</v>
      </c>
      <c r="K3107" t="str">
        <f t="shared" si="1619"/>
        <v>0.158348994197975-0.847063728119812i</v>
      </c>
      <c r="L3107" t="str">
        <f t="shared" si="1620"/>
        <v>0.0405608884483705-0.179319699703967i</v>
      </c>
      <c r="M3107" t="str">
        <f t="shared" si="1621"/>
        <v>0.198909882646345-1.02638342782378i</v>
      </c>
      <c r="N3107" t="str">
        <f t="shared" si="1622"/>
        <v>-14.9951777215915i</v>
      </c>
      <c r="O3107" t="str">
        <f t="shared" si="1623"/>
        <v>-0.756543222987256-0.653943691576006i</v>
      </c>
      <c r="P3107" t="str">
        <f t="shared" si="1624"/>
        <v>1.75654322298726+0.653943691576006i</v>
      </c>
      <c r="Q3107" t="str">
        <f t="shared" si="1625"/>
        <v>-1.75654322298726+14.3412340300155i</v>
      </c>
      <c r="R3107" t="str">
        <f t="shared" si="1626"/>
        <v>0.0301447730260784-0.126174206206211i</v>
      </c>
      <c r="S3107" t="str">
        <f t="shared" si="1627"/>
        <v>1.64556134118974i</v>
      </c>
      <c r="T3107" t="str">
        <f t="shared" si="1628"/>
        <v>0.207627395988243+0.0496050731306539i</v>
      </c>
      <c r="U3107" t="e">
        <f t="shared" si="1629"/>
        <v>#DIV/0!</v>
      </c>
      <c r="V3107" t="str">
        <f t="shared" si="1630"/>
        <v>0.0000833333333333333-0.000226136605700335i</v>
      </c>
      <c r="W3107" t="e">
        <f t="shared" si="1631"/>
        <v>#DIV/0!</v>
      </c>
      <c r="X3107" t="e">
        <f t="shared" si="1632"/>
        <v>#DIV/0!</v>
      </c>
      <c r="Y3107" t="str">
        <f t="shared" si="1633"/>
        <v>0.00096+5.01171992841873i</v>
      </c>
      <c r="Z3107" t="e">
        <f t="shared" si="1634"/>
        <v>#DIV/0!</v>
      </c>
      <c r="AA3107" t="e">
        <f t="shared" si="1635"/>
        <v>#DIV/0!</v>
      </c>
      <c r="AB3107" t="str">
        <f t="shared" si="1636"/>
        <v>0.118479480169636+0.0283063959374101i</v>
      </c>
      <c r="AC3107" t="str">
        <f t="shared" si="1637"/>
        <v>1.05261995518812-0.115974953089239i</v>
      </c>
      <c r="AD3107" t="str">
        <f t="shared" si="1638"/>
        <v>0.108279514916086+0.0388213309076263i</v>
      </c>
      <c r="AE3107" t="e">
        <f t="shared" si="1639"/>
        <v>#DIV/0!</v>
      </c>
      <c r="AF3107" t="str">
        <f t="shared" si="1640"/>
        <v>-18.880989631449-2.92538112039071i</v>
      </c>
      <c r="AG3107" t="e">
        <f t="shared" si="1641"/>
        <v>#DIV/0!</v>
      </c>
      <c r="AH3107" t="e">
        <f t="shared" si="1642"/>
        <v>#DIV/0!</v>
      </c>
      <c r="AI3107" t="e">
        <f t="shared" si="1643"/>
        <v>#DIV/0!</v>
      </c>
      <c r="AJ3107" t="e">
        <f t="shared" si="1644"/>
        <v>#DIV/0!</v>
      </c>
      <c r="AK3107"/>
      <c r="AL3107"/>
      <c r="AM3107"/>
      <c r="AN3107"/>
    </row>
    <row r="3108" spans="1:40" x14ac:dyDescent="0.3">
      <c r="A3108"/>
      <c r="B3108">
        <f t="shared" si="1645"/>
        <v>1174000</v>
      </c>
      <c r="C3108" s="186" t="str">
        <f t="shared" si="1613"/>
        <v>-0.000351817336732268+0.00261919204205828i</v>
      </c>
      <c r="D3108" s="158" t="str">
        <f t="shared" si="1614"/>
        <v>-7.48219167883152-0.984384121281965i</v>
      </c>
      <c r="E3108" t="str">
        <f t="shared" si="1615"/>
        <v>68.6553904140234-1352.17800655887i</v>
      </c>
      <c r="F3108" t="str">
        <f t="shared" si="1616"/>
        <v>0.975586227728249+0.131017120904923i</v>
      </c>
      <c r="G3108" t="str">
        <f t="shared" si="1611"/>
        <v>0.975586227728249+0.131017120904923i</v>
      </c>
      <c r="H3108" t="str">
        <f t="shared" si="1617"/>
        <v>11.399688738454+1.93867083634282i</v>
      </c>
      <c r="I3108" t="str">
        <f t="shared" si="1618"/>
        <v>4610.28721914302i</v>
      </c>
      <c r="J3108" t="str">
        <f t="shared" si="1612"/>
        <v>-5263.37604482463+983.090270150507i</v>
      </c>
      <c r="K3108" t="str">
        <f t="shared" si="1619"/>
        <v>0.158088340160227-0.846390619284678i</v>
      </c>
      <c r="L3108" t="str">
        <f t="shared" si="1620"/>
        <v>0.0404951756223382-0.179181808330527i</v>
      </c>
      <c r="M3108" t="str">
        <f t="shared" si="1621"/>
        <v>0.198583515782565-1.0255724276152i</v>
      </c>
      <c r="N3108" t="str">
        <f t="shared" si="1622"/>
        <v>-15.0079613343124i</v>
      </c>
      <c r="O3108" t="str">
        <f t="shared" si="1623"/>
        <v>-0.764840941600182-0.644219166163308i</v>
      </c>
      <c r="P3108" t="str">
        <f t="shared" si="1624"/>
        <v>1.76484094160018+0.644219166163308i</v>
      </c>
      <c r="Q3108" t="str">
        <f t="shared" si="1625"/>
        <v>-1.76484094160018+14.3637421681491i</v>
      </c>
      <c r="R3108" t="str">
        <f t="shared" si="1626"/>
        <v>0.0293113836681442-0.126469192379464i</v>
      </c>
      <c r="S3108" t="str">
        <f t="shared" si="1627"/>
        <v>1.64696420678326i</v>
      </c>
      <c r="T3108" t="str">
        <f t="shared" si="1628"/>
        <v>0.208290233109763+0.0482747997527249i</v>
      </c>
      <c r="U3108" t="e">
        <f t="shared" si="1629"/>
        <v>#DIV/0!</v>
      </c>
      <c r="V3108" t="str">
        <f t="shared" si="1630"/>
        <v>0.0000833333333333333-0.000225943985082191i</v>
      </c>
      <c r="W3108" t="e">
        <f t="shared" si="1631"/>
        <v>#DIV/0!</v>
      </c>
      <c r="X3108" t="e">
        <f t="shared" si="1632"/>
        <v>#DIV/0!</v>
      </c>
      <c r="Y3108" t="str">
        <f t="shared" si="1633"/>
        <v>0.00096+5.01599249442761i</v>
      </c>
      <c r="Z3108" t="e">
        <f t="shared" si="1634"/>
        <v>#DIV/0!</v>
      </c>
      <c r="AA3108" t="e">
        <f t="shared" si="1635"/>
        <v>#DIV/0!</v>
      </c>
      <c r="AB3108" t="str">
        <f t="shared" si="1636"/>
        <v>0.118857718297706+0.0275472952534644i</v>
      </c>
      <c r="AC3108" t="str">
        <f t="shared" si="1637"/>
        <v>1.05185493004478-0.116426759953649i</v>
      </c>
      <c r="AD3108" t="str">
        <f t="shared" si="1638"/>
        <v>0.10876682108541+0.038228336127288i</v>
      </c>
      <c r="AE3108" t="e">
        <f t="shared" si="1639"/>
        <v>#DIV/0!</v>
      </c>
      <c r="AF3108" t="str">
        <f t="shared" si="1640"/>
        <v>-18.8818804172855-2.92305495762478i</v>
      </c>
      <c r="AG3108" t="e">
        <f t="shared" si="1641"/>
        <v>#DIV/0!</v>
      </c>
      <c r="AH3108" t="e">
        <f t="shared" si="1642"/>
        <v>#DIV/0!</v>
      </c>
      <c r="AI3108" t="e">
        <f t="shared" si="1643"/>
        <v>#DIV/0!</v>
      </c>
      <c r="AJ3108" t="e">
        <f t="shared" si="1644"/>
        <v>#DIV/0!</v>
      </c>
      <c r="AK3108"/>
      <c r="AL3108"/>
      <c r="AM3108"/>
      <c r="AN3108"/>
    </row>
    <row r="3109" spans="1:40" x14ac:dyDescent="0.3">
      <c r="A3109"/>
      <c r="B3109">
        <f t="shared" si="1645"/>
        <v>1175000</v>
      </c>
      <c r="C3109" s="186" t="str">
        <f t="shared" si="1613"/>
        <v>-0.000351238806357837+0.00261707064807905i</v>
      </c>
      <c r="D3109" s="158" t="str">
        <f t="shared" si="1614"/>
        <v>-7.48249502993236-0.983602826042507i</v>
      </c>
      <c r="E3109" t="str">
        <f t="shared" si="1615"/>
        <v>68.5388797552757-1351.03312743535i</v>
      </c>
      <c r="F3109" t="str">
        <f t="shared" si="1616"/>
        <v>0.975626373793514+0.130913091436232i</v>
      </c>
      <c r="G3109" t="str">
        <f t="shared" si="1611"/>
        <v>0.975626373793514+0.130913091436232i</v>
      </c>
      <c r="H3109" t="str">
        <f t="shared" si="1617"/>
        <v>11.4002740011517+1.93712952472742i</v>
      </c>
      <c r="I3109" t="str">
        <f t="shared" si="1618"/>
        <v>4614.21420996001i</v>
      </c>
      <c r="J3109" t="str">
        <f t="shared" si="1612"/>
        <v>-5272.3481370103+983.927655389137i</v>
      </c>
      <c r="K3109" t="str">
        <f t="shared" si="1619"/>
        <v>0.157828321800907-0.845718538204286i</v>
      </c>
      <c r="L3109" t="str">
        <f t="shared" si="1620"/>
        <v>0.0404296196492414-0.179044116247138i</v>
      </c>
      <c r="M3109" t="str">
        <f t="shared" si="1621"/>
        <v>0.198257941450148-1.02476265445142i</v>
      </c>
      <c r="N3109" t="str">
        <f t="shared" si="1622"/>
        <v>-15.0207449470333i</v>
      </c>
      <c r="O3109" t="str">
        <f t="shared" si="1623"/>
        <v>-0.773013671031756-0.634389363402326i</v>
      </c>
      <c r="P3109" t="str">
        <f t="shared" si="1624"/>
        <v>1.77301367103176+0.634389363402326i</v>
      </c>
      <c r="Q3109" t="str">
        <f t="shared" si="1625"/>
        <v>-1.77301367103176+14.386355583631i</v>
      </c>
      <c r="R3109" t="str">
        <f t="shared" si="1626"/>
        <v>0.028475325189462-0.126752102106704i</v>
      </c>
      <c r="S3109" t="str">
        <f t="shared" si="1627"/>
        <v>1.64836707237677i</v>
      </c>
      <c r="T3109" t="str">
        <f t="shared" si="1628"/>
        <v>0.208933991467229+0.04693778841753i</v>
      </c>
      <c r="U3109" t="e">
        <f t="shared" si="1629"/>
        <v>#DIV/0!</v>
      </c>
      <c r="V3109" t="str">
        <f t="shared" si="1630"/>
        <v>0.0000833333333333333-0.000225751692328929i</v>
      </c>
      <c r="W3109" t="e">
        <f t="shared" si="1631"/>
        <v>#DIV/0!</v>
      </c>
      <c r="X3109" t="e">
        <f t="shared" si="1632"/>
        <v>#DIV/0!</v>
      </c>
      <c r="Y3109" t="str">
        <f t="shared" si="1633"/>
        <v>0.00096+5.02026506043649i</v>
      </c>
      <c r="Z3109" t="e">
        <f t="shared" si="1634"/>
        <v>#DIV/0!</v>
      </c>
      <c r="AA3109" t="e">
        <f t="shared" si="1635"/>
        <v>#DIV/0!</v>
      </c>
      <c r="AB3109" t="str">
        <f t="shared" si="1636"/>
        <v>0.119225069413316+0.0267843496545909i</v>
      </c>
      <c r="AC3109" t="str">
        <f t="shared" si="1637"/>
        <v>1.05108491808093-0.116867188583544i</v>
      </c>
      <c r="AD3109" t="str">
        <f t="shared" si="1638"/>
        <v>0.109246575429927+0.0376293952154504i</v>
      </c>
      <c r="AE3109" t="e">
        <f t="shared" si="1639"/>
        <v>#DIV/0!</v>
      </c>
      <c r="AF3109" t="str">
        <f t="shared" si="1640"/>
        <v>-18.8827690310841-2.92073235076993i</v>
      </c>
      <c r="AG3109" t="e">
        <f t="shared" si="1641"/>
        <v>#DIV/0!</v>
      </c>
      <c r="AH3109" t="e">
        <f t="shared" si="1642"/>
        <v>#DIV/0!</v>
      </c>
      <c r="AI3109" t="e">
        <f t="shared" si="1643"/>
        <v>#DIV/0!</v>
      </c>
      <c r="AJ3109" t="e">
        <f t="shared" si="1644"/>
        <v>#DIV/0!</v>
      </c>
      <c r="AK3109"/>
      <c r="AL3109"/>
      <c r="AM3109"/>
      <c r="AN3109"/>
    </row>
    <row r="3110" spans="1:40" x14ac:dyDescent="0.3">
      <c r="A3110"/>
      <c r="B3110">
        <f t="shared" si="1645"/>
        <v>1176000</v>
      </c>
      <c r="C3110" s="186" t="str">
        <f t="shared" si="1613"/>
        <v>-0.000350661685385143+0.00261495259974671i</v>
      </c>
      <c r="D3110" s="158" t="str">
        <f t="shared" si="1614"/>
        <v>-7.48279764201864-0.982822722062334i</v>
      </c>
      <c r="E3110" t="str">
        <f t="shared" si="1615"/>
        <v>68.4226651756456-1349.89018037765i</v>
      </c>
      <c r="F3110" t="str">
        <f t="shared" si="1616"/>
        <v>0.975666422056176+0.130809220694834i</v>
      </c>
      <c r="G3110" t="str">
        <f t="shared" si="1611"/>
        <v>0.975666422056176+0.130809220694834i</v>
      </c>
      <c r="H3110" t="str">
        <f t="shared" si="1617"/>
        <v>11.4008578377979+1.93559056998668i</v>
      </c>
      <c r="I3110" t="str">
        <f t="shared" si="1618"/>
        <v>4618.141200777i</v>
      </c>
      <c r="J3110" t="str">
        <f t="shared" si="1612"/>
        <v>-5281.32786826977+984.765040627765i</v>
      </c>
      <c r="K3110" t="str">
        <f t="shared" si="1619"/>
        <v>0.157568937079131-0.845047482635219i</v>
      </c>
      <c r="L3110" t="str">
        <f t="shared" si="1620"/>
        <v>0.0403642200391803-0.178906623055936i</v>
      </c>
      <c r="M3110" t="str">
        <f t="shared" si="1621"/>
        <v>0.197933157118311-1.02395410569115i</v>
      </c>
      <c r="N3110" t="str">
        <f t="shared" si="1622"/>
        <v>-15.0335285597542i</v>
      </c>
      <c r="O3110" t="str">
        <f t="shared" si="1623"/>
        <v>-0.781060075706559-0.624455889664966i</v>
      </c>
      <c r="P3110" t="str">
        <f t="shared" si="1624"/>
        <v>1.78106007570656+0.624455889664966i</v>
      </c>
      <c r="Q3110" t="str">
        <f t="shared" si="1625"/>
        <v>-1.78106007570656+14.4090726700892i</v>
      </c>
      <c r="R3110" t="str">
        <f t="shared" si="1626"/>
        <v>0.027636781554754-0.127022944908461i</v>
      </c>
      <c r="S3110" t="str">
        <f t="shared" si="1627"/>
        <v>1.64976993797029i</v>
      </c>
      <c r="T3110" t="str">
        <f t="shared" si="1628"/>
        <v>0.209558635942435+0.045594331391285i</v>
      </c>
      <c r="U3110" t="e">
        <f t="shared" si="1629"/>
        <v>#DIV/0!</v>
      </c>
      <c r="V3110" t="str">
        <f t="shared" si="1630"/>
        <v>0.0000833333333333333-0.00022555972660416i</v>
      </c>
      <c r="W3110" t="e">
        <f t="shared" si="1631"/>
        <v>#DIV/0!</v>
      </c>
      <c r="X3110" t="e">
        <f t="shared" si="1632"/>
        <v>#DIV/0!</v>
      </c>
      <c r="Y3110" t="str">
        <f t="shared" si="1633"/>
        <v>0.00096+5.02453762644537i</v>
      </c>
      <c r="Z3110" t="e">
        <f t="shared" si="1634"/>
        <v>#DIV/0!</v>
      </c>
      <c r="AA3110" t="e">
        <f t="shared" si="1635"/>
        <v>#DIV/0!</v>
      </c>
      <c r="AB3110" t="str">
        <f t="shared" si="1636"/>
        <v>0.119581513476784+0.0260177259181512i</v>
      </c>
      <c r="AC3110" t="str">
        <f t="shared" si="1637"/>
        <v>1.05031010377008-0.117296211057296i</v>
      </c>
      <c r="AD3110" t="str">
        <f t="shared" si="1638"/>
        <v>0.109718708226319+0.0370246030535303i</v>
      </c>
      <c r="AE3110" t="e">
        <f t="shared" si="1639"/>
        <v>#DIV/0!</v>
      </c>
      <c r="AF3110" t="str">
        <f t="shared" si="1640"/>
        <v>-18.8836554798165-2.91841329204901i</v>
      </c>
      <c r="AG3110" t="e">
        <f t="shared" si="1641"/>
        <v>#DIV/0!</v>
      </c>
      <c r="AH3110" t="e">
        <f t="shared" si="1642"/>
        <v>#DIV/0!</v>
      </c>
      <c r="AI3110" t="e">
        <f t="shared" si="1643"/>
        <v>#DIV/0!</v>
      </c>
      <c r="AJ3110" t="e">
        <f t="shared" si="1644"/>
        <v>#DIV/0!</v>
      </c>
      <c r="AK3110"/>
      <c r="AL3110"/>
      <c r="AM3110"/>
      <c r="AN3110"/>
    </row>
    <row r="3111" spans="1:40" x14ac:dyDescent="0.3">
      <c r="A3111"/>
      <c r="B3111">
        <f t="shared" si="1645"/>
        <v>1177000</v>
      </c>
      <c r="C3111" s="186" t="str">
        <f t="shared" si="1613"/>
        <v>-0.000350085969294311+0.00261283788937365i</v>
      </c>
      <c r="D3111" s="158" t="str">
        <f t="shared" si="1614"/>
        <v>-7.48309951746021-0.982043806745552i</v>
      </c>
      <c r="E3111" t="str">
        <f t="shared" si="1615"/>
        <v>68.3067456736369-1348.74916051191i</v>
      </c>
      <c r="F3111" t="str">
        <f t="shared" si="1616"/>
        <v>0.975706372829863+0.130705508334446i</v>
      </c>
      <c r="G3111" t="str">
        <f t="shared" si="1611"/>
        <v>0.975706372829863+0.130705508334446i</v>
      </c>
      <c r="H3111" t="str">
        <f t="shared" si="1617"/>
        <v>11.4014402529669+1.93405396696042i</v>
      </c>
      <c r="I3111" t="str">
        <f t="shared" si="1618"/>
        <v>4622.06819159398i</v>
      </c>
      <c r="J3111" t="str">
        <f t="shared" si="1612"/>
        <v>-5290.31523860305+985.602425866395i</v>
      </c>
      <c r="K3111" t="str">
        <f t="shared" si="1619"/>
        <v>0.157310183962103-0.84437745034018i</v>
      </c>
      <c r="L3111" t="str">
        <f t="shared" si="1620"/>
        <v>0.0402989763041299-0.178769328359987i</v>
      </c>
      <c r="M3111" t="str">
        <f t="shared" si="1621"/>
        <v>0.197609160266233-1.02314677870017i</v>
      </c>
      <c r="N3111" t="str">
        <f t="shared" si="1622"/>
        <v>-15.0463121724751i</v>
      </c>
      <c r="O3111" t="str">
        <f t="shared" si="1623"/>
        <v>-0.788978840692977-0.614420368264892i</v>
      </c>
      <c r="P3111" t="str">
        <f t="shared" si="1624"/>
        <v>1.78897884069298+0.614420368264892i</v>
      </c>
      <c r="Q3111" t="str">
        <f t="shared" si="1625"/>
        <v>-1.78897884069298+14.4318918042102i</v>
      </c>
      <c r="R3111" t="str">
        <f t="shared" si="1626"/>
        <v>0.0267959354194303-0.127281733198626i</v>
      </c>
      <c r="S3111" t="str">
        <f t="shared" si="1627"/>
        <v>1.65117280356379i</v>
      </c>
      <c r="T3111" t="str">
        <f t="shared" si="1628"/>
        <v>0.210164136248034+0.044244719810615i</v>
      </c>
      <c r="U3111" t="e">
        <f t="shared" si="1629"/>
        <v>#DIV/0!</v>
      </c>
      <c r="V3111" t="str">
        <f t="shared" si="1630"/>
        <v>0.0000833333333333333-0.000225368087074335i</v>
      </c>
      <c r="W3111" t="e">
        <f t="shared" si="1631"/>
        <v>#DIV/0!</v>
      </c>
      <c r="X3111" t="e">
        <f t="shared" si="1632"/>
        <v>#DIV/0!</v>
      </c>
      <c r="Y3111" t="str">
        <f t="shared" si="1633"/>
        <v>0.00096+5.02881019245425i</v>
      </c>
      <c r="Z3111" t="e">
        <f t="shared" si="1634"/>
        <v>#DIV/0!</v>
      </c>
      <c r="AA3111" t="e">
        <f t="shared" si="1635"/>
        <v>#DIV/0!</v>
      </c>
      <c r="AB3111" t="str">
        <f t="shared" si="1636"/>
        <v>0.119927033205086+0.0252475901769229i</v>
      </c>
      <c r="AC3111" t="str">
        <f t="shared" si="1637"/>
        <v>1.04953067088434-0.117713802609244i</v>
      </c>
      <c r="AD3111" t="str">
        <f t="shared" si="1638"/>
        <v>0.110183150906669+0.036414055266639i</v>
      </c>
      <c r="AE3111" t="e">
        <f t="shared" si="1639"/>
        <v>#DIV/0!</v>
      </c>
      <c r="AF3111" t="str">
        <f t="shared" si="1640"/>
        <v>-18.8845397704271-2.91609777370597i</v>
      </c>
      <c r="AG3111" t="e">
        <f t="shared" si="1641"/>
        <v>#DIV/0!</v>
      </c>
      <c r="AH3111" t="e">
        <f t="shared" si="1642"/>
        <v>#DIV/0!</v>
      </c>
      <c r="AI3111" t="e">
        <f t="shared" si="1643"/>
        <v>#DIV/0!</v>
      </c>
      <c r="AJ3111" t="e">
        <f t="shared" si="1644"/>
        <v>#DIV/0!</v>
      </c>
      <c r="AK3111"/>
      <c r="AL3111"/>
      <c r="AM3111"/>
      <c r="AN3111"/>
    </row>
    <row r="3112" spans="1:40" x14ac:dyDescent="0.3">
      <c r="A3112"/>
      <c r="B3112">
        <f t="shared" si="1645"/>
        <v>1178000</v>
      </c>
      <c r="C3112" s="186" t="str">
        <f t="shared" si="1613"/>
        <v>-0.000349511653583363+0.00261072650929518i</v>
      </c>
      <c r="D3112" s="158" t="str">
        <f t="shared" si="1614"/>
        <v>-7.48340065861767-0.981266077503389i</v>
      </c>
      <c r="E3112" t="str">
        <f t="shared" si="1615"/>
        <v>68.1911202519825-1347.61006298065i</v>
      </c>
      <c r="F3112" t="str">
        <f t="shared" si="1616"/>
        <v>0.975746226426982+0.130601954009737i</v>
      </c>
      <c r="G3112" t="str">
        <f t="shared" si="1611"/>
        <v>0.975746226426982+0.130601954009737i</v>
      </c>
      <c r="H3112" t="str">
        <f t="shared" si="1617"/>
        <v>11.4020212512148+1.93251971050276i</v>
      </c>
      <c r="I3112" t="str">
        <f t="shared" si="1618"/>
        <v>4625.99518241097i</v>
      </c>
      <c r="J3112" t="str">
        <f t="shared" si="1612"/>
        <v>-5299.31024801014+986.439811105023i</v>
      </c>
      <c r="K3112" t="str">
        <f t="shared" si="1619"/>
        <v>0.157052060425068-0.843708439087988i</v>
      </c>
      <c r="L3112" t="str">
        <f t="shared" si="1620"/>
        <v>0.0402338879579312-0.178632231763283i</v>
      </c>
      <c r="M3112" t="str">
        <f t="shared" si="1621"/>
        <v>0.197285948382999-1.02234067085127i</v>
      </c>
      <c r="N3112" t="str">
        <f t="shared" si="1622"/>
        <v>-15.0590957851959i</v>
      </c>
      <c r="O3112" t="str">
        <f t="shared" si="1623"/>
        <v>-0.79676867191803-0.604284439192322i</v>
      </c>
      <c r="P3112" t="str">
        <f t="shared" si="1624"/>
        <v>1.79676867191803+0.604284439192322i</v>
      </c>
      <c r="Q3112" t="str">
        <f t="shared" si="1625"/>
        <v>-1.79676867191803+14.4548113460036i</v>
      </c>
      <c r="R3112" t="str">
        <f t="shared" si="1626"/>
        <v>0.0259529680851192-0.127528482232756i</v>
      </c>
      <c r="S3112" t="str">
        <f t="shared" si="1627"/>
        <v>1.6525756691573i</v>
      </c>
      <c r="T3112" t="str">
        <f t="shared" si="1628"/>
        <v>0.210750466862412+0.0428892435998839i</v>
      </c>
      <c r="U3112" t="e">
        <f t="shared" si="1629"/>
        <v>#DIV/0!</v>
      </c>
      <c r="V3112" t="str">
        <f t="shared" si="1630"/>
        <v>0.0000833333333333333-0.000225176772908737i</v>
      </c>
      <c r="W3112" t="e">
        <f t="shared" si="1631"/>
        <v>#DIV/0!</v>
      </c>
      <c r="X3112" t="e">
        <f t="shared" si="1632"/>
        <v>#DIV/0!</v>
      </c>
      <c r="Y3112" t="str">
        <f t="shared" si="1633"/>
        <v>0.00096+5.03308275846314i</v>
      </c>
      <c r="Z3112" t="e">
        <f t="shared" si="1634"/>
        <v>#DIV/0!</v>
      </c>
      <c r="AA3112" t="e">
        <f t="shared" si="1635"/>
        <v>#DIV/0!</v>
      </c>
      <c r="AB3112" t="str">
        <f t="shared" si="1636"/>
        <v>0.120261614034694+0.0244741078719248i</v>
      </c>
      <c r="AC3112" t="str">
        <f t="shared" si="1637"/>
        <v>1.04874680243917-0.118119941587545i</v>
      </c>
      <c r="AD3112" t="str">
        <f t="shared" si="1638"/>
        <v>0.110639836064551+0.035797848210653i</v>
      </c>
      <c r="AE3112" t="e">
        <f t="shared" si="1639"/>
        <v>#DIV/0!</v>
      </c>
      <c r="AF3112" t="str">
        <f t="shared" si="1640"/>
        <v>-18.8854219098325-2.91378578800615i</v>
      </c>
      <c r="AG3112" t="e">
        <f t="shared" si="1641"/>
        <v>#DIV/0!</v>
      </c>
      <c r="AH3112" t="e">
        <f t="shared" si="1642"/>
        <v>#DIV/0!</v>
      </c>
      <c r="AI3112" t="e">
        <f t="shared" si="1643"/>
        <v>#DIV/0!</v>
      </c>
      <c r="AJ3112" t="e">
        <f t="shared" si="1644"/>
        <v>#DIV/0!</v>
      </c>
      <c r="AK3112"/>
      <c r="AL3112"/>
      <c r="AM3112"/>
      <c r="AN3112"/>
    </row>
    <row r="3113" spans="1:40" x14ac:dyDescent="0.3">
      <c r="A3113"/>
      <c r="B3113">
        <f t="shared" si="1645"/>
        <v>1179000</v>
      </c>
      <c r="C3113" s="186" t="str">
        <f t="shared" si="1613"/>
        <v>-0.000348938733768129+0.00260861845186926i</v>
      </c>
      <c r="D3113" s="158" t="str">
        <f t="shared" si="1614"/>
        <v>-7.48370106784238-0.980489531754155i</v>
      </c>
      <c r="E3113" t="str">
        <f t="shared" si="1615"/>
        <v>68.0757879176213-1346.47288294265i</v>
      </c>
      <c r="F3113" t="str">
        <f t="shared" si="1616"/>
        <v>0.975785983158716+0.130498557376324i</v>
      </c>
      <c r="G3113" t="str">
        <f t="shared" si="1611"/>
        <v>0.975785983158716+0.130498557376324i</v>
      </c>
      <c r="H3113" t="str">
        <f t="shared" si="1617"/>
        <v>11.40260083708+1.93098779548196i</v>
      </c>
      <c r="I3113" t="str">
        <f t="shared" si="1618"/>
        <v>4629.92217322796i</v>
      </c>
      <c r="J3113" t="str">
        <f t="shared" si="1612"/>
        <v>-5308.31289649103+987.277196343652i</v>
      </c>
      <c r="K3113" t="str">
        <f t="shared" si="1619"/>
        <v>0.156794564451278-0.843040446653546i</v>
      </c>
      <c r="L3113" t="str">
        <f t="shared" si="1620"/>
        <v>0.0401689545162828-0.178495332870744i</v>
      </c>
      <c r="M3113" t="str">
        <f t="shared" si="1621"/>
        <v>0.196963518967561-1.02153577952429i</v>
      </c>
      <c r="N3113" t="str">
        <f t="shared" si="1622"/>
        <v>-15.0718793979168i</v>
      </c>
      <c r="O3113" t="str">
        <f t="shared" si="1623"/>
        <v>-0.804428296379079-0.594049758845715i</v>
      </c>
      <c r="P3113" t="str">
        <f t="shared" si="1624"/>
        <v>1.80442829637908+0.594049758845715i</v>
      </c>
      <c r="Q3113" t="str">
        <f t="shared" si="1625"/>
        <v>-1.80442829637908+14.4778296390711i</v>
      </c>
      <c r="R3113" t="str">
        <f t="shared" si="1626"/>
        <v>0.0251080594568963-0.127763210055907i</v>
      </c>
      <c r="S3113" t="str">
        <f t="shared" si="1627"/>
        <v>1.65397853475081i</v>
      </c>
      <c r="T3113" t="str">
        <f t="shared" si="1628"/>
        <v>0.211317606963329+0.0415281913909536i</v>
      </c>
      <c r="U3113" t="e">
        <f t="shared" si="1629"/>
        <v>#DIV/0!</v>
      </c>
      <c r="V3113" t="str">
        <f t="shared" si="1630"/>
        <v>0.0000833333333333333-0.000224985783279468i</v>
      </c>
      <c r="W3113" t="e">
        <f t="shared" si="1631"/>
        <v>#DIV/0!</v>
      </c>
      <c r="X3113" t="e">
        <f t="shared" si="1632"/>
        <v>#DIV/0!</v>
      </c>
      <c r="Y3113" t="str">
        <f t="shared" si="1633"/>
        <v>0.00096+5.03735532447202i</v>
      </c>
      <c r="Z3113" t="e">
        <f t="shared" si="1634"/>
        <v>#DIV/0!</v>
      </c>
      <c r="AA3113" t="e">
        <f t="shared" si="1635"/>
        <v>#DIV/0!</v>
      </c>
      <c r="AB3113" t="str">
        <f t="shared" si="1636"/>
        <v>0.120585244083706+0.0236974437066288i</v>
      </c>
      <c r="AC3113" t="str">
        <f t="shared" si="1637"/>
        <v>1.04795868063987-0.118514609411182i</v>
      </c>
      <c r="AD3113" t="str">
        <f t="shared" si="1638"/>
        <v>0.111088697461003+0.0351760789592471i</v>
      </c>
      <c r="AE3113" t="e">
        <f t="shared" si="1639"/>
        <v>#DIV/0!</v>
      </c>
      <c r="AF3113" t="str">
        <f t="shared" si="1640"/>
        <v>-18.8863019049224-2.91147732723612i</v>
      </c>
      <c r="AG3113" t="e">
        <f t="shared" si="1641"/>
        <v>#DIV/0!</v>
      </c>
      <c r="AH3113" t="e">
        <f t="shared" si="1642"/>
        <v>#DIV/0!</v>
      </c>
      <c r="AI3113" t="e">
        <f t="shared" si="1643"/>
        <v>#DIV/0!</v>
      </c>
      <c r="AJ3113" t="e">
        <f t="shared" si="1644"/>
        <v>#DIV/0!</v>
      </c>
      <c r="AK3113"/>
      <c r="AL3113"/>
      <c r="AM3113"/>
      <c r="AN3113"/>
    </row>
    <row r="3114" spans="1:40" x14ac:dyDescent="0.3">
      <c r="A3114"/>
      <c r="B3114">
        <f t="shared" si="1645"/>
        <v>1180000</v>
      </c>
      <c r="C3114" s="186" t="str">
        <f t="shared" si="1613"/>
        <v>-0.000348367205382119+0.00260651370947642i</v>
      </c>
      <c r="D3114" s="158" t="str">
        <f t="shared" si="1614"/>
        <v>-7.48400074747619-0.979714166923109i</v>
      </c>
      <c r="E3114" t="str">
        <f t="shared" si="1615"/>
        <v>67.9607476816747-1345.33761557286i</v>
      </c>
      <c r="F3114" t="str">
        <f t="shared" si="1616"/>
        <v>0.97582564333499+0.130395318090751i</v>
      </c>
      <c r="G3114" t="str">
        <f t="shared" si="1611"/>
        <v>0.97582564333499+0.130395318090751i</v>
      </c>
      <c r="H3114" t="str">
        <f t="shared" si="1617"/>
        <v>11.4031790150826+1.92945821678025i</v>
      </c>
      <c r="I3114" t="str">
        <f t="shared" si="1618"/>
        <v>4633.84916404494i</v>
      </c>
      <c r="J3114" t="str">
        <f t="shared" si="1612"/>
        <v>-5317.32318404573+988.114581582282i</v>
      </c>
      <c r="K3114" t="str">
        <f t="shared" si="1619"/>
        <v>0.156537694031955-0.842373470817827i</v>
      </c>
      <c r="L3114" t="str">
        <f t="shared" si="1620"/>
        <v>0.0401041754967325-0.178358631288212i</v>
      </c>
      <c r="M3114" t="str">
        <f t="shared" si="1621"/>
        <v>0.196641869528688-1.02073210210604i</v>
      </c>
      <c r="N3114" t="str">
        <f t="shared" si="1622"/>
        <v>-15.0846630106377i</v>
      </c>
      <c r="O3114" t="str">
        <f t="shared" si="1623"/>
        <v>-0.811956462351503-0.583717999761556i</v>
      </c>
      <c r="P3114" t="str">
        <f t="shared" si="1624"/>
        <v>1.8119564623515+0.583717999761556i</v>
      </c>
      <c r="Q3114" t="str">
        <f t="shared" si="1625"/>
        <v>-1.8119564623515+14.5009450108761i</v>
      </c>
      <c r="R3114" t="str">
        <f t="shared" si="1626"/>
        <v>0.0242613880023021-0.127985937450001i</v>
      </c>
      <c r="S3114" t="str">
        <f t="shared" si="1627"/>
        <v>1.65538140034433i</v>
      </c>
      <c r="T3114" t="str">
        <f t="shared" si="1628"/>
        <v>0.211865540360364+0.040161850445548i</v>
      </c>
      <c r="U3114" t="e">
        <f t="shared" si="1629"/>
        <v>#DIV/0!</v>
      </c>
      <c r="V3114" t="str">
        <f t="shared" si="1630"/>
        <v>0.0000833333333333333-0.000224795117361434i</v>
      </c>
      <c r="W3114" t="e">
        <f t="shared" si="1631"/>
        <v>#DIV/0!</v>
      </c>
      <c r="X3114" t="e">
        <f t="shared" si="1632"/>
        <v>#DIV/0!</v>
      </c>
      <c r="Y3114" t="str">
        <f t="shared" si="1633"/>
        <v>0.00096+5.0416278904809i</v>
      </c>
      <c r="Z3114" t="e">
        <f t="shared" si="1634"/>
        <v>#DIV/0!</v>
      </c>
      <c r="AA3114" t="e">
        <f t="shared" si="1635"/>
        <v>#DIV/0!</v>
      </c>
      <c r="AB3114" t="str">
        <f t="shared" si="1636"/>
        <v>0.120897914113301+0.0229177616026578i</v>
      </c>
      <c r="AC3114" t="str">
        <f t="shared" si="1637"/>
        <v>1.0471664868296-0.118897790526146i</v>
      </c>
      <c r="AD3114" t="str">
        <f t="shared" si="1638"/>
        <v>0.111529670030376+0.0345488452909845i</v>
      </c>
      <c r="AE3114" t="e">
        <f t="shared" si="1639"/>
        <v>#DIV/0!</v>
      </c>
      <c r="AF3114" t="str">
        <f t="shared" si="1640"/>
        <v>-18.8871797625588-2.90917238370336i</v>
      </c>
      <c r="AG3114" t="e">
        <f t="shared" si="1641"/>
        <v>#DIV/0!</v>
      </c>
      <c r="AH3114" t="e">
        <f t="shared" si="1642"/>
        <v>#DIV/0!</v>
      </c>
      <c r="AI3114" t="e">
        <f t="shared" si="1643"/>
        <v>#DIV/0!</v>
      </c>
      <c r="AJ3114" t="e">
        <f t="shared" si="1644"/>
        <v>#DIV/0!</v>
      </c>
      <c r="AK3114"/>
      <c r="AL3114"/>
      <c r="AM3114"/>
      <c r="AN3114"/>
    </row>
    <row r="3115" spans="1:40" x14ac:dyDescent="0.3">
      <c r="A3115"/>
      <c r="B3115">
        <f t="shared" si="1645"/>
        <v>1181000</v>
      </c>
      <c r="C3115" s="186" t="str">
        <f t="shared" si="1613"/>
        <v>-0.000347797063976495+0.00260441227451984i</v>
      </c>
      <c r="D3115" s="158" t="str">
        <f t="shared" si="1614"/>
        <v>-7.48429969985195-0.97893998044259i</v>
      </c>
      <c r="E3115" t="str">
        <f t="shared" si="1615"/>
        <v>67.8459985594298-1344.20425606239i</v>
      </c>
      <c r="F3115" t="str">
        <f t="shared" si="1616"/>
        <v>0.975865207264539+0.13029223581051i</v>
      </c>
      <c r="G3115" t="str">
        <f t="shared" si="1611"/>
        <v>0.975865207264539+0.13029223581051i</v>
      </c>
      <c r="H3115" t="str">
        <f t="shared" si="1617"/>
        <v>11.4037557897252+1.92793096929402i</v>
      </c>
      <c r="I3115" t="str">
        <f t="shared" si="1618"/>
        <v>4637.77615486193i</v>
      </c>
      <c r="J3115" t="str">
        <f t="shared" si="1612"/>
        <v>-5326.34111067424+988.951966820911i</v>
      </c>
      <c r="K3115" t="str">
        <f t="shared" si="1619"/>
        <v>0.156281447166252-0.841707509367858i</v>
      </c>
      <c r="L3115" t="str">
        <f t="shared" si="1620"/>
        <v>0.0400395504186698-0.178222126622451i</v>
      </c>
      <c r="M3115" t="str">
        <f t="shared" si="1621"/>
        <v>0.196320997584922-1.01992963599031i</v>
      </c>
      <c r="N3115" t="str">
        <f t="shared" si="1622"/>
        <v>-15.0974466233586i</v>
      </c>
      <c r="O3115" t="str">
        <f t="shared" si="1623"/>
        <v>-0.819351939593497-0.57329085034071i</v>
      </c>
      <c r="P3115" t="str">
        <f t="shared" si="1624"/>
        <v>1.8193519395935+0.57329085034071i</v>
      </c>
      <c r="Q3115" t="str">
        <f t="shared" si="1625"/>
        <v>-1.8193519395935+14.5241557730179i</v>
      </c>
      <c r="R3115" t="str">
        <f t="shared" si="1626"/>
        <v>0.0234131307120079-0.128196687880845i</v>
      </c>
      <c r="S3115" t="str">
        <f t="shared" si="1627"/>
        <v>1.65678426593784i</v>
      </c>
      <c r="T3115" t="str">
        <f t="shared" si="1628"/>
        <v>0.212394255426328+0.0387905065800007i</v>
      </c>
      <c r="U3115" t="e">
        <f t="shared" si="1629"/>
        <v>#DIV/0!</v>
      </c>
      <c r="V3115" t="str">
        <f t="shared" si="1630"/>
        <v>0.0000833333333333333-0.000224604774332339i</v>
      </c>
      <c r="W3115" t="e">
        <f t="shared" si="1631"/>
        <v>#DIV/0!</v>
      </c>
      <c r="X3115" t="e">
        <f t="shared" si="1632"/>
        <v>#DIV/0!</v>
      </c>
      <c r="Y3115" t="str">
        <f t="shared" si="1633"/>
        <v>0.00096+5.04590045648978i</v>
      </c>
      <c r="Z3115" t="e">
        <f t="shared" si="1634"/>
        <v>#DIV/0!</v>
      </c>
      <c r="AA3115" t="e">
        <f t="shared" si="1635"/>
        <v>#DIV/0!</v>
      </c>
      <c r="AB3115" t="str">
        <f t="shared" si="1636"/>
        <v>0.121199617488595+0.0221352246568442i</v>
      </c>
      <c r="AC3115" t="str">
        <f t="shared" si="1637"/>
        <v>1.04637040143909-0.119269472360909i</v>
      </c>
      <c r="AD3115" t="str">
        <f t="shared" si="1638"/>
        <v>0.111962689886095+0.0339162456763478i</v>
      </c>
      <c r="AE3115" t="e">
        <f t="shared" si="1639"/>
        <v>#DIV/0!</v>
      </c>
      <c r="AF3115" t="str">
        <f t="shared" si="1640"/>
        <v>-18.8880554895771-2.90687094973661i</v>
      </c>
      <c r="AG3115" t="e">
        <f t="shared" si="1641"/>
        <v>#DIV/0!</v>
      </c>
      <c r="AH3115" t="e">
        <f t="shared" si="1642"/>
        <v>#DIV/0!</v>
      </c>
      <c r="AI3115" t="e">
        <f t="shared" si="1643"/>
        <v>#DIV/0!</v>
      </c>
      <c r="AJ3115" t="e">
        <f t="shared" si="1644"/>
        <v>#DIV/0!</v>
      </c>
      <c r="AK3115"/>
      <c r="AL3115"/>
      <c r="AM3115"/>
      <c r="AN3115"/>
    </row>
    <row r="3116" spans="1:40" x14ac:dyDescent="0.3">
      <c r="A3116"/>
      <c r="B3116">
        <f t="shared" si="1645"/>
        <v>1182000</v>
      </c>
      <c r="C3116" s="186" t="str">
        <f t="shared" si="1613"/>
        <v>-0.000347228305119953+0.00260231413942506i</v>
      </c>
      <c r="D3116" s="158" t="str">
        <f t="shared" si="1614"/>
        <v>-7.48459792729308-0.978166969751895i</v>
      </c>
      <c r="E3116" t="str">
        <f t="shared" si="1615"/>
        <v>67.7315395703162-1343.07279961843i</v>
      </c>
      <c r="F3116" t="str">
        <f t="shared" si="1616"/>
        <v>0.975904675254846+0.13018931019402i</v>
      </c>
      <c r="G3116" t="str">
        <f t="shared" si="1611"/>
        <v>0.975904675254846+0.13018931019402i</v>
      </c>
      <c r="H3116" t="str">
        <f t="shared" si="1617"/>
        <v>11.4043311654923+1.9264060479336i</v>
      </c>
      <c r="I3116" t="str">
        <f t="shared" si="1618"/>
        <v>4641.70314567892i</v>
      </c>
      <c r="J3116" t="str">
        <f t="shared" si="1612"/>
        <v>-5335.36667637655+989.78935205954i</v>
      </c>
      <c r="K3116" t="str">
        <f t="shared" si="1619"/>
        <v>0.156025821861218-0.841042560096699i</v>
      </c>
      <c r="L3116" t="str">
        <f t="shared" si="1620"/>
        <v>0.0399750788033162-0.178085818481143i</v>
      </c>
      <c r="M3116" t="str">
        <f t="shared" si="1621"/>
        <v>0.196000900664534-1.01912837857784i</v>
      </c>
      <c r="N3116" t="str">
        <f t="shared" si="1622"/>
        <v>-15.1102302360795i</v>
      </c>
      <c r="O3116" t="str">
        <f t="shared" si="1623"/>
        <v>-0.826613519547051-0.562770014572594i</v>
      </c>
      <c r="P3116" t="str">
        <f t="shared" si="1624"/>
        <v>1.82661351954705+0.562770014572594i</v>
      </c>
      <c r="Q3116" t="str">
        <f t="shared" si="1625"/>
        <v>-1.82661351954705+14.5474602215069i</v>
      </c>
      <c r="R3116" t="str">
        <f t="shared" si="1626"/>
        <v>0.0225634630622195-0.128395487444806i</v>
      </c>
      <c r="S3116" t="str">
        <f t="shared" si="1627"/>
        <v>1.65818713153136i</v>
      </c>
      <c r="T3116" t="str">
        <f t="shared" si="1628"/>
        <v>0.212903745027674+0.0374144440925556i</v>
      </c>
      <c r="U3116" t="e">
        <f t="shared" si="1629"/>
        <v>#DIV/0!</v>
      </c>
      <c r="V3116" t="str">
        <f t="shared" si="1630"/>
        <v>0.0000833333333333333-0.000224414753372667i</v>
      </c>
      <c r="W3116" t="e">
        <f t="shared" si="1631"/>
        <v>#DIV/0!</v>
      </c>
      <c r="X3116" t="e">
        <f t="shared" si="1632"/>
        <v>#DIV/0!</v>
      </c>
      <c r="Y3116" t="str">
        <f t="shared" si="1633"/>
        <v>0.00096+5.05017302249866i</v>
      </c>
      <c r="Z3116" t="e">
        <f t="shared" si="1634"/>
        <v>#DIV/0!</v>
      </c>
      <c r="AA3116" t="e">
        <f t="shared" si="1635"/>
        <v>#DIV/0!</v>
      </c>
      <c r="AB3116" t="str">
        <f t="shared" si="1636"/>
        <v>0.121490350138937+0.0213499950997454i</v>
      </c>
      <c r="AC3116" t="str">
        <f t="shared" si="1637"/>
        <v>1.04557060393793-0.119629645281215i</v>
      </c>
      <c r="AD3116" t="str">
        <f t="shared" si="1638"/>
        <v>0.112387694326313+0.0332783792648033i</v>
      </c>
      <c r="AE3116" t="e">
        <f t="shared" si="1639"/>
        <v>#DIV/0!</v>
      </c>
      <c r="AF3116" t="str">
        <f t="shared" si="1640"/>
        <v>-18.8889290927854-2.90457301768549i</v>
      </c>
      <c r="AG3116" t="e">
        <f t="shared" si="1641"/>
        <v>#DIV/0!</v>
      </c>
      <c r="AH3116" t="e">
        <f t="shared" si="1642"/>
        <v>#DIV/0!</v>
      </c>
      <c r="AI3116" t="e">
        <f t="shared" si="1643"/>
        <v>#DIV/0!</v>
      </c>
      <c r="AJ3116" t="e">
        <f t="shared" si="1644"/>
        <v>#DIV/0!</v>
      </c>
      <c r="AK3116"/>
      <c r="AL3116"/>
      <c r="AM3116"/>
      <c r="AN3116"/>
    </row>
    <row r="3117" spans="1:40" x14ac:dyDescent="0.3">
      <c r="A3117"/>
      <c r="B3117">
        <f t="shared" si="1645"/>
        <v>1183000</v>
      </c>
      <c r="C3117" s="186" t="str">
        <f t="shared" si="1613"/>
        <v>-0.000346660924398655+0.00260021929664003i</v>
      </c>
      <c r="D3117" s="158" t="str">
        <f t="shared" si="1614"/>
        <v>-7.48489543211397-0.977395132297272i</v>
      </c>
      <c r="E3117" t="str">
        <f t="shared" si="1615"/>
        <v>67.6173697378828-1341.94324146411i</v>
      </c>
      <c r="F3117" t="str">
        <f t="shared" si="1616"/>
        <v>0.975944047612205+0.130086540900632i</v>
      </c>
      <c r="G3117" t="str">
        <f t="shared" si="1611"/>
        <v>0.975944047612205+0.130086540900632i</v>
      </c>
      <c r="H3117" t="str">
        <f t="shared" si="1617"/>
        <v>11.4049051468508+1.92488344762324i</v>
      </c>
      <c r="I3117" t="str">
        <f t="shared" si="1618"/>
        <v>4645.63013649591i</v>
      </c>
      <c r="J3117" t="str">
        <f t="shared" si="1612"/>
        <v>-5344.39988115267+990.626737298168i</v>
      </c>
      <c r="K3117" t="str">
        <f t="shared" si="1619"/>
        <v>0.155770816131758-0.840378620803418i</v>
      </c>
      <c r="L3117" t="str">
        <f t="shared" si="1620"/>
        <v>0.0399107601737181-0.17794970647289i</v>
      </c>
      <c r="M3117" t="str">
        <f t="shared" si="1621"/>
        <v>0.195681576305476-1.01832832727631i</v>
      </c>
      <c r="N3117" t="str">
        <f t="shared" si="1622"/>
        <v>-15.1230138488003i</v>
      </c>
      <c r="O3117" t="str">
        <f t="shared" si="1623"/>
        <v>-0.833740015535396-0.552157211756795i</v>
      </c>
      <c r="P3117" t="str">
        <f t="shared" si="1624"/>
        <v>1.8337400155354+0.552157211756795i</v>
      </c>
      <c r="Q3117" t="str">
        <f t="shared" si="1625"/>
        <v>-1.8337400155354+14.5708566370435i</v>
      </c>
      <c r="R3117" t="str">
        <f t="shared" si="1626"/>
        <v>0.0217125589787676-0.128582364815209i</v>
      </c>
      <c r="S3117" t="str">
        <f t="shared" si="1627"/>
        <v>1.65958999712487i</v>
      </c>
      <c r="T3117" t="str">
        <f t="shared" si="1628"/>
        <v>0.213394006453982+0.0360339456931465i</v>
      </c>
      <c r="U3117" t="e">
        <f t="shared" si="1629"/>
        <v>#DIV/0!</v>
      </c>
      <c r="V3117" t="str">
        <f t="shared" si="1630"/>
        <v>0.0000833333333333333-0.000224225053665674i</v>
      </c>
      <c r="W3117" t="e">
        <f t="shared" si="1631"/>
        <v>#DIV/0!</v>
      </c>
      <c r="X3117" t="e">
        <f t="shared" si="1632"/>
        <v>#DIV/0!</v>
      </c>
      <c r="Y3117" t="str">
        <f t="shared" si="1633"/>
        <v>0.00096+5.05444558850755i</v>
      </c>
      <c r="Z3117" t="e">
        <f t="shared" si="1634"/>
        <v>#DIV/0!</v>
      </c>
      <c r="AA3117" t="e">
        <f t="shared" si="1635"/>
        <v>#DIV/0!</v>
      </c>
      <c r="AB3117" t="str">
        <f t="shared" si="1636"/>
        <v>0.121770110517666+0.020562234255573i</v>
      </c>
      <c r="AC3117" t="str">
        <f t="shared" si="1637"/>
        <v>1.04476727278753-0.119978302544213i</v>
      </c>
      <c r="AD3117" t="str">
        <f t="shared" si="1638"/>
        <v>0.112804621839438+0.0326353458718501i</v>
      </c>
      <c r="AE3117" t="e">
        <f t="shared" si="1639"/>
        <v>#DIV/0!</v>
      </c>
      <c r="AF3117" t="str">
        <f t="shared" si="1640"/>
        <v>-18.8898005789648-2.90227857992051i</v>
      </c>
      <c r="AG3117" t="e">
        <f t="shared" si="1641"/>
        <v>#DIV/0!</v>
      </c>
      <c r="AH3117" t="e">
        <f t="shared" si="1642"/>
        <v>#DIV/0!</v>
      </c>
      <c r="AI3117" t="e">
        <f t="shared" si="1643"/>
        <v>#DIV/0!</v>
      </c>
      <c r="AJ3117" t="e">
        <f t="shared" si="1644"/>
        <v>#DIV/0!</v>
      </c>
      <c r="AK3117"/>
      <c r="AL3117"/>
      <c r="AM3117"/>
      <c r="AN3117"/>
    </row>
    <row r="3118" spans="1:40" x14ac:dyDescent="0.3">
      <c r="A3118"/>
      <c r="B3118">
        <f t="shared" si="1645"/>
        <v>1184000</v>
      </c>
      <c r="C3118" s="186" t="str">
        <f t="shared" si="1613"/>
        <v>-0.000346094917416153+0.00259812773863507i</v>
      </c>
      <c r="D3118" s="158" t="str">
        <f t="shared" si="1614"/>
        <v>-7.48519221661992-0.976624465531954i</v>
      </c>
      <c r="E3118" t="str">
        <f t="shared" si="1615"/>
        <v>67.503488089782-1340.81557683855i</v>
      </c>
      <c r="F3118" t="str">
        <f t="shared" si="1616"/>
        <v>0.975983324641703+0.129983927590629i</v>
      </c>
      <c r="G3118" t="str">
        <f t="shared" si="1611"/>
        <v>0.975983324641703+0.129983927590629i</v>
      </c>
      <c r="H3118" t="str">
        <f t="shared" si="1617"/>
        <v>11.4054777382503+1.92336316330118i</v>
      </c>
      <c r="I3118" t="str">
        <f t="shared" si="1618"/>
        <v>4649.55712731289i</v>
      </c>
      <c r="J3118" t="str">
        <f t="shared" si="1612"/>
        <v>-5353.44072500259+991.464122536798i</v>
      </c>
      <c r="K3118" t="str">
        <f t="shared" si="1619"/>
        <v>0.155516428000601-0.839715689293084i</v>
      </c>
      <c r="L3118" t="str">
        <f t="shared" si="1620"/>
        <v>0.0398465940547385-0.177813790207206i</v>
      </c>
      <c r="M3118" t="str">
        <f t="shared" si="1621"/>
        <v>0.19536302205534-1.01752947950029i</v>
      </c>
      <c r="N3118" t="str">
        <f t="shared" si="1622"/>
        <v>-15.1357974615212i</v>
      </c>
      <c r="O3118" t="str">
        <f t="shared" si="1623"/>
        <v>-0.840730262957156-0.541454176221766i</v>
      </c>
      <c r="P3118" t="str">
        <f t="shared" si="1624"/>
        <v>1.84073026295716+0.541454176221766i</v>
      </c>
      <c r="Q3118" t="str">
        <f t="shared" si="1625"/>
        <v>-1.84073026295716+14.5943432852994i</v>
      </c>
      <c r="R3118" t="str">
        <f t="shared" si="1626"/>
        <v>0.0208605908028432-0.12875735118852i</v>
      </c>
      <c r="S3118" t="str">
        <f t="shared" si="1627"/>
        <v>1.66099286271837i</v>
      </c>
      <c r="T3118" t="str">
        <f t="shared" si="1628"/>
        <v>0.213865041346654+0.034649292435611i</v>
      </c>
      <c r="U3118" t="e">
        <f t="shared" si="1629"/>
        <v>#DIV/0!</v>
      </c>
      <c r="V3118" t="str">
        <f t="shared" si="1630"/>
        <v>0.0000833333333333333-0.000224035674397375i</v>
      </c>
      <c r="W3118" t="e">
        <f t="shared" si="1631"/>
        <v>#DIV/0!</v>
      </c>
      <c r="X3118" t="e">
        <f t="shared" si="1632"/>
        <v>#DIV/0!</v>
      </c>
      <c r="Y3118" t="str">
        <f t="shared" si="1633"/>
        <v>0.00096+5.05871815451643i</v>
      </c>
      <c r="Z3118" t="e">
        <f t="shared" si="1634"/>
        <v>#DIV/0!</v>
      </c>
      <c r="AA3118" t="e">
        <f t="shared" si="1635"/>
        <v>#DIV/0!</v>
      </c>
      <c r="AB3118" t="str">
        <f t="shared" si="1636"/>
        <v>0.122038899561424+0.0197721025035123i</v>
      </c>
      <c r="AC3118" t="str">
        <f t="shared" si="1637"/>
        <v>1.04396058539565-0.12031544025205i</v>
      </c>
      <c r="AD3118" t="str">
        <f t="shared" si="1638"/>
        <v>0.113213412109591+0.0319872459660522i</v>
      </c>
      <c r="AE3118" t="e">
        <f t="shared" si="1639"/>
        <v>#DIV/0!</v>
      </c>
      <c r="AF3118" t="str">
        <f t="shared" si="1640"/>
        <v>-18.8906699548702-2.89998762883313i</v>
      </c>
      <c r="AG3118" t="e">
        <f t="shared" si="1641"/>
        <v>#DIV/0!</v>
      </c>
      <c r="AH3118" t="e">
        <f t="shared" si="1642"/>
        <v>#DIV/0!</v>
      </c>
      <c r="AI3118" t="e">
        <f t="shared" si="1643"/>
        <v>#DIV/0!</v>
      </c>
      <c r="AJ3118" t="e">
        <f t="shared" si="1644"/>
        <v>#DIV/0!</v>
      </c>
      <c r="AK3118"/>
      <c r="AL3118"/>
      <c r="AM3118"/>
      <c r="AN3118"/>
    </row>
    <row r="3119" spans="1:40" x14ac:dyDescent="0.3">
      <c r="A3119"/>
      <c r="B3119">
        <f t="shared" si="1645"/>
        <v>1185000</v>
      </c>
      <c r="C3119" s="186" t="str">
        <f t="shared" si="1613"/>
        <v>-0.000345530279793294+0.00259603945790264i</v>
      </c>
      <c r="D3119" s="158" t="str">
        <f t="shared" si="1614"/>
        <v>-7.48548828310714-0.975854966916067i</v>
      </c>
      <c r="E3119" t="str">
        <f t="shared" si="1615"/>
        <v>67.3898936577459-1339.68980099671i</v>
      </c>
      <c r="F3119" t="str">
        <f t="shared" si="1616"/>
        <v>0.976022506647225+0.129881469925216i</v>
      </c>
      <c r="G3119" t="str">
        <f t="shared" si="1611"/>
        <v>0.976022506647225+0.129881469925216i</v>
      </c>
      <c r="H3119" t="str">
        <f t="shared" si="1617"/>
        <v>11.4060489441227+1.9218451899195i</v>
      </c>
      <c r="I3119" t="str">
        <f t="shared" si="1618"/>
        <v>4653.48411812988i</v>
      </c>
      <c r="J3119" t="str">
        <f t="shared" si="1612"/>
        <v>-5362.48920792633+992.301507775427i</v>
      </c>
      <c r="K3119" t="str">
        <f t="shared" si="1619"/>
        <v>0.155262655498257-0.83905376337674i</v>
      </c>
      <c r="L3119" t="str">
        <f t="shared" si="1620"/>
        <v>0.0397825799730485-0.17767806929452i</v>
      </c>
      <c r="M3119" t="str">
        <f t="shared" si="1621"/>
        <v>0.195045235471305-1.01673183267126i</v>
      </c>
      <c r="N3119" t="str">
        <f t="shared" si="1622"/>
        <v>-15.1485810742421i</v>
      </c>
      <c r="O3119" t="str">
        <f t="shared" si="1623"/>
        <v>-0.847583119476326-0.530662657041911i</v>
      </c>
      <c r="P3119" t="str">
        <f t="shared" si="1624"/>
        <v>1.84758311947633+0.530662657041911i</v>
      </c>
      <c r="Q3119" t="str">
        <f t="shared" si="1625"/>
        <v>-1.84758311947633+14.6179184172002i</v>
      </c>
      <c r="R3119" t="str">
        <f t="shared" si="1626"/>
        <v>0.0200077292584576-0.128920480230335i</v>
      </c>
      <c r="S3119" t="str">
        <f t="shared" si="1627"/>
        <v>1.66239572831188i</v>
      </c>
      <c r="T3119" t="str">
        <f t="shared" si="1628"/>
        <v>0.214316855626825+0.0332607636524805i</v>
      </c>
      <c r="U3119" t="e">
        <f t="shared" si="1629"/>
        <v>#DIV/0!</v>
      </c>
      <c r="V3119" t="str">
        <f t="shared" si="1630"/>
        <v>0.0000833333333333333-0.000223846614756533i</v>
      </c>
      <c r="W3119" t="e">
        <f t="shared" si="1631"/>
        <v>#DIV/0!</v>
      </c>
      <c r="X3119" t="e">
        <f t="shared" si="1632"/>
        <v>#DIV/0!</v>
      </c>
      <c r="Y3119" t="str">
        <f t="shared" si="1633"/>
        <v>0.00096+5.06299072052531i</v>
      </c>
      <c r="Z3119" t="e">
        <f t="shared" si="1634"/>
        <v>#DIV/0!</v>
      </c>
      <c r="AA3119" t="e">
        <f t="shared" si="1635"/>
        <v>#DIV/0!</v>
      </c>
      <c r="AB3119" t="str">
        <f t="shared" si="1636"/>
        <v>0.122296720649017+0.0189797592405106i</v>
      </c>
      <c r="AC3119" t="str">
        <f t="shared" si="1637"/>
        <v>1.04315071807262-0.120641057304906i</v>
      </c>
      <c r="AD3119" t="str">
        <f t="shared" si="1638"/>
        <v>0.113614006021927+0.0313341806561134i</v>
      </c>
      <c r="AE3119" t="e">
        <f t="shared" si="1639"/>
        <v>#DIV/0!</v>
      </c>
      <c r="AF3119" t="str">
        <f t="shared" si="1640"/>
        <v>-18.8915372272298-2.89770015683557i</v>
      </c>
      <c r="AG3119" t="e">
        <f t="shared" si="1641"/>
        <v>#DIV/0!</v>
      </c>
      <c r="AH3119" t="e">
        <f t="shared" si="1642"/>
        <v>#DIV/0!</v>
      </c>
      <c r="AI3119" t="e">
        <f t="shared" si="1643"/>
        <v>#DIV/0!</v>
      </c>
      <c r="AJ3119" t="e">
        <f t="shared" si="1644"/>
        <v>#DIV/0!</v>
      </c>
      <c r="AK3119"/>
      <c r="AL3119"/>
      <c r="AM3119"/>
      <c r="AN3119"/>
    </row>
    <row r="3120" spans="1:40" x14ac:dyDescent="0.3">
      <c r="A3120"/>
      <c r="B3120">
        <f t="shared" si="1645"/>
        <v>1186000</v>
      </c>
      <c r="C3120" s="186" t="str">
        <f t="shared" si="1613"/>
        <v>-0.000344967007168136+0.00259395444695734i</v>
      </c>
      <c r="D3120" s="158" t="str">
        <f t="shared" si="1614"/>
        <v>-7.48578363386263-0.975086633916619i</v>
      </c>
      <c r="E3120" t="str">
        <f t="shared" si="1615"/>
        <v>67.2765854775646-1338.56590920935i</v>
      </c>
      <c r="F3120" t="str">
        <f t="shared" si="1616"/>
        <v>0.976061593931436+0.129779167566516i</v>
      </c>
      <c r="G3120" t="str">
        <f t="shared" si="1611"/>
        <v>0.976061593931436+0.129779167566516i</v>
      </c>
      <c r="H3120" t="str">
        <f t="shared" si="1617"/>
        <v>11.4066187688821+1.92032952244401i</v>
      </c>
      <c r="I3120" t="str">
        <f t="shared" si="1618"/>
        <v>4657.41110894687i</v>
      </c>
      <c r="J3120" t="str">
        <f t="shared" si="1612"/>
        <v>-5371.54532992386+993.138893014056i</v>
      </c>
      <c r="K3120" t="str">
        <f t="shared" si="1619"/>
        <v>0.155009496662988-0.838392840871392i</v>
      </c>
      <c r="L3120" t="str">
        <f t="shared" si="1620"/>
        <v>0.0397187174571192-0.177542543346173i</v>
      </c>
      <c r="M3120" t="str">
        <f t="shared" si="1621"/>
        <v>0.194728214120107-1.01593538421756i</v>
      </c>
      <c r="N3120" t="str">
        <f t="shared" si="1622"/>
        <v>-15.161364686963i</v>
      </c>
      <c r="O3120" t="str">
        <f t="shared" si="1623"/>
        <v>-0.854297465209175-0.519784417751416i</v>
      </c>
      <c r="P3120" t="str">
        <f t="shared" si="1624"/>
        <v>1.85429746520918+0.519784417751416i</v>
      </c>
      <c r="Q3120" t="str">
        <f t="shared" si="1625"/>
        <v>-1.85429746520918+14.6415802692116i</v>
      </c>
      <c r="R3120" t="str">
        <f t="shared" si="1626"/>
        <v>0.0191541434214796-0.129071788021256i</v>
      </c>
      <c r="S3120" t="str">
        <f t="shared" si="1627"/>
        <v>1.6637985939054i</v>
      </c>
      <c r="T3120" t="str">
        <f t="shared" si="1628"/>
        <v>0.214749459422622+0.0318686368921201i</v>
      </c>
      <c r="U3120" t="e">
        <f t="shared" si="1629"/>
        <v>#DIV/0!</v>
      </c>
      <c r="V3120" t="str">
        <f t="shared" si="1630"/>
        <v>0.0000833333333333333-0.000223657873934648i</v>
      </c>
      <c r="W3120" t="e">
        <f t="shared" si="1631"/>
        <v>#DIV/0!</v>
      </c>
      <c r="X3120" t="e">
        <f t="shared" si="1632"/>
        <v>#DIV/0!</v>
      </c>
      <c r="Y3120" t="str">
        <f t="shared" si="1633"/>
        <v>0.00096+5.06726328653419i</v>
      </c>
      <c r="Z3120" t="e">
        <f t="shared" si="1634"/>
        <v>#DIV/0!</v>
      </c>
      <c r="AA3120" t="e">
        <f t="shared" si="1635"/>
        <v>#DIV/0!</v>
      </c>
      <c r="AB3120" t="str">
        <f t="shared" si="1636"/>
        <v>0.122543579559911+0.0181853628454073i</v>
      </c>
      <c r="AC3120" t="str">
        <f t="shared" si="1637"/>
        <v>1.04233784598907-0.120955155353581i</v>
      </c>
      <c r="AD3120" t="str">
        <f t="shared" si="1638"/>
        <v>0.114006345667882+0.0306762516778991i</v>
      </c>
      <c r="AE3120" t="e">
        <f t="shared" si="1639"/>
        <v>#DIV/0!</v>
      </c>
      <c r="AF3120" t="str">
        <f t="shared" si="1640"/>
        <v>-18.8924024027447-2.89541615636063i</v>
      </c>
      <c r="AG3120" t="e">
        <f t="shared" si="1641"/>
        <v>#DIV/0!</v>
      </c>
      <c r="AH3120" t="e">
        <f t="shared" si="1642"/>
        <v>#DIV/0!</v>
      </c>
      <c r="AI3120" t="e">
        <f t="shared" si="1643"/>
        <v>#DIV/0!</v>
      </c>
      <c r="AJ3120" t="e">
        <f t="shared" si="1644"/>
        <v>#DIV/0!</v>
      </c>
      <c r="AK3120"/>
      <c r="AL3120"/>
      <c r="AM3120"/>
      <c r="AN3120"/>
    </row>
    <row r="3121" spans="1:40" x14ac:dyDescent="0.3">
      <c r="A3121"/>
      <c r="B3121">
        <f t="shared" si="1645"/>
        <v>1187000</v>
      </c>
      <c r="C3121" s="186" t="str">
        <f t="shared" si="1613"/>
        <v>-0.000344405095195902+0.00259187269833592i</v>
      </c>
      <c r="D3121" s="158" t="str">
        <f t="shared" si="1614"/>
        <v>-7.48607827116474-0.974319464007538i</v>
      </c>
      <c r="E3121" t="str">
        <f t="shared" si="1615"/>
        <v>67.1635625890695-1337.44389676296i</v>
      </c>
      <c r="F3121" t="str">
        <f t="shared" si="1616"/>
        <v>0.976100586795857+0.12967702017758i</v>
      </c>
      <c r="G3121" t="str">
        <f t="shared" si="1611"/>
        <v>0.976100586795857+0.12967702017758i</v>
      </c>
      <c r="H3121" t="str">
        <f t="shared" si="1617"/>
        <v>11.4071872169258+1.91881615585443i</v>
      </c>
      <c r="I3121" t="str">
        <f t="shared" si="1618"/>
        <v>4661.33809976386i</v>
      </c>
      <c r="J3121" t="str">
        <f t="shared" si="1612"/>
        <v>-5380.60909099521+993.976278252685i</v>
      </c>
      <c r="K3121" t="str">
        <f t="shared" si="1619"/>
        <v>0.154756949540767-0.837732919599976i</v>
      </c>
      <c r="L3121" t="str">
        <f t="shared" si="1620"/>
        <v>0.0396550060372147-0.177407211974412i</v>
      </c>
      <c r="M3121" t="str">
        <f t="shared" si="1621"/>
        <v>0.194411955577982-1.01514013157439i</v>
      </c>
      <c r="N3121" t="str">
        <f t="shared" si="1622"/>
        <v>-15.1741482996839i</v>
      </c>
      <c r="O3121" t="str">
        <f t="shared" si="1623"/>
        <v>-0.860872202907203-0.508821236056141i</v>
      </c>
      <c r="P3121" t="str">
        <f t="shared" si="1624"/>
        <v>1.8608722029072+0.508821236056141i</v>
      </c>
      <c r="Q3121" t="str">
        <f t="shared" si="1625"/>
        <v>-1.8608722029072+14.6653270636278i</v>
      </c>
      <c r="R3121" t="str">
        <f t="shared" si="1626"/>
        <v>0.0183000006903311-0.129211313002676i</v>
      </c>
      <c r="S3121" t="str">
        <f t="shared" si="1627"/>
        <v>1.66520145949891i</v>
      </c>
      <c r="T3121" t="str">
        <f t="shared" si="1628"/>
        <v>0.215162866995827+0.0304731878583704i</v>
      </c>
      <c r="U3121" t="e">
        <f t="shared" si="1629"/>
        <v>#DIV/0!</v>
      </c>
      <c r="V3121" t="str">
        <f t="shared" si="1630"/>
        <v>0.0000833333333333333-0.000223469451125941i</v>
      </c>
      <c r="W3121" t="e">
        <f t="shared" si="1631"/>
        <v>#DIV/0!</v>
      </c>
      <c r="X3121" t="e">
        <f t="shared" si="1632"/>
        <v>#DIV/0!</v>
      </c>
      <c r="Y3121" t="str">
        <f t="shared" si="1633"/>
        <v>0.00096+5.07153585254308i</v>
      </c>
      <c r="Z3121" t="e">
        <f t="shared" si="1634"/>
        <v>#DIV/0!</v>
      </c>
      <c r="AA3121" t="e">
        <f t="shared" si="1635"/>
        <v>#DIV/0!</v>
      </c>
      <c r="AB3121" t="str">
        <f t="shared" si="1636"/>
        <v>0.12277948443238+0.0173890706444915i</v>
      </c>
      <c r="AC3121" t="str">
        <f t="shared" si="1637"/>
        <v>1.04152214313536-0.121257738751643i</v>
      </c>
      <c r="AD3121" t="str">
        <f t="shared" si="1638"/>
        <v>0.114390374350298+0.0300135613814789i</v>
      </c>
      <c r="AE3121" t="e">
        <f t="shared" si="1639"/>
        <v>#DIV/0!</v>
      </c>
      <c r="AF3121" t="str">
        <f t="shared" si="1640"/>
        <v>-18.8932654880905-2.89313561986197i</v>
      </c>
      <c r="AG3121" t="e">
        <f t="shared" si="1641"/>
        <v>#DIV/0!</v>
      </c>
      <c r="AH3121" t="e">
        <f t="shared" si="1642"/>
        <v>#DIV/0!</v>
      </c>
      <c r="AI3121" t="e">
        <f t="shared" si="1643"/>
        <v>#DIV/0!</v>
      </c>
      <c r="AJ3121" t="e">
        <f t="shared" si="1644"/>
        <v>#DIV/0!</v>
      </c>
      <c r="AK3121"/>
      <c r="AL3121"/>
      <c r="AM3121"/>
      <c r="AN3121"/>
    </row>
    <row r="3122" spans="1:40" x14ac:dyDescent="0.3">
      <c r="A3122"/>
      <c r="B3122">
        <f t="shared" si="1645"/>
        <v>1188000</v>
      </c>
      <c r="C3122" s="186" t="str">
        <f t="shared" si="1613"/>
        <v>-0.000343844539548856+0.00258979420459704i</v>
      </c>
      <c r="D3122" s="158" t="str">
        <f t="shared" si="1614"/>
        <v>-7.48637219728263-0.973553454669601i</v>
      </c>
      <c r="E3122" t="str">
        <f t="shared" si="1615"/>
        <v>67.0508240361105-1336.32375895972i</v>
      </c>
      <c r="F3122" t="str">
        <f t="shared" si="1616"/>
        <v>0.976139485540794+0.129575027422371i</v>
      </c>
      <c r="G3122" t="str">
        <f t="shared" si="1611"/>
        <v>0.976139485540794+0.129575027422371i</v>
      </c>
      <c r="H3122" t="str">
        <f t="shared" si="1617"/>
        <v>11.4077542926338+1.91730508514416i</v>
      </c>
      <c r="I3122" t="str">
        <f t="shared" si="1618"/>
        <v>4665.26509058084i</v>
      </c>
      <c r="J3122" t="str">
        <f t="shared" si="1612"/>
        <v>-5389.68049114036+994.813663491315i</v>
      </c>
      <c r="K3122" t="str">
        <f t="shared" si="1619"/>
        <v>0.154505012185244-0.837073997391356i</v>
      </c>
      <c r="L3122" t="str">
        <f t="shared" si="1620"/>
        <v>0.0395914452453824-0.177272074792395i</v>
      </c>
      <c r="M3122" t="str">
        <f t="shared" si="1621"/>
        <v>0.194096457430626-1.01434607218375i</v>
      </c>
      <c r="N3122" t="str">
        <f t="shared" si="1622"/>
        <v>-15.1869319124047i</v>
      </c>
      <c r="O3122" t="str">
        <f t="shared" si="1623"/>
        <v>-0.867306258136401-0.497774903543193i</v>
      </c>
      <c r="P3122" t="str">
        <f t="shared" si="1624"/>
        <v>1.8673062581364+0.497774903543193i</v>
      </c>
      <c r="Q3122" t="str">
        <f t="shared" si="1625"/>
        <v>-1.8673062581364+14.6891570088615i</v>
      </c>
      <c r="R3122" t="str">
        <f t="shared" si="1626"/>
        <v>0.0174454667582866-0.129339095922531i</v>
      </c>
      <c r="S3122" t="str">
        <f t="shared" si="1627"/>
        <v>1.66660432509243i</v>
      </c>
      <c r="T3122" t="str">
        <f t="shared" si="1628"/>
        <v>0.215557096668035+0.0290746903526167i</v>
      </c>
      <c r="U3122" t="e">
        <f t="shared" si="1629"/>
        <v>#DIV/0!</v>
      </c>
      <c r="V3122" t="str">
        <f t="shared" si="1630"/>
        <v>0.0000833333333333333-0.00022328134552735i</v>
      </c>
      <c r="W3122" t="e">
        <f t="shared" si="1631"/>
        <v>#DIV/0!</v>
      </c>
      <c r="X3122" t="e">
        <f t="shared" si="1632"/>
        <v>#DIV/0!</v>
      </c>
      <c r="Y3122" t="str">
        <f t="shared" si="1633"/>
        <v>0.00096+5.07580841855196i</v>
      </c>
      <c r="Z3122" t="e">
        <f t="shared" si="1634"/>
        <v>#DIV/0!</v>
      </c>
      <c r="AA3122" t="e">
        <f t="shared" si="1635"/>
        <v>#DIV/0!</v>
      </c>
      <c r="AB3122" t="str">
        <f t="shared" si="1636"/>
        <v>0.123004445721367+0.0165910388784446i</v>
      </c>
      <c r="AC3122" t="str">
        <f t="shared" si="1637"/>
        <v>1.04070378228253-0.121548814507208i</v>
      </c>
      <c r="AD3122" t="str">
        <f t="shared" si="1638"/>
        <v>0.114766036588471+0.0293462127181671i</v>
      </c>
      <c r="AE3122" t="e">
        <f t="shared" si="1639"/>
        <v>#DIV/0!</v>
      </c>
      <c r="AF3122" t="str">
        <f t="shared" si="1640"/>
        <v>-18.8941264899164-2.89085853981376i</v>
      </c>
      <c r="AG3122" t="e">
        <f t="shared" si="1641"/>
        <v>#DIV/0!</v>
      </c>
      <c r="AH3122" t="e">
        <f t="shared" si="1642"/>
        <v>#DIV/0!</v>
      </c>
      <c r="AI3122" t="e">
        <f t="shared" si="1643"/>
        <v>#DIV/0!</v>
      </c>
      <c r="AJ3122" t="e">
        <f t="shared" si="1644"/>
        <v>#DIV/0!</v>
      </c>
      <c r="AK3122"/>
      <c r="AL3122"/>
      <c r="AM3122"/>
      <c r="AN3122"/>
    </row>
    <row r="3123" spans="1:40" x14ac:dyDescent="0.3">
      <c r="A3123"/>
      <c r="B3123">
        <f t="shared" si="1645"/>
        <v>1189000</v>
      </c>
      <c r="C3123" s="186" t="str">
        <f t="shared" si="1613"/>
        <v>-0.000343285335916254+0.00258771895832131i</v>
      </c>
      <c r="D3123" s="158" t="str">
        <f t="shared" si="1614"/>
        <v>-7.4866654144766-0.972788603390404i</v>
      </c>
      <c r="E3123" t="str">
        <f t="shared" si="1615"/>
        <v>66.938368866537-1335.20549111739i</v>
      </c>
      <c r="F3123" t="str">
        <f t="shared" si="1616"/>
        <v>0.976178290465379+0.129473188965765i</v>
      </c>
      <c r="G3123" t="str">
        <f t="shared" si="1611"/>
        <v>0.976178290465379+0.129473188965765i</v>
      </c>
      <c r="H3123" t="str">
        <f t="shared" si="1617"/>
        <v>11.4083200003684+1.91579630532028i</v>
      </c>
      <c r="I3123" t="str">
        <f t="shared" si="1618"/>
        <v>4669.19208139783i</v>
      </c>
      <c r="J3123" t="str">
        <f t="shared" si="1612"/>
        <v>-5398.75953035932+995.651048729943i</v>
      </c>
      <c r="K3123" t="str">
        <f t="shared" si="1619"/>
        <v>0.154253682657709-0.8364160720803i</v>
      </c>
      <c r="L3123" t="str">
        <f t="shared" si="1620"/>
        <v>0.0395280346154465-0.177137131414183i</v>
      </c>
      <c r="M3123" t="str">
        <f t="shared" si="1621"/>
        <v>0.193781717273156-1.01355320349448i</v>
      </c>
      <c r="N3123" t="str">
        <f t="shared" si="1622"/>
        <v>-15.1997155251256i</v>
      </c>
      <c r="O3123" t="str">
        <f t="shared" si="1623"/>
        <v>-0.873598579453027-0.486647225387809i</v>
      </c>
      <c r="P3123" t="str">
        <f t="shared" si="1624"/>
        <v>1.87359857945303+0.486647225387809i</v>
      </c>
      <c r="Q3123" t="str">
        <f t="shared" si="1625"/>
        <v>-1.87359857945303+14.7130682997378i</v>
      </c>
      <c r="R3123" t="str">
        <f t="shared" si="1626"/>
        <v>0.0165907055873267-0.12945517978106i</v>
      </c>
      <c r="S3123" t="str">
        <f t="shared" si="1627"/>
        <v>1.66800719068594i</v>
      </c>
      <c r="T3123" t="str">
        <f t="shared" si="1628"/>
        <v>0.215932170746349+0.0276734162182143i</v>
      </c>
      <c r="U3123" t="e">
        <f t="shared" si="1629"/>
        <v>#DIV/0!</v>
      </c>
      <c r="V3123" t="str">
        <f t="shared" si="1630"/>
        <v>0.0000833333333333333-0.000223093556338513i</v>
      </c>
      <c r="W3123" t="e">
        <f t="shared" si="1631"/>
        <v>#DIV/0!</v>
      </c>
      <c r="X3123" t="e">
        <f t="shared" si="1632"/>
        <v>#DIV/0!</v>
      </c>
      <c r="Y3123" t="str">
        <f t="shared" si="1633"/>
        <v>0.00096+5.08008098456084i</v>
      </c>
      <c r="Z3123" t="e">
        <f t="shared" si="1634"/>
        <v>#DIV/0!</v>
      </c>
      <c r="AA3123" t="e">
        <f t="shared" si="1635"/>
        <v>#DIV/0!</v>
      </c>
      <c r="AB3123" t="str">
        <f t="shared" si="1636"/>
        <v>0.12321847615609+0.015791422670627i</v>
      </c>
      <c r="AC3123" t="str">
        <f t="shared" si="1637"/>
        <v>1.03988293494486-0.121828392234413i</v>
      </c>
      <c r="AD3123" t="str">
        <f t="shared" si="1638"/>
        <v>0.115133278123096+0.0286743092275308i</v>
      </c>
      <c r="AE3123" t="e">
        <f t="shared" si="1639"/>
        <v>#DIV/0!</v>
      </c>
      <c r="AF3123" t="str">
        <f t="shared" si="1640"/>
        <v>-18.894985414845-2.88858490871068i</v>
      </c>
      <c r="AG3123" t="e">
        <f t="shared" si="1641"/>
        <v>#DIV/0!</v>
      </c>
      <c r="AH3123" t="e">
        <f t="shared" si="1642"/>
        <v>#DIV/0!</v>
      </c>
      <c r="AI3123" t="e">
        <f t="shared" si="1643"/>
        <v>#DIV/0!</v>
      </c>
      <c r="AJ3123" t="e">
        <f t="shared" si="1644"/>
        <v>#DIV/0!</v>
      </c>
      <c r="AK3123"/>
      <c r="AL3123"/>
      <c r="AM3123"/>
      <c r="AN3123"/>
    </row>
    <row r="3124" spans="1:40" x14ac:dyDescent="0.3">
      <c r="A3124"/>
      <c r="B3124">
        <f t="shared" si="1645"/>
        <v>1190000</v>
      </c>
      <c r="C3124" s="186" t="str">
        <f t="shared" si="1613"/>
        <v>-0.00034272748000424+0.0025856469521111i</v>
      </c>
      <c r="D3124" s="158" t="str">
        <f t="shared" si="1614"/>
        <v>-7.48695792499804-0.972024907664335i</v>
      </c>
      <c r="E3124" t="str">
        <f t="shared" si="1615"/>
        <v>66.8261961321753-1334.08908856927i</v>
      </c>
      <c r="F3124" t="str">
        <f t="shared" si="1616"/>
        <v>0.976217001867566+0.129371504473546i</v>
      </c>
      <c r="G3124" t="str">
        <f t="shared" si="1611"/>
        <v>0.976217001867566+0.129371504473546i</v>
      </c>
      <c r="H3124" t="str">
        <f t="shared" si="1617"/>
        <v>11.4088843444752+1.91428981140346i</v>
      </c>
      <c r="I3124" t="str">
        <f t="shared" si="1618"/>
        <v>4673.11907221482i</v>
      </c>
      <c r="J3124" t="str">
        <f t="shared" si="1612"/>
        <v>-5407.84620865208+996.488433968573i</v>
      </c>
      <c r="K3124" t="str">
        <f t="shared" si="1619"/>
        <v>0.154002959027059-0.835759141507457i</v>
      </c>
      <c r="L3124" t="str">
        <f t="shared" si="1620"/>
        <v>0.0394647736829991-0.177002381454739i</v>
      </c>
      <c r="M3124" t="str">
        <f t="shared" si="1621"/>
        <v>0.193467732710058-1.0127615229622i</v>
      </c>
      <c r="N3124" t="str">
        <f t="shared" si="1622"/>
        <v>-15.2124991378465i</v>
      </c>
      <c r="O3124" t="str">
        <f t="shared" si="1623"/>
        <v>-0.879748138575142-0.475440020058864i</v>
      </c>
      <c r="P3124" t="str">
        <f t="shared" si="1624"/>
        <v>1.87974813857514+0.475440020058864i</v>
      </c>
      <c r="Q3124" t="str">
        <f t="shared" si="1625"/>
        <v>-1.87974813857514+14.7370591177876i</v>
      </c>
      <c r="R3124" t="str">
        <f t="shared" si="1626"/>
        <v>0.0157358793836189-0.129559609776606i</v>
      </c>
      <c r="S3124" t="str">
        <f t="shared" si="1627"/>
        <v>1.66941005627946i</v>
      </c>
      <c r="T3124" t="str">
        <f t="shared" si="1628"/>
        <v>0.216288115448709+0.026269635287414i</v>
      </c>
      <c r="U3124" t="e">
        <f t="shared" si="1629"/>
        <v>#DIV/0!</v>
      </c>
      <c r="V3124" t="str">
        <f t="shared" si="1630"/>
        <v>0.0000833333333333333-0.000222906082761758i</v>
      </c>
      <c r="W3124" t="e">
        <f t="shared" si="1631"/>
        <v>#DIV/0!</v>
      </c>
      <c r="X3124" t="e">
        <f t="shared" si="1632"/>
        <v>#DIV/0!</v>
      </c>
      <c r="Y3124" t="str">
        <f t="shared" si="1633"/>
        <v>0.00096+5.08435355056972i</v>
      </c>
      <c r="Z3124" t="e">
        <f t="shared" si="1634"/>
        <v>#DIV/0!</v>
      </c>
      <c r="AA3124" t="e">
        <f t="shared" si="1635"/>
        <v>#DIV/0!</v>
      </c>
      <c r="AB3124" t="str">
        <f t="shared" si="1636"/>
        <v>0.123421590697425+0.0149903759967927i</v>
      </c>
      <c r="AC3124" t="str">
        <f t="shared" si="1637"/>
        <v>1.03905977134399-0.122096484104571i</v>
      </c>
      <c r="AD3124" t="str">
        <f t="shared" si="1638"/>
        <v>0.115492045921094+0.0279979550244478i</v>
      </c>
      <c r="AE3124" t="e">
        <f t="shared" si="1639"/>
        <v>#DIV/0!</v>
      </c>
      <c r="AF3124" t="str">
        <f t="shared" si="1640"/>
        <v>-18.8958422694732-2.8863147190678i</v>
      </c>
      <c r="AG3124" t="e">
        <f t="shared" si="1641"/>
        <v>#DIV/0!</v>
      </c>
      <c r="AH3124" t="e">
        <f t="shared" si="1642"/>
        <v>#DIV/0!</v>
      </c>
      <c r="AI3124" t="e">
        <f t="shared" si="1643"/>
        <v>#DIV/0!</v>
      </c>
      <c r="AJ3124" t="e">
        <f t="shared" si="1644"/>
        <v>#DIV/0!</v>
      </c>
      <c r="AK3124"/>
      <c r="AL3124"/>
      <c r="AM3124"/>
      <c r="AN3124"/>
    </row>
    <row r="3125" spans="1:40" x14ac:dyDescent="0.3">
      <c r="A3125"/>
      <c r="B3125">
        <f t="shared" si="1645"/>
        <v>1191000</v>
      </c>
      <c r="C3125" s="186" t="str">
        <f t="shared" si="1613"/>
        <v>-0.000342170967535807+0.00258357817859068i</v>
      </c>
      <c r="D3125" s="158" t="str">
        <f t="shared" si="1614"/>
        <v>-7.48724973108973-0.971262364992659i</v>
      </c>
      <c r="E3125" t="str">
        <f t="shared" si="1615"/>
        <v>66.7143048888127-1332.97454666415i</v>
      </c>
      <c r="F3125" t="str">
        <f t="shared" si="1616"/>
        <v>0.976255620044167+0.129269973612416i</v>
      </c>
      <c r="G3125" t="str">
        <f t="shared" si="1611"/>
        <v>0.976255620044167+0.129269973612416i</v>
      </c>
      <c r="H3125" t="str">
        <f t="shared" si="1617"/>
        <v>11.4094473292828+1.91278559842814i</v>
      </c>
      <c r="I3125" t="str">
        <f t="shared" si="1618"/>
        <v>4677.0460630318i</v>
      </c>
      <c r="J3125" t="str">
        <f t="shared" si="1612"/>
        <v>-5416.94052601865+997.325819207201i</v>
      </c>
      <c r="K3125" t="str">
        <f t="shared" si="1619"/>
        <v>0.153752839369759-0.835103203519342i</v>
      </c>
      <c r="L3125" t="str">
        <f t="shared" si="1620"/>
        <v>0.0394016619853931-0.176867824529929i</v>
      </c>
      <c r="M3125" t="str">
        <f t="shared" si="1621"/>
        <v>0.193154501355152-1.01197102804927i</v>
      </c>
      <c r="N3125" t="str">
        <f t="shared" si="1622"/>
        <v>-15.2252827505674i</v>
      </c>
      <c r="O3125" t="str">
        <f t="shared" si="1623"/>
        <v>-0.88575393055084-0.464155119021365i</v>
      </c>
      <c r="P3125" t="str">
        <f t="shared" si="1624"/>
        <v>1.88575393055084+0.464155119021365i</v>
      </c>
      <c r="Q3125" t="str">
        <f t="shared" si="1625"/>
        <v>-1.88575393055084+14.761127631546i</v>
      </c>
      <c r="R3125" t="str">
        <f t="shared" si="1626"/>
        <v>0.0148811485744747-0.129652433251526i</v>
      </c>
      <c r="S3125" t="str">
        <f t="shared" si="1627"/>
        <v>1.67081292187297i</v>
      </c>
      <c r="T3125" t="str">
        <f t="shared" si="1628"/>
        <v>0.216624960828922+0.0248636153305439i</v>
      </c>
      <c r="U3125" t="e">
        <f t="shared" si="1629"/>
        <v>#DIV/0!</v>
      </c>
      <c r="V3125" t="str">
        <f t="shared" si="1630"/>
        <v>0.0000833333333333333-0.000222718924002093i</v>
      </c>
      <c r="W3125" t="e">
        <f t="shared" si="1631"/>
        <v>#DIV/0!</v>
      </c>
      <c r="X3125" t="e">
        <f t="shared" si="1632"/>
        <v>#DIV/0!</v>
      </c>
      <c r="Y3125" t="str">
        <f t="shared" si="1633"/>
        <v>0.00096+5.0886261165786i</v>
      </c>
      <c r="Z3125" t="e">
        <f t="shared" si="1634"/>
        <v>#DIV/0!</v>
      </c>
      <c r="AA3125" t="e">
        <f t="shared" si="1635"/>
        <v>#DIV/0!</v>
      </c>
      <c r="AB3125" t="str">
        <f t="shared" si="1636"/>
        <v>0.12361380649513+0.0141880516560899i</v>
      </c>
      <c r="AC3125" t="str">
        <f t="shared" si="1637"/>
        <v>1.03823446037461-0.122353104797127i</v>
      </c>
      <c r="AD3125" t="str">
        <f t="shared" si="1638"/>
        <v>0.11584228818038+0.0273172547861006i</v>
      </c>
      <c r="AE3125" t="e">
        <f t="shared" si="1639"/>
        <v>#DIV/0!</v>
      </c>
      <c r="AF3125" t="str">
        <f t="shared" si="1640"/>
        <v>-18.8966970603725-2.8840479634208i</v>
      </c>
      <c r="AG3125" t="e">
        <f t="shared" si="1641"/>
        <v>#DIV/0!</v>
      </c>
      <c r="AH3125" t="e">
        <f t="shared" si="1642"/>
        <v>#DIV/0!</v>
      </c>
      <c r="AI3125" t="e">
        <f t="shared" si="1643"/>
        <v>#DIV/0!</v>
      </c>
      <c r="AJ3125" t="e">
        <f t="shared" si="1644"/>
        <v>#DIV/0!</v>
      </c>
      <c r="AK3125"/>
      <c r="AL3125"/>
      <c r="AM3125"/>
      <c r="AN3125"/>
    </row>
    <row r="3126" spans="1:40" x14ac:dyDescent="0.3">
      <c r="A3126"/>
      <c r="B3126">
        <f t="shared" si="1645"/>
        <v>1192000</v>
      </c>
      <c r="C3126" s="186" t="str">
        <f t="shared" si="1613"/>
        <v>-0.000341615794250675+0.00258151263040583i</v>
      </c>
      <c r="D3126" s="158" t="str">
        <f t="shared" si="1614"/>
        <v>-7.48754083498538-0.97050097288334i</v>
      </c>
      <c r="E3126" t="str">
        <f t="shared" si="1615"/>
        <v>66.6026941961757-1331.86186076624i</v>
      </c>
      <c r="F3126" t="str">
        <f t="shared" si="1616"/>
        <v>0.976294145290798+0.129168596049972i</v>
      </c>
      <c r="G3126" t="str">
        <f t="shared" si="1611"/>
        <v>0.976294145290798+0.129168596049972i</v>
      </c>
      <c r="H3126" t="str">
        <f t="shared" si="1617"/>
        <v>11.4100089591025+1.91128366144218i</v>
      </c>
      <c r="I3126" t="str">
        <f t="shared" si="1618"/>
        <v>4680.97305384879i</v>
      </c>
      <c r="J3126" t="str">
        <f t="shared" si="1612"/>
        <v>-5426.04248245903+998.16320444583i</v>
      </c>
      <c r="K3126" t="str">
        <f t="shared" si="1619"/>
        <v>0.153503321769811-0.834448255968321i</v>
      </c>
      <c r="L3126" t="str">
        <f t="shared" si="1620"/>
        <v>0.0393386990617335-0.176733460256516i</v>
      </c>
      <c r="M3126" t="str">
        <f t="shared" si="1621"/>
        <v>0.192842020831545-1.01118171622484i</v>
      </c>
      <c r="N3126" t="str">
        <f t="shared" si="1622"/>
        <v>-15.2380663632883i</v>
      </c>
      <c r="O3126" t="str">
        <f t="shared" si="1623"/>
        <v>-0.891614973922434-0.452794366437235i</v>
      </c>
      <c r="P3126" t="str">
        <f t="shared" si="1624"/>
        <v>1.89161497392243+0.452794366437235i</v>
      </c>
      <c r="Q3126" t="str">
        <f t="shared" si="1625"/>
        <v>-1.89161497392243+14.7852719968511i</v>
      </c>
      <c r="R3126" t="str">
        <f t="shared" si="1626"/>
        <v>0.014026671786857-0.129733699638212i</v>
      </c>
      <c r="S3126" t="str">
        <f t="shared" si="1627"/>
        <v>1.67221578746647i</v>
      </c>
      <c r="T3126" t="str">
        <f t="shared" si="1628"/>
        <v>0.216942740701451+0.0234556220075928i</v>
      </c>
      <c r="U3126" t="e">
        <f t="shared" si="1629"/>
        <v>#DIV/0!</v>
      </c>
      <c r="V3126" t="str">
        <f t="shared" si="1630"/>
        <v>0.0000833333333333333-0.000222532079267192i</v>
      </c>
      <c r="W3126" t="e">
        <f t="shared" si="1631"/>
        <v>#DIV/0!</v>
      </c>
      <c r="X3126" t="e">
        <f t="shared" si="1632"/>
        <v>#DIV/0!</v>
      </c>
      <c r="Y3126" t="str">
        <f t="shared" si="1633"/>
        <v>0.00096+5.09289868258749i</v>
      </c>
      <c r="Z3126" t="e">
        <f t="shared" si="1634"/>
        <v>#DIV/0!</v>
      </c>
      <c r="AA3126" t="e">
        <f t="shared" si="1635"/>
        <v>#DIV/0!</v>
      </c>
      <c r="AB3126" t="str">
        <f t="shared" si="1636"/>
        <v>0.123795142844923+0.0133846012434333i</v>
      </c>
      <c r="AC3126" t="str">
        <f t="shared" si="1637"/>
        <v>1.03740716957166-0.12259827145042i</v>
      </c>
      <c r="AD3126" t="str">
        <f t="shared" si="1638"/>
        <v>0.1161839543345+0.0266323137389972i</v>
      </c>
      <c r="AE3126" t="e">
        <f t="shared" si="1639"/>
        <v>#DIV/0!</v>
      </c>
      <c r="AF3126" t="str">
        <f t="shared" si="1640"/>
        <v>-18.8975497940879-2.88178463432552i</v>
      </c>
      <c r="AG3126" t="e">
        <f t="shared" si="1641"/>
        <v>#DIV/0!</v>
      </c>
      <c r="AH3126" t="e">
        <f t="shared" si="1642"/>
        <v>#DIV/0!</v>
      </c>
      <c r="AI3126" t="e">
        <f t="shared" si="1643"/>
        <v>#DIV/0!</v>
      </c>
      <c r="AJ3126" t="e">
        <f t="shared" si="1644"/>
        <v>#DIV/0!</v>
      </c>
      <c r="AK3126"/>
      <c r="AL3126"/>
      <c r="AM3126"/>
      <c r="AN3126"/>
    </row>
    <row r="3127" spans="1:40" x14ac:dyDescent="0.3">
      <c r="A3127"/>
      <c r="B3127">
        <f t="shared" si="1645"/>
        <v>1193000</v>
      </c>
      <c r="C3127" s="186" t="str">
        <f t="shared" si="1613"/>
        <v>-0.000341061955905242+0.00257945030022409i</v>
      </c>
      <c r="D3127" s="158" t="str">
        <f t="shared" si="1614"/>
        <v>-7.48783123891021-0.969740728851129i</v>
      </c>
      <c r="E3127" t="str">
        <f t="shared" si="1615"/>
        <v>66.4913631179081-1330.75102625505i</v>
      </c>
      <c r="F3127" t="str">
        <f t="shared" si="1616"/>
        <v>0.976332577901948+0.129067371454719i</v>
      </c>
      <c r="G3127" t="str">
        <f t="shared" si="1611"/>
        <v>0.976332577901948+0.129067371454719i</v>
      </c>
      <c r="H3127" t="str">
        <f t="shared" si="1617"/>
        <v>11.4105692382292+1.90978399550702i</v>
      </c>
      <c r="I3127" t="str">
        <f t="shared" si="1618"/>
        <v>4684.90004466578i</v>
      </c>
      <c r="J3127" t="str">
        <f t="shared" si="1612"/>
        <v>-5435.15207797321+999.00058968446i</v>
      </c>
      <c r="K3127" t="str">
        <f t="shared" si="1619"/>
        <v>0.153254404318716-0.83379429671259i</v>
      </c>
      <c r="L3127" t="str">
        <f t="shared" si="1620"/>
        <v>0.039275884452871-0.176599288252163i</v>
      </c>
      <c r="M3127" t="str">
        <f t="shared" si="1621"/>
        <v>0.192530288771587-1.01039358496475i</v>
      </c>
      <c r="N3127" t="str">
        <f t="shared" si="1622"/>
        <v>-15.2508499760091i</v>
      </c>
      <c r="O3127" t="str">
        <f t="shared" si="1623"/>
        <v>-0.897330310886794-0.441359618864038i</v>
      </c>
      <c r="P3127" t="str">
        <f t="shared" si="1624"/>
        <v>1.89733031088679+0.441359618864038i</v>
      </c>
      <c r="Q3127" t="str">
        <f t="shared" si="1625"/>
        <v>-1.89733031088679+14.8094903571451i</v>
      </c>
      <c r="R3127" t="str">
        <f t="shared" si="1626"/>
        <v>0.01317260582738-0.129803460405306i</v>
      </c>
      <c r="S3127" t="str">
        <f t="shared" si="1627"/>
        <v>1.67361865305998i</v>
      </c>
      <c r="T3127" t="str">
        <f t="shared" si="1628"/>
        <v>0.217241492566053+0.0220459188221098i</v>
      </c>
      <c r="U3127" t="e">
        <f t="shared" si="1629"/>
        <v>#DIV/0!</v>
      </c>
      <c r="V3127" t="str">
        <f t="shared" si="1630"/>
        <v>0.0000833333333333333-0.000222345547767387i</v>
      </c>
      <c r="W3127" t="e">
        <f t="shared" si="1631"/>
        <v>#DIV/0!</v>
      </c>
      <c r="X3127" t="e">
        <f t="shared" si="1632"/>
        <v>#DIV/0!</v>
      </c>
      <c r="Y3127" t="str">
        <f t="shared" si="1633"/>
        <v>0.00096+5.09717124859637i</v>
      </c>
      <c r="Z3127" t="e">
        <f t="shared" si="1634"/>
        <v>#DIV/0!</v>
      </c>
      <c r="AA3127" t="e">
        <f t="shared" si="1635"/>
        <v>#DIV/0!</v>
      </c>
      <c r="AB3127" t="str">
        <f t="shared" si="1636"/>
        <v>0.123965621145483+0.0125801751231974i</v>
      </c>
      <c r="AC3127" t="str">
        <f t="shared" si="1637"/>
        <v>1.0365780650791-0.1228320036123i</v>
      </c>
      <c r="AD3127" t="str">
        <f t="shared" si="1638"/>
        <v>0.116516995057213+0.025943237645982i</v>
      </c>
      <c r="AE3127" t="e">
        <f t="shared" si="1639"/>
        <v>#DIV/0!</v>
      </c>
      <c r="AF3127" t="str">
        <f t="shared" si="1640"/>
        <v>-18.8984004771394-2.87952472435815i</v>
      </c>
      <c r="AG3127" t="e">
        <f t="shared" si="1641"/>
        <v>#DIV/0!</v>
      </c>
      <c r="AH3127" t="e">
        <f t="shared" si="1642"/>
        <v>#DIV/0!</v>
      </c>
      <c r="AI3127" t="e">
        <f t="shared" si="1643"/>
        <v>#DIV/0!</v>
      </c>
      <c r="AJ3127" t="e">
        <f t="shared" si="1644"/>
        <v>#DIV/0!</v>
      </c>
      <c r="AK3127"/>
      <c r="AL3127"/>
      <c r="AM3127"/>
      <c r="AN3127"/>
    </row>
    <row r="3128" spans="1:40" x14ac:dyDescent="0.3">
      <c r="A3128"/>
      <c r="B3128">
        <f t="shared" si="1645"/>
        <v>1194000</v>
      </c>
      <c r="C3128" s="186" t="str">
        <f t="shared" si="1613"/>
        <v>-0.000340509448272488+0.00257739118073435i</v>
      </c>
      <c r="D3128" s="158" t="str">
        <f t="shared" si="1614"/>
        <v>-7.48812094508052-0.968981630417477i</v>
      </c>
      <c r="E3128" t="str">
        <f t="shared" si="1615"/>
        <v>66.3803107215559-1329.64203852543i</v>
      </c>
      <c r="F3128" t="str">
        <f t="shared" si="1616"/>
        <v>0.976370918170926+0.128966299496057i</v>
      </c>
      <c r="G3128" t="str">
        <f t="shared" si="1611"/>
        <v>0.976370918170926+0.128966299496057i</v>
      </c>
      <c r="H3128" t="str">
        <f t="shared" si="1617"/>
        <v>11.4111281709406+1.90828659569754i</v>
      </c>
      <c r="I3128" t="str">
        <f t="shared" si="1618"/>
        <v>4688.82703548277i</v>
      </c>
      <c r="J3128" t="str">
        <f t="shared" si="1612"/>
        <v>-5444.2693125612+999.837974923088i</v>
      </c>
      <c r="K3128" t="str">
        <f t="shared" si="1619"/>
        <v>0.15300608511544-0.833141323616152i</v>
      </c>
      <c r="L3128" t="str">
        <f t="shared" si="1620"/>
        <v>0.0392132177013924-0.176465308135424i</v>
      </c>
      <c r="M3128" t="str">
        <f t="shared" si="1621"/>
        <v>0.192219302816832-1.00960663175158i</v>
      </c>
      <c r="N3128" t="str">
        <f t="shared" si="1622"/>
        <v>-15.26363358873i</v>
      </c>
      <c r="O3128" t="str">
        <f t="shared" si="1623"/>
        <v>-0.902899007452054-0.429852744951216i</v>
      </c>
      <c r="P3128" t="str">
        <f t="shared" si="1624"/>
        <v>1.90289900745205+0.429852744951216i</v>
      </c>
      <c r="Q3128" t="str">
        <f t="shared" si="1625"/>
        <v>-1.90289900745205+14.8337808437788i</v>
      </c>
      <c r="R3128" t="str">
        <f t="shared" si="1626"/>
        <v>0.0123191056637446-0.129861769004103i</v>
      </c>
      <c r="S3128" t="str">
        <f t="shared" si="1627"/>
        <v>1.6750215186535i</v>
      </c>
      <c r="T3128" t="str">
        <f t="shared" si="1628"/>
        <v>0.217521257532283+0.0206347670773384i</v>
      </c>
      <c r="U3128" t="e">
        <f t="shared" si="1629"/>
        <v>#DIV/0!</v>
      </c>
      <c r="V3128" t="str">
        <f t="shared" si="1630"/>
        <v>0.0000833333333333333-0.000222159328715655i</v>
      </c>
      <c r="W3128" t="e">
        <f t="shared" si="1631"/>
        <v>#DIV/0!</v>
      </c>
      <c r="X3128" t="e">
        <f t="shared" si="1632"/>
        <v>#DIV/0!</v>
      </c>
      <c r="Y3128" t="str">
        <f t="shared" si="1633"/>
        <v>0.00096+5.10144381460525i</v>
      </c>
      <c r="Z3128" t="e">
        <f t="shared" si="1634"/>
        <v>#DIV/0!</v>
      </c>
      <c r="AA3128" t="e">
        <f t="shared" si="1635"/>
        <v>#DIV/0!</v>
      </c>
      <c r="AB3128" t="str">
        <f t="shared" si="1636"/>
        <v>0.124125264855365+0.0117749224041851i</v>
      </c>
      <c r="AC3128" t="str">
        <f t="shared" si="1637"/>
        <v>1.03574731162008-0.123054323190643i</v>
      </c>
      <c r="AD3128" t="str">
        <f t="shared" si="1638"/>
        <v>0.116841362266951+0.0252501327932102i</v>
      </c>
      <c r="AE3128" t="e">
        <f t="shared" si="1639"/>
        <v>#DIV/0!</v>
      </c>
      <c r="AF3128" t="str">
        <f t="shared" si="1640"/>
        <v>-18.8992491160211-2.87726822611502i</v>
      </c>
      <c r="AG3128" t="e">
        <f t="shared" si="1641"/>
        <v>#DIV/0!</v>
      </c>
      <c r="AH3128" t="e">
        <f t="shared" si="1642"/>
        <v>#DIV/0!</v>
      </c>
      <c r="AI3128" t="e">
        <f t="shared" si="1643"/>
        <v>#DIV/0!</v>
      </c>
      <c r="AJ3128" t="e">
        <f t="shared" si="1644"/>
        <v>#DIV/0!</v>
      </c>
      <c r="AK3128"/>
      <c r="AL3128"/>
      <c r="AM3128"/>
      <c r="AN3128"/>
    </row>
    <row r="3129" spans="1:40" x14ac:dyDescent="0.3">
      <c r="A3129"/>
      <c r="B3129">
        <f t="shared" si="1645"/>
        <v>1195000</v>
      </c>
      <c r="C3129" s="186" t="str">
        <f t="shared" si="1613"/>
        <v>-0.000339958267141931+0.00257533526464714i</v>
      </c>
      <c r="D3129" s="158" t="str">
        <f t="shared" si="1614"/>
        <v>-7.48840995570424-0.968223675110612i</v>
      </c>
      <c r="E3129" t="str">
        <f t="shared" si="1615"/>
        <v>66.2695360785453-1328.53489298742i</v>
      </c>
      <c r="F3129" t="str">
        <f t="shared" si="1616"/>
        <v>0.976409166389932+0.128865379844292i</v>
      </c>
      <c r="G3129" t="str">
        <f t="shared" si="1611"/>
        <v>0.976409166389932+0.128865379844292i</v>
      </c>
      <c r="H3129" t="str">
        <f t="shared" si="1617"/>
        <v>11.4116857614979+1.90679145710214i</v>
      </c>
      <c r="I3129" t="str">
        <f t="shared" si="1618"/>
        <v>4692.75402629975i</v>
      </c>
      <c r="J3129" t="str">
        <f t="shared" si="1612"/>
        <v>-5453.394186223+1000.67536016172i</v>
      </c>
      <c r="K3129" t="str">
        <f t="shared" si="1619"/>
        <v>0.152758362266379-0.832489334548808i</v>
      </c>
      <c r="L3129" t="str">
        <f t="shared" si="1620"/>
        <v>0.0391506983516144-0.176331519525749i</v>
      </c>
      <c r="M3129" t="str">
        <f t="shared" si="1621"/>
        <v>0.191909060617993-1.00882085407456i</v>
      </c>
      <c r="N3129" t="str">
        <f t="shared" si="1622"/>
        <v>-15.2764172014509i</v>
      </c>
      <c r="O3129" t="str">
        <f t="shared" si="1623"/>
        <v>-0.908320153589968-0.418275625135264i</v>
      </c>
      <c r="P3129" t="str">
        <f t="shared" si="1624"/>
        <v>1.90832015358997+0.418275625135264i</v>
      </c>
      <c r="Q3129" t="str">
        <f t="shared" si="1625"/>
        <v>-1.90832015358997+14.8581415763156i</v>
      </c>
      <c r="R3129" t="str">
        <f t="shared" si="1626"/>
        <v>0.0114663244076829-0.129908680815208i</v>
      </c>
      <c r="S3129" t="str">
        <f t="shared" si="1627"/>
        <v>1.67642438424701i</v>
      </c>
      <c r="T3129" t="str">
        <f t="shared" si="1628"/>
        <v>0.217782080243976+0.0192224258347263i</v>
      </c>
      <c r="U3129" t="e">
        <f t="shared" si="1629"/>
        <v>#DIV/0!</v>
      </c>
      <c r="V3129" t="str">
        <f t="shared" si="1630"/>
        <v>0.0000833333333333333-0.000221973421327609i</v>
      </c>
      <c r="W3129" t="e">
        <f t="shared" si="1631"/>
        <v>#DIV/0!</v>
      </c>
      <c r="X3129" t="e">
        <f t="shared" si="1632"/>
        <v>#DIV/0!</v>
      </c>
      <c r="Y3129" t="str">
        <f t="shared" si="1633"/>
        <v>0.00096+5.10571638061413i</v>
      </c>
      <c r="Z3129" t="e">
        <f t="shared" si="1634"/>
        <v>#DIV/0!</v>
      </c>
      <c r="AA3129" t="e">
        <f t="shared" si="1635"/>
        <v>#DIV/0!</v>
      </c>
      <c r="AB3129" t="str">
        <f t="shared" si="1636"/>
        <v>0.124274099449907+0.0109689909159517i</v>
      </c>
      <c r="AC3129" t="str">
        <f t="shared" si="1637"/>
        <v>1.03491507246875-0.123265254403794i</v>
      </c>
      <c r="AD3129" t="str">
        <f t="shared" si="1638"/>
        <v>0.11715700913119+0.0245531059771697i</v>
      </c>
      <c r="AE3129" t="e">
        <f t="shared" si="1639"/>
        <v>#DIV/0!</v>
      </c>
      <c r="AF3129" t="str">
        <f t="shared" si="1640"/>
        <v>-18.9000957172021-2.87501513221275i</v>
      </c>
      <c r="AG3129" t="e">
        <f t="shared" si="1641"/>
        <v>#DIV/0!</v>
      </c>
      <c r="AH3129" t="e">
        <f t="shared" si="1642"/>
        <v>#DIV/0!</v>
      </c>
      <c r="AI3129" t="e">
        <f t="shared" si="1643"/>
        <v>#DIV/0!</v>
      </c>
      <c r="AJ3129" t="e">
        <f t="shared" si="1644"/>
        <v>#DIV/0!</v>
      </c>
      <c r="AK3129"/>
      <c r="AL3129"/>
      <c r="AM3129"/>
      <c r="AN3129"/>
    </row>
    <row r="3130" spans="1:40" x14ac:dyDescent="0.3">
      <c r="A3130"/>
      <c r="B3130">
        <f t="shared" si="1645"/>
        <v>1196000</v>
      </c>
      <c r="C3130" s="186" t="str">
        <f t="shared" si="1613"/>
        <v>-0.000339408408319488+0.00257328254469419i</v>
      </c>
      <c r="D3130" s="158" t="str">
        <f t="shared" si="1614"/>
        <v>-7.48869827298026-0.967466860465349i</v>
      </c>
      <c r="E3130" t="str">
        <f t="shared" si="1615"/>
        <v>66.1590382641616-1327.42958506622i</v>
      </c>
      <c r="F3130" t="str">
        <f t="shared" si="1616"/>
        <v>0.976447322849975+0.128764612170609i</v>
      </c>
      <c r="G3130" t="str">
        <f t="shared" si="1611"/>
        <v>0.976447322849975+0.128764612170609i</v>
      </c>
      <c r="H3130" t="str">
        <f t="shared" si="1617"/>
        <v>11.4122420141455+1.90529857482247i</v>
      </c>
      <c r="I3130" t="str">
        <f t="shared" si="1618"/>
        <v>4696.68101711674i</v>
      </c>
      <c r="J3130" t="str">
        <f t="shared" si="1612"/>
        <v>-5462.5266989586+1001.51274540035i</v>
      </c>
      <c r="K3130" t="str">
        <f t="shared" si="1619"/>
        <v>0.152511233885329-0.831838327386139i</v>
      </c>
      <c r="L3130" t="str">
        <f t="shared" si="1620"/>
        <v>0.0390883259495751-0.176197922043476i</v>
      </c>
      <c r="M3130" t="str">
        <f t="shared" si="1621"/>
        <v>0.191599559834904-1.00803624942962i</v>
      </c>
      <c r="N3130" t="str">
        <f t="shared" si="1622"/>
        <v>-15.2892008141718i</v>
      </c>
      <c r="O3130" t="str">
        <f t="shared" si="1623"/>
        <v>-0.91359286338481-0.406630151332072i</v>
      </c>
      <c r="P3130" t="str">
        <f t="shared" si="1624"/>
        <v>1.91359286338481+0.406630151332072i</v>
      </c>
      <c r="Q3130" t="str">
        <f t="shared" si="1625"/>
        <v>-1.91359286338481+14.8825706628397i</v>
      </c>
      <c r="R3130" t="str">
        <f t="shared" si="1626"/>
        <v>0.0106144132992524-0.129944253095471i</v>
      </c>
      <c r="S3130" t="str">
        <f t="shared" si="1627"/>
        <v>1.67782724984053i</v>
      </c>
      <c r="T3130" t="str">
        <f t="shared" si="1628"/>
        <v>0.218024008803756+0.0178091518745554i</v>
      </c>
      <c r="U3130" t="e">
        <f t="shared" si="1629"/>
        <v>#DIV/0!</v>
      </c>
      <c r="V3130" t="str">
        <f t="shared" si="1630"/>
        <v>0.0000833333333333333-0.000221787824821482i</v>
      </c>
      <c r="W3130" t="e">
        <f t="shared" si="1631"/>
        <v>#DIV/0!</v>
      </c>
      <c r="X3130" t="e">
        <f t="shared" si="1632"/>
        <v>#DIV/0!</v>
      </c>
      <c r="Y3130" t="str">
        <f t="shared" si="1633"/>
        <v>0.00096+5.10998894662301i</v>
      </c>
      <c r="Z3130" t="e">
        <f t="shared" si="1634"/>
        <v>#DIV/0!</v>
      </c>
      <c r="AA3130" t="e">
        <f t="shared" si="1635"/>
        <v>#DIV/0!</v>
      </c>
      <c r="AB3130" t="str">
        <f t="shared" si="1636"/>
        <v>0.124412152378156+0.0101625271863396i</v>
      </c>
      <c r="AC3130" t="str">
        <f t="shared" si="1637"/>
        <v>1.03408150942341-0.12346482373103i</v>
      </c>
      <c r="AD3130" t="str">
        <f t="shared" si="1638"/>
        <v>0.117463890070752+0.0238522644916445i</v>
      </c>
      <c r="AE3130" t="e">
        <f t="shared" si="1639"/>
        <v>#DIV/0!</v>
      </c>
      <c r="AF3130" t="str">
        <f t="shared" si="1640"/>
        <v>-18.9009402871258-2.87276543528782i</v>
      </c>
      <c r="AG3130" t="e">
        <f t="shared" si="1641"/>
        <v>#DIV/0!</v>
      </c>
      <c r="AH3130" t="e">
        <f t="shared" si="1642"/>
        <v>#DIV/0!</v>
      </c>
      <c r="AI3130" t="e">
        <f t="shared" si="1643"/>
        <v>#DIV/0!</v>
      </c>
      <c r="AJ3130" t="e">
        <f t="shared" si="1644"/>
        <v>#DIV/0!</v>
      </c>
      <c r="AK3130"/>
      <c r="AL3130"/>
      <c r="AM3130"/>
      <c r="AN3130"/>
    </row>
    <row r="3131" spans="1:40" x14ac:dyDescent="0.3">
      <c r="A3131"/>
      <c r="B3131">
        <f t="shared" si="1645"/>
        <v>1197000</v>
      </c>
      <c r="C3131" s="186" t="str">
        <f t="shared" si="1613"/>
        <v>-0.000338859867627486+0.00257123301362866i</v>
      </c>
      <c r="D3131" s="158" t="str">
        <f t="shared" si="1614"/>
        <v>-7.48898589909938-0.966711184023293i</v>
      </c>
      <c r="E3131" t="str">
        <f t="shared" si="1615"/>
        <v>66.0488163575343-1326.32611020214i</v>
      </c>
      <c r="F3131" t="str">
        <f t="shared" si="1616"/>
        <v>0.976485387840986+0.128663996147102i</v>
      </c>
      <c r="G3131" t="str">
        <f t="shared" si="1611"/>
        <v>0.976485387840986+0.128663996147102i</v>
      </c>
      <c r="H3131" t="str">
        <f t="shared" si="1617"/>
        <v>11.4127969331115+1.90380794397372i</v>
      </c>
      <c r="I3131" t="str">
        <f t="shared" si="1618"/>
        <v>4700.60800793373i</v>
      </c>
      <c r="J3131" t="str">
        <f t="shared" si="1612"/>
        <v>-5471.66685076801+1002.35013063898i</v>
      </c>
      <c r="K3131" t="str">
        <f t="shared" si="1619"/>
        <v>0.152264698093443-0.831188300009476i</v>
      </c>
      <c r="L3131" t="str">
        <f t="shared" si="1620"/>
        <v>0.0390261000430266-0.176064515309835i</v>
      </c>
      <c r="M3131" t="str">
        <f t="shared" si="1621"/>
        <v>0.19129079813647-1.00725281531931i</v>
      </c>
      <c r="N3131" t="str">
        <f t="shared" si="1622"/>
        <v>-15.3019844268927i</v>
      </c>
      <c r="O3131" t="str">
        <f t="shared" si="1623"/>
        <v>-0.918716275178105-0.394918226627829i</v>
      </c>
      <c r="P3131" t="str">
        <f t="shared" si="1624"/>
        <v>1.91871627517811+0.394918226627829i</v>
      </c>
      <c r="Q3131" t="str">
        <f t="shared" si="1625"/>
        <v>-1.91871627517811+14.9070662002649i</v>
      </c>
      <c r="R3131" t="str">
        <f t="shared" si="1626"/>
        <v>0.0097635216925492-0.12996854492524i</v>
      </c>
      <c r="S3131" t="str">
        <f t="shared" si="1627"/>
        <v>1.67923011543404i</v>
      </c>
      <c r="T3131" t="str">
        <f t="shared" si="1628"/>
        <v>0.218247094697605+0.0163951996588221i</v>
      </c>
      <c r="U3131" t="e">
        <f t="shared" si="1629"/>
        <v>#DIV/0!</v>
      </c>
      <c r="V3131" t="str">
        <f t="shared" si="1630"/>
        <v>0.0000833333333333333-0.000221602538418122i</v>
      </c>
      <c r="W3131" t="e">
        <f t="shared" si="1631"/>
        <v>#DIV/0!</v>
      </c>
      <c r="X3131" t="e">
        <f t="shared" si="1632"/>
        <v>#DIV/0!</v>
      </c>
      <c r="Y3131" t="str">
        <f t="shared" si="1633"/>
        <v>0.00096+5.1142615126319i</v>
      </c>
      <c r="Z3131" t="e">
        <f t="shared" si="1634"/>
        <v>#DIV/0!</v>
      </c>
      <c r="AA3131" t="e">
        <f t="shared" si="1635"/>
        <v>#DIV/0!</v>
      </c>
      <c r="AB3131" t="str">
        <f t="shared" si="1636"/>
        <v>0.124539453019821+0.00935567642029582i</v>
      </c>
      <c r="AC3131" t="str">
        <f t="shared" si="1637"/>
        <v>1.0332467827812-0.123653059862997i</v>
      </c>
      <c r="AD3131" t="str">
        <f t="shared" si="1638"/>
        <v>0.117761960763992+0.0231477161146838i</v>
      </c>
      <c r="AE3131" t="e">
        <f t="shared" si="1639"/>
        <v>#DIV/0!</v>
      </c>
      <c r="AF3131" t="str">
        <f t="shared" si="1640"/>
        <v>-18.9017828322109-2.87051912799701i</v>
      </c>
      <c r="AG3131" t="e">
        <f t="shared" si="1641"/>
        <v>#DIV/0!</v>
      </c>
      <c r="AH3131" t="e">
        <f t="shared" si="1642"/>
        <v>#DIV/0!</v>
      </c>
      <c r="AI3131" t="e">
        <f t="shared" si="1643"/>
        <v>#DIV/0!</v>
      </c>
      <c r="AJ3131" t="e">
        <f t="shared" si="1644"/>
        <v>#DIV/0!</v>
      </c>
      <c r="AK3131"/>
      <c r="AL3131"/>
      <c r="AM3131"/>
      <c r="AN3131"/>
    </row>
    <row r="3132" spans="1:40" x14ac:dyDescent="0.3">
      <c r="A3132"/>
      <c r="B3132">
        <f t="shared" si="1645"/>
        <v>1198000</v>
      </c>
      <c r="C3132" s="186" t="str">
        <f t="shared" si="1613"/>
        <v>-0.000338312640904496+0.00256918666422484i</v>
      </c>
      <c r="D3132" s="158" t="str">
        <f t="shared" si="1614"/>
        <v>-7.48927283624341-0.965956643332592i</v>
      </c>
      <c r="E3132" t="str">
        <f t="shared" si="1615"/>
        <v>65.9388694416146-1325.22446385051i</v>
      </c>
      <c r="F3132" t="str">
        <f t="shared" si="1616"/>
        <v>0.976523361651714+0.128563531446737i</v>
      </c>
      <c r="G3132" t="str">
        <f t="shared" si="1611"/>
        <v>0.976523361651714+0.128563531446737i</v>
      </c>
      <c r="H3132" t="str">
        <f t="shared" si="1617"/>
        <v>11.4133505226071+1.90231955968421i</v>
      </c>
      <c r="I3132" t="str">
        <f t="shared" si="1618"/>
        <v>4704.53499875072i</v>
      </c>
      <c r="J3132" t="str">
        <f t="shared" si="1612"/>
        <v>-5480.81464165123+1003.1875158776i</v>
      </c>
      <c r="K3132" t="str">
        <f t="shared" si="1619"/>
        <v>0.152018753019204-0.830539250305893i</v>
      </c>
      <c r="L3132" t="str">
        <f t="shared" si="1620"/>
        <v>0.0389640201814274-0.17593129894694i</v>
      </c>
      <c r="M3132" t="str">
        <f t="shared" si="1621"/>
        <v>0.190982773200631-1.00647054925283i</v>
      </c>
      <c r="N3132" t="str">
        <f t="shared" si="1622"/>
        <v>-15.3147680396135i</v>
      </c>
      <c r="O3132" t="str">
        <f t="shared" si="1623"/>
        <v>-0.923689551709395-0.383141764968133i</v>
      </c>
      <c r="P3132" t="str">
        <f t="shared" si="1624"/>
        <v>1.9236895517094+0.383141764968133i</v>
      </c>
      <c r="Q3132" t="str">
        <f t="shared" si="1625"/>
        <v>-1.9236895517094+14.9316262746454i</v>
      </c>
      <c r="R3132" t="str">
        <f t="shared" si="1626"/>
        <v>0.00891379704278751-0.129981617155949i</v>
      </c>
      <c r="S3132" t="str">
        <f t="shared" si="1627"/>
        <v>1.68063298102756i</v>
      </c>
      <c r="T3132" t="str">
        <f t="shared" si="1628"/>
        <v>0.218451392719586+0.0149808212962946i</v>
      </c>
      <c r="U3132" t="e">
        <f t="shared" si="1629"/>
        <v>#DIV/0!</v>
      </c>
      <c r="V3132" t="str">
        <f t="shared" si="1630"/>
        <v>0.0000833333333333333-0.000221417561340978i</v>
      </c>
      <c r="W3132" t="e">
        <f t="shared" si="1631"/>
        <v>#DIV/0!</v>
      </c>
      <c r="X3132" t="e">
        <f t="shared" si="1632"/>
        <v>#DIV/0!</v>
      </c>
      <c r="Y3132" t="str">
        <f t="shared" si="1633"/>
        <v>0.00096+5.11853407864078i</v>
      </c>
      <c r="Z3132" t="e">
        <f t="shared" si="1634"/>
        <v>#DIV/0!</v>
      </c>
      <c r="AA3132" t="e">
        <f t="shared" si="1635"/>
        <v>#DIV/0!</v>
      </c>
      <c r="AB3132" t="str">
        <f t="shared" si="1636"/>
        <v>0.124656032642316+0.00854858247993293i</v>
      </c>
      <c r="AC3132" t="str">
        <f t="shared" si="1637"/>
        <v>1.03241105131413-0.123829993652239i</v>
      </c>
      <c r="AD3132" t="str">
        <f t="shared" si="1638"/>
        <v>0.118051178150909+0.0224395690955757i</v>
      </c>
      <c r="AE3132" t="e">
        <f t="shared" si="1639"/>
        <v>#DIV/0!</v>
      </c>
      <c r="AF3132" t="str">
        <f t="shared" si="1640"/>
        <v>-18.9026233588505-2.8682762030168i</v>
      </c>
      <c r="AG3132" t="e">
        <f t="shared" si="1641"/>
        <v>#DIV/0!</v>
      </c>
      <c r="AH3132" t="e">
        <f t="shared" si="1642"/>
        <v>#DIV/0!</v>
      </c>
      <c r="AI3132" t="e">
        <f t="shared" si="1643"/>
        <v>#DIV/0!</v>
      </c>
      <c r="AJ3132" t="e">
        <f t="shared" si="1644"/>
        <v>#DIV/0!</v>
      </c>
      <c r="AK3132"/>
      <c r="AL3132"/>
      <c r="AM3132"/>
      <c r="AN3132"/>
    </row>
    <row r="3133" spans="1:40" x14ac:dyDescent="0.3">
      <c r="A3133"/>
      <c r="B3133">
        <f t="shared" si="1645"/>
        <v>1199000</v>
      </c>
      <c r="C3133" s="186" t="str">
        <f t="shared" si="1613"/>
        <v>-0.00033776672400533+0.00256714348927822i</v>
      </c>
      <c r="D3133" s="158" t="str">
        <f t="shared" si="1614"/>
        <v>-7.48955908658593-0.965203235948093i</v>
      </c>
      <c r="E3133" t="str">
        <f t="shared" si="1615"/>
        <v>65.8291966031583-1324.12464148165i</v>
      </c>
      <c r="F3133" t="str">
        <f t="shared" si="1616"/>
        <v>0.976561244569812+0.128463217743377i</v>
      </c>
      <c r="G3133" t="str">
        <f t="shared" si="1611"/>
        <v>0.976561244569812+0.128463217743377i</v>
      </c>
      <c r="H3133" t="str">
        <f t="shared" si="1617"/>
        <v>11.4139027868275+1.90083341709565i</v>
      </c>
      <c r="I3133" t="str">
        <f t="shared" si="1618"/>
        <v>4708.4619895677i</v>
      </c>
      <c r="J3133" t="str">
        <f t="shared" si="1612"/>
        <v>-5489.97007160825+1004.02490111623i</v>
      </c>
      <c r="K3133" t="str">
        <f t="shared" si="1619"/>
        <v>0.151773396798392-0.829891176168188i</v>
      </c>
      <c r="L3133" t="str">
        <f t="shared" si="1620"/>
        <v>0.0389020859159351-0.17579827257779i</v>
      </c>
      <c r="M3133" t="str">
        <f t="shared" si="1621"/>
        <v>0.190675482714327-1.00568944874598i</v>
      </c>
      <c r="N3133" t="str">
        <f t="shared" si="1622"/>
        <v>-15.3275516523344i</v>
      </c>
      <c r="O3133" t="str">
        <f t="shared" si="1623"/>
        <v>-0.928511880253226-0.37130269084484i</v>
      </c>
      <c r="P3133" t="str">
        <f t="shared" si="1624"/>
        <v>1.92851188025323+0.37130269084484i</v>
      </c>
      <c r="Q3133" t="str">
        <f t="shared" si="1625"/>
        <v>-1.92851188025323+14.9562489614896i</v>
      </c>
      <c r="R3133" t="str">
        <f t="shared" si="1626"/>
        <v>0.00806538489467418-0.129983532358089i</v>
      </c>
      <c r="S3133" t="str">
        <f t="shared" si="1627"/>
        <v>1.68203584662105i</v>
      </c>
      <c r="T3133" t="str">
        <f t="shared" si="1628"/>
        <v>0.218636960896733+0.0135662665096379i</v>
      </c>
      <c r="U3133" t="e">
        <f t="shared" si="1629"/>
        <v>#DIV/0!</v>
      </c>
      <c r="V3133" t="str">
        <f t="shared" si="1630"/>
        <v>0.0000833333333333333-0.00022123289281609i</v>
      </c>
      <c r="W3133" t="e">
        <f t="shared" si="1631"/>
        <v>#DIV/0!</v>
      </c>
      <c r="X3133" t="e">
        <f t="shared" si="1632"/>
        <v>#DIV/0!</v>
      </c>
      <c r="Y3133" t="str">
        <f t="shared" si="1633"/>
        <v>0.00096+5.12280664464966i</v>
      </c>
      <c r="Z3133" t="e">
        <f t="shared" si="1634"/>
        <v>#DIV/0!</v>
      </c>
      <c r="AA3133" t="e">
        <f t="shared" si="1635"/>
        <v>#DIV/0!</v>
      </c>
      <c r="AB3133" t="str">
        <f t="shared" si="1636"/>
        <v>0.124761924357905+0.00774138786576917i</v>
      </c>
      <c r="AC3133" t="str">
        <f t="shared" si="1637"/>
        <v>1.03157447224657-0.123995658063805i</v>
      </c>
      <c r="AD3133" t="str">
        <f t="shared" si="1638"/>
        <v>0.118331500437172+0.0217279321417682i</v>
      </c>
      <c r="AE3133" t="e">
        <f t="shared" si="1639"/>
        <v>#DIV/0!</v>
      </c>
      <c r="AF3133" t="str">
        <f t="shared" si="1640"/>
        <v>-18.9034618734134-2.86603665304374i</v>
      </c>
      <c r="AG3133" t="e">
        <f t="shared" si="1641"/>
        <v>#DIV/0!</v>
      </c>
      <c r="AH3133" t="e">
        <f t="shared" si="1642"/>
        <v>#DIV/0!</v>
      </c>
      <c r="AI3133" t="e">
        <f t="shared" si="1643"/>
        <v>#DIV/0!</v>
      </c>
      <c r="AJ3133" t="e">
        <f t="shared" si="1644"/>
        <v>#DIV/0!</v>
      </c>
      <c r="AK3133"/>
      <c r="AL3133"/>
      <c r="AM3133"/>
      <c r="AN3133"/>
    </row>
    <row r="3134" spans="1:40" x14ac:dyDescent="0.3">
      <c r="A3134"/>
      <c r="B3134">
        <f t="shared" si="1645"/>
        <v>1200000</v>
      </c>
      <c r="C3134" s="186" t="str">
        <f t="shared" si="1613"/>
        <v>-0.000337222112800924+0.00256510348160537i</v>
      </c>
      <c r="D3134" s="158" t="str">
        <f t="shared" si="1614"/>
        <v>-7.48984465229209-0.964450959431219i</v>
      </c>
      <c r="E3134" t="str">
        <f t="shared" si="1615"/>
        <v>65.7197969327038-1323.02663858076i</v>
      </c>
      <c r="F3134" t="str">
        <f t="shared" si="1616"/>
        <v>0.976599036881819+0.128363054711764i</v>
      </c>
      <c r="G3134" t="str">
        <f t="shared" si="1611"/>
        <v>0.976599036881819+0.128363054711764i</v>
      </c>
      <c r="H3134" t="str">
        <f t="shared" si="1617"/>
        <v>11.4144537299514+1.89934951136293i</v>
      </c>
      <c r="I3134" t="str">
        <f t="shared" si="1618"/>
        <v>4712.38898038469i</v>
      </c>
      <c r="J3134" t="str">
        <f t="shared" si="1612"/>
        <v>-5499.13314063908+1004.86228635486i</v>
      </c>
      <c r="K3134" t="str">
        <f t="shared" si="1619"/>
        <v>0.151528627574046-0.829244075494864i</v>
      </c>
      <c r="L3134" t="str">
        <f t="shared" si="1620"/>
        <v>0.0388402967993984-0.17566543582627i</v>
      </c>
      <c r="M3134" t="str">
        <f t="shared" si="1621"/>
        <v>0.190368924373444-1.00490951132113i</v>
      </c>
      <c r="N3134" t="str">
        <f t="shared" si="1622"/>
        <v>-15.3403352650553i</v>
      </c>
      <c r="O3134" t="str">
        <f t="shared" si="1623"/>
        <v>-0.933182472751723-0.359402938982112i</v>
      </c>
      <c r="P3134" t="str">
        <f t="shared" si="1624"/>
        <v>1.93318247275172+0.359402938982112i</v>
      </c>
      <c r="Q3134" t="str">
        <f t="shared" si="1625"/>
        <v>-1.93318247275172+14.9809323260732i</v>
      </c>
      <c r="R3134" t="str">
        <f t="shared" si="1626"/>
        <v>0.00721842887215568-0.129974354769585i</v>
      </c>
      <c r="S3134" t="str">
        <f t="shared" si="1627"/>
        <v>1.68343871221457i</v>
      </c>
      <c r="T3134" t="str">
        <f t="shared" si="1628"/>
        <v>0.21880386041423+0.0121517826047542i</v>
      </c>
      <c r="U3134" t="e">
        <f t="shared" si="1629"/>
        <v>#DIV/0!</v>
      </c>
      <c r="V3134" t="str">
        <f t="shared" si="1630"/>
        <v>0.0000833333333333333-0.000221048532072077i</v>
      </c>
      <c r="W3134" t="e">
        <f t="shared" si="1631"/>
        <v>#DIV/0!</v>
      </c>
      <c r="X3134" t="e">
        <f t="shared" si="1632"/>
        <v>#DIV/0!</v>
      </c>
      <c r="Y3134" t="str">
        <f t="shared" si="1633"/>
        <v>0.00096+5.12707921065854i</v>
      </c>
      <c r="Z3134" t="e">
        <f t="shared" si="1634"/>
        <v>#DIV/0!</v>
      </c>
      <c r="AA3134" t="e">
        <f t="shared" si="1635"/>
        <v>#DIV/0!</v>
      </c>
      <c r="AB3134" t="str">
        <f t="shared" si="1636"/>
        <v>0.124857163081+0.00693423369923314i</v>
      </c>
      <c r="AC3134" t="str">
        <f t="shared" si="1637"/>
        <v>1.03073720123413-0.124150088125993i</v>
      </c>
      <c r="AD3134" t="str">
        <f t="shared" si="1638"/>
        <v>0.118602887098049+0.0210129144058451i</v>
      </c>
      <c r="AE3134" t="e">
        <f t="shared" si="1639"/>
        <v>#DIV/0!</v>
      </c>
      <c r="AF3134" t="str">
        <f t="shared" si="1640"/>
        <v>-18.9042983822435-2.86380047079415i</v>
      </c>
      <c r="AG3134" t="e">
        <f t="shared" si="1641"/>
        <v>#DIV/0!</v>
      </c>
      <c r="AH3134" t="e">
        <f t="shared" si="1642"/>
        <v>#DIV/0!</v>
      </c>
      <c r="AI3134" t="e">
        <f t="shared" si="1643"/>
        <v>#DIV/0!</v>
      </c>
      <c r="AJ3134" t="e">
        <f t="shared" si="1644"/>
        <v>#DIV/0!</v>
      </c>
      <c r="AK3134"/>
      <c r="AL3134"/>
      <c r="AM3134"/>
      <c r="AN3134"/>
    </row>
    <row r="3135" spans="1:40" x14ac:dyDescent="0.3">
      <c r="A3135"/>
      <c r="B3135">
        <f t="shared" si="1645"/>
        <v>1201000</v>
      </c>
      <c r="C3135" s="186" t="str">
        <f t="shared" si="1613"/>
        <v>-0.000336678803178279+0.00256306663404381i</v>
      </c>
      <c r="D3135" s="158" t="str">
        <f t="shared" si="1614"/>
        <v>-7.49012953551836-0.963699811349975i</v>
      </c>
      <c r="E3135" t="str">
        <f t="shared" si="1615"/>
        <v>65.610669524558-1321.93045064793i</v>
      </c>
      <c r="F3135" t="str">
        <f t="shared" si="1616"/>
        <v>0.97663673887313+0.128263042027519i</v>
      </c>
      <c r="G3135" t="str">
        <f t="shared" si="1611"/>
        <v>0.97663673887313+0.128263042027519i</v>
      </c>
      <c r="H3135" t="str">
        <f t="shared" si="1617"/>
        <v>11.4150033561411+1.89786783765411i</v>
      </c>
      <c r="I3135" t="str">
        <f t="shared" si="1618"/>
        <v>4716.31597120168i</v>
      </c>
      <c r="J3135" t="str">
        <f t="shared" si="1612"/>
        <v>-5508.30384874371+1005.69967159349i</v>
      </c>
      <c r="K3135" t="str">
        <f t="shared" si="1619"/>
        <v>0.15128444349643-0.82859794619011i</v>
      </c>
      <c r="L3135" t="str">
        <f t="shared" si="1620"/>
        <v>0.0387786523863498-0.175532788317141i</v>
      </c>
      <c r="M3135" t="str">
        <f t="shared" si="1621"/>
        <v>0.19006309588278-1.00413073450725i</v>
      </c>
      <c r="N3135" t="str">
        <f t="shared" si="1622"/>
        <v>-15.3531188777762i</v>
      </c>
      <c r="O3135" t="str">
        <f t="shared" si="1623"/>
        <v>-0.937700565943531-0.347444454019892i</v>
      </c>
      <c r="P3135" t="str">
        <f t="shared" si="1624"/>
        <v>1.93770056594353+0.347444454019892i</v>
      </c>
      <c r="Q3135" t="str">
        <f t="shared" si="1625"/>
        <v>-1.93770056594353+15.0056744237563i</v>
      </c>
      <c r="R3135" t="str">
        <f t="shared" si="1626"/>
        <v>0.00637307066937424-0.1299541502446i</v>
      </c>
      <c r="S3135" t="str">
        <f t="shared" si="1627"/>
        <v>1.68484157780808i</v>
      </c>
      <c r="T3135" t="str">
        <f t="shared" si="1628"/>
        <v>0.21895215554082+0.0107376144420709i</v>
      </c>
      <c r="U3135" t="e">
        <f t="shared" si="1629"/>
        <v>#DIV/0!</v>
      </c>
      <c r="V3135" t="str">
        <f t="shared" si="1630"/>
        <v>0.0000833333333333333-0.000220864478340127i</v>
      </c>
      <c r="W3135" t="e">
        <f t="shared" si="1631"/>
        <v>#DIV/0!</v>
      </c>
      <c r="X3135" t="e">
        <f t="shared" si="1632"/>
        <v>#DIV/0!</v>
      </c>
      <c r="Y3135" t="str">
        <f t="shared" si="1633"/>
        <v>0.00096+5.13135177666742i</v>
      </c>
      <c r="Z3135" t="e">
        <f t="shared" si="1634"/>
        <v>#DIV/0!</v>
      </c>
      <c r="AA3135" t="e">
        <f t="shared" si="1635"/>
        <v>#DIV/0!</v>
      </c>
      <c r="AB3135" t="str">
        <f t="shared" si="1636"/>
        <v>0.124941785485604+0.00612725970627966i</v>
      </c>
      <c r="AC3135" t="str">
        <f t="shared" si="1637"/>
        <v>1.0298993923439-0.124293320881253i</v>
      </c>
      <c r="AD3135" t="str">
        <f t="shared" si="1638"/>
        <v>0.11886529888224+0.0202946254724235i</v>
      </c>
      <c r="AE3135" t="e">
        <f t="shared" si="1639"/>
        <v>#DIV/0!</v>
      </c>
      <c r="AF3135" t="str">
        <f t="shared" si="1640"/>
        <v>-18.9051328916595-2.86156764900409i</v>
      </c>
      <c r="AG3135" t="e">
        <f t="shared" si="1641"/>
        <v>#DIV/0!</v>
      </c>
      <c r="AH3135" t="e">
        <f t="shared" si="1642"/>
        <v>#DIV/0!</v>
      </c>
      <c r="AI3135" t="e">
        <f t="shared" si="1643"/>
        <v>#DIV/0!</v>
      </c>
      <c r="AJ3135" t="e">
        <f t="shared" si="1644"/>
        <v>#DIV/0!</v>
      </c>
      <c r="AK3135"/>
      <c r="AL3135"/>
      <c r="AM3135"/>
      <c r="AN3135"/>
    </row>
    <row r="3136" spans="1:40" x14ac:dyDescent="0.3">
      <c r="A3136"/>
      <c r="B3136">
        <f t="shared" si="1645"/>
        <v>1202000</v>
      </c>
      <c r="C3136" s="186" t="str">
        <f t="shared" si="1613"/>
        <v>-0.000336136791040394+0.00256103293945204i</v>
      </c>
      <c r="D3136" s="158" t="str">
        <f t="shared" si="1614"/>
        <v>-7.49041373841311-0.96294978927898i</v>
      </c>
      <c r="E3136" t="str">
        <f t="shared" si="1615"/>
        <v>65.5018134767747-1320.83607319801i</v>
      </c>
      <c r="F3136" t="str">
        <f t="shared" si="1616"/>
        <v>0.976674350828061+0.128163179367145i</v>
      </c>
      <c r="G3136" t="str">
        <f t="shared" si="1611"/>
        <v>0.976674350828061+0.128163179367145i</v>
      </c>
      <c r="H3136" t="str">
        <f t="shared" si="1617"/>
        <v>11.4155516695431+1.89638839115047i</v>
      </c>
      <c r="I3136" t="str">
        <f t="shared" si="1618"/>
        <v>4720.24296201866i</v>
      </c>
      <c r="J3136" t="str">
        <f t="shared" si="1612"/>
        <v>-5517.48219592215+1006.53705683212i</v>
      </c>
      <c r="K3136" t="str">
        <f t="shared" si="1619"/>
        <v>0.151040842723003-0.827952786163782i</v>
      </c>
      <c r="L3136" t="str">
        <f t="shared" si="1620"/>
        <v>0.0387171522329981-0.175400329676045i</v>
      </c>
      <c r="M3136" t="str">
        <f t="shared" si="1621"/>
        <v>0.189757994956001-1.00335311583983i</v>
      </c>
      <c r="N3136" t="str">
        <f t="shared" si="1622"/>
        <v>-15.365902490497i</v>
      </c>
      <c r="O3136" t="str">
        <f t="shared" si="1623"/>
        <v>-0.942065421488476-0.335429190196293i</v>
      </c>
      <c r="P3136" t="str">
        <f t="shared" si="1624"/>
        <v>1.94206542148848+0.335429190196293i</v>
      </c>
      <c r="Q3136" t="str">
        <f t="shared" si="1625"/>
        <v>-1.94206542148848+15.0304733003007i</v>
      </c>
      <c r="R3136" t="str">
        <f t="shared" si="1626"/>
        <v>0.00552945004290913-0.129922986202809i</v>
      </c>
      <c r="S3136" t="str">
        <f t="shared" si="1627"/>
        <v>1.6862444434016i</v>
      </c>
      <c r="T3136" t="str">
        <f t="shared" si="1628"/>
        <v>0.219081913554629+0.00932400440992226i</v>
      </c>
      <c r="U3136" t="e">
        <f t="shared" si="1629"/>
        <v>#DIV/0!</v>
      </c>
      <c r="V3136" t="str">
        <f t="shared" si="1630"/>
        <v>0.0000833333333333333-0.000220680730853987i</v>
      </c>
      <c r="W3136" t="e">
        <f t="shared" si="1631"/>
        <v>#DIV/0!</v>
      </c>
      <c r="X3136" t="e">
        <f t="shared" si="1632"/>
        <v>#DIV/0!</v>
      </c>
      <c r="Y3136" t="str">
        <f t="shared" si="1633"/>
        <v>0.00096+5.13562434267631i</v>
      </c>
      <c r="Z3136" t="e">
        <f t="shared" si="1634"/>
        <v>#DIV/0!</v>
      </c>
      <c r="AA3136" t="e">
        <f t="shared" si="1635"/>
        <v>#DIV/0!</v>
      </c>
      <c r="AB3136" t="str">
        <f t="shared" si="1636"/>
        <v>0.125015829962975+0.00532060420220043i</v>
      </c>
      <c r="AC3136" t="str">
        <f t="shared" si="1637"/>
        <v>1.02906119803596-0.124425395337289i</v>
      </c>
      <c r="AD3136" t="str">
        <f t="shared" si="1638"/>
        <v>0.119118697815651+0.0195731753450799i</v>
      </c>
      <c r="AE3136" t="e">
        <f t="shared" si="1639"/>
        <v>#DIV/0!</v>
      </c>
      <c r="AF3136" t="str">
        <f t="shared" si="1640"/>
        <v>-18.9059654079562-2.85933818042945i</v>
      </c>
      <c r="AG3136" t="e">
        <f t="shared" si="1641"/>
        <v>#DIV/0!</v>
      </c>
      <c r="AH3136" t="e">
        <f t="shared" si="1642"/>
        <v>#DIV/0!</v>
      </c>
      <c r="AI3136" t="e">
        <f t="shared" si="1643"/>
        <v>#DIV/0!</v>
      </c>
      <c r="AJ3136" t="e">
        <f t="shared" si="1644"/>
        <v>#DIV/0!</v>
      </c>
      <c r="AK3136"/>
      <c r="AL3136"/>
      <c r="AM3136"/>
      <c r="AN3136"/>
    </row>
    <row r="3137" spans="1:40" x14ac:dyDescent="0.3">
      <c r="A3137"/>
      <c r="B3137">
        <f t="shared" si="1645"/>
        <v>1203000</v>
      </c>
      <c r="C3137" s="186" t="str">
        <f t="shared" si="1613"/>
        <v>-0.000335596072306168+0.00255900239070938i</v>
      </c>
      <c r="D3137" s="158" t="str">
        <f t="shared" si="1614"/>
        <v>-7.49069726311623-0.962200890799346i</v>
      </c>
      <c r="E3137" t="str">
        <f t="shared" si="1615"/>
        <v>65.3932278911347-1319.74350176058i</v>
      </c>
      <c r="F3137" t="str">
        <f t="shared" si="1616"/>
        <v>0.976711873029811+0.128063466408015i</v>
      </c>
      <c r="G3137" t="str">
        <f t="shared" si="1611"/>
        <v>0.976711873029811+0.128063466408015i</v>
      </c>
      <c r="H3137" t="str">
        <f t="shared" si="1617"/>
        <v>11.4160986742873+1.89491116704631i</v>
      </c>
      <c r="I3137" t="str">
        <f t="shared" si="1618"/>
        <v>4724.16995283565i</v>
      </c>
      <c r="J3137" t="str">
        <f t="shared" si="1612"/>
        <v>-5526.6681821744+1007.37444207075i</v>
      </c>
      <c r="K3137" t="str">
        <f t="shared" si="1619"/>
        <v>0.150797823418386-0.827308593331393i</v>
      </c>
      <c r="L3137" t="str">
        <f t="shared" si="1620"/>
        <v>0.0386557958972212-0.175268059529501i</v>
      </c>
      <c r="M3137" t="str">
        <f t="shared" si="1621"/>
        <v>0.189453619315607-1.00257665286089i</v>
      </c>
      <c r="N3137" t="str">
        <f t="shared" si="1622"/>
        <v>-15.3786861032179i</v>
      </c>
      <c r="O3137" t="str">
        <f t="shared" si="1623"/>
        <v>-0.946276326088354-0.323359111027859i</v>
      </c>
      <c r="P3137" t="str">
        <f t="shared" si="1624"/>
        <v>1.94627632608835+0.323359111027859i</v>
      </c>
      <c r="Q3137" t="str">
        <f t="shared" si="1625"/>
        <v>-1.94627632608835+15.05532699219i</v>
      </c>
      <c r="R3137" t="str">
        <f t="shared" si="1626"/>
        <v>0.00468770480519392-0.129880931579152i</v>
      </c>
      <c r="S3137" t="str">
        <f t="shared" si="1627"/>
        <v>1.68764730899511i</v>
      </c>
      <c r="T3137" t="str">
        <f t="shared" si="1628"/>
        <v>0.219193204669334+0.00791119239984897i</v>
      </c>
      <c r="U3137" t="e">
        <f t="shared" si="1629"/>
        <v>#DIV/0!</v>
      </c>
      <c r="V3137" t="str">
        <f t="shared" si="1630"/>
        <v>0.0000833333333333333-0.000220497288849952i</v>
      </c>
      <c r="W3137" t="e">
        <f t="shared" si="1631"/>
        <v>#DIV/0!</v>
      </c>
      <c r="X3137" t="e">
        <f t="shared" si="1632"/>
        <v>#DIV/0!</v>
      </c>
      <c r="Y3137" t="str">
        <f t="shared" si="1633"/>
        <v>0.00096+5.13989690868519i</v>
      </c>
      <c r="Z3137" t="e">
        <f t="shared" si="1634"/>
        <v>#DIV/0!</v>
      </c>
      <c r="AA3137" t="e">
        <f t="shared" si="1635"/>
        <v>#DIV/0!</v>
      </c>
      <c r="AB3137" t="str">
        <f t="shared" si="1636"/>
        <v>0.125079336579503+0.00451440407752912i</v>
      </c>
      <c r="AC3137" t="str">
        <f t="shared" si="1637"/>
        <v>1.02822276914629-0.124546352418398i</v>
      </c>
      <c r="AD3137" t="str">
        <f t="shared" si="1638"/>
        <v>0.119363047205057+0.0188486744332217i</v>
      </c>
      <c r="AE3137" t="e">
        <f t="shared" si="1639"/>
        <v>#DIV/0!</v>
      </c>
      <c r="AF3137" t="str">
        <f t="shared" si="1640"/>
        <v>-18.9067959374035-2.85711205784566i</v>
      </c>
      <c r="AG3137" t="e">
        <f t="shared" si="1641"/>
        <v>#DIV/0!</v>
      </c>
      <c r="AH3137" t="e">
        <f t="shared" si="1642"/>
        <v>#DIV/0!</v>
      </c>
      <c r="AI3137" t="e">
        <f t="shared" si="1643"/>
        <v>#DIV/0!</v>
      </c>
      <c r="AJ3137" t="e">
        <f t="shared" si="1644"/>
        <v>#DIV/0!</v>
      </c>
      <c r="AK3137"/>
      <c r="AL3137"/>
      <c r="AM3137"/>
      <c r="AN3137"/>
    </row>
    <row r="3138" spans="1:40" x14ac:dyDescent="0.3">
      <c r="A3138"/>
      <c r="B3138">
        <f t="shared" si="1645"/>
        <v>1204000</v>
      </c>
      <c r="C3138" s="186" t="str">
        <f t="shared" si="1613"/>
        <v>-0.000335056642910346+0.0025569749807159i</v>
      </c>
      <c r="D3138" s="158" t="str">
        <f t="shared" si="1614"/>
        <v>-7.49098011175923-0.961453113498719i</v>
      </c>
      <c r="E3138" t="str">
        <f t="shared" si="1615"/>
        <v>65.2849118731312-1318.6527318799i</v>
      </c>
      <c r="F3138" t="str">
        <f t="shared" si="1616"/>
        <v>0.976749305760467+0.127963902828375i</v>
      </c>
      <c r="G3138" t="str">
        <f t="shared" si="1611"/>
        <v>0.976749305760467+0.127963902828375i</v>
      </c>
      <c r="H3138" t="str">
        <f t="shared" si="1617"/>
        <v>11.4166443744879+1.893436160549i</v>
      </c>
      <c r="I3138" t="str">
        <f t="shared" si="1618"/>
        <v>4728.09694365264i</v>
      </c>
      <c r="J3138" t="str">
        <f t="shared" si="1612"/>
        <v>-5535.86180750046+1008.21182730938i</v>
      </c>
      <c r="K3138" t="str">
        <f t="shared" si="1619"/>
        <v>0.150555383754327-0.826665365614087i</v>
      </c>
      <c r="L3138" t="str">
        <f t="shared" si="1620"/>
        <v>0.0385945829385588-0.175135977504903i</v>
      </c>
      <c r="M3138" t="str">
        <f t="shared" si="1621"/>
        <v>0.189149966692886-1.00180134311899i</v>
      </c>
      <c r="N3138" t="str">
        <f t="shared" si="1622"/>
        <v>-15.3914697159388i</v>
      </c>
      <c r="O3138" t="str">
        <f t="shared" si="1623"/>
        <v>-0.950332591603296-0.311236188989266i</v>
      </c>
      <c r="P3138" t="str">
        <f t="shared" si="1624"/>
        <v>1.9503325916033+0.311236188989266i</v>
      </c>
      <c r="Q3138" t="str">
        <f t="shared" si="1625"/>
        <v>-1.9503325916033+15.0802335269495i</v>
      </c>
      <c r="R3138" t="str">
        <f t="shared" si="1626"/>
        <v>0.00384797081918611-0.129828056774101i</v>
      </c>
      <c r="S3138" t="str">
        <f t="shared" si="1627"/>
        <v>1.68905017458863i</v>
      </c>
      <c r="T3138" t="str">
        <f t="shared" si="1628"/>
        <v>0.219286101960798+0.00649941578395825i</v>
      </c>
      <c r="U3138" t="e">
        <f t="shared" si="1629"/>
        <v>#DIV/0!</v>
      </c>
      <c r="V3138" t="str">
        <f t="shared" si="1630"/>
        <v>0.0000833333333333333-0.000220314151566854i</v>
      </c>
      <c r="W3138" t="e">
        <f t="shared" si="1631"/>
        <v>#DIV/0!</v>
      </c>
      <c r="X3138" t="e">
        <f t="shared" si="1632"/>
        <v>#DIV/0!</v>
      </c>
      <c r="Y3138" t="str">
        <f t="shared" si="1633"/>
        <v>0.00096+5.14416947469407i</v>
      </c>
      <c r="Z3138" t="e">
        <f t="shared" si="1634"/>
        <v>#DIV/0!</v>
      </c>
      <c r="AA3138" t="e">
        <f t="shared" si="1635"/>
        <v>#DIV/0!</v>
      </c>
      <c r="AB3138" t="str">
        <f t="shared" si="1636"/>
        <v>0.12513234703484+0.0037087947851222i</v>
      </c>
      <c r="AC3138" t="str">
        <f t="shared" si="1637"/>
        <v>1.02738425487093-0.124656234917058i</v>
      </c>
      <c r="AD3138" t="str">
        <f t="shared" si="1638"/>
        <v>0.119598311641686+0.018121233539004i</v>
      </c>
      <c r="AE3138" t="e">
        <f t="shared" si="1639"/>
        <v>#DIV/0!</v>
      </c>
      <c r="AF3138" t="str">
        <f t="shared" si="1640"/>
        <v>-18.9076244862471-2.85488927404772i</v>
      </c>
      <c r="AG3138" t="e">
        <f t="shared" si="1641"/>
        <v>#DIV/0!</v>
      </c>
      <c r="AH3138" t="e">
        <f t="shared" si="1642"/>
        <v>#DIV/0!</v>
      </c>
      <c r="AI3138" t="e">
        <f t="shared" si="1643"/>
        <v>#DIV/0!</v>
      </c>
      <c r="AJ3138" t="e">
        <f t="shared" si="1644"/>
        <v>#DIV/0!</v>
      </c>
      <c r="AK3138"/>
      <c r="AL3138"/>
      <c r="AM3138"/>
      <c r="AN3138"/>
    </row>
    <row r="3139" spans="1:40" x14ac:dyDescent="0.3">
      <c r="A3139"/>
      <c r="B3139">
        <f t="shared" si="1645"/>
        <v>1205000</v>
      </c>
      <c r="C3139" s="186" t="str">
        <f t="shared" si="1613"/>
        <v>-0.000334518498803451+0.00255495070239245i</v>
      </c>
      <c r="D3139" s="158" t="str">
        <f t="shared" si="1614"/>
        <v>-7.49126228646548-0.960706454971284i</v>
      </c>
      <c r="E3139" t="str">
        <f t="shared" si="1615"/>
        <v>65.176864531949-1317.56375911484i</v>
      </c>
      <c r="F3139" t="str">
        <f t="shared" si="1616"/>
        <v>0.976786649301042+0.127864488307342i</v>
      </c>
      <c r="G3139" t="str">
        <f t="shared" si="1611"/>
        <v>0.976786649301042+0.127864488307342i</v>
      </c>
      <c r="H3139" t="str">
        <f t="shared" si="1617"/>
        <v>11.417188774243+1.89196336687899i</v>
      </c>
      <c r="I3139" t="str">
        <f t="shared" si="1618"/>
        <v>4732.02393446963i</v>
      </c>
      <c r="J3139" t="str">
        <f t="shared" si="1612"/>
        <v>-5545.06307190032+1009.04921254801i</v>
      </c>
      <c r="K3139" t="str">
        <f t="shared" si="1619"/>
        <v>0.150313521909669-0.826023100938625i</v>
      </c>
      <c r="L3139" t="str">
        <f t="shared" si="1620"/>
        <v>0.0385335129182045-0.175004083230515i</v>
      </c>
      <c r="M3139" t="str">
        <f t="shared" si="1621"/>
        <v>0.188847034827874-1.00102718416914i</v>
      </c>
      <c r="N3139" t="str">
        <f t="shared" si="1622"/>
        <v>-15.4042533286597i</v>
      </c>
      <c r="O3139" t="str">
        <f t="shared" si="1623"/>
        <v>-0.95423355516436-0.299062405190598i</v>
      </c>
      <c r="P3139" t="str">
        <f t="shared" si="1624"/>
        <v>1.95423355516436+0.299062405190598i</v>
      </c>
      <c r="Q3139" t="str">
        <f t="shared" si="1625"/>
        <v>-1.95423355516436+15.1051909234691i</v>
      </c>
      <c r="R3139" t="str">
        <f t="shared" si="1626"/>
        <v>0.00301038199412761-0.129764433604457i</v>
      </c>
      <c r="S3139" t="str">
        <f t="shared" si="1627"/>
        <v>1.69045304018214i</v>
      </c>
      <c r="T3139" t="str">
        <f t="shared" si="1628"/>
        <v>0.219360681294168+0.00508890939408259i</v>
      </c>
      <c r="U3139" t="e">
        <f t="shared" si="1629"/>
        <v>#DIV/0!</v>
      </c>
      <c r="V3139" t="str">
        <f t="shared" si="1630"/>
        <v>0.0000833333333333333-0.000220131318246052i</v>
      </c>
      <c r="W3139" t="e">
        <f t="shared" si="1631"/>
        <v>#DIV/0!</v>
      </c>
      <c r="X3139" t="e">
        <f t="shared" si="1632"/>
        <v>#DIV/0!</v>
      </c>
      <c r="Y3139" t="str">
        <f t="shared" si="1633"/>
        <v>0.00096+5.14844204070295i</v>
      </c>
      <c r="Z3139" t="e">
        <f t="shared" si="1634"/>
        <v>#DIV/0!</v>
      </c>
      <c r="AA3139" t="e">
        <f t="shared" si="1635"/>
        <v>#DIV/0!</v>
      </c>
      <c r="AB3139" t="str">
        <f t="shared" si="1636"/>
        <v>0.125174904620303+0.00290391032826623i</v>
      </c>
      <c r="AC3139" t="str">
        <f t="shared" si="1637"/>
        <v>1.02654580275139-0.124755087445803i</v>
      </c>
      <c r="AD3139" t="str">
        <f t="shared" si="1638"/>
        <v>0.119824457004717+0.0173909638441716i</v>
      </c>
      <c r="AE3139" t="e">
        <f t="shared" si="1639"/>
        <v>#DIV/0!</v>
      </c>
      <c r="AF3139" t="str">
        <f t="shared" si="1640"/>
        <v>-18.9084510607085-2.85266982185027i</v>
      </c>
      <c r="AG3139" t="e">
        <f t="shared" si="1641"/>
        <v>#DIV/0!</v>
      </c>
      <c r="AH3139" t="e">
        <f t="shared" si="1642"/>
        <v>#DIV/0!</v>
      </c>
      <c r="AI3139" t="e">
        <f t="shared" si="1643"/>
        <v>#DIV/0!</v>
      </c>
      <c r="AJ3139" t="e">
        <f t="shared" si="1644"/>
        <v>#DIV/0!</v>
      </c>
      <c r="AK3139"/>
      <c r="AL3139"/>
      <c r="AM3139"/>
      <c r="AN3139"/>
    </row>
    <row r="3140" spans="1:40" x14ac:dyDescent="0.3">
      <c r="A3140"/>
      <c r="B3140">
        <f t="shared" si="1645"/>
        <v>1206000</v>
      </c>
      <c r="C3140" s="186" t="str">
        <f t="shared" si="1613"/>
        <v>-0.000333981635951692+0.00255292954868046i</v>
      </c>
      <c r="D3140" s="158" t="str">
        <f t="shared" si="1614"/>
        <v>-7.49154378935008-0.959960912817679i</v>
      </c>
      <c r="E3140" t="str">
        <f t="shared" si="1615"/>
        <v>65.0690849804451-1316.4765790388i</v>
      </c>
      <c r="F3140" t="str">
        <f t="shared" si="1616"/>
        <v>0.976823903931449+0.127765222524899i</v>
      </c>
      <c r="G3140" t="str">
        <f t="shared" si="1611"/>
        <v>0.976823903931449+0.127765222524899i</v>
      </c>
      <c r="H3140" t="str">
        <f t="shared" si="1617"/>
        <v>11.4177318776349+1.89049278126965i</v>
      </c>
      <c r="I3140" t="str">
        <f t="shared" si="1618"/>
        <v>4735.95092528661i</v>
      </c>
      <c r="J3140" t="str">
        <f t="shared" si="1612"/>
        <v>-5554.27197537398+1009.88659778664i</v>
      </c>
      <c r="K3140" t="str">
        <f t="shared" si="1619"/>
        <v>0.150072236070317-0.825381797237368i</v>
      </c>
      <c r="L3140" t="str">
        <f t="shared" si="1620"/>
        <v>0.0384725853989989-0.174872376335475i</v>
      </c>
      <c r="M3140" t="str">
        <f t="shared" si="1621"/>
        <v>0.188544821469316-1.00025417357284i</v>
      </c>
      <c r="N3140" t="str">
        <f t="shared" si="1622"/>
        <v>-15.4170369413806i</v>
      </c>
      <c r="O3140" t="str">
        <f t="shared" si="1623"/>
        <v>-0.957978579281822-0.286839749053688i</v>
      </c>
      <c r="P3140" t="str">
        <f t="shared" si="1624"/>
        <v>1.95797857928182+0.286839749053688i</v>
      </c>
      <c r="Q3140" t="str">
        <f t="shared" si="1625"/>
        <v>-1.95797857928182+15.1301971923269i</v>
      </c>
      <c r="R3140" t="str">
        <f t="shared" si="1626"/>
        <v>0.0021750702824609-0.12969013525471i</v>
      </c>
      <c r="S3140" t="str">
        <f t="shared" si="1627"/>
        <v>1.69185590577564i</v>
      </c>
      <c r="T3140" t="str">
        <f t="shared" si="1628"/>
        <v>0.219417021251523+0.00367990550285856i</v>
      </c>
      <c r="U3140" t="e">
        <f t="shared" si="1629"/>
        <v>#DIV/0!</v>
      </c>
      <c r="V3140" t="str">
        <f t="shared" si="1630"/>
        <v>0.0000833333333333333-0.00021994878813142i</v>
      </c>
      <c r="W3140" t="e">
        <f t="shared" si="1631"/>
        <v>#DIV/0!</v>
      </c>
      <c r="X3140" t="e">
        <f t="shared" si="1632"/>
        <v>#DIV/0!</v>
      </c>
      <c r="Y3140" t="str">
        <f t="shared" si="1633"/>
        <v>0.00096+5.15271460671184i</v>
      </c>
      <c r="Z3140" t="e">
        <f t="shared" si="1634"/>
        <v>#DIV/0!</v>
      </c>
      <c r="AA3140" t="e">
        <f t="shared" si="1635"/>
        <v>#DIV/0!</v>
      </c>
      <c r="AB3140" t="str">
        <f t="shared" si="1636"/>
        <v>0.125207054177583+0.00209988324988072i</v>
      </c>
      <c r="AC3140" t="str">
        <f t="shared" si="1637"/>
        <v>1.02570755866132-0.124842956389433i</v>
      </c>
      <c r="AD3140" t="str">
        <f t="shared" si="1638"/>
        <v>0.120041450464694+0.0166579768969126i</v>
      </c>
      <c r="AE3140" t="e">
        <f t="shared" si="1639"/>
        <v>#DIV/0!</v>
      </c>
      <c r="AF3140" t="str">
        <f t="shared" si="1640"/>
        <v>-18.909275666985-2.85045369408733i</v>
      </c>
      <c r="AG3140" t="e">
        <f t="shared" si="1641"/>
        <v>#DIV/0!</v>
      </c>
      <c r="AH3140" t="e">
        <f t="shared" si="1642"/>
        <v>#DIV/0!</v>
      </c>
      <c r="AI3140" t="e">
        <f t="shared" si="1643"/>
        <v>#DIV/0!</v>
      </c>
      <c r="AJ3140" t="e">
        <f t="shared" si="1644"/>
        <v>#DIV/0!</v>
      </c>
      <c r="AK3140"/>
      <c r="AL3140"/>
      <c r="AM3140"/>
      <c r="AN3140"/>
    </row>
    <row r="3141" spans="1:40" x14ac:dyDescent="0.3">
      <c r="A3141"/>
      <c r="B3141">
        <f t="shared" si="1645"/>
        <v>1207000</v>
      </c>
      <c r="C3141" s="186" t="str">
        <f t="shared" si="1613"/>
        <v>-0.000333446050336907+0.00255091151254192i</v>
      </c>
      <c r="D3141" s="158" t="str">
        <f t="shared" si="1614"/>
        <v>-7.49182462251991-0.959216484645017i</v>
      </c>
      <c r="E3141" t="str">
        <f t="shared" si="1615"/>
        <v>64.9615723351336-1315.39118723968i</v>
      </c>
      <c r="F3141" t="str">
        <f t="shared" si="1616"/>
        <v>0.97686106993052+0.127666105161892i</v>
      </c>
      <c r="G3141" t="str">
        <f t="shared" ref="G3141:G3204" si="1646">IF($C$11=$C$7,$C$24,F3141)</f>
        <v>0.97686106993052+0.127666105161892i</v>
      </c>
      <c r="H3141" t="str">
        <f t="shared" si="1617"/>
        <v>11.4182736887299+1.88902439896731i</v>
      </c>
      <c r="I3141" t="str">
        <f t="shared" si="1618"/>
        <v>4739.8779161036i</v>
      </c>
      <c r="J3141" t="str">
        <f t="shared" ref="J3141:J3204" si="1647">IMSUM(COMPLEX(0,2*PI()*B3141*$C$113*$C$112),COMPLEX(0,2*PI()*B3141*$C$113*$C$111),COMPLEX(0,2*PI()*B3141*$C$28*10^-12*$C$111),COMPLEX(-1*2*PI()*B3141*2*PI()*B3141*$C$113*$C$112*$C$28*10^-12*$C$111,0),COMPLEX(1,0))</f>
        <v>-5563.48851792146+1010.72398302527i</v>
      </c>
      <c r="K3141" t="str">
        <f t="shared" si="1619"/>
        <v>0.149831524429205-0.824741452448261i</v>
      </c>
      <c r="L3141" t="str">
        <f t="shared" si="1620"/>
        <v>0.0384117999454225-0.174740856449786i</v>
      </c>
      <c r="M3141" t="str">
        <f t="shared" si="1621"/>
        <v>0.188243324374627-0.999482308898047i</v>
      </c>
      <c r="N3141" t="str">
        <f t="shared" si="1622"/>
        <v>-15.4298205541014i</v>
      </c>
      <c r="O3141" t="str">
        <f t="shared" si="1623"/>
        <v>-0.961567051949321-0.274570217987116i</v>
      </c>
      <c r="P3141" t="str">
        <f t="shared" si="1624"/>
        <v>1.96156705194932+0.274570217987116i</v>
      </c>
      <c r="Q3141" t="str">
        <f t="shared" si="1625"/>
        <v>-1.96156705194932+15.1552503361143i</v>
      </c>
      <c r="R3141" t="str">
        <f t="shared" si="1626"/>
        <v>0.00134216567784389-0.129605236228968i</v>
      </c>
      <c r="S3141" t="str">
        <f t="shared" si="1627"/>
        <v>1.69325877136915i</v>
      </c>
      <c r="T3141" t="str">
        <f t="shared" si="1628"/>
        <v>0.219455203060071+0.00227263380663979i</v>
      </c>
      <c r="U3141" t="e">
        <f t="shared" si="1629"/>
        <v>#DIV/0!</v>
      </c>
      <c r="V3141" t="str">
        <f t="shared" si="1630"/>
        <v>0.0000833333333333333-0.000219766560469339i</v>
      </c>
      <c r="W3141" t="e">
        <f t="shared" si="1631"/>
        <v>#DIV/0!</v>
      </c>
      <c r="X3141" t="e">
        <f t="shared" si="1632"/>
        <v>#DIV/0!</v>
      </c>
      <c r="Y3141" t="str">
        <f t="shared" si="1633"/>
        <v>0.00096+5.15698717272072i</v>
      </c>
      <c r="Z3141" t="e">
        <f t="shared" si="1634"/>
        <v>#DIV/0!</v>
      </c>
      <c r="AA3141" t="e">
        <f t="shared" si="1635"/>
        <v>#DIV/0!</v>
      </c>
      <c r="AB3141" t="str">
        <f t="shared" si="1636"/>
        <v>0.125228842057776+0.00129684462276775i</v>
      </c>
      <c r="AC3141" t="str">
        <f t="shared" si="1637"/>
        <v>1.02486966679439-0.124919889857548i</v>
      </c>
      <c r="AD3141" t="str">
        <f t="shared" si="1638"/>
        <v>0.120249260486857+0.0159223845986959i</v>
      </c>
      <c r="AE3141" t="e">
        <f t="shared" si="1639"/>
        <v>#DIV/0!</v>
      </c>
      <c r="AF3141" t="str">
        <f t="shared" si="1640"/>
        <v>-18.9100983112498-2.84824088361233i</v>
      </c>
      <c r="AG3141" t="e">
        <f t="shared" si="1641"/>
        <v>#DIV/0!</v>
      </c>
      <c r="AH3141" t="e">
        <f t="shared" si="1642"/>
        <v>#DIV/0!</v>
      </c>
      <c r="AI3141" t="e">
        <f t="shared" si="1643"/>
        <v>#DIV/0!</v>
      </c>
      <c r="AJ3141" t="e">
        <f t="shared" si="1644"/>
        <v>#DIV/0!</v>
      </c>
      <c r="AK3141"/>
      <c r="AL3141"/>
      <c r="AM3141"/>
      <c r="AN3141"/>
    </row>
    <row r="3142" spans="1:40" x14ac:dyDescent="0.3">
      <c r="A3142"/>
      <c r="B3142">
        <f t="shared" si="1645"/>
        <v>1208000</v>
      </c>
      <c r="C3142" s="186" t="str">
        <f t="shared" ref="C3142:C3205" si="1648">IMPRODUCT(COMPLEX(-1,0),IMDIV(IMPRODUCT(G3142,COMPLEX($C$100+$C$101,0)),COMPLEX($C$100,2*PI()*B3142*$C$103*$C$102*(2*$C$100+$C$101))))</f>
        <v>-0.000332911737956491+0.00254889658695932i</v>
      </c>
      <c r="D3142" s="158" t="str">
        <f t="shared" ref="D3142:D3205" si="1649">IMPRODUCT(COMPLEX($C$106,0),IMSUB(C3142,G3142))</f>
        <v>-7.49210478807368-0.958473168066878i</v>
      </c>
      <c r="E3142" t="str">
        <f t="shared" ref="E3142:E3205" si="1650">IMDIV(COMPLEX($C$20*10^3,0),COMPLEX(1,2*PI()*B3142*$C$20*1000*$C$29*10^-12))</f>
        <v>64.8543257161663-1314.30757931983i</v>
      </c>
      <c r="F3142" t="str">
        <f t="shared" ref="F3142:F3205" si="1651">IMDIV(COMPLEX($C$22*1000,0),IMSUM(COMPLEX($C$22*1000,0),E3142))</f>
        <v>0.976898147576002+0.12756713590003i</v>
      </c>
      <c r="G3142" t="str">
        <f t="shared" si="1646"/>
        <v>0.976898147576002+0.12756713590003i</v>
      </c>
      <c r="H3142" t="str">
        <f t="shared" ref="H3142:H3205" si="1652">IMPRODUCT(COMPLEX($C$108,0),IMPRODUCT(COMPLEX(-1,0),D3142),IMDIV(COMPLEX(0,2*PI()*B3142*$C$109*$C$110),COMPLEX(1,2*PI()*B3142*$C$109*$C$110)))</f>
        <v>11.4188142115787+1.88755821523123i</v>
      </c>
      <c r="I3142" t="str">
        <f t="shared" ref="I3142:I3205" si="1653">COMPLEX(0,2*PI()*B3142*$C$113*$C$112*$C$114)</f>
        <v>4743.80490692059i</v>
      </c>
      <c r="J3142" t="str">
        <f t="shared" si="1647"/>
        <v>-5572.71269954274+1011.56136826389i</v>
      </c>
      <c r="K3142" t="str">
        <f t="shared" ref="K3142:K3205" si="1654">IMDIV(I3142,J3142)</f>
        <v>0.149591385186267-0.824102064514811i</v>
      </c>
      <c r="L3142" t="str">
        <f t="shared" ref="L3142:L3205" si="1655">IMDIV(COMPLEX($C$117,0),COMPLEX(1,2*PI()*B3142*$C$115*$C$116))</f>
        <v>0.0383511561235879-0.174609523204322i</v>
      </c>
      <c r="M3142" t="str">
        <f t="shared" ref="M3142:M3205" si="1656">IMSUM(K3142,L3142)</f>
        <v>0.187942541309855-0.998711587719133i</v>
      </c>
      <c r="N3142" t="str">
        <f t="shared" ref="N3142:N3205" si="1657">COMPLEX(0,-2*PI()*B3142*$C$43)</f>
        <v>-15.4426041668223i</v>
      </c>
      <c r="O3142" t="str">
        <f t="shared" ref="O3142:O3205" si="1658">IMEXP(N3142)</f>
        <v>-0.96499838674399-0.262255817059406i</v>
      </c>
      <c r="P3142" t="str">
        <f t="shared" ref="P3142:P3205" si="1659">IMSUB(COMPLEX(1,0),O3142)</f>
        <v>1.96499838674399+0.262255817059406i</v>
      </c>
      <c r="Q3142" t="str">
        <f t="shared" ref="Q3142:Q3205" si="1660">IMSUM(COMPLEX(0,2*PI()*B3142*$C$43),O3142,COMPLEX(-1,0))</f>
        <v>-1.96499838674399+15.1803483497629i</v>
      </c>
      <c r="R3142" t="str">
        <f t="shared" ref="R3142:R3205" si="1661">IMDIV(P3142,Q3142)</f>
        <v>0.000511796214193851-0.129509812303479i</v>
      </c>
      <c r="S3142" t="str">
        <f t="shared" ref="S3142:S3205" si="1662">IMDIV(COMPLEX(0,2*PI()*B3142*$C$123),COMPLEX($C$124,0))</f>
        <v>1.69466163696267i</v>
      </c>
      <c r="T3142" t="str">
        <f t="shared" ref="T3142:T3205" si="1663">IMPRODUCT(R3142,S3142)</f>
        <v>0.219475310520942+0.000867321410137049i</v>
      </c>
      <c r="U3142" t="e">
        <f t="shared" ref="U3142:U3205" si="1664">IMDIV(COMPLEX(1,2*PI()*B3142*$C$16*10^-3*$C$15*10^-6),COMPLEX(0,2*PI()*B3142*$C$15*10^-6))</f>
        <v>#DIV/0!</v>
      </c>
      <c r="V3142" t="str">
        <f t="shared" ref="V3142:V3205" si="1665">IMSUM(COMPLEX($C$18*10^-3,0),IMDIV(COMPLEX(1,0),COMPLEX(0,2*PI()*B3142*($C$17*1*10^-6))))</f>
        <v>0.0000833333333333333-0.000219584634508686i</v>
      </c>
      <c r="W3142" t="e">
        <f t="shared" ref="W3142:W3205" si="1666">IMDIV(IMPRODUCT(U3142,V3142),IMSUM(U3142,V3142))</f>
        <v>#DIV/0!</v>
      </c>
      <c r="X3142" t="e">
        <f t="shared" ref="X3142:X3205" si="1667">IMDIV(IMPRODUCT(COMPLEX($C$19,0),W3142),IMSUM(COMPLEX($C$19,0),W3142))</f>
        <v>#DIV/0!</v>
      </c>
      <c r="Y3142" t="str">
        <f t="shared" ref="Y3142:Y3205" si="1668">COMPLEX($C$13*10^-3,2*PI()*B3142*$C$12*0.000001)</f>
        <v>0.00096+5.1612597387296i</v>
      </c>
      <c r="Z3142" t="e">
        <f t="shared" ref="Z3142:Z3205" si="1669">IMPRODUCT(COMPLEX($C$6,0),IMDIV(X3142,IMSUM(X3142,Y3142)))</f>
        <v>#DIV/0!</v>
      </c>
      <c r="AA3142" t="e">
        <f t="shared" ref="AA3142:AA3205" si="1670">IMDIV(COMPLEX($C$6,0),IMSUM(X3142,Y3142))</f>
        <v>#DIV/0!</v>
      </c>
      <c r="AB3142" t="str">
        <f t="shared" ref="AB3142:AB3205" si="1671">IMPRODUCT(COMPLEX($C$119,0),T3142)</f>
        <v>0.12524031608075+0.000494924040846959i</v>
      </c>
      <c r="AC3142" t="str">
        <f t="shared" ref="AC3142:AC3205" si="1672">IMSUM(COMPLEX(1,0),IMPRODUCT(AB3142,M3142))</f>
        <v>1.0240322696533-0.12498593763746i</v>
      </c>
      <c r="AD3142" t="str">
        <f t="shared" ref="AD3142:AD3205" si="1673">IMDIV(AB3142,AC3142)</f>
        <v>0.120447856834382+0.0151842991910588i</v>
      </c>
      <c r="AE3142" t="e">
        <f t="shared" ref="AE3142:AE3205" si="1674">IMPRODUCT(AD3142,AA3142,X3142)</f>
        <v>#DIV/0!</v>
      </c>
      <c r="AF3142" t="str">
        <f t="shared" ref="AF3142:AF3205" si="1675">IMSUB(D3142,H3142)</f>
        <v>-18.9109189996524-2.84603138329811i</v>
      </c>
      <c r="AG3142" t="e">
        <f t="shared" ref="AG3142:AG3205" si="1676">IMSUM(COMPLEX(1,0),IMPRODUCT(AD3142,AA3142,COMPLEX($C$127,0)))</f>
        <v>#DIV/0!</v>
      </c>
      <c r="AH3142" t="e">
        <f t="shared" ref="AH3142:AH3205" si="1677">IMDIV(IMPRODUCT(AE3142,AF3142),AG3142)</f>
        <v>#DIV/0!</v>
      </c>
      <c r="AI3142" t="e">
        <f t="shared" ref="AI3142:AI3205" si="1678">20*LOG10(IMABS(AH3142))</f>
        <v>#DIV/0!</v>
      </c>
      <c r="AJ3142" t="e">
        <f t="shared" ref="AJ3142:AJ3205" si="1679">IMARGUMENT(AH3142)*180/PI()</f>
        <v>#DIV/0!</v>
      </c>
      <c r="AK3142"/>
      <c r="AL3142"/>
      <c r="AM3142"/>
      <c r="AN3142"/>
    </row>
    <row r="3143" spans="1:40" x14ac:dyDescent="0.3">
      <c r="A3143"/>
      <c r="B3143">
        <f t="shared" si="1645"/>
        <v>1209000</v>
      </c>
      <c r="C3143" s="186" t="str">
        <f t="shared" si="1648"/>
        <v>-0.000332378694823323+0.00254688476493561i</v>
      </c>
      <c r="D3143" s="158" t="str">
        <f t="shared" si="1649"/>
        <v>-7.49238428810217-0.957730960703261i</v>
      </c>
      <c r="E3143" t="str">
        <f t="shared" si="1650"/>
        <v>64.7473442473127-1313.22575089593i</v>
      </c>
      <c r="F3143" t="str">
        <f t="shared" si="1651"/>
        <v>0.97693513714459+0.127468314421883i</v>
      </c>
      <c r="G3143" t="str">
        <f t="shared" si="1646"/>
        <v>0.97693513714459+0.127468314421883i</v>
      </c>
      <c r="H3143" t="str">
        <f t="shared" si="1652"/>
        <v>11.4193534502166+1.88609422533351i</v>
      </c>
      <c r="I3143" t="str">
        <f t="shared" si="1653"/>
        <v>4747.73189773758i</v>
      </c>
      <c r="J3143" t="str">
        <f t="shared" si="1647"/>
        <v>-5581.94452023782+1012.39875350252i</v>
      </c>
      <c r="K3143" t="str">
        <f t="shared" si="1654"/>
        <v>0.149351816548403-0.823463631386075i</v>
      </c>
      <c r="L3143" t="str">
        <f t="shared" si="1655"/>
        <v>0.0382906535012333-0.174478376230818i</v>
      </c>
      <c r="M3143" t="str">
        <f t="shared" si="1656"/>
        <v>0.187642470049636-0.997942007616893i</v>
      </c>
      <c r="N3143" t="str">
        <f t="shared" si="1657"/>
        <v>-15.4553877795432i</v>
      </c>
      <c r="O3143" t="str">
        <f t="shared" si="1658"/>
        <v>-0.968272022922118-0.249898558671934i</v>
      </c>
      <c r="P3143" t="str">
        <f t="shared" si="1659"/>
        <v>1.96827202292212+0.249898558671934i</v>
      </c>
      <c r="Q3143" t="str">
        <f t="shared" si="1660"/>
        <v>-1.96827202292212+15.2054892208713i</v>
      </c>
      <c r="R3143" t="str">
        <f t="shared" si="1661"/>
        <v>-0.000315912034168691-0.12940394047978i</v>
      </c>
      <c r="S3143" t="str">
        <f t="shared" si="1662"/>
        <v>1.69606450255618i</v>
      </c>
      <c r="T3143" t="str">
        <f t="shared" si="1663"/>
        <v>0.219477429938648-0.000535807187083832i</v>
      </c>
      <c r="U3143" t="e">
        <f t="shared" si="1664"/>
        <v>#DIV/0!</v>
      </c>
      <c r="V3143" t="str">
        <f t="shared" si="1665"/>
        <v>0.0000833333333333333-0.000219403009500821i</v>
      </c>
      <c r="W3143" t="e">
        <f t="shared" si="1666"/>
        <v>#DIV/0!</v>
      </c>
      <c r="X3143" t="e">
        <f t="shared" si="1667"/>
        <v>#DIV/0!</v>
      </c>
      <c r="Y3143" t="str">
        <f t="shared" si="1668"/>
        <v>0.00096+5.16553230473848i</v>
      </c>
      <c r="Z3143" t="e">
        <f t="shared" si="1669"/>
        <v>#DIV/0!</v>
      </c>
      <c r="AA3143" t="e">
        <f t="shared" si="1670"/>
        <v>#DIV/0!</v>
      </c>
      <c r="AB3143" t="str">
        <f t="shared" si="1671"/>
        <v>0.125241525494887-0.000305750388549119i</v>
      </c>
      <c r="AC3143" t="str">
        <f t="shared" si="1672"/>
        <v>1.02319550804007-0.125041151147496i</v>
      </c>
      <c r="AD3143" t="str">
        <f t="shared" si="1673"/>
        <v>0.120637210571527+0.0144438332424332i</v>
      </c>
      <c r="AE3143" t="e">
        <f t="shared" si="1674"/>
        <v>#DIV/0!</v>
      </c>
      <c r="AF3143" t="str">
        <f t="shared" si="1675"/>
        <v>-18.9117377383188-2.84382518603677i</v>
      </c>
      <c r="AG3143" t="e">
        <f t="shared" si="1676"/>
        <v>#DIV/0!</v>
      </c>
      <c r="AH3143" t="e">
        <f t="shared" si="1677"/>
        <v>#DIV/0!</v>
      </c>
      <c r="AI3143" t="e">
        <f t="shared" si="1678"/>
        <v>#DIV/0!</v>
      </c>
      <c r="AJ3143" t="e">
        <f t="shared" si="1679"/>
        <v>#DIV/0!</v>
      </c>
      <c r="AK3143"/>
      <c r="AL3143"/>
      <c r="AM3143"/>
      <c r="AN3143"/>
    </row>
    <row r="3144" spans="1:40" x14ac:dyDescent="0.3">
      <c r="A3144"/>
      <c r="B3144">
        <f t="shared" si="1645"/>
        <v>1210000</v>
      </c>
      <c r="C3144" s="186" t="str">
        <f t="shared" si="1648"/>
        <v>-0.000331846916965675+0.00254487603949401i</v>
      </c>
      <c r="D3144" s="158" t="str">
        <f t="shared" si="1649"/>
        <v>-7.49266312468782-0.95698986018055i</v>
      </c>
      <c r="E3144" t="str">
        <f t="shared" si="1650"/>
        <v>64.6406270559458-1312.145697599i</v>
      </c>
      <c r="F3144" t="str">
        <f t="shared" si="1651"/>
        <v>0.97697203891188+0.12736964041087i</v>
      </c>
      <c r="G3144" t="str">
        <f t="shared" si="1646"/>
        <v>0.97697203891188+0.12736964041087i</v>
      </c>
      <c r="H3144" t="str">
        <f t="shared" si="1652"/>
        <v>11.4198914086627+1.88463242455906i</v>
      </c>
      <c r="I3144" t="str">
        <f t="shared" si="1653"/>
        <v>4751.65888855456i</v>
      </c>
      <c r="J3144" t="str">
        <f t="shared" si="1647"/>
        <v>-5591.18398000672+1013.23613874115i</v>
      </c>
      <c r="K3144" t="str">
        <f t="shared" si="1654"/>
        <v>0.149112816729443-0.822826151016635i</v>
      </c>
      <c r="L3144" t="str">
        <f t="shared" si="1655"/>
        <v>0.0382302916477147-0.174347415161872i</v>
      </c>
      <c r="M3144" t="str">
        <f t="shared" si="1656"/>
        <v>0.187343108377158-0.997173566178507i</v>
      </c>
      <c r="N3144" t="str">
        <f t="shared" si="1657"/>
        <v>-15.4681713922641i</v>
      </c>
      <c r="O3144" t="str">
        <f t="shared" si="1658"/>
        <v>-0.971387425510896-0.237500462229683i</v>
      </c>
      <c r="P3144" t="str">
        <f t="shared" si="1659"/>
        <v>1.9713874255109+0.237500462229683i</v>
      </c>
      <c r="Q3144" t="str">
        <f t="shared" si="1660"/>
        <v>-1.9713874255109+15.2306709300344i</v>
      </c>
      <c r="R3144" t="str">
        <f t="shared" si="1661"/>
        <v>-0.00114083495143821-0.129287698938461i</v>
      </c>
      <c r="S3144" t="str">
        <f t="shared" si="1662"/>
        <v>1.6974673681497i</v>
      </c>
      <c r="T3144" t="str">
        <f t="shared" si="1663"/>
        <v>0.2194616500512-0.00193653010251101i</v>
      </c>
      <c r="U3144" t="e">
        <f t="shared" si="1664"/>
        <v>#DIV/0!</v>
      </c>
      <c r="V3144" t="str">
        <f t="shared" si="1665"/>
        <v>0.0000833333333333333-0.00021922168469958i</v>
      </c>
      <c r="W3144" t="e">
        <f t="shared" si="1666"/>
        <v>#DIV/0!</v>
      </c>
      <c r="X3144" t="e">
        <f t="shared" si="1667"/>
        <v>#DIV/0!</v>
      </c>
      <c r="Y3144" t="str">
        <f t="shared" si="1668"/>
        <v>0.00096+5.16980487074736i</v>
      </c>
      <c r="Z3144" t="e">
        <f t="shared" si="1669"/>
        <v>#DIV/0!</v>
      </c>
      <c r="AA3144" t="e">
        <f t="shared" si="1670"/>
        <v>#DIV/0!</v>
      </c>
      <c r="AB3144" t="str">
        <f t="shared" si="1671"/>
        <v>0.125232520937213-0.00110505205147084i</v>
      </c>
      <c r="AC3144" t="str">
        <f t="shared" si="1672"/>
        <v>1.02235952104731-0.125085583390726i</v>
      </c>
      <c r="AD3144" t="str">
        <f t="shared" si="1673"/>
        <v>0.120817294066724+0.0137010996348964i</v>
      </c>
      <c r="AE3144" t="e">
        <f t="shared" si="1674"/>
        <v>#DIV/0!</v>
      </c>
      <c r="AF3144" t="str">
        <f t="shared" si="1675"/>
        <v>-18.9125545333505-2.84162228473961i</v>
      </c>
      <c r="AG3144" t="e">
        <f t="shared" si="1676"/>
        <v>#DIV/0!</v>
      </c>
      <c r="AH3144" t="e">
        <f t="shared" si="1677"/>
        <v>#DIV/0!</v>
      </c>
      <c r="AI3144" t="e">
        <f t="shared" si="1678"/>
        <v>#DIV/0!</v>
      </c>
      <c r="AJ3144" t="e">
        <f t="shared" si="1679"/>
        <v>#DIV/0!</v>
      </c>
      <c r="AK3144"/>
      <c r="AL3144"/>
      <c r="AM3144"/>
      <c r="AN3144"/>
    </row>
    <row r="3145" spans="1:40" x14ac:dyDescent="0.3">
      <c r="A3145"/>
      <c r="B3145">
        <f t="shared" si="1645"/>
        <v>1211000</v>
      </c>
      <c r="C3145" s="186" t="str">
        <f t="shared" si="1648"/>
        <v>-0.000331316400427181+0.00254287040367803i</v>
      </c>
      <c r="D3145" s="158" t="str">
        <f t="shared" si="1649"/>
        <v>-7.4929412999051-0.956249864131531i</v>
      </c>
      <c r="E3145" t="str">
        <f t="shared" si="1650"/>
        <v>64.5341732730219-1311.06741507432i</v>
      </c>
      <c r="F3145" t="str">
        <f t="shared" si="1651"/>
        <v>0.977008853152412+0.127271113551269i</v>
      </c>
      <c r="G3145" t="str">
        <f t="shared" si="1646"/>
        <v>0.977008853152412+0.127271113551269i</v>
      </c>
      <c r="H3145" t="str">
        <f t="shared" si="1652"/>
        <v>11.420428090921+1.88317280820555i</v>
      </c>
      <c r="I3145" t="str">
        <f t="shared" si="1653"/>
        <v>4755.58587937155i</v>
      </c>
      <c r="J3145" t="str">
        <f t="shared" si="1647"/>
        <v>-5600.43107884942+1014.07352397978i</v>
      </c>
      <c r="K3145" t="str">
        <f t="shared" si="1654"/>
        <v>0.148874383950122-0.822189621366597i</v>
      </c>
      <c r="L3145" t="str">
        <f t="shared" si="1655"/>
        <v>0.0381700701339996-0.174216639630945i</v>
      </c>
      <c r="M3145" t="str">
        <f t="shared" si="1656"/>
        <v>0.187044454084122-0.996406260997542i</v>
      </c>
      <c r="N3145" t="str">
        <f t="shared" si="1657"/>
        <v>-15.480955004985i</v>
      </c>
      <c r="O3145" t="str">
        <f t="shared" si="1658"/>
        <v>-0.974344085395818-0.225063553811333i</v>
      </c>
      <c r="P3145" t="str">
        <f t="shared" si="1659"/>
        <v>1.97434408539582+0.225063553811333i</v>
      </c>
      <c r="Q3145" t="str">
        <f t="shared" si="1660"/>
        <v>-1.97434408539582+15.2558914511737i</v>
      </c>
      <c r="R3145" t="str">
        <f t="shared" si="1661"/>
        <v>-0.00196285037823647-0.129161166993584i</v>
      </c>
      <c r="S3145" t="str">
        <f t="shared" si="1662"/>
        <v>1.69887023374321i</v>
      </c>
      <c r="T3145" t="str">
        <f t="shared" si="1663"/>
        <v>0.219428061960936-0.00333462808087754i</v>
      </c>
      <c r="U3145" t="e">
        <f t="shared" si="1664"/>
        <v>#DIV/0!</v>
      </c>
      <c r="V3145" t="str">
        <f t="shared" si="1665"/>
        <v>0.0000833333333333333-0.000219040659361265i</v>
      </c>
      <c r="W3145" t="e">
        <f t="shared" si="1666"/>
        <v>#DIV/0!</v>
      </c>
      <c r="X3145" t="e">
        <f t="shared" si="1667"/>
        <v>#DIV/0!</v>
      </c>
      <c r="Y3145" t="str">
        <f t="shared" si="1668"/>
        <v>0.00096+5.17407743675625i</v>
      </c>
      <c r="Z3145" t="e">
        <f t="shared" si="1669"/>
        <v>#DIV/0!</v>
      </c>
      <c r="AA3145" t="e">
        <f t="shared" si="1670"/>
        <v>#DIV/0!</v>
      </c>
      <c r="AB3145" t="str">
        <f t="shared" si="1671"/>
        <v>0.125213354393918-0.0019028558331667i</v>
      </c>
      <c r="AC3145" t="str">
        <f t="shared" si="1672"/>
        <v>1.02152444605071-0.125119288909119i</v>
      </c>
      <c r="AD3145" t="str">
        <f t="shared" si="1673"/>
        <v>0.120988080995543+0.012956211550925i</v>
      </c>
      <c r="AE3145" t="e">
        <f t="shared" si="1674"/>
        <v>#DIV/0!</v>
      </c>
      <c r="AF3145" t="str">
        <f t="shared" si="1675"/>
        <v>-18.9133693908261-2.83942267233708i</v>
      </c>
      <c r="AG3145" t="e">
        <f t="shared" si="1676"/>
        <v>#DIV/0!</v>
      </c>
      <c r="AH3145" t="e">
        <f t="shared" si="1677"/>
        <v>#DIV/0!</v>
      </c>
      <c r="AI3145" t="e">
        <f t="shared" si="1678"/>
        <v>#DIV/0!</v>
      </c>
      <c r="AJ3145" t="e">
        <f t="shared" si="1679"/>
        <v>#DIV/0!</v>
      </c>
      <c r="AK3145"/>
      <c r="AL3145"/>
      <c r="AM3145"/>
      <c r="AN3145"/>
    </row>
    <row r="3146" spans="1:40" x14ac:dyDescent="0.3">
      <c r="A3146"/>
      <c r="B3146">
        <f t="shared" si="1645"/>
        <v>1212000</v>
      </c>
      <c r="C3146" s="186" t="str">
        <f t="shared" si="1648"/>
        <v>-0.000330787141266734+0.00254086785055142i</v>
      </c>
      <c r="D3146" s="158" t="str">
        <f t="shared" si="1649"/>
        <v>-7.49321881582053-0.955510970195363i</v>
      </c>
      <c r="E3146" t="str">
        <f t="shared" si="1650"/>
        <v>64.4279820330645-1309.99089898135i</v>
      </c>
      <c r="F3146" t="str">
        <f t="shared" si="1651"/>
        <v>0.977045580139671+0.127172733528207i</v>
      </c>
      <c r="G3146" t="str">
        <f t="shared" si="1646"/>
        <v>0.977045580139671+0.127172733528207i</v>
      </c>
      <c r="H3146" t="str">
        <f t="shared" si="1652"/>
        <v>11.4209635009799+1.88171537158344i</v>
      </c>
      <c r="I3146" t="str">
        <f t="shared" si="1653"/>
        <v>4759.51287018854i</v>
      </c>
      <c r="J3146" t="str">
        <f t="shared" si="1647"/>
        <v>-5609.68581676592+1014.91090921841i</v>
      </c>
      <c r="K3146" t="str">
        <f t="shared" si="1654"/>
        <v>0.148636516438046-0.821554040401556i</v>
      </c>
      <c r="L3146" t="str">
        <f t="shared" si="1655"/>
        <v>0.0381099885326589-0.174086049272354i</v>
      </c>
      <c r="M3146" t="str">
        <f t="shared" si="1656"/>
        <v>0.186746504970705-0.99564008967391i</v>
      </c>
      <c r="N3146" t="str">
        <f t="shared" si="1657"/>
        <v>-15.4937386177058i</v>
      </c>
      <c r="O3146" t="str">
        <f t="shared" si="1658"/>
        <v>-0.977141519403853-0.212589865838259i</v>
      </c>
      <c r="P3146" t="str">
        <f t="shared" si="1659"/>
        <v>1.97714151940385+0.212589865838259i</v>
      </c>
      <c r="Q3146" t="str">
        <f t="shared" si="1660"/>
        <v>-1.97714151940385+15.2811487518675i</v>
      </c>
      <c r="R3146" t="str">
        <f t="shared" si="1661"/>
        <v>-0.00278183810858437-0.129024425047767i</v>
      </c>
      <c r="S3146" t="str">
        <f t="shared" si="1662"/>
        <v>1.70027309933672i</v>
      </c>
      <c r="T3146" t="str">
        <f t="shared" si="1663"/>
        <v>0.219376759066105-0.00472988450273575i</v>
      </c>
      <c r="U3146" t="e">
        <f t="shared" si="1664"/>
        <v>#DIV/0!</v>
      </c>
      <c r="V3146" t="str">
        <f t="shared" si="1665"/>
        <v>0.0000833333333333333-0.000218859932744631i</v>
      </c>
      <c r="W3146" t="e">
        <f t="shared" si="1666"/>
        <v>#DIV/0!</v>
      </c>
      <c r="X3146" t="e">
        <f t="shared" si="1667"/>
        <v>#DIV/0!</v>
      </c>
      <c r="Y3146" t="str">
        <f t="shared" si="1668"/>
        <v>0.00096+5.17835000276513i</v>
      </c>
      <c r="Z3146" t="e">
        <f t="shared" si="1669"/>
        <v>#DIV/0!</v>
      </c>
      <c r="AA3146" t="e">
        <f t="shared" si="1670"/>
        <v>#DIV/0!</v>
      </c>
      <c r="AB3146" t="str">
        <f t="shared" si="1671"/>
        <v>0.125184079161323-0.00269903812297622i</v>
      </c>
      <c r="AC3146" t="str">
        <f t="shared" si="1672"/>
        <v>1.02069041870256-0.125142323738174i</v>
      </c>
      <c r="AD3146" t="str">
        <f t="shared" si="1673"/>
        <v>0.121149546343612+0.012209282460131i</v>
      </c>
      <c r="AE3146" t="e">
        <f t="shared" si="1674"/>
        <v>#DIV/0!</v>
      </c>
      <c r="AF3146" t="str">
        <f t="shared" si="1675"/>
        <v>-18.9141823168004-2.8372263417788i</v>
      </c>
      <c r="AG3146" t="e">
        <f t="shared" si="1676"/>
        <v>#DIV/0!</v>
      </c>
      <c r="AH3146" t="e">
        <f t="shared" si="1677"/>
        <v>#DIV/0!</v>
      </c>
      <c r="AI3146" t="e">
        <f t="shared" si="1678"/>
        <v>#DIV/0!</v>
      </c>
      <c r="AJ3146" t="e">
        <f t="shared" si="1679"/>
        <v>#DIV/0!</v>
      </c>
      <c r="AK3146"/>
      <c r="AL3146"/>
      <c r="AM3146"/>
      <c r="AN3146"/>
    </row>
    <row r="3147" spans="1:40" x14ac:dyDescent="0.3">
      <c r="A3147"/>
      <c r="B3147">
        <f t="shared" si="1645"/>
        <v>1213000</v>
      </c>
      <c r="C3147" s="186" t="str">
        <f t="shared" si="1648"/>
        <v>-0.000330259135558435+0.00253886837319805i</v>
      </c>
      <c r="D3147" s="158" t="str">
        <f t="shared" si="1649"/>
        <v>-7.49349567449275-0.954773176017558i</v>
      </c>
      <c r="E3147" t="str">
        <f t="shared" si="1650"/>
        <v>64.3220524741439-1308.91614499369i</v>
      </c>
      <c r="F3147" t="str">
        <f t="shared" si="1651"/>
        <v>0.977082220146105+0.127074500027662i</v>
      </c>
      <c r="G3147" t="str">
        <f t="shared" si="1646"/>
        <v>0.977082220146105+0.127074500027662i</v>
      </c>
      <c r="H3147" t="str">
        <f t="shared" si="1652"/>
        <v>11.4214976428126+1.88026011001589i</v>
      </c>
      <c r="I3147" t="str">
        <f t="shared" si="1653"/>
        <v>4763.43986100552i</v>
      </c>
      <c r="J3147" t="str">
        <f t="shared" si="1647"/>
        <v>-5618.94819375624+1015.74829445704i</v>
      </c>
      <c r="K3147" t="str">
        <f t="shared" si="1654"/>
        <v>0.148399212427656-0.820919406092582i</v>
      </c>
      <c r="L3147" t="str">
        <f t="shared" si="1655"/>
        <v>0.0380500464178607-0.173955643721273i</v>
      </c>
      <c r="M3147" t="str">
        <f t="shared" si="1656"/>
        <v>0.186449258845517-0.994875049813855i</v>
      </c>
      <c r="N3147" t="str">
        <f t="shared" si="1657"/>
        <v>-15.5065222304267i</v>
      </c>
      <c r="O3147" t="str">
        <f t="shared" si="1658"/>
        <v>-0.979779270382497-0.200081436741999i</v>
      </c>
      <c r="P3147" t="str">
        <f t="shared" si="1659"/>
        <v>1.9797792703825+0.200081436741999i</v>
      </c>
      <c r="Q3147" t="str">
        <f t="shared" si="1660"/>
        <v>-1.9797792703825+15.3064407936847i</v>
      </c>
      <c r="R3147" t="str">
        <f t="shared" si="1661"/>
        <v>-0.00359767988599285-0.128877554547929i</v>
      </c>
      <c r="S3147" t="str">
        <f t="shared" si="1662"/>
        <v>1.70167596493022i</v>
      </c>
      <c r="T3147" t="str">
        <f t="shared" si="1663"/>
        <v>0.219307836993194-0.00612208539150693i</v>
      </c>
      <c r="U3147" t="e">
        <f t="shared" si="1664"/>
        <v>#DIV/0!</v>
      </c>
      <c r="V3147" t="str">
        <f t="shared" si="1665"/>
        <v>0.0000833333333333333-0.000218679504110876i</v>
      </c>
      <c r="W3147" t="e">
        <f t="shared" si="1666"/>
        <v>#DIV/0!</v>
      </c>
      <c r="X3147" t="e">
        <f t="shared" si="1667"/>
        <v>#DIV/0!</v>
      </c>
      <c r="Y3147" t="str">
        <f t="shared" si="1668"/>
        <v>0.00096+5.18262256877401i</v>
      </c>
      <c r="Z3147" t="e">
        <f t="shared" si="1669"/>
        <v>#DIV/0!</v>
      </c>
      <c r="AA3147" t="e">
        <f t="shared" si="1670"/>
        <v>#DIV/0!</v>
      </c>
      <c r="AB3147" t="str">
        <f t="shared" si="1671"/>
        <v>0.125144749807256-0.00349347681835269i</v>
      </c>
      <c r="AC3147" t="str">
        <f t="shared" si="1672"/>
        <v>1.01985757292629-0.125154745362012i</v>
      </c>
      <c r="AD3147" t="str">
        <f t="shared" si="1673"/>
        <v>0.121301666409421+0.0114604261059411i</v>
      </c>
      <c r="AE3147" t="e">
        <f t="shared" si="1674"/>
        <v>#DIV/0!</v>
      </c>
      <c r="AF3147" t="str">
        <f t="shared" si="1675"/>
        <v>-18.9149933173053-2.83503328603345i</v>
      </c>
      <c r="AG3147" t="e">
        <f t="shared" si="1676"/>
        <v>#DIV/0!</v>
      </c>
      <c r="AH3147" t="e">
        <f t="shared" si="1677"/>
        <v>#DIV/0!</v>
      </c>
      <c r="AI3147" t="e">
        <f t="shared" si="1678"/>
        <v>#DIV/0!</v>
      </c>
      <c r="AJ3147" t="e">
        <f t="shared" si="1679"/>
        <v>#DIV/0!</v>
      </c>
      <c r="AK3147"/>
      <c r="AL3147"/>
      <c r="AM3147"/>
      <c r="AN3147"/>
    </row>
    <row r="3148" spans="1:40" x14ac:dyDescent="0.3">
      <c r="A3148"/>
      <c r="B3148">
        <f t="shared" si="1645"/>
        <v>1214000</v>
      </c>
      <c r="C3148" s="186" t="str">
        <f t="shared" si="1648"/>
        <v>-0.000329732379391497+0.00253687196472181i</v>
      </c>
      <c r="D3148" s="158" t="str">
        <f t="shared" si="1649"/>
        <v>-7.49377187797215-0.954036479249907i</v>
      </c>
      <c r="E3148" t="str">
        <f t="shared" si="1650"/>
        <v>64.2163837378635-1307.84314879904i</v>
      </c>
      <c r="F3148" t="str">
        <f t="shared" si="1651"/>
        <v>0.977118773443063+0.126976412736449i</v>
      </c>
      <c r="G3148" t="str">
        <f t="shared" si="1646"/>
        <v>0.977118773443063+0.126976412736449i</v>
      </c>
      <c r="H3148" t="str">
        <f t="shared" si="1652"/>
        <v>11.4220305203764+1.8788070188386i</v>
      </c>
      <c r="I3148" t="str">
        <f t="shared" si="1653"/>
        <v>4767.36685182251i</v>
      </c>
      <c r="J3148" t="str">
        <f t="shared" si="1647"/>
        <v>-5628.21820982035+1016.58567969567i</v>
      </c>
      <c r="K3148" t="str">
        <f t="shared" si="1654"/>
        <v>0.148162470160206-0.820285716416221i</v>
      </c>
      <c r="L3148" t="str">
        <f t="shared" si="1655"/>
        <v>0.0379902433653625-0.173825422613732i</v>
      </c>
      <c r="M3148" t="str">
        <f t="shared" si="1656"/>
        <v>0.186152713525569-0.994111139029953i</v>
      </c>
      <c r="N3148" t="str">
        <f t="shared" si="1657"/>
        <v>-15.5193058431476i</v>
      </c>
      <c r="O3148" t="str">
        <f t="shared" si="1658"/>
        <v>-0.982256907274342-0.187540310631729i</v>
      </c>
      <c r="P3148" t="str">
        <f t="shared" si="1659"/>
        <v>1.98225690727434+0.187540310631729i</v>
      </c>
      <c r="Q3148" t="str">
        <f t="shared" si="1660"/>
        <v>-1.98225690727434+15.3317655325159i</v>
      </c>
      <c r="R3148" t="str">
        <f t="shared" si="1661"/>
        <v>-0.00441025939860836-0.128720637941737i</v>
      </c>
      <c r="S3148" t="str">
        <f t="shared" si="1662"/>
        <v>1.70307883052374i</v>
      </c>
      <c r="T3148" t="str">
        <f t="shared" si="1663"/>
        <v>0.219221393530083-0.00751101941888826i</v>
      </c>
      <c r="U3148" t="e">
        <f t="shared" si="1664"/>
        <v>#DIV/0!</v>
      </c>
      <c r="V3148" t="str">
        <f t="shared" si="1665"/>
        <v>0.0000833333333333333-0.000218499372723635i</v>
      </c>
      <c r="W3148" t="e">
        <f t="shared" si="1666"/>
        <v>#DIV/0!</v>
      </c>
      <c r="X3148" t="e">
        <f t="shared" si="1667"/>
        <v>#DIV/0!</v>
      </c>
      <c r="Y3148" t="str">
        <f t="shared" si="1668"/>
        <v>0.00096+5.18689513478289i</v>
      </c>
      <c r="Z3148" t="e">
        <f t="shared" si="1669"/>
        <v>#DIV/0!</v>
      </c>
      <c r="AA3148" t="e">
        <f t="shared" si="1670"/>
        <v>#DIV/0!</v>
      </c>
      <c r="AB3148" t="str">
        <f t="shared" si="1671"/>
        <v>0.125095422132916-0.0042860513279486i</v>
      </c>
      <c r="AC3148" t="str">
        <f t="shared" si="1672"/>
        <v>1.0190260409121-0.125156612668993i</v>
      </c>
      <c r="AD3148" t="str">
        <f t="shared" si="1673"/>
        <v>0.121444418807059+0.010709756492316i</v>
      </c>
      <c r="AE3148" t="e">
        <f t="shared" si="1674"/>
        <v>#DIV/0!</v>
      </c>
      <c r="AF3148" t="str">
        <f t="shared" si="1675"/>
        <v>-18.9158023983485-2.83284349808851i</v>
      </c>
      <c r="AG3148" t="e">
        <f t="shared" si="1676"/>
        <v>#DIV/0!</v>
      </c>
      <c r="AH3148" t="e">
        <f t="shared" si="1677"/>
        <v>#DIV/0!</v>
      </c>
      <c r="AI3148" t="e">
        <f t="shared" si="1678"/>
        <v>#DIV/0!</v>
      </c>
      <c r="AJ3148" t="e">
        <f t="shared" si="1679"/>
        <v>#DIV/0!</v>
      </c>
      <c r="AK3148"/>
      <c r="AL3148"/>
      <c r="AM3148"/>
      <c r="AN3148"/>
    </row>
    <row r="3149" spans="1:40" x14ac:dyDescent="0.3">
      <c r="A3149"/>
      <c r="B3149">
        <f t="shared" si="1645"/>
        <v>1215000</v>
      </c>
      <c r="C3149" s="186" t="str">
        <f t="shared" si="1648"/>
        <v>-0.000329206868870228+0.00253487861824666i</v>
      </c>
      <c r="D3149" s="158" t="str">
        <f t="shared" si="1649"/>
        <v>-7.49404742830166-0.953300877550606i</v>
      </c>
      <c r="E3149" t="str">
        <f t="shared" si="1650"/>
        <v>64.1109749693411-1306.77190609911i</v>
      </c>
      <c r="F3149" t="str">
        <f t="shared" si="1651"/>
        <v>0.977155240300911+0.126878471342239i</v>
      </c>
      <c r="G3149" t="str">
        <f t="shared" si="1646"/>
        <v>0.977155240300911+0.126878471342239i</v>
      </c>
      <c r="H3149" t="str">
        <f t="shared" si="1652"/>
        <v>11.4225621376143+1.8773560934001i</v>
      </c>
      <c r="I3149" t="str">
        <f t="shared" si="1653"/>
        <v>4771.2938426395i</v>
      </c>
      <c r="J3149" t="str">
        <f t="shared" si="1647"/>
        <v>-5637.49586495828+1017.4230649343i</v>
      </c>
      <c r="K3149" t="str">
        <f t="shared" si="1654"/>
        <v>0.147926287883721-0.819652969354451i</v>
      </c>
      <c r="L3149" t="str">
        <f t="shared" si="1655"/>
        <v>0.0379305789525052-0.173695385586613i</v>
      </c>
      <c r="M3149" t="str">
        <f t="shared" si="1656"/>
        <v>0.185856866836226-0.993348354941064i</v>
      </c>
      <c r="N3149" t="str">
        <f t="shared" si="1657"/>
        <v>-15.5320894558685i</v>
      </c>
      <c r="O3149" t="str">
        <f t="shared" si="1658"/>
        <v>-0.984574025187612-0.174968536959829i</v>
      </c>
      <c r="P3149" t="str">
        <f t="shared" si="1659"/>
        <v>1.98457402518761+0.174968536959829i</v>
      </c>
      <c r="Q3149" t="str">
        <f t="shared" si="1660"/>
        <v>-1.98457402518761+15.3571209189087i</v>
      </c>
      <c r="R3149" t="str">
        <f t="shared" si="1661"/>
        <v>-0.00521946227357216-0.128553758634748i</v>
      </c>
      <c r="S3149" t="str">
        <f t="shared" si="1662"/>
        <v>1.70448169611725i</v>
      </c>
      <c r="T3149" t="str">
        <f t="shared" si="1663"/>
        <v>0.219117528560003-0.00889647790887827i</v>
      </c>
      <c r="U3149" t="e">
        <f t="shared" si="1664"/>
        <v>#DIV/0!</v>
      </c>
      <c r="V3149" t="str">
        <f t="shared" si="1665"/>
        <v>0.0000833333333333333-0.000218319537848965i</v>
      </c>
      <c r="W3149" t="e">
        <f t="shared" si="1666"/>
        <v>#DIV/0!</v>
      </c>
      <c r="X3149" t="e">
        <f t="shared" si="1667"/>
        <v>#DIV/0!</v>
      </c>
      <c r="Y3149" t="str">
        <f t="shared" si="1668"/>
        <v>0.00096+5.19116770079177i</v>
      </c>
      <c r="Z3149" t="e">
        <f t="shared" si="1669"/>
        <v>#DIV/0!</v>
      </c>
      <c r="AA3149" t="e">
        <f t="shared" si="1670"/>
        <v>#DIV/0!</v>
      </c>
      <c r="AB3149" t="str">
        <f t="shared" si="1671"/>
        <v>0.125036153135179-0.00507664257391269i</v>
      </c>
      <c r="AC3149" t="str">
        <f t="shared" si="1672"/>
        <v>1.01819595311354-0.125147985907824i</v>
      </c>
      <c r="AD3149" t="str">
        <f t="shared" si="1673"/>
        <v>0.121577782468847+0.00995738787038024i</v>
      </c>
      <c r="AE3149" t="e">
        <f t="shared" si="1674"/>
        <v>#DIV/0!</v>
      </c>
      <c r="AF3149" t="str">
        <f t="shared" si="1675"/>
        <v>-18.916609565916-2.83065697095071i</v>
      </c>
      <c r="AG3149" t="e">
        <f t="shared" si="1676"/>
        <v>#DIV/0!</v>
      </c>
      <c r="AH3149" t="e">
        <f t="shared" si="1677"/>
        <v>#DIV/0!</v>
      </c>
      <c r="AI3149" t="e">
        <f t="shared" si="1678"/>
        <v>#DIV/0!</v>
      </c>
      <c r="AJ3149" t="e">
        <f t="shared" si="1679"/>
        <v>#DIV/0!</v>
      </c>
      <c r="AK3149"/>
      <c r="AL3149"/>
      <c r="AM3149"/>
      <c r="AN3149"/>
    </row>
    <row r="3150" spans="1:40" x14ac:dyDescent="0.3">
      <c r="A3150"/>
      <c r="B3150">
        <f t="shared" si="1645"/>
        <v>1216000</v>
      </c>
      <c r="C3150" s="186" t="str">
        <f t="shared" si="1648"/>
        <v>-0.000328682600113889+0.00253288832691638i</v>
      </c>
      <c r="D3150" s="158" t="str">
        <f t="shared" si="1649"/>
        <v>-7.4943223275159-0.952566368584026i</v>
      </c>
      <c r="E3150" t="str">
        <f t="shared" si="1650"/>
        <v>64.0058253171892-1305.70241260956i</v>
      </c>
      <c r="F3150" t="str">
        <f t="shared" si="1651"/>
        <v>0.977191620988916+0.126780675533528i</v>
      </c>
      <c r="G3150" t="str">
        <f t="shared" si="1646"/>
        <v>0.977191620988916+0.126780675533528i</v>
      </c>
      <c r="H3150" t="str">
        <f t="shared" si="1652"/>
        <v>11.4230924984533+1.87590732906129i</v>
      </c>
      <c r="I3150" t="str">
        <f t="shared" si="1653"/>
        <v>4775.22083345649i</v>
      </c>
      <c r="J3150" t="str">
        <f t="shared" si="1647"/>
        <v>-5646.78115917001+1018.26045017293i</v>
      </c>
      <c r="K3150" t="str">
        <f t="shared" si="1654"/>
        <v>0.147690663852976-0.819021162894685i</v>
      </c>
      <c r="L3150" t="str">
        <f t="shared" si="1655"/>
        <v>0.0378710527582051-0.173565532277647i</v>
      </c>
      <c r="M3150" t="str">
        <f t="shared" si="1656"/>
        <v>0.185561716611181-0.992586695172332i</v>
      </c>
      <c r="N3150" t="str">
        <f t="shared" si="1657"/>
        <v>-15.5448730685894i</v>
      </c>
      <c r="O3150" t="str">
        <f t="shared" si="1658"/>
        <v>-0.986730245462309-0.162368170187052i</v>
      </c>
      <c r="P3150" t="str">
        <f t="shared" si="1659"/>
        <v>1.98673024546231+0.162368170187052i</v>
      </c>
      <c r="Q3150" t="str">
        <f t="shared" si="1660"/>
        <v>-1.98673024546231+15.3825048984023i</v>
      </c>
      <c r="R3150" t="str">
        <f t="shared" si="1661"/>
        <v>-0.00602517607052545-0.128377000948257i</v>
      </c>
      <c r="S3150" t="str">
        <f t="shared" si="1662"/>
        <v>1.70588456171077i</v>
      </c>
      <c r="T3150" t="str">
        <f t="shared" si="1663"/>
        <v>0.218996343996361-0.0102782548402985i</v>
      </c>
      <c r="U3150" t="e">
        <f t="shared" si="1664"/>
        <v>#DIV/0!</v>
      </c>
      <c r="V3150" t="str">
        <f t="shared" si="1665"/>
        <v>0.0000833333333333333-0.000218139998755339i</v>
      </c>
      <c r="W3150" t="e">
        <f t="shared" si="1666"/>
        <v>#DIV/0!</v>
      </c>
      <c r="X3150" t="e">
        <f t="shared" si="1667"/>
        <v>#DIV/0!</v>
      </c>
      <c r="Y3150" t="str">
        <f t="shared" si="1668"/>
        <v>0.00096+5.19544026680066i</v>
      </c>
      <c r="Z3150" t="e">
        <f t="shared" si="1669"/>
        <v>#DIV/0!</v>
      </c>
      <c r="AA3150" t="e">
        <f t="shared" si="1670"/>
        <v>#DIV/0!</v>
      </c>
      <c r="AB3150" t="str">
        <f t="shared" si="1671"/>
        <v>0.124967000969413-0.00586513299332889i</v>
      </c>
      <c r="AC3150" t="str">
        <f t="shared" si="1672"/>
        <v>1.01736743824504-0.125128926644222i</v>
      </c>
      <c r="AD3150" t="str">
        <f t="shared" si="1673"/>
        <v>0.121701737647912+0.00920343472506126i</v>
      </c>
      <c r="AE3150" t="e">
        <f t="shared" si="1674"/>
        <v>#DIV/0!</v>
      </c>
      <c r="AF3150" t="str">
        <f t="shared" si="1675"/>
        <v>-18.9174148259692-2.82847369764532i</v>
      </c>
      <c r="AG3150" t="e">
        <f t="shared" si="1676"/>
        <v>#DIV/0!</v>
      </c>
      <c r="AH3150" t="e">
        <f t="shared" si="1677"/>
        <v>#DIV/0!</v>
      </c>
      <c r="AI3150" t="e">
        <f t="shared" si="1678"/>
        <v>#DIV/0!</v>
      </c>
      <c r="AJ3150" t="e">
        <f t="shared" si="1679"/>
        <v>#DIV/0!</v>
      </c>
      <c r="AK3150"/>
      <c r="AL3150"/>
      <c r="AM3150"/>
      <c r="AN3150"/>
    </row>
    <row r="3151" spans="1:40" x14ac:dyDescent="0.3">
      <c r="A3151"/>
      <c r="B3151">
        <f t="shared" si="1645"/>
        <v>1217000</v>
      </c>
      <c r="C3151" s="186" t="str">
        <f t="shared" si="1648"/>
        <v>-0.000328159569256697+0.0025309010838947i</v>
      </c>
      <c r="D3151" s="158" t="str">
        <f t="shared" si="1649"/>
        <v>-7.49459657764201-0.951832950020881i</v>
      </c>
      <c r="E3151" t="str">
        <f t="shared" si="1650"/>
        <v>63.9009339335019-1304.63466405999i</v>
      </c>
      <c r="F3151" t="str">
        <f t="shared" si="1651"/>
        <v>0.977227915775353+0.126683024999662i</v>
      </c>
      <c r="G3151" t="str">
        <f t="shared" si="1646"/>
        <v>0.977227915775353+0.126683024999662i</v>
      </c>
      <c r="H3151" t="str">
        <f t="shared" si="1652"/>
        <v>11.4236216068056+1.87446072119573i</v>
      </c>
      <c r="I3151" t="str">
        <f t="shared" si="1653"/>
        <v>4779.14782427347i</v>
      </c>
      <c r="J3151" t="str">
        <f t="shared" si="1647"/>
        <v>-5656.07409245555+1019.09783541156i</v>
      </c>
      <c r="K3151" t="str">
        <f t="shared" si="1654"/>
        <v>0.14745559632946-0.818390295029745i</v>
      </c>
      <c r="L3151" t="str">
        <f t="shared" si="1655"/>
        <v>0.0378116643629482-0.173435862325416i</v>
      </c>
      <c r="M3151" t="str">
        <f t="shared" si="1656"/>
        <v>0.185267260692408-0.991826157355161i</v>
      </c>
      <c r="N3151" t="str">
        <f t="shared" si="1657"/>
        <v>-15.5576566813102i</v>
      </c>
      <c r="O3151" t="str">
        <f t="shared" si="1658"/>
        <v>-0.988725215732072-0.149741269446897i</v>
      </c>
      <c r="P3151" t="str">
        <f t="shared" si="1659"/>
        <v>1.98872521573207+0.149741269446897i</v>
      </c>
      <c r="Q3151" t="str">
        <f t="shared" si="1660"/>
        <v>-1.98872521573207+15.4079154118633i</v>
      </c>
      <c r="R3151" t="str">
        <f t="shared" si="1661"/>
        <v>-0.00682729027432216-0.128190450077863i</v>
      </c>
      <c r="S3151" t="str">
        <f t="shared" si="1662"/>
        <v>1.70728742730428i</v>
      </c>
      <c r="T3151" t="str">
        <f t="shared" si="1663"/>
        <v>0.218857943718412-0.011656146847907i</v>
      </c>
      <c r="U3151" t="e">
        <f t="shared" si="1664"/>
        <v>#DIV/0!</v>
      </c>
      <c r="V3151" t="str">
        <f t="shared" si="1665"/>
        <v>0.0000833333333333333-0.000217960754713634i</v>
      </c>
      <c r="W3151" t="e">
        <f t="shared" si="1666"/>
        <v>#DIV/0!</v>
      </c>
      <c r="X3151" t="e">
        <f t="shared" si="1667"/>
        <v>#DIV/0!</v>
      </c>
      <c r="Y3151" t="str">
        <f t="shared" si="1668"/>
        <v>0.00096+5.19971283280954i</v>
      </c>
      <c r="Z3151" t="e">
        <f t="shared" si="1669"/>
        <v>#DIV/0!</v>
      </c>
      <c r="AA3151" t="e">
        <f t="shared" si="1670"/>
        <v>#DIV/0!</v>
      </c>
      <c r="AB3151" t="str">
        <f t="shared" si="1671"/>
        <v>0.124888024912768-0.00665140653885173i</v>
      </c>
      <c r="AC3151" t="str">
        <f t="shared" si="1672"/>
        <v>1.01654062328044-0.125099497718111i</v>
      </c>
      <c r="AD3151" t="str">
        <f t="shared" si="1673"/>
        <v>0.12181626592064+0.00844801176169719i</v>
      </c>
      <c r="AE3151" t="e">
        <f t="shared" si="1674"/>
        <v>#DIV/0!</v>
      </c>
      <c r="AF3151" t="str">
        <f t="shared" si="1675"/>
        <v>-18.9182181844476-2.82629367121661i</v>
      </c>
      <c r="AG3151" t="e">
        <f t="shared" si="1676"/>
        <v>#DIV/0!</v>
      </c>
      <c r="AH3151" t="e">
        <f t="shared" si="1677"/>
        <v>#DIV/0!</v>
      </c>
      <c r="AI3151" t="e">
        <f t="shared" si="1678"/>
        <v>#DIV/0!</v>
      </c>
      <c r="AJ3151" t="e">
        <f t="shared" si="1679"/>
        <v>#DIV/0!</v>
      </c>
      <c r="AK3151"/>
      <c r="AL3151"/>
      <c r="AM3151"/>
      <c r="AN3151"/>
    </row>
    <row r="3152" spans="1:40" x14ac:dyDescent="0.3">
      <c r="A3152"/>
      <c r="B3152">
        <f t="shared" si="1645"/>
        <v>1218000</v>
      </c>
      <c r="C3152" s="186" t="str">
        <f t="shared" si="1648"/>
        <v>-0.000327637772447723+0.00252891688236508i</v>
      </c>
      <c r="D3152" s="158" t="str">
        <f t="shared" si="1649"/>
        <v>-7.49487018069919-0.951100619538148i</v>
      </c>
      <c r="E3152" t="str">
        <f t="shared" si="1650"/>
        <v>63.7962999738359-1303.56865619386i</v>
      </c>
      <c r="F3152" t="str">
        <f t="shared" si="1651"/>
        <v>0.977264124927446+0.126585519430819i</v>
      </c>
      <c r="G3152" t="str">
        <f t="shared" si="1646"/>
        <v>0.977264124927446+0.126585519430819i</v>
      </c>
      <c r="H3152" t="str">
        <f t="shared" si="1652"/>
        <v>11.4241494665684+1.87301626518952i</v>
      </c>
      <c r="I3152" t="str">
        <f t="shared" si="1653"/>
        <v>4783.07481509046i</v>
      </c>
      <c r="J3152" t="str">
        <f t="shared" si="1647"/>
        <v>-5665.37466481489+1019.93522065019i</v>
      </c>
      <c r="K3152" t="str">
        <f t="shared" si="1654"/>
        <v>0.147221083581345-0.817760363757855i</v>
      </c>
      <c r="L3152" t="str">
        <f t="shared" si="1655"/>
        <v>0.0377524133487821-0.173306375369347i</v>
      </c>
      <c r="M3152" t="str">
        <f t="shared" si="1656"/>
        <v>0.184973496930127-0.991066739127202i</v>
      </c>
      <c r="N3152" t="str">
        <f t="shared" si="1657"/>
        <v>-15.5704402940311i</v>
      </c>
      <c r="O3152" t="str">
        <f t="shared" si="1658"/>
        <v>-0.990558609981825-0.137089898208709i</v>
      </c>
      <c r="P3152" t="str">
        <f t="shared" si="1659"/>
        <v>1.99055860998183+0.137089898208709i</v>
      </c>
      <c r="Q3152" t="str">
        <f t="shared" si="1660"/>
        <v>-1.99055860998183+15.4333503958224i</v>
      </c>
      <c r="R3152" t="str">
        <f t="shared" si="1661"/>
        <v>-0.00762569628701363-0.127994192052771i</v>
      </c>
      <c r="S3152" t="str">
        <f t="shared" si="1662"/>
        <v>1.70869029289779i</v>
      </c>
      <c r="T3152" t="str">
        <f t="shared" si="1663"/>
        <v>0.218702433507865-0.0130299532222069i</v>
      </c>
      <c r="U3152" t="e">
        <f t="shared" si="1664"/>
        <v>#DIV/0!</v>
      </c>
      <c r="V3152" t="str">
        <f t="shared" si="1665"/>
        <v>0.0000833333333333333-0.00021778180499712i</v>
      </c>
      <c r="W3152" t="e">
        <f t="shared" si="1666"/>
        <v>#DIV/0!</v>
      </c>
      <c r="X3152" t="e">
        <f t="shared" si="1667"/>
        <v>#DIV/0!</v>
      </c>
      <c r="Y3152" t="str">
        <f t="shared" si="1668"/>
        <v>0.00096+5.20398539881842i</v>
      </c>
      <c r="Z3152" t="e">
        <f t="shared" si="1669"/>
        <v>#DIV/0!</v>
      </c>
      <c r="AA3152" t="e">
        <f t="shared" si="1670"/>
        <v>#DIV/0!</v>
      </c>
      <c r="AB3152" t="str">
        <f t="shared" si="1671"/>
        <v>0.124799285327999-0.00743534867859711i</v>
      </c>
      <c r="AC3152" t="str">
        <f t="shared" si="1672"/>
        <v>1.01571563345233-0.1250597632014i</v>
      </c>
      <c r="AD3152" t="str">
        <f t="shared" si="1673"/>
        <v>0.12192135018908+0.0076912338925921i</v>
      </c>
      <c r="AE3152" t="e">
        <f t="shared" si="1674"/>
        <v>#DIV/0!</v>
      </c>
      <c r="AF3152" t="str">
        <f t="shared" si="1675"/>
        <v>-18.9190196472676-2.82411688472767i</v>
      </c>
      <c r="AG3152" t="e">
        <f t="shared" si="1676"/>
        <v>#DIV/0!</v>
      </c>
      <c r="AH3152" t="e">
        <f t="shared" si="1677"/>
        <v>#DIV/0!</v>
      </c>
      <c r="AI3152" t="e">
        <f t="shared" si="1678"/>
        <v>#DIV/0!</v>
      </c>
      <c r="AJ3152" t="e">
        <f t="shared" si="1679"/>
        <v>#DIV/0!</v>
      </c>
      <c r="AK3152"/>
      <c r="AL3152"/>
      <c r="AM3152"/>
      <c r="AN3152"/>
    </row>
    <row r="3153" spans="1:40" x14ac:dyDescent="0.3">
      <c r="A3153"/>
      <c r="B3153">
        <f t="shared" si="1645"/>
        <v>1219000</v>
      </c>
      <c r="C3153" s="186" t="str">
        <f t="shared" si="1648"/>
        <v>-0.000327117205850808+0.00252693571553066i</v>
      </c>
      <c r="D3153" s="158" t="str">
        <f t="shared" si="1649"/>
        <v>-7.49514313869883-0.95036937481896i</v>
      </c>
      <c r="E3153" t="str">
        <f t="shared" si="1650"/>
        <v>63.6919225971919-1302.5043847684i</v>
      </c>
      <c r="F3153" t="str">
        <f t="shared" si="1651"/>
        <v>0.977300248711387+0.126488158518004i</v>
      </c>
      <c r="G3153" t="str">
        <f t="shared" si="1646"/>
        <v>0.977300248711387+0.126488158518004i</v>
      </c>
      <c r="H3153" t="str">
        <f t="shared" si="1652"/>
        <v>11.4246760816238+1.87157395644107i</v>
      </c>
      <c r="I3153" t="str">
        <f t="shared" si="1653"/>
        <v>4787.00180590745i</v>
      </c>
      <c r="J3153" t="str">
        <f t="shared" si="1647"/>
        <v>-5674.68287624804+1020.77260588881i</v>
      </c>
      <c r="K3153" t="str">
        <f t="shared" si="1654"/>
        <v>0.146987123883457-0.817131367082609i</v>
      </c>
      <c r="L3153" t="str">
        <f t="shared" si="1655"/>
        <v>0.0376932992993097-0.173177071049713i</v>
      </c>
      <c r="M3153" t="str">
        <f t="shared" si="1656"/>
        <v>0.184680423182767-0.990308438132322i</v>
      </c>
      <c r="N3153" t="str">
        <f t="shared" si="1657"/>
        <v>-15.583223906752i</v>
      </c>
      <c r="O3153" t="str">
        <f t="shared" si="1658"/>
        <v>-0.992230128600963-0.124416123941058i</v>
      </c>
      <c r="P3153" t="str">
        <f t="shared" si="1659"/>
        <v>1.99223012860096+0.124416123941058i</v>
      </c>
      <c r="Q3153" t="str">
        <f t="shared" si="1660"/>
        <v>-1.99223012860096+15.4588077828109i</v>
      </c>
      <c r="R3153" t="str">
        <f t="shared" si="1661"/>
        <v>-0.00842028741903434-0.127788313695824i</v>
      </c>
      <c r="S3153" t="str">
        <f t="shared" si="1662"/>
        <v>1.71009315849131i</v>
      </c>
      <c r="T3153" t="str">
        <f t="shared" si="1663"/>
        <v>0.21852992098637-0.0143994759078211i</v>
      </c>
      <c r="U3153" t="e">
        <f t="shared" si="1664"/>
        <v>#DIV/0!</v>
      </c>
      <c r="V3153" t="str">
        <f t="shared" si="1665"/>
        <v>0.0000833333333333333-0.000217603148881454i</v>
      </c>
      <c r="W3153" t="e">
        <f t="shared" si="1666"/>
        <v>#DIV/0!</v>
      </c>
      <c r="X3153" t="e">
        <f t="shared" si="1667"/>
        <v>#DIV/0!</v>
      </c>
      <c r="Y3153" t="str">
        <f t="shared" si="1668"/>
        <v>0.00096+5.2082579648273i</v>
      </c>
      <c r="Z3153" t="e">
        <f t="shared" si="1669"/>
        <v>#DIV/0!</v>
      </c>
      <c r="AA3153" t="e">
        <f t="shared" si="1670"/>
        <v>#DIV/0!</v>
      </c>
      <c r="AB3153" t="str">
        <f t="shared" si="1671"/>
        <v>0.124700843627797-0.00821684639521482i</v>
      </c>
      <c r="AC3153" t="str">
        <f t="shared" si="1672"/>
        <v>1.01489259225241-0.125009788356323i</v>
      </c>
      <c r="AD3153" t="str">
        <f t="shared" si="1673"/>
        <v>0.122016974683226+0.0069332162235983i</v>
      </c>
      <c r="AE3153" t="e">
        <f t="shared" si="1674"/>
        <v>#DIV/0!</v>
      </c>
      <c r="AF3153" t="str">
        <f t="shared" si="1675"/>
        <v>-18.9198192203226-2.82194333126003i</v>
      </c>
      <c r="AG3153" t="e">
        <f t="shared" si="1676"/>
        <v>#DIV/0!</v>
      </c>
      <c r="AH3153" t="e">
        <f t="shared" si="1677"/>
        <v>#DIV/0!</v>
      </c>
      <c r="AI3153" t="e">
        <f t="shared" si="1678"/>
        <v>#DIV/0!</v>
      </c>
      <c r="AJ3153" t="e">
        <f t="shared" si="1679"/>
        <v>#DIV/0!</v>
      </c>
      <c r="AK3153"/>
      <c r="AL3153"/>
      <c r="AM3153"/>
      <c r="AN3153"/>
    </row>
    <row r="3154" spans="1:40" x14ac:dyDescent="0.3">
      <c r="A3154"/>
      <c r="B3154">
        <f t="shared" si="1645"/>
        <v>1220000</v>
      </c>
      <c r="C3154" s="186" t="str">
        <f t="shared" si="1648"/>
        <v>-0.000326597865644533+0.00252495757661435i</v>
      </c>
      <c r="D3154" s="158" t="str">
        <f t="shared" si="1649"/>
        <v>-7.49541545364475-0.949639213552738i</v>
      </c>
      <c r="E3154" t="str">
        <f t="shared" si="1650"/>
        <v>63.587800966001-1301.44184555459i</v>
      </c>
      <c r="F3154" t="str">
        <f t="shared" si="1651"/>
        <v>0.977336287392367+0.126390941953058i</v>
      </c>
      <c r="G3154" t="str">
        <f t="shared" si="1646"/>
        <v>0.977336287392367+0.126390941953058i</v>
      </c>
      <c r="H3154" t="str">
        <f t="shared" si="1652"/>
        <v>11.4252014558392+1.87013379036136i</v>
      </c>
      <c r="I3154" t="str">
        <f t="shared" si="1653"/>
        <v>4790.92879672443i</v>
      </c>
      <c r="J3154" t="str">
        <f t="shared" si="1647"/>
        <v>-5683.998726755+1021.60999112744i</v>
      </c>
      <c r="K3154" t="str">
        <f t="shared" si="1654"/>
        <v>0.146753715517247-0.816503303012963i</v>
      </c>
      <c r="L3154" t="str">
        <f t="shared" si="1655"/>
        <v>0.0376343217996826-0.173047949007628i</v>
      </c>
      <c r="M3154" t="str">
        <f t="shared" si="1656"/>
        <v>0.18438803731693-0.989551252020591i</v>
      </c>
      <c r="N3154" t="str">
        <f t="shared" si="1657"/>
        <v>-15.5960075194729i</v>
      </c>
      <c r="O3154" t="str">
        <f t="shared" si="1658"/>
        <v>-0.993739498432371-0.111722017773487i</v>
      </c>
      <c r="P3154" t="str">
        <f t="shared" si="1659"/>
        <v>1.99373949843237+0.111722017773487i</v>
      </c>
      <c r="Q3154" t="str">
        <f t="shared" si="1660"/>
        <v>-1.99373949843237+15.4842855016994i</v>
      </c>
      <c r="R3154" t="str">
        <f t="shared" si="1661"/>
        <v>-0.00921095887974884-0.127572902584274i</v>
      </c>
      <c r="S3154" t="str">
        <f t="shared" si="1662"/>
        <v>1.71149602408482i</v>
      </c>
      <c r="T3154" t="str">
        <f t="shared" si="1663"/>
        <v>0.218340515553945-0.0157645195006989i</v>
      </c>
      <c r="U3154" t="e">
        <f t="shared" si="1664"/>
        <v>#DIV/0!</v>
      </c>
      <c r="V3154" t="str">
        <f t="shared" si="1665"/>
        <v>0.0000833333333333333-0.000217424785644666i</v>
      </c>
      <c r="W3154" t="e">
        <f t="shared" si="1666"/>
        <v>#DIV/0!</v>
      </c>
      <c r="X3154" t="e">
        <f t="shared" si="1667"/>
        <v>#DIV/0!</v>
      </c>
      <c r="Y3154" t="str">
        <f t="shared" si="1668"/>
        <v>0.00096+5.21253053083618i</v>
      </c>
      <c r="Z3154" t="e">
        <f t="shared" si="1669"/>
        <v>#DIV/0!</v>
      </c>
      <c r="AA3154" t="e">
        <f t="shared" si="1670"/>
        <v>#DIV/0!</v>
      </c>
      <c r="AB3154" t="str">
        <f t="shared" si="1671"/>
        <v>0.124592762239654-0.00899578818429458i</v>
      </c>
      <c r="AC3154" t="str">
        <f t="shared" si="1672"/>
        <v>1.01407162143258-0.124949639594374i</v>
      </c>
      <c r="AD3154" t="str">
        <f t="shared" si="1673"/>
        <v>0.122103124963233+0.00617407404061197i</v>
      </c>
      <c r="AE3154" t="e">
        <f t="shared" si="1674"/>
        <v>#DIV/0!</v>
      </c>
      <c r="AF3154" t="str">
        <f t="shared" si="1675"/>
        <v>-18.920616909484-2.8197730039141i</v>
      </c>
      <c r="AG3154" t="e">
        <f t="shared" si="1676"/>
        <v>#DIV/0!</v>
      </c>
      <c r="AH3154" t="e">
        <f t="shared" si="1677"/>
        <v>#DIV/0!</v>
      </c>
      <c r="AI3154" t="e">
        <f t="shared" si="1678"/>
        <v>#DIV/0!</v>
      </c>
      <c r="AJ3154" t="e">
        <f t="shared" si="1679"/>
        <v>#DIV/0!</v>
      </c>
      <c r="AK3154"/>
      <c r="AL3154"/>
      <c r="AM3154"/>
      <c r="AN3154"/>
    </row>
    <row r="3155" spans="1:40" x14ac:dyDescent="0.3">
      <c r="A3155"/>
      <c r="B3155">
        <f t="shared" si="1645"/>
        <v>1221000</v>
      </c>
      <c r="C3155" s="186" t="str">
        <f t="shared" si="1648"/>
        <v>-0.000326079748022128+0.0025229824588585i</v>
      </c>
      <c r="D3155" s="158" t="str">
        <f t="shared" si="1649"/>
        <v>-7.49568712753301-0.948910133435049i</v>
      </c>
      <c r="E3155" t="str">
        <f t="shared" si="1650"/>
        <v>63.4839342461062-1300.38103433712i</v>
      </c>
      <c r="F3155" t="str">
        <f t="shared" si="1651"/>
        <v>0.977372241234544+0.126293869428647i</v>
      </c>
      <c r="G3155" t="str">
        <f t="shared" si="1646"/>
        <v>0.977372241234544+0.126293869428647i</v>
      </c>
      <c r="H3155" t="str">
        <f t="shared" si="1652"/>
        <v>11.4257255930671+1.86869576237368i</v>
      </c>
      <c r="I3155" t="str">
        <f t="shared" si="1653"/>
        <v>4794.85578754142i</v>
      </c>
      <c r="J3155" t="str">
        <f t="shared" si="1647"/>
        <v>-5693.32221633577+1022.44737636607i</v>
      </c>
      <c r="K3155" t="str">
        <f t="shared" si="1654"/>
        <v>0.14652085677076-0.815876169563227i</v>
      </c>
      <c r="L3155" t="str">
        <f t="shared" si="1655"/>
        <v>0.0375754804365941-0.172919008885049i</v>
      </c>
      <c r="M3155" t="str">
        <f t="shared" si="1656"/>
        <v>0.184096337207354-0.988795178448276i</v>
      </c>
      <c r="N3155" t="str">
        <f t="shared" si="1657"/>
        <v>-15.6087911321938i</v>
      </c>
      <c r="O3155" t="str">
        <f t="shared" si="1658"/>
        <v>-0.995086472817053-0.0990096541581508i</v>
      </c>
      <c r="P3155" t="str">
        <f t="shared" si="1659"/>
        <v>1.99508647281705+0.0990096541581508i</v>
      </c>
      <c r="Q3155" t="str">
        <f t="shared" si="1660"/>
        <v>-1.99508647281705+15.5097814780357i</v>
      </c>
      <c r="R3155" t="str">
        <f t="shared" si="1661"/>
        <v>-0.00999760776728991-0.127348047011308i</v>
      </c>
      <c r="S3155" t="str">
        <f t="shared" si="1662"/>
        <v>1.71289888967832i</v>
      </c>
      <c r="T3155" t="str">
        <f t="shared" si="1663"/>
        <v>0.218134328328372-0.0171248912440302i</v>
      </c>
      <c r="U3155" t="e">
        <f t="shared" si="1664"/>
        <v>#DIV/0!</v>
      </c>
      <c r="V3155" t="str">
        <f t="shared" si="1665"/>
        <v>0.0000833333333333333-0.000217246714567152i</v>
      </c>
      <c r="W3155" t="e">
        <f t="shared" si="1666"/>
        <v>#DIV/0!</v>
      </c>
      <c r="X3155" t="e">
        <f t="shared" si="1667"/>
        <v>#DIV/0!</v>
      </c>
      <c r="Y3155" t="str">
        <f t="shared" si="1668"/>
        <v>0.00096+5.21680309684507i</v>
      </c>
      <c r="Z3155" t="e">
        <f t="shared" si="1669"/>
        <v>#DIV/0!</v>
      </c>
      <c r="AA3155" t="e">
        <f t="shared" si="1670"/>
        <v>#DIV/0!</v>
      </c>
      <c r="AB3155" t="str">
        <f t="shared" si="1671"/>
        <v>0.124475104571275-0.0097720640520345i</v>
      </c>
      <c r="AC3155" t="str">
        <f t="shared" si="1672"/>
        <v>1.01325284100693-0.124879384435857i</v>
      </c>
      <c r="AD3155" t="str">
        <f t="shared" si="1673"/>
        <v>0.122179787921534+0.00541392279607011i</v>
      </c>
      <c r="AE3155" t="e">
        <f t="shared" si="1674"/>
        <v>#DIV/0!</v>
      </c>
      <c r="AF3155" t="str">
        <f t="shared" si="1675"/>
        <v>-18.9214127206001-2.81760589580873i</v>
      </c>
      <c r="AG3155" t="e">
        <f t="shared" si="1676"/>
        <v>#DIV/0!</v>
      </c>
      <c r="AH3155" t="e">
        <f t="shared" si="1677"/>
        <v>#DIV/0!</v>
      </c>
      <c r="AI3155" t="e">
        <f t="shared" si="1678"/>
        <v>#DIV/0!</v>
      </c>
      <c r="AJ3155" t="e">
        <f t="shared" si="1679"/>
        <v>#DIV/0!</v>
      </c>
      <c r="AK3155"/>
      <c r="AL3155"/>
      <c r="AM3155"/>
      <c r="AN3155"/>
    </row>
    <row r="3156" spans="1:40" x14ac:dyDescent="0.3">
      <c r="A3156"/>
      <c r="B3156">
        <f t="shared" si="1645"/>
        <v>1222000</v>
      </c>
      <c r="C3156" s="186" t="str">
        <f t="shared" si="1648"/>
        <v>-0.000325562849191413+0.00252101035552503i</v>
      </c>
      <c r="D3156" s="158" t="str">
        <f t="shared" si="1649"/>
        <v>-7.49595816235201-0.948182132167658i</v>
      </c>
      <c r="E3156" t="str">
        <f t="shared" si="1650"/>
        <v>63.3803216067463-1299.32194691429i</v>
      </c>
      <c r="F3156" t="str">
        <f t="shared" si="1651"/>
        <v>0.977408110501071+0.126196940638263i</v>
      </c>
      <c r="G3156" t="str">
        <f t="shared" si="1646"/>
        <v>0.977408110501071+0.126196940638263i</v>
      </c>
      <c r="H3156" t="str">
        <f t="shared" si="1652"/>
        <v>11.4262484971449+1.8672598679137i</v>
      </c>
      <c r="I3156" t="str">
        <f t="shared" si="1653"/>
        <v>4798.78277835841i</v>
      </c>
      <c r="J3156" t="str">
        <f t="shared" si="1647"/>
        <v>-5702.65334499034+1023.2847616047i</v>
      </c>
      <c r="K3156" t="str">
        <f t="shared" si="1654"/>
        <v>0.146288545938603-0.815249964753031i</v>
      </c>
      <c r="L3156" t="str">
        <f t="shared" si="1655"/>
        <v>0.0375167747982724-0.172790250324768i</v>
      </c>
      <c r="M3156" t="str">
        <f t="shared" si="1656"/>
        <v>0.183805320736875-0.988040215077799i</v>
      </c>
      <c r="N3156" t="str">
        <f t="shared" si="1657"/>
        <v>-15.6215747449146i</v>
      </c>
      <c r="O3156" t="str">
        <f t="shared" si="1658"/>
        <v>-0.996270831634427-0.0862811105309076i</v>
      </c>
      <c r="P3156" t="str">
        <f t="shared" si="1659"/>
        <v>1.99627083163443+0.0862811105309076i</v>
      </c>
      <c r="Q3156" t="str">
        <f t="shared" si="1660"/>
        <v>-1.99627083163443+15.5352936343837i</v>
      </c>
      <c r="R3156" t="str">
        <f t="shared" si="1661"/>
        <v>-0.0107801330577516-0.127113835948325i</v>
      </c>
      <c r="S3156" t="str">
        <f t="shared" si="1662"/>
        <v>1.71430175527184i</v>
      </c>
      <c r="T3156" t="str">
        <f t="shared" si="1663"/>
        <v>0.21791147208555-0.0184804010229676i</v>
      </c>
      <c r="U3156" t="e">
        <f t="shared" si="1664"/>
        <v>#DIV/0!</v>
      </c>
      <c r="V3156" t="str">
        <f t="shared" si="1665"/>
        <v>0.0000833333333333333-0.000217068934931663i</v>
      </c>
      <c r="W3156" t="e">
        <f t="shared" si="1666"/>
        <v>#DIV/0!</v>
      </c>
      <c r="X3156" t="e">
        <f t="shared" si="1667"/>
        <v>#DIV/0!</v>
      </c>
      <c r="Y3156" t="str">
        <f t="shared" si="1668"/>
        <v>0.00096+5.22107566285395i</v>
      </c>
      <c r="Z3156" t="e">
        <f t="shared" si="1669"/>
        <v>#DIV/0!</v>
      </c>
      <c r="AA3156" t="e">
        <f t="shared" si="1670"/>
        <v>#DIV/0!</v>
      </c>
      <c r="AB3156" t="str">
        <f t="shared" si="1671"/>
        <v>0.124347934976548-0.0105455655122294i</v>
      </c>
      <c r="AC3156" t="str">
        <f t="shared" si="1672"/>
        <v>1.01243636925451-0.124799091470036i</v>
      </c>
      <c r="AD3156" t="str">
        <f t="shared" si="1673"/>
        <v>0.122246951784884+0.00465287809541466i</v>
      </c>
      <c r="AE3156" t="e">
        <f t="shared" si="1674"/>
        <v>#DIV/0!</v>
      </c>
      <c r="AF3156" t="str">
        <f t="shared" si="1675"/>
        <v>-18.9222066594969-2.81544200008136i</v>
      </c>
      <c r="AG3156" t="e">
        <f t="shared" si="1676"/>
        <v>#DIV/0!</v>
      </c>
      <c r="AH3156" t="e">
        <f t="shared" si="1677"/>
        <v>#DIV/0!</v>
      </c>
      <c r="AI3156" t="e">
        <f t="shared" si="1678"/>
        <v>#DIV/0!</v>
      </c>
      <c r="AJ3156" t="e">
        <f t="shared" si="1679"/>
        <v>#DIV/0!</v>
      </c>
      <c r="AK3156"/>
      <c r="AL3156"/>
      <c r="AM3156"/>
      <c r="AN3156"/>
    </row>
    <row r="3157" spans="1:40" x14ac:dyDescent="0.3">
      <c r="A3157"/>
      <c r="B3157">
        <f t="shared" si="1645"/>
        <v>1223000</v>
      </c>
      <c r="C3157" s="186" t="str">
        <f t="shared" si="1648"/>
        <v>-0.000325047165374728+0.0025190412598953i</v>
      </c>
      <c r="D3157" s="158" t="str">
        <f t="shared" si="1649"/>
        <v>-7.49622856008251-0.947455207458477i</v>
      </c>
      <c r="E3157" t="str">
        <f t="shared" si="1650"/>
        <v>63.2769622205371-1298.26457909799i</v>
      </c>
      <c r="F3157" t="str">
        <f t="shared" si="1651"/>
        <v>0.977443895454082+0.126100155276218i</v>
      </c>
      <c r="G3157" t="str">
        <f t="shared" si="1646"/>
        <v>0.977443895454082+0.126100155276218i</v>
      </c>
      <c r="H3157" t="str">
        <f t="shared" si="1652"/>
        <v>11.4267701718958+1.86582610242939i</v>
      </c>
      <c r="I3157" t="str">
        <f t="shared" si="1653"/>
        <v>4802.7097691754i</v>
      </c>
      <c r="J3157" t="str">
        <f t="shared" si="1647"/>
        <v>-5711.99211271871+1024.12214684333i</v>
      </c>
      <c r="K3157" t="str">
        <f t="shared" si="1654"/>
        <v>0.146056781321916-0.814624686607322i</v>
      </c>
      <c r="L3157" t="str">
        <f t="shared" si="1655"/>
        <v>0.0374582044744742-0.172661672970418i</v>
      </c>
      <c r="M3157" t="str">
        <f t="shared" si="1656"/>
        <v>0.18351498579639-0.98728635957774i</v>
      </c>
      <c r="N3157" t="str">
        <f t="shared" si="1657"/>
        <v>-15.6343583576355i</v>
      </c>
      <c r="O3157" t="str">
        <f t="shared" si="1658"/>
        <v>-0.997292381338338-0.0735384669714276i</v>
      </c>
      <c r="P3157" t="str">
        <f t="shared" si="1659"/>
        <v>1.99729238133834+0.0735384669714276i</v>
      </c>
      <c r="Q3157" t="str">
        <f t="shared" si="1660"/>
        <v>-1.99729238133834+15.5608198906641i</v>
      </c>
      <c r="R3157" t="str">
        <f t="shared" si="1661"/>
        <v>-0.0115584355937908-0.126870359007954i</v>
      </c>
      <c r="S3157" t="str">
        <f t="shared" si="1662"/>
        <v>1.71570462086535i</v>
      </c>
      <c r="T3157" t="str">
        <f t="shared" si="1663"/>
        <v>0.217672061200793-0.0198308613582414i</v>
      </c>
      <c r="U3157" t="e">
        <f t="shared" si="1664"/>
        <v>#DIV/0!</v>
      </c>
      <c r="V3157" t="str">
        <f t="shared" si="1665"/>
        <v>0.0000833333333333333-0.000216891446023297i</v>
      </c>
      <c r="W3157" t="e">
        <f t="shared" si="1666"/>
        <v>#DIV/0!</v>
      </c>
      <c r="X3157" t="e">
        <f t="shared" si="1667"/>
        <v>#DIV/0!</v>
      </c>
      <c r="Y3157" t="str">
        <f t="shared" si="1668"/>
        <v>0.00096+5.22534822886283i</v>
      </c>
      <c r="Z3157" t="e">
        <f t="shared" si="1669"/>
        <v>#DIV/0!</v>
      </c>
      <c r="AA3157" t="e">
        <f t="shared" si="1670"/>
        <v>#DIV/0!</v>
      </c>
      <c r="AB3157" t="str">
        <f t="shared" si="1671"/>
        <v>0.124211318722041-0.0113161855826271i</v>
      </c>
      <c r="AC3157" t="str">
        <f t="shared" si="1672"/>
        <v>1.01162232272285-0.124708830315899i</v>
      </c>
      <c r="AD3157" t="str">
        <f t="shared" si="1673"/>
        <v>0.122304606116284+0.00389105568349523i</v>
      </c>
      <c r="AE3157" t="e">
        <f t="shared" si="1674"/>
        <v>#DIV/0!</v>
      </c>
      <c r="AF3157" t="str">
        <f t="shared" si="1675"/>
        <v>-18.9229987319783-2.81328130988787i</v>
      </c>
      <c r="AG3157" t="e">
        <f t="shared" si="1676"/>
        <v>#DIV/0!</v>
      </c>
      <c r="AH3157" t="e">
        <f t="shared" si="1677"/>
        <v>#DIV/0!</v>
      </c>
      <c r="AI3157" t="e">
        <f t="shared" si="1678"/>
        <v>#DIV/0!</v>
      </c>
      <c r="AJ3157" t="e">
        <f t="shared" si="1679"/>
        <v>#DIV/0!</v>
      </c>
      <c r="AK3157"/>
      <c r="AL3157"/>
      <c r="AM3157"/>
      <c r="AN3157"/>
    </row>
    <row r="3158" spans="1:40" x14ac:dyDescent="0.3">
      <c r="A3158"/>
      <c r="B3158">
        <f t="shared" si="1645"/>
        <v>1224000</v>
      </c>
      <c r="C3158" s="186" t="str">
        <f t="shared" si="1648"/>
        <v>-0.000324532692808867+0.00251707516527i</v>
      </c>
      <c r="D3158" s="158" t="str">
        <f t="shared" si="1649"/>
        <v>-7.49649832269769-0.946729357021527i</v>
      </c>
      <c r="E3158" t="str">
        <f t="shared" si="1650"/>
        <v>63.1738552634588-1297.20892671362i</v>
      </c>
      <c r="F3158" t="str">
        <f t="shared" si="1651"/>
        <v>0.977479596354716+0.126003513037643i</v>
      </c>
      <c r="G3158" t="str">
        <f t="shared" si="1646"/>
        <v>0.977479596354716+0.126003513037643i</v>
      </c>
      <c r="H3158" t="str">
        <f t="shared" si="1652"/>
        <v>11.427290621128+1.86439446138094i</v>
      </c>
      <c r="I3158" t="str">
        <f t="shared" si="1653"/>
        <v>4806.63675999238i</v>
      </c>
      <c r="J3158" t="str">
        <f t="shared" si="1647"/>
        <v>-5721.3385195209+1024.95953208196i</v>
      </c>
      <c r="K3158" t="str">
        <f t="shared" si="1654"/>
        <v>0.145825561228344-0.814000333156335i</v>
      </c>
      <c r="L3158" t="str">
        <f t="shared" si="1655"/>
        <v>0.0373997690564776-0.172533276466465i</v>
      </c>
      <c r="M3158" t="str">
        <f t="shared" si="1656"/>
        <v>0.183225330284822-0.9865336096228i</v>
      </c>
      <c r="N3158" t="str">
        <f t="shared" si="1657"/>
        <v>-15.6471419703564i</v>
      </c>
      <c r="O3158" t="str">
        <f t="shared" si="1658"/>
        <v>-0.998150954988624-0.0607838058638754i</v>
      </c>
      <c r="P3158" t="str">
        <f t="shared" si="1659"/>
        <v>1.99815095498862+0.0607838058638754i</v>
      </c>
      <c r="Q3158" t="str">
        <f t="shared" si="1660"/>
        <v>-1.99815095498862+15.5863581644925i</v>
      </c>
      <c r="R3158" t="str">
        <f t="shared" si="1661"/>
        <v>-0.0123324180725788-0.126617706407867i</v>
      </c>
      <c r="S3158" t="str">
        <f t="shared" si="1662"/>
        <v>1.71710748645886i</v>
      </c>
      <c r="T3158" t="str">
        <f t="shared" si="1663"/>
        <v>0.217416211591198-0.0211760873985656i</v>
      </c>
      <c r="U3158" t="e">
        <f t="shared" si="1664"/>
        <v>#DIV/0!</v>
      </c>
      <c r="V3158" t="str">
        <f t="shared" si="1665"/>
        <v>0.0000833333333333333-0.000216714247129487i</v>
      </c>
      <c r="W3158" t="e">
        <f t="shared" si="1666"/>
        <v>#DIV/0!</v>
      </c>
      <c r="X3158" t="e">
        <f t="shared" si="1667"/>
        <v>#DIV/0!</v>
      </c>
      <c r="Y3158" t="str">
        <f t="shared" si="1668"/>
        <v>0.00096+5.22962079487171i</v>
      </c>
      <c r="Z3158" t="e">
        <f t="shared" si="1669"/>
        <v>#DIV/0!</v>
      </c>
      <c r="AA3158" t="e">
        <f t="shared" si="1670"/>
        <v>#DIV/0!</v>
      </c>
      <c r="AB3158" t="str">
        <f t="shared" si="1671"/>
        <v>0.124065321954119-0.0120838187805953i</v>
      </c>
      <c r="AC3158" t="str">
        <f t="shared" si="1672"/>
        <v>1.01081081623229-0.124608671583588i</v>
      </c>
      <c r="AD3158" t="str">
        <f t="shared" si="1673"/>
        <v>0.122352741816849+0.00312857143100178i</v>
      </c>
      <c r="AE3158" t="e">
        <f t="shared" si="1674"/>
        <v>#DIV/0!</v>
      </c>
      <c r="AF3158" t="str">
        <f t="shared" si="1675"/>
        <v>-18.9237889438257-2.81112381840247i</v>
      </c>
      <c r="AG3158" t="e">
        <f t="shared" si="1676"/>
        <v>#DIV/0!</v>
      </c>
      <c r="AH3158" t="e">
        <f t="shared" si="1677"/>
        <v>#DIV/0!</v>
      </c>
      <c r="AI3158" t="e">
        <f t="shared" si="1678"/>
        <v>#DIV/0!</v>
      </c>
      <c r="AJ3158" t="e">
        <f t="shared" si="1679"/>
        <v>#DIV/0!</v>
      </c>
      <c r="AK3158"/>
      <c r="AL3158"/>
      <c r="AM3158"/>
      <c r="AN3158"/>
    </row>
    <row r="3159" spans="1:40" x14ac:dyDescent="0.3">
      <c r="A3159"/>
      <c r="B3159">
        <f t="shared" si="1645"/>
        <v>1225000</v>
      </c>
      <c r="C3159" s="186" t="str">
        <f t="shared" si="1648"/>
        <v>-0.000324019427745034+0.00251511206496924i</v>
      </c>
      <c r="D3159" s="158" t="str">
        <f t="shared" si="1649"/>
        <v>-7.49676745216339-0.946004578577033i</v>
      </c>
      <c r="E3159" t="str">
        <f t="shared" si="1650"/>
        <v>63.0709999148377-1296.15498560007i</v>
      </c>
      <c r="F3159" t="str">
        <f t="shared" si="1651"/>
        <v>0.977515213463132+0.125907013618495i</v>
      </c>
      <c r="G3159" t="str">
        <f t="shared" si="1646"/>
        <v>0.977515213463132+0.125907013618495i</v>
      </c>
      <c r="H3159" t="str">
        <f t="shared" si="1652"/>
        <v>11.4278098486355+1.86296494024092i</v>
      </c>
      <c r="I3159" t="str">
        <f t="shared" si="1653"/>
        <v>4810.56375080937i</v>
      </c>
      <c r="J3159" t="str">
        <f t="shared" si="1647"/>
        <v>-5730.69256539689+1025.79691732059i</v>
      </c>
      <c r="K3159" t="str">
        <f t="shared" si="1654"/>
        <v>0.145594883972008-0.813376902435598i</v>
      </c>
      <c r="L3159" t="str">
        <f t="shared" si="1655"/>
        <v>0.0373414681370758-0.172405060458206i</v>
      </c>
      <c r="M3159" t="str">
        <f t="shared" si="1656"/>
        <v>0.182936352109084-0.985781962893804i</v>
      </c>
      <c r="N3159" t="str">
        <f t="shared" si="1657"/>
        <v>-15.6599255830773i</v>
      </c>
      <c r="O3159" t="str">
        <f t="shared" si="1658"/>
        <v>-0.998846412278445-0.0480192115561995i</v>
      </c>
      <c r="P3159" t="str">
        <f t="shared" si="1659"/>
        <v>1.99884641227845+0.0480192115561995i</v>
      </c>
      <c r="Q3159" t="str">
        <f t="shared" si="1660"/>
        <v>-1.99884641227845+15.6119063715211i</v>
      </c>
      <c r="R3159" t="str">
        <f t="shared" si="1661"/>
        <v>-0.0131019850332474-0.126355968935318i</v>
      </c>
      <c r="S3159" t="str">
        <f t="shared" si="1662"/>
        <v>1.71851035205238i</v>
      </c>
      <c r="T3159" t="str">
        <f t="shared" si="1663"/>
        <v>0.217144040658953-0.022515896912071i</v>
      </c>
      <c r="U3159" t="e">
        <f t="shared" si="1664"/>
        <v>#DIV/0!</v>
      </c>
      <c r="V3159" t="str">
        <f t="shared" si="1665"/>
        <v>0.0000833333333333333-0.000216537337539994i</v>
      </c>
      <c r="W3159" t="e">
        <f t="shared" si="1666"/>
        <v>#DIV/0!</v>
      </c>
      <c r="X3159" t="e">
        <f t="shared" si="1667"/>
        <v>#DIV/0!</v>
      </c>
      <c r="Y3159" t="str">
        <f t="shared" si="1668"/>
        <v>0.00096+5.2338933608806i</v>
      </c>
      <c r="Z3159" t="e">
        <f t="shared" si="1669"/>
        <v>#DIV/0!</v>
      </c>
      <c r="AA3159" t="e">
        <f t="shared" si="1670"/>
        <v>#DIV/0!</v>
      </c>
      <c r="AB3159" t="str">
        <f t="shared" si="1671"/>
        <v>0.12391001166659-0.0128483611182328i</v>
      </c>
      <c r="AC3159" t="str">
        <f t="shared" si="1672"/>
        <v>1.01000196288098-0.124498686836435i</v>
      </c>
      <c r="AD3159" t="str">
        <f t="shared" si="1673"/>
        <v>0.122391351127562+0.00236554132080162i</v>
      </c>
      <c r="AE3159" t="e">
        <f t="shared" si="1674"/>
        <v>#DIV/0!</v>
      </c>
      <c r="AF3159" t="str">
        <f t="shared" si="1675"/>
        <v>-18.9245773007989-2.80896951881795i</v>
      </c>
      <c r="AG3159" t="e">
        <f t="shared" si="1676"/>
        <v>#DIV/0!</v>
      </c>
      <c r="AH3159" t="e">
        <f t="shared" si="1677"/>
        <v>#DIV/0!</v>
      </c>
      <c r="AI3159" t="e">
        <f t="shared" si="1678"/>
        <v>#DIV/0!</v>
      </c>
      <c r="AJ3159" t="e">
        <f t="shared" si="1679"/>
        <v>#DIV/0!</v>
      </c>
      <c r="AK3159"/>
      <c r="AL3159"/>
      <c r="AM3159"/>
      <c r="AN3159"/>
    </row>
    <row r="3160" spans="1:40" x14ac:dyDescent="0.3">
      <c r="A3160"/>
      <c r="B3160">
        <f t="shared" si="1645"/>
        <v>1226000</v>
      </c>
      <c r="C3160" s="186" t="str">
        <f t="shared" si="1648"/>
        <v>-0.000323507366448726+0.00251315195233221i</v>
      </c>
      <c r="D3160" s="158" t="str">
        <f t="shared" si="1649"/>
        <v>-7.49703595043761-0.945280869851193i</v>
      </c>
      <c r="E3160" t="str">
        <f t="shared" si="1650"/>
        <v>62.9683953573279-1295.10275160961i</v>
      </c>
      <c r="F3160" t="str">
        <f t="shared" si="1651"/>
        <v>0.977550747038456+0.125810656715531i</v>
      </c>
      <c r="G3160" t="str">
        <f t="shared" si="1646"/>
        <v>0.977550747038456+0.125810656715531i</v>
      </c>
      <c r="H3160" t="str">
        <f t="shared" si="1652"/>
        <v>11.4283278581973+1.86153753449389i</v>
      </c>
      <c r="I3160" t="str">
        <f t="shared" si="1653"/>
        <v>4814.49074162636i</v>
      </c>
      <c r="J3160" t="str">
        <f t="shared" si="1647"/>
        <v>-5740.05425034668+1026.63430255922i</v>
      </c>
      <c r="K3160" t="str">
        <f t="shared" si="1654"/>
        <v>0.145364747873472-0.812754392485892i</v>
      </c>
      <c r="L3160" t="str">
        <f t="shared" si="1655"/>
        <v>0.0372833013105702-0.172277024591771i</v>
      </c>
      <c r="M3160" t="str">
        <f t="shared" si="1656"/>
        <v>0.182648049184042-0.985031417077663i</v>
      </c>
      <c r="N3160" t="str">
        <f t="shared" si="1657"/>
        <v>-15.6727091957982i</v>
      </c>
      <c r="O3160" t="str">
        <f t="shared" si="1658"/>
        <v>-0.999378639557192-0.0352467700196227i</v>
      </c>
      <c r="P3160" t="str">
        <f t="shared" si="1659"/>
        <v>1.99937863955719+0.0352467700196227i</v>
      </c>
      <c r="Q3160" t="str">
        <f t="shared" si="1660"/>
        <v>-1.99937863955719+15.6374624257786i</v>
      </c>
      <c r="R3160" t="str">
        <f t="shared" si="1661"/>
        <v>-0.0138670428437657-0.126085237912466i</v>
      </c>
      <c r="S3160" t="str">
        <f t="shared" si="1662"/>
        <v>1.71991321764589i</v>
      </c>
      <c r="T3160" t="str">
        <f t="shared" si="1663"/>
        <v>0.216855667235677-0.0238501102766545i</v>
      </c>
      <c r="U3160" t="e">
        <f t="shared" si="1664"/>
        <v>#DIV/0!</v>
      </c>
      <c r="V3160" t="str">
        <f t="shared" si="1665"/>
        <v>0.0000833333333333333-0.000216360716546894i</v>
      </c>
      <c r="W3160" t="e">
        <f t="shared" si="1666"/>
        <v>#DIV/0!</v>
      </c>
      <c r="X3160" t="e">
        <f t="shared" si="1667"/>
        <v>#DIV/0!</v>
      </c>
      <c r="Y3160" t="str">
        <f t="shared" si="1668"/>
        <v>0.00096+5.23816592688948i</v>
      </c>
      <c r="Z3160" t="e">
        <f t="shared" si="1669"/>
        <v>#DIV/0!</v>
      </c>
      <c r="AA3160" t="e">
        <f t="shared" si="1670"/>
        <v>#DIV/0!</v>
      </c>
      <c r="AB3160" t="str">
        <f t="shared" si="1671"/>
        <v>0.123745455668949-0.0136097100968627i</v>
      </c>
      <c r="AC3160" t="str">
        <f t="shared" si="1672"/>
        <v>1.0091958740506-0.124378948553658i</v>
      </c>
      <c r="AD3160" t="str">
        <f t="shared" si="1673"/>
        <v>0.122420427630942+0.00160208143427463i</v>
      </c>
      <c r="AE3160" t="e">
        <f t="shared" si="1674"/>
        <v>#DIV/0!</v>
      </c>
      <c r="AF3160" t="str">
        <f t="shared" si="1675"/>
        <v>-18.9253638086349-2.80681840434508i</v>
      </c>
      <c r="AG3160" t="e">
        <f t="shared" si="1676"/>
        <v>#DIV/0!</v>
      </c>
      <c r="AH3160" t="e">
        <f t="shared" si="1677"/>
        <v>#DIV/0!</v>
      </c>
      <c r="AI3160" t="e">
        <f t="shared" si="1678"/>
        <v>#DIV/0!</v>
      </c>
      <c r="AJ3160" t="e">
        <f t="shared" si="1679"/>
        <v>#DIV/0!</v>
      </c>
      <c r="AK3160"/>
      <c r="AL3160"/>
      <c r="AM3160"/>
      <c r="AN3160"/>
    </row>
    <row r="3161" spans="1:40" x14ac:dyDescent="0.3">
      <c r="A3161"/>
      <c r="B3161">
        <f t="shared" ref="B3161:B3224" si="1680">B3160+1000</f>
        <v>1227000</v>
      </c>
      <c r="C3161" s="186" t="str">
        <f t="shared" si="1648"/>
        <v>-0.000322996505199724+0.00251119482071739i</v>
      </c>
      <c r="D3161" s="158" t="str">
        <f t="shared" si="1649"/>
        <v>-7.49730381947106-0.944558228576367i</v>
      </c>
      <c r="E3161" t="str">
        <f t="shared" si="1650"/>
        <v>62.866040776899-1294.0522206079i</v>
      </c>
      <c r="F3161" t="str">
        <f t="shared" si="1651"/>
        <v>0.977586197338851+0.12571444202633i</v>
      </c>
      <c r="G3161" t="str">
        <f t="shared" si="1646"/>
        <v>0.977586197338851+0.12571444202633i</v>
      </c>
      <c r="H3161" t="str">
        <f t="shared" si="1652"/>
        <v>11.4288446535783+1.8601122396367i</v>
      </c>
      <c r="I3161" t="str">
        <f t="shared" si="1653"/>
        <v>4818.41773244334i</v>
      </c>
      <c r="J3161" t="str">
        <f t="shared" si="1647"/>
        <v>-5749.42357437028+1027.47168779785i</v>
      </c>
      <c r="K3161" t="str">
        <f t="shared" si="1654"/>
        <v>0.145135151259717-0.812132801353245i</v>
      </c>
      <c r="L3161" t="str">
        <f t="shared" si="1655"/>
        <v>0.0372252681727641-0.172149168514119i</v>
      </c>
      <c r="M3161" t="str">
        <f t="shared" si="1656"/>
        <v>0.182360419432481-0.984281969867364i</v>
      </c>
      <c r="N3161" t="str">
        <f t="shared" si="1657"/>
        <v>-15.685492808519i</v>
      </c>
      <c r="O3161" t="str">
        <f t="shared" si="1658"/>
        <v>-0.999747549849065-0.0224685685078497i</v>
      </c>
      <c r="P3161" t="str">
        <f t="shared" si="1659"/>
        <v>1.99974754984907+0.0224685685078497i</v>
      </c>
      <c r="Q3161" t="str">
        <f t="shared" si="1660"/>
        <v>-1.99974754984907+15.6630242400111i</v>
      </c>
      <c r="R3161" t="str">
        <f t="shared" si="1661"/>
        <v>-0.0146274996873086-0.125805605162465i</v>
      </c>
      <c r="S3161" t="str">
        <f t="shared" si="1662"/>
        <v>1.72131608323941i</v>
      </c>
      <c r="T3161" t="str">
        <f t="shared" si="1663"/>
        <v>0.216551211527818-0.0251785504693437i</v>
      </c>
      <c r="U3161" t="e">
        <f t="shared" si="1664"/>
        <v>#DIV/0!</v>
      </c>
      <c r="V3161" t="str">
        <f t="shared" si="1665"/>
        <v>0.0000833333333333333-0.000216184383444574i</v>
      </c>
      <c r="W3161" t="e">
        <f t="shared" si="1666"/>
        <v>#DIV/0!</v>
      </c>
      <c r="X3161" t="e">
        <f t="shared" si="1667"/>
        <v>#DIV/0!</v>
      </c>
      <c r="Y3161" t="str">
        <f t="shared" si="1668"/>
        <v>0.00096+5.24243849289836i</v>
      </c>
      <c r="Z3161" t="e">
        <f t="shared" si="1669"/>
        <v>#DIV/0!</v>
      </c>
      <c r="AA3161" t="e">
        <f t="shared" si="1670"/>
        <v>#DIV/0!</v>
      </c>
      <c r="AB3161" t="str">
        <f t="shared" si="1671"/>
        <v>0.123571722555214-0.0143677647009631i</v>
      </c>
      <c r="AC3161" t="str">
        <f t="shared" si="1672"/>
        <v>1.00839265941271-0.124249530093724i</v>
      </c>
      <c r="AD3161" t="str">
        <f t="shared" si="1673"/>
        <v>0.12243996625263+0.000838307937614183i</v>
      </c>
      <c r="AE3161" t="e">
        <f t="shared" si="1674"/>
        <v>#DIV/0!</v>
      </c>
      <c r="AF3161" t="str">
        <f t="shared" si="1675"/>
        <v>-18.9261484730494-2.80467046821307i</v>
      </c>
      <c r="AG3161" t="e">
        <f t="shared" si="1676"/>
        <v>#DIV/0!</v>
      </c>
      <c r="AH3161" t="e">
        <f t="shared" si="1677"/>
        <v>#DIV/0!</v>
      </c>
      <c r="AI3161" t="e">
        <f t="shared" si="1678"/>
        <v>#DIV/0!</v>
      </c>
      <c r="AJ3161" t="e">
        <f t="shared" si="1679"/>
        <v>#DIV/0!</v>
      </c>
      <c r="AK3161"/>
      <c r="AL3161"/>
      <c r="AM3161"/>
      <c r="AN3161"/>
    </row>
    <row r="3162" spans="1:40" x14ac:dyDescent="0.3">
      <c r="A3162"/>
      <c r="B3162">
        <f t="shared" si="1680"/>
        <v>1228000</v>
      </c>
      <c r="C3162" s="186" t="str">
        <f t="shared" si="1648"/>
        <v>-0.000322486840292006+0.00250924066350233i</v>
      </c>
      <c r="D3162" s="158" t="str">
        <f t="shared" si="1649"/>
        <v>-7.49757106120702-0.943836652490973i</v>
      </c>
      <c r="E3162" t="str">
        <f t="shared" si="1650"/>
        <v>62.7639353628181-1293.00338847391i</v>
      </c>
      <c r="F3162" t="str">
        <f t="shared" si="1651"/>
        <v>0.977621564621493+0.125618369249281i</v>
      </c>
      <c r="G3162" t="str">
        <f t="shared" si="1646"/>
        <v>0.977621564621493+0.125618369249281i</v>
      </c>
      <c r="H3162" t="str">
        <f t="shared" si="1652"/>
        <v>11.4293602385291+1.85868905117831i</v>
      </c>
      <c r="I3162" t="str">
        <f t="shared" si="1653"/>
        <v>4822.34472326033i</v>
      </c>
      <c r="J3162" t="str">
        <f t="shared" si="1647"/>
        <v>-5758.80053746769+1028.30907303648i</v>
      </c>
      <c r="K3162" t="str">
        <f t="shared" si="1654"/>
        <v>0.144906092464112-0.81151212708892i</v>
      </c>
      <c r="L3162" t="str">
        <f t="shared" si="1655"/>
        <v>0.037167368320956-0.172021491873034i</v>
      </c>
      <c r="M3162" t="str">
        <f t="shared" si="1656"/>
        <v>0.182073460785068-0.983533618961954i</v>
      </c>
      <c r="N3162" t="str">
        <f t="shared" si="1657"/>
        <v>-15.6982764212399i</v>
      </c>
      <c r="O3162" t="str">
        <f t="shared" si="1658"/>
        <v>-0.999953082867292-0.00968669521556841i</v>
      </c>
      <c r="P3162" t="str">
        <f t="shared" si="1659"/>
        <v>1.99995308286729+0.00968669521556841i</v>
      </c>
      <c r="Q3162" t="str">
        <f t="shared" si="1660"/>
        <v>-1.99995308286729+15.6885897260243i</v>
      </c>
      <c r="R3162" t="str">
        <f t="shared" si="1661"/>
        <v>-0.0153832655481644-0.125517162976298i</v>
      </c>
      <c r="S3162" t="str">
        <f t="shared" si="1662"/>
        <v>1.72271894883291i</v>
      </c>
      <c r="T3162" t="str">
        <f t="shared" si="1663"/>
        <v>0.216230795063017-0.0265010430547513i</v>
      </c>
      <c r="U3162" t="e">
        <f t="shared" si="1664"/>
        <v>#DIV/0!</v>
      </c>
      <c r="V3162" t="str">
        <f t="shared" si="1665"/>
        <v>0.0000833333333333333-0.000216008337529717i</v>
      </c>
      <c r="W3162" t="e">
        <f t="shared" si="1666"/>
        <v>#DIV/0!</v>
      </c>
      <c r="X3162" t="e">
        <f t="shared" si="1667"/>
        <v>#DIV/0!</v>
      </c>
      <c r="Y3162" t="str">
        <f t="shared" si="1668"/>
        <v>0.00096+5.24671105890724i</v>
      </c>
      <c r="Z3162" t="e">
        <f t="shared" si="1669"/>
        <v>#DIV/0!</v>
      </c>
      <c r="AA3162" t="e">
        <f t="shared" si="1670"/>
        <v>#DIV/0!</v>
      </c>
      <c r="AB3162" t="str">
        <f t="shared" si="1671"/>
        <v>0.123388881673322-0.0151224253915791i</v>
      </c>
      <c r="AC3162" t="str">
        <f t="shared" si="1672"/>
        <v>1.0075924269358-0.12411050565834i</v>
      </c>
      <c r="AD3162" t="str">
        <f t="shared" si="1673"/>
        <v>0.122449963262851+0.000074337068060651i</v>
      </c>
      <c r="AE3162" t="e">
        <f t="shared" si="1674"/>
        <v>#DIV/0!</v>
      </c>
      <c r="AF3162" t="str">
        <f t="shared" si="1675"/>
        <v>-18.9269312997361-2.80252570366928i</v>
      </c>
      <c r="AG3162" t="e">
        <f t="shared" si="1676"/>
        <v>#DIV/0!</v>
      </c>
      <c r="AH3162" t="e">
        <f t="shared" si="1677"/>
        <v>#DIV/0!</v>
      </c>
      <c r="AI3162" t="e">
        <f t="shared" si="1678"/>
        <v>#DIV/0!</v>
      </c>
      <c r="AJ3162" t="e">
        <f t="shared" si="1679"/>
        <v>#DIV/0!</v>
      </c>
      <c r="AK3162"/>
      <c r="AL3162"/>
      <c r="AM3162"/>
      <c r="AN3162"/>
    </row>
    <row r="3163" spans="1:40" x14ac:dyDescent="0.3">
      <c r="A3163"/>
      <c r="B3163">
        <f t="shared" si="1680"/>
        <v>1229000</v>
      </c>
      <c r="C3163" s="186" t="str">
        <f t="shared" si="1648"/>
        <v>-0.000321978368033674+0.0025072894740836i</v>
      </c>
      <c r="D3163" s="158" t="str">
        <f t="shared" si="1649"/>
        <v>-7.4978376775813-0.943116139339439i</v>
      </c>
      <c r="E3163" t="str">
        <f t="shared" si="1650"/>
        <v>62.6620783076321-1291.95625109984i</v>
      </c>
      <c r="F3163" t="str">
        <f t="shared" si="1651"/>
        <v>0.97765684914257+0.125522438083576i</v>
      </c>
      <c r="G3163" t="str">
        <f t="shared" si="1646"/>
        <v>0.97765684914257+0.125522438083576i</v>
      </c>
      <c r="H3163" t="str">
        <f t="shared" si="1652"/>
        <v>11.4298746167858+1.85726796463971i</v>
      </c>
      <c r="I3163" t="str">
        <f t="shared" si="1653"/>
        <v>4826.27171407732i</v>
      </c>
      <c r="J3163" t="str">
        <f t="shared" si="1647"/>
        <v>-5768.18513963891+1029.14645827511i</v>
      </c>
      <c r="K3163" t="str">
        <f t="shared" si="1654"/>
        <v>0.144677569826381-0.810892367749391i</v>
      </c>
      <c r="L3163" t="str">
        <f t="shared" si="1655"/>
        <v>0.0371096013539336-0.171893994317128i</v>
      </c>
      <c r="M3163" t="str">
        <f t="shared" si="1656"/>
        <v>0.181787171180315-0.982786362066519i</v>
      </c>
      <c r="N3163" t="str">
        <f t="shared" si="1657"/>
        <v>-15.7110600339608i</v>
      </c>
      <c r="O3163" t="str">
        <f t="shared" si="1658"/>
        <v>-0.999995205023966+0.00309676106219282i</v>
      </c>
      <c r="P3163" t="str">
        <f t="shared" si="1659"/>
        <v>1.99999520502397-0.00309676106219282i</v>
      </c>
      <c r="Q3163" t="str">
        <f t="shared" si="1660"/>
        <v>-1.99999520502397+15.714156795023i</v>
      </c>
      <c r="R3163" t="str">
        <f t="shared" si="1661"/>
        <v>-0.0161342521971275-0.125220004080415i</v>
      </c>
      <c r="S3163" t="str">
        <f t="shared" si="1662"/>
        <v>1.72412181442642i</v>
      </c>
      <c r="T3163" t="str">
        <f t="shared" si="1663"/>
        <v>0.215894540637609-0.0278174161725249i</v>
      </c>
      <c r="U3163" t="e">
        <f t="shared" si="1664"/>
        <v>#DIV/0!</v>
      </c>
      <c r="V3163" t="str">
        <f t="shared" si="1665"/>
        <v>0.0000833333333333333-0.000215832578101295i</v>
      </c>
      <c r="W3163" t="e">
        <f t="shared" si="1666"/>
        <v>#DIV/0!</v>
      </c>
      <c r="X3163" t="e">
        <f t="shared" si="1667"/>
        <v>#DIV/0!</v>
      </c>
      <c r="Y3163" t="str">
        <f t="shared" si="1668"/>
        <v>0.00096+5.25098362491612i</v>
      </c>
      <c r="Z3163" t="e">
        <f t="shared" si="1669"/>
        <v>#DIV/0!</v>
      </c>
      <c r="AA3163" t="e">
        <f t="shared" si="1670"/>
        <v>#DIV/0!</v>
      </c>
      <c r="AB3163" t="str">
        <f t="shared" si="1671"/>
        <v>0.123197003095172-0.0158735940991611i</v>
      </c>
      <c r="AC3163" t="str">
        <f t="shared" si="1672"/>
        <v>1.00679528289293-0.123961950257153i</v>
      </c>
      <c r="AD3163" t="str">
        <f t="shared" si="1673"/>
        <v>0.122450416277833-0.000689714879836733i</v>
      </c>
      <c r="AE3163" t="e">
        <f t="shared" si="1674"/>
        <v>#DIV/0!</v>
      </c>
      <c r="AF3163" t="str">
        <f t="shared" si="1675"/>
        <v>-18.9277122943671-2.80038410397915i</v>
      </c>
      <c r="AG3163" t="e">
        <f t="shared" si="1676"/>
        <v>#DIV/0!</v>
      </c>
      <c r="AH3163" t="e">
        <f t="shared" si="1677"/>
        <v>#DIV/0!</v>
      </c>
      <c r="AI3163" t="e">
        <f t="shared" si="1678"/>
        <v>#DIV/0!</v>
      </c>
      <c r="AJ3163" t="e">
        <f t="shared" si="1679"/>
        <v>#DIV/0!</v>
      </c>
      <c r="AK3163"/>
      <c r="AL3163"/>
      <c r="AM3163"/>
      <c r="AN3163"/>
    </row>
    <row r="3164" spans="1:40" x14ac:dyDescent="0.3">
      <c r="A3164"/>
      <c r="B3164">
        <f t="shared" si="1680"/>
        <v>1230000</v>
      </c>
      <c r="C3164" s="186" t="str">
        <f t="shared" si="1648"/>
        <v>-0.000321471084746891+0.00250534124587674i</v>
      </c>
      <c r="D3164" s="158" t="str">
        <f t="shared" si="1649"/>
        <v>-7.49810367052227-0.94239668687222i</v>
      </c>
      <c r="E3164" t="str">
        <f t="shared" si="1650"/>
        <v>62.5604688071549-1290.9108043911i</v>
      </c>
      <c r="F3164" t="str">
        <f t="shared" si="1651"/>
        <v>0.977692051157288+0.12542664822921i</v>
      </c>
      <c r="G3164" t="str">
        <f t="shared" si="1646"/>
        <v>0.977692051157288+0.12542664822921i</v>
      </c>
      <c r="H3164" t="str">
        <f t="shared" si="1652"/>
        <v>11.4303877920701+1.85584897555394i</v>
      </c>
      <c r="I3164" t="str">
        <f t="shared" si="1653"/>
        <v>4830.19870489431i</v>
      </c>
      <c r="J3164" t="str">
        <f t="shared" si="1647"/>
        <v>-5777.57738088393+1029.98384351373i</v>
      </c>
      <c r="K3164" t="str">
        <f t="shared" si="1654"/>
        <v>0.144449581692581-0.810273521396335i</v>
      </c>
      <c r="L3164" t="str">
        <f t="shared" si="1655"/>
        <v>0.0370519668719664-0.171766675495833i</v>
      </c>
      <c r="M3164" t="str">
        <f t="shared" si="1656"/>
        <v>0.181501548564547-0.982040196892168i</v>
      </c>
      <c r="N3164" t="str">
        <f t="shared" si="1657"/>
        <v>-15.7238436466817i</v>
      </c>
      <c r="O3164" t="str">
        <f t="shared" si="1658"/>
        <v>-0.999873909435547+0.0158797112718176i</v>
      </c>
      <c r="P3164" t="str">
        <f t="shared" si="1659"/>
        <v>1.99987390943555-0.0158797112718176i</v>
      </c>
      <c r="Q3164" t="str">
        <f t="shared" si="1660"/>
        <v>-1.99987390943555+15.7397233579535i</v>
      </c>
      <c r="R3164" t="str">
        <f t="shared" si="1661"/>
        <v>-0.0168803731765109-0.124914221605096i</v>
      </c>
      <c r="S3164" t="str">
        <f t="shared" si="1662"/>
        <v>1.72552468001993i</v>
      </c>
      <c r="T3164" t="str">
        <f t="shared" si="1663"/>
        <v>0.215542572265072-0.029127500524016i</v>
      </c>
      <c r="U3164" t="e">
        <f t="shared" si="1664"/>
        <v>#DIV/0!</v>
      </c>
      <c r="V3164" t="str">
        <f t="shared" si="1665"/>
        <v>0.0000833333333333333-0.000215657104460563i</v>
      </c>
      <c r="W3164" t="e">
        <f t="shared" si="1666"/>
        <v>#DIV/0!</v>
      </c>
      <c r="X3164" t="e">
        <f t="shared" si="1667"/>
        <v>#DIV/0!</v>
      </c>
      <c r="Y3164" t="str">
        <f t="shared" si="1668"/>
        <v>0.00096+5.25525619092501i</v>
      </c>
      <c r="Z3164" t="e">
        <f t="shared" si="1669"/>
        <v>#DIV/0!</v>
      </c>
      <c r="AA3164" t="e">
        <f t="shared" si="1670"/>
        <v>#DIV/0!</v>
      </c>
      <c r="AB3164" t="str">
        <f t="shared" si="1671"/>
        <v>0.122996157587209-0.0166211742159576i</v>
      </c>
      <c r="AC3164" t="str">
        <f t="shared" si="1672"/>
        <v>1.00600133186995-0.12380393967308i</v>
      </c>
      <c r="AD3164" t="str">
        <f t="shared" si="1673"/>
        <v>0.122441324261075-0.00145373156805773i</v>
      </c>
      <c r="AE3164" t="e">
        <f t="shared" si="1674"/>
        <v>#DIV/0!</v>
      </c>
      <c r="AF3164" t="str">
        <f t="shared" si="1675"/>
        <v>-18.9284914625924-2.79824566242616i</v>
      </c>
      <c r="AG3164" t="e">
        <f t="shared" si="1676"/>
        <v>#DIV/0!</v>
      </c>
      <c r="AH3164" t="e">
        <f t="shared" si="1677"/>
        <v>#DIV/0!</v>
      </c>
      <c r="AI3164" t="e">
        <f t="shared" si="1678"/>
        <v>#DIV/0!</v>
      </c>
      <c r="AJ3164" t="e">
        <f t="shared" si="1679"/>
        <v>#DIV/0!</v>
      </c>
      <c r="AK3164"/>
      <c r="AL3164"/>
      <c r="AM3164"/>
      <c r="AN3164"/>
    </row>
    <row r="3165" spans="1:40" x14ac:dyDescent="0.3">
      <c r="A3165"/>
      <c r="B3165">
        <f t="shared" si="1680"/>
        <v>1231000</v>
      </c>
      <c r="C3165" s="186" t="str">
        <f t="shared" si="1648"/>
        <v>-0.000320964986767851+0.00250339597231626i</v>
      </c>
      <c r="D3165" s="158" t="str">
        <f t="shared" si="1649"/>
        <v>-7.49836904195116-0.941678292845819i</v>
      </c>
      <c r="E3165" t="str">
        <f t="shared" si="1650"/>
        <v>62.4591060604506-1289.86704426625i</v>
      </c>
      <c r="F3165" t="str">
        <f t="shared" si="1651"/>
        <v>0.977727170919905+0.125330999386988i</v>
      </c>
      <c r="G3165" t="str">
        <f t="shared" si="1646"/>
        <v>0.977727170919905+0.125330999386988i</v>
      </c>
      <c r="H3165" t="str">
        <f t="shared" si="1652"/>
        <v>11.43089976809+1.85443207946611i</v>
      </c>
      <c r="I3165" t="str">
        <f t="shared" si="1653"/>
        <v>4834.12569571129i</v>
      </c>
      <c r="J3165" t="str">
        <f t="shared" si="1647"/>
        <v>-5786.97726120276+1030.82122875236i</v>
      </c>
      <c r="K3165" t="str">
        <f t="shared" si="1654"/>
        <v>0.144222126415069-0.809655586096602i</v>
      </c>
      <c r="L3165" t="str">
        <f t="shared" si="1655"/>
        <v>0.0369944644767997-0.171639535059402i</v>
      </c>
      <c r="M3165" t="str">
        <f t="shared" si="1656"/>
        <v>0.181216590891869-0.981295121156004i</v>
      </c>
      <c r="N3165" t="str">
        <f t="shared" si="1657"/>
        <v>-15.7366272594025i</v>
      </c>
      <c r="O3165" t="str">
        <f t="shared" si="1658"/>
        <v>-0.999589215923983+0.0286600664422892i</v>
      </c>
      <c r="P3165" t="str">
        <f t="shared" si="1659"/>
        <v>1.99958921592398-0.0286600664422892i</v>
      </c>
      <c r="Q3165" t="str">
        <f t="shared" si="1660"/>
        <v>-1.99958921592398+15.7652873258448i</v>
      </c>
      <c r="R3165" t="str">
        <f t="shared" si="1661"/>
        <v>-0.0176215437847143-0.1245999090536i</v>
      </c>
      <c r="S3165" t="str">
        <f t="shared" si="1662"/>
        <v>1.72692754561345i</v>
      </c>
      <c r="T3165" t="str">
        <f t="shared" si="1663"/>
        <v>0.215175015125593-0.0304311293580566i</v>
      </c>
      <c r="U3165" t="e">
        <f t="shared" si="1664"/>
        <v>#DIV/0!</v>
      </c>
      <c r="V3165" t="str">
        <f t="shared" si="1665"/>
        <v>0.0000833333333333333-0.000215481915911042i</v>
      </c>
      <c r="W3165" t="e">
        <f t="shared" si="1666"/>
        <v>#DIV/0!</v>
      </c>
      <c r="X3165" t="e">
        <f t="shared" si="1667"/>
        <v>#DIV/0!</v>
      </c>
      <c r="Y3165" t="str">
        <f t="shared" si="1668"/>
        <v>0.00096+5.25952875693389i</v>
      </c>
      <c r="Z3165" t="e">
        <f t="shared" si="1669"/>
        <v>#DIV/0!</v>
      </c>
      <c r="AA3165" t="e">
        <f t="shared" si="1670"/>
        <v>#DIV/0!</v>
      </c>
      <c r="AB3165" t="str">
        <f t="shared" si="1671"/>
        <v>0.122786416581641-0.0173650705878989i</v>
      </c>
      <c r="AC3165" t="str">
        <f t="shared" si="1672"/>
        <v>1.00521067677432-0.123636550428329i</v>
      </c>
      <c r="AD3165" t="str">
        <f t="shared" si="1673"/>
        <v>0.122422687524552-0.00221759662894883i</v>
      </c>
      <c r="AE3165" t="e">
        <f t="shared" si="1674"/>
        <v>#DIV/0!</v>
      </c>
      <c r="AF3165" t="str">
        <f t="shared" si="1675"/>
        <v>-18.9292688100412-2.79611037231193i</v>
      </c>
      <c r="AG3165" t="e">
        <f t="shared" si="1676"/>
        <v>#DIV/0!</v>
      </c>
      <c r="AH3165" t="e">
        <f t="shared" si="1677"/>
        <v>#DIV/0!</v>
      </c>
      <c r="AI3165" t="e">
        <f t="shared" si="1678"/>
        <v>#DIV/0!</v>
      </c>
      <c r="AJ3165" t="e">
        <f t="shared" si="1679"/>
        <v>#DIV/0!</v>
      </c>
      <c r="AK3165"/>
      <c r="AL3165"/>
      <c r="AM3165"/>
      <c r="AN3165"/>
    </row>
    <row r="3166" spans="1:40" x14ac:dyDescent="0.3">
      <c r="A3166"/>
      <c r="B3166">
        <f t="shared" si="1680"/>
        <v>1232000</v>
      </c>
      <c r="C3166" s="186" t="str">
        <f t="shared" si="1648"/>
        <v>-0.00032046007044667+0.00250145364685545i</v>
      </c>
      <c r="D3166" s="158" t="str">
        <f t="shared" si="1649"/>
        <v>-7.49863379378177-0.940960955022689i</v>
      </c>
      <c r="E3166" t="str">
        <f t="shared" si="1650"/>
        <v>62.3579892698153-1288.82496665695i</v>
      </c>
      <c r="F3166" t="str">
        <f t="shared" si="1651"/>
        <v>0.977762208683697+0.12523549125851i</v>
      </c>
      <c r="G3166" t="str">
        <f t="shared" si="1646"/>
        <v>0.977762208683697+0.12523549125851i</v>
      </c>
      <c r="H3166" t="str">
        <f t="shared" si="1652"/>
        <v>11.4314105485392+1.85301727193325i</v>
      </c>
      <c r="I3166" t="str">
        <f t="shared" si="1653"/>
        <v>4838.05268652828i</v>
      </c>
      <c r="J3166" t="str">
        <f t="shared" si="1647"/>
        <v>-5796.38478059539+1031.65861399099i</v>
      </c>
      <c r="K3166" t="str">
        <f t="shared" si="1654"/>
        <v>0.143995202352473-0.809038559922222i</v>
      </c>
      <c r="L3166" t="str">
        <f t="shared" si="1655"/>
        <v>0.0369370937716484-0.171512572658911i</v>
      </c>
      <c r="M3166" t="str">
        <f t="shared" si="1656"/>
        <v>0.180932296124121-0.980551132581133i</v>
      </c>
      <c r="N3166" t="str">
        <f t="shared" si="1657"/>
        <v>-15.7494108721234i</v>
      </c>
      <c r="O3166" t="str">
        <f t="shared" si="1658"/>
        <v>-0.999141171013466+0.0414357380269722i</v>
      </c>
      <c r="P3166" t="str">
        <f t="shared" si="1659"/>
        <v>1.99914117101347-0.0414357380269722i</v>
      </c>
      <c r="Q3166" t="str">
        <f t="shared" si="1660"/>
        <v>-1.99914117101347+15.7908466101504i</v>
      </c>
      <c r="R3166" t="str">
        <f t="shared" si="1661"/>
        <v>-0.0183576810604412-0.124277160272062i</v>
      </c>
      <c r="S3166" t="str">
        <f t="shared" si="1662"/>
        <v>1.72833041120696i</v>
      </c>
      <c r="T3166" t="str">
        <f t="shared" si="1663"/>
        <v>0.214791995516646-0.0317281384559986i</v>
      </c>
      <c r="U3166" t="e">
        <f t="shared" si="1664"/>
        <v>#DIV/0!</v>
      </c>
      <c r="V3166" t="str">
        <f t="shared" si="1665"/>
        <v>0.0000833333333333333-0.000215307011758516i</v>
      </c>
      <c r="W3166" t="e">
        <f t="shared" si="1666"/>
        <v>#DIV/0!</v>
      </c>
      <c r="X3166" t="e">
        <f t="shared" si="1667"/>
        <v>#DIV/0!</v>
      </c>
      <c r="Y3166" t="str">
        <f t="shared" si="1668"/>
        <v>0.00096+5.26380132294277i</v>
      </c>
      <c r="Z3166" t="e">
        <f t="shared" si="1669"/>
        <v>#DIV/0!</v>
      </c>
      <c r="AA3166" t="e">
        <f t="shared" si="1670"/>
        <v>#DIV/0!</v>
      </c>
      <c r="AB3166" t="str">
        <f t="shared" si="1671"/>
        <v>0.122567852148239-0.0181051895060602i</v>
      </c>
      <c r="AC3166" t="str">
        <f t="shared" si="1672"/>
        <v>1.00442341884442-0.123459859751086i</v>
      </c>
      <c r="AD3166" t="str">
        <f t="shared" si="1673"/>
        <v>0.12239450772981-0.00298119367913545i</v>
      </c>
      <c r="AE3166" t="e">
        <f t="shared" si="1674"/>
        <v>#DIV/0!</v>
      </c>
      <c r="AF3166" t="str">
        <f t="shared" si="1675"/>
        <v>-18.930044342321-2.79397822695594i</v>
      </c>
      <c r="AG3166" t="e">
        <f t="shared" si="1676"/>
        <v>#DIV/0!</v>
      </c>
      <c r="AH3166" t="e">
        <f t="shared" si="1677"/>
        <v>#DIV/0!</v>
      </c>
      <c r="AI3166" t="e">
        <f t="shared" si="1678"/>
        <v>#DIV/0!</v>
      </c>
      <c r="AJ3166" t="e">
        <f t="shared" si="1679"/>
        <v>#DIV/0!</v>
      </c>
      <c r="AK3166"/>
      <c r="AL3166"/>
      <c r="AM3166"/>
      <c r="AN3166"/>
    </row>
    <row r="3167" spans="1:40" x14ac:dyDescent="0.3">
      <c r="A3167"/>
      <c r="B3167">
        <f t="shared" si="1680"/>
        <v>1233000</v>
      </c>
      <c r="C3167" s="186" t="str">
        <f t="shared" si="1648"/>
        <v>-0.000319956332147336+0.00249951426296636i</v>
      </c>
      <c r="D3167" s="158" t="str">
        <f t="shared" si="1649"/>
        <v>-7.49889792792047-0.940244671171216i</v>
      </c>
      <c r="E3167" t="str">
        <f t="shared" si="1650"/>
        <v>62.2571176407654-1287.7845675079i</v>
      </c>
      <c r="F3167" t="str">
        <f t="shared" si="1651"/>
        <v>0.977797164700958+0.125140123546168i</v>
      </c>
      <c r="G3167" t="str">
        <f t="shared" si="1646"/>
        <v>0.977797164700958+0.125140123546168i</v>
      </c>
      <c r="H3167" t="str">
        <f t="shared" si="1652"/>
        <v>11.431920137097+1.85160454852425i</v>
      </c>
      <c r="I3167" t="str">
        <f t="shared" si="1653"/>
        <v>4841.97967734527i</v>
      </c>
      <c r="J3167" t="str">
        <f t="shared" si="1647"/>
        <v>-5805.79993906183+1032.49599922962i</v>
      </c>
      <c r="K3167" t="str">
        <f t="shared" si="1654"/>
        <v>0.143768807869665-0.808422440950362i</v>
      </c>
      <c r="L3167" t="str">
        <f t="shared" si="1655"/>
        <v>0.0368798543611907-0.171385787946248i</v>
      </c>
      <c r="M3167" t="str">
        <f t="shared" si="1656"/>
        <v>0.180648662230856-0.97980822889661i</v>
      </c>
      <c r="N3167" t="str">
        <f t="shared" si="1657"/>
        <v>-15.7621944848443i</v>
      </c>
      <c r="O3167" t="str">
        <f t="shared" si="1658"/>
        <v>-0.998529847922837+0.0542046382443119i</v>
      </c>
      <c r="P3167" t="str">
        <f t="shared" si="1659"/>
        <v>1.99852984792284-0.0542046382443119i</v>
      </c>
      <c r="Q3167" t="str">
        <f t="shared" si="1660"/>
        <v>-1.99852984792284+15.8163991230886i</v>
      </c>
      <c r="R3167" t="str">
        <f t="shared" si="1661"/>
        <v>-0.0190887037664909-0.123946069420163i</v>
      </c>
      <c r="S3167" t="str">
        <f t="shared" si="1662"/>
        <v>1.72973327680048i</v>
      </c>
      <c r="T3167" t="str">
        <f t="shared" si="1663"/>
        <v>0.214393640804678-0.033018366115886i</v>
      </c>
      <c r="U3167" t="e">
        <f t="shared" si="1664"/>
        <v>#DIV/0!</v>
      </c>
      <c r="V3167" t="str">
        <f t="shared" si="1665"/>
        <v>0.0000833333333333333-0.000215132391311024i</v>
      </c>
      <c r="W3167" t="e">
        <f t="shared" si="1666"/>
        <v>#DIV/0!</v>
      </c>
      <c r="X3167" t="e">
        <f t="shared" si="1667"/>
        <v>#DIV/0!</v>
      </c>
      <c r="Y3167" t="str">
        <f t="shared" si="1668"/>
        <v>0.00096+5.26807388895165i</v>
      </c>
      <c r="Z3167" t="e">
        <f t="shared" si="1669"/>
        <v>#DIV/0!</v>
      </c>
      <c r="AA3167" t="e">
        <f t="shared" si="1670"/>
        <v>#DIV/0!</v>
      </c>
      <c r="AB3167" t="str">
        <f t="shared" si="1671"/>
        <v>0.12234053696677-0.0188414386976293i</v>
      </c>
      <c r="AC3167" t="str">
        <f t="shared" si="1672"/>
        <v>1.00363965765946-0.123273945542903i</v>
      </c>
      <c r="AD3167" t="str">
        <f t="shared" si="1673"/>
        <v>0.122356787888978-0.00374440633340739i</v>
      </c>
      <c r="AE3167" t="e">
        <f t="shared" si="1674"/>
        <v>#DIV/0!</v>
      </c>
      <c r="AF3167" t="str">
        <f t="shared" si="1675"/>
        <v>-18.9308180650175-2.79184921969547i</v>
      </c>
      <c r="AG3167" t="e">
        <f t="shared" si="1676"/>
        <v>#DIV/0!</v>
      </c>
      <c r="AH3167" t="e">
        <f t="shared" si="1677"/>
        <v>#DIV/0!</v>
      </c>
      <c r="AI3167" t="e">
        <f t="shared" si="1678"/>
        <v>#DIV/0!</v>
      </c>
      <c r="AJ3167" t="e">
        <f t="shared" si="1679"/>
        <v>#DIV/0!</v>
      </c>
      <c r="AK3167"/>
      <c r="AL3167"/>
      <c r="AM3167"/>
      <c r="AN3167"/>
    </row>
    <row r="3168" spans="1:40" x14ac:dyDescent="0.3">
      <c r="A3168"/>
      <c r="B3168">
        <f t="shared" si="1680"/>
        <v>1234000</v>
      </c>
      <c r="C3168" s="186" t="str">
        <f t="shared" si="1648"/>
        <v>-0.000319453768247675+0.00249757781413982i</v>
      </c>
      <c r="D3168" s="158" t="str">
        <f t="shared" si="1649"/>
        <v>-7.49916144626673-0.939529439065805i</v>
      </c>
      <c r="E3168" t="str">
        <f t="shared" si="1650"/>
        <v>62.1564903820194-1286.74584277677i</v>
      </c>
      <c r="F3168" t="str">
        <f t="shared" si="1651"/>
        <v>0.977832039223064+0.125044895953158i</v>
      </c>
      <c r="G3168" t="str">
        <f t="shared" si="1646"/>
        <v>0.977832039223064+0.125044895953158i</v>
      </c>
      <c r="H3168" t="str">
        <f t="shared" si="1652"/>
        <v>11.4324285374292+1.85019390482002i</v>
      </c>
      <c r="I3168" t="str">
        <f t="shared" si="1653"/>
        <v>4845.90666816226i</v>
      </c>
      <c r="J3168" t="str">
        <f t="shared" si="1647"/>
        <v>-5815.22273660208+1033.33338446825i</v>
      </c>
      <c r="K3168" t="str">
        <f t="shared" si="1654"/>
        <v>0.143542941337734-0.807807227263332i</v>
      </c>
      <c r="L3168" t="str">
        <f t="shared" si="1655"/>
        <v>0.0368227458515608-0.171259180574119i</v>
      </c>
      <c r="M3168" t="str">
        <f t="shared" si="1656"/>
        <v>0.180365687189295-0.979066407837451i</v>
      </c>
      <c r="N3168" t="str">
        <f t="shared" si="1657"/>
        <v>-15.7749780975652i</v>
      </c>
      <c r="O3168" t="str">
        <f t="shared" si="1658"/>
        <v>-0.997755346553615+0.0669646804194203i</v>
      </c>
      <c r="P3168" t="str">
        <f t="shared" si="1659"/>
        <v>1.99775534655361-0.0669646804194203i</v>
      </c>
      <c r="Q3168" t="str">
        <f t="shared" si="1660"/>
        <v>-1.99775534655361+15.8419427779846i</v>
      </c>
      <c r="R3168" t="str">
        <f t="shared" si="1661"/>
        <v>-0.0198145323732716-0.123606730942539i</v>
      </c>
      <c r="S3168" t="str">
        <f t="shared" si="1662"/>
        <v>1.73113614239399i</v>
      </c>
      <c r="T3168" t="str">
        <f t="shared" si="1663"/>
        <v>0.213980079377799-0.0343016531360062i</v>
      </c>
      <c r="U3168" t="e">
        <f t="shared" si="1664"/>
        <v>#DIV/0!</v>
      </c>
      <c r="V3168" t="str">
        <f t="shared" si="1665"/>
        <v>0.0000833333333333333-0.000214958053878843i</v>
      </c>
      <c r="W3168" t="e">
        <f t="shared" si="1666"/>
        <v>#DIV/0!</v>
      </c>
      <c r="X3168" t="e">
        <f t="shared" si="1667"/>
        <v>#DIV/0!</v>
      </c>
      <c r="Y3168" t="str">
        <f t="shared" si="1668"/>
        <v>0.00096+5.27234645496053i</v>
      </c>
      <c r="Z3168" t="e">
        <f t="shared" si="1669"/>
        <v>#DIV/0!</v>
      </c>
      <c r="AA3168" t="e">
        <f t="shared" si="1670"/>
        <v>#DIV/0!</v>
      </c>
      <c r="AB3168" t="str">
        <f t="shared" si="1671"/>
        <v>0.122104544299995-0.0195737273165209i</v>
      </c>
      <c r="AC3168" t="str">
        <f t="shared" si="1672"/>
        <v>1.00285949114983-0.123078886346725i</v>
      </c>
      <c r="AD3168" t="str">
        <f t="shared" si="1673"/>
        <v>0.122309532365648-0.00450711821871065i</v>
      </c>
      <c r="AE3168" t="e">
        <f t="shared" si="1674"/>
        <v>#DIV/0!</v>
      </c>
      <c r="AF3168" t="str">
        <f t="shared" si="1675"/>
        <v>-18.9315899836959-2.78972334388583i</v>
      </c>
      <c r="AG3168" t="e">
        <f t="shared" si="1676"/>
        <v>#DIV/0!</v>
      </c>
      <c r="AH3168" t="e">
        <f t="shared" si="1677"/>
        <v>#DIV/0!</v>
      </c>
      <c r="AI3168" t="e">
        <f t="shared" si="1678"/>
        <v>#DIV/0!</v>
      </c>
      <c r="AJ3168" t="e">
        <f t="shared" si="1679"/>
        <v>#DIV/0!</v>
      </c>
      <c r="AK3168"/>
      <c r="AL3168"/>
      <c r="AM3168"/>
      <c r="AN3168"/>
    </row>
    <row r="3169" spans="1:40" x14ac:dyDescent="0.3">
      <c r="A3169"/>
      <c r="B3169">
        <f t="shared" si="1680"/>
        <v>1235000</v>
      </c>
      <c r="C3169" s="186" t="str">
        <f t="shared" si="1648"/>
        <v>-0.00031895237513925+0.00249564429388524i</v>
      </c>
      <c r="D3169" s="158" t="str">
        <f t="shared" si="1649"/>
        <v>-7.49942435071242-0.938815256486757i</v>
      </c>
      <c r="E3169" t="str">
        <f t="shared" si="1650"/>
        <v>62.0561067054837-1285.70878843421i</v>
      </c>
      <c r="F3169" t="str">
        <f t="shared" si="1651"/>
        <v>0.977866832500394+0.124949808183462i</v>
      </c>
      <c r="G3169" t="str">
        <f t="shared" si="1646"/>
        <v>0.977866832500394+0.124949808183462i</v>
      </c>
      <c r="H3169" t="str">
        <f t="shared" si="1652"/>
        <v>11.4329357531873+1.84878533641325i</v>
      </c>
      <c r="I3169" t="str">
        <f t="shared" si="1653"/>
        <v>4849.83365897924i</v>
      </c>
      <c r="J3169" t="str">
        <f t="shared" si="1647"/>
        <v>-5824.65317321614+1034.17076970688i</v>
      </c>
      <c r="K3169" t="str">
        <f t="shared" si="1654"/>
        <v>0.143317601133957-0.807192916948555i</v>
      </c>
      <c r="L3169" t="str">
        <f t="shared" si="1655"/>
        <v>0.0367657678503443-0.171132750196044i</v>
      </c>
      <c r="M3169" t="str">
        <f t="shared" si="1656"/>
        <v>0.180083368984301-0.978325667144599i</v>
      </c>
      <c r="N3169" t="str">
        <f t="shared" si="1657"/>
        <v>-15.7877617102861i</v>
      </c>
      <c r="O3169" t="str">
        <f t="shared" si="1658"/>
        <v>-0.996817793473676+0.0797137793249827i</v>
      </c>
      <c r="P3169" t="str">
        <f t="shared" si="1659"/>
        <v>1.99681779347368-0.0797137793249827i</v>
      </c>
      <c r="Q3169" t="str">
        <f t="shared" si="1660"/>
        <v>-1.99681779347368+15.8674754896111i</v>
      </c>
      <c r="R3169" t="str">
        <f t="shared" si="1661"/>
        <v>-0.0205350890419665-0.123259239540949i</v>
      </c>
      <c r="S3169" t="str">
        <f t="shared" si="1662"/>
        <v>1.73253900798749i</v>
      </c>
      <c r="T3169" t="str">
        <f t="shared" si="1663"/>
        <v>0.213551440599568-0.0355778427977034i</v>
      </c>
      <c r="U3169" t="e">
        <f t="shared" si="1664"/>
        <v>#DIV/0!</v>
      </c>
      <c r="V3169" t="str">
        <f t="shared" si="1665"/>
        <v>0.0000833333333333333-0.000214783998774488i</v>
      </c>
      <c r="W3169" t="e">
        <f t="shared" si="1666"/>
        <v>#DIV/0!</v>
      </c>
      <c r="X3169" t="e">
        <f t="shared" si="1667"/>
        <v>#DIV/0!</v>
      </c>
      <c r="Y3169" t="str">
        <f t="shared" si="1668"/>
        <v>0.00096+5.27661902096942i</v>
      </c>
      <c r="Z3169" t="e">
        <f t="shared" si="1669"/>
        <v>#DIV/0!</v>
      </c>
      <c r="AA3169" t="e">
        <f t="shared" si="1670"/>
        <v>#DIV/0!</v>
      </c>
      <c r="AB3169" t="str">
        <f t="shared" si="1671"/>
        <v>0.121859947967302-0.0203019659335688i</v>
      </c>
      <c r="AC3169" t="str">
        <f t="shared" si="1672"/>
        <v>1.0020830156079-0.122874761315638i</v>
      </c>
      <c r="AD3169" t="str">
        <f t="shared" si="1673"/>
        <v>0.12225274687569-0.00526921298814158i</v>
      </c>
      <c r="AE3169" t="e">
        <f t="shared" si="1674"/>
        <v>#DIV/0!</v>
      </c>
      <c r="AF3169" t="str">
        <f t="shared" si="1675"/>
        <v>-18.9323601038997-2.78760059290001i</v>
      </c>
      <c r="AG3169" t="e">
        <f t="shared" si="1676"/>
        <v>#DIV/0!</v>
      </c>
      <c r="AH3169" t="e">
        <f t="shared" si="1677"/>
        <v>#DIV/0!</v>
      </c>
      <c r="AI3169" t="e">
        <f t="shared" si="1678"/>
        <v>#DIV/0!</v>
      </c>
      <c r="AJ3169" t="e">
        <f t="shared" si="1679"/>
        <v>#DIV/0!</v>
      </c>
      <c r="AK3169"/>
      <c r="AL3169"/>
      <c r="AM3169"/>
      <c r="AN3169"/>
    </row>
    <row r="3170" spans="1:40" x14ac:dyDescent="0.3">
      <c r="A3170"/>
      <c r="B3170">
        <f t="shared" si="1680"/>
        <v>1236000</v>
      </c>
      <c r="C3170" s="186" t="str">
        <f t="shared" si="1648"/>
        <v>-0.000318452149227329+0.00249371369573067i</v>
      </c>
      <c r="D3170" s="158" t="str">
        <f t="shared" si="1649"/>
        <v>-7.49968664314259-0.938102121220292i</v>
      </c>
      <c r="E3170" t="str">
        <f t="shared" si="1650"/>
        <v>61.955965826235-1284.67340046372i</v>
      </c>
      <c r="F3170" t="str">
        <f t="shared" si="1651"/>
        <v>0.977901544782415+0.124854859941856i</v>
      </c>
      <c r="G3170" t="str">
        <f t="shared" si="1646"/>
        <v>0.977901544782415+0.124854859941856i</v>
      </c>
      <c r="H3170" t="str">
        <f t="shared" si="1652"/>
        <v>11.4334417880093+1.84737883890849i</v>
      </c>
      <c r="I3170" t="str">
        <f t="shared" si="1653"/>
        <v>4853.76064979623i</v>
      </c>
      <c r="J3170" t="str">
        <f t="shared" si="1647"/>
        <v>-5834.091248904+1035.00815494551i</v>
      </c>
      <c r="K3170" t="str">
        <f t="shared" si="1654"/>
        <v>0.143092785641771-0.806579508098564i</v>
      </c>
      <c r="L3170" t="str">
        <f t="shared" si="1655"/>
        <v>0.0367089199665702-0.171006496466352i</v>
      </c>
      <c r="M3170" t="str">
        <f t="shared" si="1656"/>
        <v>0.179801705608341-0.977586004564916i</v>
      </c>
      <c r="N3170" t="str">
        <f t="shared" si="1657"/>
        <v>-15.8005453230069i</v>
      </c>
      <c r="O3170" t="str">
        <f t="shared" si="1658"/>
        <v>-0.995717341896573+0.0924498515219131i</v>
      </c>
      <c r="P3170" t="str">
        <f t="shared" si="1659"/>
        <v>1.99571734189657-0.0924498515219131i</v>
      </c>
      <c r="Q3170" t="str">
        <f t="shared" si="1660"/>
        <v>-1.99571734189657+15.8929951745288i</v>
      </c>
      <c r="R3170" t="str">
        <f t="shared" si="1661"/>
        <v>-0.0212502976074017-0.122903690147186i</v>
      </c>
      <c r="S3170" t="str">
        <f t="shared" si="1662"/>
        <v>1.733941873581i</v>
      </c>
      <c r="T3170" t="str">
        <f t="shared" si="1663"/>
        <v>0.21310785476383-0.0368467808475319i</v>
      </c>
      <c r="U3170" t="e">
        <f t="shared" si="1664"/>
        <v>#DIV/0!</v>
      </c>
      <c r="V3170" t="str">
        <f t="shared" si="1665"/>
        <v>0.0000833333333333333-0.000214610225312696i</v>
      </c>
      <c r="W3170" t="e">
        <f t="shared" si="1666"/>
        <v>#DIV/0!</v>
      </c>
      <c r="X3170" t="e">
        <f t="shared" si="1667"/>
        <v>#DIV/0!</v>
      </c>
      <c r="Y3170" t="str">
        <f t="shared" si="1668"/>
        <v>0.00096+5.2808915869783i</v>
      </c>
      <c r="Z3170" t="e">
        <f t="shared" si="1669"/>
        <v>#DIV/0!</v>
      </c>
      <c r="AA3170" t="e">
        <f t="shared" si="1670"/>
        <v>#DIV/0!</v>
      </c>
      <c r="AB3170" t="str">
        <f t="shared" si="1671"/>
        <v>0.121606822318932-0.0210260665263425i</v>
      </c>
      <c r="AC3170" t="str">
        <f t="shared" si="1672"/>
        <v>1.00131032569935-0.122661650182271i</v>
      </c>
      <c r="AD3170" t="str">
        <f t="shared" si="1673"/>
        <v>0.122186438487945-0.00603057433498363i</v>
      </c>
      <c r="AE3170" t="e">
        <f t="shared" si="1674"/>
        <v>#DIV/0!</v>
      </c>
      <c r="AF3170" t="str">
        <f t="shared" si="1675"/>
        <v>-18.9331284311519-2.78548096012878i</v>
      </c>
      <c r="AG3170" t="e">
        <f t="shared" si="1676"/>
        <v>#DIV/0!</v>
      </c>
      <c r="AH3170" t="e">
        <f t="shared" si="1677"/>
        <v>#DIV/0!</v>
      </c>
      <c r="AI3170" t="e">
        <f t="shared" si="1678"/>
        <v>#DIV/0!</v>
      </c>
      <c r="AJ3170" t="e">
        <f t="shared" si="1679"/>
        <v>#DIV/0!</v>
      </c>
      <c r="AK3170"/>
      <c r="AL3170"/>
      <c r="AM3170"/>
      <c r="AN3170"/>
    </row>
    <row r="3171" spans="1:40" x14ac:dyDescent="0.3">
      <c r="A3171"/>
      <c r="B3171">
        <f t="shared" si="1680"/>
        <v>1237000</v>
      </c>
      <c r="C3171" s="186" t="str">
        <f t="shared" si="1648"/>
        <v>-0.000317953086930793+0.0024917860132226i</v>
      </c>
      <c r="D3171" s="158" t="str">
        <f t="shared" si="1649"/>
        <v>-7.49994832543485-0.937390031058501i</v>
      </c>
      <c r="E3171" t="str">
        <f t="shared" si="1650"/>
        <v>61.8560669625086-1283.63967486164i</v>
      </c>
      <c r="F3171" t="str">
        <f t="shared" si="1651"/>
        <v>0.977936176317614+0.124760050933897i</v>
      </c>
      <c r="G3171" t="str">
        <f t="shared" si="1646"/>
        <v>0.977936176317614+0.124760050933897i</v>
      </c>
      <c r="H3171" t="str">
        <f t="shared" si="1652"/>
        <v>11.433946645519+1.845974407922i</v>
      </c>
      <c r="I3171" t="str">
        <f t="shared" si="1653"/>
        <v>4857.68764061322i</v>
      </c>
      <c r="J3171" t="str">
        <f t="shared" si="1647"/>
        <v>-5843.53696366566+1035.84554018414i</v>
      </c>
      <c r="K3171" t="str">
        <f t="shared" si="1654"/>
        <v>0.142868493250745-0.805966998810975i</v>
      </c>
      <c r="L3171" t="str">
        <f t="shared" si="1655"/>
        <v>0.0366522018107053-0.170880419040183i</v>
      </c>
      <c r="M3171" t="str">
        <f t="shared" si="1656"/>
        <v>0.17952069506145-0.976847417851158i</v>
      </c>
      <c r="N3171" t="str">
        <f t="shared" si="1657"/>
        <v>-15.8133289357278i</v>
      </c>
      <c r="O3171" t="str">
        <f t="shared" si="1658"/>
        <v>-0.994454171656466+0.105170815700228i</v>
      </c>
      <c r="P3171" t="str">
        <f t="shared" si="1659"/>
        <v>1.99445417165647-0.105170815700228i</v>
      </c>
      <c r="Q3171" t="str">
        <f t="shared" si="1660"/>
        <v>-1.99445417165647+15.918499751428i</v>
      </c>
      <c r="R3171" t="str">
        <f t="shared" si="1661"/>
        <v>-0.0219600835606709-0.122540177896725i</v>
      </c>
      <c r="S3171" t="str">
        <f t="shared" si="1662"/>
        <v>1.73534473917452i</v>
      </c>
      <c r="T3171" t="str">
        <f t="shared" si="1663"/>
        <v>0.212649453050592-0.0381083154788431i</v>
      </c>
      <c r="U3171" t="e">
        <f t="shared" si="1664"/>
        <v>#DIV/0!</v>
      </c>
      <c r="V3171" t="str">
        <f t="shared" si="1665"/>
        <v>0.0000833333333333333-0.000214436732810422i</v>
      </c>
      <c r="W3171" t="e">
        <f t="shared" si="1666"/>
        <v>#DIV/0!</v>
      </c>
      <c r="X3171" t="e">
        <f t="shared" si="1667"/>
        <v>#DIV/0!</v>
      </c>
      <c r="Y3171" t="str">
        <f t="shared" si="1668"/>
        <v>0.00096+5.28516415298718i</v>
      </c>
      <c r="Z3171" t="e">
        <f t="shared" si="1669"/>
        <v>#DIV/0!</v>
      </c>
      <c r="AA3171" t="e">
        <f t="shared" si="1670"/>
        <v>#DIV/0!</v>
      </c>
      <c r="AB3171" t="str">
        <f t="shared" si="1671"/>
        <v>0.121345242210802-0.0217459424686397i</v>
      </c>
      <c r="AC3171" t="str">
        <f t="shared" si="1672"/>
        <v>1.00054151447485-0.122439633228882i</v>
      </c>
      <c r="AD3171" t="str">
        <f t="shared" si="1673"/>
        <v>0.122110615624808-0.00679108600681255i</v>
      </c>
      <c r="AE3171" t="e">
        <f t="shared" si="1674"/>
        <v>#DIV/0!</v>
      </c>
      <c r="AF3171" t="str">
        <f t="shared" si="1675"/>
        <v>-18.9338949709539-2.7833644389805i</v>
      </c>
      <c r="AG3171" t="e">
        <f t="shared" si="1676"/>
        <v>#DIV/0!</v>
      </c>
      <c r="AH3171" t="e">
        <f t="shared" si="1677"/>
        <v>#DIV/0!</v>
      </c>
      <c r="AI3171" t="e">
        <f t="shared" si="1678"/>
        <v>#DIV/0!</v>
      </c>
      <c r="AJ3171" t="e">
        <f t="shared" si="1679"/>
        <v>#DIV/0!</v>
      </c>
      <c r="AK3171"/>
      <c r="AL3171"/>
      <c r="AM3171"/>
      <c r="AN3171"/>
    </row>
    <row r="3172" spans="1:40" x14ac:dyDescent="0.3">
      <c r="A3172"/>
      <c r="B3172">
        <f t="shared" si="1680"/>
        <v>1238000</v>
      </c>
      <c r="C3172" s="186" t="str">
        <f t="shared" si="1648"/>
        <v>-0.000317455184682114+0.00248986123992606i</v>
      </c>
      <c r="D3172" s="158" t="str">
        <f t="shared" si="1649"/>
        <v>-7.50020939945985-0.936678983799403i</v>
      </c>
      <c r="E3172" t="str">
        <f t="shared" si="1650"/>
        <v>61.756409335681-1282.60760763713i</v>
      </c>
      <c r="F3172" t="str">
        <f t="shared" si="1651"/>
        <v>0.977970727353559+0.124665380865935i</v>
      </c>
      <c r="G3172" t="str">
        <f t="shared" si="1646"/>
        <v>0.977970727353559+0.124665380865935i</v>
      </c>
      <c r="H3172" t="str">
        <f t="shared" si="1652"/>
        <v>11.4344503293268+1.84457203908187i</v>
      </c>
      <c r="I3172" t="str">
        <f t="shared" si="1653"/>
        <v>4861.6146314302i</v>
      </c>
      <c r="J3172" t="str">
        <f t="shared" si="1647"/>
        <v>-5852.99031750114+1036.68292542277i</v>
      </c>
      <c r="K3172" t="str">
        <f t="shared" si="1654"/>
        <v>0.142644722356551-0.805355387188469i</v>
      </c>
      <c r="L3172" t="str">
        <f t="shared" si="1655"/>
        <v>0.0365956129946485-0.170754517573483i</v>
      </c>
      <c r="M3172" t="str">
        <f t="shared" si="1656"/>
        <v>0.1792403353512-0.976109904761952i</v>
      </c>
      <c r="N3172" t="str">
        <f t="shared" si="1657"/>
        <v>-15.8261125484487i</v>
      </c>
      <c r="O3172" t="str">
        <f t="shared" si="1658"/>
        <v>-0.993028489178786+0.117874593018583i</v>
      </c>
      <c r="P3172" t="str">
        <f t="shared" si="1659"/>
        <v>1.99302848917879-0.117874593018583i</v>
      </c>
      <c r="Q3172" t="str">
        <f t="shared" si="1660"/>
        <v>-1.99302848917879+15.9439871414673i</v>
      </c>
      <c r="R3172" t="str">
        <f t="shared" si="1661"/>
        <v>-0.0226643740314497-0.122168798103123i</v>
      </c>
      <c r="S3172" t="str">
        <f t="shared" si="1662"/>
        <v>1.73674760476803i</v>
      </c>
      <c r="T3172" t="str">
        <f t="shared" si="1663"/>
        <v>0.212176367482988-0.039362297312687i</v>
      </c>
      <c r="U3172" t="e">
        <f t="shared" si="1664"/>
        <v>#DIV/0!</v>
      </c>
      <c r="V3172" t="str">
        <f t="shared" si="1665"/>
        <v>0.0000833333333333333-0.000214263520586827i</v>
      </c>
      <c r="W3172" t="e">
        <f t="shared" si="1666"/>
        <v>#DIV/0!</v>
      </c>
      <c r="X3172" t="e">
        <f t="shared" si="1667"/>
        <v>#DIV/0!</v>
      </c>
      <c r="Y3172" t="str">
        <f t="shared" si="1668"/>
        <v>0.00096+5.28943671899606i</v>
      </c>
      <c r="Z3172" t="e">
        <f t="shared" si="1669"/>
        <v>#DIV/0!</v>
      </c>
      <c r="AA3172" t="e">
        <f t="shared" si="1670"/>
        <v>#DIV/0!</v>
      </c>
      <c r="AB3172" t="str">
        <f t="shared" si="1671"/>
        <v>0.121075282979947-0.022461508519588i</v>
      </c>
      <c r="AC3172" t="str">
        <f t="shared" si="1672"/>
        <v>0.999776673382202-0.122208791258127i</v>
      </c>
      <c r="AD3172" t="str">
        <f t="shared" si="1673"/>
        <v>0.122025288062722-0.00755063181958444i</v>
      </c>
      <c r="AE3172" t="e">
        <f t="shared" si="1674"/>
        <v>#DIV/0!</v>
      </c>
      <c r="AF3172" t="str">
        <f t="shared" si="1675"/>
        <v>-18.9346597287866-2.78125102288127i</v>
      </c>
      <c r="AG3172" t="e">
        <f t="shared" si="1676"/>
        <v>#DIV/0!</v>
      </c>
      <c r="AH3172" t="e">
        <f t="shared" si="1677"/>
        <v>#DIV/0!</v>
      </c>
      <c r="AI3172" t="e">
        <f t="shared" si="1678"/>
        <v>#DIV/0!</v>
      </c>
      <c r="AJ3172" t="e">
        <f t="shared" si="1679"/>
        <v>#DIV/0!</v>
      </c>
      <c r="AK3172"/>
      <c r="AL3172"/>
      <c r="AM3172"/>
      <c r="AN3172"/>
    </row>
    <row r="3173" spans="1:40" x14ac:dyDescent="0.3">
      <c r="A3173"/>
      <c r="B3173">
        <f t="shared" si="1680"/>
        <v>1239000</v>
      </c>
      <c r="C3173" s="186" t="str">
        <f t="shared" si="1648"/>
        <v>-0.000316958438927255+0.00248793936942442i</v>
      </c>
      <c r="D3173" s="158" t="str">
        <f t="shared" si="1649"/>
        <v>-7.50046986708116-0.935968977246819i</v>
      </c>
      <c r="E3173" t="str">
        <f t="shared" si="1650"/>
        <v>61.6569921702533-1281.57719481203i</v>
      </c>
      <c r="F3173" t="str">
        <f t="shared" si="1651"/>
        <v>0.978005198136876+0.124570849445096i</v>
      </c>
      <c r="G3173" t="str">
        <f t="shared" si="1646"/>
        <v>0.978005198136876+0.124570849445096i</v>
      </c>
      <c r="H3173" t="str">
        <f t="shared" si="1652"/>
        <v>11.4349528430293+1.84317172802786i</v>
      </c>
      <c r="I3173" t="str">
        <f t="shared" si="1653"/>
        <v>4865.54162224719i</v>
      </c>
      <c r="J3173" t="str">
        <f t="shared" si="1647"/>
        <v>-5862.45131041042+1037.5203106614i</v>
      </c>
      <c r="K3173" t="str">
        <f t="shared" si="1654"/>
        <v>0.142421471360942-0.804744671338797i</v>
      </c>
      <c r="L3173" t="str">
        <f t="shared" si="1655"/>
        <v>0.0365391531317237-0.170628791723006i</v>
      </c>
      <c r="M3173" t="str">
        <f t="shared" si="1656"/>
        <v>0.178960624492666-0.975373463061803i</v>
      </c>
      <c r="N3173" t="str">
        <f t="shared" si="1657"/>
        <v>-15.8388961611696i</v>
      </c>
      <c r="O3173" t="str">
        <f t="shared" si="1658"/>
        <v>-0.991440527446466+0.130559107444378i</v>
      </c>
      <c r="P3173" t="str">
        <f t="shared" si="1659"/>
        <v>1.99144052744647-0.130559107444378i</v>
      </c>
      <c r="Q3173" t="str">
        <f t="shared" si="1660"/>
        <v>-1.99144052744647+15.969455268614i</v>
      </c>
      <c r="R3173" t="str">
        <f t="shared" si="1661"/>
        <v>-0.0233630977701337-0.121789646233132i</v>
      </c>
      <c r="S3173" t="str">
        <f t="shared" si="1662"/>
        <v>1.73815047036155i</v>
      </c>
      <c r="T3173" t="str">
        <f t="shared" si="1663"/>
        <v>0.211688730885285-0.0406085793782608i</v>
      </c>
      <c r="U3173" t="e">
        <f t="shared" si="1664"/>
        <v>#DIV/0!</v>
      </c>
      <c r="V3173" t="str">
        <f t="shared" si="1665"/>
        <v>0.0000833333333333333-0.000214090587963271i</v>
      </c>
      <c r="W3173" t="e">
        <f t="shared" si="1666"/>
        <v>#DIV/0!</v>
      </c>
      <c r="X3173" t="e">
        <f t="shared" si="1667"/>
        <v>#DIV/0!</v>
      </c>
      <c r="Y3173" t="str">
        <f t="shared" si="1668"/>
        <v>0.00096+5.29370928500495i</v>
      </c>
      <c r="Z3173" t="e">
        <f t="shared" si="1669"/>
        <v>#DIV/0!</v>
      </c>
      <c r="AA3173" t="e">
        <f t="shared" si="1670"/>
        <v>#DIV/0!</v>
      </c>
      <c r="AB3173" t="str">
        <f t="shared" si="1671"/>
        <v>0.120797020420555-0.0231726808124886i</v>
      </c>
      <c r="AC3173" t="str">
        <f t="shared" si="1672"/>
        <v>0.999015892278813-0.121969205564516i</v>
      </c>
      <c r="AD3173" t="str">
        <f t="shared" si="1673"/>
        <v>0.121930466932563-0.00830909567182015i</v>
      </c>
      <c r="AE3173" t="e">
        <f t="shared" si="1674"/>
        <v>#DIV/0!</v>
      </c>
      <c r="AF3173" t="str">
        <f t="shared" si="1675"/>
        <v>-18.9354227101105-2.77914070527468i</v>
      </c>
      <c r="AG3173" t="e">
        <f t="shared" si="1676"/>
        <v>#DIV/0!</v>
      </c>
      <c r="AH3173" t="e">
        <f t="shared" si="1677"/>
        <v>#DIV/0!</v>
      </c>
      <c r="AI3173" t="e">
        <f t="shared" si="1678"/>
        <v>#DIV/0!</v>
      </c>
      <c r="AJ3173" t="e">
        <f t="shared" si="1679"/>
        <v>#DIV/0!</v>
      </c>
      <c r="AK3173"/>
      <c r="AL3173"/>
      <c r="AM3173"/>
      <c r="AN3173"/>
    </row>
    <row r="3174" spans="1:40" x14ac:dyDescent="0.3">
      <c r="A3174"/>
      <c r="B3174">
        <f t="shared" si="1680"/>
        <v>1240000</v>
      </c>
      <c r="C3174" s="186" t="str">
        <f t="shared" si="1648"/>
        <v>-0.000316462846125649+0.00248602039531942i</v>
      </c>
      <c r="D3174" s="158" t="str">
        <f t="shared" si="1649"/>
        <v>-7.50072973015534-0.935260009210475i</v>
      </c>
      <c r="E3174" t="str">
        <f t="shared" si="1650"/>
        <v>61.5578146938399-1280.54843242091i</v>
      </c>
      <c r="F3174" t="str">
        <f t="shared" si="1651"/>
        <v>0.978039588913266+0.124476456379294i</v>
      </c>
      <c r="G3174" t="str">
        <f t="shared" si="1646"/>
        <v>0.978039588913266+0.124476456379294i</v>
      </c>
      <c r="H3174" t="str">
        <f t="shared" si="1652"/>
        <v>11.4354541902096+1.84177347041143i</v>
      </c>
      <c r="I3174" t="str">
        <f t="shared" si="1653"/>
        <v>4869.46861306418i</v>
      </c>
      <c r="J3174" t="str">
        <f t="shared" si="1647"/>
        <v>-5871.9199423935+1038.35769590002i</v>
      </c>
      <c r="K3174" t="str">
        <f t="shared" si="1654"/>
        <v>0.142198738671718-0.80413484937474i</v>
      </c>
      <c r="L3174" t="str">
        <f t="shared" si="1655"/>
        <v>0.0364828218366742-0.170503241146306i</v>
      </c>
      <c r="M3174" t="str">
        <f t="shared" si="1656"/>
        <v>0.178681560508392-0.974638090521046i</v>
      </c>
      <c r="N3174" t="str">
        <f t="shared" si="1657"/>
        <v>-15.8516797738905i</v>
      </c>
      <c r="O3174" t="str">
        <f t="shared" si="1658"/>
        <v>-0.989690545961876+0.143222286092929i</v>
      </c>
      <c r="P3174" t="str">
        <f t="shared" si="1659"/>
        <v>1.98969054596188-0.143222286092929i</v>
      </c>
      <c r="Q3174" t="str">
        <f t="shared" si="1660"/>
        <v>-1.98969054596188+15.9949020599834i</v>
      </c>
      <c r="R3174" t="str">
        <f t="shared" si="1661"/>
        <v>-0.0240561851297365-0.121402817882547i</v>
      </c>
      <c r="S3174" t="str">
        <f t="shared" si="1662"/>
        <v>1.73955333595506i</v>
      </c>
      <c r="T3174" t="str">
        <f t="shared" si="1663"/>
        <v>0.211186676841929-0.0418470170927856i</v>
      </c>
      <c r="U3174" t="e">
        <f t="shared" si="1664"/>
        <v>#DIV/0!</v>
      </c>
      <c r="V3174" t="str">
        <f t="shared" si="1665"/>
        <v>0.0000833333333333333-0.0002139179342633i</v>
      </c>
      <c r="W3174" t="e">
        <f t="shared" si="1666"/>
        <v>#DIV/0!</v>
      </c>
      <c r="X3174" t="e">
        <f t="shared" si="1667"/>
        <v>#DIV/0!</v>
      </c>
      <c r="Y3174" t="str">
        <f t="shared" si="1668"/>
        <v>0.00096+5.29798185101383i</v>
      </c>
      <c r="Z3174" t="e">
        <f t="shared" si="1669"/>
        <v>#DIV/0!</v>
      </c>
      <c r="AA3174" t="e">
        <f t="shared" si="1670"/>
        <v>#DIV/0!</v>
      </c>
      <c r="AB3174" t="str">
        <f t="shared" si="1671"/>
        <v>0.120510530760601-0.0238793768433326i</v>
      </c>
      <c r="AC3174" t="str">
        <f t="shared" si="1672"/>
        <v>0.998259259444581-0.121720957906525i</v>
      </c>
      <c r="AD3174" t="str">
        <f t="shared" si="1673"/>
        <v>0.121826164719904-0.00906636155880322i</v>
      </c>
      <c r="AE3174" t="e">
        <f t="shared" si="1674"/>
        <v>#DIV/0!</v>
      </c>
      <c r="AF3174" t="str">
        <f t="shared" si="1675"/>
        <v>-18.9361839203649-2.77703347962191i</v>
      </c>
      <c r="AG3174" t="e">
        <f t="shared" si="1676"/>
        <v>#DIV/0!</v>
      </c>
      <c r="AH3174" t="e">
        <f t="shared" si="1677"/>
        <v>#DIV/0!</v>
      </c>
      <c r="AI3174" t="e">
        <f t="shared" si="1678"/>
        <v>#DIV/0!</v>
      </c>
      <c r="AJ3174" t="e">
        <f t="shared" si="1679"/>
        <v>#DIV/0!</v>
      </c>
      <c r="AK3174"/>
      <c r="AL3174"/>
      <c r="AM3174"/>
      <c r="AN3174"/>
    </row>
    <row r="3175" spans="1:40" x14ac:dyDescent="0.3">
      <c r="A3175"/>
      <c r="B3175">
        <f t="shared" si="1680"/>
        <v>1241000</v>
      </c>
      <c r="C3175" s="186" t="str">
        <f t="shared" si="1648"/>
        <v>-0.000315968402750077+0.00248410431123096i</v>
      </c>
      <c r="D3175" s="158" t="str">
        <f t="shared" si="1649"/>
        <v>-7.50098899053164-0.934552077505809i</v>
      </c>
      <c r="E3175" t="str">
        <f t="shared" si="1650"/>
        <v>61.4588761371512-1279.52131651094i</v>
      </c>
      <c r="F3175" t="str">
        <f t="shared" si="1651"/>
        <v>0.978073899927464+0.124382201377206i</v>
      </c>
      <c r="G3175" t="str">
        <f t="shared" si="1646"/>
        <v>0.978073899927464+0.124382201377206i</v>
      </c>
      <c r="H3175" t="str">
        <f t="shared" si="1652"/>
        <v>11.4359543744368+1.84037726189555i</v>
      </c>
      <c r="I3175" t="str">
        <f t="shared" si="1653"/>
        <v>4873.39560388117i</v>
      </c>
      <c r="J3175" t="str">
        <f t="shared" si="1647"/>
        <v>-5881.3962134504+1039.19508113865i</v>
      </c>
      <c r="K3175" t="str">
        <f t="shared" si="1654"/>
        <v>0.141976522702705-0.803525919414102i</v>
      </c>
      <c r="L3175" t="str">
        <f t="shared" si="1655"/>
        <v>0.0364266187256569-0.170377865501742i</v>
      </c>
      <c r="M3175" t="str">
        <f t="shared" si="1656"/>
        <v>0.178403141428362-0.973903784915844i</v>
      </c>
      <c r="N3175" t="str">
        <f t="shared" si="1657"/>
        <v>-15.8644633866113i</v>
      </c>
      <c r="O3175" t="str">
        <f t="shared" si="1658"/>
        <v>-0.987778830704429+0.155862059566112i</v>
      </c>
      <c r="P3175" t="str">
        <f t="shared" si="1659"/>
        <v>1.98777883070443-0.155862059566112i</v>
      </c>
      <c r="Q3175" t="str">
        <f t="shared" si="1660"/>
        <v>-1.98777883070443+16.0203254461774i</v>
      </c>
      <c r="R3175" t="str">
        <f t="shared" si="1661"/>
        <v>-0.0247435680475935-0.121008408752763i</v>
      </c>
      <c r="S3175" t="str">
        <f t="shared" si="1662"/>
        <v>1.74095620154858i</v>
      </c>
      <c r="T3175" t="str">
        <f t="shared" si="1663"/>
        <v>0.210670339657648-0.0430774682408972i</v>
      </c>
      <c r="U3175" t="e">
        <f t="shared" si="1664"/>
        <v>#DIV/0!</v>
      </c>
      <c r="V3175" t="str">
        <f t="shared" si="1665"/>
        <v>0.0000833333333333333-0.000213745558812645i</v>
      </c>
      <c r="W3175" t="e">
        <f t="shared" si="1666"/>
        <v>#DIV/0!</v>
      </c>
      <c r="X3175" t="e">
        <f t="shared" si="1667"/>
        <v>#DIV/0!</v>
      </c>
      <c r="Y3175" t="str">
        <f t="shared" si="1668"/>
        <v>0.00096+5.30225441702271i</v>
      </c>
      <c r="Z3175" t="e">
        <f t="shared" si="1669"/>
        <v>#DIV/0!</v>
      </c>
      <c r="AA3175" t="e">
        <f t="shared" si="1670"/>
        <v>#DIV/0!</v>
      </c>
      <c r="AB3175" t="str">
        <f t="shared" si="1671"/>
        <v>0.120215890639076-0.0245815154590413i</v>
      </c>
      <c r="AC3175" t="str">
        <f t="shared" si="1672"/>
        <v>0.997506861595092-0.121464130479388i</v>
      </c>
      <c r="AD3175" t="str">
        <f t="shared" si="1673"/>
        <v>0.121712395265184-0.00982231358682049i</v>
      </c>
      <c r="AE3175" t="e">
        <f t="shared" si="1674"/>
        <v>#DIV/0!</v>
      </c>
      <c r="AF3175" t="str">
        <f t="shared" si="1675"/>
        <v>-18.9369433649684-2.77492933940136i</v>
      </c>
      <c r="AG3175" t="e">
        <f t="shared" si="1676"/>
        <v>#DIV/0!</v>
      </c>
      <c r="AH3175" t="e">
        <f t="shared" si="1677"/>
        <v>#DIV/0!</v>
      </c>
      <c r="AI3175" t="e">
        <f t="shared" si="1678"/>
        <v>#DIV/0!</v>
      </c>
      <c r="AJ3175" t="e">
        <f t="shared" si="1679"/>
        <v>#DIV/0!</v>
      </c>
      <c r="AK3175"/>
      <c r="AL3175"/>
      <c r="AM3175"/>
      <c r="AN3175"/>
    </row>
    <row r="3176" spans="1:40" x14ac:dyDescent="0.3">
      <c r="A3176"/>
      <c r="B3176">
        <f t="shared" si="1680"/>
        <v>1242000</v>
      </c>
      <c r="C3176" s="186" t="str">
        <f t="shared" si="1648"/>
        <v>-0.000315475105286696+0.00248219111079726i</v>
      </c>
      <c r="D3176" s="158" t="str">
        <f t="shared" si="1649"/>
        <v>-7.50124765005276-0.933845179954213i</v>
      </c>
      <c r="E3176" t="str">
        <f t="shared" si="1650"/>
        <v>61.3601757339777-1278.49584314189i</v>
      </c>
      <c r="F3176" t="str">
        <f t="shared" si="1651"/>
        <v>0.978108131423334+0.124288084148303i</v>
      </c>
      <c r="G3176" t="str">
        <f t="shared" si="1646"/>
        <v>0.978108131423334+0.124288084148303i</v>
      </c>
      <c r="H3176" t="str">
        <f t="shared" si="1652"/>
        <v>11.4364533992673+1.83898309815503i</v>
      </c>
      <c r="I3176" t="str">
        <f t="shared" si="1653"/>
        <v>4877.32259469815i</v>
      </c>
      <c r="J3176" t="str">
        <f t="shared" si="1647"/>
        <v>-5890.8801235811+1040.03246637728i</v>
      </c>
      <c r="K3176" t="str">
        <f t="shared" si="1654"/>
        <v>0.141754821873723-0.802917879579702i</v>
      </c>
      <c r="L3176" t="str">
        <f t="shared" si="1655"/>
        <v>0.0363705434162351-0.170252664448471i</v>
      </c>
      <c r="M3176" t="str">
        <f t="shared" si="1656"/>
        <v>0.178125365289958-0.973170544028173i</v>
      </c>
      <c r="N3176" t="str">
        <f t="shared" si="1657"/>
        <v>-15.8772469993322i</v>
      </c>
      <c r="O3176" t="str">
        <f t="shared" si="1658"/>
        <v>-0.985705694083792+0.168476362290943i</v>
      </c>
      <c r="P3176" t="str">
        <f t="shared" si="1659"/>
        <v>1.98570569408379-0.168476362290943i</v>
      </c>
      <c r="Q3176" t="str">
        <f t="shared" si="1660"/>
        <v>-1.98570569408379+16.0457233616231i</v>
      </c>
      <c r="R3176" t="str">
        <f t="shared" si="1661"/>
        <v>-0.0254251800269223-0.120606514628049i</v>
      </c>
      <c r="S3176" t="str">
        <f t="shared" si="1662"/>
        <v>1.74235906714207i</v>
      </c>
      <c r="T3176" t="str">
        <f t="shared" si="1663"/>
        <v>0.210139854318584-0.0442997929536275i</v>
      </c>
      <c r="U3176" t="e">
        <f t="shared" si="1664"/>
        <v>#DIV/0!</v>
      </c>
      <c r="V3176" t="str">
        <f t="shared" si="1665"/>
        <v>0.0000833333333333333-0.000213573460939205i</v>
      </c>
      <c r="W3176" t="e">
        <f t="shared" si="1666"/>
        <v>#DIV/0!</v>
      </c>
      <c r="X3176" t="e">
        <f t="shared" si="1667"/>
        <v>#DIV/0!</v>
      </c>
      <c r="Y3176" t="str">
        <f t="shared" si="1668"/>
        <v>0.00096+5.30652698303159i</v>
      </c>
      <c r="Z3176" t="e">
        <f t="shared" si="1669"/>
        <v>#DIV/0!</v>
      </c>
      <c r="AA3176" t="e">
        <f t="shared" si="1670"/>
        <v>#DIV/0!</v>
      </c>
      <c r="AB3176" t="str">
        <f t="shared" si="1671"/>
        <v>0.119913177083811-0.025279016845472i</v>
      </c>
      <c r="AC3176" t="str">
        <f t="shared" si="1672"/>
        <v>0.996758783895128-0.12119880588857i</v>
      </c>
      <c r="AD3176" t="str">
        <f t="shared" si="1673"/>
        <v>0.121589173763753-0.0105768359874685i</v>
      </c>
      <c r="AE3176" t="e">
        <f t="shared" si="1674"/>
        <v>#DIV/0!</v>
      </c>
      <c r="AF3176" t="str">
        <f t="shared" si="1675"/>
        <v>-18.9377010493201-2.77282827810924i</v>
      </c>
      <c r="AG3176" t="e">
        <f t="shared" si="1676"/>
        <v>#DIV/0!</v>
      </c>
      <c r="AH3176" t="e">
        <f t="shared" si="1677"/>
        <v>#DIV/0!</v>
      </c>
      <c r="AI3176" t="e">
        <f t="shared" si="1678"/>
        <v>#DIV/0!</v>
      </c>
      <c r="AJ3176" t="e">
        <f t="shared" si="1679"/>
        <v>#DIV/0!</v>
      </c>
      <c r="AK3176"/>
      <c r="AL3176"/>
      <c r="AM3176"/>
      <c r="AN3176"/>
    </row>
    <row r="3177" spans="1:40" x14ac:dyDescent="0.3">
      <c r="A3177"/>
      <c r="B3177">
        <f t="shared" si="1680"/>
        <v>1243000</v>
      </c>
      <c r="C3177" s="186" t="str">
        <f t="shared" si="1648"/>
        <v>-0.000314982950234897+0.00248028078767463i</v>
      </c>
      <c r="D3177" s="158" t="str">
        <f t="shared" si="1649"/>
        <v>-7.5015057105541-0.93313931438274i</v>
      </c>
      <c r="E3177" t="str">
        <f t="shared" si="1650"/>
        <v>61.2617127211781-1277.47200838606i</v>
      </c>
      <c r="F3177" t="str">
        <f t="shared" si="1651"/>
        <v>0.978142283643778+0.124194104402815i</v>
      </c>
      <c r="G3177" t="str">
        <f t="shared" si="1646"/>
        <v>0.978142283643778+0.124194104402815i</v>
      </c>
      <c r="H3177" t="str">
        <f t="shared" si="1652"/>
        <v>11.4369512682432+1.83759097487601i</v>
      </c>
      <c r="I3177" t="str">
        <f t="shared" si="1653"/>
        <v>4881.24958551514i</v>
      </c>
      <c r="J3177" t="str">
        <f t="shared" si="1647"/>
        <v>-5900.3716727856+1040.86985161591i</v>
      </c>
      <c r="K3177" t="str">
        <f t="shared" si="1654"/>
        <v>0.141533634610561-0.802310727999355i</v>
      </c>
      <c r="L3177" t="str">
        <f t="shared" si="1655"/>
        <v>0.0363145955273735-0.170127637646448i</v>
      </c>
      <c r="M3177" t="str">
        <f t="shared" si="1656"/>
        <v>0.177848230137934-0.972438365645803i</v>
      </c>
      <c r="N3177" t="str">
        <f t="shared" si="1657"/>
        <v>-15.8900306120531i</v>
      </c>
      <c r="O3177" t="str">
        <f t="shared" si="1658"/>
        <v>-0.983471474888916+0.18106313285653i</v>
      </c>
      <c r="P3177" t="str">
        <f t="shared" si="1659"/>
        <v>1.98347147488892-0.18106313285653i</v>
      </c>
      <c r="Q3177" t="str">
        <f t="shared" si="1660"/>
        <v>-1.98347147488892+16.0710937449096i</v>
      </c>
      <c r="R3177" t="str">
        <f t="shared" si="1661"/>
        <v>-0.0261009561181702-0.120197231353532i</v>
      </c>
      <c r="S3177" t="str">
        <f t="shared" si="1662"/>
        <v>1.74376193273559i</v>
      </c>
      <c r="T3177" t="str">
        <f t="shared" si="1663"/>
        <v>0.209595356454502-0.0455138536868673i</v>
      </c>
      <c r="U3177" t="e">
        <f t="shared" si="1664"/>
        <v>#DIV/0!</v>
      </c>
      <c r="V3177" t="str">
        <f t="shared" si="1665"/>
        <v>0.0000833333333333333-0.000213401639973043i</v>
      </c>
      <c r="W3177" t="e">
        <f t="shared" si="1666"/>
        <v>#DIV/0!</v>
      </c>
      <c r="X3177" t="e">
        <f t="shared" si="1667"/>
        <v>#DIV/0!</v>
      </c>
      <c r="Y3177" t="str">
        <f t="shared" si="1668"/>
        <v>0.00096+5.31079954904047i</v>
      </c>
      <c r="Z3177" t="e">
        <f t="shared" si="1669"/>
        <v>#DIV/0!</v>
      </c>
      <c r="AA3177" t="e">
        <f t="shared" si="1670"/>
        <v>#DIV/0!</v>
      </c>
      <c r="AB3177" t="str">
        <f t="shared" si="1671"/>
        <v>0.119602467489912-0.0259718025151278i</v>
      </c>
      <c r="AC3177" t="str">
        <f t="shared" si="1672"/>
        <v>0.996015109972524-0.120925067123903i</v>
      </c>
      <c r="AD3177" t="str">
        <f t="shared" si="1673"/>
        <v>0.121456516765826-0.0113298131319475i</v>
      </c>
      <c r="AE3177" t="e">
        <f t="shared" si="1674"/>
        <v>#DIV/0!</v>
      </c>
      <c r="AF3177" t="str">
        <f t="shared" si="1675"/>
        <v>-18.9384569787973-2.77073028925875i</v>
      </c>
      <c r="AG3177" t="e">
        <f t="shared" si="1676"/>
        <v>#DIV/0!</v>
      </c>
      <c r="AH3177" t="e">
        <f t="shared" si="1677"/>
        <v>#DIV/0!</v>
      </c>
      <c r="AI3177" t="e">
        <f t="shared" si="1678"/>
        <v>#DIV/0!</v>
      </c>
      <c r="AJ3177" t="e">
        <f t="shared" si="1679"/>
        <v>#DIV/0!</v>
      </c>
      <c r="AK3177"/>
      <c r="AL3177"/>
      <c r="AM3177"/>
      <c r="AN3177"/>
    </row>
    <row r="3178" spans="1:40" x14ac:dyDescent="0.3">
      <c r="A3178"/>
      <c r="B3178">
        <f t="shared" si="1680"/>
        <v>1244000</v>
      </c>
      <c r="C3178" s="186" t="str">
        <f t="shared" si="1648"/>
        <v>-0.000314491934107295+0.00247837333553743i</v>
      </c>
      <c r="D3178" s="158" t="str">
        <f t="shared" si="1649"/>
        <v>-7.50176317386428-0.932434478624292i</v>
      </c>
      <c r="E3178" t="str">
        <f t="shared" si="1650"/>
        <v>61.163486338663-1276.44980832824i</v>
      </c>
      <c r="F3178" t="str">
        <f t="shared" si="1651"/>
        <v>0.978176356830799+0.124100261851749i</v>
      </c>
      <c r="G3178" t="str">
        <f t="shared" si="1646"/>
        <v>0.978176356830799+0.124100261851749i</v>
      </c>
      <c r="H3178" t="str">
        <f t="shared" si="1652"/>
        <v>11.4374479848939+1.83620088775631i</v>
      </c>
      <c r="I3178" t="str">
        <f t="shared" si="1653"/>
        <v>4885.17657633213i</v>
      </c>
      <c r="J3178" t="str">
        <f t="shared" si="1647"/>
        <v>-5909.87086106391+1041.70723685454i</v>
      </c>
      <c r="K3178" t="str">
        <f t="shared" si="1654"/>
        <v>0.14131295934495-0.801704462805846i</v>
      </c>
      <c r="L3178" t="str">
        <f t="shared" si="1655"/>
        <v>0.0362587746794314-0.170002784756424i</v>
      </c>
      <c r="M3178" t="str">
        <f t="shared" si="1656"/>
        <v>0.177571734024381-0.97170724756227i</v>
      </c>
      <c r="N3178" t="str">
        <f t="shared" si="1657"/>
        <v>-15.902814224774i</v>
      </c>
      <c r="O3178" t="str">
        <f t="shared" si="1658"/>
        <v>-0.981076538232612+0.193620314351348i</v>
      </c>
      <c r="P3178" t="str">
        <f t="shared" si="1659"/>
        <v>1.98107653823261-0.193620314351348i</v>
      </c>
      <c r="Q3178" t="str">
        <f t="shared" si="1660"/>
        <v>-1.98107653823261+16.0964345391253i</v>
      </c>
      <c r="R3178" t="str">
        <f t="shared" si="1661"/>
        <v>-0.0267708329002808-0.119780654813864i</v>
      </c>
      <c r="S3178" t="str">
        <f t="shared" si="1662"/>
        <v>1.7451647983291i</v>
      </c>
      <c r="T3178" t="str">
        <f t="shared" si="1663"/>
        <v>0.209036982301965-0.0467195151995206i</v>
      </c>
      <c r="U3178" t="e">
        <f t="shared" si="1664"/>
        <v>#DIV/0!</v>
      </c>
      <c r="V3178" t="str">
        <f t="shared" si="1665"/>
        <v>0.0000833333333333333-0.000213230095246377i</v>
      </c>
      <c r="W3178" t="e">
        <f t="shared" si="1666"/>
        <v>#DIV/0!</v>
      </c>
      <c r="X3178" t="e">
        <f t="shared" si="1667"/>
        <v>#DIV/0!</v>
      </c>
      <c r="Y3178" t="str">
        <f t="shared" si="1668"/>
        <v>0.00096+5.31507211504936i</v>
      </c>
      <c r="Z3178" t="e">
        <f t="shared" si="1669"/>
        <v>#DIV/0!</v>
      </c>
      <c r="AA3178" t="e">
        <f t="shared" si="1670"/>
        <v>#DIV/0!</v>
      </c>
      <c r="AB3178" t="str">
        <f t="shared" si="1671"/>
        <v>0.119283839598742-0.0266597952946924i</v>
      </c>
      <c r="AC3178" t="str">
        <f t="shared" si="1672"/>
        <v>0.995275921932256-0.120642997534366i</v>
      </c>
      <c r="AD3178" t="str">
        <f t="shared" si="1673"/>
        <v>0.121314442176292-0.0120811295454542i</v>
      </c>
      <c r="AE3178" t="e">
        <f t="shared" si="1674"/>
        <v>#DIV/0!</v>
      </c>
      <c r="AF3178" t="str">
        <f t="shared" si="1675"/>
        <v>-18.9392111587582-2.7686353663806i</v>
      </c>
      <c r="AG3178" t="e">
        <f t="shared" si="1676"/>
        <v>#DIV/0!</v>
      </c>
      <c r="AH3178" t="e">
        <f t="shared" si="1677"/>
        <v>#DIV/0!</v>
      </c>
      <c r="AI3178" t="e">
        <f t="shared" si="1678"/>
        <v>#DIV/0!</v>
      </c>
      <c r="AJ3178" t="e">
        <f t="shared" si="1679"/>
        <v>#DIV/0!</v>
      </c>
      <c r="AK3178"/>
      <c r="AL3178"/>
      <c r="AM3178"/>
      <c r="AN3178"/>
    </row>
    <row r="3179" spans="1:40" x14ac:dyDescent="0.3">
      <c r="A3179"/>
      <c r="B3179">
        <f t="shared" si="1680"/>
        <v>1245000</v>
      </c>
      <c r="C3179" s="186" t="str">
        <f t="shared" si="1648"/>
        <v>-0.000314002053429649+0.00247646874807809i</v>
      </c>
      <c r="D3179" s="158" t="str">
        <f t="shared" si="1649"/>
        <v>-7.50202004180504-0.931730670517467i</v>
      </c>
      <c r="E3179" t="str">
        <f t="shared" si="1650"/>
        <v>61.0654958293788-1275.42923906563i</v>
      </c>
      <c r="F3179" t="str">
        <f t="shared" si="1651"/>
        <v>0.978210351225488+0.124006556206878i</v>
      </c>
      <c r="G3179" t="str">
        <f t="shared" si="1646"/>
        <v>0.978210351225488+0.124006556206878i</v>
      </c>
      <c r="H3179" t="str">
        <f t="shared" si="1652"/>
        <v>11.4379435527352+1.83481283250516i</v>
      </c>
      <c r="I3179" t="str">
        <f t="shared" si="1653"/>
        <v>4889.10356714912i</v>
      </c>
      <c r="J3179" t="str">
        <f t="shared" si="1647"/>
        <v>-5919.37768841603+1042.54462209317i</v>
      </c>
      <c r="K3179" t="str">
        <f t="shared" si="1654"/>
        <v>0.141092794514539-0.801099082136928i</v>
      </c>
      <c r="L3179" t="str">
        <f t="shared" si="1655"/>
        <v>0.0362030804941574-0.169878105439944i</v>
      </c>
      <c r="M3179" t="str">
        <f t="shared" si="1656"/>
        <v>0.177295875008696-0.970977187576872i</v>
      </c>
      <c r="N3179" t="str">
        <f t="shared" si="1657"/>
        <v>-15.9155978374949i</v>
      </c>
      <c r="O3179" t="str">
        <f t="shared" si="1658"/>
        <v>-0.978521275491906+0.206145854699272i</v>
      </c>
      <c r="P3179" t="str">
        <f t="shared" si="1659"/>
        <v>1.97852127549191-0.206145854699272i</v>
      </c>
      <c r="Q3179" t="str">
        <f t="shared" si="1660"/>
        <v>-1.97852127549191+16.1217436921942i</v>
      </c>
      <c r="R3179" t="str">
        <f t="shared" si="1661"/>
        <v>-0.0274347484618135-0.119356880912585i</v>
      </c>
      <c r="S3179" t="str">
        <f t="shared" si="1662"/>
        <v>1.74656766392262i</v>
      </c>
      <c r="T3179" t="str">
        <f t="shared" si="1663"/>
        <v>0.208464868668584-0.0479166445312543i</v>
      </c>
      <c r="U3179" t="e">
        <f t="shared" si="1664"/>
        <v>#DIV/0!</v>
      </c>
      <c r="V3179" t="str">
        <f t="shared" si="1665"/>
        <v>0.0000833333333333333-0.000213058826093568i</v>
      </c>
      <c r="W3179" t="e">
        <f t="shared" si="1666"/>
        <v>#DIV/0!</v>
      </c>
      <c r="X3179" t="e">
        <f t="shared" si="1667"/>
        <v>#DIV/0!</v>
      </c>
      <c r="Y3179" t="str">
        <f t="shared" si="1668"/>
        <v>0.00096+5.31934468105824i</v>
      </c>
      <c r="Z3179" t="e">
        <f t="shared" si="1669"/>
        <v>#DIV/0!</v>
      </c>
      <c r="AA3179" t="e">
        <f t="shared" si="1670"/>
        <v>#DIV/0!</v>
      </c>
      <c r="AB3179" t="str">
        <f t="shared" si="1671"/>
        <v>0.118957371477528-0.0273429193123324i</v>
      </c>
      <c r="AC3179" t="str">
        <f t="shared" si="1672"/>
        <v>0.994541300370813-0.120352680803559i</v>
      </c>
      <c r="AD3179" t="str">
        <f t="shared" si="1673"/>
        <v>0.121162969254437-0.0128306699215849i</v>
      </c>
      <c r="AE3179" t="e">
        <f t="shared" si="1674"/>
        <v>#DIV/0!</v>
      </c>
      <c r="AF3179" t="str">
        <f t="shared" si="1675"/>
        <v>-18.9399635945402-2.76654350302263i</v>
      </c>
      <c r="AG3179" t="e">
        <f t="shared" si="1676"/>
        <v>#DIV/0!</v>
      </c>
      <c r="AH3179" t="e">
        <f t="shared" si="1677"/>
        <v>#DIV/0!</v>
      </c>
      <c r="AI3179" t="e">
        <f t="shared" si="1678"/>
        <v>#DIV/0!</v>
      </c>
      <c r="AJ3179" t="e">
        <f t="shared" si="1679"/>
        <v>#DIV/0!</v>
      </c>
      <c r="AK3179"/>
      <c r="AL3179"/>
      <c r="AM3179"/>
      <c r="AN3179"/>
    </row>
    <row r="3180" spans="1:40" x14ac:dyDescent="0.3">
      <c r="A3180"/>
      <c r="B3180">
        <f t="shared" si="1680"/>
        <v>1246000</v>
      </c>
      <c r="C3180" s="186" t="str">
        <f t="shared" si="1648"/>
        <v>-0.000313513304740807+0.00247456701900692i</v>
      </c>
      <c r="D3180" s="158" t="str">
        <f t="shared" si="1649"/>
        <v>-7.50227631619117-0.93102788790662i</v>
      </c>
      <c r="E3180" t="str">
        <f t="shared" si="1650"/>
        <v>60.9677404392964-1274.41029670783i</v>
      </c>
      <c r="F3180" t="str">
        <f t="shared" si="1651"/>
        <v>0.97824426706802+0.12391298718074i</v>
      </c>
      <c r="G3180" t="str">
        <f t="shared" si="1646"/>
        <v>0.97824426706802+0.12391298718074i</v>
      </c>
      <c r="H3180" t="str">
        <f t="shared" si="1652"/>
        <v>11.4384379752696+1.83342680484326i</v>
      </c>
      <c r="I3180" t="str">
        <f t="shared" si="1653"/>
        <v>4893.0305579661i</v>
      </c>
      <c r="J3180" t="str">
        <f t="shared" si="1647"/>
        <v>-5928.89215484196+1043.3820073318i</v>
      </c>
      <c r="K3180" t="str">
        <f t="shared" si="1654"/>
        <v>0.140873138562863-0.800494584135299i</v>
      </c>
      <c r="L3180" t="str">
        <f t="shared" si="1655"/>
        <v>0.0361475125946827-0.169753599359345i</v>
      </c>
      <c r="M3180" t="str">
        <f t="shared" si="1656"/>
        <v>0.177020651157546-0.970248183494644i</v>
      </c>
      <c r="N3180" t="str">
        <f t="shared" si="1657"/>
        <v>-15.9283814502157i</v>
      </c>
      <c r="O3180" t="str">
        <f t="shared" si="1658"/>
        <v>-0.975806104244098+0.218637706994829i</v>
      </c>
      <c r="P3180" t="str">
        <f t="shared" si="1659"/>
        <v>1.9758061042441-0.218637706994829i</v>
      </c>
      <c r="Q3180" t="str">
        <f t="shared" si="1660"/>
        <v>-1.9758061042441+16.1470191572105i</v>
      </c>
      <c r="R3180" t="str">
        <f t="shared" si="1661"/>
        <v>-0.0280926423819606-0.118926005552174i</v>
      </c>
      <c r="S3180" t="str">
        <f t="shared" si="1662"/>
        <v>1.74797052951613i</v>
      </c>
      <c r="T3180" t="str">
        <f t="shared" si="1663"/>
        <v>0.207879152898272-0.0491051109799029i</v>
      </c>
      <c r="U3180" t="e">
        <f t="shared" si="1664"/>
        <v>#DIV/0!</v>
      </c>
      <c r="V3180" t="str">
        <f t="shared" si="1665"/>
        <v>0.0000833333333333333-0.000212887831851117i</v>
      </c>
      <c r="W3180" t="e">
        <f t="shared" si="1666"/>
        <v>#DIV/0!</v>
      </c>
      <c r="X3180" t="e">
        <f t="shared" si="1667"/>
        <v>#DIV/0!</v>
      </c>
      <c r="Y3180" t="str">
        <f t="shared" si="1668"/>
        <v>0.00096+5.32361724706712i</v>
      </c>
      <c r="Z3180" t="e">
        <f t="shared" si="1669"/>
        <v>#DIV/0!</v>
      </c>
      <c r="AA3180" t="e">
        <f t="shared" si="1670"/>
        <v>#DIV/0!</v>
      </c>
      <c r="AB3180" t="str">
        <f t="shared" si="1671"/>
        <v>0.118623141499526-0.0280210999848045i</v>
      </c>
      <c r="AC3180" t="str">
        <f t="shared" si="1672"/>
        <v>0.993811324390821-0.120054200925804i</v>
      </c>
      <c r="AD3180" t="str">
        <f t="shared" si="1673"/>
        <v>0.121002118613531-0.0135783191367832i</v>
      </c>
      <c r="AE3180" t="e">
        <f t="shared" si="1674"/>
        <v>#DIV/0!</v>
      </c>
      <c r="AF3180" t="str">
        <f t="shared" si="1675"/>
        <v>-18.9407142914608-2.76445469274988i</v>
      </c>
      <c r="AG3180" t="e">
        <f t="shared" si="1676"/>
        <v>#DIV/0!</v>
      </c>
      <c r="AH3180" t="e">
        <f t="shared" si="1677"/>
        <v>#DIV/0!</v>
      </c>
      <c r="AI3180" t="e">
        <f t="shared" si="1678"/>
        <v>#DIV/0!</v>
      </c>
      <c r="AJ3180" t="e">
        <f t="shared" si="1679"/>
        <v>#DIV/0!</v>
      </c>
      <c r="AK3180"/>
      <c r="AL3180"/>
      <c r="AM3180"/>
      <c r="AN3180"/>
    </row>
    <row r="3181" spans="1:40" x14ac:dyDescent="0.3">
      <c r="A3181"/>
      <c r="B3181">
        <f t="shared" si="1680"/>
        <v>1247000</v>
      </c>
      <c r="C3181" s="186" t="str">
        <f t="shared" si="1648"/>
        <v>-0.00031302568459265+0.00247266814205217i</v>
      </c>
      <c r="D3181" s="158" t="str">
        <f t="shared" si="1649"/>
        <v>-7.50253199883069-0.930326128641819i</v>
      </c>
      <c r="E3181" t="str">
        <f t="shared" si="1650"/>
        <v>60.8702194173945-1273.39297737678i</v>
      </c>
      <c r="F3181" t="str">
        <f t="shared" si="1651"/>
        <v>0.97827810459767+0.123819554486637i</v>
      </c>
      <c r="G3181" t="str">
        <f t="shared" si="1646"/>
        <v>0.97827810459767+0.123819554486637i</v>
      </c>
      <c r="H3181" t="str">
        <f t="shared" si="1652"/>
        <v>11.4389312559866+1.83204280050273i</v>
      </c>
      <c r="I3181" t="str">
        <f t="shared" si="1653"/>
        <v>4896.95754878309i</v>
      </c>
      <c r="J3181" t="str">
        <f t="shared" si="1647"/>
        <v>-5938.41426034169+1044.21939257043i</v>
      </c>
      <c r="K3181" t="str">
        <f t="shared" si="1654"/>
        <v>0.140653989939324-0.799890966948595i</v>
      </c>
      <c r="L3181" t="str">
        <f t="shared" si="1655"/>
        <v>0.036092070605516-0.169629266177753i</v>
      </c>
      <c r="M3181" t="str">
        <f t="shared" si="1656"/>
        <v>0.17674606054484-0.969520233126348i</v>
      </c>
      <c r="N3181" t="str">
        <f t="shared" si="1657"/>
        <v>-15.9411650629366i</v>
      </c>
      <c r="O3181" t="str">
        <f t="shared" si="1658"/>
        <v>-0.972931468198435+0.231093829838093i</v>
      </c>
      <c r="P3181" t="str">
        <f t="shared" si="1659"/>
        <v>1.97293146819844-0.231093829838093i</v>
      </c>
      <c r="Q3181" t="str">
        <f t="shared" si="1660"/>
        <v>-1.97293146819844+16.1722588927747i</v>
      </c>
      <c r="R3181" t="str">
        <f t="shared" si="1661"/>
        <v>-0.0287444557115039-0.118488124614743i</v>
      </c>
      <c r="S3181" t="str">
        <f t="shared" si="1662"/>
        <v>1.74937339510965i</v>
      </c>
      <c r="T3181" t="str">
        <f t="shared" si="1663"/>
        <v>0.207279972837468-0.0502847860786125i</v>
      </c>
      <c r="U3181" t="e">
        <f t="shared" si="1664"/>
        <v>#DIV/0!</v>
      </c>
      <c r="V3181" t="str">
        <f t="shared" si="1665"/>
        <v>0.0000833333333333333-0.000212717111857652i</v>
      </c>
      <c r="W3181" t="e">
        <f t="shared" si="1666"/>
        <v>#DIV/0!</v>
      </c>
      <c r="X3181" t="e">
        <f t="shared" si="1667"/>
        <v>#DIV/0!</v>
      </c>
      <c r="Y3181" t="str">
        <f t="shared" si="1668"/>
        <v>0.00096+5.327889813076i</v>
      </c>
      <c r="Z3181" t="e">
        <f t="shared" si="1669"/>
        <v>#DIV/0!</v>
      </c>
      <c r="AA3181" t="e">
        <f t="shared" si="1670"/>
        <v>#DIV/0!</v>
      </c>
      <c r="AB3181" t="str">
        <f t="shared" si="1671"/>
        <v>0.118281228324754-0.0286942640044125i</v>
      </c>
      <c r="AC3181" t="str">
        <f t="shared" si="1672"/>
        <v>0.993086071615858-0.1197476421829i</v>
      </c>
      <c r="AD3181" t="str">
        <f t="shared" si="1673"/>
        <v>0.120831912220298-0.0143239622648571i</v>
      </c>
      <c r="AE3181" t="e">
        <f t="shared" si="1674"/>
        <v>#DIV/0!</v>
      </c>
      <c r="AF3181" t="str">
        <f t="shared" si="1675"/>
        <v>-18.9414632548173-2.76236892914455i</v>
      </c>
      <c r="AG3181" t="e">
        <f t="shared" si="1676"/>
        <v>#DIV/0!</v>
      </c>
      <c r="AH3181" t="e">
        <f t="shared" si="1677"/>
        <v>#DIV/0!</v>
      </c>
      <c r="AI3181" t="e">
        <f t="shared" si="1678"/>
        <v>#DIV/0!</v>
      </c>
      <c r="AJ3181" t="e">
        <f t="shared" si="1679"/>
        <v>#DIV/0!</v>
      </c>
      <c r="AK3181"/>
      <c r="AL3181"/>
      <c r="AM3181"/>
      <c r="AN3181"/>
    </row>
    <row r="3182" spans="1:40" x14ac:dyDescent="0.3">
      <c r="A3182"/>
      <c r="B3182">
        <f t="shared" si="1680"/>
        <v>1248000</v>
      </c>
      <c r="C3182" s="186" t="str">
        <f t="shared" si="1648"/>
        <v>-0.00031253918955005+0.00247077211095993i</v>
      </c>
      <c r="D3182" s="158" t="str">
        <f t="shared" si="1649"/>
        <v>-7.50278709152481-0.929625390578865i</v>
      </c>
      <c r="E3182" t="str">
        <f t="shared" si="1650"/>
        <v>60.7729320156463-1272.37727720672i</v>
      </c>
      <c r="F3182" t="str">
        <f t="shared" si="1651"/>
        <v>0.978311864052816+0.123726257838638i</v>
      </c>
      <c r="G3182" t="str">
        <f t="shared" si="1646"/>
        <v>0.978311864052816+0.123726257838638i</v>
      </c>
      <c r="H3182" t="str">
        <f t="shared" si="1652"/>
        <v>11.4394233983624+1.83066081522717i</v>
      </c>
      <c r="I3182" t="str">
        <f t="shared" si="1653"/>
        <v>4900.88453960008i</v>
      </c>
      <c r="J3182" t="str">
        <f t="shared" si="1647"/>
        <v>-5947.94400491523+1045.05677780906i</v>
      </c>
      <c r="K3182" t="str">
        <f t="shared" si="1654"/>
        <v>0.140435347099157-0.799288228729365i</v>
      </c>
      <c r="L3182" t="str">
        <f t="shared" si="1655"/>
        <v>0.0360367541525365-0.169505105559085i</v>
      </c>
      <c r="M3182" t="str">
        <f t="shared" si="1656"/>
        <v>0.176472101251693-0.96879333428845i</v>
      </c>
      <c r="N3182" t="str">
        <f t="shared" si="1657"/>
        <v>-15.9539486756575i</v>
      </c>
      <c r="O3182" t="str">
        <f t="shared" si="1658"/>
        <v>-0.969897837123731+0.243512187667698i</v>
      </c>
      <c r="P3182" t="str">
        <f t="shared" si="1659"/>
        <v>1.96989783712373-0.243512187667698i</v>
      </c>
      <c r="Q3182" t="str">
        <f t="shared" si="1660"/>
        <v>-1.96989783712373+16.1974608633252i</v>
      </c>
      <c r="R3182" t="str">
        <f t="shared" si="1661"/>
        <v>-0.0293901309536508-0.118043333943443i</v>
      </c>
      <c r="S3182" t="str">
        <f t="shared" si="1662"/>
        <v>1.75077626070316i</v>
      </c>
      <c r="T3182" t="str">
        <f t="shared" si="1663"/>
        <v>0.206667466802436-0.0514555435726089i</v>
      </c>
      <c r="U3182" t="e">
        <f t="shared" si="1664"/>
        <v>#DIV/0!</v>
      </c>
      <c r="V3182" t="str">
        <f t="shared" si="1665"/>
        <v>0.0000833333333333333-0.00021254666545392i</v>
      </c>
      <c r="W3182" t="e">
        <f t="shared" si="1666"/>
        <v>#DIV/0!</v>
      </c>
      <c r="X3182" t="e">
        <f t="shared" si="1667"/>
        <v>#DIV/0!</v>
      </c>
      <c r="Y3182" t="str">
        <f t="shared" si="1668"/>
        <v>0.00096+5.33216237908488i</v>
      </c>
      <c r="Z3182" t="e">
        <f t="shared" si="1669"/>
        <v>#DIV/0!</v>
      </c>
      <c r="AA3182" t="e">
        <f t="shared" si="1670"/>
        <v>#DIV/0!</v>
      </c>
      <c r="AB3182" t="str">
        <f t="shared" si="1671"/>
        <v>0.117931710881326-0.0293623393257504i</v>
      </c>
      <c r="AC3182" t="str">
        <f t="shared" si="1672"/>
        <v>0.992365618205532-0.119433089121542i</v>
      </c>
      <c r="AD3182" t="str">
        <f t="shared" si="1673"/>
        <v>0.120652373394278-0.0150674845914796i</v>
      </c>
      <c r="AE3182" t="e">
        <f t="shared" si="1674"/>
        <v>#DIV/0!</v>
      </c>
      <c r="AF3182" t="str">
        <f t="shared" si="1675"/>
        <v>-18.9422104898872-2.76028620580604i</v>
      </c>
      <c r="AG3182" t="e">
        <f t="shared" si="1676"/>
        <v>#DIV/0!</v>
      </c>
      <c r="AH3182" t="e">
        <f t="shared" si="1677"/>
        <v>#DIV/0!</v>
      </c>
      <c r="AI3182" t="e">
        <f t="shared" si="1678"/>
        <v>#DIV/0!</v>
      </c>
      <c r="AJ3182" t="e">
        <f t="shared" si="1679"/>
        <v>#DIV/0!</v>
      </c>
      <c r="AK3182"/>
      <c r="AL3182"/>
      <c r="AM3182"/>
      <c r="AN3182"/>
    </row>
    <row r="3183" spans="1:40" x14ac:dyDescent="0.3">
      <c r="A3183"/>
      <c r="B3183">
        <f t="shared" si="1680"/>
        <v>1249000</v>
      </c>
      <c r="C3183" s="186" t="str">
        <f t="shared" si="1648"/>
        <v>-0.000312053816190761+0.00246887891949397i</v>
      </c>
      <c r="D3183" s="158" t="str">
        <f t="shared" si="1649"/>
        <v>-7.50304159606788-0.928925671579158i</v>
      </c>
      <c r="E3183" t="str">
        <f t="shared" si="1650"/>
        <v>60.6758774890029-1271.36319234408i</v>
      </c>
      <c r="F3183" t="str">
        <f t="shared" si="1651"/>
        <v>0.978345545670924+0.123633096951558i</v>
      </c>
      <c r="G3183" t="str">
        <f t="shared" si="1646"/>
        <v>0.978345545670924+0.123633096951558i</v>
      </c>
      <c r="H3183" t="str">
        <f t="shared" si="1652"/>
        <v>11.4399144058601+1.82928084477134i</v>
      </c>
      <c r="I3183" t="str">
        <f t="shared" si="1653"/>
        <v>4904.81153041707i</v>
      </c>
      <c r="J3183" t="str">
        <f t="shared" si="1647"/>
        <v>-5957.48138856257+1045.89416304769i</v>
      </c>
      <c r="K3183" t="str">
        <f t="shared" si="1654"/>
        <v>0.140217208503411-0.79868636763506i</v>
      </c>
      <c r="L3183" t="str">
        <f t="shared" si="1655"/>
        <v>0.0359815628629889-0.169381117168043i</v>
      </c>
      <c r="M3183" t="str">
        <f t="shared" si="1656"/>
        <v>0.1761987713664-0.968067484803103i</v>
      </c>
      <c r="N3183" t="str">
        <f t="shared" si="1657"/>
        <v>-15.9667322883784i</v>
      </c>
      <c r="O3183" t="str">
        <f t="shared" si="1658"/>
        <v>-0.966705706771513+0.255890751093878i</v>
      </c>
      <c r="P3183" t="str">
        <f t="shared" si="1659"/>
        <v>1.96670570677151-0.255890751093878i</v>
      </c>
      <c r="Q3183" t="str">
        <f t="shared" si="1660"/>
        <v>-1.96670570677151+16.2226230394723i</v>
      </c>
      <c r="R3183" t="str">
        <f t="shared" si="1661"/>
        <v>-0.0300296120448666-0.117591729324482i</v>
      </c>
      <c r="S3183" t="str">
        <f t="shared" si="1662"/>
        <v>1.75217912629667i</v>
      </c>
      <c r="T3183" t="str">
        <f t="shared" si="1663"/>
        <v>0.206041773547485-0.0526172593958023i</v>
      </c>
      <c r="U3183" t="e">
        <f t="shared" si="1664"/>
        <v>#DIV/0!</v>
      </c>
      <c r="V3183" t="str">
        <f t="shared" si="1665"/>
        <v>0.0000833333333333333-0.00021237649198278i</v>
      </c>
      <c r="W3183" t="e">
        <f t="shared" si="1666"/>
        <v>#DIV/0!</v>
      </c>
      <c r="X3183" t="e">
        <f t="shared" si="1667"/>
        <v>#DIV/0!</v>
      </c>
      <c r="Y3183" t="str">
        <f t="shared" si="1668"/>
        <v>0.00096+5.33643494509377i</v>
      </c>
      <c r="Z3183" t="e">
        <f t="shared" si="1669"/>
        <v>#DIV/0!</v>
      </c>
      <c r="AA3183" t="e">
        <f t="shared" si="1670"/>
        <v>#DIV/0!</v>
      </c>
      <c r="AB3183" t="str">
        <f t="shared" si="1671"/>
        <v>0.117574668347322-0.0300252551523525i</v>
      </c>
      <c r="AC3183" t="str">
        <f t="shared" si="1672"/>
        <v>0.991650038870701-0.119110626531358i</v>
      </c>
      <c r="AD3183" t="str">
        <f t="shared" si="1673"/>
        <v>0.120463526807055-0.0158087716287894i</v>
      </c>
      <c r="AE3183" t="e">
        <f t="shared" si="1674"/>
        <v>#DIV/0!</v>
      </c>
      <c r="AF3183" t="str">
        <f t="shared" si="1675"/>
        <v>-18.942956001928-2.7582065163505i</v>
      </c>
      <c r="AG3183" t="e">
        <f t="shared" si="1676"/>
        <v>#DIV/0!</v>
      </c>
      <c r="AH3183" t="e">
        <f t="shared" si="1677"/>
        <v>#DIV/0!</v>
      </c>
      <c r="AI3183" t="e">
        <f t="shared" si="1678"/>
        <v>#DIV/0!</v>
      </c>
      <c r="AJ3183" t="e">
        <f t="shared" si="1679"/>
        <v>#DIV/0!</v>
      </c>
      <c r="AK3183"/>
      <c r="AL3183"/>
      <c r="AM3183"/>
      <c r="AN3183"/>
    </row>
    <row r="3184" spans="1:40" x14ac:dyDescent="0.3">
      <c r="A3184"/>
      <c r="B3184">
        <f t="shared" si="1680"/>
        <v>1250000</v>
      </c>
      <c r="C3184" s="186" t="str">
        <f t="shared" si="1648"/>
        <v>-0.000311569561105427+0.00246698856143587i</v>
      </c>
      <c r="D3184" s="158" t="str">
        <f t="shared" si="1649"/>
        <v>-7.50329551424767-0.92822696950983i</v>
      </c>
      <c r="E3184" t="str">
        <f t="shared" si="1650"/>
        <v>60.5790550953827-1270.35071894752i</v>
      </c>
      <c r="F3184" t="str">
        <f t="shared" si="1651"/>
        <v>0.978379149688591+0.123540071540979i</v>
      </c>
      <c r="G3184" t="str">
        <f t="shared" si="1646"/>
        <v>0.978379149688591+0.123540071540979i</v>
      </c>
      <c r="H3184" t="str">
        <f t="shared" si="1652"/>
        <v>11.44040428193+1.82790288490148i</v>
      </c>
      <c r="I3184" t="str">
        <f t="shared" si="1653"/>
        <v>4908.73852123405i</v>
      </c>
      <c r="J3184" t="str">
        <f t="shared" si="1647"/>
        <v>-5967.02641128372+1046.73154828631i</v>
      </c>
      <c r="K3184" t="str">
        <f t="shared" si="1654"/>
        <v>0.139999572618917-0.798085381828017i</v>
      </c>
      <c r="L3184" t="str">
        <f t="shared" si="1655"/>
        <v>0.0359264963654771-0.169257300670111i</v>
      </c>
      <c r="M3184" t="str">
        <f t="shared" si="1656"/>
        <v>0.175926068984394-0.967342682498128i</v>
      </c>
      <c r="N3184" t="str">
        <f t="shared" si="1657"/>
        <v>-15.9795159010993i</v>
      </c>
      <c r="O3184" t="str">
        <f t="shared" si="1658"/>
        <v>-0.963355598795027+0.268227497230009i</v>
      </c>
      <c r="P3184" t="str">
        <f t="shared" si="1659"/>
        <v>1.96335559879503-0.268227497230009i</v>
      </c>
      <c r="Q3184" t="str">
        <f t="shared" si="1660"/>
        <v>-1.96335559879503+16.2477433983293i</v>
      </c>
      <c r="R3184" t="str">
        <f t="shared" si="1661"/>
        <v>-0.030662844335643-0.117133406469809i</v>
      </c>
      <c r="S3184" t="str">
        <f t="shared" si="1662"/>
        <v>1.75358199189017i</v>
      </c>
      <c r="T3184" t="str">
        <f t="shared" si="1663"/>
        <v>0.205403032234209-0.0537698116471151i</v>
      </c>
      <c r="U3184" t="e">
        <f t="shared" si="1664"/>
        <v>#DIV/0!</v>
      </c>
      <c r="V3184" t="str">
        <f t="shared" si="1665"/>
        <v>0.0000833333333333333-0.000212206590789194i</v>
      </c>
      <c r="W3184" t="e">
        <f t="shared" si="1666"/>
        <v>#DIV/0!</v>
      </c>
      <c r="X3184" t="e">
        <f t="shared" si="1667"/>
        <v>#DIV/0!</v>
      </c>
      <c r="Y3184" t="str">
        <f t="shared" si="1668"/>
        <v>0.00096+5.34070751110265i</v>
      </c>
      <c r="Z3184" t="e">
        <f t="shared" si="1669"/>
        <v>#DIV/0!</v>
      </c>
      <c r="AA3184" t="e">
        <f t="shared" si="1670"/>
        <v>#DIV/0!</v>
      </c>
      <c r="AB3184" t="str">
        <f t="shared" si="1671"/>
        <v>0.117210180133233-0.0306829419231851i</v>
      </c>
      <c r="AC3184" t="str">
        <f t="shared" si="1672"/>
        <v>0.990939406888884-0.118780339423593i</v>
      </c>
      <c r="AD3184" t="str">
        <f t="shared" si="1673"/>
        <v>0.120265398481364-0.0165477091300031i</v>
      </c>
      <c r="AE3184" t="e">
        <f t="shared" si="1674"/>
        <v>#DIV/0!</v>
      </c>
      <c r="AF3184" t="str">
        <f t="shared" si="1675"/>
        <v>-18.9436997961777-2.75612985441131i</v>
      </c>
      <c r="AG3184" t="e">
        <f t="shared" si="1676"/>
        <v>#DIV/0!</v>
      </c>
      <c r="AH3184" t="e">
        <f t="shared" si="1677"/>
        <v>#DIV/0!</v>
      </c>
      <c r="AI3184" t="e">
        <f t="shared" si="1678"/>
        <v>#DIV/0!</v>
      </c>
      <c r="AJ3184" t="e">
        <f t="shared" si="1679"/>
        <v>#DIV/0!</v>
      </c>
      <c r="AK3184"/>
      <c r="AL3184"/>
      <c r="AM3184"/>
      <c r="AN3184"/>
    </row>
    <row r="3185" spans="1:40" x14ac:dyDescent="0.3">
      <c r="A3185"/>
      <c r="B3185">
        <f t="shared" si="1680"/>
        <v>1251000</v>
      </c>
      <c r="C3185" s="186" t="str">
        <f t="shared" si="1648"/>
        <v>-0.000311086420897485+0.0024651010305848i</v>
      </c>
      <c r="D3185" s="158" t="str">
        <f t="shared" si="1649"/>
        <v>-7.50354884784513-0.927529282243658i</v>
      </c>
      <c r="E3185" t="str">
        <f t="shared" si="1650"/>
        <v>60.4824640956553-1269.33985318784i</v>
      </c>
      <c r="F3185" t="str">
        <f t="shared" si="1651"/>
        <v>0.978412676341511+0.123447181323236i</v>
      </c>
      <c r="G3185" t="str">
        <f t="shared" si="1646"/>
        <v>0.978412676341511+0.123447181323236i</v>
      </c>
      <c r="H3185" t="str">
        <f t="shared" si="1652"/>
        <v>11.4408930300092+1.82652693139506i</v>
      </c>
      <c r="I3185" t="str">
        <f t="shared" si="1653"/>
        <v>4912.66551205104i</v>
      </c>
      <c r="J3185" t="str">
        <f t="shared" si="1647"/>
        <v>-5976.57907307868+1047.56893352494i</v>
      </c>
      <c r="K3185" t="str">
        <f t="shared" si="1654"/>
        <v>0.139782437918269-0.797485269475449i</v>
      </c>
      <c r="L3185" t="str">
        <f t="shared" si="1655"/>
        <v>0.0358715542899586-0.169133655731558i</v>
      </c>
      <c r="M3185" t="str">
        <f t="shared" si="1656"/>
        <v>0.175653992208228-0.966618925207007i</v>
      </c>
      <c r="N3185" t="str">
        <f t="shared" si="1657"/>
        <v>-15.9922995138201i</v>
      </c>
      <c r="O3185" t="str">
        <f t="shared" si="1658"/>
        <v>-0.959848060664016+0.280520410023098i</v>
      </c>
      <c r="P3185" t="str">
        <f t="shared" si="1659"/>
        <v>1.95984806066402-0.280520410023098i</v>
      </c>
      <c r="Q3185" t="str">
        <f t="shared" si="1660"/>
        <v>-1.95984806066402+16.2728199238432i</v>
      </c>
      <c r="R3185" t="str">
        <f t="shared" si="1661"/>
        <v>-0.0312897745712409-0.116668461000432i</v>
      </c>
      <c r="S3185" t="str">
        <f t="shared" si="1662"/>
        <v>1.75498485748369i</v>
      </c>
      <c r="T3185" t="str">
        <f t="shared" si="1663"/>
        <v>0.204751382401685-0.054913080566606i</v>
      </c>
      <c r="U3185" t="e">
        <f t="shared" si="1664"/>
        <v>#DIV/0!</v>
      </c>
      <c r="V3185" t="str">
        <f t="shared" si="1665"/>
        <v>0.0000833333333333333-0.000212036961220217i</v>
      </c>
      <c r="W3185" t="e">
        <f t="shared" si="1666"/>
        <v>#DIV/0!</v>
      </c>
      <c r="X3185" t="e">
        <f t="shared" si="1667"/>
        <v>#DIV/0!</v>
      </c>
      <c r="Y3185" t="str">
        <f t="shared" si="1668"/>
        <v>0.00096+5.34498007711153i</v>
      </c>
      <c r="Z3185" t="e">
        <f t="shared" si="1669"/>
        <v>#DIV/0!</v>
      </c>
      <c r="AA3185" t="e">
        <f t="shared" si="1670"/>
        <v>#DIV/0!</v>
      </c>
      <c r="AB3185" t="str">
        <f t="shared" si="1671"/>
        <v>0.116838325864953-0.0313353312990219i</v>
      </c>
      <c r="AC3185" t="str">
        <f t="shared" si="1672"/>
        <v>0.990233794119839-0.118442313010408i</v>
      </c>
      <c r="AD3185" t="str">
        <f t="shared" si="1673"/>
        <v>0.120058015790064-0.0172841831040714i</v>
      </c>
      <c r="AE3185" t="e">
        <f t="shared" si="1674"/>
        <v>#DIV/0!</v>
      </c>
      <c r="AF3185" t="str">
        <f t="shared" si="1675"/>
        <v>-18.9444418778543-2.75405621363872i</v>
      </c>
      <c r="AG3185" t="e">
        <f t="shared" si="1676"/>
        <v>#DIV/0!</v>
      </c>
      <c r="AH3185" t="e">
        <f t="shared" si="1677"/>
        <v>#DIV/0!</v>
      </c>
      <c r="AI3185" t="e">
        <f t="shared" si="1678"/>
        <v>#DIV/0!</v>
      </c>
      <c r="AJ3185" t="e">
        <f t="shared" si="1679"/>
        <v>#DIV/0!</v>
      </c>
      <c r="AK3185"/>
      <c r="AL3185"/>
      <c r="AM3185"/>
      <c r="AN3185"/>
    </row>
    <row r="3186" spans="1:40" x14ac:dyDescent="0.3">
      <c r="A3186"/>
      <c r="B3186">
        <f t="shared" si="1680"/>
        <v>1252000</v>
      </c>
      <c r="C3186" s="186" t="str">
        <f t="shared" si="1648"/>
        <v>-0.000310604392183111+0.00246321632075756i</v>
      </c>
      <c r="D3186" s="158" t="str">
        <f t="shared" si="1649"/>
        <v>-7.50380159863462-0.926832607659014i</v>
      </c>
      <c r="E3186" t="str">
        <f t="shared" si="1650"/>
        <v>60.3861037536259-1268.33059124791i</v>
      </c>
      <c r="F3186" t="str">
        <f t="shared" si="1651"/>
        <v>0.978446125864506+0.123354426015412i</v>
      </c>
      <c r="G3186" t="str">
        <f t="shared" si="1646"/>
        <v>0.978446125864506+0.123354426015412i</v>
      </c>
      <c r="H3186" t="str">
        <f t="shared" si="1652"/>
        <v>11.4413806535222+1.82515298004078i</v>
      </c>
      <c r="I3186" t="str">
        <f t="shared" si="1653"/>
        <v>4916.59250286803i</v>
      </c>
      <c r="J3186" t="str">
        <f t="shared" si="1647"/>
        <v>-5986.13937394744+1048.40631876357i</v>
      </c>
      <c r="K3186" t="str">
        <f t="shared" si="1654"/>
        <v>0.139565802879791-0.796886028749425i</v>
      </c>
      <c r="L3186" t="str">
        <f t="shared" si="1655"/>
        <v>0.0358167362677385-0.169010182019435i</v>
      </c>
      <c r="M3186" t="str">
        <f t="shared" si="1656"/>
        <v>0.175382539147529-0.96589621076886i</v>
      </c>
      <c r="N3186" t="str">
        <f t="shared" si="1657"/>
        <v>-16.005083126541i</v>
      </c>
      <c r="O3186" t="str">
        <f t="shared" si="1658"/>
        <v>-0.956183665575148+0.292767480583609i</v>
      </c>
      <c r="P3186" t="str">
        <f t="shared" si="1659"/>
        <v>1.95618366557515-0.292767480583609i</v>
      </c>
      <c r="Q3186" t="str">
        <f t="shared" si="1660"/>
        <v>-1.95618366557515+16.2978506071246i</v>
      </c>
      <c r="R3186" t="str">
        <f t="shared" si="1661"/>
        <v>-0.0319103508724484-0.116196988430354i</v>
      </c>
      <c r="S3186" t="str">
        <f t="shared" si="1662"/>
        <v>1.7563877230772i</v>
      </c>
      <c r="T3186" t="str">
        <f t="shared" si="1663"/>
        <v>0.204086963937617-0.0560469485114542i</v>
      </c>
      <c r="U3186" t="e">
        <f t="shared" si="1664"/>
        <v>#DIV/0!</v>
      </c>
      <c r="V3186" t="str">
        <f t="shared" si="1665"/>
        <v>0.0000833333333333333-0.000211867602624994i</v>
      </c>
      <c r="W3186" t="e">
        <f t="shared" si="1666"/>
        <v>#DIV/0!</v>
      </c>
      <c r="X3186" t="e">
        <f t="shared" si="1667"/>
        <v>#DIV/0!</v>
      </c>
      <c r="Y3186" t="str">
        <f t="shared" si="1668"/>
        <v>0.00096+5.34925264312041i</v>
      </c>
      <c r="Z3186" t="e">
        <f t="shared" si="1669"/>
        <v>#DIV/0!</v>
      </c>
      <c r="AA3186" t="e">
        <f t="shared" si="1670"/>
        <v>#DIV/0!</v>
      </c>
      <c r="AB3186" t="str">
        <f t="shared" si="1671"/>
        <v>0.116459185367317-0.0319823561487398i</v>
      </c>
      <c r="AC3186" t="str">
        <f t="shared" si="1672"/>
        <v>0.989533271021245-0.118096632684806i</v>
      </c>
      <c r="AD3186" t="str">
        <f t="shared" si="1673"/>
        <v>0.119841407454997-0.0180180798303992i</v>
      </c>
      <c r="AE3186" t="e">
        <f t="shared" si="1674"/>
        <v>#DIV/0!</v>
      </c>
      <c r="AF3186" t="str">
        <f t="shared" si="1675"/>
        <v>-18.9451822521568-2.75198558769979i</v>
      </c>
      <c r="AG3186" t="e">
        <f t="shared" si="1676"/>
        <v>#DIV/0!</v>
      </c>
      <c r="AH3186" t="e">
        <f t="shared" si="1677"/>
        <v>#DIV/0!</v>
      </c>
      <c r="AI3186" t="e">
        <f t="shared" si="1678"/>
        <v>#DIV/0!</v>
      </c>
      <c r="AJ3186" t="e">
        <f t="shared" si="1679"/>
        <v>#DIV/0!</v>
      </c>
      <c r="AK3186"/>
      <c r="AL3186"/>
      <c r="AM3186"/>
      <c r="AN3186"/>
    </row>
    <row r="3187" spans="1:40" x14ac:dyDescent="0.3">
      <c r="A3187"/>
      <c r="B3187">
        <f t="shared" si="1680"/>
        <v>1253000</v>
      </c>
      <c r="C3187" s="186" t="str">
        <f t="shared" si="1648"/>
        <v>-0.00031012347159117+0.00246133442578839i</v>
      </c>
      <c r="D3187" s="158" t="str">
        <f t="shared" si="1649"/>
        <v>-7.50405376838366-0.926136943639899i</v>
      </c>
      <c r="E3187" t="str">
        <f t="shared" si="1650"/>
        <v>60.2899733360246-1267.32292932267i</v>
      </c>
      <c r="F3187" t="str">
        <f t="shared" si="1651"/>
        <v>0.978479498491494+0.12326180533534i</v>
      </c>
      <c r="G3187" t="str">
        <f t="shared" si="1646"/>
        <v>0.978479498491494+0.12326180533534i</v>
      </c>
      <c r="H3187" t="str">
        <f t="shared" si="1652"/>
        <v>11.4418671558803+1.82378102663854i</v>
      </c>
      <c r="I3187" t="str">
        <f t="shared" si="1653"/>
        <v>4920.51949368501i</v>
      </c>
      <c r="J3187" t="str">
        <f t="shared" si="1647"/>
        <v>-5995.70731389001+1049.2437040022i</v>
      </c>
      <c r="K3187" t="str">
        <f t="shared" si="1654"/>
        <v>0.139349665987516-0.796287657826852i</v>
      </c>
      <c r="L3187" t="str">
        <f t="shared" si="1655"/>
        <v>0.0357620419314639-0.168886879201569i</v>
      </c>
      <c r="M3187" t="str">
        <f t="shared" si="1656"/>
        <v>0.17511170791898-0.965174537028421i</v>
      </c>
      <c r="N3187" t="str">
        <f t="shared" si="1657"/>
        <v>-16.0178667392619i</v>
      </c>
      <c r="O3187" t="str">
        <f t="shared" si="1658"/>
        <v>-0.952363012358501+0.304966707513201i</v>
      </c>
      <c r="P3187" t="str">
        <f t="shared" si="1659"/>
        <v>1.9523630123585-0.304966707513201i</v>
      </c>
      <c r="Q3187" t="str">
        <f t="shared" si="1660"/>
        <v>-1.9523630123585+16.3228334467751i</v>
      </c>
      <c r="R3187" t="str">
        <f t="shared" si="1661"/>
        <v>-0.0325245227162934-0.115719084151151i</v>
      </c>
      <c r="S3187" t="str">
        <f t="shared" si="1662"/>
        <v>1.75779058867072i</v>
      </c>
      <c r="T3187" t="str">
        <f t="shared" si="1663"/>
        <v>0.203409917050488-0.0571712999317076i</v>
      </c>
      <c r="U3187" t="e">
        <f t="shared" si="1664"/>
        <v>#DIV/0!</v>
      </c>
      <c r="V3187" t="str">
        <f t="shared" si="1665"/>
        <v>0.0000833333333333333-0.000211698514354743i</v>
      </c>
      <c r="W3187" t="e">
        <f t="shared" si="1666"/>
        <v>#DIV/0!</v>
      </c>
      <c r="X3187" t="e">
        <f t="shared" si="1667"/>
        <v>#DIV/0!</v>
      </c>
      <c r="Y3187" t="str">
        <f t="shared" si="1668"/>
        <v>0.00096+5.35352520912929i</v>
      </c>
      <c r="Z3187" t="e">
        <f t="shared" si="1669"/>
        <v>#DIV/0!</v>
      </c>
      <c r="AA3187" t="e">
        <f t="shared" si="1670"/>
        <v>#DIV/0!</v>
      </c>
      <c r="AB3187" t="str">
        <f t="shared" si="1671"/>
        <v>0.116072838648206-0.0326239505354804i</v>
      </c>
      <c r="AC3187" t="str">
        <f t="shared" si="1672"/>
        <v>0.988837906664571-0.117743384001189i</v>
      </c>
      <c r="AD3187" t="str">
        <f t="shared" si="1673"/>
        <v>0.119615603545715-0.0187492858735566i</v>
      </c>
      <c r="AE3187" t="e">
        <f t="shared" si="1674"/>
        <v>#DIV/0!</v>
      </c>
      <c r="AF3187" t="str">
        <f t="shared" si="1675"/>
        <v>-18.945920924264-2.74991797027844i</v>
      </c>
      <c r="AG3187" t="e">
        <f t="shared" si="1676"/>
        <v>#DIV/0!</v>
      </c>
      <c r="AH3187" t="e">
        <f t="shared" si="1677"/>
        <v>#DIV/0!</v>
      </c>
      <c r="AI3187" t="e">
        <f t="shared" si="1678"/>
        <v>#DIV/0!</v>
      </c>
      <c r="AJ3187" t="e">
        <f t="shared" si="1679"/>
        <v>#DIV/0!</v>
      </c>
      <c r="AK3187"/>
      <c r="AL3187"/>
      <c r="AM3187"/>
      <c r="AN3187"/>
    </row>
    <row r="3188" spans="1:40" x14ac:dyDescent="0.3">
      <c r="A3188"/>
      <c r="B3188">
        <f t="shared" si="1680"/>
        <v>1254000</v>
      </c>
      <c r="C3188" s="186" t="str">
        <f t="shared" si="1648"/>
        <v>-0.000309643655763162+0.00245945533952904i</v>
      </c>
      <c r="D3188" s="158" t="str">
        <f t="shared" si="1649"/>
        <v>-7.50430535885327-0.925442288075901i</v>
      </c>
      <c r="E3188" t="str">
        <f t="shared" si="1650"/>
        <v>60.194072112491-1266.31686361907i</v>
      </c>
      <c r="F3188" t="str">
        <f t="shared" si="1651"/>
        <v>0.978512794455533+0.123169319001603i</v>
      </c>
      <c r="G3188" t="str">
        <f t="shared" si="1646"/>
        <v>0.978512794455533+0.123169319001603i</v>
      </c>
      <c r="H3188" t="str">
        <f t="shared" si="1652"/>
        <v>11.4423525404821+1.82241106699944i</v>
      </c>
      <c r="I3188" t="str">
        <f t="shared" si="1653"/>
        <v>4924.446484502i</v>
      </c>
      <c r="J3188" t="str">
        <f t="shared" si="1647"/>
        <v>-6005.28289290639+1050.08108924083i</v>
      </c>
      <c r="K3188" t="str">
        <f t="shared" si="1654"/>
        <v>0.139134025731161-0.795690154889468i</v>
      </c>
      <c r="L3188" t="str">
        <f t="shared" si="1655"/>
        <v>0.0357074709151179-0.168763746946565i</v>
      </c>
      <c r="M3188" t="str">
        <f t="shared" si="1656"/>
        <v>0.174841496646279-0.964453901836033i</v>
      </c>
      <c r="N3188" t="str">
        <f t="shared" si="1657"/>
        <v>-16.0306503519828i</v>
      </c>
      <c r="O3188" t="str">
        <f t="shared" si="1658"/>
        <v>-0.948386725379604+0.317116097232152i</v>
      </c>
      <c r="P3188" t="str">
        <f t="shared" si="1659"/>
        <v>1.9483867253796-0.317116097232152i</v>
      </c>
      <c r="Q3188" t="str">
        <f t="shared" si="1660"/>
        <v>-1.9483867253796+16.347766449215i</v>
      </c>
      <c r="R3188" t="str">
        <f t="shared" si="1661"/>
        <v>-0.0331322409168198-0.115234843417135i</v>
      </c>
      <c r="S3188" t="str">
        <f t="shared" si="1662"/>
        <v>1.75919345426423i</v>
      </c>
      <c r="T3188" t="str">
        <f t="shared" si="1663"/>
        <v>0.202720382242587-0.0582860213459749i</v>
      </c>
      <c r="U3188" t="e">
        <f t="shared" si="1664"/>
        <v>#DIV/0!</v>
      </c>
      <c r="V3188" t="str">
        <f t="shared" si="1665"/>
        <v>0.0000833333333333333-0.000211529695762753i</v>
      </c>
      <c r="W3188" t="e">
        <f t="shared" si="1666"/>
        <v>#DIV/0!</v>
      </c>
      <c r="X3188" t="e">
        <f t="shared" si="1667"/>
        <v>#DIV/0!</v>
      </c>
      <c r="Y3188" t="str">
        <f t="shared" si="1668"/>
        <v>0.00096+5.35779777513818i</v>
      </c>
      <c r="Z3188" t="e">
        <f t="shared" si="1669"/>
        <v>#DIV/0!</v>
      </c>
      <c r="AA3188" t="e">
        <f t="shared" si="1670"/>
        <v>#DIV/0!</v>
      </c>
      <c r="AB3188" t="str">
        <f t="shared" si="1671"/>
        <v>0.115679365883159-0.0332600497027783i</v>
      </c>
      <c r="AC3188" t="str">
        <f t="shared" si="1672"/>
        <v>0.988147768750999-0.117382652656494i</v>
      </c>
      <c r="AD3188" t="str">
        <f t="shared" si="1673"/>
        <v>0.119380635478066-0.0194776880980793i</v>
      </c>
      <c r="AE3188" t="e">
        <f t="shared" si="1674"/>
        <v>#DIV/0!</v>
      </c>
      <c r="AF3188" t="str">
        <f t="shared" si="1675"/>
        <v>-18.9466578993354-2.74785335507534i</v>
      </c>
      <c r="AG3188" t="e">
        <f t="shared" si="1676"/>
        <v>#DIV/0!</v>
      </c>
      <c r="AH3188" t="e">
        <f t="shared" si="1677"/>
        <v>#DIV/0!</v>
      </c>
      <c r="AI3188" t="e">
        <f t="shared" si="1678"/>
        <v>#DIV/0!</v>
      </c>
      <c r="AJ3188" t="e">
        <f t="shared" si="1679"/>
        <v>#DIV/0!</v>
      </c>
      <c r="AK3188"/>
      <c r="AL3188"/>
      <c r="AM3188"/>
      <c r="AN3188"/>
    </row>
    <row r="3189" spans="1:40" x14ac:dyDescent="0.3">
      <c r="A3189"/>
      <c r="B3189">
        <f t="shared" si="1680"/>
        <v>1255000</v>
      </c>
      <c r="C3189" s="186" t="str">
        <f t="shared" si="1648"/>
        <v>-0.000309164941353159+0.0024575790558487i</v>
      </c>
      <c r="D3189" s="158" t="str">
        <f t="shared" si="1649"/>
        <v>-7.50455637179793-0.924748638862183i</v>
      </c>
      <c r="E3189" t="str">
        <f t="shared" si="1650"/>
        <v>60.0983993555583-1265.31239035596i</v>
      </c>
      <c r="F3189" t="str">
        <f t="shared" si="1651"/>
        <v>0.978546013988811+0.123076966733525i</v>
      </c>
      <c r="G3189" t="str">
        <f t="shared" si="1646"/>
        <v>0.978546013988811+0.123076966733525i</v>
      </c>
      <c r="H3189" t="str">
        <f t="shared" si="1652"/>
        <v>11.4428368107138+1.82104309694569i</v>
      </c>
      <c r="I3189" t="str">
        <f t="shared" si="1653"/>
        <v>4928.37347531899i</v>
      </c>
      <c r="J3189" t="str">
        <f t="shared" si="1647"/>
        <v>-6014.86611099657+1050.91847447946i</v>
      </c>
      <c r="K3189" t="str">
        <f t="shared" si="1654"/>
        <v>0.138918880606098-0.795093518123826i</v>
      </c>
      <c r="L3189" t="str">
        <f t="shared" si="1655"/>
        <v>0.0356530228540141-0.168640784923803i</v>
      </c>
      <c r="M3189" t="str">
        <f t="shared" si="1656"/>
        <v>0.174571903460112-0.963734303047629i</v>
      </c>
      <c r="N3189" t="str">
        <f t="shared" si="1657"/>
        <v>-16.0434339647037i</v>
      </c>
      <c r="O3189" t="str">
        <f t="shared" si="1658"/>
        <v>-0.944255454437425+0.329213664305071i</v>
      </c>
      <c r="P3189" t="str">
        <f t="shared" si="1659"/>
        <v>1.94425545443743-0.329213664305071i</v>
      </c>
      <c r="Q3189" t="str">
        <f t="shared" si="1660"/>
        <v>-1.94425545443743+16.3726476290088i</v>
      </c>
      <c r="R3189" t="str">
        <f t="shared" si="1661"/>
        <v>-0.0337334576058721-0.114744361331125i</v>
      </c>
      <c r="S3189" t="str">
        <f t="shared" si="1662"/>
        <v>1.76059631985775i</v>
      </c>
      <c r="T3189" t="str">
        <f t="shared" si="1663"/>
        <v>0.202018500284007-0.0593910013169758i</v>
      </c>
      <c r="U3189" t="e">
        <f t="shared" si="1664"/>
        <v>#DIV/0!</v>
      </c>
      <c r="V3189" t="str">
        <f t="shared" si="1665"/>
        <v>0.0000833333333333333-0.000211361146204376i</v>
      </c>
      <c r="W3189" t="e">
        <f t="shared" si="1666"/>
        <v>#DIV/0!</v>
      </c>
      <c r="X3189" t="e">
        <f t="shared" si="1667"/>
        <v>#DIV/0!</v>
      </c>
      <c r="Y3189" t="str">
        <f t="shared" si="1668"/>
        <v>0.00096+5.36207034114706i</v>
      </c>
      <c r="Z3189" t="e">
        <f t="shared" si="1669"/>
        <v>#DIV/0!</v>
      </c>
      <c r="AA3189" t="e">
        <f t="shared" si="1670"/>
        <v>#DIV/0!</v>
      </c>
      <c r="AB3189" t="str">
        <f t="shared" si="1671"/>
        <v>0.115278847400532-0.0338905900606098i</v>
      </c>
      <c r="AC3189" t="str">
        <f t="shared" si="1672"/>
        <v>0.987462923627464-0.117014524471953i</v>
      </c>
      <c r="AD3189" t="str">
        <f t="shared" si="1673"/>
        <v>0.119136536012656-0.0202031736832881i</v>
      </c>
      <c r="AE3189" t="e">
        <f t="shared" si="1674"/>
        <v>#DIV/0!</v>
      </c>
      <c r="AF3189" t="str">
        <f t="shared" si="1675"/>
        <v>-18.9473931825117-2.74579173580787i</v>
      </c>
      <c r="AG3189" t="e">
        <f t="shared" si="1676"/>
        <v>#DIV/0!</v>
      </c>
      <c r="AH3189" t="e">
        <f t="shared" si="1677"/>
        <v>#DIV/0!</v>
      </c>
      <c r="AI3189" t="e">
        <f t="shared" si="1678"/>
        <v>#DIV/0!</v>
      </c>
      <c r="AJ3189" t="e">
        <f t="shared" si="1679"/>
        <v>#DIV/0!</v>
      </c>
      <c r="AK3189"/>
      <c r="AL3189"/>
      <c r="AM3189"/>
      <c r="AN3189"/>
    </row>
    <row r="3190" spans="1:40" x14ac:dyDescent="0.3">
      <c r="A3190"/>
      <c r="B3190">
        <f t="shared" si="1680"/>
        <v>1256000</v>
      </c>
      <c r="C3190" s="186" t="str">
        <f t="shared" si="1648"/>
        <v>-0.000308687325027767+0.00245570556863387i</v>
      </c>
      <c r="D3190" s="158" t="str">
        <f t="shared" si="1649"/>
        <v>-7.50480680896556-0.924055993899512i</v>
      </c>
      <c r="E3190" t="str">
        <f t="shared" si="1650"/>
        <v>60.0029543406434-1264.30950576414i</v>
      </c>
      <c r="F3190" t="str">
        <f t="shared" si="1651"/>
        <v>0.978579157322653+0.122984748251179i</v>
      </c>
      <c r="G3190" t="str">
        <f t="shared" si="1646"/>
        <v>0.978579157322653+0.122984748251179i</v>
      </c>
      <c r="H3190" t="str">
        <f t="shared" si="1652"/>
        <v>11.4433199699486+1.81967711231071i</v>
      </c>
      <c r="I3190" t="str">
        <f t="shared" si="1653"/>
        <v>4932.30046613598i</v>
      </c>
      <c r="J3190" t="str">
        <f t="shared" si="1647"/>
        <v>-6024.45696816056+1051.75585971809i</v>
      </c>
      <c r="K3190" t="str">
        <f t="shared" si="1654"/>
        <v>0.138704229113333-0.794497745721268i</v>
      </c>
      <c r="L3190" t="str">
        <f t="shared" si="1655"/>
        <v>0.0355986973847909-0.168517992803435i</v>
      </c>
      <c r="M3190" t="str">
        <f t="shared" si="1656"/>
        <v>0.174302926498124-0.963015738524703i</v>
      </c>
      <c r="N3190" t="str">
        <f t="shared" si="1657"/>
        <v>-16.0562175774245i</v>
      </c>
      <c r="O3190" t="str">
        <f t="shared" si="1658"/>
        <v>-0.939969874658215+0.341257431765257i</v>
      </c>
      <c r="P3190" t="str">
        <f t="shared" si="1659"/>
        <v>1.93996987465822-0.341257431765257i</v>
      </c>
      <c r="Q3190" t="str">
        <f t="shared" si="1660"/>
        <v>-1.93996987465822+16.3974750091898i</v>
      </c>
      <c r="R3190" t="str">
        <f t="shared" si="1661"/>
        <v>-0.0343281262139174-0.114247732830807i</v>
      </c>
      <c r="S3190" t="str">
        <f t="shared" si="1662"/>
        <v>1.76199918545126i</v>
      </c>
      <c r="T3190" t="str">
        <f t="shared" si="1663"/>
        <v>0.201304412187535-0.0604861304269905i</v>
      </c>
      <c r="U3190" t="e">
        <f t="shared" si="1664"/>
        <v>#DIV/0!</v>
      </c>
      <c r="V3190" t="str">
        <f t="shared" si="1665"/>
        <v>0.0000833333333333333-0.000211192865037016i</v>
      </c>
      <c r="W3190" t="e">
        <f t="shared" si="1666"/>
        <v>#DIV/0!</v>
      </c>
      <c r="X3190" t="e">
        <f t="shared" si="1667"/>
        <v>#DIV/0!</v>
      </c>
      <c r="Y3190" t="str">
        <f t="shared" si="1668"/>
        <v>0.00096+5.36634290715594i</v>
      </c>
      <c r="Z3190" t="e">
        <f t="shared" si="1669"/>
        <v>#DIV/0!</v>
      </c>
      <c r="AA3190" t="e">
        <f t="shared" si="1670"/>
        <v>#DIV/0!</v>
      </c>
      <c r="AB3190" t="str">
        <f t="shared" si="1671"/>
        <v>0.114871363667171-0.0345155091713832i</v>
      </c>
      <c r="AC3190" t="str">
        <f t="shared" si="1672"/>
        <v>0.986783436302782-0.116639085375425i</v>
      </c>
      <c r="AD3190" t="str">
        <f t="shared" si="1673"/>
        <v>0.118883339253166-0.0209256301381428i</v>
      </c>
      <c r="AE3190" t="e">
        <f t="shared" si="1674"/>
        <v>#DIV/0!</v>
      </c>
      <c r="AF3190" t="str">
        <f t="shared" si="1675"/>
        <v>-18.9481267789142-2.74373310621022i</v>
      </c>
      <c r="AG3190" t="e">
        <f t="shared" si="1676"/>
        <v>#DIV/0!</v>
      </c>
      <c r="AH3190" t="e">
        <f t="shared" si="1677"/>
        <v>#DIV/0!</v>
      </c>
      <c r="AI3190" t="e">
        <f t="shared" si="1678"/>
        <v>#DIV/0!</v>
      </c>
      <c r="AJ3190" t="e">
        <f t="shared" si="1679"/>
        <v>#DIV/0!</v>
      </c>
      <c r="AK3190"/>
      <c r="AL3190"/>
      <c r="AM3190"/>
      <c r="AN3190"/>
    </row>
    <row r="3191" spans="1:40" x14ac:dyDescent="0.3">
      <c r="A3191"/>
      <c r="B3191">
        <f t="shared" si="1680"/>
        <v>1257000</v>
      </c>
      <c r="C3191" s="186" t="str">
        <f t="shared" si="1648"/>
        <v>-0.000308210803466027+0.00245383487178831i</v>
      </c>
      <c r="D3191" s="158" t="str">
        <f t="shared" si="1649"/>
        <v>-7.50505667209732-0.923364351094121i</v>
      </c>
      <c r="E3191" t="str">
        <f t="shared" si="1650"/>
        <v>59.9077363460306-1263.30820608627i</v>
      </c>
      <c r="F3191" t="str">
        <f t="shared" si="1651"/>
        <v>0.978612224687488+0.122892663275369i</v>
      </c>
      <c r="G3191" t="str">
        <f t="shared" si="1646"/>
        <v>0.978612224687488+0.122892663275369i</v>
      </c>
      <c r="H3191" t="str">
        <f t="shared" si="1652"/>
        <v>11.4438020215471+1.81831310893882i</v>
      </c>
      <c r="I3191" t="str">
        <f t="shared" si="1653"/>
        <v>4936.22745695296i</v>
      </c>
      <c r="J3191" t="str">
        <f t="shared" si="1647"/>
        <v>-6034.05546439836+1052.59324495672i</v>
      </c>
      <c r="K3191" t="str">
        <f t="shared" si="1654"/>
        <v>0.138490069759478-0.793902835877925i</v>
      </c>
      <c r="L3191" t="str">
        <f t="shared" si="1655"/>
        <v>0.0355444941454053-0.168395370256385i</v>
      </c>
      <c r="M3191" t="str">
        <f t="shared" si="1656"/>
        <v>0.174034563904883-0.96229820613431i</v>
      </c>
      <c r="N3191" t="str">
        <f t="shared" si="1657"/>
        <v>-16.0690011901454i</v>
      </c>
      <c r="O3191" t="str">
        <f t="shared" si="1658"/>
        <v>-0.935530686385052+0.353245431438133i</v>
      </c>
      <c r="P3191" t="str">
        <f t="shared" si="1659"/>
        <v>1.93553068638505-0.353245431438133i</v>
      </c>
      <c r="Q3191" t="str">
        <f t="shared" si="1660"/>
        <v>-1.93553068638505+16.4222466215835i</v>
      </c>
      <c r="R3191" t="str">
        <f t="shared" si="1661"/>
        <v>-0.0349162014509481-0.113745052675663i</v>
      </c>
      <c r="S3191" t="str">
        <f t="shared" si="1662"/>
        <v>1.76340205104476i</v>
      </c>
      <c r="T3191" t="str">
        <f t="shared" si="1663"/>
        <v>0.200578259184458-0.0615713012532939i</v>
      </c>
      <c r="U3191" t="e">
        <f t="shared" si="1664"/>
        <v>#DIV/0!</v>
      </c>
      <c r="V3191" t="str">
        <f t="shared" si="1665"/>
        <v>0.0000833333333333333-0.000211024851620121i</v>
      </c>
      <c r="W3191" t="e">
        <f t="shared" si="1666"/>
        <v>#DIV/0!</v>
      </c>
      <c r="X3191" t="e">
        <f t="shared" si="1667"/>
        <v>#DIV/0!</v>
      </c>
      <c r="Y3191" t="str">
        <f t="shared" si="1668"/>
        <v>0.00096+5.37061547316482i</v>
      </c>
      <c r="Z3191" t="e">
        <f t="shared" si="1669"/>
        <v>#DIV/0!</v>
      </c>
      <c r="AA3191" t="e">
        <f t="shared" si="1670"/>
        <v>#DIV/0!</v>
      </c>
      <c r="AB3191" t="str">
        <f t="shared" si="1671"/>
        <v>0.114456995274606-0.035134745735921i</v>
      </c>
      <c r="AC3191" t="str">
        <f t="shared" si="1672"/>
        <v>0.986109370463817-0.116256421384337i</v>
      </c>
      <c r="AD3191" t="str">
        <f t="shared" si="1673"/>
        <v>0.118621080644538-0.021644945316162i</v>
      </c>
      <c r="AE3191" t="e">
        <f t="shared" si="1674"/>
        <v>#DIV/0!</v>
      </c>
      <c r="AF3191" t="str">
        <f t="shared" si="1675"/>
        <v>-18.9488586936444-2.74167746003294i</v>
      </c>
      <c r="AG3191" t="e">
        <f t="shared" si="1676"/>
        <v>#DIV/0!</v>
      </c>
      <c r="AH3191" t="e">
        <f t="shared" si="1677"/>
        <v>#DIV/0!</v>
      </c>
      <c r="AI3191" t="e">
        <f t="shared" si="1678"/>
        <v>#DIV/0!</v>
      </c>
      <c r="AJ3191" t="e">
        <f t="shared" si="1679"/>
        <v>#DIV/0!</v>
      </c>
      <c r="AK3191"/>
      <c r="AL3191"/>
      <c r="AM3191"/>
      <c r="AN3191"/>
    </row>
    <row r="3192" spans="1:40" x14ac:dyDescent="0.3">
      <c r="A3192"/>
      <c r="B3192">
        <f t="shared" si="1680"/>
        <v>1258000</v>
      </c>
      <c r="C3192" s="186" t="str">
        <f t="shared" si="1648"/>
        <v>-0.000307735373359409+0.00245196695923302i</v>
      </c>
      <c r="D3192" s="158" t="str">
        <f t="shared" si="1649"/>
        <v>-7.50530596292805-0.922673708357803i</v>
      </c>
      <c r="E3192" t="str">
        <f t="shared" si="1650"/>
        <v>59.8127446528592-1262.3084875768i</v>
      </c>
      <c r="F3192" t="str">
        <f t="shared" si="1651"/>
        <v>0.978645216312908+0.122800711527642i</v>
      </c>
      <c r="G3192" t="str">
        <f t="shared" si="1646"/>
        <v>0.978645216312908+0.122800711527642i</v>
      </c>
      <c r="H3192" t="str">
        <f t="shared" si="1652"/>
        <v>11.4442829688573+1.81695108268547i</v>
      </c>
      <c r="I3192" t="str">
        <f t="shared" si="1653"/>
        <v>4940.15444776995i</v>
      </c>
      <c r="J3192" t="str">
        <f t="shared" si="1647"/>
        <v>-6043.66159970996+1053.43063019535i</v>
      </c>
      <c r="K3192" t="str">
        <f t="shared" si="1654"/>
        <v>0.138276401056729-0.793308786794698i</v>
      </c>
      <c r="L3192" t="str">
        <f t="shared" si="1655"/>
        <v>0.0354904127751287-0.168272916954348i</v>
      </c>
      <c r="M3192" t="str">
        <f t="shared" si="1656"/>
        <v>0.173766813831858-0.961581703749046i</v>
      </c>
      <c r="N3192" t="str">
        <f t="shared" si="1657"/>
        <v>-16.0817848028663i</v>
      </c>
      <c r="O3192" t="str">
        <f t="shared" si="1658"/>
        <v>-0.930938615063584+0.365175704262341i</v>
      </c>
      <c r="P3192" t="str">
        <f t="shared" si="1659"/>
        <v>1.93093861506358-0.365175704262341i</v>
      </c>
      <c r="Q3192" t="str">
        <f t="shared" si="1660"/>
        <v>-1.93093861506358+16.4469605071286i</v>
      </c>
      <c r="R3192" t="str">
        <f t="shared" si="1661"/>
        <v>-0.0354976392874014-0.113236415434495i</v>
      </c>
      <c r="S3192" t="str">
        <f t="shared" si="1662"/>
        <v>1.76480491663827i</v>
      </c>
      <c r="T3192" t="str">
        <f t="shared" si="1663"/>
        <v>0.19984018270129-0.0626464083434578i</v>
      </c>
      <c r="U3192" t="e">
        <f t="shared" si="1664"/>
        <v>#DIV/0!</v>
      </c>
      <c r="V3192" t="str">
        <f t="shared" si="1665"/>
        <v>0.0000833333333333333-0.000210857105315177i</v>
      </c>
      <c r="W3192" t="e">
        <f t="shared" si="1666"/>
        <v>#DIV/0!</v>
      </c>
      <c r="X3192" t="e">
        <f t="shared" si="1667"/>
        <v>#DIV/0!</v>
      </c>
      <c r="Y3192" t="str">
        <f t="shared" si="1668"/>
        <v>0.00096+5.37488803917371i</v>
      </c>
      <c r="Z3192" t="e">
        <f t="shared" si="1669"/>
        <v>#DIV/0!</v>
      </c>
      <c r="AA3192" t="e">
        <f t="shared" si="1670"/>
        <v>#DIV/0!</v>
      </c>
      <c r="AB3192" t="str">
        <f t="shared" si="1671"/>
        <v>0.114035822925769-0.035748239579366i</v>
      </c>
      <c r="AC3192" t="str">
        <f t="shared" si="1672"/>
        <v>0.985440788491749-0.11586661858919i</v>
      </c>
      <c r="AD3192" t="str">
        <f t="shared" si="1673"/>
        <v>0.118349796971029-0.0223610074303315i</v>
      </c>
      <c r="AE3192" t="e">
        <f t="shared" si="1674"/>
        <v>#DIV/0!</v>
      </c>
      <c r="AF3192" t="str">
        <f t="shared" si="1675"/>
        <v>-18.9495889317853-2.73962479104327i</v>
      </c>
      <c r="AG3192" t="e">
        <f t="shared" si="1676"/>
        <v>#DIV/0!</v>
      </c>
      <c r="AH3192" t="e">
        <f t="shared" si="1677"/>
        <v>#DIV/0!</v>
      </c>
      <c r="AI3192" t="e">
        <f t="shared" si="1678"/>
        <v>#DIV/0!</v>
      </c>
      <c r="AJ3192" t="e">
        <f t="shared" si="1679"/>
        <v>#DIV/0!</v>
      </c>
      <c r="AK3192"/>
      <c r="AL3192"/>
      <c r="AM3192"/>
      <c r="AN3192"/>
    </row>
    <row r="3193" spans="1:40" x14ac:dyDescent="0.3">
      <c r="A3193"/>
      <c r="B3193">
        <f t="shared" si="1680"/>
        <v>1259000</v>
      </c>
      <c r="C3193" s="186" t="str">
        <f t="shared" si="1648"/>
        <v>-0.000307261031411747+0.00245010182490625i</v>
      </c>
      <c r="D3193" s="158" t="str">
        <f t="shared" si="1649"/>
        <v>-7.50555468318624-0.921984063607914i</v>
      </c>
      <c r="E3193" t="str">
        <f t="shared" si="1650"/>
        <v>59.7179785451078-1261.31034650195i</v>
      </c>
      <c r="F3193" t="str">
        <f t="shared" si="1651"/>
        <v>0.978678132427662+0.122708892730286i</v>
      </c>
      <c r="G3193" t="str">
        <f t="shared" si="1646"/>
        <v>0.978678132427662+0.122708892730286i</v>
      </c>
      <c r="H3193" t="str">
        <f t="shared" si="1652"/>
        <v>11.444762815215+1.81559102941718i</v>
      </c>
      <c r="I3193" t="str">
        <f t="shared" si="1653"/>
        <v>4944.08143858694i</v>
      </c>
      <c r="J3193" t="str">
        <f t="shared" si="1647"/>
        <v>-6053.27537409537+1054.26801543398i</v>
      </c>
      <c r="K3193" t="str">
        <f t="shared" si="1654"/>
        <v>0.138063221522839-0.792715596677237i</v>
      </c>
      <c r="L3193" t="str">
        <f t="shared" si="1655"/>
        <v>0.0354364529145394-0.168150632569784i</v>
      </c>
      <c r="M3193" t="str">
        <f t="shared" si="1656"/>
        <v>0.173499674437378-0.960866229247021i</v>
      </c>
      <c r="N3193" t="str">
        <f t="shared" si="1657"/>
        <v>-16.0945684155872i</v>
      </c>
      <c r="O3193" t="str">
        <f t="shared" si="1658"/>
        <v>-0.926194411123348+0.37704630061025i</v>
      </c>
      <c r="P3193" t="str">
        <f t="shared" si="1659"/>
        <v>1.92619441112335-0.37704630061025i</v>
      </c>
      <c r="Q3193" t="str">
        <f t="shared" si="1660"/>
        <v>-1.92619441112335+16.4716147161975i</v>
      </c>
      <c r="R3193" t="str">
        <f t="shared" si="1661"/>
        <v>-0.0360723969352017-0.11272191547348i</v>
      </c>
      <c r="S3193" t="str">
        <f t="shared" si="1662"/>
        <v>1.76620778223179i</v>
      </c>
      <c r="T3193" t="str">
        <f t="shared" si="1663"/>
        <v>0.199090324337334-0.0637113481907074i</v>
      </c>
      <c r="U3193" t="e">
        <f t="shared" si="1664"/>
        <v>#DIV/0!</v>
      </c>
      <c r="V3193" t="str">
        <f t="shared" si="1665"/>
        <v>0.0000833333333333333-0.000210689625485697i</v>
      </c>
      <c r="W3193" t="e">
        <f t="shared" si="1666"/>
        <v>#DIV/0!</v>
      </c>
      <c r="X3193" t="e">
        <f t="shared" si="1667"/>
        <v>#DIV/0!</v>
      </c>
      <c r="Y3193" t="str">
        <f t="shared" si="1668"/>
        <v>0.00096+5.37916060518259i</v>
      </c>
      <c r="Z3193" t="e">
        <f t="shared" si="1669"/>
        <v>#DIV/0!</v>
      </c>
      <c r="AA3193" t="e">
        <f t="shared" si="1670"/>
        <v>#DIV/0!</v>
      </c>
      <c r="AB3193" t="str">
        <f t="shared" si="1671"/>
        <v>0.113607927422194-0.0363559316371193i</v>
      </c>
      <c r="AC3193" t="str">
        <f t="shared" si="1672"/>
        <v>0.984777751478335-0.115469763137641i</v>
      </c>
      <c r="AD3193" t="str">
        <f t="shared" si="1673"/>
        <v>0.118069526354113-0.0230737050680986i</v>
      </c>
      <c r="AE3193" t="e">
        <f t="shared" si="1674"/>
        <v>#DIV/0!</v>
      </c>
      <c r="AF3193" t="str">
        <f t="shared" si="1675"/>
        <v>-18.9503174984012-2.73757509302509i</v>
      </c>
      <c r="AG3193" t="e">
        <f t="shared" si="1676"/>
        <v>#DIV/0!</v>
      </c>
      <c r="AH3193" t="e">
        <f t="shared" si="1677"/>
        <v>#DIV/0!</v>
      </c>
      <c r="AI3193" t="e">
        <f t="shared" si="1678"/>
        <v>#DIV/0!</v>
      </c>
      <c r="AJ3193" t="e">
        <f t="shared" si="1679"/>
        <v>#DIV/0!</v>
      </c>
      <c r="AK3193"/>
      <c r="AL3193"/>
      <c r="AM3193"/>
      <c r="AN3193"/>
    </row>
    <row r="3194" spans="1:40" x14ac:dyDescent="0.3">
      <c r="A3194"/>
      <c r="B3194">
        <f t="shared" si="1680"/>
        <v>1260000</v>
      </c>
      <c r="C3194" s="186" t="str">
        <f t="shared" si="1648"/>
        <v>-0.000306787774339142+0.00244823946276322i</v>
      </c>
      <c r="D3194" s="158" t="str">
        <f t="shared" si="1649"/>
        <v>-7.5058028345936-0.921295414767194i</v>
      </c>
      <c r="E3194" t="str">
        <f t="shared" si="1650"/>
        <v>59.6234373095844-1260.31377913966i</v>
      </c>
      <c r="F3194" t="str">
        <f t="shared" si="1651"/>
        <v>0.978710973259609+0.12261720660631i</v>
      </c>
      <c r="G3194" t="str">
        <f t="shared" si="1646"/>
        <v>0.978710973259609+0.12261720660631i</v>
      </c>
      <c r="H3194" t="str">
        <f t="shared" si="1652"/>
        <v>11.4452415639433+1.81423294501128i</v>
      </c>
      <c r="I3194" t="str">
        <f t="shared" si="1653"/>
        <v>4948.00842940392i</v>
      </c>
      <c r="J3194" t="str">
        <f t="shared" si="1647"/>
        <v>-6062.89678755458+1055.10540067261i</v>
      </c>
      <c r="K3194" t="str">
        <f t="shared" si="1654"/>
        <v>0.137850529681093-0.79212326373593i</v>
      </c>
      <c r="L3194" t="str">
        <f t="shared" si="1655"/>
        <v>0.0353826142055183-0.168028516775919i</v>
      </c>
      <c r="M3194" t="str">
        <f t="shared" si="1656"/>
        <v>0.173233143886611-0.960151780511849i</v>
      </c>
      <c r="N3194" t="str">
        <f t="shared" si="1657"/>
        <v>-16.1073520283081i</v>
      </c>
      <c r="O3194" t="str">
        <f t="shared" si="1658"/>
        <v>-0.921298849855174+0.388855280606466i</v>
      </c>
      <c r="P3194" t="str">
        <f t="shared" si="1659"/>
        <v>1.92129884985517-0.388855280606466i</v>
      </c>
      <c r="Q3194" t="str">
        <f t="shared" si="1660"/>
        <v>-1.92129884985517+16.4962073089146i</v>
      </c>
      <c r="R3194" t="str">
        <f t="shared" si="1661"/>
        <v>-0.0366404328288666-0.112201646944788i</v>
      </c>
      <c r="S3194" t="str">
        <f t="shared" si="1662"/>
        <v>1.7676106478253i</v>
      </c>
      <c r="T3194" t="str">
        <f t="shared" si="1663"/>
        <v>0.198328825843142-0.0647660192092323i</v>
      </c>
      <c r="U3194" t="e">
        <f t="shared" si="1664"/>
        <v>#DIV/0!</v>
      </c>
      <c r="V3194" t="str">
        <f t="shared" si="1665"/>
        <v>0.0000833333333333333-0.000210522411497216i</v>
      </c>
      <c r="W3194" t="e">
        <f t="shared" si="1666"/>
        <v>#DIV/0!</v>
      </c>
      <c r="X3194" t="e">
        <f t="shared" si="1667"/>
        <v>#DIV/0!</v>
      </c>
      <c r="Y3194" t="str">
        <f t="shared" si="1668"/>
        <v>0.00096+5.38343317119147i</v>
      </c>
      <c r="Z3194" t="e">
        <f t="shared" si="1669"/>
        <v>#DIV/0!</v>
      </c>
      <c r="AA3194" t="e">
        <f t="shared" si="1670"/>
        <v>#DIV/0!</v>
      </c>
      <c r="AB3194" t="str">
        <f t="shared" si="1671"/>
        <v>0.113173389651721-0.0369577639407518i</v>
      </c>
      <c r="AC3194" t="str">
        <f t="shared" si="1672"/>
        <v>0.984120319242223-0.115065941219137i</v>
      </c>
      <c r="AD3194" t="str">
        <f t="shared" si="1673"/>
        <v>0.117780308250236-0.0237829272063811i</v>
      </c>
      <c r="AE3194" t="e">
        <f t="shared" si="1674"/>
        <v>#DIV/0!</v>
      </c>
      <c r="AF3194" t="str">
        <f t="shared" si="1675"/>
        <v>-18.9510443985369-2.73552835977847i</v>
      </c>
      <c r="AG3194" t="e">
        <f t="shared" si="1676"/>
        <v>#DIV/0!</v>
      </c>
      <c r="AH3194" t="e">
        <f t="shared" si="1677"/>
        <v>#DIV/0!</v>
      </c>
      <c r="AI3194" t="e">
        <f t="shared" si="1678"/>
        <v>#DIV/0!</v>
      </c>
      <c r="AJ3194" t="e">
        <f t="shared" si="1679"/>
        <v>#DIV/0!</v>
      </c>
      <c r="AK3194"/>
      <c r="AL3194"/>
      <c r="AM3194"/>
      <c r="AN3194"/>
    </row>
    <row r="3195" spans="1:40" x14ac:dyDescent="0.3">
      <c r="A3195"/>
      <c r="B3195">
        <f t="shared" si="1680"/>
        <v>1261000</v>
      </c>
      <c r="C3195" s="186" t="str">
        <f t="shared" si="1648"/>
        <v>-0.000306315598869977+0.0024463798667763i</v>
      </c>
      <c r="D3195" s="158" t="str">
        <f t="shared" si="1649"/>
        <v>-7.50605041886572-0.920607759763972i</v>
      </c>
      <c r="E3195" t="str">
        <f t="shared" si="1650"/>
        <v>59.529120235911-1259.31878177956i</v>
      </c>
      <c r="F3195" t="str">
        <f t="shared" si="1651"/>
        <v>0.978743739035789+0.122525652879468i</v>
      </c>
      <c r="G3195" t="str">
        <f t="shared" si="1646"/>
        <v>0.978743739035789+0.122525652879468i</v>
      </c>
      <c r="H3195" t="str">
        <f t="shared" si="1652"/>
        <v>11.4457192183529+1.8128768253562i</v>
      </c>
      <c r="I3195" t="str">
        <f t="shared" si="1653"/>
        <v>4951.93542022091i</v>
      </c>
      <c r="J3195" t="str">
        <f t="shared" si="1647"/>
        <v>-6072.5258400876+1055.94278591123i</v>
      </c>
      <c r="K3195" t="str">
        <f t="shared" si="1654"/>
        <v>0.137638324060284-0.791531786185895i</v>
      </c>
      <c r="L3195" t="str">
        <f t="shared" si="1655"/>
        <v>0.0353288962912431-0.167906569246745i</v>
      </c>
      <c r="M3195" t="str">
        <f t="shared" si="1656"/>
        <v>0.172967220351527-0.95943835543264i</v>
      </c>
      <c r="N3195" t="str">
        <f t="shared" si="1657"/>
        <v>-16.1201356410289i</v>
      </c>
      <c r="O3195" t="str">
        <f t="shared" si="1658"/>
        <v>-0.916252731284521+0.400600714444764i</v>
      </c>
      <c r="P3195" t="str">
        <f t="shared" si="1659"/>
        <v>1.91625273128452-0.400600714444764i</v>
      </c>
      <c r="Q3195" t="str">
        <f t="shared" si="1660"/>
        <v>-1.91625273128452+16.5207363554737i</v>
      </c>
      <c r="R3195" t="str">
        <f t="shared" si="1661"/>
        <v>-0.0372017066067103-0.111675703775739i</v>
      </c>
      <c r="S3195" t="str">
        <f t="shared" si="1662"/>
        <v>1.76901351341881i</v>
      </c>
      <c r="T3195" t="str">
        <f t="shared" si="1663"/>
        <v>0.197555829099838-0.0658103217095123i</v>
      </c>
      <c r="U3195" t="e">
        <f t="shared" si="1664"/>
        <v>#DIV/0!</v>
      </c>
      <c r="V3195" t="str">
        <f t="shared" si="1665"/>
        <v>0.0000833333333333333-0.000210355462717281i</v>
      </c>
      <c r="W3195" t="e">
        <f t="shared" si="1666"/>
        <v>#DIV/0!</v>
      </c>
      <c r="X3195" t="e">
        <f t="shared" si="1667"/>
        <v>#DIV/0!</v>
      </c>
      <c r="Y3195" t="str">
        <f t="shared" si="1668"/>
        <v>0.00096+5.38770573720035i</v>
      </c>
      <c r="Z3195" t="e">
        <f t="shared" si="1669"/>
        <v>#DIV/0!</v>
      </c>
      <c r="AA3195" t="e">
        <f t="shared" si="1670"/>
        <v>#DIV/0!</v>
      </c>
      <c r="AB3195" t="str">
        <f t="shared" si="1671"/>
        <v>0.1127322905767-0.0375536796039238i</v>
      </c>
      <c r="AC3195" t="str">
        <f t="shared" si="1672"/>
        <v>0.983468550345279-0.114655239050126i</v>
      </c>
      <c r="AD3195" t="str">
        <f t="shared" si="1673"/>
        <v>0.117482183448446-0.0244885632266086i</v>
      </c>
      <c r="AE3195" t="e">
        <f t="shared" si="1674"/>
        <v>#DIV/0!</v>
      </c>
      <c r="AF3195" t="str">
        <f t="shared" si="1675"/>
        <v>-18.9517696372186-2.73348458512017i</v>
      </c>
      <c r="AG3195" t="e">
        <f t="shared" si="1676"/>
        <v>#DIV/0!</v>
      </c>
      <c r="AH3195" t="e">
        <f t="shared" si="1677"/>
        <v>#DIV/0!</v>
      </c>
      <c r="AI3195" t="e">
        <f t="shared" si="1678"/>
        <v>#DIV/0!</v>
      </c>
      <c r="AJ3195" t="e">
        <f t="shared" si="1679"/>
        <v>#DIV/0!</v>
      </c>
      <c r="AK3195"/>
      <c r="AL3195"/>
      <c r="AM3195"/>
      <c r="AN3195"/>
    </row>
    <row r="3196" spans="1:40" x14ac:dyDescent="0.3">
      <c r="A3196"/>
      <c r="B3196">
        <f t="shared" si="1680"/>
        <v>1262000</v>
      </c>
      <c r="C3196" s="186" t="str">
        <f t="shared" si="1648"/>
        <v>-0.000305844501744797+0.00244452303093481i</v>
      </c>
      <c r="D3196" s="158" t="str">
        <f t="shared" si="1649"/>
        <v>-7.5062974377116-0.919921096531944i</v>
      </c>
      <c r="E3196" t="str">
        <f t="shared" si="1650"/>
        <v>59.4350266165085-1258.32535072289i</v>
      </c>
      <c r="F3196" t="str">
        <f t="shared" si="1651"/>
        <v>0.978776429982376+0.122434231274232i</v>
      </c>
      <c r="G3196" t="str">
        <f t="shared" si="1646"/>
        <v>0.978776429982376+0.122434231274232i</v>
      </c>
      <c r="H3196" t="str">
        <f t="shared" si="1652"/>
        <v>11.4461957817422+1.81152266635115i</v>
      </c>
      <c r="I3196" t="str">
        <f t="shared" si="1653"/>
        <v>4955.8624110379i</v>
      </c>
      <c r="J3196" t="str">
        <f t="shared" si="1647"/>
        <v>-6082.16253169443+1056.78017114986i</v>
      </c>
      <c r="K3196" t="str">
        <f t="shared" si="1654"/>
        <v>0.137426603194694-0.790941162246954i</v>
      </c>
      <c r="L3196" t="str">
        <f t="shared" si="1655"/>
        <v>0.0352752988161823-0.167784789657012i</v>
      </c>
      <c r="M3196" t="str">
        <f t="shared" si="1656"/>
        <v>0.172701902010876-0.958725951903966i</v>
      </c>
      <c r="N3196" t="str">
        <f t="shared" si="1657"/>
        <v>-16.1329192537498i</v>
      </c>
      <c r="O3196" t="str">
        <f t="shared" si="1658"/>
        <v>-0.911056880040581+0.412280682703814i</v>
      </c>
      <c r="P3196" t="str">
        <f t="shared" si="1659"/>
        <v>1.91105688004058-0.412280682703814i</v>
      </c>
      <c r="Q3196" t="str">
        <f t="shared" si="1660"/>
        <v>-1.91105688004058+16.5451999364536i</v>
      </c>
      <c r="R3196" t="str">
        <f t="shared" si="1661"/>
        <v>-0.0377561790921754-0.111144179658466i</v>
      </c>
      <c r="S3196" t="str">
        <f t="shared" si="1662"/>
        <v>1.77041637901233i</v>
      </c>
      <c r="T3196" t="str">
        <f t="shared" si="1663"/>
        <v>0.196771476099237-0.0668441578737102i</v>
      </c>
      <c r="U3196" t="e">
        <f t="shared" si="1664"/>
        <v>#DIV/0!</v>
      </c>
      <c r="V3196" t="str">
        <f t="shared" si="1665"/>
        <v>0.0000833333333333333-0.000210188778515446i</v>
      </c>
      <c r="W3196" t="e">
        <f t="shared" si="1666"/>
        <v>#DIV/0!</v>
      </c>
      <c r="X3196" t="e">
        <f t="shared" si="1667"/>
        <v>#DIV/0!</v>
      </c>
      <c r="Y3196" t="str">
        <f t="shared" si="1668"/>
        <v>0.00096+5.39197830320923i</v>
      </c>
      <c r="Z3196" t="e">
        <f t="shared" si="1669"/>
        <v>#DIV/0!</v>
      </c>
      <c r="AA3196" t="e">
        <f t="shared" si="1670"/>
        <v>#DIV/0!</v>
      </c>
      <c r="AB3196" t="str">
        <f t="shared" si="1671"/>
        <v>0.112284711222644-0.0381436228083441i</v>
      </c>
      <c r="AC3196" t="str">
        <f t="shared" si="1672"/>
        <v>0.982822502108897-0.114237742859778i</v>
      </c>
      <c r="AD3196" t="str">
        <f t="shared" si="1673"/>
        <v>0.11717519406784-0.0251905029298306i</v>
      </c>
      <c r="AE3196" t="e">
        <f t="shared" si="1674"/>
        <v>#DIV/0!</v>
      </c>
      <c r="AF3196" t="str">
        <f t="shared" si="1675"/>
        <v>-18.9524932194538-2.73144376288309i</v>
      </c>
      <c r="AG3196" t="e">
        <f t="shared" si="1676"/>
        <v>#DIV/0!</v>
      </c>
      <c r="AH3196" t="e">
        <f t="shared" si="1677"/>
        <v>#DIV/0!</v>
      </c>
      <c r="AI3196" t="e">
        <f t="shared" si="1678"/>
        <v>#DIV/0!</v>
      </c>
      <c r="AJ3196" t="e">
        <f t="shared" si="1679"/>
        <v>#DIV/0!</v>
      </c>
      <c r="AK3196"/>
      <c r="AL3196"/>
      <c r="AM3196"/>
      <c r="AN3196"/>
    </row>
    <row r="3197" spans="1:40" x14ac:dyDescent="0.3">
      <c r="A3197"/>
      <c r="B3197">
        <f t="shared" si="1680"/>
        <v>1263000</v>
      </c>
      <c r="C3197" s="186" t="str">
        <f t="shared" si="1648"/>
        <v>-0.00030537447971629+0.00244266894924501i</v>
      </c>
      <c r="D3197" s="158" t="str">
        <f t="shared" si="1649"/>
        <v>-7.50654389283395-0.919235423010286i</v>
      </c>
      <c r="E3197" t="str">
        <f t="shared" si="1650"/>
        <v>59.3411557465875-1257.33348228246i</v>
      </c>
      <c r="F3197" t="str">
        <f t="shared" si="1651"/>
        <v>0.978809046324712+0.122342941515804i</v>
      </c>
      <c r="G3197" t="str">
        <f t="shared" si="1646"/>
        <v>0.978809046324712+0.122342941515804i</v>
      </c>
      <c r="H3197" t="str">
        <f t="shared" si="1652"/>
        <v>11.4466712573973+1.81017046390624i</v>
      </c>
      <c r="I3197" t="str">
        <f t="shared" si="1653"/>
        <v>4959.78940185489i</v>
      </c>
      <c r="J3197" t="str">
        <f t="shared" si="1647"/>
        <v>-6091.80686237507+1057.61755638848i</v>
      </c>
      <c r="K3197" t="str">
        <f t="shared" si="1654"/>
        <v>0.137215365624058-0.790351390143627i</v>
      </c>
      <c r="L3197" t="str">
        <f t="shared" si="1655"/>
        <v>0.0352218214260902-0.167663177682232i</v>
      </c>
      <c r="M3197" t="str">
        <f t="shared" si="1656"/>
        <v>0.172437187050148-0.958014567825859i</v>
      </c>
      <c r="N3197" t="str">
        <f t="shared" si="1657"/>
        <v>-16.1457028664707i</v>
      </c>
      <c r="O3197" t="str">
        <f t="shared" si="1658"/>
        <v>-0.905712145221761+0.423893276660289i</v>
      </c>
      <c r="P3197" t="str">
        <f t="shared" si="1659"/>
        <v>1.90571214522176-0.423893276660289i</v>
      </c>
      <c r="Q3197" t="str">
        <f t="shared" si="1660"/>
        <v>-1.90571214522176+16.569596143131i</v>
      </c>
      <c r="R3197" t="str">
        <f t="shared" si="1661"/>
        <v>-0.0383038122752362-0.11060716804014i</v>
      </c>
      <c r="S3197" t="str">
        <f t="shared" si="1662"/>
        <v>1.77181924460584i</v>
      </c>
      <c r="T3197" t="str">
        <f t="shared" si="1663"/>
        <v>0.195975908924872-0.0678674317310329i</v>
      </c>
      <c r="U3197" t="e">
        <f t="shared" si="1664"/>
        <v>#DIV/0!</v>
      </c>
      <c r="V3197" t="str">
        <f t="shared" si="1665"/>
        <v>0.0000833333333333333-0.000210022358263256i</v>
      </c>
      <c r="W3197" t="e">
        <f t="shared" si="1666"/>
        <v>#DIV/0!</v>
      </c>
      <c r="X3197" t="e">
        <f t="shared" si="1667"/>
        <v>#DIV/0!</v>
      </c>
      <c r="Y3197" t="str">
        <f t="shared" si="1668"/>
        <v>0.00096+5.39625086921812i</v>
      </c>
      <c r="Z3197" t="e">
        <f t="shared" si="1669"/>
        <v>#DIV/0!</v>
      </c>
      <c r="AA3197" t="e">
        <f t="shared" si="1670"/>
        <v>#DIV/0!</v>
      </c>
      <c r="AB3197" t="str">
        <f t="shared" si="1671"/>
        <v>0.111830732667405-0.0387275387897093i</v>
      </c>
      <c r="AC3197" t="str">
        <f t="shared" si="1672"/>
        <v>0.982182230630342-0.113813538876286i</v>
      </c>
      <c r="AD3197" t="str">
        <f t="shared" si="1673"/>
        <v>0.116859383554909-0.0258886365517987i</v>
      </c>
      <c r="AE3197" t="e">
        <f t="shared" si="1674"/>
        <v>#DIV/0!</v>
      </c>
      <c r="AF3197" t="str">
        <f t="shared" si="1675"/>
        <v>-18.9532151502313-2.72940588691653i</v>
      </c>
      <c r="AG3197" t="e">
        <f t="shared" si="1676"/>
        <v>#DIV/0!</v>
      </c>
      <c r="AH3197" t="e">
        <f t="shared" si="1677"/>
        <v>#DIV/0!</v>
      </c>
      <c r="AI3197" t="e">
        <f t="shared" si="1678"/>
        <v>#DIV/0!</v>
      </c>
      <c r="AJ3197" t="e">
        <f t="shared" si="1679"/>
        <v>#DIV/0!</v>
      </c>
      <c r="AK3197"/>
      <c r="AL3197"/>
      <c r="AM3197"/>
      <c r="AN3197"/>
    </row>
    <row r="3198" spans="1:40" x14ac:dyDescent="0.3">
      <c r="A3198"/>
      <c r="B3198">
        <f t="shared" si="1680"/>
        <v>1264000</v>
      </c>
      <c r="C3198" s="186" t="str">
        <f t="shared" si="1648"/>
        <v>-0.000304905529549246+0.00244081761573007i</v>
      </c>
      <c r="D3198" s="158" t="str">
        <f t="shared" si="1649"/>
        <v>-7.50678978592922-0.918550737143634i</v>
      </c>
      <c r="E3198" t="str">
        <f t="shared" si="1650"/>
        <v>59.2475069241327-1256.34317278267i</v>
      </c>
      <c r="F3198" t="str">
        <f t="shared" si="1651"/>
        <v>0.978841588287305+0.122251783330117i</v>
      </c>
      <c r="G3198" t="str">
        <f t="shared" si="1646"/>
        <v>0.978841588287305+0.122251783330117i</v>
      </c>
      <c r="H3198" t="str">
        <f t="shared" si="1652"/>
        <v>11.4471456485924+1.80882021394248i</v>
      </c>
      <c r="I3198" t="str">
        <f t="shared" si="1653"/>
        <v>4963.71639267187i</v>
      </c>
      <c r="J3198" t="str">
        <f t="shared" si="1647"/>
        <v>-6101.45883212951+1058.45494162712i</v>
      </c>
      <c r="K3198" t="str">
        <f t="shared" si="1654"/>
        <v>0.137004609893555-0.789762468105113i</v>
      </c>
      <c r="L3198" t="str">
        <f t="shared" si="1655"/>
        <v>0.0351684637680016-0.167541732998677i</v>
      </c>
      <c r="M3198" t="str">
        <f t="shared" si="1656"/>
        <v>0.172173073661557-0.95730420110379i</v>
      </c>
      <c r="N3198" t="str">
        <f t="shared" si="1657"/>
        <v>-16.1584864791916i</v>
      </c>
      <c r="O3198" t="str">
        <f t="shared" si="1658"/>
        <v>-0.900219400256759+0.435436598601175i</v>
      </c>
      <c r="P3198" t="str">
        <f t="shared" si="1659"/>
        <v>1.90021940025676-0.435436598601175i</v>
      </c>
      <c r="Q3198" t="str">
        <f t="shared" si="1660"/>
        <v>-1.90021940025676+16.5939230777928i</v>
      </c>
      <c r="R3198" t="str">
        <f t="shared" si="1661"/>
        <v>-0.0388445692939747-0.110064762113666i</v>
      </c>
      <c r="S3198" t="str">
        <f t="shared" si="1662"/>
        <v>1.77322211019934i</v>
      </c>
      <c r="T3198" t="str">
        <f t="shared" si="1663"/>
        <v>0.195169269733783-0.0688800491332463i</v>
      </c>
      <c r="U3198" t="e">
        <f t="shared" si="1664"/>
        <v>#DIV/0!</v>
      </c>
      <c r="V3198" t="str">
        <f t="shared" si="1665"/>
        <v>0.0000833333333333333-0.00020985620133425i</v>
      </c>
      <c r="W3198" t="e">
        <f t="shared" si="1666"/>
        <v>#DIV/0!</v>
      </c>
      <c r="X3198" t="e">
        <f t="shared" si="1667"/>
        <v>#DIV/0!</v>
      </c>
      <c r="Y3198" t="str">
        <f t="shared" si="1668"/>
        <v>0.00096+5.400523435227i</v>
      </c>
      <c r="Z3198" t="e">
        <f t="shared" si="1669"/>
        <v>#DIV/0!</v>
      </c>
      <c r="AA3198" t="e">
        <f t="shared" si="1670"/>
        <v>#DIV/0!</v>
      </c>
      <c r="AB3198" t="str">
        <f t="shared" si="1671"/>
        <v>0.11137043603078-0.0393053738237323i</v>
      </c>
      <c r="AC3198" t="str">
        <f t="shared" si="1672"/>
        <v>0.981547790799033-0.113382713313675i</v>
      </c>
      <c r="AD3198" t="str">
        <f t="shared" si="1673"/>
        <v>0.116534796680694-0.026582854778143i</v>
      </c>
      <c r="AE3198" t="e">
        <f t="shared" si="1674"/>
        <v>#DIV/0!</v>
      </c>
      <c r="AF3198" t="str">
        <f t="shared" si="1675"/>
        <v>-18.9539354345216-2.72737095108611i</v>
      </c>
      <c r="AG3198" t="e">
        <f t="shared" si="1676"/>
        <v>#DIV/0!</v>
      </c>
      <c r="AH3198" t="e">
        <f t="shared" si="1677"/>
        <v>#DIV/0!</v>
      </c>
      <c r="AI3198" t="e">
        <f t="shared" si="1678"/>
        <v>#DIV/0!</v>
      </c>
      <c r="AJ3198" t="e">
        <f t="shared" si="1679"/>
        <v>#DIV/0!</v>
      </c>
      <c r="AK3198"/>
      <c r="AL3198"/>
      <c r="AM3198"/>
      <c r="AN3198"/>
    </row>
    <row r="3199" spans="1:40" x14ac:dyDescent="0.3">
      <c r="A3199"/>
      <c r="B3199">
        <f t="shared" si="1680"/>
        <v>1265000</v>
      </c>
      <c r="C3199" s="186" t="str">
        <f t="shared" si="1648"/>
        <v>-0.000304437648020454+0.00243896902442989i</v>
      </c>
      <c r="D3199" s="158" t="str">
        <f t="shared" si="1649"/>
        <v>-7.50703511868736-0.917867036881937i</v>
      </c>
      <c r="E3199" t="str">
        <f t="shared" si="1650"/>
        <v>59.1540794498887-1255.35441855934i</v>
      </c>
      <c r="F3199" t="str">
        <f t="shared" si="1651"/>
        <v>0.978874056093809+0.122160756443813i</v>
      </c>
      <c r="G3199" t="str">
        <f t="shared" si="1646"/>
        <v>0.978874056093809+0.122160756443813i</v>
      </c>
      <c r="H3199" t="str">
        <f t="shared" si="1652"/>
        <v>11.4476189585887+1.80747191239154i</v>
      </c>
      <c r="I3199" t="str">
        <f t="shared" si="1653"/>
        <v>4967.64338348886i</v>
      </c>
      <c r="J3199" t="str">
        <f t="shared" si="1647"/>
        <v>-6111.11844095776+1059.29232686575i</v>
      </c>
      <c r="K3199" t="str">
        <f t="shared" si="1654"/>
        <v>0.136794334553767-0.789174394365282i</v>
      </c>
      <c r="L3199" t="str">
        <f t="shared" si="1655"/>
        <v>0.0351152254902256-0.167420455283373i</v>
      </c>
      <c r="M3199" t="str">
        <f t="shared" si="1656"/>
        <v>0.171909560043993-0.956594849648655i</v>
      </c>
      <c r="N3199" t="str">
        <f t="shared" si="1657"/>
        <v>-16.1712700919125i</v>
      </c>
      <c r="O3199" t="str">
        <f t="shared" si="1658"/>
        <v>-0.894579542761876+0.446908762133786i</v>
      </c>
      <c r="P3199" t="str">
        <f t="shared" si="1659"/>
        <v>1.89457954276188-0.446908762133786i</v>
      </c>
      <c r="Q3199" t="str">
        <f t="shared" si="1660"/>
        <v>-1.89457954276188+16.6181788540463i</v>
      </c>
      <c r="R3199" t="str">
        <f t="shared" si="1661"/>
        <v>-0.0393784144162639-0.109517054808884i</v>
      </c>
      <c r="S3199" t="str">
        <f t="shared" si="1662"/>
        <v>1.77462497579286i</v>
      </c>
      <c r="T3199" t="str">
        <f t="shared" si="1663"/>
        <v>0.194351700739121-0.0698819177302235i</v>
      </c>
      <c r="U3199" t="e">
        <f t="shared" si="1664"/>
        <v>#DIV/0!</v>
      </c>
      <c r="V3199" t="str">
        <f t="shared" si="1665"/>
        <v>0.0000833333333333333-0.000209690307103946i</v>
      </c>
      <c r="W3199" t="e">
        <f t="shared" si="1666"/>
        <v>#DIV/0!</v>
      </c>
      <c r="X3199" t="e">
        <f t="shared" si="1667"/>
        <v>#DIV/0!</v>
      </c>
      <c r="Y3199" t="str">
        <f t="shared" si="1668"/>
        <v>0.00096+5.40479600123588i</v>
      </c>
      <c r="Z3199" t="e">
        <f t="shared" si="1669"/>
        <v>#DIV/0!</v>
      </c>
      <c r="AA3199" t="e">
        <f t="shared" si="1670"/>
        <v>#DIV/0!</v>
      </c>
      <c r="AB3199" t="str">
        <f t="shared" si="1671"/>
        <v>0.110903902464584-0.039877075212189i</v>
      </c>
      <c r="AC3199" t="str">
        <f t="shared" si="1672"/>
        <v>0.980919236312817-0.112945352359126i</v>
      </c>
      <c r="AD3199" t="str">
        <f t="shared" si="1673"/>
        <v>0.116201479537801-0.0272730487595503i</v>
      </c>
      <c r="AE3199" t="e">
        <f t="shared" si="1674"/>
        <v>#DIV/0!</v>
      </c>
      <c r="AF3199" t="str">
        <f t="shared" si="1675"/>
        <v>-18.9546540772761-2.72533894927348i</v>
      </c>
      <c r="AG3199" t="e">
        <f t="shared" si="1676"/>
        <v>#DIV/0!</v>
      </c>
      <c r="AH3199" t="e">
        <f t="shared" si="1677"/>
        <v>#DIV/0!</v>
      </c>
      <c r="AI3199" t="e">
        <f t="shared" si="1678"/>
        <v>#DIV/0!</v>
      </c>
      <c r="AJ3199" t="e">
        <f t="shared" si="1679"/>
        <v>#DIV/0!</v>
      </c>
      <c r="AK3199"/>
      <c r="AL3199"/>
      <c r="AM3199"/>
      <c r="AN3199"/>
    </row>
    <row r="3200" spans="1:40" x14ac:dyDescent="0.3">
      <c r="A3200"/>
      <c r="B3200">
        <f t="shared" si="1680"/>
        <v>1266000</v>
      </c>
      <c r="C3200" s="186" t="str">
        <f t="shared" si="1648"/>
        <v>-0.000303970831918711+0.00243712316940127i</v>
      </c>
      <c r="D3200" s="158" t="str">
        <f t="shared" si="1649"/>
        <v>-7.5072798927923-0.917184320180655i</v>
      </c>
      <c r="E3200" t="str">
        <f t="shared" si="1650"/>
        <v>59.06087262735-1254.3672159598i</v>
      </c>
      <c r="F3200" t="str">
        <f t="shared" si="1651"/>
        <v>0.978906449967076+0.122069860584269i</v>
      </c>
      <c r="G3200" t="str">
        <f t="shared" si="1646"/>
        <v>0.978906449967076+0.122069860584269i</v>
      </c>
      <c r="H3200" t="str">
        <f t="shared" si="1652"/>
        <v>11.4480911906363+1.80612555519603i</v>
      </c>
      <c r="I3200" t="str">
        <f t="shared" si="1653"/>
        <v>4971.57037430585i</v>
      </c>
      <c r="J3200" t="str">
        <f t="shared" si="1647"/>
        <v>-6120.78568885981+1060.12971210438i</v>
      </c>
      <c r="K3200" t="str">
        <f t="shared" si="1654"/>
        <v>0.13658453816067-0.788587167162654i</v>
      </c>
      <c r="L3200" t="str">
        <f t="shared" si="1655"/>
        <v>0.0350621062423407-0.1672993442141i</v>
      </c>
      <c r="M3200" t="str">
        <f t="shared" si="1656"/>
        <v>0.171646644403011-0.955886511376754i</v>
      </c>
      <c r="N3200" t="str">
        <f t="shared" si="1657"/>
        <v>-16.1840537046333i</v>
      </c>
      <c r="O3200" t="str">
        <f t="shared" si="1658"/>
        <v>-0.888793494394373+0.458307892493942i</v>
      </c>
      <c r="P3200" t="str">
        <f t="shared" si="1659"/>
        <v>1.88879349439437-0.458307892493942i</v>
      </c>
      <c r="Q3200" t="str">
        <f t="shared" si="1660"/>
        <v>-1.88879349439437+16.6423615971272i</v>
      </c>
      <c r="R3200" t="str">
        <f t="shared" si="1661"/>
        <v>-0.0399053130215967-0.108964138784272i</v>
      </c>
      <c r="S3200" t="str">
        <f t="shared" si="1662"/>
        <v>1.77602784138637i</v>
      </c>
      <c r="T3200" t="str">
        <f t="shared" si="1663"/>
        <v>0.193523344193555-0.0708729469455938i</v>
      </c>
      <c r="U3200" t="e">
        <f t="shared" si="1664"/>
        <v>#DIV/0!</v>
      </c>
      <c r="V3200" t="str">
        <f t="shared" si="1665"/>
        <v>0.0000833333333333333-0.000209524674949836i</v>
      </c>
      <c r="W3200" t="e">
        <f t="shared" si="1666"/>
        <v>#DIV/0!</v>
      </c>
      <c r="X3200" t="e">
        <f t="shared" si="1667"/>
        <v>#DIV/0!</v>
      </c>
      <c r="Y3200" t="str">
        <f t="shared" si="1668"/>
        <v>0.00096+5.40906856724476i</v>
      </c>
      <c r="Z3200" t="e">
        <f t="shared" si="1669"/>
        <v>#DIV/0!</v>
      </c>
      <c r="AA3200" t="e">
        <f t="shared" si="1670"/>
        <v>#DIV/0!</v>
      </c>
      <c r="AB3200" t="str">
        <f t="shared" si="1671"/>
        <v>0.110431213143184-0.0404425912690231i</v>
      </c>
      <c r="AC3200" t="str">
        <f t="shared" si="1672"/>
        <v>0.980296619694199-0.112501542160831i</v>
      </c>
      <c r="AD3200" t="str">
        <f t="shared" si="1673"/>
        <v>0.115859479537268-0.0279591101269727i</v>
      </c>
      <c r="AE3200" t="e">
        <f t="shared" si="1674"/>
        <v>#DIV/0!</v>
      </c>
      <c r="AF3200" t="str">
        <f t="shared" si="1675"/>
        <v>-18.9553710834286-2.72330987537668i</v>
      </c>
      <c r="AG3200" t="e">
        <f t="shared" si="1676"/>
        <v>#DIV/0!</v>
      </c>
      <c r="AH3200" t="e">
        <f t="shared" si="1677"/>
        <v>#DIV/0!</v>
      </c>
      <c r="AI3200" t="e">
        <f t="shared" si="1678"/>
        <v>#DIV/0!</v>
      </c>
      <c r="AJ3200" t="e">
        <f t="shared" si="1679"/>
        <v>#DIV/0!</v>
      </c>
      <c r="AK3200"/>
      <c r="AL3200"/>
      <c r="AM3200"/>
      <c r="AN3200"/>
    </row>
    <row r="3201" spans="1:40" x14ac:dyDescent="0.3">
      <c r="A3201"/>
      <c r="B3201">
        <f t="shared" si="1680"/>
        <v>1267000</v>
      </c>
      <c r="C3201" s="186" t="str">
        <f t="shared" si="1648"/>
        <v>-0.000303505078044717+0.00243528004471758i</v>
      </c>
      <c r="D3201" s="158" t="str">
        <f t="shared" si="1649"/>
        <v>-7.50752410992144-0.916502585000525i</v>
      </c>
      <c r="E3201" t="str">
        <f t="shared" si="1650"/>
        <v>58.9678857627466-1253.38156134276i</v>
      </c>
      <c r="F3201" t="str">
        <f t="shared" si="1651"/>
        <v>0.978938770129099+0.121979095479569i</v>
      </c>
      <c r="G3201" t="str">
        <f t="shared" si="1646"/>
        <v>0.978938770129099+0.121979095479569i</v>
      </c>
      <c r="H3201" t="str">
        <f t="shared" si="1652"/>
        <v>11.4485623479724+1.80478113830914i</v>
      </c>
      <c r="I3201" t="str">
        <f t="shared" si="1653"/>
        <v>4975.49736512284i</v>
      </c>
      <c r="J3201" t="str">
        <f t="shared" si="1647"/>
        <v>-6130.46057583567+1060.96709734301i</v>
      </c>
      <c r="K3201" t="str">
        <f t="shared" si="1654"/>
        <v>0.136375219275601-0.788000784740383i</v>
      </c>
      <c r="L3201" t="str">
        <f t="shared" si="1655"/>
        <v>0.0350091056751893-0.167178399469393i</v>
      </c>
      <c r="M3201" t="str">
        <f t="shared" si="1656"/>
        <v>0.17138432495079-0.955179184209776i</v>
      </c>
      <c r="N3201" t="str">
        <f t="shared" si="1657"/>
        <v>-16.1968373173542i</v>
      </c>
      <c r="O3201" t="str">
        <f t="shared" si="1658"/>
        <v>-0.882862200701671+0.469632126852713i</v>
      </c>
      <c r="P3201" t="str">
        <f t="shared" si="1659"/>
        <v>1.88286220070167-0.469632126852713i</v>
      </c>
      <c r="Q3201" t="str">
        <f t="shared" si="1660"/>
        <v>-1.88286220070167+16.6664694442069i</v>
      </c>
      <c r="R3201" t="str">
        <f t="shared" si="1661"/>
        <v>-0.0404252315830846-0.108406106419094i</v>
      </c>
      <c r="S3201" t="str">
        <f t="shared" si="1662"/>
        <v>1.77743070697988i</v>
      </c>
      <c r="T3201" t="str">
        <f t="shared" si="1663"/>
        <v>0.192684342373426-0.0718530479525474i</v>
      </c>
      <c r="U3201" t="e">
        <f t="shared" si="1664"/>
        <v>#DIV/0!</v>
      </c>
      <c r="V3201" t="str">
        <f t="shared" si="1665"/>
        <v>0.0000833333333333333-0.000209359304251375i</v>
      </c>
      <c r="W3201" t="e">
        <f t="shared" si="1666"/>
        <v>#DIV/0!</v>
      </c>
      <c r="X3201" t="e">
        <f t="shared" si="1667"/>
        <v>#DIV/0!</v>
      </c>
      <c r="Y3201" t="str">
        <f t="shared" si="1668"/>
        <v>0.00096+5.41334113325364i</v>
      </c>
      <c r="Z3201" t="e">
        <f t="shared" si="1669"/>
        <v>#DIV/0!</v>
      </c>
      <c r="AA3201" t="e">
        <f t="shared" si="1670"/>
        <v>#DIV/0!</v>
      </c>
      <c r="AB3201" t="str">
        <f t="shared" si="1671"/>
        <v>0.109952449254453-0.0410018713065388i</v>
      </c>
      <c r="AC3201" t="str">
        <f t="shared" si="1672"/>
        <v>0.979679992306506-0.112051368816326i</v>
      </c>
      <c r="AD3201" t="str">
        <f t="shared" si="1673"/>
        <v>0.115508845405251-0.028640931006896i</v>
      </c>
      <c r="AE3201" t="e">
        <f t="shared" si="1674"/>
        <v>#DIV/0!</v>
      </c>
      <c r="AF3201" t="str">
        <f t="shared" si="1675"/>
        <v>-18.9560864578938-2.72128372330967i</v>
      </c>
      <c r="AG3201" t="e">
        <f t="shared" si="1676"/>
        <v>#DIV/0!</v>
      </c>
      <c r="AH3201" t="e">
        <f t="shared" si="1677"/>
        <v>#DIV/0!</v>
      </c>
      <c r="AI3201" t="e">
        <f t="shared" si="1678"/>
        <v>#DIV/0!</v>
      </c>
      <c r="AJ3201" t="e">
        <f t="shared" si="1679"/>
        <v>#DIV/0!</v>
      </c>
      <c r="AK3201"/>
      <c r="AL3201"/>
      <c r="AM3201"/>
      <c r="AN3201"/>
    </row>
    <row r="3202" spans="1:40" x14ac:dyDescent="0.3">
      <c r="A3202"/>
      <c r="B3202">
        <f t="shared" si="1680"/>
        <v>1268000</v>
      </c>
      <c r="C3202" s="186" t="str">
        <f t="shared" si="1648"/>
        <v>-0.000303040383211046+0.00243343964446891i</v>
      </c>
      <c r="D3202" s="158" t="str">
        <f t="shared" si="1649"/>
        <v>-7.50776777174613-0.915821829307686i</v>
      </c>
      <c r="E3202" t="str">
        <f t="shared" si="1650"/>
        <v>58.8751181650291-1252.39745107826i</v>
      </c>
      <c r="F3202" t="str">
        <f t="shared" si="1651"/>
        <v>0.978971016801067+0.121888460858515i</v>
      </c>
      <c r="G3202" t="str">
        <f t="shared" si="1646"/>
        <v>0.978971016801067+0.121888460858515i</v>
      </c>
      <c r="H3202" t="str">
        <f t="shared" si="1652"/>
        <v>11.4490324338227+1.80343865769483i</v>
      </c>
      <c r="I3202" t="str">
        <f t="shared" si="1653"/>
        <v>4979.42435593982i</v>
      </c>
      <c r="J3202" t="str">
        <f t="shared" si="1647"/>
        <v>-6140.14310188534+1061.80448258164i</v>
      </c>
      <c r="K3202" t="str">
        <f t="shared" si="1654"/>
        <v>0.136166376465241-0.78741524534625i</v>
      </c>
      <c r="L3202" t="str">
        <f t="shared" si="1655"/>
        <v>0.0349562234408725-0.167057620728535i</v>
      </c>
      <c r="M3202" t="str">
        <f t="shared" si="1656"/>
        <v>0.171122599906114-0.954472866074785i</v>
      </c>
      <c r="N3202" t="str">
        <f t="shared" si="1657"/>
        <v>-16.2096209300751i</v>
      </c>
      <c r="O3202" t="str">
        <f t="shared" si="1658"/>
        <v>-0.876786630967099+0.480879614620296i</v>
      </c>
      <c r="P3202" t="str">
        <f t="shared" si="1659"/>
        <v>1.8767866309671-0.480879614620296i</v>
      </c>
      <c r="Q3202" t="str">
        <f t="shared" si="1660"/>
        <v>-1.8767866309671+16.6905005446954i</v>
      </c>
      <c r="R3202" t="str">
        <f t="shared" si="1661"/>
        <v>-0.0409381376495741-0.107843049806062i</v>
      </c>
      <c r="S3202" t="str">
        <f t="shared" si="1662"/>
        <v>1.7788335725734i</v>
      </c>
      <c r="T3202" t="str">
        <f t="shared" si="1663"/>
        <v>0.191834837563728-0.0728221336496935i</v>
      </c>
      <c r="U3202" t="e">
        <f t="shared" si="1664"/>
        <v>#DIV/0!</v>
      </c>
      <c r="V3202" t="str">
        <f t="shared" si="1665"/>
        <v>0.0000833333333333333-0.000209194194389978i</v>
      </c>
      <c r="W3202" t="e">
        <f t="shared" si="1666"/>
        <v>#DIV/0!</v>
      </c>
      <c r="X3202" t="e">
        <f t="shared" si="1667"/>
        <v>#DIV/0!</v>
      </c>
      <c r="Y3202" t="str">
        <f t="shared" si="1668"/>
        <v>0.00096+5.41761369926253i</v>
      </c>
      <c r="Z3202" t="e">
        <f t="shared" si="1669"/>
        <v>#DIV/0!</v>
      </c>
      <c r="AA3202" t="e">
        <f t="shared" si="1670"/>
        <v>#DIV/0!</v>
      </c>
      <c r="AB3202" t="str">
        <f t="shared" si="1671"/>
        <v>0.109467691991205-0.0415548656216253i</v>
      </c>
      <c r="AC3202" t="str">
        <f t="shared" si="1672"/>
        <v>0.979069404370031-0.111594918361359i</v>
      </c>
      <c r="AD3202" t="str">
        <f t="shared" si="1673"/>
        <v>0.115149627179591-0.0293184040365838i</v>
      </c>
      <c r="AE3202" t="e">
        <f t="shared" si="1674"/>
        <v>#DIV/0!</v>
      </c>
      <c r="AF3202" t="str">
        <f t="shared" si="1675"/>
        <v>-18.9568002055688-2.71926048700252i</v>
      </c>
      <c r="AG3202" t="e">
        <f t="shared" si="1676"/>
        <v>#DIV/0!</v>
      </c>
      <c r="AH3202" t="e">
        <f t="shared" si="1677"/>
        <v>#DIV/0!</v>
      </c>
      <c r="AI3202" t="e">
        <f t="shared" si="1678"/>
        <v>#DIV/0!</v>
      </c>
      <c r="AJ3202" t="e">
        <f t="shared" si="1679"/>
        <v>#DIV/0!</v>
      </c>
      <c r="AK3202"/>
      <c r="AL3202"/>
      <c r="AM3202"/>
      <c r="AN3202"/>
    </row>
    <row r="3203" spans="1:40" x14ac:dyDescent="0.3">
      <c r="A3203"/>
      <c r="B3203">
        <f t="shared" si="1680"/>
        <v>1269000</v>
      </c>
      <c r="C3203" s="186" t="str">
        <f t="shared" si="1648"/>
        <v>-0.000302576744242101+0.00243160196276191i</v>
      </c>
      <c r="D3203" s="158" t="str">
        <f t="shared" si="1649"/>
        <v>-7.50801087993147-0.915142051073617i</v>
      </c>
      <c r="E3203" t="str">
        <f t="shared" si="1650"/>
        <v>58.7825691458598-1251.41488154771i</v>
      </c>
      <c r="F3203" t="str">
        <f t="shared" si="1651"/>
        <v>0.97900319020334+0.121797956450625i</v>
      </c>
      <c r="G3203" t="str">
        <f t="shared" si="1646"/>
        <v>0.97900319020334+0.121797956450625i</v>
      </c>
      <c r="H3203" t="str">
        <f t="shared" si="1652"/>
        <v>11.4495014514005+1.80209810932772i</v>
      </c>
      <c r="I3203" t="str">
        <f t="shared" si="1653"/>
        <v>4983.35134675681i</v>
      </c>
      <c r="J3203" t="str">
        <f t="shared" si="1647"/>
        <v>-6149.83326700881+1062.64186782027i</v>
      </c>
      <c r="K3203" t="str">
        <f t="shared" si="1654"/>
        <v>0.135958008301585-0.786830547232649i</v>
      </c>
      <c r="L3203" t="str">
        <f t="shared" si="1655"/>
        <v>0.0349034591927444-0.166937007671559i</v>
      </c>
      <c r="M3203" t="str">
        <f t="shared" si="1656"/>
        <v>0.170861467494329-0.953767554904208i</v>
      </c>
      <c r="N3203" t="str">
        <f t="shared" si="1657"/>
        <v>-16.222404542796i</v>
      </c>
      <c r="O3203" t="str">
        <f t="shared" si="1658"/>
        <v>-0.870567778051329+0.492048517748781i</v>
      </c>
      <c r="P3203" t="str">
        <f t="shared" si="1659"/>
        <v>1.87056777805133-0.492048517748781i</v>
      </c>
      <c r="Q3203" t="str">
        <f t="shared" si="1660"/>
        <v>-1.87056777805133+16.7144530605448i</v>
      </c>
      <c r="R3203" t="str">
        <f t="shared" si="1661"/>
        <v>-0.0414439998279668-0.107275060744412i</v>
      </c>
      <c r="S3203" t="str">
        <f t="shared" si="1662"/>
        <v>1.78023643816691i</v>
      </c>
      <c r="T3203" t="str">
        <f t="shared" si="1663"/>
        <v>0.190974972043771-0.0737801186371296i</v>
      </c>
      <c r="U3203" t="e">
        <f t="shared" si="1664"/>
        <v>#DIV/0!</v>
      </c>
      <c r="V3203" t="str">
        <f t="shared" si="1665"/>
        <v>0.0000833333333333333-0.000209029344749009i</v>
      </c>
      <c r="W3203" t="e">
        <f t="shared" si="1666"/>
        <v>#DIV/0!</v>
      </c>
      <c r="X3203" t="e">
        <f t="shared" si="1667"/>
        <v>#DIV/0!</v>
      </c>
      <c r="Y3203" t="str">
        <f t="shared" si="1668"/>
        <v>0.00096+5.42188626527141i</v>
      </c>
      <c r="Z3203" t="e">
        <f t="shared" si="1669"/>
        <v>#DIV/0!</v>
      </c>
      <c r="AA3203" t="e">
        <f t="shared" si="1670"/>
        <v>#DIV/0!</v>
      </c>
      <c r="AB3203" t="str">
        <f t="shared" si="1671"/>
        <v>0.108977022543007-0.0421015254821004i</v>
      </c>
      <c r="AC3203" t="str">
        <f t="shared" si="1672"/>
        <v>0.978464904978061-0.111132276759206i</v>
      </c>
      <c r="AD3203" t="str">
        <f t="shared" si="1673"/>
        <v>0.114781876206173-0.0299914223793985i</v>
      </c>
      <c r="AE3203" t="e">
        <f t="shared" si="1674"/>
        <v>#DIV/0!</v>
      </c>
      <c r="AF3203" t="str">
        <f t="shared" si="1675"/>
        <v>-18.957512331332-2.71724016040134i</v>
      </c>
      <c r="AG3203" t="e">
        <f t="shared" si="1676"/>
        <v>#DIV/0!</v>
      </c>
      <c r="AH3203" t="e">
        <f t="shared" si="1677"/>
        <v>#DIV/0!</v>
      </c>
      <c r="AI3203" t="e">
        <f t="shared" si="1678"/>
        <v>#DIV/0!</v>
      </c>
      <c r="AJ3203" t="e">
        <f t="shared" si="1679"/>
        <v>#DIV/0!</v>
      </c>
      <c r="AK3203"/>
      <c r="AL3203"/>
      <c r="AM3203"/>
      <c r="AN3203"/>
    </row>
    <row r="3204" spans="1:40" x14ac:dyDescent="0.3">
      <c r="A3204"/>
      <c r="B3204">
        <f t="shared" si="1680"/>
        <v>1270000</v>
      </c>
      <c r="C3204" s="186" t="str">
        <f t="shared" si="1648"/>
        <v>-0.000302114157974053+0.0024297669937198i</v>
      </c>
      <c r="D3204" s="158" t="str">
        <f t="shared" si="1649"/>
        <v>-7.50825343613649-0.914463248275144i</v>
      </c>
      <c r="E3204" t="str">
        <f t="shared" si="1650"/>
        <v>58.6902380195973-1250.43384914375i</v>
      </c>
      <c r="F3204" t="str">
        <f t="shared" si="1651"/>
        <v>0.979035290555481+0.12170758198613i</v>
      </c>
      <c r="G3204" t="str">
        <f t="shared" si="1646"/>
        <v>0.979035290555481+0.12170758198613i</v>
      </c>
      <c r="H3204" t="str">
        <f t="shared" si="1652"/>
        <v>11.4499694039078+1.80075948919312i</v>
      </c>
      <c r="I3204" t="str">
        <f t="shared" si="1653"/>
        <v>4987.2783375738i</v>
      </c>
      <c r="J3204" t="str">
        <f t="shared" si="1647"/>
        <v>-6159.53107120609+1063.4792530589i</v>
      </c>
      <c r="K3204" t="str">
        <f t="shared" si="1654"/>
        <v>0.135750113361923-0.786246688656563i</v>
      </c>
      <c r="L3204" t="str">
        <f t="shared" si="1655"/>
        <v>0.034850812585407-0.166816559979246i</v>
      </c>
      <c r="M3204" t="str">
        <f t="shared" si="1656"/>
        <v>0.17060092594733-0.953063248635809i</v>
      </c>
      <c r="N3204" t="str">
        <f t="shared" si="1657"/>
        <v>-16.2351881555168i</v>
      </c>
      <c r="O3204" t="str">
        <f t="shared" si="1658"/>
        <v>-0.864206658230202+0.50313701103237i</v>
      </c>
      <c r="P3204" t="str">
        <f t="shared" si="1659"/>
        <v>1.8642066582302-0.50313701103237i</v>
      </c>
      <c r="Q3204" t="str">
        <f t="shared" si="1660"/>
        <v>-1.8642066582302+16.7383251665492i</v>
      </c>
      <c r="R3204" t="str">
        <f t="shared" si="1661"/>
        <v>-0.0419427877656902-0.106702230733451i</v>
      </c>
      <c r="S3204" t="str">
        <f t="shared" si="1662"/>
        <v>1.78163930376043i</v>
      </c>
      <c r="T3204" t="str">
        <f t="shared" si="1663"/>
        <v>0.19010488807363-0.0747269191926358i</v>
      </c>
      <c r="U3204" t="e">
        <f t="shared" si="1664"/>
        <v>#DIV/0!</v>
      </c>
      <c r="V3204" t="str">
        <f t="shared" si="1665"/>
        <v>0.0000833333333333333-0.000208864754713774i</v>
      </c>
      <c r="W3204" t="e">
        <f t="shared" si="1666"/>
        <v>#DIV/0!</v>
      </c>
      <c r="X3204" t="e">
        <f t="shared" si="1667"/>
        <v>#DIV/0!</v>
      </c>
      <c r="Y3204" t="str">
        <f t="shared" si="1668"/>
        <v>0.00096+5.42615883128029i</v>
      </c>
      <c r="Z3204" t="e">
        <f t="shared" si="1669"/>
        <v>#DIV/0!</v>
      </c>
      <c r="AA3204" t="e">
        <f t="shared" si="1670"/>
        <v>#DIV/0!</v>
      </c>
      <c r="AB3204" t="str">
        <f t="shared" si="1671"/>
        <v>0.108480522088452-0.0426418031131267i</v>
      </c>
      <c r="AC3204" t="str">
        <f t="shared" si="1672"/>
        <v>0.977866542112855-0.110663529890492i</v>
      </c>
      <c r="AD3204" t="str">
        <f t="shared" si="1673"/>
        <v>0.114405645135163-0.0306598797401235i</v>
      </c>
      <c r="AE3204" t="e">
        <f t="shared" si="1674"/>
        <v>#DIV/0!</v>
      </c>
      <c r="AF3204" t="str">
        <f t="shared" si="1675"/>
        <v>-18.9582228400443-2.71522273746826i</v>
      </c>
      <c r="AG3204" t="e">
        <f t="shared" si="1676"/>
        <v>#DIV/0!</v>
      </c>
      <c r="AH3204" t="e">
        <f t="shared" si="1677"/>
        <v>#DIV/0!</v>
      </c>
      <c r="AI3204" t="e">
        <f t="shared" si="1678"/>
        <v>#DIV/0!</v>
      </c>
      <c r="AJ3204" t="e">
        <f t="shared" si="1679"/>
        <v>#DIV/0!</v>
      </c>
      <c r="AK3204"/>
      <c r="AL3204"/>
      <c r="AM3204"/>
      <c r="AN3204"/>
    </row>
    <row r="3205" spans="1:40" x14ac:dyDescent="0.3">
      <c r="A3205"/>
      <c r="B3205">
        <f t="shared" si="1680"/>
        <v>1271000</v>
      </c>
      <c r="C3205" s="186" t="str">
        <f t="shared" si="1648"/>
        <v>-0.000301652621254775+0.00242793473148226i</v>
      </c>
      <c r="D3205" s="158" t="str">
        <f t="shared" si="1649"/>
        <v>-7.5084954420139-0.913785418894362i</v>
      </c>
      <c r="E3205" t="str">
        <f t="shared" si="1650"/>
        <v>58.5981241032851-1249.45435027026i</v>
      </c>
      <c r="F3205" t="str">
        <f t="shared" si="1651"/>
        <v>0.97906731807621+0.121617337195964i</v>
      </c>
      <c r="G3205" t="str">
        <f t="shared" ref="G3205:G3268" si="1681">IF($C$11=$C$7,$C$24,F3205)</f>
        <v>0.97906731807621+0.121617337195964i</v>
      </c>
      <c r="H3205" t="str">
        <f t="shared" si="1652"/>
        <v>11.4504362945341+1.79942279328684i</v>
      </c>
      <c r="I3205" t="str">
        <f t="shared" si="1653"/>
        <v>4991.20532839078i</v>
      </c>
      <c r="J3205" t="str">
        <f t="shared" ref="J3205:J3268" si="1682">IMSUM(COMPLEX(0,2*PI()*B3205*$C$113*$C$112),COMPLEX(0,2*PI()*B3205*$C$113*$C$111),COMPLEX(0,2*PI()*B3205*$C$28*10^-12*$C$111),COMPLEX(-1*2*PI()*B3205*2*PI()*B3205*$C$113*$C$112*$C$28*10^-12*$C$111,0),COMPLEX(1,0))</f>
        <v>-6169.23651447718+1064.31663829753i</v>
      </c>
      <c r="K3205" t="str">
        <f t="shared" si="1654"/>
        <v>0.135542690228816-0.785663667879558i</v>
      </c>
      <c r="L3205" t="str">
        <f t="shared" si="1655"/>
        <v>0.034798283274705-0.166696277333121i</v>
      </c>
      <c r="M3205" t="str">
        <f t="shared" si="1656"/>
        <v>0.170340973503521-0.952359945212679i</v>
      </c>
      <c r="N3205" t="str">
        <f t="shared" si="1657"/>
        <v>-16.2479717682377i</v>
      </c>
      <c r="O3205" t="str">
        <f t="shared" si="1658"/>
        <v>-0.857704311028459+0.51414328240598i</v>
      </c>
      <c r="P3205" t="str">
        <f t="shared" si="1659"/>
        <v>1.85770431102846-0.51414328240598i</v>
      </c>
      <c r="Q3205" t="str">
        <f t="shared" si="1660"/>
        <v>-1.85770431102846+16.7621150506437i</v>
      </c>
      <c r="R3205" t="str">
        <f t="shared" si="1661"/>
        <v>-0.0424344721333687-0.106124650966512i</v>
      </c>
      <c r="S3205" t="str">
        <f t="shared" si="1662"/>
        <v>1.78304216935394i</v>
      </c>
      <c r="T3205" t="str">
        <f t="shared" si="1663"/>
        <v>0.189224727881259-0.075662453248071i</v>
      </c>
      <c r="U3205" t="e">
        <f t="shared" si="1664"/>
        <v>#DIV/0!</v>
      </c>
      <c r="V3205" t="str">
        <f t="shared" si="1665"/>
        <v>0.0000833333333333333-0.000208700423671512i</v>
      </c>
      <c r="W3205" t="e">
        <f t="shared" si="1666"/>
        <v>#DIV/0!</v>
      </c>
      <c r="X3205" t="e">
        <f t="shared" si="1667"/>
        <v>#DIV/0!</v>
      </c>
      <c r="Y3205" t="str">
        <f t="shared" si="1668"/>
        <v>0.00096+5.43043139728917i</v>
      </c>
      <c r="Z3205" t="e">
        <f t="shared" si="1669"/>
        <v>#DIV/0!</v>
      </c>
      <c r="AA3205" t="e">
        <f t="shared" si="1670"/>
        <v>#DIV/0!</v>
      </c>
      <c r="AB3205" t="str">
        <f t="shared" si="1671"/>
        <v>0.107978271787803-0.0431756516837423i</v>
      </c>
      <c r="AC3205" t="str">
        <f t="shared" si="1672"/>
        <v>0.977274362661512-0.110188763543449i</v>
      </c>
      <c r="AD3205" t="str">
        <f t="shared" si="1673"/>
        <v>0.114020987917033-0.0313236703803357i</v>
      </c>
      <c r="AE3205" t="e">
        <f t="shared" si="1674"/>
        <v>#DIV/0!</v>
      </c>
      <c r="AF3205" t="str">
        <f t="shared" si="1675"/>
        <v>-18.958931736548-2.7132082121812i</v>
      </c>
      <c r="AG3205" t="e">
        <f t="shared" si="1676"/>
        <v>#DIV/0!</v>
      </c>
      <c r="AH3205" t="e">
        <f t="shared" si="1677"/>
        <v>#DIV/0!</v>
      </c>
      <c r="AI3205" t="e">
        <f t="shared" si="1678"/>
        <v>#DIV/0!</v>
      </c>
      <c r="AJ3205" t="e">
        <f t="shared" si="1679"/>
        <v>#DIV/0!</v>
      </c>
      <c r="AK3205"/>
      <c r="AL3205"/>
      <c r="AM3205"/>
      <c r="AN3205"/>
    </row>
    <row r="3206" spans="1:40" x14ac:dyDescent="0.3">
      <c r="A3206"/>
      <c r="B3206">
        <f t="shared" si="1680"/>
        <v>1272000</v>
      </c>
      <c r="C3206" s="186" t="str">
        <f t="shared" ref="C3206:C3269" si="1683">IMPRODUCT(COMPLEX(-1,0),IMDIV(IMPRODUCT(G3206,COMPLEX($C$100+$C$101,0)),COMPLEX($C$100,2*PI()*B3206*$C$103*$C$102*(2*$C$100+$C$101))))</f>
        <v>-0.000301192130943818+0.0024261051702054i</v>
      </c>
      <c r="D3206" s="158" t="str">
        <f t="shared" ref="D3206:D3269" si="1684">IMPRODUCT(COMPLEX($C$106,0),IMSUB(C3206,G3206))</f>
        <v>-7.50873689921046-0.913108560918681i</v>
      </c>
      <c r="E3206" t="str">
        <f t="shared" ref="E3206:E3269" si="1685">IMDIV(COMPLEX($C$20*10^3,0),COMPLEX(1,2*PI()*B3206*$C$20*1000*$C$29*10^-12))</f>
        <v>58.5062267166367-1248.47638134231i</v>
      </c>
      <c r="F3206" t="str">
        <f t="shared" ref="F3206:F3269" si="1686">IMDIV(COMPLEX($C$22*1000,0),IMSUM(COMPLEX($C$22*1000,0),E3206))</f>
        <v>0.979099272983463+0.121527221811772i</v>
      </c>
      <c r="G3206" t="str">
        <f t="shared" si="1681"/>
        <v>0.979099272983463+0.121527221811772i</v>
      </c>
      <c r="H3206" t="str">
        <f t="shared" ref="H3206:H3269" si="1687">IMPRODUCT(COMPLEX($C$108,0),IMPRODUCT(COMPLEX(-1,0),D3206),IMDIV(COMPLEX(0,2*PI()*B3206*$C$109*$C$110),COMPLEX(1,2*PI()*B3206*$C$109*$C$110)))</f>
        <v>11.4509021264575+1.79808801761532i</v>
      </c>
      <c r="I3206" t="str">
        <f t="shared" ref="I3206:I3269" si="1688">COMPLEX(0,2*PI()*B3206*$C$113*$C$112*$C$114)</f>
        <v>4995.13231920777i</v>
      </c>
      <c r="J3206" t="str">
        <f t="shared" si="1682"/>
        <v>-6178.94959682207+1065.15402353615i</v>
      </c>
      <c r="K3206" t="str">
        <f t="shared" ref="K3206:K3269" si="1689">IMDIV(I3206,J3206)</f>
        <v>0.13533573749007-0.785081483167774i</v>
      </c>
      <c r="L3206" t="str">
        <f t="shared" ref="L3206:L3269" si="1690">IMDIV(COMPLEX($C$117,0),COMPLEX(1,2*PI()*B3206*$C$115*$C$116))</f>
        <v>0.0347458709177203-0.166576159415454i</v>
      </c>
      <c r="M3206" t="str">
        <f t="shared" ref="M3206:M3269" si="1691">IMSUM(K3206,L3206)</f>
        <v>0.17008160840779-0.951657642583228i</v>
      </c>
      <c r="N3206" t="str">
        <f t="shared" ref="N3206:N3269" si="1692">COMPLEX(0,-2*PI()*B3206*$C$43)</f>
        <v>-16.2607553809586i</v>
      </c>
      <c r="O3206" t="str">
        <f t="shared" ref="O3206:O3269" si="1693">IMEXP(N3206)</f>
        <v>-0.851061799050167+0.525065533240845i</v>
      </c>
      <c r="P3206" t="str">
        <f t="shared" ref="P3206:P3269" si="1694">IMSUB(COMPLEX(1,0),O3206)</f>
        <v>1.85106179905017-0.525065533240845i</v>
      </c>
      <c r="Q3206" t="str">
        <f t="shared" ref="Q3206:Q3269" si="1695">IMSUM(COMPLEX(0,2*PI()*B3206*$C$43),O3206,COMPLEX(-1,0))</f>
        <v>-1.85106179905017+16.7858209141994i</v>
      </c>
      <c r="R3206" t="str">
        <f t="shared" ref="R3206:R3269" si="1696">IMDIV(P3206,Q3206)</f>
        <v>-0.0429190246076401-0.105542412325383i</v>
      </c>
      <c r="S3206" t="str">
        <f t="shared" ref="S3206:S3269" si="1697">IMDIV(COMPLEX(0,2*PI()*B3206*$C$123),COMPLEX($C$124,0))</f>
        <v>1.78444503494744i</v>
      </c>
      <c r="T3206" t="str">
        <f t="shared" ref="T3206:T3269" si="1698">IMPRODUCT(R3206,S3206)</f>
        <v>0.188334633650405-0.0765866403658904i</v>
      </c>
      <c r="U3206" t="e">
        <f t="shared" ref="U3206:U3269" si="1699">IMDIV(COMPLEX(1,2*PI()*B3206*$C$16*10^-3*$C$15*10^-6),COMPLEX(0,2*PI()*B3206*$C$15*10^-6))</f>
        <v>#DIV/0!</v>
      </c>
      <c r="V3206" t="str">
        <f t="shared" ref="V3206:V3269" si="1700">IMSUM(COMPLEX($C$18*10^-3,0),IMDIV(COMPLEX(1,0),COMPLEX(0,2*PI()*B3206*($C$17*1*10^-6))))</f>
        <v>0.0000833333333333333-0.000208536351011393i</v>
      </c>
      <c r="W3206" t="e">
        <f t="shared" ref="W3206:W3269" si="1701">IMDIV(IMPRODUCT(U3206,V3206),IMSUM(U3206,V3206))</f>
        <v>#DIV/0!</v>
      </c>
      <c r="X3206" t="e">
        <f t="shared" ref="X3206:X3269" si="1702">IMDIV(IMPRODUCT(COMPLEX($C$19,0),W3206),IMSUM(COMPLEX($C$19,0),W3206))</f>
        <v>#DIV/0!</v>
      </c>
      <c r="Y3206" t="str">
        <f t="shared" ref="Y3206:Y3269" si="1703">COMPLEX($C$13*10^-3,2*PI()*B3206*$C$12*0.000001)</f>
        <v>0.00096+5.43470396329806i</v>
      </c>
      <c r="Z3206" t="e">
        <f t="shared" ref="Z3206:Z3269" si="1704">IMPRODUCT(COMPLEX($C$6,0),IMDIV(X3206,IMSUM(X3206,Y3206)))</f>
        <v>#DIV/0!</v>
      </c>
      <c r="AA3206" t="e">
        <f t="shared" ref="AA3206:AA3269" si="1705">IMDIV(COMPLEX($C$6,0),IMSUM(X3206,Y3206))</f>
        <v>#DIV/0!</v>
      </c>
      <c r="AB3206" t="str">
        <f t="shared" ref="AB3206:AB3269" si="1706">IMPRODUCT(COMPLEX($C$119,0),T3206)</f>
        <v>0.107470352776096-0.0437030252934605i</v>
      </c>
      <c r="AC3206" t="str">
        <f t="shared" ref="AC3206:AC3269" si="1707">IMSUM(COMPLEX(1,0),IMPRODUCT(AB3206,M3206))</f>
        <v>0.976688412431781-0.109708063404685i</v>
      </c>
      <c r="AD3206" t="str">
        <f t="shared" ref="AD3206:AD3269" si="1708">IMDIV(AB3206,AC3206)</f>
        <v>0.113627959798474-0.0319826891337531i</v>
      </c>
      <c r="AE3206" t="e">
        <f t="shared" ref="AE3206:AE3269" si="1709">IMPRODUCT(AD3206,AA3206,X3206)</f>
        <v>#DIV/0!</v>
      </c>
      <c r="AF3206" t="str">
        <f t="shared" ref="AF3206:AF3269" si="1710">IMSUB(D3206,H3206)</f>
        <v>-18.959639025668-2.711196578534i</v>
      </c>
      <c r="AG3206" t="e">
        <f t="shared" ref="AG3206:AG3269" si="1711">IMSUM(COMPLEX(1,0),IMPRODUCT(AD3206,AA3206,COMPLEX($C$127,0)))</f>
        <v>#DIV/0!</v>
      </c>
      <c r="AH3206" t="e">
        <f t="shared" ref="AH3206:AH3269" si="1712">IMDIV(IMPRODUCT(AE3206,AF3206),AG3206)</f>
        <v>#DIV/0!</v>
      </c>
      <c r="AI3206" t="e">
        <f t="shared" ref="AI3206:AI3269" si="1713">20*LOG10(IMABS(AH3206))</f>
        <v>#DIV/0!</v>
      </c>
      <c r="AJ3206" t="e">
        <f t="shared" ref="AJ3206:AJ3269" si="1714">IMARGUMENT(AH3206)*180/PI()</f>
        <v>#DIV/0!</v>
      </c>
      <c r="AK3206"/>
      <c r="AL3206"/>
      <c r="AM3206"/>
      <c r="AN3206"/>
    </row>
    <row r="3207" spans="1:40" x14ac:dyDescent="0.3">
      <c r="A3207"/>
      <c r="B3207">
        <f t="shared" si="1680"/>
        <v>1273000</v>
      </c>
      <c r="C3207" s="186" t="str">
        <f t="shared" si="1683"/>
        <v>-0.000300732683912335+0.00242427830406165i</v>
      </c>
      <c r="D3207" s="158" t="str">
        <f t="shared" si="1684"/>
        <v>-7.50897780936665-0.912432672340766i</v>
      </c>
      <c r="E3207" t="str">
        <f t="shared" si="1685"/>
        <v>58.4145451820266-1247.49993878609i</v>
      </c>
      <c r="F3207" t="str">
        <f t="shared" si="1686"/>
        <v>0.979131155494346+0.121437235565901i</v>
      </c>
      <c r="G3207" t="str">
        <f t="shared" si="1681"/>
        <v>0.979131155494346+0.121437235565901i</v>
      </c>
      <c r="H3207" t="str">
        <f t="shared" si="1687"/>
        <v>11.4513669028442+1.79675515819548i</v>
      </c>
      <c r="I3207" t="str">
        <f t="shared" si="1688"/>
        <v>4999.05931002476i</v>
      </c>
      <c r="J3207" t="str">
        <f t="shared" si="1682"/>
        <v>-6188.67031824077+1065.99140877478i</v>
      </c>
      <c r="K3207" t="str">
        <f t="shared" si="1689"/>
        <v>0.135129253738719-0.784500132791894i</v>
      </c>
      <c r="L3207" t="str">
        <f t="shared" si="1690"/>
        <v>0.034693575172767-0.166456205909254i</v>
      </c>
      <c r="M3207" t="str">
        <f t="shared" si="1691"/>
        <v>0.169822828911486-0.950956338701148i</v>
      </c>
      <c r="N3207" t="str">
        <f t="shared" si="1692"/>
        <v>-16.2735389936795i</v>
      </c>
      <c r="O3207" t="str">
        <f t="shared" si="1693"/>
        <v>-0.844280207804855+0.53590197863881i</v>
      </c>
      <c r="P3207" t="str">
        <f t="shared" si="1694"/>
        <v>1.84428020780486-0.53590197863881i</v>
      </c>
      <c r="Q3207" t="str">
        <f t="shared" si="1695"/>
        <v>-1.84428020780486+16.8094409723183i</v>
      </c>
      <c r="R3207" t="str">
        <f t="shared" si="1696"/>
        <v>-0.0433964178542032-0.104955605375103i</v>
      </c>
      <c r="S3207" t="str">
        <f t="shared" si="1697"/>
        <v>1.78584790054095i</v>
      </c>
      <c r="T3207" t="str">
        <f t="shared" si="1698"/>
        <v>0.187434747509132-0.0774994017159266i</v>
      </c>
      <c r="U3207" t="e">
        <f t="shared" si="1699"/>
        <v>#DIV/0!</v>
      </c>
      <c r="V3207" t="str">
        <f t="shared" si="1700"/>
        <v>0.0000833333333333333-0.000208372536124503i</v>
      </c>
      <c r="W3207" t="e">
        <f t="shared" si="1701"/>
        <v>#DIV/0!</v>
      </c>
      <c r="X3207" t="e">
        <f t="shared" si="1702"/>
        <v>#DIV/0!</v>
      </c>
      <c r="Y3207" t="str">
        <f t="shared" si="1703"/>
        <v>0.00096+5.43897652930694i</v>
      </c>
      <c r="Z3207" t="e">
        <f t="shared" si="1704"/>
        <v>#DIV/0!</v>
      </c>
      <c r="AA3207" t="e">
        <f t="shared" si="1705"/>
        <v>#DIV/0!</v>
      </c>
      <c r="AB3207" t="str">
        <f t="shared" si="1706"/>
        <v>0.106956846156595-0.0442238789590208i</v>
      </c>
      <c r="AC3207" t="str">
        <f t="shared" si="1707"/>
        <v>0.97610873616773-0.109221515050358i</v>
      </c>
      <c r="AD3207" t="str">
        <f t="shared" si="1708"/>
        <v>0.113226617318093-0.0326368314216556i</v>
      </c>
      <c r="AE3207" t="e">
        <f t="shared" si="1709"/>
        <v>#DIV/0!</v>
      </c>
      <c r="AF3207" t="str">
        <f t="shared" si="1710"/>
        <v>-18.9603447122108-2.70918783053625i</v>
      </c>
      <c r="AG3207" t="e">
        <f t="shared" si="1711"/>
        <v>#DIV/0!</v>
      </c>
      <c r="AH3207" t="e">
        <f t="shared" si="1712"/>
        <v>#DIV/0!</v>
      </c>
      <c r="AI3207" t="e">
        <f t="shared" si="1713"/>
        <v>#DIV/0!</v>
      </c>
      <c r="AJ3207" t="e">
        <f t="shared" si="1714"/>
        <v>#DIV/0!</v>
      </c>
      <c r="AK3207"/>
      <c r="AL3207"/>
      <c r="AM3207"/>
      <c r="AN3207"/>
    </row>
    <row r="3208" spans="1:40" x14ac:dyDescent="0.3">
      <c r="A3208"/>
      <c r="B3208">
        <f t="shared" si="1680"/>
        <v>1274000</v>
      </c>
      <c r="C3208" s="186" t="str">
        <f t="shared" si="1683"/>
        <v>-0.000300274277043047+0.0024224541272398i</v>
      </c>
      <c r="D3208" s="158" t="str">
        <f t="shared" si="1684"/>
        <v>-7.50921817411704-0.911757751158576i</v>
      </c>
      <c r="E3208" t="str">
        <f t="shared" si="1685"/>
        <v>58.323078824476-1246.52501903891i</v>
      </c>
      <c r="F3208" t="str">
        <f t="shared" si="1686"/>
        <v>0.979162965825179+0.121347378191402i</v>
      </c>
      <c r="G3208" t="str">
        <f t="shared" si="1681"/>
        <v>0.979162965825179+0.121347378191402i</v>
      </c>
      <c r="H3208" t="str">
        <f t="shared" si="1687"/>
        <v>11.4518306268486+1.7954242110548i</v>
      </c>
      <c r="I3208" t="str">
        <f t="shared" si="1688"/>
        <v>5002.98630084175i</v>
      </c>
      <c r="J3208" t="str">
        <f t="shared" si="1682"/>
        <v>-6198.39867873327+1066.82879401341i</v>
      </c>
      <c r="K3208" t="str">
        <f t="shared" si="1689"/>
        <v>0.134923237572995-0.783919615027148i</v>
      </c>
      <c r="L3208" t="str">
        <f t="shared" si="1690"/>
        <v>0.0346413956993858-0.166336416498272i</v>
      </c>
      <c r="M3208" t="str">
        <f t="shared" si="1691"/>
        <v>0.169564633272381-0.95025603152542i</v>
      </c>
      <c r="N3208" t="str">
        <f t="shared" si="1692"/>
        <v>-16.2863226064004i</v>
      </c>
      <c r="O3208" t="str">
        <f t="shared" si="1693"/>
        <v>-0.83736064553019+0.546650847723905i</v>
      </c>
      <c r="P3208" t="str">
        <f t="shared" si="1694"/>
        <v>1.83736064553019-0.546650847723905i</v>
      </c>
      <c r="Q3208" t="str">
        <f t="shared" si="1695"/>
        <v>-1.83736064553019+16.8329734541243i</v>
      </c>
      <c r="R3208" t="str">
        <f t="shared" si="1696"/>
        <v>-0.0438666255110424-0.104364320359191i</v>
      </c>
      <c r="S3208" t="str">
        <f t="shared" si="1697"/>
        <v>1.78725076613447i</v>
      </c>
      <c r="T3208" t="str">
        <f t="shared" si="1698"/>
        <v>0.186525211519067-0.0784006600523444i</v>
      </c>
      <c r="U3208" t="e">
        <f t="shared" si="1699"/>
        <v>#DIV/0!</v>
      </c>
      <c r="V3208" t="str">
        <f t="shared" si="1700"/>
        <v>0.0000833333333333333-0.00020820897840384i</v>
      </c>
      <c r="W3208" t="e">
        <f t="shared" si="1701"/>
        <v>#DIV/0!</v>
      </c>
      <c r="X3208" t="e">
        <f t="shared" si="1702"/>
        <v>#DIV/0!</v>
      </c>
      <c r="Y3208" t="str">
        <f t="shared" si="1703"/>
        <v>0.00096+5.44324909531582i</v>
      </c>
      <c r="Z3208" t="e">
        <f t="shared" si="1704"/>
        <v>#DIV/0!</v>
      </c>
      <c r="AA3208" t="e">
        <f t="shared" si="1705"/>
        <v>#DIV/0!</v>
      </c>
      <c r="AB3208" t="str">
        <f t="shared" si="1706"/>
        <v>0.106437832994649-0.0447381686012383i</v>
      </c>
      <c r="AC3208" t="str">
        <f t="shared" si="1707"/>
        <v>0.975535377565317-0.108729203937807i</v>
      </c>
      <c r="AD3208" t="str">
        <f t="shared" si="1708"/>
        <v>0.112817018301955-0.0332859932683022i</v>
      </c>
      <c r="AE3208" t="e">
        <f t="shared" si="1709"/>
        <v>#DIV/0!</v>
      </c>
      <c r="AF3208" t="str">
        <f t="shared" si="1710"/>
        <v>-18.9610488009656-2.70718196221338i</v>
      </c>
      <c r="AG3208" t="e">
        <f t="shared" si="1711"/>
        <v>#DIV/0!</v>
      </c>
      <c r="AH3208" t="e">
        <f t="shared" si="1712"/>
        <v>#DIV/0!</v>
      </c>
      <c r="AI3208" t="e">
        <f t="shared" si="1713"/>
        <v>#DIV/0!</v>
      </c>
      <c r="AJ3208" t="e">
        <f t="shared" si="1714"/>
        <v>#DIV/0!</v>
      </c>
      <c r="AK3208"/>
      <c r="AL3208"/>
      <c r="AM3208"/>
      <c r="AN3208"/>
    </row>
    <row r="3209" spans="1:40" x14ac:dyDescent="0.3">
      <c r="A3209"/>
      <c r="B3209">
        <f t="shared" si="1680"/>
        <v>1275000</v>
      </c>
      <c r="C3209" s="186" t="str">
        <f t="shared" si="1683"/>
        <v>-0.000299816907230198+0.00242063263394494i</v>
      </c>
      <c r="D3209" s="158" t="str">
        <f t="shared" si="1684"/>
        <v>-7.50945799509022-0.911083795375326i</v>
      </c>
      <c r="E3209" t="str">
        <f t="shared" si="1685"/>
        <v>58.2318269716388-1245.55161854911i</v>
      </c>
      <c r="F3209" t="str">
        <f t="shared" si="1686"/>
        <v>0.979194704191494+0.121257649422031i</v>
      </c>
      <c r="G3209" t="str">
        <f t="shared" si="1681"/>
        <v>0.979194704191494+0.121257649422031i</v>
      </c>
      <c r="H3209" t="str">
        <f t="shared" si="1687"/>
        <v>11.4522933016137+1.79409517223128i</v>
      </c>
      <c r="I3209" t="str">
        <f t="shared" si="1688"/>
        <v>5006.91329165873i</v>
      </c>
      <c r="J3209" t="str">
        <f t="shared" si="1682"/>
        <v>-6208.13467829958+1067.66617925204i</v>
      </c>
      <c r="K3209" t="str">
        <f t="shared" si="1689"/>
        <v>0.134717687596311-0.783339928153284i</v>
      </c>
      <c r="L3209" t="str">
        <f t="shared" si="1690"/>
        <v>0.0345893321583392-0.166216790866996i</v>
      </c>
      <c r="M3209" t="str">
        <f t="shared" si="1691"/>
        <v>0.16930701975465-0.94955671902028i</v>
      </c>
      <c r="N3209" t="str">
        <f t="shared" si="1692"/>
        <v>-16.2991062191212i</v>
      </c>
      <c r="O3209" t="str">
        <f t="shared" si="1693"/>
        <v>-0.830304243010912+0.557310383931679i</v>
      </c>
      <c r="P3209" t="str">
        <f t="shared" si="1694"/>
        <v>1.83030424301091-0.557310383931679i</v>
      </c>
      <c r="Q3209" t="str">
        <f t="shared" si="1695"/>
        <v>-1.83030424301091+16.8564166030529i</v>
      </c>
      <c r="R3209" t="str">
        <f t="shared" si="1696"/>
        <v>-0.044329622171853-0.103768647195271i</v>
      </c>
      <c r="S3209" t="str">
        <f t="shared" si="1697"/>
        <v>1.78865363172798i</v>
      </c>
      <c r="T3209" t="str">
        <f t="shared" si="1698"/>
        <v>0.185606167665321-0.0792903396908141i</v>
      </c>
      <c r="U3209" t="e">
        <f t="shared" si="1699"/>
        <v>#DIV/0!</v>
      </c>
      <c r="V3209" t="str">
        <f t="shared" si="1700"/>
        <v>0.0000833333333333333-0.000208045677244308i</v>
      </c>
      <c r="W3209" t="e">
        <f t="shared" si="1701"/>
        <v>#DIV/0!</v>
      </c>
      <c r="X3209" t="e">
        <f t="shared" si="1702"/>
        <v>#DIV/0!</v>
      </c>
      <c r="Y3209" t="str">
        <f t="shared" si="1703"/>
        <v>0.00096+5.4475216613247i</v>
      </c>
      <c r="Z3209" t="e">
        <f t="shared" si="1704"/>
        <v>#DIV/0!</v>
      </c>
      <c r="AA3209" t="e">
        <f t="shared" si="1705"/>
        <v>#DIV/0!</v>
      </c>
      <c r="AB3209" t="str">
        <f t="shared" si="1706"/>
        <v>0.105913394311947-0.0452458510319777i</v>
      </c>
      <c r="AC3209" t="str">
        <f t="shared" si="1707"/>
        <v>0.97496837928785-0.108231215397641i</v>
      </c>
      <c r="AD3209" t="str">
        <f t="shared" si="1708"/>
        <v>0.11239922185896-0.0339300713163607i</v>
      </c>
      <c r="AE3209" t="e">
        <f t="shared" si="1709"/>
        <v>#DIV/0!</v>
      </c>
      <c r="AF3209" t="str">
        <f t="shared" si="1710"/>
        <v>-18.9617512967039-2.70517896760661i</v>
      </c>
      <c r="AG3209" t="e">
        <f t="shared" si="1711"/>
        <v>#DIV/0!</v>
      </c>
      <c r="AH3209" t="e">
        <f t="shared" si="1712"/>
        <v>#DIV/0!</v>
      </c>
      <c r="AI3209" t="e">
        <f t="shared" si="1713"/>
        <v>#DIV/0!</v>
      </c>
      <c r="AJ3209" t="e">
        <f t="shared" si="1714"/>
        <v>#DIV/0!</v>
      </c>
      <c r="AK3209"/>
      <c r="AL3209"/>
      <c r="AM3209"/>
      <c r="AN3209"/>
    </row>
    <row r="3210" spans="1:40" x14ac:dyDescent="0.3">
      <c r="A3210"/>
      <c r="B3210">
        <f t="shared" si="1680"/>
        <v>1276000</v>
      </c>
      <c r="C3210" s="186" t="str">
        <f t="shared" si="1683"/>
        <v>-0.000299360571379462+0.00241881381839822i</v>
      </c>
      <c r="D3210" s="158" t="str">
        <f t="shared" si="1684"/>
        <v>-7.50969727390853-0.910410802999387i</v>
      </c>
      <c r="E3210" t="str">
        <f t="shared" si="1685"/>
        <v>58.1407889537926-1244.57973377606i</v>
      </c>
      <c r="F3210" t="str">
        <f t="shared" si="1686"/>
        <v>0.979226370807994+0.121168048992231i</v>
      </c>
      <c r="G3210" t="str">
        <f t="shared" si="1681"/>
        <v>0.979226370807994+0.121168048992231i</v>
      </c>
      <c r="H3210" t="str">
        <f t="shared" si="1687"/>
        <v>11.4527549302707+1.79276803777318i</v>
      </c>
      <c r="I3210" t="str">
        <f t="shared" si="1688"/>
        <v>5010.84028247572i</v>
      </c>
      <c r="J3210" t="str">
        <f t="shared" si="1682"/>
        <v>-6217.8783169397+1068.50356449067i</v>
      </c>
      <c r="K3210" t="str">
        <f t="shared" si="1689"/>
        <v>0.134512602417233-0.782761070454572i</v>
      </c>
      <c r="L3210" t="str">
        <f t="shared" si="1690"/>
        <v>0.0345373842116065-0.166097328700651i</v>
      </c>
      <c r="M3210" t="str">
        <f t="shared" si="1691"/>
        <v>0.16904998662884-0.948858399155223i</v>
      </c>
      <c r="N3210" t="str">
        <f t="shared" si="1692"/>
        <v>-16.3118898318421i</v>
      </c>
      <c r="O3210" t="str">
        <f t="shared" si="1693"/>
        <v>-0.823112153393827+0.567878845296579i</v>
      </c>
      <c r="P3210" t="str">
        <f t="shared" si="1694"/>
        <v>1.82311215339383-0.567878845296579i</v>
      </c>
      <c r="Q3210" t="str">
        <f t="shared" si="1695"/>
        <v>-1.82311215339383+16.8797686771387i</v>
      </c>
      <c r="R3210" t="str">
        <f t="shared" si="1696"/>
        <v>-0.0447853833696932-0.103168675471051i</v>
      </c>
      <c r="S3210" t="str">
        <f t="shared" si="1697"/>
        <v>1.7900564973215i</v>
      </c>
      <c r="T3210" t="str">
        <f t="shared" si="1698"/>
        <v>0.184677757847008-0.0801683664859536i</v>
      </c>
      <c r="U3210" t="e">
        <f t="shared" si="1699"/>
        <v>#DIV/0!</v>
      </c>
      <c r="V3210" t="str">
        <f t="shared" si="1700"/>
        <v>0.0000833333333333333-0.000207882632042706i</v>
      </c>
      <c r="W3210" t="e">
        <f t="shared" si="1701"/>
        <v>#DIV/0!</v>
      </c>
      <c r="X3210" t="e">
        <f t="shared" si="1702"/>
        <v>#DIV/0!</v>
      </c>
      <c r="Y3210" t="str">
        <f t="shared" si="1703"/>
        <v>0.00096+5.45179422733358i</v>
      </c>
      <c r="Z3210" t="e">
        <f t="shared" si="1704"/>
        <v>#DIV/0!</v>
      </c>
      <c r="AA3210" t="e">
        <f t="shared" si="1705"/>
        <v>#DIV/0!</v>
      </c>
      <c r="AB3210" t="str">
        <f t="shared" si="1706"/>
        <v>0.105383611081104-0.0457468839412813i</v>
      </c>
      <c r="AC3210" t="str">
        <f t="shared" si="1707"/>
        <v>0.974407782981296-0.107727634626198i</v>
      </c>
      <c r="AD3210" t="str">
        <f t="shared" si="1708"/>
        <v>0.111973288376012-0.0345689628423903i</v>
      </c>
      <c r="AE3210" t="e">
        <f t="shared" si="1709"/>
        <v>#DIV/0!</v>
      </c>
      <c r="AF3210" t="str">
        <f t="shared" si="1710"/>
        <v>-18.9624522041792-2.70317884077257i</v>
      </c>
      <c r="AG3210" t="e">
        <f t="shared" si="1711"/>
        <v>#DIV/0!</v>
      </c>
      <c r="AH3210" t="e">
        <f t="shared" si="1712"/>
        <v>#DIV/0!</v>
      </c>
      <c r="AI3210" t="e">
        <f t="shared" si="1713"/>
        <v>#DIV/0!</v>
      </c>
      <c r="AJ3210" t="e">
        <f t="shared" si="1714"/>
        <v>#DIV/0!</v>
      </c>
      <c r="AK3210"/>
      <c r="AL3210"/>
      <c r="AM3210"/>
      <c r="AN3210"/>
    </row>
    <row r="3211" spans="1:40" x14ac:dyDescent="0.3">
      <c r="A3211"/>
      <c r="B3211">
        <f t="shared" si="1680"/>
        <v>1277000</v>
      </c>
      <c r="C3211" s="186" t="str">
        <f t="shared" si="1683"/>
        <v>-0.000298905266407962+0.00241699767483709i</v>
      </c>
      <c r="D3211" s="158" t="str">
        <f t="shared" si="1684"/>
        <v>-7.5099360121886-0.909738772044438i</v>
      </c>
      <c r="E3211" t="str">
        <f t="shared" si="1685"/>
        <v>58.049964103825-1243.60936119011i</v>
      </c>
      <c r="F3211" t="str">
        <f t="shared" si="1686"/>
        <v>0.979257965888626+0.121078576637155i</v>
      </c>
      <c r="G3211" t="str">
        <f t="shared" si="1681"/>
        <v>0.979257965888626+0.121078576637155i</v>
      </c>
      <c r="H3211" t="str">
        <f t="shared" si="1687"/>
        <v>11.4532155159393+1.79144280373937i</v>
      </c>
      <c r="I3211" t="str">
        <f t="shared" si="1688"/>
        <v>5014.76727329271i</v>
      </c>
      <c r="J3211" t="str">
        <f t="shared" si="1682"/>
        <v>-6227.62959465363+1069.3409497293i</v>
      </c>
      <c r="K3211" t="str">
        <f t="shared" si="1689"/>
        <v>0.134307980649463-0.78218304021977i</v>
      </c>
      <c r="L3211" t="str">
        <f t="shared" si="1690"/>
        <v>0.034485551522378-0.165978029685194i</v>
      </c>
      <c r="M3211" t="str">
        <f t="shared" si="1691"/>
        <v>0.168793532171841-0.948161069904964i</v>
      </c>
      <c r="N3211" t="str">
        <f t="shared" si="1692"/>
        <v>-16.324673444563i</v>
      </c>
      <c r="O3211" t="str">
        <f t="shared" si="1693"/>
        <v>-0.815785551999697+0.578354504736108i</v>
      </c>
      <c r="P3211" t="str">
        <f t="shared" si="1694"/>
        <v>1.8157855519997-0.578354504736108i</v>
      </c>
      <c r="Q3211" t="str">
        <f t="shared" si="1695"/>
        <v>-1.8157855519997+16.9030279492991i</v>
      </c>
      <c r="R3211" t="str">
        <f t="shared" si="1696"/>
        <v>-0.0452338855608094-0.102564494440741i</v>
      </c>
      <c r="S3211" t="str">
        <f t="shared" si="1697"/>
        <v>1.79145936291501i</v>
      </c>
      <c r="T3211" t="str">
        <f t="shared" si="1698"/>
        <v>0.18374012386851-0.0810346678089381i</v>
      </c>
      <c r="U3211" t="e">
        <f t="shared" si="1699"/>
        <v>#DIV/0!</v>
      </c>
      <c r="V3211" t="str">
        <f t="shared" si="1700"/>
        <v>0.0000833333333333333-0.000207719842197723i</v>
      </c>
      <c r="W3211" t="e">
        <f t="shared" si="1701"/>
        <v>#DIV/0!</v>
      </c>
      <c r="X3211" t="e">
        <f t="shared" si="1702"/>
        <v>#DIV/0!</v>
      </c>
      <c r="Y3211" t="str">
        <f t="shared" si="1703"/>
        <v>0.00096+5.45606679334247i</v>
      </c>
      <c r="Z3211" t="e">
        <f t="shared" si="1704"/>
        <v>#DIV/0!</v>
      </c>
      <c r="AA3211" t="e">
        <f t="shared" si="1705"/>
        <v>#DIV/0!</v>
      </c>
      <c r="AB3211" t="str">
        <f t="shared" si="1706"/>
        <v>0.104848564220678-0.0462412258845925i</v>
      </c>
      <c r="AC3211" t="str">
        <f t="shared" si="1707"/>
        <v>0.973853629289502-0.107218546678494i</v>
      </c>
      <c r="AD3211" t="str">
        <f t="shared" si="1708"/>
        <v>0.111539279513066-0.0352025657722779i</v>
      </c>
      <c r="AE3211" t="e">
        <f t="shared" si="1709"/>
        <v>#DIV/0!</v>
      </c>
      <c r="AF3211" t="str">
        <f t="shared" si="1710"/>
        <v>-18.9631515281279-2.70118157578381i</v>
      </c>
      <c r="AG3211" t="e">
        <f t="shared" si="1711"/>
        <v>#DIV/0!</v>
      </c>
      <c r="AH3211" t="e">
        <f t="shared" si="1712"/>
        <v>#DIV/0!</v>
      </c>
      <c r="AI3211" t="e">
        <f t="shared" si="1713"/>
        <v>#DIV/0!</v>
      </c>
      <c r="AJ3211" t="e">
        <f t="shared" si="1714"/>
        <v>#DIV/0!</v>
      </c>
      <c r="AK3211"/>
      <c r="AL3211"/>
      <c r="AM3211"/>
      <c r="AN3211"/>
    </row>
    <row r="3212" spans="1:40" x14ac:dyDescent="0.3">
      <c r="A3212"/>
      <c r="B3212">
        <f t="shared" si="1680"/>
        <v>1278000</v>
      </c>
      <c r="C3212" s="186" t="str">
        <f t="shared" si="1683"/>
        <v>-0.000298450989244158+0.00241518419751502i</v>
      </c>
      <c r="D3212" s="158" t="str">
        <f t="shared" si="1684"/>
        <v>-7.51017421154088-0.909067700529292i</v>
      </c>
      <c r="E3212" t="str">
        <f t="shared" si="1685"/>
        <v>57.9593517572192-1242.6404972725i</v>
      </c>
      <c r="F3212" t="str">
        <f t="shared" si="1686"/>
        <v>0.979289489646523+0.12098923209264i</v>
      </c>
      <c r="G3212" t="str">
        <f t="shared" si="1681"/>
        <v>0.979289489646523+0.12098923209264i</v>
      </c>
      <c r="H3212" t="str">
        <f t="shared" si="1687"/>
        <v>11.4536750617278+1.79011946619898i</v>
      </c>
      <c r="I3212" t="str">
        <f t="shared" si="1688"/>
        <v>5018.6942641097i</v>
      </c>
      <c r="J3212" t="str">
        <f t="shared" si="1682"/>
        <v>-6237.38851144136+1070.17833496793i</v>
      </c>
      <c r="K3212" t="str">
        <f t="shared" si="1689"/>
        <v>0.134103820911812-0.781605835742126i</v>
      </c>
      <c r="L3212" t="str">
        <f t="shared" si="1690"/>
        <v>0.0344338337550503-0.165858893507317i</v>
      </c>
      <c r="M3212" t="str">
        <f t="shared" si="1691"/>
        <v>0.168537654666862-0.947464729249443i</v>
      </c>
      <c r="N3212" t="str">
        <f t="shared" si="1692"/>
        <v>-16.3374570572839i</v>
      </c>
      <c r="O3212" t="str">
        <f t="shared" si="1693"/>
        <v>-0.80832563613094+0.588735650333417i</v>
      </c>
      <c r="P3212" t="str">
        <f t="shared" si="1694"/>
        <v>1.80832563613094-0.588735650333417i</v>
      </c>
      <c r="Q3212" t="str">
        <f t="shared" si="1695"/>
        <v>-1.80832563613094+16.9261927076173i</v>
      </c>
      <c r="R3212" t="str">
        <f t="shared" si="1696"/>
        <v>-0.0456751061087164-0.101956193021772i</v>
      </c>
      <c r="S3212" t="str">
        <f t="shared" si="1697"/>
        <v>1.79286222850853i</v>
      </c>
      <c r="T3212" t="str">
        <f t="shared" si="1698"/>
        <v>0.18279340743126-0.0818891725254369i</v>
      </c>
      <c r="U3212" t="e">
        <f t="shared" si="1699"/>
        <v>#DIV/0!</v>
      </c>
      <c r="V3212" t="str">
        <f t="shared" si="1700"/>
        <v>0.0000833333333333333-0.000207557307109931i</v>
      </c>
      <c r="W3212" t="e">
        <f t="shared" si="1701"/>
        <v>#DIV/0!</v>
      </c>
      <c r="X3212" t="e">
        <f t="shared" si="1702"/>
        <v>#DIV/0!</v>
      </c>
      <c r="Y3212" t="str">
        <f t="shared" si="1703"/>
        <v>0.00096+5.46033935935135i</v>
      </c>
      <c r="Z3212" t="e">
        <f t="shared" si="1704"/>
        <v>#DIV/0!</v>
      </c>
      <c r="AA3212" t="e">
        <f t="shared" si="1705"/>
        <v>#DIV/0!</v>
      </c>
      <c r="AB3212" t="str">
        <f t="shared" si="1706"/>
        <v>0.104308334590482-0.0467288362701652i</v>
      </c>
      <c r="AC3212" t="str">
        <f t="shared" si="1707"/>
        <v>0.973305957869232-0.106704036461517i</v>
      </c>
      <c r="AD3212" t="str">
        <f t="shared" si="1708"/>
        <v>0.111097258197933-0.0358307786967476i</v>
      </c>
      <c r="AE3212" t="e">
        <f t="shared" si="1709"/>
        <v>#DIV/0!</v>
      </c>
      <c r="AF3212" t="str">
        <f t="shared" si="1710"/>
        <v>-18.9638492732687-2.69918716672827i</v>
      </c>
      <c r="AG3212" t="e">
        <f t="shared" si="1711"/>
        <v>#DIV/0!</v>
      </c>
      <c r="AH3212" t="e">
        <f t="shared" si="1712"/>
        <v>#DIV/0!</v>
      </c>
      <c r="AI3212" t="e">
        <f t="shared" si="1713"/>
        <v>#DIV/0!</v>
      </c>
      <c r="AJ3212" t="e">
        <f t="shared" si="1714"/>
        <v>#DIV/0!</v>
      </c>
      <c r="AK3212"/>
      <c r="AL3212"/>
      <c r="AM3212"/>
      <c r="AN3212"/>
    </row>
    <row r="3213" spans="1:40" x14ac:dyDescent="0.3">
      <c r="A3213"/>
      <c r="B3213">
        <f t="shared" si="1680"/>
        <v>1279000</v>
      </c>
      <c r="C3213" s="186" t="str">
        <f t="shared" si="1683"/>
        <v>-0.000297997736827823+0.00241337338070149i</v>
      </c>
      <c r="D3213" s="158" t="str">
        <f t="shared" si="1684"/>
        <v>-7.51041187357006-0.908397586477956i</v>
      </c>
      <c r="E3213" t="str">
        <f t="shared" si="1685"/>
        <v>57.8689512520458-1241.67313851537i</v>
      </c>
      <c r="F3213" t="str">
        <f t="shared" si="1686"/>
        <v>0.979320942294049+0.120900015095217i</v>
      </c>
      <c r="G3213" t="str">
        <f t="shared" si="1681"/>
        <v>0.979320942294049+0.120900015095217i</v>
      </c>
      <c r="H3213" t="str">
        <f t="shared" si="1687"/>
        <v>11.4541335707329+1.78879802123148i</v>
      </c>
      <c r="I3213" t="str">
        <f t="shared" si="1688"/>
        <v>5022.62125492668i</v>
      </c>
      <c r="J3213" t="str">
        <f t="shared" si="1682"/>
        <v>-6247.1550673029+1071.01572020656i</v>
      </c>
      <c r="K3213" t="str">
        <f t="shared" si="1689"/>
        <v>0.133900121828181-0.781029455319354i</v>
      </c>
      <c r="L3213" t="str">
        <f t="shared" si="1690"/>
        <v>0.0343822305752213-0.165739919854442i</v>
      </c>
      <c r="M3213" t="str">
        <f t="shared" si="1691"/>
        <v>0.168282352403402-0.946769375173796i</v>
      </c>
      <c r="N3213" t="str">
        <f t="shared" si="1692"/>
        <v>-16.3502406700048i</v>
      </c>
      <c r="O3213" t="str">
        <f t="shared" si="1693"/>
        <v>-0.800733624876028+0.599020585616969i</v>
      </c>
      <c r="P3213" t="str">
        <f t="shared" si="1694"/>
        <v>1.80073362487603-0.599020585616969i</v>
      </c>
      <c r="Q3213" t="str">
        <f t="shared" si="1695"/>
        <v>-1.80073362487603+16.9492612556218i</v>
      </c>
      <c r="R3213" t="str">
        <f t="shared" si="1696"/>
        <v>-0.0461090232684789-0.101343859791916i</v>
      </c>
      <c r="S3213" t="str">
        <f t="shared" si="1697"/>
        <v>1.79426509410202i</v>
      </c>
      <c r="T3213" t="str">
        <f t="shared" si="1698"/>
        <v>0.181837750126204-0.0827318109737695i</v>
      </c>
      <c r="U3213" t="e">
        <f t="shared" si="1699"/>
        <v>#DIV/0!</v>
      </c>
      <c r="V3213" t="str">
        <f t="shared" si="1700"/>
        <v>0.0000833333333333333-0.000207395026181777i</v>
      </c>
      <c r="W3213" t="e">
        <f t="shared" si="1701"/>
        <v>#DIV/0!</v>
      </c>
      <c r="X3213" t="e">
        <f t="shared" si="1702"/>
        <v>#DIV/0!</v>
      </c>
      <c r="Y3213" t="str">
        <f t="shared" si="1703"/>
        <v>0.00096+5.46461192536023i</v>
      </c>
      <c r="Z3213" t="e">
        <f t="shared" si="1704"/>
        <v>#DIV/0!</v>
      </c>
      <c r="AA3213" t="e">
        <f t="shared" si="1705"/>
        <v>#DIV/0!</v>
      </c>
      <c r="AB3213" t="str">
        <f t="shared" si="1706"/>
        <v>0.103763002987278-0.0472096753465993i</v>
      </c>
      <c r="AC3213" t="str">
        <f t="shared" si="1707"/>
        <v>0.972764807405083-0.106184188727949i</v>
      </c>
      <c r="AD3213" t="str">
        <f t="shared" si="1708"/>
        <v>0.110647288620938-0.0364535008868501i</v>
      </c>
      <c r="AE3213" t="e">
        <f t="shared" si="1709"/>
        <v>#DIV/0!</v>
      </c>
      <c r="AF3213" t="str">
        <f t="shared" si="1710"/>
        <v>-18.964545444303-2.69719560770944i</v>
      </c>
      <c r="AG3213" t="e">
        <f t="shared" si="1711"/>
        <v>#DIV/0!</v>
      </c>
      <c r="AH3213" t="e">
        <f t="shared" si="1712"/>
        <v>#DIV/0!</v>
      </c>
      <c r="AI3213" t="e">
        <f t="shared" si="1713"/>
        <v>#DIV/0!</v>
      </c>
      <c r="AJ3213" t="e">
        <f t="shared" si="1714"/>
        <v>#DIV/0!</v>
      </c>
      <c r="AK3213"/>
      <c r="AL3213"/>
      <c r="AM3213"/>
      <c r="AN3213"/>
    </row>
    <row r="3214" spans="1:40" x14ac:dyDescent="0.3">
      <c r="A3214"/>
      <c r="B3214">
        <f t="shared" si="1680"/>
        <v>1280000</v>
      </c>
      <c r="C3214" s="186" t="str">
        <f t="shared" si="1683"/>
        <v>-0.000297545506110001+0.00241156521868201i</v>
      </c>
      <c r="D3214" s="158" t="str">
        <f t="shared" si="1684"/>
        <v>-7.51064899987478-0.907728427919607i</v>
      </c>
      <c r="E3214" t="str">
        <f t="shared" si="1685"/>
        <v>57.7787619289483-1240.70728142172i</v>
      </c>
      <c r="F3214" t="str">
        <f t="shared" si="1686"/>
        <v>0.979352324042774+0.120810925382109i</v>
      </c>
      <c r="G3214" t="str">
        <f t="shared" si="1681"/>
        <v>0.979352324042774+0.120810925382109i</v>
      </c>
      <c r="H3214" t="str">
        <f t="shared" si="1687"/>
        <v>11.4545910460399+1.78747846492669i</v>
      </c>
      <c r="I3214" t="str">
        <f t="shared" si="1688"/>
        <v>5026.54824574367i</v>
      </c>
      <c r="J3214" t="str">
        <f t="shared" si="1682"/>
        <v>-6256.92926223824+1071.85310544518i</v>
      </c>
      <c r="K3214" t="str">
        <f t="shared" si="1689"/>
        <v>0.133696882027535-0.780453897253631i</v>
      </c>
      <c r="L3214" t="str">
        <f t="shared" si="1690"/>
        <v>0.0343307416496847-0.165621108414718i</v>
      </c>
      <c r="M3214" t="str">
        <f t="shared" si="1691"/>
        <v>0.16802762367722-0.946075005668349i</v>
      </c>
      <c r="N3214" t="str">
        <f t="shared" si="1692"/>
        <v>-16.3630242827256i</v>
      </c>
      <c r="O3214" t="str">
        <f t="shared" si="1693"/>
        <v>-0.793010758910335+0.609207629837688i</v>
      </c>
      <c r="P3214" t="str">
        <f t="shared" si="1694"/>
        <v>1.79301075891034-0.609207629837688i</v>
      </c>
      <c r="Q3214" t="str">
        <f t="shared" si="1695"/>
        <v>-1.79301075891034+16.9722319125633i</v>
      </c>
      <c r="R3214" t="str">
        <f t="shared" si="1696"/>
        <v>-0.0465356161712177-0.100727582986735i</v>
      </c>
      <c r="S3214" t="str">
        <f t="shared" si="1697"/>
        <v>1.79566795969554i</v>
      </c>
      <c r="T3214" t="str">
        <f t="shared" si="1698"/>
        <v>0.180873293426854-0.0835625149433453i</v>
      </c>
      <c r="U3214" t="e">
        <f t="shared" si="1699"/>
        <v>#DIV/0!</v>
      </c>
      <c r="V3214" t="str">
        <f t="shared" si="1700"/>
        <v>0.0000833333333333333-0.000207232998817572i</v>
      </c>
      <c r="W3214" t="e">
        <f t="shared" si="1701"/>
        <v>#DIV/0!</v>
      </c>
      <c r="X3214" t="e">
        <f t="shared" si="1702"/>
        <v>#DIV/0!</v>
      </c>
      <c r="Y3214" t="str">
        <f t="shared" si="1703"/>
        <v>0.00096+5.46888449136911i</v>
      </c>
      <c r="Z3214" t="e">
        <f t="shared" si="1704"/>
        <v>#DIV/0!</v>
      </c>
      <c r="AA3214" t="e">
        <f t="shared" si="1705"/>
        <v>#DIV/0!</v>
      </c>
      <c r="AB3214" t="str">
        <f t="shared" si="1706"/>
        <v>0.103212650140818-0.0476837041905374i</v>
      </c>
      <c r="AC3214" t="str">
        <f t="shared" si="1707"/>
        <v>0.972230215624239-0.105659088070283i</v>
      </c>
      <c r="AD3214" t="str">
        <f t="shared" si="1708"/>
        <v>0.110189436229402-0.0370706323094672i</v>
      </c>
      <c r="AE3214" t="e">
        <f t="shared" si="1709"/>
        <v>#DIV/0!</v>
      </c>
      <c r="AF3214" t="str">
        <f t="shared" si="1710"/>
        <v>-18.9652400459147-2.6952068928463i</v>
      </c>
      <c r="AG3214" t="e">
        <f t="shared" si="1711"/>
        <v>#DIV/0!</v>
      </c>
      <c r="AH3214" t="e">
        <f t="shared" si="1712"/>
        <v>#DIV/0!</v>
      </c>
      <c r="AI3214" t="e">
        <f t="shared" si="1713"/>
        <v>#DIV/0!</v>
      </c>
      <c r="AJ3214" t="e">
        <f t="shared" si="1714"/>
        <v>#DIV/0!</v>
      </c>
      <c r="AK3214"/>
      <c r="AL3214"/>
      <c r="AM3214"/>
      <c r="AN3214"/>
    </row>
    <row r="3215" spans="1:40" x14ac:dyDescent="0.3">
      <c r="A3215"/>
      <c r="B3215">
        <f t="shared" si="1680"/>
        <v>1281000</v>
      </c>
      <c r="C3215" s="186" t="str">
        <f t="shared" si="1683"/>
        <v>-0.000297094294052946+0.002409759705758i</v>
      </c>
      <c r="D3215" s="158" t="str">
        <f t="shared" si="1684"/>
        <v>-7.51088559204788-0.907060222888588i</v>
      </c>
      <c r="E3215" t="str">
        <f t="shared" si="1685"/>
        <v>57.6887831311321-1239.74292250534i</v>
      </c>
      <c r="F3215" t="str">
        <f t="shared" si="1686"/>
        <v>0.979383635103496+0.120721962691226i</v>
      </c>
      <c r="G3215" t="str">
        <f t="shared" si="1681"/>
        <v>0.979383635103496+0.120721962691226i</v>
      </c>
      <c r="H3215" t="str">
        <f t="shared" si="1687"/>
        <v>11.4550474907228+1.7861607933847i</v>
      </c>
      <c r="I3215" t="str">
        <f t="shared" si="1688"/>
        <v>5030.47523656066i</v>
      </c>
      <c r="J3215" t="str">
        <f t="shared" si="1682"/>
        <v>-6266.71109624739+1072.69049068381i</v>
      </c>
      <c r="K3215" t="str">
        <f t="shared" si="1689"/>
        <v>0.133494100143887-0.779879159851569i</v>
      </c>
      <c r="L3215" t="str">
        <f t="shared" si="1690"/>
        <v>0.0342793666464257-0.165502458877025i</v>
      </c>
      <c r="M3215" t="str">
        <f t="shared" si="1691"/>
        <v>0.167773466790313-0.945381618728594i</v>
      </c>
      <c r="N3215" t="str">
        <f t="shared" si="1692"/>
        <v>-16.3758078954465i</v>
      </c>
      <c r="O3215" t="str">
        <f t="shared" si="1693"/>
        <v>-0.785158300293134+0.619295118243957i</v>
      </c>
      <c r="P3215" t="str">
        <f t="shared" si="1694"/>
        <v>1.78515830029313-0.619295118243957i</v>
      </c>
      <c r="Q3215" t="str">
        <f t="shared" si="1695"/>
        <v>-1.78515830029313+16.9951030136905i</v>
      </c>
      <c r="R3215" t="str">
        <f t="shared" si="1696"/>
        <v>-0.0469548648088603-0.100107450497354i</v>
      </c>
      <c r="S3215" t="str">
        <f t="shared" si="1697"/>
        <v>1.79707082528905i</v>
      </c>
      <c r="T3215" t="str">
        <f t="shared" si="1698"/>
        <v>0.179900178682863-0.0843812176533943i</v>
      </c>
      <c r="U3215" t="e">
        <f t="shared" si="1699"/>
        <v>#DIV/0!</v>
      </c>
      <c r="V3215" t="str">
        <f t="shared" si="1700"/>
        <v>0.0000833333333333333-0.000207071224423491i</v>
      </c>
      <c r="W3215" t="e">
        <f t="shared" si="1701"/>
        <v>#DIV/0!</v>
      </c>
      <c r="X3215" t="e">
        <f t="shared" si="1702"/>
        <v>#DIV/0!</v>
      </c>
      <c r="Y3215" t="str">
        <f t="shared" si="1703"/>
        <v>0.00096+5.47315705737799i</v>
      </c>
      <c r="Z3215" t="e">
        <f t="shared" si="1704"/>
        <v>#DIV/0!</v>
      </c>
      <c r="AA3215" t="e">
        <f t="shared" si="1705"/>
        <v>#DIV/0!</v>
      </c>
      <c r="AB3215" t="str">
        <f t="shared" si="1706"/>
        <v>0.102657356710177-0.0481508846945282i</v>
      </c>
      <c r="AC3215" t="str">
        <f t="shared" si="1707"/>
        <v>0.971702219311069-0.105128818915287i</v>
      </c>
      <c r="AD3215" t="str">
        <f t="shared" si="1708"/>
        <v>0.109723767721885-0.0376820736428404i</v>
      </c>
      <c r="AE3215" t="e">
        <f t="shared" si="1709"/>
        <v>#DIV/0!</v>
      </c>
      <c r="AF3215" t="str">
        <f t="shared" si="1710"/>
        <v>-18.9659330827707-2.69322101627329i</v>
      </c>
      <c r="AG3215" t="e">
        <f t="shared" si="1711"/>
        <v>#DIV/0!</v>
      </c>
      <c r="AH3215" t="e">
        <f t="shared" si="1712"/>
        <v>#DIV/0!</v>
      </c>
      <c r="AI3215" t="e">
        <f t="shared" si="1713"/>
        <v>#DIV/0!</v>
      </c>
      <c r="AJ3215" t="e">
        <f t="shared" si="1714"/>
        <v>#DIV/0!</v>
      </c>
      <c r="AK3215"/>
      <c r="AL3215"/>
      <c r="AM3215"/>
      <c r="AN3215"/>
    </row>
    <row r="3216" spans="1:40" x14ac:dyDescent="0.3">
      <c r="A3216"/>
      <c r="B3216">
        <f t="shared" si="1680"/>
        <v>1282000</v>
      </c>
      <c r="C3216" s="186" t="str">
        <f t="shared" si="1683"/>
        <v>-0.000296644097630065+0.00240795683624677i</v>
      </c>
      <c r="D3216" s="158" t="str">
        <f t="shared" si="1684"/>
        <v>-7.51112165167631-0.906392969424333i</v>
      </c>
      <c r="E3216" t="str">
        <f t="shared" si="1685"/>
        <v>57.5990142043507-1238.78005829076i</v>
      </c>
      <c r="F3216" t="str">
        <f t="shared" si="1686"/>
        <v>0.979414875686236+0.12063312676116i</v>
      </c>
      <c r="G3216" t="str">
        <f t="shared" si="1681"/>
        <v>0.979414875686236+0.12063312676116i</v>
      </c>
      <c r="H3216" t="str">
        <f t="shared" si="1687"/>
        <v>11.4555029078444+1.78484500271581i</v>
      </c>
      <c r="I3216" t="str">
        <f t="shared" si="1688"/>
        <v>5034.40222737764i</v>
      </c>
      <c r="J3216" t="str">
        <f t="shared" si="1682"/>
        <v>-6276.50056933035+1073.52787592245i</v>
      </c>
      <c r="K3216" t="str">
        <f t="shared" si="1689"/>
        <v>0.133291774816269-0.779305241424213i</v>
      </c>
      <c r="L3216" t="str">
        <f t="shared" si="1690"/>
        <v>0.034228105234615-0.165383970930964i</v>
      </c>
      <c r="M3216" t="str">
        <f t="shared" si="1691"/>
        <v>0.167519880050884-0.944689212355177i</v>
      </c>
      <c r="N3216" t="str">
        <f t="shared" si="1692"/>
        <v>-16.3885915081674i</v>
      </c>
      <c r="O3216" t="str">
        <f t="shared" si="1693"/>
        <v>-0.777177532261714+0.629281402353186i</v>
      </c>
      <c r="P3216" t="str">
        <f t="shared" si="1694"/>
        <v>1.77717753226171-0.629281402353186i</v>
      </c>
      <c r="Q3216" t="str">
        <f t="shared" si="1695"/>
        <v>-1.77717753226171+17.0178729105206i</v>
      </c>
      <c r="R3216" t="str">
        <f t="shared" si="1696"/>
        <v>-0.0473667500190931-0.0994835498686146i</v>
      </c>
      <c r="S3216" t="str">
        <f t="shared" si="1697"/>
        <v>1.79847369088257i</v>
      </c>
      <c r="T3216" t="str">
        <f t="shared" si="1698"/>
        <v>0.178918547114308-0.0851878537319504i</v>
      </c>
      <c r="U3216" t="e">
        <f t="shared" si="1699"/>
        <v>#DIV/0!</v>
      </c>
      <c r="V3216" t="str">
        <f t="shared" si="1700"/>
        <v>0.0000833333333333333-0.00020690970240756i</v>
      </c>
      <c r="W3216" t="e">
        <f t="shared" si="1701"/>
        <v>#DIV/0!</v>
      </c>
      <c r="X3216" t="e">
        <f t="shared" si="1702"/>
        <v>#DIV/0!</v>
      </c>
      <c r="Y3216" t="str">
        <f t="shared" si="1703"/>
        <v>0.00096+5.47742962338688i</v>
      </c>
      <c r="Z3216" t="e">
        <f t="shared" si="1704"/>
        <v>#DIV/0!</v>
      </c>
      <c r="AA3216" t="e">
        <f t="shared" si="1705"/>
        <v>#DIV/0!</v>
      </c>
      <c r="AB3216" t="str">
        <f t="shared" si="1706"/>
        <v>0.102097203280486-0.0486111795550331i</v>
      </c>
      <c r="AC3216" t="str">
        <f t="shared" si="1707"/>
        <v>0.971180854321577-0.1045934655189i</v>
      </c>
      <c r="AD3216" t="str">
        <f t="shared" si="1708"/>
        <v>0.10925035104232-0.0382877262920672i</v>
      </c>
      <c r="AE3216" t="e">
        <f t="shared" si="1709"/>
        <v>#DIV/0!</v>
      </c>
      <c r="AF3216" t="str">
        <f t="shared" si="1710"/>
        <v>-18.9666245595207-2.69123797214014i</v>
      </c>
      <c r="AG3216" t="e">
        <f t="shared" si="1711"/>
        <v>#DIV/0!</v>
      </c>
      <c r="AH3216" t="e">
        <f t="shared" si="1712"/>
        <v>#DIV/0!</v>
      </c>
      <c r="AI3216" t="e">
        <f t="shared" si="1713"/>
        <v>#DIV/0!</v>
      </c>
      <c r="AJ3216" t="e">
        <f t="shared" si="1714"/>
        <v>#DIV/0!</v>
      </c>
      <c r="AK3216"/>
      <c r="AL3216"/>
      <c r="AM3216"/>
      <c r="AN3216"/>
    </row>
    <row r="3217" spans="1:40" x14ac:dyDescent="0.3">
      <c r="A3217"/>
      <c r="B3217">
        <f t="shared" si="1680"/>
        <v>1283000</v>
      </c>
      <c r="C3217" s="186" t="str">
        <f t="shared" si="1683"/>
        <v>-0.000296194913825901+0.00240615660448145i</v>
      </c>
      <c r="D3217" s="158" t="str">
        <f t="shared" si="1684"/>
        <v>-7.51135718034135-0.905726665571459i</v>
      </c>
      <c r="E3217" t="str">
        <f t="shared" si="1685"/>
        <v>57.5094544968965-1237.81868531324i</v>
      </c>
      <c r="F3217" t="str">
        <f t="shared" si="1686"/>
        <v>0.979446046000263+0.120544417331193i</v>
      </c>
      <c r="G3217" t="str">
        <f t="shared" si="1681"/>
        <v>0.979446046000263+0.120544417331193i</v>
      </c>
      <c r="H3217" t="str">
        <f t="shared" si="1687"/>
        <v>11.4559573004562+1.78353108904063i</v>
      </c>
      <c r="I3217" t="str">
        <f t="shared" si="1688"/>
        <v>5038.32921819463i</v>
      </c>
      <c r="J3217" t="str">
        <f t="shared" si="1682"/>
        <v>-6286.29768148711+1074.36526116108i</v>
      </c>
      <c r="K3217" t="str">
        <f t="shared" si="1689"/>
        <v>0.133089904688713-0.778732140287028i</v>
      </c>
      <c r="L3217" t="str">
        <f t="shared" si="1690"/>
        <v>0.0341769570846049-0.165265644266862i</v>
      </c>
      <c r="M3217" t="str">
        <f t="shared" si="1691"/>
        <v>0.167266861773318-0.94399778455389i</v>
      </c>
      <c r="N3217" t="str">
        <f t="shared" si="1692"/>
        <v>-16.4013751208883i</v>
      </c>
      <c r="O3217" t="str">
        <f t="shared" si="1693"/>
        <v>-0.76906975902145+0.639164850221512i</v>
      </c>
      <c r="P3217" t="str">
        <f t="shared" si="1694"/>
        <v>1.76906975902145-0.639164850221512i</v>
      </c>
      <c r="Q3217" t="str">
        <f t="shared" si="1695"/>
        <v>-1.76906975902145+17.0405399711098i</v>
      </c>
      <c r="R3217" t="str">
        <f t="shared" si="1696"/>
        <v>-0.0477712534705768-0.0988559682974878i</v>
      </c>
      <c r="S3217" t="str">
        <f t="shared" si="1697"/>
        <v>1.79987655647608i</v>
      </c>
      <c r="T3217" t="str">
        <f t="shared" si="1698"/>
        <v>0.177928539806391-0.0859823591951678i</v>
      </c>
      <c r="U3217" t="e">
        <f t="shared" si="1699"/>
        <v>#DIV/0!</v>
      </c>
      <c r="V3217" t="str">
        <f t="shared" si="1700"/>
        <v>0.0000833333333333333-0.000206748432179651i</v>
      </c>
      <c r="W3217" t="e">
        <f t="shared" si="1701"/>
        <v>#DIV/0!</v>
      </c>
      <c r="X3217" t="e">
        <f t="shared" si="1702"/>
        <v>#DIV/0!</v>
      </c>
      <c r="Y3217" t="str">
        <f t="shared" si="1703"/>
        <v>0.00096+5.48170218939576i</v>
      </c>
      <c r="Z3217" t="e">
        <f t="shared" si="1704"/>
        <v>#DIV/0!</v>
      </c>
      <c r="AA3217" t="e">
        <f t="shared" si="1705"/>
        <v>#DIV/0!</v>
      </c>
      <c r="AB3217" t="str">
        <f t="shared" si="1706"/>
        <v>0.101532270359915-0.0490645522606237i</v>
      </c>
      <c r="AC3217" t="str">
        <f t="shared" si="1707"/>
        <v>0.970666155597666-0.104053111961434i</v>
      </c>
      <c r="AD3217" t="str">
        <f t="shared" si="1708"/>
        <v>0.10876925537389-0.0388874924046371i</v>
      </c>
      <c r="AE3217" t="e">
        <f t="shared" si="1709"/>
        <v>#DIV/0!</v>
      </c>
      <c r="AF3217" t="str">
        <f t="shared" si="1710"/>
        <v>-18.9673144807976-2.68925775461209i</v>
      </c>
      <c r="AG3217" t="e">
        <f t="shared" si="1711"/>
        <v>#DIV/0!</v>
      </c>
      <c r="AH3217" t="e">
        <f t="shared" si="1712"/>
        <v>#DIV/0!</v>
      </c>
      <c r="AI3217" t="e">
        <f t="shared" si="1713"/>
        <v>#DIV/0!</v>
      </c>
      <c r="AJ3217" t="e">
        <f t="shared" si="1714"/>
        <v>#DIV/0!</v>
      </c>
      <c r="AK3217"/>
      <c r="AL3217"/>
      <c r="AM3217"/>
      <c r="AN3217"/>
    </row>
    <row r="3218" spans="1:40" x14ac:dyDescent="0.3">
      <c r="A3218"/>
      <c r="B3218">
        <f t="shared" si="1680"/>
        <v>1284000</v>
      </c>
      <c r="C3218" s="186" t="str">
        <f t="shared" si="1683"/>
        <v>-0.00029574673963605+0.00240435900481092i</v>
      </c>
      <c r="D3218" s="158" t="str">
        <f t="shared" si="1684"/>
        <v>-7.51159217961822-0.905061309379627i</v>
      </c>
      <c r="E3218" t="str">
        <f t="shared" si="1685"/>
        <v>57.4201033595882-1236.85880011874i</v>
      </c>
      <c r="F3218" t="str">
        <f t="shared" si="1686"/>
        <v>0.979477146254044+0.120455834141284i</v>
      </c>
      <c r="G3218" t="str">
        <f t="shared" si="1681"/>
        <v>0.979477146254044+0.120455834141284i</v>
      </c>
      <c r="H3218" t="str">
        <f t="shared" si="1687"/>
        <v>11.4564106715984+1.78221904848984i</v>
      </c>
      <c r="I3218" t="str">
        <f t="shared" si="1688"/>
        <v>5042.25620901162i</v>
      </c>
      <c r="J3218" t="str">
        <f t="shared" si="1682"/>
        <v>-6296.10243271768+1075.2026463997i</v>
      </c>
      <c r="K3218" t="str">
        <f t="shared" si="1689"/>
        <v>0.13288848841023-0.778159854759875i</v>
      </c>
      <c r="L3218" t="str">
        <f t="shared" si="1690"/>
        <v>0.0341259218679234-0.165147478575768i</v>
      </c>
      <c r="M3218" t="str">
        <f t="shared" si="1691"/>
        <v>0.167014410278153-0.943307333335643i</v>
      </c>
      <c r="N3218" t="str">
        <f t="shared" si="1692"/>
        <v>-16.4141587336092i</v>
      </c>
      <c r="O3218" t="str">
        <f t="shared" si="1693"/>
        <v>-0.760836305532714+0.648943846710431i</v>
      </c>
      <c r="P3218" t="str">
        <f t="shared" si="1694"/>
        <v>1.76083630553271-0.648943846710431i</v>
      </c>
      <c r="Q3218" t="str">
        <f t="shared" si="1695"/>
        <v>-1.76083630553271+17.0631025803196i</v>
      </c>
      <c r="R3218" t="str">
        <f t="shared" si="1696"/>
        <v>-0.0481683576483888-0.0982247926318304i</v>
      </c>
      <c r="S3218" t="str">
        <f t="shared" si="1697"/>
        <v>1.8012794220696i</v>
      </c>
      <c r="T3218" t="str">
        <f t="shared" si="1698"/>
        <v>0.17693029770477-0.0867646714269316i</v>
      </c>
      <c r="U3218" t="e">
        <f t="shared" si="1699"/>
        <v>#DIV/0!</v>
      </c>
      <c r="V3218" t="str">
        <f t="shared" si="1700"/>
        <v>0.0000833333333333333-0.000206587413151474i</v>
      </c>
      <c r="W3218" t="e">
        <f t="shared" si="1701"/>
        <v>#DIV/0!</v>
      </c>
      <c r="X3218" t="e">
        <f t="shared" si="1702"/>
        <v>#DIV/0!</v>
      </c>
      <c r="Y3218" t="str">
        <f t="shared" si="1703"/>
        <v>0.00096+5.48597475540464i</v>
      </c>
      <c r="Z3218" t="e">
        <f t="shared" si="1704"/>
        <v>#DIV/0!</v>
      </c>
      <c r="AA3218" t="e">
        <f t="shared" si="1705"/>
        <v>#DIV/0!</v>
      </c>
      <c r="AB3218" t="str">
        <f t="shared" si="1706"/>
        <v>0.100962638377004-0.0495109670803471i</v>
      </c>
      <c r="AC3218" t="str">
        <f t="shared" si="1707"/>
        <v>0.970158157181231-0.103507842143168i</v>
      </c>
      <c r="AD3218" t="str">
        <f t="shared" si="1708"/>
        <v>0.108280551132743-0.0394812748859551i</v>
      </c>
      <c r="AE3218" t="e">
        <f t="shared" si="1709"/>
        <v>#DIV/0!</v>
      </c>
      <c r="AF3218" t="str">
        <f t="shared" si="1710"/>
        <v>-18.9680028512166-2.68728035786947i</v>
      </c>
      <c r="AG3218" t="e">
        <f t="shared" si="1711"/>
        <v>#DIV/0!</v>
      </c>
      <c r="AH3218" t="e">
        <f t="shared" si="1712"/>
        <v>#DIV/0!</v>
      </c>
      <c r="AI3218" t="e">
        <f t="shared" si="1713"/>
        <v>#DIV/0!</v>
      </c>
      <c r="AJ3218" t="e">
        <f t="shared" si="1714"/>
        <v>#DIV/0!</v>
      </c>
      <c r="AK3218"/>
      <c r="AL3218"/>
      <c r="AM3218"/>
      <c r="AN3218"/>
    </row>
    <row r="3219" spans="1:40" x14ac:dyDescent="0.3">
      <c r="A3219"/>
      <c r="B3219">
        <f t="shared" si="1680"/>
        <v>1285000</v>
      </c>
      <c r="C3219" s="186" t="str">
        <f t="shared" si="1683"/>
        <v>-0.000295299572067127+0.00240256403159977i</v>
      </c>
      <c r="D3219" s="158" t="str">
        <f t="shared" si="1684"/>
        <v>-7.51182665107648-0.904396898903611i</v>
      </c>
      <c r="E3219" t="str">
        <f t="shared" si="1685"/>
        <v>57.3309601457567-1235.90039926382i</v>
      </c>
      <c r="F3219" t="str">
        <f t="shared" si="1686"/>
        <v>0.9795081766553+0.120367376932071i</v>
      </c>
      <c r="G3219" t="str">
        <f t="shared" si="1681"/>
        <v>0.9795081766553+0.120367376932071i</v>
      </c>
      <c r="H3219" t="str">
        <f t="shared" si="1687"/>
        <v>11.4568630243001+1.78090887720432i</v>
      </c>
      <c r="I3219" t="str">
        <f t="shared" si="1688"/>
        <v>5046.18319982861i</v>
      </c>
      <c r="J3219" t="str">
        <f t="shared" si="1682"/>
        <v>-6305.91482302206+1076.04003163833i</v>
      </c>
      <c r="K3219" t="str">
        <f t="shared" si="1689"/>
        <v>0.132687524634789-0.777588383167006i</v>
      </c>
      <c r="L3219" t="str">
        <f t="shared" si="1690"/>
        <v>0.0340749992572697-0.16502947354945i</v>
      </c>
      <c r="M3219" t="str">
        <f t="shared" si="1691"/>
        <v>0.166762523892059-0.942617856716456i</v>
      </c>
      <c r="N3219" t="str">
        <f t="shared" si="1692"/>
        <v>-16.42694234633i</v>
      </c>
      <c r="O3219" t="str">
        <f t="shared" si="1693"/>
        <v>-0.752478517294423+0.658616793750651i</v>
      </c>
      <c r="P3219" t="str">
        <f t="shared" si="1694"/>
        <v>1.75247851729442-0.658616793750651i</v>
      </c>
      <c r="Q3219" t="str">
        <f t="shared" si="1695"/>
        <v>-1.75247851729442+17.0855591400807i</v>
      </c>
      <c r="R3219" t="str">
        <f t="shared" si="1696"/>
        <v>-0.0485580458397039-0.0975901093694418i</v>
      </c>
      <c r="S3219" t="str">
        <f t="shared" si="1697"/>
        <v>1.80268228766311i</v>
      </c>
      <c r="T3219" t="str">
        <f t="shared" si="1698"/>
        <v>0.175923961611398-0.0875347291587676i</v>
      </c>
      <c r="U3219" t="e">
        <f t="shared" si="1699"/>
        <v>#DIV/0!</v>
      </c>
      <c r="V3219" t="str">
        <f t="shared" si="1700"/>
        <v>0.0000833333333333333-0.00020642664473657i</v>
      </c>
      <c r="W3219" t="e">
        <f t="shared" si="1701"/>
        <v>#DIV/0!</v>
      </c>
      <c r="X3219" t="e">
        <f t="shared" si="1702"/>
        <v>#DIV/0!</v>
      </c>
      <c r="Y3219" t="str">
        <f t="shared" si="1703"/>
        <v>0.00096+5.49024732141352i</v>
      </c>
      <c r="Z3219" t="e">
        <f t="shared" si="1704"/>
        <v>#DIV/0!</v>
      </c>
      <c r="AA3219" t="e">
        <f t="shared" si="1705"/>
        <v>#DIV/0!</v>
      </c>
      <c r="AB3219" t="str">
        <f t="shared" si="1706"/>
        <v>0.100388387678289-0.0499503890522612i</v>
      </c>
      <c r="AC3219" t="str">
        <f t="shared" si="1707"/>
        <v>0.96965689222809-0.102957739780275i</v>
      </c>
      <c r="AD3219" t="str">
        <f t="shared" si="1708"/>
        <v>0.107784309961513-0.0400689774148565i</v>
      </c>
      <c r="AE3219" t="e">
        <f t="shared" si="1709"/>
        <v>#DIV/0!</v>
      </c>
      <c r="AF3219" t="str">
        <f t="shared" si="1710"/>
        <v>-18.9686896753766-2.68530577610793i</v>
      </c>
      <c r="AG3219" t="e">
        <f t="shared" si="1711"/>
        <v>#DIV/0!</v>
      </c>
      <c r="AH3219" t="e">
        <f t="shared" si="1712"/>
        <v>#DIV/0!</v>
      </c>
      <c r="AI3219" t="e">
        <f t="shared" si="1713"/>
        <v>#DIV/0!</v>
      </c>
      <c r="AJ3219" t="e">
        <f t="shared" si="1714"/>
        <v>#DIV/0!</v>
      </c>
      <c r="AK3219"/>
      <c r="AL3219"/>
      <c r="AM3219"/>
      <c r="AN3219"/>
    </row>
    <row r="3220" spans="1:40" x14ac:dyDescent="0.3">
      <c r="A3220"/>
      <c r="B3220">
        <f t="shared" si="1680"/>
        <v>1286000</v>
      </c>
      <c r="C3220" s="186" t="str">
        <f t="shared" si="1683"/>
        <v>-0.000294853408136729+0.00240077167922831i</v>
      </c>
      <c r="D3220" s="158" t="str">
        <f t="shared" si="1684"/>
        <v>-7.51206059628008-0.903733432203286i</v>
      </c>
      <c r="E3220" t="str">
        <f t="shared" si="1685"/>
        <v>57.2420242112374-1234.94347931565i</v>
      </c>
      <c r="F3220" t="str">
        <f t="shared" si="1686"/>
        <v>0.979539137411004+0.120279045444874i</v>
      </c>
      <c r="G3220" t="str">
        <f t="shared" si="1681"/>
        <v>0.979539137411004+0.120279045444874i</v>
      </c>
      <c r="H3220" t="str">
        <f t="shared" si="1687"/>
        <v>11.4573143615794+1.77960057133515i</v>
      </c>
      <c r="I3220" t="str">
        <f t="shared" si="1688"/>
        <v>5050.11019064559i</v>
      </c>
      <c r="J3220" t="str">
        <f t="shared" si="1682"/>
        <v>-6315.73485240024+1076.87741687696i</v>
      </c>
      <c r="K3220" t="str">
        <f t="shared" si="1689"/>
        <v>0.132487012021294-0.777017723837048i</v>
      </c>
      <c r="L3220" t="str">
        <f t="shared" si="1690"/>
        <v>0.0340241889265093-0.164911628880392i</v>
      </c>
      <c r="M3220" t="str">
        <f t="shared" si="1691"/>
        <v>0.166511200947803-0.94192935271744i</v>
      </c>
      <c r="N3220" t="str">
        <f t="shared" si="1692"/>
        <v>-16.4397259590509i</v>
      </c>
      <c r="O3220" t="str">
        <f t="shared" si="1693"/>
        <v>-0.743997760123909+0.668182110603544i</v>
      </c>
      <c r="P3220" t="str">
        <f t="shared" si="1694"/>
        <v>1.74399776012391-0.668182110603544i</v>
      </c>
      <c r="Q3220" t="str">
        <f t="shared" si="1695"/>
        <v>-1.74399776012391+17.1079080696544i</v>
      </c>
      <c r="R3220" t="str">
        <f t="shared" si="1696"/>
        <v>-0.0489403021197358-0.0969520046573882i</v>
      </c>
      <c r="S3220" t="str">
        <f t="shared" si="1697"/>
        <v>1.80408515325661i</v>
      </c>
      <c r="T3220" t="str">
        <f t="shared" si="1698"/>
        <v>0.17490967218086-0.0882924724501084i</v>
      </c>
      <c r="U3220" t="e">
        <f t="shared" si="1699"/>
        <v>#DIV/0!</v>
      </c>
      <c r="V3220" t="str">
        <f t="shared" si="1700"/>
        <v>0.0000833333333333333-0.000206266126350305i</v>
      </c>
      <c r="W3220" t="e">
        <f t="shared" si="1701"/>
        <v>#DIV/0!</v>
      </c>
      <c r="X3220" t="e">
        <f t="shared" si="1702"/>
        <v>#DIV/0!</v>
      </c>
      <c r="Y3220" t="str">
        <f t="shared" si="1703"/>
        <v>0.00096+5.49451988742241i</v>
      </c>
      <c r="Z3220" t="e">
        <f t="shared" si="1704"/>
        <v>#DIV/0!</v>
      </c>
      <c r="AA3220" t="e">
        <f t="shared" si="1705"/>
        <v>#DIV/0!</v>
      </c>
      <c r="AB3220" t="str">
        <f t="shared" si="1706"/>
        <v>0.0998095985262134-0.0503827839721742i</v>
      </c>
      <c r="AC3220" t="str">
        <f t="shared" si="1707"/>
        <v>0.969162393021705-0.102402888401084i</v>
      </c>
      <c r="AD3220" t="str">
        <f t="shared" si="1708"/>
        <v>0.107280604722621-0.0406505044591433i</v>
      </c>
      <c r="AE3220" t="e">
        <f t="shared" si="1709"/>
        <v>#DIV/0!</v>
      </c>
      <c r="AF3220" t="str">
        <f t="shared" si="1710"/>
        <v>-18.9693749578595-2.68333400353844i</v>
      </c>
      <c r="AG3220" t="e">
        <f t="shared" si="1711"/>
        <v>#DIV/0!</v>
      </c>
      <c r="AH3220" t="e">
        <f t="shared" si="1712"/>
        <v>#DIV/0!</v>
      </c>
      <c r="AI3220" t="e">
        <f t="shared" si="1713"/>
        <v>#DIV/0!</v>
      </c>
      <c r="AJ3220" t="e">
        <f t="shared" si="1714"/>
        <v>#DIV/0!</v>
      </c>
      <c r="AK3220"/>
      <c r="AL3220"/>
      <c r="AM3220"/>
      <c r="AN3220"/>
    </row>
    <row r="3221" spans="1:40" x14ac:dyDescent="0.3">
      <c r="A3221"/>
      <c r="B3221">
        <f t="shared" si="1680"/>
        <v>1287000</v>
      </c>
      <c r="C3221" s="186" t="str">
        <f t="shared" si="1683"/>
        <v>-0.000294408244873353+0.00239898194209235i</v>
      </c>
      <c r="D3221" s="158" t="str">
        <f t="shared" si="1684"/>
        <v>-7.51229401678689-0.903070907343493i</v>
      </c>
      <c r="E3221" t="str">
        <f t="shared" si="1685"/>
        <v>57.1532949143562-1233.98803685196i</v>
      </c>
      <c r="F3221" t="str">
        <f t="shared" si="1686"/>
        <v>0.979570028727329+0.120190839421678i</v>
      </c>
      <c r="G3221" t="str">
        <f t="shared" si="1681"/>
        <v>0.979570028727329+0.120190839421678i</v>
      </c>
      <c r="H3221" t="str">
        <f t="shared" si="1687"/>
        <v>11.457764686443+1.77829412704331i</v>
      </c>
      <c r="I3221" t="str">
        <f t="shared" si="1688"/>
        <v>5054.03718146258i</v>
      </c>
      <c r="J3221" t="str">
        <f t="shared" si="1682"/>
        <v>-6325.56252085223+1077.71480211559i</v>
      </c>
      <c r="K3221" t="str">
        <f t="shared" si="1689"/>
        <v>0.132286949233561-0.776447875102995i</v>
      </c>
      <c r="L3221" t="str">
        <f t="shared" si="1690"/>
        <v>0.0339734905506687-0.164793944261799i</v>
      </c>
      <c r="M3221" t="str">
        <f t="shared" si="1691"/>
        <v>0.16626043978423-0.941241819364794i</v>
      </c>
      <c r="N3221" t="str">
        <f t="shared" si="1692"/>
        <v>-16.4525095717718i</v>
      </c>
      <c r="O3221" t="str">
        <f t="shared" si="1693"/>
        <v>-0.735395419934093+0.677638234119031i</v>
      </c>
      <c r="P3221" t="str">
        <f t="shared" si="1694"/>
        <v>1.73539541993409-0.677638234119031i</v>
      </c>
      <c r="Q3221" t="str">
        <f t="shared" si="1695"/>
        <v>-1.73539541993409+17.1301478058908i</v>
      </c>
      <c r="R3221" t="str">
        <f t="shared" si="1696"/>
        <v>-0.049315111337891-0.0963105642916536i</v>
      </c>
      <c r="S3221" t="str">
        <f t="shared" si="1697"/>
        <v>1.80548801885012i</v>
      </c>
      <c r="T3221" t="str">
        <f t="shared" si="1698"/>
        <v>0.173887569917275-0.0890378426688219i</v>
      </c>
      <c r="U3221" t="e">
        <f t="shared" si="1699"/>
        <v>#DIV/0!</v>
      </c>
      <c r="V3221" t="str">
        <f t="shared" si="1700"/>
        <v>0.0000833333333333333-0.000206105857409862i</v>
      </c>
      <c r="W3221" t="e">
        <f t="shared" si="1701"/>
        <v>#DIV/0!</v>
      </c>
      <c r="X3221" t="e">
        <f t="shared" si="1702"/>
        <v>#DIV/0!</v>
      </c>
      <c r="Y3221" t="str">
        <f t="shared" si="1703"/>
        <v>0.00096+5.49879245343129i</v>
      </c>
      <c r="Z3221" t="e">
        <f t="shared" si="1704"/>
        <v>#DIV/0!</v>
      </c>
      <c r="AA3221" t="e">
        <f t="shared" si="1705"/>
        <v>#DIV/0!</v>
      </c>
      <c r="AB3221" t="str">
        <f t="shared" si="1706"/>
        <v>0.0992263510973595-0.0508081183825335i</v>
      </c>
      <c r="AC3221" t="str">
        <f t="shared" si="1707"/>
        <v>0.968674690986754-0.101843371342698i</v>
      </c>
      <c r="AD3221" t="str">
        <f t="shared" si="1708"/>
        <v>0.106769509491423-0.0412257612910699i</v>
      </c>
      <c r="AE3221" t="e">
        <f t="shared" si="1709"/>
        <v>#DIV/0!</v>
      </c>
      <c r="AF3221" t="str">
        <f t="shared" si="1710"/>
        <v>-18.9700587032299-2.6813650343868i</v>
      </c>
      <c r="AG3221" t="e">
        <f t="shared" si="1711"/>
        <v>#DIV/0!</v>
      </c>
      <c r="AH3221" t="e">
        <f t="shared" si="1712"/>
        <v>#DIV/0!</v>
      </c>
      <c r="AI3221" t="e">
        <f t="shared" si="1713"/>
        <v>#DIV/0!</v>
      </c>
      <c r="AJ3221" t="e">
        <f t="shared" si="1714"/>
        <v>#DIV/0!</v>
      </c>
      <c r="AK3221"/>
      <c r="AL3221"/>
      <c r="AM3221"/>
      <c r="AN3221"/>
    </row>
    <row r="3222" spans="1:40" x14ac:dyDescent="0.3">
      <c r="A3222"/>
      <c r="B3222">
        <f t="shared" si="1680"/>
        <v>1288000</v>
      </c>
      <c r="C3222" s="186" t="str">
        <f t="shared" si="1683"/>
        <v>-0.000293964079316398+0.00239719481460342i</v>
      </c>
      <c r="D3222" s="158" t="str">
        <f t="shared" si="1684"/>
        <v>-7.51252691414951-0.902409322394217i</v>
      </c>
      <c r="E3222" t="str">
        <f t="shared" si="1685"/>
        <v>57.0647716159168-1233.03406846097i</v>
      </c>
      <c r="F3222" t="str">
        <f t="shared" si="1686"/>
        <v>0.97960085080975+0.120102758605153i</v>
      </c>
      <c r="G3222" t="str">
        <f t="shared" si="1681"/>
        <v>0.97960085080975+0.120102758605153i</v>
      </c>
      <c r="H3222" t="str">
        <f t="shared" si="1687"/>
        <v>11.4582140018871+1.77698954050004i</v>
      </c>
      <c r="I3222" t="str">
        <f t="shared" si="1688"/>
        <v>5057.96417227957i</v>
      </c>
      <c r="J3222" t="str">
        <f t="shared" si="1682"/>
        <v>-6335.39782837802+1078.55218735422i</v>
      </c>
      <c r="K3222" t="str">
        <f t="shared" si="1689"/>
        <v>0.1320873349403-0.775878835302184i</v>
      </c>
      <c r="L3222" t="str">
        <f t="shared" si="1690"/>
        <v>0.0339229038059313-0.164676419387586i</v>
      </c>
      <c r="M3222" t="str">
        <f t="shared" si="1691"/>
        <v>0.166010238746231-0.94055525468977i</v>
      </c>
      <c r="N3222" t="str">
        <f t="shared" si="1692"/>
        <v>-16.4652931844927i</v>
      </c>
      <c r="O3222" t="str">
        <f t="shared" si="1693"/>
        <v>-0.72667290250675+0.686983618991323i</v>
      </c>
      <c r="P3222" t="str">
        <f t="shared" si="1694"/>
        <v>1.72667290250675-0.686983618991323i</v>
      </c>
      <c r="Q3222" t="str">
        <f t="shared" si="1695"/>
        <v>-1.72667290250675+17.152276803484i</v>
      </c>
      <c r="R3222" t="str">
        <f t="shared" si="1696"/>
        <v>-0.0496824591042079-0.0956658737170283i</v>
      </c>
      <c r="S3222" t="str">
        <f t="shared" si="1697"/>
        <v>1.80689088444364i</v>
      </c>
      <c r="T3222" t="str">
        <f t="shared" si="1698"/>
        <v>0.172857795171635-0.0897707824721372i</v>
      </c>
      <c r="U3222" t="e">
        <f t="shared" si="1699"/>
        <v>#DIV/0!</v>
      </c>
      <c r="V3222" t="str">
        <f t="shared" si="1700"/>
        <v>0.0000833333333333333-0.000205945837334233i</v>
      </c>
      <c r="W3222" t="e">
        <f t="shared" si="1701"/>
        <v>#DIV/0!</v>
      </c>
      <c r="X3222" t="e">
        <f t="shared" si="1702"/>
        <v>#DIV/0!</v>
      </c>
      <c r="Y3222" t="str">
        <f t="shared" si="1703"/>
        <v>0.00096+5.50306501944017i</v>
      </c>
      <c r="Z3222" t="e">
        <f t="shared" si="1704"/>
        <v>#DIV/0!</v>
      </c>
      <c r="AA3222" t="e">
        <f t="shared" si="1705"/>
        <v>#DIV/0!</v>
      </c>
      <c r="AB3222" t="str">
        <f t="shared" si="1706"/>
        <v>0.09863872548093-0.0512263595615413i</v>
      </c>
      <c r="AC3222" t="str">
        <f t="shared" si="1707"/>
        <v>0.968193816702478-0.101279271747902i</v>
      </c>
      <c r="AD3222" t="str">
        <f t="shared" si="1708"/>
        <v>0.106251099549118-0.0417946540028644i</v>
      </c>
      <c r="AE3222" t="e">
        <f t="shared" si="1709"/>
        <v>#DIV/0!</v>
      </c>
      <c r="AF3222" t="str">
        <f t="shared" si="1710"/>
        <v>-18.9707409160366-2.67939886289426i</v>
      </c>
      <c r="AG3222" t="e">
        <f t="shared" si="1711"/>
        <v>#DIV/0!</v>
      </c>
      <c r="AH3222" t="e">
        <f t="shared" si="1712"/>
        <v>#DIV/0!</v>
      </c>
      <c r="AI3222" t="e">
        <f t="shared" si="1713"/>
        <v>#DIV/0!</v>
      </c>
      <c r="AJ3222" t="e">
        <f t="shared" si="1714"/>
        <v>#DIV/0!</v>
      </c>
      <c r="AK3222"/>
      <c r="AL3222"/>
      <c r="AM3222"/>
      <c r="AN3222"/>
    </row>
    <row r="3223" spans="1:40" x14ac:dyDescent="0.3">
      <c r="A3223"/>
      <c r="B3223">
        <f t="shared" si="1680"/>
        <v>1289000</v>
      </c>
      <c r="C3223" s="186" t="str">
        <f t="shared" si="1683"/>
        <v>-0.000293520908516074+0.00239541029118836i</v>
      </c>
      <c r="D3223" s="158" t="str">
        <f t="shared" si="1684"/>
        <v>-7.51275928991449-0.901748675430397i</v>
      </c>
      <c r="E3223" t="str">
        <f t="shared" si="1685"/>
        <v>56.9764536791926-1232.0815707414i</v>
      </c>
      <c r="F3223" t="str">
        <f t="shared" si="1686"/>
        <v>0.979631603862939+0.120014802738631i</v>
      </c>
      <c r="G3223" t="str">
        <f t="shared" si="1681"/>
        <v>0.979631603862939+0.120014802738631i</v>
      </c>
      <c r="H3223" t="str">
        <f t="shared" si="1687"/>
        <v>11.4586623108966+1.77568680788647i</v>
      </c>
      <c r="I3223" t="str">
        <f t="shared" si="1688"/>
        <v>5061.89116309655i</v>
      </c>
      <c r="J3223" t="str">
        <f t="shared" si="1682"/>
        <v>-6345.24077497763+1079.38957259285i</v>
      </c>
      <c r="K3223" t="str">
        <f t="shared" si="1689"/>
        <v>0.13188816781509-0.775310602776285i</v>
      </c>
      <c r="L3223" t="str">
        <f t="shared" si="1690"/>
        <v>0.0338724283696318-0.164559053952385i</v>
      </c>
      <c r="M3223" t="str">
        <f t="shared" si="1691"/>
        <v>0.165760596184722-0.93986965672867i</v>
      </c>
      <c r="N3223" t="str">
        <f t="shared" si="1692"/>
        <v>-16.4780767972136i</v>
      </c>
      <c r="O3223" t="str">
        <f t="shared" si="1693"/>
        <v>-0.717831633262849+0.696216738011369i</v>
      </c>
      <c r="P3223" t="str">
        <f t="shared" si="1694"/>
        <v>1.71783163326285-0.696216738011369i</v>
      </c>
      <c r="Q3223" t="str">
        <f t="shared" si="1695"/>
        <v>-1.71783163326285+17.174293535225i</v>
      </c>
      <c r="R3223" t="str">
        <f t="shared" si="1696"/>
        <v>-0.0500423317760247-0.0950180180272772i</v>
      </c>
      <c r="S3223" t="str">
        <f t="shared" si="1697"/>
        <v>1.80829375003715i</v>
      </c>
      <c r="T3223" t="str">
        <f t="shared" si="1698"/>
        <v>0.171820488139643-0.0904912357878709i</v>
      </c>
      <c r="U3223" t="e">
        <f t="shared" si="1699"/>
        <v>#DIV/0!</v>
      </c>
      <c r="V3223" t="str">
        <f t="shared" si="1700"/>
        <v>0.0000833333333333333-0.000205786065544214i</v>
      </c>
      <c r="W3223" t="e">
        <f t="shared" si="1701"/>
        <v>#DIV/0!</v>
      </c>
      <c r="X3223" t="e">
        <f t="shared" si="1702"/>
        <v>#DIV/0!</v>
      </c>
      <c r="Y3223" t="str">
        <f t="shared" si="1703"/>
        <v>0.00096+5.50733758544905i</v>
      </c>
      <c r="Z3223" t="e">
        <f t="shared" si="1704"/>
        <v>#DIV/0!</v>
      </c>
      <c r="AA3223" t="e">
        <f t="shared" si="1705"/>
        <v>#DIV/0!</v>
      </c>
      <c r="AB3223" t="str">
        <f t="shared" si="1706"/>
        <v>0.098046801677514-0.0516374755124414i</v>
      </c>
      <c r="AC3223" t="str">
        <f t="shared" si="1707"/>
        <v>0.967719799915857-0.100710672562405i</v>
      </c>
      <c r="AD3223" t="str">
        <f t="shared" si="1708"/>
        <v>0.105725451375469-0.0423570895222131i</v>
      </c>
      <c r="AE3223" t="e">
        <f t="shared" si="1709"/>
        <v>#DIV/0!</v>
      </c>
      <c r="AF3223" t="str">
        <f t="shared" si="1710"/>
        <v>-18.9714216008111-2.67743548331687i</v>
      </c>
      <c r="AG3223" t="e">
        <f t="shared" si="1711"/>
        <v>#DIV/0!</v>
      </c>
      <c r="AH3223" t="e">
        <f t="shared" si="1712"/>
        <v>#DIV/0!</v>
      </c>
      <c r="AI3223" t="e">
        <f t="shared" si="1713"/>
        <v>#DIV/0!</v>
      </c>
      <c r="AJ3223" t="e">
        <f t="shared" si="1714"/>
        <v>#DIV/0!</v>
      </c>
      <c r="AK3223"/>
      <c r="AL3223"/>
      <c r="AM3223"/>
      <c r="AN3223"/>
    </row>
    <row r="3224" spans="1:40" x14ac:dyDescent="0.3">
      <c r="A3224"/>
      <c r="B3224">
        <f t="shared" si="1680"/>
        <v>1290000</v>
      </c>
      <c r="C3224" s="186" t="str">
        <f t="shared" si="1683"/>
        <v>-0.00029307872953338+0.00239362836628962i</v>
      </c>
      <c r="D3224" s="158" t="str">
        <f t="shared" si="1684"/>
        <v>-7.51299114562297-0.901088964532023i</v>
      </c>
      <c r="E3224" t="str">
        <f t="shared" si="1685"/>
        <v>56.8883404699133-1231.13054030239i</v>
      </c>
      <c r="F3224" t="str">
        <f t="shared" si="1686"/>
        <v>0.979662288090854+0.119926971566119i</v>
      </c>
      <c r="G3224" t="str">
        <f t="shared" si="1681"/>
        <v>0.979662288090854+0.119926971566119i</v>
      </c>
      <c r="H3224" t="str">
        <f t="shared" si="1687"/>
        <v>11.4591096164455+1.7743859253938i</v>
      </c>
      <c r="I3224" t="str">
        <f t="shared" si="1688"/>
        <v>5065.81815391354i</v>
      </c>
      <c r="J3224" t="str">
        <f t="shared" si="1682"/>
        <v>-6355.09136065103+1080.22695783148i</v>
      </c>
      <c r="K3224" t="str">
        <f t="shared" si="1689"/>
        <v>0.131689446536363-0.774743175871302i</v>
      </c>
      <c r="L3224" t="str">
        <f t="shared" si="1690"/>
        <v>0.0338220639202517-0.164441847651536i</v>
      </c>
      <c r="M3224" t="str">
        <f t="shared" si="1691"/>
        <v>0.165511510456615-0.939185023522838i</v>
      </c>
      <c r="N3224" t="str">
        <f t="shared" si="1692"/>
        <v>-16.4908604099344i</v>
      </c>
      <c r="O3224" t="str">
        <f t="shared" si="1693"/>
        <v>-0.70887305702967+0.705336082316374i</v>
      </c>
      <c r="P3224" t="str">
        <f t="shared" si="1694"/>
        <v>1.70887305702967-0.705336082316374i</v>
      </c>
      <c r="Q3224" t="str">
        <f t="shared" si="1695"/>
        <v>-1.70887305702967+17.1961964922508i</v>
      </c>
      <c r="R3224" t="str">
        <f t="shared" si="1696"/>
        <v>-0.0503947164449051-0.0943670819655725i</v>
      </c>
      <c r="S3224" t="str">
        <f t="shared" si="1697"/>
        <v>1.80969661563067i</v>
      </c>
      <c r="T3224" t="str">
        <f t="shared" si="1698"/>
        <v>0.170775788860039-0.091199147796012i</v>
      </c>
      <c r="U3224" t="e">
        <f t="shared" si="1699"/>
        <v>#DIV/0!</v>
      </c>
      <c r="V3224" t="str">
        <f t="shared" si="1700"/>
        <v>0.0000833333333333333-0.000205626541462397i</v>
      </c>
      <c r="W3224" t="e">
        <f t="shared" si="1701"/>
        <v>#DIV/0!</v>
      </c>
      <c r="X3224" t="e">
        <f t="shared" si="1702"/>
        <v>#DIV/0!</v>
      </c>
      <c r="Y3224" t="str">
        <f t="shared" si="1703"/>
        <v>0.00096+5.51161015145793i</v>
      </c>
      <c r="Z3224" t="e">
        <f t="shared" si="1704"/>
        <v>#DIV/0!</v>
      </c>
      <c r="AA3224" t="e">
        <f t="shared" si="1705"/>
        <v>#DIV/0!</v>
      </c>
      <c r="AB3224" t="str">
        <f t="shared" si="1706"/>
        <v>0.0974506595981322-0.0520414349530113i</v>
      </c>
      <c r="AC3224" t="str">
        <f t="shared" si="1707"/>
        <v>0.967252669554574-0.10013765653239i</v>
      </c>
      <c r="AD3224" t="str">
        <f t="shared" si="1708"/>
        <v>0.105192642641329-0.0429129756277375i</v>
      </c>
      <c r="AE3224" t="e">
        <f t="shared" si="1709"/>
        <v>#DIV/0!</v>
      </c>
      <c r="AF3224" t="str">
        <f t="shared" si="1710"/>
        <v>-18.9721007620685-2.67547488992582i</v>
      </c>
      <c r="AG3224" t="e">
        <f t="shared" si="1711"/>
        <v>#DIV/0!</v>
      </c>
      <c r="AH3224" t="e">
        <f t="shared" si="1712"/>
        <v>#DIV/0!</v>
      </c>
      <c r="AI3224" t="e">
        <f t="shared" si="1713"/>
        <v>#DIV/0!</v>
      </c>
      <c r="AJ3224" t="e">
        <f t="shared" si="1714"/>
        <v>#DIV/0!</v>
      </c>
      <c r="AK3224"/>
      <c r="AL3224"/>
      <c r="AM3224"/>
      <c r="AN3224"/>
    </row>
    <row r="3225" spans="1:40" x14ac:dyDescent="0.3">
      <c r="A3225"/>
      <c r="B3225">
        <f t="shared" ref="B3225:B3288" si="1715">B3224+1000</f>
        <v>1291000</v>
      </c>
      <c r="C3225" s="186" t="str">
        <f t="shared" si="1683"/>
        <v>-0.000292637539440054+0.00239184903436499i</v>
      </c>
      <c r="D3225" s="158" t="str">
        <f t="shared" si="1684"/>
        <v>-7.51322248281036-0.900430187784084i</v>
      </c>
      <c r="E3225" t="str">
        <f t="shared" si="1685"/>
        <v>56.8004313562519-1230.18097376348i</v>
      </c>
      <c r="F3225" t="str">
        <f t="shared" si="1686"/>
        <v>0.979692903696694+0.119839264832289i</v>
      </c>
      <c r="G3225" t="str">
        <f t="shared" si="1681"/>
        <v>0.979692903696694+0.119839264832289i</v>
      </c>
      <c r="H3225" t="str">
        <f t="shared" si="1687"/>
        <v>11.4595559214971+1.7730868892232i</v>
      </c>
      <c r="I3225" t="str">
        <f t="shared" si="1688"/>
        <v>5069.74514473053i</v>
      </c>
      <c r="J3225" t="str">
        <f t="shared" si="1682"/>
        <v>-6364.94958539825+1081.06434307011i</v>
      </c>
      <c r="K3225" t="str">
        <f t="shared" si="1689"/>
        <v>0.131491169787378-0.774176552937536i</v>
      </c>
      <c r="L3225" t="str">
        <f t="shared" si="1690"/>
        <v>0.0337718101374145-0.164324800181088i</v>
      </c>
      <c r="M3225" t="str">
        <f t="shared" si="1691"/>
        <v>0.165262979924792-0.938501353118624i</v>
      </c>
      <c r="N3225" t="str">
        <f t="shared" si="1692"/>
        <v>-16.5036440226553i</v>
      </c>
      <c r="O3225" t="str">
        <f t="shared" si="1693"/>
        <v>-0.699798637804416+0.714340161636656i</v>
      </c>
      <c r="P3225" t="str">
        <f t="shared" si="1694"/>
        <v>1.69979863780442-0.714340161636656i</v>
      </c>
      <c r="Q3225" t="str">
        <f t="shared" si="1695"/>
        <v>-1.69979863780442+17.217984184292i</v>
      </c>
      <c r="R3225" t="str">
        <f t="shared" si="1696"/>
        <v>-0.0507396009238293-0.0937131499251464i</v>
      </c>
      <c r="S3225" t="str">
        <f t="shared" si="1697"/>
        <v>1.81109948122418i</v>
      </c>
      <c r="T3225" t="str">
        <f t="shared" si="1698"/>
        <v>0.169723837213316-0.0918944649106692i</v>
      </c>
      <c r="U3225" t="e">
        <f t="shared" si="1699"/>
        <v>#DIV/0!</v>
      </c>
      <c r="V3225" t="str">
        <f t="shared" si="1700"/>
        <v>0.0000833333333333333-0.000205467264513162i</v>
      </c>
      <c r="W3225" t="e">
        <f t="shared" si="1701"/>
        <v>#DIV/0!</v>
      </c>
      <c r="X3225" t="e">
        <f t="shared" si="1702"/>
        <v>#DIV/0!</v>
      </c>
      <c r="Y3225" t="str">
        <f t="shared" si="1703"/>
        <v>0.00096+5.51588271746682i</v>
      </c>
      <c r="Z3225" t="e">
        <f t="shared" si="1704"/>
        <v>#DIV/0!</v>
      </c>
      <c r="AA3225" t="e">
        <f t="shared" si="1705"/>
        <v>#DIV/0!</v>
      </c>
      <c r="AB3225" t="str">
        <f t="shared" si="1706"/>
        <v>0.0968503790635037-0.0524382073052605i</v>
      </c>
      <c r="AC3225" t="str">
        <f t="shared" si="1707"/>
        <v>0.966792453739778-0.0995603062023312i</v>
      </c>
      <c r="AD3225" t="str">
        <f t="shared" si="1708"/>
        <v>0.104652752200932-0.0434622209644686i</v>
      </c>
      <c r="AE3225" t="e">
        <f t="shared" si="1709"/>
        <v>#DIV/0!</v>
      </c>
      <c r="AF3225" t="str">
        <f t="shared" si="1710"/>
        <v>-18.9727784043075-2.67351707700728i</v>
      </c>
      <c r="AG3225" t="e">
        <f t="shared" si="1711"/>
        <v>#DIV/0!</v>
      </c>
      <c r="AH3225" t="e">
        <f t="shared" si="1712"/>
        <v>#DIV/0!</v>
      </c>
      <c r="AI3225" t="e">
        <f t="shared" si="1713"/>
        <v>#DIV/0!</v>
      </c>
      <c r="AJ3225" t="e">
        <f t="shared" si="1714"/>
        <v>#DIV/0!</v>
      </c>
      <c r="AK3225"/>
      <c r="AL3225"/>
      <c r="AM3225"/>
      <c r="AN3225"/>
    </row>
    <row r="3226" spans="1:40" x14ac:dyDescent="0.3">
      <c r="A3226"/>
      <c r="B3226">
        <f t="shared" si="1715"/>
        <v>1292000</v>
      </c>
      <c r="C3226" s="186" t="str">
        <f t="shared" si="1683"/>
        <v>-0.000292197335318505+0.00239007228988757i</v>
      </c>
      <c r="D3226" s="158" t="str">
        <f t="shared" si="1684"/>
        <v>-7.51345330300641-0.899772343276493i</v>
      </c>
      <c r="E3226" t="str">
        <f t="shared" si="1685"/>
        <v>56.7127257088171-1229.23286775456i</v>
      </c>
      <c r="F3226" t="str">
        <f t="shared" si="1686"/>
        <v>0.979723450882908+0.119751682282474i</v>
      </c>
      <c r="G3226" t="str">
        <f t="shared" si="1681"/>
        <v>0.979723450882908+0.119751682282474i</v>
      </c>
      <c r="H3226" t="str">
        <f t="shared" si="1687"/>
        <v>11.4600012290036+1.77178969558568i</v>
      </c>
      <c r="I3226" t="str">
        <f t="shared" si="1688"/>
        <v>5073.67213554752i</v>
      </c>
      <c r="J3226" t="str">
        <f t="shared" si="1682"/>
        <v>-6374.81544921927+1081.90172830873i</v>
      </c>
      <c r="K3226" t="str">
        <f t="shared" si="1689"/>
        <v>0.131293336256201-0.773610732329592i</v>
      </c>
      <c r="L3226" t="str">
        <f t="shared" si="1690"/>
        <v>0.0337216667018806-0.1642079112378i</v>
      </c>
      <c r="M3226" t="str">
        <f t="shared" si="1691"/>
        <v>0.165015002958082-0.937818643567392i</v>
      </c>
      <c r="N3226" t="str">
        <f t="shared" si="1692"/>
        <v>-16.5164276353762i</v>
      </c>
      <c r="O3226" t="str">
        <f t="shared" si="1693"/>
        <v>-0.690609858515403+0.723227504538742i</v>
      </c>
      <c r="P3226" t="str">
        <f t="shared" si="1694"/>
        <v>1.6906098585154-0.723227504538742i</v>
      </c>
      <c r="Q3226" t="str">
        <f t="shared" si="1695"/>
        <v>-1.6906098585154+17.2396551399149i</v>
      </c>
      <c r="R3226" t="str">
        <f t="shared" si="1696"/>
        <v>-0.0510769737346143-0.0930563059502389i</v>
      </c>
      <c r="S3226" t="str">
        <f t="shared" si="1697"/>
        <v>1.8125023468177i</v>
      </c>
      <c r="T3226" t="str">
        <f t="shared" si="1698"/>
        <v>0.168664772920994-0.0925771347623344i</v>
      </c>
      <c r="U3226" t="e">
        <f t="shared" si="1699"/>
        <v>#DIV/0!</v>
      </c>
      <c r="V3226" t="str">
        <f t="shared" si="1700"/>
        <v>0.0000833333333333333-0.000205308234122672i</v>
      </c>
      <c r="W3226" t="e">
        <f t="shared" si="1701"/>
        <v>#DIV/0!</v>
      </c>
      <c r="X3226" t="e">
        <f t="shared" si="1702"/>
        <v>#DIV/0!</v>
      </c>
      <c r="Y3226" t="str">
        <f t="shared" si="1703"/>
        <v>0.00096+5.5201552834757i</v>
      </c>
      <c r="Z3226" t="e">
        <f t="shared" si="1704"/>
        <v>#DIV/0!</v>
      </c>
      <c r="AA3226" t="e">
        <f t="shared" si="1705"/>
        <v>#DIV/0!</v>
      </c>
      <c r="AB3226" t="str">
        <f t="shared" si="1706"/>
        <v>0.0962460398036325-0.0528277626853095i</v>
      </c>
      <c r="AC3226" t="str">
        <f t="shared" si="1707"/>
        <v>0.966339179798663-0.098978703913161i</v>
      </c>
      <c r="AD3226" t="str">
        <f t="shared" si="1708"/>
        <v>0.104105860084035-0.0440047350592642i</v>
      </c>
      <c r="AE3226" t="e">
        <f t="shared" si="1709"/>
        <v>#DIV/0!</v>
      </c>
      <c r="AF3226" t="str">
        <f t="shared" si="1710"/>
        <v>-18.97345453201-2.67156203886217i</v>
      </c>
      <c r="AG3226" t="e">
        <f t="shared" si="1711"/>
        <v>#DIV/0!</v>
      </c>
      <c r="AH3226" t="e">
        <f t="shared" si="1712"/>
        <v>#DIV/0!</v>
      </c>
      <c r="AI3226" t="e">
        <f t="shared" si="1713"/>
        <v>#DIV/0!</v>
      </c>
      <c r="AJ3226" t="e">
        <f t="shared" si="1714"/>
        <v>#DIV/0!</v>
      </c>
      <c r="AK3226"/>
      <c r="AL3226"/>
      <c r="AM3226"/>
      <c r="AN3226"/>
    </row>
    <row r="3227" spans="1:40" x14ac:dyDescent="0.3">
      <c r="A3227"/>
      <c r="B3227">
        <f t="shared" si="1715"/>
        <v>1293000</v>
      </c>
      <c r="C3227" s="186" t="str">
        <f t="shared" si="1683"/>
        <v>-0.000291758114261805+0.00238829812734586i</v>
      </c>
      <c r="D3227" s="158" t="str">
        <f t="shared" si="1684"/>
        <v>-7.51368360773545-0.899115429104197i</v>
      </c>
      <c r="E3227" t="str">
        <f t="shared" si="1685"/>
        <v>56.6252229006394-1228.28621891582i</v>
      </c>
      <c r="F3227" t="str">
        <f t="shared" si="1686"/>
        <v>0.979753929851231+0.119664223662676i</v>
      </c>
      <c r="G3227" t="str">
        <f t="shared" si="1681"/>
        <v>0.979753929851231+0.119664223662676i</v>
      </c>
      <c r="H3227" t="str">
        <f t="shared" si="1687"/>
        <v>11.4604455419068+1.7704943407023i</v>
      </c>
      <c r="I3227" t="str">
        <f t="shared" si="1688"/>
        <v>5077.5991263645i</v>
      </c>
      <c r="J3227" t="str">
        <f t="shared" si="1682"/>
        <v>-6384.6889521141+1082.73911354736i</v>
      </c>
      <c r="K3227" t="str">
        <f t="shared" si="1689"/>
        <v>0.131095944635688-0.773045712406351i</v>
      </c>
      <c r="L3227" t="str">
        <f t="shared" si="1690"/>
        <v>0.0336716332955432-0.164091180519134i</v>
      </c>
      <c r="M3227" t="str">
        <f t="shared" si="1691"/>
        <v>0.164767577931231-0.937136892925485i</v>
      </c>
      <c r="N3227" t="str">
        <f t="shared" si="1692"/>
        <v>-16.5292112480971i</v>
      </c>
      <c r="O3227" t="str">
        <f t="shared" si="1693"/>
        <v>-0.681308220779417+0.731996658666134i</v>
      </c>
      <c r="P3227" t="str">
        <f t="shared" si="1694"/>
        <v>1.68130822077942-0.731996658666134i</v>
      </c>
      <c r="Q3227" t="str">
        <f t="shared" si="1695"/>
        <v>-1.68130822077942+17.2612079067632i</v>
      </c>
      <c r="R3227" t="str">
        <f t="shared" si="1696"/>
        <v>-0.0514068240956185-0.0923966337372252i</v>
      </c>
      <c r="S3227" t="str">
        <f t="shared" si="1697"/>
        <v>1.81390521241119i</v>
      </c>
      <c r="T3227" t="str">
        <f t="shared" si="1698"/>
        <v>0.1675987355452-0.0932471061805476i</v>
      </c>
      <c r="U3227" t="e">
        <f t="shared" si="1699"/>
        <v>#DIV/0!</v>
      </c>
      <c r="V3227" t="str">
        <f t="shared" si="1700"/>
        <v>0.0000833333333333333-0.000205149449718865i</v>
      </c>
      <c r="W3227" t="e">
        <f t="shared" si="1701"/>
        <v>#DIV/0!</v>
      </c>
      <c r="X3227" t="e">
        <f t="shared" si="1702"/>
        <v>#DIV/0!</v>
      </c>
      <c r="Y3227" t="str">
        <f t="shared" si="1703"/>
        <v>0.00096+5.52442784948458i</v>
      </c>
      <c r="Z3227" t="e">
        <f t="shared" si="1704"/>
        <v>#DIV/0!</v>
      </c>
      <c r="AA3227" t="e">
        <f t="shared" si="1705"/>
        <v>#DIV/0!</v>
      </c>
      <c r="AB3227" t="str">
        <f t="shared" si="1706"/>
        <v>0.0956377214575669-0.0532100718934975i</v>
      </c>
      <c r="AC3227" t="str">
        <f t="shared" si="1707"/>
        <v>0.965892874276811-0.0983929318006555i</v>
      </c>
      <c r="AD3227" t="str">
        <f t="shared" si="1708"/>
        <v>0.103552047487786-0.0445404283362424i</v>
      </c>
      <c r="AE3227" t="e">
        <f t="shared" si="1709"/>
        <v>#DIV/0!</v>
      </c>
      <c r="AF3227" t="str">
        <f t="shared" si="1710"/>
        <v>-18.9741291496423-2.6696097698065i</v>
      </c>
      <c r="AG3227" t="e">
        <f t="shared" si="1711"/>
        <v>#DIV/0!</v>
      </c>
      <c r="AH3227" t="e">
        <f t="shared" si="1712"/>
        <v>#DIV/0!</v>
      </c>
      <c r="AI3227" t="e">
        <f t="shared" si="1713"/>
        <v>#DIV/0!</v>
      </c>
      <c r="AJ3227" t="e">
        <f t="shared" si="1714"/>
        <v>#DIV/0!</v>
      </c>
      <c r="AK3227"/>
      <c r="AL3227"/>
      <c r="AM3227"/>
      <c r="AN3227"/>
    </row>
    <row r="3228" spans="1:40" x14ac:dyDescent="0.3">
      <c r="A3228"/>
      <c r="B3228">
        <f t="shared" si="1715"/>
        <v>1294000</v>
      </c>
      <c r="C3228" s="186" t="str">
        <f t="shared" si="1683"/>
        <v>-0.000291319873373604+0.00238652654124348i</v>
      </c>
      <c r="D3228" s="158" t="str">
        <f t="shared" si="1684"/>
        <v>-7.51391339851606-0.898459443367044i</v>
      </c>
      <c r="E3228" t="str">
        <f t="shared" si="1685"/>
        <v>56.5379223071615-1227.34102389776i</v>
      </c>
      <c r="F3228" t="str">
        <f t="shared" si="1686"/>
        <v>0.979784340802633+0.119576888719553i</v>
      </c>
      <c r="G3228" t="str">
        <f t="shared" si="1681"/>
        <v>0.979784340802633+0.119576888719553i</v>
      </c>
      <c r="H3228" t="str">
        <f t="shared" si="1687"/>
        <v>11.4608888631374+1.76920082080387i</v>
      </c>
      <c r="I3228" t="str">
        <f t="shared" si="1688"/>
        <v>5081.52611718149i</v>
      </c>
      <c r="J3228" t="str">
        <f t="shared" si="1682"/>
        <v>-6394.57009408273+1083.576498786i</v>
      </c>
      <c r="K3228" t="str">
        <f t="shared" si="1689"/>
        <v>0.130898993623462-0.772481491530971i</v>
      </c>
      <c r="L3228" t="str">
        <f t="shared" si="1690"/>
        <v>0.033621709601423-0.163974607723259i</v>
      </c>
      <c r="M3228" t="str">
        <f t="shared" si="1691"/>
        <v>0.164520703224885-0.93645609925423i</v>
      </c>
      <c r="N3228" t="str">
        <f t="shared" si="1692"/>
        <v>-16.541994860818i</v>
      </c>
      <c r="O3228" t="str">
        <f t="shared" si="1693"/>
        <v>-0.671895244656411+0.74064619097657i</v>
      </c>
      <c r="P3228" t="str">
        <f t="shared" si="1694"/>
        <v>1.67189524465641-0.74064619097657i</v>
      </c>
      <c r="Q3228" t="str">
        <f t="shared" si="1695"/>
        <v>-1.67189524465641+17.2826410517946i</v>
      </c>
      <c r="R3228" t="str">
        <f t="shared" si="1696"/>
        <v>-0.051729141909693-0.0917342166359934i</v>
      </c>
      <c r="S3228" t="str">
        <f t="shared" si="1697"/>
        <v>1.81530807800471i</v>
      </c>
      <c r="T3228" t="str">
        <f t="shared" si="1698"/>
        <v>0.166525864488753-0.0939043291769177i</v>
      </c>
      <c r="U3228" t="e">
        <f t="shared" si="1699"/>
        <v>#DIV/0!</v>
      </c>
      <c r="V3228" t="str">
        <f t="shared" si="1700"/>
        <v>0.0000833333333333333-0.000204990910731447i</v>
      </c>
      <c r="W3228" t="e">
        <f t="shared" si="1701"/>
        <v>#DIV/0!</v>
      </c>
      <c r="X3228" t="e">
        <f t="shared" si="1702"/>
        <v>#DIV/0!</v>
      </c>
      <c r="Y3228" t="str">
        <f t="shared" si="1703"/>
        <v>0.00096+5.52870041549346i</v>
      </c>
      <c r="Z3228" t="e">
        <f t="shared" si="1704"/>
        <v>#DIV/0!</v>
      </c>
      <c r="AA3228" t="e">
        <f t="shared" si="1705"/>
        <v>#DIV/0!</v>
      </c>
      <c r="AB3228" t="str">
        <f t="shared" si="1706"/>
        <v>0.0950255035734487-0.0535851064046941i</v>
      </c>
      <c r="AC3228" t="str">
        <f t="shared" si="1707"/>
        <v>0.96545356295034-0.0978030717941412i</v>
      </c>
      <c r="AD3228" t="str">
        <f t="shared" si="1708"/>
        <v>0.102991396768434-0.0450692121321739i</v>
      </c>
      <c r="AE3228" t="e">
        <f t="shared" si="1709"/>
        <v>#DIV/0!</v>
      </c>
      <c r="AF3228" t="str">
        <f t="shared" si="1710"/>
        <v>-18.9748022616535-2.66766026417091i</v>
      </c>
      <c r="AG3228" t="e">
        <f t="shared" si="1711"/>
        <v>#DIV/0!</v>
      </c>
      <c r="AH3228" t="e">
        <f t="shared" si="1712"/>
        <v>#DIV/0!</v>
      </c>
      <c r="AI3228" t="e">
        <f t="shared" si="1713"/>
        <v>#DIV/0!</v>
      </c>
      <c r="AJ3228" t="e">
        <f t="shared" si="1714"/>
        <v>#DIV/0!</v>
      </c>
      <c r="AK3228"/>
      <c r="AL3228"/>
      <c r="AM3228"/>
      <c r="AN3228"/>
    </row>
    <row r="3229" spans="1:40" x14ac:dyDescent="0.3">
      <c r="A3229"/>
      <c r="B3229">
        <f t="shared" si="1715"/>
        <v>1295000</v>
      </c>
      <c r="C3229" s="186" t="str">
        <f t="shared" si="1683"/>
        <v>-0.000290882609768123+0.00238475752609938i</v>
      </c>
      <c r="D3229" s="158" t="str">
        <f t="shared" si="1684"/>
        <v>-7.51414267686154-0.897804384169856i</v>
      </c>
      <c r="E3229" t="str">
        <f t="shared" si="1685"/>
        <v>56.4508233062244-1226.39727936107i</v>
      </c>
      <c r="F3229" t="str">
        <f t="shared" si="1686"/>
        <v>0.979814683937389+0.119489677200428i</v>
      </c>
      <c r="G3229" t="str">
        <f t="shared" si="1681"/>
        <v>0.979814683937389+0.119489677200428i</v>
      </c>
      <c r="H3229" t="str">
        <f t="shared" si="1687"/>
        <v>11.4613311956158+1.76790913213114i</v>
      </c>
      <c r="I3229" t="str">
        <f t="shared" si="1688"/>
        <v>5085.45310799848i</v>
      </c>
      <c r="J3229" t="str">
        <f t="shared" si="1682"/>
        <v>-6404.45887512517+1084.41388402463i</v>
      </c>
      <c r="K3229" t="str">
        <f t="shared" si="1689"/>
        <v>0.130702481921886-0.771918068070862i</v>
      </c>
      <c r="L3229" t="str">
        <f t="shared" si="1690"/>
        <v>0.0335718953036636-0.163858192549044i</v>
      </c>
      <c r="M3229" t="str">
        <f t="shared" si="1691"/>
        <v>0.16427437722555-0.935776260619906i</v>
      </c>
      <c r="N3229" t="str">
        <f t="shared" si="1692"/>
        <v>-16.5547784735388i</v>
      </c>
      <c r="O3229" t="str">
        <f t="shared" si="1693"/>
        <v>-0.662372468401172+0.749174687976135i</v>
      </c>
      <c r="P3229" t="str">
        <f t="shared" si="1694"/>
        <v>1.66237246840117-0.749174687976135i</v>
      </c>
      <c r="Q3229" t="str">
        <f t="shared" si="1695"/>
        <v>-1.66237246840117+17.3039531615149i</v>
      </c>
      <c r="R3229" t="str">
        <f t="shared" si="1696"/>
        <v>-0.0520439177523904-0.0910691376515435i</v>
      </c>
      <c r="S3229" t="str">
        <f t="shared" si="1697"/>
        <v>1.81671094359822i</v>
      </c>
      <c r="T3229" t="str">
        <f t="shared" si="1698"/>
        <v>0.165446298995612-0.0945487549284933i</v>
      </c>
      <c r="U3229" t="e">
        <f t="shared" si="1699"/>
        <v>#DIV/0!</v>
      </c>
      <c r="V3229" t="str">
        <f t="shared" si="1700"/>
        <v>0.0000833333333333333-0.000204832616591886i</v>
      </c>
      <c r="W3229" t="e">
        <f t="shared" si="1701"/>
        <v>#DIV/0!</v>
      </c>
      <c r="X3229" t="e">
        <f t="shared" si="1702"/>
        <v>#DIV/0!</v>
      </c>
      <c r="Y3229" t="str">
        <f t="shared" si="1703"/>
        <v>0.00096+5.53297298150234i</v>
      </c>
      <c r="Z3229" t="e">
        <f t="shared" si="1704"/>
        <v>#DIV/0!</v>
      </c>
      <c r="AA3229" t="e">
        <f t="shared" si="1705"/>
        <v>#DIV/0!</v>
      </c>
      <c r="AB3229" t="str">
        <f t="shared" si="1706"/>
        <v>0.0944094656087686-0.0539528383588092i</v>
      </c>
      <c r="AC3229" t="str">
        <f t="shared" si="1707"/>
        <v>0.965021270837841-0.0972092056154412i</v>
      </c>
      <c r="AD3229" t="str">
        <f t="shared" si="1708"/>
        <v>0.102423991432796-0.0455909987118381i</v>
      </c>
      <c r="AE3229" t="e">
        <f t="shared" si="1709"/>
        <v>#DIV/0!</v>
      </c>
      <c r="AF3229" t="str">
        <f t="shared" si="1710"/>
        <v>-18.9754738724773-2.665713516301i</v>
      </c>
      <c r="AG3229" t="e">
        <f t="shared" si="1711"/>
        <v>#DIV/0!</v>
      </c>
      <c r="AH3229" t="e">
        <f t="shared" si="1712"/>
        <v>#DIV/0!</v>
      </c>
      <c r="AI3229" t="e">
        <f t="shared" si="1713"/>
        <v>#DIV/0!</v>
      </c>
      <c r="AJ3229" t="e">
        <f t="shared" si="1714"/>
        <v>#DIV/0!</v>
      </c>
      <c r="AK3229"/>
      <c r="AL3229"/>
      <c r="AM3229"/>
      <c r="AN3229"/>
    </row>
    <row r="3230" spans="1:40" x14ac:dyDescent="0.3">
      <c r="A3230"/>
      <c r="B3230">
        <f t="shared" si="1715"/>
        <v>1296000</v>
      </c>
      <c r="C3230" s="186" t="str">
        <f t="shared" si="1683"/>
        <v>-0.000290446320570063+0.0023829910764475i</v>
      </c>
      <c r="D3230" s="158" t="str">
        <f t="shared" si="1684"/>
        <v>-7.51437144427937-0.897150249622325i</v>
      </c>
      <c r="E3230" t="str">
        <f t="shared" si="1685"/>
        <v>56.3639252780602-1225.45498197668i</v>
      </c>
      <c r="F3230" t="str">
        <f t="shared" si="1686"/>
        <v>0.979844959455+0.119402588853273i</v>
      </c>
      <c r="G3230" t="str">
        <f t="shared" si="1681"/>
        <v>0.979844959455+0.119402588853273i</v>
      </c>
      <c r="H3230" t="str">
        <f t="shared" si="1687"/>
        <v>11.4617725422514+1.76661927093459i</v>
      </c>
      <c r="I3230" t="str">
        <f t="shared" si="1688"/>
        <v>5089.38009881547i</v>
      </c>
      <c r="J3230" t="str">
        <f t="shared" si="1682"/>
        <v>-6414.35529524142+1085.25126926325i</v>
      </c>
      <c r="K3230" t="str">
        <f t="shared" si="1689"/>
        <v>0.130506408238053-0.77135544039768i</v>
      </c>
      <c r="L3230" t="str">
        <f t="shared" si="1690"/>
        <v>0.033522190087527-0.163741934696058i</v>
      </c>
      <c r="M3230" t="str">
        <f t="shared" si="1691"/>
        <v>0.16402859832558-0.935097375093738i</v>
      </c>
      <c r="N3230" t="str">
        <f t="shared" si="1692"/>
        <v>-16.5675620862597i</v>
      </c>
      <c r="O3230" t="str">
        <f t="shared" si="1693"/>
        <v>-0.652741448211634+0.757580755950532i</v>
      </c>
      <c r="P3230" t="str">
        <f t="shared" si="1694"/>
        <v>1.65274144821163-0.757580755950532i</v>
      </c>
      <c r="Q3230" t="str">
        <f t="shared" si="1695"/>
        <v>-1.65274144821163+17.3251428422102i</v>
      </c>
      <c r="R3230" t="str">
        <f t="shared" si="1696"/>
        <v>-0.0523511428604467-0.09040147944576i</v>
      </c>
      <c r="S3230" t="str">
        <f t="shared" si="1697"/>
        <v>1.81811380919174i</v>
      </c>
      <c r="T3230" t="str">
        <f t="shared" si="1698"/>
        <v>0.1643601781517-0.0951803357615477i</v>
      </c>
      <c r="U3230" t="e">
        <f t="shared" si="1699"/>
        <v>#DIV/0!</v>
      </c>
      <c r="V3230" t="str">
        <f t="shared" si="1700"/>
        <v>0.0000833333333333333-0.000204674566733404i</v>
      </c>
      <c r="W3230" t="e">
        <f t="shared" si="1701"/>
        <v>#DIV/0!</v>
      </c>
      <c r="X3230" t="e">
        <f t="shared" si="1702"/>
        <v>#DIV/0!</v>
      </c>
      <c r="Y3230" t="str">
        <f t="shared" si="1703"/>
        <v>0.00096+5.53724554751123i</v>
      </c>
      <c r="Z3230" t="e">
        <f t="shared" si="1704"/>
        <v>#DIV/0!</v>
      </c>
      <c r="AA3230" t="e">
        <f t="shared" si="1705"/>
        <v>#DIV/0!</v>
      </c>
      <c r="AB3230" t="str">
        <f t="shared" si="1706"/>
        <v>0.0937896869308364-0.0543132405515412i</v>
      </c>
      <c r="AC3230" t="str">
        <f t="shared" si="1707"/>
        <v>0.964596022212079-0.0966114147780779i</v>
      </c>
      <c r="AD3230" t="str">
        <f t="shared" si="1708"/>
        <v>0.101849916129509-0.0461057012833738i</v>
      </c>
      <c r="AE3230" t="e">
        <f t="shared" si="1709"/>
        <v>#DIV/0!</v>
      </c>
      <c r="AF3230" t="str">
        <f t="shared" si="1710"/>
        <v>-18.9761439865308-2.66376952055692i</v>
      </c>
      <c r="AG3230" t="e">
        <f t="shared" si="1711"/>
        <v>#DIV/0!</v>
      </c>
      <c r="AH3230" t="e">
        <f t="shared" si="1712"/>
        <v>#DIV/0!</v>
      </c>
      <c r="AI3230" t="e">
        <f t="shared" si="1713"/>
        <v>#DIV/0!</v>
      </c>
      <c r="AJ3230" t="e">
        <f t="shared" si="1714"/>
        <v>#DIV/0!</v>
      </c>
      <c r="AK3230"/>
      <c r="AL3230"/>
      <c r="AM3230"/>
      <c r="AN3230"/>
    </row>
    <row r="3231" spans="1:40" x14ac:dyDescent="0.3">
      <c r="A3231"/>
      <c r="B3231">
        <f t="shared" si="1715"/>
        <v>1297000</v>
      </c>
      <c r="C3231" s="186" t="str">
        <f t="shared" si="1683"/>
        <v>-0.000290011002914608+0.00238122718683703i</v>
      </c>
      <c r="D3231" s="158" t="str">
        <f t="shared" si="1684"/>
        <v>-7.51459970227185-0.896497037839119i</v>
      </c>
      <c r="E3231" t="str">
        <f t="shared" si="1685"/>
        <v>56.2772276052792-1224.51412842565i</v>
      </c>
      <c r="F3231" t="str">
        <f t="shared" si="1686"/>
        <v>0.979875167554283+0.119315623426722i</v>
      </c>
      <c r="G3231" t="str">
        <f t="shared" si="1681"/>
        <v>0.979875167554283+0.119315623426722i</v>
      </c>
      <c r="H3231" t="str">
        <f t="shared" si="1687"/>
        <v>11.4622129059434+1.76533123347458i</v>
      </c>
      <c r="I3231" t="str">
        <f t="shared" si="1688"/>
        <v>5093.30708963245i</v>
      </c>
      <c r="J3231" t="str">
        <f t="shared" si="1682"/>
        <v>-6424.25935443147+1086.08865450188i</v>
      </c>
      <c r="K3231" t="str">
        <f t="shared" si="1689"/>
        <v>0.130310771283762-0.770793606887309i</v>
      </c>
      <c r="L3231" t="str">
        <f t="shared" si="1690"/>
        <v>0.0334725936393888-0.163625833864571i</v>
      </c>
      <c r="M3231" t="str">
        <f t="shared" si="1691"/>
        <v>0.163783364923151-0.93441944075188i</v>
      </c>
      <c r="N3231" t="str">
        <f t="shared" si="1692"/>
        <v>-16.5803456989806i</v>
      </c>
      <c r="O3231" t="str">
        <f t="shared" si="1693"/>
        <v>-0.643003757975017+0.765863021192436i</v>
      </c>
      <c r="P3231" t="str">
        <f t="shared" si="1694"/>
        <v>1.64300375797502-0.765863021192436i</v>
      </c>
      <c r="Q3231" t="str">
        <f t="shared" si="1695"/>
        <v>-1.64300375797502+17.346208720173i</v>
      </c>
      <c r="R3231" t="str">
        <f t="shared" si="1696"/>
        <v>-0.0526508091205025-0.0897313243394482i</v>
      </c>
      <c r="S3231" t="str">
        <f t="shared" si="1697"/>
        <v>1.81951667478525i</v>
      </c>
      <c r="T3231" t="str">
        <f t="shared" si="1698"/>
        <v>0.16326764088619-0.0957990251356896i</v>
      </c>
      <c r="U3231" t="e">
        <f t="shared" si="1699"/>
        <v>#DIV/0!</v>
      </c>
      <c r="V3231" t="str">
        <f t="shared" si="1700"/>
        <v>0.0000833333333333333-0.000204516760590973i</v>
      </c>
      <c r="W3231" t="e">
        <f t="shared" si="1701"/>
        <v>#DIV/0!</v>
      </c>
      <c r="X3231" t="e">
        <f t="shared" si="1702"/>
        <v>#DIV/0!</v>
      </c>
      <c r="Y3231" t="str">
        <f t="shared" si="1703"/>
        <v>0.00096+5.54151811352011i</v>
      </c>
      <c r="Z3231" t="e">
        <f t="shared" si="1704"/>
        <v>#DIV/0!</v>
      </c>
      <c r="AA3231" t="e">
        <f t="shared" si="1705"/>
        <v>#DIV/0!</v>
      </c>
      <c r="AB3231" t="str">
        <f t="shared" si="1706"/>
        <v>0.0931662468175148-0.054666286425309i</v>
      </c>
      <c r="AC3231" t="str">
        <f t="shared" si="1707"/>
        <v>0.964177840611514-0.0960097805867637i</v>
      </c>
      <c r="AD3231" t="str">
        <f t="shared" si="1708"/>
        <v>0.101269256640111-0.0466132340135536i</v>
      </c>
      <c r="AE3231" t="e">
        <f t="shared" si="1709"/>
        <v>#DIV/0!</v>
      </c>
      <c r="AF3231" t="str">
        <f t="shared" si="1710"/>
        <v>-18.9768126082152-2.6618282713137i</v>
      </c>
      <c r="AG3231" t="e">
        <f t="shared" si="1711"/>
        <v>#DIV/0!</v>
      </c>
      <c r="AH3231" t="e">
        <f t="shared" si="1712"/>
        <v>#DIV/0!</v>
      </c>
      <c r="AI3231" t="e">
        <f t="shared" si="1713"/>
        <v>#DIV/0!</v>
      </c>
      <c r="AJ3231" t="e">
        <f t="shared" si="1714"/>
        <v>#DIV/0!</v>
      </c>
      <c r="AK3231"/>
      <c r="AL3231"/>
      <c r="AM3231"/>
      <c r="AN3231"/>
    </row>
    <row r="3232" spans="1:40" x14ac:dyDescent="0.3">
      <c r="A3232"/>
      <c r="B3232">
        <f t="shared" si="1715"/>
        <v>1298000</v>
      </c>
      <c r="C3232" s="186" t="str">
        <f t="shared" si="1683"/>
        <v>-0.000289576653947332+0.00237946585183209i</v>
      </c>
      <c r="D3232" s="158" t="str">
        <f t="shared" si="1684"/>
        <v>-7.51482745233559-0.895844746939702i</v>
      </c>
      <c r="E3232" t="str">
        <f t="shared" si="1685"/>
        <v>56.1907296728572-1223.57471539915i</v>
      </c>
      <c r="F3232" t="str">
        <f t="shared" si="1686"/>
        <v>0.979905308433303+0.119228780670054i</v>
      </c>
      <c r="G3232" t="str">
        <f t="shared" si="1681"/>
        <v>0.979905308433303+0.119228780670054i</v>
      </c>
      <c r="H3232" t="str">
        <f t="shared" si="1687"/>
        <v>11.4626522895801+1.7640450160211i</v>
      </c>
      <c r="I3232" t="str">
        <f t="shared" si="1688"/>
        <v>5097.23408044944i</v>
      </c>
      <c r="J3232" t="str">
        <f t="shared" si="1682"/>
        <v>-6434.17105269533+1086.92603974051i</v>
      </c>
      <c r="K3232" t="str">
        <f t="shared" si="1689"/>
        <v>0.130115569775494-0.770232565919856i</v>
      </c>
      <c r="L3232" t="str">
        <f t="shared" si="1690"/>
        <v>0.0334231056467333-0.163509889755549i</v>
      </c>
      <c r="M3232" t="str">
        <f t="shared" si="1691"/>
        <v>0.163538675422227-0.933742455675405i</v>
      </c>
      <c r="N3232" t="str">
        <f t="shared" si="1692"/>
        <v>-16.5931293117015i</v>
      </c>
      <c r="O3232" t="str">
        <f t="shared" si="1693"/>
        <v>-0.633160989010338+0.774020130226243i</v>
      </c>
      <c r="P3232" t="str">
        <f t="shared" si="1694"/>
        <v>1.63316098901034-0.774020130226243i</v>
      </c>
      <c r="Q3232" t="str">
        <f t="shared" si="1695"/>
        <v>-1.63316098901034+17.3671494419277i</v>
      </c>
      <c r="R3232" t="str">
        <f t="shared" si="1696"/>
        <v>-0.0529429090581079-0.0890587543145041i</v>
      </c>
      <c r="S3232" t="str">
        <f t="shared" si="1697"/>
        <v>1.82091954037877i</v>
      </c>
      <c r="T3232" t="str">
        <f t="shared" si="1698"/>
        <v>0.162168825973073-0.0964047776284048i</v>
      </c>
      <c r="U3232" t="e">
        <f t="shared" si="1699"/>
        <v>#DIV/0!</v>
      </c>
      <c r="V3232" t="str">
        <f t="shared" si="1700"/>
        <v>0.0000833333333333333-0.000204359197601304i</v>
      </c>
      <c r="W3232" t="e">
        <f t="shared" si="1701"/>
        <v>#DIV/0!</v>
      </c>
      <c r="X3232" t="e">
        <f t="shared" si="1702"/>
        <v>#DIV/0!</v>
      </c>
      <c r="Y3232" t="str">
        <f t="shared" si="1703"/>
        <v>0.00096+5.54579067952899i</v>
      </c>
      <c r="Z3232" t="e">
        <f t="shared" si="1704"/>
        <v>#DIV/0!</v>
      </c>
      <c r="AA3232" t="e">
        <f t="shared" si="1705"/>
        <v>#DIV/0!</v>
      </c>
      <c r="AB3232" t="str">
        <f t="shared" si="1706"/>
        <v>0.0925392244581142-0.0550119500604318i</v>
      </c>
      <c r="AC3232" t="str">
        <f t="shared" si="1707"/>
        <v>0.96376674885156-0.0954043841370938i</v>
      </c>
      <c r="AD3232" t="str">
        <f t="shared" si="1708"/>
        <v>0.100682099869855-0.0471135120430602i</v>
      </c>
      <c r="AE3232" t="e">
        <f t="shared" si="1709"/>
        <v>#DIV/0!</v>
      </c>
      <c r="AF3232" t="str">
        <f t="shared" si="1710"/>
        <v>-18.9774797419157-2.6598897629608i</v>
      </c>
      <c r="AG3232" t="e">
        <f t="shared" si="1711"/>
        <v>#DIV/0!</v>
      </c>
      <c r="AH3232" t="e">
        <f t="shared" si="1712"/>
        <v>#DIV/0!</v>
      </c>
      <c r="AI3232" t="e">
        <f t="shared" si="1713"/>
        <v>#DIV/0!</v>
      </c>
      <c r="AJ3232" t="e">
        <f t="shared" si="1714"/>
        <v>#DIV/0!</v>
      </c>
      <c r="AK3232"/>
      <c r="AL3232"/>
      <c r="AM3232"/>
      <c r="AN3232"/>
    </row>
    <row r="3233" spans="1:40" x14ac:dyDescent="0.3">
      <c r="A3233"/>
      <c r="B3233">
        <f t="shared" si="1715"/>
        <v>1299000</v>
      </c>
      <c r="C3233" s="186" t="str">
        <f t="shared" si="1683"/>
        <v>-0.000289143270824203+0.00237770706601188i</v>
      </c>
      <c r="D3233" s="158" t="str">
        <f t="shared" si="1684"/>
        <v>-7.51505469596195-0.895193375048511i</v>
      </c>
      <c r="E3233" t="str">
        <f t="shared" si="1685"/>
        <v>56.1044308681284-1222.63673959848i</v>
      </c>
      <c r="F3233" t="str">
        <f t="shared" si="1686"/>
        <v>0.97993538228943+0.119142060333209i</v>
      </c>
      <c r="G3233" t="str">
        <f t="shared" si="1681"/>
        <v>0.97993538228943+0.119142060333209i</v>
      </c>
      <c r="H3233" t="str">
        <f t="shared" si="1687"/>
        <v>11.4630906960396+1.762760614854i</v>
      </c>
      <c r="I3233" t="str">
        <f t="shared" si="1688"/>
        <v>5101.16107126643i</v>
      </c>
      <c r="J3233" t="str">
        <f t="shared" si="1682"/>
        <v>-6444.090390033+1087.76342497914i</v>
      </c>
      <c r="K3233" t="str">
        <f t="shared" si="1689"/>
        <v>0.129920802434393-0.769672315879628i</v>
      </c>
      <c r="L3233" t="str">
        <f t="shared" si="1690"/>
        <v>0.0333737257981493-0.163394102070651i</v>
      </c>
      <c r="M3233" t="str">
        <f t="shared" si="1691"/>
        <v>0.163294528232542-0.933066417950279i</v>
      </c>
      <c r="N3233" t="str">
        <f t="shared" si="1692"/>
        <v>-16.6059129244223i</v>
      </c>
      <c r="O3233" t="str">
        <f t="shared" si="1693"/>
        <v>-0.623214749808494+0.782050750029137i</v>
      </c>
      <c r="P3233" t="str">
        <f t="shared" si="1694"/>
        <v>1.62321474980849-0.782050750029137i</v>
      </c>
      <c r="Q3233" t="str">
        <f t="shared" si="1695"/>
        <v>-1.62321474980849+17.3879636744514i</v>
      </c>
      <c r="R3233" t="str">
        <f t="shared" si="1696"/>
        <v>-0.0532274358269777-0.0883838510163061i</v>
      </c>
      <c r="S3233" t="str">
        <f t="shared" si="1697"/>
        <v>1.82232240597228i</v>
      </c>
      <c r="T3233" t="str">
        <f t="shared" si="1698"/>
        <v>0.16106387203313-0.0969975489199531i</v>
      </c>
      <c r="U3233" t="e">
        <f t="shared" si="1699"/>
        <v>#DIV/0!</v>
      </c>
      <c r="V3233" t="str">
        <f t="shared" si="1700"/>
        <v>0.0000833333333333333-0.000204201877202842i</v>
      </c>
      <c r="W3233" t="e">
        <f t="shared" si="1701"/>
        <v>#DIV/0!</v>
      </c>
      <c r="X3233" t="e">
        <f t="shared" si="1702"/>
        <v>#DIV/0!</v>
      </c>
      <c r="Y3233" t="str">
        <f t="shared" si="1703"/>
        <v>0.00096+5.55006324553787i</v>
      </c>
      <c r="Z3233" t="e">
        <f t="shared" si="1704"/>
        <v>#DIV/0!</v>
      </c>
      <c r="AA3233" t="e">
        <f t="shared" si="1705"/>
        <v>#DIV/0!</v>
      </c>
      <c r="AB3233" t="str">
        <f t="shared" si="1706"/>
        <v>0.0919086989545181-0.0553502061665099i</v>
      </c>
      <c r="AC3233" t="str">
        <f t="shared" si="1707"/>
        <v>0.96336276903565-0.0947953063154969i</v>
      </c>
      <c r="AD3233" t="str">
        <f t="shared" si="1708"/>
        <v>0.100088533838333-0.0476064515016969i</v>
      </c>
      <c r="AE3233" t="e">
        <f t="shared" si="1709"/>
        <v>#DIV/0!</v>
      </c>
      <c r="AF3233" t="str">
        <f t="shared" si="1710"/>
        <v>-18.9781453920016-2.65795398990251i</v>
      </c>
      <c r="AG3233" t="e">
        <f t="shared" si="1711"/>
        <v>#DIV/0!</v>
      </c>
      <c r="AH3233" t="e">
        <f t="shared" si="1712"/>
        <v>#DIV/0!</v>
      </c>
      <c r="AI3233" t="e">
        <f t="shared" si="1713"/>
        <v>#DIV/0!</v>
      </c>
      <c r="AJ3233" t="e">
        <f t="shared" si="1714"/>
        <v>#DIV/0!</v>
      </c>
      <c r="AK3233"/>
      <c r="AL3233"/>
      <c r="AM3233"/>
      <c r="AN3233"/>
    </row>
    <row r="3234" spans="1:40" x14ac:dyDescent="0.3">
      <c r="A3234"/>
      <c r="B3234">
        <f t="shared" si="1715"/>
        <v>1300000</v>
      </c>
      <c r="C3234" s="186" t="str">
        <f t="shared" si="1683"/>
        <v>-0.000288710850711491+0.00237595082397042i</v>
      </c>
      <c r="D3234" s="158" t="str">
        <f t="shared" si="1684"/>
        <v>-7.51528143463661-0.894542920294762i</v>
      </c>
      <c r="E3234" t="str">
        <f t="shared" si="1685"/>
        <v>56.0183305807721-1221.70019773493i</v>
      </c>
      <c r="F3234" t="str">
        <f t="shared" si="1686"/>
        <v>0.979965389319281+0.119055462166765i</v>
      </c>
      <c r="G3234" t="str">
        <f t="shared" si="1681"/>
        <v>0.979965389319281+0.119055462166765i</v>
      </c>
      <c r="H3234" t="str">
        <f t="shared" si="1687"/>
        <v>11.4635281281891+1.76147802626271i</v>
      </c>
      <c r="I3234" t="str">
        <f t="shared" si="1688"/>
        <v>5105.08806208341i</v>
      </c>
      <c r="J3234" t="str">
        <f t="shared" si="1682"/>
        <v>-6454.01736644447+1088.60081021777i</v>
      </c>
      <c r="K3234" t="str">
        <f t="shared" si="1689"/>
        <v>0.129726467986252-0.769112855155128i</v>
      </c>
      <c r="L3234" t="str">
        <f t="shared" si="1690"/>
        <v>0.0333244537833256-0.163278470512234i</v>
      </c>
      <c r="M3234" t="str">
        <f t="shared" si="1691"/>
        <v>0.163050921769578-0.932391325667362i</v>
      </c>
      <c r="N3234" t="str">
        <f t="shared" si="1692"/>
        <v>-16.6186965371432i</v>
      </c>
      <c r="O3234" t="str">
        <f t="shared" si="1693"/>
        <v>-0.613166665769104+0.789953568249172i</v>
      </c>
      <c r="P3234" t="str">
        <f t="shared" si="1694"/>
        <v>1.6131666657691-0.789953568249172i</v>
      </c>
      <c r="Q3234" t="str">
        <f t="shared" si="1695"/>
        <v>-1.6131666657691+17.4086501053924i</v>
      </c>
      <c r="R3234" t="str">
        <f t="shared" si="1696"/>
        <v>-0.0535043831985223-0.0877066957562527i</v>
      </c>
      <c r="S3234" t="str">
        <f t="shared" si="1697"/>
        <v>1.82372527156579i</v>
      </c>
      <c r="T3234" t="str">
        <f t="shared" si="1698"/>
        <v>0.15995291753621-0.0975772957786852i</v>
      </c>
      <c r="U3234" t="e">
        <f t="shared" si="1699"/>
        <v>#DIV/0!</v>
      </c>
      <c r="V3234" t="str">
        <f t="shared" si="1700"/>
        <v>0.0000833333333333333-0.000204044798835763i</v>
      </c>
      <c r="W3234" t="e">
        <f t="shared" si="1701"/>
        <v>#DIV/0!</v>
      </c>
      <c r="X3234" t="e">
        <f t="shared" si="1702"/>
        <v>#DIV/0!</v>
      </c>
      <c r="Y3234" t="str">
        <f t="shared" si="1703"/>
        <v>0.00096+5.55433581154676i</v>
      </c>
      <c r="Z3234" t="e">
        <f t="shared" si="1704"/>
        <v>#DIV/0!</v>
      </c>
      <c r="AA3234" t="e">
        <f t="shared" si="1705"/>
        <v>#DIV/0!</v>
      </c>
      <c r="AB3234" t="str">
        <f t="shared" si="1706"/>
        <v>0.0912747493224828-0.0556810300740469i</v>
      </c>
      <c r="AC3234" t="str">
        <f t="shared" si="1707"/>
        <v>0.962965922566053-0.0941826277993988i</v>
      </c>
      <c r="AD3234" t="str">
        <f t="shared" si="1708"/>
        <v>0.0994886476698664-0.0480919695235775i</v>
      </c>
      <c r="AE3234" t="e">
        <f t="shared" si="1709"/>
        <v>#DIV/0!</v>
      </c>
      <c r="AF3234" t="str">
        <f t="shared" si="1710"/>
        <v>-18.9788095628257-2.65602094655747i</v>
      </c>
      <c r="AG3234" t="e">
        <f t="shared" si="1711"/>
        <v>#DIV/0!</v>
      </c>
      <c r="AH3234" t="e">
        <f t="shared" si="1712"/>
        <v>#DIV/0!</v>
      </c>
      <c r="AI3234" t="e">
        <f t="shared" si="1713"/>
        <v>#DIV/0!</v>
      </c>
      <c r="AJ3234" t="e">
        <f t="shared" si="1714"/>
        <v>#DIV/0!</v>
      </c>
      <c r="AK3234"/>
      <c r="AL3234"/>
      <c r="AM3234"/>
      <c r="AN3234"/>
    </row>
    <row r="3235" spans="1:40" x14ac:dyDescent="0.3">
      <c r="A3235"/>
      <c r="B3235">
        <f t="shared" si="1715"/>
        <v>1301000</v>
      </c>
      <c r="C3235" s="186" t="str">
        <f t="shared" si="1683"/>
        <v>-0.000288279390785762+0.00237419712031675i</v>
      </c>
      <c r="D3235" s="158" t="str">
        <f t="shared" si="1684"/>
        <v>-7.5155076698402-0.893893380812558i</v>
      </c>
      <c r="E3235" t="str">
        <f t="shared" si="1685"/>
        <v>55.9324282028012-1220.76508652981i</v>
      </c>
      <c r="F3235" t="str">
        <f t="shared" si="1686"/>
        <v>0.979995329718805+0.118968985921955i</v>
      </c>
      <c r="G3235" t="str">
        <f t="shared" si="1681"/>
        <v>0.979995329718805+0.118968985921955i</v>
      </c>
      <c r="H3235" t="str">
        <f t="shared" si="1687"/>
        <v>11.4639645888859+1.76019724654638i</v>
      </c>
      <c r="I3235" t="str">
        <f t="shared" si="1688"/>
        <v>5109.0150529004i</v>
      </c>
      <c r="J3235" t="str">
        <f t="shared" si="1682"/>
        <v>-6463.95198192975+1089.4381954564i</v>
      </c>
      <c r="K3235" t="str">
        <f t="shared" si="1689"/>
        <v>0.129532565161485-0.768554182139038i</v>
      </c>
      <c r="L3235" t="str">
        <f t="shared" si="1690"/>
        <v>0.0332752892930458-0.163162994783342i</v>
      </c>
      <c r="M3235" t="str">
        <f t="shared" si="1691"/>
        <v>0.162807854454531-0.93171717692238i</v>
      </c>
      <c r="N3235" t="str">
        <f t="shared" si="1692"/>
        <v>-16.6314801498641i</v>
      </c>
      <c r="O3235" t="str">
        <f t="shared" si="1693"/>
        <v>-0.60301837893536+0.797727293419355i</v>
      </c>
      <c r="P3235" t="str">
        <f t="shared" si="1694"/>
        <v>1.60301837893536-0.797727293419355i</v>
      </c>
      <c r="Q3235" t="str">
        <f t="shared" si="1695"/>
        <v>-1.60301837893536+17.4292074432835i</v>
      </c>
      <c r="R3235" t="str">
        <f t="shared" si="1696"/>
        <v>-0.0537737455516204-0.0870273695145236i</v>
      </c>
      <c r="S3235" t="str">
        <f t="shared" si="1697"/>
        <v>1.82512813715929i</v>
      </c>
      <c r="T3235" t="str">
        <f t="shared" si="1698"/>
        <v>0.158836100803916-0.0981439760467066i</v>
      </c>
      <c r="U3235" t="e">
        <f t="shared" si="1699"/>
        <v>#DIV/0!</v>
      </c>
      <c r="V3235" t="str">
        <f t="shared" si="1700"/>
        <v>0.0000833333333333333-0.000203887961941962i</v>
      </c>
      <c r="W3235" t="e">
        <f t="shared" si="1701"/>
        <v>#DIV/0!</v>
      </c>
      <c r="X3235" t="e">
        <f t="shared" si="1702"/>
        <v>#DIV/0!</v>
      </c>
      <c r="Y3235" t="str">
        <f t="shared" si="1703"/>
        <v>0.00096+5.55860837755564i</v>
      </c>
      <c r="Z3235" t="e">
        <f t="shared" si="1704"/>
        <v>#DIV/0!</v>
      </c>
      <c r="AA3235" t="e">
        <f t="shared" si="1705"/>
        <v>#DIV/0!</v>
      </c>
      <c r="AB3235" t="str">
        <f t="shared" si="1706"/>
        <v>0.0906374544931702-0.0560043977262683i</v>
      </c>
      <c r="AC3235" t="str">
        <f t="shared" si="1707"/>
        <v>0.962576230154496-0.0935664290576392i</v>
      </c>
      <c r="AD3235" t="str">
        <f t="shared" si="1708"/>
        <v>0.0988825315837022-0.0485699842622316i</v>
      </c>
      <c r="AE3235" t="e">
        <f t="shared" si="1709"/>
        <v>#DIV/0!</v>
      </c>
      <c r="AF3235" t="str">
        <f t="shared" si="1710"/>
        <v>-18.9794722587261-2.65409062735894i</v>
      </c>
      <c r="AG3235" t="e">
        <f t="shared" si="1711"/>
        <v>#DIV/0!</v>
      </c>
      <c r="AH3235" t="e">
        <f t="shared" si="1712"/>
        <v>#DIV/0!</v>
      </c>
      <c r="AI3235" t="e">
        <f t="shared" si="1713"/>
        <v>#DIV/0!</v>
      </c>
      <c r="AJ3235" t="e">
        <f t="shared" si="1714"/>
        <v>#DIV/0!</v>
      </c>
      <c r="AK3235"/>
      <c r="AL3235"/>
      <c r="AM3235"/>
      <c r="AN3235"/>
    </row>
    <row r="3236" spans="1:40" x14ac:dyDescent="0.3">
      <c r="A3236"/>
      <c r="B3236">
        <f t="shared" si="1715"/>
        <v>1302000</v>
      </c>
      <c r="C3236" s="186" t="str">
        <f t="shared" si="1683"/>
        <v>-0.000287848888233806+0.00237244594967467i</v>
      </c>
      <c r="D3236" s="158" t="str">
        <f t="shared" si="1684"/>
        <v>-7.51573340304767-0.893244754740824i</v>
      </c>
      <c r="E3236" t="str">
        <f t="shared" si="1685"/>
        <v>55.8467231285543-1219.83140271441i</v>
      </c>
      <c r="F3236" t="str">
        <f t="shared" si="1686"/>
        <v>0.980025203683201+0.118882631350652i</v>
      </c>
      <c r="G3236" t="str">
        <f t="shared" si="1681"/>
        <v>0.980025203683201+0.118882631350652i</v>
      </c>
      <c r="H3236" t="str">
        <f t="shared" si="1687"/>
        <v>11.4644000809767+1.75891827201379i</v>
      </c>
      <c r="I3236" t="str">
        <f t="shared" si="1688"/>
        <v>5112.94204371739i</v>
      </c>
      <c r="J3236" t="str">
        <f t="shared" si="1682"/>
        <v>-6473.89423648884+1090.27558069503i</v>
      </c>
      <c r="K3236" t="str">
        <f t="shared" si="1689"/>
        <v>0.129339092695109-0.767996295228206i</v>
      </c>
      <c r="L3236" t="str">
        <f t="shared" si="1690"/>
        <v>0.0332262320191843-0.163047674587713i</v>
      </c>
      <c r="M3236" t="str">
        <f t="shared" si="1691"/>
        <v>0.162565324714293-0.931043969815919i</v>
      </c>
      <c r="N3236" t="str">
        <f t="shared" si="1692"/>
        <v>-16.644263762585i</v>
      </c>
      <c r="O3236" t="str">
        <f t="shared" si="1693"/>
        <v>-0.592771547725363+0.805370655168958i</v>
      </c>
      <c r="P3236" t="str">
        <f t="shared" si="1694"/>
        <v>1.59277154772536-0.805370655168958i</v>
      </c>
      <c r="Q3236" t="str">
        <f t="shared" si="1695"/>
        <v>-1.59277154772536+17.449634417754i</v>
      </c>
      <c r="R3236" t="str">
        <f t="shared" si="1696"/>
        <v>-0.0540355178626766-0.0863459529429509i</v>
      </c>
      <c r="S3236" t="str">
        <f t="shared" si="1697"/>
        <v>1.82653100275281i</v>
      </c>
      <c r="T3236" t="str">
        <f t="shared" si="1698"/>
        <v>0.157713560012535-0.0986975486259821i</v>
      </c>
      <c r="U3236" t="e">
        <f t="shared" si="1699"/>
        <v>#DIV/0!</v>
      </c>
      <c r="V3236" t="str">
        <f t="shared" si="1700"/>
        <v>0.0000833333333333333-0.000203731365965048i</v>
      </c>
      <c r="W3236" t="e">
        <f t="shared" si="1701"/>
        <v>#DIV/0!</v>
      </c>
      <c r="X3236" t="e">
        <f t="shared" si="1702"/>
        <v>#DIV/0!</v>
      </c>
      <c r="Y3236" t="str">
        <f t="shared" si="1703"/>
        <v>0.00096+5.56288094356452i</v>
      </c>
      <c r="Z3236" t="e">
        <f t="shared" si="1704"/>
        <v>#DIV/0!</v>
      </c>
      <c r="AA3236" t="e">
        <f t="shared" si="1705"/>
        <v>#DIV/0!</v>
      </c>
      <c r="AB3236" t="str">
        <f t="shared" si="1706"/>
        <v>0.0899968933148199-0.0563202856711927i</v>
      </c>
      <c r="AC3236" t="str">
        <f t="shared" si="1707"/>
        <v>0.962193711832527-0.0929467903510688i</v>
      </c>
      <c r="AD3236" t="str">
        <f t="shared" si="1708"/>
        <v>0.0982702768839613-0.0490404149056948i</v>
      </c>
      <c r="AE3236" t="e">
        <f t="shared" si="1709"/>
        <v>#DIV/0!</v>
      </c>
      <c r="AF3236" t="str">
        <f t="shared" si="1710"/>
        <v>-18.9801334840244-2.65216302675461i</v>
      </c>
      <c r="AG3236" t="e">
        <f t="shared" si="1711"/>
        <v>#DIV/0!</v>
      </c>
      <c r="AH3236" t="e">
        <f t="shared" si="1712"/>
        <v>#DIV/0!</v>
      </c>
      <c r="AI3236" t="e">
        <f t="shared" si="1713"/>
        <v>#DIV/0!</v>
      </c>
      <c r="AJ3236" t="e">
        <f t="shared" si="1714"/>
        <v>#DIV/0!</v>
      </c>
      <c r="AK3236"/>
      <c r="AL3236"/>
      <c r="AM3236"/>
      <c r="AN3236"/>
    </row>
    <row r="3237" spans="1:40" x14ac:dyDescent="0.3">
      <c r="A3237"/>
      <c r="B3237">
        <f t="shared" si="1715"/>
        <v>1303000</v>
      </c>
      <c r="C3237" s="186" t="str">
        <f t="shared" si="1683"/>
        <v>-0.000287419340252619+0.00237069730668283i</v>
      </c>
      <c r="D3237" s="158" t="str">
        <f t="shared" si="1684"/>
        <v>-7.5159586357289-0.892597040223321i</v>
      </c>
      <c r="E3237" t="str">
        <f t="shared" si="1685"/>
        <v>55.7612147546833-1218.89914302994i</v>
      </c>
      <c r="F3237" t="str">
        <f t="shared" si="1686"/>
        <v>0.980055011406994+0.118796398205377i</v>
      </c>
      <c r="G3237" t="str">
        <f t="shared" si="1681"/>
        <v>0.980055011406994+0.118796398205377i</v>
      </c>
      <c r="H3237" t="str">
        <f t="shared" si="1687"/>
        <v>11.464834607298+1.75764109898336i</v>
      </c>
      <c r="I3237" t="str">
        <f t="shared" si="1688"/>
        <v>5116.86903453438i</v>
      </c>
      <c r="J3237" t="str">
        <f t="shared" si="1682"/>
        <v>-6483.84413012173+1091.11296593366i</v>
      </c>
      <c r="K3237" t="str">
        <f t="shared" si="1689"/>
        <v>0.12914604932673-0.767439192823634i</v>
      </c>
      <c r="L3237" t="str">
        <f t="shared" si="1690"/>
        <v>0.0331772816547012-0.162932509629772i</v>
      </c>
      <c r="M3237" t="str">
        <f t="shared" si="1691"/>
        <v>0.162323330981431-0.930371702453406i</v>
      </c>
      <c r="N3237" t="str">
        <f t="shared" si="1692"/>
        <v>-16.6570473753059i</v>
      </c>
      <c r="O3237" t="str">
        <f t="shared" si="1693"/>
        <v>-0.58242784666119+0.812882404431053i</v>
      </c>
      <c r="P3237" t="str">
        <f t="shared" si="1694"/>
        <v>1.58242784666119-0.812882404431053i</v>
      </c>
      <c r="Q3237" t="str">
        <f t="shared" si="1695"/>
        <v>-1.58242784666119+17.469929779737i</v>
      </c>
      <c r="R3237" t="str">
        <f t="shared" si="1696"/>
        <v>-0.0542896956959334-0.0856625263680775i</v>
      </c>
      <c r="S3237" t="str">
        <f t="shared" si="1697"/>
        <v>1.82793386834632i</v>
      </c>
      <c r="T3237" t="str">
        <f t="shared" si="1698"/>
        <v>0.156585433196319-0.0992379734648121i</v>
      </c>
      <c r="U3237" t="e">
        <f t="shared" si="1699"/>
        <v>#DIV/0!</v>
      </c>
      <c r="V3237" t="str">
        <f t="shared" si="1700"/>
        <v>0.0000833333333333333-0.000203575010350339i</v>
      </c>
      <c r="W3237" t="e">
        <f t="shared" si="1701"/>
        <v>#DIV/0!</v>
      </c>
      <c r="X3237" t="e">
        <f t="shared" si="1702"/>
        <v>#DIV/0!</v>
      </c>
      <c r="Y3237" t="str">
        <f t="shared" si="1703"/>
        <v>0.00096+5.5671535095734i</v>
      </c>
      <c r="Z3237" t="e">
        <f t="shared" si="1704"/>
        <v>#DIV/0!</v>
      </c>
      <c r="AA3237" t="e">
        <f t="shared" si="1705"/>
        <v>#DIV/0!</v>
      </c>
      <c r="AB3237" t="str">
        <f t="shared" si="1706"/>
        <v>0.0893531445546213-0.0566286710539143i</v>
      </c>
      <c r="AC3237" t="str">
        <f t="shared" si="1707"/>
        <v>0.961818386961667-0.0923237917333714i</v>
      </c>
      <c r="AD3237" t="str">
        <f t="shared" si="1708"/>
        <v>0.0976519759493765-0.0495031816915239i</v>
      </c>
      <c r="AE3237" t="e">
        <f t="shared" si="1709"/>
        <v>#DIV/0!</v>
      </c>
      <c r="AF3237" t="str">
        <f t="shared" si="1710"/>
        <v>-18.9807932430269-2.65023813920668i</v>
      </c>
      <c r="AG3237" t="e">
        <f t="shared" si="1711"/>
        <v>#DIV/0!</v>
      </c>
      <c r="AH3237" t="e">
        <f t="shared" si="1712"/>
        <v>#DIV/0!</v>
      </c>
      <c r="AI3237" t="e">
        <f t="shared" si="1713"/>
        <v>#DIV/0!</v>
      </c>
      <c r="AJ3237" t="e">
        <f t="shared" si="1714"/>
        <v>#DIV/0!</v>
      </c>
      <c r="AK3237"/>
      <c r="AL3237"/>
      <c r="AM3237"/>
      <c r="AN3237"/>
    </row>
    <row r="3238" spans="1:40" x14ac:dyDescent="0.3">
      <c r="A3238"/>
      <c r="B3238">
        <f t="shared" si="1715"/>
        <v>1304000</v>
      </c>
      <c r="C3238" s="186" t="str">
        <f t="shared" si="1683"/>
        <v>-0.000286990744049333+0.00236895118599458i</v>
      </c>
      <c r="D3238" s="158" t="str">
        <f t="shared" si="1684"/>
        <v>-7.51618336934826-0.89195023540858i</v>
      </c>
      <c r="E3238" t="str">
        <f t="shared" si="1685"/>
        <v>55.6759024801417-1217.9683042275i</v>
      </c>
      <c r="F3238" t="str">
        <f t="shared" si="1686"/>
        <v>0.980084753083984+0.118710286239288i</v>
      </c>
      <c r="G3238" t="str">
        <f t="shared" si="1681"/>
        <v>0.980084753083984+0.118710286239288i</v>
      </c>
      <c r="H3238" t="str">
        <f t="shared" si="1687"/>
        <v>11.4652681706759+1.75636572378302i</v>
      </c>
      <c r="I3238" t="str">
        <f t="shared" si="1688"/>
        <v>5120.79602535136i</v>
      </c>
      <c r="J3238" t="str">
        <f t="shared" si="1682"/>
        <v>-6493.80166282843+1091.95035117228i</v>
      </c>
      <c r="K3238" t="str">
        <f t="shared" si="1689"/>
        <v>0.128953433800513-0.766882873330465i</v>
      </c>
      <c r="L3238" t="str">
        <f t="shared" si="1690"/>
        <v>0.0331284378936387-0.162817499614629i</v>
      </c>
      <c r="M3238" t="str">
        <f t="shared" si="1691"/>
        <v>0.162081871694152-0.929700372945094i</v>
      </c>
      <c r="N3238" t="str">
        <f t="shared" si="1692"/>
        <v>-16.6698309880267i</v>
      </c>
      <c r="O3238" t="str">
        <f t="shared" si="1693"/>
        <v>-0.571988966095336+0.820261313646565i</v>
      </c>
      <c r="P3238" t="str">
        <f t="shared" si="1694"/>
        <v>1.57198896609534-0.820261313646565i</v>
      </c>
      <c r="Q3238" t="str">
        <f t="shared" si="1695"/>
        <v>-1.57198896609534+17.4900923016733i</v>
      </c>
      <c r="R3238" t="str">
        <f t="shared" si="1696"/>
        <v>-0.0545362751940456-0.0849771697943623i</v>
      </c>
      <c r="S3238" t="str">
        <f t="shared" si="1697"/>
        <v>1.82933673393984i</v>
      </c>
      <c r="T3238" t="str">
        <f t="shared" si="1698"/>
        <v>0.15545185825107-0.0997652115447197i</v>
      </c>
      <c r="U3238" t="e">
        <f t="shared" si="1699"/>
        <v>#DIV/0!</v>
      </c>
      <c r="V3238" t="str">
        <f t="shared" si="1700"/>
        <v>0.0000833333333333333-0.000203418894544856i</v>
      </c>
      <c r="W3238" t="e">
        <f t="shared" si="1701"/>
        <v>#DIV/0!</v>
      </c>
      <c r="X3238" t="e">
        <f t="shared" si="1702"/>
        <v>#DIV/0!</v>
      </c>
      <c r="Y3238" t="str">
        <f t="shared" si="1703"/>
        <v>0.00096+5.57142607558228i</v>
      </c>
      <c r="Z3238" t="e">
        <f t="shared" si="1704"/>
        <v>#DIV/0!</v>
      </c>
      <c r="AA3238" t="e">
        <f t="shared" si="1705"/>
        <v>#DIV/0!</v>
      </c>
      <c r="AB3238" t="str">
        <f t="shared" si="1706"/>
        <v>0.0887062869007593-0.0569295316091208i</v>
      </c>
      <c r="AC3238" t="str">
        <f t="shared" si="1707"/>
        <v>0.961450274243324-0.0916975130520881i</v>
      </c>
      <c r="AD3238" t="str">
        <f t="shared" si="1708"/>
        <v>0.0970277222228131-0.0499582059217594i</v>
      </c>
      <c r="AE3238" t="e">
        <f t="shared" si="1709"/>
        <v>#DIV/0!</v>
      </c>
      <c r="AF3238" t="str">
        <f t="shared" si="1710"/>
        <v>-18.9814515400242-2.6483159591916i</v>
      </c>
      <c r="AG3238" t="e">
        <f t="shared" si="1711"/>
        <v>#DIV/0!</v>
      </c>
      <c r="AH3238" t="e">
        <f t="shared" si="1712"/>
        <v>#DIV/0!</v>
      </c>
      <c r="AI3238" t="e">
        <f t="shared" si="1713"/>
        <v>#DIV/0!</v>
      </c>
      <c r="AJ3238" t="e">
        <f t="shared" si="1714"/>
        <v>#DIV/0!</v>
      </c>
      <c r="AK3238"/>
      <c r="AL3238"/>
      <c r="AM3238"/>
      <c r="AN3238"/>
    </row>
    <row r="3239" spans="1:40" x14ac:dyDescent="0.3">
      <c r="A3239"/>
      <c r="B3239">
        <f t="shared" si="1715"/>
        <v>1305000</v>
      </c>
      <c r="C3239" s="186" t="str">
        <f t="shared" si="1683"/>
        <v>-0.000286563096841181+0.00236720758227796i</v>
      </c>
      <c r="D3239" s="158" t="str">
        <f t="shared" si="1684"/>
        <v>-7.51640760536478-0.891304338449916i</v>
      </c>
      <c r="E3239" t="str">
        <f t="shared" si="1685"/>
        <v>55.5907857061767-1217.03888306803i</v>
      </c>
      <c r="F3239" t="str">
        <f t="shared" si="1686"/>
        <v>0.98011442890726+0.11862429520618i</v>
      </c>
      <c r="G3239" t="str">
        <f t="shared" si="1681"/>
        <v>0.98011442890726+0.11862429520618i</v>
      </c>
      <c r="H3239" t="str">
        <f t="shared" si="1687"/>
        <v>11.4657007739262+1.75509214275026i</v>
      </c>
      <c r="I3239" t="str">
        <f t="shared" si="1688"/>
        <v>5124.72301616835i</v>
      </c>
      <c r="J3239" t="str">
        <f t="shared" si="1682"/>
        <v>-6503.76683460893+1092.78773641091i</v>
      </c>
      <c r="K3239" t="str">
        <f t="shared" si="1689"/>
        <v>0.128761244865176-0.766327335157976i</v>
      </c>
      <c r="L3239" t="str">
        <f t="shared" si="1690"/>
        <v>0.0330797004311154-0.16270264424808i</v>
      </c>
      <c r="M3239" t="str">
        <f t="shared" si="1691"/>
        <v>0.161840945296291-0.929029979406056i</v>
      </c>
      <c r="N3239" t="str">
        <f t="shared" si="1692"/>
        <v>-16.6826146007476i</v>
      </c>
      <c r="O3239" t="str">
        <f t="shared" si="1693"/>
        <v>-0.56145661193414+0.827506176965125i</v>
      </c>
      <c r="P3239" t="str">
        <f t="shared" si="1694"/>
        <v>1.56145661193414-0.827506176965125i</v>
      </c>
      <c r="Q3239" t="str">
        <f t="shared" si="1695"/>
        <v>-1.56145661193414+17.5101207777127i</v>
      </c>
      <c r="R3239" t="str">
        <f t="shared" si="1696"/>
        <v>-0.0547752530689292-0.0842899629075026i</v>
      </c>
      <c r="S3239" t="str">
        <f t="shared" si="1697"/>
        <v>1.83073959953335i</v>
      </c>
      <c r="T3239" t="str">
        <f t="shared" si="1698"/>
        <v>0.154312972937962-0.100279224867749i</v>
      </c>
      <c r="U3239" t="e">
        <f t="shared" si="1699"/>
        <v>#DIV/0!</v>
      </c>
      <c r="V3239" t="str">
        <f t="shared" si="1700"/>
        <v>0.0000833333333333333-0.000203263017997312i</v>
      </c>
      <c r="W3239" t="e">
        <f t="shared" si="1701"/>
        <v>#DIV/0!</v>
      </c>
      <c r="X3239" t="e">
        <f t="shared" si="1702"/>
        <v>#DIV/0!</v>
      </c>
      <c r="Y3239" t="str">
        <f t="shared" si="1703"/>
        <v>0.00096+5.57569864159117i</v>
      </c>
      <c r="Z3239" t="e">
        <f t="shared" si="1704"/>
        <v>#DIV/0!</v>
      </c>
      <c r="AA3239" t="e">
        <f t="shared" si="1705"/>
        <v>#DIV/0!</v>
      </c>
      <c r="AB3239" t="str">
        <f t="shared" si="1706"/>
        <v>0.0880563989645955-0.0572228456538445i</v>
      </c>
      <c r="AC3239" t="str">
        <f t="shared" si="1707"/>
        <v>0.96108939172847-0.0910680339498116i</v>
      </c>
      <c r="AD3239" t="str">
        <f t="shared" si="1708"/>
        <v>0.0963976102005358-0.0504054099778348i</v>
      </c>
      <c r="AE3239" t="e">
        <f t="shared" si="1709"/>
        <v>#DIV/0!</v>
      </c>
      <c r="AF3239" t="str">
        <f t="shared" si="1710"/>
        <v>-18.982108379291-2.64639648120018i</v>
      </c>
      <c r="AG3239" t="e">
        <f t="shared" si="1711"/>
        <v>#DIV/0!</v>
      </c>
      <c r="AH3239" t="e">
        <f t="shared" si="1712"/>
        <v>#DIV/0!</v>
      </c>
      <c r="AI3239" t="e">
        <f t="shared" si="1713"/>
        <v>#DIV/0!</v>
      </c>
      <c r="AJ3239" t="e">
        <f t="shared" si="1714"/>
        <v>#DIV/0!</v>
      </c>
      <c r="AK3239"/>
      <c r="AL3239"/>
      <c r="AM3239"/>
      <c r="AN3239"/>
    </row>
    <row r="3240" spans="1:40" x14ac:dyDescent="0.3">
      <c r="A3240"/>
      <c r="B3240">
        <f t="shared" si="1715"/>
        <v>1306000</v>
      </c>
      <c r="C3240" s="186" t="str">
        <f t="shared" si="1683"/>
        <v>-0.000286136395855475+0.00236546649021573i</v>
      </c>
      <c r="D3240" s="158" t="str">
        <f t="shared" si="1684"/>
        <v>-7.51663134523247-0.890659347505457i</v>
      </c>
      <c r="E3240" t="str">
        <f t="shared" si="1685"/>
        <v>55.5058638363169-1216.11087632232i</v>
      </c>
      <c r="F3240" t="str">
        <f t="shared" si="1686"/>
        <v>0.98014403906925+0.118538424860493i</v>
      </c>
      <c r="G3240" t="str">
        <f t="shared" si="1681"/>
        <v>0.98014403906925+0.118538424860493i</v>
      </c>
      <c r="H3240" t="str">
        <f t="shared" si="1687"/>
        <v>11.4661324198548+1.75382035223215i</v>
      </c>
      <c r="I3240" t="str">
        <f t="shared" si="1688"/>
        <v>5128.65000698534i</v>
      </c>
      <c r="J3240" t="str">
        <f t="shared" si="1682"/>
        <v>-6513.73964546325+1093.62512164954i</v>
      </c>
      <c r="K3240" t="str">
        <f t="shared" si="1689"/>
        <v>0.128569481273954-0.765772576719552i</v>
      </c>
      <c r="L3240" t="str">
        <f t="shared" si="1690"/>
        <v>0.0330310689633233-0.162587943236605i</v>
      </c>
      <c r="M3240" t="str">
        <f t="shared" si="1691"/>
        <v>0.161600550237277-0.928360519956157i</v>
      </c>
      <c r="N3240" t="str">
        <f t="shared" si="1692"/>
        <v>-16.6953982134685i</v>
      </c>
      <c r="O3240" t="str">
        <f t="shared" si="1693"/>
        <v>-0.550832505359501+0.834615810441772i</v>
      </c>
      <c r="P3240" t="str">
        <f t="shared" si="1694"/>
        <v>1.5508325053595-0.834615810441772i</v>
      </c>
      <c r="Q3240" t="str">
        <f t="shared" si="1695"/>
        <v>-1.5508325053595+17.5300140239103i</v>
      </c>
      <c r="R3240" t="str">
        <f t="shared" si="1696"/>
        <v>-0.055006626592854-0.0836009850779472i</v>
      </c>
      <c r="S3240" t="str">
        <f t="shared" si="1697"/>
        <v>1.83214246512686i</v>
      </c>
      <c r="T3240" t="str">
        <f t="shared" si="1698"/>
        <v>0.153168914887744-0.100779976444144i</v>
      </c>
      <c r="U3240" t="e">
        <f t="shared" si="1699"/>
        <v>#DIV/0!</v>
      </c>
      <c r="V3240" t="str">
        <f t="shared" si="1700"/>
        <v>0.0000833333333333333-0.000203107380158111i</v>
      </c>
      <c r="W3240" t="e">
        <f t="shared" si="1701"/>
        <v>#DIV/0!</v>
      </c>
      <c r="X3240" t="e">
        <f t="shared" si="1702"/>
        <v>#DIV/0!</v>
      </c>
      <c r="Y3240" t="str">
        <f t="shared" si="1703"/>
        <v>0.00096+5.57997120760005i</v>
      </c>
      <c r="Z3240" t="e">
        <f t="shared" si="1704"/>
        <v>#DIV/0!</v>
      </c>
      <c r="AA3240" t="e">
        <f t="shared" si="1705"/>
        <v>#DIV/0!</v>
      </c>
      <c r="AB3240" t="str">
        <f t="shared" si="1706"/>
        <v>0.0874035592830662-0.0575085920804325i</v>
      </c>
      <c r="AC3240" t="str">
        <f t="shared" si="1707"/>
        <v>0.960735756827103-0.0904354338656151i</v>
      </c>
      <c r="AD3240" t="str">
        <f t="shared" si="1708"/>
        <v>0.0957617354213082-0.0508447173353965i</v>
      </c>
      <c r="AE3240" t="e">
        <f t="shared" si="1709"/>
        <v>#DIV/0!</v>
      </c>
      <c r="AF3240" t="str">
        <f t="shared" si="1710"/>
        <v>-18.9827637650873-2.64447969973761i</v>
      </c>
      <c r="AG3240" t="e">
        <f t="shared" si="1711"/>
        <v>#DIV/0!</v>
      </c>
      <c r="AH3240" t="e">
        <f t="shared" si="1712"/>
        <v>#DIV/0!</v>
      </c>
      <c r="AI3240" t="e">
        <f t="shared" si="1713"/>
        <v>#DIV/0!</v>
      </c>
      <c r="AJ3240" t="e">
        <f t="shared" si="1714"/>
        <v>#DIV/0!</v>
      </c>
      <c r="AK3240"/>
      <c r="AL3240"/>
      <c r="AM3240"/>
      <c r="AN3240"/>
    </row>
    <row r="3241" spans="1:40" x14ac:dyDescent="0.3">
      <c r="A3241"/>
      <c r="B3241">
        <f t="shared" si="1715"/>
        <v>1307000</v>
      </c>
      <c r="C3241" s="186" t="str">
        <f t="shared" si="1683"/>
        <v>-0.000285710638329527+0.00236372790450511i</v>
      </c>
      <c r="D3241" s="158" t="str">
        <f t="shared" si="1684"/>
        <v>-7.5168545903998-0.890015260738049i</v>
      </c>
      <c r="E3241" t="str">
        <f t="shared" si="1685"/>
        <v>55.421136276363-1215.18428077092i</v>
      </c>
      <c r="F3241" t="str">
        <f t="shared" si="1686"/>
        <v>0.980173583761645+0.118452674957294i</v>
      </c>
      <c r="G3241" t="str">
        <f t="shared" si="1681"/>
        <v>0.980173583761645+0.118452674957294i</v>
      </c>
      <c r="H3241" t="str">
        <f t="shared" si="1687"/>
        <v>11.4665631112571+1.75255034858516i</v>
      </c>
      <c r="I3241" t="str">
        <f t="shared" si="1688"/>
        <v>5132.57699780233i</v>
      </c>
      <c r="J3241" t="str">
        <f t="shared" si="1682"/>
        <v>-6523.72009539136+1094.46250688818i</v>
      </c>
      <c r="K3241" t="str">
        <f t="shared" si="1689"/>
        <v>0.128378141784597-0.76521859643269i</v>
      </c>
      <c r="L3241" t="str">
        <f t="shared" si="1690"/>
        <v>0.0329825431875217-0.162473396287366i</v>
      </c>
      <c r="M3241" t="str">
        <f t="shared" si="1691"/>
        <v>0.161360684972119-0.927691992720056i</v>
      </c>
      <c r="N3241" t="str">
        <f t="shared" si="1692"/>
        <v>-16.7081818261894i</v>
      </c>
      <c r="O3241" t="str">
        <f t="shared" si="1693"/>
        <v>-0.540118382547288+0.84158905223066i</v>
      </c>
      <c r="P3241" t="str">
        <f t="shared" si="1694"/>
        <v>1.54011838254729-0.84158905223066i</v>
      </c>
      <c r="Q3241" t="str">
        <f t="shared" si="1695"/>
        <v>-1.54011838254729+17.5497708784201i</v>
      </c>
      <c r="R3241" t="str">
        <f t="shared" si="1696"/>
        <v>-0.0552303935898197-0.0829103153644862i</v>
      </c>
      <c r="S3241" t="str">
        <f t="shared" si="1697"/>
        <v>1.83354533072038i</v>
      </c>
      <c r="T3241" t="str">
        <f t="shared" si="1698"/>
        <v>0.152019821605108-0.101267430280463i</v>
      </c>
      <c r="U3241" t="e">
        <f t="shared" si="1699"/>
        <v>#DIV/0!</v>
      </c>
      <c r="V3241" t="str">
        <f t="shared" si="1700"/>
        <v>0.0000833333333333333-0.000202951980479336i</v>
      </c>
      <c r="W3241" t="e">
        <f t="shared" si="1701"/>
        <v>#DIV/0!</v>
      </c>
      <c r="X3241" t="e">
        <f t="shared" si="1702"/>
        <v>#DIV/0!</v>
      </c>
      <c r="Y3241" t="str">
        <f t="shared" si="1703"/>
        <v>0.00096+5.58424377360893i</v>
      </c>
      <c r="Z3241" t="e">
        <f t="shared" si="1704"/>
        <v>#DIV/0!</v>
      </c>
      <c r="AA3241" t="e">
        <f t="shared" si="1705"/>
        <v>#DIV/0!</v>
      </c>
      <c r="AB3241" t="str">
        <f t="shared" si="1706"/>
        <v>0.0867478463211754-0.0577867503497634i</v>
      </c>
      <c r="AC3241" t="str">
        <f t="shared" si="1707"/>
        <v>0.960389386317453-0.089799792036615i</v>
      </c>
      <c r="AD3241" t="str">
        <f t="shared" si="1708"/>
        <v>0.0951201944552093-0.0512760525790791i</v>
      </c>
      <c r="AE3241" t="e">
        <f t="shared" si="1709"/>
        <v>#DIV/0!</v>
      </c>
      <c r="AF3241" t="str">
        <f t="shared" si="1710"/>
        <v>-18.9834177016569-2.64256560932321i</v>
      </c>
      <c r="AG3241" t="e">
        <f t="shared" si="1711"/>
        <v>#DIV/0!</v>
      </c>
      <c r="AH3241" t="e">
        <f t="shared" si="1712"/>
        <v>#DIV/0!</v>
      </c>
      <c r="AI3241" t="e">
        <f t="shared" si="1713"/>
        <v>#DIV/0!</v>
      </c>
      <c r="AJ3241" t="e">
        <f t="shared" si="1714"/>
        <v>#DIV/0!</v>
      </c>
      <c r="AK3241"/>
      <c r="AL3241"/>
      <c r="AM3241"/>
      <c r="AN3241"/>
    </row>
    <row r="3242" spans="1:40" x14ac:dyDescent="0.3">
      <c r="A3242"/>
      <c r="B3242">
        <f t="shared" si="1715"/>
        <v>1308000</v>
      </c>
      <c r="C3242" s="186" t="str">
        <f t="shared" si="1683"/>
        <v>-0.000285285821510633+0.00236199181985804i</v>
      </c>
      <c r="D3242" s="158" t="str">
        <f t="shared" si="1684"/>
        <v>-7.51707734231026-0.889372076315297i</v>
      </c>
      <c r="E3242" t="str">
        <f t="shared" si="1685"/>
        <v>55.3366024343752-1214.2590932041i</v>
      </c>
      <c r="F3242" t="str">
        <f t="shared" si="1686"/>
        <v>0.980203063175479+0.118367045252288i</v>
      </c>
      <c r="G3242" t="str">
        <f t="shared" si="1681"/>
        <v>0.980203063175479+0.118367045252288i</v>
      </c>
      <c r="H3242" t="str">
        <f t="shared" si="1687"/>
        <v>11.466992850919+1.75128212817529i</v>
      </c>
      <c r="I3242" t="str">
        <f t="shared" si="1688"/>
        <v>5136.50398861931i</v>
      </c>
      <c r="J3242" t="str">
        <f t="shared" si="1682"/>
        <v>-6533.70818439329+1095.2998921268i</v>
      </c>
      <c r="K3242" t="str">
        <f t="shared" si="1689"/>
        <v>0.128187225159331-0.764665392718973i</v>
      </c>
      <c r="L3242" t="str">
        <f t="shared" si="1690"/>
        <v>0.0329341228020342-0.162359003108202i</v>
      </c>
      <c r="M3242" t="str">
        <f t="shared" si="1691"/>
        <v>0.161121347961365-0.927024395827175i</v>
      </c>
      <c r="N3242" t="str">
        <f t="shared" si="1692"/>
        <v>-16.7209654389103i</v>
      </c>
      <c r="O3242" t="str">
        <f t="shared" si="1693"/>
        <v>-0.529315994383683+0.848424762774881i</v>
      </c>
      <c r="P3242" t="str">
        <f t="shared" si="1694"/>
        <v>1.52931599438368-0.848424762774881i</v>
      </c>
      <c r="Q3242" t="str">
        <f t="shared" si="1695"/>
        <v>-1.52931599438368+17.5693902016852i</v>
      </c>
      <c r="R3242" t="str">
        <f t="shared" si="1696"/>
        <v>-0.0554465524271843-0.0822180325179869i</v>
      </c>
      <c r="S3242" t="str">
        <f t="shared" si="1697"/>
        <v>1.83494819631388i</v>
      </c>
      <c r="T3242" t="str">
        <f t="shared" si="1698"/>
        <v>0.150865830473356-0.101741551368085i</v>
      </c>
      <c r="U3242" t="e">
        <f t="shared" si="1699"/>
        <v>#DIV/0!</v>
      </c>
      <c r="V3242" t="str">
        <f t="shared" si="1700"/>
        <v>0.0000833333333333333-0.000202796818414749i</v>
      </c>
      <c r="W3242" t="e">
        <f t="shared" si="1701"/>
        <v>#DIV/0!</v>
      </c>
      <c r="X3242" t="e">
        <f t="shared" si="1702"/>
        <v>#DIV/0!</v>
      </c>
      <c r="Y3242" t="str">
        <f t="shared" si="1703"/>
        <v>0.00096+5.58851633961781i</v>
      </c>
      <c r="Z3242" t="e">
        <f t="shared" si="1704"/>
        <v>#DIV/0!</v>
      </c>
      <c r="AA3242" t="e">
        <f t="shared" si="1705"/>
        <v>#DIV/0!</v>
      </c>
      <c r="AB3242" t="str">
        <f t="shared" si="1706"/>
        <v>0.0860893384746574-0.0580573004846892i</v>
      </c>
      <c r="AC3242" t="str">
        <f t="shared" si="1707"/>
        <v>0.960050296354963-0.0891611874997216i</v>
      </c>
      <c r="AD3242" t="str">
        <f t="shared" si="1708"/>
        <v>0.0944730848922457-0.0516993414171951i</v>
      </c>
      <c r="AE3242" t="e">
        <f t="shared" si="1709"/>
        <v>#DIV/0!</v>
      </c>
      <c r="AF3242" t="str">
        <f t="shared" si="1710"/>
        <v>-18.9840701932293-2.64065420449059i</v>
      </c>
      <c r="AG3242" t="e">
        <f t="shared" si="1711"/>
        <v>#DIV/0!</v>
      </c>
      <c r="AH3242" t="e">
        <f t="shared" si="1712"/>
        <v>#DIV/0!</v>
      </c>
      <c r="AI3242" t="e">
        <f t="shared" si="1713"/>
        <v>#DIV/0!</v>
      </c>
      <c r="AJ3242" t="e">
        <f t="shared" si="1714"/>
        <v>#DIV/0!</v>
      </c>
      <c r="AK3242"/>
      <c r="AL3242"/>
      <c r="AM3242"/>
      <c r="AN3242"/>
    </row>
    <row r="3243" spans="1:40" x14ac:dyDescent="0.3">
      <c r="A3243"/>
      <c r="B3243">
        <f t="shared" si="1715"/>
        <v>1309000</v>
      </c>
      <c r="C3243" s="186" t="str">
        <f t="shared" si="1683"/>
        <v>-0.000284861942656015+0.00236025823100082i</v>
      </c>
      <c r="D3243" s="158" t="str">
        <f t="shared" si="1684"/>
        <v>-7.51729960240192-0.888729792409528i</v>
      </c>
      <c r="E3243" t="str">
        <f t="shared" si="1685"/>
        <v>55.2522617206661-1213.33531042187i</v>
      </c>
      <c r="F3243" t="str">
        <f t="shared" si="1686"/>
        <v>0.980232477501072+0.118281535501809i</v>
      </c>
      <c r="G3243" t="str">
        <f t="shared" si="1681"/>
        <v>0.980232477501072+0.118281535501809i</v>
      </c>
      <c r="H3243" t="str">
        <f t="shared" si="1687"/>
        <v>11.4674216416155+1.75001568737793i</v>
      </c>
      <c r="I3243" t="str">
        <f t="shared" si="1688"/>
        <v>5140.4309794363i</v>
      </c>
      <c r="J3243" t="str">
        <f t="shared" si="1682"/>
        <v>-6543.70391246902+1096.13727736543i</v>
      </c>
      <c r="K3243" t="str">
        <f t="shared" si="1689"/>
        <v>0.127996730164862-0.764112964004067i</v>
      </c>
      <c r="L3243" t="str">
        <f t="shared" si="1690"/>
        <v>0.0328858075062434-0.162244763407632i</v>
      </c>
      <c r="M3243" t="str">
        <f t="shared" si="1691"/>
        <v>0.160882537671105-0.926357727411699i</v>
      </c>
      <c r="N3243" t="str">
        <f t="shared" si="1692"/>
        <v>-16.7337490516311i</v>
      </c>
      <c r="O3243" t="str">
        <f t="shared" si="1693"/>
        <v>-0.518427106179157+0.855121824992618i</v>
      </c>
      <c r="P3243" t="str">
        <f t="shared" si="1694"/>
        <v>1.51842710617916-0.855121824992618i</v>
      </c>
      <c r="Q3243" t="str">
        <f t="shared" si="1695"/>
        <v>-1.51842710617916+17.5888708766237i</v>
      </c>
      <c r="R3243" t="str">
        <f t="shared" si="1696"/>
        <v>-0.0556551020075549-0.0815242149852528i</v>
      </c>
      <c r="S3243" t="str">
        <f t="shared" si="1697"/>
        <v>1.83635106190739i</v>
      </c>
      <c r="T3243" t="str">
        <f t="shared" si="1698"/>
        <v>0.149707078759335-0.102202305672138i</v>
      </c>
      <c r="U3243" t="e">
        <f t="shared" si="1699"/>
        <v>#DIV/0!</v>
      </c>
      <c r="V3243" t="str">
        <f t="shared" si="1700"/>
        <v>0.0000833333333333333-0.00020264189341978i</v>
      </c>
      <c r="W3243" t="e">
        <f t="shared" si="1701"/>
        <v>#DIV/0!</v>
      </c>
      <c r="X3243" t="e">
        <f t="shared" si="1702"/>
        <v>#DIV/0!</v>
      </c>
      <c r="Y3243" t="str">
        <f t="shared" si="1703"/>
        <v>0.00096+5.59278890562669i</v>
      </c>
      <c r="Z3243" t="e">
        <f t="shared" si="1704"/>
        <v>#DIV/0!</v>
      </c>
      <c r="AA3243" t="e">
        <f t="shared" si="1705"/>
        <v>#DIV/0!</v>
      </c>
      <c r="AB3243" t="str">
        <f t="shared" si="1706"/>
        <v>0.0854281140727935-0.0583202230637174i</v>
      </c>
      <c r="AC3243" t="str">
        <f t="shared" si="1707"/>
        <v>0.959718502481039-0.0885196990935761i</v>
      </c>
      <c r="AD3243" t="str">
        <f t="shared" si="1708"/>
        <v>0.0938205053307516-0.0521145106963489i</v>
      </c>
      <c r="AE3243" t="e">
        <f t="shared" si="1709"/>
        <v>#DIV/0!</v>
      </c>
      <c r="AF3243" t="str">
        <f t="shared" si="1710"/>
        <v>-18.9847212440174-2.63874547978746i</v>
      </c>
      <c r="AG3243" t="e">
        <f t="shared" si="1711"/>
        <v>#DIV/0!</v>
      </c>
      <c r="AH3243" t="e">
        <f t="shared" si="1712"/>
        <v>#DIV/0!</v>
      </c>
      <c r="AI3243" t="e">
        <f t="shared" si="1713"/>
        <v>#DIV/0!</v>
      </c>
      <c r="AJ3243" t="e">
        <f t="shared" si="1714"/>
        <v>#DIV/0!</v>
      </c>
      <c r="AK3243"/>
      <c r="AL3243"/>
      <c r="AM3243"/>
      <c r="AN3243"/>
    </row>
    <row r="3244" spans="1:40" x14ac:dyDescent="0.3">
      <c r="A3244"/>
      <c r="B3244">
        <f t="shared" si="1715"/>
        <v>1310000</v>
      </c>
      <c r="C3244" s="186" t="str">
        <f t="shared" si="1683"/>
        <v>-0.000284438999032793+0.00235852713267426i</v>
      </c>
      <c r="D3244" s="158" t="str">
        <f t="shared" si="1684"/>
        <v>-7.51752137210781-0.888088407197809i</v>
      </c>
      <c r="E3244" t="str">
        <f t="shared" si="1685"/>
        <v>55.1681135477887-1212.4129292339i</v>
      </c>
      <c r="F3244" t="str">
        <f t="shared" si="1686"/>
        <v>0.980261826928072+0.118196145462823i</v>
      </c>
      <c r="G3244" t="str">
        <f t="shared" si="1681"/>
        <v>0.980261826928072+0.118196145462823i</v>
      </c>
      <c r="H3244" t="str">
        <f t="shared" si="1687"/>
        <v>11.4678494861123+1.74875102257791i</v>
      </c>
      <c r="I3244" t="str">
        <f t="shared" si="1688"/>
        <v>5144.35797025329i</v>
      </c>
      <c r="J3244" t="str">
        <f t="shared" si="1682"/>
        <v>-6553.70727961856+1096.97466260406i</v>
      </c>
      <c r="K3244" t="str">
        <f t="shared" si="1689"/>
        <v>0.127806655572335-0.763561308717701i</v>
      </c>
      <c r="L3244" t="str">
        <f t="shared" si="1690"/>
        <v>0.0328375970005867-0.162130676894851i</v>
      </c>
      <c r="M3244" t="str">
        <f t="shared" si="1691"/>
        <v>0.160644252572922-0.925691985612552i</v>
      </c>
      <c r="N3244" t="str">
        <f t="shared" si="1692"/>
        <v>-16.746532664352i</v>
      </c>
      <c r="O3244" t="str">
        <f t="shared" si="1693"/>
        <v>-0.507453497379625+0.861679144459924i</v>
      </c>
      <c r="P3244" t="str">
        <f t="shared" si="1694"/>
        <v>1.50745349737962-0.861679144459924i</v>
      </c>
      <c r="Q3244" t="str">
        <f t="shared" si="1695"/>
        <v>-1.50745349737962+17.6082118088119i</v>
      </c>
      <c r="R3244" t="str">
        <f t="shared" si="1696"/>
        <v>-0.0558560417609501-0.0808289409129573i</v>
      </c>
      <c r="S3244" t="str">
        <f t="shared" si="1697"/>
        <v>1.83775392750091i</v>
      </c>
      <c r="T3244" t="str">
        <f t="shared" si="1698"/>
        <v>0.148543703618526-0.102649660120841i</v>
      </c>
      <c r="U3244" t="e">
        <f t="shared" si="1699"/>
        <v>#DIV/0!</v>
      </c>
      <c r="V3244" t="str">
        <f t="shared" si="1700"/>
        <v>0.0000833333333333333-0.000202487204951521i</v>
      </c>
      <c r="W3244" t="e">
        <f t="shared" si="1701"/>
        <v>#DIV/0!</v>
      </c>
      <c r="X3244" t="e">
        <f t="shared" si="1702"/>
        <v>#DIV/0!</v>
      </c>
      <c r="Y3244" t="str">
        <f t="shared" si="1703"/>
        <v>0.00096+5.59706147163558i</v>
      </c>
      <c r="Z3244" t="e">
        <f t="shared" si="1704"/>
        <v>#DIV/0!</v>
      </c>
      <c r="AA3244" t="e">
        <f t="shared" si="1705"/>
        <v>#DIV/0!</v>
      </c>
      <c r="AB3244" t="str">
        <f t="shared" si="1706"/>
        <v>0.0847642513813155-0.0585754992149287i</v>
      </c>
      <c r="AC3244" t="str">
        <f t="shared" si="1707"/>
        <v>0.959394019631541-0.0878754054605995i</v>
      </c>
      <c r="AD3244" t="str">
        <f t="shared" si="1708"/>
        <v>0.0931625553655114-0.0525214884159804i</v>
      </c>
      <c r="AE3244" t="e">
        <f t="shared" si="1709"/>
        <v>#DIV/0!</v>
      </c>
      <c r="AF3244" t="str">
        <f t="shared" si="1710"/>
        <v>-18.9853708582201-2.63683942977572i</v>
      </c>
      <c r="AG3244" t="e">
        <f t="shared" si="1711"/>
        <v>#DIV/0!</v>
      </c>
      <c r="AH3244" t="e">
        <f t="shared" si="1712"/>
        <v>#DIV/0!</v>
      </c>
      <c r="AI3244" t="e">
        <f t="shared" si="1713"/>
        <v>#DIV/0!</v>
      </c>
      <c r="AJ3244" t="e">
        <f t="shared" si="1714"/>
        <v>#DIV/0!</v>
      </c>
      <c r="AK3244"/>
      <c r="AL3244"/>
      <c r="AM3244"/>
      <c r="AN3244"/>
    </row>
    <row r="3245" spans="1:40" x14ac:dyDescent="0.3">
      <c r="A3245"/>
      <c r="B3245">
        <f t="shared" si="1715"/>
        <v>1311000</v>
      </c>
      <c r="C3245" s="186" t="str">
        <f t="shared" si="1683"/>
        <v>-0.000284016987917931+0.00235679851963355i</v>
      </c>
      <c r="D3245" s="158" t="str">
        <f t="shared" si="1684"/>
        <v>-7.51774265285573-0.887447918861875i</v>
      </c>
      <c r="E3245" t="str">
        <f t="shared" si="1685"/>
        <v>55.084157330525-1211.49194645949i</v>
      </c>
      <c r="F3245" t="str">
        <f t="shared" si="1686"/>
        <v>0.980291111645437+0.118110874892922i</v>
      </c>
      <c r="G3245" t="str">
        <f t="shared" si="1681"/>
        <v>0.980291111645437+0.118110874892922i</v>
      </c>
      <c r="H3245" t="str">
        <f t="shared" si="1687"/>
        <v>11.4682763871648+1.74748813016939i</v>
      </c>
      <c r="I3245" t="str">
        <f t="shared" si="1688"/>
        <v>5148.28496107027i</v>
      </c>
      <c r="J3245" t="str">
        <f t="shared" si="1682"/>
        <v>-6563.7182858419+1097.81204784268i</v>
      </c>
      <c r="K3245" t="str">
        <f t="shared" si="1689"/>
        <v>0.127617000157329-0.763010425293662i</v>
      </c>
      <c r="L3245" t="str">
        <f t="shared" si="1690"/>
        <v>0.0327894909865522-0.162016743279729i</v>
      </c>
      <c r="M3245" t="str">
        <f t="shared" si="1691"/>
        <v>0.160406491143881-0.925027168573391i</v>
      </c>
      <c r="N3245" t="str">
        <f t="shared" si="1692"/>
        <v>-16.7593162770729i</v>
      </c>
      <c r="O3245" t="str">
        <f t="shared" si="1693"/>
        <v>-0.496396961276174+0.868095649589249i</v>
      </c>
      <c r="P3245" t="str">
        <f t="shared" si="1694"/>
        <v>1.49639696127617-0.868095649589249i</v>
      </c>
      <c r="Q3245" t="str">
        <f t="shared" si="1695"/>
        <v>-1.49639696127617+17.6274119266622i</v>
      </c>
      <c r="R3245" t="str">
        <f t="shared" si="1696"/>
        <v>-0.0560493716372072-0.0801322881517457i</v>
      </c>
      <c r="S3245" t="str">
        <f t="shared" si="1697"/>
        <v>1.83915679309442i</v>
      </c>
      <c r="T3245" t="str">
        <f t="shared" si="1698"/>
        <v>0.147375842100483-0.103083582595243i</v>
      </c>
      <c r="U3245" t="e">
        <f t="shared" si="1699"/>
        <v>#DIV/0!</v>
      </c>
      <c r="V3245" t="str">
        <f t="shared" si="1700"/>
        <v>0.0000833333333333333-0.00020233275246872i</v>
      </c>
      <c r="W3245" t="e">
        <f t="shared" si="1701"/>
        <v>#DIV/0!</v>
      </c>
      <c r="X3245" t="e">
        <f t="shared" si="1702"/>
        <v>#DIV/0!</v>
      </c>
      <c r="Y3245" t="str">
        <f t="shared" si="1703"/>
        <v>0.00096+5.60133403764446i</v>
      </c>
      <c r="Z3245" t="e">
        <f t="shared" si="1704"/>
        <v>#DIV/0!</v>
      </c>
      <c r="AA3245" t="e">
        <f t="shared" si="1705"/>
        <v>#DIV/0!</v>
      </c>
      <c r="AB3245" t="str">
        <f t="shared" si="1706"/>
        <v>0.0840978286055095-0.0588231106101223i</v>
      </c>
      <c r="AC3245" t="str">
        <f t="shared" si="1707"/>
        <v>0.959076862145068-0.0872283850492629i</v>
      </c>
      <c r="AD3245" t="str">
        <f t="shared" si="1708"/>
        <v>0.0924993355757269-0.0529202037427995i</v>
      </c>
      <c r="AE3245" t="e">
        <f t="shared" si="1709"/>
        <v>#DIV/0!</v>
      </c>
      <c r="AF3245" t="str">
        <f t="shared" si="1710"/>
        <v>-18.9860190400205-2.63493604903126i</v>
      </c>
      <c r="AG3245" t="e">
        <f t="shared" si="1711"/>
        <v>#DIV/0!</v>
      </c>
      <c r="AH3245" t="e">
        <f t="shared" si="1712"/>
        <v>#DIV/0!</v>
      </c>
      <c r="AI3245" t="e">
        <f t="shared" si="1713"/>
        <v>#DIV/0!</v>
      </c>
      <c r="AJ3245" t="e">
        <f t="shared" si="1714"/>
        <v>#DIV/0!</v>
      </c>
      <c r="AK3245"/>
      <c r="AL3245"/>
      <c r="AM3245"/>
      <c r="AN3245"/>
    </row>
    <row r="3246" spans="1:40" x14ac:dyDescent="0.3">
      <c r="A3246"/>
      <c r="B3246">
        <f t="shared" si="1715"/>
        <v>1312000</v>
      </c>
      <c r="C3246" s="186" t="str">
        <f t="shared" si="1683"/>
        <v>-0.000283595906598191+0.00235507238664826i</v>
      </c>
      <c r="D3246" s="158" t="str">
        <f t="shared" si="1684"/>
        <v>-7.51796344606827-0.88680832558816i</v>
      </c>
      <c r="E3246" t="str">
        <f t="shared" si="1685"/>
        <v>55.0003924858785-1210.57235892753i</v>
      </c>
      <c r="F3246" t="str">
        <f t="shared" si="1686"/>
        <v>0.980320331841437+0.118025723550321i</v>
      </c>
      <c r="G3246" t="str">
        <f t="shared" si="1681"/>
        <v>0.980320331841437+0.118025723550321i</v>
      </c>
      <c r="H3246" t="str">
        <f t="shared" si="1687"/>
        <v>11.4687023475185+1.74622700655589i</v>
      </c>
      <c r="I3246" t="str">
        <f t="shared" si="1688"/>
        <v>5152.21195188726i</v>
      </c>
      <c r="J3246" t="str">
        <f t="shared" si="1682"/>
        <v>-6573.73693113905+1098.64943308131i</v>
      </c>
      <c r="K3246" t="str">
        <f t="shared" si="1689"/>
        <v>0.127427762699834-0.762460312169776i</v>
      </c>
      <c r="L3246" t="str">
        <f t="shared" si="1690"/>
        <v>0.0327414891666745-0.161902962272809i</v>
      </c>
      <c r="M3246" t="str">
        <f t="shared" si="1691"/>
        <v>0.160169251866508-0.924363274442585i</v>
      </c>
      <c r="N3246" t="str">
        <f t="shared" si="1692"/>
        <v>-16.7720998897938i</v>
      </c>
      <c r="O3246" t="str">
        <f t="shared" si="1693"/>
        <v>-0.485259304711673+0.874370291804762i</v>
      </c>
      <c r="P3246" t="str">
        <f t="shared" si="1694"/>
        <v>1.48525930471167-0.874370291804762i</v>
      </c>
      <c r="Q3246" t="str">
        <f t="shared" si="1695"/>
        <v>-1.48525930471167+17.6464701815986i</v>
      </c>
      <c r="R3246" t="str">
        <f t="shared" si="1696"/>
        <v>-0.0562350920986659-0.079434334260373i</v>
      </c>
      <c r="S3246" t="str">
        <f t="shared" si="1697"/>
        <v>1.84055965868793i</v>
      </c>
      <c r="T3246" t="str">
        <f t="shared" si="1698"/>
        <v>0.146203631154375-0.103504041919405i</v>
      </c>
      <c r="U3246" t="e">
        <f t="shared" si="1699"/>
        <v>#DIV/0!</v>
      </c>
      <c r="V3246" t="str">
        <f t="shared" si="1700"/>
        <v>0.0000833333333333333-0.000202178535431778i</v>
      </c>
      <c r="W3246" t="e">
        <f t="shared" si="1701"/>
        <v>#DIV/0!</v>
      </c>
      <c r="X3246" t="e">
        <f t="shared" si="1702"/>
        <v>#DIV/0!</v>
      </c>
      <c r="Y3246" t="str">
        <f t="shared" si="1703"/>
        <v>0.00096+5.60560660365334i</v>
      </c>
      <c r="Z3246" t="e">
        <f t="shared" si="1704"/>
        <v>#DIV/0!</v>
      </c>
      <c r="AA3246" t="e">
        <f t="shared" si="1705"/>
        <v>#DIV/0!</v>
      </c>
      <c r="AB3246" t="str">
        <f t="shared" si="1706"/>
        <v>0.0834289238933785-0.0590630394592132i</v>
      </c>
      <c r="AC3246" t="str">
        <f t="shared" si="1707"/>
        <v>0.95876704377098-0.0865787161164488i</v>
      </c>
      <c r="AD3246" t="str">
        <f t="shared" si="1708"/>
        <v>0.0918309475126912-0.0533105870251591i</v>
      </c>
      <c r="AE3246" t="e">
        <f t="shared" si="1709"/>
        <v>#DIV/0!</v>
      </c>
      <c r="AF3246" t="str">
        <f t="shared" si="1710"/>
        <v>-18.9866657935868-2.63303533214405i</v>
      </c>
      <c r="AG3246" t="e">
        <f t="shared" si="1711"/>
        <v>#DIV/0!</v>
      </c>
      <c r="AH3246" t="e">
        <f t="shared" si="1712"/>
        <v>#DIV/0!</v>
      </c>
      <c r="AI3246" t="e">
        <f t="shared" si="1713"/>
        <v>#DIV/0!</v>
      </c>
      <c r="AJ3246" t="e">
        <f t="shared" si="1714"/>
        <v>#DIV/0!</v>
      </c>
      <c r="AK3246"/>
      <c r="AL3246"/>
      <c r="AM3246"/>
      <c r="AN3246"/>
    </row>
    <row r="3247" spans="1:40" x14ac:dyDescent="0.3">
      <c r="A3247"/>
      <c r="B3247">
        <f t="shared" si="1715"/>
        <v>1313000</v>
      </c>
      <c r="C3247" s="186" t="str">
        <f t="shared" si="1683"/>
        <v>-0.000283175752370104+0.00235334872850226i</v>
      </c>
      <c r="D3247" s="158" t="str">
        <f t="shared" si="1684"/>
        <v>-7.51818375316309-0.88616962556776i</v>
      </c>
      <c r="E3247" t="str">
        <f t="shared" si="1685"/>
        <v>54.9168184330629-1209.65416347647i</v>
      </c>
      <c r="F3247" t="str">
        <f t="shared" si="1686"/>
        <v>0.980349487703685+0.117940691193862i</v>
      </c>
      <c r="G3247" t="str">
        <f t="shared" si="1681"/>
        <v>0.980349487703685+0.117940691193862i</v>
      </c>
      <c r="H3247" t="str">
        <f t="shared" si="1687"/>
        <v>11.4691273699092+1.74496764815024i</v>
      </c>
      <c r="I3247" t="str">
        <f t="shared" si="1688"/>
        <v>5156.13894270425i</v>
      </c>
      <c r="J3247" t="str">
        <f t="shared" si="1682"/>
        <v>-6583.76321551001+1099.48681831995i</v>
      </c>
      <c r="K3247" t="str">
        <f t="shared" si="1689"/>
        <v>0.127238941984231-0.7619109677879i</v>
      </c>
      <c r="L3247" t="str">
        <f t="shared" si="1690"/>
        <v>0.0326935912445296-0.161789333585304i</v>
      </c>
      <c r="M3247" t="str">
        <f t="shared" si="1691"/>
        <v>0.159932533228761-0.923700301373204i</v>
      </c>
      <c r="N3247" t="str">
        <f t="shared" si="1692"/>
        <v>-16.7848835025147i</v>
      </c>
      <c r="O3247" t="str">
        <f t="shared" si="1693"/>
        <v>-0.474042347785567+0.880502045713664i</v>
      </c>
      <c r="P3247" t="str">
        <f t="shared" si="1694"/>
        <v>1.47404234778557-0.880502045713664i</v>
      </c>
      <c r="Q3247" t="str">
        <f t="shared" si="1695"/>
        <v>-1.47404234778557+17.6653855482284i</v>
      </c>
      <c r="R3247" t="str">
        <f t="shared" si="1696"/>
        <v>-0.0564132041131032-0.078735156509962i</v>
      </c>
      <c r="S3247" t="str">
        <f t="shared" si="1697"/>
        <v>1.84196252428145i</v>
      </c>
      <c r="T3247" t="str">
        <f t="shared" si="1698"/>
        <v>0.145027207634785-0.103911007850976i</v>
      </c>
      <c r="U3247" t="e">
        <f t="shared" si="1699"/>
        <v>#DIV/0!</v>
      </c>
      <c r="V3247" t="str">
        <f t="shared" si="1700"/>
        <v>0.0000833333333333333-0.000202024553302736i</v>
      </c>
      <c r="W3247" t="e">
        <f t="shared" si="1701"/>
        <v>#DIV/0!</v>
      </c>
      <c r="X3247" t="e">
        <f t="shared" si="1702"/>
        <v>#DIV/0!</v>
      </c>
      <c r="Y3247" t="str">
        <f t="shared" si="1703"/>
        <v>0.00096+5.60987916966222i</v>
      </c>
      <c r="Z3247" t="e">
        <f t="shared" si="1704"/>
        <v>#DIV/0!</v>
      </c>
      <c r="AA3247" t="e">
        <f t="shared" si="1705"/>
        <v>#DIV/0!</v>
      </c>
      <c r="AB3247" t="str">
        <f t="shared" si="1706"/>
        <v>0.0827576153389513-0.0592952685048542i</v>
      </c>
      <c r="AC3247" t="str">
        <f t="shared" si="1707"/>
        <v>0.958464577677191-0.0859264767299779i</v>
      </c>
      <c r="AD3247" t="str">
        <f t="shared" si="1708"/>
        <v>0.0911574936872616-0.0536925698073164i</v>
      </c>
      <c r="AE3247" t="e">
        <f t="shared" si="1709"/>
        <v>#DIV/0!</v>
      </c>
      <c r="AF3247" t="str">
        <f t="shared" si="1710"/>
        <v>-18.9873111230723-2.631137273718i</v>
      </c>
      <c r="AG3247" t="e">
        <f t="shared" si="1711"/>
        <v>#DIV/0!</v>
      </c>
      <c r="AH3247" t="e">
        <f t="shared" si="1712"/>
        <v>#DIV/0!</v>
      </c>
      <c r="AI3247" t="e">
        <f t="shared" si="1713"/>
        <v>#DIV/0!</v>
      </c>
      <c r="AJ3247" t="e">
        <f t="shared" si="1714"/>
        <v>#DIV/0!</v>
      </c>
      <c r="AK3247"/>
      <c r="AL3247"/>
      <c r="AM3247"/>
      <c r="AN3247"/>
    </row>
    <row r="3248" spans="1:40" x14ac:dyDescent="0.3">
      <c r="A3248"/>
      <c r="B3248">
        <f t="shared" si="1715"/>
        <v>1314000</v>
      </c>
      <c r="C3248" s="186" t="str">
        <f t="shared" si="1683"/>
        <v>-0.000282756522539931+0.00235162753999371i</v>
      </c>
      <c r="D3248" s="158" t="str">
        <f t="shared" si="1684"/>
        <v>-7.51840357555263-0.885531816996464i</v>
      </c>
      <c r="E3248" t="str">
        <f t="shared" si="1685"/>
        <v>54.8334345934907-1208.73735695431i</v>
      </c>
      <c r="F3248" t="str">
        <f t="shared" si="1686"/>
        <v>0.980378579419107+0.117855777583011i</v>
      </c>
      <c r="G3248" t="str">
        <f t="shared" si="1681"/>
        <v>0.980378579419107+0.117855777583011i</v>
      </c>
      <c r="H3248" t="str">
        <f t="shared" si="1687"/>
        <v>11.4695514570626+1.74371005137461i</v>
      </c>
      <c r="I3248" t="str">
        <f t="shared" si="1688"/>
        <v>5160.06593352124i</v>
      </c>
      <c r="J3248" t="str">
        <f t="shared" si="1682"/>
        <v>-6593.79713895477+1100.32420355858i</v>
      </c>
      <c r="K3248" t="str">
        <f t="shared" si="1689"/>
        <v>0.127050536799271-0.761362390593911i</v>
      </c>
      <c r="L3248" t="str">
        <f t="shared" si="1690"/>
        <v>0.0326457969247311-0.161675856929099i</v>
      </c>
      <c r="M3248" t="str">
        <f t="shared" si="1691"/>
        <v>0.159696333724002-0.92303824752301i</v>
      </c>
      <c r="N3248" t="str">
        <f t="shared" si="1692"/>
        <v>-16.7976671152355i</v>
      </c>
      <c r="O3248" t="str">
        <f t="shared" si="1693"/>
        <v>-0.462747923556537+0.886489909273711i</v>
      </c>
      <c r="P3248" t="str">
        <f t="shared" si="1694"/>
        <v>1.46274792355654-0.886489909273711i</v>
      </c>
      <c r="Q3248" t="str">
        <f t="shared" si="1695"/>
        <v>-1.46274792355654+17.6841570245092i</v>
      </c>
      <c r="R3248" t="str">
        <f t="shared" si="1696"/>
        <v>-0.0565837091469305-0.0780348318883489i</v>
      </c>
      <c r="S3248" t="str">
        <f t="shared" si="1697"/>
        <v>1.84336538987496i</v>
      </c>
      <c r="T3248" t="str">
        <f t="shared" si="1698"/>
        <v>0.143846708307693-0.104304451072203i</v>
      </c>
      <c r="U3248" t="e">
        <f t="shared" si="1699"/>
        <v>#DIV/0!</v>
      </c>
      <c r="V3248" t="str">
        <f t="shared" si="1700"/>
        <v>0.0000833333333333333-0.000201870805545276i</v>
      </c>
      <c r="W3248" t="e">
        <f t="shared" si="1701"/>
        <v>#DIV/0!</v>
      </c>
      <c r="X3248" t="e">
        <f t="shared" si="1702"/>
        <v>#DIV/0!</v>
      </c>
      <c r="Y3248" t="str">
        <f t="shared" si="1703"/>
        <v>0.00096+5.6141517356711i</v>
      </c>
      <c r="Z3248" t="e">
        <f t="shared" si="1704"/>
        <v>#DIV/0!</v>
      </c>
      <c r="AA3248" t="e">
        <f t="shared" si="1705"/>
        <v>#DIV/0!</v>
      </c>
      <c r="AB3248" t="str">
        <f t="shared" si="1706"/>
        <v>0.0820839809856967-0.0595197810173065i</v>
      </c>
      <c r="AC3248" t="str">
        <f t="shared" si="1707"/>
        <v>0.958169476457719-0.0852717447712689i</v>
      </c>
      <c r="AD3248" t="str">
        <f t="shared" si="1708"/>
        <v>0.0904790775570986-0.0540660848436072i</v>
      </c>
      <c r="AE3248" t="e">
        <f t="shared" si="1709"/>
        <v>#DIV/0!</v>
      </c>
      <c r="AF3248" t="str">
        <f t="shared" si="1710"/>
        <v>-18.9879550326152-2.62924186837107i</v>
      </c>
      <c r="AG3248" t="e">
        <f t="shared" si="1711"/>
        <v>#DIV/0!</v>
      </c>
      <c r="AH3248" t="e">
        <f t="shared" si="1712"/>
        <v>#DIV/0!</v>
      </c>
      <c r="AI3248" t="e">
        <f t="shared" si="1713"/>
        <v>#DIV/0!</v>
      </c>
      <c r="AJ3248" t="e">
        <f t="shared" si="1714"/>
        <v>#DIV/0!</v>
      </c>
      <c r="AK3248"/>
      <c r="AL3248"/>
      <c r="AM3248"/>
      <c r="AN3248"/>
    </row>
    <row r="3249" spans="1:40" x14ac:dyDescent="0.3">
      <c r="A3249"/>
      <c r="B3249">
        <f t="shared" si="1715"/>
        <v>1315000</v>
      </c>
      <c r="C3249" s="186" t="str">
        <f t="shared" si="1683"/>
        <v>-0.000282338214423593+0.00234990881593489i</v>
      </c>
      <c r="D3249" s="158" t="str">
        <f t="shared" si="1684"/>
        <v>-7.51862291464421-0.884894898074651i</v>
      </c>
      <c r="E3249" t="str">
        <f t="shared" si="1685"/>
        <v>54.7502403907655-1207.82193621849i</v>
      </c>
      <c r="F3249" t="str">
        <f t="shared" si="1686"/>
        <v>0.980407607173951+0.117770982477846i</v>
      </c>
      <c r="G3249" t="str">
        <f t="shared" si="1681"/>
        <v>0.980407607173951+0.117770982477846i</v>
      </c>
      <c r="H3249" t="str">
        <f t="shared" si="1687"/>
        <v>11.4699746116948+1.74245421266034i</v>
      </c>
      <c r="I3249" t="str">
        <f t="shared" si="1688"/>
        <v>5163.99292433822i</v>
      </c>
      <c r="J3249" t="str">
        <f t="shared" si="1682"/>
        <v>-6603.83870147334+1101.1615887972i</v>
      </c>
      <c r="K3249" t="str">
        <f t="shared" si="1689"/>
        <v>0.126862545938061-0.760814579037684i</v>
      </c>
      <c r="L3249" t="str">
        <f t="shared" si="1690"/>
        <v>0.0325981059129262-0.161562532016744i</v>
      </c>
      <c r="M3249" t="str">
        <f t="shared" si="1691"/>
        <v>0.159460651850987-0.922377111054428i</v>
      </c>
      <c r="N3249" t="str">
        <f t="shared" si="1692"/>
        <v>-16.8104507279564i</v>
      </c>
      <c r="O3249" t="str">
        <f t="shared" si="1693"/>
        <v>-0.451377877742606+0.892332903957139i</v>
      </c>
      <c r="P3249" t="str">
        <f t="shared" si="1694"/>
        <v>1.45137787774261-0.892332903957139i</v>
      </c>
      <c r="Q3249" t="str">
        <f t="shared" si="1695"/>
        <v>-1.45137787774261+17.7027836319135i</v>
      </c>
      <c r="R3249" t="str">
        <f t="shared" si="1696"/>
        <v>-0.0567466091586524-0.077333437104482i</v>
      </c>
      <c r="S3249" t="str">
        <f t="shared" si="1697"/>
        <v>1.84476825546846i</v>
      </c>
      <c r="T3249" t="str">
        <f t="shared" si="1698"/>
        <v>0.142662269856615-0.104684343181358i</v>
      </c>
      <c r="U3249" t="e">
        <f t="shared" si="1699"/>
        <v>#DIV/0!</v>
      </c>
      <c r="V3249" t="str">
        <f t="shared" si="1700"/>
        <v>0.0000833333333333333-0.000201717291624709i</v>
      </c>
      <c r="W3249" t="e">
        <f t="shared" si="1701"/>
        <v>#DIV/0!</v>
      </c>
      <c r="X3249" t="e">
        <f t="shared" si="1702"/>
        <v>#DIV/0!</v>
      </c>
      <c r="Y3249" t="str">
        <f t="shared" si="1703"/>
        <v>0.00096+5.61842430167999i</v>
      </c>
      <c r="Z3249" t="e">
        <f t="shared" si="1704"/>
        <v>#DIV/0!</v>
      </c>
      <c r="AA3249" t="e">
        <f t="shared" si="1705"/>
        <v>#DIV/0!</v>
      </c>
      <c r="AB3249" t="str">
        <f t="shared" si="1706"/>
        <v>0.0814080988300269-0.059736560789547i</v>
      </c>
      <c r="AC3249" t="str">
        <f t="shared" si="1707"/>
        <v>0.957881752139996-0.0846145979381109i</v>
      </c>
      <c r="AD3249" t="str">
        <f t="shared" si="1708"/>
        <v>0.089795803513657-0.0544310661125207i</v>
      </c>
      <c r="AE3249" t="e">
        <f t="shared" si="1709"/>
        <v>#DIV/0!</v>
      </c>
      <c r="AF3249" t="str">
        <f t="shared" si="1710"/>
        <v>-18.988597526339-2.62734911073499i</v>
      </c>
      <c r="AG3249" t="e">
        <f t="shared" si="1711"/>
        <v>#DIV/0!</v>
      </c>
      <c r="AH3249" t="e">
        <f t="shared" si="1712"/>
        <v>#DIV/0!</v>
      </c>
      <c r="AI3249" t="e">
        <f t="shared" si="1713"/>
        <v>#DIV/0!</v>
      </c>
      <c r="AJ3249" t="e">
        <f t="shared" si="1714"/>
        <v>#DIV/0!</v>
      </c>
      <c r="AK3249"/>
      <c r="AL3249"/>
      <c r="AM3249"/>
      <c r="AN3249"/>
    </row>
    <row r="3250" spans="1:40" x14ac:dyDescent="0.3">
      <c r="A3250"/>
      <c r="B3250">
        <f t="shared" si="1715"/>
        <v>1316000</v>
      </c>
      <c r="C3250" s="186" t="str">
        <f t="shared" si="1683"/>
        <v>-0.000281920825346671+0.00234819255115235i</v>
      </c>
      <c r="D3250" s="158" t="str">
        <f t="shared" si="1684"/>
        <v>-7.51884177184021-0.884258867007387i</v>
      </c>
      <c r="E3250" t="str">
        <f t="shared" si="1685"/>
        <v>54.6672352506709-1206.90789813596i</v>
      </c>
      <c r="F3250" t="str">
        <f t="shared" si="1686"/>
        <v>0.980436571153811+0.117686305639072i</v>
      </c>
      <c r="G3250" t="str">
        <f t="shared" si="1681"/>
        <v>0.980436571153811+0.117686305639072i</v>
      </c>
      <c r="H3250" t="str">
        <f t="shared" si="1687"/>
        <v>11.470396836512+1.74120012844808i</v>
      </c>
      <c r="I3250" t="str">
        <f t="shared" si="1688"/>
        <v>5167.91991515521i</v>
      </c>
      <c r="J3250" t="str">
        <f t="shared" si="1682"/>
        <v>-6613.88790306572+1101.99897403583i</v>
      </c>
      <c r="K3250" t="str">
        <f t="shared" si="1689"/>
        <v>0.126674968198048-0.760267531573097i</v>
      </c>
      <c r="L3250" t="str">
        <f t="shared" si="1690"/>
        <v>0.0325505179157907-0.161449358561457i</v>
      </c>
      <c r="M3250" t="str">
        <f t="shared" si="1691"/>
        <v>0.159225486113839-0.921716890134554i</v>
      </c>
      <c r="N3250" t="str">
        <f t="shared" si="1692"/>
        <v>-16.8232343406773i</v>
      </c>
      <c r="O3250" t="str">
        <f t="shared" si="1693"/>
        <v>-0.439934068420014+0.898030074910309i</v>
      </c>
      <c r="P3250" t="str">
        <f t="shared" si="1694"/>
        <v>1.43993406842001-0.898030074910309i</v>
      </c>
      <c r="Q3250" t="str">
        <f t="shared" si="1695"/>
        <v>-1.43993406842001+17.7212644155876i</v>
      </c>
      <c r="R3250" t="str">
        <f t="shared" si="1696"/>
        <v>-0.0569019065925722-0.0766310485929445i</v>
      </c>
      <c r="S3250" t="str">
        <f t="shared" si="1697"/>
        <v>1.84617112106198i</v>
      </c>
      <c r="T3250" t="str">
        <f t="shared" si="1698"/>
        <v>0.141474028888991-0.105050656684573i</v>
      </c>
      <c r="U3250" t="e">
        <f t="shared" si="1699"/>
        <v>#DIV/0!</v>
      </c>
      <c r="V3250" t="str">
        <f t="shared" si="1700"/>
        <v>0.0000833333333333333-0.000201564011007973i</v>
      </c>
      <c r="W3250" t="e">
        <f t="shared" si="1701"/>
        <v>#DIV/0!</v>
      </c>
      <c r="X3250" t="e">
        <f t="shared" si="1702"/>
        <v>#DIV/0!</v>
      </c>
      <c r="Y3250" t="str">
        <f t="shared" si="1703"/>
        <v>0.00096+5.62269686768887i</v>
      </c>
      <c r="Z3250" t="e">
        <f t="shared" si="1704"/>
        <v>#DIV/0!</v>
      </c>
      <c r="AA3250" t="e">
        <f t="shared" si="1705"/>
        <v>#DIV/0!</v>
      </c>
      <c r="AB3250" t="str">
        <f t="shared" si="1706"/>
        <v>0.0807300468249421-0.0599455921326097i</v>
      </c>
      <c r="AC3250" t="str">
        <f t="shared" si="1707"/>
        <v>0.957601416191951-0.0839551137475993i</v>
      </c>
      <c r="AD3250" t="str">
        <f t="shared" si="1708"/>
        <v>0.0891077768689892-0.0547874488306537i</v>
      </c>
      <c r="AE3250" t="e">
        <f t="shared" si="1709"/>
        <v>#DIV/0!</v>
      </c>
      <c r="AF3250" t="str">
        <f t="shared" si="1710"/>
        <v>-18.9892386083522-2.62545899545547i</v>
      </c>
      <c r="AG3250" t="e">
        <f t="shared" si="1711"/>
        <v>#DIV/0!</v>
      </c>
      <c r="AH3250" t="e">
        <f t="shared" si="1712"/>
        <v>#DIV/0!</v>
      </c>
      <c r="AI3250" t="e">
        <f t="shared" si="1713"/>
        <v>#DIV/0!</v>
      </c>
      <c r="AJ3250" t="e">
        <f t="shared" si="1714"/>
        <v>#DIV/0!</v>
      </c>
      <c r="AK3250"/>
      <c r="AL3250"/>
      <c r="AM3250"/>
      <c r="AN3250"/>
    </row>
    <row r="3251" spans="1:40" x14ac:dyDescent="0.3">
      <c r="A3251"/>
      <c r="B3251">
        <f t="shared" si="1715"/>
        <v>1317000</v>
      </c>
      <c r="C3251" s="186" t="str">
        <f t="shared" si="1683"/>
        <v>-0.00028150435264433+0.00234647874048669i</v>
      </c>
      <c r="D3251" s="158" t="str">
        <f t="shared" si="1684"/>
        <v>-7.51906014853789-0.883623722004297i</v>
      </c>
      <c r="E3251" t="str">
        <f t="shared" si="1685"/>
        <v>54.5844186011612-1205.99523958305i</v>
      </c>
      <c r="F3251" t="str">
        <f t="shared" si="1686"/>
        <v>0.980465471543602+0.117601746828004i</v>
      </c>
      <c r="G3251" t="str">
        <f t="shared" si="1681"/>
        <v>0.980465471543602+0.117601746828004i</v>
      </c>
      <c r="H3251" t="str">
        <f t="shared" si="1687"/>
        <v>11.4708181342109+1.73994779518761i</v>
      </c>
      <c r="I3251" t="str">
        <f t="shared" si="1688"/>
        <v>5171.8469059722i</v>
      </c>
      <c r="J3251" t="str">
        <f t="shared" si="1682"/>
        <v>-6623.9447437319+1102.83635927446i</v>
      </c>
      <c r="K3251" t="str">
        <f t="shared" si="1689"/>
        <v>0.126487802380991-0.759721246658002i</v>
      </c>
      <c r="L3251" t="str">
        <f t="shared" si="1690"/>
        <v>0.0325030326410254-0.161336336277121i</v>
      </c>
      <c r="M3251" t="str">
        <f t="shared" si="1691"/>
        <v>0.158990835022016-0.921057582935123i</v>
      </c>
      <c r="N3251" t="str">
        <f t="shared" si="1692"/>
        <v>-16.8360179533982i</v>
      </c>
      <c r="O3251" t="str">
        <f t="shared" si="1693"/>
        <v>-0.428418365719241+0.903580491109926i</v>
      </c>
      <c r="P3251" t="str">
        <f t="shared" si="1694"/>
        <v>1.42841836571924-0.903580491109926i</v>
      </c>
      <c r="Q3251" t="str">
        <f t="shared" si="1695"/>
        <v>-1.42841836571924+17.7395984445081i</v>
      </c>
      <c r="R3251" t="str">
        <f t="shared" si="1696"/>
        <v>-0.0570496043727676-0.0759277425184982i</v>
      </c>
      <c r="S3251" t="str">
        <f t="shared" si="1697"/>
        <v>1.84757398665549i</v>
      </c>
      <c r="T3251" t="str">
        <f t="shared" si="1698"/>
        <v>0.140282121942653-0.105403364988113i</v>
      </c>
      <c r="U3251" t="e">
        <f t="shared" si="1699"/>
        <v>#DIV/0!</v>
      </c>
      <c r="V3251" t="str">
        <f t="shared" si="1700"/>
        <v>0.0000833333333333333-0.000201410963163624i</v>
      </c>
      <c r="W3251" t="e">
        <f t="shared" si="1701"/>
        <v>#DIV/0!</v>
      </c>
      <c r="X3251" t="e">
        <f t="shared" si="1702"/>
        <v>#DIV/0!</v>
      </c>
      <c r="Y3251" t="str">
        <f t="shared" si="1703"/>
        <v>0.00096+5.62696943369775i</v>
      </c>
      <c r="Z3251" t="e">
        <f t="shared" si="1704"/>
        <v>#DIV/0!</v>
      </c>
      <c r="AA3251" t="e">
        <f t="shared" si="1705"/>
        <v>#DIV/0!</v>
      </c>
      <c r="AB3251" t="str">
        <f t="shared" si="1706"/>
        <v>0.080049902883722-0.0601468598711759i</v>
      </c>
      <c r="AC3251" t="str">
        <f t="shared" si="1707"/>
        <v>0.957328479528831-0.0832933695391428i</v>
      </c>
      <c r="AD3251" t="str">
        <f t="shared" si="1708"/>
        <v>0.0884151038422706-0.0551351694665743i</v>
      </c>
      <c r="AE3251" t="e">
        <f t="shared" si="1709"/>
        <v>#DIV/0!</v>
      </c>
      <c r="AF3251" t="str">
        <f t="shared" si="1710"/>
        <v>-18.9898782827488-2.62357151719191i</v>
      </c>
      <c r="AG3251" t="e">
        <f t="shared" si="1711"/>
        <v>#DIV/0!</v>
      </c>
      <c r="AH3251" t="e">
        <f t="shared" si="1712"/>
        <v>#DIV/0!</v>
      </c>
      <c r="AI3251" t="e">
        <f t="shared" si="1713"/>
        <v>#DIV/0!</v>
      </c>
      <c r="AJ3251" t="e">
        <f t="shared" si="1714"/>
        <v>#DIV/0!</v>
      </c>
      <c r="AK3251"/>
      <c r="AL3251"/>
      <c r="AM3251"/>
      <c r="AN3251"/>
    </row>
    <row r="3252" spans="1:40" x14ac:dyDescent="0.3">
      <c r="A3252"/>
      <c r="B3252">
        <f t="shared" si="1715"/>
        <v>1318000</v>
      </c>
      <c r="C3252" s="186" t="str">
        <f t="shared" si="1683"/>
        <v>-0.000281088793661303+0.00234476737879263i</v>
      </c>
      <c r="D3252" s="158" t="str">
        <f t="shared" si="1684"/>
        <v>-7.51927804612962-0.88298946127967i</v>
      </c>
      <c r="E3252" t="str">
        <f t="shared" si="1685"/>
        <v>54.5017898723495-1205.08395744547i</v>
      </c>
      <c r="F3252" t="str">
        <f t="shared" si="1686"/>
        <v>0.980494308527593+0.117517305806576i</v>
      </c>
      <c r="G3252" t="str">
        <f t="shared" si="1681"/>
        <v>0.980494308527593+0.117517305806576i</v>
      </c>
      <c r="H3252" t="str">
        <f t="shared" si="1687"/>
        <v>11.4712385074783+1.738697209338i</v>
      </c>
      <c r="I3252" t="str">
        <f t="shared" si="1688"/>
        <v>5175.77389678918i</v>
      </c>
      <c r="J3252" t="str">
        <f t="shared" si="1682"/>
        <v>-6634.00922347189+1103.67374451309i</v>
      </c>
      <c r="K3252" t="str">
        <f t="shared" si="1689"/>
        <v>0.126301047292949-0.759175722754222i</v>
      </c>
      <c r="L3252" t="str">
        <f t="shared" si="1690"/>
        <v>0.0324556497973519-0.161223464878281i</v>
      </c>
      <c r="M3252" t="str">
        <f t="shared" si="1691"/>
        <v>0.158756697090301-0.920399187632503i</v>
      </c>
      <c r="N3252" t="str">
        <f t="shared" si="1692"/>
        <v>-16.8488015661191i</v>
      </c>
      <c r="O3252" t="str">
        <f t="shared" si="1693"/>
        <v>-0.416832651519486+0.908983245515139i</v>
      </c>
      <c r="P3252" t="str">
        <f t="shared" si="1694"/>
        <v>1.41683265151949-0.908983245515139i</v>
      </c>
      <c r="Q3252" t="str">
        <f t="shared" si="1695"/>
        <v>-1.41683265151949+17.7577848116342i</v>
      </c>
      <c r="R3252" t="str">
        <f t="shared" si="1696"/>
        <v>-0.0571897058973122-0.075223594780708i</v>
      </c>
      <c r="S3252" t="str">
        <f t="shared" si="1697"/>
        <v>1.848976852249i</v>
      </c>
      <c r="T3252" t="str">
        <f t="shared" si="1698"/>
        <v>0.139086685492488-0.105742442391058i</v>
      </c>
      <c r="U3252" t="e">
        <f t="shared" si="1699"/>
        <v>#DIV/0!</v>
      </c>
      <c r="V3252" t="str">
        <f t="shared" si="1700"/>
        <v>0.0000833333333333333-0.00020125814756183i</v>
      </c>
      <c r="W3252" t="e">
        <f t="shared" si="1701"/>
        <v>#DIV/0!</v>
      </c>
      <c r="X3252" t="e">
        <f t="shared" si="1702"/>
        <v>#DIV/0!</v>
      </c>
      <c r="Y3252" t="str">
        <f t="shared" si="1703"/>
        <v>0.00096+5.63124199970663i</v>
      </c>
      <c r="Z3252" t="e">
        <f t="shared" si="1704"/>
        <v>#DIV/0!</v>
      </c>
      <c r="AA3252" t="e">
        <f t="shared" si="1705"/>
        <v>#DIV/0!</v>
      </c>
      <c r="AB3252" t="str">
        <f t="shared" si="1706"/>
        <v>0.0793677448837277-0.0603403493393984i</v>
      </c>
      <c r="AC3252" t="str">
        <f t="shared" si="1707"/>
        <v>0.957062952519802-0.0826294424776045i</v>
      </c>
      <c r="AD3252" t="str">
        <f t="shared" si="1708"/>
        <v>0.0877178915461156-0.0554741657545598i</v>
      </c>
      <c r="AE3252" t="e">
        <f t="shared" si="1709"/>
        <v>#DIV/0!</v>
      </c>
      <c r="AF3252" t="str">
        <f t="shared" si="1710"/>
        <v>-18.9905165536079-2.62168667061767i</v>
      </c>
      <c r="AG3252" t="e">
        <f t="shared" si="1711"/>
        <v>#DIV/0!</v>
      </c>
      <c r="AH3252" t="e">
        <f t="shared" si="1712"/>
        <v>#DIV/0!</v>
      </c>
      <c r="AI3252" t="e">
        <f t="shared" si="1713"/>
        <v>#DIV/0!</v>
      </c>
      <c r="AJ3252" t="e">
        <f t="shared" si="1714"/>
        <v>#DIV/0!</v>
      </c>
      <c r="AK3252"/>
      <c r="AL3252"/>
      <c r="AM3252"/>
      <c r="AN3252"/>
    </row>
    <row r="3253" spans="1:40" x14ac:dyDescent="0.3">
      <c r="A3253"/>
      <c r="B3253">
        <f t="shared" si="1715"/>
        <v>1319000</v>
      </c>
      <c r="C3253" s="186" t="str">
        <f t="shared" si="1683"/>
        <v>-0.000280674145751819+0.00234305846093886i</v>
      </c>
      <c r="D3253" s="158" t="str">
        <f t="shared" si="1684"/>
        <v>-7.51949546600251-0.882356083052308i</v>
      </c>
      <c r="E3253" t="str">
        <f t="shared" si="1685"/>
        <v>54.4193484965012-1204.1740486183i</v>
      </c>
      <c r="F3253" t="str">
        <f t="shared" si="1686"/>
        <v>0.980523082289357+0.117432982337327i</v>
      </c>
      <c r="G3253" t="str">
        <f t="shared" si="1681"/>
        <v>0.980523082289357+0.117432982337327i</v>
      </c>
      <c r="H3253" t="str">
        <f t="shared" si="1687"/>
        <v>11.4716579589914+1.73744836736729i</v>
      </c>
      <c r="I3253" t="str">
        <f t="shared" si="1688"/>
        <v>5179.70088760617i</v>
      </c>
      <c r="J3253" t="str">
        <f t="shared" si="1682"/>
        <v>-6644.08134228568+1104.51112975172i</v>
      </c>
      <c r="K3253" t="str">
        <f t="shared" si="1689"/>
        <v>0.126114701744263-0.75863095832754i</v>
      </c>
      <c r="L3253" t="str">
        <f t="shared" si="1690"/>
        <v>0.0324083690945076-0.161110744080143i</v>
      </c>
      <c r="M3253" t="str">
        <f t="shared" si="1691"/>
        <v>0.158523070838771-0.919741702407683i</v>
      </c>
      <c r="N3253" t="str">
        <f t="shared" si="1692"/>
        <v>-16.8615851788399i</v>
      </c>
      <c r="O3253" t="str">
        <f t="shared" si="1693"/>
        <v>-0.405178819141203+0.914237455215733i</v>
      </c>
      <c r="P3253" t="str">
        <f t="shared" si="1694"/>
        <v>1.4051788191412-0.914237455215733i</v>
      </c>
      <c r="Q3253" t="str">
        <f t="shared" si="1695"/>
        <v>-1.4051788191412+17.7758226340556i</v>
      </c>
      <c r="R3253" t="str">
        <f t="shared" si="1696"/>
        <v>-0.0573222150327551-0.074518681018629i</v>
      </c>
      <c r="S3253" t="str">
        <f t="shared" si="1697"/>
        <v>1.85037971784252i</v>
      </c>
      <c r="T3253" t="str">
        <f t="shared" si="1698"/>
        <v>0.137887855957248-0.106067864078418i</v>
      </c>
      <c r="U3253" t="e">
        <f t="shared" si="1699"/>
        <v>#DIV/0!</v>
      </c>
      <c r="V3253" t="str">
        <f t="shared" si="1700"/>
        <v>0.0000833333333333333-0.000201105563674369i</v>
      </c>
      <c r="W3253" t="e">
        <f t="shared" si="1701"/>
        <v>#DIV/0!</v>
      </c>
      <c r="X3253" t="e">
        <f t="shared" si="1702"/>
        <v>#DIV/0!</v>
      </c>
      <c r="Y3253" t="str">
        <f t="shared" si="1703"/>
        <v>0.00096+5.63551456571552i</v>
      </c>
      <c r="Z3253" t="e">
        <f t="shared" si="1704"/>
        <v>#DIV/0!</v>
      </c>
      <c r="AA3253" t="e">
        <f t="shared" si="1705"/>
        <v>#DIV/0!</v>
      </c>
      <c r="AB3253" t="str">
        <f t="shared" si="1706"/>
        <v>0.0786836506702873-0.060526046376973i</v>
      </c>
      <c r="AC3253" t="str">
        <f t="shared" si="1707"/>
        <v>0.956804844994296-0.0819634095565491i</v>
      </c>
      <c r="AD3253" t="str">
        <f t="shared" si="1708"/>
        <v>0.0870162479726654-0.0558043767082236i</v>
      </c>
      <c r="AE3253" t="e">
        <f t="shared" si="1709"/>
        <v>#DIV/0!</v>
      </c>
      <c r="AF3253" t="str">
        <f t="shared" si="1710"/>
        <v>-18.9911534249939-2.6198044504196i</v>
      </c>
      <c r="AG3253" t="e">
        <f t="shared" si="1711"/>
        <v>#DIV/0!</v>
      </c>
      <c r="AH3253" t="e">
        <f t="shared" si="1712"/>
        <v>#DIV/0!</v>
      </c>
      <c r="AI3253" t="e">
        <f t="shared" si="1713"/>
        <v>#DIV/0!</v>
      </c>
      <c r="AJ3253" t="e">
        <f t="shared" si="1714"/>
        <v>#DIV/0!</v>
      </c>
      <c r="AK3253"/>
      <c r="AL3253"/>
      <c r="AM3253"/>
      <c r="AN3253"/>
    </row>
    <row r="3254" spans="1:40" x14ac:dyDescent="0.3">
      <c r="A3254"/>
      <c r="B3254">
        <f t="shared" si="1715"/>
        <v>1320000</v>
      </c>
      <c r="C3254" s="186" t="str">
        <f t="shared" si="1683"/>
        <v>-0.000280260406279608+0.00234135198180812i</v>
      </c>
      <c r="D3254" s="158" t="str">
        <f t="shared" si="1684"/>
        <v>-7.51971240953904-0.881723585545669i</v>
      </c>
      <c r="E3254" t="str">
        <f t="shared" si="1685"/>
        <v>54.3370939080225-1203.26551000593i</v>
      </c>
      <c r="F3254" t="str">
        <f t="shared" si="1686"/>
        <v>0.980551793011855+0.117348776183417i</v>
      </c>
      <c r="G3254" t="str">
        <f t="shared" si="1681"/>
        <v>0.980551793011855+0.117348776183417i</v>
      </c>
      <c r="H3254" t="str">
        <f t="shared" si="1687"/>
        <v>11.472076491418+1.73620126575283i</v>
      </c>
      <c r="I3254" t="str">
        <f t="shared" si="1688"/>
        <v>5183.62787842316i</v>
      </c>
      <c r="J3254" t="str">
        <f t="shared" si="1682"/>
        <v>-6654.16110017328+1105.34851499035i</v>
      </c>
      <c r="K3254" t="str">
        <f t="shared" si="1689"/>
        <v>0.125928764549535-0.758086951847679i</v>
      </c>
      <c r="L3254" t="str">
        <f t="shared" si="1690"/>
        <v>0.0323611902432425-0.160998173598572i</v>
      </c>
      <c r="M3254" t="str">
        <f t="shared" si="1691"/>
        <v>0.158289954792777-0.919085125446251i</v>
      </c>
      <c r="N3254" t="str">
        <f t="shared" si="1692"/>
        <v>-16.8743687915608i</v>
      </c>
      <c r="O3254" t="str">
        <f t="shared" si="1693"/>
        <v>-0.39345877303635+0.919342261576574i</v>
      </c>
      <c r="P3254" t="str">
        <f t="shared" si="1694"/>
        <v>1.39345877303635-0.919342261576574i</v>
      </c>
      <c r="Q3254" t="str">
        <f t="shared" si="1695"/>
        <v>-1.39345877303635+17.7937110531374i</v>
      </c>
      <c r="R3254" t="str">
        <f t="shared" si="1696"/>
        <v>-0.0574471361088579-0.0738130766155196i</v>
      </c>
      <c r="S3254" t="str">
        <f t="shared" si="1697"/>
        <v>1.85178258343603i</v>
      </c>
      <c r="T3254" t="str">
        <f t="shared" si="1698"/>
        <v>0.136685769706448-0.106379606114662i</v>
      </c>
      <c r="U3254" t="e">
        <f t="shared" si="1699"/>
        <v>#DIV/0!</v>
      </c>
      <c r="V3254" t="str">
        <f t="shared" si="1700"/>
        <v>0.0000833333333333333-0.000200953210974615i</v>
      </c>
      <c r="W3254" t="e">
        <f t="shared" si="1701"/>
        <v>#DIV/0!</v>
      </c>
      <c r="X3254" t="e">
        <f t="shared" si="1702"/>
        <v>#DIV/0!</v>
      </c>
      <c r="Y3254" t="str">
        <f t="shared" si="1703"/>
        <v>0.00096+5.6397871317244i</v>
      </c>
      <c r="Z3254" t="e">
        <f t="shared" si="1704"/>
        <v>#DIV/0!</v>
      </c>
      <c r="AA3254" t="e">
        <f t="shared" si="1705"/>
        <v>#DIV/0!</v>
      </c>
      <c r="AB3254" t="str">
        <f t="shared" si="1706"/>
        <v>0.0779976980606331-0.0607039373254454i</v>
      </c>
      <c r="AC3254" t="str">
        <f t="shared" si="1707"/>
        <v>0.95655416624812-0.0812953476015641i</v>
      </c>
      <c r="AD3254" t="str">
        <f t="shared" si="1708"/>
        <v>0.0863102819794172-0.056125742634018i</v>
      </c>
      <c r="AE3254" t="e">
        <f t="shared" si="1709"/>
        <v>#DIV/0!</v>
      </c>
      <c r="AF3254" t="str">
        <f t="shared" si="1710"/>
        <v>-18.991788900957-2.6179248512985i</v>
      </c>
      <c r="AG3254" t="e">
        <f t="shared" si="1711"/>
        <v>#DIV/0!</v>
      </c>
      <c r="AH3254" t="e">
        <f t="shared" si="1712"/>
        <v>#DIV/0!</v>
      </c>
      <c r="AI3254" t="e">
        <f t="shared" si="1713"/>
        <v>#DIV/0!</v>
      </c>
      <c r="AJ3254" t="e">
        <f t="shared" si="1714"/>
        <v>#DIV/0!</v>
      </c>
      <c r="AK3254"/>
      <c r="AL3254"/>
      <c r="AM3254"/>
      <c r="AN3254"/>
    </row>
    <row r="3255" spans="1:40" x14ac:dyDescent="0.3">
      <c r="A3255"/>
      <c r="B3255">
        <f t="shared" si="1715"/>
        <v>1321000</v>
      </c>
      <c r="C3255" s="186" t="str">
        <f t="shared" si="1683"/>
        <v>-0.000279847572617821+0.00233964793629702i</v>
      </c>
      <c r="D3255" s="158" t="str">
        <f t="shared" si="1684"/>
        <v>-7.51992887811653-0.881091966987703i</v>
      </c>
      <c r="E3255" t="str">
        <f t="shared" si="1685"/>
        <v>54.2550255434496-1202.358338522i</v>
      </c>
      <c r="F3255" t="str">
        <f t="shared" si="1686"/>
        <v>0.980580440877364+0.117264687108606i</v>
      </c>
      <c r="G3255" t="str">
        <f t="shared" si="1681"/>
        <v>0.980580440877364+0.117264687108606i</v>
      </c>
      <c r="H3255" t="str">
        <f t="shared" si="1687"/>
        <v>11.4724941074161+1.73495590098092i</v>
      </c>
      <c r="I3255" t="str">
        <f t="shared" si="1688"/>
        <v>5187.55486924014i</v>
      </c>
      <c r="J3255" t="str">
        <f t="shared" si="1682"/>
        <v>-6664.24849713469+1106.18590022898i</v>
      </c>
      <c r="K3255" t="str">
        <f t="shared" si="1689"/>
        <v>0.12574323452761-0.757543701788298i</v>
      </c>
      <c r="L3255" t="str">
        <f t="shared" si="1690"/>
        <v>0.0323141129553143-0.160885753150094i</v>
      </c>
      <c r="M3255" t="str">
        <f t="shared" si="1691"/>
        <v>0.158057347482924-0.918429454938392i</v>
      </c>
      <c r="N3255" t="str">
        <f t="shared" si="1692"/>
        <v>-16.8871524042817i</v>
      </c>
      <c r="O3255" t="str">
        <f t="shared" si="1693"/>
        <v>-0.381674428477714+0.924296830377672i</v>
      </c>
      <c r="P3255" t="str">
        <f t="shared" si="1694"/>
        <v>1.38167442847771-0.924296830377672i</v>
      </c>
      <c r="Q3255" t="str">
        <f t="shared" si="1695"/>
        <v>-1.38167442847771+17.8114492346594i</v>
      </c>
      <c r="R3255" t="str">
        <f t="shared" si="1696"/>
        <v>-0.0575644739135734-0.0731068567036485i</v>
      </c>
      <c r="S3255" t="str">
        <f t="shared" si="1697"/>
        <v>1.85318544902955i</v>
      </c>
      <c r="T3255" t="str">
        <f t="shared" si="1698"/>
        <v>0.13548056306749-0.106677645437675i</v>
      </c>
      <c r="U3255" t="e">
        <f t="shared" si="1699"/>
        <v>#DIV/0!</v>
      </c>
      <c r="V3255" t="str">
        <f t="shared" si="1700"/>
        <v>0.0000833333333333333-0.000200801088937541i</v>
      </c>
      <c r="W3255" t="e">
        <f t="shared" si="1701"/>
        <v>#DIV/0!</v>
      </c>
      <c r="X3255" t="e">
        <f t="shared" si="1702"/>
        <v>#DIV/0!</v>
      </c>
      <c r="Y3255" t="str">
        <f t="shared" si="1703"/>
        <v>0.00096+5.64405969773328i</v>
      </c>
      <c r="Z3255" t="e">
        <f t="shared" si="1704"/>
        <v>#DIV/0!</v>
      </c>
      <c r="AA3255" t="e">
        <f t="shared" si="1705"/>
        <v>#DIV/0!</v>
      </c>
      <c r="AB3255" t="str">
        <f t="shared" si="1706"/>
        <v>0.0773099648479658-0.0608740090247634i</v>
      </c>
      <c r="AC3255" t="str">
        <f t="shared" si="1707"/>
        <v>0.956310925049339-0.0806253332737292i</v>
      </c>
      <c r="AD3255" t="str">
        <f t="shared" si="1708"/>
        <v>0.0856001032748812-0.0564382051446038i</v>
      </c>
      <c r="AE3255" t="e">
        <f t="shared" si="1709"/>
        <v>#DIV/0!</v>
      </c>
      <c r="AF3255" t="str">
        <f t="shared" si="1710"/>
        <v>-18.9924229855326-2.61604786796862i</v>
      </c>
      <c r="AG3255" t="e">
        <f t="shared" si="1711"/>
        <v>#DIV/0!</v>
      </c>
      <c r="AH3255" t="e">
        <f t="shared" si="1712"/>
        <v>#DIV/0!</v>
      </c>
      <c r="AI3255" t="e">
        <f t="shared" si="1713"/>
        <v>#DIV/0!</v>
      </c>
      <c r="AJ3255" t="e">
        <f t="shared" si="1714"/>
        <v>#DIV/0!</v>
      </c>
      <c r="AK3255"/>
      <c r="AL3255"/>
      <c r="AM3255"/>
      <c r="AN3255"/>
    </row>
    <row r="3256" spans="1:40" x14ac:dyDescent="0.3">
      <c r="A3256"/>
      <c r="B3256">
        <f t="shared" si="1715"/>
        <v>1322000</v>
      </c>
      <c r="C3256" s="186" t="str">
        <f t="shared" si="1683"/>
        <v>-0.000279435642149004+0.00233794631931607i</v>
      </c>
      <c r="D3256" s="158" t="str">
        <f t="shared" si="1684"/>
        <v>-7.5201448731074-0.880461225610935i</v>
      </c>
      <c r="E3256" t="str">
        <f t="shared" si="1685"/>
        <v>54.1731428414415-1201.45253108942i</v>
      </c>
      <c r="F3256" t="str">
        <f t="shared" si="1686"/>
        <v>0.980609026067512+0.117180714877264i</v>
      </c>
      <c r="G3256" t="str">
        <f t="shared" si="1681"/>
        <v>0.980609026067512+0.117180714877264i</v>
      </c>
      <c r="H3256" t="str">
        <f t="shared" si="1687"/>
        <v>11.4729108096342+1.73371226954698i</v>
      </c>
      <c r="I3256" t="str">
        <f t="shared" si="1688"/>
        <v>5191.48186005713i</v>
      </c>
      <c r="J3256" t="str">
        <f t="shared" si="1682"/>
        <v>-6674.34353316991+1107.02328546761i</v>
      </c>
      <c r="K3256" t="str">
        <f t="shared" si="1689"/>
        <v>0.125558110501563-0.757001206626977i</v>
      </c>
      <c r="L3256" t="str">
        <f t="shared" si="1690"/>
        <v>0.0322671369434846-0.160773482451888i</v>
      </c>
      <c r="M3256" t="str">
        <f t="shared" si="1691"/>
        <v>0.157825247445048-0.917774689078865i</v>
      </c>
      <c r="N3256" t="str">
        <f t="shared" si="1692"/>
        <v>-16.8999360170026i</v>
      </c>
      <c r="O3256" t="str">
        <f t="shared" si="1693"/>
        <v>-0.36982771124554+0.929100351950684i</v>
      </c>
      <c r="P3256" t="str">
        <f t="shared" si="1694"/>
        <v>1.36982771124554-0.929100351950684i</v>
      </c>
      <c r="Q3256" t="str">
        <f t="shared" si="1695"/>
        <v>-1.36982771124554+17.8290363689533i</v>
      </c>
      <c r="R3256" t="str">
        <f t="shared" si="1696"/>
        <v>-0.0576742336882853-0.072400096169093i</v>
      </c>
      <c r="S3256" t="str">
        <f t="shared" si="1697"/>
        <v>1.85458831462306i</v>
      </c>
      <c r="T3256" t="str">
        <f t="shared" si="1698"/>
        <v>0.134272372332786-0.106961959853134i</v>
      </c>
      <c r="U3256" t="e">
        <f t="shared" si="1699"/>
        <v>#DIV/0!</v>
      </c>
      <c r="V3256" t="str">
        <f t="shared" si="1700"/>
        <v>0.0000833333333333333-0.000200649197039707i</v>
      </c>
      <c r="W3256" t="e">
        <f t="shared" si="1701"/>
        <v>#DIV/0!</v>
      </c>
      <c r="X3256" t="e">
        <f t="shared" si="1702"/>
        <v>#DIV/0!</v>
      </c>
      <c r="Y3256" t="str">
        <f t="shared" si="1703"/>
        <v>0.00096+5.64833226374216i</v>
      </c>
      <c r="Z3256" t="e">
        <f t="shared" si="1704"/>
        <v>#DIV/0!</v>
      </c>
      <c r="AA3256" t="e">
        <f t="shared" si="1705"/>
        <v>#DIV/0!</v>
      </c>
      <c r="AB3256" t="str">
        <f t="shared" si="1706"/>
        <v>0.0766205288055198-0.0610362488100672i</v>
      </c>
      <c r="AC3256" t="str">
        <f t="shared" si="1707"/>
        <v>0.956075129643902-0.0799534430731105i</v>
      </c>
      <c r="AD3256" t="str">
        <f t="shared" si="1708"/>
        <v>0.084885822403939-0.0567417071720978i</v>
      </c>
      <c r="AE3256" t="e">
        <f t="shared" si="1709"/>
        <v>#DIV/0!</v>
      </c>
      <c r="AF3256" t="str">
        <f t="shared" si="1710"/>
        <v>-18.9930556827416-2.61417349515791i</v>
      </c>
      <c r="AG3256" t="e">
        <f t="shared" si="1711"/>
        <v>#DIV/0!</v>
      </c>
      <c r="AH3256" t="e">
        <f t="shared" si="1712"/>
        <v>#DIV/0!</v>
      </c>
      <c r="AI3256" t="e">
        <f t="shared" si="1713"/>
        <v>#DIV/0!</v>
      </c>
      <c r="AJ3256" t="e">
        <f t="shared" si="1714"/>
        <v>#DIV/0!</v>
      </c>
      <c r="AK3256"/>
      <c r="AL3256"/>
      <c r="AM3256"/>
      <c r="AN3256"/>
    </row>
    <row r="3257" spans="1:40" x14ac:dyDescent="0.3">
      <c r="A3257"/>
      <c r="B3257">
        <f t="shared" si="1715"/>
        <v>1323000</v>
      </c>
      <c r="C3257" s="186" t="str">
        <f t="shared" si="1683"/>
        <v>-0.000279024612265059+0.00233624712578965i</v>
      </c>
      <c r="D3257" s="158" t="str">
        <f t="shared" si="1684"/>
        <v>-7.52036039587919-0.879831359652409i</v>
      </c>
      <c r="E3257" t="str">
        <f t="shared" si="1685"/>
        <v>54.0914452427695-1200.5480846403i</v>
      </c>
      <c r="F3257" t="str">
        <f t="shared" si="1686"/>
        <v>0.980637548763281+0.117096859254365i</v>
      </c>
      <c r="G3257" t="str">
        <f t="shared" si="1681"/>
        <v>0.980637548763281+0.117096859254365i</v>
      </c>
      <c r="H3257" t="str">
        <f t="shared" si="1687"/>
        <v>11.4733266007116+1.73247036795543i</v>
      </c>
      <c r="I3257" t="str">
        <f t="shared" si="1688"/>
        <v>5195.40885087412i</v>
      </c>
      <c r="J3257" t="str">
        <f t="shared" si="1682"/>
        <v>-6684.44620827893+1107.86067070623i</v>
      </c>
      <c r="K3257" t="str">
        <f t="shared" si="1689"/>
        <v>0.125373391298673-0.756459464845208i</v>
      </c>
      <c r="L3257" t="str">
        <f t="shared" si="1690"/>
        <v>0.0322202619215149-0.160661361221789i</v>
      </c>
      <c r="M3257" t="str">
        <f t="shared" si="1691"/>
        <v>0.157593653220188-0.917120826066997i</v>
      </c>
      <c r="N3257" t="str">
        <f t="shared" si="1692"/>
        <v>-16.9127196297235i</v>
      </c>
      <c r="O3257" t="str">
        <f t="shared" si="1693"/>
        <v>-0.357920557312926+0.933752041311185i</v>
      </c>
      <c r="P3257" t="str">
        <f t="shared" si="1694"/>
        <v>1.35792055731293-0.933752041311185i</v>
      </c>
      <c r="Q3257" t="str">
        <f t="shared" si="1695"/>
        <v>-1.35792055731293+17.8464716710347i</v>
      </c>
      <c r="R3257" t="str">
        <f t="shared" si="1696"/>
        <v>-0.0577764211232938-0.0716928696565969i</v>
      </c>
      <c r="S3257" t="str">
        <f t="shared" si="1697"/>
        <v>1.85599118021656i</v>
      </c>
      <c r="T3257" t="str">
        <f t="shared" si="1698"/>
        <v>0.133061333767059-0.107232528029311i</v>
      </c>
      <c r="U3257" t="e">
        <f t="shared" si="1699"/>
        <v>#DIV/0!</v>
      </c>
      <c r="V3257" t="str">
        <f t="shared" si="1700"/>
        <v>0.0000833333333333333-0.000200497534759254i</v>
      </c>
      <c r="W3257" t="e">
        <f t="shared" si="1701"/>
        <v>#DIV/0!</v>
      </c>
      <c r="X3257" t="e">
        <f t="shared" si="1702"/>
        <v>#DIV/0!</v>
      </c>
      <c r="Y3257" t="str">
        <f t="shared" si="1703"/>
        <v>0.00096+5.65260482975104i</v>
      </c>
      <c r="Z3257" t="e">
        <f t="shared" si="1704"/>
        <v>#DIV/0!</v>
      </c>
      <c r="AA3257" t="e">
        <f t="shared" si="1705"/>
        <v>#DIV/0!</v>
      </c>
      <c r="AB3257" t="str">
        <f t="shared" si="1706"/>
        <v>0.0759294676907292-0.061190644508724i</v>
      </c>
      <c r="AC3257" t="str">
        <f t="shared" si="1707"/>
        <v>0.955846787761033-0.0792797533423766i</v>
      </c>
      <c r="AD3257" t="str">
        <f t="shared" si="1708"/>
        <v>0.0841675507330141-0.0570361929811794i</v>
      </c>
      <c r="AE3257" t="e">
        <f t="shared" si="1709"/>
        <v>#DIV/0!</v>
      </c>
      <c r="AF3257" t="str">
        <f t="shared" si="1710"/>
        <v>-18.9936869965908-2.61230172760784i</v>
      </c>
      <c r="AG3257" t="e">
        <f t="shared" si="1711"/>
        <v>#DIV/0!</v>
      </c>
      <c r="AH3257" t="e">
        <f t="shared" si="1712"/>
        <v>#DIV/0!</v>
      </c>
      <c r="AI3257" t="e">
        <f t="shared" si="1713"/>
        <v>#DIV/0!</v>
      </c>
      <c r="AJ3257" t="e">
        <f t="shared" si="1714"/>
        <v>#DIV/0!</v>
      </c>
      <c r="AK3257"/>
      <c r="AL3257"/>
      <c r="AM3257"/>
      <c r="AN3257"/>
    </row>
    <row r="3258" spans="1:40" x14ac:dyDescent="0.3">
      <c r="A3258"/>
      <c r="B3258">
        <f t="shared" si="1715"/>
        <v>1324000</v>
      </c>
      <c r="C3258" s="186" t="str">
        <f t="shared" si="1683"/>
        <v>-0.000278614480367221+0.00233455035065593i</v>
      </c>
      <c r="D3258" s="158" t="str">
        <f t="shared" si="1684"/>
        <v>-7.52057544779467-0.879202367353751i</v>
      </c>
      <c r="E3258" t="str">
        <f t="shared" si="1685"/>
        <v>54.0099321903058-1199.64499611592i</v>
      </c>
      <c r="F3258" t="str">
        <f t="shared" si="1686"/>
        <v>0.980666009145024+0.117013120005493i</v>
      </c>
      <c r="G3258" t="str">
        <f t="shared" si="1681"/>
        <v>0.980666009145024+0.117013120005493i</v>
      </c>
      <c r="H3258" t="str">
        <f t="shared" si="1687"/>
        <v>11.4737414832781+1.73123019271983i</v>
      </c>
      <c r="I3258" t="str">
        <f t="shared" si="1688"/>
        <v>5199.33584169111i</v>
      </c>
      <c r="J3258" t="str">
        <f t="shared" si="1682"/>
        <v>-6694.55652246175+1108.69805594486i</v>
      </c>
      <c r="K3258" t="str">
        <f t="shared" si="1689"/>
        <v>0.125189075750414-0.755918474928375i</v>
      </c>
      <c r="L3258" t="str">
        <f t="shared" si="1690"/>
        <v>0.0321734876041622-0.160549389178284i</v>
      </c>
      <c r="M3258" t="str">
        <f t="shared" si="1691"/>
        <v>0.157362563354576-0.916467864106659i</v>
      </c>
      <c r="N3258" t="str">
        <f t="shared" si="1692"/>
        <v>-16.9255032424443i</v>
      </c>
      <c r="O3258" t="str">
        <f t="shared" si="1693"/>
        <v>-0.345954912529548+0.938251138286905i</v>
      </c>
      <c r="P3258" t="str">
        <f t="shared" si="1694"/>
        <v>1.34595491252955-0.938251138286905i</v>
      </c>
      <c r="Q3258" t="str">
        <f t="shared" si="1695"/>
        <v>-1.34595491252955+17.8637543807312i</v>
      </c>
      <c r="R3258" t="str">
        <f t="shared" si="1696"/>
        <v>-0.0578710423535493-0.070985251574461i</v>
      </c>
      <c r="S3258" t="str">
        <f t="shared" si="1697"/>
        <v>1.85739404581007i</v>
      </c>
      <c r="T3258" t="str">
        <f t="shared" si="1698"/>
        <v>0.131847583614734-0.107489329492305i</v>
      </c>
      <c r="U3258" t="e">
        <f t="shared" si="1699"/>
        <v>#DIV/0!</v>
      </c>
      <c r="V3258" t="str">
        <f t="shared" si="1700"/>
        <v>0.0000833333333333333-0.000200346101575901i</v>
      </c>
      <c r="W3258" t="e">
        <f t="shared" si="1701"/>
        <v>#DIV/0!</v>
      </c>
      <c r="X3258" t="e">
        <f t="shared" si="1702"/>
        <v>#DIV/0!</v>
      </c>
      <c r="Y3258" t="str">
        <f t="shared" si="1703"/>
        <v>0.00096+5.65687739575992i</v>
      </c>
      <c r="Z3258" t="e">
        <f t="shared" si="1704"/>
        <v>#DIV/0!</v>
      </c>
      <c r="AA3258" t="e">
        <f t="shared" si="1705"/>
        <v>#DIV/0!</v>
      </c>
      <c r="AB3258" t="str">
        <f t="shared" si="1706"/>
        <v>0.0752368592494451-0.0613371844376072i</v>
      </c>
      <c r="AC3258" t="str">
        <f t="shared" si="1707"/>
        <v>0.95562590661839-0.0786043402704866i</v>
      </c>
      <c r="AD3258" t="str">
        <f t="shared" si="1708"/>
        <v>0.0834454004350083-0.0573216081820617i</v>
      </c>
      <c r="AE3258" t="e">
        <f t="shared" si="1709"/>
        <v>#DIV/0!</v>
      </c>
      <c r="AF3258" t="str">
        <f t="shared" si="1710"/>
        <v>-18.9943169310728-2.61043256007358i</v>
      </c>
      <c r="AG3258" t="e">
        <f t="shared" si="1711"/>
        <v>#DIV/0!</v>
      </c>
      <c r="AH3258" t="e">
        <f t="shared" si="1712"/>
        <v>#DIV/0!</v>
      </c>
      <c r="AI3258" t="e">
        <f t="shared" si="1713"/>
        <v>#DIV/0!</v>
      </c>
      <c r="AJ3258" t="e">
        <f t="shared" si="1714"/>
        <v>#DIV/0!</v>
      </c>
      <c r="AK3258"/>
      <c r="AL3258"/>
      <c r="AM3258"/>
      <c r="AN3258"/>
    </row>
    <row r="3259" spans="1:40" x14ac:dyDescent="0.3">
      <c r="A3259"/>
      <c r="B3259">
        <f t="shared" si="1715"/>
        <v>1325000</v>
      </c>
      <c r="C3259" s="186" t="str">
        <f t="shared" si="1683"/>
        <v>-0.00027820524386597+0.0023328559888668i</v>
      </c>
      <c r="D3259" s="158" t="str">
        <f t="shared" si="1684"/>
        <v>-7.52079003021154-0.878574246960989i</v>
      </c>
      <c r="E3259" t="str">
        <f t="shared" si="1685"/>
        <v>53.9286031290173-1198.7432624667i</v>
      </c>
      <c r="F3259" t="str">
        <f t="shared" si="1686"/>
        <v>0.980694407392422+0.116929496896822i</v>
      </c>
      <c r="G3259" t="str">
        <f t="shared" si="1681"/>
        <v>0.980694407392422+0.116929496896822i</v>
      </c>
      <c r="H3259" t="str">
        <f t="shared" si="1687"/>
        <v>11.4741554599539+1.72999174036251i</v>
      </c>
      <c r="I3259" t="str">
        <f t="shared" si="1688"/>
        <v>5203.2628325081i</v>
      </c>
      <c r="J3259" t="str">
        <f t="shared" si="1682"/>
        <v>-6704.67447571839+1109.5354411835i</v>
      </c>
      <c r="K3259" t="str">
        <f t="shared" si="1689"/>
        <v>0.125005162692429-0.75537823536575i</v>
      </c>
      <c r="L3259" t="str">
        <f t="shared" si="1690"/>
        <v>0.0321268137071751-0.160437566040512i</v>
      </c>
      <c r="M3259" t="str">
        <f t="shared" si="1691"/>
        <v>0.157131976399604-0.915815801406262i</v>
      </c>
      <c r="N3259" t="str">
        <f t="shared" si="1692"/>
        <v>-16.9382868551652i</v>
      </c>
      <c r="O3259" t="str">
        <f t="shared" si="1693"/>
        <v>-0.333932732303281+0.942596907642108i</v>
      </c>
      <c r="P3259" t="str">
        <f t="shared" si="1694"/>
        <v>1.33393273230328-0.942596907642108i</v>
      </c>
      <c r="Q3259" t="str">
        <f t="shared" si="1695"/>
        <v>-1.33393273230328+17.8808837628073i</v>
      </c>
      <c r="R3259" t="str">
        <f t="shared" si="1696"/>
        <v>-0.0579581039546367-0.0702773160994289i</v>
      </c>
      <c r="S3259" t="str">
        <f t="shared" si="1697"/>
        <v>1.85879691140359i</v>
      </c>
      <c r="T3259" t="str">
        <f t="shared" si="1698"/>
        <v>0.130631258107352-0.107732344621687i</v>
      </c>
      <c r="U3259" t="e">
        <f t="shared" si="1699"/>
        <v>#DIV/0!</v>
      </c>
      <c r="V3259" t="str">
        <f t="shared" si="1700"/>
        <v>0.0000833333333333333-0.000200194896970938i</v>
      </c>
      <c r="W3259" t="e">
        <f t="shared" si="1701"/>
        <v>#DIV/0!</v>
      </c>
      <c r="X3259" t="e">
        <f t="shared" si="1702"/>
        <v>#DIV/0!</v>
      </c>
      <c r="Y3259" t="str">
        <f t="shared" si="1703"/>
        <v>0.00096+5.66114996176881i</v>
      </c>
      <c r="Z3259" t="e">
        <f t="shared" si="1704"/>
        <v>#DIV/0!</v>
      </c>
      <c r="AA3259" t="e">
        <f t="shared" si="1705"/>
        <v>#DIV/0!</v>
      </c>
      <c r="AB3259" t="str">
        <f t="shared" si="1706"/>
        <v>0.0745427812201669-0.0614758574006114i</v>
      </c>
      <c r="AC3259" t="str">
        <f t="shared" si="1707"/>
        <v>0.95541249292697-0.0779272798964171i</v>
      </c>
      <c r="AD3259" t="str">
        <f t="shared" si="1708"/>
        <v>0.0827194844739708-0.0575978997433178i</v>
      </c>
      <c r="AE3259" t="e">
        <f t="shared" si="1709"/>
        <v>#DIV/0!</v>
      </c>
      <c r="AF3259" t="str">
        <f t="shared" si="1710"/>
        <v>-18.9949454901654-2.6085659873235i</v>
      </c>
      <c r="AG3259" t="e">
        <f t="shared" si="1711"/>
        <v>#DIV/0!</v>
      </c>
      <c r="AH3259" t="e">
        <f t="shared" si="1712"/>
        <v>#DIV/0!</v>
      </c>
      <c r="AI3259" t="e">
        <f t="shared" si="1713"/>
        <v>#DIV/0!</v>
      </c>
      <c r="AJ3259" t="e">
        <f t="shared" si="1714"/>
        <v>#DIV/0!</v>
      </c>
      <c r="AK3259"/>
      <c r="AL3259"/>
      <c r="AM3259"/>
      <c r="AN3259"/>
    </row>
    <row r="3260" spans="1:40" x14ac:dyDescent="0.3">
      <c r="A3260"/>
      <c r="B3260">
        <f t="shared" si="1715"/>
        <v>1326000</v>
      </c>
      <c r="C3260" s="186" t="str">
        <f t="shared" si="1683"/>
        <v>-0.000277796900181047+0.00233116403538786i</v>
      </c>
      <c r="D3260" s="158" t="str">
        <f t="shared" si="1684"/>
        <v>-7.52100414448272-0.877946996724712i</v>
      </c>
      <c r="E3260" t="str">
        <f t="shared" si="1685"/>
        <v>53.8474575059544-1197.84288065219i</v>
      </c>
      <c r="F3260" t="str">
        <f t="shared" si="1686"/>
        <v>0.980722743684521+0.116845989695133i</v>
      </c>
      <c r="G3260" t="str">
        <f t="shared" si="1681"/>
        <v>0.980722743684521+0.116845989695133i</v>
      </c>
      <c r="H3260" t="str">
        <f t="shared" si="1687"/>
        <v>11.4745685333499+1.72875500741491i</v>
      </c>
      <c r="I3260" t="str">
        <f t="shared" si="1688"/>
        <v>5207.18982332508i</v>
      </c>
      <c r="J3260" t="str">
        <f t="shared" si="1682"/>
        <v>-6714.80006804883+1110.37282642213i</v>
      </c>
      <c r="K3260" t="str">
        <f t="shared" si="1689"/>
        <v>0.124821650964514-0.75483874465048i</v>
      </c>
      <c r="L3260" t="str">
        <f t="shared" si="1690"/>
        <v>0.0320802399472895-0.160325891528263i</v>
      </c>
      <c r="M3260" t="str">
        <f t="shared" si="1691"/>
        <v>0.156901890911804-0.915164636178743i</v>
      </c>
      <c r="N3260" t="str">
        <f t="shared" si="1692"/>
        <v>-16.9510704678861i</v>
      </c>
      <c r="O3260" t="str">
        <f t="shared" si="1693"/>
        <v>-0.321855981281219+0.946788639197526i</v>
      </c>
      <c r="P3260" t="str">
        <f t="shared" si="1694"/>
        <v>1.32185598128122-0.946788639197526i</v>
      </c>
      <c r="Q3260" t="str">
        <f t="shared" si="1695"/>
        <v>-1.32185598128122+17.8978591070836i</v>
      </c>
      <c r="R3260" t="str">
        <f t="shared" si="1696"/>
        <v>-0.0580376129389993-0.0695691371816487i</v>
      </c>
      <c r="S3260" t="str">
        <f t="shared" si="1697"/>
        <v>1.8601997769971i</v>
      </c>
      <c r="T3260" t="str">
        <f t="shared" si="1698"/>
        <v>0.129412493471184-0.10796155464657i</v>
      </c>
      <c r="U3260" t="e">
        <f t="shared" si="1699"/>
        <v>#DIV/0!</v>
      </c>
      <c r="V3260" t="str">
        <f t="shared" si="1700"/>
        <v>0.0000833333333333333-0.000200043920427219i</v>
      </c>
      <c r="W3260" t="e">
        <f t="shared" si="1701"/>
        <v>#DIV/0!</v>
      </c>
      <c r="X3260" t="e">
        <f t="shared" si="1702"/>
        <v>#DIV/0!</v>
      </c>
      <c r="Y3260" t="str">
        <f t="shared" si="1703"/>
        <v>0.00096+5.66542252777769i</v>
      </c>
      <c r="Z3260" t="e">
        <f t="shared" si="1704"/>
        <v>#DIV/0!</v>
      </c>
      <c r="AA3260" t="e">
        <f t="shared" si="1705"/>
        <v>#DIV/0!</v>
      </c>
      <c r="AB3260" t="str">
        <f t="shared" si="1706"/>
        <v>0.0738473113383865-0.0616066526864096i</v>
      </c>
      <c r="AC3260" t="str">
        <f t="shared" si="1707"/>
        <v>0.955206552895797-0.0772486481130173i</v>
      </c>
      <c r="AD3260" t="str">
        <f t="shared" si="1708"/>
        <v>0.0819899165896106-0.0578650160045467i</v>
      </c>
      <c r="AE3260" t="e">
        <f t="shared" si="1709"/>
        <v>#DIV/0!</v>
      </c>
      <c r="AF3260" t="str">
        <f t="shared" si="1710"/>
        <v>-18.9955726778326-2.60670200413962i</v>
      </c>
      <c r="AG3260" t="e">
        <f t="shared" si="1711"/>
        <v>#DIV/0!</v>
      </c>
      <c r="AH3260" t="e">
        <f t="shared" si="1712"/>
        <v>#DIV/0!</v>
      </c>
      <c r="AI3260" t="e">
        <f t="shared" si="1713"/>
        <v>#DIV/0!</v>
      </c>
      <c r="AJ3260" t="e">
        <f t="shared" si="1714"/>
        <v>#DIV/0!</v>
      </c>
      <c r="AK3260"/>
      <c r="AL3260"/>
      <c r="AM3260"/>
      <c r="AN3260"/>
    </row>
    <row r="3261" spans="1:40" x14ac:dyDescent="0.3">
      <c r="A3261"/>
      <c r="B3261">
        <f t="shared" si="1715"/>
        <v>1327000</v>
      </c>
      <c r="C3261" s="186" t="str">
        <f t="shared" si="1683"/>
        <v>-0.000277389446741387+0.00232947448519842i</v>
      </c>
      <c r="D3261" s="158" t="str">
        <f t="shared" si="1684"/>
        <v>-7.52121779195649-0.877320614899995i</v>
      </c>
      <c r="E3261" t="str">
        <f t="shared" si="1685"/>
        <v>53.7664947702404-1196.94384764096i</v>
      </c>
      <c r="F3261" t="str">
        <f t="shared" si="1686"/>
        <v>0.980751018199757+0.116762598167806i</v>
      </c>
      <c r="G3261" t="str">
        <f t="shared" si="1681"/>
        <v>0.980751018199757+0.116762598167806i</v>
      </c>
      <c r="H3261" t="str">
        <f t="shared" si="1687"/>
        <v>11.474980706068+1.72751999041738i</v>
      </c>
      <c r="I3261" t="str">
        <f t="shared" si="1688"/>
        <v>5211.11681414207i</v>
      </c>
      <c r="J3261" t="str">
        <f t="shared" si="1682"/>
        <v>-6724.93329945308+1111.21021166075i</v>
      </c>
      <c r="K3261" t="str">
        <f t="shared" si="1689"/>
        <v>0.124638539410606-0.754300001279576i</v>
      </c>
      <c r="L3261" t="str">
        <f t="shared" si="1690"/>
        <v>0.0320337660422249-0.160214365361972i</v>
      </c>
      <c r="M3261" t="str">
        <f t="shared" si="1691"/>
        <v>0.156672305452831-0.914514366641548i</v>
      </c>
      <c r="N3261" t="str">
        <f t="shared" si="1692"/>
        <v>-16.963854080607i</v>
      </c>
      <c r="O3261" t="str">
        <f t="shared" si="1693"/>
        <v>-0.309726633028252+0.950825647946553i</v>
      </c>
      <c r="P3261" t="str">
        <f t="shared" si="1694"/>
        <v>1.30972663302825-0.950825647946553i</v>
      </c>
      <c r="Q3261" t="str">
        <f t="shared" si="1695"/>
        <v>-1.30972663302825+17.9146797285536i</v>
      </c>
      <c r="R3261" t="str">
        <f t="shared" si="1696"/>
        <v>-0.058109576752413-0.0688607885495933i</v>
      </c>
      <c r="S3261" t="str">
        <f t="shared" si="1697"/>
        <v>1.86160264259062i</v>
      </c>
      <c r="T3261" t="str">
        <f t="shared" si="1698"/>
        <v>0.128191425934797-0.108176941642115i</v>
      </c>
      <c r="U3261" t="e">
        <f t="shared" si="1699"/>
        <v>#DIV/0!</v>
      </c>
      <c r="V3261" t="str">
        <f t="shared" si="1700"/>
        <v>0.0000833333333333333-0.000199893171429158i</v>
      </c>
      <c r="W3261" t="e">
        <f t="shared" si="1701"/>
        <v>#DIV/0!</v>
      </c>
      <c r="X3261" t="e">
        <f t="shared" si="1702"/>
        <v>#DIV/0!</v>
      </c>
      <c r="Y3261" t="str">
        <f t="shared" si="1703"/>
        <v>0.00096+5.66969509378657i</v>
      </c>
      <c r="Z3261" t="e">
        <f t="shared" si="1704"/>
        <v>#DIV/0!</v>
      </c>
      <c r="AA3261" t="e">
        <f t="shared" si="1705"/>
        <v>#DIV/0!</v>
      </c>
      <c r="AB3261" t="str">
        <f t="shared" si="1706"/>
        <v>0.073150527340906-0.0617295600664593i</v>
      </c>
      <c r="AC3261" t="str">
        <f t="shared" si="1707"/>
        <v>0.955008092236351-0.0765685206708651i</v>
      </c>
      <c r="AD3261" t="str">
        <f t="shared" si="1708"/>
        <v>0.0812568112815122-0.0581229066889046i</v>
      </c>
      <c r="AE3261" t="e">
        <f t="shared" si="1709"/>
        <v>#DIV/0!</v>
      </c>
      <c r="AF3261" t="str">
        <f t="shared" si="1710"/>
        <v>-18.9961984980245-2.60484060531738i</v>
      </c>
      <c r="AG3261" t="e">
        <f t="shared" si="1711"/>
        <v>#DIV/0!</v>
      </c>
      <c r="AH3261" t="e">
        <f t="shared" si="1712"/>
        <v>#DIV/0!</v>
      </c>
      <c r="AI3261" t="e">
        <f t="shared" si="1713"/>
        <v>#DIV/0!</v>
      </c>
      <c r="AJ3261" t="e">
        <f t="shared" si="1714"/>
        <v>#DIV/0!</v>
      </c>
      <c r="AK3261"/>
      <c r="AL3261"/>
      <c r="AM3261"/>
      <c r="AN3261"/>
    </row>
    <row r="3262" spans="1:40" x14ac:dyDescent="0.3">
      <c r="A3262"/>
      <c r="B3262">
        <f t="shared" si="1715"/>
        <v>1328000</v>
      </c>
      <c r="C3262" s="186" t="str">
        <f t="shared" si="1683"/>
        <v>-0.000276982880985069+0.0023277873332913i</v>
      </c>
      <c r="D3262" s="158" t="str">
        <f t="shared" si="1684"/>
        <v>-7.52143097397595-0.876695099746297i</v>
      </c>
      <c r="E3262" t="str">
        <f t="shared" si="1685"/>
        <v>53.685714373065-1196.04616041066i</v>
      </c>
      <c r="F3262" t="str">
        <f t="shared" si="1686"/>
        <v>0.980779231115878+0.116679322082808i</v>
      </c>
      <c r="G3262" t="str">
        <f t="shared" si="1681"/>
        <v>0.980779231115878+0.116679322082808i</v>
      </c>
      <c r="H3262" t="str">
        <f t="shared" si="1687"/>
        <v>11.4753919807002+1.72628668591904i</v>
      </c>
      <c r="I3262" t="str">
        <f t="shared" si="1688"/>
        <v>5215.04380495906i</v>
      </c>
      <c r="J3262" t="str">
        <f t="shared" si="1682"/>
        <v>-6735.07416993113+1112.04759689938i</v>
      </c>
      <c r="K3262" t="str">
        <f t="shared" si="1689"/>
        <v>0.124455826878764-0.753762003753897i</v>
      </c>
      <c r="L3262" t="str">
        <f t="shared" si="1690"/>
        <v>0.0319873917106801-0.160102987262723i</v>
      </c>
      <c r="M3262" t="str">
        <f t="shared" si="1691"/>
        <v>0.156443218589444-0.91386499101662i</v>
      </c>
      <c r="N3262" t="str">
        <f t="shared" si="1692"/>
        <v>-16.9766376933279i</v>
      </c>
      <c r="O3262" t="str">
        <f t="shared" si="1693"/>
        <v>-0.297546669704622+0.95470727416716i</v>
      </c>
      <c r="P3262" t="str">
        <f t="shared" si="1694"/>
        <v>1.29754666970462-0.95470727416716i</v>
      </c>
      <c r="Q3262" t="str">
        <f t="shared" si="1695"/>
        <v>-1.29754666970462+17.9313449674951i</v>
      </c>
      <c r="R3262" t="str">
        <f t="shared" si="1696"/>
        <v>-0.0581740032707022-0.0681523437150208i</v>
      </c>
      <c r="S3262" t="str">
        <f t="shared" si="1697"/>
        <v>1.86300550818413i</v>
      </c>
      <c r="T3262" t="str">
        <f t="shared" si="1698"/>
        <v>0.126968191736742-0.10837848852644i</v>
      </c>
      <c r="U3262" t="e">
        <f t="shared" si="1699"/>
        <v>#DIV/0!</v>
      </c>
      <c r="V3262" t="str">
        <f t="shared" si="1700"/>
        <v>0.0000833333333333333-0.00019974264946272i</v>
      </c>
      <c r="W3262" t="e">
        <f t="shared" si="1701"/>
        <v>#DIV/0!</v>
      </c>
      <c r="X3262" t="e">
        <f t="shared" si="1702"/>
        <v>#DIV/0!</v>
      </c>
      <c r="Y3262" t="str">
        <f t="shared" si="1703"/>
        <v>0.00096+5.67396765979545i</v>
      </c>
      <c r="Z3262" t="e">
        <f t="shared" si="1704"/>
        <v>#DIV/0!</v>
      </c>
      <c r="AA3262" t="e">
        <f t="shared" si="1705"/>
        <v>#DIV/0!</v>
      </c>
      <c r="AB3262" t="str">
        <f t="shared" si="1706"/>
        <v>0.0724525069702248-0.0618445697932393i</v>
      </c>
      <c r="AC3262" t="str">
        <f t="shared" si="1707"/>
        <v>0.954817116166771-0.07588697318221i</v>
      </c>
      <c r="AD3262" t="str">
        <f t="shared" si="1708"/>
        <v>0.0805202837931602-0.0583715229154618i</v>
      </c>
      <c r="AE3262" t="e">
        <f t="shared" si="1709"/>
        <v>#DIV/0!</v>
      </c>
      <c r="AF3262" t="str">
        <f t="shared" si="1710"/>
        <v>-18.9968229546762-2.60298178566534i</v>
      </c>
      <c r="AG3262" t="e">
        <f t="shared" si="1711"/>
        <v>#DIV/0!</v>
      </c>
      <c r="AH3262" t="e">
        <f t="shared" si="1712"/>
        <v>#DIV/0!</v>
      </c>
      <c r="AI3262" t="e">
        <f t="shared" si="1713"/>
        <v>#DIV/0!</v>
      </c>
      <c r="AJ3262" t="e">
        <f t="shared" si="1714"/>
        <v>#DIV/0!</v>
      </c>
      <c r="AK3262"/>
      <c r="AL3262"/>
      <c r="AM3262"/>
      <c r="AN3262"/>
    </row>
    <row r="3263" spans="1:40" x14ac:dyDescent="0.3">
      <c r="A3263"/>
      <c r="B3263">
        <f t="shared" si="1715"/>
        <v>1329000</v>
      </c>
      <c r="C3263" s="186" t="str">
        <f t="shared" si="1683"/>
        <v>-0.000276577200359315+0.00232610257467302i</v>
      </c>
      <c r="D3263" s="158" t="str">
        <f t="shared" si="1684"/>
        <v>-7.52164369187984-0.876070449527633i</v>
      </c>
      <c r="E3263" t="str">
        <f t="shared" si="1685"/>
        <v>53.6051157676729-1195.14981594794i</v>
      </c>
      <c r="F3263" t="str">
        <f t="shared" si="1686"/>
        <v>0.980807382610055+0.116596161208712i</v>
      </c>
      <c r="G3263" t="str">
        <f t="shared" si="1681"/>
        <v>0.980807382610055+0.116596161208712i</v>
      </c>
      <c r="H3263" t="str">
        <f t="shared" si="1687"/>
        <v>11.4758023598299+1.72505509047806i</v>
      </c>
      <c r="I3263" t="str">
        <f t="shared" si="1688"/>
        <v>5218.97079577604i</v>
      </c>
      <c r="J3263" t="str">
        <f t="shared" si="1682"/>
        <v>-6745.22267948299+1112.88498213801i</v>
      </c>
      <c r="K3263" t="str">
        <f t="shared" si="1689"/>
        <v>0.124273512221143-0.75322475057814i</v>
      </c>
      <c r="L3263" t="str">
        <f t="shared" si="1690"/>
        <v>0.0319411166723291-0.159991756952243i</v>
      </c>
      <c r="M3263" t="str">
        <f t="shared" si="1691"/>
        <v>0.156214628893472-0.913216507530383i</v>
      </c>
      <c r="N3263" t="str">
        <f t="shared" si="1692"/>
        <v>-16.9894213060487i</v>
      </c>
      <c r="O3263" t="str">
        <f t="shared" si="1693"/>
        <v>-0.285318081742107+0.958432883529673i</v>
      </c>
      <c r="P3263" t="str">
        <f t="shared" si="1694"/>
        <v>1.28531808174211-0.958432883529673i</v>
      </c>
      <c r="Q3263" t="str">
        <f t="shared" si="1695"/>
        <v>-1.28531808174211+17.9478541895784i</v>
      </c>
      <c r="R3263" t="str">
        <f t="shared" si="1696"/>
        <v>-0.0582309007966949-0.067443875977935i</v>
      </c>
      <c r="S3263" t="str">
        <f t="shared" si="1697"/>
        <v>1.86440837377765i</v>
      </c>
      <c r="T3263" t="str">
        <f t="shared" si="1698"/>
        <v>0.125742927133283-0.108566179057974i</v>
      </c>
      <c r="U3263" t="e">
        <f t="shared" si="1699"/>
        <v>#DIV/0!</v>
      </c>
      <c r="V3263" t="str">
        <f t="shared" si="1700"/>
        <v>0.0000833333333333333-0.000199592354015419i</v>
      </c>
      <c r="W3263" t="e">
        <f t="shared" si="1701"/>
        <v>#DIV/0!</v>
      </c>
      <c r="X3263" t="e">
        <f t="shared" si="1702"/>
        <v>#DIV/0!</v>
      </c>
      <c r="Y3263" t="str">
        <f t="shared" si="1703"/>
        <v>0.00096+5.67824022580434i</v>
      </c>
      <c r="Z3263" t="e">
        <f t="shared" si="1704"/>
        <v>#DIV/0!</v>
      </c>
      <c r="AA3263" t="e">
        <f t="shared" si="1705"/>
        <v>#DIV/0!</v>
      </c>
      <c r="AB3263" t="str">
        <f t="shared" si="1706"/>
        <v>0.07175332797895-0.0619516725987388i</v>
      </c>
      <c r="AC3263" t="str">
        <f t="shared" si="1707"/>
        <v>0.954633629415817-0.0752040811249607i</v>
      </c>
      <c r="AD3263" t="str">
        <f t="shared" si="1708"/>
        <v>0.0797804500957329-0.058610817211408i</v>
      </c>
      <c r="AE3263" t="e">
        <f t="shared" si="1709"/>
        <v>#DIV/0!</v>
      </c>
      <c r="AF3263" t="str">
        <f t="shared" si="1710"/>
        <v>-18.9974460517097-2.60112554000569i</v>
      </c>
      <c r="AG3263" t="e">
        <f t="shared" si="1711"/>
        <v>#DIV/0!</v>
      </c>
      <c r="AH3263" t="e">
        <f t="shared" si="1712"/>
        <v>#DIV/0!</v>
      </c>
      <c r="AI3263" t="e">
        <f t="shared" si="1713"/>
        <v>#DIV/0!</v>
      </c>
      <c r="AJ3263" t="e">
        <f t="shared" si="1714"/>
        <v>#DIV/0!</v>
      </c>
      <c r="AK3263"/>
      <c r="AL3263"/>
      <c r="AM3263"/>
      <c r="AN3263"/>
    </row>
    <row r="3264" spans="1:40" x14ac:dyDescent="0.3">
      <c r="A3264"/>
      <c r="B3264">
        <f t="shared" si="1715"/>
        <v>1330000</v>
      </c>
      <c r="C3264" s="186" t="str">
        <f t="shared" si="1683"/>
        <v>-0.000276172402320419+0.00232442020436351i</v>
      </c>
      <c r="D3264" s="158" t="str">
        <f t="shared" si="1684"/>
        <v>-7.52185594700185-0.8754466625124i</v>
      </c>
      <c r="E3264" t="str">
        <f t="shared" si="1685"/>
        <v>53.5246984093561-1194.25481124842i</v>
      </c>
      <c r="F3264" t="str">
        <f t="shared" si="1686"/>
        <v>0.98083547285879+0.116513115314677i</v>
      </c>
      <c r="G3264" t="str">
        <f t="shared" si="1681"/>
        <v>0.98083547285879+0.116513115314677i</v>
      </c>
      <c r="H3264" t="str">
        <f t="shared" si="1687"/>
        <v>11.4762118460311+1.72382520066137i</v>
      </c>
      <c r="I3264" t="str">
        <f t="shared" si="1688"/>
        <v>5222.89778659303i</v>
      </c>
      <c r="J3264" t="str">
        <f t="shared" si="1682"/>
        <v>-6755.37882810866+1113.72236737664i</v>
      </c>
      <c r="K3264" t="str">
        <f t="shared" si="1689"/>
        <v>0.124091594293987-0.752688240260832i</v>
      </c>
      <c r="L3264" t="str">
        <f t="shared" si="1690"/>
        <v>0.0318949406478175-0.159880674152903i</v>
      </c>
      <c r="M3264" t="str">
        <f t="shared" si="1691"/>
        <v>0.155986534941805-0.912568914413735i</v>
      </c>
      <c r="N3264" t="str">
        <f t="shared" si="1692"/>
        <v>-17.0022049187696i</v>
      </c>
      <c r="O3264" t="str">
        <f t="shared" si="1693"/>
        <v>-0.273042867518376+0.962001867200549i</v>
      </c>
      <c r="P3264" t="str">
        <f t="shared" si="1694"/>
        <v>1.27304286751838-0.962001867200549i</v>
      </c>
      <c r="Q3264" t="str">
        <f t="shared" si="1695"/>
        <v>-1.27304286751838+17.9642067859701i</v>
      </c>
      <c r="R3264" t="str">
        <f t="shared" si="1696"/>
        <v>-0.0582802780574222-0.066735458431523i</v>
      </c>
      <c r="S3264" t="str">
        <f t="shared" si="1697"/>
        <v>1.86581123937114i</v>
      </c>
      <c r="T3264" t="str">
        <f t="shared" si="1698"/>
        <v>0.124515768406121-0.108739997833214i</v>
      </c>
      <c r="U3264" t="e">
        <f t="shared" si="1699"/>
        <v>#DIV/0!</v>
      </c>
      <c r="V3264" t="str">
        <f t="shared" si="1700"/>
        <v>0.0000833333333333333-0.00019944228457631i</v>
      </c>
      <c r="W3264" t="e">
        <f t="shared" si="1701"/>
        <v>#DIV/0!</v>
      </c>
      <c r="X3264" t="e">
        <f t="shared" si="1702"/>
        <v>#DIV/0!</v>
      </c>
      <c r="Y3264" t="str">
        <f t="shared" si="1703"/>
        <v>0.00096+5.68251279181322i</v>
      </c>
      <c r="Z3264" t="e">
        <f t="shared" si="1704"/>
        <v>#DIV/0!</v>
      </c>
      <c r="AA3264" t="e">
        <f t="shared" si="1705"/>
        <v>#DIV/0!</v>
      </c>
      <c r="AB3264" t="str">
        <f t="shared" si="1706"/>
        <v>0.0710530681342038-0.0620508596931786i</v>
      </c>
      <c r="AC3264" t="str">
        <f t="shared" si="1707"/>
        <v>0.954457636226596-0.0745199198466946i</v>
      </c>
      <c r="AD3264" t="str">
        <f t="shared" si="1708"/>
        <v>0.0790374268716407-0.0588407435240865i</v>
      </c>
      <c r="AE3264" t="e">
        <f t="shared" si="1709"/>
        <v>#DIV/0!</v>
      </c>
      <c r="AF3264" t="str">
        <f t="shared" si="1710"/>
        <v>-18.998067793033-2.59927186317377i</v>
      </c>
      <c r="AG3264" t="e">
        <f t="shared" si="1711"/>
        <v>#DIV/0!</v>
      </c>
      <c r="AH3264" t="e">
        <f t="shared" si="1712"/>
        <v>#DIV/0!</v>
      </c>
      <c r="AI3264" t="e">
        <f t="shared" si="1713"/>
        <v>#DIV/0!</v>
      </c>
      <c r="AJ3264" t="e">
        <f t="shared" si="1714"/>
        <v>#DIV/0!</v>
      </c>
      <c r="AK3264"/>
      <c r="AL3264"/>
      <c r="AM3264"/>
      <c r="AN3264"/>
    </row>
    <row r="3265" spans="1:40" x14ac:dyDescent="0.3">
      <c r="A3265"/>
      <c r="B3265">
        <f t="shared" si="1715"/>
        <v>1331000</v>
      </c>
      <c r="C3265" s="186" t="str">
        <f t="shared" si="1683"/>
        <v>-0.000275768484333713+0.00232274021739627i</v>
      </c>
      <c r="D3265" s="158" t="str">
        <f t="shared" si="1684"/>
        <v>-7.52206774067112-0.874823736973437i</v>
      </c>
      <c r="E3265" t="str">
        <f t="shared" si="1685"/>
        <v>53.4444617554421-1193.36114331663i</v>
      </c>
      <c r="F3265" t="str">
        <f t="shared" si="1686"/>
        <v>0.980863502037985+0.116430184170453i</v>
      </c>
      <c r="G3265" t="str">
        <f t="shared" si="1681"/>
        <v>0.980863502037985+0.116430184170453i</v>
      </c>
      <c r="H3265" t="str">
        <f t="shared" si="1687"/>
        <v>11.4766204418687+1.72259701304474i</v>
      </c>
      <c r="I3265" t="str">
        <f t="shared" si="1688"/>
        <v>5226.82477741002i</v>
      </c>
      <c r="J3265" t="str">
        <f t="shared" si="1682"/>
        <v>-6765.54261580813+1114.55975261526i</v>
      </c>
      <c r="K3265" t="str">
        <f t="shared" si="1689"/>
        <v>0.123910071957607-0.752152471314317i</v>
      </c>
      <c r="L3265" t="str">
        <f t="shared" si="1690"/>
        <v>0.0318488633587585-0.159769738587716i</v>
      </c>
      <c r="M3265" t="str">
        <f t="shared" si="1691"/>
        <v>0.155758935316366-0.911922209902033i</v>
      </c>
      <c r="N3265" t="str">
        <f t="shared" si="1692"/>
        <v>-17.0149885314905i</v>
      </c>
      <c r="O3265" t="str">
        <f t="shared" si="1693"/>
        <v>-0.260723033030968+0.965413641941698i</v>
      </c>
      <c r="P3265" t="str">
        <f t="shared" si="1694"/>
        <v>1.26072303303097-0.965413641941698i</v>
      </c>
      <c r="Q3265" t="str">
        <f t="shared" si="1695"/>
        <v>-1.26072303303097+17.9804021734322i</v>
      </c>
      <c r="R3265" t="str">
        <f t="shared" si="1696"/>
        <v>-0.0583221442015504-0.0660271639671396i</v>
      </c>
      <c r="S3265" t="str">
        <f t="shared" si="1697"/>
        <v>1.86721410496466i</v>
      </c>
      <c r="T3265" t="str">
        <f t="shared" si="1698"/>
        <v>0.123286851870257-0.108899930284918i</v>
      </c>
      <c r="U3265" t="e">
        <f t="shared" si="1699"/>
        <v>#DIV/0!</v>
      </c>
      <c r="V3265" t="str">
        <f t="shared" si="1700"/>
        <v>0.0000833333333333333-0.000199292440635982i</v>
      </c>
      <c r="W3265" t="e">
        <f t="shared" si="1701"/>
        <v>#DIV/0!</v>
      </c>
      <c r="X3265" t="e">
        <f t="shared" si="1702"/>
        <v>#DIV/0!</v>
      </c>
      <c r="Y3265" t="str">
        <f t="shared" si="1703"/>
        <v>0.00096+5.6867853578221i</v>
      </c>
      <c r="Z3265" t="e">
        <f t="shared" si="1704"/>
        <v>#DIV/0!</v>
      </c>
      <c r="AA3265" t="e">
        <f t="shared" si="1705"/>
        <v>#DIV/0!</v>
      </c>
      <c r="AB3265" t="str">
        <f t="shared" si="1706"/>
        <v>0.0703518052221107-0.0621421227639788i</v>
      </c>
      <c r="AC3265" t="str">
        <f t="shared" si="1707"/>
        <v>0.954289140360049-0.0738345645687608i</v>
      </c>
      <c r="AD3265" t="str">
        <f t="shared" si="1708"/>
        <v>0.0782913314979077-0.0590612572328522i</v>
      </c>
      <c r="AE3265" t="e">
        <f t="shared" si="1709"/>
        <v>#DIV/0!</v>
      </c>
      <c r="AF3265" t="str">
        <f t="shared" si="1710"/>
        <v>-18.9986881825398-2.59742075001818i</v>
      </c>
      <c r="AG3265" t="e">
        <f t="shared" si="1711"/>
        <v>#DIV/0!</v>
      </c>
      <c r="AH3265" t="e">
        <f t="shared" si="1712"/>
        <v>#DIV/0!</v>
      </c>
      <c r="AI3265" t="e">
        <f t="shared" si="1713"/>
        <v>#DIV/0!</v>
      </c>
      <c r="AJ3265" t="e">
        <f t="shared" si="1714"/>
        <v>#DIV/0!</v>
      </c>
      <c r="AK3265"/>
      <c r="AL3265"/>
      <c r="AM3265"/>
      <c r="AN3265"/>
    </row>
    <row r="3266" spans="1:40" x14ac:dyDescent="0.3">
      <c r="A3266"/>
      <c r="B3266">
        <f t="shared" si="1715"/>
        <v>1332000</v>
      </c>
      <c r="C3266" s="186" t="str">
        <f t="shared" si="1683"/>
        <v>-0.00027536544387353+0.00232106260881813i</v>
      </c>
      <c r="D3266" s="158" t="str">
        <f t="shared" si="1684"/>
        <v>-7.52227907421177-0.874201671187937i</v>
      </c>
      <c r="E3266" t="str">
        <f t="shared" si="1685"/>
        <v>53.364405265288-1192.46880916604i</v>
      </c>
      <c r="F3266" t="str">
        <f t="shared" si="1686"/>
        <v>0.980891470322878+0.116347367546375i</v>
      </c>
      <c r="G3266" t="str">
        <f t="shared" si="1681"/>
        <v>0.980891470322878+0.116347367546375i</v>
      </c>
      <c r="H3266" t="str">
        <f t="shared" si="1687"/>
        <v>11.4770281498981+1.72137052421262i</v>
      </c>
      <c r="I3266" t="str">
        <f t="shared" si="1688"/>
        <v>5230.75176822701i</v>
      </c>
      <c r="J3266" t="str">
        <f t="shared" si="1682"/>
        <v>-6775.71404258141+1115.3971378539i</v>
      </c>
      <c r="K3266" t="str">
        <f t="shared" si="1689"/>
        <v>0.123728944076366-0.751617442254737i</v>
      </c>
      <c r="L3266" t="str">
        <f t="shared" si="1690"/>
        <v>0.0318028845277284-0.159658949980335i</v>
      </c>
      <c r="M3266" t="str">
        <f t="shared" si="1691"/>
        <v>0.155531828604094-0.911276392235072i</v>
      </c>
      <c r="N3266" t="str">
        <f t="shared" si="1692"/>
        <v>-17.0277721442114i</v>
      </c>
      <c r="O3266" t="str">
        <f t="shared" si="1693"/>
        <v>-0.248360591569105+0.968667650205913i</v>
      </c>
      <c r="P3266" t="str">
        <f t="shared" si="1694"/>
        <v>1.2483605915691-0.968667650205913i</v>
      </c>
      <c r="Q3266" t="str">
        <f t="shared" si="1695"/>
        <v>-1.2483605915691+17.9964397944173i</v>
      </c>
      <c r="R3266" t="str">
        <f t="shared" si="1696"/>
        <v>-0.0583565087970578-0.0653190652792312i</v>
      </c>
      <c r="S3266" t="str">
        <f t="shared" si="1697"/>
        <v>1.86861697055817i</v>
      </c>
      <c r="T3266" t="str">
        <f t="shared" si="1698"/>
        <v>0.122056313881768-0.109045962680709i</v>
      </c>
      <c r="U3266" t="e">
        <f t="shared" si="1699"/>
        <v>#DIV/0!</v>
      </c>
      <c r="V3266" t="str">
        <f t="shared" si="1700"/>
        <v>0.0000833333333333333-0.000199142821686556i</v>
      </c>
      <c r="W3266" t="e">
        <f t="shared" si="1701"/>
        <v>#DIV/0!</v>
      </c>
      <c r="X3266" t="e">
        <f t="shared" si="1702"/>
        <v>#DIV/0!</v>
      </c>
      <c r="Y3266" t="str">
        <f t="shared" si="1703"/>
        <v>0.00096+5.69105792383098i</v>
      </c>
      <c r="Z3266" t="e">
        <f t="shared" si="1704"/>
        <v>#DIV/0!</v>
      </c>
      <c r="AA3266" t="e">
        <f t="shared" si="1705"/>
        <v>#DIV/0!</v>
      </c>
      <c r="AB3266" t="str">
        <f t="shared" si="1706"/>
        <v>0.0696496170522344-0.0622254539749632i</v>
      </c>
      <c r="AC3266" t="str">
        <f t="shared" si="1707"/>
        <v>0.954128145098215-0.0731480903903604i</v>
      </c>
      <c r="AD3266" t="str">
        <f t="shared" si="1708"/>
        <v>0.077542282029259-0.0592723151607594i</v>
      </c>
      <c r="AE3266" t="e">
        <f t="shared" si="1709"/>
        <v>#DIV/0!</v>
      </c>
      <c r="AF3266" t="str">
        <f t="shared" si="1710"/>
        <v>-18.9993072241099-2.59557219540056i</v>
      </c>
      <c r="AG3266" t="e">
        <f t="shared" si="1711"/>
        <v>#DIV/0!</v>
      </c>
      <c r="AH3266" t="e">
        <f t="shared" si="1712"/>
        <v>#DIV/0!</v>
      </c>
      <c r="AI3266" t="e">
        <f t="shared" si="1713"/>
        <v>#DIV/0!</v>
      </c>
      <c r="AJ3266" t="e">
        <f t="shared" si="1714"/>
        <v>#DIV/0!</v>
      </c>
      <c r="AK3266"/>
      <c r="AL3266"/>
      <c r="AM3266"/>
      <c r="AN3266"/>
    </row>
    <row r="3267" spans="1:40" x14ac:dyDescent="0.3">
      <c r="A3267"/>
      <c r="B3267">
        <f t="shared" si="1715"/>
        <v>1333000</v>
      </c>
      <c r="C3267" s="186" t="str">
        <f t="shared" si="1683"/>
        <v>-0.000274963278423191+0.00231938737368942i</v>
      </c>
      <c r="D3267" s="158" t="str">
        <f t="shared" si="1684"/>
        <v>-7.52248994894357-0.873580463437585i</v>
      </c>
      <c r="E3267" t="str">
        <f t="shared" si="1685"/>
        <v>53.2845284002702-1191.57780581898i</v>
      </c>
      <c r="F3267" t="str">
        <f t="shared" si="1686"/>
        <v>0.980919377888129+0.116264665213374i</v>
      </c>
      <c r="G3267" t="str">
        <f t="shared" si="1681"/>
        <v>0.980919377888129+0.116264665213374i</v>
      </c>
      <c r="H3267" t="str">
        <f t="shared" si="1687"/>
        <v>11.4774349726661+1.72014573075842i</v>
      </c>
      <c r="I3267" t="str">
        <f t="shared" si="1688"/>
        <v>5234.67875904399i</v>
      </c>
      <c r="J3267" t="str">
        <f t="shared" si="1682"/>
        <v>-6785.89310842849+1116.23452309253i</v>
      </c>
      <c r="K3267" t="str">
        <f t="shared" si="1689"/>
        <v>0.123548209518657-0.751083151602034i</v>
      </c>
      <c r="L3267" t="str">
        <f t="shared" si="1690"/>
        <v>0.0317570038782632-0.159548308055048i</v>
      </c>
      <c r="M3267" t="str">
        <f t="shared" si="1691"/>
        <v>0.15530521339692-0.910631459657082i</v>
      </c>
      <c r="N3267" t="str">
        <f t="shared" si="1692"/>
        <v>-17.0405557569322i</v>
      </c>
      <c r="O3267" t="str">
        <f t="shared" si="1693"/>
        <v>-0.235957563384886+0.971763360227925i</v>
      </c>
      <c r="P3267" t="str">
        <f t="shared" si="1694"/>
        <v>1.23595756338489-0.971763360227925i</v>
      </c>
      <c r="Q3267" t="str">
        <f t="shared" si="1695"/>
        <v>-1.23595756338489+18.0123191171601i</v>
      </c>
      <c r="R3267" t="str">
        <f t="shared" si="1696"/>
        <v>-0.0583833818291402-0.064611234870275i</v>
      </c>
      <c r="S3267" t="str">
        <f t="shared" si="1697"/>
        <v>1.87001983615169i</v>
      </c>
      <c r="T3267" t="str">
        <f t="shared" si="1698"/>
        <v>0.12082429084567-0.10917808212211i</v>
      </c>
      <c r="U3267" t="e">
        <f t="shared" si="1699"/>
        <v>#DIV/0!</v>
      </c>
      <c r="V3267" t="str">
        <f t="shared" si="1700"/>
        <v>0.0000833333333333333-0.000198993427221675i</v>
      </c>
      <c r="W3267" t="e">
        <f t="shared" si="1701"/>
        <v>#DIV/0!</v>
      </c>
      <c r="X3267" t="e">
        <f t="shared" si="1702"/>
        <v>#DIV/0!</v>
      </c>
      <c r="Y3267" t="str">
        <f t="shared" si="1703"/>
        <v>0.00096+5.69533048983986i</v>
      </c>
      <c r="Z3267" t="e">
        <f t="shared" si="1704"/>
        <v>#DIV/0!</v>
      </c>
      <c r="AA3267" t="e">
        <f t="shared" si="1705"/>
        <v>#DIV/0!</v>
      </c>
      <c r="AB3267" t="str">
        <f t="shared" si="1706"/>
        <v>0.0689465814620651-0.0623008459658081i</v>
      </c>
      <c r="AC3267" t="str">
        <f t="shared" si="1707"/>
        <v>0.953974653247239-0.0724605722926947i</v>
      </c>
      <c r="AD3267" t="str">
        <f t="shared" si="1708"/>
        <v>0.0767903971810354-0.0594738755860662i</v>
      </c>
      <c r="AE3267" t="e">
        <f t="shared" si="1709"/>
        <v>#DIV/0!</v>
      </c>
      <c r="AF3267" t="str">
        <f t="shared" si="1710"/>
        <v>-18.9999249216097-2.59372619419601i</v>
      </c>
      <c r="AG3267" t="e">
        <f t="shared" si="1711"/>
        <v>#DIV/0!</v>
      </c>
      <c r="AH3267" t="e">
        <f t="shared" si="1712"/>
        <v>#DIV/0!</v>
      </c>
      <c r="AI3267" t="e">
        <f t="shared" si="1713"/>
        <v>#DIV/0!</v>
      </c>
      <c r="AJ3267" t="e">
        <f t="shared" si="1714"/>
        <v>#DIV/0!</v>
      </c>
      <c r="AK3267"/>
      <c r="AL3267"/>
      <c r="AM3267"/>
      <c r="AN3267"/>
    </row>
    <row r="3268" spans="1:40" x14ac:dyDescent="0.3">
      <c r="A3268"/>
      <c r="B3268">
        <f t="shared" si="1715"/>
        <v>1334000</v>
      </c>
      <c r="C3268" s="186" t="str">
        <f t="shared" si="1683"/>
        <v>-0.000274561985474929+0.00231771450708379i</v>
      </c>
      <c r="D3268" s="158" t="str">
        <f t="shared" si="1684"/>
        <v>-7.52270036618143-0.872960112008383i</v>
      </c>
      <c r="E3268" t="str">
        <f t="shared" si="1685"/>
        <v>53.2048306237733-1190.68813030661i</v>
      </c>
      <c r="F3268" t="str">
        <f t="shared" si="1686"/>
        <v>0.980947224907755+0.11618207694296i</v>
      </c>
      <c r="G3268" t="str">
        <f t="shared" si="1681"/>
        <v>0.980947224907755+0.11618207694296i</v>
      </c>
      <c r="H3268" t="str">
        <f t="shared" si="1687"/>
        <v>11.4778409127102+1.71892262928413i</v>
      </c>
      <c r="I3268" t="str">
        <f t="shared" si="1688"/>
        <v>5238.60574986098i</v>
      </c>
      <c r="J3268" t="str">
        <f t="shared" si="1682"/>
        <v>-6796.07981334938+1117.07190833116i</v>
      </c>
      <c r="K3268" t="str">
        <f t="shared" si="1689"/>
        <v>0.123367867156891-0.75054959787993i</v>
      </c>
      <c r="L3268" t="str">
        <f t="shared" si="1690"/>
        <v>0.0317112211348543-0.159437812536785i</v>
      </c>
      <c r="M3268" t="str">
        <f t="shared" si="1691"/>
        <v>0.155079088291745-0.909987410416715i</v>
      </c>
      <c r="N3268" t="str">
        <f t="shared" si="1692"/>
        <v>-17.0533393696531i</v>
      </c>
      <c r="O3268" t="str">
        <f t="shared" si="1693"/>
        <v>-0.22351597536273+0.974700266111407i</v>
      </c>
      <c r="P3268" t="str">
        <f t="shared" si="1694"/>
        <v>1.22351597536273-0.974700266111407i</v>
      </c>
      <c r="Q3268" t="str">
        <f t="shared" si="1695"/>
        <v>-1.22351597536273+18.0280396357645i</v>
      </c>
      <c r="R3268" t="str">
        <f t="shared" si="1696"/>
        <v>-0.0584027736983545-0.0639037450556639i</v>
      </c>
      <c r="S3268" t="str">
        <f t="shared" si="1697"/>
        <v>1.8714227017452i</v>
      </c>
      <c r="T3268" t="str">
        <f t="shared" si="1698"/>
        <v>0.119590919223707-0.109296276543988i</v>
      </c>
      <c r="U3268" t="e">
        <f t="shared" si="1699"/>
        <v>#DIV/0!</v>
      </c>
      <c r="V3268" t="str">
        <f t="shared" si="1700"/>
        <v>0.0000833333333333333-0.000198844256736501i</v>
      </c>
      <c r="W3268" t="e">
        <f t="shared" si="1701"/>
        <v>#DIV/0!</v>
      </c>
      <c r="X3268" t="e">
        <f t="shared" si="1702"/>
        <v>#DIV/0!</v>
      </c>
      <c r="Y3268" t="str">
        <f t="shared" si="1703"/>
        <v>0.00096+5.69960305584875i</v>
      </c>
      <c r="Z3268" t="e">
        <f t="shared" si="1704"/>
        <v>#DIV/0!</v>
      </c>
      <c r="AA3268" t="e">
        <f t="shared" si="1705"/>
        <v>#DIV/0!</v>
      </c>
      <c r="AB3268" t="str">
        <f t="shared" si="1706"/>
        <v>0.0682427763214639-0.0623682918517251i</v>
      </c>
      <c r="AC3268" t="str">
        <f t="shared" si="1707"/>
        <v>0.953828667140165-0.071772085143095i</v>
      </c>
      <c r="AD3268" t="str">
        <f t="shared" si="1708"/>
        <v>0.0760357963118336-0.0596658982535551i</v>
      </c>
      <c r="AE3268" t="e">
        <f t="shared" si="1709"/>
        <v>#DIV/0!</v>
      </c>
      <c r="AF3268" t="str">
        <f t="shared" si="1710"/>
        <v>-19.0005412788916-2.59188274129251i</v>
      </c>
      <c r="AG3268" t="e">
        <f t="shared" si="1711"/>
        <v>#DIV/0!</v>
      </c>
      <c r="AH3268" t="e">
        <f t="shared" si="1712"/>
        <v>#DIV/0!</v>
      </c>
      <c r="AI3268" t="e">
        <f t="shared" si="1713"/>
        <v>#DIV/0!</v>
      </c>
      <c r="AJ3268" t="e">
        <f t="shared" si="1714"/>
        <v>#DIV/0!</v>
      </c>
      <c r="AK3268"/>
      <c r="AL3268"/>
      <c r="AM3268"/>
      <c r="AN3268"/>
    </row>
    <row r="3269" spans="1:40" x14ac:dyDescent="0.3">
      <c r="A3269"/>
      <c r="B3269">
        <f t="shared" si="1715"/>
        <v>1335000</v>
      </c>
      <c r="C3269" s="186" t="str">
        <f t="shared" si="1683"/>
        <v>-0.000274161562529873+0.00231604400408813i</v>
      </c>
      <c r="D3269" s="158" t="str">
        <f t="shared" si="1684"/>
        <v>-7.52291032723562-0.872340615190733i</v>
      </c>
      <c r="E3269" t="str">
        <f t="shared" si="1685"/>
        <v>53.1253114011848-1189.7997796689i</v>
      </c>
      <c r="F3269" t="str">
        <f t="shared" si="1686"/>
        <v>0.980975011555159+0.116099602507227i</v>
      </c>
      <c r="G3269" t="str">
        <f t="shared" ref="G3269:G3332" si="1716">IF($C$11=$C$7,$C$24,F3269)</f>
        <v>0.980975011555159+0.116099602507227i</v>
      </c>
      <c r="H3269" t="str">
        <f t="shared" si="1687"/>
        <v>11.4782459725592+1.71770121640054i</v>
      </c>
      <c r="I3269" t="str">
        <f t="shared" si="1688"/>
        <v>5242.53274067797i</v>
      </c>
      <c r="J3269" t="str">
        <f t="shared" ref="J3269:J3332" si="1717">IMSUM(COMPLEX(0,2*PI()*B3269*$C$113*$C$112),COMPLEX(0,2*PI()*B3269*$C$113*$C$111),COMPLEX(0,2*PI()*B3269*$C$28*10^-12*$C$111),COMPLEX(-1*2*PI()*B3269*2*PI()*B3269*$C$113*$C$112*$C$28*10^-12*$C$111,0),COMPLEX(1,0))</f>
        <v>-6806.27415734408+1117.90929356978i</v>
      </c>
      <c r="K3269" t="str">
        <f t="shared" si="1689"/>
        <v>0.12318791586748-0.750016779615913i</v>
      </c>
      <c r="L3269" t="str">
        <f t="shared" si="1690"/>
        <v>0.0316655360229449-0.159327463151106i</v>
      </c>
      <c r="M3269" t="str">
        <f t="shared" si="1691"/>
        <v>0.154853451890425-0.909344242767019i</v>
      </c>
      <c r="N3269" t="str">
        <f t="shared" si="1692"/>
        <v>-17.066122982374i</v>
      </c>
      <c r="O3269" t="str">
        <f t="shared" si="1693"/>
        <v>-0.211037860688741+0.977477887911496i</v>
      </c>
      <c r="P3269" t="str">
        <f t="shared" si="1694"/>
        <v>1.21103786068874-0.977477887911496i</v>
      </c>
      <c r="Q3269" t="str">
        <f t="shared" si="1695"/>
        <v>-1.21103786068874+18.0436008702855i</v>
      </c>
      <c r="R3269" t="str">
        <f t="shared" si="1696"/>
        <v>-0.058414695218993-0.0631966679686317i</v>
      </c>
      <c r="S3269" t="str">
        <f t="shared" si="1697"/>
        <v>1.87282556733872i</v>
      </c>
      <c r="T3269" t="str">
        <f t="shared" si="1698"/>
        <v>0.118356335542269-0.109400534714429i</v>
      </c>
      <c r="U3269" t="e">
        <f t="shared" si="1699"/>
        <v>#DIV/0!</v>
      </c>
      <c r="V3269" t="str">
        <f t="shared" si="1700"/>
        <v>0.0000833333333333333-0.000198695309727709i</v>
      </c>
      <c r="W3269" t="e">
        <f t="shared" si="1701"/>
        <v>#DIV/0!</v>
      </c>
      <c r="X3269" t="e">
        <f t="shared" si="1702"/>
        <v>#DIV/0!</v>
      </c>
      <c r="Y3269" t="str">
        <f t="shared" si="1703"/>
        <v>0.00096+5.70387562185763i</v>
      </c>
      <c r="Z3269" t="e">
        <f t="shared" si="1704"/>
        <v>#DIV/0!</v>
      </c>
      <c r="AA3269" t="e">
        <f t="shared" si="1705"/>
        <v>#DIV/0!</v>
      </c>
      <c r="AB3269" t="str">
        <f t="shared" si="1706"/>
        <v>0.0675382795371813-0.0624277852233897i</v>
      </c>
      <c r="AC3269" t="str">
        <f t="shared" si="1707"/>
        <v>0.953690188639488-0.0710827036992414i</v>
      </c>
      <c r="AD3269" t="str">
        <f t="shared" si="1708"/>
        <v>0.0752785994060131-0.0598483443856569i</v>
      </c>
      <c r="AE3269" t="e">
        <f t="shared" si="1709"/>
        <v>#DIV/0!</v>
      </c>
      <c r="AF3269" t="str">
        <f t="shared" si="1710"/>
        <v>-19.0011562997948-2.59004183159127i</v>
      </c>
      <c r="AG3269" t="e">
        <f t="shared" si="1711"/>
        <v>#DIV/0!</v>
      </c>
      <c r="AH3269" t="e">
        <f t="shared" si="1712"/>
        <v>#DIV/0!</v>
      </c>
      <c r="AI3269" t="e">
        <f t="shared" si="1713"/>
        <v>#DIV/0!</v>
      </c>
      <c r="AJ3269" t="e">
        <f t="shared" si="1714"/>
        <v>#DIV/0!</v>
      </c>
      <c r="AK3269"/>
      <c r="AL3269"/>
      <c r="AM3269"/>
      <c r="AN3269"/>
    </row>
    <row r="3270" spans="1:40" x14ac:dyDescent="0.3">
      <c r="A3270"/>
      <c r="B3270">
        <f t="shared" si="1715"/>
        <v>1336000</v>
      </c>
      <c r="C3270" s="186" t="str">
        <f t="shared" ref="C3270:C3333" si="1718">IMPRODUCT(COMPLEX(-1,0),IMDIV(IMPRODUCT(G3270,COMPLEX($C$100+$C$101,0)),COMPLEX($C$100,2*PI()*B3270*$C$103*$C$102*(2*$C$100+$C$101))))</f>
        <v>-0.000273762007098008+0.00231437585980265i</v>
      </c>
      <c r="D3270" s="158" t="str">
        <f t="shared" ref="D3270:D3333" si="1719">IMPRODUCT(COMPLEX($C$106,0),IMSUB(C3270,G3270))</f>
        <v>-7.52311983341174-0.871721971279384i</v>
      </c>
      <c r="E3270" t="str">
        <f t="shared" ref="E3270:E3333" si="1720">IMDIV(COMPLEX($C$20*10^3,0),COMPLEX(1,2*PI()*B3270*$C$20*1000*$C$29*10^-12))</f>
        <v>53.0459701998838-1188.91275095461i</v>
      </c>
      <c r="F3270" t="str">
        <f t="shared" ref="F3270:F3333" si="1721">IMDIV(COMPLEX($C$22*1000,0),IMSUM(COMPLEX($C$22*1000,0),E3270))</f>
        <v>0.981002738003129+0.116017241678853i</v>
      </c>
      <c r="G3270" t="str">
        <f t="shared" si="1716"/>
        <v>0.981002738003129+0.116017241678853i</v>
      </c>
      <c r="H3270" t="str">
        <f t="shared" ref="H3270:H3333" si="1722">IMPRODUCT(COMPLEX($C$108,0),IMPRODUCT(COMPLEX(-1,0),D3270),IMDIV(COMPLEX(0,2*PI()*B3270*$C$109*$C$110),COMPLEX(1,2*PI()*B3270*$C$109*$C$110)))</f>
        <v>11.4786501547325+1.71648148872707i</v>
      </c>
      <c r="I3270" t="str">
        <f t="shared" ref="I3270:I3333" si="1723">COMPLEX(0,2*PI()*B3270*$C$113*$C$112*$C$114)</f>
        <v>5246.45973149496i</v>
      </c>
      <c r="J3270" t="str">
        <f t="shared" si="1717"/>
        <v>-6816.47614041259+1118.74667880841i</v>
      </c>
      <c r="K3270" t="str">
        <f t="shared" ref="K3270:K3333" si="1724">IMDIV(I3270,J3270)</f>
        <v>0.123008354530819-0.749484695341234i</v>
      </c>
      <c r="L3270" t="str">
        <f t="shared" ref="L3270:L3333" si="1725">IMDIV(COMPLEX($C$117,0),COMPLEX(1,2*PI()*B3270*$C$115*$C$116))</f>
        <v>0.0316199482689264-0.159217259624208i</v>
      </c>
      <c r="M3270" t="str">
        <f t="shared" ref="M3270:M3333" si="1726">IMSUM(K3270,L3270)</f>
        <v>0.154628302799745-0.908701954965442i</v>
      </c>
      <c r="N3270" t="str">
        <f t="shared" ref="N3270:N3333" si="1727">COMPLEX(0,-2*PI()*B3270*$C$43)</f>
        <v>-17.0789065950949i</v>
      </c>
      <c r="O3270" t="str">
        <f t="shared" ref="O3270:O3333" si="1728">IMEXP(N3270)</f>
        <v>-0.198525258518065+0.980095771713324i</v>
      </c>
      <c r="P3270" t="str">
        <f t="shared" ref="P3270:P3333" si="1729">IMSUB(COMPLEX(1,0),O3270)</f>
        <v>1.19852525851807-0.980095771713324i</v>
      </c>
      <c r="Q3270" t="str">
        <f t="shared" ref="Q3270:Q3333" si="1730">IMSUM(COMPLEX(0,2*PI()*B3270*$C$43),O3270,COMPLEX(-1,0))</f>
        <v>-1.19852525851807+18.0590023668082i</v>
      </c>
      <c r="R3270" t="str">
        <f t="shared" ref="R3270:R3333" si="1731">IMDIV(P3270,Q3270)</f>
        <v>-0.0584191576176888-0.0624900755650866i</v>
      </c>
      <c r="S3270" t="str">
        <f t="shared" ref="S3270:S3333" si="1732">IMDIV(COMPLEX(0,2*PI()*B3270*$C$123),COMPLEX($C$124,0))</f>
        <v>1.87422843293223i</v>
      </c>
      <c r="T3270" t="str">
        <f t="shared" ref="T3270:T3333" si="1733">IMPRODUCT(R3270,S3270)</f>
        <v>0.117120676400169-0.109490846235022i</v>
      </c>
      <c r="U3270" t="e">
        <f t="shared" ref="U3270:U3333" si="1734">IMDIV(COMPLEX(1,2*PI()*B3270*$C$16*10^-3*$C$15*10^-6),COMPLEX(0,2*PI()*B3270*$C$15*10^-6))</f>
        <v>#DIV/0!</v>
      </c>
      <c r="V3270" t="str">
        <f t="shared" ref="V3270:V3333" si="1735">IMSUM(COMPLEX($C$18*10^-3,0),IMDIV(COMPLEX(1,0),COMPLEX(0,2*PI()*B3270*($C$17*1*10^-6))))</f>
        <v>0.0000833333333333333-0.000198546585693482i</v>
      </c>
      <c r="W3270" t="e">
        <f t="shared" ref="W3270:W3333" si="1736">IMDIV(IMPRODUCT(U3270,V3270),IMSUM(U3270,V3270))</f>
        <v>#DIV/0!</v>
      </c>
      <c r="X3270" t="e">
        <f t="shared" ref="X3270:X3333" si="1737">IMDIV(IMPRODUCT(COMPLEX($C$19,0),W3270),IMSUM(COMPLEX($C$19,0),W3270))</f>
        <v>#DIV/0!</v>
      </c>
      <c r="Y3270" t="str">
        <f t="shared" ref="Y3270:Y3333" si="1738">COMPLEX($C$13*10^-3,2*PI()*B3270*$C$12*0.000001)</f>
        <v>0.00096+5.70814818786651i</v>
      </c>
      <c r="Z3270" t="e">
        <f t="shared" ref="Z3270:Z3333" si="1739">IMPRODUCT(COMPLEX($C$6,0),IMDIV(X3270,IMSUM(X3270,Y3270)))</f>
        <v>#DIV/0!</v>
      </c>
      <c r="AA3270" t="e">
        <f t="shared" ref="AA3270:AA3333" si="1740">IMDIV(COMPLEX($C$6,0),IMSUM(X3270,Y3270))</f>
        <v>#DIV/0!</v>
      </c>
      <c r="AB3270" t="str">
        <f t="shared" ref="AB3270:AB3333" si="1741">IMPRODUCT(COMPLEX($C$119,0),T3270)</f>
        <v>0.0668331690572948-0.0624793201471037i</v>
      </c>
      <c r="AC3270" t="str">
        <f t="shared" ref="AC3270:AC3333" si="1742">IMSUM(COMPLEX(1,0),IMPRODUCT(AB3270,M3270))</f>
        <v>0.953559219139473-0.0703925026133282i</v>
      </c>
      <c r="AD3270" t="str">
        <f t="shared" ref="AD3270:AD3333" si="1743">IMDIV(AB3270,AC3270)</f>
        <v>0.0745189270559039-0.0600211766933871i</v>
      </c>
      <c r="AE3270" t="e">
        <f t="shared" ref="AE3270:AE3333" si="1744">IMPRODUCT(AD3270,AA3270,X3270)</f>
        <v>#DIV/0!</v>
      </c>
      <c r="AF3270" t="str">
        <f t="shared" ref="AF3270:AF3333" si="1745">IMSUB(D3270,H3270)</f>
        <v>-19.0017699881442-2.58820346000645i</v>
      </c>
      <c r="AG3270" t="e">
        <f t="shared" ref="AG3270:AG3333" si="1746">IMSUM(COMPLEX(1,0),IMPRODUCT(AD3270,AA3270,COMPLEX($C$127,0)))</f>
        <v>#DIV/0!</v>
      </c>
      <c r="AH3270" t="e">
        <f t="shared" ref="AH3270:AH3333" si="1747">IMDIV(IMPRODUCT(AE3270,AF3270),AG3270)</f>
        <v>#DIV/0!</v>
      </c>
      <c r="AI3270" t="e">
        <f t="shared" ref="AI3270:AI3333" si="1748">20*LOG10(IMABS(AH3270))</f>
        <v>#DIV/0!</v>
      </c>
      <c r="AJ3270" t="e">
        <f t="shared" ref="AJ3270:AJ3333" si="1749">IMARGUMENT(AH3270)*180/PI()</f>
        <v>#DIV/0!</v>
      </c>
      <c r="AK3270"/>
      <c r="AL3270"/>
      <c r="AM3270"/>
      <c r="AN3270"/>
    </row>
    <row r="3271" spans="1:40" x14ac:dyDescent="0.3">
      <c r="A3271"/>
      <c r="B3271">
        <f t="shared" si="1715"/>
        <v>1337000</v>
      </c>
      <c r="C3271" s="186" t="str">
        <f t="shared" si="1718"/>
        <v>-0.000273363316698139+0.0023127100693408i</v>
      </c>
      <c r="D3271" s="158" t="str">
        <f t="shared" si="1719"/>
        <v>-7.52332888601086-0.871104178573448i</v>
      </c>
      <c r="E3271" t="str">
        <f t="shared" si="1720"/>
        <v>52.9668064892317-1188.02704122121i</v>
      </c>
      <c r="F3271" t="str">
        <f t="shared" si="1721"/>
        <v>0.981030404423849+0.115934994231095i</v>
      </c>
      <c r="G3271" t="str">
        <f t="shared" si="1716"/>
        <v>0.981030404423849+0.115934994231095i</v>
      </c>
      <c r="H3271" t="str">
        <f t="shared" si="1722"/>
        <v>11.479053461741+1.71526344289186i</v>
      </c>
      <c r="I3271" t="str">
        <f t="shared" si="1723"/>
        <v>5250.38672231194i</v>
      </c>
      <c r="J3271" t="str">
        <f t="shared" si="1717"/>
        <v>-6826.6857625549+1119.58406404704i</v>
      </c>
      <c r="K3271" t="str">
        <f t="shared" si="1724"/>
        <v>0.122829182031266-0.748953343590888i</v>
      </c>
      <c r="L3271" t="str">
        <f t="shared" si="1725"/>
        <v>0.0315744576001337-0.159107201682918i</v>
      </c>
      <c r="M3271" t="str">
        <f t="shared" si="1726"/>
        <v>0.1544036396314-0.908060545273806i</v>
      </c>
      <c r="N3271" t="str">
        <f t="shared" si="1727"/>
        <v>-17.0916902078158i</v>
      </c>
      <c r="O3271" t="str">
        <f t="shared" si="1728"/>
        <v>-0.185980213641733+0.982553489706171i</v>
      </c>
      <c r="P3271" t="str">
        <f t="shared" si="1729"/>
        <v>1.18598021364173-0.982553489706171i</v>
      </c>
      <c r="Q3271" t="str">
        <f t="shared" si="1730"/>
        <v>-1.18598021364173+18.074243697522i</v>
      </c>
      <c r="R3271" t="str">
        <f t="shared" si="1731"/>
        <v>-0.058416172532249-0.0617840396284411i</v>
      </c>
      <c r="S3271" t="str">
        <f t="shared" si="1732"/>
        <v>1.87563129852573i</v>
      </c>
      <c r="T3271" t="str">
        <f t="shared" si="1733"/>
        <v>0.115884078476458-0.109567201541565i</v>
      </c>
      <c r="U3271" t="e">
        <f t="shared" si="1734"/>
        <v>#DIV/0!</v>
      </c>
      <c r="V3271" t="str">
        <f t="shared" si="1735"/>
        <v>0.0000833333333333333-0.000198398084133502i</v>
      </c>
      <c r="W3271" t="e">
        <f t="shared" si="1736"/>
        <v>#DIV/0!</v>
      </c>
      <c r="X3271" t="e">
        <f t="shared" si="1737"/>
        <v>#DIV/0!</v>
      </c>
      <c r="Y3271" t="str">
        <f t="shared" si="1738"/>
        <v>0.00096+5.71242075387539i</v>
      </c>
      <c r="Z3271" t="e">
        <f t="shared" si="1739"/>
        <v>#DIV/0!</v>
      </c>
      <c r="AA3271" t="e">
        <f t="shared" si="1740"/>
        <v>#DIV/0!</v>
      </c>
      <c r="AB3271" t="str">
        <f t="shared" si="1741"/>
        <v>0.0661275228756684-0.0625228911651977i</v>
      </c>
      <c r="AC3271" t="str">
        <f t="shared" si="1742"/>
        <v>0.953435759568248-0.06970155643627i</v>
      </c>
      <c r="AD3271" t="str">
        <f t="shared" si="1743"/>
        <v>0.0737569004438351-0.0601843593870783i</v>
      </c>
      <c r="AE3271" t="e">
        <f t="shared" si="1744"/>
        <v>#DIV/0!</v>
      </c>
      <c r="AF3271" t="str">
        <f t="shared" si="1745"/>
        <v>-19.0023823477519-2.58636762146531i</v>
      </c>
      <c r="AG3271" t="e">
        <f t="shared" si="1746"/>
        <v>#DIV/0!</v>
      </c>
      <c r="AH3271" t="e">
        <f t="shared" si="1747"/>
        <v>#DIV/0!</v>
      </c>
      <c r="AI3271" t="e">
        <f t="shared" si="1748"/>
        <v>#DIV/0!</v>
      </c>
      <c r="AJ3271" t="e">
        <f t="shared" si="1749"/>
        <v>#DIV/0!</v>
      </c>
      <c r="AK3271"/>
      <c r="AL3271"/>
      <c r="AM3271"/>
      <c r="AN3271"/>
    </row>
    <row r="3272" spans="1:40" x14ac:dyDescent="0.3">
      <c r="A3272"/>
      <c r="B3272">
        <f t="shared" si="1715"/>
        <v>1338000</v>
      </c>
      <c r="C3272" s="186" t="str">
        <f t="shared" si="1718"/>
        <v>-0.000272965488857834+0.00231104662782909i</v>
      </c>
      <c r="D3272" s="158" t="str">
        <f t="shared" si="1719"/>
        <v>-7.52353748632927-0.870487235376314i</v>
      </c>
      <c r="E3272" t="str">
        <f t="shared" si="1720"/>
        <v>52.8878197405651-1187.1426475349i</v>
      </c>
      <c r="F3272" t="str">
        <f t="shared" si="1721"/>
        <v>0.981058010988872+0.115852859937783i</v>
      </c>
      <c r="G3272" t="str">
        <f t="shared" si="1716"/>
        <v>0.981058010988872+0.115852859937783i</v>
      </c>
      <c r="H3272" t="str">
        <f t="shared" si="1722"/>
        <v>11.4794558960862+1.71404707553157i</v>
      </c>
      <c r="I3272" t="str">
        <f t="shared" si="1723"/>
        <v>5254.31371312893i</v>
      </c>
      <c r="J3272" t="str">
        <f t="shared" si="1717"/>
        <v>-6836.90302377102+1120.42144928568i</v>
      </c>
      <c r="K3272" t="str">
        <f t="shared" si="1724"/>
        <v>0.122650397257131-0.74842272290361i</v>
      </c>
      <c r="L3272" t="str">
        <f t="shared" si="1725"/>
        <v>0.0315290637448419-0.158997289054694i</v>
      </c>
      <c r="M3272" t="str">
        <f t="shared" si="1726"/>
        <v>0.154179461001973-0.907420011958304i</v>
      </c>
      <c r="N3272" t="str">
        <f t="shared" si="1727"/>
        <v>-17.1044738205366i</v>
      </c>
      <c r="O3272" t="str">
        <f t="shared" si="1728"/>
        <v>-0.173404776152625+0.984850640253363i</v>
      </c>
      <c r="P3272" t="str">
        <f t="shared" si="1729"/>
        <v>1.17340477615262-0.984850640253363i</v>
      </c>
      <c r="Q3272" t="str">
        <f t="shared" si="1730"/>
        <v>-1.17340477615262+18.08932446079i</v>
      </c>
      <c r="R3272" t="str">
        <f t="shared" si="1731"/>
        <v>-0.0584057520107185-0.0610786317744121i</v>
      </c>
      <c r="S3272" t="str">
        <f t="shared" si="1732"/>
        <v>1.87703416411924i</v>
      </c>
      <c r="T3272" t="str">
        <f t="shared" si="1733"/>
        <v>0.11464667853823-0.109629591905195i</v>
      </c>
      <c r="U3272" t="e">
        <f t="shared" si="1734"/>
        <v>#DIV/0!</v>
      </c>
      <c r="V3272" t="str">
        <f t="shared" si="1735"/>
        <v>0.0000833333333333333-0.000198249804548948i</v>
      </c>
      <c r="W3272" t="e">
        <f t="shared" si="1736"/>
        <v>#DIV/0!</v>
      </c>
      <c r="X3272" t="e">
        <f t="shared" si="1737"/>
        <v>#DIV/0!</v>
      </c>
      <c r="Y3272" t="str">
        <f t="shared" si="1738"/>
        <v>0.00096+5.71669331988427i</v>
      </c>
      <c r="Z3272" t="e">
        <f t="shared" si="1739"/>
        <v>#DIV/0!</v>
      </c>
      <c r="AA3272" t="e">
        <f t="shared" si="1740"/>
        <v>#DIV/0!</v>
      </c>
      <c r="AB3272" t="str">
        <f t="shared" si="1741"/>
        <v>0.0654214190364068-0.062558493296676i</v>
      </c>
      <c r="AC3272" t="str">
        <f t="shared" si="1742"/>
        <v>0.953319810389654-0.0690099396219225i</v>
      </c>
      <c r="AD3272" t="str">
        <f t="shared" si="1743"/>
        <v>0.0729926413239643-0.0603378581869118i</v>
      </c>
      <c r="AE3272" t="e">
        <f t="shared" si="1744"/>
        <v>#DIV/0!</v>
      </c>
      <c r="AF3272" t="str">
        <f t="shared" si="1745"/>
        <v>-19.0029933824155-2.58453431090788i</v>
      </c>
      <c r="AG3272" t="e">
        <f t="shared" si="1746"/>
        <v>#DIV/0!</v>
      </c>
      <c r="AH3272" t="e">
        <f t="shared" si="1747"/>
        <v>#DIV/0!</v>
      </c>
      <c r="AI3272" t="e">
        <f t="shared" si="1748"/>
        <v>#DIV/0!</v>
      </c>
      <c r="AJ3272" t="e">
        <f t="shared" si="1749"/>
        <v>#DIV/0!</v>
      </c>
      <c r="AK3272"/>
      <c r="AL3272"/>
      <c r="AM3272"/>
      <c r="AN3272"/>
    </row>
    <row r="3273" spans="1:40" x14ac:dyDescent="0.3">
      <c r="A3273"/>
      <c r="B3273">
        <f t="shared" si="1715"/>
        <v>1339000</v>
      </c>
      <c r="C3273" s="186" t="str">
        <f t="shared" si="1718"/>
        <v>-0.000272568521113433+0.0023093855304073i</v>
      </c>
      <c r="D3273" s="158" t="str">
        <f t="shared" si="1719"/>
        <v>-7.5237456356589-0.869871139995782i</v>
      </c>
      <c r="E3273" t="str">
        <f t="shared" si="1720"/>
        <v>52.8090094271862-1186.25956697056i</v>
      </c>
      <c r="F3273" t="str">
        <f t="shared" si="1721"/>
        <v>0.981085557869178+0.115770838573335i</v>
      </c>
      <c r="G3273" t="str">
        <f t="shared" si="1716"/>
        <v>0.981085557869178+0.115770838573335i</v>
      </c>
      <c r="H3273" t="str">
        <f t="shared" si="1722"/>
        <v>11.4798574602614+1.71283238329163i</v>
      </c>
      <c r="I3273" t="str">
        <f t="shared" si="1723"/>
        <v>5258.24070394592i</v>
      </c>
      <c r="J3273" t="str">
        <f t="shared" si="1717"/>
        <v>-6847.12792406094+1121.2588345243i</v>
      </c>
      <c r="K3273" t="str">
        <f t="shared" si="1724"/>
        <v>0.122471999100654-0.747892831821859i</v>
      </c>
      <c r="L3273" t="str">
        <f t="shared" si="1725"/>
        <v>0.0314837664322624-0.158887521467622i</v>
      </c>
      <c r="M3273" t="str">
        <f t="shared" si="1726"/>
        <v>0.153955765532916-0.906780353289481i</v>
      </c>
      <c r="N3273" t="str">
        <f t="shared" si="1727"/>
        <v>-17.1172574332575i</v>
      </c>
      <c r="O3273" t="str">
        <f t="shared" si="1728"/>
        <v>-0.160801001110033+0.986986847957971i</v>
      </c>
      <c r="P3273" t="str">
        <f t="shared" si="1729"/>
        <v>1.16080100111003-0.986986847957971i</v>
      </c>
      <c r="Q3273" t="str">
        <f t="shared" si="1730"/>
        <v>-1.16080100111003+18.1042442812155i</v>
      </c>
      <c r="R3273" t="str">
        <f t="shared" si="1731"/>
        <v>-0.0583879085106647-0.0603739234557404i</v>
      </c>
      <c r="S3273" t="str">
        <f t="shared" si="1732"/>
        <v>1.87843702971276i</v>
      </c>
      <c r="T3273" t="str">
        <f t="shared" si="1733"/>
        <v>0.113408613448307-0.109678009433913i</v>
      </c>
      <c r="U3273" t="e">
        <f t="shared" si="1734"/>
        <v>#DIV/0!</v>
      </c>
      <c r="V3273" t="str">
        <f t="shared" si="1735"/>
        <v>0.0000833333333333333-0.000198101746442489i</v>
      </c>
      <c r="W3273" t="e">
        <f t="shared" si="1736"/>
        <v>#DIV/0!</v>
      </c>
      <c r="X3273" t="e">
        <f t="shared" si="1737"/>
        <v>#DIV/0!</v>
      </c>
      <c r="Y3273" t="str">
        <f t="shared" si="1738"/>
        <v>0.00096+5.72096588589316i</v>
      </c>
      <c r="Z3273" t="e">
        <f t="shared" si="1739"/>
        <v>#DIV/0!</v>
      </c>
      <c r="AA3273" t="e">
        <f t="shared" si="1740"/>
        <v>#DIV/0!</v>
      </c>
      <c r="AB3273" t="str">
        <f t="shared" si="1741"/>
        <v>0.0647149356382402-0.062586122038087i</v>
      </c>
      <c r="AC3273" t="str">
        <f t="shared" si="1742"/>
        <v>0.953211371604884-0.0683177265312597i</v>
      </c>
      <c r="AD3273" t="str">
        <f t="shared" si="1743"/>
        <v>0.0722262720038404-0.060481640333235i</v>
      </c>
      <c r="AE3273" t="e">
        <f t="shared" si="1744"/>
        <v>#DIV/0!</v>
      </c>
      <c r="AF3273" t="str">
        <f t="shared" si="1745"/>
        <v>-19.0036030959203-2.58270352328741i</v>
      </c>
      <c r="AG3273" t="e">
        <f t="shared" si="1746"/>
        <v>#DIV/0!</v>
      </c>
      <c r="AH3273" t="e">
        <f t="shared" si="1747"/>
        <v>#DIV/0!</v>
      </c>
      <c r="AI3273" t="e">
        <f t="shared" si="1748"/>
        <v>#DIV/0!</v>
      </c>
      <c r="AJ3273" t="e">
        <f t="shared" si="1749"/>
        <v>#DIV/0!</v>
      </c>
      <c r="AK3273"/>
      <c r="AL3273"/>
      <c r="AM3273"/>
      <c r="AN3273"/>
    </row>
    <row r="3274" spans="1:40" x14ac:dyDescent="0.3">
      <c r="A3274"/>
      <c r="B3274">
        <f t="shared" si="1715"/>
        <v>1340000</v>
      </c>
      <c r="C3274" s="186" t="str">
        <f t="shared" si="1718"/>
        <v>-0.000272172411009961+0.0023077267722282i</v>
      </c>
      <c r="D3274" s="158" t="str">
        <f t="shared" si="1719"/>
        <v>-7.52395333528692-0.86925589074388i</v>
      </c>
      <c r="E3274" t="str">
        <f t="shared" si="1720"/>
        <v>52.7303750243541-1185.37779661172i</v>
      </c>
      <c r="F3274" t="str">
        <f t="shared" si="1721"/>
        <v>0.98111304523511+0.115688929912734i</v>
      </c>
      <c r="G3274" t="str">
        <f t="shared" si="1716"/>
        <v>0.98111304523511+0.115688929912734i</v>
      </c>
      <c r="H3274" t="str">
        <f t="shared" si="1722"/>
        <v>11.4802581567505+1.71161936282592i</v>
      </c>
      <c r="I3274" t="str">
        <f t="shared" si="1723"/>
        <v>5262.1676947629i</v>
      </c>
      <c r="J3274" t="str">
        <f t="shared" si="1717"/>
        <v>-6857.36046342467+1122.09621976293i</v>
      </c>
      <c r="K3274" t="str">
        <f t="shared" si="1724"/>
        <v>0.122293986457995-0.747363668891802i</v>
      </c>
      <c r="L3274" t="str">
        <f t="shared" si="1725"/>
        <v>0.0314385653925393-0.158777898650416i</v>
      </c>
      <c r="M3274" t="str">
        <f t="shared" si="1726"/>
        <v>0.153732551850534-0.906141567542218i</v>
      </c>
      <c r="N3274" t="str">
        <f t="shared" si="1727"/>
        <v>-17.1300410459784i</v>
      </c>
      <c r="O3274" t="str">
        <f t="shared" si="1728"/>
        <v>-0.14817094820443+0.988961763724058i</v>
      </c>
      <c r="P3274" t="str">
        <f t="shared" si="1729"/>
        <v>1.14817094820443-0.988961763724058i</v>
      </c>
      <c r="Q3274" t="str">
        <f t="shared" si="1730"/>
        <v>-1.14817094820443+18.1190028097025i</v>
      </c>
      <c r="R3274" t="str">
        <f t="shared" si="1731"/>
        <v>-0.0583626548986894-0.0596699859669278i</v>
      </c>
      <c r="S3274" t="str">
        <f t="shared" si="1732"/>
        <v>1.87983989530627i</v>
      </c>
      <c r="T3274" t="str">
        <f t="shared" si="1733"/>
        <v>0.112170020172996-0.109712447074548i</v>
      </c>
      <c r="U3274" t="e">
        <f t="shared" si="1734"/>
        <v>#DIV/0!</v>
      </c>
      <c r="V3274" t="str">
        <f t="shared" si="1735"/>
        <v>0.0000833333333333333-0.000197953909318278i</v>
      </c>
      <c r="W3274" t="e">
        <f t="shared" si="1736"/>
        <v>#DIV/0!</v>
      </c>
      <c r="X3274" t="e">
        <f t="shared" si="1737"/>
        <v>#DIV/0!</v>
      </c>
      <c r="Y3274" t="str">
        <f t="shared" si="1738"/>
        <v>0.00096+5.72523845190204i</v>
      </c>
      <c r="Z3274" t="e">
        <f t="shared" si="1739"/>
        <v>#DIV/0!</v>
      </c>
      <c r="AA3274" t="e">
        <f t="shared" si="1740"/>
        <v>#DIV/0!</v>
      </c>
      <c r="AB3274" t="str">
        <f t="shared" si="1741"/>
        <v>0.0640081508389512-0.0626057733646438i</v>
      </c>
      <c r="AC3274" t="str">
        <f t="shared" si="1742"/>
        <v>0.953110442753875-0.0676249914366089i</v>
      </c>
      <c r="AD3274" t="str">
        <f t="shared" si="1743"/>
        <v>0.0714579153258347-0.0606156745966693i</v>
      </c>
      <c r="AE3274" t="e">
        <f t="shared" si="1744"/>
        <v>#DIV/0!</v>
      </c>
      <c r="AF3274" t="str">
        <f t="shared" si="1745"/>
        <v>-19.0042114920374-2.5808752535698i</v>
      </c>
      <c r="AG3274" t="e">
        <f t="shared" si="1746"/>
        <v>#DIV/0!</v>
      </c>
      <c r="AH3274" t="e">
        <f t="shared" si="1747"/>
        <v>#DIV/0!</v>
      </c>
      <c r="AI3274" t="e">
        <f t="shared" si="1748"/>
        <v>#DIV/0!</v>
      </c>
      <c r="AJ3274" t="e">
        <f t="shared" si="1749"/>
        <v>#DIV/0!</v>
      </c>
      <c r="AK3274"/>
      <c r="AL3274"/>
      <c r="AM3274"/>
      <c r="AN3274"/>
    </row>
    <row r="3275" spans="1:40" x14ac:dyDescent="0.3">
      <c r="A3275"/>
      <c r="B3275">
        <f t="shared" si="1715"/>
        <v>1341000</v>
      </c>
      <c r="C3275" s="186" t="str">
        <f t="shared" si="1718"/>
        <v>-0.000271777156101118+0.00230607034845766i</v>
      </c>
      <c r="D3275" s="158" t="str">
        <f t="shared" si="1719"/>
        <v>-7.52416058649612-0.868641485936955i</v>
      </c>
      <c r="E3275" t="str">
        <f t="shared" si="1720"/>
        <v>52.6519160092746-1184.49733355047i</v>
      </c>
      <c r="F3275" t="str">
        <f t="shared" si="1721"/>
        <v>0.981140473256436+0.115607133731539i</v>
      </c>
      <c r="G3275" t="str">
        <f t="shared" si="1716"/>
        <v>0.981140473256436+0.115607133731539i</v>
      </c>
      <c r="H3275" t="str">
        <f t="shared" si="1722"/>
        <v>11.4806579880291+1.7104080107969i</v>
      </c>
      <c r="I3275" t="str">
        <f t="shared" si="1723"/>
        <v>5266.09468557989i</v>
      </c>
      <c r="J3275" t="str">
        <f t="shared" si="1717"/>
        <v>-6867.60064186221+1122.93360500156i</v>
      </c>
      <c r="K3275" t="str">
        <f t="shared" si="1724"/>
        <v>0.12211635822921-0.746835232663316i</v>
      </c>
      <c r="L3275" t="str">
        <f t="shared" si="1725"/>
        <v>0.031393460356745-0.158668420332414i</v>
      </c>
      <c r="M3275" t="str">
        <f t="shared" si="1726"/>
        <v>0.153509818585955-0.90550365299573i</v>
      </c>
      <c r="N3275" t="str">
        <f t="shared" si="1727"/>
        <v>-17.1428246586993i</v>
      </c>
      <c r="O3275" t="str">
        <f t="shared" si="1728"/>
        <v>-0.135516681420475+0.990775064813796i</v>
      </c>
      <c r="P3275" t="str">
        <f t="shared" si="1729"/>
        <v>1.13551668142047-0.990775064813796i</v>
      </c>
      <c r="Q3275" t="str">
        <f t="shared" si="1730"/>
        <v>-1.13551668142047+18.1335997235131i</v>
      </c>
      <c r="R3275" t="str">
        <f t="shared" si="1731"/>
        <v>-0.058330004450162-0.0589668904488658i</v>
      </c>
      <c r="S3275" t="str">
        <f t="shared" si="1732"/>
        <v>1.88124276089979i</v>
      </c>
      <c r="T3275" t="str">
        <f t="shared" si="1733"/>
        <v>0.1109310357897-0.10973289861512i</v>
      </c>
      <c r="U3275" t="e">
        <f t="shared" si="1734"/>
        <v>#DIV/0!</v>
      </c>
      <c r="V3275" t="str">
        <f t="shared" si="1735"/>
        <v>0.0000833333333333333-0.000197806292681948i</v>
      </c>
      <c r="W3275" t="e">
        <f t="shared" si="1736"/>
        <v>#DIV/0!</v>
      </c>
      <c r="X3275" t="e">
        <f t="shared" si="1737"/>
        <v>#DIV/0!</v>
      </c>
      <c r="Y3275" t="str">
        <f t="shared" si="1738"/>
        <v>0.00096+5.72951101791092i</v>
      </c>
      <c r="Z3275" t="e">
        <f t="shared" si="1739"/>
        <v>#DIV/0!</v>
      </c>
      <c r="AA3275" t="e">
        <f t="shared" si="1740"/>
        <v>#DIV/0!</v>
      </c>
      <c r="AB3275" t="str">
        <f t="shared" si="1741"/>
        <v>0.0633011428597174-0.0626174437315726i</v>
      </c>
      <c r="AC3275" t="str">
        <f t="shared" si="1742"/>
        <v>0.953017022916485-0.0669318085258286i</v>
      </c>
      <c r="AD3275" t="str">
        <f t="shared" si="1743"/>
        <v>0.0706876946483055-0.0607399312879983i</v>
      </c>
      <c r="AE3275" t="e">
        <f t="shared" si="1744"/>
        <v>#DIV/0!</v>
      </c>
      <c r="AF3275" t="str">
        <f t="shared" si="1745"/>
        <v>-19.0048185745252-2.57904949673385i</v>
      </c>
      <c r="AG3275" t="e">
        <f t="shared" si="1746"/>
        <v>#DIV/0!</v>
      </c>
      <c r="AH3275" t="e">
        <f t="shared" si="1747"/>
        <v>#DIV/0!</v>
      </c>
      <c r="AI3275" t="e">
        <f t="shared" si="1748"/>
        <v>#DIV/0!</v>
      </c>
      <c r="AJ3275" t="e">
        <f t="shared" si="1749"/>
        <v>#DIV/0!</v>
      </c>
      <c r="AK3275"/>
      <c r="AL3275"/>
      <c r="AM3275"/>
      <c r="AN3275"/>
    </row>
    <row r="3276" spans="1:40" x14ac:dyDescent="0.3">
      <c r="A3276"/>
      <c r="B3276">
        <f t="shared" si="1715"/>
        <v>1342000</v>
      </c>
      <c r="C3276" s="186" t="str">
        <f t="shared" si="1718"/>
        <v>-0.000271382753949243+0.00230441625427452i</v>
      </c>
      <c r="D3276" s="158" t="str">
        <f t="shared" si="1719"/>
        <v>-7.52436739056462-0.868027923895654i</v>
      </c>
      <c r="E3276" t="str">
        <f t="shared" si="1720"/>
        <v>52.5736318610945-1183.61817488756i</v>
      </c>
      <c r="F3276" t="str">
        <f t="shared" si="1721"/>
        <v>0.981167842102306+0.115525449805882i</v>
      </c>
      <c r="G3276" t="str">
        <f t="shared" si="1716"/>
        <v>0.981167842102306+0.115525449805882i</v>
      </c>
      <c r="H3276" t="str">
        <f t="shared" si="1722"/>
        <v>11.4810569565638+1.70919832387562i</v>
      </c>
      <c r="I3276" t="str">
        <f t="shared" si="1723"/>
        <v>5270.02167639688i</v>
      </c>
      <c r="J3276" t="str">
        <f t="shared" si="1717"/>
        <v>-6877.84845937355+1123.77099024019i</v>
      </c>
      <c r="K3276" t="str">
        <f t="shared" si="1724"/>
        <v>0.12193911331824-0.746307521689967i</v>
      </c>
      <c r="L3276" t="str">
        <f t="shared" si="1725"/>
        <v>0.0313484510568773-0.15855908624358i</v>
      </c>
      <c r="M3276" t="str">
        <f t="shared" si="1726"/>
        <v>0.153287564375117-0.904866607933547i</v>
      </c>
      <c r="N3276" t="str">
        <f t="shared" si="1727"/>
        <v>-17.1556082714202i</v>
      </c>
      <c r="O3276" t="str">
        <f t="shared" si="1728"/>
        <v>-0.122840268699834+0.992426454900187i</v>
      </c>
      <c r="P3276" t="str">
        <f t="shared" si="1729"/>
        <v>1.12284026869983-0.992426454900187i</v>
      </c>
      <c r="Q3276" t="str">
        <f t="shared" si="1730"/>
        <v>-1.12284026869983+18.1480347263204i</v>
      </c>
      <c r="R3276" t="str">
        <f t="shared" si="1731"/>
        <v>-0.0582899708491718-0.0582647078934387i</v>
      </c>
      <c r="S3276" t="str">
        <f t="shared" si="1732"/>
        <v>1.8826456264933i</v>
      </c>
      <c r="T3276" t="str">
        <f t="shared" si="1733"/>
        <v>0.109691797494492-0.109739358687615i</v>
      </c>
      <c r="U3276" t="e">
        <f t="shared" si="1734"/>
        <v>#DIV/0!</v>
      </c>
      <c r="V3276" t="str">
        <f t="shared" si="1735"/>
        <v>0.0000833333333333333-0.000197658896040605i</v>
      </c>
      <c r="W3276" t="e">
        <f t="shared" si="1736"/>
        <v>#DIV/0!</v>
      </c>
      <c r="X3276" t="e">
        <f t="shared" si="1737"/>
        <v>#DIV/0!</v>
      </c>
      <c r="Y3276" t="str">
        <f t="shared" si="1738"/>
        <v>0.00096+5.7337835839198i</v>
      </c>
      <c r="Z3276" t="e">
        <f t="shared" si="1739"/>
        <v>#DIV/0!</v>
      </c>
      <c r="AA3276" t="e">
        <f t="shared" si="1740"/>
        <v>#DIV/0!</v>
      </c>
      <c r="AB3276" t="str">
        <f t="shared" si="1741"/>
        <v>0.0625939899894341-0.062621130075696i</v>
      </c>
      <c r="AC3276" t="str">
        <f t="shared" si="1742"/>
        <v>0.95293111071344-0.0662382519064865i</v>
      </c>
      <c r="AD3276" t="str">
        <f t="shared" si="1743"/>
        <v>0.069915733826576-0.0608543822678309i</v>
      </c>
      <c r="AE3276" t="e">
        <f t="shared" si="1744"/>
        <v>#DIV/0!</v>
      </c>
      <c r="AF3276" t="str">
        <f t="shared" si="1745"/>
        <v>-19.0054243471284-2.57722624777127i</v>
      </c>
      <c r="AG3276" t="e">
        <f t="shared" si="1746"/>
        <v>#DIV/0!</v>
      </c>
      <c r="AH3276" t="e">
        <f t="shared" si="1747"/>
        <v>#DIV/0!</v>
      </c>
      <c r="AI3276" t="e">
        <f t="shared" si="1748"/>
        <v>#DIV/0!</v>
      </c>
      <c r="AJ3276" t="e">
        <f t="shared" si="1749"/>
        <v>#DIV/0!</v>
      </c>
      <c r="AK3276"/>
      <c r="AL3276"/>
      <c r="AM3276"/>
      <c r="AN3276"/>
    </row>
    <row r="3277" spans="1:40" x14ac:dyDescent="0.3">
      <c r="A3277"/>
      <c r="B3277">
        <f t="shared" si="1715"/>
        <v>1343000</v>
      </c>
      <c r="C3277" s="186" t="str">
        <f t="shared" si="1718"/>
        <v>-0.000270989202125261+0.00230276448487057i</v>
      </c>
      <c r="D3277" s="158" t="str">
        <f t="shared" si="1719"/>
        <v>-7.5245737487661-0.867415202944857i</v>
      </c>
      <c r="E3277" t="str">
        <f t="shared" si="1720"/>
        <v>52.4955220608913-1182.74031773224i</v>
      </c>
      <c r="F3277" t="str">
        <f t="shared" si="1721"/>
        <v>0.981195151941279+0.115443877912461i</v>
      </c>
      <c r="G3277" t="str">
        <f t="shared" si="1716"/>
        <v>0.981195151941279+0.115443877912461i</v>
      </c>
      <c r="H3277" t="str">
        <f t="shared" si="1722"/>
        <v>11.4814550648124+1.70799029874155i</v>
      </c>
      <c r="I3277" t="str">
        <f t="shared" si="1723"/>
        <v>5273.94866721386i</v>
      </c>
      <c r="J3277" t="str">
        <f t="shared" si="1717"/>
        <v>-6888.1039159587+1124.60837547881i</v>
      </c>
      <c r="K3277" t="str">
        <f t="shared" si="1724"/>
        <v>0.121762250632893-0.745780534528997i</v>
      </c>
      <c r="L3277" t="str">
        <f t="shared" si="1725"/>
        <v>0.0313035372258548-0.158449896114498i</v>
      </c>
      <c r="M3277" t="str">
        <f t="shared" si="1726"/>
        <v>0.153065787858748-0.904230430643495i</v>
      </c>
      <c r="N3277" t="str">
        <f t="shared" si="1727"/>
        <v>-17.168391884141i</v>
      </c>
      <c r="O3277" t="str">
        <f t="shared" si="1728"/>
        <v>-0.110143781603317+0.993915664115483i</v>
      </c>
      <c r="P3277" t="str">
        <f t="shared" si="1729"/>
        <v>1.11014378160332-0.993915664115483i</v>
      </c>
      <c r="Q3277" t="str">
        <f t="shared" si="1730"/>
        <v>-1.11014378160332+18.1623075482565i</v>
      </c>
      <c r="R3277" t="str">
        <f t="shared" si="1731"/>
        <v>-0.0582425681887002-0.0575635091480647i</v>
      </c>
      <c r="S3277" t="str">
        <f t="shared" si="1732"/>
        <v>1.88404849208681i</v>
      </c>
      <c r="T3277" t="str">
        <f t="shared" si="1733"/>
        <v>0.108452442609637-0.109731822771184i</v>
      </c>
      <c r="U3277" t="e">
        <f t="shared" si="1734"/>
        <v>#DIV/0!</v>
      </c>
      <c r="V3277" t="str">
        <f t="shared" si="1735"/>
        <v>0.0000833333333333333-0.000197511718902824i</v>
      </c>
      <c r="W3277" t="e">
        <f t="shared" si="1736"/>
        <v>#DIV/0!</v>
      </c>
      <c r="X3277" t="e">
        <f t="shared" si="1737"/>
        <v>#DIV/0!</v>
      </c>
      <c r="Y3277" t="str">
        <f t="shared" si="1738"/>
        <v>0.00096+5.73805614992869i</v>
      </c>
      <c r="Z3277" t="e">
        <f t="shared" si="1739"/>
        <v>#DIV/0!</v>
      </c>
      <c r="AA3277" t="e">
        <f t="shared" si="1740"/>
        <v>#DIV/0!</v>
      </c>
      <c r="AB3277" t="str">
        <f t="shared" si="1741"/>
        <v>0.0618867705890057-0.062616829817259i</v>
      </c>
      <c r="AC3277" t="str">
        <f t="shared" si="1742"/>
        <v>0.952852704307049-0.0655443956100277i</v>
      </c>
      <c r="AD3277" t="str">
        <f t="shared" si="1743"/>
        <v>0.0691421571937216-0.0609590009560445i</v>
      </c>
      <c r="AE3277" t="e">
        <f t="shared" si="1744"/>
        <v>#DIV/0!</v>
      </c>
      <c r="AF3277" t="str">
        <f t="shared" si="1745"/>
        <v>-19.0060288135785-2.57540550168641i</v>
      </c>
      <c r="AG3277" t="e">
        <f t="shared" si="1746"/>
        <v>#DIV/0!</v>
      </c>
      <c r="AH3277" t="e">
        <f t="shared" si="1747"/>
        <v>#DIV/0!</v>
      </c>
      <c r="AI3277" t="e">
        <f t="shared" si="1748"/>
        <v>#DIV/0!</v>
      </c>
      <c r="AJ3277" t="e">
        <f t="shared" si="1749"/>
        <v>#DIV/0!</v>
      </c>
      <c r="AK3277"/>
      <c r="AL3277"/>
      <c r="AM3277"/>
      <c r="AN3277"/>
    </row>
    <row r="3278" spans="1:40" x14ac:dyDescent="0.3">
      <c r="A3278"/>
      <c r="B3278">
        <f t="shared" si="1715"/>
        <v>1344000</v>
      </c>
      <c r="C3278" s="186" t="str">
        <f t="shared" si="1718"/>
        <v>-0.000270596498208669+0.00230111503545055i</v>
      </c>
      <c r="D3278" s="158" t="str">
        <f t="shared" si="1719"/>
        <v>-7.52477966236973-0.866803321413713i</v>
      </c>
      <c r="E3278" t="str">
        <f t="shared" si="1720"/>
        <v>52.4175860916631-1181.86375920227i</v>
      </c>
      <c r="F3278" t="str">
        <f t="shared" si="1721"/>
        <v>0.981222402941321+0.115362417828544i</v>
      </c>
      <c r="G3278" t="str">
        <f t="shared" si="1716"/>
        <v>0.981222402941321+0.115362417828544i</v>
      </c>
      <c r="H3278" t="str">
        <f t="shared" si="1722"/>
        <v>11.4818523152242+1.70678393208267i</v>
      </c>
      <c r="I3278" t="str">
        <f t="shared" si="1723"/>
        <v>5277.87565803085i</v>
      </c>
      <c r="J3278" t="str">
        <f t="shared" si="1717"/>
        <v>-6898.36701161766+1125.44576071745i</v>
      </c>
      <c r="K3278" t="str">
        <f t="shared" si="1724"/>
        <v>0.12158576908483-0.745254269741324i</v>
      </c>
      <c r="L3278" t="str">
        <f t="shared" si="1725"/>
        <v>0.0312587185975136-0.158340849676374i</v>
      </c>
      <c r="M3278" t="str">
        <f t="shared" si="1726"/>
        <v>0.152844487682344-0.903595119417698i</v>
      </c>
      <c r="N3278" t="str">
        <f t="shared" si="1727"/>
        <v>-17.1811754968619i</v>
      </c>
      <c r="O3278" t="str">
        <f t="shared" si="1728"/>
        <v>-0.0974292949719657+0.995242449095328i</v>
      </c>
      <c r="P3278" t="str">
        <f t="shared" si="1729"/>
        <v>1.09742929497197-0.995242449095328i</v>
      </c>
      <c r="Q3278" t="str">
        <f t="shared" si="1730"/>
        <v>-1.09742929497197+18.1764179459572i</v>
      </c>
      <c r="R3278" t="str">
        <f t="shared" si="1731"/>
        <v>-0.0581878109710072-0.0568633649201482i</v>
      </c>
      <c r="S3278" t="str">
        <f t="shared" si="1732"/>
        <v>1.88545135768031i</v>
      </c>
      <c r="T3278" t="str">
        <f t="shared" si="1733"/>
        <v>0.107213108590964-0.109710287195731i</v>
      </c>
      <c r="U3278" t="e">
        <f t="shared" si="1734"/>
        <v>#DIV/0!</v>
      </c>
      <c r="V3278" t="str">
        <f t="shared" si="1735"/>
        <v>0.0000833333333333333-0.00019736476077864i</v>
      </c>
      <c r="W3278" t="e">
        <f t="shared" si="1736"/>
        <v>#DIV/0!</v>
      </c>
      <c r="X3278" t="e">
        <f t="shared" si="1737"/>
        <v>#DIV/0!</v>
      </c>
      <c r="Y3278" t="str">
        <f t="shared" si="1738"/>
        <v>0.00096+5.74232871593757i</v>
      </c>
      <c r="Z3278" t="e">
        <f t="shared" si="1739"/>
        <v>#DIV/0!</v>
      </c>
      <c r="AA3278" t="e">
        <f t="shared" si="1740"/>
        <v>#DIV/0!</v>
      </c>
      <c r="AB3278" t="str">
        <f t="shared" si="1741"/>
        <v>0.0611795630955531-0.062604540861976i</v>
      </c>
      <c r="AC3278" t="str">
        <f t="shared" si="1742"/>
        <v>0.952781801401702-0.064850313595886i</v>
      </c>
      <c r="AD3278" t="str">
        <f t="shared" si="1743"/>
        <v>0.0683670895411148-0.0610537623409867i</v>
      </c>
      <c r="AE3278" t="e">
        <f t="shared" si="1744"/>
        <v>#DIV/0!</v>
      </c>
      <c r="AF3278" t="str">
        <f t="shared" si="1745"/>
        <v>-19.0066319775939-2.57358725349638i</v>
      </c>
      <c r="AG3278" t="e">
        <f t="shared" si="1746"/>
        <v>#DIV/0!</v>
      </c>
      <c r="AH3278" t="e">
        <f t="shared" si="1747"/>
        <v>#DIV/0!</v>
      </c>
      <c r="AI3278" t="e">
        <f t="shared" si="1748"/>
        <v>#DIV/0!</v>
      </c>
      <c r="AJ3278" t="e">
        <f t="shared" si="1749"/>
        <v>#DIV/0!</v>
      </c>
      <c r="AK3278"/>
      <c r="AL3278"/>
      <c r="AM3278"/>
      <c r="AN3278"/>
    </row>
    <row r="3279" spans="1:40" x14ac:dyDescent="0.3">
      <c r="A3279"/>
      <c r="B3279">
        <f t="shared" si="1715"/>
        <v>1345000</v>
      </c>
      <c r="C3279" s="186" t="str">
        <f t="shared" si="1718"/>
        <v>-0.000270204639787491+0.00229946790123206i</v>
      </c>
      <c r="D3279" s="158" t="str">
        <f t="shared" si="1719"/>
        <v>-7.5249851326403-0.866192277635651i</v>
      </c>
      <c r="E3279" t="str">
        <f t="shared" si="1720"/>
        <v>52.3398234383234-1180.98849642394i</v>
      </c>
      <c r="F3279" t="str">
        <f t="shared" si="1721"/>
        <v>0.981249595269817+0.115281069331969i</v>
      </c>
      <c r="G3279" t="str">
        <f t="shared" si="1716"/>
        <v>0.981249595269817+0.115281069331969i</v>
      </c>
      <c r="H3279" t="str">
        <f t="shared" si="1722"/>
        <v>11.48224871024+1.70557922059549i</v>
      </c>
      <c r="I3279" t="str">
        <f t="shared" si="1723"/>
        <v>5281.80264884784i</v>
      </c>
      <c r="J3279" t="str">
        <f t="shared" si="1717"/>
        <v>-6908.63774635043+1126.28314595608i</v>
      </c>
      <c r="K3279" t="str">
        <f t="shared" si="1724"/>
        <v>0.121409667589541-0.744728725891519i</v>
      </c>
      <c r="L3279" t="str">
        <f t="shared" si="1725"/>
        <v>0.0312139949066035-0.158231946661033i</v>
      </c>
      <c r="M3279" t="str">
        <f t="shared" si="1726"/>
        <v>0.152623662496145-0.902960672552552i</v>
      </c>
      <c r="N3279" t="str">
        <f t="shared" si="1727"/>
        <v>-17.1939591095828i</v>
      </c>
      <c r="O3279" t="str">
        <f t="shared" si="1728"/>
        <v>-0.0846988865885828+0.99640659301846i</v>
      </c>
      <c r="P3279" t="str">
        <f t="shared" si="1729"/>
        <v>1.08469888658858-0.99640659301846i</v>
      </c>
      <c r="Q3279" t="str">
        <f t="shared" si="1730"/>
        <v>-1.08469888658858+18.1903657026013i</v>
      </c>
      <c r="R3279" t="str">
        <f t="shared" si="1731"/>
        <v>-0.0581257141082353-0.0561643457815205i</v>
      </c>
      <c r="S3279" t="str">
        <f t="shared" si="1732"/>
        <v>1.88685422327383i</v>
      </c>
      <c r="T3279" t="str">
        <f t="shared" si="1733"/>
        <v>0.105973933035274-0.109674749145931i</v>
      </c>
      <c r="U3279" t="e">
        <f t="shared" si="1734"/>
        <v>#DIV/0!</v>
      </c>
      <c r="V3279" t="str">
        <f t="shared" si="1735"/>
        <v>0.0000833333333333333-0.000197218021179548i</v>
      </c>
      <c r="W3279" t="e">
        <f t="shared" si="1736"/>
        <v>#DIV/0!</v>
      </c>
      <c r="X3279" t="e">
        <f t="shared" si="1737"/>
        <v>#DIV/0!</v>
      </c>
      <c r="Y3279" t="str">
        <f t="shared" si="1738"/>
        <v>0.00096+5.74660128194645i</v>
      </c>
      <c r="Z3279" t="e">
        <f t="shared" si="1739"/>
        <v>#DIV/0!</v>
      </c>
      <c r="AA3279" t="e">
        <f t="shared" si="1740"/>
        <v>#DIV/0!</v>
      </c>
      <c r="AB3279" t="str">
        <f t="shared" si="1741"/>
        <v>0.060472446026641-0.0625842616033237i</v>
      </c>
      <c r="AC3279" t="str">
        <f t="shared" si="1742"/>
        <v>0.952718399244144-0.0641560797556298i</v>
      </c>
      <c r="AD3279" t="str">
        <f t="shared" si="1743"/>
        <v>0.0675906560988509-0.0611386429884449i</v>
      </c>
      <c r="AE3279" t="e">
        <f t="shared" si="1744"/>
        <v>#DIV/0!</v>
      </c>
      <c r="AF3279" t="str">
        <f t="shared" si="1745"/>
        <v>-19.0072338428803-2.57177149823114i</v>
      </c>
      <c r="AG3279" t="e">
        <f t="shared" si="1746"/>
        <v>#DIV/0!</v>
      </c>
      <c r="AH3279" t="e">
        <f t="shared" si="1747"/>
        <v>#DIV/0!</v>
      </c>
      <c r="AI3279" t="e">
        <f t="shared" si="1748"/>
        <v>#DIV/0!</v>
      </c>
      <c r="AJ3279" t="e">
        <f t="shared" si="1749"/>
        <v>#DIV/0!</v>
      </c>
      <c r="AK3279"/>
      <c r="AL3279"/>
      <c r="AM3279"/>
      <c r="AN3279"/>
    </row>
    <row r="3280" spans="1:40" x14ac:dyDescent="0.3">
      <c r="A3280"/>
      <c r="B3280">
        <f t="shared" si="1715"/>
        <v>1346000</v>
      </c>
      <c r="C3280" s="186" t="str">
        <f t="shared" si="1718"/>
        <v>-0.00026981362445823+0.00229782307744552i</v>
      </c>
      <c r="D3280" s="158" t="str">
        <f t="shared" si="1719"/>
        <v>-7.52519016083794-0.865582069948244i</v>
      </c>
      <c r="E3280" t="str">
        <f t="shared" si="1720"/>
        <v>52.2622335876906-1180.11452653197i</v>
      </c>
      <c r="F3280" t="str">
        <f t="shared" si="1721"/>
        <v>0.981276729093534+0.11519983220113i</v>
      </c>
      <c r="G3280" t="str">
        <f t="shared" si="1716"/>
        <v>0.981276729093534+0.11519983220113i</v>
      </c>
      <c r="H3280" t="str">
        <f t="shared" si="1722"/>
        <v>11.4826442522916+1.70437616098477i</v>
      </c>
      <c r="I3280" t="str">
        <f t="shared" si="1723"/>
        <v>5285.72963966483i</v>
      </c>
      <c r="J3280" t="str">
        <f t="shared" si="1717"/>
        <v>-6918.91612015699+1127.12053119471i</v>
      </c>
      <c r="K3280" t="str">
        <f t="shared" si="1724"/>
        <v>0.121233945066341-0.744203901547804i</v>
      </c>
      <c r="L3280" t="str">
        <f t="shared" si="1725"/>
        <v>0.0311693658887843-0.158123186800918i</v>
      </c>
      <c r="M3280" t="str">
        <f t="shared" si="1726"/>
        <v>0.152403310955125-0.902327088348722i</v>
      </c>
      <c r="N3280" t="str">
        <f t="shared" si="1727"/>
        <v>-17.2067427223037i</v>
      </c>
      <c r="O3280" t="str">
        <f t="shared" si="1728"/>
        <v>-0.0719546368377691+0.997407905642193i</v>
      </c>
      <c r="P3280" t="str">
        <f t="shared" si="1729"/>
        <v>1.07195463683777-0.997407905642193i</v>
      </c>
      <c r="Q3280" t="str">
        <f t="shared" si="1730"/>
        <v>-1.07195463683777+18.2041506279459i</v>
      </c>
      <c r="R3280" t="str">
        <f t="shared" si="1731"/>
        <v>-0.0580562929232252-0.0554665221727536i</v>
      </c>
      <c r="S3280" t="str">
        <f t="shared" si="1732"/>
        <v>1.88825708886734i</v>
      </c>
      <c r="T3280" t="str">
        <f t="shared" si="1733"/>
        <v>0.104735053687519-0.109625206665639i</v>
      </c>
      <c r="U3280" t="e">
        <f t="shared" si="1734"/>
        <v>#DIV/0!</v>
      </c>
      <c r="V3280" t="str">
        <f t="shared" si="1735"/>
        <v>0.0000833333333333333-0.000197071499618494i</v>
      </c>
      <c r="W3280" t="e">
        <f t="shared" si="1736"/>
        <v>#DIV/0!</v>
      </c>
      <c r="X3280" t="e">
        <f t="shared" si="1737"/>
        <v>#DIV/0!</v>
      </c>
      <c r="Y3280" t="str">
        <f t="shared" si="1738"/>
        <v>0.00096+5.75087384795533i</v>
      </c>
      <c r="Z3280" t="e">
        <f t="shared" si="1739"/>
        <v>#DIV/0!</v>
      </c>
      <c r="AA3280" t="e">
        <f t="shared" si="1740"/>
        <v>#DIV/0!</v>
      </c>
      <c r="AB3280" t="str">
        <f t="shared" si="1741"/>
        <v>0.0597654979843738-0.0625559909250571i</v>
      </c>
      <c r="AC3280" t="str">
        <f t="shared" si="1742"/>
        <v>0.952662494623525-0.0634617679170089i</v>
      </c>
      <c r="AD3280" t="str">
        <f t="shared" si="1743"/>
        <v>0.0668129825158971-0.0612136210503757i</v>
      </c>
      <c r="AE3280" t="e">
        <f t="shared" si="1744"/>
        <v>#DIV/0!</v>
      </c>
      <c r="AF3280" t="str">
        <f t="shared" si="1745"/>
        <v>-19.0078344131295-2.56995823093301i</v>
      </c>
      <c r="AG3280" t="e">
        <f t="shared" si="1746"/>
        <v>#DIV/0!</v>
      </c>
      <c r="AH3280" t="e">
        <f t="shared" si="1747"/>
        <v>#DIV/0!</v>
      </c>
      <c r="AI3280" t="e">
        <f t="shared" si="1748"/>
        <v>#DIV/0!</v>
      </c>
      <c r="AJ3280" t="e">
        <f t="shared" si="1749"/>
        <v>#DIV/0!</v>
      </c>
      <c r="AK3280"/>
      <c r="AL3280"/>
      <c r="AM3280"/>
      <c r="AN3280"/>
    </row>
    <row r="3281" spans="1:40" x14ac:dyDescent="0.3">
      <c r="A3281"/>
      <c r="B3281">
        <f t="shared" si="1715"/>
        <v>1347000</v>
      </c>
      <c r="C3281" s="186" t="str">
        <f t="shared" si="1718"/>
        <v>-0.000269423449825846+0.00229618055933415i</v>
      </c>
      <c r="D3281" s="158" t="str">
        <f t="shared" si="1719"/>
        <v>-7.52539474821857-0.864972696693348i</v>
      </c>
      <c r="E3281" t="str">
        <f t="shared" si="1720"/>
        <v>52.1848160284787-1179.24184666948i</v>
      </c>
      <c r="F3281" t="str">
        <f t="shared" si="1721"/>
        <v>0.981303804578683+0.115118706214988i</v>
      </c>
      <c r="G3281" t="str">
        <f t="shared" si="1716"/>
        <v>0.981303804578683+0.115118706214988i</v>
      </c>
      <c r="H3281" t="str">
        <f t="shared" si="1722"/>
        <v>11.4830389438027+1.70317474996381i</v>
      </c>
      <c r="I3281" t="str">
        <f t="shared" si="1723"/>
        <v>5289.65663048181i</v>
      </c>
      <c r="J3281" t="str">
        <f t="shared" si="1717"/>
        <v>-6929.20213303737+1127.95791643333i</v>
      </c>
      <c r="K3281" t="str">
        <f t="shared" si="1724"/>
        <v>0.121058600438343-0.743679795282031i</v>
      </c>
      <c r="L3281" t="str">
        <f t="shared" si="1725"/>
        <v>0.0311248312806221-0.158014569829086i</v>
      </c>
      <c r="M3281" t="str">
        <f t="shared" si="1726"/>
        <v>0.152183431718965-0.901694365111117i</v>
      </c>
      <c r="N3281" t="str">
        <f t="shared" si="1727"/>
        <v>-17.2195263350246i</v>
      </c>
      <c r="O3281" t="str">
        <f t="shared" si="1728"/>
        <v>-0.0591986283660751+0.99824622333349i</v>
      </c>
      <c r="P3281" t="str">
        <f t="shared" si="1729"/>
        <v>1.05919862836608-0.99824622333349i</v>
      </c>
      <c r="Q3281" t="str">
        <f t="shared" si="1730"/>
        <v>-1.05919862836608+18.2177725583581i</v>
      </c>
      <c r="R3281" t="str">
        <f t="shared" si="1731"/>
        <v>-0.0579795631505395-0.054769964407421i</v>
      </c>
      <c r="S3281" t="str">
        <f t="shared" si="1732"/>
        <v>1.88965995446086i</v>
      </c>
      <c r="T3281" t="str">
        <f t="shared" si="1733"/>
        <v>0.10349660844795-0.109561658662709i</v>
      </c>
      <c r="U3281" t="e">
        <f t="shared" si="1734"/>
        <v>#DIV/0!</v>
      </c>
      <c r="V3281" t="str">
        <f t="shared" si="1735"/>
        <v>0.0000833333333333333-0.000196925195609868i</v>
      </c>
      <c r="W3281" t="e">
        <f t="shared" si="1736"/>
        <v>#DIV/0!</v>
      </c>
      <c r="X3281" t="e">
        <f t="shared" si="1737"/>
        <v>#DIV/0!</v>
      </c>
      <c r="Y3281" t="str">
        <f t="shared" si="1738"/>
        <v>0.00096+5.75514641396421i</v>
      </c>
      <c r="Z3281" t="e">
        <f t="shared" si="1739"/>
        <v>#DIV/0!</v>
      </c>
      <c r="AA3281" t="e">
        <f t="shared" si="1740"/>
        <v>#DIV/0!</v>
      </c>
      <c r="AB3281" t="str">
        <f t="shared" si="1741"/>
        <v>0.0590587976594754-0.0625197282039594i</v>
      </c>
      <c r="AC3281" t="str">
        <f t="shared" si="1742"/>
        <v>0.952614083871226-0.0627674518480021i</v>
      </c>
      <c r="AD3281" t="str">
        <f t="shared" si="1743"/>
        <v>0.0660341948400984-0.0612786762733848i</v>
      </c>
      <c r="AE3281" t="e">
        <f t="shared" si="1744"/>
        <v>#DIV/0!</v>
      </c>
      <c r="AF3281" t="str">
        <f t="shared" si="1745"/>
        <v>-19.0084336920213-2.56814744665716i</v>
      </c>
      <c r="AG3281" t="e">
        <f t="shared" si="1746"/>
        <v>#DIV/0!</v>
      </c>
      <c r="AH3281" t="e">
        <f t="shared" si="1747"/>
        <v>#DIV/0!</v>
      </c>
      <c r="AI3281" t="e">
        <f t="shared" si="1748"/>
        <v>#DIV/0!</v>
      </c>
      <c r="AJ3281" t="e">
        <f t="shared" si="1749"/>
        <v>#DIV/0!</v>
      </c>
      <c r="AK3281"/>
      <c r="AL3281"/>
      <c r="AM3281"/>
      <c r="AN3281"/>
    </row>
    <row r="3282" spans="1:40" x14ac:dyDescent="0.3">
      <c r="A3282"/>
      <c r="B3282">
        <f t="shared" si="1715"/>
        <v>1348000</v>
      </c>
      <c r="C3282" s="186" t="str">
        <f t="shared" si="1718"/>
        <v>-0.000269034113503732+0.00229454034215394i</v>
      </c>
      <c r="D3282" s="158" t="str">
        <f t="shared" si="1719"/>
        <v>-7.52559889603359-0.864364156217023i</v>
      </c>
      <c r="E3282" t="str">
        <f t="shared" si="1720"/>
        <v>52.1075702512913-1178.37045398804i</v>
      </c>
      <c r="F3282" t="str">
        <f t="shared" si="1721"/>
        <v>0.981330821890877+0.11503769115307i</v>
      </c>
      <c r="G3282" t="str">
        <f t="shared" si="1716"/>
        <v>0.981330821890877+0.11503769115307i</v>
      </c>
      <c r="H3282" t="str">
        <f t="shared" si="1722"/>
        <v>11.4834327871883+1.70197498425428i</v>
      </c>
      <c r="I3282" t="str">
        <f t="shared" si="1723"/>
        <v>5293.5836212988i</v>
      </c>
      <c r="J3282" t="str">
        <f t="shared" si="1717"/>
        <v>-6939.49578499155+1128.79530167196i</v>
      </c>
      <c r="K3282" t="str">
        <f t="shared" si="1724"/>
        <v>0.120883632632451-0.743156405669685i</v>
      </c>
      <c r="L3282" t="str">
        <f t="shared" si="1725"/>
        <v>0.031080390819586-0.157906095479212i</v>
      </c>
      <c r="M3282" t="str">
        <f t="shared" si="1726"/>
        <v>0.151964023452037-0.901062501148897i</v>
      </c>
      <c r="N3282" t="str">
        <f t="shared" si="1727"/>
        <v>-17.2323099477454i</v>
      </c>
      <c r="O3282" t="str">
        <f t="shared" si="1728"/>
        <v>-0.046432945741733+0.998921409095703i</v>
      </c>
      <c r="P3282" t="str">
        <f t="shared" si="1729"/>
        <v>1.04643294574173-0.998921409095703i</v>
      </c>
      <c r="Q3282" t="str">
        <f t="shared" si="1730"/>
        <v>-1.04643294574173+18.2312313568411i</v>
      </c>
      <c r="R3282" t="str">
        <f t="shared" si="1731"/>
        <v>-0.0578955409376999-0.054074742676284i</v>
      </c>
      <c r="S3282" t="str">
        <f t="shared" si="1732"/>
        <v>1.89106282005437i</v>
      </c>
      <c r="T3282" t="str">
        <f t="shared" si="1733"/>
        <v>0.102258735379128-0.10948410491422i</v>
      </c>
      <c r="U3282" t="e">
        <f t="shared" si="1734"/>
        <v>#DIV/0!</v>
      </c>
      <c r="V3282" t="str">
        <f t="shared" si="1735"/>
        <v>0.0000833333333333333-0.000196779108669505i</v>
      </c>
      <c r="W3282" t="e">
        <f t="shared" si="1736"/>
        <v>#DIV/0!</v>
      </c>
      <c r="X3282" t="e">
        <f t="shared" si="1737"/>
        <v>#DIV/0!</v>
      </c>
      <c r="Y3282" t="str">
        <f t="shared" si="1738"/>
        <v>0.00096+5.7594189799731i</v>
      </c>
      <c r="Z3282" t="e">
        <f t="shared" si="1739"/>
        <v>#DIV/0!</v>
      </c>
      <c r="AA3282" t="e">
        <f t="shared" si="1740"/>
        <v>#DIV/0!</v>
      </c>
      <c r="AB3282" t="str">
        <f t="shared" si="1741"/>
        <v>0.0583524238352893-0.0624754733128241i</v>
      </c>
      <c r="AC3282" t="str">
        <f t="shared" si="1742"/>
        <v>0.952573162860475-0.0620732052608134i</v>
      </c>
      <c r="AD3282" t="str">
        <f t="shared" si="1743"/>
        <v>0.0652544194979799-0.0613337900069607i</v>
      </c>
      <c r="AE3282" t="e">
        <f t="shared" si="1744"/>
        <v>#DIV/0!</v>
      </c>
      <c r="AF3282" t="str">
        <f t="shared" si="1745"/>
        <v>-19.0090316832219-2.5663391404713i</v>
      </c>
      <c r="AG3282" t="e">
        <f t="shared" si="1746"/>
        <v>#DIV/0!</v>
      </c>
      <c r="AH3282" t="e">
        <f t="shared" si="1747"/>
        <v>#DIV/0!</v>
      </c>
      <c r="AI3282" t="e">
        <f t="shared" si="1748"/>
        <v>#DIV/0!</v>
      </c>
      <c r="AJ3282" t="e">
        <f t="shared" si="1749"/>
        <v>#DIV/0!</v>
      </c>
      <c r="AK3282"/>
      <c r="AL3282"/>
      <c r="AM3282"/>
      <c r="AN3282"/>
    </row>
    <row r="3283" spans="1:40" x14ac:dyDescent="0.3">
      <c r="A3283"/>
      <c r="B3283">
        <f t="shared" si="1715"/>
        <v>1349000</v>
      </c>
      <c r="C3283" s="186" t="str">
        <f t="shared" si="1718"/>
        <v>-0.000268645613113653+0.00229290242117355i</v>
      </c>
      <c r="D3283" s="158" t="str">
        <f t="shared" si="1719"/>
        <v>-7.52580260553002-0.863756446869503i</v>
      </c>
      <c r="E3283" t="str">
        <f t="shared" si="1720"/>
        <v>52.0304957486119-1177.50034564755i</v>
      </c>
      <c r="F3283" t="str">
        <f t="shared" si="1721"/>
        <v>0.981357781195149+0.114956786795457i</v>
      </c>
      <c r="G3283" t="str">
        <f t="shared" si="1716"/>
        <v>0.981357781195149+0.114956786795457i</v>
      </c>
      <c r="H3283" t="str">
        <f t="shared" si="1722"/>
        <v>11.4838257848547+1.70077686058615i</v>
      </c>
      <c r="I3283" t="str">
        <f t="shared" si="1723"/>
        <v>5297.51061211579i</v>
      </c>
      <c r="J3283" t="str">
        <f t="shared" si="1717"/>
        <v>-6949.79707601954+1129.63268691059i</v>
      </c>
      <c r="K3283" t="str">
        <f t="shared" si="1724"/>
        <v>0.120709040579337-0.742633731289861i</v>
      </c>
      <c r="L3283" t="str">
        <f t="shared" si="1725"/>
        <v>0.0310360442440434-0.157797763485581i</v>
      </c>
      <c r="M3283" t="str">
        <f t="shared" si="1726"/>
        <v>0.15174508482338-0.900431494775442i</v>
      </c>
      <c r="N3283" t="str">
        <f t="shared" si="1727"/>
        <v>-17.2450935604663i</v>
      </c>
      <c r="O3283" t="str">
        <f t="shared" si="1728"/>
        <v>-0.0336596751136125+0.99943335259098i</v>
      </c>
      <c r="P3283" t="str">
        <f t="shared" si="1729"/>
        <v>1.03365967511361-0.99943335259098i</v>
      </c>
      <c r="Q3283" t="str">
        <f t="shared" si="1730"/>
        <v>-1.03365967511361+18.2445269130573i</v>
      </c>
      <c r="R3283" t="str">
        <f t="shared" si="1731"/>
        <v>-0.0578042428466254-0.0533809270513651i</v>
      </c>
      <c r="S3283" t="str">
        <f t="shared" si="1732"/>
        <v>1.89246568564788i</v>
      </c>
      <c r="T3283" t="str">
        <f t="shared" si="1733"/>
        <v>0.101021572712781-0.109392546072096i</v>
      </c>
      <c r="U3283" t="e">
        <f t="shared" si="1734"/>
        <v>#DIV/0!</v>
      </c>
      <c r="V3283" t="str">
        <f t="shared" si="1735"/>
        <v>0.0000833333333333333-0.000196633238314672i</v>
      </c>
      <c r="W3283" t="e">
        <f t="shared" si="1736"/>
        <v>#DIV/0!</v>
      </c>
      <c r="X3283" t="e">
        <f t="shared" si="1737"/>
        <v>#DIV/0!</v>
      </c>
      <c r="Y3283" t="str">
        <f t="shared" si="1738"/>
        <v>0.00096+5.76369154598198i</v>
      </c>
      <c r="Z3283" t="e">
        <f t="shared" si="1739"/>
        <v>#DIV/0!</v>
      </c>
      <c r="AA3283" t="e">
        <f t="shared" si="1740"/>
        <v>#DIV/0!</v>
      </c>
      <c r="AB3283" t="str">
        <f t="shared" si="1741"/>
        <v>0.0576464553916916-0.0624232266236617i</v>
      </c>
      <c r="AC3283" t="str">
        <f t="shared" si="1742"/>
        <v>0.95253972700573-0.0613791018158033i</v>
      </c>
      <c r="AD3283" t="str">
        <f t="shared" si="1743"/>
        <v>0.0644737832743457-0.0613789452114514i</v>
      </c>
      <c r="AE3283" t="e">
        <f t="shared" si="1744"/>
        <v>#DIV/0!</v>
      </c>
      <c r="AF3283" t="str">
        <f t="shared" si="1745"/>
        <v>-19.0096283903847-2.56453330745565i</v>
      </c>
      <c r="AG3283" t="e">
        <f t="shared" si="1746"/>
        <v>#DIV/0!</v>
      </c>
      <c r="AH3283" t="e">
        <f t="shared" si="1747"/>
        <v>#DIV/0!</v>
      </c>
      <c r="AI3283" t="e">
        <f t="shared" si="1748"/>
        <v>#DIV/0!</v>
      </c>
      <c r="AJ3283" t="e">
        <f t="shared" si="1749"/>
        <v>#DIV/0!</v>
      </c>
      <c r="AK3283"/>
      <c r="AL3283"/>
      <c r="AM3283"/>
      <c r="AN3283"/>
    </row>
    <row r="3284" spans="1:40" x14ac:dyDescent="0.3">
      <c r="A3284"/>
      <c r="B3284">
        <f t="shared" si="1715"/>
        <v>1350000</v>
      </c>
      <c r="C3284" s="186" t="str">
        <f t="shared" si="1718"/>
        <v>-0.000268257946285716+0.00229126679167432i</v>
      </c>
      <c r="D3284" s="158" t="str">
        <f t="shared" si="1719"/>
        <v>-7.52600587795045-0.863149567005177i</v>
      </c>
      <c r="E3284" t="str">
        <f t="shared" si="1720"/>
        <v>51.9535920147944-1176.63151881622i</v>
      </c>
      <c r="F3284" t="str">
        <f t="shared" si="1721"/>
        <v>0.981384682655946+0.114875992922784i</v>
      </c>
      <c r="G3284" t="str">
        <f t="shared" si="1716"/>
        <v>0.981384682655946+0.114875992922784i</v>
      </c>
      <c r="H3284" t="str">
        <f t="shared" si="1722"/>
        <v>11.4842179392001+1.69958037569771i</v>
      </c>
      <c r="I3284" t="str">
        <f t="shared" si="1723"/>
        <v>5301.43760293278i</v>
      </c>
      <c r="J3284" t="str">
        <f t="shared" si="1717"/>
        <v>-6960.10600612133+1130.47007214923i</v>
      </c>
      <c r="K3284" t="str">
        <f t="shared" si="1724"/>
        <v>0.120534823213431-0.742111770725257i</v>
      </c>
      <c r="L3284" t="str">
        <f t="shared" si="1725"/>
        <v>0.0309917912932577-0.157689573583089i</v>
      </c>
      <c r="M3284" t="str">
        <f t="shared" si="1726"/>
        <v>0.151526614506689-0.899801344308346i</v>
      </c>
      <c r="N3284" t="str">
        <f t="shared" si="1727"/>
        <v>-17.2578771731872i</v>
      </c>
      <c r="O3284" t="str">
        <f t="shared" si="1728"/>
        <v>-0.0208809038709126+0.999781970158261i</v>
      </c>
      <c r="P3284" t="str">
        <f t="shared" si="1729"/>
        <v>1.02088090387091-0.999781970158261i</v>
      </c>
      <c r="Q3284" t="str">
        <f t="shared" si="1730"/>
        <v>-1.02088090387091+18.2576591433455i</v>
      </c>
      <c r="R3284" t="str">
        <f t="shared" si="1731"/>
        <v>-0.0577056858552823-0.0526885874899847i</v>
      </c>
      <c r="S3284" t="str">
        <f t="shared" si="1732"/>
        <v>1.8938685512414i</v>
      </c>
      <c r="T3284" t="str">
        <f t="shared" si="1733"/>
        <v>0.0997852588566131-0.109286983669135i</v>
      </c>
      <c r="U3284" t="e">
        <f t="shared" si="1734"/>
        <v>#DIV/0!</v>
      </c>
      <c r="V3284" t="str">
        <f t="shared" si="1735"/>
        <v>0.0000833333333333333-0.000196487584064069i</v>
      </c>
      <c r="W3284" t="e">
        <f t="shared" si="1736"/>
        <v>#DIV/0!</v>
      </c>
      <c r="X3284" t="e">
        <f t="shared" si="1737"/>
        <v>#DIV/0!</v>
      </c>
      <c r="Y3284" t="str">
        <f t="shared" si="1738"/>
        <v>0.00096+5.76796411199086i</v>
      </c>
      <c r="Z3284" t="e">
        <f t="shared" si="1739"/>
        <v>#DIV/0!</v>
      </c>
      <c r="AA3284" t="e">
        <f t="shared" si="1740"/>
        <v>#DIV/0!</v>
      </c>
      <c r="AB3284" t="str">
        <f t="shared" si="1741"/>
        <v>0.0569409713089765-0.0623629890111407i</v>
      </c>
      <c r="AC3284" t="str">
        <f t="shared" si="1742"/>
        <v>0.952513771261861-0.060685215125416i</v>
      </c>
      <c r="AD3284" t="str">
        <f t="shared" si="1743"/>
        <v>0.063692413291748-0.0614141264657811i</v>
      </c>
      <c r="AE3284" t="e">
        <f t="shared" si="1744"/>
        <v>#DIV/0!</v>
      </c>
      <c r="AF3284" t="str">
        <f t="shared" si="1745"/>
        <v>-19.0102238171505-2.56272994270289i</v>
      </c>
      <c r="AG3284" t="e">
        <f t="shared" si="1746"/>
        <v>#DIV/0!</v>
      </c>
      <c r="AH3284" t="e">
        <f t="shared" si="1747"/>
        <v>#DIV/0!</v>
      </c>
      <c r="AI3284" t="e">
        <f t="shared" si="1748"/>
        <v>#DIV/0!</v>
      </c>
      <c r="AJ3284" t="e">
        <f t="shared" si="1749"/>
        <v>#DIV/0!</v>
      </c>
      <c r="AK3284"/>
      <c r="AL3284"/>
      <c r="AM3284"/>
      <c r="AN3284"/>
    </row>
    <row r="3285" spans="1:40" x14ac:dyDescent="0.3">
      <c r="A3285"/>
      <c r="B3285">
        <f t="shared" si="1715"/>
        <v>1351000</v>
      </c>
      <c r="C3285" s="186" t="str">
        <f t="shared" si="1718"/>
        <v>-0.000267871110658354+0.00228963344895022i</v>
      </c>
      <c r="D3285" s="158" t="str">
        <f t="shared" si="1719"/>
        <v>-7.52620871453317-0.862543514982626i</v>
      </c>
      <c r="E3285" t="str">
        <f t="shared" si="1720"/>
        <v>51.8768585460576-1175.76397067061i</v>
      </c>
      <c r="F3285" t="str">
        <f t="shared" si="1721"/>
        <v>0.981411526437147+0.114795309316249i</v>
      </c>
      <c r="G3285" t="str">
        <f t="shared" si="1716"/>
        <v>0.981411526437147+0.114795309316249i</v>
      </c>
      <c r="H3285" t="str">
        <f t="shared" si="1722"/>
        <v>11.484609252614+1.69838552633556i</v>
      </c>
      <c r="I3285" t="str">
        <f t="shared" si="1723"/>
        <v>5305.36459374976i</v>
      </c>
      <c r="J3285" t="str">
        <f t="shared" si="1717"/>
        <v>-6970.42257529694+1131.30745738785i</v>
      </c>
      <c r="K3285" t="str">
        <f t="shared" si="1724"/>
        <v>0.120360979472897-0.741590522562165i</v>
      </c>
      <c r="L3285" t="str">
        <f t="shared" si="1725"/>
        <v>0.0309476317073836-0.157581525507245i</v>
      </c>
      <c r="M3285" t="str">
        <f t="shared" si="1726"/>
        <v>0.151308611180281-0.89917204806941i</v>
      </c>
      <c r="N3285" t="str">
        <f t="shared" si="1727"/>
        <v>-17.2706607859081i</v>
      </c>
      <c r="O3285" t="str">
        <f t="shared" si="1728"/>
        <v>-0.00809872030162462+0.999967204826976i</v>
      </c>
      <c r="P3285" t="str">
        <f t="shared" si="1729"/>
        <v>1.00809872030162-0.999967204826976i</v>
      </c>
      <c r="Q3285" t="str">
        <f t="shared" si="1730"/>
        <v>-1.00809872030162+18.2706279907351i</v>
      </c>
      <c r="R3285" t="str">
        <f t="shared" si="1731"/>
        <v>-0.0575998873595306-0.0519977938386526i</v>
      </c>
      <c r="S3285" t="str">
        <f t="shared" si="1732"/>
        <v>1.89527141683491i</v>
      </c>
      <c r="T3285" t="str">
        <f t="shared" si="1733"/>
        <v>0.0985499324008727-0.109167420125429i</v>
      </c>
      <c r="U3285" t="e">
        <f t="shared" si="1734"/>
        <v>#DIV/0!</v>
      </c>
      <c r="V3285" t="str">
        <f t="shared" si="1735"/>
        <v>0.0000833333333333333-0.000196342145437818i</v>
      </c>
      <c r="W3285" t="e">
        <f t="shared" si="1736"/>
        <v>#DIV/0!</v>
      </c>
      <c r="X3285" t="e">
        <f t="shared" si="1737"/>
        <v>#DIV/0!</v>
      </c>
      <c r="Y3285" t="str">
        <f t="shared" si="1738"/>
        <v>0.00096+5.77223667799974i</v>
      </c>
      <c r="Z3285" t="e">
        <f t="shared" si="1739"/>
        <v>#DIV/0!</v>
      </c>
      <c r="AA3285" t="e">
        <f t="shared" si="1740"/>
        <v>#DIV/0!</v>
      </c>
      <c r="AB3285" t="str">
        <f t="shared" si="1741"/>
        <v>0.0562360506716045-0.0622947618562506i</v>
      </c>
      <c r="AC3285" t="str">
        <f t="shared" si="1742"/>
        <v>0.952495290123103-0.0599916187579974i</v>
      </c>
      <c r="AD3285" t="str">
        <f t="shared" si="1743"/>
        <v>0.0629104369897149-0.0614393199749064i</v>
      </c>
      <c r="AE3285" t="e">
        <f t="shared" si="1744"/>
        <v>#DIV/0!</v>
      </c>
      <c r="AF3285" t="str">
        <f t="shared" si="1745"/>
        <v>-19.0108179671472-2.56092904131819i</v>
      </c>
      <c r="AG3285" t="e">
        <f t="shared" si="1746"/>
        <v>#DIV/0!</v>
      </c>
      <c r="AH3285" t="e">
        <f t="shared" si="1747"/>
        <v>#DIV/0!</v>
      </c>
      <c r="AI3285" t="e">
        <f t="shared" si="1748"/>
        <v>#DIV/0!</v>
      </c>
      <c r="AJ3285" t="e">
        <f t="shared" si="1749"/>
        <v>#DIV/0!</v>
      </c>
      <c r="AK3285"/>
      <c r="AL3285"/>
      <c r="AM3285"/>
      <c r="AN3285"/>
    </row>
    <row r="3286" spans="1:40" x14ac:dyDescent="0.3">
      <c r="A3286"/>
      <c r="B3286">
        <f t="shared" si="1715"/>
        <v>1352000</v>
      </c>
      <c r="C3286" s="186" t="str">
        <f t="shared" si="1718"/>
        <v>-0.000267485103878285+0.00228800238830781i</v>
      </c>
      <c r="D3286" s="158" t="str">
        <f t="shared" si="1719"/>
        <v>-7.5264111165122-0.861938289164611i</v>
      </c>
      <c r="E3286" t="str">
        <f t="shared" si="1720"/>
        <v>51.8002948404746-1174.89769839553i</v>
      </c>
      <c r="F3286" t="str">
        <f t="shared" si="1721"/>
        <v>0.981438312702061+0.114714735757605i</v>
      </c>
      <c r="G3286" t="str">
        <f t="shared" si="1716"/>
        <v>0.981438312702061+0.114714735757605i</v>
      </c>
      <c r="H3286" t="str">
        <f t="shared" si="1722"/>
        <v>11.4849997274777+1.69719230925464i</v>
      </c>
      <c r="I3286" t="str">
        <f t="shared" si="1723"/>
        <v>5309.29158456675i</v>
      </c>
      <c r="J3286" t="str">
        <f t="shared" si="1717"/>
        <v>-6980.74678354634+1132.14484262648i</v>
      </c>
      <c r="K3286" t="str">
        <f t="shared" si="1724"/>
        <v>0.12018750829963-0.741069985390461i</v>
      </c>
      <c r="L3286" t="str">
        <f t="shared" si="1725"/>
        <v>0.0309035652274641-0.157473618994162i</v>
      </c>
      <c r="M3286" t="str">
        <f t="shared" si="1726"/>
        <v>0.151091073527094-0.898543604384623i</v>
      </c>
      <c r="N3286" t="str">
        <f t="shared" si="1727"/>
        <v>-17.283444398629i</v>
      </c>
      <c r="O3286" t="str">
        <f t="shared" si="1728"/>
        <v>0.00468478674862284+0.999989026326349i</v>
      </c>
      <c r="P3286" t="str">
        <f t="shared" si="1729"/>
        <v>0.995315213251377-0.999989026326349i</v>
      </c>
      <c r="Q3286" t="str">
        <f t="shared" si="1730"/>
        <v>-0.995315213251377+18.2834334249554i</v>
      </c>
      <c r="R3286" t="str">
        <f t="shared" si="1731"/>
        <v>-0.0574868651751738-0.0513086158368903i</v>
      </c>
      <c r="S3286" t="str">
        <f t="shared" si="1732"/>
        <v>1.89667428242841i</v>
      </c>
      <c r="T3286" t="str">
        <f t="shared" si="1733"/>
        <v>0.0973157321248289-0.109033858755182i</v>
      </c>
      <c r="U3286" t="e">
        <f t="shared" si="1734"/>
        <v>#DIV/0!</v>
      </c>
      <c r="V3286" t="str">
        <f t="shared" si="1735"/>
        <v>0.0000833333333333333-0.000196196921957465i</v>
      </c>
      <c r="W3286" t="e">
        <f t="shared" si="1736"/>
        <v>#DIV/0!</v>
      </c>
      <c r="X3286" t="e">
        <f t="shared" si="1737"/>
        <v>#DIV/0!</v>
      </c>
      <c r="Y3286" t="str">
        <f t="shared" si="1738"/>
        <v>0.00096+5.77650924400862i</v>
      </c>
      <c r="Z3286" t="e">
        <f t="shared" si="1739"/>
        <v>#DIV/0!</v>
      </c>
      <c r="AA3286" t="e">
        <f t="shared" si="1740"/>
        <v>#DIV/0!</v>
      </c>
      <c r="AB3286" t="str">
        <f t="shared" si="1741"/>
        <v>0.0555317726718979-0.0622185470501924i</v>
      </c>
      <c r="AC3286" t="str">
        <f t="shared" si="1742"/>
        <v>0.952484277621806-0.0592983862415842i</v>
      </c>
      <c r="AD3286" t="str">
        <f t="shared" si="1743"/>
        <v>0.062127982103839-0.0614545135770004i</v>
      </c>
      <c r="AE3286" t="e">
        <f t="shared" si="1744"/>
        <v>#DIV/0!</v>
      </c>
      <c r="AF3286" t="str">
        <f t="shared" si="1745"/>
        <v>-19.0114108439899-2.55913059841925i</v>
      </c>
      <c r="AG3286" t="e">
        <f t="shared" si="1746"/>
        <v>#DIV/0!</v>
      </c>
      <c r="AH3286" t="e">
        <f t="shared" si="1747"/>
        <v>#DIV/0!</v>
      </c>
      <c r="AI3286" t="e">
        <f t="shared" si="1748"/>
        <v>#DIV/0!</v>
      </c>
      <c r="AJ3286" t="e">
        <f t="shared" si="1749"/>
        <v>#DIV/0!</v>
      </c>
      <c r="AK3286"/>
      <c r="AL3286"/>
      <c r="AM3286"/>
      <c r="AN3286"/>
    </row>
    <row r="3287" spans="1:40" x14ac:dyDescent="0.3">
      <c r="A3287"/>
      <c r="B3287">
        <f t="shared" si="1715"/>
        <v>1353000</v>
      </c>
      <c r="C3287" s="186" t="str">
        <f t="shared" si="1718"/>
        <v>-0.000267099923600455+0.00228637360506619i</v>
      </c>
      <c r="D3287" s="158" t="str">
        <f t="shared" si="1719"/>
        <v>-7.52661308511707-0.861333887917985i</v>
      </c>
      <c r="E3287" t="str">
        <f t="shared" si="1720"/>
        <v>51.7239003979665-1174.03269918402i</v>
      </c>
      <c r="F3287" t="str">
        <f t="shared" si="1721"/>
        <v>0.981465041613409+0.114634272029151i</v>
      </c>
      <c r="G3287" t="str">
        <f t="shared" si="1716"/>
        <v>0.981465041613409+0.114634272029151i</v>
      </c>
      <c r="H3287" t="str">
        <f t="shared" si="1722"/>
        <v>11.4853893661642+1.69600072121805i</v>
      </c>
      <c r="I3287" t="str">
        <f t="shared" si="1723"/>
        <v>5313.21857538374i</v>
      </c>
      <c r="J3287" t="str">
        <f t="shared" si="1717"/>
        <v>-6991.07863086956+1132.98222786511i</v>
      </c>
      <c r="K3287" t="str">
        <f t="shared" si="1724"/>
        <v>0.12001440863923-0.740550157803589i</v>
      </c>
      <c r="L3287" t="str">
        <f t="shared" si="1725"/>
        <v>0.0308595915954267-0.157365853780564i</v>
      </c>
      <c r="M3287" t="str">
        <f t="shared" si="1726"/>
        <v>0.150874000234657-0.897916011584153i</v>
      </c>
      <c r="N3287" t="str">
        <f t="shared" si="1727"/>
        <v>-17.2962280113498i</v>
      </c>
      <c r="O3287" t="str">
        <f t="shared" si="1728"/>
        <v>0.0174675282178096+0.999847431090344i</v>
      </c>
      <c r="P3287" t="str">
        <f t="shared" si="1729"/>
        <v>0.98253247178219-0.999847431090344i</v>
      </c>
      <c r="Q3287" t="str">
        <f t="shared" si="1730"/>
        <v>-0.98253247178219+18.2960754424401i</v>
      </c>
      <c r="R3287" t="str">
        <f t="shared" si="1731"/>
        <v>-0.0573666375402081-0.0506211231209514i</v>
      </c>
      <c r="S3287" t="str">
        <f t="shared" si="1732"/>
        <v>1.89807714802193i</v>
      </c>
      <c r="T3287" t="str">
        <f t="shared" si="1733"/>
        <v>0.0960827970030824-0.108886303773926i</v>
      </c>
      <c r="U3287" t="e">
        <f t="shared" si="1734"/>
        <v>#DIV/0!</v>
      </c>
      <c r="V3287" t="str">
        <f t="shared" si="1735"/>
        <v>0.0000833333333333333-0.000196051913145966i</v>
      </c>
      <c r="W3287" t="e">
        <f t="shared" si="1736"/>
        <v>#DIV/0!</v>
      </c>
      <c r="X3287" t="e">
        <f t="shared" si="1737"/>
        <v>#DIV/0!</v>
      </c>
      <c r="Y3287" t="str">
        <f t="shared" si="1738"/>
        <v>0.00096+5.78078181001751i</v>
      </c>
      <c r="Z3287" t="e">
        <f t="shared" si="1739"/>
        <v>#DIV/0!</v>
      </c>
      <c r="AA3287" t="e">
        <f t="shared" si="1740"/>
        <v>#DIV/0!</v>
      </c>
      <c r="AB3287" t="str">
        <f t="shared" si="1741"/>
        <v>0.054828216613642-0.0621343469984967i</v>
      </c>
      <c r="AC3287" t="str">
        <f t="shared" si="1742"/>
        <v>0.952480727326957-0.0586055910676249i</v>
      </c>
      <c r="AD3287" t="str">
        <f t="shared" si="1743"/>
        <v>0.0613451766446894-0.0614596967503702i</v>
      </c>
      <c r="AE3287" t="e">
        <f t="shared" si="1744"/>
        <v>#DIV/0!</v>
      </c>
      <c r="AF3287" t="str">
        <f t="shared" si="1745"/>
        <v>-19.0120024512813-2.55733460913603i</v>
      </c>
      <c r="AG3287" t="e">
        <f t="shared" si="1746"/>
        <v>#DIV/0!</v>
      </c>
      <c r="AH3287" t="e">
        <f t="shared" si="1747"/>
        <v>#DIV/0!</v>
      </c>
      <c r="AI3287" t="e">
        <f t="shared" si="1748"/>
        <v>#DIV/0!</v>
      </c>
      <c r="AJ3287" t="e">
        <f t="shared" si="1749"/>
        <v>#DIV/0!</v>
      </c>
      <c r="AK3287"/>
      <c r="AL3287"/>
      <c r="AM3287"/>
      <c r="AN3287"/>
    </row>
    <row r="3288" spans="1:40" x14ac:dyDescent="0.3">
      <c r="A3288"/>
      <c r="B3288">
        <f t="shared" si="1715"/>
        <v>1354000</v>
      </c>
      <c r="C3288" s="186" t="str">
        <f t="shared" si="1718"/>
        <v>-0.000266715567488037+0.00228474709455694i</v>
      </c>
      <c r="D3288" s="158" t="str">
        <f t="shared" si="1719"/>
        <v>-7.52681462157315-0.860730309613767i</v>
      </c>
      <c r="E3288" t="str">
        <f t="shared" si="1720"/>
        <v>51.6476747202914-1173.16897023735i</v>
      </c>
      <c r="F3288" t="str">
        <f t="shared" si="1721"/>
        <v>0.981491713333357+0.114553917913744i</v>
      </c>
      <c r="G3288" t="str">
        <f t="shared" si="1716"/>
        <v>0.981491713333357+0.114553917913744i</v>
      </c>
      <c r="H3288" t="str">
        <f t="shared" si="1722"/>
        <v>11.485778171038+1.69481075899716i</v>
      </c>
      <c r="I3288" t="str">
        <f t="shared" si="1723"/>
        <v>5317.14556620072i</v>
      </c>
      <c r="J3288" t="str">
        <f t="shared" si="1717"/>
        <v>-7001.41811726658+1133.81961310373i</v>
      </c>
      <c r="K3288" t="str">
        <f t="shared" si="1724"/>
        <v>0.11984167944099-0.740031038398554i</v>
      </c>
      <c r="L3288" t="str">
        <f t="shared" si="1725"/>
        <v>0.0308157105540801-0.157258229603776i</v>
      </c>
      <c r="M3288" t="str">
        <f t="shared" si="1726"/>
        <v>0.15065738999507-0.89728926800233i</v>
      </c>
      <c r="N3288" t="str">
        <f t="shared" si="1727"/>
        <v>-17.3090116240707i</v>
      </c>
      <c r="O3288" t="str">
        <f t="shared" si="1728"/>
        <v>0.0302474151693348+0.999542442258243i</v>
      </c>
      <c r="P3288" t="str">
        <f t="shared" si="1729"/>
        <v>0.969752584830665-0.999542442258243i</v>
      </c>
      <c r="Q3288" t="str">
        <f t="shared" si="1730"/>
        <v>-0.969752584830665+18.3085540663289i</v>
      </c>
      <c r="R3288" t="str">
        <f t="shared" si="1731"/>
        <v>-0.0572392231172612-0.0499353852274102i</v>
      </c>
      <c r="S3288" t="str">
        <f t="shared" si="1732"/>
        <v>1.89948001361544i</v>
      </c>
      <c r="T3288" t="str">
        <f t="shared" si="1733"/>
        <v>0.0948512662116534-0.108724760306113i</v>
      </c>
      <c r="U3288" t="e">
        <f t="shared" si="1734"/>
        <v>#DIV/0!</v>
      </c>
      <c r="V3288" t="str">
        <f t="shared" si="1735"/>
        <v>0.0000833333333333333-0.00019590711852769i</v>
      </c>
      <c r="W3288" t="e">
        <f t="shared" si="1736"/>
        <v>#DIV/0!</v>
      </c>
      <c r="X3288" t="e">
        <f t="shared" si="1737"/>
        <v>#DIV/0!</v>
      </c>
      <c r="Y3288" t="str">
        <f t="shared" si="1738"/>
        <v>0.00096+5.78505437602639i</v>
      </c>
      <c r="Z3288" t="e">
        <f t="shared" si="1739"/>
        <v>#DIV/0!</v>
      </c>
      <c r="AA3288" t="e">
        <f t="shared" si="1740"/>
        <v>#DIV/0!</v>
      </c>
      <c r="AB3288" t="str">
        <f t="shared" si="1741"/>
        <v>0.0541254619155594-0.0620421646253557i</v>
      </c>
      <c r="AC3288" t="str">
        <f t="shared" si="1742"/>
        <v>0.95248463234251-0.0579133066946008i</v>
      </c>
      <c r="AD3288" t="str">
        <f t="shared" si="1743"/>
        <v>0.0605621488765201-0.0614548606200891i</v>
      </c>
      <c r="AE3288" t="e">
        <f t="shared" si="1744"/>
        <v>#DIV/0!</v>
      </c>
      <c r="AF3288" t="str">
        <f t="shared" si="1745"/>
        <v>-19.0125927926112-2.55554106861093i</v>
      </c>
      <c r="AG3288" t="e">
        <f t="shared" si="1746"/>
        <v>#DIV/0!</v>
      </c>
      <c r="AH3288" t="e">
        <f t="shared" si="1747"/>
        <v>#DIV/0!</v>
      </c>
      <c r="AI3288" t="e">
        <f t="shared" si="1748"/>
        <v>#DIV/0!</v>
      </c>
      <c r="AJ3288" t="e">
        <f t="shared" si="1749"/>
        <v>#DIV/0!</v>
      </c>
      <c r="AK3288"/>
      <c r="AL3288"/>
      <c r="AM3288"/>
      <c r="AN3288"/>
    </row>
    <row r="3289" spans="1:40" x14ac:dyDescent="0.3">
      <c r="A3289"/>
      <c r="B3289">
        <f t="shared" ref="B3289:B3352" si="1750">B3288+1000</f>
        <v>1355000</v>
      </c>
      <c r="C3289" s="186" t="str">
        <f t="shared" si="1718"/>
        <v>-0.000266332033212369+0.00228312285212413i</v>
      </c>
      <c r="D3289" s="158" t="str">
        <f t="shared" si="1719"/>
        <v>-7.52701572710143-0.860127552627076i</v>
      </c>
      <c r="E3289" t="str">
        <f t="shared" si="1720"/>
        <v>51.5716173110398-1172.30650876496i</v>
      </c>
      <c r="F3289" t="str">
        <f t="shared" si="1721"/>
        <v>0.981518328023496+0.114473673194786i</v>
      </c>
      <c r="G3289" t="str">
        <f t="shared" si="1716"/>
        <v>0.981518328023496+0.114473673194786i</v>
      </c>
      <c r="H3289" t="str">
        <f t="shared" si="1722"/>
        <v>11.4861661444554+1.69362241937153i</v>
      </c>
      <c r="I3289" t="str">
        <f t="shared" si="1723"/>
        <v>5321.07255701771i</v>
      </c>
      <c r="J3289" t="str">
        <f t="shared" si="1717"/>
        <v>-7011.7652427374+1134.65699834236i</v>
      </c>
      <c r="K3289" t="str">
        <f t="shared" si="1724"/>
        <v>0.119669319657883-0.739512625775914i</v>
      </c>
      <c r="L3289" t="str">
        <f t="shared" si="1725"/>
        <v>0.0307719218471103-0.15715074620173i</v>
      </c>
      <c r="M3289" t="str">
        <f t="shared" si="1726"/>
        <v>0.150441241504993-0.896663371977644i</v>
      </c>
      <c r="N3289" t="str">
        <f t="shared" si="1727"/>
        <v>-17.3217952367916i</v>
      </c>
      <c r="O3289" t="str">
        <f t="shared" si="1728"/>
        <v>0.0430223591327802+0.999074109670874i</v>
      </c>
      <c r="P3289" t="str">
        <f t="shared" si="1729"/>
        <v>0.95697764086722-0.999074109670874i</v>
      </c>
      <c r="Q3289" t="str">
        <f t="shared" si="1730"/>
        <v>-0.95697764086722+18.3208693464625i</v>
      </c>
      <c r="R3289" t="str">
        <f t="shared" si="1731"/>
        <v>-0.0571046409962378-0.0492514715966957i</v>
      </c>
      <c r="S3289" t="str">
        <f t="shared" si="1732"/>
        <v>1.90088287920895i</v>
      </c>
      <c r="T3289" t="str">
        <f t="shared" si="1733"/>
        <v>0.0936212791340047-0.108549234393122i</v>
      </c>
      <c r="U3289" t="e">
        <f t="shared" si="1734"/>
        <v>#DIV/0!</v>
      </c>
      <c r="V3289" t="str">
        <f t="shared" si="1735"/>
        <v>0.0000833333333333333-0.000195762537628408i</v>
      </c>
      <c r="W3289" t="e">
        <f t="shared" si="1736"/>
        <v>#DIV/0!</v>
      </c>
      <c r="X3289" t="e">
        <f t="shared" si="1737"/>
        <v>#DIV/0!</v>
      </c>
      <c r="Y3289" t="str">
        <f t="shared" si="1738"/>
        <v>0.00096+5.78932694203527i</v>
      </c>
      <c r="Z3289" t="e">
        <f t="shared" si="1739"/>
        <v>#DIV/0!</v>
      </c>
      <c r="AA3289" t="e">
        <f t="shared" si="1740"/>
        <v>#DIV/0!</v>
      </c>
      <c r="AB3289" t="str">
        <f t="shared" si="1741"/>
        <v>0.0534235881147463-0.0619420033781923i</v>
      </c>
      <c r="AC3289" t="str">
        <f t="shared" si="1742"/>
        <v>0.952495985305493-0.0572216065516349i</v>
      </c>
      <c r="AD3289" t="str">
        <f t="shared" si="1743"/>
        <v>0.0597790272958829-0.0614399979643571i</v>
      </c>
      <c r="AE3289" t="e">
        <f t="shared" si="1744"/>
        <v>#DIV/0!</v>
      </c>
      <c r="AF3289" t="str">
        <f t="shared" si="1745"/>
        <v>-19.0131818715568-2.55374997199861i</v>
      </c>
      <c r="AG3289" t="e">
        <f t="shared" si="1746"/>
        <v>#DIV/0!</v>
      </c>
      <c r="AH3289" t="e">
        <f t="shared" si="1747"/>
        <v>#DIV/0!</v>
      </c>
      <c r="AI3289" t="e">
        <f t="shared" si="1748"/>
        <v>#DIV/0!</v>
      </c>
      <c r="AJ3289" t="e">
        <f t="shared" si="1749"/>
        <v>#DIV/0!</v>
      </c>
      <c r="AK3289"/>
      <c r="AL3289"/>
      <c r="AM3289"/>
      <c r="AN3289"/>
    </row>
    <row r="3290" spans="1:40" x14ac:dyDescent="0.3">
      <c r="A3290"/>
      <c r="B3290">
        <f t="shared" si="1750"/>
        <v>1356000</v>
      </c>
      <c r="C3290" s="186" t="str">
        <f t="shared" si="1718"/>
        <v>-0.000265949318452931+0.00228150087312422i</v>
      </c>
      <c r="D3290" s="158" t="str">
        <f t="shared" si="1719"/>
        <v>-7.52721640291863-0.859525615337108i</v>
      </c>
      <c r="E3290" t="str">
        <f t="shared" si="1720"/>
        <v>51.4957276756246-1171.44531198444i</v>
      </c>
      <c r="F3290" t="str">
        <f t="shared" si="1721"/>
        <v>0.981544885844846+0.114393537656225i</v>
      </c>
      <c r="G3290" t="str">
        <f t="shared" si="1716"/>
        <v>0.981544885844846+0.114393537656225i</v>
      </c>
      <c r="H3290" t="str">
        <f t="shared" si="1722"/>
        <v>11.4865532887645+1.69243569912885i</v>
      </c>
      <c r="I3290" t="str">
        <f t="shared" si="1723"/>
        <v>5324.9995478347i</v>
      </c>
      <c r="J3290" t="str">
        <f t="shared" si="1717"/>
        <v>-7022.12000728204+1135.49438358099i</v>
      </c>
      <c r="K3290" t="str">
        <f t="shared" si="1724"/>
        <v>0.119497328246542-0.738994918539761i</v>
      </c>
      <c r="L3290" t="str">
        <f t="shared" si="1725"/>
        <v>0.0307282252190769-0.157043403312958i</v>
      </c>
      <c r="M3290" t="str">
        <f t="shared" si="1726"/>
        <v>0.150225553465619-0.896038321852719i</v>
      </c>
      <c r="N3290" t="str">
        <f t="shared" si="1727"/>
        <v>-17.3345788495125i</v>
      </c>
      <c r="O3290" t="str">
        <f t="shared" si="1728"/>
        <v>0.0557902724455921+0.998442509862459i</v>
      </c>
      <c r="P3290" t="str">
        <f t="shared" si="1729"/>
        <v>0.944209727554408-0.998442509862459i</v>
      </c>
      <c r="Q3290" t="str">
        <f t="shared" si="1730"/>
        <v>-0.944209727554408+18.333021359375i</v>
      </c>
      <c r="R3290" t="str">
        <f t="shared" si="1731"/>
        <v>-0.0569629106971452-0.0485694515764589i</v>
      </c>
      <c r="S3290" t="str">
        <f t="shared" si="1732"/>
        <v>1.90228574480247i</v>
      </c>
      <c r="T3290" t="str">
        <f t="shared" si="1733"/>
        <v>0.0923929753667716-0.108359733001635i</v>
      </c>
      <c r="U3290" t="e">
        <f t="shared" si="1734"/>
        <v>#DIV/0!</v>
      </c>
      <c r="V3290" t="str">
        <f t="shared" si="1735"/>
        <v>0.0000833333333333333-0.000195618169975289i</v>
      </c>
      <c r="W3290" t="e">
        <f t="shared" si="1736"/>
        <v>#DIV/0!</v>
      </c>
      <c r="X3290" t="e">
        <f t="shared" si="1737"/>
        <v>#DIV/0!</v>
      </c>
      <c r="Y3290" t="str">
        <f t="shared" si="1738"/>
        <v>0.00096+5.79359950804415i</v>
      </c>
      <c r="Z3290" t="e">
        <f t="shared" si="1739"/>
        <v>#DIV/0!</v>
      </c>
      <c r="AA3290" t="e">
        <f t="shared" si="1740"/>
        <v>#DIV/0!</v>
      </c>
      <c r="AB3290" t="str">
        <f t="shared" si="1741"/>
        <v>0.052722674869943-0.0618338672324398i</v>
      </c>
      <c r="AC3290" t="str">
        <f t="shared" si="1742"/>
        <v>0.952514778383906-0.0565305640419631i</v>
      </c>
      <c r="AD3290" t="str">
        <f t="shared" si="1743"/>
        <v>0.0589959406100138-0.0614151032205738i</v>
      </c>
      <c r="AE3290" t="e">
        <f t="shared" si="1744"/>
        <v>#DIV/0!</v>
      </c>
      <c r="AF3290" t="str">
        <f t="shared" si="1745"/>
        <v>-19.0137696916831-2.55196131446596i</v>
      </c>
      <c r="AG3290" t="e">
        <f t="shared" si="1746"/>
        <v>#DIV/0!</v>
      </c>
      <c r="AH3290" t="e">
        <f t="shared" si="1747"/>
        <v>#DIV/0!</v>
      </c>
      <c r="AI3290" t="e">
        <f t="shared" si="1748"/>
        <v>#DIV/0!</v>
      </c>
      <c r="AJ3290" t="e">
        <f t="shared" si="1749"/>
        <v>#DIV/0!</v>
      </c>
      <c r="AK3290"/>
      <c r="AL3290"/>
      <c r="AM3290"/>
      <c r="AN3290"/>
    </row>
    <row r="3291" spans="1:40" x14ac:dyDescent="0.3">
      <c r="A3291"/>
      <c r="B3291">
        <f t="shared" si="1750"/>
        <v>1357000</v>
      </c>
      <c r="C3291" s="186" t="str">
        <f t="shared" si="1718"/>
        <v>-0.000265567420897323+0.00227988115292607i</v>
      </c>
      <c r="D3291" s="158" t="str">
        <f t="shared" si="1719"/>
        <v>-7.52741665023723-0.858924496127202i</v>
      </c>
      <c r="E3291" t="str">
        <f t="shared" si="1720"/>
        <v>51.4200053212722-1170.58537712152i</v>
      </c>
      <c r="F3291" t="str">
        <f t="shared" si="1721"/>
        <v>0.981571386957872+0.114313511082561i</v>
      </c>
      <c r="G3291" t="str">
        <f t="shared" si="1716"/>
        <v>0.981571386957872+0.114313511082561i</v>
      </c>
      <c r="H3291" t="str">
        <f t="shared" si="1722"/>
        <v>11.486939606305+1.69125059506505i</v>
      </c>
      <c r="I3291" t="str">
        <f t="shared" si="1723"/>
        <v>5328.92653865169i</v>
      </c>
      <c r="J3291" t="str">
        <f t="shared" si="1717"/>
        <v>-7032.48241090048+1136.33176881963i</v>
      </c>
      <c r="K3291" t="str">
        <f t="shared" si="1724"/>
        <v>0.119325704167249-0.73847791529772i</v>
      </c>
      <c r="L3291" t="str">
        <f t="shared" si="1725"/>
        <v>0.0306846204154104-0.156936200676594i</v>
      </c>
      <c r="M3291" t="str">
        <f t="shared" si="1726"/>
        <v>0.150010324582659-0.895414115974314i</v>
      </c>
      <c r="N3291" t="str">
        <f t="shared" si="1727"/>
        <v>-17.3473624622334i</v>
      </c>
      <c r="O3291" t="str">
        <f t="shared" si="1728"/>
        <v>0.0685490685941663+0.997647746048109i</v>
      </c>
      <c r="P3291" t="str">
        <f t="shared" si="1729"/>
        <v>0.931450931405834-0.997647746048109i</v>
      </c>
      <c r="Q3291" t="str">
        <f t="shared" si="1730"/>
        <v>-0.931450931405834+18.3450102082815i</v>
      </c>
      <c r="R3291" t="str">
        <f t="shared" si="1731"/>
        <v>-0.0568140521731129-0.0478893944248476i</v>
      </c>
      <c r="S3291" t="str">
        <f t="shared" si="1732"/>
        <v>1.90368861039598i</v>
      </c>
      <c r="T3291" t="str">
        <f t="shared" si="1733"/>
        <v>0.0911664947253431-0.108156264032398i</v>
      </c>
      <c r="U3291" t="e">
        <f t="shared" si="1734"/>
        <v>#DIV/0!</v>
      </c>
      <c r="V3291" t="str">
        <f t="shared" si="1735"/>
        <v>0.0000833333333333333-0.000195474015096899i</v>
      </c>
      <c r="W3291" t="e">
        <f t="shared" si="1736"/>
        <v>#DIV/0!</v>
      </c>
      <c r="X3291" t="e">
        <f t="shared" si="1737"/>
        <v>#DIV/0!</v>
      </c>
      <c r="Y3291" t="str">
        <f t="shared" si="1738"/>
        <v>0.00096+5.79787207405304i</v>
      </c>
      <c r="Z3291" t="e">
        <f t="shared" si="1739"/>
        <v>#DIV/0!</v>
      </c>
      <c r="AA3291" t="e">
        <f t="shared" si="1740"/>
        <v>#DIV/0!</v>
      </c>
      <c r="AB3291" t="str">
        <f t="shared" si="1741"/>
        <v>0.0520228019647181-0.0617177606965411i</v>
      </c>
      <c r="AC3291" t="str">
        <f t="shared" si="1742"/>
        <v>0.952541003274419-0.0558402525463479i</v>
      </c>
      <c r="AD3291" t="str">
        <f t="shared" si="1743"/>
        <v>0.058213017715087-0.0613801724911171i</v>
      </c>
      <c r="AE3291" t="e">
        <f t="shared" si="1744"/>
        <v>#DIV/0!</v>
      </c>
      <c r="AF3291" t="str">
        <f t="shared" si="1745"/>
        <v>-19.0143562565422-2.55017509119225i</v>
      </c>
      <c r="AG3291" t="e">
        <f t="shared" si="1746"/>
        <v>#DIV/0!</v>
      </c>
      <c r="AH3291" t="e">
        <f t="shared" si="1747"/>
        <v>#DIV/0!</v>
      </c>
      <c r="AI3291" t="e">
        <f t="shared" si="1748"/>
        <v>#DIV/0!</v>
      </c>
      <c r="AJ3291" t="e">
        <f t="shared" si="1749"/>
        <v>#DIV/0!</v>
      </c>
      <c r="AK3291"/>
      <c r="AL3291"/>
      <c r="AM3291"/>
      <c r="AN3291"/>
    </row>
    <row r="3292" spans="1:40" x14ac:dyDescent="0.3">
      <c r="A3292"/>
      <c r="B3292">
        <f t="shared" si="1750"/>
        <v>1358000</v>
      </c>
      <c r="C3292" s="186" t="str">
        <f t="shared" si="1718"/>
        <v>-0.000265186338241218+0.00227826368691091i</v>
      </c>
      <c r="D3292" s="158" t="str">
        <f t="shared" si="1719"/>
        <v>-7.52761647026564-0.858324193384766i</v>
      </c>
      <c r="E3292" t="str">
        <f t="shared" si="1720"/>
        <v>51.344449757017-1169.72670140999i</v>
      </c>
      <c r="F3292" t="str">
        <f t="shared" si="1721"/>
        <v>0.981597831522494+0.114233593258837i</v>
      </c>
      <c r="G3292" t="str">
        <f t="shared" si="1716"/>
        <v>0.981597831522494+0.114233593258837i</v>
      </c>
      <c r="H3292" t="str">
        <f t="shared" si="1722"/>
        <v>11.4873250994089+1.69006710398414i</v>
      </c>
      <c r="I3292" t="str">
        <f t="shared" si="1723"/>
        <v>5332.85352946867i</v>
      </c>
      <c r="J3292" t="str">
        <f t="shared" si="1717"/>
        <v>-7042.85245359272+1137.16915405825i</v>
      </c>
      <c r="K3292" t="str">
        <f t="shared" si="1724"/>
        <v>0.119154446383914-0.737961614660933i</v>
      </c>
      <c r="L3292" t="str">
        <f t="shared" si="1725"/>
        <v>0.0306411071824077-0.156829138032369i</v>
      </c>
      <c r="M3292" t="str">
        <f t="shared" si="1726"/>
        <v>0.149795553566322-0.894790752693302i</v>
      </c>
      <c r="N3292" t="str">
        <f t="shared" si="1727"/>
        <v>-17.3601460749542i</v>
      </c>
      <c r="O3292" t="str">
        <f t="shared" si="1728"/>
        <v>0.0812966625547127+0.996689948106965i</v>
      </c>
      <c r="P3292" t="str">
        <f t="shared" si="1729"/>
        <v>0.918703337445287-0.996689948106965i</v>
      </c>
      <c r="Q3292" t="str">
        <f t="shared" si="1730"/>
        <v>-0.918703337445287+18.3568360230612i</v>
      </c>
      <c r="R3292" t="str">
        <f t="shared" si="1731"/>
        <v>-0.0566580858136002-0.0472113693136617i</v>
      </c>
      <c r="S3292" t="str">
        <f t="shared" si="1732"/>
        <v>1.9050914759895i</v>
      </c>
      <c r="T3292" t="str">
        <f t="shared" si="1733"/>
        <v>0.0899419772492491-0.107938836329371i</v>
      </c>
      <c r="U3292" t="e">
        <f t="shared" si="1734"/>
        <v>#DIV/0!</v>
      </c>
      <c r="V3292" t="str">
        <f t="shared" si="1735"/>
        <v>0.0000833333333333333-0.00019533007252319i</v>
      </c>
      <c r="W3292" t="e">
        <f t="shared" si="1736"/>
        <v>#DIV/0!</v>
      </c>
      <c r="X3292" t="e">
        <f t="shared" si="1737"/>
        <v>#DIV/0!</v>
      </c>
      <c r="Y3292" t="str">
        <f t="shared" si="1738"/>
        <v>0.00096+5.80214464006192i</v>
      </c>
      <c r="Z3292" t="e">
        <f t="shared" si="1739"/>
        <v>#DIV/0!</v>
      </c>
      <c r="AA3292" t="e">
        <f t="shared" si="1740"/>
        <v>#DIV/0!</v>
      </c>
      <c r="AB3292" t="str">
        <f t="shared" si="1741"/>
        <v>0.051324049310543-0.0615936888171704i</v>
      </c>
      <c r="AC3292" t="str">
        <f t="shared" si="1742"/>
        <v>0.952574651199865-0.0551507454264087i</v>
      </c>
      <c r="AD3292" t="str">
        <f t="shared" si="1743"/>
        <v>0.0574303876743235-0.0613352035488346i</v>
      </c>
      <c r="AE3292" t="e">
        <f t="shared" si="1744"/>
        <v>#DIV/0!</v>
      </c>
      <c r="AF3292" t="str">
        <f t="shared" si="1745"/>
        <v>-19.0149415696745-2.54839129736891i</v>
      </c>
      <c r="AG3292" t="e">
        <f t="shared" si="1746"/>
        <v>#DIV/0!</v>
      </c>
      <c r="AH3292" t="e">
        <f t="shared" si="1747"/>
        <v>#DIV/0!</v>
      </c>
      <c r="AI3292" t="e">
        <f t="shared" si="1748"/>
        <v>#DIV/0!</v>
      </c>
      <c r="AJ3292" t="e">
        <f t="shared" si="1749"/>
        <v>#DIV/0!</v>
      </c>
      <c r="AK3292"/>
      <c r="AL3292"/>
      <c r="AM3292"/>
      <c r="AN3292"/>
    </row>
    <row r="3293" spans="1:40" x14ac:dyDescent="0.3">
      <c r="A3293"/>
      <c r="B3293">
        <f t="shared" si="1750"/>
        <v>1359000</v>
      </c>
      <c r="C3293" s="186" t="str">
        <f t="shared" si="1718"/>
        <v>-0.00026480606818832+0.00227664847047219i</v>
      </c>
      <c r="D3293" s="158" t="str">
        <f t="shared" si="1719"/>
        <v>-7.52781586420776-0.85772470550125i</v>
      </c>
      <c r="E3293" t="str">
        <f t="shared" si="1720"/>
        <v>51.2690604936922-1168.86928209175i</v>
      </c>
      <c r="F3293" t="str">
        <f t="shared" si="1721"/>
        <v>0.981624219698041+0.114153783970635i</v>
      </c>
      <c r="G3293" t="str">
        <f t="shared" si="1716"/>
        <v>0.981624219698041+0.114153783970635i</v>
      </c>
      <c r="H3293" t="str">
        <f t="shared" si="1722"/>
        <v>11.4877097703995+1.68888522269822i</v>
      </c>
      <c r="I3293" t="str">
        <f t="shared" si="1723"/>
        <v>5336.78052028566i</v>
      </c>
      <c r="J3293" t="str">
        <f t="shared" si="1717"/>
        <v>-7053.23013535878+1138.00653929688i</v>
      </c>
      <c r="K3293" t="str">
        <f t="shared" si="1724"/>
        <v>0.118983553864071-0.737446015244047i</v>
      </c>
      <c r="L3293" t="str">
        <f t="shared" si="1725"/>
        <v>0.0305976852672294-0.156722215120614i</v>
      </c>
      <c r="M3293" t="str">
        <f t="shared" si="1726"/>
        <v>0.1495812391313-0.894168230364661i</v>
      </c>
      <c r="N3293" t="str">
        <f t="shared" si="1727"/>
        <v>-17.3729296876751i</v>
      </c>
      <c r="O3293" t="str">
        <f t="shared" si="1728"/>
        <v>0.0940309711343734+0.995569272560944i</v>
      </c>
      <c r="P3293" t="str">
        <f t="shared" si="1729"/>
        <v>0.905969028865627-0.995569272560944i</v>
      </c>
      <c r="Q3293" t="str">
        <f t="shared" si="1730"/>
        <v>-0.905969028865627+18.368498960236i</v>
      </c>
      <c r="R3293" t="str">
        <f t="shared" si="1731"/>
        <v>-0.0564950324477843-0.0465354453313584i</v>
      </c>
      <c r="S3293" t="str">
        <f t="shared" si="1732"/>
        <v>1.906494341583i</v>
      </c>
      <c r="T3293" t="str">
        <f t="shared" si="1733"/>
        <v>0.0887195632072798-0.107707459689249i</v>
      </c>
      <c r="U3293" t="e">
        <f t="shared" si="1734"/>
        <v>#DIV/0!</v>
      </c>
      <c r="V3293" t="str">
        <f t="shared" si="1735"/>
        <v>0.0000833333333333333-0.000195186341785499i</v>
      </c>
      <c r="W3293" t="e">
        <f t="shared" si="1736"/>
        <v>#DIV/0!</v>
      </c>
      <c r="X3293" t="e">
        <f t="shared" si="1737"/>
        <v>#DIV/0!</v>
      </c>
      <c r="Y3293" t="str">
        <f t="shared" si="1738"/>
        <v>0.00096+5.8064172060708i</v>
      </c>
      <c r="Z3293" t="e">
        <f t="shared" si="1739"/>
        <v>#DIV/0!</v>
      </c>
      <c r="AA3293" t="e">
        <f t="shared" si="1740"/>
        <v>#DIV/0!</v>
      </c>
      <c r="AB3293" t="str">
        <f t="shared" si="1741"/>
        <v>0.050626496949713-0.0614616571846656i</v>
      </c>
      <c r="AC3293" t="str">
        <f t="shared" si="1742"/>
        <v>0.952615712906523-0.0544621160278322i</v>
      </c>
      <c r="AD3293" t="str">
        <f t="shared" si="1743"/>
        <v>0.0566481796959152-0.0612801958422341i</v>
      </c>
      <c r="AE3293" t="e">
        <f t="shared" si="1744"/>
        <v>#DIV/0!</v>
      </c>
      <c r="AF3293" t="str">
        <f t="shared" si="1745"/>
        <v>-19.0155256346073-2.54660992819947i</v>
      </c>
      <c r="AG3293" t="e">
        <f t="shared" si="1746"/>
        <v>#DIV/0!</v>
      </c>
      <c r="AH3293" t="e">
        <f t="shared" si="1747"/>
        <v>#DIV/0!</v>
      </c>
      <c r="AI3293" t="e">
        <f t="shared" si="1748"/>
        <v>#DIV/0!</v>
      </c>
      <c r="AJ3293" t="e">
        <f t="shared" si="1749"/>
        <v>#DIV/0!</v>
      </c>
      <c r="AK3293"/>
      <c r="AL3293"/>
      <c r="AM3293"/>
      <c r="AN3293"/>
    </row>
    <row r="3294" spans="1:40" x14ac:dyDescent="0.3">
      <c r="A3294"/>
      <c r="B3294">
        <f t="shared" si="1750"/>
        <v>1360000</v>
      </c>
      <c r="C3294" s="186" t="str">
        <f t="shared" si="1718"/>
        <v>-0.000264426608450349+0.00227503549901573i</v>
      </c>
      <c r="D3294" s="158" t="str">
        <f t="shared" si="1719"/>
        <v>-7.52801483326353-0.857126030872165i</v>
      </c>
      <c r="E3294" t="str">
        <f t="shared" si="1720"/>
        <v>51.1938370439203-1168.01311641667i</v>
      </c>
      <c r="F3294" t="str">
        <f t="shared" si="1721"/>
        <v>0.981650551643315+0.114074083004081i</v>
      </c>
      <c r="G3294" t="str">
        <f t="shared" si="1716"/>
        <v>0.981650551643315+0.114074083004081i</v>
      </c>
      <c r="H3294" t="str">
        <f t="shared" si="1722"/>
        <v>11.4880936215925+1.68770494802745i</v>
      </c>
      <c r="I3294" t="str">
        <f t="shared" si="1723"/>
        <v>5340.70751110265i</v>
      </c>
      <c r="J3294" t="str">
        <f t="shared" si="1717"/>
        <v>-7063.61545619864+1138.84392453551i</v>
      </c>
      <c r="K3294" t="str">
        <f t="shared" si="1724"/>
        <v>0.118813025578852-0.736931115665211i</v>
      </c>
      <c r="L3294" t="str">
        <f t="shared" si="1725"/>
        <v>0.0305543544178959-0.156615431682254i</v>
      </c>
      <c r="M3294" t="str">
        <f t="shared" si="1726"/>
        <v>0.149367379996748-0.893546547347465i</v>
      </c>
      <c r="N3294" t="str">
        <f t="shared" si="1727"/>
        <v>-17.385713300396i</v>
      </c>
      <c r="O3294" t="str">
        <f t="shared" si="1728"/>
        <v>0.106749913311081+0.9942859025492i</v>
      </c>
      <c r="P3294" t="str">
        <f t="shared" si="1729"/>
        <v>0.893250086688919-0.9942859025492i</v>
      </c>
      <c r="Q3294" t="str">
        <f t="shared" si="1730"/>
        <v>-0.893250086688919+18.3799992029452i</v>
      </c>
      <c r="R3294" t="str">
        <f t="shared" si="1731"/>
        <v>-0.0563249133481388-0.0458616914859755i</v>
      </c>
      <c r="S3294" t="str">
        <f t="shared" si="1732"/>
        <v>1.90789720717651i</v>
      </c>
      <c r="T3294" t="str">
        <f t="shared" si="1733"/>
        <v>0.0874993931024834-0.107462144871373i</v>
      </c>
      <c r="U3294" t="e">
        <f t="shared" si="1734"/>
        <v>#DIV/0!</v>
      </c>
      <c r="V3294" t="str">
        <f t="shared" si="1735"/>
        <v>0.0000833333333333333-0.000195042822416538i</v>
      </c>
      <c r="W3294" t="e">
        <f t="shared" si="1736"/>
        <v>#DIV/0!</v>
      </c>
      <c r="X3294" t="e">
        <f t="shared" si="1737"/>
        <v>#DIV/0!</v>
      </c>
      <c r="Y3294" t="str">
        <f t="shared" si="1738"/>
        <v>0.00096+5.81068977207968i</v>
      </c>
      <c r="Z3294" t="e">
        <f t="shared" si="1739"/>
        <v>#DIV/0!</v>
      </c>
      <c r="AA3294" t="e">
        <f t="shared" si="1740"/>
        <v>#DIV/0!</v>
      </c>
      <c r="AB3294" t="str">
        <f t="shared" si="1741"/>
        <v>0.0499302250581993-0.0613216719386843i</v>
      </c>
      <c r="AC3294" t="str">
        <f t="shared" si="1742"/>
        <v>0.952664178661206-0.0537744376835372i</v>
      </c>
      <c r="AD3294" t="str">
        <f t="shared" si="1743"/>
        <v>0.0558665231108657-0.0612151505003764i</v>
      </c>
      <c r="AE3294" t="e">
        <f t="shared" si="1744"/>
        <v>#DIV/0!</v>
      </c>
      <c r="AF3294" t="str">
        <f t="shared" si="1745"/>
        <v>-19.016108454856-2.54483097889961i</v>
      </c>
      <c r="AG3294" t="e">
        <f t="shared" si="1746"/>
        <v>#DIV/0!</v>
      </c>
      <c r="AH3294" t="e">
        <f t="shared" si="1747"/>
        <v>#DIV/0!</v>
      </c>
      <c r="AI3294" t="e">
        <f t="shared" si="1748"/>
        <v>#DIV/0!</v>
      </c>
      <c r="AJ3294" t="e">
        <f t="shared" si="1749"/>
        <v>#DIV/0!</v>
      </c>
      <c r="AK3294"/>
      <c r="AL3294"/>
      <c r="AM3294"/>
      <c r="AN3294"/>
    </row>
    <row r="3295" spans="1:40" x14ac:dyDescent="0.3">
      <c r="A3295"/>
      <c r="B3295">
        <f t="shared" si="1750"/>
        <v>1361000</v>
      </c>
      <c r="C3295" s="186" t="str">
        <f t="shared" si="1718"/>
        <v>-0.000264047956747002+0.00227342476795944i</v>
      </c>
      <c r="D3295" s="158" t="str">
        <f t="shared" si="1719"/>
        <v>-7.52821337862857-0.856528167897096i</v>
      </c>
      <c r="E3295" t="str">
        <f t="shared" si="1720"/>
        <v>51.1187789221082-1167.15820164269i</v>
      </c>
      <c r="F3295" t="str">
        <f t="shared" si="1721"/>
        <v>0.981676827516544+0.113994490145841i</v>
      </c>
      <c r="G3295" t="str">
        <f t="shared" si="1716"/>
        <v>0.981676827516544+0.113994490145841i</v>
      </c>
      <c r="H3295" t="str">
        <f t="shared" si="1722"/>
        <v>11.488476655295+1.68652627680013i</v>
      </c>
      <c r="I3295" t="str">
        <f t="shared" si="1723"/>
        <v>5344.63450191964i</v>
      </c>
      <c r="J3295" t="str">
        <f t="shared" si="1717"/>
        <v>-7074.0084161123+1139.68130977414i</v>
      </c>
      <c r="K3295" t="str">
        <f t="shared" si="1724"/>
        <v>0.118642860502975-0.736416914546057i</v>
      </c>
      <c r="L3295" t="str">
        <f t="shared" si="1725"/>
        <v>0.030511114383284-0.15650878745881i</v>
      </c>
      <c r="M3295" t="str">
        <f t="shared" si="1726"/>
        <v>0.149153974886259-0.892925702004867i</v>
      </c>
      <c r="N3295" t="str">
        <f t="shared" si="1727"/>
        <v>-17.3984969131169i</v>
      </c>
      <c r="O3295" t="str">
        <f t="shared" si="1728"/>
        <v>0.119451410574022+0.992840047798172i</v>
      </c>
      <c r="P3295" t="str">
        <f t="shared" si="1729"/>
        <v>0.880548589425978-0.992840047798172i</v>
      </c>
      <c r="Q3295" t="str">
        <f t="shared" si="1730"/>
        <v>-0.880548589425978+18.3913369609151i</v>
      </c>
      <c r="R3295" t="str">
        <f t="shared" si="1731"/>
        <v>-0.0561477502341853-0.0451901767078749i</v>
      </c>
      <c r="S3295" t="str">
        <f t="shared" si="1732"/>
        <v>1.90930007277002i</v>
      </c>
      <c r="T3295" t="str">
        <f t="shared" si="1733"/>
        <v>0.0862816076768356-0.107202903608003i</v>
      </c>
      <c r="U3295" t="e">
        <f t="shared" si="1734"/>
        <v>#DIV/0!</v>
      </c>
      <c r="V3295" t="str">
        <f t="shared" si="1735"/>
        <v>0.0000833333333333333-0.000194899513950398i</v>
      </c>
      <c r="W3295" t="e">
        <f t="shared" si="1736"/>
        <v>#DIV/0!</v>
      </c>
      <c r="X3295" t="e">
        <f t="shared" si="1737"/>
        <v>#DIV/0!</v>
      </c>
      <c r="Y3295" t="str">
        <f t="shared" si="1738"/>
        <v>0.00096+5.81496233808856i</v>
      </c>
      <c r="Z3295" t="e">
        <f t="shared" si="1739"/>
        <v>#DIV/0!</v>
      </c>
      <c r="AA3295" t="e">
        <f t="shared" si="1740"/>
        <v>#DIV/0!</v>
      </c>
      <c r="AB3295" t="str">
        <f t="shared" si="1741"/>
        <v>0.0492353139483133-0.0611737397740661i</v>
      </c>
      <c r="AC3295" t="str">
        <f t="shared" si="1742"/>
        <v>0.952720038248143-0.0530877837166873i</v>
      </c>
      <c r="AD3295" t="str">
        <f t="shared" si="1743"/>
        <v>0.0550855473506294-0.0611400703374616i</v>
      </c>
      <c r="AE3295" t="e">
        <f t="shared" si="1744"/>
        <v>#DIV/0!</v>
      </c>
      <c r="AF3295" t="str">
        <f t="shared" si="1745"/>
        <v>-19.0166900339236-2.54305444469723i</v>
      </c>
      <c r="AG3295" t="e">
        <f t="shared" si="1746"/>
        <v>#DIV/0!</v>
      </c>
      <c r="AH3295" t="e">
        <f t="shared" si="1747"/>
        <v>#DIV/0!</v>
      </c>
      <c r="AI3295" t="e">
        <f t="shared" si="1748"/>
        <v>#DIV/0!</v>
      </c>
      <c r="AJ3295" t="e">
        <f t="shared" si="1749"/>
        <v>#DIV/0!</v>
      </c>
      <c r="AK3295"/>
      <c r="AL3295"/>
      <c r="AM3295"/>
      <c r="AN3295"/>
    </row>
    <row r="3296" spans="1:40" x14ac:dyDescent="0.3">
      <c r="A3296"/>
      <c r="B3296">
        <f t="shared" si="1750"/>
        <v>1362000</v>
      </c>
      <c r="C3296" s="186" t="str">
        <f t="shared" si="1718"/>
        <v>-0.000263670110805917+0.00227181627273354i</v>
      </c>
      <c r="D3296" s="158" t="str">
        <f t="shared" si="1719"/>
        <v>-7.52841150149442-0.855931114979619i</v>
      </c>
      <c r="E3296" t="str">
        <f t="shared" si="1720"/>
        <v>51.0438856444381-1166.30453503569i</v>
      </c>
      <c r="F3296" t="str">
        <f t="shared" si="1721"/>
        <v>0.981703047475422+0.113915005183119i</v>
      </c>
      <c r="G3296" t="str">
        <f t="shared" si="1716"/>
        <v>0.981703047475422+0.113915005183119i</v>
      </c>
      <c r="H3296" t="str">
        <f t="shared" si="1722"/>
        <v>11.4888588738065+1.68534920585247i</v>
      </c>
      <c r="I3296" t="str">
        <f t="shared" si="1723"/>
        <v>5348.56149273662i</v>
      </c>
      <c r="J3296" t="str">
        <f t="shared" si="1717"/>
        <v>-7084.40901509978+1140.51869501276i</v>
      </c>
      <c r="K3296" t="str">
        <f t="shared" si="1724"/>
        <v>0.118473057614731-0.735903410511691i</v>
      </c>
      <c r="L3296" t="str">
        <f t="shared" si="1725"/>
        <v>0.0304679649131237-0.156402282192393i</v>
      </c>
      <c r="M3296" t="str">
        <f t="shared" si="1726"/>
        <v>0.148941022527855-0.892305692704084i</v>
      </c>
      <c r="N3296" t="str">
        <f t="shared" si="1727"/>
        <v>-17.4112805258377i</v>
      </c>
      <c r="O3296" t="str">
        <f t="shared" si="1728"/>
        <v>0.132133387263095+0.991231944587331i</v>
      </c>
      <c r="P3296" t="str">
        <f t="shared" si="1729"/>
        <v>0.867866612736905-0.991231944587331i</v>
      </c>
      <c r="Q3296" t="str">
        <f t="shared" si="1730"/>
        <v>-0.867866612736905+18.402512470425i</v>
      </c>
      <c r="R3296" t="str">
        <f t="shared" si="1731"/>
        <v>-0.0559635652764261-0.0445209698523764i</v>
      </c>
      <c r="S3296" t="str">
        <f t="shared" si="1732"/>
        <v>1.91070293836354i</v>
      </c>
      <c r="T3296" t="str">
        <f t="shared" si="1733"/>
        <v>0.0850663479157302-0.106929748614967i</v>
      </c>
      <c r="U3296" t="e">
        <f t="shared" si="1734"/>
        <v>#DIV/0!</v>
      </c>
      <c r="V3296" t="str">
        <f t="shared" si="1735"/>
        <v>0.0000833333333333333-0.000194756415922535i</v>
      </c>
      <c r="W3296" t="e">
        <f t="shared" si="1736"/>
        <v>#DIV/0!</v>
      </c>
      <c r="X3296" t="e">
        <f t="shared" si="1737"/>
        <v>#DIV/0!</v>
      </c>
      <c r="Y3296" t="str">
        <f t="shared" si="1738"/>
        <v>0.00096+5.81923490409744i</v>
      </c>
      <c r="Z3296" t="e">
        <f t="shared" si="1739"/>
        <v>#DIV/0!</v>
      </c>
      <c r="AA3296" t="e">
        <f t="shared" si="1740"/>
        <v>#DIV/0!</v>
      </c>
      <c r="AB3296" t="str">
        <f t="shared" si="1741"/>
        <v>0.0485418440712698-0.0610178679469085i</v>
      </c>
      <c r="AC3296" t="str">
        <f t="shared" si="1742"/>
        <v>0.95278328096567-0.0524022274436302i</v>
      </c>
      <c r="AD3296" t="str">
        <f t="shared" si="1743"/>
        <v>0.0543053819246518-0.0610549598571049i</v>
      </c>
      <c r="AE3296" t="e">
        <f t="shared" si="1744"/>
        <v>#DIV/0!</v>
      </c>
      <c r="AF3296" t="str">
        <f t="shared" si="1745"/>
        <v>-19.0172703753009-2.54128032083209i</v>
      </c>
      <c r="AG3296" t="e">
        <f t="shared" si="1746"/>
        <v>#DIV/0!</v>
      </c>
      <c r="AH3296" t="e">
        <f t="shared" si="1747"/>
        <v>#DIV/0!</v>
      </c>
      <c r="AI3296" t="e">
        <f t="shared" si="1748"/>
        <v>#DIV/0!</v>
      </c>
      <c r="AJ3296" t="e">
        <f t="shared" si="1749"/>
        <v>#DIV/0!</v>
      </c>
      <c r="AK3296"/>
      <c r="AL3296"/>
      <c r="AM3296"/>
      <c r="AN3296"/>
    </row>
    <row r="3297" spans="1:40" x14ac:dyDescent="0.3">
      <c r="A3297"/>
      <c r="B3297">
        <f t="shared" si="1750"/>
        <v>1363000</v>
      </c>
      <c r="C3297" s="186" t="str">
        <f t="shared" si="1718"/>
        <v>-0.000263293068362634+0.00227021000878029i</v>
      </c>
      <c r="D3297" s="158" t="str">
        <f t="shared" si="1719"/>
        <v>-7.52860920304834-0.855334870527352i</v>
      </c>
      <c r="E3297" t="str">
        <f t="shared" si="1720"/>
        <v>50.9691567288582-1165.45211386949i</v>
      </c>
      <c r="F3297" t="str">
        <f t="shared" si="1721"/>
        <v>0.981729211677072+0.113835627903652i</v>
      </c>
      <c r="G3297" t="str">
        <f t="shared" si="1716"/>
        <v>0.981729211677072+0.113835627903652i</v>
      </c>
      <c r="H3297" t="str">
        <f t="shared" si="1722"/>
        <v>11.4892402794181+1.68417373202877i</v>
      </c>
      <c r="I3297" t="str">
        <f t="shared" si="1723"/>
        <v>5352.48848355361i</v>
      </c>
      <c r="J3297" t="str">
        <f t="shared" si="1717"/>
        <v>-7094.81725316106+1141.3560802514i</v>
      </c>
      <c r="K3297" t="str">
        <f t="shared" si="1724"/>
        <v>0.118303615895972-0.735390602190691i</v>
      </c>
      <c r="L3297" t="str">
        <f t="shared" si="1725"/>
        <v>0.0304249057579944-0.15629591562571i</v>
      </c>
      <c r="M3297" t="str">
        <f t="shared" si="1726"/>
        <v>0.148728521653966-0.891686517816401i</v>
      </c>
      <c r="N3297" t="str">
        <f t="shared" si="1727"/>
        <v>-17.4240641385586i</v>
      </c>
      <c r="O3297" t="str">
        <f t="shared" si="1728"/>
        <v>0.144793770908531+0.989461855710511i</v>
      </c>
      <c r="P3297" t="str">
        <f t="shared" si="1729"/>
        <v>0.855206229091469-0.989461855710511i</v>
      </c>
      <c r="Q3297" t="str">
        <f t="shared" si="1730"/>
        <v>-0.855206229091469+18.4135259942691i</v>
      </c>
      <c r="R3297" t="str">
        <f t="shared" si="1731"/>
        <v>-0.0557723811004433-0.0438541397022184i</v>
      </c>
      <c r="S3297" t="str">
        <f t="shared" si="1732"/>
        <v>1.91210580395705i</v>
      </c>
      <c r="T3297" t="str">
        <f t="shared" si="1733"/>
        <v>0.0838537550521551-0.106642693602662i</v>
      </c>
      <c r="U3297" t="e">
        <f t="shared" si="1734"/>
        <v>#DIV/0!</v>
      </c>
      <c r="V3297" t="str">
        <f t="shared" si="1735"/>
        <v>0.0000833333333333333-0.000194613527869767i</v>
      </c>
      <c r="W3297" t="e">
        <f t="shared" si="1736"/>
        <v>#DIV/0!</v>
      </c>
      <c r="X3297" t="e">
        <f t="shared" si="1737"/>
        <v>#DIV/0!</v>
      </c>
      <c r="Y3297" t="str">
        <f t="shared" si="1738"/>
        <v>0.00096+5.82350747010633i</v>
      </c>
      <c r="Z3297" t="e">
        <f t="shared" si="1739"/>
        <v>#DIV/0!</v>
      </c>
      <c r="AA3297" t="e">
        <f t="shared" si="1740"/>
        <v>#DIV/0!</v>
      </c>
      <c r="AB3297" t="str">
        <f t="shared" si="1741"/>
        <v>0.0478498960195689-0.0608540642808456i</v>
      </c>
      <c r="AC3297" t="str">
        <f t="shared" si="1742"/>
        <v>0.952853895622724-0.0517178421766918i</v>
      </c>
      <c r="AD3297" t="str">
        <f t="shared" si="1743"/>
        <v>0.0535261563977347-0.0609598252562965i</v>
      </c>
      <c r="AE3297" t="e">
        <f t="shared" si="1744"/>
        <v>#DIV/0!</v>
      </c>
      <c r="AF3297" t="str">
        <f t="shared" si="1745"/>
        <v>-19.0178494824664-2.53950860255612i</v>
      </c>
      <c r="AG3297" t="e">
        <f t="shared" si="1746"/>
        <v>#DIV/0!</v>
      </c>
      <c r="AH3297" t="e">
        <f t="shared" si="1747"/>
        <v>#DIV/0!</v>
      </c>
      <c r="AI3297" t="e">
        <f t="shared" si="1748"/>
        <v>#DIV/0!</v>
      </c>
      <c r="AJ3297" t="e">
        <f t="shared" si="1749"/>
        <v>#DIV/0!</v>
      </c>
      <c r="AK3297"/>
      <c r="AL3297"/>
      <c r="AM3297"/>
      <c r="AN3297"/>
    </row>
    <row r="3298" spans="1:40" x14ac:dyDescent="0.3">
      <c r="A3298"/>
      <c r="B3298">
        <f t="shared" si="1750"/>
        <v>1364000</v>
      </c>
      <c r="C3298" s="186" t="str">
        <f t="shared" si="1718"/>
        <v>-0.000262916827160585+0.00226860597155412i</v>
      </c>
      <c r="D3298" s="158" t="str">
        <f t="shared" si="1719"/>
        <v>-7.5288064844737-0.854739432951924i</v>
      </c>
      <c r="E3298" t="str">
        <f t="shared" si="1720"/>
        <v>50.8945916950775-1164.60093542585i</v>
      </c>
      <c r="F3298" t="str">
        <f t="shared" si="1721"/>
        <v>0.981755320278104+0.113756358095718i</v>
      </c>
      <c r="G3298" t="str">
        <f t="shared" si="1716"/>
        <v>0.981755320278104+0.113756358095718i</v>
      </c>
      <c r="H3298" t="str">
        <f t="shared" si="1722"/>
        <v>11.4896208744136+1.68299985218129i</v>
      </c>
      <c r="I3298" t="str">
        <f t="shared" si="1723"/>
        <v>5356.4154743706i</v>
      </c>
      <c r="J3298" t="str">
        <f t="shared" si="1717"/>
        <v>-7105.23313029614+1142.19346549003i</v>
      </c>
      <c r="K3298" t="str">
        <f t="shared" si="1724"/>
        <v>0.118134534332089-0.734878488215087i</v>
      </c>
      <c r="L3298" t="str">
        <f t="shared" si="1725"/>
        <v>0.0303819366693219-0.156189687502055i</v>
      </c>
      <c r="M3298" t="str">
        <f t="shared" si="1726"/>
        <v>0.148516471001411-0.891068175717142i</v>
      </c>
      <c r="N3298" t="str">
        <f t="shared" si="1727"/>
        <v>-17.4368477512795i</v>
      </c>
      <c r="O3298" t="str">
        <f t="shared" si="1728"/>
        <v>0.157430492568967+0.987530070433044i</v>
      </c>
      <c r="P3298" t="str">
        <f t="shared" si="1729"/>
        <v>0.842569507431033-0.987530070433044i</v>
      </c>
      <c r="Q3298" t="str">
        <f t="shared" si="1730"/>
        <v>-0.842569507431033+18.4243778217125i</v>
      </c>
      <c r="R3298" t="str">
        <f t="shared" si="1731"/>
        <v>-0.0555742207911883-0.043189754969928i</v>
      </c>
      <c r="S3298" t="str">
        <f t="shared" si="1732"/>
        <v>1.91350866955057i</v>
      </c>
      <c r="T3298" t="str">
        <f t="shared" si="1733"/>
        <v>0.0826439705707221-0.106341753287456i</v>
      </c>
      <c r="U3298" t="e">
        <f t="shared" si="1734"/>
        <v>#DIV/0!</v>
      </c>
      <c r="V3298" t="str">
        <f t="shared" si="1735"/>
        <v>0.0000833333333333333-0.000194470849330273i</v>
      </c>
      <c r="W3298" t="e">
        <f t="shared" si="1736"/>
        <v>#DIV/0!</v>
      </c>
      <c r="X3298" t="e">
        <f t="shared" si="1737"/>
        <v>#DIV/0!</v>
      </c>
      <c r="Y3298" t="str">
        <f t="shared" si="1738"/>
        <v>0.00096+5.82778003611521i</v>
      </c>
      <c r="Z3298" t="e">
        <f t="shared" si="1739"/>
        <v>#DIV/0!</v>
      </c>
      <c r="AA3298" t="e">
        <f t="shared" si="1740"/>
        <v>#DIV/0!</v>
      </c>
      <c r="AB3298" t="str">
        <f t="shared" si="1741"/>
        <v>0.0471595505292966-0.0606823371735533i</v>
      </c>
      <c r="AC3298" t="str">
        <f t="shared" si="1742"/>
        <v>0.952931870535133-0.0510347012269146i</v>
      </c>
      <c r="AD3298" t="str">
        <f t="shared" si="1743"/>
        <v>0.0527480003673479-0.0608546744290577i</v>
      </c>
      <c r="AE3298" t="e">
        <f t="shared" si="1744"/>
        <v>#DIV/0!</v>
      </c>
      <c r="AF3298" t="str">
        <f t="shared" si="1745"/>
        <v>-19.0184273588873-2.53773928513321i</v>
      </c>
      <c r="AG3298" t="e">
        <f t="shared" si="1746"/>
        <v>#DIV/0!</v>
      </c>
      <c r="AH3298" t="e">
        <f t="shared" si="1747"/>
        <v>#DIV/0!</v>
      </c>
      <c r="AI3298" t="e">
        <f t="shared" si="1748"/>
        <v>#DIV/0!</v>
      </c>
      <c r="AJ3298" t="e">
        <f t="shared" si="1749"/>
        <v>#DIV/0!</v>
      </c>
      <c r="AK3298"/>
      <c r="AL3298"/>
      <c r="AM3298"/>
      <c r="AN3298"/>
    </row>
    <row r="3299" spans="1:40" x14ac:dyDescent="0.3">
      <c r="A3299"/>
      <c r="B3299">
        <f t="shared" si="1750"/>
        <v>1365000</v>
      </c>
      <c r="C3299" s="186" t="str">
        <f t="shared" si="1718"/>
        <v>-0.000262541384951029+0.0022670041565215i</v>
      </c>
      <c r="D3299" s="158" t="str">
        <f t="shared" si="1719"/>
        <v>-7.52900334694953-0.854144800668934i</v>
      </c>
      <c r="E3299" t="str">
        <f t="shared" si="1720"/>
        <v>50.8201900645568-1163.7509969944i</v>
      </c>
      <c r="F3299" t="str">
        <f t="shared" si="1721"/>
        <v>0.981781373434552+0.113677195548122i</v>
      </c>
      <c r="G3299" t="str">
        <f t="shared" si="1716"/>
        <v>0.981781373434552+0.113677195548122i</v>
      </c>
      <c r="H3299" t="str">
        <f t="shared" si="1722"/>
        <v>11.4900006610681+1.68182756317021i</v>
      </c>
      <c r="I3299" t="str">
        <f t="shared" si="1723"/>
        <v>5360.34246518758i</v>
      </c>
      <c r="J3299" t="str">
        <f t="shared" si="1717"/>
        <v>-7115.65664650503+1143.03085072866i</v>
      </c>
      <c r="K3299" t="str">
        <f t="shared" si="1724"/>
        <v>0.117965811912001-0.734367067220353i</v>
      </c>
      <c r="L3299" t="str">
        <f t="shared" si="1725"/>
        <v>0.0303390573993744-0.156083597565309i</v>
      </c>
      <c r="M3299" t="str">
        <f t="shared" si="1726"/>
        <v>0.148304869311375-0.890450664785662i</v>
      </c>
      <c r="N3299" t="str">
        <f t="shared" si="1727"/>
        <v>-17.4496313640004i</v>
      </c>
      <c r="O3299" t="str">
        <f t="shared" si="1728"/>
        <v>0.170041487169934+0.985436904444438i</v>
      </c>
      <c r="P3299" t="str">
        <f t="shared" si="1729"/>
        <v>0.829958512830066-0.985436904444438i</v>
      </c>
      <c r="Q3299" t="str">
        <f t="shared" si="1730"/>
        <v>-0.829958512830066+18.4350682684448i</v>
      </c>
      <c r="R3299" t="str">
        <f t="shared" si="1731"/>
        <v>-0.0553691078974222-0.0425278842999876i</v>
      </c>
      <c r="S3299" t="str">
        <f t="shared" si="1732"/>
        <v>1.91491153514408i</v>
      </c>
      <c r="T3299" t="str">
        <f t="shared" si="1733"/>
        <v>0.0814371362113191-0.106026943403411i</v>
      </c>
      <c r="U3299" t="e">
        <f t="shared" si="1734"/>
        <v>#DIV/0!</v>
      </c>
      <c r="V3299" t="str">
        <f t="shared" si="1735"/>
        <v>0.0000833333333333333-0.000194328379843584i</v>
      </c>
      <c r="W3299" t="e">
        <f t="shared" si="1736"/>
        <v>#DIV/0!</v>
      </c>
      <c r="X3299" t="e">
        <f t="shared" si="1737"/>
        <v>#DIV/0!</v>
      </c>
      <c r="Y3299" t="str">
        <f t="shared" si="1738"/>
        <v>0.00096+5.83205260212409i</v>
      </c>
      <c r="Z3299" t="e">
        <f t="shared" si="1739"/>
        <v>#DIV/0!</v>
      </c>
      <c r="AA3299" t="e">
        <f t="shared" si="1740"/>
        <v>#DIV/0!</v>
      </c>
      <c r="AB3299" t="str">
        <f t="shared" si="1741"/>
        <v>0.046470888482208-0.0605026956034397i</v>
      </c>
      <c r="AC3299" t="str">
        <f t="shared" si="1742"/>
        <v>0.95301719352173-0.0503528779066165i</v>
      </c>
      <c r="AD3299" t="str">
        <f t="shared" si="1743"/>
        <v>0.0519710434407435-0.0607395169697624i</v>
      </c>
      <c r="AE3299" t="e">
        <f t="shared" si="1744"/>
        <v>#DIV/0!</v>
      </c>
      <c r="AF3299" t="str">
        <f t="shared" si="1745"/>
        <v>-19.0190040080176-2.53597236383914i</v>
      </c>
      <c r="AG3299" t="e">
        <f t="shared" si="1746"/>
        <v>#DIV/0!</v>
      </c>
      <c r="AH3299" t="e">
        <f t="shared" si="1747"/>
        <v>#DIV/0!</v>
      </c>
      <c r="AI3299" t="e">
        <f t="shared" si="1748"/>
        <v>#DIV/0!</v>
      </c>
      <c r="AJ3299" t="e">
        <f t="shared" si="1749"/>
        <v>#DIV/0!</v>
      </c>
      <c r="AK3299"/>
      <c r="AL3299"/>
      <c r="AM3299"/>
      <c r="AN3299"/>
    </row>
    <row r="3300" spans="1:40" x14ac:dyDescent="0.3">
      <c r="A3300"/>
      <c r="B3300">
        <f t="shared" si="1750"/>
        <v>1366000</v>
      </c>
      <c r="C3300" s="186" t="str">
        <f t="shared" si="1718"/>
        <v>-0.000262166739493057+0.00226540455916091i</v>
      </c>
      <c r="D3300" s="158" t="str">
        <f t="shared" si="1719"/>
        <v>-7.5291997916509-0.853550972098027i</v>
      </c>
      <c r="E3300" t="str">
        <f t="shared" si="1720"/>
        <v>50.7459513605014-1162.90229587266i</v>
      </c>
      <c r="F3300" t="str">
        <f t="shared" si="1721"/>
        <v>0.981807371301928+0.113598140050208i</v>
      </c>
      <c r="G3300" t="str">
        <f t="shared" si="1716"/>
        <v>0.981807371301928+0.113598140050208i</v>
      </c>
      <c r="H3300" t="str">
        <f t="shared" si="1722"/>
        <v>11.4903796416492+1.68065686186374i</v>
      </c>
      <c r="I3300" t="str">
        <f t="shared" si="1723"/>
        <v>5364.26945600457i</v>
      </c>
      <c r="J3300" t="str">
        <f t="shared" si="1717"/>
        <v>-7126.08780178773+1143.86823596728i</v>
      </c>
      <c r="K3300" t="str">
        <f t="shared" si="1724"/>
        <v>0.117797447628141-0.7338563378454i</v>
      </c>
      <c r="L3300" t="str">
        <f t="shared" si="1725"/>
        <v>0.0302962677012601-0.155977645559944i</v>
      </c>
      <c r="M3300" t="str">
        <f t="shared" si="1726"/>
        <v>0.148093715329401-0.889833983405344i</v>
      </c>
      <c r="N3300" t="str">
        <f t="shared" si="1727"/>
        <v>-17.4624149767213i</v>
      </c>
      <c r="O3300" t="str">
        <f t="shared" si="1728"/>
        <v>0.182624693841253+0.9831826998068i</v>
      </c>
      <c r="P3300" t="str">
        <f t="shared" si="1729"/>
        <v>0.817375306158747-0.9831826998068i</v>
      </c>
      <c r="Q3300" t="str">
        <f t="shared" si="1730"/>
        <v>-0.817375306158747+18.4455976765281i</v>
      </c>
      <c r="R3300" t="str">
        <f t="shared" si="1731"/>
        <v>-0.0551570664363337-0.0418685962708742i</v>
      </c>
      <c r="S3300" t="str">
        <f t="shared" si="1732"/>
        <v>1.91631440073758i</v>
      </c>
      <c r="T3300" t="str">
        <f t="shared" si="1733"/>
        <v>0.080233393972544-0.105698280714386i</v>
      </c>
      <c r="U3300" t="e">
        <f t="shared" si="1734"/>
        <v>#DIV/0!</v>
      </c>
      <c r="V3300" t="str">
        <f t="shared" si="1735"/>
        <v>0.0000833333333333333-0.00019418611895058i</v>
      </c>
      <c r="W3300" t="e">
        <f t="shared" si="1736"/>
        <v>#DIV/0!</v>
      </c>
      <c r="X3300" t="e">
        <f t="shared" si="1737"/>
        <v>#DIV/0!</v>
      </c>
      <c r="Y3300" t="str">
        <f t="shared" si="1738"/>
        <v>0.00096+5.83632516813297i</v>
      </c>
      <c r="Z3300" t="e">
        <f t="shared" si="1739"/>
        <v>#DIV/0!</v>
      </c>
      <c r="AA3300" t="e">
        <f t="shared" si="1740"/>
        <v>#DIV/0!</v>
      </c>
      <c r="AB3300" t="str">
        <f t="shared" si="1741"/>
        <v>0.0457839909076877-0.0603151491365513i</v>
      </c>
      <c r="AC3300" t="str">
        <f t="shared" si="1742"/>
        <v>0.953109851900262-0.0496724455318606i</v>
      </c>
      <c r="AD3300" t="str">
        <f t="shared" si="1743"/>
        <v>0.0511954152119935-0.0606143641761434i</v>
      </c>
      <c r="AE3300" t="e">
        <f t="shared" si="1744"/>
        <v>#DIV/0!</v>
      </c>
      <c r="AF3300" t="str">
        <f t="shared" si="1745"/>
        <v>-19.0195794333001-2.53420783396177i</v>
      </c>
      <c r="AG3300" t="e">
        <f t="shared" si="1746"/>
        <v>#DIV/0!</v>
      </c>
      <c r="AH3300" t="e">
        <f t="shared" si="1747"/>
        <v>#DIV/0!</v>
      </c>
      <c r="AI3300" t="e">
        <f t="shared" si="1748"/>
        <v>#DIV/0!</v>
      </c>
      <c r="AJ3300" t="e">
        <f t="shared" si="1749"/>
        <v>#DIV/0!</v>
      </c>
      <c r="AK3300"/>
      <c r="AL3300"/>
      <c r="AM3300"/>
      <c r="AN3300"/>
    </row>
    <row r="3301" spans="1:40" x14ac:dyDescent="0.3">
      <c r="A3301"/>
      <c r="B3301">
        <f t="shared" si="1750"/>
        <v>1367000</v>
      </c>
      <c r="C3301" s="186" t="str">
        <f t="shared" si="1718"/>
        <v>-0.000261792888553512+0.00226380717496283i</v>
      </c>
      <c r="D3301" s="158" t="str">
        <f t="shared" si="1719"/>
        <v>-7.52939581974865-0.852957945662716i</v>
      </c>
      <c r="E3301" t="str">
        <f t="shared" si="1720"/>
        <v>50.6718751078522-1162.05482936594i</v>
      </c>
      <c r="F3301" t="str">
        <f t="shared" si="1721"/>
        <v>0.981833314035183+0.113519191391839i</v>
      </c>
      <c r="G3301" t="str">
        <f t="shared" si="1716"/>
        <v>0.981833314035183+0.113519191391839i</v>
      </c>
      <c r="H3301" t="str">
        <f t="shared" si="1722"/>
        <v>11.4907578184165+1.67948774513784i</v>
      </c>
      <c r="I3301" t="str">
        <f t="shared" si="1723"/>
        <v>5368.19644682156i</v>
      </c>
      <c r="J3301" t="str">
        <f t="shared" si="1717"/>
        <v>-7136.52659614424+1144.70562120591i</v>
      </c>
      <c r="K3301" t="str">
        <f t="shared" si="1724"/>
        <v>0.117629440476445-0.733346298732562i</v>
      </c>
      <c r="L3301" t="str">
        <f t="shared" si="1725"/>
        <v>0.0302535673289228-0.155871831231015i</v>
      </c>
      <c r="M3301" t="str">
        <f t="shared" si="1726"/>
        <v>0.147883007805368-0.889218129963577i</v>
      </c>
      <c r="N3301" t="str">
        <f t="shared" si="1727"/>
        <v>-17.4751985894422i</v>
      </c>
      <c r="O3301" t="str">
        <f t="shared" si="1728"/>
        <v>0.195178056253807+0.980767824898934i</v>
      </c>
      <c r="P3301" t="str">
        <f t="shared" si="1729"/>
        <v>0.804821943746193-0.980767824898934i</v>
      </c>
      <c r="Q3301" t="str">
        <f t="shared" si="1730"/>
        <v>-0.804821943746193+18.4559664143411i</v>
      </c>
      <c r="R3301" t="str">
        <f t="shared" si="1731"/>
        <v>-0.0549381208983179-0.0412119593969363i</v>
      </c>
      <c r="S3301" t="str">
        <f t="shared" si="1732"/>
        <v>1.91771726633109i</v>
      </c>
      <c r="T3301" t="str">
        <f t="shared" si="1733"/>
        <v>0.0790328861148406-0.105355783026489i</v>
      </c>
      <c r="U3301" t="e">
        <f t="shared" si="1734"/>
        <v>#DIV/0!</v>
      </c>
      <c r="V3301" t="str">
        <f t="shared" si="1735"/>
        <v>0.0000833333333333333-0.000194044066193484i</v>
      </c>
      <c r="W3301" t="e">
        <f t="shared" si="1736"/>
        <v>#DIV/0!</v>
      </c>
      <c r="X3301" t="e">
        <f t="shared" si="1737"/>
        <v>#DIV/0!</v>
      </c>
      <c r="Y3301" t="str">
        <f t="shared" si="1738"/>
        <v>0.00096+5.84059773414186i</v>
      </c>
      <c r="Z3301" t="e">
        <f t="shared" si="1739"/>
        <v>#DIV/0!</v>
      </c>
      <c r="AA3301" t="e">
        <f t="shared" si="1740"/>
        <v>#DIV/0!</v>
      </c>
      <c r="AB3301" t="str">
        <f t="shared" si="1741"/>
        <v>0.0450989389845382-0.0601197079336783i</v>
      </c>
      <c r="AC3301" t="str">
        <f t="shared" si="1742"/>
        <v>0.953209832483122-0.0489934774247851i</v>
      </c>
      <c r="AD3301" t="str">
        <f t="shared" si="1743"/>
        <v>0.0504212452389021-0.0604792290519699i</v>
      </c>
      <c r="AE3301" t="e">
        <f t="shared" si="1744"/>
        <v>#DIV/0!</v>
      </c>
      <c r="AF3301" t="str">
        <f t="shared" si="1745"/>
        <v>-19.0201536381651-2.53244569080056i</v>
      </c>
      <c r="AG3301" t="e">
        <f t="shared" si="1746"/>
        <v>#DIV/0!</v>
      </c>
      <c r="AH3301" t="e">
        <f t="shared" si="1747"/>
        <v>#DIV/0!</v>
      </c>
      <c r="AI3301" t="e">
        <f t="shared" si="1748"/>
        <v>#DIV/0!</v>
      </c>
      <c r="AJ3301" t="e">
        <f t="shared" si="1749"/>
        <v>#DIV/0!</v>
      </c>
      <c r="AK3301"/>
      <c r="AL3301"/>
      <c r="AM3301"/>
      <c r="AN3301"/>
    </row>
    <row r="3302" spans="1:40" x14ac:dyDescent="0.3">
      <c r="A3302"/>
      <c r="B3302">
        <f t="shared" si="1750"/>
        <v>1368000</v>
      </c>
      <c r="C3302" s="186" t="str">
        <f t="shared" si="1718"/>
        <v>-0.000261419829907014+0.0022622119994297i</v>
      </c>
      <c r="D3302" s="158" t="str">
        <f t="shared" si="1719"/>
        <v>-7.52959143240978-0.852365719790583i</v>
      </c>
      <c r="E3302" t="str">
        <f t="shared" si="1720"/>
        <v>50.5979608332802-1161.20859478739i</v>
      </c>
      <c r="F3302" t="str">
        <f t="shared" si="1721"/>
        <v>0.981859201788759+0.113440349363419i</v>
      </c>
      <c r="G3302" t="str">
        <f t="shared" si="1716"/>
        <v>0.981859201788759+0.113440349363419i</v>
      </c>
      <c r="H3302" t="str">
        <f t="shared" si="1722"/>
        <v>11.4911351936219+1.67832020987654i</v>
      </c>
      <c r="I3302" t="str">
        <f t="shared" si="1723"/>
        <v>5372.12343763855i</v>
      </c>
      <c r="J3302" t="str">
        <f t="shared" si="1717"/>
        <v>-7146.97302957454+1145.54300644454i</v>
      </c>
      <c r="K3302" t="str">
        <f t="shared" si="1724"/>
        <v>0.117461789456328-0.73283694852759i</v>
      </c>
      <c r="L3302" t="str">
        <f t="shared" si="1725"/>
        <v>0.0302109560371393-0.15576615432416i</v>
      </c>
      <c r="M3302" t="str">
        <f t="shared" si="1726"/>
        <v>0.147672745493467-0.88860310285175i</v>
      </c>
      <c r="N3302" t="str">
        <f t="shared" si="1727"/>
        <v>-17.487982202163i</v>
      </c>
      <c r="O3302" t="str">
        <f t="shared" si="1728"/>
        <v>0.207699522955476+0.978192674356166i</v>
      </c>
      <c r="P3302" t="str">
        <f t="shared" si="1729"/>
        <v>0.792300477044524-0.978192674356166i</v>
      </c>
      <c r="Q3302" t="str">
        <f t="shared" si="1730"/>
        <v>-0.792300477044524+18.4661748765192i</v>
      </c>
      <c r="R3302" t="str">
        <f t="shared" si="1731"/>
        <v>-0.0547122962519182-0.0405580421301145i</v>
      </c>
      <c r="S3302" t="str">
        <f t="shared" si="1732"/>
        <v>1.91912013192461i</v>
      </c>
      <c r="T3302" t="str">
        <f t="shared" si="1733"/>
        <v>0.0778357551633492-0.10499946920088i</v>
      </c>
      <c r="U3302" t="e">
        <f t="shared" si="1734"/>
        <v>#DIV/0!</v>
      </c>
      <c r="V3302" t="str">
        <f t="shared" si="1735"/>
        <v>0.0000833333333333333-0.000193902221115857i</v>
      </c>
      <c r="W3302" t="e">
        <f t="shared" si="1736"/>
        <v>#DIV/0!</v>
      </c>
      <c r="X3302" t="e">
        <f t="shared" si="1737"/>
        <v>#DIV/0!</v>
      </c>
      <c r="Y3302" t="str">
        <f t="shared" si="1738"/>
        <v>0.00096+5.84487030015074i</v>
      </c>
      <c r="Z3302" t="e">
        <f t="shared" si="1739"/>
        <v>#DIV/0!</v>
      </c>
      <c r="AA3302" t="e">
        <f t="shared" si="1740"/>
        <v>#DIV/0!</v>
      </c>
      <c r="AB3302" t="str">
        <f t="shared" si="1741"/>
        <v>0.0444158140426075-0.0599163827576605i</v>
      </c>
      <c r="AC3302" t="str">
        <f t="shared" si="1742"/>
        <v>0.953317121572889-0.0483160469158085i</v>
      </c>
      <c r="AD3302" t="str">
        <f t="shared" si="1743"/>
        <v>0.0496486630198194-0.0603341263093952i</v>
      </c>
      <c r="AE3302" t="e">
        <f t="shared" si="1744"/>
        <v>#DIV/0!</v>
      </c>
      <c r="AF3302" t="str">
        <f t="shared" si="1745"/>
        <v>-19.0207266260317-2.53068592966712i</v>
      </c>
      <c r="AG3302" t="e">
        <f t="shared" si="1746"/>
        <v>#DIV/0!</v>
      </c>
      <c r="AH3302" t="e">
        <f t="shared" si="1747"/>
        <v>#DIV/0!</v>
      </c>
      <c r="AI3302" t="e">
        <f t="shared" si="1748"/>
        <v>#DIV/0!</v>
      </c>
      <c r="AJ3302" t="e">
        <f t="shared" si="1749"/>
        <v>#DIV/0!</v>
      </c>
      <c r="AK3302"/>
      <c r="AL3302"/>
      <c r="AM3302"/>
      <c r="AN3302"/>
    </row>
    <row r="3303" spans="1:40" x14ac:dyDescent="0.3">
      <c r="A3303"/>
      <c r="B3303">
        <f t="shared" si="1750"/>
        <v>1369000</v>
      </c>
      <c r="C3303" s="186" t="str">
        <f t="shared" si="1718"/>
        <v>-0.000261047561335875+0.00226061902807584i</v>
      </c>
      <c r="D3303" s="158" t="str">
        <f t="shared" si="1719"/>
        <v>-7.52978663079703-0.851774292913072i</v>
      </c>
      <c r="E3303" t="str">
        <f t="shared" si="1720"/>
        <v>50.5242080651782-1160.36358945791i</v>
      </c>
      <c r="F3303" t="str">
        <f t="shared" si="1721"/>
        <v>0.981885034716537+0.113361613755868i</v>
      </c>
      <c r="G3303" t="str">
        <f t="shared" si="1716"/>
        <v>0.981885034716537+0.113361613755868i</v>
      </c>
      <c r="H3303" t="str">
        <f t="shared" si="1722"/>
        <v>11.4915117695092+1.67715425297155i</v>
      </c>
      <c r="I3303" t="str">
        <f t="shared" si="1723"/>
        <v>5376.05042845553i</v>
      </c>
      <c r="J3303" t="str">
        <f t="shared" si="1717"/>
        <v>-7157.42710207866+1146.38039168318i</v>
      </c>
      <c r="K3303" t="str">
        <f t="shared" si="1724"/>
        <v>0.117294493570679-0.732328285879633i</v>
      </c>
      <c r="L3303" t="str">
        <f t="shared" si="1725"/>
        <v>0.0301684335815156-0.155660614585602i</v>
      </c>
      <c r="M3303" t="str">
        <f t="shared" si="1726"/>
        <v>0.147462927152195-0.887988900465235i</v>
      </c>
      <c r="N3303" t="str">
        <f t="shared" si="1727"/>
        <v>-17.5007658148839i</v>
      </c>
      <c r="O3303" t="str">
        <f t="shared" si="1728"/>
        <v>0.220187047706793+0.975457669005768i</v>
      </c>
      <c r="P3303" t="str">
        <f t="shared" si="1729"/>
        <v>0.779812952293207-0.975457669005768i</v>
      </c>
      <c r="Q3303" t="str">
        <f t="shared" si="1730"/>
        <v>-0.779812952293207+18.4762234838897i</v>
      </c>
      <c r="R3303" t="str">
        <f t="shared" si="1731"/>
        <v>-0.0544796179489203-0.0399069128614712i</v>
      </c>
      <c r="S3303" t="str">
        <f t="shared" si="1732"/>
        <v>1.92052299751812i</v>
      </c>
      <c r="T3303" t="str">
        <f t="shared" si="1733"/>
        <v>0.0766421439104071-0.104629359166902i</v>
      </c>
      <c r="U3303" t="e">
        <f t="shared" si="1734"/>
        <v>#DIV/0!</v>
      </c>
      <c r="V3303" t="str">
        <f t="shared" si="1735"/>
        <v>0.0000833333333333333-0.000193760583262595i</v>
      </c>
      <c r="W3303" t="e">
        <f t="shared" si="1736"/>
        <v>#DIV/0!</v>
      </c>
      <c r="X3303" t="e">
        <f t="shared" si="1737"/>
        <v>#DIV/0!</v>
      </c>
      <c r="Y3303" t="str">
        <f t="shared" si="1738"/>
        <v>0.00096+5.84914286615962i</v>
      </c>
      <c r="Z3303" t="e">
        <f t="shared" si="1739"/>
        <v>#DIV/0!</v>
      </c>
      <c r="AA3303" t="e">
        <f t="shared" si="1740"/>
        <v>#DIV/0!</v>
      </c>
      <c r="AB3303" t="str">
        <f t="shared" si="1741"/>
        <v>0.0437346975642156-0.0597051849808808i</v>
      </c>
      <c r="AC3303" t="str">
        <f t="shared" si="1742"/>
        <v>0.953431704957689-0.0476402273456714i</v>
      </c>
      <c r="AD3303" t="str">
        <f t="shared" si="1743"/>
        <v>0.0488777979703202-0.0601790723709625i</v>
      </c>
      <c r="AE3303" t="e">
        <f t="shared" si="1744"/>
        <v>#DIV/0!</v>
      </c>
      <c r="AF3303" t="str">
        <f t="shared" si="1745"/>
        <v>-19.0212984003062-2.52892854588462i</v>
      </c>
      <c r="AG3303" t="e">
        <f t="shared" si="1746"/>
        <v>#DIV/0!</v>
      </c>
      <c r="AH3303" t="e">
        <f t="shared" si="1747"/>
        <v>#DIV/0!</v>
      </c>
      <c r="AI3303" t="e">
        <f t="shared" si="1748"/>
        <v>#DIV/0!</v>
      </c>
      <c r="AJ3303" t="e">
        <f t="shared" si="1749"/>
        <v>#DIV/0!</v>
      </c>
      <c r="AK3303"/>
      <c r="AL3303"/>
      <c r="AM3303"/>
      <c r="AN3303"/>
    </row>
    <row r="3304" spans="1:40" x14ac:dyDescent="0.3">
      <c r="A3304"/>
      <c r="B3304">
        <f t="shared" si="1750"/>
        <v>1370000</v>
      </c>
      <c r="C3304" s="186" t="str">
        <f t="shared" si="1718"/>
        <v>-0.000260676080630102+0.00225902825642746i</v>
      </c>
      <c r="D3304" s="158" t="str">
        <f t="shared" si="1719"/>
        <v>-7.52998141606922-0.85118366346561i</v>
      </c>
      <c r="E3304" t="str">
        <f t="shared" si="1720"/>
        <v>50.4506163336518-1159.51981070616i</v>
      </c>
      <c r="F3304" t="str">
        <f t="shared" si="1721"/>
        <v>0.981910812971877+0.113282984360637i</v>
      </c>
      <c r="G3304" t="str">
        <f t="shared" si="1716"/>
        <v>0.981910812971877+0.113282984360637i</v>
      </c>
      <c r="H3304" t="str">
        <f t="shared" si="1722"/>
        <v>11.4918875483148+1.67598987132255i</v>
      </c>
      <c r="I3304" t="str">
        <f t="shared" si="1723"/>
        <v>5379.97741927252i</v>
      </c>
      <c r="J3304" t="str">
        <f t="shared" si="1717"/>
        <v>-7167.88881365659+1147.2177769218i</v>
      </c>
      <c r="K3304" t="str">
        <f t="shared" si="1724"/>
        <v>0.117127551825838-0.731820309441243i</v>
      </c>
      <c r="L3304" t="str">
        <f t="shared" si="1725"/>
        <v>0.0301259997184839-0.155555211762143i</v>
      </c>
      <c r="M3304" t="str">
        <f t="shared" si="1726"/>
        <v>0.147253551544322-0.887375521203386i</v>
      </c>
      <c r="N3304" t="str">
        <f t="shared" si="1727"/>
        <v>-17.5135494276048i</v>
      </c>
      <c r="O3304" t="str">
        <f t="shared" si="1728"/>
        <v>0.232638589814743+0.972563255798309i</v>
      </c>
      <c r="P3304" t="str">
        <f t="shared" si="1729"/>
        <v>0.767361410185257-0.972563255798309i</v>
      </c>
      <c r="Q3304" t="str">
        <f t="shared" si="1730"/>
        <v>-0.767361410185257+18.4861126834031i</v>
      </c>
      <c r="R3304" t="str">
        <f t="shared" si="1731"/>
        <v>-0.0542401119296156-0.0392586399226005i</v>
      </c>
      <c r="S3304" t="str">
        <f t="shared" si="1732"/>
        <v>1.92192586311164i</v>
      </c>
      <c r="T3304" t="str">
        <f t="shared" si="1733"/>
        <v>0.0754521954178331-0.104245473935598i</v>
      </c>
      <c r="U3304" t="e">
        <f t="shared" si="1734"/>
        <v>#DIV/0!</v>
      </c>
      <c r="V3304" t="str">
        <f t="shared" si="1735"/>
        <v>0.0000833333333333333-0.000193619152179921i</v>
      </c>
      <c r="W3304" t="e">
        <f t="shared" si="1736"/>
        <v>#DIV/0!</v>
      </c>
      <c r="X3304" t="e">
        <f t="shared" si="1737"/>
        <v>#DIV/0!</v>
      </c>
      <c r="Y3304" t="str">
        <f t="shared" si="1738"/>
        <v>0.00096+5.8534154321685i</v>
      </c>
      <c r="Z3304" t="e">
        <f t="shared" si="1739"/>
        <v>#DIV/0!</v>
      </c>
      <c r="AA3304" t="e">
        <f t="shared" si="1740"/>
        <v>#DIV/0!</v>
      </c>
      <c r="AB3304" t="str">
        <f t="shared" si="1741"/>
        <v>0.0430556711854578-0.0594861265929778i</v>
      </c>
      <c r="AC3304" t="str">
        <f t="shared" si="1742"/>
        <v>0.953553567906369-0.0469660920673883i</v>
      </c>
      <c r="AD3304" t="str">
        <f t="shared" si="1743"/>
        <v>0.0481087793998486-0.060014085371294i</v>
      </c>
      <c r="AE3304" t="e">
        <f t="shared" si="1744"/>
        <v>#DIV/0!</v>
      </c>
      <c r="AF3304" t="str">
        <f t="shared" si="1745"/>
        <v>-19.021868964384-2.52717353478816i</v>
      </c>
      <c r="AG3304" t="e">
        <f t="shared" si="1746"/>
        <v>#DIV/0!</v>
      </c>
      <c r="AH3304" t="e">
        <f t="shared" si="1747"/>
        <v>#DIV/0!</v>
      </c>
      <c r="AI3304" t="e">
        <f t="shared" si="1748"/>
        <v>#DIV/0!</v>
      </c>
      <c r="AJ3304" t="e">
        <f t="shared" si="1749"/>
        <v>#DIV/0!</v>
      </c>
      <c r="AK3304"/>
      <c r="AL3304"/>
      <c r="AM3304"/>
      <c r="AN3304"/>
    </row>
    <row r="3305" spans="1:40" x14ac:dyDescent="0.3">
      <c r="A3305"/>
      <c r="B3305">
        <f t="shared" si="1750"/>
        <v>1371000</v>
      </c>
      <c r="C3305" s="186" t="str">
        <f t="shared" si="1718"/>
        <v>-0.000260305385587358+0.0022574396800226i</v>
      </c>
      <c r="D3305" s="158" t="str">
        <f t="shared" si="1719"/>
        <v>-7.53017578938122-0.850593829887547i</v>
      </c>
      <c r="E3305" t="str">
        <f t="shared" si="1720"/>
        <v>50.3771851705141-1158.67725586853i</v>
      </c>
      <c r="F3305" t="str">
        <f t="shared" si="1721"/>
        <v>0.981936536707615+0.113204460969703i</v>
      </c>
      <c r="G3305" t="str">
        <f t="shared" si="1716"/>
        <v>0.981936536707615+0.113204460969703i</v>
      </c>
      <c r="H3305" t="str">
        <f t="shared" si="1722"/>
        <v>11.4922625322673+1.67482706183699i</v>
      </c>
      <c r="I3305" t="str">
        <f t="shared" si="1723"/>
        <v>5383.90441008951i</v>
      </c>
      <c r="J3305" t="str">
        <f t="shared" si="1717"/>
        <v>-7178.35816430832+1148.05516216043i</v>
      </c>
      <c r="K3305" t="str">
        <f t="shared" si="1724"/>
        <v>0.116960963231594-0.731313017868349i</v>
      </c>
      <c r="L3305" t="str">
        <f t="shared" si="1725"/>
        <v>0.030083654205299-0.155449945601165i</v>
      </c>
      <c r="M3305" t="str">
        <f t="shared" si="1726"/>
        <v>0.147044617436893-0.886762963469514i</v>
      </c>
      <c r="N3305" t="str">
        <f t="shared" si="1727"/>
        <v>-17.5263330403257i</v>
      </c>
      <c r="O3305" t="str">
        <f t="shared" si="1728"/>
        <v>0.245052114466627+0.969509907734539i</v>
      </c>
      <c r="P3305" t="str">
        <f t="shared" si="1729"/>
        <v>0.754947885533373-0.969509907734539i</v>
      </c>
      <c r="Q3305" t="str">
        <f t="shared" si="1730"/>
        <v>-0.754947885533373+18.4958429480602i</v>
      </c>
      <c r="R3305" t="str">
        <f t="shared" si="1731"/>
        <v>-0.053993804628203-0.0386132915868163i</v>
      </c>
      <c r="S3305" t="str">
        <f t="shared" si="1732"/>
        <v>1.92332872870515i</v>
      </c>
      <c r="T3305" t="str">
        <f t="shared" si="1733"/>
        <v>0.0742660530187926-0.103847835613516i</v>
      </c>
      <c r="U3305" t="e">
        <f t="shared" si="1734"/>
        <v>#DIV/0!</v>
      </c>
      <c r="V3305" t="str">
        <f t="shared" si="1735"/>
        <v>0.0000833333333333333-0.000193477927415384i</v>
      </c>
      <c r="W3305" t="e">
        <f t="shared" si="1736"/>
        <v>#DIV/0!</v>
      </c>
      <c r="X3305" t="e">
        <f t="shared" si="1737"/>
        <v>#DIV/0!</v>
      </c>
      <c r="Y3305" t="str">
        <f t="shared" si="1738"/>
        <v>0.00096+5.85768799817738i</v>
      </c>
      <c r="Z3305" t="e">
        <f t="shared" si="1739"/>
        <v>#DIV/0!</v>
      </c>
      <c r="AA3305" t="e">
        <f t="shared" si="1740"/>
        <v>#DIV/0!</v>
      </c>
      <c r="AB3305" t="str">
        <f t="shared" si="1741"/>
        <v>0.0423788166972695-0.0592592202087236i</v>
      </c>
      <c r="AC3305" t="str">
        <f t="shared" si="1742"/>
        <v>0.953682695163498-0.0462937144480024i</v>
      </c>
      <c r="AD3305" t="str">
        <f t="shared" si="1743"/>
        <v>0.047341736488208-0.0598391851584162i</v>
      </c>
      <c r="AE3305" t="e">
        <f t="shared" si="1744"/>
        <v>#DIV/0!</v>
      </c>
      <c r="AF3305" t="str">
        <f t="shared" si="1745"/>
        <v>-19.0224383216485-2.52542089172454i</v>
      </c>
      <c r="AG3305" t="e">
        <f t="shared" si="1746"/>
        <v>#DIV/0!</v>
      </c>
      <c r="AH3305" t="e">
        <f t="shared" si="1747"/>
        <v>#DIV/0!</v>
      </c>
      <c r="AI3305" t="e">
        <f t="shared" si="1748"/>
        <v>#DIV/0!</v>
      </c>
      <c r="AJ3305" t="e">
        <f t="shared" si="1749"/>
        <v>#DIV/0!</v>
      </c>
      <c r="AK3305"/>
      <c r="AL3305"/>
      <c r="AM3305"/>
      <c r="AN3305"/>
    </row>
    <row r="3306" spans="1:40" x14ac:dyDescent="0.3">
      <c r="A3306"/>
      <c r="B3306">
        <f t="shared" si="1750"/>
        <v>1372000</v>
      </c>
      <c r="C3306" s="186" t="str">
        <f t="shared" si="1718"/>
        <v>-0.000259935474012912+0.00225585329441106i</v>
      </c>
      <c r="D3306" s="158" t="str">
        <f t="shared" si="1719"/>
        <v>-7.53036975188368-0.85000479062212i</v>
      </c>
      <c r="E3306" t="str">
        <f t="shared" si="1720"/>
        <v>50.3039141092779-1157.83592228908i</v>
      </c>
      <c r="F3306" t="str">
        <f t="shared" si="1721"/>
        <v>0.981962206076032+0.113126043375557i</v>
      </c>
      <c r="G3306" t="str">
        <f t="shared" si="1716"/>
        <v>0.981962206076032+0.113126043375557i</v>
      </c>
      <c r="H3306" t="str">
        <f t="shared" si="1722"/>
        <v>11.4926367235871+1.67366582143009i</v>
      </c>
      <c r="I3306" t="str">
        <f t="shared" si="1723"/>
        <v>5387.83140090649i</v>
      </c>
      <c r="J3306" t="str">
        <f t="shared" si="1717"/>
        <v>-7188.83515403385+1148.89254739906i</v>
      </c>
      <c r="K3306" t="str">
        <f t="shared" si="1724"/>
        <v>0.11679472680116-0.730806409820256i</v>
      </c>
      <c r="L3306" t="str">
        <f t="shared" si="1725"/>
        <v>0.0300413968000354-0.155344815850629i</v>
      </c>
      <c r="M3306" t="str">
        <f t="shared" si="1726"/>
        <v>0.146836123601195-0.886151225670885i</v>
      </c>
      <c r="N3306" t="str">
        <f t="shared" si="1727"/>
        <v>-17.5391166530465i</v>
      </c>
      <c r="O3306" t="str">
        <f t="shared" si="1728"/>
        <v>0.257425593062419+0.966298123788131i</v>
      </c>
      <c r="P3306" t="str">
        <f t="shared" si="1729"/>
        <v>0.742574406937581-0.966298123788131i</v>
      </c>
      <c r="Q3306" t="str">
        <f t="shared" si="1730"/>
        <v>-0.742574406937581+18.5054147768346i</v>
      </c>
      <c r="R3306" t="str">
        <f t="shared" si="1731"/>
        <v>-0.0537407229783492-0.03797093607019i</v>
      </c>
      <c r="S3306" t="str">
        <f t="shared" si="1732"/>
        <v>1.92473159429867i</v>
      </c>
      <c r="T3306" t="str">
        <f t="shared" si="1733"/>
        <v>0.0730838603193897-0.103436467416881i</v>
      </c>
      <c r="U3306" t="e">
        <f t="shared" si="1734"/>
        <v>#DIV/0!</v>
      </c>
      <c r="V3306" t="str">
        <f t="shared" si="1735"/>
        <v>0.0000833333333333333-0.000193336908517852i</v>
      </c>
      <c r="W3306" t="e">
        <f t="shared" si="1736"/>
        <v>#DIV/0!</v>
      </c>
      <c r="X3306" t="e">
        <f t="shared" si="1737"/>
        <v>#DIV/0!</v>
      </c>
      <c r="Y3306" t="str">
        <f t="shared" si="1738"/>
        <v>0.00096+5.86196056418627i</v>
      </c>
      <c r="Z3306" t="e">
        <f t="shared" si="1739"/>
        <v>#DIV/0!</v>
      </c>
      <c r="AA3306" t="e">
        <f t="shared" si="1740"/>
        <v>#DIV/0!</v>
      </c>
      <c r="AB3306" t="str">
        <f t="shared" si="1741"/>
        <v>0.0417042160463346-0.0590244790761112i</v>
      </c>
      <c r="AC3306" t="str">
        <f t="shared" si="1742"/>
        <v>0.953819070944189-0.0456231678702188i</v>
      </c>
      <c r="AD3306" t="str">
        <f t="shared" si="1743"/>
        <v>0.0465767982620018-0.0596543932947593i</v>
      </c>
      <c r="AE3306" t="e">
        <f t="shared" si="1744"/>
        <v>#DIV/0!</v>
      </c>
      <c r="AF3306" t="str">
        <f t="shared" si="1745"/>
        <v>-19.0230064754708-2.52367061205221i</v>
      </c>
      <c r="AG3306" t="e">
        <f t="shared" si="1746"/>
        <v>#DIV/0!</v>
      </c>
      <c r="AH3306" t="e">
        <f t="shared" si="1747"/>
        <v>#DIV/0!</v>
      </c>
      <c r="AI3306" t="e">
        <f t="shared" si="1748"/>
        <v>#DIV/0!</v>
      </c>
      <c r="AJ3306" t="e">
        <f t="shared" si="1749"/>
        <v>#DIV/0!</v>
      </c>
      <c r="AK3306"/>
      <c r="AL3306"/>
      <c r="AM3306"/>
      <c r="AN3306"/>
    </row>
    <row r="3307" spans="1:40" x14ac:dyDescent="0.3">
      <c r="A3307"/>
      <c r="B3307">
        <f t="shared" si="1750"/>
        <v>1373000</v>
      </c>
      <c r="C3307" s="186" t="str">
        <f t="shared" si="1718"/>
        <v>-0.000259566343719643+0.00225426909515449i</v>
      </c>
      <c r="D3307" s="158" t="str">
        <f t="shared" si="1719"/>
        <v>-7.53056330472357-0.849416544116514i</v>
      </c>
      <c r="E3307" t="str">
        <f t="shared" si="1720"/>
        <v>50.2308026851461-1156.99580731955i</v>
      </c>
      <c r="F3307" t="str">
        <f t="shared" si="1721"/>
        <v>0.981987821228919+0.113047731371221i</v>
      </c>
      <c r="G3307" t="str">
        <f t="shared" si="1716"/>
        <v>0.981987821228919+0.113047731371221i</v>
      </c>
      <c r="H3307" t="str">
        <f t="shared" si="1722"/>
        <v>11.4930101244875+1.6725061470249i</v>
      </c>
      <c r="I3307" t="str">
        <f t="shared" si="1723"/>
        <v>5391.75839172348i</v>
      </c>
      <c r="J3307" t="str">
        <f t="shared" si="1717"/>
        <v>-7199.3197828332+1149.72993263769i</v>
      </c>
      <c r="K3307" t="str">
        <f t="shared" si="1724"/>
        <v>0.11662884155116-0.730300483959634i</v>
      </c>
      <c r="L3307" t="str">
        <f t="shared" si="1725"/>
        <v>0.0299992272615839-0.15523982225907i</v>
      </c>
      <c r="M3307" t="str">
        <f t="shared" si="1726"/>
        <v>0.146628068812744-0.885540306218704i</v>
      </c>
      <c r="N3307" t="str">
        <f t="shared" si="1727"/>
        <v>-17.5519002657674i</v>
      </c>
      <c r="O3307" t="str">
        <f t="shared" si="1728"/>
        <v>0.269757003546648+0.96292842882404i</v>
      </c>
      <c r="P3307" t="str">
        <f t="shared" si="1729"/>
        <v>0.730242996453352-0.96292842882404i</v>
      </c>
      <c r="Q3307" t="str">
        <f t="shared" si="1730"/>
        <v>-0.730242996453352+18.5148286945914i</v>
      </c>
      <c r="R3307" t="str">
        <f t="shared" si="1731"/>
        <v>-0.053480894418884-0.0373316415323795i</v>
      </c>
      <c r="S3307" t="str">
        <f t="shared" si="1732"/>
        <v>1.92613445989218i</v>
      </c>
      <c r="T3307" t="str">
        <f t="shared" si="1733"/>
        <v>0.0719057611998583-0.103011393686068i</v>
      </c>
      <c r="U3307" t="e">
        <f t="shared" si="1734"/>
        <v>#DIV/0!</v>
      </c>
      <c r="V3307" t="str">
        <f t="shared" si="1735"/>
        <v>0.0000833333333333333-0.000193196095037504i</v>
      </c>
      <c r="W3307" t="e">
        <f t="shared" si="1736"/>
        <v>#DIV/0!</v>
      </c>
      <c r="X3307" t="e">
        <f t="shared" si="1737"/>
        <v>#DIV/0!</v>
      </c>
      <c r="Y3307" t="str">
        <f t="shared" si="1738"/>
        <v>0.00096+5.86623313019515i</v>
      </c>
      <c r="Z3307" t="e">
        <f t="shared" si="1739"/>
        <v>#DIV/0!</v>
      </c>
      <c r="AA3307" t="e">
        <f t="shared" si="1740"/>
        <v>#DIV/0!</v>
      </c>
      <c r="AB3307" t="str">
        <f t="shared" si="1741"/>
        <v>0.0410319513357648-0.058781917084613i</v>
      </c>
      <c r="AC3307" t="str">
        <f t="shared" si="1742"/>
        <v>0.953962678928751-0.0449545257338518i</v>
      </c>
      <c r="AD3307" t="str">
        <f t="shared" si="1743"/>
        <v>0.0458140935709537-0.059459733057797i</v>
      </c>
      <c r="AE3307" t="e">
        <f t="shared" si="1744"/>
        <v>#DIV/0!</v>
      </c>
      <c r="AF3307" t="str">
        <f t="shared" si="1745"/>
        <v>-19.0235734292111-2.52192269114141i</v>
      </c>
      <c r="AG3307" t="e">
        <f t="shared" si="1746"/>
        <v>#DIV/0!</v>
      </c>
      <c r="AH3307" t="e">
        <f t="shared" si="1747"/>
        <v>#DIV/0!</v>
      </c>
      <c r="AI3307" t="e">
        <f t="shared" si="1748"/>
        <v>#DIV/0!</v>
      </c>
      <c r="AJ3307" t="e">
        <f t="shared" si="1749"/>
        <v>#DIV/0!</v>
      </c>
      <c r="AK3307"/>
      <c r="AL3307"/>
      <c r="AM3307"/>
      <c r="AN3307"/>
    </row>
    <row r="3308" spans="1:40" x14ac:dyDescent="0.3">
      <c r="A3308"/>
      <c r="B3308">
        <f t="shared" si="1750"/>
        <v>1374000</v>
      </c>
      <c r="C3308" s="186" t="str">
        <f t="shared" si="1718"/>
        <v>-0.000259197992527966+0.00225268707782611i</v>
      </c>
      <c r="D3308" s="158" t="str">
        <f t="shared" si="1719"/>
        <v>-7.53075644904357-0.848829088821726i</v>
      </c>
      <c r="E3308" t="str">
        <f t="shared" si="1720"/>
        <v>50.1578504350074-1156.1569083193i</v>
      </c>
      <c r="F3308" t="str">
        <f t="shared" si="1721"/>
        <v>0.982013382317503+0.112969524750225i</v>
      </c>
      <c r="G3308" t="str">
        <f t="shared" si="1716"/>
        <v>0.982013382317503+0.112969524750225i</v>
      </c>
      <c r="H3308" t="str">
        <f t="shared" si="1722"/>
        <v>11.4933827371739+1.67134803555209i</v>
      </c>
      <c r="I3308" t="str">
        <f t="shared" si="1723"/>
        <v>5395.68538254047i</v>
      </c>
      <c r="J3308" t="str">
        <f t="shared" si="1717"/>
        <v>-7209.81205070635+1150.56731787631i</v>
      </c>
      <c r="K3308" t="str">
        <f t="shared" si="1724"/>
        <v>0.11646330650162-0.729795238952505i</v>
      </c>
      <c r="L3308" t="str">
        <f t="shared" si="1725"/>
        <v>0.0299571453496479-0.155134964575602i</v>
      </c>
      <c r="M3308" t="str">
        <f t="shared" si="1726"/>
        <v>0.146420451851268-0.884930203528107i</v>
      </c>
      <c r="N3308" t="str">
        <f t="shared" si="1727"/>
        <v>-17.5646838784883i</v>
      </c>
      <c r="O3308" t="str">
        <f t="shared" si="1728"/>
        <v>0.282044330738252+0.959401373512886i</v>
      </c>
      <c r="P3308" t="str">
        <f t="shared" si="1729"/>
        <v>0.717955669261748-0.959401373512886i</v>
      </c>
      <c r="Q3308" t="str">
        <f t="shared" si="1730"/>
        <v>-0.717955669261748+18.5240852520012i</v>
      </c>
      <c r="R3308" t="str">
        <f t="shared" si="1731"/>
        <v>-0.0532143468996595-0.0366954760773216i</v>
      </c>
      <c r="S3308" t="str">
        <f t="shared" si="1732"/>
        <v>1.92753732548568i</v>
      </c>
      <c r="T3308" t="str">
        <f t="shared" si="1733"/>
        <v>0.0707318998155042-0.102572639900437i</v>
      </c>
      <c r="U3308" t="e">
        <f t="shared" si="1734"/>
        <v>#DIV/0!</v>
      </c>
      <c r="V3308" t="str">
        <f t="shared" si="1735"/>
        <v>0.0000833333333333333-0.000193055486525831i</v>
      </c>
      <c r="W3308" t="e">
        <f t="shared" si="1736"/>
        <v>#DIV/0!</v>
      </c>
      <c r="X3308" t="e">
        <f t="shared" si="1737"/>
        <v>#DIV/0!</v>
      </c>
      <c r="Y3308" t="str">
        <f t="shared" si="1738"/>
        <v>0.00096+5.87050569620403i</v>
      </c>
      <c r="Z3308" t="e">
        <f t="shared" si="1739"/>
        <v>#DIV/0!</v>
      </c>
      <c r="AA3308" t="e">
        <f t="shared" si="1740"/>
        <v>#DIV/0!</v>
      </c>
      <c r="AB3308" t="str">
        <f t="shared" si="1741"/>
        <v>0.0403621048256378-0.0585315487736462i</v>
      </c>
      <c r="AC3308" t="str">
        <f t="shared" si="1742"/>
        <v>0.95411350225716-0.0442878614571663i</v>
      </c>
      <c r="AD3308" t="str">
        <f t="shared" si="1743"/>
        <v>0.0450537510642196-0.0592552294403547i</v>
      </c>
      <c r="AE3308" t="e">
        <f t="shared" si="1744"/>
        <v>#DIV/0!</v>
      </c>
      <c r="AF3308" t="str">
        <f t="shared" si="1745"/>
        <v>-19.0241391862175-2.52017712437382i</v>
      </c>
      <c r="AG3308" t="e">
        <f t="shared" si="1746"/>
        <v>#DIV/0!</v>
      </c>
      <c r="AH3308" t="e">
        <f t="shared" si="1747"/>
        <v>#DIV/0!</v>
      </c>
      <c r="AI3308" t="e">
        <f t="shared" si="1748"/>
        <v>#DIV/0!</v>
      </c>
      <c r="AJ3308" t="e">
        <f t="shared" si="1749"/>
        <v>#DIV/0!</v>
      </c>
      <c r="AK3308"/>
      <c r="AL3308"/>
      <c r="AM3308"/>
      <c r="AN3308"/>
    </row>
    <row r="3309" spans="1:40" x14ac:dyDescent="0.3">
      <c r="A3309"/>
      <c r="B3309">
        <f t="shared" si="1750"/>
        <v>1375000</v>
      </c>
      <c r="C3309" s="186" t="str">
        <f t="shared" si="1718"/>
        <v>-0.00025883041826584+0.00225110723801095i</v>
      </c>
      <c r="D3309" s="158" t="str">
        <f t="shared" si="1719"/>
        <v>-7.53094918598273-0.848242423192715i</v>
      </c>
      <c r="E3309" t="str">
        <f t="shared" si="1720"/>
        <v>50.0850568974272-1155.31922265532i</v>
      </c>
      <c r="F3309" t="str">
        <f t="shared" si="1721"/>
        <v>0.982038889492524+0.112891423306626i</v>
      </c>
      <c r="G3309" t="str">
        <f t="shared" si="1716"/>
        <v>0.982038889492524+0.112891423306626i</v>
      </c>
      <c r="H3309" t="str">
        <f t="shared" si="1722"/>
        <v>11.4937545638441+1.6701914839502i</v>
      </c>
      <c r="I3309" t="str">
        <f t="shared" si="1723"/>
        <v>5399.61237335746i</v>
      </c>
      <c r="J3309" t="str">
        <f t="shared" si="1717"/>
        <v>-7220.3119576533+1151.40470311495i</v>
      </c>
      <c r="K3309" t="str">
        <f t="shared" si="1724"/>
        <v>0.116298120675954-0.729290673468237i</v>
      </c>
      <c r="L3309" t="str">
        <f t="shared" si="1725"/>
        <v>0.0299151508247408-0.155030242549909i</v>
      </c>
      <c r="M3309" t="str">
        <f t="shared" si="1726"/>
        <v>0.146213271500695-0.884320916018146i</v>
      </c>
      <c r="N3309" t="str">
        <f t="shared" si="1727"/>
        <v>-17.5774674912092i</v>
      </c>
      <c r="O3309" t="str">
        <f t="shared" si="1728"/>
        <v>0.294285566660307+0.955717534240856i</v>
      </c>
      <c r="P3309" t="str">
        <f t="shared" si="1729"/>
        <v>0.705714433339693-0.955717534240856i</v>
      </c>
      <c r="Q3309" t="str">
        <f t="shared" si="1730"/>
        <v>-0.705714433339693+18.5331850254501i</v>
      </c>
      <c r="R3309" t="str">
        <f t="shared" si="1731"/>
        <v>-0.0529411088875279-0.0360625077536841i</v>
      </c>
      <c r="S3309" t="str">
        <f t="shared" si="1732"/>
        <v>1.92894019107919i</v>
      </c>
      <c r="T3309" t="str">
        <f t="shared" si="1733"/>
        <v>0.0695624205971862-0.102120232693452i</v>
      </c>
      <c r="U3309" t="e">
        <f t="shared" si="1734"/>
        <v>#DIV/0!</v>
      </c>
      <c r="V3309" t="str">
        <f t="shared" si="1735"/>
        <v>0.0000833333333333333-0.000192915082535631i</v>
      </c>
      <c r="W3309" t="e">
        <f t="shared" si="1736"/>
        <v>#DIV/0!</v>
      </c>
      <c r="X3309" t="e">
        <f t="shared" si="1737"/>
        <v>#DIV/0!</v>
      </c>
      <c r="Y3309" t="str">
        <f t="shared" si="1738"/>
        <v>0.00096+5.87477826221291i</v>
      </c>
      <c r="Z3309" t="e">
        <f t="shared" si="1739"/>
        <v>#DIV/0!</v>
      </c>
      <c r="AA3309" t="e">
        <f t="shared" si="1740"/>
        <v>#DIV/0!</v>
      </c>
      <c r="AB3309" t="str">
        <f t="shared" si="1741"/>
        <v>0.0396947589332713-0.0582733893412001i</v>
      </c>
      <c r="AC3309" t="str">
        <f t="shared" si="1742"/>
        <v>0.954271523523373-0.0436232484780006i</v>
      </c>
      <c r="AD3309" t="str">
        <f t="shared" si="1743"/>
        <v>0.044295899166562-0.0590409091505503i</v>
      </c>
      <c r="AE3309" t="e">
        <f t="shared" si="1744"/>
        <v>#DIV/0!</v>
      </c>
      <c r="AF3309" t="str">
        <f t="shared" si="1745"/>
        <v>-19.0247037498268-2.51843390714291i</v>
      </c>
      <c r="AG3309" t="e">
        <f t="shared" si="1746"/>
        <v>#DIV/0!</v>
      </c>
      <c r="AH3309" t="e">
        <f t="shared" si="1747"/>
        <v>#DIV/0!</v>
      </c>
      <c r="AI3309" t="e">
        <f t="shared" si="1748"/>
        <v>#DIV/0!</v>
      </c>
      <c r="AJ3309" t="e">
        <f t="shared" si="1749"/>
        <v>#DIV/0!</v>
      </c>
      <c r="AK3309"/>
      <c r="AL3309"/>
      <c r="AM3309"/>
      <c r="AN3309"/>
    </row>
    <row r="3310" spans="1:40" x14ac:dyDescent="0.3">
      <c r="A3310"/>
      <c r="B3310">
        <f t="shared" si="1750"/>
        <v>1376000</v>
      </c>
      <c r="C3310" s="186" t="str">
        <f t="shared" si="1718"/>
        <v>-0.00025846361876871+0.00224952957130564i</v>
      </c>
      <c r="D3310" s="158" t="str">
        <f t="shared" si="1719"/>
        <v>-7.53114151667596-0.847656545688252i</v>
      </c>
      <c r="E3310" t="str">
        <f t="shared" si="1720"/>
        <v>50.0124216126411-1154.48274770217i</v>
      </c>
      <c r="F3310" t="str">
        <f t="shared" si="1721"/>
        <v>0.982064342904182+0.112813426834991i</v>
      </c>
      <c r="G3310" t="str">
        <f t="shared" si="1716"/>
        <v>0.982064342904182+0.112813426834991i</v>
      </c>
      <c r="H3310" t="str">
        <f t="shared" si="1722"/>
        <v>11.4941256066883+1.66903648916537i</v>
      </c>
      <c r="I3310" t="str">
        <f t="shared" si="1723"/>
        <v>5403.53936417444i</v>
      </c>
      <c r="J3310" t="str">
        <f t="shared" si="1717"/>
        <v>-7230.81950367406+1152.24208835358i</v>
      </c>
      <c r="K3310" t="str">
        <f t="shared" si="1724"/>
        <v>0.116133283100942-0.728786786179526i</v>
      </c>
      <c r="L3310" t="str">
        <f t="shared" si="1725"/>
        <v>0.0298732434481824-0.154925655932249i</v>
      </c>
      <c r="M3310" t="str">
        <f t="shared" si="1726"/>
        <v>0.146006526549124-0.883712442111775i</v>
      </c>
      <c r="N3310" t="str">
        <f t="shared" si="1727"/>
        <v>-17.5902511039301i</v>
      </c>
      <c r="O3310" t="str">
        <f t="shared" si="1728"/>
        <v>0.306478710868043+0.951877513015547i</v>
      </c>
      <c r="P3310" t="str">
        <f t="shared" si="1729"/>
        <v>0.693521289131957-0.951877513015547i</v>
      </c>
      <c r="Q3310" t="str">
        <f t="shared" si="1730"/>
        <v>-0.693521289131957+18.5421286169456i</v>
      </c>
      <c r="R3310" t="str">
        <f t="shared" si="1731"/>
        <v>-0.0526612093724677-0.0354328045551515i</v>
      </c>
      <c r="S3310" t="str">
        <f t="shared" si="1732"/>
        <v>1.93034305667271i</v>
      </c>
      <c r="T3310" t="str">
        <f t="shared" si="1733"/>
        <v>0.0683974682514779-0.101654199868131i</v>
      </c>
      <c r="U3310" t="e">
        <f t="shared" si="1734"/>
        <v>#DIV/0!</v>
      </c>
      <c r="V3310" t="str">
        <f t="shared" si="1735"/>
        <v>0.0000833333333333333-0.000192774882620997i</v>
      </c>
      <c r="W3310" t="e">
        <f t="shared" si="1736"/>
        <v>#DIV/0!</v>
      </c>
      <c r="X3310" t="e">
        <f t="shared" si="1737"/>
        <v>#DIV/0!</v>
      </c>
      <c r="Y3310" t="str">
        <f t="shared" si="1738"/>
        <v>0.00096+5.87905082822179i</v>
      </c>
      <c r="Z3310" t="e">
        <f t="shared" si="1739"/>
        <v>#DIV/0!</v>
      </c>
      <c r="AA3310" t="e">
        <f t="shared" si="1740"/>
        <v>#DIV/0!</v>
      </c>
      <c r="AB3310" t="str">
        <f t="shared" si="1741"/>
        <v>0.0390299962333156-0.0580074546526528i</v>
      </c>
      <c r="AC3310" t="str">
        <f t="shared" si="1742"/>
        <v>0.954436724769468-0.0429607602547464i</v>
      </c>
      <c r="AD3310" t="str">
        <f t="shared" si="1743"/>
        <v>0.0435406660544943-0.0588168006113898i</v>
      </c>
      <c r="AE3310" t="e">
        <f t="shared" si="1744"/>
        <v>#DIV/0!</v>
      </c>
      <c r="AF3310" t="str">
        <f t="shared" si="1745"/>
        <v>-19.0252671233643-2.51669303485362i</v>
      </c>
      <c r="AG3310" t="e">
        <f t="shared" si="1746"/>
        <v>#DIV/0!</v>
      </c>
      <c r="AH3310" t="e">
        <f t="shared" si="1747"/>
        <v>#DIV/0!</v>
      </c>
      <c r="AI3310" t="e">
        <f t="shared" si="1748"/>
        <v>#DIV/0!</v>
      </c>
      <c r="AJ3310" t="e">
        <f t="shared" si="1749"/>
        <v>#DIV/0!</v>
      </c>
      <c r="AK3310"/>
      <c r="AL3310"/>
      <c r="AM3310"/>
      <c r="AN3310"/>
    </row>
    <row r="3311" spans="1:40" x14ac:dyDescent="0.3">
      <c r="A3311"/>
      <c r="B3311">
        <f t="shared" si="1750"/>
        <v>1377000</v>
      </c>
      <c r="C3311" s="186" t="str">
        <f t="shared" si="1718"/>
        <v>-0.000258097591879494+0.00224795407331839i</v>
      </c>
      <c r="D3311" s="158" t="str">
        <f t="shared" si="1719"/>
        <v>-7.53133344225431-0.847071454771001i</v>
      </c>
      <c r="E3311" t="str">
        <f t="shared" si="1720"/>
        <v>49.9399441225461-1153.64748084197i</v>
      </c>
      <c r="F3311" t="str">
        <f t="shared" si="1721"/>
        <v>0.982089742702161+0.112735535130405i</v>
      </c>
      <c r="G3311" t="str">
        <f t="shared" si="1716"/>
        <v>0.982089742702161+0.112735535130405i</v>
      </c>
      <c r="H3311" t="str">
        <f t="shared" si="1722"/>
        <v>11.4944958678891+1.66788304815147i</v>
      </c>
      <c r="I3311" t="str">
        <f t="shared" si="1723"/>
        <v>5407.46635499143i</v>
      </c>
      <c r="J3311" t="str">
        <f t="shared" si="1717"/>
        <v>-7241.33468876863+1153.07947359221i</v>
      </c>
      <c r="K3311" t="str">
        <f t="shared" si="1724"/>
        <v>0.115968792806725-0.728283575762401i</v>
      </c>
      <c r="L3311" t="str">
        <f t="shared" si="1725"/>
        <v>0.0298314229820958-0.15482120447345i</v>
      </c>
      <c r="M3311" t="str">
        <f t="shared" si="1726"/>
        <v>0.145800215788821-0.883104780235851i</v>
      </c>
      <c r="N3311" t="str">
        <f t="shared" si="1727"/>
        <v>-17.6030347166509i</v>
      </c>
      <c r="O3311" t="str">
        <f t="shared" si="1728"/>
        <v>0.318621770775682+0.947881937367607i</v>
      </c>
      <c r="P3311" t="str">
        <f t="shared" si="1729"/>
        <v>0.681378229224318-0.947881937367607i</v>
      </c>
      <c r="Q3311" t="str">
        <f t="shared" si="1730"/>
        <v>-0.681378229224318+18.5509166540185i</v>
      </c>
      <c r="R3311" t="str">
        <f t="shared" si="1731"/>
        <v>-0.0523746778738397-0.0348064344205103i</v>
      </c>
      <c r="S3311" t="str">
        <f t="shared" si="1732"/>
        <v>1.93174592226622i</v>
      </c>
      <c r="T3311" t="str">
        <f t="shared" si="1733"/>
        <v>0.0672371877604474-0.101174570412797i</v>
      </c>
      <c r="U3311" t="e">
        <f t="shared" si="1734"/>
        <v>#DIV/0!</v>
      </c>
      <c r="V3311" t="str">
        <f t="shared" si="1735"/>
        <v>0.0000833333333333333-0.000192634886337322i</v>
      </c>
      <c r="W3311" t="e">
        <f t="shared" si="1736"/>
        <v>#DIV/0!</v>
      </c>
      <c r="X3311" t="e">
        <f t="shared" si="1737"/>
        <v>#DIV/0!</v>
      </c>
      <c r="Y3311" t="str">
        <f t="shared" si="1738"/>
        <v>0.00096+5.88332339423068i</v>
      </c>
      <c r="Z3311" t="e">
        <f t="shared" si="1739"/>
        <v>#DIV/0!</v>
      </c>
      <c r="AA3311" t="e">
        <f t="shared" si="1740"/>
        <v>#DIV/0!</v>
      </c>
      <c r="AB3311" t="str">
        <f t="shared" si="1741"/>
        <v>0.0383678994576278-0.0577337612497589i</v>
      </c>
      <c r="AC3311" t="str">
        <f t="shared" si="1742"/>
        <v>0.954609087479628-0.0423004702671547i</v>
      </c>
      <c r="AD3311" t="str">
        <f t="shared" si="1743"/>
        <v>0.042788179632364-0.0585829339599995i</v>
      </c>
      <c r="AE3311" t="e">
        <f t="shared" si="1744"/>
        <v>#DIV/0!</v>
      </c>
      <c r="AF3311" t="str">
        <f t="shared" si="1745"/>
        <v>-19.0258293101434-2.51495450292247i</v>
      </c>
      <c r="AG3311" t="e">
        <f t="shared" si="1746"/>
        <v>#DIV/0!</v>
      </c>
      <c r="AH3311" t="e">
        <f t="shared" si="1747"/>
        <v>#DIV/0!</v>
      </c>
      <c r="AI3311" t="e">
        <f t="shared" si="1748"/>
        <v>#DIV/0!</v>
      </c>
      <c r="AJ3311" t="e">
        <f t="shared" si="1749"/>
        <v>#DIV/0!</v>
      </c>
      <c r="AK3311"/>
      <c r="AL3311"/>
      <c r="AM3311"/>
      <c r="AN3311"/>
    </row>
    <row r="3312" spans="1:40" x14ac:dyDescent="0.3">
      <c r="A3312"/>
      <c r="B3312">
        <f t="shared" si="1750"/>
        <v>1378000</v>
      </c>
      <c r="C3312" s="186" t="str">
        <f t="shared" si="1718"/>
        <v>-0.000257732335448536+0.00224638073966899i</v>
      </c>
      <c r="D3312" s="158" t="str">
        <f t="shared" si="1719"/>
        <v>-7.53152496384493-0.846487148907413i</v>
      </c>
      <c r="E3312" t="str">
        <f t="shared" si="1720"/>
        <v>49.8676239706958-1152.81341946435i</v>
      </c>
      <c r="F3312" t="str">
        <f t="shared" si="1721"/>
        <v>0.982115089035629+0.112657747988462i</v>
      </c>
      <c r="G3312" t="str">
        <f t="shared" si="1716"/>
        <v>0.982115089035629+0.112657747988462i</v>
      </c>
      <c r="H3312" t="str">
        <f t="shared" si="1722"/>
        <v>11.4948653496218+1.66673115786994i</v>
      </c>
      <c r="I3312" t="str">
        <f t="shared" si="1723"/>
        <v>5411.39334580842i</v>
      </c>
      <c r="J3312" t="str">
        <f t="shared" si="1717"/>
        <v>-7251.85751293701+1153.91685883083i</v>
      </c>
      <c r="K3312" t="str">
        <f t="shared" si="1724"/>
        <v>0.115804648826788-0.727781040896197i</v>
      </c>
      <c r="L3312" t="str">
        <f t="shared" si="1725"/>
        <v>0.0297896891894044-0.15471688792491i</v>
      </c>
      <c r="M3312" t="str">
        <f t="shared" si="1726"/>
        <v>0.145594338016192-0.882497928821107i</v>
      </c>
      <c r="N3312" t="str">
        <f t="shared" si="1727"/>
        <v>-17.6158183293718i</v>
      </c>
      <c r="O3312" t="str">
        <f t="shared" si="1728"/>
        <v>0.33071276198243+0.943731460248069i</v>
      </c>
      <c r="P3312" t="str">
        <f t="shared" si="1729"/>
        <v>0.66928723801757-0.943731460248069i</v>
      </c>
      <c r="Q3312" t="str">
        <f t="shared" si="1730"/>
        <v>-0.66928723801757+18.5595497896199i</v>
      </c>
      <c r="R3312" t="str">
        <f t="shared" si="1731"/>
        <v>-0.0520815444467671-0.0341834652335118i</v>
      </c>
      <c r="S3312" t="str">
        <f t="shared" si="1732"/>
        <v>1.93314878785974i</v>
      </c>
      <c r="T3312" t="str">
        <f t="shared" si="1733"/>
        <v>0.0660817243810089-0.100681374517131i</v>
      </c>
      <c r="U3312" t="e">
        <f t="shared" si="1734"/>
        <v>#DIV/0!</v>
      </c>
      <c r="V3312" t="str">
        <f t="shared" si="1735"/>
        <v>0.0000833333333333333-0.000192495093241286i</v>
      </c>
      <c r="W3312" t="e">
        <f t="shared" si="1736"/>
        <v>#DIV/0!</v>
      </c>
      <c r="X3312" t="e">
        <f t="shared" si="1737"/>
        <v>#DIV/0!</v>
      </c>
      <c r="Y3312" t="str">
        <f t="shared" si="1738"/>
        <v>0.00096+5.88759596023956i</v>
      </c>
      <c r="Z3312" t="e">
        <f t="shared" si="1739"/>
        <v>#DIV/0!</v>
      </c>
      <c r="AA3312" t="e">
        <f t="shared" si="1740"/>
        <v>#DIV/0!</v>
      </c>
      <c r="AB3312" t="str">
        <f t="shared" si="1741"/>
        <v>0.037708551494902-0.0574523263598101i</v>
      </c>
      <c r="AC3312" t="str">
        <f t="shared" si="1742"/>
        <v>0.954788592573963-0.0416424520169418i</v>
      </c>
      <c r="AD3312" t="str">
        <f t="shared" si="1743"/>
        <v>0.0420385675083583-0.0583393410465023i</v>
      </c>
      <c r="AE3312" t="e">
        <f t="shared" si="1744"/>
        <v>#DIV/0!</v>
      </c>
      <c r="AF3312" t="str">
        <f t="shared" si="1745"/>
        <v>-19.0263903134667-2.51321830677735i</v>
      </c>
      <c r="AG3312" t="e">
        <f t="shared" si="1746"/>
        <v>#DIV/0!</v>
      </c>
      <c r="AH3312" t="e">
        <f t="shared" si="1747"/>
        <v>#DIV/0!</v>
      </c>
      <c r="AI3312" t="e">
        <f t="shared" si="1748"/>
        <v>#DIV/0!</v>
      </c>
      <c r="AJ3312" t="e">
        <f t="shared" si="1749"/>
        <v>#DIV/0!</v>
      </c>
      <c r="AK3312"/>
      <c r="AL3312"/>
      <c r="AM3312"/>
      <c r="AN3312"/>
    </row>
    <row r="3313" spans="1:40" x14ac:dyDescent="0.3">
      <c r="A3313"/>
      <c r="B3313">
        <f t="shared" si="1750"/>
        <v>1379000</v>
      </c>
      <c r="C3313" s="186" t="str">
        <f t="shared" si="1718"/>
        <v>-0.000257367847333602+0.0022448095659888i</v>
      </c>
      <c r="D3313" s="158" t="str">
        <f t="shared" si="1719"/>
        <v>-7.53171608257115-0.84590362656786i</v>
      </c>
      <c r="E3313" t="str">
        <f t="shared" si="1720"/>
        <v>49.7954607022919-1151.98056096648i</v>
      </c>
      <c r="F3313" t="str">
        <f t="shared" si="1721"/>
        <v>0.982140382053251+0.112580065205275i</v>
      </c>
      <c r="G3313" t="str">
        <f t="shared" si="1716"/>
        <v>0.982140382053251+0.112580065205275i</v>
      </c>
      <c r="H3313" t="str">
        <f t="shared" si="1722"/>
        <v>11.495234054054+1.66558081528999i</v>
      </c>
      <c r="I3313" t="str">
        <f t="shared" si="1723"/>
        <v>5415.32033662541i</v>
      </c>
      <c r="J3313" t="str">
        <f t="shared" si="1717"/>
        <v>-7262.38797617919+1154.75424406946i</v>
      </c>
      <c r="K3313" t="str">
        <f t="shared" si="1724"/>
        <v>0.115640850197946-0.727279180263559i</v>
      </c>
      <c r="L3313" t="str">
        <f t="shared" si="1725"/>
        <v>0.0297480418338283-0.154612706038593i</v>
      </c>
      <c r="M3313" t="str">
        <f t="shared" si="1726"/>
        <v>0.145388892031774-0.881891886302152i</v>
      </c>
      <c r="N3313" t="str">
        <f t="shared" si="1727"/>
        <v>-17.6286019420927i</v>
      </c>
      <c r="O3313" t="str">
        <f t="shared" si="1728"/>
        <v>0.342749708596202+0.939426759921825i</v>
      </c>
      <c r="P3313" t="str">
        <f t="shared" si="1729"/>
        <v>0.657250291403798-0.939426759921825i</v>
      </c>
      <c r="Q3313" t="str">
        <f t="shared" si="1730"/>
        <v>-0.657250291403798+18.5680287020145i</v>
      </c>
      <c r="R3313" t="str">
        <f t="shared" si="1731"/>
        <v>-0.0517818396886588-0.0335639648225763i</v>
      </c>
      <c r="S3313" t="str">
        <f t="shared" si="1732"/>
        <v>1.93455165345325i</v>
      </c>
      <c r="T3313" t="str">
        <f t="shared" si="1733"/>
        <v>0.0649312236439617-0.100174643588546i</v>
      </c>
      <c r="U3313" t="e">
        <f t="shared" si="1734"/>
        <v>#DIV/0!</v>
      </c>
      <c r="V3313" t="str">
        <f t="shared" si="1735"/>
        <v>0.0000833333333333333-0.000192355502890857i</v>
      </c>
      <c r="W3313" t="e">
        <f t="shared" si="1736"/>
        <v>#DIV/0!</v>
      </c>
      <c r="X3313" t="e">
        <f t="shared" si="1737"/>
        <v>#DIV/0!</v>
      </c>
      <c r="Y3313" t="str">
        <f t="shared" si="1738"/>
        <v>0.00096+5.89186852624844i</v>
      </c>
      <c r="Z3313" t="e">
        <f t="shared" si="1739"/>
        <v>#DIV/0!</v>
      </c>
      <c r="AA3313" t="e">
        <f t="shared" si="1740"/>
        <v>#DIV/0!</v>
      </c>
      <c r="AB3313" t="str">
        <f t="shared" si="1741"/>
        <v>0.0370520353901204-0.0571631679049787i</v>
      </c>
      <c r="AC3313" t="str">
        <f t="shared" si="1742"/>
        <v>0.954975220402163-0.0409867790282585i</v>
      </c>
      <c r="AD3313" t="str">
        <f t="shared" si="1743"/>
        <v>0.0412919569705181-0.0580860554325416i</v>
      </c>
      <c r="AE3313" t="e">
        <f t="shared" si="1744"/>
        <v>#DIV/0!</v>
      </c>
      <c r="AF3313" t="str">
        <f t="shared" si="1745"/>
        <v>-19.0269501366251-2.51148444185785i</v>
      </c>
      <c r="AG3313" t="e">
        <f t="shared" si="1746"/>
        <v>#DIV/0!</v>
      </c>
      <c r="AH3313" t="e">
        <f t="shared" si="1747"/>
        <v>#DIV/0!</v>
      </c>
      <c r="AI3313" t="e">
        <f t="shared" si="1748"/>
        <v>#DIV/0!</v>
      </c>
      <c r="AJ3313" t="e">
        <f t="shared" si="1749"/>
        <v>#DIV/0!</v>
      </c>
      <c r="AK3313"/>
      <c r="AL3313"/>
      <c r="AM3313"/>
      <c r="AN3313"/>
    </row>
    <row r="3314" spans="1:40" x14ac:dyDescent="0.3">
      <c r="A3314"/>
      <c r="B3314">
        <f t="shared" si="1750"/>
        <v>1380000</v>
      </c>
      <c r="C3314" s="186" t="str">
        <f t="shared" si="1718"/>
        <v>-0.000257004125399808+0.00224324054792062i</v>
      </c>
      <c r="D3314" s="158" t="str">
        <f t="shared" si="1719"/>
        <v>-7.53190679955236-0.845320886226435i</v>
      </c>
      <c r="E3314" t="str">
        <f t="shared" si="1720"/>
        <v>49.7234538641762-1151.14890275295i</v>
      </c>
      <c r="F3314" t="str">
        <f t="shared" si="1721"/>
        <v>0.982165621903168+0.112502486577456i</v>
      </c>
      <c r="G3314" t="str">
        <f t="shared" si="1716"/>
        <v>0.982165621903168+0.112502486577456i</v>
      </c>
      <c r="H3314" t="str">
        <f t="shared" si="1722"/>
        <v>11.4956019833458+1.66443201738828i</v>
      </c>
      <c r="I3314" t="str">
        <f t="shared" si="1723"/>
        <v>5419.24732744239i</v>
      </c>
      <c r="J3314" t="str">
        <f t="shared" si="1717"/>
        <v>-7272.92607849518+1155.59162930809i</v>
      </c>
      <c r="K3314" t="str">
        <f t="shared" si="1724"/>
        <v>0.115477395960331-0.726777992550421i</v>
      </c>
      <c r="L3314" t="str">
        <f t="shared" si="1725"/>
        <v>0.0297064806798814-0.154508658567032i</v>
      </c>
      <c r="M3314" t="str">
        <f t="shared" si="1726"/>
        <v>0.145183876640212-0.881286651117453i</v>
      </c>
      <c r="N3314" t="str">
        <f t="shared" si="1727"/>
        <v>-17.6413855548136i</v>
      </c>
      <c r="O3314" t="str">
        <f t="shared" si="1728"/>
        <v>0.354730643556886+0.934968539856672i</v>
      </c>
      <c r="P3314" t="str">
        <f t="shared" si="1729"/>
        <v>0.645269356443114-0.934968539856672i</v>
      </c>
      <c r="Q3314" t="str">
        <f t="shared" si="1730"/>
        <v>-0.645269356443114+18.5763540946703i</v>
      </c>
      <c r="R3314" t="str">
        <f t="shared" si="1731"/>
        <v>-0.0514755947458346-0.0329480009602393i</v>
      </c>
      <c r="S3314" t="str">
        <f t="shared" si="1732"/>
        <v>1.93595451904677i</v>
      </c>
      <c r="T3314" t="str">
        <f t="shared" si="1733"/>
        <v>0.0637858313525326-0.0996544102688187i</v>
      </c>
      <c r="U3314" t="e">
        <f t="shared" si="1734"/>
        <v>#DIV/0!</v>
      </c>
      <c r="V3314" t="str">
        <f t="shared" si="1735"/>
        <v>0.0000833333333333333-0.000192216114845284i</v>
      </c>
      <c r="W3314" t="e">
        <f t="shared" si="1736"/>
        <v>#DIV/0!</v>
      </c>
      <c r="X3314" t="e">
        <f t="shared" si="1737"/>
        <v>#DIV/0!</v>
      </c>
      <c r="Y3314" t="str">
        <f t="shared" si="1738"/>
        <v>0.00096+5.89614109225732i</v>
      </c>
      <c r="Z3314" t="e">
        <f t="shared" si="1739"/>
        <v>#DIV/0!</v>
      </c>
      <c r="AA3314" t="e">
        <f t="shared" si="1740"/>
        <v>#DIV/0!</v>
      </c>
      <c r="AB3314" t="str">
        <f t="shared" si="1741"/>
        <v>0.0363984343437223-0.0568663045118083i</v>
      </c>
      <c r="AC3314" t="str">
        <f t="shared" si="1742"/>
        <v>0.955168950737019-0.0403335248479246i</v>
      </c>
      <c r="AD3314" t="str">
        <f t="shared" si="1743"/>
        <v>0.0405484749626551-0.0578231123894258i</v>
      </c>
      <c r="AE3314" t="e">
        <f t="shared" si="1744"/>
        <v>#DIV/0!</v>
      </c>
      <c r="AF3314" t="str">
        <f t="shared" si="1745"/>
        <v>-19.0275087828982-2.50975290361472i</v>
      </c>
      <c r="AG3314" t="e">
        <f t="shared" si="1746"/>
        <v>#DIV/0!</v>
      </c>
      <c r="AH3314" t="e">
        <f t="shared" si="1747"/>
        <v>#DIV/0!</v>
      </c>
      <c r="AI3314" t="e">
        <f t="shared" si="1748"/>
        <v>#DIV/0!</v>
      </c>
      <c r="AJ3314" t="e">
        <f t="shared" si="1749"/>
        <v>#DIV/0!</v>
      </c>
      <c r="AK3314"/>
      <c r="AL3314"/>
      <c r="AM3314"/>
      <c r="AN3314"/>
    </row>
    <row r="3315" spans="1:40" x14ac:dyDescent="0.3">
      <c r="A3315"/>
      <c r="B3315">
        <f t="shared" si="1750"/>
        <v>1381000</v>
      </c>
      <c r="C3315" s="186" t="str">
        <f t="shared" si="1718"/>
        <v>-0.000256641167519634+0.00224167368111876i</v>
      </c>
      <c r="D3315" s="158" t="str">
        <f t="shared" si="1719"/>
        <v>-7.53209711590415-0.844738926361123i</v>
      </c>
      <c r="E3315" t="str">
        <f t="shared" si="1720"/>
        <v>49.6516030048254-1150.31844223584i</v>
      </c>
      <c r="F3315" t="str">
        <f t="shared" si="1721"/>
        <v>0.982190808733021+0.112425011902135i</v>
      </c>
      <c r="G3315" t="str">
        <f t="shared" si="1716"/>
        <v>0.982190808733021+0.112425011902135i</v>
      </c>
      <c r="H3315" t="str">
        <f t="shared" si="1722"/>
        <v>11.4959691396502+1.66328476114917i</v>
      </c>
      <c r="I3315" t="str">
        <f t="shared" si="1723"/>
        <v>5423.17431825938i</v>
      </c>
      <c r="J3315" t="str">
        <f t="shared" si="1717"/>
        <v>-7283.47181988498+1156.42901454673i</v>
      </c>
      <c r="K3315" t="str">
        <f t="shared" si="1724"/>
        <v>0.115314285157378-0.726277476446007i</v>
      </c>
      <c r="L3315" t="str">
        <f t="shared" si="1725"/>
        <v>0.0296650054928682-0.154404745263323i</v>
      </c>
      <c r="M3315" t="str">
        <f t="shared" si="1726"/>
        <v>0.144979290650246-0.88068222170933i</v>
      </c>
      <c r="N3315" t="str">
        <f t="shared" si="1727"/>
        <v>-17.6541691675345i</v>
      </c>
      <c r="O3315" t="str">
        <f t="shared" si="1728"/>
        <v>0.366653608957725+0.930357528608371i</v>
      </c>
      <c r="P3315" t="str">
        <f t="shared" si="1729"/>
        <v>0.633346391042275-0.930357528608371i</v>
      </c>
      <c r="Q3315" t="str">
        <f t="shared" si="1730"/>
        <v>-0.633346391042275+18.5845266961429i</v>
      </c>
      <c r="R3315" t="str">
        <f t="shared" si="1731"/>
        <v>-0.0511628413202813-0.0323356413624097i</v>
      </c>
      <c r="S3315" t="str">
        <f t="shared" si="1732"/>
        <v>1.93735738464026i</v>
      </c>
      <c r="T3315" t="str">
        <f t="shared" si="1733"/>
        <v>0.0626456935805435-0.0991207084510248i</v>
      </c>
      <c r="U3315" t="e">
        <f t="shared" si="1734"/>
        <v>#DIV/0!</v>
      </c>
      <c r="V3315" t="str">
        <f t="shared" si="1735"/>
        <v>0.0000833333333333333-0.000192076928665092i</v>
      </c>
      <c r="W3315" t="e">
        <f t="shared" si="1736"/>
        <v>#DIV/0!</v>
      </c>
      <c r="X3315" t="e">
        <f t="shared" si="1737"/>
        <v>#DIV/0!</v>
      </c>
      <c r="Y3315" t="str">
        <f t="shared" si="1738"/>
        <v>0.00096+5.90041365826621i</v>
      </c>
      <c r="Z3315" t="e">
        <f t="shared" si="1739"/>
        <v>#DIV/0!</v>
      </c>
      <c r="AA3315" t="e">
        <f t="shared" si="1740"/>
        <v>#DIV/0!</v>
      </c>
      <c r="AB3315" t="str">
        <f t="shared" si="1741"/>
        <v>0.0357478317105579-0.0565617555208775i</v>
      </c>
      <c r="AC3315" t="str">
        <f t="shared" si="1742"/>
        <v>0.955369762767775-0.0396827630454948i</v>
      </c>
      <c r="AD3315" t="str">
        <f t="shared" si="1743"/>
        <v>0.0398082480602614-0.0575505488959153i</v>
      </c>
      <c r="AE3315" t="e">
        <f t="shared" si="1744"/>
        <v>#DIV/0!</v>
      </c>
      <c r="AF3315" t="str">
        <f t="shared" si="1745"/>
        <v>-19.0280662555544-2.50802368751029i</v>
      </c>
      <c r="AG3315" t="e">
        <f t="shared" si="1746"/>
        <v>#DIV/0!</v>
      </c>
      <c r="AH3315" t="e">
        <f t="shared" si="1747"/>
        <v>#DIV/0!</v>
      </c>
      <c r="AI3315" t="e">
        <f t="shared" si="1748"/>
        <v>#DIV/0!</v>
      </c>
      <c r="AJ3315" t="e">
        <f t="shared" si="1749"/>
        <v>#DIV/0!</v>
      </c>
      <c r="AK3315"/>
      <c r="AL3315"/>
      <c r="AM3315"/>
      <c r="AN3315"/>
    </row>
    <row r="3316" spans="1:40" x14ac:dyDescent="0.3">
      <c r="A3316"/>
      <c r="B3316">
        <f t="shared" si="1750"/>
        <v>1382000</v>
      </c>
      <c r="C3316" s="186" t="str">
        <f t="shared" si="1718"/>
        <v>-0.000256278971572867+0.00224010896124889i</v>
      </c>
      <c r="D3316" s="158" t="str">
        <f t="shared" si="1719"/>
        <v>-7.5322870327382-0.84415774545367i</v>
      </c>
      <c r="E3316" t="str">
        <f t="shared" si="1720"/>
        <v>49.5799076743434-1149.48917683464i</v>
      </c>
      <c r="F3316" t="str">
        <f t="shared" si="1721"/>
        <v>0.982215942689931+0.112347640976945i</v>
      </c>
      <c r="G3316" t="str">
        <f t="shared" si="1716"/>
        <v>0.982215942689931+0.112347640976945i</v>
      </c>
      <c r="H3316" t="str">
        <f t="shared" si="1722"/>
        <v>11.4963355251123+1.66213904356453i</v>
      </c>
      <c r="I3316" t="str">
        <f t="shared" si="1723"/>
        <v>5427.10130907637i</v>
      </c>
      <c r="J3316" t="str">
        <f t="shared" si="1717"/>
        <v>-7294.02520034858+1157.26639978535i</v>
      </c>
      <c r="K3316" t="str">
        <f t="shared" si="1724"/>
        <v>0.115151516835809-0.725777630642814i</v>
      </c>
      <c r="L3316" t="str">
        <f t="shared" si="1725"/>
        <v>0.0296236160388807-0.154300965881125i</v>
      </c>
      <c r="M3316" t="str">
        <f t="shared" si="1726"/>
        <v>0.14477513287469-0.880078596523939i</v>
      </c>
      <c r="N3316" t="str">
        <f t="shared" si="1727"/>
        <v>-17.6669527802553i</v>
      </c>
      <c r="O3316" t="str">
        <f t="shared" si="1728"/>
        <v>0.378516656365157+0.925594479701636i</v>
      </c>
      <c r="P3316" t="str">
        <f t="shared" si="1729"/>
        <v>0.621483343634843-0.925594479701636i</v>
      </c>
      <c r="Q3316" t="str">
        <f t="shared" si="1730"/>
        <v>-0.621483343634843+18.5925472599569i</v>
      </c>
      <c r="R3316" t="str">
        <f t="shared" si="1731"/>
        <v>-0.0508436116765222-0.0317269536874107i</v>
      </c>
      <c r="S3316" t="str">
        <f t="shared" si="1732"/>
        <v>1.93876025023378i</v>
      </c>
      <c r="T3316" t="str">
        <f t="shared" si="1733"/>
        <v>0.0615109566701599-0.0985735732967633i</v>
      </c>
      <c r="U3316" t="e">
        <f t="shared" si="1734"/>
        <v>#DIV/0!</v>
      </c>
      <c r="V3316" t="str">
        <f t="shared" si="1735"/>
        <v>0.0000833333333333333-0.000191937943912078i</v>
      </c>
      <c r="W3316" t="e">
        <f t="shared" si="1736"/>
        <v>#DIV/0!</v>
      </c>
      <c r="X3316" t="e">
        <f t="shared" si="1737"/>
        <v>#DIV/0!</v>
      </c>
      <c r="Y3316" t="str">
        <f t="shared" si="1738"/>
        <v>0.00096+5.90468622427509i</v>
      </c>
      <c r="Z3316" t="e">
        <f t="shared" si="1739"/>
        <v>#DIV/0!</v>
      </c>
      <c r="AA3316" t="e">
        <f t="shared" si="1740"/>
        <v>#DIV/0!</v>
      </c>
      <c r="AB3316" t="str">
        <f t="shared" si="1741"/>
        <v>0.0351003109986035-0.0562495409966289i</v>
      </c>
      <c r="AC3316" t="str">
        <f t="shared" si="1742"/>
        <v>0.955577635093337-0.039034567213132i</v>
      </c>
      <c r="AD3316" t="str">
        <f t="shared" si="1743"/>
        <v>0.0390714024463969-0.0572684036356485i</v>
      </c>
      <c r="AE3316" t="e">
        <f t="shared" si="1744"/>
        <v>#DIV/0!</v>
      </c>
      <c r="AF3316" t="str">
        <f t="shared" si="1745"/>
        <v>-19.0286225578505-2.5062967890182i</v>
      </c>
      <c r="AG3316" t="e">
        <f t="shared" si="1746"/>
        <v>#DIV/0!</v>
      </c>
      <c r="AH3316" t="e">
        <f t="shared" si="1747"/>
        <v>#DIV/0!</v>
      </c>
      <c r="AI3316" t="e">
        <f t="shared" si="1748"/>
        <v>#DIV/0!</v>
      </c>
      <c r="AJ3316" t="e">
        <f t="shared" si="1749"/>
        <v>#DIV/0!</v>
      </c>
      <c r="AK3316"/>
      <c r="AL3316"/>
      <c r="AM3316"/>
      <c r="AN3316"/>
    </row>
    <row r="3317" spans="1:40" x14ac:dyDescent="0.3">
      <c r="A3317"/>
      <c r="B3317">
        <f t="shared" si="1750"/>
        <v>1383000</v>
      </c>
      <c r="C3317" s="186" t="str">
        <f t="shared" si="1718"/>
        <v>-0.000255917535446562+0.00223854638398809i</v>
      </c>
      <c r="D3317" s="158" t="str">
        <f t="shared" si="1719"/>
        <v>-7.53247655116235-0.843577341989564i</v>
      </c>
      <c r="E3317" t="str">
        <f t="shared" si="1720"/>
        <v>49.5083674244525-1148.66110397621i</v>
      </c>
      <c r="F3317" t="str">
        <f t="shared" si="1721"/>
        <v>0.982241023920511+0.112270373600018i</v>
      </c>
      <c r="G3317" t="str">
        <f t="shared" si="1716"/>
        <v>0.982241023920511+0.112270373600018i</v>
      </c>
      <c r="H3317" t="str">
        <f t="shared" si="1722"/>
        <v>11.49670114187+1.6609948616337i</v>
      </c>
      <c r="I3317" t="str">
        <f t="shared" si="1723"/>
        <v>5431.02829989336i</v>
      </c>
      <c r="J3317" t="str">
        <f t="shared" si="1717"/>
        <v>-7304.58621988598+1158.10378502398i</v>
      </c>
      <c r="K3317" t="str">
        <f t="shared" si="1724"/>
        <v>0.114989090045626-0.725278453836602i</v>
      </c>
      <c r="L3317" t="str">
        <f t="shared" si="1725"/>
        <v>0.0295823120847951-0.154197320174661i</v>
      </c>
      <c r="M3317" t="str">
        <f t="shared" si="1726"/>
        <v>0.144571402130421-0.879475774011263i</v>
      </c>
      <c r="N3317" t="str">
        <f t="shared" si="1727"/>
        <v>-17.6797363929762i</v>
      </c>
      <c r="O3317" t="str">
        <f t="shared" si="1728"/>
        <v>0.390317847137617+0.920680171506835i</v>
      </c>
      <c r="P3317" t="str">
        <f t="shared" si="1729"/>
        <v>0.609682152862383-0.920680171506835i</v>
      </c>
      <c r="Q3317" t="str">
        <f t="shared" si="1730"/>
        <v>-0.609682152862383+18.600416564483i</v>
      </c>
      <c r="R3317" t="str">
        <f t="shared" si="1731"/>
        <v>-0.0505179386485847-0.0311220055347741i</v>
      </c>
      <c r="S3317" t="str">
        <f t="shared" si="1732"/>
        <v>1.94016311582729i</v>
      </c>
      <c r="T3317" t="str">
        <f t="shared" si="1733"/>
        <v>0.0603817672291415-0.09801304125361i</v>
      </c>
      <c r="U3317" t="e">
        <f t="shared" si="1734"/>
        <v>#DIV/0!</v>
      </c>
      <c r="V3317" t="str">
        <f t="shared" si="1735"/>
        <v>0.0000833333333333333-0.000191799160149308i</v>
      </c>
      <c r="W3317" t="e">
        <f t="shared" si="1736"/>
        <v>#DIV/0!</v>
      </c>
      <c r="X3317" t="e">
        <f t="shared" si="1737"/>
        <v>#DIV/0!</v>
      </c>
      <c r="Y3317" t="str">
        <f t="shared" si="1738"/>
        <v>0.00096+5.90895879028397i</v>
      </c>
      <c r="Z3317" t="e">
        <f t="shared" si="1739"/>
        <v>#DIV/0!</v>
      </c>
      <c r="AA3317" t="e">
        <f t="shared" si="1740"/>
        <v>#DIV/0!</v>
      </c>
      <c r="AB3317" t="str">
        <f t="shared" si="1741"/>
        <v>0.034455955867393-0.0559296817373287i</v>
      </c>
      <c r="AC3317" t="str">
        <f t="shared" si="1742"/>
        <v>0.955792545715352-0.0383890109652472i</v>
      </c>
      <c r="AD3317" t="str">
        <f t="shared" si="1743"/>
        <v>0.0383380638875154-0.0569767169941738i</v>
      </c>
      <c r="AE3317" t="e">
        <f t="shared" si="1744"/>
        <v>#DIV/0!</v>
      </c>
      <c r="AF3317" t="str">
        <f t="shared" si="1745"/>
        <v>-19.0291776930324-2.50457220362326i</v>
      </c>
      <c r="AG3317" t="e">
        <f t="shared" si="1746"/>
        <v>#DIV/0!</v>
      </c>
      <c r="AH3317" t="e">
        <f t="shared" si="1747"/>
        <v>#DIV/0!</v>
      </c>
      <c r="AI3317" t="e">
        <f t="shared" si="1748"/>
        <v>#DIV/0!</v>
      </c>
      <c r="AJ3317" t="e">
        <f t="shared" si="1749"/>
        <v>#DIV/0!</v>
      </c>
      <c r="AK3317"/>
      <c r="AL3317"/>
      <c r="AM3317"/>
      <c r="AN3317"/>
    </row>
    <row r="3318" spans="1:40" x14ac:dyDescent="0.3">
      <c r="A3318"/>
      <c r="B3318">
        <f t="shared" si="1750"/>
        <v>1384000</v>
      </c>
      <c r="C3318" s="186" t="str">
        <f t="shared" si="1718"/>
        <v>-0.000255556857035066+0.00223698594502482i</v>
      </c>
      <c r="D3318" s="158" t="str">
        <f t="shared" si="1719"/>
        <v>-7.53266567228086-0.84299771445818i</v>
      </c>
      <c r="E3318" t="str">
        <f t="shared" si="1720"/>
        <v>49.4369818084894-1147.83422109481i</v>
      </c>
      <c r="F3318" t="str">
        <f t="shared" si="1721"/>
        <v>0.982266052570903+0.112193209570005i</v>
      </c>
      <c r="G3318" t="str">
        <f t="shared" si="1716"/>
        <v>0.982266052570903+0.112193209570005i</v>
      </c>
      <c r="H3318" t="str">
        <f t="shared" si="1722"/>
        <v>11.4970659920542+1.65985221236372i</v>
      </c>
      <c r="I3318" t="str">
        <f t="shared" si="1723"/>
        <v>5434.95529071034i</v>
      </c>
      <c r="J3318" t="str">
        <f t="shared" si="1717"/>
        <v>-7315.1548784972+1158.94117026261i</v>
      </c>
      <c r="K3318" t="str">
        <f t="shared" si="1724"/>
        <v>0.114827003840092-0.724779944726386i</v>
      </c>
      <c r="L3318" t="str">
        <f t="shared" si="1725"/>
        <v>0.0295410933982692-0.154093807898714i</v>
      </c>
      <c r="M3318" t="str">
        <f t="shared" si="1726"/>
        <v>0.144368097238361-0.8788737526251i</v>
      </c>
      <c r="N3318" t="str">
        <f t="shared" si="1727"/>
        <v>-17.6925200056971i</v>
      </c>
      <c r="O3318" t="str">
        <f t="shared" si="1728"/>
        <v>0.402055252741782+0.91561540711302i</v>
      </c>
      <c r="P3318" t="str">
        <f t="shared" si="1729"/>
        <v>0.597944747258218-0.91561540711302i</v>
      </c>
      <c r="Q3318" t="str">
        <f t="shared" si="1730"/>
        <v>-0.597944747258218+18.6081354128101i</v>
      </c>
      <c r="R3318" t="str">
        <f t="shared" si="1731"/>
        <v>-0.0501858556471016-0.0305208644438603i</v>
      </c>
      <c r="S3318" t="str">
        <f t="shared" si="1732"/>
        <v>1.94156598142081i</v>
      </c>
      <c r="T3318" t="str">
        <f t="shared" si="1733"/>
        <v>0.0592582721277551-0.0974391500729079i</v>
      </c>
      <c r="U3318" t="e">
        <f t="shared" si="1734"/>
        <v>#DIV/0!</v>
      </c>
      <c r="V3318" t="str">
        <f t="shared" si="1735"/>
        <v>0.0000833333333333333-0.000191660576941107i</v>
      </c>
      <c r="W3318" t="e">
        <f t="shared" si="1736"/>
        <v>#DIV/0!</v>
      </c>
      <c r="X3318" t="e">
        <f t="shared" si="1737"/>
        <v>#DIV/0!</v>
      </c>
      <c r="Y3318" t="str">
        <f t="shared" si="1738"/>
        <v>0.00096+5.91323135629285i</v>
      </c>
      <c r="Z3318" t="e">
        <f t="shared" si="1739"/>
        <v>#DIV/0!</v>
      </c>
      <c r="AA3318" t="e">
        <f t="shared" si="1740"/>
        <v>#DIV/0!</v>
      </c>
      <c r="AB3318" t="str">
        <f t="shared" si="1741"/>
        <v>0.0338148501262559-0.0556021992852184i</v>
      </c>
      <c r="AC3318" t="str">
        <f t="shared" si="1742"/>
        <v>0.956014472031119-0.037746167937993i</v>
      </c>
      <c r="AD3318" t="str">
        <f t="shared" si="1743"/>
        <v>0.0376083577093455-0.0566755310556488i</v>
      </c>
      <c r="AE3318" t="e">
        <f t="shared" si="1744"/>
        <v>#DIV/0!</v>
      </c>
      <c r="AF3318" t="str">
        <f t="shared" si="1745"/>
        <v>-19.0297316643351-2.5028499268219i</v>
      </c>
      <c r="AG3318" t="e">
        <f t="shared" si="1746"/>
        <v>#DIV/0!</v>
      </c>
      <c r="AH3318" t="e">
        <f t="shared" si="1747"/>
        <v>#DIV/0!</v>
      </c>
      <c r="AI3318" t="e">
        <f t="shared" si="1748"/>
        <v>#DIV/0!</v>
      </c>
      <c r="AJ3318" t="e">
        <f t="shared" si="1749"/>
        <v>#DIV/0!</v>
      </c>
      <c r="AK3318"/>
      <c r="AL3318"/>
      <c r="AM3318"/>
      <c r="AN3318"/>
    </row>
    <row r="3319" spans="1:40" x14ac:dyDescent="0.3">
      <c r="A3319"/>
      <c r="B3319">
        <f t="shared" si="1750"/>
        <v>1385000</v>
      </c>
      <c r="C3319" s="186" t="str">
        <f t="shared" si="1718"/>
        <v>-0.000255196934239918+0.00223542764005883i</v>
      </c>
      <c r="D3319" s="158" t="str">
        <f t="shared" si="1719"/>
        <v>-7.53285439719396-0.842418861352567i</v>
      </c>
      <c r="E3319" t="str">
        <f t="shared" si="1720"/>
        <v>49.3657503813965-1147.00852563203i</v>
      </c>
      <c r="F3319" t="str">
        <f t="shared" si="1721"/>
        <v>0.982291028786711+0.112116148686046i</v>
      </c>
      <c r="G3319" t="str">
        <f t="shared" si="1716"/>
        <v>0.982291028786711+0.112116148686046i</v>
      </c>
      <c r="H3319" t="str">
        <f t="shared" si="1722"/>
        <v>11.4974300777881+1.65871109276896i</v>
      </c>
      <c r="I3319" t="str">
        <f t="shared" si="1723"/>
        <v>5438.88228152733i</v>
      </c>
      <c r="J3319" t="str">
        <f t="shared" si="1717"/>
        <v>-7325.73117618222+1159.77855550124i</v>
      </c>
      <c r="K3319" t="str">
        <f t="shared" si="1724"/>
        <v>0.11466525727572-0.724282102014432i</v>
      </c>
      <c r="L3319" t="str">
        <f t="shared" si="1725"/>
        <v>0.0294999597477385-0.153990428808624i</v>
      </c>
      <c r="M3319" t="str">
        <f t="shared" si="1726"/>
        <v>0.144165217023458-0.878272530823056i</v>
      </c>
      <c r="N3319" t="str">
        <f t="shared" si="1727"/>
        <v>-17.705303618418i</v>
      </c>
      <c r="O3319" t="str">
        <f t="shared" si="1728"/>
        <v>0.413726955068093+0.910401014196537i</v>
      </c>
      <c r="P3319" t="str">
        <f t="shared" si="1729"/>
        <v>0.586273044931907-0.910401014196537i</v>
      </c>
      <c r="Q3319" t="str">
        <f t="shared" si="1730"/>
        <v>-0.586273044931907+18.6157046326145i</v>
      </c>
      <c r="R3319" t="str">
        <f t="shared" si="1731"/>
        <v>-0.0498473966664881-0.0299235978921998i</v>
      </c>
      <c r="S3319" t="str">
        <f t="shared" si="1732"/>
        <v>1.94296884701432i</v>
      </c>
      <c r="T3319" t="str">
        <f t="shared" si="1733"/>
        <v>0.0581406184951276-0.0968519388277519i</v>
      </c>
      <c r="U3319" t="e">
        <f t="shared" si="1734"/>
        <v>#DIV/0!</v>
      </c>
      <c r="V3319" t="str">
        <f t="shared" si="1735"/>
        <v>0.0000833333333333333-0.000191522193853063i</v>
      </c>
      <c r="W3319" t="e">
        <f t="shared" si="1736"/>
        <v>#DIV/0!</v>
      </c>
      <c r="X3319" t="e">
        <f t="shared" si="1737"/>
        <v>#DIV/0!</v>
      </c>
      <c r="Y3319" t="str">
        <f t="shared" si="1738"/>
        <v>0.00096+5.91750392230173i</v>
      </c>
      <c r="Z3319" t="e">
        <f t="shared" si="1739"/>
        <v>#DIV/0!</v>
      </c>
      <c r="AA3319" t="e">
        <f t="shared" si="1740"/>
        <v>#DIV/0!</v>
      </c>
      <c r="AB3319" t="str">
        <f t="shared" si="1741"/>
        <v>0.0331770777322366-0.0552671159367773i</v>
      </c>
      <c r="AC3319" t="str">
        <f t="shared" si="1742"/>
        <v>0.956243390826387-0.0371061117884908i</v>
      </c>
      <c r="AD3319" t="str">
        <f t="shared" si="1743"/>
        <v>0.0368824087726962-0.0563648895991319i</v>
      </c>
      <c r="AE3319" t="e">
        <f t="shared" si="1744"/>
        <v>#DIV/0!</v>
      </c>
      <c r="AF3319" t="str">
        <f t="shared" si="1745"/>
        <v>-19.0302844749821-2.50112995412153i</v>
      </c>
      <c r="AG3319" t="e">
        <f t="shared" si="1746"/>
        <v>#DIV/0!</v>
      </c>
      <c r="AH3319" t="e">
        <f t="shared" si="1747"/>
        <v>#DIV/0!</v>
      </c>
      <c r="AI3319" t="e">
        <f t="shared" si="1748"/>
        <v>#DIV/0!</v>
      </c>
      <c r="AJ3319" t="e">
        <f t="shared" si="1749"/>
        <v>#DIV/0!</v>
      </c>
      <c r="AK3319"/>
      <c r="AL3319"/>
      <c r="AM3319"/>
      <c r="AN3319"/>
    </row>
    <row r="3320" spans="1:40" x14ac:dyDescent="0.3">
      <c r="A3320"/>
      <c r="B3320">
        <f t="shared" si="1750"/>
        <v>1386000</v>
      </c>
      <c r="C3320" s="186" t="str">
        <f t="shared" si="1718"/>
        <v>-0.000254837764969863+0.0022338714648011i</v>
      </c>
      <c r="D3320" s="158" t="str">
        <f t="shared" si="1719"/>
        <v>-7.53304272699819-0.841840781169552i</v>
      </c>
      <c r="E3320" t="str">
        <f t="shared" si="1720"/>
        <v>49.2946726997143-1146.18401503676i</v>
      </c>
      <c r="F3320" t="str">
        <f t="shared" si="1721"/>
        <v>0.982315952713055+0.112039190747786i</v>
      </c>
      <c r="G3320" t="str">
        <f t="shared" si="1716"/>
        <v>0.982315952713055+0.112039190747786i</v>
      </c>
      <c r="H3320" t="str">
        <f t="shared" si="1722"/>
        <v>11.4977934011878+1.65757149987132i</v>
      </c>
      <c r="I3320" t="str">
        <f t="shared" si="1723"/>
        <v>5442.80927234432i</v>
      </c>
      <c r="J3320" t="str">
        <f t="shared" si="1717"/>
        <v>-7336.31511294105+1160.61594073986i</v>
      </c>
      <c r="K3320" t="str">
        <f t="shared" si="1724"/>
        <v>0.114503849412258-0.723784924406238i</v>
      </c>
      <c r="L3320" t="str">
        <f t="shared" si="1725"/>
        <v>0.0294589109024139-0.153887182660291i</v>
      </c>
      <c r="M3320" t="str">
        <f t="shared" si="1726"/>
        <v>0.143962760314672-0.877672107066529i</v>
      </c>
      <c r="N3320" t="str">
        <f t="shared" si="1727"/>
        <v>-17.7180872311389i</v>
      </c>
      <c r="O3320" t="str">
        <f t="shared" si="1728"/>
        <v>0.425331046744131+0.905037844885805i</v>
      </c>
      <c r="P3320" t="str">
        <f t="shared" si="1729"/>
        <v>0.574668953255869-0.905037844885805i</v>
      </c>
      <c r="Q3320" t="str">
        <f t="shared" si="1730"/>
        <v>-0.574668953255869+18.6231250760247i</v>
      </c>
      <c r="R3320" t="str">
        <f t="shared" si="1731"/>
        <v>-0.0495025962922303-0.029330273293625i</v>
      </c>
      <c r="S3320" t="str">
        <f t="shared" si="1732"/>
        <v>1.94437171260784i</v>
      </c>
      <c r="T3320" t="str">
        <f t="shared" si="1733"/>
        <v>0.0570289537151816-0.0962514479312583i</v>
      </c>
      <c r="U3320" t="e">
        <f t="shared" si="1734"/>
        <v>#DIV/0!</v>
      </c>
      <c r="V3320" t="str">
        <f t="shared" si="1735"/>
        <v>0.0000833333333333333-0.000191384010452015i</v>
      </c>
      <c r="W3320" t="e">
        <f t="shared" si="1736"/>
        <v>#DIV/0!</v>
      </c>
      <c r="X3320" t="e">
        <f t="shared" si="1737"/>
        <v>#DIV/0!</v>
      </c>
      <c r="Y3320" t="str">
        <f t="shared" si="1738"/>
        <v>0.00096+5.92177648831062i</v>
      </c>
      <c r="Z3320" t="e">
        <f t="shared" si="1739"/>
        <v>#DIV/0!</v>
      </c>
      <c r="AA3320" t="e">
        <f t="shared" si="1740"/>
        <v>#DIV/0!</v>
      </c>
      <c r="AB3320" t="str">
        <f t="shared" si="1741"/>
        <v>0.0325427227877747-0.0549244547531482i</v>
      </c>
      <c r="AC3320" t="str">
        <f t="shared" si="1742"/>
        <v>0.956479278268007-0.0364689161938697i</v>
      </c>
      <c r="AD3320" t="str">
        <f t="shared" si="1743"/>
        <v>0.0361603414492911-0.0560448380945184i</v>
      </c>
      <c r="AE3320" t="e">
        <f t="shared" si="1744"/>
        <v>#DIV/0!</v>
      </c>
      <c r="AF3320" t="str">
        <f t="shared" si="1745"/>
        <v>-19.030836128186-2.49941228104087i</v>
      </c>
      <c r="AG3320" t="e">
        <f t="shared" si="1746"/>
        <v>#DIV/0!</v>
      </c>
      <c r="AH3320" t="e">
        <f t="shared" si="1747"/>
        <v>#DIV/0!</v>
      </c>
      <c r="AI3320" t="e">
        <f t="shared" si="1748"/>
        <v>#DIV/0!</v>
      </c>
      <c r="AJ3320" t="e">
        <f t="shared" si="1749"/>
        <v>#DIV/0!</v>
      </c>
      <c r="AK3320"/>
      <c r="AL3320"/>
      <c r="AM3320"/>
      <c r="AN3320"/>
    </row>
    <row r="3321" spans="1:40" x14ac:dyDescent="0.3">
      <c r="A3321"/>
      <c r="B3321">
        <f t="shared" si="1750"/>
        <v>1387000</v>
      </c>
      <c r="C3321" s="186" t="str">
        <f t="shared" si="1718"/>
        <v>-0.00025447934714081+0.00223231741497389i</v>
      </c>
      <c r="D3321" s="158" t="str">
        <f t="shared" si="1719"/>
        <v>-7.53323066278631-0.841263472409703i</v>
      </c>
      <c r="E3321" t="str">
        <f t="shared" si="1720"/>
        <v>49.2237483215763-1145.3606867652i</v>
      </c>
      <c r="F3321" t="str">
        <f t="shared" si="1721"/>
        <v>0.982340824494551+0.11196233555537i</v>
      </c>
      <c r="G3321" t="str">
        <f t="shared" si="1716"/>
        <v>0.982340824494551+0.11196233555537i</v>
      </c>
      <c r="H3321" t="str">
        <f t="shared" si="1722"/>
        <v>11.498155964362+1.65643343070012i</v>
      </c>
      <c r="I3321" t="str">
        <f t="shared" si="1723"/>
        <v>5446.73626316131i</v>
      </c>
      <c r="J3321" t="str">
        <f t="shared" si="1717"/>
        <v>-7346.90668877368+1161.45332597849i</v>
      </c>
      <c r="K3321" t="str">
        <f t="shared" si="1724"/>
        <v>0.114342779312679-0.723288410610528i</v>
      </c>
      <c r="L3321" t="str">
        <f t="shared" si="1725"/>
        <v>0.029417946632278-0.153784069210171i</v>
      </c>
      <c r="M3321" t="str">
        <f t="shared" si="1726"/>
        <v>0.143760725944957-0.877072479820699i</v>
      </c>
      <c r="N3321" t="str">
        <f t="shared" si="1727"/>
        <v>-17.7308708438597i</v>
      </c>
      <c r="O3321" t="str">
        <f t="shared" si="1728"/>
        <v>0.436865631446221+0.899526775622102i</v>
      </c>
      <c r="P3321" t="str">
        <f t="shared" si="1729"/>
        <v>0.563134368553779-0.899526775622102i</v>
      </c>
      <c r="Q3321" t="str">
        <f t="shared" si="1730"/>
        <v>-0.563134368553779+18.6303976194818i</v>
      </c>
      <c r="R3321" t="str">
        <f t="shared" si="1731"/>
        <v>-0.0491514897082682-0.0287409579961681i</v>
      </c>
      <c r="S3321" t="str">
        <f t="shared" si="1732"/>
        <v>1.94577457820135i</v>
      </c>
      <c r="T3321" t="str">
        <f t="shared" si="1733"/>
        <v>0.0559234254220967-0.0956377191550736i</v>
      </c>
      <c r="U3321" t="e">
        <f t="shared" si="1734"/>
        <v>#DIV/0!</v>
      </c>
      <c r="V3321" t="str">
        <f t="shared" si="1735"/>
        <v>0.0000833333333333333-0.000191246026306051i</v>
      </c>
      <c r="W3321" t="e">
        <f t="shared" si="1736"/>
        <v>#DIV/0!</v>
      </c>
      <c r="X3321" t="e">
        <f t="shared" si="1737"/>
        <v>#DIV/0!</v>
      </c>
      <c r="Y3321" t="str">
        <f t="shared" si="1738"/>
        <v>0.00096+5.9260490543195i</v>
      </c>
      <c r="Z3321" t="e">
        <f t="shared" si="1739"/>
        <v>#DIV/0!</v>
      </c>
      <c r="AA3321" t="e">
        <f t="shared" si="1740"/>
        <v>#DIV/0!</v>
      </c>
      <c r="AB3321" t="str">
        <f t="shared" si="1741"/>
        <v>0.0319118695381152-0.0545742395706988i</v>
      </c>
      <c r="AC3321" t="str">
        <f t="shared" si="1742"/>
        <v>0.956722109896458-0.035834654850087i</v>
      </c>
      <c r="AD3321" t="str">
        <f t="shared" si="1743"/>
        <v>0.0354422795976071-0.0557154236980968i</v>
      </c>
      <c r="AE3321" t="e">
        <f t="shared" si="1744"/>
        <v>#DIV/0!</v>
      </c>
      <c r="AF3321" t="str">
        <f t="shared" si="1745"/>
        <v>-19.0313866271483-2.49769690310982i</v>
      </c>
      <c r="AG3321" t="e">
        <f t="shared" si="1746"/>
        <v>#DIV/0!</v>
      </c>
      <c r="AH3321" t="e">
        <f t="shared" si="1747"/>
        <v>#DIV/0!</v>
      </c>
      <c r="AI3321" t="e">
        <f t="shared" si="1748"/>
        <v>#DIV/0!</v>
      </c>
      <c r="AJ3321" t="e">
        <f t="shared" si="1749"/>
        <v>#DIV/0!</v>
      </c>
      <c r="AK3321"/>
      <c r="AL3321"/>
      <c r="AM3321"/>
      <c r="AN3321"/>
    </row>
    <row r="3322" spans="1:40" x14ac:dyDescent="0.3">
      <c r="A3322"/>
      <c r="B3322">
        <f t="shared" si="1750"/>
        <v>1388000</v>
      </c>
      <c r="C3322" s="186" t="str">
        <f t="shared" si="1718"/>
        <v>-0.000254121678675815+0.0022307654863107i</v>
      </c>
      <c r="D3322" s="158" t="str">
        <f t="shared" si="1719"/>
        <v>-7.53341820564744-0.840686933577338i</v>
      </c>
      <c r="E3322" t="str">
        <f t="shared" si="1720"/>
        <v>49.1529768067012-1144.5385382808i</v>
      </c>
      <c r="F3322" t="str">
        <f t="shared" si="1721"/>
        <v>0.982365644275337+0.111885582909442i</v>
      </c>
      <c r="G3322" t="str">
        <f t="shared" si="1716"/>
        <v>0.982365644275337+0.111885582909442i</v>
      </c>
      <c r="H3322" t="str">
        <f t="shared" si="1722"/>
        <v>11.4985177694124+1.65529688229216i</v>
      </c>
      <c r="I3322" t="str">
        <f t="shared" si="1723"/>
        <v>5450.66325397829i</v>
      </c>
      <c r="J3322" t="str">
        <f t="shared" si="1717"/>
        <v>-7357.50590368012+1162.29071121713i</v>
      </c>
      <c r="K3322" t="str">
        <f t="shared" si="1724"/>
        <v>0.114182046043165-0.722792559339244i</v>
      </c>
      <c r="L3322" t="str">
        <f t="shared" si="1725"/>
        <v>0.0293770667080827-0.153681088215275i</v>
      </c>
      <c r="M3322" t="str">
        <f t="shared" si="1726"/>
        <v>0.143559112751248-0.876473647554519i</v>
      </c>
      <c r="N3322" t="str">
        <f t="shared" si="1727"/>
        <v>-17.7436544565806i</v>
      </c>
      <c r="O3322" t="str">
        <f t="shared" si="1728"/>
        <v>0.448328824209675+0.893868707016176i</v>
      </c>
      <c r="P3322" t="str">
        <f t="shared" si="1729"/>
        <v>0.551671175790325-0.893868707016176i</v>
      </c>
      <c r="Q3322" t="str">
        <f t="shared" si="1730"/>
        <v>-0.551671175790325+18.6375231635968i</v>
      </c>
      <c r="R3322" t="str">
        <f t="shared" si="1731"/>
        <v>-0.0487941127044547-0.0281557192796933i</v>
      </c>
      <c r="S3322" t="str">
        <f t="shared" si="1732"/>
        <v>1.94717744379485i</v>
      </c>
      <c r="T3322" t="str">
        <f t="shared" si="1733"/>
        <v>0.0548241814952386-0.0950107956480979i</v>
      </c>
      <c r="U3322" t="e">
        <f t="shared" si="1734"/>
        <v>#DIV/0!</v>
      </c>
      <c r="V3322" t="str">
        <f t="shared" si="1735"/>
        <v>0.0000833333333333333-0.000191108240984504i</v>
      </c>
      <c r="W3322" t="e">
        <f t="shared" si="1736"/>
        <v>#DIV/0!</v>
      </c>
      <c r="X3322" t="e">
        <f t="shared" si="1737"/>
        <v>#DIV/0!</v>
      </c>
      <c r="Y3322" t="str">
        <f t="shared" si="1738"/>
        <v>0.00096+5.93032162032838i</v>
      </c>
      <c r="Z3322" t="e">
        <f t="shared" si="1739"/>
        <v>#DIV/0!</v>
      </c>
      <c r="AA3322" t="e">
        <f t="shared" si="1740"/>
        <v>#DIV/0!</v>
      </c>
      <c r="AB3322" t="str">
        <f t="shared" si="1741"/>
        <v>0.031284602368415-0.0542164950117061i</v>
      </c>
      <c r="AC3322" t="str">
        <f t="shared" si="1742"/>
        <v>0.956971860618254-0.0352034014705004i</v>
      </c>
      <c r="AD3322" t="str">
        <f t="shared" si="1743"/>
        <v>0.0347283465386945-0.055376695247717i</v>
      </c>
      <c r="AE3322" t="e">
        <f t="shared" si="1744"/>
        <v>#DIV/0!</v>
      </c>
      <c r="AF3322" t="str">
        <f t="shared" si="1745"/>
        <v>-19.0319359750598-2.4959838158695i</v>
      </c>
      <c r="AG3322" t="e">
        <f t="shared" si="1746"/>
        <v>#DIV/0!</v>
      </c>
      <c r="AH3322" t="e">
        <f t="shared" si="1747"/>
        <v>#DIV/0!</v>
      </c>
      <c r="AI3322" t="e">
        <f t="shared" si="1748"/>
        <v>#DIV/0!</v>
      </c>
      <c r="AJ3322" t="e">
        <f t="shared" si="1749"/>
        <v>#DIV/0!</v>
      </c>
      <c r="AK3322"/>
      <c r="AL3322"/>
      <c r="AM3322"/>
      <c r="AN3322"/>
    </row>
    <row r="3323" spans="1:40" x14ac:dyDescent="0.3">
      <c r="A3323"/>
      <c r="B3323">
        <f t="shared" si="1750"/>
        <v>1389000</v>
      </c>
      <c r="C3323" s="186" t="str">
        <f t="shared" si="1718"/>
        <v>-0.000253764757505029+0.00222921567455612i</v>
      </c>
      <c r="D3323" s="158" t="str">
        <f t="shared" si="1719"/>
        <v>-7.5336053566668-0.840111163180478i</v>
      </c>
      <c r="E3323" t="str">
        <f t="shared" si="1720"/>
        <v>49.0823577163864-1143.71756705426i</v>
      </c>
      <c r="F3323" t="str">
        <f t="shared" si="1721"/>
        <v>0.982390412199034+0.11180893261114i</v>
      </c>
      <c r="G3323" t="str">
        <f t="shared" si="1716"/>
        <v>0.982390412199034+0.11180893261114i</v>
      </c>
      <c r="H3323" t="str">
        <f t="shared" si="1722"/>
        <v>11.4988788184332+1.65416185169161i</v>
      </c>
      <c r="I3323" t="str">
        <f t="shared" si="1723"/>
        <v>5454.59024479528i</v>
      </c>
      <c r="J3323" t="str">
        <f t="shared" si="1717"/>
        <v>-7368.11275766036+1163.12809645576i</v>
      </c>
      <c r="K3323" t="str">
        <f t="shared" si="1724"/>
        <v>0.114021648673093-0.72229736930754i</v>
      </c>
      <c r="L3323" t="str">
        <f t="shared" si="1725"/>
        <v>0.0293362709013453-0.153578239433165i</v>
      </c>
      <c r="M3323" t="str">
        <f t="shared" si="1726"/>
        <v>0.143357919574438-0.875875608740705i</v>
      </c>
      <c r="N3323" t="str">
        <f t="shared" si="1727"/>
        <v>-17.7564380693015i</v>
      </c>
      <c r="O3323" t="str">
        <f t="shared" si="1728"/>
        <v>0.459718751736311+0.888064563701315i</v>
      </c>
      <c r="P3323" t="str">
        <f t="shared" si="1729"/>
        <v>0.540281248263689-0.888064563701315i</v>
      </c>
      <c r="Q3323" t="str">
        <f t="shared" si="1730"/>
        <v>-0.540281248263689+18.6445026330028i</v>
      </c>
      <c r="R3323" t="str">
        <f t="shared" si="1731"/>
        <v>-0.0484305016841261-0.0275746243533315i</v>
      </c>
      <c r="S3323" t="str">
        <f t="shared" si="1732"/>
        <v>1.94858030938836i</v>
      </c>
      <c r="T3323" t="str">
        <f t="shared" si="1733"/>
        <v>0.0537313700536825-0.0943707219554879i</v>
      </c>
      <c r="U3323" t="e">
        <f t="shared" si="1734"/>
        <v>#DIV/0!</v>
      </c>
      <c r="V3323" t="str">
        <f t="shared" si="1735"/>
        <v>0.0000833333333333333-0.00019097065405795i</v>
      </c>
      <c r="W3323" t="e">
        <f t="shared" si="1736"/>
        <v>#DIV/0!</v>
      </c>
      <c r="X3323" t="e">
        <f t="shared" si="1737"/>
        <v>#DIV/0!</v>
      </c>
      <c r="Y3323" t="str">
        <f t="shared" si="1738"/>
        <v>0.00096+5.93459418633726i</v>
      </c>
      <c r="Z3323" t="e">
        <f t="shared" si="1739"/>
        <v>#DIV/0!</v>
      </c>
      <c r="AA3323" t="e">
        <f t="shared" si="1740"/>
        <v>#DIV/0!</v>
      </c>
      <c r="AB3323" t="str">
        <f t="shared" si="1741"/>
        <v>0.0306610058006175-0.0538512464952002i</v>
      </c>
      <c r="AC3323" t="str">
        <f t="shared" si="1742"/>
        <v>0.957228504698207-0.0345752297842603i</v>
      </c>
      <c r="AD3323" t="str">
        <f t="shared" si="1743"/>
        <v>0.0340186650320717-0.0550287032576091i</v>
      </c>
      <c r="AE3323" t="e">
        <f t="shared" si="1744"/>
        <v>#DIV/0!</v>
      </c>
      <c r="AF3323" t="str">
        <f t="shared" si="1745"/>
        <v>-19.0324841751-2.49427301487209i</v>
      </c>
      <c r="AG3323" t="e">
        <f t="shared" si="1746"/>
        <v>#DIV/0!</v>
      </c>
      <c r="AH3323" t="e">
        <f t="shared" si="1747"/>
        <v>#DIV/0!</v>
      </c>
      <c r="AI3323" t="e">
        <f t="shared" si="1748"/>
        <v>#DIV/0!</v>
      </c>
      <c r="AJ3323" t="e">
        <f t="shared" si="1749"/>
        <v>#DIV/0!</v>
      </c>
      <c r="AK3323"/>
      <c r="AL3323"/>
      <c r="AM3323"/>
      <c r="AN3323"/>
    </row>
    <row r="3324" spans="1:40" x14ac:dyDescent="0.3">
      <c r="A3324"/>
      <c r="B3324">
        <f t="shared" si="1750"/>
        <v>1390000</v>
      </c>
      <c r="C3324" s="186" t="str">
        <f t="shared" si="1718"/>
        <v>-0.000253408581565686+0.00222766797546593i</v>
      </c>
      <c r="D3324" s="158" t="str">
        <f t="shared" si="1719"/>
        <v>-7.53379211692607-0.839536159730846i</v>
      </c>
      <c r="E3324" t="str">
        <f t="shared" si="1720"/>
        <v>49.0118906134999-1142.89777056346i</v>
      </c>
      <c r="F3324" t="str">
        <f t="shared" si="1721"/>
        <v>0.982415128408791+0.111732384462098i</v>
      </c>
      <c r="G3324" t="str">
        <f t="shared" si="1716"/>
        <v>0.982415128408791+0.111732384462098i</v>
      </c>
      <c r="H3324" t="str">
        <f t="shared" si="1722"/>
        <v>11.4992391135117+1.65302833595002i</v>
      </c>
      <c r="I3324" t="str">
        <f t="shared" si="1723"/>
        <v>5458.51723561227i</v>
      </c>
      <c r="J3324" t="str">
        <f t="shared" si="1717"/>
        <v>-7378.72725071442+1163.96548169438i</v>
      </c>
      <c r="K3324" t="str">
        <f t="shared" si="1724"/>
        <v>0.113861586275024-0.721802839233759i</v>
      </c>
      <c r="L3324" t="str">
        <f t="shared" si="1725"/>
        <v>0.0292955589843465-0.153475522621959i</v>
      </c>
      <c r="M3324" t="str">
        <f t="shared" si="1726"/>
        <v>0.143157145259371-0.875278361855718i</v>
      </c>
      <c r="N3324" t="str">
        <f t="shared" si="1727"/>
        <v>-17.7692216820224i</v>
      </c>
      <c r="O3324" t="str">
        <f t="shared" si="1728"/>
        <v>0.471033552700935+0.882115294182079i</v>
      </c>
      <c r="P3324" t="str">
        <f t="shared" si="1729"/>
        <v>0.528966447299065-0.882115294182079i</v>
      </c>
      <c r="Q3324" t="str">
        <f t="shared" si="1730"/>
        <v>-0.528966447299065+18.6513369762045i</v>
      </c>
      <c r="R3324" t="str">
        <f t="shared" si="1731"/>
        <v>-0.0480606936717264-0.0269977403526207i</v>
      </c>
      <c r="S3324" t="str">
        <f t="shared" si="1732"/>
        <v>1.94998317498188i</v>
      </c>
      <c r="T3324" t="str">
        <f t="shared" si="1733"/>
        <v>0.0526451394501397-0.0937175440378246i</v>
      </c>
      <c r="U3324" t="e">
        <f t="shared" si="1734"/>
        <v>#DIV/0!</v>
      </c>
      <c r="V3324" t="str">
        <f t="shared" si="1735"/>
        <v>0.0000833333333333333-0.000190833265098196i</v>
      </c>
      <c r="W3324" t="e">
        <f t="shared" si="1736"/>
        <v>#DIV/0!</v>
      </c>
      <c r="X3324" t="e">
        <f t="shared" si="1737"/>
        <v>#DIV/0!</v>
      </c>
      <c r="Y3324" t="str">
        <f t="shared" si="1738"/>
        <v>0.00096+5.93886675234614i</v>
      </c>
      <c r="Z3324" t="e">
        <f t="shared" si="1739"/>
        <v>#DIV/0!</v>
      </c>
      <c r="AA3324" t="e">
        <f t="shared" si="1740"/>
        <v>#DIV/0!</v>
      </c>
      <c r="AB3324" t="str">
        <f t="shared" si="1741"/>
        <v>0.0300411644899872-0.0534785202479018i</v>
      </c>
      <c r="AC3324" t="str">
        <f t="shared" si="1742"/>
        <v>0.957492015751602-0.0339502135344193i</v>
      </c>
      <c r="AD3324" t="str">
        <f t="shared" si="1743"/>
        <v>0.0333133572515851-0.0546714999127913i</v>
      </c>
      <c r="AE3324" t="e">
        <f t="shared" si="1744"/>
        <v>#DIV/0!</v>
      </c>
      <c r="AF3324" t="str">
        <f t="shared" si="1745"/>
        <v>-19.0330312304378-2.49256449568087i</v>
      </c>
      <c r="AG3324" t="e">
        <f t="shared" si="1746"/>
        <v>#DIV/0!</v>
      </c>
      <c r="AH3324" t="e">
        <f t="shared" si="1747"/>
        <v>#DIV/0!</v>
      </c>
      <c r="AI3324" t="e">
        <f t="shared" si="1748"/>
        <v>#DIV/0!</v>
      </c>
      <c r="AJ3324" t="e">
        <f t="shared" si="1749"/>
        <v>#DIV/0!</v>
      </c>
      <c r="AK3324"/>
      <c r="AL3324"/>
      <c r="AM3324"/>
      <c r="AN3324"/>
    </row>
    <row r="3325" spans="1:40" x14ac:dyDescent="0.3">
      <c r="A3325"/>
      <c r="B3325">
        <f t="shared" si="1750"/>
        <v>1391000</v>
      </c>
      <c r="C3325" s="186" t="str">
        <f t="shared" si="1718"/>
        <v>-0.000253053148802074+0.00222612238480696i</v>
      </c>
      <c r="D3325" s="158" t="str">
        <f t="shared" si="1719"/>
        <v>-7.53397848750309-0.838961921743884i</v>
      </c>
      <c r="E3325" t="str">
        <f t="shared" si="1720"/>
        <v>48.9415750624759-1142.07914629351i</v>
      </c>
      <c r="F3325" t="str">
        <f t="shared" si="1721"/>
        <v>0.982439793047253+0.111655938264444i</v>
      </c>
      <c r="G3325" t="str">
        <f t="shared" si="1716"/>
        <v>0.982439793047253+0.111655938264444i</v>
      </c>
      <c r="H3325" t="str">
        <f t="shared" si="1722"/>
        <v>11.499598656728+1.6518963321263i</v>
      </c>
      <c r="I3325" t="str">
        <f t="shared" si="1723"/>
        <v>5462.44422642925i</v>
      </c>
      <c r="J3325" t="str">
        <f t="shared" si="1717"/>
        <v>-7389.34938284228+1164.80286693301i</v>
      </c>
      <c r="K3325" t="str">
        <f t="shared" si="1724"/>
        <v>0.113701857924695-0.721308967839438i</v>
      </c>
      <c r="L3325" t="str">
        <f t="shared" si="1725"/>
        <v>0.0292549307301266-0.153372937540323i</v>
      </c>
      <c r="M3325" t="str">
        <f t="shared" si="1726"/>
        <v>0.142956788654822-0.874681905379761i</v>
      </c>
      <c r="N3325" t="str">
        <f t="shared" si="1727"/>
        <v>-17.7820052947433i</v>
      </c>
      <c r="O3325" t="str">
        <f t="shared" si="1728"/>
        <v>0.482271378055413+0.876021870679341i</v>
      </c>
      <c r="P3325" t="str">
        <f t="shared" si="1729"/>
        <v>0.517728621944587-0.876021870679341i</v>
      </c>
      <c r="Q3325" t="str">
        <f t="shared" si="1730"/>
        <v>-0.517728621944587+18.6580271654226i</v>
      </c>
      <c r="R3325" t="str">
        <f t="shared" si="1731"/>
        <v>-0.0476847263205217-0.0264251343364196i</v>
      </c>
      <c r="S3325" t="str">
        <f t="shared" si="1732"/>
        <v>1.95138604057539i</v>
      </c>
      <c r="T3325" t="str">
        <f t="shared" si="1733"/>
        <v>0.0515656382644186-0.0930513092905239i</v>
      </c>
      <c r="U3325" t="e">
        <f t="shared" si="1734"/>
        <v>#DIV/0!</v>
      </c>
      <c r="V3325" t="str">
        <f t="shared" si="1735"/>
        <v>0.0000833333333333333-0.000190696073678284i</v>
      </c>
      <c r="W3325" t="e">
        <f t="shared" si="1736"/>
        <v>#DIV/0!</v>
      </c>
      <c r="X3325" t="e">
        <f t="shared" si="1737"/>
        <v>#DIV/0!</v>
      </c>
      <c r="Y3325" t="str">
        <f t="shared" si="1738"/>
        <v>0.00096+5.94313931835503i</v>
      </c>
      <c r="Z3325" t="e">
        <f t="shared" si="1739"/>
        <v>#DIV/0!</v>
      </c>
      <c r="AA3325" t="e">
        <f t="shared" si="1740"/>
        <v>#DIV/0!</v>
      </c>
      <c r="AB3325" t="str">
        <f t="shared" si="1741"/>
        <v>0.0294251632213782-0.053098343315299i</v>
      </c>
      <c r="AC3325" t="str">
        <f t="shared" si="1742"/>
        <v>0.957762366736238-0.0333284264758319i</v>
      </c>
      <c r="AD3325" t="str">
        <f t="shared" si="1743"/>
        <v>0.0326125447613302-0.0543051390631168i</v>
      </c>
      <c r="AE3325" t="e">
        <f t="shared" si="1744"/>
        <v>#DIV/0!</v>
      </c>
      <c r="AF3325" t="str">
        <f t="shared" si="1745"/>
        <v>-19.0335771442311-2.49085825387018i</v>
      </c>
      <c r="AG3325" t="e">
        <f t="shared" si="1746"/>
        <v>#DIV/0!</v>
      </c>
      <c r="AH3325" t="e">
        <f t="shared" si="1747"/>
        <v>#DIV/0!</v>
      </c>
      <c r="AI3325" t="e">
        <f t="shared" si="1748"/>
        <v>#DIV/0!</v>
      </c>
      <c r="AJ3325" t="e">
        <f t="shared" si="1749"/>
        <v>#DIV/0!</v>
      </c>
      <c r="AK3325"/>
      <c r="AL3325"/>
      <c r="AM3325"/>
      <c r="AN3325"/>
    </row>
    <row r="3326" spans="1:40" x14ac:dyDescent="0.3">
      <c r="A3326"/>
      <c r="B3326">
        <f t="shared" si="1750"/>
        <v>1392000</v>
      </c>
      <c r="C3326" s="186" t="str">
        <f t="shared" si="1718"/>
        <v>-0.000252698457165499+0.00222457889835716i</v>
      </c>
      <c r="D3326" s="158" t="str">
        <f t="shared" si="1719"/>
        <v>-7.53416446947217-0.838388447738707i</v>
      </c>
      <c r="E3326" t="str">
        <f t="shared" si="1720"/>
        <v>48.8714106293066-1141.26169173664i</v>
      </c>
      <c r="F3326" t="str">
        <f t="shared" si="1721"/>
        <v>0.982464406256595+0.111579593820797i</v>
      </c>
      <c r="G3326" t="str">
        <f t="shared" si="1716"/>
        <v>0.982464406256595+0.111579593820797i</v>
      </c>
      <c r="H3326" t="str">
        <f t="shared" si="1722"/>
        <v>11.4999574501552+1.65076583728673i</v>
      </c>
      <c r="I3326" t="str">
        <f t="shared" si="1723"/>
        <v>5466.37121724624i</v>
      </c>
      <c r="J3326" t="str">
        <f t="shared" si="1717"/>
        <v>-7399.97915404394+1165.64025217164i</v>
      </c>
      <c r="K3326" t="str">
        <f t="shared" si="1724"/>
        <v>0.113542462700996-0.720815753849296i</v>
      </c>
      <c r="L3326" t="str">
        <f t="shared" si="1725"/>
        <v>0.0292143859124828-0.153270483947472i</v>
      </c>
      <c r="M3326" t="str">
        <f t="shared" si="1726"/>
        <v>0.142756848613479-0.874086237796768i</v>
      </c>
      <c r="N3326" t="str">
        <f t="shared" si="1727"/>
        <v>-17.7947889074641i</v>
      </c>
      <c r="O3326" t="str">
        <f t="shared" si="1728"/>
        <v>0.493430391330778+0.869785288971454i</v>
      </c>
      <c r="P3326" t="str">
        <f t="shared" si="1729"/>
        <v>0.506569608669222-0.869785288971454i</v>
      </c>
      <c r="Q3326" t="str">
        <f t="shared" si="1730"/>
        <v>-0.506569608669222+18.6645741964356i</v>
      </c>
      <c r="R3326" t="str">
        <f t="shared" si="1731"/>
        <v>-0.047302637920383-0.0258568732835617i</v>
      </c>
      <c r="S3326" t="str">
        <f t="shared" si="1732"/>
        <v>1.95278890616891i</v>
      </c>
      <c r="T3326" t="str">
        <f t="shared" si="1733"/>
        <v>0.0504930152963546-0.0923720665634487i</v>
      </c>
      <c r="U3326" t="e">
        <f t="shared" si="1734"/>
        <v>#DIV/0!</v>
      </c>
      <c r="V3326" t="str">
        <f t="shared" si="1735"/>
        <v>0.0000833333333333333-0.00019055907937248i</v>
      </c>
      <c r="W3326" t="e">
        <f t="shared" si="1736"/>
        <v>#DIV/0!</v>
      </c>
      <c r="X3326" t="e">
        <f t="shared" si="1737"/>
        <v>#DIV/0!</v>
      </c>
      <c r="Y3326" t="str">
        <f t="shared" si="1738"/>
        <v>0.00096+5.94741188436391i</v>
      </c>
      <c r="Z3326" t="e">
        <f t="shared" si="1739"/>
        <v>#DIV/0!</v>
      </c>
      <c r="AA3326" t="e">
        <f t="shared" si="1740"/>
        <v>#DIV/0!</v>
      </c>
      <c r="AB3326" t="str">
        <f t="shared" si="1741"/>
        <v>0.0288130869051997-0.052710743572838i</v>
      </c>
      <c r="AC3326" t="str">
        <f t="shared" si="1742"/>
        <v>0.95803952994436-0.0327099423728089i</v>
      </c>
      <c r="AD3326" t="str">
        <f t="shared" si="1743"/>
        <v>0.0319163484916075-0.0539296762169382i</v>
      </c>
      <c r="AE3326" t="e">
        <f t="shared" si="1744"/>
        <v>#DIV/0!</v>
      </c>
      <c r="AF3326" t="str">
        <f t="shared" si="1745"/>
        <v>-19.0341219196274-2.48915428502544i</v>
      </c>
      <c r="AG3326" t="e">
        <f t="shared" si="1746"/>
        <v>#DIV/0!</v>
      </c>
      <c r="AH3326" t="e">
        <f t="shared" si="1747"/>
        <v>#DIV/0!</v>
      </c>
      <c r="AI3326" t="e">
        <f t="shared" si="1748"/>
        <v>#DIV/0!</v>
      </c>
      <c r="AJ3326" t="e">
        <f t="shared" si="1749"/>
        <v>#DIV/0!</v>
      </c>
      <c r="AK3326"/>
      <c r="AL3326"/>
      <c r="AM3326"/>
      <c r="AN3326"/>
    </row>
    <row r="3327" spans="1:40" x14ac:dyDescent="0.3">
      <c r="A3327"/>
      <c r="B3327">
        <f t="shared" si="1750"/>
        <v>1393000</v>
      </c>
      <c r="C3327" s="186" t="str">
        <f t="shared" si="1718"/>
        <v>-0.000252344504614262+0.00222303751190544i</v>
      </c>
      <c r="D3327" s="158" t="str">
        <f t="shared" si="1719"/>
        <v>-7.5343500639038-0.837815736238117i</v>
      </c>
      <c r="E3327" t="str">
        <f t="shared" si="1720"/>
        <v>48.8013968815348-1140.44540439225i</v>
      </c>
      <c r="F3327" t="str">
        <f t="shared" si="1721"/>
        <v>0.98248896817849+0.111503350934268i</v>
      </c>
      <c r="G3327" t="str">
        <f t="shared" si="1716"/>
        <v>0.98248896817849+0.111503350934268i</v>
      </c>
      <c r="H3327" t="str">
        <f t="shared" si="1722"/>
        <v>11.5003154958589+1.64963684850486i</v>
      </c>
      <c r="I3327" t="str">
        <f t="shared" si="1723"/>
        <v>5470.29820806323i</v>
      </c>
      <c r="J3327" t="str">
        <f t="shared" si="1717"/>
        <v>-7410.61656431941+1166.47763741027i</v>
      </c>
      <c r="K3327" t="str">
        <f t="shared" si="1724"/>
        <v>0.113383399685963-0.720323195991216i</v>
      </c>
      <c r="L3327" t="str">
        <f t="shared" si="1725"/>
        <v>0.0291739243059662-0.15316816160317i</v>
      </c>
      <c r="M3327" t="str">
        <f t="shared" si="1726"/>
        <v>0.142557323991929-0.873491357594386i</v>
      </c>
      <c r="N3327" t="str">
        <f t="shared" si="1727"/>
        <v>-17.807572520185i</v>
      </c>
      <c r="O3327" t="str">
        <f t="shared" si="1728"/>
        <v>0.504508768937675+0.863406568231324i</v>
      </c>
      <c r="P3327" t="str">
        <f t="shared" si="1729"/>
        <v>0.495491231062325-0.863406568231324i</v>
      </c>
      <c r="Q3327" t="str">
        <f t="shared" si="1730"/>
        <v>-0.495491231062325+18.6709790884163i</v>
      </c>
      <c r="R3327" t="str">
        <f t="shared" si="1731"/>
        <v>-0.0469144674056236-0.025293024089233i</v>
      </c>
      <c r="S3327" t="str">
        <f t="shared" si="1732"/>
        <v>1.95419177176242i</v>
      </c>
      <c r="T3327" t="str">
        <f t="shared" si="1733"/>
        <v>0.0494274195581678-0.0916798661806859i</v>
      </c>
      <c r="U3327" t="e">
        <f t="shared" si="1734"/>
        <v>#DIV/0!</v>
      </c>
      <c r="V3327" t="str">
        <f t="shared" si="1735"/>
        <v>0.0000833333333333333-0.000190422281756276i</v>
      </c>
      <c r="W3327" t="e">
        <f t="shared" si="1736"/>
        <v>#DIV/0!</v>
      </c>
      <c r="X3327" t="e">
        <f t="shared" si="1737"/>
        <v>#DIV/0!</v>
      </c>
      <c r="Y3327" t="str">
        <f t="shared" si="1738"/>
        <v>0.00096+5.95168445037279i</v>
      </c>
      <c r="Z3327" t="e">
        <f t="shared" si="1739"/>
        <v>#DIV/0!</v>
      </c>
      <c r="AA3327" t="e">
        <f t="shared" si="1740"/>
        <v>#DIV/0!</v>
      </c>
      <c r="AB3327" t="str">
        <f t="shared" si="1741"/>
        <v>0.0282050205730548-0.0523157497372095i</v>
      </c>
      <c r="AC3327" t="str">
        <f t="shared" si="1742"/>
        <v>0.958323476994509-0.0320948349965033i</v>
      </c>
      <c r="AD3327" t="str">
        <f t="shared" si="1743"/>
        <v>0.0312248887148958-0.0535451685343766i</v>
      </c>
      <c r="AE3327" t="e">
        <f t="shared" si="1744"/>
        <v>#DIV/0!</v>
      </c>
      <c r="AF3327" t="str">
        <f t="shared" si="1745"/>
        <v>-19.0346655597627-2.48745258474298i</v>
      </c>
      <c r="AG3327" t="e">
        <f t="shared" si="1746"/>
        <v>#DIV/0!</v>
      </c>
      <c r="AH3327" t="e">
        <f t="shared" si="1747"/>
        <v>#DIV/0!</v>
      </c>
      <c r="AI3327" t="e">
        <f t="shared" si="1748"/>
        <v>#DIV/0!</v>
      </c>
      <c r="AJ3327" t="e">
        <f t="shared" si="1749"/>
        <v>#DIV/0!</v>
      </c>
      <c r="AK3327"/>
      <c r="AL3327"/>
      <c r="AM3327"/>
      <c r="AN3327"/>
    </row>
    <row r="3328" spans="1:40" x14ac:dyDescent="0.3">
      <c r="A3328"/>
      <c r="B3328">
        <f t="shared" si="1750"/>
        <v>1394000</v>
      </c>
      <c r="C3328" s="186" t="str">
        <f t="shared" si="1718"/>
        <v>-0.000251991289113625+0.00222149822125175i</v>
      </c>
      <c r="D3328" s="158" t="str">
        <f t="shared" si="1719"/>
        <v>-7.5345352718649-0.837243785768557i</v>
      </c>
      <c r="E3328" t="str">
        <f t="shared" si="1720"/>
        <v>48.7315333882494-1139.63028176681i</v>
      </c>
      <c r="F3328" t="str">
        <f t="shared" si="1721"/>
        <v>0.982513478954134+0.111427209408455i</v>
      </c>
      <c r="G3328" t="str">
        <f t="shared" si="1716"/>
        <v>0.982513478954134+0.111427209408455i</v>
      </c>
      <c r="H3328" t="str">
        <f t="shared" si="1722"/>
        <v>11.5006727958981+1.64850936286155i</v>
      </c>
      <c r="I3328" t="str">
        <f t="shared" si="1723"/>
        <v>5474.22519888021i</v>
      </c>
      <c r="J3328" t="str">
        <f t="shared" si="1717"/>
        <v>-7421.26161366869+1167.3150226489i</v>
      </c>
      <c r="K3328" t="str">
        <f t="shared" si="1724"/>
        <v>0.113224667964765-0.719831292996241i</v>
      </c>
      <c r="L3328" t="str">
        <f t="shared" si="1725"/>
        <v>0.0291335456858788-0.153065970267728i</v>
      </c>
      <c r="M3328" t="str">
        <f t="shared" si="1726"/>
        <v>0.142358213650644-0.872897263263969i</v>
      </c>
      <c r="N3328" t="str">
        <f t="shared" si="1727"/>
        <v>-17.8203561329059i</v>
      </c>
      <c r="O3328" t="str">
        <f t="shared" si="1728"/>
        <v>0.515504700463842+0.856886750860161i</v>
      </c>
      <c r="P3328" t="str">
        <f t="shared" si="1729"/>
        <v>0.484495299536158-0.856886750860161i</v>
      </c>
      <c r="Q3328" t="str">
        <f t="shared" si="1730"/>
        <v>-0.484495299536158+18.6772428837661i</v>
      </c>
      <c r="R3328" t="str">
        <f t="shared" si="1731"/>
        <v>-0.0465202543629225-0.024733653561127i</v>
      </c>
      <c r="S3328" t="str">
        <f t="shared" si="1732"/>
        <v>1.95559463735593i</v>
      </c>
      <c r="T3328" t="str">
        <f t="shared" si="1733"/>
        <v>0.0483690002663594-0.0909747599605651i</v>
      </c>
      <c r="U3328" t="e">
        <f t="shared" si="1734"/>
        <v>#DIV/0!</v>
      </c>
      <c r="V3328" t="str">
        <f t="shared" si="1735"/>
        <v>0.0000833333333333333-0.000190285680406379i</v>
      </c>
      <c r="W3328" t="e">
        <f t="shared" si="1736"/>
        <v>#DIV/0!</v>
      </c>
      <c r="X3328" t="e">
        <f t="shared" si="1737"/>
        <v>#DIV/0!</v>
      </c>
      <c r="Y3328" t="str">
        <f t="shared" si="1738"/>
        <v>0.00096+5.95595701638167i</v>
      </c>
      <c r="Z3328" t="e">
        <f t="shared" si="1739"/>
        <v>#DIV/0!</v>
      </c>
      <c r="AA3328" t="e">
        <f t="shared" si="1740"/>
        <v>#DIV/0!</v>
      </c>
      <c r="AB3328" t="str">
        <f t="shared" si="1741"/>
        <v>0.0276010493731171-0.0519133913777711i</v>
      </c>
      <c r="AC3328" t="str">
        <f t="shared" si="1742"/>
        <v>0.958614178823233-0.0314831781220938i</v>
      </c>
      <c r="AD3328" t="str">
        <f t="shared" si="1743"/>
        <v>0.0305382850219331-0.0531516748202384i</v>
      </c>
      <c r="AE3328" t="e">
        <f t="shared" si="1744"/>
        <v>#DIV/0!</v>
      </c>
      <c r="AF3328" t="str">
        <f t="shared" si="1745"/>
        <v>-19.035208067763-2.48575314863011i</v>
      </c>
      <c r="AG3328" t="e">
        <f t="shared" si="1746"/>
        <v>#DIV/0!</v>
      </c>
      <c r="AH3328" t="e">
        <f t="shared" si="1747"/>
        <v>#DIV/0!</v>
      </c>
      <c r="AI3328" t="e">
        <f t="shared" si="1748"/>
        <v>#DIV/0!</v>
      </c>
      <c r="AJ3328" t="e">
        <f t="shared" si="1749"/>
        <v>#DIV/0!</v>
      </c>
      <c r="AK3328"/>
      <c r="AL3328"/>
      <c r="AM3328"/>
      <c r="AN3328"/>
    </row>
    <row r="3329" spans="1:40" x14ac:dyDescent="0.3">
      <c r="A3329"/>
      <c r="B3329">
        <f t="shared" si="1750"/>
        <v>1395000</v>
      </c>
      <c r="C3329" s="186" t="str">
        <f t="shared" si="1718"/>
        <v>-0.000251638808635786+0.00221996102220695i</v>
      </c>
      <c r="D3329" s="158" t="str">
        <f t="shared" si="1719"/>
        <v>-7.53472009441868-0.836672594860143i</v>
      </c>
      <c r="E3329" t="str">
        <f t="shared" si="1720"/>
        <v>48.6618197200773-1138.81632137391i</v>
      </c>
      <c r="F3329" t="str">
        <f t="shared" si="1721"/>
        <v>0.982537938724235+0.111351169047443i</v>
      </c>
      <c r="G3329" t="str">
        <f t="shared" si="1716"/>
        <v>0.982537938724235+0.111351169047443i</v>
      </c>
      <c r="H3329" t="str">
        <f t="shared" si="1722"/>
        <v>11.5010293523245+1.64738337744493i</v>
      </c>
      <c r="I3329" t="str">
        <f t="shared" si="1723"/>
        <v>5478.1521896972i</v>
      </c>
      <c r="J3329" t="str">
        <f t="shared" si="1717"/>
        <v>-7431.91430209178+1168.15240788753i</v>
      </c>
      <c r="K3329" t="str">
        <f t="shared" si="1724"/>
        <v>0.11306626662569-0.719340043598571i</v>
      </c>
      <c r="L3329" t="str">
        <f t="shared" si="1725"/>
        <v>0.0290932498282703-0.152963909702001i</v>
      </c>
      <c r="M3329" t="str">
        <f t="shared" si="1726"/>
        <v>0.14215951645396-0.872303953300572i</v>
      </c>
      <c r="N3329" t="str">
        <f t="shared" si="1727"/>
        <v>-17.8331397456268i</v>
      </c>
      <c r="O3329" t="str">
        <f t="shared" si="1728"/>
        <v>0.526416388970331+0.850226902316927i</v>
      </c>
      <c r="P3329" t="str">
        <f t="shared" si="1729"/>
        <v>0.473583611029669-0.850226902316927i</v>
      </c>
      <c r="Q3329" t="str">
        <f t="shared" si="1730"/>
        <v>-0.473583611029669+18.6833666479437i</v>
      </c>
      <c r="R3329" t="str">
        <f t="shared" si="1731"/>
        <v>-0.046120039039278-0.0241788284152919i</v>
      </c>
      <c r="S3329" t="str">
        <f t="shared" si="1732"/>
        <v>1.95699750294945i</v>
      </c>
      <c r="T3329" t="str">
        <f t="shared" si="1733"/>
        <v>0.0473179068329695-0.0902568012357982i</v>
      </c>
      <c r="U3329" t="e">
        <f t="shared" si="1734"/>
        <v>#DIV/0!</v>
      </c>
      <c r="V3329" t="str">
        <f t="shared" si="1735"/>
        <v>0.0000833333333333333-0.000190149274900711i</v>
      </c>
      <c r="W3329" t="e">
        <f t="shared" si="1736"/>
        <v>#DIV/0!</v>
      </c>
      <c r="X3329" t="e">
        <f t="shared" si="1737"/>
        <v>#DIV/0!</v>
      </c>
      <c r="Y3329" t="str">
        <f t="shared" si="1738"/>
        <v>0.00096+5.96022958239056i</v>
      </c>
      <c r="Z3329" t="e">
        <f t="shared" si="1739"/>
        <v>#DIV/0!</v>
      </c>
      <c r="AA3329" t="e">
        <f t="shared" si="1740"/>
        <v>#DIV/0!</v>
      </c>
      <c r="AB3329" t="str">
        <f t="shared" si="1741"/>
        <v>0.027001258565141-0.0515036989280404i</v>
      </c>
      <c r="AC3329" t="str">
        <f t="shared" si="1742"/>
        <v>0.958911605676737-0.030875045525664i</v>
      </c>
      <c r="AD3329" t="str">
        <f t="shared" si="1743"/>
        <v>0.0298566562977965-0.0527492555165233i</v>
      </c>
      <c r="AE3329" t="e">
        <f t="shared" si="1744"/>
        <v>#DIV/0!</v>
      </c>
      <c r="AF3329" t="str">
        <f t="shared" si="1745"/>
        <v>-19.0357494467432-2.48405597230507i</v>
      </c>
      <c r="AG3329" t="e">
        <f t="shared" si="1746"/>
        <v>#DIV/0!</v>
      </c>
      <c r="AH3329" t="e">
        <f t="shared" si="1747"/>
        <v>#DIV/0!</v>
      </c>
      <c r="AI3329" t="e">
        <f t="shared" si="1748"/>
        <v>#DIV/0!</v>
      </c>
      <c r="AJ3329" t="e">
        <f t="shared" si="1749"/>
        <v>#DIV/0!</v>
      </c>
      <c r="AK3329"/>
      <c r="AL3329"/>
      <c r="AM3329"/>
      <c r="AN3329"/>
    </row>
    <row r="3330" spans="1:40" x14ac:dyDescent="0.3">
      <c r="A3330"/>
      <c r="B3330">
        <f t="shared" si="1750"/>
        <v>1396000</v>
      </c>
      <c r="C3330" s="186" t="str">
        <f t="shared" si="1718"/>
        <v>-0.000251287061159859+0.0022184259105929i</v>
      </c>
      <c r="D3330" s="158" t="str">
        <f t="shared" si="1719"/>
        <v>-7.53490453262489-0.836102162046649i</v>
      </c>
      <c r="E3330" t="str">
        <f t="shared" si="1720"/>
        <v>48.5922554491762-1138.00352073417i</v>
      </c>
      <c r="F3330" t="str">
        <f t="shared" si="1721"/>
        <v>0.982562347629043+0.111275229655808i</v>
      </c>
      <c r="G3330" t="str">
        <f t="shared" si="1716"/>
        <v>0.982562347629043+0.111275229655808i</v>
      </c>
      <c r="H3330" t="str">
        <f t="shared" si="1722"/>
        <v>11.5013851671831+1.64625888935043i</v>
      </c>
      <c r="I3330" t="str">
        <f t="shared" si="1723"/>
        <v>5482.07918051419i</v>
      </c>
      <c r="J3330" t="str">
        <f t="shared" si="1717"/>
        <v>-7442.57462958867+1168.98979312616i</v>
      </c>
      <c r="K3330" t="str">
        <f t="shared" si="1724"/>
        <v>0.112908194760135-0.718849446535543i</v>
      </c>
      <c r="L3330" t="str">
        <f t="shared" si="1725"/>
        <v>0.0290530365099361-0.152861979667386i</v>
      </c>
      <c r="M3330" t="str">
        <f t="shared" si="1726"/>
        <v>0.141961231270071-0.871711426202929i</v>
      </c>
      <c r="N3330" t="str">
        <f t="shared" si="1727"/>
        <v>-17.8459233583477i</v>
      </c>
      <c r="O3330" t="str">
        <f t="shared" si="1728"/>
        <v>0.537242051285064+0.843428110944268i</v>
      </c>
      <c r="P3330" t="str">
        <f t="shared" si="1729"/>
        <v>0.462757948714936-0.843428110944268i</v>
      </c>
      <c r="Q3330" t="str">
        <f t="shared" si="1730"/>
        <v>-0.462757948714936+18.689351469292i</v>
      </c>
      <c r="R3330" t="str">
        <f t="shared" si="1731"/>
        <v>-0.0457138623500215-0.0236286152717279i</v>
      </c>
      <c r="S3330" t="str">
        <f t="shared" si="1732"/>
        <v>1.95840036854295i</v>
      </c>
      <c r="T3330" t="str">
        <f t="shared" si="1733"/>
        <v>0.0462742888563115-0.0895260448738038i</v>
      </c>
      <c r="U3330" t="e">
        <f t="shared" si="1734"/>
        <v>#DIV/0!</v>
      </c>
      <c r="V3330" t="str">
        <f t="shared" si="1735"/>
        <v>0.0000833333333333333-0.000190013064818404i</v>
      </c>
      <c r="W3330" t="e">
        <f t="shared" si="1736"/>
        <v>#DIV/0!</v>
      </c>
      <c r="X3330" t="e">
        <f t="shared" si="1737"/>
        <v>#DIV/0!</v>
      </c>
      <c r="Y3330" t="str">
        <f t="shared" si="1738"/>
        <v>0.00096+5.96450214839944i</v>
      </c>
      <c r="Z3330" t="e">
        <f t="shared" si="1739"/>
        <v>#DIV/0!</v>
      </c>
      <c r="AA3330" t="e">
        <f t="shared" si="1740"/>
        <v>#DIV/0!</v>
      </c>
      <c r="AB3330" t="str">
        <f t="shared" si="1741"/>
        <v>0.0264057335151754-0.0510867036972923i</v>
      </c>
      <c r="AC3330" t="str">
        <f t="shared" si="1742"/>
        <v>0.959215727102431-0.0302705109808449i</v>
      </c>
      <c r="AD3330" t="str">
        <f t="shared" si="1743"/>
        <v>0.0291801206980755-0.0523379726945592i</v>
      </c>
      <c r="AE3330" t="e">
        <f t="shared" si="1744"/>
        <v>#DIV/0!</v>
      </c>
      <c r="AF3330" t="str">
        <f t="shared" si="1745"/>
        <v>-19.036289699808-2.48236105139708i</v>
      </c>
      <c r="AG3330" t="e">
        <f t="shared" si="1746"/>
        <v>#DIV/0!</v>
      </c>
      <c r="AH3330" t="e">
        <f t="shared" si="1747"/>
        <v>#DIV/0!</v>
      </c>
      <c r="AI3330" t="e">
        <f t="shared" si="1748"/>
        <v>#DIV/0!</v>
      </c>
      <c r="AJ3330" t="e">
        <f t="shared" si="1749"/>
        <v>#DIV/0!</v>
      </c>
      <c r="AK3330"/>
      <c r="AL3330"/>
      <c r="AM3330"/>
      <c r="AN3330"/>
    </row>
    <row r="3331" spans="1:40" x14ac:dyDescent="0.3">
      <c r="A3331"/>
      <c r="B3331">
        <f t="shared" si="1750"/>
        <v>1397000</v>
      </c>
      <c r="C3331" s="186" t="str">
        <f t="shared" si="1718"/>
        <v>-0.000250936044671837+0.00221689288224226i</v>
      </c>
      <c r="D3331" s="158" t="str">
        <f t="shared" si="1719"/>
        <v>-7.53508858753957-0.835532485865481i</v>
      </c>
      <c r="E3331" t="str">
        <f t="shared" si="1720"/>
        <v>48.5228401492302-1137.19187737527i</v>
      </c>
      <c r="F3331" t="str">
        <f t="shared" si="1721"/>
        <v>0.982586705808315+0.111199391038609i</v>
      </c>
      <c r="G3331" t="str">
        <f t="shared" si="1716"/>
        <v>0.982586705808315+0.111199391038609i</v>
      </c>
      <c r="H3331" t="str">
        <f t="shared" si="1722"/>
        <v>11.5017402425118+1.64513589568067i</v>
      </c>
      <c r="I3331" t="str">
        <f t="shared" si="1723"/>
        <v>5486.00617133118i</v>
      </c>
      <c r="J3331" t="str">
        <f t="shared" si="1717"/>
        <v>-7453.24259615937+1169.82717836479i</v>
      </c>
      <c r="K3331" t="str">
        <f t="shared" si="1724"/>
        <v>0.112750451462589-0.718359500547627i</v>
      </c>
      <c r="L3331" t="str">
        <f t="shared" si="1725"/>
        <v>0.0290129055084131-0.152760179925826i</v>
      </c>
      <c r="M3331" t="str">
        <f t="shared" si="1726"/>
        <v>0.141763356971002-0.871119680473453i</v>
      </c>
      <c r="N3331" t="str">
        <f t="shared" si="1727"/>
        <v>-17.8587069710685i</v>
      </c>
      <c r="O3331" t="str">
        <f t="shared" si="1728"/>
        <v>0.547979918294144+0.836491487790727i</v>
      </c>
      <c r="P3331" t="str">
        <f t="shared" si="1729"/>
        <v>0.452020081705856-0.836491487790727i</v>
      </c>
      <c r="Q3331" t="str">
        <f t="shared" si="1730"/>
        <v>-0.452020081705856+18.6951984588592i</v>
      </c>
      <c r="R3331" t="str">
        <f t="shared" si="1731"/>
        <v>-0.0453017658868818-0.0230830806497136i</v>
      </c>
      <c r="S3331" t="str">
        <f t="shared" si="1732"/>
        <v>1.95980323413646i</v>
      </c>
      <c r="T3331" t="str">
        <f t="shared" si="1733"/>
        <v>0.0452382961111415-0.0887825472972037i</v>
      </c>
      <c r="U3331" t="e">
        <f t="shared" si="1734"/>
        <v>#DIV/0!</v>
      </c>
      <c r="V3331" t="str">
        <f t="shared" si="1735"/>
        <v>0.0000833333333333333-0.000189877049739794i</v>
      </c>
      <c r="W3331" t="e">
        <f t="shared" si="1736"/>
        <v>#DIV/0!</v>
      </c>
      <c r="X3331" t="e">
        <f t="shared" si="1737"/>
        <v>#DIV/0!</v>
      </c>
      <c r="Y3331" t="str">
        <f t="shared" si="1738"/>
        <v>0.00096+5.96877471440832i</v>
      </c>
      <c r="Z3331" t="e">
        <f t="shared" si="1739"/>
        <v>#DIV/0!</v>
      </c>
      <c r="AA3331" t="e">
        <f t="shared" si="1740"/>
        <v>#DIV/0!</v>
      </c>
      <c r="AB3331" t="str">
        <f t="shared" si="1741"/>
        <v>0.0258145596899534-0.0506624378822553i</v>
      </c>
      <c r="AC3331" t="str">
        <f t="shared" si="1742"/>
        <v>0.95952651194038-0.0296696482551985i</v>
      </c>
      <c r="AD3331" t="str">
        <f t="shared" si="1743"/>
        <v>0.0285087956251205-0.0519178900467671i</v>
      </c>
      <c r="AE3331" t="e">
        <f t="shared" si="1744"/>
        <v>#DIV/0!</v>
      </c>
      <c r="AF3331" t="str">
        <f t="shared" si="1745"/>
        <v>-19.0368288300514-2.48066838154615i</v>
      </c>
      <c r="AG3331" t="e">
        <f t="shared" si="1746"/>
        <v>#DIV/0!</v>
      </c>
      <c r="AH3331" t="e">
        <f t="shared" si="1747"/>
        <v>#DIV/0!</v>
      </c>
      <c r="AI3331" t="e">
        <f t="shared" si="1748"/>
        <v>#DIV/0!</v>
      </c>
      <c r="AJ3331" t="e">
        <f t="shared" si="1749"/>
        <v>#DIV/0!</v>
      </c>
      <c r="AK3331"/>
      <c r="AL3331"/>
      <c r="AM3331"/>
      <c r="AN3331"/>
    </row>
    <row r="3332" spans="1:40" x14ac:dyDescent="0.3">
      <c r="A3332"/>
      <c r="B3332">
        <f t="shared" si="1750"/>
        <v>1398000</v>
      </c>
      <c r="C3332" s="186" t="str">
        <f t="shared" si="1718"/>
        <v>-0.000250585757164557+0.00221536193299857i</v>
      </c>
      <c r="D3332" s="158" t="str">
        <f t="shared" si="1719"/>
        <v>-7.53527226021509-0.834963564857619i</v>
      </c>
      <c r="E3332" t="str">
        <f t="shared" si="1720"/>
        <v>48.4535733954414-1136.38138883189i</v>
      </c>
      <c r="F3332" t="str">
        <f t="shared" si="1721"/>
        <v>0.982611013401325+0.111123653001384i</v>
      </c>
      <c r="G3332" t="str">
        <f t="shared" si="1716"/>
        <v>0.982611013401325+0.111123653001384i</v>
      </c>
      <c r="H3332" t="str">
        <f t="shared" si="1722"/>
        <v>11.5020945803414+1.64401439354544i</v>
      </c>
      <c r="I3332" t="str">
        <f t="shared" si="1723"/>
        <v>5489.93316214816i</v>
      </c>
      <c r="J3332" t="str">
        <f t="shared" si="1717"/>
        <v>-7463.91820180387+1170.66456360341i</v>
      </c>
      <c r="K3332" t="str">
        <f t="shared" si="1724"/>
        <v>0.112593035830624-0.717870204378415i</v>
      </c>
      <c r="L3332" t="str">
        <f t="shared" si="1725"/>
        <v>0.0289728566019774-0.152658510239802i</v>
      </c>
      <c r="M3332" t="str">
        <f t="shared" si="1726"/>
        <v>0.141565892432601-0.870528714618217i</v>
      </c>
      <c r="N3332" t="str">
        <f t="shared" si="1727"/>
        <v>-17.8714905837894i</v>
      </c>
      <c r="O3332" t="str">
        <f t="shared" si="1728"/>
        <v>0.558628235231313+0.829418166428943i</v>
      </c>
      <c r="P3332" t="str">
        <f t="shared" si="1729"/>
        <v>0.441371764768687-0.829418166428943i</v>
      </c>
      <c r="Q3332" t="str">
        <f t="shared" si="1730"/>
        <v>-0.441371764768687+18.7009087502183i</v>
      </c>
      <c r="R3332" t="str">
        <f t="shared" si="1731"/>
        <v>-0.0448837919260656-0.0225422909628308i</v>
      </c>
      <c r="S3332" t="str">
        <f t="shared" si="1732"/>
        <v>1.96120609972998i</v>
      </c>
      <c r="T3332" t="str">
        <f t="shared" si="1733"/>
        <v>0.0442100785381918-0.0880263665044111i</v>
      </c>
      <c r="U3332" t="e">
        <f t="shared" si="1734"/>
        <v>#DIV/0!</v>
      </c>
      <c r="V3332" t="str">
        <f t="shared" si="1735"/>
        <v>0.0000833333333333333-0.000189741229246418i</v>
      </c>
      <c r="W3332" t="e">
        <f t="shared" si="1736"/>
        <v>#DIV/0!</v>
      </c>
      <c r="X3332" t="e">
        <f t="shared" si="1737"/>
        <v>#DIV/0!</v>
      </c>
      <c r="Y3332" t="str">
        <f t="shared" si="1738"/>
        <v>0.00096+5.9730472804172i</v>
      </c>
      <c r="Z3332" t="e">
        <f t="shared" si="1739"/>
        <v>#DIV/0!</v>
      </c>
      <c r="AA3332" t="e">
        <f t="shared" si="1740"/>
        <v>#DIV/0!</v>
      </c>
      <c r="AB3332" t="str">
        <f t="shared" si="1741"/>
        <v>0.02522782265092-0.0502309345788598i</v>
      </c>
      <c r="AC3332" t="str">
        <f t="shared" si="1742"/>
        <v>0.959843928314702-0.0290725311063016i</v>
      </c>
      <c r="AD3332" t="str">
        <f t="shared" si="1743"/>
        <v>0.0278427977043352-0.0514890728780131i</v>
      </c>
      <c r="AE3332" t="e">
        <f t="shared" si="1744"/>
        <v>#DIV/0!</v>
      </c>
      <c r="AF3332" t="str">
        <f t="shared" si="1745"/>
        <v>-19.0373668405565-2.47897795840306i</v>
      </c>
      <c r="AG3332" t="e">
        <f t="shared" si="1746"/>
        <v>#DIV/0!</v>
      </c>
      <c r="AH3332" t="e">
        <f t="shared" si="1747"/>
        <v>#DIV/0!</v>
      </c>
      <c r="AI3332" t="e">
        <f t="shared" si="1748"/>
        <v>#DIV/0!</v>
      </c>
      <c r="AJ3332" t="e">
        <f t="shared" si="1749"/>
        <v>#DIV/0!</v>
      </c>
      <c r="AK3332"/>
      <c r="AL3332"/>
      <c r="AM3332"/>
      <c r="AN3332"/>
    </row>
    <row r="3333" spans="1:40" x14ac:dyDescent="0.3">
      <c r="A3333"/>
      <c r="B3333">
        <f t="shared" si="1750"/>
        <v>1399000</v>
      </c>
      <c r="C3333" s="186" t="str">
        <f t="shared" si="1718"/>
        <v>-0.000250236196637686+0.00221383305871619i</v>
      </c>
      <c r="D3333" s="158" t="str">
        <f t="shared" si="1719"/>
        <v>-7.53545555170032-0.834395397567722i</v>
      </c>
      <c r="E3333" t="str">
        <f t="shared" si="1720"/>
        <v>48.3844547645247-1135.57205264569i</v>
      </c>
      <c r="F3333" t="str">
        <f t="shared" si="1721"/>
        <v>0.982635270546881+0.111048015350158i</v>
      </c>
      <c r="G3333" t="str">
        <f t="shared" ref="G3333:G3396" si="1751">IF($C$11=$C$7,$C$24,F3333)</f>
        <v>0.982635270546881+0.111048015350158i</v>
      </c>
      <c r="H3333" t="str">
        <f t="shared" si="1722"/>
        <v>11.5024481826959+1.64289438006179i</v>
      </c>
      <c r="I3333" t="str">
        <f t="shared" si="1723"/>
        <v>5493.86015296515i</v>
      </c>
      <c r="J3333" t="str">
        <f t="shared" ref="J3333:J3396" si="1752">IMSUM(COMPLEX(0,2*PI()*B3333*$C$113*$C$112),COMPLEX(0,2*PI()*B3333*$C$113*$C$111),COMPLEX(0,2*PI()*B3333*$C$28*10^-12*$C$111),COMPLEX(-1*2*PI()*B3333*2*PI()*B3333*$C$113*$C$112*$C$28*10^-12*$C$111,0),COMPLEX(1,0))</f>
        <v>-7474.60144652218+1171.50194884204i</v>
      </c>
      <c r="K3333" t="str">
        <f t="shared" si="1724"/>
        <v>0.112435946964882-0.717381556774618i</v>
      </c>
      <c r="L3333" t="str">
        <f t="shared" si="1725"/>
        <v>0.0289328895696417-0.152556970372335i</v>
      </c>
      <c r="M3333" t="str">
        <f t="shared" si="1726"/>
        <v>0.141368836534524-0.869938527146953i</v>
      </c>
      <c r="N3333" t="str">
        <f t="shared" si="1727"/>
        <v>-17.8842741965103i</v>
      </c>
      <c r="O3333" t="str">
        <f t="shared" si="1728"/>
        <v>0.569185261964203+0.822209302770737i</v>
      </c>
      <c r="P3333" t="str">
        <f t="shared" si="1729"/>
        <v>0.430814738035797-0.822209302770737i</v>
      </c>
      <c r="Q3333" t="str">
        <f t="shared" si="1730"/>
        <v>-0.430814738035797+18.706483499281i</v>
      </c>
      <c r="R3333" t="str">
        <f t="shared" si="1731"/>
        <v>-0.0444599834364086-0.0220063125137542i</v>
      </c>
      <c r="S3333" t="str">
        <f t="shared" si="1732"/>
        <v>1.96260896532349i</v>
      </c>
      <c r="T3333" t="str">
        <f t="shared" si="1733"/>
        <v>0.0431897862332045-0.0872575620904294i</v>
      </c>
      <c r="U3333" t="e">
        <f t="shared" si="1734"/>
        <v>#DIV/0!</v>
      </c>
      <c r="V3333" t="str">
        <f t="shared" si="1735"/>
        <v>0.0000833333333333333-0.00018960560292101i</v>
      </c>
      <c r="W3333" t="e">
        <f t="shared" si="1736"/>
        <v>#DIV/0!</v>
      </c>
      <c r="X3333" t="e">
        <f t="shared" si="1737"/>
        <v>#DIV/0!</v>
      </c>
      <c r="Y3333" t="str">
        <f t="shared" si="1738"/>
        <v>0.00096+5.97731984642608i</v>
      </c>
      <c r="Z3333" t="e">
        <f t="shared" si="1739"/>
        <v>#DIV/0!</v>
      </c>
      <c r="AA3333" t="e">
        <f t="shared" si="1740"/>
        <v>#DIV/0!</v>
      </c>
      <c r="AB3333" t="str">
        <f t="shared" si="1741"/>
        <v>0.0246456080479741-0.0497922277941066i</v>
      </c>
      <c r="AC3333" t="str">
        <f t="shared" si="1742"/>
        <v>0.960167943624857-0.0284792332776105i</v>
      </c>
      <c r="AD3333" t="str">
        <f t="shared" si="1743"/>
        <v>0.0271822427606139-0.0510515880966237i</v>
      </c>
      <c r="AE3333" t="e">
        <f t="shared" si="1744"/>
        <v>#DIV/0!</v>
      </c>
      <c r="AF3333" t="str">
        <f t="shared" si="1745"/>
        <v>-19.0379037343962-2.47728977762951i</v>
      </c>
      <c r="AG3333" t="e">
        <f t="shared" si="1746"/>
        <v>#DIV/0!</v>
      </c>
      <c r="AH3333" t="e">
        <f t="shared" si="1747"/>
        <v>#DIV/0!</v>
      </c>
      <c r="AI3333" t="e">
        <f t="shared" si="1748"/>
        <v>#DIV/0!</v>
      </c>
      <c r="AJ3333" t="e">
        <f t="shared" si="1749"/>
        <v>#DIV/0!</v>
      </c>
      <c r="AK3333"/>
      <c r="AL3333"/>
      <c r="AM3333"/>
      <c r="AN3333"/>
    </row>
    <row r="3334" spans="1:40" x14ac:dyDescent="0.3">
      <c r="A3334"/>
      <c r="B3334">
        <f t="shared" si="1750"/>
        <v>1400000</v>
      </c>
      <c r="C3334" s="186" t="str">
        <f t="shared" ref="C3334:C3397" si="1753">IMPRODUCT(COMPLEX(-1,0),IMDIV(IMPRODUCT(G3334,COMPLEX($C$100+$C$101,0)),COMPLEX($C$100,2*PI()*B3334*$C$103*$C$102*(2*$C$100+$C$101))))</f>
        <v>-0.000249887361097691+0.00221230625526028i</v>
      </c>
      <c r="D3334" s="158" t="str">
        <f t="shared" ref="D3334:D3397" si="1754">IMPRODUCT(COMPLEX($C$106,0),IMSUB(C3334,G3334))</f>
        <v>-7.53563846304058-0.833827982544001i</v>
      </c>
      <c r="E3334" t="str">
        <f t="shared" ref="E3334:E3397" si="1755">IMDIV(COMPLEX($C$20*10^3,0),COMPLEX(1,2*PI()*B3334*$C$20*1000*$C$29*10^-12))</f>
        <v>48.3154838346993-1134.76386636529i</v>
      </c>
      <c r="F3334" t="str">
        <f t="shared" ref="F3334:F3397" si="1756">IMDIV(COMPLEX($C$22*1000,0),IMSUM(COMPLEX($C$22*1000,0),E3334))</f>
        <v>0.982659477383325+0.110972477891434i</v>
      </c>
      <c r="G3334" t="str">
        <f t="shared" si="1751"/>
        <v>0.982659477383325+0.110972477891434i</v>
      </c>
      <c r="H3334" t="str">
        <f t="shared" ref="H3334:H3397" si="1757">IMPRODUCT(COMPLEX($C$108,0),IMPRODUCT(COMPLEX(-1,0),D3334),IMDIV(COMPLEX(0,2*PI()*B3334*$C$109*$C$110),COMPLEX(1,2*PI()*B3334*$C$109*$C$110)))</f>
        <v>11.5028010515926+1.6417758523539i</v>
      </c>
      <c r="I3334" t="str">
        <f t="shared" ref="I3334:I3397" si="1758">COMPLEX(0,2*PI()*B3334*$C$113*$C$112*$C$114)</f>
        <v>5497.78714378214i</v>
      </c>
      <c r="J3334" t="str">
        <f t="shared" si="1752"/>
        <v>-7485.2923303143+1172.33933408068i</v>
      </c>
      <c r="K3334" t="str">
        <f t="shared" ref="K3334:K3397" si="1759">IMDIV(I3334,J3334)</f>
        <v>0.112279183969063-0.716893556486044i</v>
      </c>
      <c r="L3334" t="str">
        <f t="shared" ref="L3334:L3397" si="1760">IMDIV(COMPLEX($C$117,0),COMPLEX(1,2*PI()*B3334*$C$115*$C$116))</f>
        <v>0.0288930041911516-0.152455560086986i</v>
      </c>
      <c r="M3334" t="str">
        <f t="shared" ref="M3334:M3397" si="1761">IMSUM(K3334,L3334)</f>
        <v>0.141172188160215-0.86934911657303i</v>
      </c>
      <c r="N3334" t="str">
        <f t="shared" ref="N3334:N3397" si="1762">COMPLEX(0,-2*PI()*B3334*$C$43)</f>
        <v>-17.8970578092312i</v>
      </c>
      <c r="O3334" t="str">
        <f t="shared" ref="O3334:O3397" si="1763">IMEXP(N3334)</f>
        <v>0.579649273279033+0.814866074878006i</v>
      </c>
      <c r="P3334" t="str">
        <f t="shared" ref="P3334:P3397" si="1764">IMSUB(COMPLEX(1,0),O3334)</f>
        <v>0.420350726720967-0.814866074878006i</v>
      </c>
      <c r="Q3334" t="str">
        <f t="shared" ref="Q3334:Q3397" si="1765">IMSUM(COMPLEX(0,2*PI()*B3334*$C$43),O3334,COMPLEX(-1,0))</f>
        <v>-0.420350726720967+18.7119238841092i</v>
      </c>
      <c r="R3334" t="str">
        <f t="shared" ref="R3334:R3397" si="1766">IMDIV(P3334,Q3334)</f>
        <v>-0.0440303840875203-0.0214752114887146i</v>
      </c>
      <c r="S3334" t="str">
        <f t="shared" ref="S3334:S3397" si="1767">IMDIV(COMPLEX(0,2*PI()*B3334*$C$123),COMPLEX($C$124,0))</f>
        <v>1.964011830917i</v>
      </c>
      <c r="T3334" t="str">
        <f t="shared" ref="T3334:T3397" si="1768">IMPRODUCT(R3334,S3334)</f>
        <v>0.0421775694352802-0.0864761952677095i</v>
      </c>
      <c r="U3334" t="e">
        <f t="shared" ref="U3334:U3397" si="1769">IMDIV(COMPLEX(1,2*PI()*B3334*$C$16*10^-3*$C$15*10^-6),COMPLEX(0,2*PI()*B3334*$C$15*10^-6))</f>
        <v>#DIV/0!</v>
      </c>
      <c r="V3334" t="str">
        <f t="shared" ref="V3334:V3397" si="1770">IMSUM(COMPLEX($C$18*10^-3,0),IMDIV(COMPLEX(1,0),COMPLEX(0,2*PI()*B3334*($C$17*1*10^-6))))</f>
        <v>0.0000833333333333333-0.000189470170347495i</v>
      </c>
      <c r="W3334" t="e">
        <f t="shared" ref="W3334:W3397" si="1771">IMDIV(IMPRODUCT(U3334,V3334),IMSUM(U3334,V3334))</f>
        <v>#DIV/0!</v>
      </c>
      <c r="X3334" t="e">
        <f t="shared" ref="X3334:X3397" si="1772">IMDIV(IMPRODUCT(COMPLEX($C$19,0),W3334),IMSUM(COMPLEX($C$19,0),W3334))</f>
        <v>#DIV/0!</v>
      </c>
      <c r="Y3334" t="str">
        <f t="shared" ref="Y3334:Y3397" si="1773">COMPLEX($C$13*10^-3,2*PI()*B3334*$C$12*0.000001)</f>
        <v>0.00096+5.98159241243497i</v>
      </c>
      <c r="Z3334" t="e">
        <f t="shared" ref="Z3334:Z3397" si="1774">IMPRODUCT(COMPLEX($C$6,0),IMDIV(X3334,IMSUM(X3334,Y3334)))</f>
        <v>#DIV/0!</v>
      </c>
      <c r="AA3334" t="e">
        <f t="shared" ref="AA3334:AA3397" si="1775">IMDIV(COMPLEX($C$6,0),IMSUM(X3334,Y3334))</f>
        <v>#DIV/0!</v>
      </c>
      <c r="AB3334" t="str">
        <f t="shared" ref="AB3334:AB3397" si="1776">IMPRODUCT(COMPLEX($C$119,0),T3334)</f>
        <v>0.0240680016128203-0.0493463524579689i</v>
      </c>
      <c r="AC3334" t="str">
        <f t="shared" ref="AC3334:AC3397" si="1777">IMSUM(COMPLEX(1,0),IMPRODUCT(AB3334,M3334))</f>
        <v>0.960498524536889-0.0278898284940003i</v>
      </c>
      <c r="AD3334" t="str">
        <f t="shared" ref="AD3334:AD3397" si="1778">IMDIV(AB3334,AC3334)</f>
        <v>0.0265272457948176-0.0506055042049848i</v>
      </c>
      <c r="AE3334" t="e">
        <f t="shared" ref="AE3334:AE3397" si="1779">IMPRODUCT(AD3334,AA3334,X3334)</f>
        <v>#DIV/0!</v>
      </c>
      <c r="AF3334" t="str">
        <f t="shared" ref="AF3334:AF3397" si="1780">IMSUB(D3334,H3334)</f>
        <v>-19.0384395146332-2.4756038348979i</v>
      </c>
      <c r="AG3334" t="e">
        <f t="shared" ref="AG3334:AG3397" si="1781">IMSUM(COMPLEX(1,0),IMPRODUCT(AD3334,AA3334,COMPLEX($C$127,0)))</f>
        <v>#DIV/0!</v>
      </c>
      <c r="AH3334" t="e">
        <f t="shared" ref="AH3334:AH3397" si="1782">IMDIV(IMPRODUCT(AE3334,AF3334),AG3334)</f>
        <v>#DIV/0!</v>
      </c>
      <c r="AI3334" t="e">
        <f t="shared" ref="AI3334:AI3397" si="1783">20*LOG10(IMABS(AH3334))</f>
        <v>#DIV/0!</v>
      </c>
      <c r="AJ3334" t="e">
        <f t="shared" ref="AJ3334:AJ3397" si="1784">IMARGUMENT(AH3334)*180/PI()</f>
        <v>#DIV/0!</v>
      </c>
      <c r="AK3334"/>
      <c r="AL3334"/>
      <c r="AM3334"/>
      <c r="AN3334"/>
    </row>
    <row r="3335" spans="1:40" x14ac:dyDescent="0.3">
      <c r="A3335"/>
      <c r="B3335">
        <f t="shared" si="1750"/>
        <v>1401000</v>
      </c>
      <c r="C3335" s="186" t="str">
        <f t="shared" si="1753"/>
        <v>-0.000249539248557801+0.00221078151850673i</v>
      </c>
      <c r="D3335" s="158" t="str">
        <f t="shared" si="1754"/>
        <v>-7.53582099527765-0.83326131833826i</v>
      </c>
      <c r="E3335" t="str">
        <f t="shared" si="1755"/>
        <v>48.2466601856851-1133.95682754623i</v>
      </c>
      <c r="F3335" t="str">
        <f t="shared" si="1756"/>
        <v>0.982683634048526+0.110897040432193i</v>
      </c>
      <c r="G3335" t="str">
        <f t="shared" si="1751"/>
        <v>0.982683634048526+0.110897040432193i</v>
      </c>
      <c r="H3335" t="str">
        <f t="shared" si="1757"/>
        <v>11.5031531890416+1.64065880755305i</v>
      </c>
      <c r="I3335" t="str">
        <f t="shared" si="1758"/>
        <v>5501.71413459912i</v>
      </c>
      <c r="J3335" t="str">
        <f t="shared" si="1752"/>
        <v>-7495.99085318022+1173.17671931931i</v>
      </c>
      <c r="K3335" t="str">
        <f t="shared" si="1759"/>
        <v>0.112122745949909-0.716406202265602i</v>
      </c>
      <c r="L3335" t="str">
        <f t="shared" si="1760"/>
        <v>0.0288532002469836-0.152354279147848i</v>
      </c>
      <c r="M3335" t="str">
        <f t="shared" si="1761"/>
        <v>0.140975946196893-0.86876048141345i</v>
      </c>
      <c r="N3335" t="str">
        <f t="shared" si="1762"/>
        <v>-17.909841421952i</v>
      </c>
      <c r="O3335" t="str">
        <f t="shared" si="1763"/>
        <v>0.590018559162392+0.807389682770305i</v>
      </c>
      <c r="P3335" t="str">
        <f t="shared" si="1764"/>
        <v>0.409981440837608-0.807389682770305i</v>
      </c>
      <c r="Q3335" t="str">
        <f t="shared" si="1765"/>
        <v>-0.409981440837608+18.7172311047223i</v>
      </c>
      <c r="R3335" t="str">
        <f t="shared" si="1766"/>
        <v>-0.0435950382579685-0.0209490539516984i</v>
      </c>
      <c r="S3335" t="str">
        <f t="shared" si="1767"/>
        <v>1.96541469651052i</v>
      </c>
      <c r="T3335" t="str">
        <f t="shared" si="1768"/>
        <v>0.0411735785146598-0.0856823288871497i</v>
      </c>
      <c r="U3335" t="e">
        <f t="shared" si="1769"/>
        <v>#DIV/0!</v>
      </c>
      <c r="V3335" t="str">
        <f t="shared" si="1770"/>
        <v>0.0000833333333333333-0.000189334931110987i</v>
      </c>
      <c r="W3335" t="e">
        <f t="shared" si="1771"/>
        <v>#DIV/0!</v>
      </c>
      <c r="X3335" t="e">
        <f t="shared" si="1772"/>
        <v>#DIV/0!</v>
      </c>
      <c r="Y3335" t="str">
        <f t="shared" si="1773"/>
        <v>0.00096+5.98586497844385i</v>
      </c>
      <c r="Z3335" t="e">
        <f t="shared" si="1774"/>
        <v>#DIV/0!</v>
      </c>
      <c r="AA3335" t="e">
        <f t="shared" si="1775"/>
        <v>#DIV/0!</v>
      </c>
      <c r="AB3335" t="str">
        <f t="shared" si="1776"/>
        <v>0.0234950891519961-0.0488933444353754i</v>
      </c>
      <c r="AC3335" t="str">
        <f t="shared" si="1777"/>
        <v>0.960835636974593-0.0273043904570477i</v>
      </c>
      <c r="AD3335" t="str">
        <f t="shared" si="1778"/>
        <v>0.0258779209603761-0.0501508912897772i</v>
      </c>
      <c r="AE3335" t="e">
        <f t="shared" si="1779"/>
        <v>#DIV/0!</v>
      </c>
      <c r="AF3335" t="str">
        <f t="shared" si="1780"/>
        <v>-19.0389741843193-2.47392012589131i</v>
      </c>
      <c r="AG3335" t="e">
        <f t="shared" si="1781"/>
        <v>#DIV/0!</v>
      </c>
      <c r="AH3335" t="e">
        <f t="shared" si="1782"/>
        <v>#DIV/0!</v>
      </c>
      <c r="AI3335" t="e">
        <f t="shared" si="1783"/>
        <v>#DIV/0!</v>
      </c>
      <c r="AJ3335" t="e">
        <f t="shared" si="1784"/>
        <v>#DIV/0!</v>
      </c>
      <c r="AK3335"/>
      <c r="AL3335"/>
      <c r="AM3335"/>
      <c r="AN3335"/>
    </row>
    <row r="3336" spans="1:40" x14ac:dyDescent="0.3">
      <c r="A3336"/>
      <c r="B3336">
        <f t="shared" si="1750"/>
        <v>1402000</v>
      </c>
      <c r="C3336" s="186" t="str">
        <f t="shared" si="1753"/>
        <v>-0.000249191857038004+0.00220925884434215i</v>
      </c>
      <c r="D3336" s="158" t="str">
        <f t="shared" si="1754"/>
        <v>-7.53600314944973-0.832695403505953i</v>
      </c>
      <c r="E3336" t="str">
        <f t="shared" si="1755"/>
        <v>48.1779833986949-1133.15093375101i</v>
      </c>
      <c r="F3336" t="str">
        <f t="shared" si="1756"/>
        <v>0.982707740679883+0.110821702779901i</v>
      </c>
      <c r="G3336" t="str">
        <f t="shared" si="1751"/>
        <v>0.982707740679883+0.110821702779901i</v>
      </c>
      <c r="H3336" t="str">
        <f t="shared" si="1757"/>
        <v>11.5035045970465+1.63954324279779i</v>
      </c>
      <c r="I3336" t="str">
        <f t="shared" si="1758"/>
        <v>5505.64112541611i</v>
      </c>
      <c r="J3336" t="str">
        <f t="shared" si="1752"/>
        <v>-7506.69701511995+1174.01410455793i</v>
      </c>
      <c r="K3336" t="str">
        <f t="shared" si="1759"/>
        <v>0.111966632017194-0.715919492869289i</v>
      </c>
      <c r="L3336" t="str">
        <f t="shared" si="1760"/>
        <v>0.0288134775183417-0.152253127319555i</v>
      </c>
      <c r="M3336" t="str">
        <f t="shared" si="1761"/>
        <v>0.140780109535536-0.868172620188844i</v>
      </c>
      <c r="N3336" t="str">
        <f t="shared" si="1762"/>
        <v>-17.9226250346729i</v>
      </c>
      <c r="O3336" t="str">
        <f t="shared" si="1763"/>
        <v>0.600291425081003+0.799781348228514i</v>
      </c>
      <c r="P3336" t="str">
        <f t="shared" si="1764"/>
        <v>0.399708574918997-0.799781348228514i</v>
      </c>
      <c r="Q3336" t="str">
        <f t="shared" si="1765"/>
        <v>-0.399708574918997+18.7224063829014i</v>
      </c>
      <c r="R3336" t="str">
        <f t="shared" si="1766"/>
        <v>-0.0431539910434594-0.0204279058383348i</v>
      </c>
      <c r="S3336" t="str">
        <f t="shared" si="1767"/>
        <v>1.96681756210403i</v>
      </c>
      <c r="T3336" t="str">
        <f t="shared" si="1768"/>
        <v>0.0401779639598443-0.084876027459156i</v>
      </c>
      <c r="U3336" t="e">
        <f t="shared" si="1769"/>
        <v>#DIV/0!</v>
      </c>
      <c r="V3336" t="str">
        <f t="shared" si="1770"/>
        <v>0.0000833333333333333-0.000189199884797783i</v>
      </c>
      <c r="W3336" t="e">
        <f t="shared" si="1771"/>
        <v>#DIV/0!</v>
      </c>
      <c r="X3336" t="e">
        <f t="shared" si="1772"/>
        <v>#DIV/0!</v>
      </c>
      <c r="Y3336" t="str">
        <f t="shared" si="1773"/>
        <v>0.00096+5.99013754445273i</v>
      </c>
      <c r="Z3336" t="e">
        <f t="shared" si="1774"/>
        <v>#DIV/0!</v>
      </c>
      <c r="AA3336" t="e">
        <f t="shared" si="1775"/>
        <v>#DIV/0!</v>
      </c>
      <c r="AB3336" t="str">
        <f t="shared" si="1776"/>
        <v>0.0229269565395226-0.0484332405382281i</v>
      </c>
      <c r="AC3336" t="str">
        <f t="shared" si="1777"/>
        <v>0.96117924611064-0.0267229928400058i</v>
      </c>
      <c r="AD3336" t="str">
        <f t="shared" si="1778"/>
        <v>0.0252343815399701-0.0496878210118116i</v>
      </c>
      <c r="AE3336" t="e">
        <f t="shared" si="1779"/>
        <v>#DIV/0!</v>
      </c>
      <c r="AF3336" t="str">
        <f t="shared" si="1780"/>
        <v>-19.0395077464962-2.47223864630374i</v>
      </c>
      <c r="AG3336" t="e">
        <f t="shared" si="1781"/>
        <v>#DIV/0!</v>
      </c>
      <c r="AH3336" t="e">
        <f t="shared" si="1782"/>
        <v>#DIV/0!</v>
      </c>
      <c r="AI3336" t="e">
        <f t="shared" si="1783"/>
        <v>#DIV/0!</v>
      </c>
      <c r="AJ3336" t="e">
        <f t="shared" si="1784"/>
        <v>#DIV/0!</v>
      </c>
      <c r="AK3336"/>
      <c r="AL3336"/>
      <c r="AM3336"/>
      <c r="AN3336"/>
    </row>
    <row r="3337" spans="1:40" x14ac:dyDescent="0.3">
      <c r="A3337"/>
      <c r="B3337">
        <f t="shared" si="1750"/>
        <v>1403000</v>
      </c>
      <c r="C3337" s="186" t="str">
        <f t="shared" si="1753"/>
        <v>-0.000248845184564983+0.00220773822866383i</v>
      </c>
      <c r="D3337" s="158" t="str">
        <f t="shared" si="1754"/>
        <v>-7.53618492659154-0.832130236606i</v>
      </c>
      <c r="E3337" t="str">
        <f t="shared" si="1755"/>
        <v>48.1094530564266-1132.34618254896i</v>
      </c>
      <c r="F3337" t="str">
        <f t="shared" si="1756"/>
        <v>0.982731797414331+0.11074646474249i</v>
      </c>
      <c r="G3337" t="str">
        <f t="shared" si="1751"/>
        <v>0.982731797414331+0.11074646474249i</v>
      </c>
      <c r="H3337" t="str">
        <f t="shared" si="1757"/>
        <v>11.503855277604+1.63842915523359i</v>
      </c>
      <c r="I3337" t="str">
        <f t="shared" si="1758"/>
        <v>5509.5681162331i</v>
      </c>
      <c r="J3337" t="str">
        <f t="shared" si="1752"/>
        <v>-7517.41081613349+1174.85148979656i</v>
      </c>
      <c r="K3337" t="str">
        <f t="shared" si="1759"/>
        <v>0.111810841283717-0.715433427056172i</v>
      </c>
      <c r="L3337" t="str">
        <f t="shared" si="1760"/>
        <v>0.0287738357871547-0.152152104367273i</v>
      </c>
      <c r="M3337" t="str">
        <f t="shared" si="1761"/>
        <v>0.140584677070872-0.867585531423445i</v>
      </c>
      <c r="N3337" t="str">
        <f t="shared" si="1762"/>
        <v>-17.9354086473938i</v>
      </c>
      <c r="O3337" t="str">
        <f t="shared" si="1763"/>
        <v>0.610466192258143+0.79204231459553i</v>
      </c>
      <c r="P3337" t="str">
        <f t="shared" si="1764"/>
        <v>0.389533807741857-0.79204231459553i</v>
      </c>
      <c r="Q3337" t="str">
        <f t="shared" si="1765"/>
        <v>-0.389533807741857+18.7274509619893i</v>
      </c>
      <c r="R3337" t="str">
        <f t="shared" si="1766"/>
        <v>-0.0427072882650615-0.0199118329495296i</v>
      </c>
      <c r="S3337" t="str">
        <f t="shared" si="1767"/>
        <v>1.96822042769753i</v>
      </c>
      <c r="T3337" t="str">
        <f t="shared" si="1768"/>
        <v>0.0391908763641649-0.084057357174861i</v>
      </c>
      <c r="U3337" t="e">
        <f t="shared" si="1769"/>
        <v>#DIV/0!</v>
      </c>
      <c r="V3337" t="str">
        <f t="shared" si="1770"/>
        <v>0.0000833333333333333-0.000189065030995361i</v>
      </c>
      <c r="W3337" t="e">
        <f t="shared" si="1771"/>
        <v>#DIV/0!</v>
      </c>
      <c r="X3337" t="e">
        <f t="shared" si="1772"/>
        <v>#DIV/0!</v>
      </c>
      <c r="Y3337" t="str">
        <f t="shared" si="1773"/>
        <v>0.00096+5.99441011046161i</v>
      </c>
      <c r="Z3337" t="e">
        <f t="shared" si="1774"/>
        <v>#DIV/0!</v>
      </c>
      <c r="AA3337" t="e">
        <f t="shared" si="1775"/>
        <v>#DIV/0!</v>
      </c>
      <c r="AB3337" t="str">
        <f t="shared" si="1776"/>
        <v>0.0223636897092407-0.0479660785375108i</v>
      </c>
      <c r="AC3337" t="str">
        <f t="shared" si="1777"/>
        <v>0.961529316357622-0.0261457092825327i</v>
      </c>
      <c r="AD3337" t="str">
        <f t="shared" si="1778"/>
        <v>0.0245967399223775-0.049216366595526i</v>
      </c>
      <c r="AE3337" t="e">
        <f t="shared" si="1779"/>
        <v>#DIV/0!</v>
      </c>
      <c r="AF3337" t="str">
        <f t="shared" si="1780"/>
        <v>-19.0400402041955-2.47055939183959i</v>
      </c>
      <c r="AG3337" t="e">
        <f t="shared" si="1781"/>
        <v>#DIV/0!</v>
      </c>
      <c r="AH3337" t="e">
        <f t="shared" si="1782"/>
        <v>#DIV/0!</v>
      </c>
      <c r="AI3337" t="e">
        <f t="shared" si="1783"/>
        <v>#DIV/0!</v>
      </c>
      <c r="AJ3337" t="e">
        <f t="shared" si="1784"/>
        <v>#DIV/0!</v>
      </c>
      <c r="AK3337"/>
      <c r="AL3337"/>
      <c r="AM3337"/>
      <c r="AN3337"/>
    </row>
    <row r="3338" spans="1:40" x14ac:dyDescent="0.3">
      <c r="A3338"/>
      <c r="B3338">
        <f t="shared" si="1750"/>
        <v>1404000</v>
      </c>
      <c r="C3338" s="186" t="str">
        <f t="shared" si="1753"/>
        <v>-0.000248499229172118+0.00220621966737967i</v>
      </c>
      <c r="D3338" s="158" t="str">
        <f t="shared" si="1754"/>
        <v>-7.53636632773417-0.831565816200939i</v>
      </c>
      <c r="E3338" t="str">
        <f t="shared" si="1755"/>
        <v>48.0410687430598-1131.5425715163i</v>
      </c>
      <c r="F3338" t="str">
        <f t="shared" si="1756"/>
        <v>0.982755804388328+0.110671326128372i</v>
      </c>
      <c r="G3338" t="str">
        <f t="shared" si="1751"/>
        <v>0.982755804388328+0.110671326128372i</v>
      </c>
      <c r="H3338" t="str">
        <f t="shared" si="1757"/>
        <v>11.5042052327039+1.6373165420131i</v>
      </c>
      <c r="I3338" t="str">
        <f t="shared" si="1758"/>
        <v>5513.49510705009i</v>
      </c>
      <c r="J3338" t="str">
        <f t="shared" si="1752"/>
        <v>-7528.13225622083+1175.68887503519i</v>
      </c>
      <c r="K3338" t="str">
        <f t="shared" si="1759"/>
        <v>0.111655372865282-0.714948003588394i</v>
      </c>
      <c r="L3338" t="str">
        <f t="shared" si="1760"/>
        <v>0.0287342748360731-0.152051210056697i</v>
      </c>
      <c r="M3338" t="str">
        <f t="shared" si="1761"/>
        <v>0.140389647701355-0.866999213645091i</v>
      </c>
      <c r="N3338" t="str">
        <f t="shared" si="1762"/>
        <v>-17.9481922601147i</v>
      </c>
      <c r="O3338" t="str">
        <f t="shared" si="1763"/>
        <v>0.620541197948335+0.784173846572841i</v>
      </c>
      <c r="P3338" t="str">
        <f t="shared" si="1764"/>
        <v>0.379458802051665-0.784173846572841i</v>
      </c>
      <c r="Q3338" t="str">
        <f t="shared" si="1765"/>
        <v>-0.379458802051665+18.7323661066875i</v>
      </c>
      <c r="R3338" t="str">
        <f t="shared" si="1766"/>
        <v>-0.0422549764773967-0.0194009009447604i</v>
      </c>
      <c r="S3338" t="str">
        <f t="shared" si="1767"/>
        <v>1.96962329329105i</v>
      </c>
      <c r="T3338" t="str">
        <f t="shared" si="1768"/>
        <v>0.0382124664116324-0.0832263859273459i</v>
      </c>
      <c r="U3338" t="e">
        <f t="shared" si="1769"/>
        <v>#DIV/0!</v>
      </c>
      <c r="V3338" t="str">
        <f t="shared" si="1770"/>
        <v>0.0000833333333333333-0.000188930369292374i</v>
      </c>
      <c r="W3338" t="e">
        <f t="shared" si="1771"/>
        <v>#DIV/0!</v>
      </c>
      <c r="X3338" t="e">
        <f t="shared" si="1772"/>
        <v>#DIV/0!</v>
      </c>
      <c r="Y3338" t="str">
        <f t="shared" si="1773"/>
        <v>0.00096+5.99868267647049i</v>
      </c>
      <c r="Z3338" t="e">
        <f t="shared" si="1774"/>
        <v>#DIV/0!</v>
      </c>
      <c r="AA3338" t="e">
        <f t="shared" si="1775"/>
        <v>#DIV/0!</v>
      </c>
      <c r="AB3338" t="str">
        <f t="shared" si="1776"/>
        <v>0.0218053746467361-0.0474918971753986i</v>
      </c>
      <c r="AC3338" t="str">
        <f t="shared" si="1777"/>
        <v>0.961885811359067-0.02557261338508i</v>
      </c>
      <c r="AD3338" t="str">
        <f t="shared" si="1778"/>
        <v>0.0239651075793856-0.0487366028180651i</v>
      </c>
      <c r="AE3338" t="e">
        <f t="shared" si="1779"/>
        <v>#DIV/0!</v>
      </c>
      <c r="AF3338" t="str">
        <f t="shared" si="1780"/>
        <v>-19.0405715604381-2.46888235821404i</v>
      </c>
      <c r="AG3338" t="e">
        <f t="shared" si="1781"/>
        <v>#DIV/0!</v>
      </c>
      <c r="AH3338" t="e">
        <f t="shared" si="1782"/>
        <v>#DIV/0!</v>
      </c>
      <c r="AI3338" t="e">
        <f t="shared" si="1783"/>
        <v>#DIV/0!</v>
      </c>
      <c r="AJ3338" t="e">
        <f t="shared" si="1784"/>
        <v>#DIV/0!</v>
      </c>
      <c r="AK3338"/>
      <c r="AL3338"/>
      <c r="AM3338"/>
      <c r="AN3338"/>
    </row>
    <row r="3339" spans="1:40" x14ac:dyDescent="0.3">
      <c r="A3339"/>
      <c r="B3339">
        <f t="shared" si="1750"/>
        <v>1405000</v>
      </c>
      <c r="C3339" s="186" t="str">
        <f t="shared" si="1753"/>
        <v>-0.00024815398889946+0.00220470315640828i</v>
      </c>
      <c r="D3339" s="158" t="str">
        <f t="shared" si="1754"/>
        <v>-7.53654735390551-0.831002140856874i</v>
      </c>
      <c r="E3339" t="str">
        <f t="shared" si="1755"/>
        <v>47.972830044248-1130.74009823609i</v>
      </c>
      <c r="F3339" t="str">
        <f t="shared" si="1756"/>
        <v>0.982779761737906+0.110596286746435i</v>
      </c>
      <c r="G3339" t="str">
        <f t="shared" si="1751"/>
        <v>0.982779761737906+0.110596286746435i</v>
      </c>
      <c r="H3339" t="str">
        <f t="shared" si="1757"/>
        <v>11.5045544643295+1.63620540029607i</v>
      </c>
      <c r="I3339" t="str">
        <f t="shared" si="1758"/>
        <v>5517.42209786707i</v>
      </c>
      <c r="J3339" t="str">
        <f t="shared" si="1752"/>
        <v>-7538.86133538198+1176.52626027381i</v>
      </c>
      <c r="K3339" t="str">
        <f t="shared" si="1759"/>
        <v>0.111500225880687-0.71446322123115i</v>
      </c>
      <c r="L3339" t="str">
        <f t="shared" si="1760"/>
        <v>0.0286947944484669-0.15195044415406i</v>
      </c>
      <c r="M3339" t="str">
        <f t="shared" si="1761"/>
        <v>0.140195020329154-0.86641366538521i</v>
      </c>
      <c r="N3339" t="str">
        <f t="shared" si="1762"/>
        <v>-17.9609758728356i</v>
      </c>
      <c r="O3339" t="str">
        <f t="shared" si="1763"/>
        <v>0.630514795708974+0.776177230013913i</v>
      </c>
      <c r="P3339" t="str">
        <f t="shared" si="1764"/>
        <v>0.369485204291026-0.776177230013913i</v>
      </c>
      <c r="Q3339" t="str">
        <f t="shared" si="1765"/>
        <v>-0.369485204291026+18.7371531028495i</v>
      </c>
      <c r="R3339" t="str">
        <f t="shared" si="1766"/>
        <v>-0.0417971029768452-0.0188951753350946i</v>
      </c>
      <c r="S3339" t="str">
        <f t="shared" si="1767"/>
        <v>1.97102615888456i</v>
      </c>
      <c r="T3339" t="str">
        <f t="shared" si="1768"/>
        <v>0.0372428848621818-0.0823831833329536i</v>
      </c>
      <c r="U3339" t="e">
        <f t="shared" si="1769"/>
        <v>#DIV/0!</v>
      </c>
      <c r="V3339" t="str">
        <f t="shared" si="1770"/>
        <v>0.0000833333333333333-0.000188795899278642i</v>
      </c>
      <c r="W3339" t="e">
        <f t="shared" si="1771"/>
        <v>#DIV/0!</v>
      </c>
      <c r="X3339" t="e">
        <f t="shared" si="1772"/>
        <v>#DIV/0!</v>
      </c>
      <c r="Y3339" t="str">
        <f t="shared" si="1773"/>
        <v>0.00096+6.00295524247938i</v>
      </c>
      <c r="Z3339" t="e">
        <f t="shared" si="1774"/>
        <v>#DIV/0!</v>
      </c>
      <c r="AA3339" t="e">
        <f t="shared" si="1775"/>
        <v>#DIV/0!</v>
      </c>
      <c r="AB3339" t="str">
        <f t="shared" si="1776"/>
        <v>0.0212520973809196-0.0470107361774206i</v>
      </c>
      <c r="AC3339" t="str">
        <f t="shared" si="1777"/>
        <v>0.962248693980419-0.0250037787030079i</v>
      </c>
      <c r="AD3339" t="str">
        <f t="shared" si="1778"/>
        <v>0.0233395950428582-0.0482486059979998i</v>
      </c>
      <c r="AE3339" t="e">
        <f t="shared" si="1779"/>
        <v>#DIV/0!</v>
      </c>
      <c r="AF3339" t="str">
        <f t="shared" si="1780"/>
        <v>-19.041101818235-2.46720754115294i</v>
      </c>
      <c r="AG3339" t="e">
        <f t="shared" si="1781"/>
        <v>#DIV/0!</v>
      </c>
      <c r="AH3339" t="e">
        <f t="shared" si="1782"/>
        <v>#DIV/0!</v>
      </c>
      <c r="AI3339" t="e">
        <f t="shared" si="1783"/>
        <v>#DIV/0!</v>
      </c>
      <c r="AJ3339" t="e">
        <f t="shared" si="1784"/>
        <v>#DIV/0!</v>
      </c>
      <c r="AK3339"/>
      <c r="AL3339"/>
      <c r="AM3339"/>
      <c r="AN3339"/>
    </row>
    <row r="3340" spans="1:40" x14ac:dyDescent="0.3">
      <c r="A3340"/>
      <c r="B3340">
        <f t="shared" si="1750"/>
        <v>1406000</v>
      </c>
      <c r="C3340" s="186" t="str">
        <f t="shared" si="1753"/>
        <v>-0.000247809461793672+0.00220318869167873i</v>
      </c>
      <c r="D3340" s="158" t="str">
        <f t="shared" si="1754"/>
        <v>-7.53672800612957-0.830439209143373i</v>
      </c>
      <c r="E3340" t="str">
        <f t="shared" si="1755"/>
        <v>47.904736547111-1129.93876029819i</v>
      </c>
      <c r="F3340" t="str">
        <f t="shared" si="1756"/>
        <v>0.982803669598584+0.110521346406032i</v>
      </c>
      <c r="G3340" t="str">
        <f t="shared" si="1751"/>
        <v>0.982803669598584+0.110521346406032i</v>
      </c>
      <c r="H3340" t="str">
        <f t="shared" si="1757"/>
        <v>11.5049029744571+1.63509572724915i</v>
      </c>
      <c r="I3340" t="str">
        <f t="shared" si="1758"/>
        <v>5521.34908868406i</v>
      </c>
      <c r="J3340" t="str">
        <f t="shared" si="1752"/>
        <v>-7549.59805361694+1177.36364551244i</v>
      </c>
      <c r="K3340" t="str">
        <f t="shared" si="1759"/>
        <v>0.111345399451717-0.713979078752693i</v>
      </c>
      <c r="L3340" t="str">
        <f t="shared" si="1760"/>
        <v>0.0286553944084221-0.151849806426118i</v>
      </c>
      <c r="M3340" t="str">
        <f t="shared" si="1761"/>
        <v>0.140000793860139-0.865828885178811i</v>
      </c>
      <c r="N3340" t="str">
        <f t="shared" si="1762"/>
        <v>-17.9737594855564i</v>
      </c>
      <c r="O3340" t="str">
        <f t="shared" si="1763"/>
        <v>0.640385355669308+0.768053771714125i</v>
      </c>
      <c r="P3340" t="str">
        <f t="shared" si="1764"/>
        <v>0.359614644330692-0.768053771714125i</v>
      </c>
      <c r="Q3340" t="str">
        <f t="shared" si="1765"/>
        <v>-0.359614644330692+18.7418132572705i</v>
      </c>
      <c r="R3340" t="str">
        <f t="shared" si="1766"/>
        <v>-0.0413337158097404-0.0183947214759046i</v>
      </c>
      <c r="S3340" t="str">
        <f t="shared" si="1767"/>
        <v>1.97242902447807i</v>
      </c>
      <c r="T3340" t="str">
        <f t="shared" si="1768"/>
        <v>0.0362822825362643-0.08152782075266i</v>
      </c>
      <c r="U3340" t="e">
        <f t="shared" si="1769"/>
        <v>#DIV/0!</v>
      </c>
      <c r="V3340" t="str">
        <f t="shared" si="1770"/>
        <v>0.0000833333333333333-0.000188661620545158i</v>
      </c>
      <c r="W3340" t="e">
        <f t="shared" si="1771"/>
        <v>#DIV/0!</v>
      </c>
      <c r="X3340" t="e">
        <f t="shared" si="1772"/>
        <v>#DIV/0!</v>
      </c>
      <c r="Y3340" t="str">
        <f t="shared" si="1773"/>
        <v>0.00096+6.00722780848826i</v>
      </c>
      <c r="Z3340" t="e">
        <f t="shared" si="1774"/>
        <v>#DIV/0!</v>
      </c>
      <c r="AA3340" t="e">
        <f t="shared" si="1775"/>
        <v>#DIV/0!</v>
      </c>
      <c r="AB3340" t="str">
        <f t="shared" si="1776"/>
        <v>0.0207039439752346-0.0465226362646544i</v>
      </c>
      <c r="AC3340" t="str">
        <f t="shared" si="1777"/>
        <v>0.962617926299964-0.0244392787404i</v>
      </c>
      <c r="AD3340" t="str">
        <f t="shared" si="1778"/>
        <v>0.0227203118819383-0.0477524539836783i</v>
      </c>
      <c r="AE3340" t="e">
        <f t="shared" si="1779"/>
        <v>#DIV/0!</v>
      </c>
      <c r="AF3340" t="str">
        <f t="shared" si="1780"/>
        <v>-19.0416309805867-2.46553493639252i</v>
      </c>
      <c r="AG3340" t="e">
        <f t="shared" si="1781"/>
        <v>#DIV/0!</v>
      </c>
      <c r="AH3340" t="e">
        <f t="shared" si="1782"/>
        <v>#DIV/0!</v>
      </c>
      <c r="AI3340" t="e">
        <f t="shared" si="1783"/>
        <v>#DIV/0!</v>
      </c>
      <c r="AJ3340" t="e">
        <f t="shared" si="1784"/>
        <v>#DIV/0!</v>
      </c>
      <c r="AK3340"/>
      <c r="AL3340"/>
      <c r="AM3340"/>
      <c r="AN3340"/>
    </row>
    <row r="3341" spans="1:40" x14ac:dyDescent="0.3">
      <c r="A3341"/>
      <c r="B3341">
        <f t="shared" si="1750"/>
        <v>1407000</v>
      </c>
      <c r="C3341" s="186" t="str">
        <f t="shared" si="1753"/>
        <v>-0.00024746564590805+0.00220167626913074i</v>
      </c>
      <c r="D3341" s="158" t="str">
        <f t="shared" si="1754"/>
        <v>-7.53690828542722-0.829877019633624i</v>
      </c>
      <c r="E3341" t="str">
        <f t="shared" si="1755"/>
        <v>47.8367878402315-1129.13855529926i</v>
      </c>
      <c r="F3341" t="str">
        <f t="shared" si="1756"/>
        <v>0.982827528105468+0.110446504916995i</v>
      </c>
      <c r="G3341" t="str">
        <f t="shared" si="1751"/>
        <v>0.982827528105468+0.110446504916995i</v>
      </c>
      <c r="H3341" t="str">
        <f t="shared" si="1757"/>
        <v>11.5052507650566+1.63398752004617i</v>
      </c>
      <c r="I3341" t="str">
        <f t="shared" si="1758"/>
        <v>5525.27607950105i</v>
      </c>
      <c r="J3341" t="str">
        <f t="shared" si="1752"/>
        <v>-7560.3424109257+1178.20103075108i</v>
      </c>
      <c r="K3341" t="str">
        <f t="shared" si="1759"/>
        <v>0.111190892703129-0.713495574924312i</v>
      </c>
      <c r="L3341" t="str">
        <f t="shared" si="1760"/>
        <v>0.0286160745007383-0.15174929664016i</v>
      </c>
      <c r="M3341" t="str">
        <f t="shared" si="1761"/>
        <v>0.139806967203867-0.865244871564472i</v>
      </c>
      <c r="N3341" t="str">
        <f t="shared" si="1762"/>
        <v>-17.9865430982773i</v>
      </c>
      <c r="O3341" t="str">
        <f t="shared" si="1763"/>
        <v>0.650151264797106+0.759804799196954i</v>
      </c>
      <c r="P3341" t="str">
        <f t="shared" si="1764"/>
        <v>0.349848735202894-0.759804799196954i</v>
      </c>
      <c r="Q3341" t="str">
        <f t="shared" si="1765"/>
        <v>-0.349848735202894+18.7463478974743i</v>
      </c>
      <c r="R3341" t="str">
        <f t="shared" si="1766"/>
        <v>-0.0408648637805262-0.0178996045592564i</v>
      </c>
      <c r="S3341" t="str">
        <f t="shared" si="1767"/>
        <v>1.97383189007159i</v>
      </c>
      <c r="T3341" t="str">
        <f t="shared" si="1768"/>
        <v>0.0353308102987311-0.0806603713134341i</v>
      </c>
      <c r="U3341" t="e">
        <f t="shared" si="1769"/>
        <v>#DIV/0!</v>
      </c>
      <c r="V3341" t="str">
        <f t="shared" si="1770"/>
        <v>0.0000833333333333333-0.000188527532684074i</v>
      </c>
      <c r="W3341" t="e">
        <f t="shared" si="1771"/>
        <v>#DIV/0!</v>
      </c>
      <c r="X3341" t="e">
        <f t="shared" si="1772"/>
        <v>#DIV/0!</v>
      </c>
      <c r="Y3341" t="str">
        <f t="shared" si="1773"/>
        <v>0.00096+6.01150037449714i</v>
      </c>
      <c r="Z3341" t="e">
        <f t="shared" si="1774"/>
        <v>#DIV/0!</v>
      </c>
      <c r="AA3341" t="e">
        <f t="shared" si="1775"/>
        <v>#DIV/0!</v>
      </c>
      <c r="AB3341" t="str">
        <f t="shared" si="1776"/>
        <v>0.020161000518461-0.0460276391659153i</v>
      </c>
      <c r="AC3341" t="str">
        <f t="shared" si="1777"/>
        <v>0.962993469599753-0.0238791869435476i</v>
      </c>
      <c r="AD3341" t="str">
        <f t="shared" si="1778"/>
        <v>0.0221073666803634-0.0472482261411765i</v>
      </c>
      <c r="AE3341" t="e">
        <f t="shared" si="1779"/>
        <v>#DIV/0!</v>
      </c>
      <c r="AF3341" t="str">
        <f t="shared" si="1780"/>
        <v>-19.0421590504838-2.46386453967979i</v>
      </c>
      <c r="AG3341" t="e">
        <f t="shared" si="1781"/>
        <v>#DIV/0!</v>
      </c>
      <c r="AH3341" t="e">
        <f t="shared" si="1782"/>
        <v>#DIV/0!</v>
      </c>
      <c r="AI3341" t="e">
        <f t="shared" si="1783"/>
        <v>#DIV/0!</v>
      </c>
      <c r="AJ3341" t="e">
        <f t="shared" si="1784"/>
        <v>#DIV/0!</v>
      </c>
      <c r="AK3341"/>
      <c r="AL3341"/>
      <c r="AM3341"/>
      <c r="AN3341"/>
    </row>
    <row r="3342" spans="1:40" x14ac:dyDescent="0.3">
      <c r="A3342"/>
      <c r="B3342">
        <f t="shared" si="1750"/>
        <v>1408000</v>
      </c>
      <c r="C3342" s="186" t="str">
        <f t="shared" si="1753"/>
        <v>-0.00024712253930245+0.00220016588471444i</v>
      </c>
      <c r="D3342" s="158" t="str">
        <f t="shared" si="1754"/>
        <v>-7.53708819281574-0.829315570904264i</v>
      </c>
      <c r="E3342" t="str">
        <f t="shared" si="1755"/>
        <v>47.7689835136471-1128.33948084273i</v>
      </c>
      <c r="F3342" t="str">
        <f t="shared" si="1756"/>
        <v>0.982851337393185+0.110371762089618i</v>
      </c>
      <c r="G3342" t="str">
        <f t="shared" si="1751"/>
        <v>0.982851337393185+0.110371762089618i</v>
      </c>
      <c r="H3342" t="str">
        <f t="shared" si="1757"/>
        <v>11.505597838091+1.63288077586783i</v>
      </c>
      <c r="I3342" t="str">
        <f t="shared" si="1758"/>
        <v>5529.20307031804i</v>
      </c>
      <c r="J3342" t="str">
        <f t="shared" si="1752"/>
        <v>-7571.09440730827+1179.03841598971i</v>
      </c>
      <c r="K3342" t="str">
        <f t="shared" si="1759"/>
        <v>0.111036704762637-0.713012708520329i</v>
      </c>
      <c r="L3342" t="str">
        <f t="shared" si="1760"/>
        <v>0.0285768345109259-0.151648914564002i</v>
      </c>
      <c r="M3342" t="str">
        <f t="shared" si="1761"/>
        <v>0.139613539273563-0.864661623084331i</v>
      </c>
      <c r="N3342" t="str">
        <f t="shared" si="1762"/>
        <v>-17.9993267109982i</v>
      </c>
      <c r="O3342" t="str">
        <f t="shared" si="1763"/>
        <v>0.659810927161794+0.75143166049741i</v>
      </c>
      <c r="P3342" t="str">
        <f t="shared" si="1764"/>
        <v>0.340189072838206-0.75143166049741i</v>
      </c>
      <c r="Q3342" t="str">
        <f t="shared" si="1765"/>
        <v>-0.340189072838206+18.7507583714956i</v>
      </c>
      <c r="R3342" t="str">
        <f t="shared" si="1766"/>
        <v>-0.0403905964599283-0.0174098896060321i</v>
      </c>
      <c r="S3342" t="str">
        <f t="shared" si="1767"/>
        <v>1.9752347556651i</v>
      </c>
      <c r="T3342" t="str">
        <f t="shared" si="1768"/>
        <v>0.0343886190421272-0.0797809099296941i</v>
      </c>
      <c r="U3342" t="e">
        <f t="shared" si="1769"/>
        <v>#DIV/0!</v>
      </c>
      <c r="V3342" t="str">
        <f t="shared" si="1770"/>
        <v>0.0000833333333333333-0.000188393635288702i</v>
      </c>
      <c r="W3342" t="e">
        <f t="shared" si="1771"/>
        <v>#DIV/0!</v>
      </c>
      <c r="X3342" t="e">
        <f t="shared" si="1772"/>
        <v>#DIV/0!</v>
      </c>
      <c r="Y3342" t="str">
        <f t="shared" si="1773"/>
        <v>0.00096+6.01577294050602i</v>
      </c>
      <c r="Z3342" t="e">
        <f t="shared" si="1774"/>
        <v>#DIV/0!</v>
      </c>
      <c r="AA3342" t="e">
        <f t="shared" si="1775"/>
        <v>#DIV/0!</v>
      </c>
      <c r="AB3342" t="str">
        <f t="shared" si="1776"/>
        <v>0.0196233531151813-0.04552578763i</v>
      </c>
      <c r="AC3342" t="str">
        <f t="shared" si="1777"/>
        <v>0.963375284356477-0.0233235766941705i</v>
      </c>
      <c r="AD3342" t="str">
        <f t="shared" si="1778"/>
        <v>0.0215008670139819-0.0467360033419208i</v>
      </c>
      <c r="AE3342" t="e">
        <f t="shared" si="1779"/>
        <v>#DIV/0!</v>
      </c>
      <c r="AF3342" t="str">
        <f t="shared" si="1780"/>
        <v>-19.0426860309067-2.46219634677209i</v>
      </c>
      <c r="AG3342" t="e">
        <f t="shared" si="1781"/>
        <v>#DIV/0!</v>
      </c>
      <c r="AH3342" t="e">
        <f t="shared" si="1782"/>
        <v>#DIV/0!</v>
      </c>
      <c r="AI3342" t="e">
        <f t="shared" si="1783"/>
        <v>#DIV/0!</v>
      </c>
      <c r="AJ3342" t="e">
        <f t="shared" si="1784"/>
        <v>#DIV/0!</v>
      </c>
      <c r="AK3342"/>
      <c r="AL3342"/>
      <c r="AM3342"/>
      <c r="AN3342"/>
    </row>
    <row r="3343" spans="1:40" x14ac:dyDescent="0.3">
      <c r="A3343"/>
      <c r="B3343">
        <f t="shared" si="1750"/>
        <v>1409000</v>
      </c>
      <c r="C3343" s="186" t="str">
        <f t="shared" si="1753"/>
        <v>-0.000246780140043299+0.00219865753439054i</v>
      </c>
      <c r="D3343" s="158" t="str">
        <f t="shared" si="1754"/>
        <v>-7.53726772930897-0.828754861535457i</v>
      </c>
      <c r="E3343" t="str">
        <f t="shared" si="1755"/>
        <v>47.7013231588438-1127.54153453876i</v>
      </c>
      <c r="F3343" t="str">
        <f t="shared" si="1756"/>
        <v>0.982875097595909+0.110297117734668i</v>
      </c>
      <c r="G3343" t="str">
        <f t="shared" si="1751"/>
        <v>0.982875097595909+0.110297117734668i</v>
      </c>
      <c r="H3343" t="str">
        <f t="shared" si="1757"/>
        <v>11.5059441955168+1.63177549190188i</v>
      </c>
      <c r="I3343" t="str">
        <f t="shared" si="1758"/>
        <v>5533.13006113502i</v>
      </c>
      <c r="J3343" t="str">
        <f t="shared" si="1752"/>
        <v>-7581.85404276464+1179.87580122833i</v>
      </c>
      <c r="K3343" t="str">
        <f t="shared" si="1759"/>
        <v>0.110882834760904-0.712530478318089i</v>
      </c>
      <c r="L3343" t="str">
        <f t="shared" si="1760"/>
        <v>0.028537674225203-0.151548659965984i</v>
      </c>
      <c r="M3343" t="str">
        <f t="shared" si="1761"/>
        <v>0.139420508986107-0.864079138284073i</v>
      </c>
      <c r="N3343" t="str">
        <f t="shared" si="1762"/>
        <v>-18.0121103237191i</v>
      </c>
      <c r="O3343" t="str">
        <f t="shared" si="1763"/>
        <v>0.669362764195554+0.742935723941505i</v>
      </c>
      <c r="P3343" t="str">
        <f t="shared" si="1764"/>
        <v>0.330637235804446-0.742935723941505i</v>
      </c>
      <c r="Q3343" t="str">
        <f t="shared" si="1765"/>
        <v>-0.330637235804446+18.7550460476606i</v>
      </c>
      <c r="R3343" t="str">
        <f t="shared" si="1766"/>
        <v>-0.0399109641930559-0.0169256414577004i</v>
      </c>
      <c r="S3343" t="str">
        <f t="shared" si="1767"/>
        <v>1.97663762125862i</v>
      </c>
      <c r="T3343" t="str">
        <f t="shared" si="1768"/>
        <v>0.0334558596692252-0.0788895133247i</v>
      </c>
      <c r="U3343" t="e">
        <f t="shared" si="1769"/>
        <v>#DIV/0!</v>
      </c>
      <c r="V3343" t="str">
        <f t="shared" si="1770"/>
        <v>0.0000833333333333333-0.000188259927953508i</v>
      </c>
      <c r="W3343" t="e">
        <f t="shared" si="1771"/>
        <v>#DIV/0!</v>
      </c>
      <c r="X3343" t="e">
        <f t="shared" si="1772"/>
        <v>#DIV/0!</v>
      </c>
      <c r="Y3343" t="str">
        <f t="shared" si="1773"/>
        <v>0.00096+6.02004550651491i</v>
      </c>
      <c r="Z3343" t="e">
        <f t="shared" si="1774"/>
        <v>#DIV/0!</v>
      </c>
      <c r="AA3343" t="e">
        <f t="shared" si="1775"/>
        <v>#DIV/0!</v>
      </c>
      <c r="AB3343" t="str">
        <f t="shared" si="1776"/>
        <v>0.0190910878758145-0.0450171254378939i</v>
      </c>
      <c r="AC3343" t="str">
        <f t="shared" si="1777"/>
        <v>0.963763330232343-0.0227725213022819i</v>
      </c>
      <c r="AD3343" t="str">
        <f t="shared" si="1778"/>
        <v>0.0209009194283734-0.0462158679499002i</v>
      </c>
      <c r="AE3343" t="e">
        <f t="shared" si="1779"/>
        <v>#DIV/0!</v>
      </c>
      <c r="AF3343" t="str">
        <f t="shared" si="1780"/>
        <v>-19.0432119248258-2.46053035343734i</v>
      </c>
      <c r="AG3343" t="e">
        <f t="shared" si="1781"/>
        <v>#DIV/0!</v>
      </c>
      <c r="AH3343" t="e">
        <f t="shared" si="1782"/>
        <v>#DIV/0!</v>
      </c>
      <c r="AI3343" t="e">
        <f t="shared" si="1783"/>
        <v>#DIV/0!</v>
      </c>
      <c r="AJ3343" t="e">
        <f t="shared" si="1784"/>
        <v>#DIV/0!</v>
      </c>
      <c r="AK3343"/>
      <c r="AL3343"/>
      <c r="AM3343"/>
      <c r="AN3343"/>
    </row>
    <row r="3344" spans="1:40" x14ac:dyDescent="0.3">
      <c r="A3344"/>
      <c r="B3344">
        <f t="shared" si="1750"/>
        <v>1410000</v>
      </c>
      <c r="C3344" s="186" t="str">
        <f t="shared" si="1753"/>
        <v>-0.000246438446203535+0.00219715121413011i</v>
      </c>
      <c r="D3344" s="158" t="str">
        <f t="shared" si="1754"/>
        <v>-7.53744689591731-0.828194890110863i</v>
      </c>
      <c r="E3344" t="str">
        <f t="shared" si="1755"/>
        <v>47.6338063687512-1126.74471400423i</v>
      </c>
      <c r="F3344" t="str">
        <f t="shared" si="1756"/>
        <v>0.982898808847358+0.110222571663373i</v>
      </c>
      <c r="G3344" t="str">
        <f t="shared" si="1751"/>
        <v>0.982898808847358+0.110222571663373i</v>
      </c>
      <c r="H3344" t="str">
        <f t="shared" si="1757"/>
        <v>11.5062898392837+1.63067166534297i</v>
      </c>
      <c r="I3344" t="str">
        <f t="shared" si="1758"/>
        <v>5537.05705195201i</v>
      </c>
      <c r="J3344" t="str">
        <f t="shared" si="1752"/>
        <v>-7592.62131729483+1180.71318646696i</v>
      </c>
      <c r="K3344" t="str">
        <f t="shared" si="1759"/>
        <v>0.110729281831531-0.712048883097955i</v>
      </c>
      <c r="L3344" t="str">
        <f t="shared" si="1760"/>
        <v>0.0284985934304932-0.15144853261497i</v>
      </c>
      <c r="M3344" t="str">
        <f t="shared" si="1761"/>
        <v>0.139227875262024-0.863497415712925i</v>
      </c>
      <c r="N3344" t="str">
        <f t="shared" si="1762"/>
        <v>-18.02489393644i</v>
      </c>
      <c r="O3344" t="str">
        <f t="shared" si="1763"/>
        <v>0.678805214951237+0.734318377922686i</v>
      </c>
      <c r="P3344" t="str">
        <f t="shared" si="1764"/>
        <v>0.321194785048763-0.734318377922686i</v>
      </c>
      <c r="Q3344" t="str">
        <f t="shared" si="1765"/>
        <v>-0.321194785048763+18.7592123143627i</v>
      </c>
      <c r="R3344" t="str">
        <f t="shared" si="1766"/>
        <v>-0.0394260181074835-0.0164469247677942i</v>
      </c>
      <c r="S3344" t="str">
        <f t="shared" si="1767"/>
        <v>1.97804048685212i</v>
      </c>
      <c r="T3344" t="str">
        <f t="shared" si="1768"/>
        <v>0.0325326830749078-0.0779862600519672i</v>
      </c>
      <c r="U3344" t="e">
        <f t="shared" si="1769"/>
        <v>#DIV/0!</v>
      </c>
      <c r="V3344" t="str">
        <f t="shared" si="1770"/>
        <v>0.0000833333333333333-0.000188126410274108i</v>
      </c>
      <c r="W3344" t="e">
        <f t="shared" si="1771"/>
        <v>#DIV/0!</v>
      </c>
      <c r="X3344" t="e">
        <f t="shared" si="1772"/>
        <v>#DIV/0!</v>
      </c>
      <c r="Y3344" t="str">
        <f t="shared" si="1773"/>
        <v>0.00096+6.02431807252379i</v>
      </c>
      <c r="Z3344" t="e">
        <f t="shared" si="1774"/>
        <v>#DIV/0!</v>
      </c>
      <c r="AA3344" t="e">
        <f t="shared" si="1775"/>
        <v>#DIV/0!</v>
      </c>
      <c r="AB3344" t="str">
        <f t="shared" si="1776"/>
        <v>0.0185642909062773-0.04450169741499i</v>
      </c>
      <c r="AC3344" t="str">
        <f t="shared" si="1777"/>
        <v>0.964157566065945-0.022226093998756i</v>
      </c>
      <c r="AD3344" t="str">
        <f t="shared" si="1778"/>
        <v>0.0203076294166555-0.0456879038085261i</v>
      </c>
      <c r="AE3344" t="e">
        <f t="shared" si="1779"/>
        <v>#DIV/0!</v>
      </c>
      <c r="AF3344" t="str">
        <f t="shared" si="1780"/>
        <v>-19.043736735201-2.45886655545383i</v>
      </c>
      <c r="AG3344" t="e">
        <f t="shared" si="1781"/>
        <v>#DIV/0!</v>
      </c>
      <c r="AH3344" t="e">
        <f t="shared" si="1782"/>
        <v>#DIV/0!</v>
      </c>
      <c r="AI3344" t="e">
        <f t="shared" si="1783"/>
        <v>#DIV/0!</v>
      </c>
      <c r="AJ3344" t="e">
        <f t="shared" si="1784"/>
        <v>#DIV/0!</v>
      </c>
      <c r="AK3344"/>
      <c r="AL3344"/>
      <c r="AM3344"/>
      <c r="AN3344"/>
    </row>
    <row r="3345" spans="1:40" x14ac:dyDescent="0.3">
      <c r="A3345"/>
      <c r="B3345">
        <f t="shared" si="1750"/>
        <v>1411000</v>
      </c>
      <c r="C3345" s="186" t="str">
        <f t="shared" si="1753"/>
        <v>-0.000246097455862627+0.00219564691991474i</v>
      </c>
      <c r="D3345" s="158" t="str">
        <f t="shared" si="1754"/>
        <v>-7.53762569364798-0.827635655217669i</v>
      </c>
      <c r="E3345" t="str">
        <f t="shared" si="1755"/>
        <v>47.5664327377356-1125.94901686273i</v>
      </c>
      <c r="F3345" t="str">
        <f t="shared" si="1756"/>
        <v>0.98292247128083+0.110148123687437i</v>
      </c>
      <c r="G3345" t="str">
        <f t="shared" si="1751"/>
        <v>0.98292247128083+0.110148123687437i</v>
      </c>
      <c r="H3345" t="str">
        <f t="shared" si="1757"/>
        <v>11.5066347713355+1.6295692933928i</v>
      </c>
      <c r="I3345" t="str">
        <f t="shared" si="1758"/>
        <v>5540.984042769i</v>
      </c>
      <c r="J3345" t="str">
        <f t="shared" si="1752"/>
        <v>-7603.39623089882+1181.55057170559i</v>
      </c>
      <c r="K3345" t="str">
        <f t="shared" si="1759"/>
        <v>0.110576045111041-0.711567921643291i</v>
      </c>
      <c r="L3345" t="str">
        <f t="shared" si="1760"/>
        <v>0.0284595919144222-0.151348532280351i</v>
      </c>
      <c r="M3345" t="str">
        <f t="shared" si="1761"/>
        <v>0.139035637025463-0.862916453923642i</v>
      </c>
      <c r="N3345" t="str">
        <f t="shared" si="1762"/>
        <v>-18.0376775491608i</v>
      </c>
      <c r="O3345" t="str">
        <f t="shared" si="1763"/>
        <v>0.688136736357357+0.725581030675034i</v>
      </c>
      <c r="P3345" t="str">
        <f t="shared" si="1764"/>
        <v>0.311863263642643-0.725581030675034i</v>
      </c>
      <c r="Q3345" t="str">
        <f t="shared" si="1765"/>
        <v>-0.311863263642643+18.7632585798358i</v>
      </c>
      <c r="R3345" t="str">
        <f t="shared" si="1766"/>
        <v>-0.0389358101212873-0.0159738039930733i</v>
      </c>
      <c r="S3345" t="str">
        <f t="shared" si="1767"/>
        <v>1.97944335244563i</v>
      </c>
      <c r="T3345" t="str">
        <f t="shared" si="1768"/>
        <v>0.0316192401273584-0.0770712305166674i</v>
      </c>
      <c r="U3345" t="e">
        <f t="shared" si="1769"/>
        <v>#DIV/0!</v>
      </c>
      <c r="V3345" t="str">
        <f t="shared" si="1770"/>
        <v>0.0000833333333333333-0.000187993081847266i</v>
      </c>
      <c r="W3345" t="e">
        <f t="shared" si="1771"/>
        <v>#DIV/0!</v>
      </c>
      <c r="X3345" t="e">
        <f t="shared" si="1772"/>
        <v>#DIV/0!</v>
      </c>
      <c r="Y3345" t="str">
        <f t="shared" si="1773"/>
        <v>0.00096+6.02859063853267i</v>
      </c>
      <c r="Z3345" t="e">
        <f t="shared" si="1774"/>
        <v>#DIV/0!</v>
      </c>
      <c r="AA3345" t="e">
        <f t="shared" si="1775"/>
        <v>#DIV/0!</v>
      </c>
      <c r="AB3345" t="str">
        <f t="shared" si="1776"/>
        <v>0.0180430482972509-0.0439795494433017i</v>
      </c>
      <c r="AC3345" t="str">
        <f t="shared" si="1777"/>
        <v>0.964557949863116-0.0216843679275791i</v>
      </c>
      <c r="AD3345" t="str">
        <f t="shared" si="1778"/>
        <v>0.0197211013974617-0.0451521962271346i</v>
      </c>
      <c r="AE3345" t="e">
        <f t="shared" si="1779"/>
        <v>#DIV/0!</v>
      </c>
      <c r="AF3345" t="str">
        <f t="shared" si="1780"/>
        <v>-19.0442604649835-2.45720494861047i</v>
      </c>
      <c r="AG3345" t="e">
        <f t="shared" si="1781"/>
        <v>#DIV/0!</v>
      </c>
      <c r="AH3345" t="e">
        <f t="shared" si="1782"/>
        <v>#DIV/0!</v>
      </c>
      <c r="AI3345" t="e">
        <f t="shared" si="1783"/>
        <v>#DIV/0!</v>
      </c>
      <c r="AJ3345" t="e">
        <f t="shared" si="1784"/>
        <v>#DIV/0!</v>
      </c>
      <c r="AK3345"/>
      <c r="AL3345"/>
      <c r="AM3345"/>
      <c r="AN3345"/>
    </row>
    <row r="3346" spans="1:40" x14ac:dyDescent="0.3">
      <c r="A3346"/>
      <c r="B3346">
        <f t="shared" si="1750"/>
        <v>1412000</v>
      </c>
      <c r="C3346" s="186" t="str">
        <f t="shared" si="1753"/>
        <v>-0.000245757167106488+0.00219414464773626i</v>
      </c>
      <c r="D3346" s="158" t="str">
        <f t="shared" si="1754"/>
        <v>-7.53780412350439-0.827077155446473i</v>
      </c>
      <c r="E3346" t="str">
        <f t="shared" si="1755"/>
        <v>47.4992018615944-1125.15444074451i</v>
      </c>
      <c r="F3346" t="str">
        <f t="shared" si="1756"/>
        <v>0.982946085029119+0.110073773619015i</v>
      </c>
      <c r="G3346" t="str">
        <f t="shared" si="1751"/>
        <v>0.982946085029119+0.110073773619015i</v>
      </c>
      <c r="H3346" t="str">
        <f t="shared" si="1757"/>
        <v>11.5069789936083+1.62846837325985i</v>
      </c>
      <c r="I3346" t="str">
        <f t="shared" si="1758"/>
        <v>5544.91103358599i</v>
      </c>
      <c r="J3346" t="str">
        <f t="shared" si="1752"/>
        <v>-7614.17878357661+1182.38795694422i</v>
      </c>
      <c r="K3346" t="str">
        <f t="shared" si="1759"/>
        <v>0.110423123738872-0.711087592740461i</v>
      </c>
      <c r="L3346" t="str">
        <f t="shared" si="1760"/>
        <v>0.0284206694653154-0.151248658732034i</v>
      </c>
      <c r="M3346" t="str">
        <f t="shared" si="1761"/>
        <v>0.138843793204187-0.862336251472495i</v>
      </c>
      <c r="N3346" t="str">
        <f t="shared" si="1762"/>
        <v>-18.0504611618817i</v>
      </c>
      <c r="O3346" t="str">
        <f t="shared" si="1763"/>
        <v>0.697355803470563+0.716725110042843i</v>
      </c>
      <c r="P3346" t="str">
        <f t="shared" si="1764"/>
        <v>0.302644196529437-0.716725110042843i</v>
      </c>
      <c r="Q3346" t="str">
        <f t="shared" si="1765"/>
        <v>-0.302644196529437+18.7671862719245i</v>
      </c>
      <c r="R3346" t="str">
        <f t="shared" si="1766"/>
        <v>-0.0384403929510063-0.0155063433843491i</v>
      </c>
      <c r="S3346" t="str">
        <f t="shared" si="1767"/>
        <v>1.98084621803914i</v>
      </c>
      <c r="T3346" t="str">
        <f t="shared" si="1768"/>
        <v>0.0307156816485042-0.0761445069969392i</v>
      </c>
      <c r="U3346" t="e">
        <f t="shared" si="1769"/>
        <v>#DIV/0!</v>
      </c>
      <c r="V3346" t="str">
        <f t="shared" si="1770"/>
        <v>0.0000833333333333333-0.000187859942270887i</v>
      </c>
      <c r="W3346" t="e">
        <f t="shared" si="1771"/>
        <v>#DIV/0!</v>
      </c>
      <c r="X3346" t="e">
        <f t="shared" si="1772"/>
        <v>#DIV/0!</v>
      </c>
      <c r="Y3346" t="str">
        <f t="shared" si="1773"/>
        <v>0.00096+6.03286320454155i</v>
      </c>
      <c r="Z3346" t="e">
        <f t="shared" si="1774"/>
        <v>#DIV/0!</v>
      </c>
      <c r="AA3346" t="e">
        <f t="shared" si="1775"/>
        <v>#DIV/0!</v>
      </c>
      <c r="AB3346" t="str">
        <f t="shared" si="1776"/>
        <v>0.017527446113021-0.0434507284736229i</v>
      </c>
      <c r="AC3346" t="str">
        <f t="shared" si="1777"/>
        <v>0.964964438787821-0.0211474161377517i</v>
      </c>
      <c r="AD3346" t="str">
        <f t="shared" si="1778"/>
        <v>0.0191414386930683-0.0446088319670922i</v>
      </c>
      <c r="AE3346" t="e">
        <f t="shared" si="1779"/>
        <v>#DIV/0!</v>
      </c>
      <c r="AF3346" t="str">
        <f t="shared" si="1780"/>
        <v>-19.0447831171127-2.45554552870632i</v>
      </c>
      <c r="AG3346" t="e">
        <f t="shared" si="1781"/>
        <v>#DIV/0!</v>
      </c>
      <c r="AH3346" t="e">
        <f t="shared" si="1782"/>
        <v>#DIV/0!</v>
      </c>
      <c r="AI3346" t="e">
        <f t="shared" si="1783"/>
        <v>#DIV/0!</v>
      </c>
      <c r="AJ3346" t="e">
        <f t="shared" si="1784"/>
        <v>#DIV/0!</v>
      </c>
      <c r="AK3346"/>
      <c r="AL3346"/>
      <c r="AM3346"/>
      <c r="AN3346"/>
    </row>
    <row r="3347" spans="1:40" x14ac:dyDescent="0.3">
      <c r="A3347"/>
      <c r="B3347">
        <f t="shared" si="1750"/>
        <v>1413000</v>
      </c>
      <c r="C3347" s="186" t="str">
        <f t="shared" si="1753"/>
        <v>-0.000245417578027498+0.00219264439359698i</v>
      </c>
      <c r="D3347" s="158" t="str">
        <f t="shared" si="1754"/>
        <v>-7.53798218648699-0.826519389391361i</v>
      </c>
      <c r="E3347" t="str">
        <f t="shared" si="1755"/>
        <v>47.4321133375486-1124.36098328645i</v>
      </c>
      <c r="F3347" t="str">
        <f t="shared" si="1756"/>
        <v>0.982969650224623+0.109999521270731i</v>
      </c>
      <c r="G3347" t="str">
        <f t="shared" si="1751"/>
        <v>0.982969650224623+0.109999521270731i</v>
      </c>
      <c r="H3347" t="str">
        <f t="shared" si="1757"/>
        <v>11.5073225080327+1.62736890215955i</v>
      </c>
      <c r="I3347" t="str">
        <f t="shared" si="1758"/>
        <v>5548.83802440297i</v>
      </c>
      <c r="J3347" t="str">
        <f t="shared" si="1752"/>
        <v>-7624.96897532821+1183.22534218285i</v>
      </c>
      <c r="K3347" t="str">
        <f t="shared" si="1759"/>
        <v>0.110270516857361-0.710607895178814i</v>
      </c>
      <c r="L3347" t="str">
        <f t="shared" si="1760"/>
        <v>0.0283818258721954-0.151148911740453i</v>
      </c>
      <c r="M3347" t="str">
        <f t="shared" si="1761"/>
        <v>0.138652342729556-0.861756806919267i</v>
      </c>
      <c r="N3347" t="str">
        <f t="shared" si="1762"/>
        <v>-18.0632447746026i</v>
      </c>
      <c r="O3347" t="str">
        <f t="shared" si="1763"/>
        <v>0.706460909724401+0.707752063247696i</v>
      </c>
      <c r="P3347" t="str">
        <f t="shared" si="1764"/>
        <v>0.293539090275599-0.707752063247696i</v>
      </c>
      <c r="Q3347" t="str">
        <f t="shared" si="1765"/>
        <v>-0.293539090275599+18.7709968378503i</v>
      </c>
      <c r="R3347" t="str">
        <f t="shared" si="1766"/>
        <v>-0.0379398201195822-0.0150446069770271i</v>
      </c>
      <c r="S3347" t="str">
        <f t="shared" si="1767"/>
        <v>1.98224908363266i</v>
      </c>
      <c r="T3347" t="str">
        <f t="shared" si="1768"/>
        <v>0.0298221583938255-0.0752061736652298i</v>
      </c>
      <c r="U3347" t="e">
        <f t="shared" si="1769"/>
        <v>#DIV/0!</v>
      </c>
      <c r="V3347" t="str">
        <f t="shared" si="1770"/>
        <v>0.0000833333333333333-0.000187726991144014i</v>
      </c>
      <c r="W3347" t="e">
        <f t="shared" si="1771"/>
        <v>#DIV/0!</v>
      </c>
      <c r="X3347" t="e">
        <f t="shared" si="1772"/>
        <v>#DIV/0!</v>
      </c>
      <c r="Y3347" t="str">
        <f t="shared" si="1773"/>
        <v>0.00096+6.03713577055043i</v>
      </c>
      <c r="Z3347" t="e">
        <f t="shared" si="1774"/>
        <v>#DIV/0!</v>
      </c>
      <c r="AA3347" t="e">
        <f t="shared" si="1775"/>
        <v>#DIV/0!</v>
      </c>
      <c r="AB3347" t="str">
        <f t="shared" si="1776"/>
        <v>0.0170175703799563-0.0429152825377067i</v>
      </c>
      <c r="AC3347" t="str">
        <f t="shared" si="1777"/>
        <v>0.965376989153014-0.0206153115749089i</v>
      </c>
      <c r="AD3347" t="str">
        <f t="shared" si="1778"/>
        <v>0.0185687435077529-0.0440578992275922i</v>
      </c>
      <c r="AE3347" t="e">
        <f t="shared" si="1779"/>
        <v>#DIV/0!</v>
      </c>
      <c r="AF3347" t="str">
        <f t="shared" si="1780"/>
        <v>-19.0453046945197-2.45388829155091i</v>
      </c>
      <c r="AG3347" t="e">
        <f t="shared" si="1781"/>
        <v>#DIV/0!</v>
      </c>
      <c r="AH3347" t="e">
        <f t="shared" si="1782"/>
        <v>#DIV/0!</v>
      </c>
      <c r="AI3347" t="e">
        <f t="shared" si="1783"/>
        <v>#DIV/0!</v>
      </c>
      <c r="AJ3347" t="e">
        <f t="shared" si="1784"/>
        <v>#DIV/0!</v>
      </c>
      <c r="AK3347"/>
      <c r="AL3347"/>
      <c r="AM3347"/>
      <c r="AN3347"/>
    </row>
    <row r="3348" spans="1:40" x14ac:dyDescent="0.3">
      <c r="A3348"/>
      <c r="B3348">
        <f t="shared" si="1750"/>
        <v>1414000</v>
      </c>
      <c r="C3348" s="186" t="str">
        <f t="shared" si="1753"/>
        <v>-0.000245078686724459+0.00219114615350942i</v>
      </c>
      <c r="D3348" s="158" t="str">
        <f t="shared" si="1754"/>
        <v>-7.5381598835925-0.825962355649901i</v>
      </c>
      <c r="E3348" t="str">
        <f t="shared" si="1755"/>
        <v>47.365166764239-1123.5686421321i</v>
      </c>
      <c r="F3348" t="str">
        <f t="shared" si="1756"/>
        <v>0.982993166999254+0.10992536645567i</v>
      </c>
      <c r="G3348" t="str">
        <f t="shared" si="1751"/>
        <v>0.982993166999254+0.10992536645567i</v>
      </c>
      <c r="H3348" t="str">
        <f t="shared" si="1757"/>
        <v>11.5076653165323+1.62627087731422i</v>
      </c>
      <c r="I3348" t="str">
        <f t="shared" si="1758"/>
        <v>5552.76501521996i</v>
      </c>
      <c r="J3348" t="str">
        <f t="shared" si="1752"/>
        <v>-7635.76680615362+1184.06272742148i</v>
      </c>
      <c r="K3348" t="str">
        <f t="shared" si="1759"/>
        <v>0.110118223611735-0.710128827750682i</v>
      </c>
      <c r="L3348" t="str">
        <f t="shared" si="1760"/>
        <v>0.028343060924779-0.151049291076556i</v>
      </c>
      <c r="M3348" t="str">
        <f t="shared" si="1761"/>
        <v>0.138461284536514-0.861178118827238i</v>
      </c>
      <c r="N3348" t="str">
        <f t="shared" si="1762"/>
        <v>-18.0760283873235i</v>
      </c>
      <c r="O3348" t="str">
        <f t="shared" si="1763"/>
        <v>0.715450567175798+0.698663356651706i</v>
      </c>
      <c r="P3348" t="str">
        <f t="shared" si="1764"/>
        <v>0.284549432824202-0.698663356651706i</v>
      </c>
      <c r="Q3348" t="str">
        <f t="shared" si="1765"/>
        <v>-0.284549432824202+18.7746917439752i</v>
      </c>
      <c r="R3348" t="str">
        <f t="shared" si="1766"/>
        <v>-0.037434145964192-0.0145886585812908i</v>
      </c>
      <c r="S3348" t="str">
        <f t="shared" si="1767"/>
        <v>1.98365194922617i</v>
      </c>
      <c r="T3348" t="str">
        <f t="shared" si="1768"/>
        <v>0.0289388210313726-0.0742563166094864i</v>
      </c>
      <c r="U3348" t="e">
        <f t="shared" si="1769"/>
        <v>#DIV/0!</v>
      </c>
      <c r="V3348" t="str">
        <f t="shared" si="1770"/>
        <v>0.0000833333333333333-0.000187594228066826i</v>
      </c>
      <c r="W3348" t="e">
        <f t="shared" si="1771"/>
        <v>#DIV/0!</v>
      </c>
      <c r="X3348" t="e">
        <f t="shared" si="1772"/>
        <v>#DIV/0!</v>
      </c>
      <c r="Y3348" t="str">
        <f t="shared" si="1773"/>
        <v>0.00096+6.04140833655932i</v>
      </c>
      <c r="Z3348" t="e">
        <f t="shared" si="1774"/>
        <v>#DIV/0!</v>
      </c>
      <c r="AA3348" t="e">
        <f t="shared" si="1775"/>
        <v>#DIV/0!</v>
      </c>
      <c r="AB3348" t="str">
        <f t="shared" si="1776"/>
        <v>0.0165135070745351-0.0423732607603575i</v>
      </c>
      <c r="AC3348" t="str">
        <f t="shared" si="1777"/>
        <v>0.965795556411562-0.0200881270725682i</v>
      </c>
      <c r="AD3348" t="str">
        <f t="shared" si="1778"/>
        <v>0.0180031169062966-0.0434994876310435i</v>
      </c>
      <c r="AE3348" t="e">
        <f t="shared" si="1779"/>
        <v>#DIV/0!</v>
      </c>
      <c r="AF3348" t="str">
        <f t="shared" si="1780"/>
        <v>-19.0458252001248-2.45223323296412i</v>
      </c>
      <c r="AG3348" t="e">
        <f t="shared" si="1781"/>
        <v>#DIV/0!</v>
      </c>
      <c r="AH3348" t="e">
        <f t="shared" si="1782"/>
        <v>#DIV/0!</v>
      </c>
      <c r="AI3348" t="e">
        <f t="shared" si="1783"/>
        <v>#DIV/0!</v>
      </c>
      <c r="AJ3348" t="e">
        <f t="shared" si="1784"/>
        <v>#DIV/0!</v>
      </c>
      <c r="AK3348"/>
      <c r="AL3348"/>
      <c r="AM3348"/>
      <c r="AN3348"/>
    </row>
    <row r="3349" spans="1:40" x14ac:dyDescent="0.3">
      <c r="A3349"/>
      <c r="B3349">
        <f t="shared" si="1750"/>
        <v>1415000</v>
      </c>
      <c r="C3349" s="186" t="str">
        <f t="shared" si="1753"/>
        <v>-0.000244740491302571+0.00218964992349646i</v>
      </c>
      <c r="D3349" s="158" t="str">
        <f t="shared" si="1754"/>
        <v>-7.53833721581453-0.825406052823073i</v>
      </c>
      <c r="E3349" t="str">
        <f t="shared" si="1755"/>
        <v>47.2983617417191-1122.77741493158i</v>
      </c>
      <c r="F3349" t="str">
        <f t="shared" si="1756"/>
        <v>0.983016635484505+0.109851308987375i</v>
      </c>
      <c r="G3349" t="str">
        <f t="shared" si="1751"/>
        <v>0.983016635484505+0.109851308987375i</v>
      </c>
      <c r="H3349" t="str">
        <f t="shared" si="1757"/>
        <v>11.5080074210242+1.62517429595302i</v>
      </c>
      <c r="I3349" t="str">
        <f t="shared" si="1758"/>
        <v>5556.69200603695i</v>
      </c>
      <c r="J3349" t="str">
        <f t="shared" si="1752"/>
        <v>-7646.57227605283+1184.90011266011i</v>
      </c>
      <c r="K3349" t="str">
        <f t="shared" si="1759"/>
        <v>0.109966243150099-0.709650389251365i</v>
      </c>
      <c r="L3349" t="str">
        <f t="shared" si="1760"/>
        <v>0.0283043744134743-0.150949796511811i</v>
      </c>
      <c r="M3349" t="str">
        <f t="shared" si="1761"/>
        <v>0.138270617563573-0.860600185763176i</v>
      </c>
      <c r="N3349" t="str">
        <f t="shared" si="1762"/>
        <v>-18.0888120000444i</v>
      </c>
      <c r="O3349" t="str">
        <f t="shared" si="1763"/>
        <v>0.724323306748163+0.689460475517927i</v>
      </c>
      <c r="P3349" t="str">
        <f t="shared" si="1764"/>
        <v>0.275676693251837-0.689460475517927i</v>
      </c>
      <c r="Q3349" t="str">
        <f t="shared" si="1765"/>
        <v>-0.275676693251837+18.7782724755623i</v>
      </c>
      <c r="R3349" t="str">
        <f t="shared" si="1766"/>
        <v>-0.0369234256440195-0.0141385617719776i</v>
      </c>
      <c r="S3349" t="str">
        <f t="shared" si="1767"/>
        <v>1.98505481481969i</v>
      </c>
      <c r="T3349" t="str">
        <f t="shared" si="1768"/>
        <v>0.0280658201200897-0.0732950238542977i</v>
      </c>
      <c r="U3349" t="e">
        <f t="shared" si="1769"/>
        <v>#DIV/0!</v>
      </c>
      <c r="V3349" t="str">
        <f t="shared" si="1770"/>
        <v>0.0000833333333333333-0.00018746165264063i</v>
      </c>
      <c r="W3349" t="e">
        <f t="shared" si="1771"/>
        <v>#DIV/0!</v>
      </c>
      <c r="X3349" t="e">
        <f t="shared" si="1772"/>
        <v>#DIV/0!</v>
      </c>
      <c r="Y3349" t="str">
        <f t="shared" si="1773"/>
        <v>0.00096+6.0456809025682i</v>
      </c>
      <c r="Z3349" t="e">
        <f t="shared" si="1774"/>
        <v>#DIV/0!</v>
      </c>
      <c r="AA3349" t="e">
        <f t="shared" si="1775"/>
        <v>#DIV/0!</v>
      </c>
      <c r="AB3349" t="str">
        <f t="shared" si="1776"/>
        <v>0.0160153421109757-0.0418247133714954i</v>
      </c>
      <c r="AC3349" t="str">
        <f t="shared" si="1777"/>
        <v>0.966220095147176-0.0195659353430626i</v>
      </c>
      <c r="AD3349" t="str">
        <f t="shared" si="1778"/>
        <v>0.0174446587927026-0.0429336882081269i</v>
      </c>
      <c r="AE3349" t="e">
        <f t="shared" si="1779"/>
        <v>#DIV/0!</v>
      </c>
      <c r="AF3349" t="str">
        <f t="shared" si="1780"/>
        <v>-19.0463446368387-2.45058034877609i</v>
      </c>
      <c r="AG3349" t="e">
        <f t="shared" si="1781"/>
        <v>#DIV/0!</v>
      </c>
      <c r="AH3349" t="e">
        <f t="shared" si="1782"/>
        <v>#DIV/0!</v>
      </c>
      <c r="AI3349" t="e">
        <f t="shared" si="1783"/>
        <v>#DIV/0!</v>
      </c>
      <c r="AJ3349" t="e">
        <f t="shared" si="1784"/>
        <v>#DIV/0!</v>
      </c>
      <c r="AK3349"/>
      <c r="AL3349"/>
      <c r="AM3349"/>
      <c r="AN3349"/>
    </row>
    <row r="3350" spans="1:40" x14ac:dyDescent="0.3">
      <c r="A3350"/>
      <c r="B3350">
        <f t="shared" si="1750"/>
        <v>1416000</v>
      </c>
      <c r="C3350" s="186" t="str">
        <f t="shared" si="1753"/>
        <v>-0.000244402989873412+0.00218815569959121i</v>
      </c>
      <c r="D3350" s="158" t="str">
        <f t="shared" si="1754"/>
        <v>-7.53851418414329-0.824850479515319i</v>
      </c>
      <c r="E3350" t="str">
        <f t="shared" si="1755"/>
        <v>47.2316978714479-1121.98729934159i</v>
      </c>
      <c r="F3350" t="str">
        <f t="shared" si="1756"/>
        <v>0.983040055811425+0.10977734867985i</v>
      </c>
      <c r="G3350" t="str">
        <f t="shared" si="1751"/>
        <v>0.983040055811425+0.10977734867985i</v>
      </c>
      <c r="H3350" t="str">
        <f t="shared" si="1757"/>
        <v>11.5083488234193+1.62407915531194i</v>
      </c>
      <c r="I3350" t="str">
        <f t="shared" si="1758"/>
        <v>5560.61899685394i</v>
      </c>
      <c r="J3350" t="str">
        <f t="shared" si="1752"/>
        <v>-7657.38538502585+1185.73749789874i</v>
      </c>
      <c r="K3350" t="str">
        <f t="shared" si="1759"/>
        <v>0.109814574623424-0.709172578479125i</v>
      </c>
      <c r="L3350" t="str">
        <f t="shared" si="1760"/>
        <v>0.0282657661293785-0.150850427818202i</v>
      </c>
      <c r="M3350" t="str">
        <f t="shared" si="1761"/>
        <v>0.138080340752803-0.860023006297327i</v>
      </c>
      <c r="N3350" t="str">
        <f t="shared" si="1762"/>
        <v>-18.1015956127652i</v>
      </c>
      <c r="O3350" t="str">
        <f t="shared" si="1763"/>
        <v>0.733077678471382+0.680144923767728i</v>
      </c>
      <c r="P3350" t="str">
        <f t="shared" si="1764"/>
        <v>0.266922321528618-0.680144923767728i</v>
      </c>
      <c r="Q3350" t="str">
        <f t="shared" si="1765"/>
        <v>-0.266922321528618+18.7817405365329i</v>
      </c>
      <c r="R3350" t="str">
        <f t="shared" si="1766"/>
        <v>-0.0364077151479446-0.0136943798781311i</v>
      </c>
      <c r="S3350" t="str">
        <f t="shared" si="1767"/>
        <v>1.9864576804132i</v>
      </c>
      <c r="T3350" t="str">
        <f t="shared" si="1768"/>
        <v>0.0272033060874095-0.0723223853819306i</v>
      </c>
      <c r="U3350" t="e">
        <f t="shared" si="1769"/>
        <v>#DIV/0!</v>
      </c>
      <c r="V3350" t="str">
        <f t="shared" si="1770"/>
        <v>0.0000833333333333333-0.000187329264467862i</v>
      </c>
      <c r="W3350" t="e">
        <f t="shared" si="1771"/>
        <v>#DIV/0!</v>
      </c>
      <c r="X3350" t="e">
        <f t="shared" si="1772"/>
        <v>#DIV/0!</v>
      </c>
      <c r="Y3350" t="str">
        <f t="shared" si="1773"/>
        <v>0.00096+6.04995346857708i</v>
      </c>
      <c r="Z3350" t="e">
        <f t="shared" si="1774"/>
        <v>#DIV/0!</v>
      </c>
      <c r="AA3350" t="e">
        <f t="shared" si="1775"/>
        <v>#DIV/0!</v>
      </c>
      <c r="AB3350" t="str">
        <f t="shared" si="1776"/>
        <v>0.0155231613284514-0.0412696917181603i</v>
      </c>
      <c r="AC3350" t="str">
        <f t="shared" si="1777"/>
        <v>0.966650559065377-0.0190488089681399i</v>
      </c>
      <c r="AD3350" t="str">
        <f t="shared" si="1778"/>
        <v>0.0168934678891208-0.0423605933824962i</v>
      </c>
      <c r="AE3350" t="e">
        <f t="shared" si="1779"/>
        <v>#DIV/0!</v>
      </c>
      <c r="AF3350" t="str">
        <f t="shared" si="1780"/>
        <v>-19.0468630075626-2.44892963482726i</v>
      </c>
      <c r="AG3350" t="e">
        <f t="shared" si="1781"/>
        <v>#DIV/0!</v>
      </c>
      <c r="AH3350" t="e">
        <f t="shared" si="1782"/>
        <v>#DIV/0!</v>
      </c>
      <c r="AI3350" t="e">
        <f t="shared" si="1783"/>
        <v>#DIV/0!</v>
      </c>
      <c r="AJ3350" t="e">
        <f t="shared" si="1784"/>
        <v>#DIV/0!</v>
      </c>
      <c r="AK3350"/>
      <c r="AL3350"/>
      <c r="AM3350"/>
      <c r="AN3350"/>
    </row>
    <row r="3351" spans="1:40" x14ac:dyDescent="0.3">
      <c r="A3351"/>
      <c r="B3351">
        <f t="shared" si="1750"/>
        <v>1417000</v>
      </c>
      <c r="C3351" s="186" t="str">
        <f t="shared" si="1753"/>
        <v>-0.000244066180554892+0.00218666347783695i</v>
      </c>
      <c r="D3351" s="158" t="str">
        <f t="shared" si="1754"/>
        <v>-7.53869078956555-0.824295634334467i</v>
      </c>
      <c r="E3351" t="str">
        <f t="shared" si="1755"/>
        <v>47.1651747562864-1121.19829302539i</v>
      </c>
      <c r="F3351" t="str">
        <f t="shared" si="1756"/>
        <v>0.983063428110603+0.10970348534755i</v>
      </c>
      <c r="G3351" t="str">
        <f t="shared" si="1751"/>
        <v>0.983063428110603+0.10970348534755i</v>
      </c>
      <c r="H3351" t="str">
        <f t="shared" si="1757"/>
        <v>11.5086895256219+1.62298545263376i</v>
      </c>
      <c r="I3351" t="str">
        <f t="shared" si="1758"/>
        <v>5564.54598767092i</v>
      </c>
      <c r="J3351" t="str">
        <f t="shared" si="1752"/>
        <v>-7668.20613307268+1186.57488313736i</v>
      </c>
      <c r="K3351" t="str">
        <f t="shared" si="1759"/>
        <v>0.109663217185533-0.708695394235175i</v>
      </c>
      <c r="L3351" t="str">
        <f t="shared" si="1760"/>
        <v>0.0282272358642746-0.150751184768229i</v>
      </c>
      <c r="M3351" t="str">
        <f t="shared" si="1761"/>
        <v>0.137890453049808-0.859446579003404i</v>
      </c>
      <c r="N3351" t="str">
        <f t="shared" si="1762"/>
        <v>-18.1143792254861i</v>
      </c>
      <c r="O3351" t="str">
        <f t="shared" si="1763"/>
        <v>0.741712251719047+0.670718223734722i</v>
      </c>
      <c r="P3351" t="str">
        <f t="shared" si="1764"/>
        <v>0.258287748280953-0.670718223734722i</v>
      </c>
      <c r="Q3351" t="str">
        <f t="shared" si="1765"/>
        <v>-0.258287748280953+18.7850974492208i</v>
      </c>
      <c r="R3351" t="str">
        <f t="shared" si="1766"/>
        <v>-0.0358870713021168-0.0132561759722072i</v>
      </c>
      <c r="S3351" t="str">
        <f t="shared" si="1767"/>
        <v>1.9878605460067i</v>
      </c>
      <c r="T3351" t="str">
        <f t="shared" si="1768"/>
        <v>0.0263514292060727-0.0713384931532073i</v>
      </c>
      <c r="U3351" t="e">
        <f t="shared" si="1769"/>
        <v>#DIV/0!</v>
      </c>
      <c r="V3351" t="str">
        <f t="shared" si="1770"/>
        <v>0.0000833333333333333-0.000187197063152077i</v>
      </c>
      <c r="W3351" t="e">
        <f t="shared" si="1771"/>
        <v>#DIV/0!</v>
      </c>
      <c r="X3351" t="e">
        <f t="shared" si="1772"/>
        <v>#DIV/0!</v>
      </c>
      <c r="Y3351" t="str">
        <f t="shared" si="1773"/>
        <v>0.00096+6.05422603458596i</v>
      </c>
      <c r="Z3351" t="e">
        <f t="shared" si="1774"/>
        <v>#DIV/0!</v>
      </c>
      <c r="AA3351" t="e">
        <f t="shared" si="1775"/>
        <v>#DIV/0!</v>
      </c>
      <c r="AB3351" t="str">
        <f t="shared" si="1776"/>
        <v>0.0150370504778629-0.0407082482764255i</v>
      </c>
      <c r="AC3351" t="str">
        <f t="shared" si="1777"/>
        <v>0.96708690098453-0.0185368203892011i</v>
      </c>
      <c r="AD3351" t="str">
        <f t="shared" si="1778"/>
        <v>0.0163496417149591-0.0417802969551067i</v>
      </c>
      <c r="AE3351" t="e">
        <f t="shared" si="1779"/>
        <v>#DIV/0!</v>
      </c>
      <c r="AF3351" t="str">
        <f t="shared" si="1780"/>
        <v>-19.0473803151874-2.44728108696823i</v>
      </c>
      <c r="AG3351" t="e">
        <f t="shared" si="1781"/>
        <v>#DIV/0!</v>
      </c>
      <c r="AH3351" t="e">
        <f t="shared" si="1782"/>
        <v>#DIV/0!</v>
      </c>
      <c r="AI3351" t="e">
        <f t="shared" si="1783"/>
        <v>#DIV/0!</v>
      </c>
      <c r="AJ3351" t="e">
        <f t="shared" si="1784"/>
        <v>#DIV/0!</v>
      </c>
      <c r="AK3351"/>
      <c r="AL3351"/>
      <c r="AM3351"/>
      <c r="AN3351"/>
    </row>
    <row r="3352" spans="1:40" x14ac:dyDescent="0.3">
      <c r="A3352"/>
      <c r="B3352">
        <f t="shared" si="1750"/>
        <v>1418000</v>
      </c>
      <c r="C3352" s="186" t="str">
        <f t="shared" si="1753"/>
        <v>-0.00024373006147127+0.00218517325428721i</v>
      </c>
      <c r="D3352" s="158" t="str">
        <f t="shared" si="1754"/>
        <v>-7.53886703306495-0.823741515891844i</v>
      </c>
      <c r="E3352" t="str">
        <f t="shared" si="1755"/>
        <v>47.0987920004908-1120.41039365279i</v>
      </c>
      <c r="F3352" t="str">
        <f t="shared" si="1756"/>
        <v>0.983086752512218+0.109629718805397i</v>
      </c>
      <c r="G3352" t="str">
        <f t="shared" si="1751"/>
        <v>0.983086752512218+0.109629718805397i</v>
      </c>
      <c r="H3352" t="str">
        <f t="shared" si="1757"/>
        <v>11.50902952953+1.62189318516817i</v>
      </c>
      <c r="I3352" t="str">
        <f t="shared" si="1758"/>
        <v>5568.47297848791i</v>
      </c>
      <c r="J3352" t="str">
        <f t="shared" si="1752"/>
        <v>-7679.03452019331+1187.41226837599i</v>
      </c>
      <c r="K3352" t="str">
        <f t="shared" si="1759"/>
        <v>0.1095121699931-0.708218835323678i</v>
      </c>
      <c r="L3352" t="str">
        <f t="shared" si="1760"/>
        <v>0.0281887834106295-0.150652067134905i</v>
      </c>
      <c r="M3352" t="str">
        <f t="shared" si="1761"/>
        <v>0.13770095340373-0.858870902458583i</v>
      </c>
      <c r="N3352" t="str">
        <f t="shared" si="1762"/>
        <v>-18.127162838207i</v>
      </c>
      <c r="O3352" t="str">
        <f t="shared" si="1763"/>
        <v>0.750225615441829+0.661181915916436i</v>
      </c>
      <c r="P3352" t="str">
        <f t="shared" si="1764"/>
        <v>0.249774384558171-0.661181915916436i</v>
      </c>
      <c r="Q3352" t="str">
        <f t="shared" si="1765"/>
        <v>-0.249774384558171+18.7883447541234i</v>
      </c>
      <c r="R3352" t="str">
        <f t="shared" si="1766"/>
        <v>-0.0353615517774681-0.0128240128589855i</v>
      </c>
      <c r="S3352" t="str">
        <f t="shared" si="1767"/>
        <v>1.98926341160021i</v>
      </c>
      <c r="T3352" t="str">
        <f t="shared" si="1768"/>
        <v>0.0255103395702705-0.0703434411283237i</v>
      </c>
      <c r="U3352" t="e">
        <f t="shared" si="1769"/>
        <v>#DIV/0!</v>
      </c>
      <c r="V3352" t="str">
        <f t="shared" si="1770"/>
        <v>0.0000833333333333333-0.000187065048297949i</v>
      </c>
      <c r="W3352" t="e">
        <f t="shared" si="1771"/>
        <v>#DIV/0!</v>
      </c>
      <c r="X3352" t="e">
        <f t="shared" si="1772"/>
        <v>#DIV/0!</v>
      </c>
      <c r="Y3352" t="str">
        <f t="shared" si="1773"/>
        <v>0.00096+6.05849860059485i</v>
      </c>
      <c r="Z3352" t="e">
        <f t="shared" si="1774"/>
        <v>#DIV/0!</v>
      </c>
      <c r="AA3352" t="e">
        <f t="shared" si="1775"/>
        <v>#DIV/0!</v>
      </c>
      <c r="AB3352" t="str">
        <f t="shared" si="1776"/>
        <v>0.0145570952082243-0.0401404366632768i</v>
      </c>
      <c r="AC3352" t="str">
        <f t="shared" si="1777"/>
        <v>0.967529072826891-0.0180300418972384i</v>
      </c>
      <c r="AD3352" t="str">
        <f t="shared" si="1778"/>
        <v>0.0158132765662549-0.0411928940882436i</v>
      </c>
      <c r="AE3352" t="e">
        <f t="shared" si="1779"/>
        <v>#DIV/0!</v>
      </c>
      <c r="AF3352" t="str">
        <f t="shared" si="1780"/>
        <v>-19.0478965625949-2.44563470106001i</v>
      </c>
      <c r="AG3352" t="e">
        <f t="shared" si="1781"/>
        <v>#DIV/0!</v>
      </c>
      <c r="AH3352" t="e">
        <f t="shared" si="1782"/>
        <v>#DIV/0!</v>
      </c>
      <c r="AI3352" t="e">
        <f t="shared" si="1783"/>
        <v>#DIV/0!</v>
      </c>
      <c r="AJ3352" t="e">
        <f t="shared" si="1784"/>
        <v>#DIV/0!</v>
      </c>
      <c r="AK3352"/>
      <c r="AL3352"/>
      <c r="AM3352"/>
      <c r="AN3352"/>
    </row>
    <row r="3353" spans="1:40" x14ac:dyDescent="0.3">
      <c r="A3353"/>
      <c r="B3353">
        <f t="shared" ref="B3353:B3416" si="1785">B3352+1000</f>
        <v>1419000</v>
      </c>
      <c r="C3353" s="186" t="str">
        <f t="shared" si="1753"/>
        <v>-0.000243394630753075+0.00218368502500566i</v>
      </c>
      <c r="D3353" s="158" t="str">
        <f t="shared" si="1754"/>
        <v>-7.53904291562173-0.823188122802076i</v>
      </c>
      <c r="E3353" t="str">
        <f t="shared" si="1755"/>
        <v>47.0325492097046-1119.62359890007i</v>
      </c>
      <c r="F3353" t="str">
        <f t="shared" si="1756"/>
        <v>0.983110029145994+0.109556048868755i</v>
      </c>
      <c r="G3353" t="str">
        <f t="shared" si="1751"/>
        <v>0.983110029145994+0.109556048868755i</v>
      </c>
      <c r="H3353" t="str">
        <f t="shared" si="1757"/>
        <v>11.5093688370351+1.62080235017146i</v>
      </c>
      <c r="I3353" t="str">
        <f t="shared" si="1758"/>
        <v>5572.3999693049i</v>
      </c>
      <c r="J3353" t="str">
        <f t="shared" si="1752"/>
        <v>-7689.87054638775+1188.24965361463i</v>
      </c>
      <c r="K3353" t="str">
        <f t="shared" si="1759"/>
        <v>0.109361432205623-0.707742900551728i</v>
      </c>
      <c r="L3353" t="str">
        <f t="shared" si="1760"/>
        <v>0.0281504085615909-0.150553074691755i</v>
      </c>
      <c r="M3353" t="str">
        <f t="shared" si="1761"/>
        <v>0.137511840767214-0.858295975243483i</v>
      </c>
      <c r="N3353" t="str">
        <f t="shared" si="1762"/>
        <v>-18.1399464509279i</v>
      </c>
      <c r="O3353" t="str">
        <f t="shared" si="1763"/>
        <v>0.758616378398358+0.651537558722258i</v>
      </c>
      <c r="P3353" t="str">
        <f t="shared" si="1764"/>
        <v>0.241383621601642-0.651537558722258i</v>
      </c>
      <c r="Q3353" t="str">
        <f t="shared" si="1765"/>
        <v>-0.241383621601642+18.7914840096502i</v>
      </c>
      <c r="R3353" t="str">
        <f t="shared" si="1766"/>
        <v>-0.0348312150970723-0.0123979530641158i</v>
      </c>
      <c r="S3353" t="str">
        <f t="shared" si="1767"/>
        <v>1.99066627719373i</v>
      </c>
      <c r="T3353" t="str">
        <f t="shared" si="1768"/>
        <v>0.024680187070966-0.069337325287423i</v>
      </c>
      <c r="U3353" t="e">
        <f t="shared" si="1769"/>
        <v>#DIV/0!</v>
      </c>
      <c r="V3353" t="str">
        <f t="shared" si="1770"/>
        <v>0.0000833333333333333-0.00018693321951127i</v>
      </c>
      <c r="W3353" t="e">
        <f t="shared" si="1771"/>
        <v>#DIV/0!</v>
      </c>
      <c r="X3353" t="e">
        <f t="shared" si="1772"/>
        <v>#DIV/0!</v>
      </c>
      <c r="Y3353" t="str">
        <f t="shared" si="1773"/>
        <v>0.00096+6.06277116660373i</v>
      </c>
      <c r="Z3353" t="e">
        <f t="shared" si="1774"/>
        <v>#DIV/0!</v>
      </c>
      <c r="AA3353" t="e">
        <f t="shared" si="1775"/>
        <v>#DIV/0!</v>
      </c>
      <c r="AB3353" t="str">
        <f t="shared" si="1776"/>
        <v>0.0140833810525803-0.0395663116483529i</v>
      </c>
      <c r="AC3353" t="str">
        <f t="shared" si="1777"/>
        <v>0.967977025609756-0.0175285456223843i</v>
      </c>
      <c r="AD3353" t="str">
        <f t="shared" si="1778"/>
        <v>0.0152844674952249-0.0405984812891544i</v>
      </c>
      <c r="AE3353" t="e">
        <f t="shared" si="1779"/>
        <v>#DIV/0!</v>
      </c>
      <c r="AF3353" t="str">
        <f t="shared" si="1780"/>
        <v>-19.0484117526568-2.44399047297354i</v>
      </c>
      <c r="AG3353" t="e">
        <f t="shared" si="1781"/>
        <v>#DIV/0!</v>
      </c>
      <c r="AH3353" t="e">
        <f t="shared" si="1782"/>
        <v>#DIV/0!</v>
      </c>
      <c r="AI3353" t="e">
        <f t="shared" si="1783"/>
        <v>#DIV/0!</v>
      </c>
      <c r="AJ3353" t="e">
        <f t="shared" si="1784"/>
        <v>#DIV/0!</v>
      </c>
      <c r="AK3353"/>
      <c r="AL3353"/>
      <c r="AM3353"/>
      <c r="AN3353"/>
    </row>
    <row r="3354" spans="1:40" x14ac:dyDescent="0.3">
      <c r="A3354"/>
      <c r="B3354">
        <f t="shared" si="1785"/>
        <v>1420000</v>
      </c>
      <c r="C3354" s="186" t="str">
        <f t="shared" si="1753"/>
        <v>-0.00024305988653712+0.00218219878606604i</v>
      </c>
      <c r="D3354" s="158" t="str">
        <f t="shared" si="1754"/>
        <v>-7.53921843821276-0.822635453683255i</v>
      </c>
      <c r="E3354" t="str">
        <f t="shared" si="1755"/>
        <v>46.9664459909562-1118.83790645004i</v>
      </c>
      <c r="F3354" t="str">
        <f t="shared" si="1756"/>
        <v>0.983133258141214+0.109482475353447i</v>
      </c>
      <c r="G3354" t="str">
        <f t="shared" si="1751"/>
        <v>0.983133258141214+0.109482475353447i</v>
      </c>
      <c r="H3354" t="str">
        <f t="shared" si="1757"/>
        <v>11.5097074500225+1.61971294490679i</v>
      </c>
      <c r="I3354" t="str">
        <f t="shared" si="1758"/>
        <v>5576.32696012188i</v>
      </c>
      <c r="J3354" t="str">
        <f t="shared" si="1752"/>
        <v>-7700.714211656+1189.08703885326i</v>
      </c>
      <c r="K3354" t="str">
        <f t="shared" si="1759"/>
        <v>0.109211002985424-0.707267588729346i</v>
      </c>
      <c r="L3354" t="str">
        <f t="shared" si="1760"/>
        <v>0.0281121111109846-0.150454207212818i</v>
      </c>
      <c r="M3354" t="str">
        <f t="shared" si="1761"/>
        <v>0.137323114096409-0.857721795942164i</v>
      </c>
      <c r="N3354" t="str">
        <f t="shared" si="1762"/>
        <v>-18.1527300636488i</v>
      </c>
      <c r="O3354" t="str">
        <f t="shared" si="1763"/>
        <v>0.766883169382493+0.641786728218855i</v>
      </c>
      <c r="P3354" t="str">
        <f t="shared" si="1764"/>
        <v>0.233116830617507-0.641786728218855i</v>
      </c>
      <c r="Q3354" t="str">
        <f t="shared" si="1765"/>
        <v>-0.233116830617507+18.7945167918677i</v>
      </c>
      <c r="R3354" t="str">
        <f t="shared" si="1766"/>
        <v>-0.034296120643409-0.0119780588223502i</v>
      </c>
      <c r="S3354" t="str">
        <f t="shared" si="1767"/>
        <v>1.99206914278724i</v>
      </c>
      <c r="T3354" t="str">
        <f t="shared" si="1768"/>
        <v>0.0238611213704943-0.0683202436510435i</v>
      </c>
      <c r="U3354" t="e">
        <f t="shared" si="1769"/>
        <v>#DIV/0!</v>
      </c>
      <c r="V3354" t="str">
        <f t="shared" si="1770"/>
        <v>0.0000833333333333333-0.000186801576398938i</v>
      </c>
      <c r="W3354" t="e">
        <f t="shared" si="1771"/>
        <v>#DIV/0!</v>
      </c>
      <c r="X3354" t="e">
        <f t="shared" si="1772"/>
        <v>#DIV/0!</v>
      </c>
      <c r="Y3354" t="str">
        <f t="shared" si="1773"/>
        <v>0.00096+6.06704373261261i</v>
      </c>
      <c r="Z3354" t="e">
        <f t="shared" si="1774"/>
        <v>#DIV/0!</v>
      </c>
      <c r="AA3354" t="e">
        <f t="shared" si="1775"/>
        <v>#DIV/0!</v>
      </c>
      <c r="AB3354" t="str">
        <f t="shared" si="1776"/>
        <v>0.0136159934135129-0.0389859291656137i</v>
      </c>
      <c r="AC3354" t="str">
        <f t="shared" si="1777"/>
        <v>0.968430709436656-0.0170324035231391i</v>
      </c>
      <c r="AD3354" t="str">
        <f t="shared" si="1778"/>
        <v>0.0147633082900683-0.0399971563933706i</v>
      </c>
      <c r="AE3354" t="e">
        <f t="shared" si="1779"/>
        <v>#DIV/0!</v>
      </c>
      <c r="AF3354" t="str">
        <f t="shared" si="1780"/>
        <v>-19.0489258882353-2.44234839859004i</v>
      </c>
      <c r="AG3354" t="e">
        <f t="shared" si="1781"/>
        <v>#DIV/0!</v>
      </c>
      <c r="AH3354" t="e">
        <f t="shared" si="1782"/>
        <v>#DIV/0!</v>
      </c>
      <c r="AI3354" t="e">
        <f t="shared" si="1783"/>
        <v>#DIV/0!</v>
      </c>
      <c r="AJ3354" t="e">
        <f t="shared" si="1784"/>
        <v>#DIV/0!</v>
      </c>
      <c r="AK3354"/>
      <c r="AL3354"/>
      <c r="AM3354"/>
      <c r="AN3354"/>
    </row>
    <row r="3355" spans="1:40" x14ac:dyDescent="0.3">
      <c r="A3355"/>
      <c r="B3355">
        <f t="shared" si="1785"/>
        <v>1421000</v>
      </c>
      <c r="C3355" s="186" t="str">
        <f t="shared" si="1753"/>
        <v>-0.000242725826966472+0.00218071453355226i</v>
      </c>
      <c r="D3355" s="158" t="str">
        <f t="shared" si="1754"/>
        <v>-7.53939360181181-0.822083507156859i</v>
      </c>
      <c r="E3355" t="str">
        <f t="shared" si="1755"/>
        <v>46.9004819526511-1118.05331399196i</v>
      </c>
      <c r="F3355" t="str">
        <f t="shared" si="1756"/>
        <v>0.983156439626747+0.109408998075751i</v>
      </c>
      <c r="G3355" t="str">
        <f t="shared" si="1751"/>
        <v>0.983156439626747+0.109408998075751i</v>
      </c>
      <c r="H3355" t="str">
        <f t="shared" si="1757"/>
        <v>11.5100453703711+1.61862496664406i</v>
      </c>
      <c r="I3355" t="str">
        <f t="shared" si="1758"/>
        <v>5580.25395093887i</v>
      </c>
      <c r="J3355" t="str">
        <f t="shared" si="1752"/>
        <v>-7711.56551599805+1189.92442409188i</v>
      </c>
      <c r="K3355" t="str">
        <f t="shared" si="1759"/>
        <v>0.109060881497635-0.706792898669477i</v>
      </c>
      <c r="L3355" t="str">
        <f t="shared" si="1760"/>
        <v>0.0280738908533118-0.150355464472638i</v>
      </c>
      <c r="M3355" t="str">
        <f t="shared" si="1761"/>
        <v>0.137134772350947-0.857148363142115i</v>
      </c>
      <c r="N3355" t="str">
        <f t="shared" si="1762"/>
        <v>-18.1655136763696i</v>
      </c>
      <c r="O3355" t="str">
        <f t="shared" si="1763"/>
        <v>0.775024637447354+0.631931017872677i</v>
      </c>
      <c r="P3355" t="str">
        <f t="shared" si="1764"/>
        <v>0.224975362552646-0.631931017872677i</v>
      </c>
      <c r="Q3355" t="str">
        <f t="shared" si="1765"/>
        <v>-0.224975362552646+18.7974446942423i</v>
      </c>
      <c r="R3355" t="str">
        <f t="shared" si="1766"/>
        <v>-0.0337563286654946-0.011564392065442i</v>
      </c>
      <c r="S3355" t="str">
        <f t="shared" si="1767"/>
        <v>1.99347200838076i</v>
      </c>
      <c r="T3355" t="str">
        <f t="shared" si="1768"/>
        <v>0.0230532918763992-0.0672922963003645i</v>
      </c>
      <c r="U3355" t="e">
        <f t="shared" si="1769"/>
        <v>#DIV/0!</v>
      </c>
      <c r="V3355" t="str">
        <f t="shared" si="1770"/>
        <v>0.0000833333333333333-0.00018667011856896i</v>
      </c>
      <c r="W3355" t="e">
        <f t="shared" si="1771"/>
        <v>#DIV/0!</v>
      </c>
      <c r="X3355" t="e">
        <f t="shared" si="1772"/>
        <v>#DIV/0!</v>
      </c>
      <c r="Y3355" t="str">
        <f t="shared" si="1773"/>
        <v>0.00096+6.07131629862149i</v>
      </c>
      <c r="Z3355" t="e">
        <f t="shared" si="1774"/>
        <v>#DIV/0!</v>
      </c>
      <c r="AA3355" t="e">
        <f t="shared" si="1775"/>
        <v>#DIV/0!</v>
      </c>
      <c r="AB3355" t="str">
        <f t="shared" si="1776"/>
        <v>0.0131550175482108-0.0383993463248932i</v>
      </c>
      <c r="AC3355" t="str">
        <f t="shared" si="1777"/>
        <v>0.968890073488637-0.0165416873752441i</v>
      </c>
      <c r="AD3355" t="str">
        <f t="shared" si="1778"/>
        <v>0.0142498914550044-0.0393890185476866i</v>
      </c>
      <c r="AE3355" t="e">
        <f t="shared" si="1779"/>
        <v>#DIV/0!</v>
      </c>
      <c r="AF3355" t="str">
        <f t="shared" si="1780"/>
        <v>-19.0494389721829-2.44070847380092i</v>
      </c>
      <c r="AG3355" t="e">
        <f t="shared" si="1781"/>
        <v>#DIV/0!</v>
      </c>
      <c r="AH3355" t="e">
        <f t="shared" si="1782"/>
        <v>#DIV/0!</v>
      </c>
      <c r="AI3355" t="e">
        <f t="shared" si="1783"/>
        <v>#DIV/0!</v>
      </c>
      <c r="AJ3355" t="e">
        <f t="shared" si="1784"/>
        <v>#DIV/0!</v>
      </c>
      <c r="AK3355"/>
      <c r="AL3355"/>
      <c r="AM3355"/>
      <c r="AN3355"/>
    </row>
    <row r="3356" spans="1:40" x14ac:dyDescent="0.3">
      <c r="A3356"/>
      <c r="B3356">
        <f t="shared" si="1785"/>
        <v>1422000</v>
      </c>
      <c r="C3356" s="186" t="str">
        <f t="shared" si="1753"/>
        <v>-0.000242392450190403+0.00217923226355823i</v>
      </c>
      <c r="D3356" s="158" t="str">
        <f t="shared" si="1754"/>
        <v>-7.53956840738928-0.821532281847689i</v>
      </c>
      <c r="E3356" t="str">
        <f t="shared" si="1755"/>
        <v>46.8346567045653-1117.26981922151i</v>
      </c>
      <c r="F3356" t="str">
        <f t="shared" si="1756"/>
        <v>0.98317957373102+0.109335616852387i</v>
      </c>
      <c r="G3356" t="str">
        <f t="shared" si="1751"/>
        <v>0.98317957373102+0.109335616852387i</v>
      </c>
      <c r="H3356" t="str">
        <f t="shared" si="1757"/>
        <v>11.5103825999535+1.6175384126598i</v>
      </c>
      <c r="I3356" t="str">
        <f t="shared" si="1758"/>
        <v>5584.18094175586i</v>
      </c>
      <c r="J3356" t="str">
        <f t="shared" si="1752"/>
        <v>-7722.42445941391+1190.76180933051i</v>
      </c>
      <c r="K3356" t="str">
        <f t="shared" si="1759"/>
        <v>0.108911066910185-0.70631882918797i</v>
      </c>
      <c r="L3356" t="str">
        <f t="shared" si="1760"/>
        <v>0.028035747583747-0.150256846246273i</v>
      </c>
      <c r="M3356" t="str">
        <f t="shared" si="1761"/>
        <v>0.136946814493932-0.856575675434243i</v>
      </c>
      <c r="N3356" t="str">
        <f t="shared" si="1762"/>
        <v>-18.1782972890905i</v>
      </c>
      <c r="O3356" t="str">
        <f t="shared" si="1763"/>
        <v>0.783039452126338+0.62197203828925i</v>
      </c>
      <c r="P3356" t="str">
        <f t="shared" si="1764"/>
        <v>0.216960547873662-0.62197203828925i</v>
      </c>
      <c r="Q3356" t="str">
        <f t="shared" si="1765"/>
        <v>-0.216960547873662+18.8002693273798i</v>
      </c>
      <c r="R3356" t="str">
        <f t="shared" si="1766"/>
        <v>-0.0332119002858579-0.0111570144096947i</v>
      </c>
      <c r="S3356" t="str">
        <f t="shared" si="1767"/>
        <v>1.99487487397427i</v>
      </c>
      <c r="T3356" t="str">
        <f t="shared" si="1768"/>
        <v>0.0222568477144688-0.0662535853971968i</v>
      </c>
      <c r="U3356" t="e">
        <f t="shared" si="1769"/>
        <v>#DIV/0!</v>
      </c>
      <c r="V3356" t="str">
        <f t="shared" si="1770"/>
        <v>0.0000833333333333333-0.000186538845630445i</v>
      </c>
      <c r="W3356" t="e">
        <f t="shared" si="1771"/>
        <v>#DIV/0!</v>
      </c>
      <c r="X3356" t="e">
        <f t="shared" si="1772"/>
        <v>#DIV/0!</v>
      </c>
      <c r="Y3356" t="str">
        <f t="shared" si="1773"/>
        <v>0.00096+6.07558886463037i</v>
      </c>
      <c r="Z3356" t="e">
        <f t="shared" si="1774"/>
        <v>#DIV/0!</v>
      </c>
      <c r="AA3356" t="e">
        <f t="shared" si="1775"/>
        <v>#DIV/0!</v>
      </c>
      <c r="AB3356" t="str">
        <f t="shared" si="1776"/>
        <v>0.0127005385530835-0.0378066214233064i</v>
      </c>
      <c r="AC3356" t="str">
        <f t="shared" si="1777"/>
        <v>0.969355066015647-0.016056468760186i</v>
      </c>
      <c r="AD3356" t="str">
        <f t="shared" si="1778"/>
        <v>0.0137443081905326-0.0387741681927807i</v>
      </c>
      <c r="AE3356" t="e">
        <f t="shared" si="1779"/>
        <v>#DIV/0!</v>
      </c>
      <c r="AF3356" t="str">
        <f t="shared" si="1780"/>
        <v>-19.0499510073428-2.43907069450749i</v>
      </c>
      <c r="AG3356" t="e">
        <f t="shared" si="1781"/>
        <v>#DIV/0!</v>
      </c>
      <c r="AH3356" t="e">
        <f t="shared" si="1782"/>
        <v>#DIV/0!</v>
      </c>
      <c r="AI3356" t="e">
        <f t="shared" si="1783"/>
        <v>#DIV/0!</v>
      </c>
      <c r="AJ3356" t="e">
        <f t="shared" si="1784"/>
        <v>#DIV/0!</v>
      </c>
      <c r="AK3356"/>
      <c r="AL3356"/>
      <c r="AM3356"/>
      <c r="AN3356"/>
    </row>
    <row r="3357" spans="1:40" x14ac:dyDescent="0.3">
      <c r="A3357"/>
      <c r="B3357">
        <f t="shared" si="1785"/>
        <v>1423000</v>
      </c>
      <c r="C3357" s="186" t="str">
        <f t="shared" si="1753"/>
        <v>-0.0002420597543644+0.00217775197218795i</v>
      </c>
      <c r="D3357" s="158" t="str">
        <f t="shared" si="1754"/>
        <v>-7.53974285591236-0.820981776383971i</v>
      </c>
      <c r="E3357" t="str">
        <f t="shared" si="1755"/>
        <v>46.7689698578418-1116.48741984082i</v>
      </c>
      <c r="F3357" t="str">
        <f t="shared" si="1756"/>
        <v>0.983202660582031+0.109262331500532i</v>
      </c>
      <c r="G3357" t="str">
        <f t="shared" si="1751"/>
        <v>0.983202660582031+0.109262331500532i</v>
      </c>
      <c r="H3357" t="str">
        <f t="shared" si="1757"/>
        <v>11.5107191406361+1.61645328023732i</v>
      </c>
      <c r="I3357" t="str">
        <f t="shared" si="1758"/>
        <v>5588.10793257284i</v>
      </c>
      <c r="J3357" t="str">
        <f t="shared" si="1752"/>
        <v>-7733.29104190357+1191.59919456914i</v>
      </c>
      <c r="K3357" t="str">
        <f t="shared" si="1759"/>
        <v>0.10876155839379-0.705845379103576i</v>
      </c>
      <c r="L3357" t="str">
        <f t="shared" si="1760"/>
        <v>0.0279976810981348-0.150158352309285i</v>
      </c>
      <c r="M3357" t="str">
        <f t="shared" si="1761"/>
        <v>0.136759239491925-0.856003731412861i</v>
      </c>
      <c r="N3357" t="str">
        <f t="shared" si="1762"/>
        <v>-18.1910809018114i</v>
      </c>
      <c r="O3357" t="str">
        <f t="shared" si="1763"/>
        <v>0.790926303650154+0.611911416950448i</v>
      </c>
      <c r="P3357" t="str">
        <f t="shared" si="1764"/>
        <v>0.209073696349846-0.611911416950448i</v>
      </c>
      <c r="Q3357" t="str">
        <f t="shared" si="1765"/>
        <v>-0.209073696349846+18.8029923187618i</v>
      </c>
      <c r="R3357" t="str">
        <f t="shared" si="1766"/>
        <v>-0.0326628975074119-0.0107559871432098i</v>
      </c>
      <c r="S3357" t="str">
        <f t="shared" si="1767"/>
        <v>1.99627773956779i</v>
      </c>
      <c r="T3357" t="str">
        <f t="shared" si="1768"/>
        <v>0.0214719377010671-0.0652042152038306i</v>
      </c>
      <c r="U3357" t="e">
        <f t="shared" si="1769"/>
        <v>#DIV/0!</v>
      </c>
      <c r="V3357" t="str">
        <f t="shared" si="1770"/>
        <v>0.0000833333333333333-0.0001864077571936i</v>
      </c>
      <c r="W3357" t="e">
        <f t="shared" si="1771"/>
        <v>#DIV/0!</v>
      </c>
      <c r="X3357" t="e">
        <f t="shared" si="1772"/>
        <v>#DIV/0!</v>
      </c>
      <c r="Y3357" t="str">
        <f t="shared" si="1773"/>
        <v>0.00096+6.07986143063925i</v>
      </c>
      <c r="Z3357" t="e">
        <f t="shared" si="1774"/>
        <v>#DIV/0!</v>
      </c>
      <c r="AA3357" t="e">
        <f t="shared" si="1775"/>
        <v>#DIV/0!</v>
      </c>
      <c r="AB3357" t="str">
        <f t="shared" si="1776"/>
        <v>0.0122526413479717-0.0372078139565761i</v>
      </c>
      <c r="AC3357" t="str">
        <f t="shared" si="1777"/>
        <v>0.969825634327971-0.0155768190533857i</v>
      </c>
      <c r="AD3357" t="str">
        <f t="shared" si="1778"/>
        <v>0.0132466483739826-0.0381527070455613i</v>
      </c>
      <c r="AE3357" t="e">
        <f t="shared" si="1779"/>
        <v>#DIV/0!</v>
      </c>
      <c r="AF3357" t="str">
        <f t="shared" si="1780"/>
        <v>-19.0504619965485-2.43743505662129i</v>
      </c>
      <c r="AG3357" t="e">
        <f t="shared" si="1781"/>
        <v>#DIV/0!</v>
      </c>
      <c r="AH3357" t="e">
        <f t="shared" si="1782"/>
        <v>#DIV/0!</v>
      </c>
      <c r="AI3357" t="e">
        <f t="shared" si="1783"/>
        <v>#DIV/0!</v>
      </c>
      <c r="AJ3357" t="e">
        <f t="shared" si="1784"/>
        <v>#DIV/0!</v>
      </c>
      <c r="AK3357"/>
      <c r="AL3357"/>
      <c r="AM3357"/>
      <c r="AN3357"/>
    </row>
    <row r="3358" spans="1:40" x14ac:dyDescent="0.3">
      <c r="A3358"/>
      <c r="B3358">
        <f t="shared" si="1785"/>
        <v>1424000</v>
      </c>
      <c r="C3358" s="186" t="str">
        <f t="shared" si="1753"/>
        <v>-0.000241727737650101+0.0021762736555553i</v>
      </c>
      <c r="D3358" s="158" t="str">
        <f t="shared" si="1754"/>
        <v>-7.53991694834486-0.820431989397235i</v>
      </c>
      <c r="E3358" t="str">
        <f t="shared" si="1755"/>
        <v>46.7034210249833-1115.70611355841i</v>
      </c>
      <c r="F3358" t="str">
        <f t="shared" si="1756"/>
        <v>0.983225700307331+0.109189141837803i</v>
      </c>
      <c r="G3358" t="str">
        <f t="shared" si="1751"/>
        <v>0.983225700307331+0.109189141837803i</v>
      </c>
      <c r="H3358" t="str">
        <f t="shared" si="1757"/>
        <v>11.5110549942787+1.61536956666653i</v>
      </c>
      <c r="I3358" t="str">
        <f t="shared" si="1758"/>
        <v>5592.03492338983i</v>
      </c>
      <c r="J3358" t="str">
        <f t="shared" si="1752"/>
        <v>-7744.16526346705+1192.43657980777i</v>
      </c>
      <c r="K3358" t="str">
        <f t="shared" si="1759"/>
        <v>0.108612355121944-0.705372547237943i</v>
      </c>
      <c r="L3358" t="str">
        <f t="shared" si="1760"/>
        <v>0.0279596911929876-0.150059982437743i</v>
      </c>
      <c r="M3358" t="str">
        <f t="shared" si="1761"/>
        <v>0.136572046314932-0.855432529675686i</v>
      </c>
      <c r="N3358" t="str">
        <f t="shared" si="1762"/>
        <v>-18.2038645145323i</v>
      </c>
      <c r="O3358" t="str">
        <f t="shared" si="1763"/>
        <v>0.798683903161131+0.601750797948205i</v>
      </c>
      <c r="P3358" t="str">
        <f t="shared" si="1764"/>
        <v>0.201316096838869-0.601750797948205i</v>
      </c>
      <c r="Q3358" t="str">
        <f t="shared" si="1765"/>
        <v>-0.201316096838869+18.8056153124805i</v>
      </c>
      <c r="R3358" t="str">
        <f t="shared" si="1766"/>
        <v>-0.0321093832201234-0.0103613712127662i</v>
      </c>
      <c r="S3358" t="str">
        <f t="shared" si="1767"/>
        <v>1.9976806051613i</v>
      </c>
      <c r="T3358" t="str">
        <f t="shared" si="1768"/>
        <v>0.0206987103146197-0.0641442921025322i</v>
      </c>
      <c r="U3358" t="e">
        <f t="shared" si="1769"/>
        <v>#DIV/0!</v>
      </c>
      <c r="V3358" t="str">
        <f t="shared" si="1770"/>
        <v>0.0000833333333333333-0.000186276852869728i</v>
      </c>
      <c r="W3358" t="e">
        <f t="shared" si="1771"/>
        <v>#DIV/0!</v>
      </c>
      <c r="X3358" t="e">
        <f t="shared" si="1772"/>
        <v>#DIV/0!</v>
      </c>
      <c r="Y3358" t="str">
        <f t="shared" si="1773"/>
        <v>0.00096+6.08413399664814i</v>
      </c>
      <c r="Z3358" t="e">
        <f t="shared" si="1774"/>
        <v>#DIV/0!</v>
      </c>
      <c r="AA3358" t="e">
        <f t="shared" si="1775"/>
        <v>#DIV/0!</v>
      </c>
      <c r="AB3358" t="str">
        <f t="shared" si="1776"/>
        <v>0.0118114106598769-0.0366029846301575i</v>
      </c>
      <c r="AC3358" t="str">
        <f t="shared" si="1777"/>
        <v>0.97030172478783-0.0151028094119915i</v>
      </c>
      <c r="AD3358" t="str">
        <f t="shared" si="1778"/>
        <v>0.012757000540278-0.0375247380811269i</v>
      </c>
      <c r="AE3358" t="e">
        <f t="shared" si="1779"/>
        <v>#DIV/0!</v>
      </c>
      <c r="AF3358" t="str">
        <f t="shared" si="1780"/>
        <v>-19.0509719426236-2.43580155606376i</v>
      </c>
      <c r="AG3358" t="e">
        <f t="shared" si="1781"/>
        <v>#DIV/0!</v>
      </c>
      <c r="AH3358" t="e">
        <f t="shared" si="1782"/>
        <v>#DIV/0!</v>
      </c>
      <c r="AI3358" t="e">
        <f t="shared" si="1783"/>
        <v>#DIV/0!</v>
      </c>
      <c r="AJ3358" t="e">
        <f t="shared" si="1784"/>
        <v>#DIV/0!</v>
      </c>
      <c r="AK3358"/>
      <c r="AL3358"/>
      <c r="AM3358"/>
      <c r="AN3358"/>
    </row>
    <row r="3359" spans="1:40" x14ac:dyDescent="0.3">
      <c r="A3359"/>
      <c r="B3359">
        <f t="shared" si="1785"/>
        <v>1425000</v>
      </c>
      <c r="C3359" s="186" t="str">
        <f t="shared" si="1753"/>
        <v>-0.00024139639821532+0.00217479730978426i</v>
      </c>
      <c r="D3359" s="158" t="str">
        <f t="shared" si="1754"/>
        <v>-7.54009068564765-0.819882919522424i</v>
      </c>
      <c r="E3359" t="str">
        <f t="shared" si="1755"/>
        <v>46.6380098198474-1114.92589808918i</v>
      </c>
      <c r="F3359" t="str">
        <f t="shared" si="1756"/>
        <v>0.983248693034087+0.109116047682274i</v>
      </c>
      <c r="G3359" t="str">
        <f t="shared" si="1751"/>
        <v>0.983248693034087+0.109116047682274i</v>
      </c>
      <c r="H3359" t="str">
        <f t="shared" si="1757"/>
        <v>11.5113901627356+1.61428726924409i</v>
      </c>
      <c r="I3359" t="str">
        <f t="shared" si="1758"/>
        <v>5595.96191420682i</v>
      </c>
      <c r="J3359" t="str">
        <f t="shared" si="1752"/>
        <v>-7755.04712410432+1193.2739650464i</v>
      </c>
      <c r="K3359" t="str">
        <f t="shared" si="1759"/>
        <v>0.108463456270904-0.704900332415603i</v>
      </c>
      <c r="L3359" t="str">
        <f t="shared" si="1760"/>
        <v>0.0279217776654832-0.149961736408221i</v>
      </c>
      <c r="M3359" t="str">
        <f t="shared" si="1761"/>
        <v>0.136385233936387-0.854862068823824i</v>
      </c>
      <c r="N3359" t="str">
        <f t="shared" si="1762"/>
        <v>-18.2166481272532i</v>
      </c>
      <c r="O3359" t="str">
        <f t="shared" si="1763"/>
        <v>0.806310982923775+0.591491841715925i</v>
      </c>
      <c r="P3359" t="str">
        <f t="shared" si="1764"/>
        <v>0.193689017076225-0.591491841715925i</v>
      </c>
      <c r="Q3359" t="str">
        <f t="shared" si="1765"/>
        <v>-0.193689017076225+18.8081399689691i</v>
      </c>
      <c r="R3359" t="str">
        <f t="shared" si="1766"/>
        <v>-0.0315514212075437-0.00997322721038104i</v>
      </c>
      <c r="S3359" t="str">
        <f t="shared" si="1767"/>
        <v>1.9990834707548i</v>
      </c>
      <c r="T3359" t="str">
        <f t="shared" si="1768"/>
        <v>0.0199373136663547-0.0630739246148231i</v>
      </c>
      <c r="U3359" t="e">
        <f t="shared" si="1769"/>
        <v>#DIV/0!</v>
      </c>
      <c r="V3359" t="str">
        <f t="shared" si="1770"/>
        <v>0.0000833333333333333-0.000186146132271223i</v>
      </c>
      <c r="W3359" t="e">
        <f t="shared" si="1771"/>
        <v>#DIV/0!</v>
      </c>
      <c r="X3359" t="e">
        <f t="shared" si="1772"/>
        <v>#DIV/0!</v>
      </c>
      <c r="Y3359" t="str">
        <f t="shared" si="1773"/>
        <v>0.00096+6.08840656265702i</v>
      </c>
      <c r="Z3359" t="e">
        <f t="shared" si="1774"/>
        <v>#DIV/0!</v>
      </c>
      <c r="AA3359" t="e">
        <f t="shared" si="1775"/>
        <v>#DIV/0!</v>
      </c>
      <c r="AB3359" t="str">
        <f t="shared" si="1776"/>
        <v>0.0113769310062649-0.03599219537024i</v>
      </c>
      <c r="AC3359" t="str">
        <f t="shared" si="1777"/>
        <v>0.970783282801053-0.0146345107623358i</v>
      </c>
      <c r="AD3359" t="str">
        <f t="shared" si="1778"/>
        <v>0.0122754518629825-0.0368903655144398i</v>
      </c>
      <c r="AE3359" t="e">
        <f t="shared" si="1779"/>
        <v>#DIV/0!</v>
      </c>
      <c r="AF3359" t="str">
        <f t="shared" si="1780"/>
        <v>-19.0514808483832-2.43417018876651i</v>
      </c>
      <c r="AG3359" t="e">
        <f t="shared" si="1781"/>
        <v>#DIV/0!</v>
      </c>
      <c r="AH3359" t="e">
        <f t="shared" si="1782"/>
        <v>#DIV/0!</v>
      </c>
      <c r="AI3359" t="e">
        <f t="shared" si="1783"/>
        <v>#DIV/0!</v>
      </c>
      <c r="AJ3359" t="e">
        <f t="shared" si="1784"/>
        <v>#DIV/0!</v>
      </c>
      <c r="AK3359"/>
      <c r="AL3359"/>
      <c r="AM3359"/>
      <c r="AN3359"/>
    </row>
    <row r="3360" spans="1:40" x14ac:dyDescent="0.3">
      <c r="A3360"/>
      <c r="B3360">
        <f t="shared" si="1785"/>
        <v>1426000</v>
      </c>
      <c r="C3360" s="186" t="str">
        <f t="shared" si="1753"/>
        <v>-0.000241065734233969+0.00217332293100862i</v>
      </c>
      <c r="D3360" s="158" t="str">
        <f t="shared" si="1754"/>
        <v>-7.54026406877811-0.81933456539773i</v>
      </c>
      <c r="E3360" t="str">
        <f t="shared" si="1755"/>
        <v>46.572735857639-1114.14677115436i</v>
      </c>
      <c r="F3360" t="str">
        <f t="shared" si="1756"/>
        <v>0.983271638888997+0.109043048852452i</v>
      </c>
      <c r="G3360" t="str">
        <f t="shared" si="1751"/>
        <v>0.983271638888997+0.109043048852452i</v>
      </c>
      <c r="H3360" t="str">
        <f t="shared" si="1757"/>
        <v>11.5117246478542+1.61320638527317i</v>
      </c>
      <c r="I3360" t="str">
        <f t="shared" si="1758"/>
        <v>5599.88890502381i</v>
      </c>
      <c r="J3360" t="str">
        <f t="shared" si="1752"/>
        <v>-7765.93662381541+1194.11135028503i</v>
      </c>
      <c r="K3360" t="str">
        <f t="shared" si="1759"/>
        <v>0.108314861019682-0.704428733463959i</v>
      </c>
      <c r="L3360" t="str">
        <f t="shared" si="1760"/>
        <v>0.0278839403134617-0.149863613997795i</v>
      </c>
      <c r="M3360" t="str">
        <f t="shared" si="1761"/>
        <v>0.136198801333144-0.854292347461754i</v>
      </c>
      <c r="N3360" t="str">
        <f t="shared" si="1762"/>
        <v>-18.229431739974i</v>
      </c>
      <c r="O3360" t="str">
        <f t="shared" si="1763"/>
        <v>0.813806296531869+0.581136224757228i</v>
      </c>
      <c r="P3360" t="str">
        <f t="shared" si="1764"/>
        <v>0.186193703468131-0.581136224757228i</v>
      </c>
      <c r="Q3360" t="str">
        <f t="shared" si="1765"/>
        <v>-0.186193703468131+18.8105679647312i</v>
      </c>
      <c r="R3360" t="str">
        <f t="shared" si="1766"/>
        <v>-0.0309890761531608-0.00959161535953634i</v>
      </c>
      <c r="S3360" t="str">
        <f t="shared" si="1767"/>
        <v>2.00048633634831i</v>
      </c>
      <c r="T3360" t="str">
        <f t="shared" si="1768"/>
        <v>0.019187895470261-0.0619932234204554i</v>
      </c>
      <c r="U3360" t="e">
        <f t="shared" si="1769"/>
        <v>#DIV/0!</v>
      </c>
      <c r="V3360" t="str">
        <f t="shared" si="1770"/>
        <v>0.0000833333333333333-0.000186015595011566i</v>
      </c>
      <c r="W3360" t="e">
        <f t="shared" si="1771"/>
        <v>#DIV/0!</v>
      </c>
      <c r="X3360" t="e">
        <f t="shared" si="1772"/>
        <v>#DIV/0!</v>
      </c>
      <c r="Y3360" t="str">
        <f t="shared" si="1773"/>
        <v>0.00096+6.0926791286659i</v>
      </c>
      <c r="Z3360" t="e">
        <f t="shared" si="1774"/>
        <v>#DIV/0!</v>
      </c>
      <c r="AA3360" t="e">
        <f t="shared" si="1775"/>
        <v>#DIV/0!</v>
      </c>
      <c r="AB3360" t="str">
        <f t="shared" si="1776"/>
        <v>0.0109492866779226-0.0353755093345752i</v>
      </c>
      <c r="AC3360" t="str">
        <f t="shared" si="1777"/>
        <v>0.971270252808897-0.0141719937870328i</v>
      </c>
      <c r="AD3360" t="str">
        <f t="shared" si="1778"/>
        <v>0.0118020881356136-0.0362496947816755i</v>
      </c>
      <c r="AE3360" t="e">
        <f t="shared" si="1779"/>
        <v>#DIV/0!</v>
      </c>
      <c r="AF3360" t="str">
        <f t="shared" si="1780"/>
        <v>-19.0519887166323-2.4325409506709i</v>
      </c>
      <c r="AG3360" t="e">
        <f t="shared" si="1781"/>
        <v>#DIV/0!</v>
      </c>
      <c r="AH3360" t="e">
        <f t="shared" si="1782"/>
        <v>#DIV/0!</v>
      </c>
      <c r="AI3360" t="e">
        <f t="shared" si="1783"/>
        <v>#DIV/0!</v>
      </c>
      <c r="AJ3360" t="e">
        <f t="shared" si="1784"/>
        <v>#DIV/0!</v>
      </c>
      <c r="AK3360"/>
      <c r="AL3360"/>
      <c r="AM3360"/>
      <c r="AN3360"/>
    </row>
    <row r="3361" spans="1:40" x14ac:dyDescent="0.3">
      <c r="A3361"/>
      <c r="B3361">
        <f t="shared" si="1785"/>
        <v>1427000</v>
      </c>
      <c r="C3361" s="186" t="str">
        <f t="shared" si="1753"/>
        <v>-0.00024073574388607+0.00217185051537218i</v>
      </c>
      <c r="D3361" s="158" t="str">
        <f t="shared" si="1754"/>
        <v>-7.54043709869055-0.818786925664751i</v>
      </c>
      <c r="E3361" t="str">
        <f t="shared" si="1755"/>
        <v>46.5075987549075-1113.36873048154i</v>
      </c>
      <c r="F3361" t="str">
        <f t="shared" si="1756"/>
        <v>0.983294537998359+0.108970145167296i</v>
      </c>
      <c r="G3361" t="str">
        <f t="shared" si="1751"/>
        <v>0.983294537998359+0.108970145167296i</v>
      </c>
      <c r="H3361" t="str">
        <f t="shared" si="1757"/>
        <v>11.5120584514761+1.61212691206367i</v>
      </c>
      <c r="I3361" t="str">
        <f t="shared" si="1758"/>
        <v>5603.81589584079i</v>
      </c>
      <c r="J3361" t="str">
        <f t="shared" si="1752"/>
        <v>-7776.8337626003+1194.94873552366i</v>
      </c>
      <c r="K3361" t="str">
        <f t="shared" si="1759"/>
        <v>0.108166568550031-0.703957749213286i</v>
      </c>
      <c r="L3361" t="str">
        <f t="shared" si="1760"/>
        <v>0.0278461789354234-0.149765614984045i</v>
      </c>
      <c r="M3361" t="str">
        <f t="shared" si="1761"/>
        <v>0.136012747485454-0.853723364197331i</v>
      </c>
      <c r="N3361" t="str">
        <f t="shared" si="1762"/>
        <v>-18.2422153526949i</v>
      </c>
      <c r="O3361" t="str">
        <f t="shared" si="1763"/>
        <v>0.821168619112411+0.570685639371638i</v>
      </c>
      <c r="P3361" t="str">
        <f t="shared" si="1764"/>
        <v>0.178831380887589-0.570685639371638i</v>
      </c>
      <c r="Q3361" t="str">
        <f t="shared" si="1765"/>
        <v>-0.178831380887589+18.8129009920665i</v>
      </c>
      <c r="R3361" t="str">
        <f t="shared" si="1766"/>
        <v>-0.0304224136465466-0.00921659550105343i</v>
      </c>
      <c r="S3361" t="str">
        <f t="shared" si="1767"/>
        <v>2.00188920194183i</v>
      </c>
      <c r="T3361" t="str">
        <f t="shared" si="1768"/>
        <v>0.0184506030122245-0.0609023013760294i</v>
      </c>
      <c r="U3361" t="e">
        <f t="shared" si="1769"/>
        <v>#DIV/0!</v>
      </c>
      <c r="V3361" t="str">
        <f t="shared" si="1770"/>
        <v>0.0000833333333333333-0.00018588524070532i</v>
      </c>
      <c r="W3361" t="e">
        <f t="shared" si="1771"/>
        <v>#DIV/0!</v>
      </c>
      <c r="X3361" t="e">
        <f t="shared" si="1772"/>
        <v>#DIV/0!</v>
      </c>
      <c r="Y3361" t="str">
        <f t="shared" si="1773"/>
        <v>0.00096+6.09695169467478i</v>
      </c>
      <c r="Z3361" t="e">
        <f t="shared" si="1774"/>
        <v>#DIV/0!</v>
      </c>
      <c r="AA3361" t="e">
        <f t="shared" si="1775"/>
        <v>#DIV/0!</v>
      </c>
      <c r="AB3361" t="str">
        <f t="shared" si="1776"/>
        <v>0.0105285617213465-0.0347529909231007i</v>
      </c>
      <c r="AC3361" t="str">
        <f t="shared" si="1777"/>
        <v>0.971762578280002-0.0137153289116951i</v>
      </c>
      <c r="AD3361" t="str">
        <f t="shared" si="1778"/>
        <v>0.0113369937532096-0.0356028325212341i</v>
      </c>
      <c r="AE3361" t="e">
        <f t="shared" si="1779"/>
        <v>#DIV/0!</v>
      </c>
      <c r="AF3361" t="str">
        <f t="shared" si="1780"/>
        <v>-19.0524955501667-2.43091383772842i</v>
      </c>
      <c r="AG3361" t="e">
        <f t="shared" si="1781"/>
        <v>#DIV/0!</v>
      </c>
      <c r="AH3361" t="e">
        <f t="shared" si="1782"/>
        <v>#DIV/0!</v>
      </c>
      <c r="AI3361" t="e">
        <f t="shared" si="1783"/>
        <v>#DIV/0!</v>
      </c>
      <c r="AJ3361" t="e">
        <f t="shared" si="1784"/>
        <v>#DIV/0!</v>
      </c>
      <c r="AK3361"/>
      <c r="AL3361"/>
      <c r="AM3361"/>
      <c r="AN3361"/>
    </row>
    <row r="3362" spans="1:40" x14ac:dyDescent="0.3">
      <c r="A3362"/>
      <c r="B3362">
        <f t="shared" si="1785"/>
        <v>1428000</v>
      </c>
      <c r="C3362" s="186" t="str">
        <f t="shared" si="1753"/>
        <v>-0.000240406425357727+0.00217038005902856i</v>
      </c>
      <c r="D3362" s="158" t="str">
        <f t="shared" si="1754"/>
        <v>-7.54060977633615-0.818239998968373i</v>
      </c>
      <c r="E3362" t="str">
        <f t="shared" si="1755"/>
        <v>46.4425981295397-1112.59177380461i</v>
      </c>
      <c r="F3362" t="str">
        <f t="shared" si="1756"/>
        <v>0.983317390488053+0.108897336446208i</v>
      </c>
      <c r="G3362" t="str">
        <f t="shared" si="1751"/>
        <v>0.983317390488053+0.108897336446208i</v>
      </c>
      <c r="H3362" t="str">
        <f t="shared" si="1757"/>
        <v>11.5123915754366+1.61104884693206i</v>
      </c>
      <c r="I3362" t="str">
        <f t="shared" si="1758"/>
        <v>5607.74288665778i</v>
      </c>
      <c r="J3362" t="str">
        <f t="shared" si="1752"/>
        <v>-7787.738540459+1195.78612076229i</v>
      </c>
      <c r="K3362" t="str">
        <f t="shared" si="1759"/>
        <v>0.108018578046438-0.70348737849672i</v>
      </c>
      <c r="L3362" t="str">
        <f t="shared" si="1760"/>
        <v>0.027808493330526-0.149667739145051i</v>
      </c>
      <c r="M3362" t="str">
        <f t="shared" si="1761"/>
        <v>0.135827071376964-0.853155117641771i</v>
      </c>
      <c r="N3362" t="str">
        <f t="shared" si="1762"/>
        <v>-18.2549989654158i</v>
      </c>
      <c r="O3362" t="str">
        <f t="shared" si="1763"/>
        <v>0.828396747525421+0.560141793378519i</v>
      </c>
      <c r="P3362" t="str">
        <f t="shared" si="1764"/>
        <v>0.171603252474579-0.560141793378519i</v>
      </c>
      <c r="Q3362" t="str">
        <f t="shared" si="1765"/>
        <v>-0.171603252474579+18.8151407587943i</v>
      </c>
      <c r="R3362" t="str">
        <f t="shared" si="1766"/>
        <v>-0.029851500189353-0.00884822707866411i</v>
      </c>
      <c r="S3362" t="str">
        <f t="shared" si="1767"/>
        <v>2.00329206753534i</v>
      </c>
      <c r="T3362" t="str">
        <f t="shared" si="1768"/>
        <v>0.0177255831184392-0.0598012735333606i</v>
      </c>
      <c r="U3362" t="e">
        <f t="shared" si="1769"/>
        <v>#DIV/0!</v>
      </c>
      <c r="V3362" t="str">
        <f t="shared" si="1770"/>
        <v>0.0000833333333333333-0.000185755068968132i</v>
      </c>
      <c r="W3362" t="e">
        <f t="shared" si="1771"/>
        <v>#DIV/0!</v>
      </c>
      <c r="X3362" t="e">
        <f t="shared" si="1772"/>
        <v>#DIV/0!</v>
      </c>
      <c r="Y3362" t="str">
        <f t="shared" si="1773"/>
        <v>0.00096+6.10122426068367i</v>
      </c>
      <c r="Z3362" t="e">
        <f t="shared" si="1774"/>
        <v>#DIV/0!</v>
      </c>
      <c r="AA3362" t="e">
        <f t="shared" si="1775"/>
        <v>#DIV/0!</v>
      </c>
      <c r="AB3362" t="str">
        <f t="shared" si="1776"/>
        <v>0.0101148399207167-0.0341247057884209i</v>
      </c>
      <c r="AC3362" t="str">
        <f t="shared" si="1777"/>
        <v>0.972260201702467-0.0132645862913285i</v>
      </c>
      <c r="AD3362" t="str">
        <f t="shared" si="1778"/>
        <v>0.0108802516942149-0.034949886554495i</v>
      </c>
      <c r="AE3362" t="e">
        <f t="shared" si="1779"/>
        <v>#DIV/0!</v>
      </c>
      <c r="AF3362" t="str">
        <f t="shared" si="1780"/>
        <v>-19.0530013517727-2.42928884590043i</v>
      </c>
      <c r="AG3362" t="e">
        <f t="shared" si="1781"/>
        <v>#DIV/0!</v>
      </c>
      <c r="AH3362" t="e">
        <f t="shared" si="1782"/>
        <v>#DIV/0!</v>
      </c>
      <c r="AI3362" t="e">
        <f t="shared" si="1783"/>
        <v>#DIV/0!</v>
      </c>
      <c r="AJ3362" t="e">
        <f t="shared" si="1784"/>
        <v>#DIV/0!</v>
      </c>
      <c r="AK3362"/>
      <c r="AL3362"/>
      <c r="AM3362"/>
      <c r="AN3362"/>
    </row>
    <row r="3363" spans="1:40" x14ac:dyDescent="0.3">
      <c r="A3363"/>
      <c r="B3363">
        <f t="shared" si="1785"/>
        <v>1429000</v>
      </c>
      <c r="C3363" s="186" t="str">
        <f t="shared" si="1753"/>
        <v>-0.000240077776841076+0.00216891155814118i</v>
      </c>
      <c r="D3363" s="158" t="str">
        <f t="shared" si="1754"/>
        <v>-7.54078210266273-0.817693783956762i</v>
      </c>
      <c r="E3363" t="str">
        <f t="shared" si="1755"/>
        <v>46.3777336007532-1111.81589886373i</v>
      </c>
      <c r="F3363" t="str">
        <f t="shared" si="1756"/>
        <v>0.983340196483515+0.108824622509023i</v>
      </c>
      <c r="G3363" t="str">
        <f t="shared" si="1751"/>
        <v>0.983340196483515+0.108824622509023i</v>
      </c>
      <c r="H3363" t="str">
        <f t="shared" si="1757"/>
        <v>11.5127240215648+1.60997218720132i</v>
      </c>
      <c r="I3363" t="str">
        <f t="shared" si="1758"/>
        <v>5611.66987747477i</v>
      </c>
      <c r="J3363" t="str">
        <f t="shared" si="1752"/>
        <v>-7798.6509573915+1196.62350600091i</v>
      </c>
      <c r="K3363" t="str">
        <f t="shared" si="1759"/>
        <v>0.107870888696111-0.703017620150244i</v>
      </c>
      <c r="L3363" t="str">
        <f t="shared" si="1760"/>
        <v>0.0277708832985821-0.149569986259393i</v>
      </c>
      <c r="M3363" t="str">
        <f t="shared" si="1761"/>
        <v>0.135641771994693-0.852587606409637i</v>
      </c>
      <c r="N3363" t="str">
        <f t="shared" si="1762"/>
        <v>-18.2677825781367i</v>
      </c>
      <c r="O3363" t="str">
        <f t="shared" si="1763"/>
        <v>0.835489500560783+0.549506409837677i</v>
      </c>
      <c r="P3363" t="str">
        <f t="shared" si="1764"/>
        <v>0.164510499439217-0.549506409837677i</v>
      </c>
      <c r="Q3363" t="str">
        <f t="shared" si="1765"/>
        <v>-0.164510499439217+18.8172889879744i</v>
      </c>
      <c r="R3363" t="str">
        <f t="shared" si="1766"/>
        <v>-0.0292764032010612-0.00848656912421777i</v>
      </c>
      <c r="S3363" t="str">
        <f t="shared" si="1767"/>
        <v>2.00469493312886i</v>
      </c>
      <c r="T3363" t="str">
        <f t="shared" si="1768"/>
        <v>0.0170129821229672-0.0586902571574049i</v>
      </c>
      <c r="U3363" t="e">
        <f t="shared" si="1769"/>
        <v>#DIV/0!</v>
      </c>
      <c r="V3363" t="str">
        <f t="shared" si="1770"/>
        <v>0.0000833333333333333-0.000185625079416719i</v>
      </c>
      <c r="W3363" t="e">
        <f t="shared" si="1771"/>
        <v>#DIV/0!</v>
      </c>
      <c r="X3363" t="e">
        <f t="shared" si="1772"/>
        <v>#DIV/0!</v>
      </c>
      <c r="Y3363" t="str">
        <f t="shared" si="1773"/>
        <v>0.00096+6.10549682669255i</v>
      </c>
      <c r="Z3363" t="e">
        <f t="shared" si="1774"/>
        <v>#DIV/0!</v>
      </c>
      <c r="AA3363" t="e">
        <f t="shared" si="1775"/>
        <v>#DIV/0!</v>
      </c>
      <c r="AB3363" t="str">
        <f t="shared" si="1776"/>
        <v>0.00970820477938564-0.0334907208460357i</v>
      </c>
      <c r="AC3363" t="str">
        <f t="shared" si="1777"/>
        <v>0.972763064576108-0.0128198357963269i</v>
      </c>
      <c r="AD3363" t="str">
        <f t="shared" si="1778"/>
        <v>0.0104319435026144-0.0342909658662167i</v>
      </c>
      <c r="AE3363" t="e">
        <f t="shared" si="1779"/>
        <v>#DIV/0!</v>
      </c>
      <c r="AF3363" t="str">
        <f t="shared" si="1780"/>
        <v>-19.0535061242275-2.42766597115808i</v>
      </c>
      <c r="AG3363" t="e">
        <f t="shared" si="1781"/>
        <v>#DIV/0!</v>
      </c>
      <c r="AH3363" t="e">
        <f t="shared" si="1782"/>
        <v>#DIV/0!</v>
      </c>
      <c r="AI3363" t="e">
        <f t="shared" si="1783"/>
        <v>#DIV/0!</v>
      </c>
      <c r="AJ3363" t="e">
        <f t="shared" si="1784"/>
        <v>#DIV/0!</v>
      </c>
      <c r="AK3363"/>
      <c r="AL3363"/>
      <c r="AM3363"/>
      <c r="AN3363"/>
    </row>
    <row r="3364" spans="1:40" x14ac:dyDescent="0.3">
      <c r="A3364"/>
      <c r="B3364">
        <f t="shared" si="1785"/>
        <v>1430000</v>
      </c>
      <c r="C3364" s="186" t="str">
        <f t="shared" si="1753"/>
        <v>-0.000239749796534304+0.00216744500888337i</v>
      </c>
      <c r="D3364" s="158" t="str">
        <f t="shared" si="1754"/>
        <v>-7.54095407861525-0.817148279281438i</v>
      </c>
      <c r="E3364" t="str">
        <f t="shared" si="1755"/>
        <v>46.3130047890929-1111.04110340535i</v>
      </c>
      <c r="F3364" t="str">
        <f t="shared" si="1756"/>
        <v>0.983362956109803+0.108752003176027i</v>
      </c>
      <c r="G3364" t="str">
        <f t="shared" si="1751"/>
        <v>0.983362956109803+0.108752003176027i</v>
      </c>
      <c r="H3364" t="str">
        <f t="shared" si="1757"/>
        <v>11.5130557916842+1.6088969302011i</v>
      </c>
      <c r="I3364" t="str">
        <f t="shared" si="1758"/>
        <v>5615.59686829176i</v>
      </c>
      <c r="J3364" t="str">
        <f t="shared" si="1752"/>
        <v>-7809.57101339781+1197.46089123954i</v>
      </c>
      <c r="K3364" t="str">
        <f t="shared" si="1759"/>
        <v>0.10772349968897-0.702548473012686i</v>
      </c>
      <c r="L3364" t="str">
        <f t="shared" si="1760"/>
        <v>0.0277333486400568-0.149472356106148i</v>
      </c>
      <c r="M3364" t="str">
        <f t="shared" si="1761"/>
        <v>0.135456848329027-0.852020829118834i</v>
      </c>
      <c r="N3364" t="str">
        <f t="shared" si="1762"/>
        <v>-18.2805661908576i</v>
      </c>
      <c r="O3364" t="str">
        <f t="shared" si="1763"/>
        <v>0.842445719131235+0.538781226767837i</v>
      </c>
      <c r="P3364" t="str">
        <f t="shared" si="1764"/>
        <v>0.157554280868765-0.538781226767837i</v>
      </c>
      <c r="Q3364" t="str">
        <f t="shared" si="1765"/>
        <v>-0.157554280868765+18.8193474176254i</v>
      </c>
      <c r="R3364" t="str">
        <f t="shared" si="1766"/>
        <v>-0.0286971910245363-0.00813168024256869i</v>
      </c>
      <c r="S3364" t="str">
        <f t="shared" si="1767"/>
        <v>2.00609779872237i</v>
      </c>
      <c r="T3364" t="str">
        <f t="shared" si="1768"/>
        <v>0.0163129458345312-0.0575693717438376i</v>
      </c>
      <c r="U3364" t="e">
        <f t="shared" si="1769"/>
        <v>#DIV/0!</v>
      </c>
      <c r="V3364" t="str">
        <f t="shared" si="1770"/>
        <v>0.0000833333333333333-0.000185495271668876i</v>
      </c>
      <c r="W3364" t="e">
        <f t="shared" si="1771"/>
        <v>#DIV/0!</v>
      </c>
      <c r="X3364" t="e">
        <f t="shared" si="1772"/>
        <v>#DIV/0!</v>
      </c>
      <c r="Y3364" t="str">
        <f t="shared" si="1773"/>
        <v>0.00096+6.10976939270143i</v>
      </c>
      <c r="Z3364" t="e">
        <f t="shared" si="1774"/>
        <v>#DIV/0!</v>
      </c>
      <c r="AA3364" t="e">
        <f t="shared" si="1775"/>
        <v>#DIV/0!</v>
      </c>
      <c r="AB3364" t="str">
        <f t="shared" si="1776"/>
        <v>0.00930873950092849-0.0328511042843721i</v>
      </c>
      <c r="AC3364" t="str">
        <f t="shared" si="1777"/>
        <v>0.973271107404872-0.0123811469981216i</v>
      </c>
      <c r="AD3364" t="str">
        <f t="shared" si="1778"/>
        <v>0.00999214927037489-0.0336261805846602i</v>
      </c>
      <c r="AE3364" t="e">
        <f t="shared" si="1779"/>
        <v>#DIV/0!</v>
      </c>
      <c r="AF3364" t="str">
        <f t="shared" si="1780"/>
        <v>-19.0540098702994-2.42604520948254i</v>
      </c>
      <c r="AG3364" t="e">
        <f t="shared" si="1781"/>
        <v>#DIV/0!</v>
      </c>
      <c r="AH3364" t="e">
        <f t="shared" si="1782"/>
        <v>#DIV/0!</v>
      </c>
      <c r="AI3364" t="e">
        <f t="shared" si="1783"/>
        <v>#DIV/0!</v>
      </c>
      <c r="AJ3364" t="e">
        <f t="shared" si="1784"/>
        <v>#DIV/0!</v>
      </c>
      <c r="AK3364"/>
      <c r="AL3364"/>
      <c r="AM3364"/>
      <c r="AN3364"/>
    </row>
    <row r="3365" spans="1:40" x14ac:dyDescent="0.3">
      <c r="A3365"/>
      <c r="B3365">
        <f t="shared" si="1785"/>
        <v>1431000</v>
      </c>
      <c r="C3365" s="186" t="str">
        <f t="shared" si="1753"/>
        <v>-0.00023942248264158+0.00216598040743817i</v>
      </c>
      <c r="D3365" s="158" t="str">
        <f t="shared" si="1754"/>
        <v>-7.54112570513524-0.816603483597159i</v>
      </c>
      <c r="E3365" t="str">
        <f t="shared" si="1755"/>
        <v>46.2484113164245-1110.26738518216i</v>
      </c>
      <c r="F3365" t="str">
        <f t="shared" si="1756"/>
        <v>0.98338566949152+0.108679478267937i</v>
      </c>
      <c r="G3365" t="str">
        <f t="shared" si="1751"/>
        <v>0.98338566949152+0.108679478267937i</v>
      </c>
      <c r="H3365" t="str">
        <f t="shared" si="1757"/>
        <v>11.5133868876116+1.60782307326748i</v>
      </c>
      <c r="I3365" t="str">
        <f t="shared" si="1758"/>
        <v>5619.52385910874i</v>
      </c>
      <c r="J3365" t="str">
        <f t="shared" si="1752"/>
        <v>-7820.49870847793+1198.29827647818i</v>
      </c>
      <c r="K3365" t="str">
        <f t="shared" si="1759"/>
        <v>0.107576410217632-0.702079935925705i</v>
      </c>
      <c r="L3365" t="str">
        <f t="shared" si="1760"/>
        <v>0.0276958891560653-0.149374848464892i</v>
      </c>
      <c r="M3365" t="str">
        <f t="shared" si="1761"/>
        <v>0.135272299373697-0.851454784390597i</v>
      </c>
      <c r="N3365" t="str">
        <f t="shared" si="1762"/>
        <v>-18.2933498035784i</v>
      </c>
      <c r="O3365" t="str">
        <f t="shared" si="1763"/>
        <v>0.849264266461722+0.52796799686272i</v>
      </c>
      <c r="P3365" t="str">
        <f t="shared" si="1764"/>
        <v>0.150735733538278-0.52796799686272i</v>
      </c>
      <c r="Q3365" t="str">
        <f t="shared" si="1765"/>
        <v>-0.150735733538278+18.8213178004411i</v>
      </c>
      <c r="R3365" t="str">
        <f t="shared" si="1766"/>
        <v>-0.0281139329313588-0.00778361859613201i</v>
      </c>
      <c r="S3365" t="str">
        <f t="shared" si="1767"/>
        <v>2.00750066431588i</v>
      </c>
      <c r="T3365" t="str">
        <f t="shared" si="1768"/>
        <v>0.0156256195025164-0.0564387390362349i</v>
      </c>
      <c r="U3365" t="e">
        <f t="shared" si="1769"/>
        <v>#DIV/0!</v>
      </c>
      <c r="V3365" t="str">
        <f t="shared" si="1770"/>
        <v>0.0000833333333333333-0.000185365645343461i</v>
      </c>
      <c r="W3365" t="e">
        <f t="shared" si="1771"/>
        <v>#DIV/0!</v>
      </c>
      <c r="X3365" t="e">
        <f t="shared" si="1772"/>
        <v>#DIV/0!</v>
      </c>
      <c r="Y3365" t="str">
        <f t="shared" si="1773"/>
        <v>0.00096+6.11404195871031i</v>
      </c>
      <c r="Z3365" t="e">
        <f t="shared" si="1774"/>
        <v>#DIV/0!</v>
      </c>
      <c r="AA3365" t="e">
        <f t="shared" si="1775"/>
        <v>#DIV/0!</v>
      </c>
      <c r="AB3365" t="str">
        <f t="shared" si="1776"/>
        <v>0.00891652696974292-0.0322059255745878i</v>
      </c>
      <c r="AC3365" t="str">
        <f t="shared" si="1777"/>
        <v>0.973784269689414-0.011948589154468i</v>
      </c>
      <c r="AD3365" t="str">
        <f t="shared" si="1778"/>
        <v>0.00956094762018611-0.0329556419614196i</v>
      </c>
      <c r="AE3365" t="e">
        <f t="shared" si="1779"/>
        <v>#DIV/0!</v>
      </c>
      <c r="AF3365" t="str">
        <f t="shared" si="1780"/>
        <v>-19.0545125927468-2.42442655686464i</v>
      </c>
      <c r="AG3365" t="e">
        <f t="shared" si="1781"/>
        <v>#DIV/0!</v>
      </c>
      <c r="AH3365" t="e">
        <f t="shared" si="1782"/>
        <v>#DIV/0!</v>
      </c>
      <c r="AI3365" t="e">
        <f t="shared" si="1783"/>
        <v>#DIV/0!</v>
      </c>
      <c r="AJ3365" t="e">
        <f t="shared" si="1784"/>
        <v>#DIV/0!</v>
      </c>
      <c r="AK3365"/>
      <c r="AL3365"/>
      <c r="AM3365"/>
      <c r="AN3365"/>
    </row>
    <row r="3366" spans="1:40" x14ac:dyDescent="0.3">
      <c r="A3366"/>
      <c r="B3366">
        <f t="shared" si="1785"/>
        <v>1432000</v>
      </c>
      <c r="C3366" s="186" t="str">
        <f t="shared" si="1753"/>
        <v>-0.000239095833373061+0.00216451774999836i</v>
      </c>
      <c r="D3366" s="158" t="str">
        <f t="shared" si="1754"/>
        <v>-7.54129698316118-0.816059395561985i</v>
      </c>
      <c r="E3366" t="str">
        <f t="shared" si="1755"/>
        <v>46.1839528059279-1109.49474195306i</v>
      </c>
      <c r="F3366" t="str">
        <f t="shared" si="1756"/>
        <v>0.983408336752867+0.108607047605909i</v>
      </c>
      <c r="G3366" t="str">
        <f t="shared" si="1751"/>
        <v>0.983408336752867+0.108607047605909i</v>
      </c>
      <c r="H3366" t="str">
        <f t="shared" si="1757"/>
        <v>11.513717311158+1.60675061374313i</v>
      </c>
      <c r="I3366" t="str">
        <f t="shared" si="1758"/>
        <v>5623.45084992573i</v>
      </c>
      <c r="J3366" t="str">
        <f t="shared" si="1752"/>
        <v>-7831.43404263185+1199.13566171681i</v>
      </c>
      <c r="K3366" t="str">
        <f t="shared" si="1759"/>
        <v>0.107429619477403-0.701612007733793i</v>
      </c>
      <c r="L3366" t="str">
        <f t="shared" si="1760"/>
        <v>0.0276585046483699-0.149277463115695i</v>
      </c>
      <c r="M3366" t="str">
        <f t="shared" si="1761"/>
        <v>0.135088124125773-0.850889470849488i</v>
      </c>
      <c r="N3366" t="str">
        <f t="shared" si="1762"/>
        <v>-18.3061334162993i</v>
      </c>
      <c r="O3366" t="str">
        <f t="shared" si="1763"/>
        <v>0.855944028275374+0.517068487204283i</v>
      </c>
      <c r="P3366" t="str">
        <f t="shared" si="1764"/>
        <v>0.144055971724626-0.517068487204283i</v>
      </c>
      <c r="Q3366" t="str">
        <f t="shared" si="1765"/>
        <v>-0.144055971724626+18.8232019035036i</v>
      </c>
      <c r="R3366" t="str">
        <f t="shared" si="1766"/>
        <v>-0.0275266991268992-0.00744244188909506i</v>
      </c>
      <c r="S3366" t="str">
        <f t="shared" si="1767"/>
        <v>2.00890352990938i</v>
      </c>
      <c r="T3366" t="str">
        <f t="shared" si="1768"/>
        <v>0.0149511477821485-0.0552984830427813i</v>
      </c>
      <c r="U3366" t="e">
        <f t="shared" si="1769"/>
        <v>#DIV/0!</v>
      </c>
      <c r="V3366" t="str">
        <f t="shared" si="1770"/>
        <v>0.0000833333333333333-0.0001852362000604i</v>
      </c>
      <c r="W3366" t="e">
        <f t="shared" si="1771"/>
        <v>#DIV/0!</v>
      </c>
      <c r="X3366" t="e">
        <f t="shared" si="1772"/>
        <v>#DIV/0!</v>
      </c>
      <c r="Y3366" t="str">
        <f t="shared" si="1773"/>
        <v>0.00096+6.11831452471919i</v>
      </c>
      <c r="Z3366" t="e">
        <f t="shared" si="1774"/>
        <v>#DIV/0!</v>
      </c>
      <c r="AA3366" t="e">
        <f t="shared" si="1775"/>
        <v>#DIV/0!</v>
      </c>
      <c r="AB3366" t="str">
        <f t="shared" si="1776"/>
        <v>0.00853164973117835-0.031555255480106i</v>
      </c>
      <c r="AC3366" t="str">
        <f t="shared" si="1777"/>
        <v>0.974302489919895-0.0115222311943526i</v>
      </c>
      <c r="AD3366" t="str">
        <f t="shared" si="1778"/>
        <v>0.00913841568848631-0.0322794623509367i</v>
      </c>
      <c r="AE3366" t="e">
        <f t="shared" si="1779"/>
        <v>#DIV/0!</v>
      </c>
      <c r="AF3366" t="str">
        <f t="shared" si="1780"/>
        <v>-19.0550142943192-2.42281000930512i</v>
      </c>
      <c r="AG3366" t="e">
        <f t="shared" si="1781"/>
        <v>#DIV/0!</v>
      </c>
      <c r="AH3366" t="e">
        <f t="shared" si="1782"/>
        <v>#DIV/0!</v>
      </c>
      <c r="AI3366" t="e">
        <f t="shared" si="1783"/>
        <v>#DIV/0!</v>
      </c>
      <c r="AJ3366" t="e">
        <f t="shared" si="1784"/>
        <v>#DIV/0!</v>
      </c>
      <c r="AK3366"/>
      <c r="AL3366"/>
      <c r="AM3366"/>
      <c r="AN3366"/>
    </row>
    <row r="3367" spans="1:40" x14ac:dyDescent="0.3">
      <c r="A3367"/>
      <c r="B3367">
        <f t="shared" si="1785"/>
        <v>1433000</v>
      </c>
      <c r="C3367" s="186" t="str">
        <f t="shared" si="1753"/>
        <v>-0.000238769846944863+0.00216305703276647i</v>
      </c>
      <c r="D3367" s="158" t="str">
        <f t="shared" si="1754"/>
        <v>-7.54146791362844-0.815516013837245i</v>
      </c>
      <c r="E3367" t="str">
        <f t="shared" si="1755"/>
        <v>46.1196288820941-1108.72317148317i</v>
      </c>
      <c r="F3367" t="str">
        <f t="shared" si="1756"/>
        <v>0.983430958017634+0.108534711011537i</v>
      </c>
      <c r="G3367" t="str">
        <f t="shared" si="1751"/>
        <v>0.983430958017634+0.108534711011537i</v>
      </c>
      <c r="H3367" t="str">
        <f t="shared" si="1757"/>
        <v>11.5140470641284+1.6056795489772i</v>
      </c>
      <c r="I3367" t="str">
        <f t="shared" si="1758"/>
        <v>5627.37784074272i</v>
      </c>
      <c r="J3367" t="str">
        <f t="shared" si="1752"/>
        <v>-7842.37701585958+1199.97304695543i</v>
      </c>
      <c r="K3367" t="str">
        <f t="shared" si="1759"/>
        <v>0.107283126666269-0.701144687284255i</v>
      </c>
      <c r="L3367" t="str">
        <f t="shared" si="1760"/>
        <v>0.0276211949193779-0.149180199839123i</v>
      </c>
      <c r="M3367" t="str">
        <f t="shared" si="1761"/>
        <v>0.134904321585647-0.850324887123378i</v>
      </c>
      <c r="N3367" t="str">
        <f t="shared" si="1762"/>
        <v>-18.3189170290202i</v>
      </c>
      <c r="O3367" t="str">
        <f t="shared" si="1763"/>
        <v>0.862483912975291+0.50608447897444i</v>
      </c>
      <c r="P3367" t="str">
        <f t="shared" si="1764"/>
        <v>0.137516087024709-0.50608447897444i</v>
      </c>
      <c r="Q3367" t="str">
        <f t="shared" si="1765"/>
        <v>-0.137516087024709+18.8250015079946i</v>
      </c>
      <c r="R3367" t="str">
        <f t="shared" si="1766"/>
        <v>-0.0269355607551912-0.00710820735132539i</v>
      </c>
      <c r="S3367" t="str">
        <f t="shared" si="1767"/>
        <v>2.0103063955029i</v>
      </c>
      <c r="T3367" t="str">
        <f t="shared" si="1768"/>
        <v>0.0142896746989302-0.0541487300526178i</v>
      </c>
      <c r="U3367" t="e">
        <f t="shared" si="1769"/>
        <v>#DIV/0!</v>
      </c>
      <c r="V3367" t="str">
        <f t="shared" si="1770"/>
        <v>0.0000833333333333333-0.000185106935440678i</v>
      </c>
      <c r="W3367" t="e">
        <f t="shared" si="1771"/>
        <v>#DIV/0!</v>
      </c>
      <c r="X3367" t="e">
        <f t="shared" si="1772"/>
        <v>#DIV/0!</v>
      </c>
      <c r="Y3367" t="str">
        <f t="shared" si="1773"/>
        <v>0.00096+6.12258709072808i</v>
      </c>
      <c r="Z3367" t="e">
        <f t="shared" si="1774"/>
        <v>#DIV/0!</v>
      </c>
      <c r="AA3367" t="e">
        <f t="shared" si="1775"/>
        <v>#DIV/0!</v>
      </c>
      <c r="AB3367" t="str">
        <f t="shared" si="1776"/>
        <v>0.0081541899712421-0.0308991660659432i</v>
      </c>
      <c r="AC3367" t="str">
        <f t="shared" si="1777"/>
        <v>0.974825705568921-0.0111021417025673i</v>
      </c>
      <c r="AD3367" t="str">
        <f t="shared" si="1778"/>
        <v>0.00872462910882975-0.0315977551897834i</v>
      </c>
      <c r="AE3367" t="e">
        <f t="shared" si="1779"/>
        <v>#DIV/0!</v>
      </c>
      <c r="AF3367" t="str">
        <f t="shared" si="1780"/>
        <v>-19.0555149777568-2.42119556281444i</v>
      </c>
      <c r="AG3367" t="e">
        <f t="shared" si="1781"/>
        <v>#DIV/0!</v>
      </c>
      <c r="AH3367" t="e">
        <f t="shared" si="1782"/>
        <v>#DIV/0!</v>
      </c>
      <c r="AI3367" t="e">
        <f t="shared" si="1783"/>
        <v>#DIV/0!</v>
      </c>
      <c r="AJ3367" t="e">
        <f t="shared" si="1784"/>
        <v>#DIV/0!</v>
      </c>
      <c r="AK3367"/>
      <c r="AL3367"/>
      <c r="AM3367"/>
      <c r="AN3367"/>
    </row>
    <row r="3368" spans="1:40" x14ac:dyDescent="0.3">
      <c r="A3368"/>
      <c r="B3368">
        <f t="shared" si="1785"/>
        <v>1434000</v>
      </c>
      <c r="C3368" s="186" t="str">
        <f t="shared" si="1753"/>
        <v>-0.000238444521579024+0.00216159825195471i</v>
      </c>
      <c r="D3368" s="158" t="str">
        <f t="shared" si="1754"/>
        <v>-7.54163849746935-0.814973337087506i</v>
      </c>
      <c r="E3368" t="str">
        <f t="shared" si="1755"/>
        <v>46.0554391707175-1107.95267154376i</v>
      </c>
      <c r="F3368" t="str">
        <f t="shared" si="1756"/>
        <v>0.983453533409206+0.108462468306847i</v>
      </c>
      <c r="G3368" t="str">
        <f t="shared" si="1751"/>
        <v>0.983453533409206+0.108462468306847i</v>
      </c>
      <c r="H3368" t="str">
        <f t="shared" si="1757"/>
        <v>11.5143761483219+1.60460987632529i</v>
      </c>
      <c r="I3368" t="str">
        <f t="shared" si="1758"/>
        <v>5631.30483155971i</v>
      </c>
      <c r="J3368" t="str">
        <f t="shared" si="1752"/>
        <v>-7853.32762816112+1200.81043219406i</v>
      </c>
      <c r="K3368" t="str">
        <f t="shared" si="1759"/>
        <v>0.107136930984884-0.700677973427204i</v>
      </c>
      <c r="L3368" t="str">
        <f t="shared" si="1760"/>
        <v>0.027583959772139-0.149083058416234i</v>
      </c>
      <c r="M3368" t="str">
        <f t="shared" si="1761"/>
        <v>0.134720890757023-0.849761031843438i</v>
      </c>
      <c r="N3368" t="str">
        <f t="shared" si="1762"/>
        <v>-18.3317006417411i</v>
      </c>
      <c r="O3368" t="str">
        <f t="shared" si="1763"/>
        <v>0.86888285182314+0.495017767163652i</v>
      </c>
      <c r="P3368" t="str">
        <f t="shared" si="1764"/>
        <v>0.13111714817686-0.495017767163652i</v>
      </c>
      <c r="Q3368" t="str">
        <f t="shared" si="1765"/>
        <v>-0.13111714817686+18.8267184089048i</v>
      </c>
      <c r="R3368" t="str">
        <f t="shared" si="1766"/>
        <v>-0.0263405899035034-0.00678097172192437i</v>
      </c>
      <c r="S3368" t="str">
        <f t="shared" si="1767"/>
        <v>2.01170926109641i</v>
      </c>
      <c r="T3368" t="str">
        <f t="shared" si="1768"/>
        <v>0.0136413436122281-0.0529896086516204i</v>
      </c>
      <c r="U3368" t="e">
        <f t="shared" si="1769"/>
        <v>#DIV/0!</v>
      </c>
      <c r="V3368" t="str">
        <f t="shared" si="1770"/>
        <v>0.0000833333333333333-0.00018497785110634i</v>
      </c>
      <c r="W3368" t="e">
        <f t="shared" si="1771"/>
        <v>#DIV/0!</v>
      </c>
      <c r="X3368" t="e">
        <f t="shared" si="1772"/>
        <v>#DIV/0!</v>
      </c>
      <c r="Y3368" t="str">
        <f t="shared" si="1773"/>
        <v>0.00096+6.12685965673696i</v>
      </c>
      <c r="Z3368" t="e">
        <f t="shared" si="1774"/>
        <v>#DIV/0!</v>
      </c>
      <c r="AA3368" t="e">
        <f t="shared" si="1775"/>
        <v>#DIV/0!</v>
      </c>
      <c r="AB3368" t="str">
        <f t="shared" si="1776"/>
        <v>0.00778422949582088-0.0302377307077141i</v>
      </c>
      <c r="AC3368" t="str">
        <f t="shared" si="1777"/>
        <v>0.975353853084743-0.0106883889038891i</v>
      </c>
      <c r="AD3368" t="str">
        <f t="shared" si="1778"/>
        <v>0.00831966199553355-0.0309106349756097i</v>
      </c>
      <c r="AE3368" t="e">
        <f t="shared" si="1779"/>
        <v>#DIV/0!</v>
      </c>
      <c r="AF3368" t="str">
        <f t="shared" si="1780"/>
        <v>-19.0560146457913-2.4195832134128i</v>
      </c>
      <c r="AG3368" t="e">
        <f t="shared" si="1781"/>
        <v>#DIV/0!</v>
      </c>
      <c r="AH3368" t="e">
        <f t="shared" si="1782"/>
        <v>#DIV/0!</v>
      </c>
      <c r="AI3368" t="e">
        <f t="shared" si="1783"/>
        <v>#DIV/0!</v>
      </c>
      <c r="AJ3368" t="e">
        <f t="shared" si="1784"/>
        <v>#DIV/0!</v>
      </c>
      <c r="AK3368"/>
      <c r="AL3368"/>
      <c r="AM3368"/>
      <c r="AN3368"/>
    </row>
    <row r="3369" spans="1:40" x14ac:dyDescent="0.3">
      <c r="A3369"/>
      <c r="B3369">
        <f t="shared" si="1785"/>
        <v>1435000</v>
      </c>
      <c r="C3369" s="186" t="str">
        <f t="shared" si="1753"/>
        <v>-0.0002381198555035+0.00216014140378493i</v>
      </c>
      <c r="D3369" s="158" t="str">
        <f t="shared" si="1754"/>
        <v>-7.54180873561301-0.814431363980623i</v>
      </c>
      <c r="E3369" t="str">
        <f t="shared" si="1755"/>
        <v>45.9913832988925-1107.18323991229i</v>
      </c>
      <c r="F3369" t="str">
        <f t="shared" si="1756"/>
        <v>0.983476063050541+0.108390319314301i</v>
      </c>
      <c r="G3369" t="str">
        <f t="shared" si="1751"/>
        <v>0.983476063050541+0.108390319314301i</v>
      </c>
      <c r="H3369" t="str">
        <f t="shared" si="1757"/>
        <v>11.5147045655313+1.60354159314952i</v>
      </c>
      <c r="I3369" t="str">
        <f t="shared" si="1758"/>
        <v>5635.23182237669i</v>
      </c>
      <c r="J3369" t="str">
        <f t="shared" si="1752"/>
        <v>-7864.28587953646+1201.64781743269i</v>
      </c>
      <c r="K3369" t="str">
        <f t="shared" si="1759"/>
        <v>0.106991031636558-0.700211865015559i</v>
      </c>
      <c r="L3369" t="str">
        <f t="shared" si="1760"/>
        <v>0.027546799010343-0.148986038628578i</v>
      </c>
      <c r="M3369" t="str">
        <f t="shared" si="1761"/>
        <v>0.134537830646901-0.849197903644137i</v>
      </c>
      <c r="N3369" t="str">
        <f t="shared" si="1762"/>
        <v>-18.3444842544619i</v>
      </c>
      <c r="O3369" t="str">
        <f t="shared" si="1763"/>
        <v>0.875139799113698+0.483870160277772i</v>
      </c>
      <c r="P3369" t="str">
        <f t="shared" si="1764"/>
        <v>0.124860200886302-0.483870160277772i</v>
      </c>
      <c r="Q3369" t="str">
        <f t="shared" si="1765"/>
        <v>-0.124860200886302+18.8283544147397i</v>
      </c>
      <c r="R3369" t="str">
        <f t="shared" si="1766"/>
        <v>-0.0257418596066747-0.00646079123247199i</v>
      </c>
      <c r="S3369" t="str">
        <f t="shared" si="1767"/>
        <v>2.01311212668993i</v>
      </c>
      <c r="T3369" t="str">
        <f t="shared" si="1768"/>
        <v>0.0130062971781013-0.0518212497377465i</v>
      </c>
      <c r="U3369" t="e">
        <f t="shared" si="1769"/>
        <v>#DIV/0!</v>
      </c>
      <c r="V3369" t="str">
        <f t="shared" si="1770"/>
        <v>0.0000833333333333333-0.000184848946680483i</v>
      </c>
      <c r="W3369" t="e">
        <f t="shared" si="1771"/>
        <v>#DIV/0!</v>
      </c>
      <c r="X3369" t="e">
        <f t="shared" si="1772"/>
        <v>#DIV/0!</v>
      </c>
      <c r="Y3369" t="str">
        <f t="shared" si="1773"/>
        <v>0.00096+6.13113222274584i</v>
      </c>
      <c r="Z3369" t="e">
        <f t="shared" si="1774"/>
        <v>#DIV/0!</v>
      </c>
      <c r="AA3369" t="e">
        <f t="shared" si="1775"/>
        <v>#DIV/0!</v>
      </c>
      <c r="AB3369" t="str">
        <f t="shared" si="1776"/>
        <v>0.00742184970946945-0.0295710241003877i</v>
      </c>
      <c r="AC3369" t="str">
        <f t="shared" si="1777"/>
        <v>0.97588686788464-0.0102810406469167i</v>
      </c>
      <c r="AD3369" t="str">
        <f t="shared" si="1778"/>
        <v>0.00792358692766579-0.0302182172458549i</v>
      </c>
      <c r="AE3369" t="e">
        <f t="shared" si="1779"/>
        <v>#DIV/0!</v>
      </c>
      <c r="AF3369" t="str">
        <f t="shared" si="1780"/>
        <v>-19.0565133011443-2.41797295713014i</v>
      </c>
      <c r="AG3369" t="e">
        <f t="shared" si="1781"/>
        <v>#DIV/0!</v>
      </c>
      <c r="AH3369" t="e">
        <f t="shared" si="1782"/>
        <v>#DIV/0!</v>
      </c>
      <c r="AI3369" t="e">
        <f t="shared" si="1783"/>
        <v>#DIV/0!</v>
      </c>
      <c r="AJ3369" t="e">
        <f t="shared" si="1784"/>
        <v>#DIV/0!</v>
      </c>
      <c r="AK3369"/>
      <c r="AL3369"/>
      <c r="AM3369"/>
      <c r="AN3369"/>
    </row>
    <row r="3370" spans="1:40" x14ac:dyDescent="0.3">
      <c r="A3370"/>
      <c r="B3370">
        <f t="shared" si="1785"/>
        <v>1436000</v>
      </c>
      <c r="C3370" s="186" t="str">
        <f t="shared" si="1753"/>
        <v>-0.000237795846952131+0.00215868648448865i</v>
      </c>
      <c r="D3370" s="158" t="str">
        <f t="shared" si="1754"/>
        <v>-7.54197862898555-0.813890093187672i</v>
      </c>
      <c r="E3370" t="str">
        <f t="shared" si="1755"/>
        <v>45.9274608950052-1106.41487437235i</v>
      </c>
      <c r="F3370" t="str">
        <f t="shared" si="1756"/>
        <v>0.983498547064207+0.108318263856794i</v>
      </c>
      <c r="G3370" t="str">
        <f t="shared" si="1751"/>
        <v>0.983498547064207+0.108318263856794i</v>
      </c>
      <c r="H3370" t="str">
        <f t="shared" si="1757"/>
        <v>11.5150323175437+1.60247469681843i</v>
      </c>
      <c r="I3370" t="str">
        <f t="shared" si="1758"/>
        <v>5639.15881319368i</v>
      </c>
      <c r="J3370" t="str">
        <f t="shared" si="1752"/>
        <v>-7875.25176998561+1202.48520267132i</v>
      </c>
      <c r="K3370" t="str">
        <f t="shared" si="1759"/>
        <v>0.106845427827248-0.69974636090503i</v>
      </c>
      <c r="L3370" t="str">
        <f t="shared" si="1760"/>
        <v>0.0275097124383169-0.148889140258197i</v>
      </c>
      <c r="M3370" t="str">
        <f t="shared" si="1761"/>
        <v>0.134355140265565-0.848635501163227i</v>
      </c>
      <c r="N3370" t="str">
        <f t="shared" si="1762"/>
        <v>-18.3572678671828i</v>
      </c>
      <c r="O3370" t="str">
        <f t="shared" si="1763"/>
        <v>0.881253732345943+0.47264348004214i</v>
      </c>
      <c r="P3370" t="str">
        <f t="shared" si="1764"/>
        <v>0.118746267654057-0.47264348004214i</v>
      </c>
      <c r="Q3370" t="str">
        <f t="shared" si="1765"/>
        <v>-0.118746267654057+18.8299113472249i</v>
      </c>
      <c r="R3370" t="str">
        <f t="shared" si="1766"/>
        <v>-0.0251394438511409-0.00614772158993175i</v>
      </c>
      <c r="S3370" t="str">
        <f t="shared" si="1767"/>
        <v>2.01451499228344i</v>
      </c>
      <c r="T3370" t="str">
        <f t="shared" si="1768"/>
        <v>0.0123846773113021-0.0506437865357911i</v>
      </c>
      <c r="U3370" t="e">
        <f t="shared" si="1769"/>
        <v>#DIV/0!</v>
      </c>
      <c r="V3370" t="str">
        <f t="shared" si="1770"/>
        <v>0.0000833333333333333-0.000184720221787251i</v>
      </c>
      <c r="W3370" t="e">
        <f t="shared" si="1771"/>
        <v>#DIV/0!</v>
      </c>
      <c r="X3370" t="e">
        <f t="shared" si="1772"/>
        <v>#DIV/0!</v>
      </c>
      <c r="Y3370" t="str">
        <f t="shared" si="1773"/>
        <v>0.00096+6.13540478875472i</v>
      </c>
      <c r="Z3370" t="e">
        <f t="shared" si="1774"/>
        <v>#DIV/0!</v>
      </c>
      <c r="AA3370" t="e">
        <f t="shared" si="1775"/>
        <v>#DIV/0!</v>
      </c>
      <c r="AB3370" t="str">
        <f t="shared" si="1776"/>
        <v>0.00706713159372687-0.0288991222667084i</v>
      </c>
      <c r="AC3370" t="str">
        <f t="shared" si="1777"/>
        <v>0.976424684348565-0.0098801643875242i</v>
      </c>
      <c r="AD3370" t="str">
        <f t="shared" si="1778"/>
        <v>0.00753647493333556-0.0295206185561515i</v>
      </c>
      <c r="AE3370" t="e">
        <f t="shared" si="1779"/>
        <v>#DIV/0!</v>
      </c>
      <c r="AF3370" t="str">
        <f t="shared" si="1780"/>
        <v>-19.0570109465292-2.4163647900061i</v>
      </c>
      <c r="AG3370" t="e">
        <f t="shared" si="1781"/>
        <v>#DIV/0!</v>
      </c>
      <c r="AH3370" t="e">
        <f t="shared" si="1782"/>
        <v>#DIV/0!</v>
      </c>
      <c r="AI3370" t="e">
        <f t="shared" si="1783"/>
        <v>#DIV/0!</v>
      </c>
      <c r="AJ3370" t="e">
        <f t="shared" si="1784"/>
        <v>#DIV/0!</v>
      </c>
      <c r="AK3370"/>
      <c r="AL3370"/>
      <c r="AM3370"/>
      <c r="AN3370"/>
    </row>
    <row r="3371" spans="1:40" x14ac:dyDescent="0.3">
      <c r="A3371"/>
      <c r="B3371">
        <f t="shared" si="1785"/>
        <v>1437000</v>
      </c>
      <c r="C3371" s="186" t="str">
        <f t="shared" si="1753"/>
        <v>-0.000237472494164614+0.00215723349030694i</v>
      </c>
      <c r="D3371" s="158" t="str">
        <f t="shared" si="1754"/>
        <v>-7.54214817850998-0.813349523382956i</v>
      </c>
      <c r="E3371" t="str">
        <f t="shared" si="1755"/>
        <v>45.8636715887314-1105.64757271363i</v>
      </c>
      <c r="F3371" t="str">
        <f t="shared" si="1756"/>
        <v>0.983520985572354+0.108246301757649i</v>
      </c>
      <c r="G3371" t="str">
        <f t="shared" si="1751"/>
        <v>0.983520985572354+0.108246301757649i</v>
      </c>
      <c r="H3371" t="str">
        <f t="shared" si="1757"/>
        <v>11.5153594061403+1.60140918470699i</v>
      </c>
      <c r="I3371" t="str">
        <f t="shared" si="1758"/>
        <v>5643.08580401067i</v>
      </c>
      <c r="J3371" t="str">
        <f t="shared" si="1752"/>
        <v>-7886.22529950857+1203.32258790995i</v>
      </c>
      <c r="K3371" t="str">
        <f t="shared" si="1759"/>
        <v>0.106700118765548-0.699281459954113i</v>
      </c>
      <c r="L3371" t="str">
        <f t="shared" si="1760"/>
        <v>0.0274726998610231-0.148792363087622i</v>
      </c>
      <c r="M3371" t="str">
        <f t="shared" si="1761"/>
        <v>0.134172818626571-0.848073823041735i</v>
      </c>
      <c r="N3371" t="str">
        <f t="shared" si="1762"/>
        <v>-18.3700514799037i</v>
      </c>
      <c r="O3371" t="str">
        <f t="shared" si="1763"/>
        <v>0.887223652389855+0.461339561104406i</v>
      </c>
      <c r="P3371" t="str">
        <f t="shared" si="1764"/>
        <v>0.112776347610145-0.461339561104406i</v>
      </c>
      <c r="Q3371" t="str">
        <f t="shared" si="1765"/>
        <v>-0.112776347610145+18.8313910410081i</v>
      </c>
      <c r="R3371" t="str">
        <f t="shared" si="1766"/>
        <v>-0.0245334175787219-0.0058418179592607i</v>
      </c>
      <c r="S3371" t="str">
        <f t="shared" si="1767"/>
        <v>2.01591785787695i</v>
      </c>
      <c r="T3371" t="str">
        <f t="shared" si="1768"/>
        <v>0.0117766251465399-0.0494573546116978i</v>
      </c>
      <c r="U3371" t="e">
        <f t="shared" si="1769"/>
        <v>#DIV/0!</v>
      </c>
      <c r="V3371" t="str">
        <f t="shared" si="1770"/>
        <v>0.0000833333333333333-0.000184591676051839i</v>
      </c>
      <c r="W3371" t="e">
        <f t="shared" si="1771"/>
        <v>#DIV/0!</v>
      </c>
      <c r="X3371" t="e">
        <f t="shared" si="1772"/>
        <v>#DIV/0!</v>
      </c>
      <c r="Y3371" t="str">
        <f t="shared" si="1773"/>
        <v>0.00096+6.1396773547636i</v>
      </c>
      <c r="Z3371" t="e">
        <f t="shared" si="1774"/>
        <v>#DIV/0!</v>
      </c>
      <c r="AA3371" t="e">
        <f t="shared" si="1775"/>
        <v>#DIV/0!</v>
      </c>
      <c r="AB3371" t="str">
        <f t="shared" si="1776"/>
        <v>0.00672015568501237-0.0282221025653623i</v>
      </c>
      <c r="AC3371" t="str">
        <f t="shared" si="1777"/>
        <v>0.976967235812985-0.00948582717198693i</v>
      </c>
      <c r="AD3371" t="str">
        <f t="shared" si="1778"/>
        <v>0.00715839547434578-0.0288179564585248i</v>
      </c>
      <c r="AE3371" t="e">
        <f t="shared" si="1779"/>
        <v>#DIV/0!</v>
      </c>
      <c r="AF3371" t="str">
        <f t="shared" si="1780"/>
        <v>-19.0575075846503-2.41475870808995i</v>
      </c>
      <c r="AG3371" t="e">
        <f t="shared" si="1781"/>
        <v>#DIV/0!</v>
      </c>
      <c r="AH3371" t="e">
        <f t="shared" si="1782"/>
        <v>#DIV/0!</v>
      </c>
      <c r="AI3371" t="e">
        <f t="shared" si="1783"/>
        <v>#DIV/0!</v>
      </c>
      <c r="AJ3371" t="e">
        <f t="shared" si="1784"/>
        <v>#DIV/0!</v>
      </c>
      <c r="AK3371"/>
      <c r="AL3371"/>
      <c r="AM3371"/>
      <c r="AN3371"/>
    </row>
    <row r="3372" spans="1:40" x14ac:dyDescent="0.3">
      <c r="A3372"/>
      <c r="B3372">
        <f t="shared" si="1785"/>
        <v>1438000</v>
      </c>
      <c r="C3372" s="186" t="str">
        <f t="shared" si="1753"/>
        <v>-0.000237149795386486+0.00215578241749045i</v>
      </c>
      <c r="D3372" s="158" t="str">
        <f t="shared" si="1754"/>
        <v>-7.54231738510619-0.812809653243997i</v>
      </c>
      <c r="E3372" t="str">
        <f t="shared" si="1755"/>
        <v>45.8000150110296-1104.88133273193i</v>
      </c>
      <c r="F3372" t="str">
        <f t="shared" si="1756"/>
        <v>0.983543378696725+0.10817443284062i</v>
      </c>
      <c r="G3372" t="str">
        <f t="shared" si="1751"/>
        <v>0.983543378696725+0.10817443284062i</v>
      </c>
      <c r="H3372" t="str">
        <f t="shared" si="1757"/>
        <v>11.5156858330962+1.60034505419653i</v>
      </c>
      <c r="I3372" t="str">
        <f t="shared" si="1758"/>
        <v>5647.01279482765i</v>
      </c>
      <c r="J3372" t="str">
        <f t="shared" si="1752"/>
        <v>-7897.20646810533+1204.15997314858i</v>
      </c>
      <c r="K3372" t="str">
        <f t="shared" si="1759"/>
        <v>0.106555103662676-0.698817161024079i</v>
      </c>
      <c r="L3372" t="str">
        <f t="shared" si="1760"/>
        <v>0.0274357610840565-0.148695706899871i</v>
      </c>
      <c r="M3372" t="str">
        <f t="shared" si="1761"/>
        <v>0.133990864746732-0.84751286792395i</v>
      </c>
      <c r="N3372" t="str">
        <f t="shared" si="1762"/>
        <v>-18.3828350926246i</v>
      </c>
      <c r="O3372" t="str">
        <f t="shared" si="1763"/>
        <v>0.89304858364988+0.449960250734377i</v>
      </c>
      <c r="P3372" t="str">
        <f t="shared" si="1764"/>
        <v>0.10695141635012-0.449960250734377i</v>
      </c>
      <c r="Q3372" t="str">
        <f t="shared" si="1765"/>
        <v>-0.10695141635012+18.832795343359i</v>
      </c>
      <c r="R3372" t="str">
        <f t="shared" si="1766"/>
        <v>-0.0239238566900646-0.00554313494567721i</v>
      </c>
      <c r="S3372" t="str">
        <f t="shared" si="1767"/>
        <v>2.01732072347047i</v>
      </c>
      <c r="T3372" t="str">
        <f t="shared" si="1768"/>
        <v>0.011182280998908-0.048262091886205i</v>
      </c>
      <c r="U3372" t="e">
        <f t="shared" si="1769"/>
        <v>#DIV/0!</v>
      </c>
      <c r="V3372" t="str">
        <f t="shared" si="1770"/>
        <v>0.0000833333333333333-0.000184463309100481i</v>
      </c>
      <c r="W3372" t="e">
        <f t="shared" si="1771"/>
        <v>#DIV/0!</v>
      </c>
      <c r="X3372" t="e">
        <f t="shared" si="1772"/>
        <v>#DIV/0!</v>
      </c>
      <c r="Y3372" t="str">
        <f t="shared" si="1773"/>
        <v>0.00096+6.14394992077249i</v>
      </c>
      <c r="Z3372" t="e">
        <f t="shared" si="1774"/>
        <v>#DIV/0!</v>
      </c>
      <c r="AA3372" t="e">
        <f t="shared" si="1775"/>
        <v>#DIV/0!</v>
      </c>
      <c r="AB3372" t="str">
        <f t="shared" si="1776"/>
        <v>0.00638100205204343-0.0275400436987638i</v>
      </c>
      <c r="AC3372" t="str">
        <f t="shared" si="1777"/>
        <v>0.977514454565014-0.00909809561971609i</v>
      </c>
      <c r="AD3372" t="str">
        <f t="shared" si="1778"/>
        <v>0.00678941643114921-0.0281103494792808i</v>
      </c>
      <c r="AE3372" t="e">
        <f t="shared" si="1779"/>
        <v>#DIV/0!</v>
      </c>
      <c r="AF3372" t="str">
        <f t="shared" si="1780"/>
        <v>-19.0580032182024-2.41315470744053i</v>
      </c>
      <c r="AG3372" t="e">
        <f t="shared" si="1781"/>
        <v>#DIV/0!</v>
      </c>
      <c r="AH3372" t="e">
        <f t="shared" si="1782"/>
        <v>#DIV/0!</v>
      </c>
      <c r="AI3372" t="e">
        <f t="shared" si="1783"/>
        <v>#DIV/0!</v>
      </c>
      <c r="AJ3372" t="e">
        <f t="shared" si="1784"/>
        <v>#DIV/0!</v>
      </c>
      <c r="AK3372"/>
      <c r="AL3372"/>
      <c r="AM3372"/>
      <c r="AN3372"/>
    </row>
    <row r="3373" spans="1:40" x14ac:dyDescent="0.3">
      <c r="A3373"/>
      <c r="B3373">
        <f t="shared" si="1785"/>
        <v>1439000</v>
      </c>
      <c r="C3373" s="186" t="str">
        <f t="shared" si="1753"/>
        <v>-0.0002368277488691+0.0021543332622994i</v>
      </c>
      <c r="D3373" s="158" t="str">
        <f t="shared" si="1754"/>
        <v>-7.54248624969112-0.812270481451524i</v>
      </c>
      <c r="E3373" t="str">
        <f t="shared" si="1755"/>
        <v>45.7364907941342-1104.11615222911i</v>
      </c>
      <c r="F3373" t="str">
        <f t="shared" si="1756"/>
        <v>0.983565726558668+0.108102656929889i</v>
      </c>
      <c r="G3373" t="str">
        <f t="shared" si="1751"/>
        <v>0.983565726558668+0.108102656929889i</v>
      </c>
      <c r="H3373" t="str">
        <f t="shared" si="1757"/>
        <v>11.5160116001807+1.59928230267482i</v>
      </c>
      <c r="I3373" t="str">
        <f t="shared" si="1758"/>
        <v>5650.93978564464i</v>
      </c>
      <c r="J3373" t="str">
        <f t="shared" si="1752"/>
        <v>-7908.1952757759+1204.99735838721i</v>
      </c>
      <c r="K3373" t="str">
        <f t="shared" si="1759"/>
        <v>0.106410381732469-0.698353462978971i</v>
      </c>
      <c r="L3373" t="str">
        <f t="shared" si="1760"/>
        <v>0.0273988959136419-0.148599171478449i</v>
      </c>
      <c r="M3373" t="str">
        <f t="shared" si="1761"/>
        <v>0.133809277646111-0.84695263445742i</v>
      </c>
      <c r="N3373" t="str">
        <f t="shared" si="1762"/>
        <v>-18.3956187053455i</v>
      </c>
      <c r="O3373" t="str">
        <f t="shared" si="1763"/>
        <v>0.898727574224324+0.438507408522208i</v>
      </c>
      <c r="P3373" t="str">
        <f t="shared" si="1764"/>
        <v>0.101272425775676-0.438507408522208i</v>
      </c>
      <c r="Q3373" t="str">
        <f t="shared" si="1765"/>
        <v>-0.101272425775676+18.8341261138677i</v>
      </c>
      <c r="R3373" t="str">
        <f t="shared" si="1766"/>
        <v>-0.0233108380477959-0.00525172657662531i</v>
      </c>
      <c r="S3373" t="str">
        <f t="shared" si="1767"/>
        <v>2.01872358906397i</v>
      </c>
      <c r="T3373" t="str">
        <f t="shared" si="1768"/>
        <v>0.0106017843235477-0.0470581386479355i</v>
      </c>
      <c r="U3373" t="e">
        <f t="shared" si="1769"/>
        <v>#DIV/0!</v>
      </c>
      <c r="V3373" t="str">
        <f t="shared" si="1770"/>
        <v>0.0000833333333333333-0.000184335120560453i</v>
      </c>
      <c r="W3373" t="e">
        <f t="shared" si="1771"/>
        <v>#DIV/0!</v>
      </c>
      <c r="X3373" t="e">
        <f t="shared" si="1772"/>
        <v>#DIV/0!</v>
      </c>
      <c r="Y3373" t="str">
        <f t="shared" si="1773"/>
        <v>0.00096+6.14822248678137i</v>
      </c>
      <c r="Z3373" t="e">
        <f t="shared" si="1774"/>
        <v>#DIV/0!</v>
      </c>
      <c r="AA3373" t="e">
        <f t="shared" si="1775"/>
        <v>#DIV/0!</v>
      </c>
      <c r="AB3373" t="str">
        <f t="shared" si="1776"/>
        <v>0.00604975027281877-0.0268530257205256i</v>
      </c>
      <c r="AC3373" t="str">
        <f t="shared" si="1777"/>
        <v>0.978066271836793-0.00871703590564932i</v>
      </c>
      <c r="AD3373" t="str">
        <f t="shared" si="1778"/>
        <v>0.0064296040881571-0.0273979170966664i</v>
      </c>
      <c r="AE3373" t="e">
        <f t="shared" si="1779"/>
        <v>#DIV/0!</v>
      </c>
      <c r="AF3373" t="str">
        <f t="shared" si="1780"/>
        <v>-19.0584978498718-2.41155278412634i</v>
      </c>
      <c r="AG3373" t="e">
        <f t="shared" si="1781"/>
        <v>#DIV/0!</v>
      </c>
      <c r="AH3373" t="e">
        <f t="shared" si="1782"/>
        <v>#DIV/0!</v>
      </c>
      <c r="AI3373" t="e">
        <f t="shared" si="1783"/>
        <v>#DIV/0!</v>
      </c>
      <c r="AJ3373" t="e">
        <f t="shared" si="1784"/>
        <v>#DIV/0!</v>
      </c>
      <c r="AK3373"/>
      <c r="AL3373"/>
      <c r="AM3373"/>
      <c r="AN3373"/>
    </row>
    <row r="3374" spans="1:40" x14ac:dyDescent="0.3">
      <c r="A3374"/>
      <c r="B3374">
        <f t="shared" si="1785"/>
        <v>1440000</v>
      </c>
      <c r="C3374" s="186" t="str">
        <f t="shared" si="1753"/>
        <v>-0.000236506352869605+0.00215288602100345i</v>
      </c>
      <c r="D3374" s="158" t="str">
        <f t="shared" si="1754"/>
        <v>-7.54265477317855-0.811732006689499i</v>
      </c>
      <c r="E3374" t="str">
        <f t="shared" si="1755"/>
        <v>45.6730985715535-1103.35202901311i</v>
      </c>
      <c r="F3374" t="str">
        <f t="shared" si="1756"/>
        <v>0.983588029279115+0.108030973850068i</v>
      </c>
      <c r="G3374" t="str">
        <f t="shared" si="1751"/>
        <v>0.983588029279115+0.108030973850068i</v>
      </c>
      <c r="H3374" t="str">
        <f t="shared" si="1757"/>
        <v>11.5163367091573+1.59822092753598i</v>
      </c>
      <c r="I3374" t="str">
        <f t="shared" si="1758"/>
        <v>5654.86677646163i</v>
      </c>
      <c r="J3374" t="str">
        <f t="shared" si="1752"/>
        <v>-7919.19172252027+1205.83474362584i</v>
      </c>
      <c r="K3374" t="str">
        <f t="shared" si="1759"/>
        <v>0.106265952191365-0.697890364685593i</v>
      </c>
      <c r="L3374" t="str">
        <f t="shared" si="1760"/>
        <v>0.0273621041566321-0.14850275660735i</v>
      </c>
      <c r="M3374" t="str">
        <f t="shared" si="1761"/>
        <v>0.133628056347997-0.846393121292943i</v>
      </c>
      <c r="N3374" t="str">
        <f t="shared" si="1762"/>
        <v>-18.4084023180663i</v>
      </c>
      <c r="O3374" t="str">
        <f t="shared" si="1763"/>
        <v>0.904259696060862+0.426982906074609i</v>
      </c>
      <c r="P3374" t="str">
        <f t="shared" si="1764"/>
        <v>0.095740303939138-0.426982906074609i</v>
      </c>
      <c r="Q3374" t="str">
        <f t="shared" si="1765"/>
        <v>-0.095740303939138+18.8353852241409i</v>
      </c>
      <c r="R3374" t="str">
        <f t="shared" si="1766"/>
        <v>-0.0226944394793573-0.00496764628342894i</v>
      </c>
      <c r="S3374" t="str">
        <f t="shared" si="1767"/>
        <v>2.02012645465748i</v>
      </c>
      <c r="T3374" t="str">
        <f t="shared" si="1768"/>
        <v>0.0100352736745357-0.0458456375658728i</v>
      </c>
      <c r="U3374" t="e">
        <f t="shared" si="1769"/>
        <v>#DIV/0!</v>
      </c>
      <c r="V3374" t="str">
        <f t="shared" si="1770"/>
        <v>0.0000833333333333333-0.000184207110060064i</v>
      </c>
      <c r="W3374" t="e">
        <f t="shared" si="1771"/>
        <v>#DIV/0!</v>
      </c>
      <c r="X3374" t="e">
        <f t="shared" si="1772"/>
        <v>#DIV/0!</v>
      </c>
      <c r="Y3374" t="str">
        <f t="shared" si="1773"/>
        <v>0.00096+6.15249505279025i</v>
      </c>
      <c r="Z3374" t="e">
        <f t="shared" si="1774"/>
        <v>#DIV/0!</v>
      </c>
      <c r="AA3374" t="e">
        <f t="shared" si="1775"/>
        <v>#DIV/0!</v>
      </c>
      <c r="AB3374" t="str">
        <f t="shared" si="1776"/>
        <v>0.00572647941115798-0.0261611300425773i</v>
      </c>
      <c r="AC3374" t="str">
        <f t="shared" si="1777"/>
        <v>0.978622617800142-0.00834271374228657i</v>
      </c>
      <c r="AD3374" t="str">
        <f t="shared" si="1778"/>
        <v>0.00607902311939371-0.0266807797182875i</v>
      </c>
      <c r="AE3374" t="e">
        <f t="shared" si="1779"/>
        <v>#DIV/0!</v>
      </c>
      <c r="AF3374" t="str">
        <f t="shared" si="1780"/>
        <v>-19.0589914823359-2.40995293422548i</v>
      </c>
      <c r="AG3374" t="e">
        <f t="shared" si="1781"/>
        <v>#DIV/0!</v>
      </c>
      <c r="AH3374" t="e">
        <f t="shared" si="1782"/>
        <v>#DIV/0!</v>
      </c>
      <c r="AI3374" t="e">
        <f t="shared" si="1783"/>
        <v>#DIV/0!</v>
      </c>
      <c r="AJ3374" t="e">
        <f t="shared" si="1784"/>
        <v>#DIV/0!</v>
      </c>
      <c r="AK3374"/>
      <c r="AL3374"/>
      <c r="AM3374"/>
      <c r="AN3374"/>
    </row>
    <row r="3375" spans="1:40" x14ac:dyDescent="0.3">
      <c r="A3375"/>
      <c r="B3375">
        <f t="shared" si="1785"/>
        <v>1441000</v>
      </c>
      <c r="C3375" s="186" t="str">
        <f t="shared" si="1753"/>
        <v>-0.000236185605650923+0.00215144068988184i</v>
      </c>
      <c r="D3375" s="158" t="str">
        <f t="shared" si="1754"/>
        <v>-7.54282295647945-0.811194227645059i</v>
      </c>
      <c r="E3375" t="str">
        <f t="shared" si="1755"/>
        <v>45.6098379780622-1102.58896089788i</v>
      </c>
      <c r="F3375" t="str">
        <f t="shared" si="1756"/>
        <v>0.983610286978625+0.107959383426194i</v>
      </c>
      <c r="G3375" t="str">
        <f t="shared" si="1751"/>
        <v>0.983610286978625+0.107959383426194i</v>
      </c>
      <c r="H3375" t="str">
        <f t="shared" si="1757"/>
        <v>11.5166611617836+1.5971609261805i</v>
      </c>
      <c r="I3375" t="str">
        <f t="shared" si="1758"/>
        <v>5658.79376727862i</v>
      </c>
      <c r="J3375" t="str">
        <f t="shared" si="1752"/>
        <v>-7930.19580833845+1206.67212886446i</v>
      </c>
      <c r="K3375" t="str">
        <f t="shared" si="1759"/>
        <v>0.1061218142584-0.697427865013498i</v>
      </c>
      <c r="L3375" t="str">
        <f t="shared" si="1760"/>
        <v>0.0273253856205053-0.148406462071047i</v>
      </c>
      <c r="M3375" t="str">
        <f t="shared" si="1761"/>
        <v>0.133447199878905-0.845834327084545i</v>
      </c>
      <c r="N3375" t="str">
        <f t="shared" si="1762"/>
        <v>-18.4211859307872i</v>
      </c>
      <c r="O3375" t="str">
        <f t="shared" si="1763"/>
        <v>0.909644045108365+0.415388626708641i</v>
      </c>
      <c r="P3375" t="str">
        <f t="shared" si="1764"/>
        <v>0.0903559548916349-0.415388626708641i</v>
      </c>
      <c r="Q3375" t="str">
        <f t="shared" si="1765"/>
        <v>-0.0903559548916349+18.8365745574958i</v>
      </c>
      <c r="R3375" t="str">
        <f t="shared" si="1766"/>
        <v>-0.0220747397794839-0.00469094688262802i</v>
      </c>
      <c r="S3375" t="str">
        <f t="shared" si="1767"/>
        <v>2.021529320251i</v>
      </c>
      <c r="T3375" t="str">
        <f t="shared" si="1768"/>
        <v>0.00948288666297257-0.0446247337011378i</v>
      </c>
      <c r="U3375" t="e">
        <f t="shared" si="1769"/>
        <v>#DIV/0!</v>
      </c>
      <c r="V3375" t="str">
        <f t="shared" si="1770"/>
        <v>0.0000833333333333333-0.000184079277228655i</v>
      </c>
      <c r="W3375" t="e">
        <f t="shared" si="1771"/>
        <v>#DIV/0!</v>
      </c>
      <c r="X3375" t="e">
        <f t="shared" si="1772"/>
        <v>#DIV/0!</v>
      </c>
      <c r="Y3375" t="str">
        <f t="shared" si="1773"/>
        <v>0.00096+6.15676761879913i</v>
      </c>
      <c r="Z3375" t="e">
        <f t="shared" si="1774"/>
        <v>#DIV/0!</v>
      </c>
      <c r="AA3375" t="e">
        <f t="shared" si="1775"/>
        <v>#DIV/0!</v>
      </c>
      <c r="AB3375" t="str">
        <f t="shared" si="1776"/>
        <v>0.00541126799278541-0.0254644394418866i</v>
      </c>
      <c r="AC3375" t="str">
        <f t="shared" si="1777"/>
        <v>0.979183421561518-0.0079751943613575i</v>
      </c>
      <c r="AD3375" t="str">
        <f t="shared" si="1778"/>
        <v>0.00573773657448503-0.0259590586582596i</v>
      </c>
      <c r="AE3375" t="e">
        <f t="shared" si="1779"/>
        <v>#DIV/0!</v>
      </c>
      <c r="AF3375" t="str">
        <f t="shared" si="1780"/>
        <v>-19.0594841182631-2.40835515382556i</v>
      </c>
      <c r="AG3375" t="e">
        <f t="shared" si="1781"/>
        <v>#DIV/0!</v>
      </c>
      <c r="AH3375" t="e">
        <f t="shared" si="1782"/>
        <v>#DIV/0!</v>
      </c>
      <c r="AI3375" t="e">
        <f t="shared" si="1783"/>
        <v>#DIV/0!</v>
      </c>
      <c r="AJ3375" t="e">
        <f t="shared" si="1784"/>
        <v>#DIV/0!</v>
      </c>
      <c r="AK3375"/>
      <c r="AL3375"/>
      <c r="AM3375"/>
      <c r="AN3375"/>
    </row>
    <row r="3376" spans="1:40" x14ac:dyDescent="0.3">
      <c r="A3376"/>
      <c r="B3376">
        <f t="shared" si="1785"/>
        <v>1442000</v>
      </c>
      <c r="C3376" s="186" t="str">
        <f t="shared" si="1753"/>
        <v>-0.000235865505481718+0.00214999726522318i</v>
      </c>
      <c r="D3376" s="158" t="str">
        <f t="shared" si="1754"/>
        <v>-7.54299080050158-0.810657143008546i</v>
      </c>
      <c r="E3376" t="str">
        <f t="shared" si="1755"/>
        <v>45.5467086496958-1101.82694570339i</v>
      </c>
      <c r="F3376" t="str">
        <f t="shared" si="1756"/>
        <v>0.983632499777333+0.107887885483729i</v>
      </c>
      <c r="G3376" t="str">
        <f t="shared" si="1751"/>
        <v>0.983632499777333+0.107887885483729i</v>
      </c>
      <c r="H3376" t="str">
        <f t="shared" si="1757"/>
        <v>11.5169849598115+1.59610229601521i</v>
      </c>
      <c r="I3376" t="str">
        <f t="shared" si="1758"/>
        <v>5662.7207580956i</v>
      </c>
      <c r="J3376" t="str">
        <f t="shared" si="1752"/>
        <v>-7941.20753323044+1207.50951410309i</v>
      </c>
      <c r="K3376" t="str">
        <f t="shared" si="1759"/>
        <v>0.105977967155193-0.696965962834986i</v>
      </c>
      <c r="L3376" t="str">
        <f t="shared" si="1760"/>
        <v>0.0272887401133624-0.148310287654501i</v>
      </c>
      <c r="M3376" t="str">
        <f t="shared" si="1761"/>
        <v>0.133266707268555-0.845276250489487i</v>
      </c>
      <c r="N3376" t="str">
        <f t="shared" si="1762"/>
        <v>-18.4339695435081i</v>
      </c>
      <c r="O3376" t="str">
        <f t="shared" si="1763"/>
        <v>0.914879741464393+0.403726465144465i</v>
      </c>
      <c r="P3376" t="str">
        <f t="shared" si="1764"/>
        <v>0.085120258535607-0.403726465144465i</v>
      </c>
      <c r="Q3376" t="str">
        <f t="shared" si="1765"/>
        <v>-0.085120258535607+18.8376960086526i</v>
      </c>
      <c r="R3376" t="str">
        <f t="shared" si="1766"/>
        <v>-0.0214518187123854-0.0044216805570326i</v>
      </c>
      <c r="S3376" t="str">
        <f t="shared" si="1767"/>
        <v>2.02293218584451i</v>
      </c>
      <c r="T3376" t="str">
        <f t="shared" si="1768"/>
        <v>0.00894475991434413-0.043395574518186i</v>
      </c>
      <c r="U3376" t="e">
        <f t="shared" si="1769"/>
        <v>#DIV/0!</v>
      </c>
      <c r="V3376" t="str">
        <f t="shared" si="1770"/>
        <v>0.0000833333333333333-0.000183951621696596i</v>
      </c>
      <c r="W3376" t="e">
        <f t="shared" si="1771"/>
        <v>#DIV/0!</v>
      </c>
      <c r="X3376" t="e">
        <f t="shared" si="1772"/>
        <v>#DIV/0!</v>
      </c>
      <c r="Y3376" t="str">
        <f t="shared" si="1773"/>
        <v>0.00096+6.16104018480802i</v>
      </c>
      <c r="Z3376" t="e">
        <f t="shared" si="1774"/>
        <v>#DIV/0!</v>
      </c>
      <c r="AA3376" t="e">
        <f t="shared" si="1775"/>
        <v>#DIV/0!</v>
      </c>
      <c r="AB3376" t="str">
        <f t="shared" si="1776"/>
        <v>0.005104193980999-0.0247630380668479i</v>
      </c>
      <c r="AC3376" t="str">
        <f t="shared" si="1777"/>
        <v>0.979748611157234-0.00761454249516454i</v>
      </c>
      <c r="AD3376" t="str">
        <f t="shared" si="1778"/>
        <v>0.00540580586502679-0.0252328761141776i</v>
      </c>
      <c r="AE3376" t="e">
        <f t="shared" si="1779"/>
        <v>#DIV/0!</v>
      </c>
      <c r="AF3376" t="str">
        <f t="shared" si="1780"/>
        <v>-19.0599757603131-2.40675943902376i</v>
      </c>
      <c r="AG3376" t="e">
        <f t="shared" si="1781"/>
        <v>#DIV/0!</v>
      </c>
      <c r="AH3376" t="e">
        <f t="shared" si="1782"/>
        <v>#DIV/0!</v>
      </c>
      <c r="AI3376" t="e">
        <f t="shared" si="1783"/>
        <v>#DIV/0!</v>
      </c>
      <c r="AJ3376" t="e">
        <f t="shared" si="1784"/>
        <v>#DIV/0!</v>
      </c>
      <c r="AK3376"/>
      <c r="AL3376"/>
      <c r="AM3376"/>
      <c r="AN3376"/>
    </row>
    <row r="3377" spans="1:40" x14ac:dyDescent="0.3">
      <c r="A3377"/>
      <c r="B3377">
        <f t="shared" si="1785"/>
        <v>1443000</v>
      </c>
      <c r="C3377" s="186" t="str">
        <f t="shared" si="1753"/>
        <v>-0.000235546050636374+0.00214855574332552i</v>
      </c>
      <c r="D3377" s="158" t="str">
        <f t="shared" si="1754"/>
        <v>-7.54315830614976-0.81012075147343i</v>
      </c>
      <c r="E3377" t="str">
        <f t="shared" si="1755"/>
        <v>45.483710223747-1101.06598125559i</v>
      </c>
      <c r="F3377" t="str">
        <f t="shared" si="1756"/>
        <v>0.983654667794985+0.107816479848556i</v>
      </c>
      <c r="G3377" t="str">
        <f t="shared" si="1751"/>
        <v>0.983654667794985+0.107816479848556i</v>
      </c>
      <c r="H3377" t="str">
        <f t="shared" si="1757"/>
        <v>11.5173081049868+1.59504503445318i</v>
      </c>
      <c r="I3377" t="str">
        <f t="shared" si="1758"/>
        <v>5666.64774891259i</v>
      </c>
      <c r="J3377" t="str">
        <f t="shared" si="1752"/>
        <v>-7952.22689719623+1208.34689934172i</v>
      </c>
      <c r="K3377" t="str">
        <f t="shared" si="1759"/>
        <v>0.105834410105939-0.696504657025098i</v>
      </c>
      <c r="L3377" t="str">
        <f t="shared" si="1760"/>
        <v>0.0272521674439253-0.148214233143152i</v>
      </c>
      <c r="M3377" t="str">
        <f t="shared" si="1761"/>
        <v>0.133086577549864-0.84471889016825i</v>
      </c>
      <c r="N3377" t="str">
        <f t="shared" si="1762"/>
        <v>-18.446753156229i</v>
      </c>
      <c r="O3377" t="str">
        <f t="shared" si="1763"/>
        <v>0.919965929519152+0.391998327195362i</v>
      </c>
      <c r="P3377" t="str">
        <f t="shared" si="1764"/>
        <v>0.080034070480848-0.391998327195362i</v>
      </c>
      <c r="Q3377" t="str">
        <f t="shared" si="1765"/>
        <v>-0.080034070480848+18.8387514834244i</v>
      </c>
      <c r="R3377" t="str">
        <f t="shared" si="1766"/>
        <v>-0.0208257570135278-0.00415989883645756i</v>
      </c>
      <c r="S3377" t="str">
        <f t="shared" si="1767"/>
        <v>2.02433505143802i</v>
      </c>
      <c r="T3377" t="str">
        <f t="shared" si="1768"/>
        <v>0.00842102902507727-0.0421583098952155i</v>
      </c>
      <c r="U3377" t="e">
        <f t="shared" si="1769"/>
        <v>#DIV/0!</v>
      </c>
      <c r="V3377" t="str">
        <f t="shared" si="1770"/>
        <v>0.0000833333333333333-0.000183824143095282i</v>
      </c>
      <c r="W3377" t="e">
        <f t="shared" si="1771"/>
        <v>#DIV/0!</v>
      </c>
      <c r="X3377" t="e">
        <f t="shared" si="1772"/>
        <v>#DIV/0!</v>
      </c>
      <c r="Y3377" t="str">
        <f t="shared" si="1773"/>
        <v>0.00096+6.1653127508169i</v>
      </c>
      <c r="Z3377" t="e">
        <f t="shared" si="1774"/>
        <v>#DIV/0!</v>
      </c>
      <c r="AA3377" t="e">
        <f t="shared" si="1775"/>
        <v>#DIV/0!</v>
      </c>
      <c r="AB3377" t="str">
        <f t="shared" si="1776"/>
        <v>0.00480533475187958-0.0240570114432219i</v>
      </c>
      <c r="AC3377" t="str">
        <f t="shared" si="1777"/>
        <v>0.980318113549026-0.00726082235755096i</v>
      </c>
      <c r="AD3377" t="str">
        <f t="shared" si="1778"/>
        <v>0.00508329075128445-0.0245023551438069i</v>
      </c>
      <c r="AE3377" t="e">
        <f t="shared" si="1779"/>
        <v>#DIV/0!</v>
      </c>
      <c r="AF3377" t="str">
        <f t="shared" si="1780"/>
        <v>-19.0604664111366-2.40516578592661i</v>
      </c>
      <c r="AG3377" t="e">
        <f t="shared" si="1781"/>
        <v>#DIV/0!</v>
      </c>
      <c r="AH3377" t="e">
        <f t="shared" si="1782"/>
        <v>#DIV/0!</v>
      </c>
      <c r="AI3377" t="e">
        <f t="shared" si="1783"/>
        <v>#DIV/0!</v>
      </c>
      <c r="AJ3377" t="e">
        <f t="shared" si="1784"/>
        <v>#DIV/0!</v>
      </c>
      <c r="AK3377"/>
      <c r="AL3377"/>
      <c r="AM3377"/>
      <c r="AN3377"/>
    </row>
    <row r="3378" spans="1:40" x14ac:dyDescent="0.3">
      <c r="A3378"/>
      <c r="B3378">
        <f t="shared" si="1785"/>
        <v>1444000</v>
      </c>
      <c r="C3378" s="186" t="str">
        <f t="shared" si="1753"/>
        <v>-0.000235227239394976+0.00214711612049627i</v>
      </c>
      <c r="D3378" s="158" t="str">
        <f t="shared" si="1754"/>
        <v>-7.54332547432571-0.809585051736362i</v>
      </c>
      <c r="E3378" t="str">
        <f t="shared" si="1755"/>
        <v>45.4208423387595-1100.30606538641i</v>
      </c>
      <c r="F3378" t="str">
        <f t="shared" si="1756"/>
        <v>0.983676791150915+0.107745166346978i</v>
      </c>
      <c r="G3378" t="str">
        <f t="shared" si="1751"/>
        <v>0.983676791150915+0.107745166346978i</v>
      </c>
      <c r="H3378" t="str">
        <f t="shared" si="1757"/>
        <v>11.5176305990498+1.59398913891381i</v>
      </c>
      <c r="I3378" t="str">
        <f t="shared" si="1758"/>
        <v>5670.57473972958i</v>
      </c>
      <c r="J3378" t="str">
        <f t="shared" si="1752"/>
        <v>-7963.25390023584+1209.18428458036i</v>
      </c>
      <c r="K3378" t="str">
        <f t="shared" si="1759"/>
        <v>0.105691142337397-0.696043946461596i</v>
      </c>
      <c r="L3378" t="str">
        <f t="shared" si="1760"/>
        <v>0.0272156674215336-0.148118298322923i</v>
      </c>
      <c r="M3378" t="str">
        <f t="shared" si="1761"/>
        <v>0.132906809758931-0.844162244784519i</v>
      </c>
      <c r="N3378" t="str">
        <f t="shared" si="1762"/>
        <v>-18.4595367689499i</v>
      </c>
      <c r="O3378" t="str">
        <f t="shared" si="1763"/>
        <v>0.924901778095271+0.380206129456386i</v>
      </c>
      <c r="P3378" t="str">
        <f t="shared" si="1764"/>
        <v>0.075098221904729-0.380206129456386i</v>
      </c>
      <c r="Q3378" t="str">
        <f t="shared" si="1765"/>
        <v>-0.075098221904729+18.8397428984063i</v>
      </c>
      <c r="R3378" t="str">
        <f t="shared" si="1766"/>
        <v>-0.0201966363910716-0.00390565257817439i</v>
      </c>
      <c r="S3378" t="str">
        <f t="shared" si="1767"/>
        <v>2.02573791703154i</v>
      </c>
      <c r="T3378" t="str">
        <f t="shared" si="1768"/>
        <v>0.00791182851835985-0.0409130921338928i</v>
      </c>
      <c r="U3378" t="e">
        <f t="shared" si="1769"/>
        <v>#DIV/0!</v>
      </c>
      <c r="V3378" t="str">
        <f t="shared" si="1770"/>
        <v>0.0000833333333333333-0.000183696841057128i</v>
      </c>
      <c r="W3378" t="e">
        <f t="shared" si="1771"/>
        <v>#DIV/0!</v>
      </c>
      <c r="X3378" t="e">
        <f t="shared" si="1772"/>
        <v>#DIV/0!</v>
      </c>
      <c r="Y3378" t="str">
        <f t="shared" si="1773"/>
        <v>0.00096+6.16958531682578i</v>
      </c>
      <c r="Z3378" t="e">
        <f t="shared" si="1774"/>
        <v>#DIV/0!</v>
      </c>
      <c r="AA3378" t="e">
        <f t="shared" si="1775"/>
        <v>#DIV/0!</v>
      </c>
      <c r="AB3378" t="str">
        <f t="shared" si="1776"/>
        <v>0.0045147670690801-0.0233464464796857i</v>
      </c>
      <c r="AC3378" t="str">
        <f t="shared" si="1777"/>
        <v>0.980891854619923-0.00691409762453653i</v>
      </c>
      <c r="AD3378" t="str">
        <f t="shared" si="1778"/>
        <v>0.00477024932926769-0.0237676196415794i</v>
      </c>
      <c r="AE3378" t="e">
        <f t="shared" si="1779"/>
        <v>#DIV/0!</v>
      </c>
      <c r="AF3378" t="str">
        <f t="shared" si="1780"/>
        <v>-19.0609560733755-2.40357419065017i</v>
      </c>
      <c r="AG3378" t="e">
        <f t="shared" si="1781"/>
        <v>#DIV/0!</v>
      </c>
      <c r="AH3378" t="e">
        <f t="shared" si="1782"/>
        <v>#DIV/0!</v>
      </c>
      <c r="AI3378" t="e">
        <f t="shared" si="1783"/>
        <v>#DIV/0!</v>
      </c>
      <c r="AJ3378" t="e">
        <f t="shared" si="1784"/>
        <v>#DIV/0!</v>
      </c>
      <c r="AK3378"/>
      <c r="AL3378"/>
      <c r="AM3378"/>
      <c r="AN3378"/>
    </row>
    <row r="3379" spans="1:40" x14ac:dyDescent="0.3">
      <c r="A3379"/>
      <c r="B3379">
        <f t="shared" si="1785"/>
        <v>1445000</v>
      </c>
      <c r="C3379" s="186" t="str">
        <f t="shared" si="1753"/>
        <v>-0.000234909070043311+0.0021456783930523i</v>
      </c>
      <c r="D3379" s="158" t="str">
        <f t="shared" si="1754"/>
        <v>-7.54349230592848-0.809050042497206i</v>
      </c>
      <c r="E3379" t="str">
        <f t="shared" si="1755"/>
        <v>45.3581046345236-1099.54719593374i</v>
      </c>
      <c r="F3379" t="str">
        <f t="shared" si="1756"/>
        <v>0.983698869964106+0.107673944805731i</v>
      </c>
      <c r="G3379" t="str">
        <f t="shared" si="1751"/>
        <v>0.983698869964106+0.107673944805731i</v>
      </c>
      <c r="H3379" t="str">
        <f t="shared" si="1757"/>
        <v>11.5179524437351+1.59293460682286i</v>
      </c>
      <c r="I3379" t="str">
        <f t="shared" si="1758"/>
        <v>5674.50173054656i</v>
      </c>
      <c r="J3379" t="str">
        <f t="shared" si="1752"/>
        <v>-7974.28854234924+1210.02166981898i</v>
      </c>
      <c r="K3379" t="str">
        <f t="shared" si="1759"/>
        <v>0.105548163078877-0.695583830024971i</v>
      </c>
      <c r="L3379" t="str">
        <f t="shared" si="1760"/>
        <v>0.027179239856143-0.148022482980215i</v>
      </c>
      <c r="M3379" t="str">
        <f t="shared" si="1761"/>
        <v>0.13272740293502-0.843606313005186i</v>
      </c>
      <c r="N3379" t="str">
        <f t="shared" si="1762"/>
        <v>-18.4723203816707i</v>
      </c>
      <c r="O3379" t="str">
        <f t="shared" si="1763"/>
        <v>0.929686480583601+0.368351798991232i</v>
      </c>
      <c r="P3379" t="str">
        <f t="shared" si="1764"/>
        <v>0.070313519416399-0.368351798991232i</v>
      </c>
      <c r="Q3379" t="str">
        <f t="shared" si="1765"/>
        <v>-0.070313519416399+18.8406721806619i</v>
      </c>
      <c r="R3379" t="str">
        <f t="shared" si="1766"/>
        <v>-0.019564539526933-0.00365899194707379i</v>
      </c>
      <c r="S3379" t="str">
        <f t="shared" si="1767"/>
        <v>2.02714078262505i</v>
      </c>
      <c r="T3379" t="str">
        <f t="shared" si="1768"/>
        <v>0.00741729179920992-0.0396600759683257i</v>
      </c>
      <c r="U3379" t="e">
        <f t="shared" si="1769"/>
        <v>#DIV/0!</v>
      </c>
      <c r="V3379" t="str">
        <f t="shared" si="1770"/>
        <v>0.0000833333333333333-0.000183569715215566i</v>
      </c>
      <c r="W3379" t="e">
        <f t="shared" si="1771"/>
        <v>#DIV/0!</v>
      </c>
      <c r="X3379" t="e">
        <f t="shared" si="1772"/>
        <v>#DIV/0!</v>
      </c>
      <c r="Y3379" t="str">
        <f t="shared" si="1773"/>
        <v>0.00096+6.17385788283466i</v>
      </c>
      <c r="Z3379" t="e">
        <f t="shared" si="1774"/>
        <v>#DIV/0!</v>
      </c>
      <c r="AA3379" t="e">
        <f t="shared" si="1775"/>
        <v>#DIV/0!</v>
      </c>
      <c r="AB3379" t="str">
        <f t="shared" si="1776"/>
        <v>0.00423256705818655-0.0226314314729525i</v>
      </c>
      <c r="AC3379" t="str">
        <f t="shared" si="1777"/>
        <v>0.981469759170454-0.00657443141461082i</v>
      </c>
      <c r="AD3379" t="str">
        <f t="shared" si="1778"/>
        <v>0.00446673801817005-0.0230287943148737i</v>
      </c>
      <c r="AE3379" t="e">
        <f t="shared" si="1779"/>
        <v>#DIV/0!</v>
      </c>
      <c r="AF3379" t="str">
        <f t="shared" si="1780"/>
        <v>-19.0614447496636-2.40198464932007i</v>
      </c>
      <c r="AG3379" t="e">
        <f t="shared" si="1781"/>
        <v>#DIV/0!</v>
      </c>
      <c r="AH3379" t="e">
        <f t="shared" si="1782"/>
        <v>#DIV/0!</v>
      </c>
      <c r="AI3379" t="e">
        <f t="shared" si="1783"/>
        <v>#DIV/0!</v>
      </c>
      <c r="AJ3379" t="e">
        <f t="shared" si="1784"/>
        <v>#DIV/0!</v>
      </c>
      <c r="AK3379"/>
      <c r="AL3379"/>
      <c r="AM3379"/>
      <c r="AN3379"/>
    </row>
    <row r="3380" spans="1:40" x14ac:dyDescent="0.3">
      <c r="A3380"/>
      <c r="B3380">
        <f t="shared" si="1785"/>
        <v>1446000</v>
      </c>
      <c r="C3380" s="186" t="str">
        <f t="shared" si="1753"/>
        <v>-0.000234591540872793+0.00214424255731968i</v>
      </c>
      <c r="D3380" s="158" t="str">
        <f t="shared" si="1754"/>
        <v>-7.54365880185377-0.808515722458884i</v>
      </c>
      <c r="E3380" t="str">
        <f t="shared" si="1755"/>
        <v>45.2954967520689-1098.78937074137i</v>
      </c>
      <c r="F3380" t="str">
        <f t="shared" si="1756"/>
        <v>0.983720904353096+0.107602815051957i</v>
      </c>
      <c r="G3380" t="str">
        <f t="shared" si="1751"/>
        <v>0.983720904353096+0.107602815051957i</v>
      </c>
      <c r="H3380" t="str">
        <f t="shared" si="1757"/>
        <v>11.5182736407712+1.59188143561219i</v>
      </c>
      <c r="I3380" t="str">
        <f t="shared" si="1758"/>
        <v>5678.42872136355i</v>
      </c>
      <c r="J3380" t="str">
        <f t="shared" si="1752"/>
        <v>-7985.33082353646+1210.85905505761i</v>
      </c>
      <c r="K3380" t="str">
        <f t="shared" si="1759"/>
        <v>0.105405471562239-0.695124306598423i</v>
      </c>
      <c r="L3380" t="str">
        <f t="shared" si="1760"/>
        <v>0.0271428845583227-0.147926786901908i</v>
      </c>
      <c r="M3380" t="str">
        <f t="shared" si="1761"/>
        <v>0.132548356120562-0.843051093500331i</v>
      </c>
      <c r="N3380" t="str">
        <f t="shared" si="1762"/>
        <v>-18.4851039943916i</v>
      </c>
      <c r="O3380" t="str">
        <f t="shared" si="1763"/>
        <v>0.934319255075179+0.356437273016954i</v>
      </c>
      <c r="P3380" t="str">
        <f t="shared" si="1764"/>
        <v>0.065680744924821-0.356437273016954i</v>
      </c>
      <c r="Q3380" t="str">
        <f t="shared" si="1765"/>
        <v>-0.065680744924821+18.8415412674086i</v>
      </c>
      <c r="R3380" t="str">
        <f t="shared" si="1766"/>
        <v>-0.018929550077433-0.00341996639553607i</v>
      </c>
      <c r="S3380" t="str">
        <f t="shared" si="1767"/>
        <v>2.02854364821855i</v>
      </c>
      <c r="T3380" t="str">
        <f t="shared" si="1768"/>
        <v>0.00693755110878558-0.0383994185732117i</v>
      </c>
      <c r="U3380" t="e">
        <f t="shared" si="1769"/>
        <v>#DIV/0!</v>
      </c>
      <c r="V3380" t="str">
        <f t="shared" si="1770"/>
        <v>0.0000833333333333333-0.000183442765205043i</v>
      </c>
      <c r="W3380" t="e">
        <f t="shared" si="1771"/>
        <v>#DIV/0!</v>
      </c>
      <c r="X3380" t="e">
        <f t="shared" si="1772"/>
        <v>#DIV/0!</v>
      </c>
      <c r="Y3380" t="str">
        <f t="shared" si="1773"/>
        <v>0.00096+6.17813044884354i</v>
      </c>
      <c r="Z3380" t="e">
        <f t="shared" si="1774"/>
        <v>#DIV/0!</v>
      </c>
      <c r="AA3380" t="e">
        <f t="shared" si="1775"/>
        <v>#DIV/0!</v>
      </c>
      <c r="AB3380" t="str">
        <f t="shared" si="1776"/>
        <v>0.00395881018064561-0.0219120561124217i</v>
      </c>
      <c r="AC3380" t="str">
        <f t="shared" si="1777"/>
        <v>0.98205175091522-0.00624188626867653i</v>
      </c>
      <c r="AD3380" t="str">
        <f t="shared" si="1778"/>
        <v>0.00417281154816726-0.0222860046600608i</v>
      </c>
      <c r="AE3380" t="e">
        <f t="shared" si="1779"/>
        <v>#DIV/0!</v>
      </c>
      <c r="AF3380" t="str">
        <f t="shared" si="1780"/>
        <v>-19.061932442625-2.40039715807107i</v>
      </c>
      <c r="AG3380" t="e">
        <f t="shared" si="1781"/>
        <v>#DIV/0!</v>
      </c>
      <c r="AH3380" t="e">
        <f t="shared" si="1782"/>
        <v>#DIV/0!</v>
      </c>
      <c r="AI3380" t="e">
        <f t="shared" si="1783"/>
        <v>#DIV/0!</v>
      </c>
      <c r="AJ3380" t="e">
        <f t="shared" si="1784"/>
        <v>#DIV/0!</v>
      </c>
      <c r="AK3380"/>
      <c r="AL3380"/>
      <c r="AM3380"/>
      <c r="AN3380"/>
    </row>
    <row r="3381" spans="1:40" x14ac:dyDescent="0.3">
      <c r="A3381"/>
      <c r="B3381">
        <f t="shared" si="1785"/>
        <v>1447000</v>
      </c>
      <c r="C3381" s="186" t="str">
        <f t="shared" si="1753"/>
        <v>-0.000234274650180496+0.00214280860963391i</v>
      </c>
      <c r="D3381" s="158" t="str">
        <f t="shared" si="1754"/>
        <v>-7.5438249629946-0.807982090327539i</v>
      </c>
      <c r="E3381" t="str">
        <f t="shared" si="1755"/>
        <v>45.2330183336623-1098.03258765904i</v>
      </c>
      <c r="F3381" t="str">
        <f t="shared" si="1756"/>
        <v>0.983742894436072+0.107531776913226i</v>
      </c>
      <c r="G3381" t="str">
        <f t="shared" si="1751"/>
        <v>0.983742894436072+0.107531776913226i</v>
      </c>
      <c r="H3381" t="str">
        <f t="shared" si="1757"/>
        <v>11.5185941918814+1.59082962272005i</v>
      </c>
      <c r="I3381" t="str">
        <f t="shared" si="1758"/>
        <v>5682.35571218054i</v>
      </c>
      <c r="J3381" t="str">
        <f t="shared" si="1752"/>
        <v>-7996.38074379748+1211.69644029624i</v>
      </c>
      <c r="K3381" t="str">
        <f t="shared" si="1759"/>
        <v>0.105263067021874-0.694665375067858i</v>
      </c>
      <c r="L3381" t="str">
        <f t="shared" si="1760"/>
        <v>0.0271066013392529-0.147831209875358i</v>
      </c>
      <c r="M3381" t="str">
        <f t="shared" si="1761"/>
        <v>0.132369668361127-0.842496584943216i</v>
      </c>
      <c r="N3381" t="str">
        <f t="shared" si="1762"/>
        <v>-18.4978876071125i</v>
      </c>
      <c r="O3381" t="str">
        <f t="shared" si="1763"/>
        <v>0.938799344488772+0.344464498587955i</v>
      </c>
      <c r="P3381" t="str">
        <f t="shared" si="1764"/>
        <v>0.061200655511228-0.344464498587955i</v>
      </c>
      <c r="Q3381" t="str">
        <f t="shared" si="1765"/>
        <v>-0.061200655511228+18.8423521057005i</v>
      </c>
      <c r="R3381" t="str">
        <f t="shared" si="1766"/>
        <v>-0.0182917526735962-0.00318862464304432i</v>
      </c>
      <c r="S3381" t="str">
        <f t="shared" si="1767"/>
        <v>2.02994651381207i</v>
      </c>
      <c r="T3381" t="str">
        <f t="shared" si="1768"/>
        <v>0.00647273747800307-0.0371312795712792i</v>
      </c>
      <c r="U3381" t="e">
        <f t="shared" si="1769"/>
        <v>#DIV/0!</v>
      </c>
      <c r="V3381" t="str">
        <f t="shared" si="1770"/>
        <v>0.0000833333333333333-0.000183315990661017i</v>
      </c>
      <c r="W3381" t="e">
        <f t="shared" si="1771"/>
        <v>#DIV/0!</v>
      </c>
      <c r="X3381" t="e">
        <f t="shared" si="1772"/>
        <v>#DIV/0!</v>
      </c>
      <c r="Y3381" t="str">
        <f t="shared" si="1773"/>
        <v>0.00096+6.18240301485243i</v>
      </c>
      <c r="Z3381" t="e">
        <f t="shared" si="1774"/>
        <v>#DIV/0!</v>
      </c>
      <c r="AA3381" t="e">
        <f t="shared" si="1775"/>
        <v>#DIV/0!</v>
      </c>
      <c r="AB3381" t="str">
        <f t="shared" si="1776"/>
        <v>0.00369357120729746-0.0211884114844251i</v>
      </c>
      <c r="AC3381" t="str">
        <f t="shared" si="1777"/>
        <v>0.982637752479778-0.00591652412968515i</v>
      </c>
      <c r="AD3381" t="str">
        <f t="shared" si="1778"/>
        <v>0.00388852294861382-0.0215393769384068i</v>
      </c>
      <c r="AE3381" t="e">
        <f t="shared" si="1779"/>
        <v>#DIV/0!</v>
      </c>
      <c r="AF3381" t="str">
        <f t="shared" si="1780"/>
        <v>-19.062419154876-2.39881171304759i</v>
      </c>
      <c r="AG3381" t="e">
        <f t="shared" si="1781"/>
        <v>#DIV/0!</v>
      </c>
      <c r="AH3381" t="e">
        <f t="shared" si="1782"/>
        <v>#DIV/0!</v>
      </c>
      <c r="AI3381" t="e">
        <f t="shared" si="1783"/>
        <v>#DIV/0!</v>
      </c>
      <c r="AJ3381" t="e">
        <f t="shared" si="1784"/>
        <v>#DIV/0!</v>
      </c>
      <c r="AK3381"/>
      <c r="AL3381"/>
      <c r="AM3381"/>
      <c r="AN3381"/>
    </row>
    <row r="3382" spans="1:40" x14ac:dyDescent="0.3">
      <c r="A3382"/>
      <c r="B3382">
        <f t="shared" si="1785"/>
        <v>1448000</v>
      </c>
      <c r="C3382" s="186" t="str">
        <f t="shared" si="1753"/>
        <v>-0.000233958396269099+0.00214137654633968i</v>
      </c>
      <c r="D3382" s="158" t="str">
        <f t="shared" si="1754"/>
        <v>-7.54399079024099-0.807449144812411i</v>
      </c>
      <c r="E3382" t="str">
        <f t="shared" si="1755"/>
        <v>45.1706690228012-1097.27684454235i</v>
      </c>
      <c r="F3382" t="str">
        <f t="shared" si="1756"/>
        <v>0.983764840330816+0.107460830217524i</v>
      </c>
      <c r="G3382" t="str">
        <f t="shared" si="1751"/>
        <v>0.983764840330816+0.107460830217524i</v>
      </c>
      <c r="H3382" t="str">
        <f t="shared" si="1757"/>
        <v>11.518914098783+1.58977916559086i</v>
      </c>
      <c r="I3382" t="str">
        <f t="shared" si="1758"/>
        <v>5686.28270299753i</v>
      </c>
      <c r="J3382" t="str">
        <f t="shared" si="1752"/>
        <v>-8007.4383031323+1212.53382553487i</v>
      </c>
      <c r="K3382" t="str">
        <f t="shared" si="1759"/>
        <v>0.105120948694697-0.694207034321879i</v>
      </c>
      <c r="L3382" t="str">
        <f t="shared" si="1760"/>
        <v>0.0270703900107226-0.147735751688399i</v>
      </c>
      <c r="M3382" t="str">
        <f t="shared" si="1761"/>
        <v>0.13219133870542-0.841942786010278i</v>
      </c>
      <c r="N3382" t="str">
        <f t="shared" si="1762"/>
        <v>-18.5106712198334i</v>
      </c>
      <c r="O3382" t="str">
        <f t="shared" si="1763"/>
        <v>0.943126016694763+0.332435432277411i</v>
      </c>
      <c r="P3382" t="str">
        <f t="shared" si="1764"/>
        <v>0.056873983305237-0.332435432277411i</v>
      </c>
      <c r="Q3382" t="str">
        <f t="shared" si="1765"/>
        <v>-0.056873983305237+18.8431066521108i</v>
      </c>
      <c r="R3382" t="str">
        <f t="shared" si="1766"/>
        <v>-0.0176512329209881-0.00296501465550604i</v>
      </c>
      <c r="S3382" t="str">
        <f t="shared" si="1767"/>
        <v>2.03134937940558i</v>
      </c>
      <c r="T3382" t="str">
        <f t="shared" si="1768"/>
        <v>0.00602298068039064-0.0358558210397925i</v>
      </c>
      <c r="U3382" t="e">
        <f t="shared" si="1769"/>
        <v>#DIV/0!</v>
      </c>
      <c r="V3382" t="str">
        <f t="shared" si="1770"/>
        <v>0.0000833333333333333-0.000183189391219953i</v>
      </c>
      <c r="W3382" t="e">
        <f t="shared" si="1771"/>
        <v>#DIV/0!</v>
      </c>
      <c r="X3382" t="e">
        <f t="shared" si="1772"/>
        <v>#DIV/0!</v>
      </c>
      <c r="Y3382" t="str">
        <f t="shared" si="1773"/>
        <v>0.00096+6.18667558086131i</v>
      </c>
      <c r="Z3382" t="e">
        <f t="shared" si="1774"/>
        <v>#DIV/0!</v>
      </c>
      <c r="AA3382" t="e">
        <f t="shared" si="1775"/>
        <v>#DIV/0!</v>
      </c>
      <c r="AB3382" t="str">
        <f t="shared" si="1776"/>
        <v>0.00343692419147254-0.020460590075939i</v>
      </c>
      <c r="AC3382" t="str">
        <f t="shared" si="1777"/>
        <v>0.983227685397949-0.00559840632191572i</v>
      </c>
      <c r="AD3382" t="str">
        <f t="shared" si="1778"/>
        <v>0.00361392353659114-0.0207890381517195i</v>
      </c>
      <c r="AE3382" t="e">
        <f t="shared" si="1779"/>
        <v>#DIV/0!</v>
      </c>
      <c r="AF3382" t="str">
        <f t="shared" si="1780"/>
        <v>-19.062904889024-2.39722831040327i</v>
      </c>
      <c r="AG3382" t="e">
        <f t="shared" si="1781"/>
        <v>#DIV/0!</v>
      </c>
      <c r="AH3382" t="e">
        <f t="shared" si="1782"/>
        <v>#DIV/0!</v>
      </c>
      <c r="AI3382" t="e">
        <f t="shared" si="1783"/>
        <v>#DIV/0!</v>
      </c>
      <c r="AJ3382" t="e">
        <f t="shared" si="1784"/>
        <v>#DIV/0!</v>
      </c>
      <c r="AK3382"/>
      <c r="AL3382"/>
      <c r="AM3382"/>
      <c r="AN3382"/>
    </row>
    <row r="3383" spans="1:40" x14ac:dyDescent="0.3">
      <c r="A3383"/>
      <c r="B3383">
        <f t="shared" si="1785"/>
        <v>1449000</v>
      </c>
      <c r="C3383" s="186" t="str">
        <f t="shared" si="1753"/>
        <v>-0.000233642777446861+0.00213994636379096i</v>
      </c>
      <c r="D3383" s="158" t="str">
        <f t="shared" si="1754"/>
        <v>-7.54415628447992-0.806916884625837i</v>
      </c>
      <c r="E3383" t="str">
        <f t="shared" si="1755"/>
        <v>45.1084484642073-1096.52213925278i</v>
      </c>
      <c r="F3383" t="str">
        <f t="shared" si="1756"/>
        <v>0.983786742154716+0.107389974793248i</v>
      </c>
      <c r="G3383" t="str">
        <f t="shared" si="1751"/>
        <v>0.983786742154716+0.107389974793248i</v>
      </c>
      <c r="H3383" t="str">
        <f t="shared" si="1757"/>
        <v>11.5192333631877+1.58873006167519i</v>
      </c>
      <c r="I3383" t="str">
        <f t="shared" si="1758"/>
        <v>5690.20969381451i</v>
      </c>
      <c r="J3383" t="str">
        <f t="shared" si="1752"/>
        <v>-8018.50350154094+1213.37121077349i</v>
      </c>
      <c r="K3383" t="str">
        <f t="shared" si="1759"/>
        <v>0.104979115820138-0.693749283251778i</v>
      </c>
      <c r="L3383" t="str">
        <f t="shared" si="1760"/>
        <v>0.0270342503851274-0.147640412129337i</v>
      </c>
      <c r="M3383" t="str">
        <f t="shared" si="1761"/>
        <v>0.132013366205265-0.841389695381115i</v>
      </c>
      <c r="N3383" t="str">
        <f t="shared" si="1762"/>
        <v>-18.5234548325543i</v>
      </c>
      <c r="O3383" t="str">
        <f t="shared" si="1763"/>
        <v>0.947298564634743+0.320352039857646i</v>
      </c>
      <c r="P3383" t="str">
        <f t="shared" si="1764"/>
        <v>0.052701435365257-0.320352039857646i</v>
      </c>
      <c r="Q3383" t="str">
        <f t="shared" si="1765"/>
        <v>-0.052701435365257+18.8438068724119i</v>
      </c>
      <c r="R3383" t="str">
        <f t="shared" si="1766"/>
        <v>-0.0170080773991561-0.00274918362432184i</v>
      </c>
      <c r="S3383" t="str">
        <f t="shared" si="1767"/>
        <v>2.03275224499909i</v>
      </c>
      <c r="T3383" t="str">
        <f t="shared" si="1768"/>
        <v>0.00558840918425495-0.0345732075162528i</v>
      </c>
      <c r="U3383" t="e">
        <f t="shared" si="1769"/>
        <v>#DIV/0!</v>
      </c>
      <c r="V3383" t="str">
        <f t="shared" si="1770"/>
        <v>0.0000833333333333333-0.000183062966519318i</v>
      </c>
      <c r="W3383" t="e">
        <f t="shared" si="1771"/>
        <v>#DIV/0!</v>
      </c>
      <c r="X3383" t="e">
        <f t="shared" si="1772"/>
        <v>#DIV/0!</v>
      </c>
      <c r="Y3383" t="str">
        <f t="shared" si="1773"/>
        <v>0.00096+6.19094814687019i</v>
      </c>
      <c r="Z3383" t="e">
        <f t="shared" si="1774"/>
        <v>#DIV/0!</v>
      </c>
      <c r="AA3383" t="e">
        <f t="shared" si="1775"/>
        <v>#DIV/0!</v>
      </c>
      <c r="AB3383" t="str">
        <f t="shared" si="1776"/>
        <v>0.00318894244169607-0.0197286857778369i</v>
      </c>
      <c r="AC3383" t="str">
        <f t="shared" si="1777"/>
        <v>0.983821470109479-0.00528759352994475i</v>
      </c>
      <c r="AD3383" t="str">
        <f t="shared" si="1778"/>
        <v>0.00334906290585124-0.0200351160178392i</v>
      </c>
      <c r="AE3383" t="e">
        <f t="shared" si="1779"/>
        <v>#DIV/0!</v>
      </c>
      <c r="AF3383" t="str">
        <f t="shared" si="1780"/>
        <v>-19.0633896476676-2.39564694630103i</v>
      </c>
      <c r="AG3383" t="e">
        <f t="shared" si="1781"/>
        <v>#DIV/0!</v>
      </c>
      <c r="AH3383" t="e">
        <f t="shared" si="1782"/>
        <v>#DIV/0!</v>
      </c>
      <c r="AI3383" t="e">
        <f t="shared" si="1783"/>
        <v>#DIV/0!</v>
      </c>
      <c r="AJ3383" t="e">
        <f t="shared" si="1784"/>
        <v>#DIV/0!</v>
      </c>
      <c r="AK3383"/>
      <c r="AL3383"/>
      <c r="AM3383"/>
      <c r="AN3383"/>
    </row>
    <row r="3384" spans="1:40" x14ac:dyDescent="0.3">
      <c r="A3384"/>
      <c r="B3384">
        <f t="shared" si="1785"/>
        <v>1450000</v>
      </c>
      <c r="C3384" s="186" t="str">
        <f t="shared" si="1753"/>
        <v>-0.000233327792027621+0.00213851805835091i</v>
      </c>
      <c r="D3384" s="158" t="str">
        <f t="shared" si="1754"/>
        <v>-7.54432144659555-0.806385308483283i</v>
      </c>
      <c r="E3384" t="str">
        <f t="shared" si="1755"/>
        <v>45.0463563038242-1095.76846965764i</v>
      </c>
      <c r="F3384" t="str">
        <f t="shared" si="1756"/>
        <v>0.983808600024782+0.107319210469214i</v>
      </c>
      <c r="G3384" t="str">
        <f t="shared" si="1751"/>
        <v>0.983808600024782+0.107319210469214i</v>
      </c>
      <c r="H3384" t="str">
        <f t="shared" si="1757"/>
        <v>11.5195519868016+1.58768230842983i</v>
      </c>
      <c r="I3384" t="str">
        <f t="shared" si="1758"/>
        <v>5694.1366846315i</v>
      </c>
      <c r="J3384" t="str">
        <f t="shared" si="1752"/>
        <v>-8029.57633902338+1214.20859601213i</v>
      </c>
      <c r="K3384" t="str">
        <f t="shared" si="1759"/>
        <v>0.104837567640135-0.693292120751532i</v>
      </c>
      <c r="L3384" t="str">
        <f t="shared" si="1760"/>
        <v>0.026998182275467-0.147545190986953i</v>
      </c>
      <c r="M3384" t="str">
        <f t="shared" si="1761"/>
        <v>0.131835749915602-0.840837311738485i</v>
      </c>
      <c r="N3384" t="str">
        <f t="shared" si="1762"/>
        <v>-18.5362384452751i</v>
      </c>
      <c r="O3384" t="str">
        <f t="shared" si="1763"/>
        <v>0.951316306437038+0.308216295978962i</v>
      </c>
      <c r="P3384" t="str">
        <f t="shared" si="1764"/>
        <v>0.048683693562962-0.308216295978962i</v>
      </c>
      <c r="Q3384" t="str">
        <f t="shared" si="1765"/>
        <v>-0.048683693562962+18.8444547412541i</v>
      </c>
      <c r="R3384" t="str">
        <f t="shared" si="1766"/>
        <v>-0.0163623736606355-0.00254117794519525i</v>
      </c>
      <c r="S3384" t="str">
        <f t="shared" si="1767"/>
        <v>2.03415511059261i</v>
      </c>
      <c r="T3384" t="str">
        <f t="shared" si="1768"/>
        <v>0.00516915010414415-0.0332836060032076i</v>
      </c>
      <c r="U3384" t="e">
        <f t="shared" si="1769"/>
        <v>#DIV/0!</v>
      </c>
      <c r="V3384" t="str">
        <f t="shared" si="1770"/>
        <v>0.0000833333333333333-0.000182936716197581i</v>
      </c>
      <c r="W3384" t="e">
        <f t="shared" si="1771"/>
        <v>#DIV/0!</v>
      </c>
      <c r="X3384" t="e">
        <f t="shared" si="1772"/>
        <v>#DIV/0!</v>
      </c>
      <c r="Y3384" t="str">
        <f t="shared" si="1773"/>
        <v>0.00096+6.19522071287907i</v>
      </c>
      <c r="Z3384" t="e">
        <f t="shared" si="1774"/>
        <v>#DIV/0!</v>
      </c>
      <c r="AA3384" t="e">
        <f t="shared" si="1775"/>
        <v>#DIV/0!</v>
      </c>
      <c r="AB3384" t="str">
        <f t="shared" si="1776"/>
        <v>0.00294969849399111-0.0189927938876346i</v>
      </c>
      <c r="AC3384" t="str">
        <f t="shared" si="1777"/>
        <v>0.984419025958098-0.00498414577729531i</v>
      </c>
      <c r="AD3384" t="str">
        <f t="shared" si="1778"/>
        <v>0.0030939889161427-0.0192777389459466i</v>
      </c>
      <c r="AE3384" t="e">
        <f t="shared" si="1779"/>
        <v>#DIV/0!</v>
      </c>
      <c r="AF3384" t="str">
        <f t="shared" si="1780"/>
        <v>-19.0638734333971-2.39406761691311i</v>
      </c>
      <c r="AG3384" t="e">
        <f t="shared" si="1781"/>
        <v>#DIV/0!</v>
      </c>
      <c r="AH3384" t="e">
        <f t="shared" si="1782"/>
        <v>#DIV/0!</v>
      </c>
      <c r="AI3384" t="e">
        <f t="shared" si="1783"/>
        <v>#DIV/0!</v>
      </c>
      <c r="AJ3384" t="e">
        <f t="shared" si="1784"/>
        <v>#DIV/0!</v>
      </c>
      <c r="AK3384"/>
      <c r="AL3384"/>
      <c r="AM3384"/>
      <c r="AN3384"/>
    </row>
    <row r="3385" spans="1:40" x14ac:dyDescent="0.3">
      <c r="A3385"/>
      <c r="B3385">
        <f t="shared" si="1785"/>
        <v>1451000</v>
      </c>
      <c r="C3385" s="186" t="str">
        <f t="shared" si="1753"/>
        <v>-0.000233013438330772+0.00213709162639191i</v>
      </c>
      <c r="D3385" s="158" t="str">
        <f t="shared" si="1754"/>
        <v>-7.54448627746908-0.805854415103342i</v>
      </c>
      <c r="E3385" t="str">
        <f t="shared" si="1755"/>
        <v>44.9843921888109-1095.01583363011i</v>
      </c>
      <c r="F3385" t="str">
        <f t="shared" si="1756"/>
        <v>0.983830414057635+0.107248537074654i</v>
      </c>
      <c r="G3385" t="str">
        <f t="shared" si="1751"/>
        <v>0.983830414057635+0.107248537074654i</v>
      </c>
      <c r="H3385" t="str">
        <f t="shared" si="1757"/>
        <v>11.5198699713251+1.58663590331779i</v>
      </c>
      <c r="I3385" t="str">
        <f t="shared" si="1758"/>
        <v>5698.06367544849i</v>
      </c>
      <c r="J3385" t="str">
        <f t="shared" si="1752"/>
        <v>-8040.65681557962+1215.04598125076i</v>
      </c>
      <c r="K3385" t="str">
        <f t="shared" si="1759"/>
        <v>0.104696303399114-0.692835545717791i</v>
      </c>
      <c r="L3385" t="str">
        <f t="shared" si="1760"/>
        <v>0.0269621854953428-0.147450088050501i</v>
      </c>
      <c r="M3385" t="str">
        <f t="shared" si="1761"/>
        <v>0.131658488894457-0.840285633768292i</v>
      </c>
      <c r="N3385" t="str">
        <f t="shared" si="1762"/>
        <v>-18.549022057996i</v>
      </c>
      <c r="O3385" t="str">
        <f t="shared" si="1763"/>
        <v>0.955178585528258+0.296030183846575i</v>
      </c>
      <c r="P3385" t="str">
        <f t="shared" si="1764"/>
        <v>0.044821414471742-0.296030183846575i</v>
      </c>
      <c r="Q3385" t="str">
        <f t="shared" si="1765"/>
        <v>-0.044821414471742+18.8450522418426i</v>
      </c>
      <c r="R3385" t="str">
        <f t="shared" si="1766"/>
        <v>-0.0157142102294875-0.00234104319668559i</v>
      </c>
      <c r="S3385" t="str">
        <f t="shared" si="1767"/>
        <v>2.03555797618612i</v>
      </c>
      <c r="T3385" t="str">
        <f t="shared" si="1768"/>
        <v>0.0047653291516096-0.0319871859720988i</v>
      </c>
      <c r="U3385" t="e">
        <f t="shared" si="1769"/>
        <v>#DIV/0!</v>
      </c>
      <c r="V3385" t="str">
        <f t="shared" si="1770"/>
        <v>0.0000833333333333333-0.000182810639894205i</v>
      </c>
      <c r="W3385" t="e">
        <f t="shared" si="1771"/>
        <v>#DIV/0!</v>
      </c>
      <c r="X3385" t="e">
        <f t="shared" si="1772"/>
        <v>#DIV/0!</v>
      </c>
      <c r="Y3385" t="str">
        <f t="shared" si="1773"/>
        <v>0.00096+6.19949327888795i</v>
      </c>
      <c r="Z3385" t="e">
        <f t="shared" si="1774"/>
        <v>#DIV/0!</v>
      </c>
      <c r="AA3385" t="e">
        <f t="shared" si="1775"/>
        <v>#DIV/0!</v>
      </c>
      <c r="AB3385" t="str">
        <f t="shared" si="1776"/>
        <v>0.00271926408378154-0.0182530111116855i</v>
      </c>
      <c r="AC3385" t="str">
        <f t="shared" si="1777"/>
        <v>0.985020271190013-0.00468812240476197i</v>
      </c>
      <c r="AD3385" t="str">
        <f t="shared" si="1778"/>
        <v>0.00284874768291578-0.0185170360116673i</v>
      </c>
      <c r="AE3385" t="e">
        <f t="shared" si="1779"/>
        <v>#DIV/0!</v>
      </c>
      <c r="AF3385" t="str">
        <f t="shared" si="1780"/>
        <v>-19.0643562487942-2.39249031842113i</v>
      </c>
      <c r="AG3385" t="e">
        <f t="shared" si="1781"/>
        <v>#DIV/0!</v>
      </c>
      <c r="AH3385" t="e">
        <f t="shared" si="1782"/>
        <v>#DIV/0!</v>
      </c>
      <c r="AI3385" t="e">
        <f t="shared" si="1783"/>
        <v>#DIV/0!</v>
      </c>
      <c r="AJ3385" t="e">
        <f t="shared" si="1784"/>
        <v>#DIV/0!</v>
      </c>
      <c r="AK3385"/>
      <c r="AL3385"/>
      <c r="AM3385"/>
      <c r="AN3385"/>
    </row>
    <row r="3386" spans="1:40" x14ac:dyDescent="0.3">
      <c r="A3386"/>
      <c r="B3386">
        <f t="shared" si="1785"/>
        <v>1452000</v>
      </c>
      <c r="C3386" s="186" t="str">
        <f t="shared" si="1753"/>
        <v>-0.000232699714681217+0.00213566706429551i</v>
      </c>
      <c r="D3386" s="158" t="str">
        <f t="shared" si="1754"/>
        <v>-7.54465077797888-0.805324203207659i</v>
      </c>
      <c r="E3386" t="str">
        <f t="shared" si="1755"/>
        <v>44.9225557675357-1094.26422904914i</v>
      </c>
      <c r="F3386" t="str">
        <f t="shared" si="1756"/>
        <v>0.98385218436952+0.107177954439208i</v>
      </c>
      <c r="G3386" t="str">
        <f t="shared" si="1751"/>
        <v>0.98385218436952+0.107177954439208i</v>
      </c>
      <c r="H3386" t="str">
        <f t="shared" si="1757"/>
        <v>11.5201873184532+1.58559084380814i</v>
      </c>
      <c r="I3386" t="str">
        <f t="shared" si="1758"/>
        <v>5701.99066626547i</v>
      </c>
      <c r="J3386" t="str">
        <f t="shared" si="1752"/>
        <v>-8051.74493120967+1215.88336648939i</v>
      </c>
      <c r="K3386" t="str">
        <f t="shared" si="1759"/>
        <v>0.104555322343992-0.692379557049868i</v>
      </c>
      <c r="L3386" t="str">
        <f t="shared" si="1760"/>
        <v>0.0269262598589561-0.147355103109703i</v>
      </c>
      <c r="M3386" t="str">
        <f t="shared" si="1761"/>
        <v>0.131481582202948-0.839734660159571i</v>
      </c>
      <c r="N3386" t="str">
        <f t="shared" si="1762"/>
        <v>-18.5618056707169i</v>
      </c>
      <c r="O3386" t="str">
        <f t="shared" si="1763"/>
        <v>0.958884770740401+0.283795694897103i</v>
      </c>
      <c r="P3386" t="str">
        <f t="shared" si="1764"/>
        <v>0.041115229259599-0.283795694897103i</v>
      </c>
      <c r="Q3386" t="str">
        <f t="shared" si="1765"/>
        <v>-0.041115229259599+18.845601365614i</v>
      </c>
      <c r="R3386" t="str">
        <f t="shared" si="1766"/>
        <v>-0.0150636765994294-0.00214882411853466i</v>
      </c>
      <c r="S3386" t="str">
        <f t="shared" si="1767"/>
        <v>2.03696084177964i</v>
      </c>
      <c r="T3386" t="str">
        <f t="shared" si="1768"/>
        <v>0.00437707058532675-0.03068411936627i</v>
      </c>
      <c r="U3386" t="e">
        <f t="shared" si="1769"/>
        <v>#DIV/0!</v>
      </c>
      <c r="V3386" t="str">
        <f t="shared" si="1770"/>
        <v>0.0000833333333333333-0.00018268473724965i</v>
      </c>
      <c r="W3386" t="e">
        <f t="shared" si="1771"/>
        <v>#DIV/0!</v>
      </c>
      <c r="X3386" t="e">
        <f t="shared" si="1772"/>
        <v>#DIV/0!</v>
      </c>
      <c r="Y3386" t="str">
        <f t="shared" si="1773"/>
        <v>0.00096+6.20376584489684i</v>
      </c>
      <c r="Z3386" t="e">
        <f t="shared" si="1774"/>
        <v>#DIV/0!</v>
      </c>
      <c r="AA3386" t="e">
        <f t="shared" si="1775"/>
        <v>#DIV/0!</v>
      </c>
      <c r="AB3386" t="str">
        <f t="shared" si="1776"/>
        <v>0.00249771011742921-0.0175094355668968i</v>
      </c>
      <c r="AC3386" t="str">
        <f t="shared" si="1777"/>
        <v>0.98562512295277-0.0043995820484527i</v>
      </c>
      <c r="AD3386" t="str">
        <f t="shared" si="1778"/>
        <v>0.00261338356743844-0.0177531369320689i</v>
      </c>
      <c r="AE3386" t="e">
        <f t="shared" si="1779"/>
        <v>#DIV/0!</v>
      </c>
      <c r="AF3386" t="str">
        <f t="shared" si="1780"/>
        <v>-19.0648380964321-2.3909150470158i</v>
      </c>
      <c r="AG3386" t="e">
        <f t="shared" si="1781"/>
        <v>#DIV/0!</v>
      </c>
      <c r="AH3386" t="e">
        <f t="shared" si="1782"/>
        <v>#DIV/0!</v>
      </c>
      <c r="AI3386" t="e">
        <f t="shared" si="1783"/>
        <v>#DIV/0!</v>
      </c>
      <c r="AJ3386" t="e">
        <f t="shared" si="1784"/>
        <v>#DIV/0!</v>
      </c>
      <c r="AK3386"/>
      <c r="AL3386"/>
      <c r="AM3386"/>
      <c r="AN3386"/>
    </row>
    <row r="3387" spans="1:40" x14ac:dyDescent="0.3">
      <c r="A3387"/>
      <c r="B3387">
        <f t="shared" si="1785"/>
        <v>1453000</v>
      </c>
      <c r="C3387" s="186" t="str">
        <f t="shared" si="1753"/>
        <v>-0.000232386619409374+0.00213424436845234i</v>
      </c>
      <c r="D3387" s="158" t="str">
        <f t="shared" si="1754"/>
        <v>-7.54481494900031-0.804794671520998i</v>
      </c>
      <c r="E3387" t="str">
        <f t="shared" si="1755"/>
        <v>44.8608466895738-1093.51365379949i</v>
      </c>
      <c r="F3387" t="str">
        <f t="shared" si="1756"/>
        <v>0.983873911076283+0.10710746239293i</v>
      </c>
      <c r="G3387" t="str">
        <f t="shared" si="1751"/>
        <v>0.983873911076283+0.10710746239293i</v>
      </c>
      <c r="H3387" t="str">
        <f t="shared" si="1757"/>
        <v>11.5205040298749+1.58454712737614i</v>
      </c>
      <c r="I3387" t="str">
        <f t="shared" si="1758"/>
        <v>5705.91765708246i</v>
      </c>
      <c r="J3387" t="str">
        <f t="shared" si="1752"/>
        <v>-8062.84068591353+1216.72075172801i</v>
      </c>
      <c r="K3387" t="str">
        <f t="shared" si="1759"/>
        <v>0.104414623724156-0.69192415364974i</v>
      </c>
      <c r="L3387" t="str">
        <f t="shared" si="1760"/>
        <v>0.0268904051811051-0.147260235954755i</v>
      </c>
      <c r="M3387" t="str">
        <f t="shared" si="1761"/>
        <v>0.131305028905261-0.839184389604495i</v>
      </c>
      <c r="N3387" t="str">
        <f t="shared" si="1762"/>
        <v>-18.5745892834378i</v>
      </c>
      <c r="O3387" t="str">
        <f t="shared" si="1763"/>
        <v>0.962434256414134+0.271514828472724i</v>
      </c>
      <c r="P3387" t="str">
        <f t="shared" si="1764"/>
        <v>0.037565743585866-0.271514828472724i</v>
      </c>
      <c r="Q3387" t="str">
        <f t="shared" si="1765"/>
        <v>-0.037565743585866+18.8461041119105i</v>
      </c>
      <c r="R3387" t="str">
        <f t="shared" si="1766"/>
        <v>-0.0144108632314474-0.00196456458974264i</v>
      </c>
      <c r="S3387" t="str">
        <f t="shared" si="1767"/>
        <v>2.03836370737315i</v>
      </c>
      <c r="T3387" t="str">
        <f t="shared" si="1768"/>
        <v>0.00400449716052182-0.0293745806029005i</v>
      </c>
      <c r="U3387" t="e">
        <f t="shared" si="1769"/>
        <v>#DIV/0!</v>
      </c>
      <c r="V3387" t="str">
        <f t="shared" si="1770"/>
        <v>0.0000833333333333333-0.000182559007905363i</v>
      </c>
      <c r="W3387" t="e">
        <f t="shared" si="1771"/>
        <v>#DIV/0!</v>
      </c>
      <c r="X3387" t="e">
        <f t="shared" si="1772"/>
        <v>#DIV/0!</v>
      </c>
      <c r="Y3387" t="str">
        <f t="shared" si="1773"/>
        <v>0.00096+6.20803841090572i</v>
      </c>
      <c r="Z3387" t="e">
        <f t="shared" si="1774"/>
        <v>#DIV/0!</v>
      </c>
      <c r="AA3387" t="e">
        <f t="shared" si="1775"/>
        <v>#DIV/0!</v>
      </c>
      <c r="AB3387" t="str">
        <f t="shared" si="1776"/>
        <v>0.0022851066433751-0.0167621667818335i</v>
      </c>
      <c r="AC3387" t="str">
        <f t="shared" si="1777"/>
        <v>0.986233497294598-0.00411858261750536i</v>
      </c>
      <c r="AD3387" t="str">
        <f t="shared" si="1778"/>
        <v>0.00238793916728557-0.0169861720404366i</v>
      </c>
      <c r="AE3387" t="e">
        <f t="shared" si="1779"/>
        <v>#DIV/0!</v>
      </c>
      <c r="AF3387" t="str">
        <f t="shared" si="1780"/>
        <v>-19.0653189788752-2.38934179889714i</v>
      </c>
      <c r="AG3387" t="e">
        <f t="shared" si="1781"/>
        <v>#DIV/0!</v>
      </c>
      <c r="AH3387" t="e">
        <f t="shared" si="1782"/>
        <v>#DIV/0!</v>
      </c>
      <c r="AI3387" t="e">
        <f t="shared" si="1783"/>
        <v>#DIV/0!</v>
      </c>
      <c r="AJ3387" t="e">
        <f t="shared" si="1784"/>
        <v>#DIV/0!</v>
      </c>
      <c r="AK3387"/>
      <c r="AL3387"/>
      <c r="AM3387"/>
      <c r="AN3387"/>
    </row>
    <row r="3388" spans="1:40" x14ac:dyDescent="0.3">
      <c r="A3388"/>
      <c r="B3388">
        <f t="shared" si="1785"/>
        <v>1454000</v>
      </c>
      <c r="C3388" s="186" t="str">
        <f t="shared" si="1753"/>
        <v>-0.000232074150851145+0.00213282353526221i</v>
      </c>
      <c r="D3388" s="158" t="str">
        <f t="shared" si="1754"/>
        <v>-7.54497879140606-0.804265818771192i</v>
      </c>
      <c r="E3388" t="str">
        <f t="shared" si="1755"/>
        <v>44.7992646057008-1092.76410577169i</v>
      </c>
      <c r="F3388" t="str">
        <f t="shared" si="1756"/>
        <v>0.983895594293417+0.107037060766287i</v>
      </c>
      <c r="G3388" t="str">
        <f t="shared" si="1751"/>
        <v>0.983895594293417+0.107037060766287i</v>
      </c>
      <c r="H3388" t="str">
        <f t="shared" si="1757"/>
        <v>11.5208201072744+1.58350475150319i</v>
      </c>
      <c r="I3388" t="str">
        <f t="shared" si="1758"/>
        <v>5709.84464789945i</v>
      </c>
      <c r="J3388" t="str">
        <f t="shared" si="1752"/>
        <v>-8073.9440796912+1217.55813696664i</v>
      </c>
      <c r="K3388" t="str">
        <f t="shared" si="1759"/>
        <v>0.104274206791465-0.69146933442203i</v>
      </c>
      <c r="L3388" t="str">
        <f t="shared" si="1760"/>
        <v>0.0268546212771832-0.147165486376318i</v>
      </c>
      <c r="M3388" t="str">
        <f t="shared" si="1761"/>
        <v>0.131128828068648-0.838634820798348i</v>
      </c>
      <c r="N3388" t="str">
        <f t="shared" si="1762"/>
        <v>-18.5873728961587i</v>
      </c>
      <c r="O3388" t="str">
        <f t="shared" si="1763"/>
        <v>0.965826462497733+0.259189591494558i</v>
      </c>
      <c r="P3388" t="str">
        <f t="shared" si="1764"/>
        <v>0.034173537502267-0.259189591494558i</v>
      </c>
      <c r="Q3388" t="str">
        <f t="shared" si="1765"/>
        <v>-0.034173537502267+18.8465624876533i</v>
      </c>
      <c r="R3388" t="str">
        <f t="shared" si="1766"/>
        <v>-0.0137558615509566-0.00178830760642738i</v>
      </c>
      <c r="S3388" t="str">
        <f t="shared" si="1767"/>
        <v>2.03976657296665i</v>
      </c>
      <c r="T3388" t="str">
        <f t="shared" si="1768"/>
        <v>0.00364773007777257-0.0280587465739984i</v>
      </c>
      <c r="U3388" t="e">
        <f t="shared" si="1769"/>
        <v>#DIV/0!</v>
      </c>
      <c r="V3388" t="str">
        <f t="shared" si="1770"/>
        <v>0.0000833333333333333-0.000182433451503777i</v>
      </c>
      <c r="W3388" t="e">
        <f t="shared" si="1771"/>
        <v>#DIV/0!</v>
      </c>
      <c r="X3388" t="e">
        <f t="shared" si="1772"/>
        <v>#DIV/0!</v>
      </c>
      <c r="Y3388" t="str">
        <f t="shared" si="1773"/>
        <v>0.00096+6.2123109769146i</v>
      </c>
      <c r="Z3388" t="e">
        <f t="shared" si="1774"/>
        <v>#DIV/0!</v>
      </c>
      <c r="AA3388" t="e">
        <f t="shared" si="1775"/>
        <v>#DIV/0!</v>
      </c>
      <c r="AB3388" t="str">
        <f t="shared" si="1776"/>
        <v>0.00208152282292319-0.0160113056972844i</v>
      </c>
      <c r="AC3388" t="str">
        <f t="shared" si="1777"/>
        <v>0.986845309164178-0.00384518127152363i</v>
      </c>
      <c r="AD3388" t="str">
        <f t="shared" si="1778"/>
        <v>0.00217245530723616-0.0162162722609258i</v>
      </c>
      <c r="AE3388" t="e">
        <f t="shared" si="1779"/>
        <v>#DIV/0!</v>
      </c>
      <c r="AF3388" t="str">
        <f t="shared" si="1780"/>
        <v>-19.0657988986805-2.38777057027438i</v>
      </c>
      <c r="AG3388" t="e">
        <f t="shared" si="1781"/>
        <v>#DIV/0!</v>
      </c>
      <c r="AH3388" t="e">
        <f t="shared" si="1782"/>
        <v>#DIV/0!</v>
      </c>
      <c r="AI3388" t="e">
        <f t="shared" si="1783"/>
        <v>#DIV/0!</v>
      </c>
      <c r="AJ3388" t="e">
        <f t="shared" si="1784"/>
        <v>#DIV/0!</v>
      </c>
      <c r="AK3388"/>
      <c r="AL3388"/>
      <c r="AM3388"/>
      <c r="AN3388"/>
    </row>
    <row r="3389" spans="1:40" x14ac:dyDescent="0.3">
      <c r="A3389"/>
      <c r="B3389">
        <f t="shared" si="1785"/>
        <v>1455000</v>
      </c>
      <c r="C3389" s="186" t="str">
        <f t="shared" si="1753"/>
        <v>-0.000231762307347879+0.00213140456113394i</v>
      </c>
      <c r="D3389" s="158" t="str">
        <f t="shared" si="1754"/>
        <v>-7.54514230606573-0.8037376436891i</v>
      </c>
      <c r="E3389" t="str">
        <f t="shared" si="1755"/>
        <v>44.7378091678867-1092.015582862i</v>
      </c>
      <c r="F3389" t="str">
        <f t="shared" si="1756"/>
        <v>0.983917234136008+0.106966749390147i</v>
      </c>
      <c r="G3389" t="str">
        <f t="shared" si="1751"/>
        <v>0.983917234136008+0.106966749390147i</v>
      </c>
      <c r="H3389" t="str">
        <f t="shared" si="1757"/>
        <v>11.5211355523296+1.58246371367667i</v>
      </c>
      <c r="I3389" t="str">
        <f t="shared" si="1758"/>
        <v>5713.77163871644i</v>
      </c>
      <c r="J3389" t="str">
        <f t="shared" si="1752"/>
        <v>-8085.05511254267+1218.39552220527i</v>
      </c>
      <c r="K3389" t="str">
        <f t="shared" si="1759"/>
        <v>0.104134070800231-0.691015098274007i</v>
      </c>
      <c r="L3389" t="str">
        <f t="shared" si="1760"/>
        <v>0.0268189079631766-0.147070854165523i</v>
      </c>
      <c r="M3389" t="str">
        <f t="shared" si="1761"/>
        <v>0.130952978763408-0.83808595243953i</v>
      </c>
      <c r="N3389" t="str">
        <f t="shared" si="1762"/>
        <v>-18.6001565088795i</v>
      </c>
      <c r="O3389" t="str">
        <f t="shared" si="1763"/>
        <v>0.969060834641843+0.2468219981348i</v>
      </c>
      <c r="P3389" t="str">
        <f t="shared" si="1764"/>
        <v>0.030939165358157-0.2468219981348i</v>
      </c>
      <c r="Q3389" t="str">
        <f t="shared" si="1765"/>
        <v>-0.030939165358157+18.8469785070143i</v>
      </c>
      <c r="R3389" t="str">
        <f t="shared" si="1766"/>
        <v>-0.0130987639444726-0.00162009525946706i</v>
      </c>
      <c r="S3389" t="str">
        <f t="shared" si="1767"/>
        <v>2.04116943856016i</v>
      </c>
      <c r="T3389" t="str">
        <f t="shared" si="1768"/>
        <v>0.00330688893118036-0.0267367966463712i</v>
      </c>
      <c r="U3389" t="e">
        <f t="shared" si="1769"/>
        <v>#DIV/0!</v>
      </c>
      <c r="V3389" t="str">
        <f t="shared" si="1770"/>
        <v>0.0000833333333333333-0.000182308067688311i</v>
      </c>
      <c r="W3389" t="e">
        <f t="shared" si="1771"/>
        <v>#DIV/0!</v>
      </c>
      <c r="X3389" t="e">
        <f t="shared" si="1772"/>
        <v>#DIV/0!</v>
      </c>
      <c r="Y3389" t="str">
        <f t="shared" si="1773"/>
        <v>0.00096+6.21658354292348i</v>
      </c>
      <c r="Z3389" t="e">
        <f t="shared" si="1774"/>
        <v>#DIV/0!</v>
      </c>
      <c r="AA3389" t="e">
        <f t="shared" si="1775"/>
        <v>#DIV/0!</v>
      </c>
      <c r="AB3389" t="str">
        <f t="shared" si="1776"/>
        <v>0.00188702690066564-0.0152569546662459i</v>
      </c>
      <c r="AC3389" t="str">
        <f t="shared" si="1777"/>
        <v>0.987460472410861-0.00357943439772656i</v>
      </c>
      <c r="AD3389" t="str">
        <f t="shared" si="1778"/>
        <v>0.00196697103057012-0.0154435690830717i</v>
      </c>
      <c r="AE3389" t="e">
        <f t="shared" si="1779"/>
        <v>#DIV/0!</v>
      </c>
      <c r="AF3389" t="str">
        <f t="shared" si="1780"/>
        <v>-19.0662778583953-2.38620135736577i</v>
      </c>
      <c r="AG3389" t="e">
        <f t="shared" si="1781"/>
        <v>#DIV/0!</v>
      </c>
      <c r="AH3389" t="e">
        <f t="shared" si="1782"/>
        <v>#DIV/0!</v>
      </c>
      <c r="AI3389" t="e">
        <f t="shared" si="1783"/>
        <v>#DIV/0!</v>
      </c>
      <c r="AJ3389" t="e">
        <f t="shared" si="1784"/>
        <v>#DIV/0!</v>
      </c>
      <c r="AK3389"/>
      <c r="AL3389"/>
      <c r="AM3389"/>
      <c r="AN3389"/>
    </row>
    <row r="3390" spans="1:40" x14ac:dyDescent="0.3">
      <c r="A3390"/>
      <c r="B3390">
        <f t="shared" si="1785"/>
        <v>1456000</v>
      </c>
      <c r="C3390" s="186" t="str">
        <f t="shared" si="1753"/>
        <v>-0.000231451087246384+0.00212998744248542i</v>
      </c>
      <c r="D3390" s="158" t="str">
        <f t="shared" si="1754"/>
        <v>-7.54530549384623-0.80321014500871i</v>
      </c>
      <c r="E3390" t="str">
        <f t="shared" si="1755"/>
        <v>44.6764800292936-1091.26808297243i</v>
      </c>
      <c r="F3390" t="str">
        <f t="shared" si="1756"/>
        <v>0.983938830718783+0.106896528095795i</v>
      </c>
      <c r="G3390" t="str">
        <f t="shared" si="1751"/>
        <v>0.983938830718783+0.106896528095795i</v>
      </c>
      <c r="H3390" t="str">
        <f t="shared" si="1757"/>
        <v>11.5214503667133+1.58142401139017i</v>
      </c>
      <c r="I3390" t="str">
        <f t="shared" si="1758"/>
        <v>5717.69862953342i</v>
      </c>
      <c r="J3390" t="str">
        <f t="shared" si="1752"/>
        <v>-8096.17378446795+1219.2329074439i</v>
      </c>
      <c r="K3390" t="str">
        <f t="shared" si="1759"/>
        <v>0.103994215007209-0.690561444115573i</v>
      </c>
      <c r="L3390" t="str">
        <f t="shared" si="1760"/>
        <v>0.026783265055662-0.146976339113965i</v>
      </c>
      <c r="M3390" t="str">
        <f t="shared" si="1761"/>
        <v>0.130777480062871-0.837537783229538i</v>
      </c>
      <c r="N3390" t="str">
        <f t="shared" si="1762"/>
        <v>-18.6129401216004i</v>
      </c>
      <c r="O3390" t="str">
        <f t="shared" si="1763"/>
        <v>0.972136844290179+0.234414069487164i</v>
      </c>
      <c r="P3390" t="str">
        <f t="shared" si="1764"/>
        <v>0.027863155709821-0.234414069487164i</v>
      </c>
      <c r="Q3390" t="str">
        <f t="shared" si="1765"/>
        <v>-0.027863155709821+18.8473541910876i</v>
      </c>
      <c r="R3390" t="str">
        <f t="shared" si="1766"/>
        <v>-0.0124396637557532-0.0014599687119282i</v>
      </c>
      <c r="S3390" t="str">
        <f t="shared" si="1767"/>
        <v>2.04257230415368i</v>
      </c>
      <c r="T3390" t="str">
        <f t="shared" si="1768"/>
        <v>0.00298209165591546-0.0254089126604858i</v>
      </c>
      <c r="U3390" t="e">
        <f t="shared" si="1769"/>
        <v>#DIV/0!</v>
      </c>
      <c r="V3390" t="str">
        <f t="shared" si="1770"/>
        <v>0.0000833333333333333-0.00018218285610336i</v>
      </c>
      <c r="W3390" t="e">
        <f t="shared" si="1771"/>
        <v>#DIV/0!</v>
      </c>
      <c r="X3390" t="e">
        <f t="shared" si="1772"/>
        <v>#DIV/0!</v>
      </c>
      <c r="Y3390" t="str">
        <f t="shared" si="1773"/>
        <v>0.00096+6.22085610893237i</v>
      </c>
      <c r="Z3390" t="e">
        <f t="shared" si="1774"/>
        <v>#DIV/0!</v>
      </c>
      <c r="AA3390" t="e">
        <f t="shared" si="1775"/>
        <v>#DIV/0!</v>
      </c>
      <c r="AB3390" t="str">
        <f t="shared" si="1776"/>
        <v>0.00170168617455029-0.0144992174532714i</v>
      </c>
      <c r="AC3390" t="str">
        <f t="shared" si="1777"/>
        <v>0.98807889978539-0.00332139758780763i</v>
      </c>
      <c r="AD3390" t="str">
        <f t="shared" si="1778"/>
        <v>0.00177152359075803-0.0146681945361228i</v>
      </c>
      <c r="AE3390" t="e">
        <f t="shared" si="1779"/>
        <v>#DIV/0!</v>
      </c>
      <c r="AF3390" t="str">
        <f t="shared" si="1780"/>
        <v>-19.0667558605595-2.38463415639888i</v>
      </c>
      <c r="AG3390" t="e">
        <f t="shared" si="1781"/>
        <v>#DIV/0!</v>
      </c>
      <c r="AH3390" t="e">
        <f t="shared" si="1782"/>
        <v>#DIV/0!</v>
      </c>
      <c r="AI3390" t="e">
        <f t="shared" si="1783"/>
        <v>#DIV/0!</v>
      </c>
      <c r="AJ3390" t="e">
        <f t="shared" si="1784"/>
        <v>#DIV/0!</v>
      </c>
      <c r="AK3390"/>
      <c r="AL3390"/>
      <c r="AM3390"/>
      <c r="AN3390"/>
    </row>
    <row r="3391" spans="1:40" x14ac:dyDescent="0.3">
      <c r="A3391"/>
      <c r="B3391">
        <f t="shared" si="1785"/>
        <v>1457000</v>
      </c>
      <c r="C3391" s="186" t="str">
        <f t="shared" si="1753"/>
        <v>-0.000231140488898873+0.00212857217574358i</v>
      </c>
      <c r="D3391" s="158" t="str">
        <f t="shared" si="1754"/>
        <v>-7.54546835561152-0.802683321466993i</v>
      </c>
      <c r="E3391" t="str">
        <f t="shared" si="1755"/>
        <v>44.6152768442689-1090.52160401071i</v>
      </c>
      <c r="F3391" t="str">
        <f t="shared" si="1756"/>
        <v>0.983960384156082+0.106826396714917i</v>
      </c>
      <c r="G3391" t="str">
        <f t="shared" si="1751"/>
        <v>0.983960384156082+0.106826396714917i</v>
      </c>
      <c r="H3391" t="str">
        <f t="shared" si="1757"/>
        <v>11.5217645520927+1.58038564214326i</v>
      </c>
      <c r="I3391" t="str">
        <f t="shared" si="1758"/>
        <v>5721.62562035041i</v>
      </c>
      <c r="J3391" t="str">
        <f t="shared" si="1752"/>
        <v>-8107.30009546703+1220.07029268253i</v>
      </c>
      <c r="K3391" t="str">
        <f t="shared" si="1759"/>
        <v>0.103854638671596-0.690108370859265i</v>
      </c>
      <c r="L3391" t="str">
        <f t="shared" si="1760"/>
        <v>0.0267476923718041-0.146881941013705i</v>
      </c>
      <c r="M3391" t="str">
        <f t="shared" si="1761"/>
        <v>0.1306023310434-0.83699031187297i</v>
      </c>
      <c r="N3391" t="str">
        <f t="shared" si="1762"/>
        <v>-18.6257237343213i</v>
      </c>
      <c r="O3391" t="str">
        <f t="shared" si="1763"/>
        <v>0.975053988765744+0.221967833237188i</v>
      </c>
      <c r="P3391" t="str">
        <f t="shared" si="1764"/>
        <v>0.024946011234256-0.221967833237188i</v>
      </c>
      <c r="Q3391" t="str">
        <f t="shared" si="1765"/>
        <v>-0.024946011234256+18.8476915675585i</v>
      </c>
      <c r="R3391" t="str">
        <f t="shared" si="1766"/>
        <v>-0.0117786552814842-0.00130796817631036i</v>
      </c>
      <c r="S3391" t="str">
        <f t="shared" si="1767"/>
        <v>2.04397516974719i</v>
      </c>
      <c r="T3391" t="str">
        <f t="shared" si="1768"/>
        <v>0.00267345447519789-0.0240752789283653i</v>
      </c>
      <c r="U3391" t="e">
        <f t="shared" si="1769"/>
        <v>#DIV/0!</v>
      </c>
      <c r="V3391" t="str">
        <f t="shared" si="1770"/>
        <v>0.0000833333333333333-0.000182057816394298i</v>
      </c>
      <c r="W3391" t="e">
        <f t="shared" si="1771"/>
        <v>#DIV/0!</v>
      </c>
      <c r="X3391" t="e">
        <f t="shared" si="1772"/>
        <v>#DIV/0!</v>
      </c>
      <c r="Y3391" t="str">
        <f t="shared" si="1773"/>
        <v>0.00096+6.22512867494125i</v>
      </c>
      <c r="Z3391" t="e">
        <f t="shared" si="1774"/>
        <v>#DIV/0!</v>
      </c>
      <c r="AA3391" t="e">
        <f t="shared" si="1775"/>
        <v>#DIV/0!</v>
      </c>
      <c r="AB3391" t="str">
        <f t="shared" si="1776"/>
        <v>0.0015255669656261-0.0137381992332708i</v>
      </c>
      <c r="AC3391" t="str">
        <f t="shared" si="1777"/>
        <v>0.988700502941045-0.00307112561454631i</v>
      </c>
      <c r="AD3391" t="str">
        <f t="shared" si="1778"/>
        <v>0.00158614844357321-0.0138902811633102i</v>
      </c>
      <c r="AE3391" t="e">
        <f t="shared" si="1779"/>
        <v>#DIV/0!</v>
      </c>
      <c r="AF3391" t="str">
        <f t="shared" si="1780"/>
        <v>-19.0672329077042-2.38306896361025i</v>
      </c>
      <c r="AG3391" t="e">
        <f t="shared" si="1781"/>
        <v>#DIV/0!</v>
      </c>
      <c r="AH3391" t="e">
        <f t="shared" si="1782"/>
        <v>#DIV/0!</v>
      </c>
      <c r="AI3391" t="e">
        <f t="shared" si="1783"/>
        <v>#DIV/0!</v>
      </c>
      <c r="AJ3391" t="e">
        <f t="shared" si="1784"/>
        <v>#DIV/0!</v>
      </c>
      <c r="AK3391"/>
      <c r="AL3391"/>
      <c r="AM3391"/>
      <c r="AN3391"/>
    </row>
    <row r="3392" spans="1:40" x14ac:dyDescent="0.3">
      <c r="A3392"/>
      <c r="B3392">
        <f t="shared" si="1785"/>
        <v>1458000</v>
      </c>
      <c r="C3392" s="186" t="str">
        <f t="shared" si="1753"/>
        <v>-0.000230830510662968+0.00212715875734432i</v>
      </c>
      <c r="D3392" s="158" t="str">
        <f t="shared" si="1754"/>
        <v>-7.54563089222288-0.802157171804032i</v>
      </c>
      <c r="E3392" t="str">
        <f t="shared" si="1755"/>
        <v>44.5541992683416-1089.77614389024i</v>
      </c>
      <c r="F3392" t="str">
        <f t="shared" si="1756"/>
        <v>0.983981894561886+0.106756355079609i</v>
      </c>
      <c r="G3392" t="str">
        <f t="shared" si="1751"/>
        <v>0.983981894561886+0.106756355079609i</v>
      </c>
      <c r="H3392" t="str">
        <f t="shared" si="1757"/>
        <v>11.5220781101298+1.57934860344163i</v>
      </c>
      <c r="I3392" t="str">
        <f t="shared" si="1758"/>
        <v>5725.5526111674i</v>
      </c>
      <c r="J3392" t="str">
        <f t="shared" si="1752"/>
        <v>-8118.43404553992+1220.90767792116i</v>
      </c>
      <c r="K3392" t="str">
        <f t="shared" si="1759"/>
        <v>0.103715341055015-0.689655877420232i</v>
      </c>
      <c r="L3392" t="str">
        <f t="shared" si="1760"/>
        <v>0.0267121897293539-0.146787659657268i</v>
      </c>
      <c r="M3392" t="str">
        <f t="shared" si="1761"/>
        <v>0.130427530784369-0.8364435370775i</v>
      </c>
      <c r="N3392" t="str">
        <f t="shared" si="1762"/>
        <v>-18.6385073470422i</v>
      </c>
      <c r="O3392" t="str">
        <f t="shared" si="1763"/>
        <v>0.97781179135308+0.209485323330492i</v>
      </c>
      <c r="P3392" t="str">
        <f t="shared" si="1764"/>
        <v>0.0221882086469199-0.209485323330492i</v>
      </c>
      <c r="Q3392" t="str">
        <f t="shared" si="1765"/>
        <v>-0.0221882086469199+18.8479926703727i</v>
      </c>
      <c r="R3392" t="str">
        <f t="shared" si="1766"/>
        <v>-0.0111158337663891-0.00116413289158993i</v>
      </c>
      <c r="S3392" t="str">
        <f t="shared" si="1767"/>
        <v>2.04537803534071i</v>
      </c>
      <c r="T3392" t="str">
        <f t="shared" si="1768"/>
        <v>0.00238109184667571-0.0227360822302709i</v>
      </c>
      <c r="U3392" t="e">
        <f t="shared" si="1769"/>
        <v>#DIV/0!</v>
      </c>
      <c r="V3392" t="str">
        <f t="shared" si="1770"/>
        <v>0.0000833333333333333-0.000181932948207471i</v>
      </c>
      <c r="W3392" t="e">
        <f t="shared" si="1771"/>
        <v>#DIV/0!</v>
      </c>
      <c r="X3392" t="e">
        <f t="shared" si="1772"/>
        <v>#DIV/0!</v>
      </c>
      <c r="Y3392" t="str">
        <f t="shared" si="1773"/>
        <v>0.00096+6.22940124095013i</v>
      </c>
      <c r="Z3392" t="e">
        <f t="shared" si="1774"/>
        <v>#DIV/0!</v>
      </c>
      <c r="AA3392" t="e">
        <f t="shared" si="1775"/>
        <v>#DIV/0!</v>
      </c>
      <c r="AB3392" t="str">
        <f t="shared" si="1776"/>
        <v>0.00135873458744467-0.0129740065896175i</v>
      </c>
      <c r="AC3392" t="str">
        <f t="shared" si="1777"/>
        <v>0.989325192435345-0.0028286724081357i</v>
      </c>
      <c r="AD3392" t="str">
        <f t="shared" si="1778"/>
        <v>0.00141087923959389-0.0131099619959277i</v>
      </c>
      <c r="AE3392" t="e">
        <f t="shared" si="1779"/>
        <v>#DIV/0!</v>
      </c>
      <c r="AF3392" t="str">
        <f t="shared" si="1780"/>
        <v>-19.0677090023527-2.38150577524566i</v>
      </c>
      <c r="AG3392" t="e">
        <f t="shared" si="1781"/>
        <v>#DIV/0!</v>
      </c>
      <c r="AH3392" t="e">
        <f t="shared" si="1782"/>
        <v>#DIV/0!</v>
      </c>
      <c r="AI3392" t="e">
        <f t="shared" si="1783"/>
        <v>#DIV/0!</v>
      </c>
      <c r="AJ3392" t="e">
        <f t="shared" si="1784"/>
        <v>#DIV/0!</v>
      </c>
      <c r="AK3392"/>
      <c r="AL3392"/>
      <c r="AM3392"/>
      <c r="AN3392"/>
    </row>
    <row r="3393" spans="1:40" x14ac:dyDescent="0.3">
      <c r="A3393"/>
      <c r="B3393">
        <f t="shared" si="1785"/>
        <v>1459000</v>
      </c>
      <c r="C3393" s="186" t="str">
        <f t="shared" si="1753"/>
        <v>-0.000230521150901648+0.0021257471837325i</v>
      </c>
      <c r="D3393" s="158" t="str">
        <f t="shared" si="1754"/>
        <v>-7.54579310453852-0.801631694762838i</v>
      </c>
      <c r="E3393" t="str">
        <f t="shared" si="1755"/>
        <v>44.4932469582155-1089.03170053009i</v>
      </c>
      <c r="F3393" t="str">
        <f t="shared" si="1756"/>
        <v>0.984003362049774+0.106686403022363i</v>
      </c>
      <c r="G3393" t="str">
        <f t="shared" si="1751"/>
        <v>0.984003362049774+0.106686403022363i</v>
      </c>
      <c r="H3393" t="str">
        <f t="shared" si="1757"/>
        <v>11.5223910424806+1.57831289279684i</v>
      </c>
      <c r="I3393" t="str">
        <f t="shared" si="1758"/>
        <v>5729.47960198439i</v>
      </c>
      <c r="J3393" t="str">
        <f t="shared" si="1752"/>
        <v>-8129.57563468662+1221.74506315979i</v>
      </c>
      <c r="K3393" t="str">
        <f t="shared" si="1759"/>
        <v>0.103576321421504-0.689203962716241i</v>
      </c>
      <c r="L3393" t="str">
        <f t="shared" si="1760"/>
        <v>0.026676756946646-0.146693494837642i</v>
      </c>
      <c r="M3393" t="str">
        <f t="shared" si="1761"/>
        <v>0.13025307836815-0.835897457553883i</v>
      </c>
      <c r="N3393" t="str">
        <f t="shared" si="1762"/>
        <v>-18.6512909597631i</v>
      </c>
      <c r="O3393" t="str">
        <f t="shared" si="1763"/>
        <v>0.980409801376145+0.196968579640477i</v>
      </c>
      <c r="P3393" t="str">
        <f t="shared" si="1764"/>
        <v>0.019590198623855-0.196968579640477i</v>
      </c>
      <c r="Q3393" t="str">
        <f t="shared" si="1765"/>
        <v>-0.019590198623855+18.8482595394036i</v>
      </c>
      <c r="R3393" t="str">
        <f t="shared" si="1766"/>
        <v>-0.010451295397832-0.00102850110009406i</v>
      </c>
      <c r="S3393" t="str">
        <f t="shared" si="1767"/>
        <v>2.04678090093422i</v>
      </c>
      <c r="T3393" t="str">
        <f t="shared" si="1768"/>
        <v>0.00210511640826236-0.0213915118103042i</v>
      </c>
      <c r="U3393" t="e">
        <f t="shared" si="1769"/>
        <v>#DIV/0!</v>
      </c>
      <c r="V3393" t="str">
        <f t="shared" si="1770"/>
        <v>0.0000833333333333333-0.000181808251190193i</v>
      </c>
      <c r="W3393" t="e">
        <f t="shared" si="1771"/>
        <v>#DIV/0!</v>
      </c>
      <c r="X3393" t="e">
        <f t="shared" si="1772"/>
        <v>#DIV/0!</v>
      </c>
      <c r="Y3393" t="str">
        <f t="shared" si="1773"/>
        <v>0.00096+6.23367380695901i</v>
      </c>
      <c r="Z3393" t="e">
        <f t="shared" si="1774"/>
        <v>#DIV/0!</v>
      </c>
      <c r="AA3393" t="e">
        <f t="shared" si="1775"/>
        <v>#DIV/0!</v>
      </c>
      <c r="AB3393" t="str">
        <f t="shared" si="1776"/>
        <v>0.00120125331515316-0.0122067475116385i</v>
      </c>
      <c r="AC3393" t="str">
        <f t="shared" si="1777"/>
        <v>0.989952877732218-0.00259409103226837i</v>
      </c>
      <c r="AD3393" t="str">
        <f t="shared" si="1778"/>
        <v>0.001245747817123-0.0123273705273259i</v>
      </c>
      <c r="AE3393" t="e">
        <f t="shared" si="1779"/>
        <v>#DIV/0!</v>
      </c>
      <c r="AF3393" t="str">
        <f t="shared" si="1780"/>
        <v>-19.0681841470191-2.37994458755968i</v>
      </c>
      <c r="AG3393" t="e">
        <f t="shared" si="1781"/>
        <v>#DIV/0!</v>
      </c>
      <c r="AH3393" t="e">
        <f t="shared" si="1782"/>
        <v>#DIV/0!</v>
      </c>
      <c r="AI3393" t="e">
        <f t="shared" si="1783"/>
        <v>#DIV/0!</v>
      </c>
      <c r="AJ3393" t="e">
        <f t="shared" si="1784"/>
        <v>#DIV/0!</v>
      </c>
      <c r="AK3393"/>
      <c r="AL3393"/>
      <c r="AM3393"/>
      <c r="AN3393"/>
    </row>
    <row r="3394" spans="1:40" x14ac:dyDescent="0.3">
      <c r="A3394"/>
      <c r="B3394">
        <f t="shared" si="1785"/>
        <v>1460000</v>
      </c>
      <c r="C3394" s="186" t="str">
        <f t="shared" si="1753"/>
        <v>-0.000230212407983271+0.00212433745136194i</v>
      </c>
      <c r="D3394" s="158" t="str">
        <f t="shared" si="1754"/>
        <v>-7.54595499341404-0.801106889089536i</v>
      </c>
      <c r="E3394" t="str">
        <f t="shared" si="1755"/>
        <v>44.4324195717669-1088.28827185501i</v>
      </c>
      <c r="F3394" t="str">
        <f t="shared" si="1756"/>
        <v>0.984024786732978+0.106616540376084i</v>
      </c>
      <c r="G3394" t="str">
        <f t="shared" si="1751"/>
        <v>0.984024786732978+0.106616540376084i</v>
      </c>
      <c r="H3394" t="str">
        <f t="shared" si="1757"/>
        <v>11.5227033507962+1.57727850772663i</v>
      </c>
      <c r="I3394" t="str">
        <f t="shared" si="1758"/>
        <v>5733.40659280137i</v>
      </c>
      <c r="J3394" t="str">
        <f t="shared" si="1752"/>
        <v>-8140.72486290712+1222.58244839841i</v>
      </c>
      <c r="K3394" t="str">
        <f t="shared" si="1759"/>
        <v>0.103437579037513-0.68875262566766i</v>
      </c>
      <c r="L3394" t="str">
        <f t="shared" si="1760"/>
        <v>0.0266413938425966-0.146599446348275i</v>
      </c>
      <c r="M3394" t="str">
        <f t="shared" si="1761"/>
        <v>0.13007897288011-0.835352072015935i</v>
      </c>
      <c r="N3394" t="str">
        <f t="shared" si="1762"/>
        <v>-18.6640745724839i</v>
      </c>
      <c r="O3394" t="str">
        <f t="shared" si="1763"/>
        <v>0.982847594271947+0.184419647635076i</v>
      </c>
      <c r="P3394" t="str">
        <f t="shared" si="1764"/>
        <v>0.017152405728053-0.184419647635076i</v>
      </c>
      <c r="Q3394" t="str">
        <f t="shared" si="1765"/>
        <v>-0.017152405728053+18.848494220119i</v>
      </c>
      <c r="R3394" t="str">
        <f t="shared" si="1766"/>
        <v>-0.00978513729987776-0.000901110024208266i</v>
      </c>
      <c r="S3394" t="str">
        <f t="shared" si="1767"/>
        <v>2.04818376652774i</v>
      </c>
      <c r="T3394" t="str">
        <f t="shared" si="1768"/>
        <v>0.00184563892343879-0.0200417593708547i</v>
      </c>
      <c r="U3394" t="e">
        <f t="shared" si="1769"/>
        <v>#DIV/0!</v>
      </c>
      <c r="V3394" t="str">
        <f t="shared" si="1770"/>
        <v>0.0000833333333333333-0.000181683724990748i</v>
      </c>
      <c r="W3394" t="e">
        <f t="shared" si="1771"/>
        <v>#DIV/0!</v>
      </c>
      <c r="X3394" t="e">
        <f t="shared" si="1772"/>
        <v>#DIV/0!</v>
      </c>
      <c r="Y3394" t="str">
        <f t="shared" si="1773"/>
        <v>0.00096+6.23794637296789i</v>
      </c>
      <c r="Z3394" t="e">
        <f t="shared" si="1774"/>
        <v>#DIV/0!</v>
      </c>
      <c r="AA3394" t="e">
        <f t="shared" si="1775"/>
        <v>#DIV/0!</v>
      </c>
      <c r="AB3394" t="str">
        <f t="shared" si="1776"/>
        <v>0.00105318635428176-0.0114365313914463i</v>
      </c>
      <c r="AC3394" t="str">
        <f t="shared" si="1777"/>
        <v>0.990583467204696-0.00236743365997865i</v>
      </c>
      <c r="AD3394" t="str">
        <f t="shared" si="1778"/>
        <v>0.00109078419551842-0.0115426406867977i</v>
      </c>
      <c r="AE3394" t="e">
        <f t="shared" si="1779"/>
        <v>#DIV/0!</v>
      </c>
      <c r="AF3394" t="str">
        <f t="shared" si="1780"/>
        <v>-19.0686583442102-2.37838539681617i</v>
      </c>
      <c r="AG3394" t="e">
        <f t="shared" si="1781"/>
        <v>#DIV/0!</v>
      </c>
      <c r="AH3394" t="e">
        <f t="shared" si="1782"/>
        <v>#DIV/0!</v>
      </c>
      <c r="AI3394" t="e">
        <f t="shared" si="1783"/>
        <v>#DIV/0!</v>
      </c>
      <c r="AJ3394" t="e">
        <f t="shared" si="1784"/>
        <v>#DIV/0!</v>
      </c>
      <c r="AK3394"/>
      <c r="AL3394"/>
      <c r="AM3394"/>
      <c r="AN3394"/>
    </row>
    <row r="3395" spans="1:40" x14ac:dyDescent="0.3">
      <c r="A3395"/>
      <c r="B3395">
        <f t="shared" si="1785"/>
        <v>1461000</v>
      </c>
      <c r="C3395" s="186" t="str">
        <f t="shared" si="1753"/>
        <v>-0.000229904280281525+0.00212292955669537i</v>
      </c>
      <c r="D3395" s="158" t="str">
        <f t="shared" si="1754"/>
        <v>-7.54611655970231-0.800582753533278i</v>
      </c>
      <c r="E3395" t="str">
        <f t="shared" si="1755"/>
        <v>44.3717167680389-1087.54585579538i</v>
      </c>
      <c r="F3395" t="str">
        <f t="shared" si="1756"/>
        <v>0.984046168724367+0.106546766974079i</v>
      </c>
      <c r="G3395" t="str">
        <f t="shared" si="1751"/>
        <v>0.984046168724367+0.106546766974079i</v>
      </c>
      <c r="H3395" t="str">
        <f t="shared" si="1757"/>
        <v>11.5230150367223+1.57624544575471i</v>
      </c>
      <c r="I3395" t="str">
        <f t="shared" si="1758"/>
        <v>5737.33358361836i</v>
      </c>
      <c r="J3395" t="str">
        <f t="shared" si="1752"/>
        <v>-8151.88173020143+1223.41983363704i</v>
      </c>
      <c r="K3395" t="str">
        <f t="shared" si="1759"/>
        <v>0.10329911317189-0.688301865197461i</v>
      </c>
      <c r="L3395" t="str">
        <f t="shared" si="1760"/>
        <v>0.0266061002367014-0.146505513983078i</v>
      </c>
      <c r="M3395" t="str">
        <f t="shared" si="1761"/>
        <v>0.129905213408591-0.834807379180539i</v>
      </c>
      <c r="N3395" t="str">
        <f t="shared" si="1762"/>
        <v>-18.6768581852048i</v>
      </c>
      <c r="O3395" t="str">
        <f t="shared" si="1763"/>
        <v>0.985124771659994+0.171840578042103i</v>
      </c>
      <c r="P3395" t="str">
        <f t="shared" si="1764"/>
        <v>0.014875228340006-0.171840578042103i</v>
      </c>
      <c r="Q3395" t="str">
        <f t="shared" si="1765"/>
        <v>-0.014875228340006+18.8486987632469i</v>
      </c>
      <c r="R3395" t="str">
        <f t="shared" si="1766"/>
        <v>-0.00911745752677221-0.000781995842925546i</v>
      </c>
      <c r="S3395" t="str">
        <f t="shared" si="1767"/>
        <v>2.04958663212123i</v>
      </c>
      <c r="T3395" t="str">
        <f t="shared" si="1768"/>
        <v>0.00160276822603457-0.0186870190658054i</v>
      </c>
      <c r="U3395" t="e">
        <f t="shared" si="1769"/>
        <v>#DIV/0!</v>
      </c>
      <c r="V3395" t="str">
        <f t="shared" si="1770"/>
        <v>0.0000833333333333333-0.00018155936925838i</v>
      </c>
      <c r="W3395" t="e">
        <f t="shared" si="1771"/>
        <v>#DIV/0!</v>
      </c>
      <c r="X3395" t="e">
        <f t="shared" si="1772"/>
        <v>#DIV/0!</v>
      </c>
      <c r="Y3395" t="str">
        <f t="shared" si="1773"/>
        <v>0.00096+6.24221893897678i</v>
      </c>
      <c r="Z3395" t="e">
        <f t="shared" si="1774"/>
        <v>#DIV/0!</v>
      </c>
      <c r="AA3395" t="e">
        <f t="shared" si="1775"/>
        <v>#DIV/0!</v>
      </c>
      <c r="AB3395" t="str">
        <f t="shared" si="1776"/>
        <v>0.000914595809233853-0.0106634690200616i</v>
      </c>
      <c r="AC3395" t="str">
        <f t="shared" si="1777"/>
        <v>0.991216868138171-0.00214875154924302i</v>
      </c>
      <c r="AD3395" t="str">
        <f t="shared" si="1778"/>
        <v>0.000946016568930901-0.0107559068133285i</v>
      </c>
      <c r="AE3395" t="e">
        <f t="shared" si="1779"/>
        <v>#DIV/0!</v>
      </c>
      <c r="AF3395" t="str">
        <f t="shared" si="1780"/>
        <v>-19.0691315964246-2.37682819928799i</v>
      </c>
      <c r="AG3395" t="e">
        <f t="shared" si="1781"/>
        <v>#DIV/0!</v>
      </c>
      <c r="AH3395" t="e">
        <f t="shared" si="1782"/>
        <v>#DIV/0!</v>
      </c>
      <c r="AI3395" t="e">
        <f t="shared" si="1783"/>
        <v>#DIV/0!</v>
      </c>
      <c r="AJ3395" t="e">
        <f t="shared" si="1784"/>
        <v>#DIV/0!</v>
      </c>
      <c r="AK3395"/>
      <c r="AL3395"/>
      <c r="AM3395"/>
      <c r="AN3395"/>
    </row>
    <row r="3396" spans="1:40" x14ac:dyDescent="0.3">
      <c r="A3396"/>
      <c r="B3396">
        <f t="shared" si="1785"/>
        <v>1462000</v>
      </c>
      <c r="C3396" s="186" t="str">
        <f t="shared" si="1753"/>
        <v>-0.000229596766175388+0.00212152349620439i</v>
      </c>
      <c r="D3396" s="158" t="str">
        <f t="shared" si="1754"/>
        <v>-7.54627780425315-0.800059286846099i</v>
      </c>
      <c r="E3396" t="str">
        <f t="shared" si="1755"/>
        <v>44.3111382072349-1086.80445028715i</v>
      </c>
      <c r="F3396" t="str">
        <f t="shared" si="1756"/>
        <v>0.984067508136409+0.106477082650043i</v>
      </c>
      <c r="G3396" t="str">
        <f t="shared" si="1751"/>
        <v>0.984067508136409+0.106477082650043i</v>
      </c>
      <c r="H3396" t="str">
        <f t="shared" si="1757"/>
        <v>11.5233261018986+1.5752137044106i</v>
      </c>
      <c r="I3396" t="str">
        <f t="shared" si="1758"/>
        <v>5741.26057443534i</v>
      </c>
      <c r="J3396" t="str">
        <f t="shared" si="1752"/>
        <v>-8163.04623656955+1224.25721887568i</v>
      </c>
      <c r="K3396" t="str">
        <f t="shared" si="1759"/>
        <v>0.103160923095874-0.6878516802312i</v>
      </c>
      <c r="L3396" t="str">
        <f t="shared" si="1760"/>
        <v>0.0265708759490332-0.146411697536418i</v>
      </c>
      <c r="M3396" t="str">
        <f t="shared" si="1761"/>
        <v>0.129731799044907-0.834263377767618i</v>
      </c>
      <c r="N3396" t="str">
        <f t="shared" si="1762"/>
        <v>-18.6896417979257i</v>
      </c>
      <c r="O3396" t="str">
        <f t="shared" si="1763"/>
        <v>0.987240961407289+0.1592334265147i</v>
      </c>
      <c r="P3396" t="str">
        <f t="shared" si="1764"/>
        <v>0.012759038592711-0.1592334265147i</v>
      </c>
      <c r="Q3396" t="str">
        <f t="shared" si="1765"/>
        <v>-0.012759038592711+18.8488752244404i</v>
      </c>
      <c r="R3396" t="str">
        <f t="shared" si="1766"/>
        <v>-0.00844835505590993-0.000671193668262151i</v>
      </c>
      <c r="S3396" t="str">
        <f t="shared" si="1767"/>
        <v>2.05098949771475i</v>
      </c>
      <c r="T3396" t="str">
        <f t="shared" si="1768"/>
        <v>0.00137661116453831-0.0173274874926366i</v>
      </c>
      <c r="U3396" t="e">
        <f t="shared" si="1769"/>
        <v>#DIV/0!</v>
      </c>
      <c r="V3396" t="str">
        <f t="shared" si="1770"/>
        <v>0.0000833333333333333-0.000181435183643292i</v>
      </c>
      <c r="W3396" t="e">
        <f t="shared" si="1771"/>
        <v>#DIV/0!</v>
      </c>
      <c r="X3396" t="e">
        <f t="shared" si="1772"/>
        <v>#DIV/0!</v>
      </c>
      <c r="Y3396" t="str">
        <f t="shared" si="1773"/>
        <v>0.00096+6.24649150498566i</v>
      </c>
      <c r="Z3396" t="e">
        <f t="shared" si="1774"/>
        <v>#DIV/0!</v>
      </c>
      <c r="AA3396" t="e">
        <f t="shared" si="1775"/>
        <v>#DIV/0!</v>
      </c>
      <c r="AB3396" t="str">
        <f t="shared" si="1776"/>
        <v>0.000785542651507565-0.00988767258290758i</v>
      </c>
      <c r="AC3396" t="str">
        <f t="shared" si="1777"/>
        <v>0.99185298673413-0.00193809501837483i</v>
      </c>
      <c r="AD3396" t="str">
        <f t="shared" si="1778"/>
        <v>0.000811471300467956-0.00996730362931558i</v>
      </c>
      <c r="AE3396" t="e">
        <f t="shared" si="1779"/>
        <v>#DIV/0!</v>
      </c>
      <c r="AF3396" t="str">
        <f t="shared" si="1780"/>
        <v>-19.0696039061518-2.3752729912567i</v>
      </c>
      <c r="AG3396" t="e">
        <f t="shared" si="1781"/>
        <v>#DIV/0!</v>
      </c>
      <c r="AH3396" t="e">
        <f t="shared" si="1782"/>
        <v>#DIV/0!</v>
      </c>
      <c r="AI3396" t="e">
        <f t="shared" si="1783"/>
        <v>#DIV/0!</v>
      </c>
      <c r="AJ3396" t="e">
        <f t="shared" si="1784"/>
        <v>#DIV/0!</v>
      </c>
      <c r="AK3396"/>
      <c r="AL3396"/>
      <c r="AM3396"/>
      <c r="AN3396"/>
    </row>
    <row r="3397" spans="1:40" x14ac:dyDescent="0.3">
      <c r="A3397"/>
      <c r="B3397">
        <f t="shared" si="1785"/>
        <v>1463000</v>
      </c>
      <c r="C3397" s="186" t="str">
        <f t="shared" si="1753"/>
        <v>-0.000229289864049161+0.00212011926636943i</v>
      </c>
      <c r="D3397" s="158" t="str">
        <f t="shared" si="1754"/>
        <v>-7.5464387279138-0.799536487783149i</v>
      </c>
      <c r="E3397" t="str">
        <f t="shared" si="1755"/>
        <v>44.2506835507168-1086.06405327192i</v>
      </c>
      <c r="F3397" t="str">
        <f t="shared" si="1756"/>
        <v>0.984088805081229+0.106407487238084i</v>
      </c>
      <c r="G3397" t="str">
        <f t="shared" ref="G3397:G3460" si="1786">IF($C$11=$C$7,$C$24,F3397)</f>
        <v>0.984088805081229+0.106407487238084i</v>
      </c>
      <c r="H3397" t="str">
        <f t="shared" si="1757"/>
        <v>11.5236365479602+1.57418328122995i</v>
      </c>
      <c r="I3397" t="str">
        <f t="shared" si="1758"/>
        <v>5745.18756525233i</v>
      </c>
      <c r="J3397" t="str">
        <f t="shared" ref="J3397:J3460" si="1787">IMSUM(COMPLEX(0,2*PI()*B3397*$C$113*$C$112),COMPLEX(0,2*PI()*B3397*$C$113*$C$111),COMPLEX(0,2*PI()*B3397*$C$28*10^-12*$C$111),COMPLEX(-1*2*PI()*B3397*2*PI()*B3397*$C$113*$C$112*$C$28*10^-12*$C$111,0),COMPLEX(1,0))</f>
        <v>-8174.21838201147+1225.09460411431i</v>
      </c>
      <c r="K3397" t="str">
        <f t="shared" si="1759"/>
        <v>0.10302300808308-0.687402069697022i</v>
      </c>
      <c r="L3397" t="str">
        <f t="shared" si="1760"/>
        <v>0.0265357208002398-0.146317996803121i</v>
      </c>
      <c r="M3397" t="str">
        <f t="shared" si="1761"/>
        <v>0.12955872888332-0.833720066500143i</v>
      </c>
      <c r="N3397" t="str">
        <f t="shared" si="1762"/>
        <v>-18.7024254106466i</v>
      </c>
      <c r="O3397" t="str">
        <f t="shared" si="1763"/>
        <v>0.989195817689216+0.146600253295015i</v>
      </c>
      <c r="P3397" t="str">
        <f t="shared" si="1764"/>
        <v>0.0108041823107839-0.146600253295015i</v>
      </c>
      <c r="Q3397" t="str">
        <f t="shared" si="1765"/>
        <v>-0.0108041823107839+18.8490256639416i</v>
      </c>
      <c r="R3397" t="str">
        <f t="shared" si="1766"/>
        <v>-0.00777792978017661-0.000568737521533867i</v>
      </c>
      <c r="S3397" t="str">
        <f t="shared" si="1767"/>
        <v>2.05239236330826i</v>
      </c>
      <c r="T3397" t="str">
        <f t="shared" si="1768"/>
        <v>0.00116727254592298-0.0159633636831824i</v>
      </c>
      <c r="U3397" t="e">
        <f t="shared" si="1769"/>
        <v>#DIV/0!</v>
      </c>
      <c r="V3397" t="str">
        <f t="shared" si="1770"/>
        <v>0.0000833333333333333-0.000181311167796645i</v>
      </c>
      <c r="W3397" t="e">
        <f t="shared" si="1771"/>
        <v>#DIV/0!</v>
      </c>
      <c r="X3397" t="e">
        <f t="shared" si="1772"/>
        <v>#DIV/0!</v>
      </c>
      <c r="Y3397" t="str">
        <f t="shared" si="1773"/>
        <v>0.00096+6.25076407099454i</v>
      </c>
      <c r="Z3397" t="e">
        <f t="shared" si="1774"/>
        <v>#DIV/0!</v>
      </c>
      <c r="AA3397" t="e">
        <f t="shared" si="1775"/>
        <v>#DIV/0!</v>
      </c>
      <c r="AB3397" t="str">
        <f t="shared" si="1776"/>
        <v>0.000666086687640551-0.00910925565453505i</v>
      </c>
      <c r="AC3397" t="str">
        <f t="shared" si="1777"/>
        <v>0.992491728114511-0.0017355134211893i</v>
      </c>
      <c r="AD3397" t="str">
        <f t="shared" si="1778"/>
        <v>0.00068717291676238-0.009176966214135i</v>
      </c>
      <c r="AE3397" t="e">
        <f t="shared" si="1779"/>
        <v>#DIV/0!</v>
      </c>
      <c r="AF3397" t="str">
        <f t="shared" si="1780"/>
        <v>-19.070075275874-2.3737197690131i</v>
      </c>
      <c r="AG3397" t="e">
        <f t="shared" si="1781"/>
        <v>#DIV/0!</v>
      </c>
      <c r="AH3397" t="e">
        <f t="shared" si="1782"/>
        <v>#DIV/0!</v>
      </c>
      <c r="AI3397" t="e">
        <f t="shared" si="1783"/>
        <v>#DIV/0!</v>
      </c>
      <c r="AJ3397" t="e">
        <f t="shared" si="1784"/>
        <v>#DIV/0!</v>
      </c>
      <c r="AK3397"/>
      <c r="AL3397"/>
      <c r="AM3397"/>
      <c r="AN3397"/>
    </row>
    <row r="3398" spans="1:40" x14ac:dyDescent="0.3">
      <c r="A3398"/>
      <c r="B3398">
        <f t="shared" si="1785"/>
        <v>1464000</v>
      </c>
      <c r="C3398" s="186" t="str">
        <f t="shared" ref="C3398:C3461" si="1788">IMPRODUCT(COMPLEX(-1,0),IMDIV(IMPRODUCT(G3398,COMPLEX($C$100+$C$101,0)),COMPLEX($C$100,2*PI()*B3398*$C$103*$C$102*(2*$C$100+$C$101))))</f>
        <v>-0.000228983572292405+0.0021187168636798i</v>
      </c>
      <c r="D3398" s="158" t="str">
        <f t="shared" ref="D3398:D3461" si="1789">IMPRODUCT(COMPLEX($C$106,0),IMSUB(C3398,G3398))</f>
        <v>-7.5465993315287-0.799014355102525i</v>
      </c>
      <c r="E3398" t="str">
        <f t="shared" ref="E3398:E3461" si="1790">IMDIV(COMPLEX($C$20*10^3,0),COMPLEX(1,2*PI()*B3398*$C$20*1000*$C$29*10^-12))</f>
        <v>44.1903524609986-1085.32466269685i</v>
      </c>
      <c r="F3398" t="str">
        <f t="shared" ref="F3398:F3461" si="1791">IMDIV(COMPLEX($C$22*1000,0),IMSUM(COMPLEX($C$22*1000,0),E3398))</f>
        <v>0.984110059670581+0.106337980572705i</v>
      </c>
      <c r="G3398" t="str">
        <f t="shared" si="1786"/>
        <v>0.984110059670581+0.106337980572705i</v>
      </c>
      <c r="H3398" t="str">
        <f t="shared" ref="H3398:H3461" si="1792">IMPRODUCT(COMPLEX($C$108,0),IMPRODUCT(COMPLEX(-1,0),D3398),IMDIV(COMPLEX(0,2*PI()*B3398*$C$109*$C$110),COMPLEX(1,2*PI()*B3398*$C$109*$C$110)))</f>
        <v>11.5239463765364+1.57315417375429i</v>
      </c>
      <c r="I3398" t="str">
        <f t="shared" ref="I3398:I3461" si="1793">COMPLEX(0,2*PI()*B3398*$C$113*$C$112*$C$114)</f>
        <v>5749.11455606932i</v>
      </c>
      <c r="J3398" t="str">
        <f t="shared" si="1787"/>
        <v>-8185.3981665272+1225.93198935293i</v>
      </c>
      <c r="K3398" t="str">
        <f t="shared" ref="K3398:K3461" si="1794">IMDIV(I3398,J3398)</f>
        <v>0.102885367409499-0.686953032525642i</v>
      </c>
      <c r="L3398" t="str">
        <f t="shared" ref="L3398:L3461" si="1795">IMDIV(COMPLEX($C$117,0),COMPLEX(1,2*PI()*B3398*$C$115*$C$116))</f>
        <v>0.0265006346115418-0.146224411578472i</v>
      </c>
      <c r="M3398" t="str">
        <f t="shared" ref="M3398:M3461" si="1796">IMSUM(K3398,L3398)</f>
        <v>0.129386002021041-0.833177444104114i</v>
      </c>
      <c r="N3398" t="str">
        <f t="shared" ref="N3398:N3461" si="1797">COMPLEX(0,-2*PI()*B3398*$C$43)</f>
        <v>-18.7152090233675i</v>
      </c>
      <c r="O3398" t="str">
        <f t="shared" ref="O3398:O3461" si="1798">IMEXP(N3398)</f>
        <v>0.990989021046039+0.133943122877635i</v>
      </c>
      <c r="P3398" t="str">
        <f t="shared" ref="P3398:P3461" si="1799">IMSUB(COMPLEX(1,0),O3398)</f>
        <v>0.00901097895396097-0.133943122877635i</v>
      </c>
      <c r="Q3398" t="str">
        <f t="shared" ref="Q3398:Q3461" si="1800">IMSUM(COMPLEX(0,2*PI()*B3398*$C$43),O3398,COMPLEX(-1,0))</f>
        <v>-0.00901097895396097+18.8491521462451i</v>
      </c>
      <c r="R3398" t="str">
        <f t="shared" ref="R3398:R3461" si="1801">IMDIV(P3398,Q3398)</f>
        <v>-0.00710628249973449-0.0004746603095194i</v>
      </c>
      <c r="S3398" t="str">
        <f t="shared" ref="S3398:S3461" si="1802">IMDIV(COMPLEX(0,2*PI()*B3398*$C$123),COMPLEX($C$124,0))</f>
        <v>2.05379522890178i</v>
      </c>
      <c r="T3398" t="str">
        <f t="shared" ref="T3398:T3461" si="1803">IMPRODUCT(R3398,S3398)</f>
        <v>0.000974855079039986-0.0145948490931829i</v>
      </c>
      <c r="U3398" t="e">
        <f t="shared" ref="U3398:U3461" si="1804">IMDIV(COMPLEX(1,2*PI()*B3398*$C$16*10^-3*$C$15*10^-6),COMPLEX(0,2*PI()*B3398*$C$15*10^-6))</f>
        <v>#DIV/0!</v>
      </c>
      <c r="V3398" t="str">
        <f t="shared" ref="V3398:V3461" si="1805">IMSUM(COMPLEX($C$18*10^-3,0),IMDIV(COMPLEX(1,0),COMPLEX(0,2*PI()*B3398*($C$17*1*10^-6))))</f>
        <v>0.0000833333333333333-0.000181187321370555i</v>
      </c>
      <c r="W3398" t="e">
        <f t="shared" ref="W3398:W3461" si="1806">IMDIV(IMPRODUCT(U3398,V3398),IMSUM(U3398,V3398))</f>
        <v>#DIV/0!</v>
      </c>
      <c r="X3398" t="e">
        <f t="shared" ref="X3398:X3461" si="1807">IMDIV(IMPRODUCT(COMPLEX($C$19,0),W3398),IMSUM(COMPLEX($C$19,0),W3398))</f>
        <v>#DIV/0!</v>
      </c>
      <c r="Y3398" t="str">
        <f t="shared" ref="Y3398:Y3461" si="1808">COMPLEX($C$13*10^-3,2*PI()*B3398*$C$12*0.000001)</f>
        <v>0.00096+6.25503663700342i</v>
      </c>
      <c r="Z3398" t="e">
        <f t="shared" ref="Z3398:Z3461" si="1809">IMPRODUCT(COMPLEX($C$6,0),IMDIV(X3398,IMSUM(X3398,Y3398)))</f>
        <v>#DIV/0!</v>
      </c>
      <c r="AA3398" t="e">
        <f t="shared" ref="AA3398:AA3461" si="1810">IMDIV(COMPLEX($C$6,0),IMSUM(X3398,Y3398))</f>
        <v>#DIV/0!</v>
      </c>
      <c r="AB3398" t="str">
        <f t="shared" ref="AB3398:AB3461" si="1811">IMPRODUCT(COMPLEX($C$119,0),T3398)</f>
        <v>0.000556286526908649-0.00832833319266068i</v>
      </c>
      <c r="AC3398" t="str">
        <f t="shared" ref="AC3398:AC3461" si="1812">IMSUM(COMPLEX(1,0),IMPRODUCT(AB3398,M3398))</f>
        <v>0.993132996326586-0.0015410551219768i</v>
      </c>
      <c r="AD3398" t="str">
        <f t="shared" ref="AD3398:AD3461" si="1813">IMDIV(AB3398,AC3398)</f>
        <v>0.000573144102964106-0.00838502997766348i</v>
      </c>
      <c r="AE3398" t="e">
        <f t="shared" ref="AE3398:AE3461" si="1814">IMPRODUCT(AD3398,AA3398,X3398)</f>
        <v>#DIV/0!</v>
      </c>
      <c r="AF3398" t="str">
        <f t="shared" ref="AF3398:AF3461" si="1815">IMSUB(D3398,H3398)</f>
        <v>-19.0705457080651-2.37216852885682i</v>
      </c>
      <c r="AG3398" t="e">
        <f t="shared" ref="AG3398:AG3461" si="1816">IMSUM(COMPLEX(1,0),IMPRODUCT(AD3398,AA3398,COMPLEX($C$127,0)))</f>
        <v>#DIV/0!</v>
      </c>
      <c r="AH3398" t="e">
        <f t="shared" ref="AH3398:AH3461" si="1817">IMDIV(IMPRODUCT(AE3398,AF3398),AG3398)</f>
        <v>#DIV/0!</v>
      </c>
      <c r="AI3398" t="e">
        <f t="shared" ref="AI3398:AI3461" si="1818">20*LOG10(IMABS(AH3398))</f>
        <v>#DIV/0!</v>
      </c>
      <c r="AJ3398" t="e">
        <f t="shared" ref="AJ3398:AJ3461" si="1819">IMARGUMENT(AH3398)*180/PI()</f>
        <v>#DIV/0!</v>
      </c>
      <c r="AK3398"/>
      <c r="AL3398"/>
      <c r="AM3398"/>
      <c r="AN3398"/>
    </row>
    <row r="3399" spans="1:40" x14ac:dyDescent="0.3">
      <c r="A3399"/>
      <c r="B3399">
        <f t="shared" si="1785"/>
        <v>1465000</v>
      </c>
      <c r="C3399" s="186" t="str">
        <f t="shared" si="1788"/>
        <v>-0.000228677889299939+0.00211731628463362i</v>
      </c>
      <c r="D3399" s="158" t="str">
        <f t="shared" si="1789"/>
        <v>-7.54675961593956-0.798492887565319i</v>
      </c>
      <c r="E3399" t="str">
        <f t="shared" si="1790"/>
        <v>44.130144601741-1084.58627651465i</v>
      </c>
      <c r="F3399" t="str">
        <f t="shared" si="1791"/>
        <v>0.984131272015859+0.106268562488806i</v>
      </c>
      <c r="G3399" t="str">
        <f t="shared" si="1786"/>
        <v>0.984131272015859+0.106268562488806i</v>
      </c>
      <c r="H3399" t="str">
        <f t="shared" si="1792"/>
        <v>11.5242555892515+1.57212637953109i</v>
      </c>
      <c r="I3399" t="str">
        <f t="shared" si="1793"/>
        <v>5753.04154688631i</v>
      </c>
      <c r="J3399" t="str">
        <f t="shared" si="1787"/>
        <v>-8196.58559011674+1226.76937459156i</v>
      </c>
      <c r="K3399" t="str">
        <f t="shared" si="1794"/>
        <v>0.102748000353482-0.686504567650344i</v>
      </c>
      <c r="L3399" t="str">
        <f t="shared" si="1795"/>
        <v>0.0264656172047303-0.146130941658208i</v>
      </c>
      <c r="M3399" t="str">
        <f t="shared" si="1796"/>
        <v>0.129213617558212-0.832635509308552i</v>
      </c>
      <c r="N3399" t="str">
        <f t="shared" si="1797"/>
        <v>-18.7279926360883i</v>
      </c>
      <c r="O3399" t="str">
        <f t="shared" si="1798"/>
        <v>0.992620278435091+0.121264103672287i</v>
      </c>
      <c r="P3399" t="str">
        <f t="shared" si="1799"/>
        <v>0.00737972156490896-0.121264103672287i</v>
      </c>
      <c r="Q3399" t="str">
        <f t="shared" si="1800"/>
        <v>-0.00737972156490896+18.8492567397606i</v>
      </c>
      <c r="R3399" t="str">
        <f t="shared" si="1801"/>
        <v>-0.00643351491321272-0.00038899380051942i</v>
      </c>
      <c r="S3399" t="str">
        <f t="shared" si="1802"/>
        <v>2.05519809449529i</v>
      </c>
      <c r="T3399" t="str">
        <f t="shared" si="1803"/>
        <v>0.000799459317597993-0.0132221475905418i</v>
      </c>
      <c r="U3399" t="e">
        <f t="shared" si="1804"/>
        <v>#DIV/0!</v>
      </c>
      <c r="V3399" t="str">
        <f t="shared" si="1805"/>
        <v>0.0000833333333333333-0.000181063644018083i</v>
      </c>
      <c r="W3399" t="e">
        <f t="shared" si="1806"/>
        <v>#DIV/0!</v>
      </c>
      <c r="X3399" t="e">
        <f t="shared" si="1807"/>
        <v>#DIV/0!</v>
      </c>
      <c r="Y3399" t="str">
        <f t="shared" si="1808"/>
        <v>0.00096+6.2593092030123i</v>
      </c>
      <c r="Z3399" t="e">
        <f t="shared" si="1809"/>
        <v>#DIV/0!</v>
      </c>
      <c r="AA3399" t="e">
        <f t="shared" si="1810"/>
        <v>#DIV/0!</v>
      </c>
      <c r="AB3399" t="str">
        <f t="shared" si="1811"/>
        <v>0.000456199548787605-0.00754502153146639i</v>
      </c>
      <c r="AC3399" t="str">
        <f t="shared" si="1812"/>
        <v>0.993776694348431-0.00135476747028647i</v>
      </c>
      <c r="AD3399" t="str">
        <f t="shared" si="1813"/>
        <v>0.000469405698150785-0.00759163063372364i</v>
      </c>
      <c r="AE3399" t="e">
        <f t="shared" si="1814"/>
        <v>#DIV/0!</v>
      </c>
      <c r="AF3399" t="str">
        <f t="shared" si="1815"/>
        <v>-19.0710152051911-2.37061926709641i</v>
      </c>
      <c r="AG3399" t="e">
        <f t="shared" si="1816"/>
        <v>#DIV/0!</v>
      </c>
      <c r="AH3399" t="e">
        <f t="shared" si="1817"/>
        <v>#DIV/0!</v>
      </c>
      <c r="AI3399" t="e">
        <f t="shared" si="1818"/>
        <v>#DIV/0!</v>
      </c>
      <c r="AJ3399" t="e">
        <f t="shared" si="1819"/>
        <v>#DIV/0!</v>
      </c>
      <c r="AK3399"/>
      <c r="AL3399"/>
      <c r="AM3399"/>
      <c r="AN3399"/>
    </row>
    <row r="3400" spans="1:40" x14ac:dyDescent="0.3">
      <c r="A3400"/>
      <c r="B3400">
        <f t="shared" si="1785"/>
        <v>1466000</v>
      </c>
      <c r="C3400" s="186" t="str">
        <f t="shared" si="1788"/>
        <v>-0.000228372813471805+0.00211591752573769i</v>
      </c>
      <c r="D3400" s="158" t="str">
        <f t="shared" si="1789"/>
        <v>-7.54691958198523-0.797972083935563i</v>
      </c>
      <c r="E3400" t="str">
        <f t="shared" si="1790"/>
        <v>44.0700596377485-1083.84889268357i</v>
      </c>
      <c r="F3400" t="str">
        <f t="shared" si="1791"/>
        <v>0.98415244222808+0.106199232821681i</v>
      </c>
      <c r="G3400" t="str">
        <f t="shared" si="1786"/>
        <v>0.98415244222808+0.106199232821681i</v>
      </c>
      <c r="H3400" t="str">
        <f t="shared" si="1792"/>
        <v>11.5245641877241+1.57109989611368i</v>
      </c>
      <c r="I3400" t="str">
        <f t="shared" si="1793"/>
        <v>5756.9685377033i</v>
      </c>
      <c r="J3400" t="str">
        <f t="shared" si="1787"/>
        <v>-8207.78065278008+1227.60675983019i</v>
      </c>
      <c r="K3400" t="str">
        <f t="shared" si="1794"/>
        <v>0.102610906195735-0.686056674006977i</v>
      </c>
      <c r="L3400" t="str">
        <f t="shared" si="1795"/>
        <v>0.0264306684021651-0.146037586838523i</v>
      </c>
      <c r="M3400" t="str">
        <f t="shared" si="1796"/>
        <v>0.1290415745979-0.8320942608455i</v>
      </c>
      <c r="N3400" t="str">
        <f t="shared" si="1797"/>
        <v>-18.7407762488092i</v>
      </c>
      <c r="O3400" t="str">
        <f t="shared" si="1798"/>
        <v>0.994089323278715+0.108565267665432i</v>
      </c>
      <c r="P3400" t="str">
        <f t="shared" si="1799"/>
        <v>0.00591067672128498-0.108565267665432i</v>
      </c>
      <c r="Q3400" t="str">
        <f t="shared" si="1800"/>
        <v>-0.00591067672128498+18.8493415164746i</v>
      </c>
      <c r="R3400" t="str">
        <f t="shared" si="1801"/>
        <v>-0.00575972960827046-0.000311768600321248i</v>
      </c>
      <c r="S3400" t="str">
        <f t="shared" si="1802"/>
        <v>2.05660096008881i</v>
      </c>
      <c r="T3400" t="str">
        <f t="shared" si="1803"/>
        <v>0.000641183602746223-0.011845465442221i</v>
      </c>
      <c r="U3400" t="e">
        <f t="shared" si="1804"/>
        <v>#DIV/0!</v>
      </c>
      <c r="V3400" t="str">
        <f t="shared" si="1805"/>
        <v>0.0000833333333333333-0.000180940135393242i</v>
      </c>
      <c r="W3400" t="e">
        <f t="shared" si="1806"/>
        <v>#DIV/0!</v>
      </c>
      <c r="X3400" t="e">
        <f t="shared" si="1807"/>
        <v>#DIV/0!</v>
      </c>
      <c r="Y3400" t="str">
        <f t="shared" si="1808"/>
        <v>0.00096+6.26358176902119i</v>
      </c>
      <c r="Z3400" t="e">
        <f t="shared" si="1809"/>
        <v>#DIV/0!</v>
      </c>
      <c r="AA3400" t="e">
        <f t="shared" si="1810"/>
        <v>#DIV/0!</v>
      </c>
      <c r="AB3400" t="str">
        <f t="shared" si="1811"/>
        <v>0.000365881870189078-0.0067594383741209i</v>
      </c>
      <c r="AC3400" t="str">
        <f t="shared" si="1812"/>
        <v>0.994422724095001-0.00117669677552578i</v>
      </c>
      <c r="AD3400" t="str">
        <f t="shared" si="1813"/>
        <v>0.000375976691153932-0.00679690417343584i</v>
      </c>
      <c r="AE3400" t="e">
        <f t="shared" si="1814"/>
        <v>#DIV/0!</v>
      </c>
      <c r="AF3400" t="str">
        <f t="shared" si="1815"/>
        <v>-19.0714837697093-2.36907198004924i</v>
      </c>
      <c r="AG3400" t="e">
        <f t="shared" si="1816"/>
        <v>#DIV/0!</v>
      </c>
      <c r="AH3400" t="e">
        <f t="shared" si="1817"/>
        <v>#DIV/0!</v>
      </c>
      <c r="AI3400" t="e">
        <f t="shared" si="1818"/>
        <v>#DIV/0!</v>
      </c>
      <c r="AJ3400" t="e">
        <f t="shared" si="1819"/>
        <v>#DIV/0!</v>
      </c>
      <c r="AK3400"/>
      <c r="AL3400"/>
      <c r="AM3400"/>
      <c r="AN3400"/>
    </row>
    <row r="3401" spans="1:40" x14ac:dyDescent="0.3">
      <c r="A3401"/>
      <c r="B3401">
        <f t="shared" si="1785"/>
        <v>1467000</v>
      </c>
      <c r="C3401" s="186" t="str">
        <f t="shared" si="1788"/>
        <v>-0.000228068343213256+0.00211452058350764i</v>
      </c>
      <c r="D3401" s="158" t="str">
        <f t="shared" si="1789"/>
        <v>-7.54707923050188-0.797451942980259i</v>
      </c>
      <c r="E3401" t="str">
        <f t="shared" si="1790"/>
        <v>44.0100972349641-1083.1125091674i</v>
      </c>
      <c r="F3401" t="str">
        <f t="shared" si="1791"/>
        <v>0.984173570417902+0.10612999140702i</v>
      </c>
      <c r="G3401" t="str">
        <f t="shared" si="1786"/>
        <v>0.984173570417902+0.10612999140702i</v>
      </c>
      <c r="H3401" t="str">
        <f t="shared" si="1792"/>
        <v>11.5248721735679+1.57007472106128i</v>
      </c>
      <c r="I3401" t="str">
        <f t="shared" si="1793"/>
        <v>5760.89552852028i</v>
      </c>
      <c r="J3401" t="str">
        <f t="shared" si="1787"/>
        <v>-8218.98335451723+1228.44414506882i</v>
      </c>
      <c r="K3401" t="str">
        <f t="shared" si="1794"/>
        <v>0.102474084219303-0.685609350533936i</v>
      </c>
      <c r="L3401" t="str">
        <f t="shared" si="1795"/>
        <v>0.0263957880267724-0.145944346916062i</v>
      </c>
      <c r="M3401" t="str">
        <f t="shared" si="1796"/>
        <v>0.128869872246075-0.831553697449998i</v>
      </c>
      <c r="N3401" t="str">
        <f t="shared" si="1797"/>
        <v>-18.7535598615301i</v>
      </c>
      <c r="O3401" t="str">
        <f t="shared" si="1798"/>
        <v>0.99539591550775+0.0958486900822737i</v>
      </c>
      <c r="P3401" t="str">
        <f t="shared" si="1799"/>
        <v>0.00460408449225003-0.0958486900822737i</v>
      </c>
      <c r="Q3401" t="str">
        <f t="shared" si="1800"/>
        <v>-0.00460408449225003+18.8494085516124i</v>
      </c>
      <c r="R3401" t="str">
        <f t="shared" si="1801"/>
        <v>-0.00508503005160091-0.000243014128093425i</v>
      </c>
      <c r="S3401" t="str">
        <f t="shared" si="1802"/>
        <v>2.05800382568232i</v>
      </c>
      <c r="T3401" t="str">
        <f t="shared" si="1803"/>
        <v>0.000500124005311122-0.0104650112999042i</v>
      </c>
      <c r="U3401" t="e">
        <f t="shared" si="1804"/>
        <v>#DIV/0!</v>
      </c>
      <c r="V3401" t="str">
        <f t="shared" si="1805"/>
        <v>0.0000833333333333333-0.000180816795150983i</v>
      </c>
      <c r="W3401" t="e">
        <f t="shared" si="1806"/>
        <v>#DIV/0!</v>
      </c>
      <c r="X3401" t="e">
        <f t="shared" si="1807"/>
        <v>#DIV/0!</v>
      </c>
      <c r="Y3401" t="str">
        <f t="shared" si="1808"/>
        <v>0.00096+6.26785433503007i</v>
      </c>
      <c r="Z3401" t="e">
        <f t="shared" si="1809"/>
        <v>#DIV/0!</v>
      </c>
      <c r="AA3401" t="e">
        <f t="shared" si="1810"/>
        <v>#DIV/0!</v>
      </c>
      <c r="AB3401" t="str">
        <f t="shared" si="1811"/>
        <v>0.000285388312498863-0.00597170278459891i</v>
      </c>
      <c r="AC3401" t="str">
        <f t="shared" si="1812"/>
        <v>0.995070986424767-0.00100688828141024i</v>
      </c>
      <c r="AD3401" t="str">
        <f t="shared" si="1813"/>
        <v>0.000292874216814033-0.0060009868385742i</v>
      </c>
      <c r="AE3401" t="e">
        <f t="shared" si="1814"/>
        <v>#DIV/0!</v>
      </c>
      <c r="AF3401" t="str">
        <f t="shared" si="1815"/>
        <v>-19.0719514040698-2.36752666404154i</v>
      </c>
      <c r="AG3401" t="e">
        <f t="shared" si="1816"/>
        <v>#DIV/0!</v>
      </c>
      <c r="AH3401" t="e">
        <f t="shared" si="1817"/>
        <v>#DIV/0!</v>
      </c>
      <c r="AI3401" t="e">
        <f t="shared" si="1818"/>
        <v>#DIV/0!</v>
      </c>
      <c r="AJ3401" t="e">
        <f t="shared" si="1819"/>
        <v>#DIV/0!</v>
      </c>
      <c r="AK3401"/>
      <c r="AL3401"/>
      <c r="AM3401"/>
      <c r="AN3401"/>
    </row>
    <row r="3402" spans="1:40" x14ac:dyDescent="0.3">
      <c r="A3402"/>
      <c r="B3402">
        <f t="shared" si="1785"/>
        <v>1468000</v>
      </c>
      <c r="C3402" s="186" t="str">
        <f t="shared" si="1788"/>
        <v>-0.000227764476934755+0.00211312545446783i</v>
      </c>
      <c r="D3402" s="158" t="str">
        <f t="shared" si="1789"/>
        <v>-7.54723856232312-0.796932463469404i</v>
      </c>
      <c r="E3402" t="str">
        <f t="shared" si="1790"/>
        <v>43.9502570604633-1082.37712393541i</v>
      </c>
      <c r="F3402" t="str">
        <f t="shared" si="1791"/>
        <v>0.984194656695646+0.106060838080912i</v>
      </c>
      <c r="G3402" t="str">
        <f t="shared" si="1786"/>
        <v>0.984194656695646+0.106060838080912i</v>
      </c>
      <c r="H3402" t="str">
        <f t="shared" si="1792"/>
        <v>11.5251795483912+1.56905085193905i</v>
      </c>
      <c r="I3402" t="str">
        <f t="shared" si="1793"/>
        <v>5764.82251933727i</v>
      </c>
      <c r="J3402" t="str">
        <f t="shared" si="1787"/>
        <v>-8230.19369532819+1229.28153030744i</v>
      </c>
      <c r="K3402" t="str">
        <f t="shared" si="1794"/>
        <v>0.10233753370957-0.685162596172169i</v>
      </c>
      <c r="L3402" t="str">
        <f t="shared" si="1795"/>
        <v>0.0263609759020424-0.145851221687926i</v>
      </c>
      <c r="M3402" t="str">
        <f t="shared" si="1796"/>
        <v>0.128698509611612-0.831013817860095i</v>
      </c>
      <c r="N3402" t="str">
        <f t="shared" si="1797"/>
        <v>-18.766343474251i</v>
      </c>
      <c r="O3402" t="str">
        <f t="shared" si="1798"/>
        <v>0.996539841600818+0.0831164490472057i</v>
      </c>
      <c r="P3402" t="str">
        <f t="shared" si="1799"/>
        <v>0.00346015839918201-0.0831164490472057i</v>
      </c>
      <c r="Q3402" t="str">
        <f t="shared" si="1800"/>
        <v>-0.00346015839918201+18.8494599232982i</v>
      </c>
      <c r="R3402" t="str">
        <f t="shared" si="1801"/>
        <v>-0.00440952057826069-0.000182758592210848i</v>
      </c>
      <c r="S3402" t="str">
        <f t="shared" si="1802"/>
        <v>2.05940669127582i</v>
      </c>
      <c r="T3402" t="str">
        <f t="shared" si="1803"/>
        <v>0.000376374267687169-0.00908099618418849i</v>
      </c>
      <c r="U3402" t="e">
        <f t="shared" si="1804"/>
        <v>#DIV/0!</v>
      </c>
      <c r="V3402" t="str">
        <f t="shared" si="1805"/>
        <v>0.0000833333333333333-0.000180693622947202i</v>
      </c>
      <c r="W3402" t="e">
        <f t="shared" si="1806"/>
        <v>#DIV/0!</v>
      </c>
      <c r="X3402" t="e">
        <f t="shared" si="1807"/>
        <v>#DIV/0!</v>
      </c>
      <c r="Y3402" t="str">
        <f t="shared" si="1808"/>
        <v>0.00096+6.27212690103895i</v>
      </c>
      <c r="Z3402" t="e">
        <f t="shared" si="1809"/>
        <v>#DIV/0!</v>
      </c>
      <c r="AA3402" t="e">
        <f t="shared" si="1810"/>
        <v>#DIV/0!</v>
      </c>
      <c r="AB3402" t="str">
        <f t="shared" si="1811"/>
        <v>0.000214772368417741-0.00518193517866024i</v>
      </c>
      <c r="AC3402" t="str">
        <f t="shared" si="1812"/>
        <v>0.995721381146999-0.000845386140247237i</v>
      </c>
      <c r="AD3402" t="str">
        <f t="shared" si="1813"/>
        <v>0.000220113552648694-0.0052040150948095i</v>
      </c>
      <c r="AE3402" t="e">
        <f t="shared" si="1814"/>
        <v>#DIV/0!</v>
      </c>
      <c r="AF3402" t="str">
        <f t="shared" si="1815"/>
        <v>-19.0724181107143-2.36598331540845i</v>
      </c>
      <c r="AG3402" t="e">
        <f t="shared" si="1816"/>
        <v>#DIV/0!</v>
      </c>
      <c r="AH3402" t="e">
        <f t="shared" si="1817"/>
        <v>#DIV/0!</v>
      </c>
      <c r="AI3402" t="e">
        <f t="shared" si="1818"/>
        <v>#DIV/0!</v>
      </c>
      <c r="AJ3402" t="e">
        <f t="shared" si="1819"/>
        <v>#DIV/0!</v>
      </c>
      <c r="AK3402"/>
      <c r="AL3402"/>
      <c r="AM3402"/>
      <c r="AN3402"/>
    </row>
    <row r="3403" spans="1:40" x14ac:dyDescent="0.3">
      <c r="A3403"/>
      <c r="B3403">
        <f t="shared" si="1785"/>
        <v>1469000</v>
      </c>
      <c r="C3403" s="186" t="str">
        <f t="shared" si="1788"/>
        <v>-0.000227461213051917+0.00211173213515125i</v>
      </c>
      <c r="D3403" s="158" t="str">
        <f t="shared" si="1789"/>
        <v>-7.54739757827963-0.796413644175896i</v>
      </c>
      <c r="E3403" t="str">
        <f t="shared" si="1790"/>
        <v>43.8905387824518-1081.64273496236i</v>
      </c>
      <c r="F3403" t="str">
        <f t="shared" si="1791"/>
        <v>0.984215701171247+0.105991772679833i</v>
      </c>
      <c r="G3403" t="str">
        <f t="shared" si="1786"/>
        <v>0.984215701171247+0.105991772679833i</v>
      </c>
      <c r="H3403" t="str">
        <f t="shared" si="1792"/>
        <v>11.5254863137971+1.56802828631795i</v>
      </c>
      <c r="I3403" t="str">
        <f t="shared" si="1793"/>
        <v>5768.74951015426i</v>
      </c>
      <c r="J3403" t="str">
        <f t="shared" si="1787"/>
        <v>-8241.41167521295+1230.11891554608i</v>
      </c>
      <c r="K3403" t="str">
        <f t="shared" si="1794"/>
        <v>0.102201253954247-0.684716409865158i</v>
      </c>
      <c r="L3403" t="str">
        <f t="shared" si="1795"/>
        <v>0.0263262318520275-0.145758210951663i</v>
      </c>
      <c r="M3403" t="str">
        <f t="shared" si="1796"/>
        <v>0.128527485806275-0.830474620816821i</v>
      </c>
      <c r="N3403" t="str">
        <f t="shared" si="1797"/>
        <v>-18.7791270869718i</v>
      </c>
      <c r="O3403" t="str">
        <f t="shared" si="1798"/>
        <v>0.997520914619192+0.0703706252444208i</v>
      </c>
      <c r="P3403" t="str">
        <f t="shared" si="1799"/>
        <v>0.00247908538080799-0.0703706252444208i</v>
      </c>
      <c r="Q3403" t="str">
        <f t="shared" si="1800"/>
        <v>-0.00247908538080799+18.8494977122162i</v>
      </c>
      <c r="R3403" t="str">
        <f t="shared" si="1801"/>
        <v>-0.00373330638040334-0.000131028966036457i</v>
      </c>
      <c r="S3403" t="str">
        <f t="shared" si="1802"/>
        <v>2.06080955686933i</v>
      </c>
      <c r="T3403" t="str">
        <f t="shared" si="1803"/>
        <v>0.000270025745434637-0.00769363346745645i</v>
      </c>
      <c r="U3403" t="e">
        <f t="shared" si="1804"/>
        <v>#DIV/0!</v>
      </c>
      <c r="V3403" t="str">
        <f t="shared" si="1805"/>
        <v>0.0000833333333333333-0.000180570618438728i</v>
      </c>
      <c r="W3403" t="e">
        <f t="shared" si="1806"/>
        <v>#DIV/0!</v>
      </c>
      <c r="X3403" t="e">
        <f t="shared" si="1807"/>
        <v>#DIV/0!</v>
      </c>
      <c r="Y3403" t="str">
        <f t="shared" si="1808"/>
        <v>0.00096+6.27639946704783i</v>
      </c>
      <c r="Z3403" t="e">
        <f t="shared" si="1809"/>
        <v>#DIV/0!</v>
      </c>
      <c r="AA3403" t="e">
        <f t="shared" si="1810"/>
        <v>#DIV/0!</v>
      </c>
      <c r="AB3403" t="str">
        <f t="shared" si="1811"/>
        <v>0.000154086168635115-0.00439025731407606i</v>
      </c>
      <c r="AC3403" t="str">
        <f t="shared" si="1812"/>
        <v>0.996373807029657-0.00069223338709117i</v>
      </c>
      <c r="AD3403" t="str">
        <f t="shared" si="1813"/>
        <v>0.000157708115947994-0.0044061256049479i</v>
      </c>
      <c r="AE3403" t="e">
        <f t="shared" si="1814"/>
        <v>#DIV/0!</v>
      </c>
      <c r="AF3403" t="str">
        <f t="shared" si="1815"/>
        <v>-19.0728838920767-2.36444193049385i</v>
      </c>
      <c r="AG3403" t="e">
        <f t="shared" si="1816"/>
        <v>#DIV/0!</v>
      </c>
      <c r="AH3403" t="e">
        <f t="shared" si="1817"/>
        <v>#DIV/0!</v>
      </c>
      <c r="AI3403" t="e">
        <f t="shared" si="1818"/>
        <v>#DIV/0!</v>
      </c>
      <c r="AJ3403" t="e">
        <f t="shared" si="1819"/>
        <v>#DIV/0!</v>
      </c>
      <c r="AK3403"/>
      <c r="AL3403"/>
      <c r="AM3403"/>
      <c r="AN3403"/>
    </row>
    <row r="3404" spans="1:40" x14ac:dyDescent="0.3">
      <c r="A3404"/>
      <c r="B3404">
        <f t="shared" si="1785"/>
        <v>1470000</v>
      </c>
      <c r="C3404" s="186" t="str">
        <f t="shared" si="1788"/>
        <v>-0.000227158549985517+0.00211034062209961i</v>
      </c>
      <c r="D3404" s="158" t="str">
        <f t="shared" si="1789"/>
        <v>-7.5475562791995-0.795895483875581i</v>
      </c>
      <c r="E3404" t="str">
        <f t="shared" si="1790"/>
        <v>43.8309420702593-1080.90934022848i</v>
      </c>
      <c r="F3404" t="str">
        <f t="shared" si="1791"/>
        <v>0.984236703954296+0.105922795040654i</v>
      </c>
      <c r="G3404" t="str">
        <f t="shared" si="1786"/>
        <v>0.984236703954296+0.105922795040654i</v>
      </c>
      <c r="H3404" t="str">
        <f t="shared" si="1792"/>
        <v>11.5257924713834+1.56700702177476i</v>
      </c>
      <c r="I3404" t="str">
        <f t="shared" si="1793"/>
        <v>5772.67650097125i</v>
      </c>
      <c r="J3404" t="str">
        <f t="shared" si="1787"/>
        <v>-8252.63729417152+1230.95630078471i</v>
      </c>
      <c r="K3404" t="str">
        <f t="shared" si="1794"/>
        <v>0.102065244243355-0.684270790558919i</v>
      </c>
      <c r="L3404" t="str">
        <f t="shared" si="1795"/>
        <v>0.0262915557013399-0.145665314505273i</v>
      </c>
      <c r="M3404" t="str">
        <f t="shared" si="1796"/>
        <v>0.128356799944695-0.829936105064192i</v>
      </c>
      <c r="N3404" t="str">
        <f t="shared" si="1797"/>
        <v>-18.7919106996927i</v>
      </c>
      <c r="O3404" t="str">
        <f t="shared" si="1798"/>
        <v>0.998338974237378+0.0576133015775006i</v>
      </c>
      <c r="P3404" t="str">
        <f t="shared" si="1799"/>
        <v>0.00166102576262195-0.0576133015775006i</v>
      </c>
      <c r="Q3404" t="str">
        <f t="shared" si="1800"/>
        <v>-0.00166102576262195+18.8495240012702i</v>
      </c>
      <c r="R3404" t="str">
        <f t="shared" si="1801"/>
        <v>-0.00305649349534408-0.0000878509636673748i</v>
      </c>
      <c r="S3404" t="str">
        <f t="shared" si="1802"/>
        <v>2.06221242246285i</v>
      </c>
      <c r="T3404" t="str">
        <f t="shared" si="1803"/>
        <v>0.000181167348600193-0.00630313885527546i</v>
      </c>
      <c r="U3404" t="e">
        <f t="shared" si="1804"/>
        <v>#DIV/0!</v>
      </c>
      <c r="V3404" t="str">
        <f t="shared" si="1805"/>
        <v>0.0000833333333333333-0.000180447781283328i</v>
      </c>
      <c r="W3404" t="e">
        <f t="shared" si="1806"/>
        <v>#DIV/0!</v>
      </c>
      <c r="X3404" t="e">
        <f t="shared" si="1807"/>
        <v>#DIV/0!</v>
      </c>
      <c r="Y3404" t="str">
        <f t="shared" si="1808"/>
        <v>0.00096+6.28067203305672i</v>
      </c>
      <c r="Z3404" t="e">
        <f t="shared" si="1809"/>
        <v>#DIV/0!</v>
      </c>
      <c r="AA3404" t="e">
        <f t="shared" si="1810"/>
        <v>#DIV/0!</v>
      </c>
      <c r="AB3404" t="str">
        <f t="shared" si="1811"/>
        <v>0.000103380448344483-0.0035967922800147i</v>
      </c>
      <c r="AC3404" t="str">
        <f t="shared" si="1812"/>
        <v>0.997028161807926-0.00054747191376728i</v>
      </c>
      <c r="AD3404" t="str">
        <f t="shared" si="1813"/>
        <v>0.000105669461288599-0.00360745520209829i</v>
      </c>
      <c r="AE3404" t="e">
        <f t="shared" si="1814"/>
        <v>#DIV/0!</v>
      </c>
      <c r="AF3404" t="str">
        <f t="shared" si="1815"/>
        <v>-19.0733487505829-2.36290250565034i</v>
      </c>
      <c r="AG3404" t="e">
        <f t="shared" si="1816"/>
        <v>#DIV/0!</v>
      </c>
      <c r="AH3404" t="e">
        <f t="shared" si="1817"/>
        <v>#DIV/0!</v>
      </c>
      <c r="AI3404" t="e">
        <f t="shared" si="1818"/>
        <v>#DIV/0!</v>
      </c>
      <c r="AJ3404" t="e">
        <f t="shared" si="1819"/>
        <v>#DIV/0!</v>
      </c>
      <c r="AK3404"/>
      <c r="AL3404"/>
      <c r="AM3404"/>
      <c r="AN3404"/>
    </row>
    <row r="3405" spans="1:40" x14ac:dyDescent="0.3">
      <c r="A3405"/>
      <c r="B3405">
        <f t="shared" si="1785"/>
        <v>1471000</v>
      </c>
      <c r="C3405" s="186" t="str">
        <f t="shared" si="1788"/>
        <v>-0.00022685648616146+0.00210895091186326i</v>
      </c>
      <c r="D3405" s="158" t="str">
        <f t="shared" si="1789"/>
        <v>-7.54771466590813-0.795377981347252i</v>
      </c>
      <c r="E3405" t="str">
        <f t="shared" si="1790"/>
        <v>43.7714665943358-1080.17693771944i</v>
      </c>
      <c r="F3405" t="str">
        <f t="shared" si="1791"/>
        <v>0.984257665154029+0.105853905000635i</v>
      </c>
      <c r="G3405" t="str">
        <f t="shared" si="1786"/>
        <v>0.984257665154029+0.105853905000635i</v>
      </c>
      <c r="H3405" t="str">
        <f t="shared" si="1792"/>
        <v>11.5260980227429+1.56598705589214i</v>
      </c>
      <c r="I3405" t="str">
        <f t="shared" si="1793"/>
        <v>5776.60349178823i</v>
      </c>
      <c r="J3405" t="str">
        <f t="shared" si="1787"/>
        <v>-8263.87055220389+1231.79368602334i</v>
      </c>
      <c r="K3405" t="str">
        <f t="shared" si="1794"/>
        <v>0.101929503869228-0.683825737201988i</v>
      </c>
      <c r="L3405" t="str">
        <f t="shared" si="1795"/>
        <v>0.02625694727515-0.145572532147203i</v>
      </c>
      <c r="M3405" t="str">
        <f t="shared" si="1796"/>
        <v>0.128186451144378-0.829398269349191i</v>
      </c>
      <c r="N3405" t="str">
        <f t="shared" si="1797"/>
        <v>-18.8046943124136i</v>
      </c>
      <c r="O3405" t="str">
        <f t="shared" si="1798"/>
        <v>0.998993886769269+0.044846562829604i</v>
      </c>
      <c r="P3405" t="str">
        <f t="shared" si="1799"/>
        <v>0.00100611323073097-0.044846562829604i</v>
      </c>
      <c r="Q3405" t="str">
        <f t="shared" si="1800"/>
        <v>-0.00100611323073097+18.8495408752432i</v>
      </c>
      <c r="R3405" t="str">
        <f t="shared" si="1801"/>
        <v>-0.00237918879303019-0.000053249015668396i</v>
      </c>
      <c r="S3405" t="str">
        <f t="shared" si="1802"/>
        <v>2.06361528805636i</v>
      </c>
      <c r="T3405" t="str">
        <f t="shared" si="1803"/>
        <v>0.000109885482807255-0.00490973036646946i</v>
      </c>
      <c r="U3405" t="e">
        <f t="shared" si="1804"/>
        <v>#DIV/0!</v>
      </c>
      <c r="V3405" t="str">
        <f t="shared" si="1805"/>
        <v>0.0000833333333333333-0.000180325111139696i</v>
      </c>
      <c r="W3405" t="e">
        <f t="shared" si="1806"/>
        <v>#DIV/0!</v>
      </c>
      <c r="X3405" t="e">
        <f t="shared" si="1807"/>
        <v>#DIV/0!</v>
      </c>
      <c r="Y3405" t="str">
        <f t="shared" si="1808"/>
        <v>0.00096+6.2849445990656i</v>
      </c>
      <c r="Z3405" t="e">
        <f t="shared" si="1809"/>
        <v>#DIV/0!</v>
      </c>
      <c r="AA3405" t="e">
        <f t="shared" si="1810"/>
        <v>#DIV/0!</v>
      </c>
      <c r="AB3405" t="str">
        <f t="shared" si="1811"/>
        <v>0.0000627045136275283-0.00280166448566987i</v>
      </c>
      <c r="AC3405" t="str">
        <f t="shared" si="1812"/>
        <v>0.997684342193361-0.000411142442798314i</v>
      </c>
      <c r="AD3405" t="str">
        <f t="shared" si="1813"/>
        <v>0.0000640072784756953-0.00280814086287229i</v>
      </c>
      <c r="AE3405" t="e">
        <f t="shared" si="1814"/>
        <v>#DIV/0!</v>
      </c>
      <c r="AF3405" t="str">
        <f t="shared" si="1815"/>
        <v>-19.073812688651-2.36136503723939i</v>
      </c>
      <c r="AG3405" t="e">
        <f t="shared" si="1816"/>
        <v>#DIV/0!</v>
      </c>
      <c r="AH3405" t="e">
        <f t="shared" si="1817"/>
        <v>#DIV/0!</v>
      </c>
      <c r="AI3405" t="e">
        <f t="shared" si="1818"/>
        <v>#DIV/0!</v>
      </c>
      <c r="AJ3405" t="e">
        <f t="shared" si="1819"/>
        <v>#DIV/0!</v>
      </c>
      <c r="AK3405"/>
      <c r="AL3405"/>
      <c r="AM3405"/>
      <c r="AN3405"/>
    </row>
    <row r="3406" spans="1:40" x14ac:dyDescent="0.3">
      <c r="A3406"/>
      <c r="B3406">
        <f t="shared" si="1785"/>
        <v>1472000</v>
      </c>
      <c r="C3406" s="186" t="str">
        <f t="shared" si="1788"/>
        <v>-0.000226555020010759+0.00210756300100111i</v>
      </c>
      <c r="D3406" s="158" t="str">
        <f t="shared" si="1789"/>
        <v>-7.54787273922813-0.794861135372584i</v>
      </c>
      <c r="E3406" t="str">
        <f t="shared" si="1790"/>
        <v>43.7121120262455-1079.44552542635i</v>
      </c>
      <c r="F3406" t="str">
        <f t="shared" si="1791"/>
        <v>0.98427858487931+0.105785102397425i</v>
      </c>
      <c r="G3406" t="str">
        <f t="shared" si="1786"/>
        <v>0.98427858487931+0.105785102397425i</v>
      </c>
      <c r="H3406" t="str">
        <f t="shared" si="1792"/>
        <v>11.526402969463+1.56496838625848i</v>
      </c>
      <c r="I3406" t="str">
        <f t="shared" si="1793"/>
        <v>5780.53048260522i</v>
      </c>
      <c r="J3406" t="str">
        <f t="shared" si="1787"/>
        <v>-8275.11144931007+1232.63107126196i</v>
      </c>
      <c r="K3406" t="str">
        <f t="shared" si="1794"/>
        <v>0.101794032126496-0.683381248745423i</v>
      </c>
      <c r="L3406" t="str">
        <f t="shared" si="1795"/>
        <v>0.0262224063991835-0.145479863676349i</v>
      </c>
      <c r="M3406" t="str">
        <f t="shared" si="1796"/>
        <v>0.12801643852568-0.828861112421772i</v>
      </c>
      <c r="N3406" t="str">
        <f t="shared" si="1797"/>
        <v>-18.8174779251345i</v>
      </c>
      <c r="O3406" t="str">
        <f t="shared" si="1798"/>
        <v>0.999485545190022+0.0320724953223899i</v>
      </c>
      <c r="P3406" t="str">
        <f t="shared" si="1799"/>
        <v>0.000514454809978027-0.0320724953223899i</v>
      </c>
      <c r="Q3406" t="str">
        <f t="shared" si="1800"/>
        <v>-0.000514454809978027+18.8495504204569i</v>
      </c>
      <c r="R3406" t="str">
        <f t="shared" si="1801"/>
        <v>-0.00170149996280782-0.000027246244800651i</v>
      </c>
      <c r="S3406" t="str">
        <f t="shared" si="1802"/>
        <v>2.06501815364988i</v>
      </c>
      <c r="T3406" t="str">
        <f t="shared" si="1803"/>
        <v>0.000056263990132133-0.00351362831163274i</v>
      </c>
      <c r="U3406" t="e">
        <f t="shared" si="1804"/>
        <v>#DIV/0!</v>
      </c>
      <c r="V3406" t="str">
        <f t="shared" si="1805"/>
        <v>0.0000833333333333333-0.000180202607667454i</v>
      </c>
      <c r="W3406" t="e">
        <f t="shared" si="1806"/>
        <v>#DIV/0!</v>
      </c>
      <c r="X3406" t="e">
        <f t="shared" si="1807"/>
        <v>#DIV/0!</v>
      </c>
      <c r="Y3406" t="str">
        <f t="shared" si="1808"/>
        <v>0.00096+6.28921716507448i</v>
      </c>
      <c r="Z3406" t="e">
        <f t="shared" si="1809"/>
        <v>#DIV/0!</v>
      </c>
      <c r="AA3406" t="e">
        <f t="shared" si="1810"/>
        <v>#DIV/0!</v>
      </c>
      <c r="AB3406" t="str">
        <f t="shared" si="1811"/>
        <v>0.0000321062077159707-0.00200499964799989i</v>
      </c>
      <c r="AC3406" t="str">
        <f t="shared" si="1812"/>
        <v>0.99834224388372-0.000283284501225292i</v>
      </c>
      <c r="AD3406" t="str">
        <f t="shared" si="1813"/>
        <v>0.0000327293909029148-0.00200831968050451i</v>
      </c>
      <c r="AE3406" t="e">
        <f t="shared" si="1814"/>
        <v>#DIV/0!</v>
      </c>
      <c r="AF3406" t="str">
        <f t="shared" si="1815"/>
        <v>-19.0742757086911-2.35982952163106i</v>
      </c>
      <c r="AG3406" t="e">
        <f t="shared" si="1816"/>
        <v>#DIV/0!</v>
      </c>
      <c r="AH3406" t="e">
        <f t="shared" si="1817"/>
        <v>#DIV/0!</v>
      </c>
      <c r="AI3406" t="e">
        <f t="shared" si="1818"/>
        <v>#DIV/0!</v>
      </c>
      <c r="AJ3406" t="e">
        <f t="shared" si="1819"/>
        <v>#DIV/0!</v>
      </c>
      <c r="AK3406"/>
      <c r="AL3406"/>
      <c r="AM3406"/>
      <c r="AN3406"/>
    </row>
    <row r="3407" spans="1:40" x14ac:dyDescent="0.3">
      <c r="A3407"/>
      <c r="B3407">
        <f t="shared" si="1785"/>
        <v>1473000</v>
      </c>
      <c r="C3407" s="186" t="str">
        <f t="shared" si="1788"/>
        <v>-0.000226254149969517+0.00210617688608069i</v>
      </c>
      <c r="D3407" s="158" t="str">
        <f t="shared" si="1789"/>
        <v>-7.54803049997948-0.794344944736173i</v>
      </c>
      <c r="E3407" t="str">
        <f t="shared" si="1790"/>
        <v>43.6528780386646-1078.71510134571i</v>
      </c>
      <c r="F3407" t="str">
        <f t="shared" si="1791"/>
        <v>0.984299463238658+0.10571638706906i</v>
      </c>
      <c r="G3407" t="str">
        <f t="shared" si="1786"/>
        <v>0.984299463238658+0.10571638706906i</v>
      </c>
      <c r="H3407" t="str">
        <f t="shared" si="1792"/>
        <v>11.5267073131258+1.56395101046796i</v>
      </c>
      <c r="I3407" t="str">
        <f t="shared" si="1793"/>
        <v>5784.45747342221i</v>
      </c>
      <c r="J3407" t="str">
        <f t="shared" si="1787"/>
        <v>-8286.35998549006+1233.46845650059i</v>
      </c>
      <c r="K3407" t="str">
        <f t="shared" si="1794"/>
        <v>0.101658828312083-0.682937324142787i</v>
      </c>
      <c r="L3407" t="str">
        <f t="shared" si="1795"/>
        <v>0.0261879328997202-0.145387308892053i</v>
      </c>
      <c r="M3407" t="str">
        <f t="shared" si="1796"/>
        <v>0.127846761211803-0.82832463303484i</v>
      </c>
      <c r="N3407" t="str">
        <f t="shared" si="1797"/>
        <v>-18.8302615378554i</v>
      </c>
      <c r="O3407" t="str">
        <f t="shared" si="1798"/>
        <v>0.999813869153542+0.0192931865751826i</v>
      </c>
      <c r="P3407" t="str">
        <f t="shared" si="1799"/>
        <v>0.000186130846458021-0.0192931865751826i</v>
      </c>
      <c r="Q3407" t="str">
        <f t="shared" si="1800"/>
        <v>-0.000186130846458021+18.8495547244306i</v>
      </c>
      <c r="R3407" t="str">
        <f t="shared" si="1801"/>
        <v>-0.00102353549955501-9.86444176785326E-06i</v>
      </c>
      <c r="S3407" t="str">
        <f t="shared" si="1802"/>
        <v>2.06642101924339i</v>
      </c>
      <c r="T3407" t="str">
        <f t="shared" si="1803"/>
        <v>0.0000203840898121944-0.00211505527022226i</v>
      </c>
      <c r="U3407" t="e">
        <f t="shared" si="1804"/>
        <v>#DIV/0!</v>
      </c>
      <c r="V3407" t="str">
        <f t="shared" si="1805"/>
        <v>0.0000833333333333333-0.00018008027052715i</v>
      </c>
      <c r="W3407" t="e">
        <f t="shared" si="1806"/>
        <v>#DIV/0!</v>
      </c>
      <c r="X3407" t="e">
        <f t="shared" si="1807"/>
        <v>#DIV/0!</v>
      </c>
      <c r="Y3407" t="str">
        <f t="shared" si="1808"/>
        <v>0.00096+6.29348973108336i</v>
      </c>
      <c r="Z3407" t="e">
        <f t="shared" si="1809"/>
        <v>#DIV/0!</v>
      </c>
      <c r="AA3407" t="e">
        <f t="shared" si="1810"/>
        <v>#DIV/0!</v>
      </c>
      <c r="AB3407" t="str">
        <f t="shared" si="1811"/>
        <v>0.0000116318771575631-0.00120692477865576i</v>
      </c>
      <c r="AC3407" t="str">
        <f t="shared" si="1812"/>
        <v>0.999001761573441-0.000163936394355456i</v>
      </c>
      <c r="AD3407" t="str">
        <f t="shared" si="1813"/>
        <v>0.0000118417543373977-0.00120812883799157i</v>
      </c>
      <c r="AE3407" t="e">
        <f t="shared" si="1814"/>
        <v>#DIV/0!</v>
      </c>
      <c r="AF3407" t="str">
        <f t="shared" si="1815"/>
        <v>-19.0747378131053-2.35829595520413i</v>
      </c>
      <c r="AG3407" t="e">
        <f t="shared" si="1816"/>
        <v>#DIV/0!</v>
      </c>
      <c r="AH3407" t="e">
        <f t="shared" si="1817"/>
        <v>#DIV/0!</v>
      </c>
      <c r="AI3407" t="e">
        <f t="shared" si="1818"/>
        <v>#DIV/0!</v>
      </c>
      <c r="AJ3407" t="e">
        <f t="shared" si="1819"/>
        <v>#DIV/0!</v>
      </c>
      <c r="AK3407"/>
      <c r="AL3407"/>
      <c r="AM3407"/>
      <c r="AN3407"/>
    </row>
    <row r="3408" spans="1:40" x14ac:dyDescent="0.3">
      <c r="A3408"/>
      <c r="B3408">
        <f t="shared" si="1785"/>
        <v>1474000</v>
      </c>
      <c r="C3408" s="186" t="str">
        <f t="shared" si="1788"/>
        <v>-0.000225953874478927+0.00210479256367813i</v>
      </c>
      <c r="D3408" s="158" t="str">
        <f t="shared" si="1789"/>
        <v>-7.54818794897969-0.79382940822558i</v>
      </c>
      <c r="E3408" t="str">
        <f t="shared" si="1790"/>
        <v>43.5937643053756-1077.98566347944i</v>
      </c>
      <c r="F3408" t="str">
        <f t="shared" si="1791"/>
        <v>0.984320300340263+0.105647758853971i</v>
      </c>
      <c r="G3408" t="str">
        <f t="shared" si="1786"/>
        <v>0.984320300340263+0.105647758853971i</v>
      </c>
      <c r="H3408" t="str">
        <f t="shared" si="1792"/>
        <v>11.5270110553089+1.56293492612064i</v>
      </c>
      <c r="I3408" t="str">
        <f t="shared" si="1793"/>
        <v>5788.38446423919i</v>
      </c>
      <c r="J3408" t="str">
        <f t="shared" si="1787"/>
        <v>-8297.61616074385+1234.30584173922i</v>
      </c>
      <c r="K3408" t="str">
        <f t="shared" si="1794"/>
        <v>0.101523891725189-0.682493962350148i</v>
      </c>
      <c r="L3408" t="str">
        <f t="shared" si="1795"/>
        <v>0.026153526603591-0.145294867594102i</v>
      </c>
      <c r="M3408" t="str">
        <f t="shared" si="1796"/>
        <v>0.12767741832878-0.82778882994425i</v>
      </c>
      <c r="N3408" t="str">
        <f t="shared" si="1797"/>
        <v>-18.8430451505762i</v>
      </c>
      <c r="O3408" t="str">
        <f t="shared" si="1798"/>
        <v>0.999978805005608+0.00651072496391109i</v>
      </c>
      <c r="P3408" t="str">
        <f t="shared" si="1799"/>
        <v>0.0000211949943920153-0.00651072496391109i</v>
      </c>
      <c r="Q3408" t="str">
        <f t="shared" si="1800"/>
        <v>-0.0000211949943920153+18.8495558755401i</v>
      </c>
      <c r="R3408" t="str">
        <f t="shared" si="1801"/>
        <v>-0.000345404689146215-1.12404099499553E-06i</v>
      </c>
      <c r="S3408" t="str">
        <f t="shared" si="1802"/>
        <v>2.06782388483691i</v>
      </c>
      <c r="T3408" t="str">
        <f t="shared" si="1803"/>
        <v>0.0000023243188169876-0.000714236066151212i</v>
      </c>
      <c r="U3408" t="e">
        <f t="shared" si="1804"/>
        <v>#DIV/0!</v>
      </c>
      <c r="V3408" t="str">
        <f t="shared" si="1805"/>
        <v>0.0000833333333333333-0.000179958099380252i</v>
      </c>
      <c r="W3408" t="e">
        <f t="shared" si="1806"/>
        <v>#DIV/0!</v>
      </c>
      <c r="X3408" t="e">
        <f t="shared" si="1807"/>
        <v>#DIV/0!</v>
      </c>
      <c r="Y3408" t="str">
        <f t="shared" si="1808"/>
        <v>0.00096+6.29776229709224i</v>
      </c>
      <c r="Z3408" t="e">
        <f t="shared" si="1809"/>
        <v>#DIV/0!</v>
      </c>
      <c r="AA3408" t="e">
        <f t="shared" si="1810"/>
        <v>#DIV/0!</v>
      </c>
      <c r="AB3408" t="str">
        <f t="shared" si="1811"/>
        <v>1.32633790389004E-06-0.000407568170053979i</v>
      </c>
      <c r="AC3408" t="str">
        <f t="shared" si="1812"/>
        <v>0.999662788964788-0.0000531351794470491i</v>
      </c>
      <c r="AD3408" t="str">
        <f t="shared" si="1813"/>
        <v>1.34845612739663E-06-0.000407705581224627i</v>
      </c>
      <c r="AE3408" t="e">
        <f t="shared" si="1814"/>
        <v>#DIV/0!</v>
      </c>
      <c r="AF3408" t="str">
        <f t="shared" si="1815"/>
        <v>-19.0751990042886-2.35676433434622i</v>
      </c>
      <c r="AG3408" t="e">
        <f t="shared" si="1816"/>
        <v>#DIV/0!</v>
      </c>
      <c r="AH3408" t="e">
        <f t="shared" si="1817"/>
        <v>#DIV/0!</v>
      </c>
      <c r="AI3408" t="e">
        <f t="shared" si="1818"/>
        <v>#DIV/0!</v>
      </c>
      <c r="AJ3408" t="e">
        <f t="shared" si="1819"/>
        <v>#DIV/0!</v>
      </c>
      <c r="AK3408"/>
      <c r="AL3408"/>
      <c r="AM3408"/>
      <c r="AN3408"/>
    </row>
    <row r="3409" spans="1:40" x14ac:dyDescent="0.3">
      <c r="A3409"/>
      <c r="B3409">
        <f t="shared" si="1785"/>
        <v>1475000</v>
      </c>
      <c r="C3409" s="186" t="str">
        <f t="shared" si="1788"/>
        <v>-0.000225654191985212+0.00210341003037806i</v>
      </c>
      <c r="D3409" s="158" t="str">
        <f t="shared" si="1789"/>
        <v>-7.54834508704339-0.793314524631175i</v>
      </c>
      <c r="E3409" t="str">
        <f t="shared" si="1790"/>
        <v>43.5347705012617-1077.25720983481i</v>
      </c>
      <c r="F3409" t="str">
        <f t="shared" si="1791"/>
        <v>0.984341096291935+0.105579217590966i</v>
      </c>
      <c r="G3409" t="str">
        <f t="shared" si="1786"/>
        <v>0.984341096291935+0.105579217590966i</v>
      </c>
      <c r="H3409" t="str">
        <f t="shared" si="1792"/>
        <v>11.5273141975842+1.56192013082221i</v>
      </c>
      <c r="I3409" t="str">
        <f t="shared" si="1793"/>
        <v>5792.31145505618i</v>
      </c>
      <c r="J3409" t="str">
        <f t="shared" si="1787"/>
        <v>-8308.87997507145+1235.14322697786i</v>
      </c>
      <c r="K3409" t="str">
        <f t="shared" si="1794"/>
        <v>0.101389221667289-0.682051162326068i</v>
      </c>
      <c r="L3409" t="str">
        <f t="shared" si="1795"/>
        <v>0.0261191873381767-0.145202539582728i</v>
      </c>
      <c r="M3409" t="str">
        <f t="shared" si="1796"/>
        <v>0.127508409005466-0.827253701908796i</v>
      </c>
      <c r="N3409" t="str">
        <f t="shared" si="1797"/>
        <v>-18.8558287632971i</v>
      </c>
      <c r="O3409" t="str">
        <f t="shared" si="1798"/>
        <v>0.99998032579265-0.00627280062055769i</v>
      </c>
      <c r="P3409" t="str">
        <f t="shared" si="1799"/>
        <v>0.0000196742073500511+0.00627280062055769i</v>
      </c>
      <c r="Q3409" t="str">
        <f t="shared" si="1800"/>
        <v>-0.0000196742073500511+18.8495559626765i</v>
      </c>
      <c r="R3409" t="str">
        <f t="shared" si="1801"/>
        <v>0.000332782406781174-0.0000010440964561231i</v>
      </c>
      <c r="S3409" t="str">
        <f t="shared" si="1802"/>
        <v>2.06922675043042i</v>
      </c>
      <c r="T3409" t="str">
        <f t="shared" si="1803"/>
        <v>2.16047231703952E-06+0.000688602258184223i</v>
      </c>
      <c r="U3409" t="e">
        <f t="shared" si="1804"/>
        <v>#DIV/0!</v>
      </c>
      <c r="V3409" t="str">
        <f t="shared" si="1805"/>
        <v>0.0000833333333333333-0.000179836093889147i</v>
      </c>
      <c r="W3409" t="e">
        <f t="shared" si="1806"/>
        <v>#DIV/0!</v>
      </c>
      <c r="X3409" t="e">
        <f t="shared" si="1807"/>
        <v>#DIV/0!</v>
      </c>
      <c r="Y3409" t="str">
        <f t="shared" si="1808"/>
        <v>0.00096+6.30203486310112i</v>
      </c>
      <c r="Z3409" t="e">
        <f t="shared" si="1809"/>
        <v>#DIV/0!</v>
      </c>
      <c r="AA3409" t="e">
        <f t="shared" si="1810"/>
        <v>#DIV/0!</v>
      </c>
      <c r="AB3409" t="str">
        <f t="shared" si="1811"/>
        <v>1.23284133977303E-06+0.00039294061944467i</v>
      </c>
      <c r="AC3409" t="str">
        <f t="shared" si="1812"/>
        <v>1.0003252187797+0.0000490833606568187i</v>
      </c>
      <c r="AD3409" t="str">
        <f t="shared" si="1813"/>
        <v>1.25171483132404E-06+0.000392812807904262i</v>
      </c>
      <c r="AE3409" t="e">
        <f t="shared" si="1814"/>
        <v>#DIV/0!</v>
      </c>
      <c r="AF3409" t="str">
        <f t="shared" si="1815"/>
        <v>-19.0756592846276-2.35523465545339i</v>
      </c>
      <c r="AG3409" t="e">
        <f t="shared" si="1816"/>
        <v>#DIV/0!</v>
      </c>
      <c r="AH3409" t="e">
        <f t="shared" si="1817"/>
        <v>#DIV/0!</v>
      </c>
      <c r="AI3409" t="e">
        <f t="shared" si="1818"/>
        <v>#DIV/0!</v>
      </c>
      <c r="AJ3409" t="e">
        <f t="shared" si="1819"/>
        <v>#DIV/0!</v>
      </c>
      <c r="AK3409"/>
      <c r="AL3409"/>
      <c r="AM3409"/>
      <c r="AN3409"/>
    </row>
    <row r="3410" spans="1:40" x14ac:dyDescent="0.3">
      <c r="A3410"/>
      <c r="B3410">
        <f t="shared" si="1785"/>
        <v>1476000</v>
      </c>
      <c r="C3410" s="186" t="str">
        <f t="shared" si="1788"/>
        <v>-0.000225355100939646+0.00210202928277362i</v>
      </c>
      <c r="D3410" s="158" t="str">
        <f t="shared" si="1789"/>
        <v>-7.5485019149827-0.79280029274627i</v>
      </c>
      <c r="E3410" t="str">
        <f t="shared" si="1790"/>
        <v>43.4758963023046-1076.52973842446i</v>
      </c>
      <c r="F3410" t="str">
        <f t="shared" si="1791"/>
        <v>0.984361851201151+0.105510763119244i</v>
      </c>
      <c r="G3410" t="str">
        <f t="shared" si="1786"/>
        <v>0.984361851201151+0.105510763119244i</v>
      </c>
      <c r="H3410" t="str">
        <f t="shared" si="1792"/>
        <v>11.5276167415188+1.56090662218415i</v>
      </c>
      <c r="I3410" t="str">
        <f t="shared" si="1793"/>
        <v>5796.23844587317i</v>
      </c>
      <c r="J3410" t="str">
        <f t="shared" si="1787"/>
        <v>-8320.15142847286+1235.98061221648i</v>
      </c>
      <c r="K3410" t="str">
        <f t="shared" si="1794"/>
        <v>0.10125481744212-0.681608923031597i</v>
      </c>
      <c r="L3410" t="str">
        <f t="shared" si="1795"/>
        <v>0.0260849149314054-0.145110324658605i</v>
      </c>
      <c r="M3410" t="str">
        <f t="shared" si="1796"/>
        <v>0.127339732373525-0.826719247690202i</v>
      </c>
      <c r="N3410" t="str">
        <f t="shared" si="1797"/>
        <v>-18.868612376018i</v>
      </c>
      <c r="O3410" t="str">
        <f t="shared" si="1798"/>
        <v>0.999818431266141-0.0190553011131748i</v>
      </c>
      <c r="P3410" t="str">
        <f t="shared" si="1799"/>
        <v>0.000181568733858994+0.0190553011131748i</v>
      </c>
      <c r="Q3410" t="str">
        <f t="shared" si="1800"/>
        <v>-0.000181568733858994+18.8495570749048i</v>
      </c>
      <c r="R3410" t="str">
        <f t="shared" si="1801"/>
        <v>0.00101091496668701-9.64225757068366E-06i</v>
      </c>
      <c r="S3410" t="str">
        <f t="shared" si="1802"/>
        <v>2.07062961602392i</v>
      </c>
      <c r="T3410" t="str">
        <f t="shared" si="1803"/>
        <v>0.0000199655440911884+0.00209323046930396i</v>
      </c>
      <c r="U3410" t="e">
        <f t="shared" si="1804"/>
        <v>#DIV/0!</v>
      </c>
      <c r="V3410" t="str">
        <f t="shared" si="1805"/>
        <v>0.0000833333333333333-0.000179714253717136i</v>
      </c>
      <c r="W3410" t="e">
        <f t="shared" si="1806"/>
        <v>#DIV/0!</v>
      </c>
      <c r="X3410" t="e">
        <f t="shared" si="1807"/>
        <v>#DIV/0!</v>
      </c>
      <c r="Y3410" t="str">
        <f t="shared" si="1808"/>
        <v>0.00096+6.30630742911001i</v>
      </c>
      <c r="Z3410" t="e">
        <f t="shared" si="1809"/>
        <v>#DIV/0!</v>
      </c>
      <c r="AA3410" t="e">
        <f t="shared" si="1810"/>
        <v>#DIV/0!</v>
      </c>
      <c r="AB3410" t="str">
        <f t="shared" si="1811"/>
        <v>0.0000113930402776033+0.00119447078117003i</v>
      </c>
      <c r="AC3410" t="str">
        <f t="shared" si="1812"/>
        <v>1.0009889427723+0.000142684743914983i</v>
      </c>
      <c r="AD3410" t="str">
        <f t="shared" si="1813"/>
        <v>0.0000115518802699536+0.00119328903832324i</v>
      </c>
      <c r="AE3410" t="e">
        <f t="shared" si="1814"/>
        <v>#DIV/0!</v>
      </c>
      <c r="AF3410" t="str">
        <f t="shared" si="1815"/>
        <v>-19.0761186565015-2.35370691493042i</v>
      </c>
      <c r="AG3410" t="e">
        <f t="shared" si="1816"/>
        <v>#DIV/0!</v>
      </c>
      <c r="AH3410" t="e">
        <f t="shared" si="1817"/>
        <v>#DIV/0!</v>
      </c>
      <c r="AI3410" t="e">
        <f t="shared" si="1818"/>
        <v>#DIV/0!</v>
      </c>
      <c r="AJ3410" t="e">
        <f t="shared" si="1819"/>
        <v>#DIV/0!</v>
      </c>
      <c r="AK3410"/>
      <c r="AL3410"/>
      <c r="AM3410"/>
      <c r="AN3410"/>
    </row>
    <row r="3411" spans="1:40" x14ac:dyDescent="0.3">
      <c r="A3411"/>
      <c r="B3411">
        <f t="shared" si="1785"/>
        <v>1477000</v>
      </c>
      <c r="C3411" s="186" t="str">
        <f t="shared" si="1788"/>
        <v>-0.000225056599798504+0.00210065031746641i</v>
      </c>
      <c r="D3411" s="158" t="str">
        <f t="shared" si="1789"/>
        <v>-7.54865843360699-0.792286711367046i</v>
      </c>
      <c r="E3411" t="str">
        <f t="shared" si="1790"/>
        <v>43.417141385579-1075.80324726637i</v>
      </c>
      <c r="F3411" t="str">
        <f t="shared" si="1791"/>
        <v>0.984382565175025+0.105442395278385i</v>
      </c>
      <c r="G3411" t="str">
        <f t="shared" si="1786"/>
        <v>0.984382565175025+0.105442395278385i</v>
      </c>
      <c r="H3411" t="str">
        <f t="shared" si="1792"/>
        <v>11.5279186886745+1.55989439782366i</v>
      </c>
      <c r="I3411" t="str">
        <f t="shared" si="1793"/>
        <v>5800.16543669015i</v>
      </c>
      <c r="J3411" t="str">
        <f t="shared" si="1787"/>
        <v>-8331.43052094807+1236.81799745511i</v>
      </c>
      <c r="K3411" t="str">
        <f t="shared" si="1794"/>
        <v>0.101120678355674-0.681167243430266i</v>
      </c>
      <c r="L3411" t="str">
        <f t="shared" si="1795"/>
        <v>0.0260507092117504-0.145018222622849i</v>
      </c>
      <c r="M3411" t="str">
        <f t="shared" si="1796"/>
        <v>0.127171387567424-0.826185466053115i</v>
      </c>
      <c r="N3411" t="str">
        <f t="shared" si="1797"/>
        <v>-18.8813959887389i</v>
      </c>
      <c r="O3411" t="str">
        <f t="shared" si="1798"/>
        <v>0.999493147882645-0.0318346876165204i</v>
      </c>
      <c r="P3411" t="str">
        <f t="shared" si="1799"/>
        <v>0.000506852117355017+0.0318346876165204i</v>
      </c>
      <c r="Q3411" t="str">
        <f t="shared" si="1800"/>
        <v>-0.000506852117355017+18.8495613011224i</v>
      </c>
      <c r="R3411" t="str">
        <f t="shared" si="1801"/>
        <v>0.00168888142572804-0.0000269347451843018i</v>
      </c>
      <c r="S3411" t="str">
        <f t="shared" si="1802"/>
        <v>2.07203248161743i</v>
      </c>
      <c r="T3411" t="str">
        <f t="shared" si="1803"/>
        <v>0.000055809666905962+0.00349941717170885i</v>
      </c>
      <c r="U3411" t="e">
        <f t="shared" si="1804"/>
        <v>#DIV/0!</v>
      </c>
      <c r="V3411" t="str">
        <f t="shared" si="1805"/>
        <v>0.0000833333333333333-0.000179592578528431i</v>
      </c>
      <c r="W3411" t="e">
        <f t="shared" si="1806"/>
        <v>#DIV/0!</v>
      </c>
      <c r="X3411" t="e">
        <f t="shared" si="1807"/>
        <v>#DIV/0!</v>
      </c>
      <c r="Y3411" t="str">
        <f t="shared" si="1808"/>
        <v>0.00096+6.31057999511889i</v>
      </c>
      <c r="Z3411" t="e">
        <f t="shared" si="1809"/>
        <v>#DIV/0!</v>
      </c>
      <c r="AA3411" t="e">
        <f t="shared" si="1810"/>
        <v>#DIV/0!</v>
      </c>
      <c r="AB3411" t="str">
        <f t="shared" si="1811"/>
        <v>0.000031846954935722+0.00199689027272797i</v>
      </c>
      <c r="AC3411" t="str">
        <f t="shared" si="1812"/>
        <v>1.00165385174208+0.000227635815496766i</v>
      </c>
      <c r="AD3411" t="str">
        <f t="shared" si="1813"/>
        <v>0.0000322474339985141+0.00199358583664811i</v>
      </c>
      <c r="AE3411" t="e">
        <f t="shared" si="1814"/>
        <v>#DIV/0!</v>
      </c>
      <c r="AF3411" t="str">
        <f t="shared" si="1815"/>
        <v>-19.0765771222815-2.35218110919071i</v>
      </c>
      <c r="AG3411" t="e">
        <f t="shared" si="1816"/>
        <v>#DIV/0!</v>
      </c>
      <c r="AH3411" t="e">
        <f t="shared" si="1817"/>
        <v>#DIV/0!</v>
      </c>
      <c r="AI3411" t="e">
        <f t="shared" si="1818"/>
        <v>#DIV/0!</v>
      </c>
      <c r="AJ3411" t="e">
        <f t="shared" si="1819"/>
        <v>#DIV/0!</v>
      </c>
      <c r="AK3411"/>
      <c r="AL3411"/>
      <c r="AM3411"/>
      <c r="AN3411"/>
    </row>
    <row r="3412" spans="1:40" x14ac:dyDescent="0.3">
      <c r="A3412"/>
      <c r="B3412">
        <f t="shared" si="1785"/>
        <v>1478000</v>
      </c>
      <c r="C3412" s="186" t="str">
        <f t="shared" si="1788"/>
        <v>-0.000224758687023061+0.00209927313106656i</v>
      </c>
      <c r="D3412" s="158" t="str">
        <f t="shared" si="1789"/>
        <v>-7.54881464372317-0.791773779292526i</v>
      </c>
      <c r="E3412" t="str">
        <f t="shared" si="1790"/>
        <v>43.3585054292468-1075.07773438381i</v>
      </c>
      <c r="F3412" t="str">
        <f t="shared" si="1791"/>
        <v>0.984403238320347+0.105374113908353i</v>
      </c>
      <c r="G3412" t="str">
        <f t="shared" si="1786"/>
        <v>0.984403238320347+0.105374113908353i</v>
      </c>
      <c r="H3412" t="str">
        <f t="shared" si="1792"/>
        <v>11.5282200406083+1.55888345536361i</v>
      </c>
      <c r="I3412" t="str">
        <f t="shared" si="1793"/>
        <v>5804.09242750714i</v>
      </c>
      <c r="J3412" t="str">
        <f t="shared" si="1787"/>
        <v>-8342.7172524971+1237.65538269374i</v>
      </c>
      <c r="K3412" t="str">
        <f t="shared" si="1794"/>
        <v>0.100986803716192-0.68072612248808i</v>
      </c>
      <c r="L3412" t="str">
        <f t="shared" si="1795"/>
        <v>0.0260165700082285-0.144926233277016i</v>
      </c>
      <c r="M3412" t="str">
        <f t="shared" si="1796"/>
        <v>0.12700337372442-0.825652355765096i</v>
      </c>
      <c r="N3412" t="str">
        <f t="shared" si="1797"/>
        <v>-18.8941796014598i</v>
      </c>
      <c r="O3412" t="str">
        <f t="shared" si="1798"/>
        <v>0.999004528799495-0.0446088717420582i</v>
      </c>
      <c r="P3412" t="str">
        <f t="shared" si="1799"/>
        <v>0.000995471200505027+0.0446088717420582i</v>
      </c>
      <c r="Q3412" t="str">
        <f t="shared" si="1800"/>
        <v>-0.000995471200505027+18.8495707297177i</v>
      </c>
      <c r="R3412" t="str">
        <f t="shared" si="1801"/>
        <v>0.00236656949301978-0.0000529363276536678i</v>
      </c>
      <c r="S3412" t="str">
        <f t="shared" si="1802"/>
        <v>2.07343534721095i</v>
      </c>
      <c r="T3412" t="str">
        <f t="shared" si="1803"/>
        <v>0.000109760052908655+0.00490692883845831i</v>
      </c>
      <c r="U3412" t="e">
        <f t="shared" si="1804"/>
        <v>#DIV/0!</v>
      </c>
      <c r="V3412" t="str">
        <f t="shared" si="1805"/>
        <v>0.0000833333333333333-0.000179471067988154i</v>
      </c>
      <c r="W3412" t="e">
        <f t="shared" si="1806"/>
        <v>#DIV/0!</v>
      </c>
      <c r="X3412" t="e">
        <f t="shared" si="1807"/>
        <v>#DIV/0!</v>
      </c>
      <c r="Y3412" t="str">
        <f t="shared" si="1808"/>
        <v>0.00096+6.31485256112777i</v>
      </c>
      <c r="Z3412" t="e">
        <f t="shared" si="1809"/>
        <v>#DIV/0!</v>
      </c>
      <c r="AA3412" t="e">
        <f t="shared" si="1810"/>
        <v>#DIV/0!</v>
      </c>
      <c r="AB3412" t="str">
        <f t="shared" si="1811"/>
        <v>0.0000626329389246182+0.00280006583544907i</v>
      </c>
      <c r="AC3412" t="str">
        <f t="shared" si="1812"/>
        <v>1.00231983554789+0.000303904774180916i</v>
      </c>
      <c r="AD3412" t="str">
        <f t="shared" si="1813"/>
        <v>0.0000633349901994137+0.00279356597399134i</v>
      </c>
      <c r="AE3412" t="e">
        <f t="shared" si="1814"/>
        <v>#DIV/0!</v>
      </c>
      <c r="AF3412" t="str">
        <f t="shared" si="1815"/>
        <v>-19.0770346843315-2.35065723465614i</v>
      </c>
      <c r="AG3412" t="e">
        <f t="shared" si="1816"/>
        <v>#DIV/0!</v>
      </c>
      <c r="AH3412" t="e">
        <f t="shared" si="1817"/>
        <v>#DIV/0!</v>
      </c>
      <c r="AI3412" t="e">
        <f t="shared" si="1818"/>
        <v>#DIV/0!</v>
      </c>
      <c r="AJ3412" t="e">
        <f t="shared" si="1819"/>
        <v>#DIV/0!</v>
      </c>
      <c r="AK3412"/>
      <c r="AL3412"/>
      <c r="AM3412"/>
      <c r="AN3412"/>
    </row>
    <row r="3413" spans="1:40" x14ac:dyDescent="0.3">
      <c r="A3413"/>
      <c r="B3413">
        <f t="shared" si="1785"/>
        <v>1479000</v>
      </c>
      <c r="C3413" s="186" t="str">
        <f t="shared" si="1788"/>
        <v>-0.000224461361079565+0.00209789772019253i</v>
      </c>
      <c r="D3413" s="158" t="str">
        <f t="shared" si="1789"/>
        <v>-7.54897054613532-0.791261495324618i</v>
      </c>
      <c r="E3413" t="str">
        <f t="shared" si="1790"/>
        <v>43.2999881125555-1074.3531978054i</v>
      </c>
      <c r="F3413" t="str">
        <f t="shared" si="1791"/>
        <v>0.984423870743526+0.105305918849491i</v>
      </c>
      <c r="G3413" t="str">
        <f t="shared" si="1786"/>
        <v>0.984423870743526+0.105305918849491i</v>
      </c>
      <c r="H3413" t="str">
        <f t="shared" si="1792"/>
        <v>11.5285207988719+1.55787379243257i</v>
      </c>
      <c r="I3413" t="str">
        <f t="shared" si="1793"/>
        <v>5808.01941832413i</v>
      </c>
      <c r="J3413" t="str">
        <f t="shared" si="1787"/>
        <v>-8354.01162311992+1238.49276793237i</v>
      </c>
      <c r="K3413" t="str">
        <f t="shared" si="1794"/>
        <v>0.100853192834147-0.680285559173512i</v>
      </c>
      <c r="L3413" t="str">
        <f t="shared" si="1795"/>
        <v>0.0259824971503978-0.144834356423103i</v>
      </c>
      <c r="M3413" t="str">
        <f t="shared" si="1796"/>
        <v>0.126835689984545-0.825119915596615i</v>
      </c>
      <c r="N3413" t="str">
        <f t="shared" si="1797"/>
        <v>-18.9069632141806i</v>
      </c>
      <c r="O3413" t="str">
        <f t="shared" si="1798"/>
        <v>0.998352653866108-0.057375765951307i</v>
      </c>
      <c r="P3413" t="str">
        <f t="shared" si="1799"/>
        <v>0.00164734613389195+0.057375765951307i</v>
      </c>
      <c r="Q3413" t="str">
        <f t="shared" si="1800"/>
        <v>-0.00164734613389195+18.8495874482293i</v>
      </c>
      <c r="R3413" t="str">
        <f t="shared" si="1801"/>
        <v>0.00304386616959329-0.0000876602970540734i</v>
      </c>
      <c r="S3413" t="str">
        <f t="shared" si="1802"/>
        <v>2.07483821280446i</v>
      </c>
      <c r="T3413" t="str">
        <f t="shared" si="1803"/>
        <v>0.000181880934073582+0.0063155298433349i</v>
      </c>
      <c r="U3413" t="e">
        <f t="shared" si="1804"/>
        <v>#DIV/0!</v>
      </c>
      <c r="V3413" t="str">
        <f t="shared" si="1805"/>
        <v>0.0000833333333333333-0.000179349721762334i</v>
      </c>
      <c r="W3413" t="e">
        <f t="shared" si="1806"/>
        <v>#DIV/0!</v>
      </c>
      <c r="X3413" t="e">
        <f t="shared" si="1807"/>
        <v>#DIV/0!</v>
      </c>
      <c r="Y3413" t="str">
        <f t="shared" si="1808"/>
        <v>0.00096+6.31912512713665i</v>
      </c>
      <c r="Z3413" t="e">
        <f t="shared" si="1809"/>
        <v>#DIV/0!</v>
      </c>
      <c r="AA3413" t="e">
        <f t="shared" si="1810"/>
        <v>#DIV/0!</v>
      </c>
      <c r="AB3413" t="str">
        <f t="shared" si="1811"/>
        <v>0.00010378764526347+0.00360386301274283i</v>
      </c>
      <c r="AC3413" t="str">
        <f t="shared" si="1812"/>
        <v>1.0029867831225+0.000371461198731252i</v>
      </c>
      <c r="AD3413" t="str">
        <f t="shared" si="1813"/>
        <v>0.000104809296994339+0.0035930922927382i</v>
      </c>
      <c r="AE3413" t="e">
        <f t="shared" si="1814"/>
        <v>#DIV/0!</v>
      </c>
      <c r="AF3413" t="str">
        <f t="shared" si="1815"/>
        <v>-19.0774913450072-2.34913528775719i</v>
      </c>
      <c r="AG3413" t="e">
        <f t="shared" si="1816"/>
        <v>#DIV/0!</v>
      </c>
      <c r="AH3413" t="e">
        <f t="shared" si="1817"/>
        <v>#DIV/0!</v>
      </c>
      <c r="AI3413" t="e">
        <f t="shared" si="1818"/>
        <v>#DIV/0!</v>
      </c>
      <c r="AJ3413" t="e">
        <f t="shared" si="1819"/>
        <v>#DIV/0!</v>
      </c>
      <c r="AK3413"/>
      <c r="AL3413"/>
      <c r="AM3413"/>
      <c r="AN3413"/>
    </row>
    <row r="3414" spans="1:40" x14ac:dyDescent="0.3">
      <c r="A3414"/>
      <c r="B3414">
        <f t="shared" si="1785"/>
        <v>1480000</v>
      </c>
      <c r="C3414" s="186" t="str">
        <f t="shared" si="1788"/>
        <v>-0.000224164620439227+0.00209652408147131i</v>
      </c>
      <c r="D3414" s="158" t="str">
        <f t="shared" si="1789"/>
        <v>-7.54912614164525-0.790749858268112i</v>
      </c>
      <c r="E3414" t="str">
        <f t="shared" si="1790"/>
        <v>43.2415891158316-1073.629635565i</v>
      </c>
      <c r="F3414" t="str">
        <f t="shared" si="1791"/>
        <v>0.98444446255068+0.105237809942529i</v>
      </c>
      <c r="G3414" t="str">
        <f t="shared" si="1786"/>
        <v>0.98444446255068+0.105237809942529i</v>
      </c>
      <c r="H3414" t="str">
        <f t="shared" si="1792"/>
        <v>11.5288209650123+1.55686540666485i</v>
      </c>
      <c r="I3414" t="str">
        <f t="shared" si="1793"/>
        <v>5811.94640914112i</v>
      </c>
      <c r="J3414" t="str">
        <f t="shared" si="1787"/>
        <v>-8365.31363281655+1239.33015317099i</v>
      </c>
      <c r="K3414" t="str">
        <f t="shared" si="1794"/>
        <v>0.100719845022245-0.67984555245749i</v>
      </c>
      <c r="L3414" t="str">
        <f t="shared" si="1795"/>
        <v>0.0259484904683558-0.144742591863545i</v>
      </c>
      <c r="M3414" t="str">
        <f t="shared" si="1796"/>
        <v>0.126668335490601-0.824588144321035i</v>
      </c>
      <c r="N3414" t="str">
        <f t="shared" si="1797"/>
        <v>-18.9197468269015i</v>
      </c>
      <c r="O3414" t="str">
        <f t="shared" si="1798"/>
        <v>0.997537629610917-0.0701332838974014i</v>
      </c>
      <c r="P3414" t="str">
        <f t="shared" si="1799"/>
        <v>0.00246237038908304+0.0701332838974014i</v>
      </c>
      <c r="Q3414" t="str">
        <f t="shared" si="1800"/>
        <v>-0.00246237038908304+18.8496135430041i</v>
      </c>
      <c r="R3414" t="str">
        <f t="shared" si="1801"/>
        <v>0.00372065776707942-0.000131118445529824i</v>
      </c>
      <c r="S3414" t="str">
        <f t="shared" si="1802"/>
        <v>2.07624107839798i</v>
      </c>
      <c r="T3414" t="str">
        <f t="shared" si="1803"/>
        <v>0.000272233502744709+0.0077249824946708i</v>
      </c>
      <c r="U3414" t="e">
        <f t="shared" si="1804"/>
        <v>#DIV/0!</v>
      </c>
      <c r="V3414" t="str">
        <f t="shared" si="1805"/>
        <v>0.0000833333333333333-0.0001792285395179i</v>
      </c>
      <c r="W3414" t="e">
        <f t="shared" si="1806"/>
        <v>#DIV/0!</v>
      </c>
      <c r="X3414" t="e">
        <f t="shared" si="1807"/>
        <v>#DIV/0!</v>
      </c>
      <c r="Y3414" t="str">
        <f t="shared" si="1808"/>
        <v>0.00096+6.32339769314554i</v>
      </c>
      <c r="Z3414" t="e">
        <f t="shared" si="1809"/>
        <v>#DIV/0!</v>
      </c>
      <c r="AA3414" t="e">
        <f t="shared" si="1810"/>
        <v>#DIV/0!</v>
      </c>
      <c r="AB3414" t="str">
        <f t="shared" si="1811"/>
        <v>0.000155345992451683+0.00440814616940029i</v>
      </c>
      <c r="AC3414" t="str">
        <f t="shared" si="1812"/>
        <v>1.00365458248801+0.000430276074233761i</v>
      </c>
      <c r="AD3414" t="str">
        <f t="shared" si="1813"/>
        <v>0.000156663238175947+0.00439202773331616i</v>
      </c>
      <c r="AE3414" t="e">
        <f t="shared" si="1814"/>
        <v>#DIV/0!</v>
      </c>
      <c r="AF3414" t="str">
        <f t="shared" si="1815"/>
        <v>-19.0779471066576-2.34761526493296i</v>
      </c>
      <c r="AG3414" t="e">
        <f t="shared" si="1816"/>
        <v>#DIV/0!</v>
      </c>
      <c r="AH3414" t="e">
        <f t="shared" si="1817"/>
        <v>#DIV/0!</v>
      </c>
      <c r="AI3414" t="e">
        <f t="shared" si="1818"/>
        <v>#DIV/0!</v>
      </c>
      <c r="AJ3414" t="e">
        <f t="shared" si="1819"/>
        <v>#DIV/0!</v>
      </c>
      <c r="AK3414"/>
      <c r="AL3414"/>
      <c r="AM3414"/>
      <c r="AN3414"/>
    </row>
    <row r="3415" spans="1:40" x14ac:dyDescent="0.3">
      <c r="A3415"/>
      <c r="B3415">
        <f t="shared" si="1785"/>
        <v>1481000</v>
      </c>
      <c r="C3415" s="186" t="str">
        <f t="shared" si="1788"/>
        <v>-0.000223868463578183+0.00209515221153814i</v>
      </c>
      <c r="D3415" s="158" t="str">
        <f t="shared" si="1789"/>
        <v>-7.5492814310518-0.790238866930571i</v>
      </c>
      <c r="E3415" t="str">
        <f t="shared" si="1790"/>
        <v>43.1833081204775-1072.90704570178i</v>
      </c>
      <c r="F3415" t="str">
        <f t="shared" si="1791"/>
        <v>0.984465013847526+0.105169787028569i</v>
      </c>
      <c r="G3415" t="str">
        <f t="shared" si="1786"/>
        <v>0.984465013847526+0.105169787028569i</v>
      </c>
      <c r="H3415" t="str">
        <f t="shared" si="1792"/>
        <v>11.5291205405711+1.55585829570028i</v>
      </c>
      <c r="I3415" t="str">
        <f t="shared" si="1793"/>
        <v>5815.8733999581i</v>
      </c>
      <c r="J3415" t="str">
        <f t="shared" si="1787"/>
        <v>-8376.62328158699+1240.16753840963i</v>
      </c>
      <c r="K3415" t="str">
        <f t="shared" si="1794"/>
        <v>0.100586759595412-0.679406101313398i</v>
      </c>
      <c r="L3415" t="str">
        <f t="shared" si="1795"/>
        <v>0.0259145497927368-0.144650939401214i</v>
      </c>
      <c r="M3415" t="str">
        <f t="shared" si="1796"/>
        <v>0.126501309388149-0.824057040714612i</v>
      </c>
      <c r="N3415" t="str">
        <f t="shared" si="1797"/>
        <v>-18.9325304396224i</v>
      </c>
      <c r="O3415" t="str">
        <f t="shared" si="1798"/>
        <v>0.99655958922399-0.0828793407654332i</v>
      </c>
      <c r="P3415" t="str">
        <f t="shared" si="1799"/>
        <v>0.00344041077600998+0.0828793407654332i</v>
      </c>
      <c r="Q3415" t="str">
        <f t="shared" si="1800"/>
        <v>-0.00344041077600998+18.849651098857i</v>
      </c>
      <c r="R3415" t="str">
        <f t="shared" si="1801"/>
        <v>0.00439682992704152-0.000183321041803304i</v>
      </c>
      <c r="S3415" t="str">
        <f t="shared" si="1802"/>
        <v>2.07764394399149i</v>
      </c>
      <c r="T3415" t="str">
        <f t="shared" si="1803"/>
        <v>0.000380875852308845+0.00913504707067836i</v>
      </c>
      <c r="U3415" t="e">
        <f t="shared" si="1804"/>
        <v>#DIV/0!</v>
      </c>
      <c r="V3415" t="str">
        <f t="shared" si="1805"/>
        <v>0.0000833333333333333-0.000179107520922682i</v>
      </c>
      <c r="W3415" t="e">
        <f t="shared" si="1806"/>
        <v>#DIV/0!</v>
      </c>
      <c r="X3415" t="e">
        <f t="shared" si="1807"/>
        <v>#DIV/0!</v>
      </c>
      <c r="Y3415" t="str">
        <f t="shared" si="1808"/>
        <v>0.00096+6.32767025915442i</v>
      </c>
      <c r="Z3415" t="e">
        <f t="shared" si="1809"/>
        <v>#DIV/0!</v>
      </c>
      <c r="AA3415" t="e">
        <f t="shared" si="1810"/>
        <v>#DIV/0!</v>
      </c>
      <c r="AB3415" t="str">
        <f t="shared" si="1811"/>
        <v>0.000217341130614932+0.00521277851175483i</v>
      </c>
      <c r="AC3415" t="str">
        <f t="shared" si="1812"/>
        <v>1.0043231207719+0.000480321818367284i</v>
      </c>
      <c r="AD3415" t="str">
        <f t="shared" si="1813"/>
        <v>0.000218887835353478+0.00519023536085219i</v>
      </c>
      <c r="AE3415" t="e">
        <f t="shared" si="1814"/>
        <v>#DIV/0!</v>
      </c>
      <c r="AF3415" t="str">
        <f t="shared" si="1815"/>
        <v>-19.0784019716229-2.34609716263085i</v>
      </c>
      <c r="AG3415" t="e">
        <f t="shared" si="1816"/>
        <v>#DIV/0!</v>
      </c>
      <c r="AH3415" t="e">
        <f t="shared" si="1817"/>
        <v>#DIV/0!</v>
      </c>
      <c r="AI3415" t="e">
        <f t="shared" si="1818"/>
        <v>#DIV/0!</v>
      </c>
      <c r="AJ3415" t="e">
        <f t="shared" si="1819"/>
        <v>#DIV/0!</v>
      </c>
      <c r="AK3415"/>
      <c r="AL3415"/>
      <c r="AM3415"/>
      <c r="AN3415"/>
    </row>
    <row r="3416" spans="1:40" x14ac:dyDescent="0.3">
      <c r="A3416"/>
      <c r="B3416">
        <f t="shared" si="1785"/>
        <v>1482000</v>
      </c>
      <c r="C3416" s="186" t="str">
        <f t="shared" si="1788"/>
        <v>-0.0002235728889775+0.00209378210703673i</v>
      </c>
      <c r="D3416" s="158" t="str">
        <f t="shared" si="1789"/>
        <v>-7.54943641515154-0.78972852012246i</v>
      </c>
      <c r="E3416" t="str">
        <f t="shared" si="1790"/>
        <v>43.1251448089656-1072.18542626012i</v>
      </c>
      <c r="F3416" t="str">
        <f t="shared" si="1791"/>
        <v>0.984485524739484+0.105101849949097i</v>
      </c>
      <c r="G3416" t="str">
        <f t="shared" si="1786"/>
        <v>0.984485524739484+0.105101849949097i</v>
      </c>
      <c r="H3416" t="str">
        <f t="shared" si="1792"/>
        <v>11.5294195270853+1.55485245718444i</v>
      </c>
      <c r="I3416" t="str">
        <f t="shared" si="1793"/>
        <v>5819.80039077509i</v>
      </c>
      <c r="J3416" t="str">
        <f t="shared" si="1787"/>
        <v>-8387.94056943124+1241.00492364826i</v>
      </c>
      <c r="K3416" t="str">
        <f t="shared" si="1794"/>
        <v>0.100453935870782-0.678967204717066i</v>
      </c>
      <c r="L3416" t="str">
        <f t="shared" si="1795"/>
        <v>0.0258806749547107-0.144559398839419i</v>
      </c>
      <c r="M3416" t="str">
        <f t="shared" si="1796"/>
        <v>0.126334610825493-0.823526603556485i</v>
      </c>
      <c r="N3416" t="str">
        <f t="shared" si="1797"/>
        <v>-18.9453140523433i</v>
      </c>
      <c r="O3416" t="str">
        <f t="shared" si="1798"/>
        <v>0.995418692535249-0.0956118536135355i</v>
      </c>
      <c r="P3416" t="str">
        <f t="shared" si="1799"/>
        <v>0.00458130746475105+0.0956118536135355i</v>
      </c>
      <c r="Q3416" t="str">
        <f t="shared" si="1800"/>
        <v>-0.00458130746475105+18.8497021987298i</v>
      </c>
      <c r="R3416" t="str">
        <f t="shared" si="1801"/>
        <v>0.00507226764106729-0.000244276807867477i</v>
      </c>
      <c r="S3416" t="str">
        <f t="shared" si="1802"/>
        <v>2.079046809585i</v>
      </c>
      <c r="T3416" t="str">
        <f t="shared" si="1803"/>
        <v>0.000507862918052486+0.0105454818565222i</v>
      </c>
      <c r="U3416" t="e">
        <f t="shared" si="1804"/>
        <v>#DIV/0!</v>
      </c>
      <c r="V3416" t="str">
        <f t="shared" si="1805"/>
        <v>0.0000833333333333333-0.000178986665645406i</v>
      </c>
      <c r="W3416" t="e">
        <f t="shared" si="1806"/>
        <v>#DIV/0!</v>
      </c>
      <c r="X3416" t="e">
        <f t="shared" si="1807"/>
        <v>#DIV/0!</v>
      </c>
      <c r="Y3416" t="str">
        <f t="shared" si="1808"/>
        <v>0.00096+6.3319428251633i</v>
      </c>
      <c r="Z3416" t="e">
        <f t="shared" si="1809"/>
        <v>#DIV/0!</v>
      </c>
      <c r="AA3416" t="e">
        <f t="shared" si="1810"/>
        <v>#DIV/0!</v>
      </c>
      <c r="AB3416" t="str">
        <f t="shared" si="1811"/>
        <v>0.000289804407755998+0.00601762210883685i</v>
      </c>
      <c r="AC3416" t="str">
        <f t="shared" si="1812"/>
        <v>1.00499228422385+0.00052157230759979i</v>
      </c>
      <c r="AD3416" t="str">
        <f t="shared" si="1813"/>
        <v>0.000291472250516818+0.00598757839183791i</v>
      </c>
      <c r="AE3416" t="e">
        <f t="shared" si="1814"/>
        <v>#DIV/0!</v>
      </c>
      <c r="AF3416" t="str">
        <f t="shared" si="1815"/>
        <v>-19.0788559422368-2.3445809773069i</v>
      </c>
      <c r="AG3416" t="e">
        <f t="shared" si="1816"/>
        <v>#DIV/0!</v>
      </c>
      <c r="AH3416" t="e">
        <f t="shared" si="1817"/>
        <v>#DIV/0!</v>
      </c>
      <c r="AI3416" t="e">
        <f t="shared" si="1818"/>
        <v>#DIV/0!</v>
      </c>
      <c r="AJ3416" t="e">
        <f t="shared" si="1819"/>
        <v>#DIV/0!</v>
      </c>
      <c r="AK3416"/>
      <c r="AL3416"/>
      <c r="AM3416"/>
      <c r="AN3416"/>
    </row>
    <row r="3417" spans="1:40" x14ac:dyDescent="0.3">
      <c r="A3417"/>
      <c r="B3417">
        <f t="shared" ref="B3417:B3480" si="1820">B3416+1000</f>
        <v>1483000</v>
      </c>
      <c r="C3417" s="186" t="str">
        <f t="shared" si="1788"/>
        <v>-0.000223277895123141+0.00209241376461907i</v>
      </c>
      <c r="D3417" s="158" t="str">
        <f t="shared" si="1789"/>
        <v>-7.54959109473839-0.789218816657078i</v>
      </c>
      <c r="E3417" t="str">
        <f t="shared" si="1790"/>
        <v>43.0670988648361-1071.46477528965i</v>
      </c>
      <c r="F3417" t="str">
        <f t="shared" si="1791"/>
        <v>0.984505995331623+0.105033998545977i</v>
      </c>
      <c r="G3417" t="str">
        <f t="shared" si="1786"/>
        <v>0.984505995331623+0.105033998545977i</v>
      </c>
      <c r="H3417" t="str">
        <f t="shared" si="1792"/>
        <v>11.529717926087+1.55384788876854i</v>
      </c>
      <c r="I3417" t="str">
        <f t="shared" si="1793"/>
        <v>5823.72738159208i</v>
      </c>
      <c r="J3417" t="str">
        <f t="shared" si="1787"/>
        <v>-8399.26549634929+1241.84230888689i</v>
      </c>
      <c r="K3417" t="str">
        <f t="shared" si="1794"/>
        <v>0.100321373167696-0.678528861646762i</v>
      </c>
      <c r="L3417" t="str">
        <f t="shared" si="1795"/>
        <v>0.0258468657859805-0.144467969981903i</v>
      </c>
      <c r="M3417" t="str">
        <f t="shared" si="1796"/>
        <v>0.126168238953677-0.822996831628665i</v>
      </c>
      <c r="N3417" t="str">
        <f t="shared" si="1797"/>
        <v>-18.9580976650642i</v>
      </c>
      <c r="O3417" t="str">
        <f t="shared" si="1798"/>
        <v>0.994115125988351-0.108328741713199i</v>
      </c>
      <c r="P3417" t="str">
        <f t="shared" si="1799"/>
        <v>0.00588487401164905+0.108328741713199i</v>
      </c>
      <c r="Q3417" t="str">
        <f t="shared" si="1800"/>
        <v>-0.00588487401164905+18.849768923351i</v>
      </c>
      <c r="R3417" t="str">
        <f t="shared" si="1801"/>
        <v>0.00574685527154507-0.000313992895878592i</v>
      </c>
      <c r="S3417" t="str">
        <f t="shared" si="1802"/>
        <v>2.0804496751785i</v>
      </c>
      <c r="T3417" t="str">
        <f t="shared" si="1803"/>
        <v>0.000653246418238973+0.0119560431829838i</v>
      </c>
      <c r="U3417" t="e">
        <f t="shared" si="1804"/>
        <v>#DIV/0!</v>
      </c>
      <c r="V3417" t="str">
        <f t="shared" si="1805"/>
        <v>0.0000833333333333333-0.000178865973355693i</v>
      </c>
      <c r="W3417" t="e">
        <f t="shared" si="1806"/>
        <v>#DIV/0!</v>
      </c>
      <c r="X3417" t="e">
        <f t="shared" si="1807"/>
        <v>#DIV/0!</v>
      </c>
      <c r="Y3417" t="str">
        <f t="shared" si="1808"/>
        <v>0.00096+6.33621539117218i</v>
      </c>
      <c r="Z3417" t="e">
        <f t="shared" si="1809"/>
        <v>#DIV/0!</v>
      </c>
      <c r="AA3417" t="e">
        <f t="shared" si="1810"/>
        <v>#DIV/0!</v>
      </c>
      <c r="AB3417" t="str">
        <f t="shared" si="1811"/>
        <v>0.000372765336131329+0.00682253791443711i</v>
      </c>
      <c r="AC3417" t="str">
        <f t="shared" si="1812"/>
        <v>1.00566195823325+0.000554002903282144i</v>
      </c>
      <c r="AD3417" t="str">
        <f t="shared" si="1813"/>
        <v>0.000374403789013468+0.00678392022070367i</v>
      </c>
      <c r="AE3417" t="e">
        <f t="shared" si="1814"/>
        <v>#DIV/0!</v>
      </c>
      <c r="AF3417" t="str">
        <f t="shared" si="1815"/>
        <v>-19.0793090208254-2.34306670542562i</v>
      </c>
      <c r="AG3417" t="e">
        <f t="shared" si="1816"/>
        <v>#DIV/0!</v>
      </c>
      <c r="AH3417" t="e">
        <f t="shared" si="1817"/>
        <v>#DIV/0!</v>
      </c>
      <c r="AI3417" t="e">
        <f t="shared" si="1818"/>
        <v>#DIV/0!</v>
      </c>
      <c r="AJ3417" t="e">
        <f t="shared" si="1819"/>
        <v>#DIV/0!</v>
      </c>
      <c r="AK3417"/>
      <c r="AL3417"/>
      <c r="AM3417"/>
      <c r="AN3417"/>
    </row>
    <row r="3418" spans="1:40" x14ac:dyDescent="0.3">
      <c r="A3418"/>
      <c r="B3418">
        <f t="shared" si="1820"/>
        <v>1484000</v>
      </c>
      <c r="C3418" s="186" t="str">
        <f t="shared" si="1788"/>
        <v>-0.000222983480505933+0.0020910471809454i</v>
      </c>
      <c r="D3418" s="158" t="str">
        <f t="shared" si="1789"/>
        <v>-7.54974547060351-0.788709755350462i</v>
      </c>
      <c r="E3418" t="str">
        <f t="shared" si="1790"/>
        <v>43.0091699726917-1070.74509084521i</v>
      </c>
      <c r="F3418" t="str">
        <f t="shared" si="1791"/>
        <v>0.984526425728647+0.10496623266144i</v>
      </c>
      <c r="G3418" t="str">
        <f t="shared" si="1786"/>
        <v>0.984526425728647+0.10496623266144i</v>
      </c>
      <c r="H3418" t="str">
        <f t="shared" si="1792"/>
        <v>11.5300157391027+1.55284458810924i</v>
      </c>
      <c r="I3418" t="str">
        <f t="shared" si="1793"/>
        <v>5827.65437240907i</v>
      </c>
      <c r="J3418" t="str">
        <f t="shared" si="1787"/>
        <v>-8410.59806234115+1242.67969412551i</v>
      </c>
      <c r="K3418" t="str">
        <f t="shared" si="1794"/>
        <v>0.100189070807687-0.678091071083183i</v>
      </c>
      <c r="L3418" t="str">
        <f t="shared" si="1795"/>
        <v>0.0258131221187804-0.144376652632843i</v>
      </c>
      <c r="M3418" t="str">
        <f t="shared" si="1796"/>
        <v>0.126002192926467-0.822467723716026i</v>
      </c>
      <c r="N3418" t="str">
        <f t="shared" si="1797"/>
        <v>-18.970881277785i</v>
      </c>
      <c r="O3418" t="str">
        <f t="shared" si="1798"/>
        <v>0.992649102610237-0.121027926889176i</v>
      </c>
      <c r="P3418" t="str">
        <f t="shared" si="1799"/>
        <v>0.00735089738976302+0.121027926889176i</v>
      </c>
      <c r="Q3418" t="str">
        <f t="shared" si="1800"/>
        <v>-0.00735089738976302+18.8498533508958i</v>
      </c>
      <c r="R3418" t="str">
        <f t="shared" si="1801"/>
        <v>0.00642047657314861-0.000392474865269657i</v>
      </c>
      <c r="S3418" t="str">
        <f t="shared" si="1802"/>
        <v>2.08185254077202i</v>
      </c>
      <c r="T3418" t="str">
        <f t="shared" si="1803"/>
        <v>0.000817074795450792+0.0133664854667767i</v>
      </c>
      <c r="U3418" t="e">
        <f t="shared" si="1804"/>
        <v>#DIV/0!</v>
      </c>
      <c r="V3418" t="str">
        <f t="shared" si="1805"/>
        <v>0.0000833333333333333-0.000178745443724051i</v>
      </c>
      <c r="W3418" t="e">
        <f t="shared" si="1806"/>
        <v>#DIV/0!</v>
      </c>
      <c r="X3418" t="e">
        <f t="shared" si="1807"/>
        <v>#DIV/0!</v>
      </c>
      <c r="Y3418" t="str">
        <f t="shared" si="1808"/>
        <v>0.00096+6.34048795718106i</v>
      </c>
      <c r="Z3418" t="e">
        <f t="shared" si="1809"/>
        <v>#DIV/0!</v>
      </c>
      <c r="AA3418" t="e">
        <f t="shared" si="1810"/>
        <v>#DIV/0!</v>
      </c>
      <c r="AB3418" t="str">
        <f t="shared" si="1811"/>
        <v>0.000466251558778895+0.00762738579011205i</v>
      </c>
      <c r="AC3418" t="str">
        <f t="shared" si="1812"/>
        <v>1.00633202734756+0.000577590477622365i</v>
      </c>
      <c r="AD3418" t="str">
        <f t="shared" si="1813"/>
        <v>0.000467667902936832+0.00757912444631996i</v>
      </c>
      <c r="AE3418" t="e">
        <f t="shared" si="1814"/>
        <v>#DIV/0!</v>
      </c>
      <c r="AF3418" t="str">
        <f t="shared" si="1815"/>
        <v>-19.0797612097062-2.3415543434597i</v>
      </c>
      <c r="AG3418" t="e">
        <f t="shared" si="1816"/>
        <v>#DIV/0!</v>
      </c>
      <c r="AH3418" t="e">
        <f t="shared" si="1817"/>
        <v>#DIV/0!</v>
      </c>
      <c r="AI3418" t="e">
        <f t="shared" si="1818"/>
        <v>#DIV/0!</v>
      </c>
      <c r="AJ3418" t="e">
        <f t="shared" si="1819"/>
        <v>#DIV/0!</v>
      </c>
      <c r="AK3418"/>
      <c r="AL3418"/>
      <c r="AM3418"/>
      <c r="AN3418"/>
    </row>
    <row r="3419" spans="1:40" x14ac:dyDescent="0.3">
      <c r="A3419"/>
      <c r="B3419">
        <f t="shared" si="1820"/>
        <v>1485000</v>
      </c>
      <c r="C3419" s="186" t="str">
        <f t="shared" si="1788"/>
        <v>-0.000222689643621592+0.00208968235268434i</v>
      </c>
      <c r="D3419" s="158" t="str">
        <f t="shared" si="1789"/>
        <v>-7.5498995435358-0.788201335021569i</v>
      </c>
      <c r="E3419" t="str">
        <f t="shared" si="1790"/>
        <v>42.951357818192-1070.02637098686i</v>
      </c>
      <c r="F3419" t="str">
        <f t="shared" si="1791"/>
        <v>0.98454681603496+0.104898552138106i</v>
      </c>
      <c r="G3419" t="str">
        <f t="shared" si="1786"/>
        <v>0.98454681603496+0.104898552138106i</v>
      </c>
      <c r="H3419" t="str">
        <f t="shared" si="1792"/>
        <v>11.5303129676547+1.55184255286899i</v>
      </c>
      <c r="I3419" t="str">
        <f t="shared" si="1793"/>
        <v>5831.58136322605i</v>
      </c>
      <c r="J3419" t="str">
        <f t="shared" si="1787"/>
        <v>-8421.93826740681+1243.51707936414i</v>
      </c>
      <c r="K3419" t="str">
        <f t="shared" si="1794"/>
        <v>0.100057028114477-0.677653832009453i</v>
      </c>
      <c r="L3419" t="str">
        <f t="shared" si="1795"/>
        <v>0.025779443785874-0.144285446596851i</v>
      </c>
      <c r="M3419" t="str">
        <f t="shared" si="1796"/>
        <v>0.125836471900351-0.821939278606304i</v>
      </c>
      <c r="N3419" t="str">
        <f t="shared" si="1797"/>
        <v>-18.9836648905059i</v>
      </c>
      <c r="O3419" t="str">
        <f t="shared" si="1798"/>
        <v>0.991020861976266-0.13370733385951i</v>
      </c>
      <c r="P3419" t="str">
        <f t="shared" si="1799"/>
        <v>0.00897913802373396+0.13370733385951i</v>
      </c>
      <c r="Q3419" t="str">
        <f t="shared" si="1800"/>
        <v>-0.00897913802373396+18.8499575566464i</v>
      </c>
      <c r="R3419" t="str">
        <f t="shared" si="1801"/>
        <v>0.00709301471506349-0.000479726660109982i</v>
      </c>
      <c r="S3419" t="str">
        <f t="shared" si="1802"/>
        <v>2.08325540636553i</v>
      </c>
      <c r="T3419" t="str">
        <f t="shared" si="1803"/>
        <v>0.000999393158251799+0.0147765612525863i</v>
      </c>
      <c r="U3419" t="e">
        <f t="shared" si="1804"/>
        <v>#DIV/0!</v>
      </c>
      <c r="V3419" t="str">
        <f t="shared" si="1805"/>
        <v>0.0000833333333333333-0.00017862507642188i</v>
      </c>
      <c r="W3419" t="e">
        <f t="shared" si="1806"/>
        <v>#DIV/0!</v>
      </c>
      <c r="X3419" t="e">
        <f t="shared" si="1807"/>
        <v>#DIV/0!</v>
      </c>
      <c r="Y3419" t="str">
        <f t="shared" si="1808"/>
        <v>0.00096+6.34476052318995i</v>
      </c>
      <c r="Z3419" t="e">
        <f t="shared" si="1809"/>
        <v>#DIV/0!</v>
      </c>
      <c r="AA3419" t="e">
        <f t="shared" si="1810"/>
        <v>#DIV/0!</v>
      </c>
      <c r="AB3419" t="str">
        <f t="shared" si="1811"/>
        <v>0.000570288816228608+0.00843202452917311i</v>
      </c>
      <c r="AC3419" t="str">
        <f t="shared" si="1812"/>
        <v>1.0070023752913+0.000592313439520177i</v>
      </c>
      <c r="AD3419" t="str">
        <f t="shared" si="1813"/>
        <v>0.00057124819492943+0.0083730548984563i</v>
      </c>
      <c r="AE3419" t="e">
        <f t="shared" si="1814"/>
        <v>#DIV/0!</v>
      </c>
      <c r="AF3419" t="str">
        <f t="shared" si="1815"/>
        <v>-19.0802125111905-2.34004388789056i</v>
      </c>
      <c r="AG3419" t="e">
        <f t="shared" si="1816"/>
        <v>#DIV/0!</v>
      </c>
      <c r="AH3419" t="e">
        <f t="shared" si="1817"/>
        <v>#DIV/0!</v>
      </c>
      <c r="AI3419" t="e">
        <f t="shared" si="1818"/>
        <v>#DIV/0!</v>
      </c>
      <c r="AJ3419" t="e">
        <f t="shared" si="1819"/>
        <v>#DIV/0!</v>
      </c>
      <c r="AK3419"/>
      <c r="AL3419"/>
      <c r="AM3419"/>
      <c r="AN3419"/>
    </row>
    <row r="3420" spans="1:40" x14ac:dyDescent="0.3">
      <c r="A3420"/>
      <c r="B3420">
        <f t="shared" si="1820"/>
        <v>1486000</v>
      </c>
      <c r="C3420" s="186" t="str">
        <f t="shared" si="1788"/>
        <v>-0.000222396382970657+0.00208831927651271i</v>
      </c>
      <c r="D3420" s="158" t="str">
        <f t="shared" si="1789"/>
        <v>-7.55005331432143-0.787693554492079i</v>
      </c>
      <c r="E3420" t="str">
        <f t="shared" si="1790"/>
        <v>42.8936620880518-1069.30861377979i</v>
      </c>
      <c r="F3420" t="str">
        <f t="shared" si="1791"/>
        <v>0.984567166354606+0.104830956818958i</v>
      </c>
      <c r="G3420" t="str">
        <f t="shared" si="1786"/>
        <v>0.984567166354606+0.104830956818958i</v>
      </c>
      <c r="H3420" t="str">
        <f t="shared" si="1792"/>
        <v>11.5306096132601+1.55084178071567i</v>
      </c>
      <c r="I3420" t="str">
        <f t="shared" si="1793"/>
        <v>5835.50835404304i</v>
      </c>
      <c r="J3420" t="str">
        <f t="shared" si="1787"/>
        <v>-8433.28611154628+1244.35446460277i</v>
      </c>
      <c r="K3420" t="str">
        <f t="shared" si="1794"/>
        <v>0.0999252444139646-0.677217143411115i</v>
      </c>
      <c r="L3420" t="str">
        <f t="shared" si="1795"/>
        <v>0.025745830620552-0.144194351678968i</v>
      </c>
      <c r="M3420" t="str">
        <f t="shared" si="1796"/>
        <v>0.125671075034517-0.821411495090083i</v>
      </c>
      <c r="N3420" t="str">
        <f t="shared" si="1797"/>
        <v>-18.9964485032268i</v>
      </c>
      <c r="O3420" t="str">
        <f t="shared" si="1798"/>
        <v>0.989230670171138-0.146364890574075i</v>
      </c>
      <c r="P3420" t="str">
        <f t="shared" si="1799"/>
        <v>0.010769329828862+0.146364890574075i</v>
      </c>
      <c r="Q3420" t="str">
        <f t="shared" si="1800"/>
        <v>-0.010769329828862+18.8500836126527i</v>
      </c>
      <c r="R3420" t="str">
        <f t="shared" si="1801"/>
        <v>0.00776435230387346-0.000575750586721276i</v>
      </c>
      <c r="S3420" t="str">
        <f t="shared" si="1802"/>
        <v>2.08465827195905i</v>
      </c>
      <c r="T3420" t="str">
        <f t="shared" si="1803"/>
        <v>0.00120024322319378+0.0161860212566741i</v>
      </c>
      <c r="U3420" t="e">
        <f t="shared" si="1804"/>
        <v>#DIV/0!</v>
      </c>
      <c r="V3420" t="str">
        <f t="shared" si="1805"/>
        <v>0.0000833333333333333-0.000178504871121462i</v>
      </c>
      <c r="W3420" t="e">
        <f t="shared" si="1806"/>
        <v>#DIV/0!</v>
      </c>
      <c r="X3420" t="e">
        <f t="shared" si="1807"/>
        <v>#DIV/0!</v>
      </c>
      <c r="Y3420" t="str">
        <f t="shared" si="1808"/>
        <v>0.00096+6.34903308919883i</v>
      </c>
      <c r="Z3420" t="e">
        <f t="shared" si="1809"/>
        <v>#DIV/0!</v>
      </c>
      <c r="AA3420" t="e">
        <f t="shared" si="1810"/>
        <v>#DIV/0!</v>
      </c>
      <c r="AB3420" t="str">
        <f t="shared" si="1811"/>
        <v>0.000684900913409227+0.00923631188156889i</v>
      </c>
      <c r="AC3420" t="str">
        <f t="shared" si="1812"/>
        <v>1.00767288498584+0.000598151760238808i</v>
      </c>
      <c r="AD3420" t="str">
        <f t="shared" si="1813"/>
        <v>0.000685126422386574+0.00916557566409375i</v>
      </c>
      <c r="AE3420" t="e">
        <f t="shared" si="1814"/>
        <v>#DIV/0!</v>
      </c>
      <c r="AF3420" t="str">
        <f t="shared" si="1815"/>
        <v>-19.0806629275815-2.33853533520775i</v>
      </c>
      <c r="AG3420" t="e">
        <f t="shared" si="1816"/>
        <v>#DIV/0!</v>
      </c>
      <c r="AH3420" t="e">
        <f t="shared" si="1817"/>
        <v>#DIV/0!</v>
      </c>
      <c r="AI3420" t="e">
        <f t="shared" si="1818"/>
        <v>#DIV/0!</v>
      </c>
      <c r="AJ3420" t="e">
        <f t="shared" si="1819"/>
        <v>#DIV/0!</v>
      </c>
      <c r="AK3420"/>
      <c r="AL3420"/>
      <c r="AM3420"/>
      <c r="AN3420"/>
    </row>
    <row r="3421" spans="1:40" x14ac:dyDescent="0.3">
      <c r="A3421"/>
      <c r="B3421">
        <f t="shared" si="1820"/>
        <v>1487000</v>
      </c>
      <c r="C3421" s="186" t="str">
        <f t="shared" si="1788"/>
        <v>-0.000222103697058505+0.0020869579491156i</v>
      </c>
      <c r="D3421" s="158" t="str">
        <f t="shared" si="1789"/>
        <v>-7.55020678374422-0.787186412586545i</v>
      </c>
      <c r="E3421" t="str">
        <f t="shared" si="1790"/>
        <v>42.8360824700354-1068.59181729441i</v>
      </c>
      <c r="F3421" t="str">
        <f t="shared" si="1791"/>
        <v>0.984587476791317+0.104763446547361i</v>
      </c>
      <c r="G3421" t="str">
        <f t="shared" si="1786"/>
        <v>0.984587476791317+0.104763446547361i</v>
      </c>
      <c r="H3421" t="str">
        <f t="shared" si="1792"/>
        <v>11.5309056774313+1.54984226932283i</v>
      </c>
      <c r="I3421" t="str">
        <f t="shared" si="1793"/>
        <v>5839.43534486003i</v>
      </c>
      <c r="J3421" t="str">
        <f t="shared" si="1787"/>
        <v>-8444.64159475956+1245.1918498414i</v>
      </c>
      <c r="K3421" t="str">
        <f t="shared" si="1794"/>
        <v>0.0997937190342174-0.676781004276119i</v>
      </c>
      <c r="L3421" t="str">
        <f t="shared" si="1795"/>
        <v>0.0257122824566304-0.144103367684668i</v>
      </c>
      <c r="M3421" t="str">
        <f t="shared" si="1796"/>
        <v>0.125506001490848-0.820884371960787i</v>
      </c>
      <c r="N3421" t="str">
        <f t="shared" si="1797"/>
        <v>-19.0092321159477i</v>
      </c>
      <c r="O3421" t="str">
        <f t="shared" si="1798"/>
        <v>0.987278819745365-0.158998528553567i</v>
      </c>
      <c r="P3421" t="str">
        <f t="shared" si="1799"/>
        <v>0.012721180254635+0.158998528553567i</v>
      </c>
      <c r="Q3421" t="str">
        <f t="shared" si="1800"/>
        <v>-0.012721180254635+18.8502335873941i</v>
      </c>
      <c r="R3421" t="str">
        <f t="shared" si="1801"/>
        <v>0.00843437140721279-0.000680547291584737i</v>
      </c>
      <c r="S3421" t="str">
        <f t="shared" si="1802"/>
        <v>2.08606113755256i</v>
      </c>
      <c r="T3421" t="str">
        <f t="shared" si="1803"/>
        <v>0.00141966325724157+0.0175946144122711i</v>
      </c>
      <c r="U3421" t="e">
        <f t="shared" si="1804"/>
        <v>#DIV/0!</v>
      </c>
      <c r="V3421" t="str">
        <f t="shared" si="1805"/>
        <v>0.0000833333333333333-0.00017838482749596i</v>
      </c>
      <c r="W3421" t="e">
        <f t="shared" si="1806"/>
        <v>#DIV/0!</v>
      </c>
      <c r="X3421" t="e">
        <f t="shared" si="1807"/>
        <v>#DIV/0!</v>
      </c>
      <c r="Y3421" t="str">
        <f t="shared" si="1808"/>
        <v>0.00096+6.35330565520771i</v>
      </c>
      <c r="Z3421" t="e">
        <f t="shared" si="1809"/>
        <v>#DIV/0!</v>
      </c>
      <c r="AA3421" t="e">
        <f t="shared" si="1810"/>
        <v>#DIV/0!</v>
      </c>
      <c r="AB3421" t="str">
        <f t="shared" si="1811"/>
        <v>0.000810109686794113+0.0100401045797882i</v>
      </c>
      <c r="AC3421" t="str">
        <f t="shared" si="1812"/>
        <v>1.00834343856996+0.000595086998895832i</v>
      </c>
      <c r="AD3421" t="str">
        <f t="shared" si="1813"/>
        <v>0.000809282502073925+0.0099565511137069i</v>
      </c>
      <c r="AE3421" t="e">
        <f t="shared" si="1814"/>
        <v>#DIV/0!</v>
      </c>
      <c r="AF3421" t="str">
        <f t="shared" si="1815"/>
        <v>-19.0811124611755-2.33702868190937i</v>
      </c>
      <c r="AG3421" t="e">
        <f t="shared" si="1816"/>
        <v>#DIV/0!</v>
      </c>
      <c r="AH3421" t="e">
        <f t="shared" si="1817"/>
        <v>#DIV/0!</v>
      </c>
      <c r="AI3421" t="e">
        <f t="shared" si="1818"/>
        <v>#DIV/0!</v>
      </c>
      <c r="AJ3421" t="e">
        <f t="shared" si="1819"/>
        <v>#DIV/0!</v>
      </c>
      <c r="AK3421"/>
      <c r="AL3421"/>
      <c r="AM3421"/>
      <c r="AN3421"/>
    </row>
    <row r="3422" spans="1:40" x14ac:dyDescent="0.3">
      <c r="A3422"/>
      <c r="B3422">
        <f t="shared" si="1820"/>
        <v>1488000</v>
      </c>
      <c r="C3422" s="186" t="str">
        <f t="shared" si="1788"/>
        <v>-0.000221811584395297+0.0020855983671862i</v>
      </c>
      <c r="D3422" s="158" t="str">
        <f t="shared" si="1789"/>
        <v>-7.55035995258514-0.786679908132207i</v>
      </c>
      <c r="E3422" t="str">
        <f t="shared" si="1790"/>
        <v>42.7786186529516-1067.87597960622i</v>
      </c>
      <c r="F3422" t="str">
        <f t="shared" si="1791"/>
        <v>0.984607747448449+0.104696021167039i</v>
      </c>
      <c r="G3422" t="str">
        <f t="shared" si="1786"/>
        <v>0.984607747448449+0.104696021167039i</v>
      </c>
      <c r="H3422" t="str">
        <f t="shared" si="1792"/>
        <v>11.5312011616753+1.5488440163694i</v>
      </c>
      <c r="I3422" t="str">
        <f t="shared" si="1793"/>
        <v>5843.36233567702i</v>
      </c>
      <c r="J3422" t="str">
        <f t="shared" si="1787"/>
        <v>-8456.00471704665+1246.02923508003i</v>
      </c>
      <c r="K3422" t="str">
        <f t="shared" si="1794"/>
        <v>0.0996624513054647-0.676345413594821i</v>
      </c>
      <c r="L3422" t="str">
        <f t="shared" si="1795"/>
        <v>0.0256787991284487-0.144012494419852i</v>
      </c>
      <c r="M3422" t="str">
        <f t="shared" si="1796"/>
        <v>0.125341250433913-0.820357908014673i</v>
      </c>
      <c r="N3422" t="str">
        <f t="shared" si="1797"/>
        <v>-19.0220157286686i</v>
      </c>
      <c r="O3422" t="str">
        <f t="shared" si="1798"/>
        <v>0.98516562966747-0.171606183227461i</v>
      </c>
      <c r="P3422" t="str">
        <f t="shared" si="1799"/>
        <v>0.01483437033253+0.171606183227461i</v>
      </c>
      <c r="Q3422" t="str">
        <f t="shared" si="1800"/>
        <v>-0.01483437033253+18.8504095454411i</v>
      </c>
      <c r="R3422" t="str">
        <f t="shared" si="1801"/>
        <v>0.00910295357810903-0.000794115739551547i</v>
      </c>
      <c r="S3422" t="str">
        <f t="shared" si="1802"/>
        <v>2.08746400314607i</v>
      </c>
      <c r="T3422" t="str">
        <f t="shared" si="1803"/>
        <v>0.00165768802064557+0.0190020879166123i</v>
      </c>
      <c r="U3422" t="e">
        <f t="shared" si="1804"/>
        <v>#DIV/0!</v>
      </c>
      <c r="V3422" t="str">
        <f t="shared" si="1805"/>
        <v>0.0000833333333333333-0.000178264945219417i</v>
      </c>
      <c r="W3422" t="e">
        <f t="shared" si="1806"/>
        <v>#DIV/0!</v>
      </c>
      <c r="X3422" t="e">
        <f t="shared" si="1807"/>
        <v>#DIV/0!</v>
      </c>
      <c r="Y3422" t="str">
        <f t="shared" si="1808"/>
        <v>0.00096+6.35757822121659i</v>
      </c>
      <c r="Z3422" t="e">
        <f t="shared" si="1809"/>
        <v>#DIV/0!</v>
      </c>
      <c r="AA3422" t="e">
        <f t="shared" si="1810"/>
        <v>#DIV/0!</v>
      </c>
      <c r="AB3422" t="str">
        <f t="shared" si="1811"/>
        <v>0.000945934971802279+0.0108432583656996i</v>
      </c>
      <c r="AC3422" t="str">
        <f t="shared" si="1812"/>
        <v>1.00901391742114+0.00058310232774914i</v>
      </c>
      <c r="AD3422" t="str">
        <f t="shared" si="1813"/>
        <v>0.000943694515145884+0.0107458459274211i</v>
      </c>
      <c r="AE3422" t="e">
        <f t="shared" si="1814"/>
        <v>#DIV/0!</v>
      </c>
      <c r="AF3422" t="str">
        <f t="shared" si="1815"/>
        <v>-19.0815611142604-2.33552392450161i</v>
      </c>
      <c r="AG3422" t="e">
        <f t="shared" si="1816"/>
        <v>#DIV/0!</v>
      </c>
      <c r="AH3422" t="e">
        <f t="shared" si="1817"/>
        <v>#DIV/0!</v>
      </c>
      <c r="AI3422" t="e">
        <f t="shared" si="1818"/>
        <v>#DIV/0!</v>
      </c>
      <c r="AJ3422" t="e">
        <f t="shared" si="1819"/>
        <v>#DIV/0!</v>
      </c>
      <c r="AK3422"/>
      <c r="AL3422"/>
      <c r="AM3422"/>
      <c r="AN3422"/>
    </row>
    <row r="3423" spans="1:40" x14ac:dyDescent="0.3">
      <c r="A3423"/>
      <c r="B3423">
        <f t="shared" si="1820"/>
        <v>1489000</v>
      </c>
      <c r="C3423" s="186" t="str">
        <f t="shared" si="1788"/>
        <v>-0.000221520043496014+0.00208424052742602i</v>
      </c>
      <c r="D3423" s="158" t="str">
        <f t="shared" si="1789"/>
        <v>-7.55051282162306-0.786174039959206i</v>
      </c>
      <c r="E3423" t="str">
        <f t="shared" si="1790"/>
        <v>42.7212703266516-1067.1610987959i</v>
      </c>
      <c r="F3423" t="str">
        <f t="shared" si="1791"/>
        <v>0.984627978429077+0.104628680522105i</v>
      </c>
      <c r="G3423" t="str">
        <f t="shared" si="1786"/>
        <v>0.984627978429077+0.104628680522105i</v>
      </c>
      <c r="H3423" t="str">
        <f t="shared" si="1792"/>
        <v>11.531496067495+1.54784701954004i</v>
      </c>
      <c r="I3423" t="str">
        <f t="shared" si="1793"/>
        <v>5847.289326494i</v>
      </c>
      <c r="J3423" t="str">
        <f t="shared" si="1787"/>
        <v>-8467.37547840754+1246.86662031866i</v>
      </c>
      <c r="K3423" t="str">
        <f t="shared" si="1794"/>
        <v>0.0995314405600888-0.675910370359973i</v>
      </c>
      <c r="L3423" t="str">
        <f t="shared" si="1795"/>
        <v>0.0256453804708675-0.143921731690853i</v>
      </c>
      <c r="M3423" t="str">
        <f t="shared" si="1796"/>
        <v>0.125176821030956-0.819832102050826i</v>
      </c>
      <c r="N3423" t="str">
        <f t="shared" si="1797"/>
        <v>-19.0347993413894i</v>
      </c>
      <c r="O3423" t="str">
        <f t="shared" si="1798"/>
        <v>0.982891445271885-0.184185794271285i</v>
      </c>
      <c r="P3423" t="str">
        <f t="shared" si="1799"/>
        <v>0.017108554728115+0.184185794271285i</v>
      </c>
      <c r="Q3423" t="str">
        <f t="shared" si="1800"/>
        <v>-0.017108554728115+18.8506135471181i</v>
      </c>
      <c r="R3423" t="str">
        <f t="shared" si="1801"/>
        <v>0.00976997988003651-0.000916453192380378i</v>
      </c>
      <c r="S3423" t="str">
        <f t="shared" si="1802"/>
        <v>2.08886686873959i</v>
      </c>
      <c r="T3423" t="str">
        <f t="shared" si="1803"/>
        <v>0.001914348710314+0.0204081872796607i</v>
      </c>
      <c r="U3423" t="e">
        <f t="shared" si="1804"/>
        <v>#DIV/0!</v>
      </c>
      <c r="V3423" t="str">
        <f t="shared" si="1805"/>
        <v>0.0000833333333333333-0.000178145223966751i</v>
      </c>
      <c r="W3423" t="e">
        <f t="shared" si="1806"/>
        <v>#DIV/0!</v>
      </c>
      <c r="X3423" t="e">
        <f t="shared" si="1807"/>
        <v>#DIV/0!</v>
      </c>
      <c r="Y3423" t="str">
        <f t="shared" si="1808"/>
        <v>0.00096+6.36185078722547i</v>
      </c>
      <c r="Z3423" t="e">
        <f t="shared" si="1809"/>
        <v>#DIV/0!</v>
      </c>
      <c r="AA3423" t="e">
        <f t="shared" si="1810"/>
        <v>#DIV/0!</v>
      </c>
      <c r="AB3423" t="str">
        <f t="shared" si="1811"/>
        <v>0.00109239457048461+0.011645628018355i</v>
      </c>
      <c r="AC3423" t="str">
        <f t="shared" si="1812"/>
        <v>1.00968420217763+0.000562182557257404i</v>
      </c>
      <c r="AD3423" t="str">
        <f t="shared" si="1813"/>
        <v>0.00108833871256463+0.0115333251210617i</v>
      </c>
      <c r="AE3423" t="e">
        <f t="shared" si="1814"/>
        <v>#DIV/0!</v>
      </c>
      <c r="AF3423" t="str">
        <f t="shared" si="1815"/>
        <v>-19.0820088891181-2.33402105949925i</v>
      </c>
      <c r="AG3423" t="e">
        <f t="shared" si="1816"/>
        <v>#DIV/0!</v>
      </c>
      <c r="AH3423" t="e">
        <f t="shared" si="1817"/>
        <v>#DIV/0!</v>
      </c>
      <c r="AI3423" t="e">
        <f t="shared" si="1818"/>
        <v>#DIV/0!</v>
      </c>
      <c r="AJ3423" t="e">
        <f t="shared" si="1819"/>
        <v>#DIV/0!</v>
      </c>
      <c r="AK3423"/>
      <c r="AL3423"/>
      <c r="AM3423"/>
      <c r="AN3423"/>
    </row>
    <row r="3424" spans="1:40" x14ac:dyDescent="0.3">
      <c r="A3424"/>
      <c r="B3424">
        <f t="shared" si="1820"/>
        <v>1490000</v>
      </c>
      <c r="C3424" s="186" t="str">
        <f t="shared" si="1788"/>
        <v>-0.000221229072880384+0.00208288442654464i</v>
      </c>
      <c r="D3424" s="158" t="str">
        <f t="shared" si="1789"/>
        <v>-7.55066539163413-0.785668806900378i</v>
      </c>
      <c r="E3424" t="str">
        <f t="shared" si="1790"/>
        <v>42.6640371820236-1066.44717294921i</v>
      </c>
      <c r="F3424" t="str">
        <f t="shared" si="1791"/>
        <v>0.984648169835919+0.104561424457029i</v>
      </c>
      <c r="G3424" t="str">
        <f t="shared" si="1786"/>
        <v>0.984648169835919+0.104561424457029i</v>
      </c>
      <c r="H3424" t="str">
        <f t="shared" si="1792"/>
        <v>11.531790396388+1.5468512765248i</v>
      </c>
      <c r="I3424" t="str">
        <f t="shared" si="1793"/>
        <v>5851.21631731099i</v>
      </c>
      <c r="J3424" t="str">
        <f t="shared" si="1787"/>
        <v>-8478.75387884224+1247.70400555729i</v>
      </c>
      <c r="K3424" t="str">
        <f t="shared" si="1794"/>
        <v>0.099400686132617-0.67547587356672i</v>
      </c>
      <c r="L3424" t="str">
        <f t="shared" si="1795"/>
        <v>0.0256120263192669-0.143831079304429i</v>
      </c>
      <c r="M3424" t="str">
        <f t="shared" si="1796"/>
        <v>0.125012712451884-0.819306952871149i</v>
      </c>
      <c r="N3424" t="str">
        <f t="shared" si="1797"/>
        <v>-19.0475829541103i</v>
      </c>
      <c r="O3424" t="str">
        <f t="shared" si="1798"/>
        <v>0.980456638202444-0.1967353059437i</v>
      </c>
      <c r="P3424" t="str">
        <f t="shared" si="1799"/>
        <v>0.019543361797556+0.1967353059437i</v>
      </c>
      <c r="Q3424" t="str">
        <f t="shared" si="1800"/>
        <v>-0.019543361797556+18.8508476481666i</v>
      </c>
      <c r="R3424" t="str">
        <f t="shared" si="1801"/>
        <v>0.0104353309127082-0.00104755518763003i</v>
      </c>
      <c r="S3424" t="str">
        <f t="shared" si="1802"/>
        <v>2.09026973433309i</v>
      </c>
      <c r="T3424" t="str">
        <f t="shared" si="1803"/>
        <v>0.00218967290374667+0.0218126563745845i</v>
      </c>
      <c r="U3424" t="e">
        <f t="shared" si="1804"/>
        <v>#DIV/0!</v>
      </c>
      <c r="V3424" t="str">
        <f t="shared" si="1805"/>
        <v>0.0000833333333333333-0.000178025663413753i</v>
      </c>
      <c r="W3424" t="e">
        <f t="shared" si="1806"/>
        <v>#DIV/0!</v>
      </c>
      <c r="X3424" t="e">
        <f t="shared" si="1807"/>
        <v>#DIV/0!</v>
      </c>
      <c r="Y3424" t="str">
        <f t="shared" si="1808"/>
        <v>0.00096+6.36612335323436i</v>
      </c>
      <c r="Z3424" t="e">
        <f t="shared" si="1809"/>
        <v>#DIV/0!</v>
      </c>
      <c r="AA3424" t="e">
        <f t="shared" si="1810"/>
        <v>#DIV/0!</v>
      </c>
      <c r="AB3424" t="str">
        <f t="shared" si="1811"/>
        <v>0.00124950421953051+0.0124470673827937i</v>
      </c>
      <c r="AC3424" t="str">
        <f t="shared" si="1812"/>
        <v>1.01035417276128+0.000532314160891228i</v>
      </c>
      <c r="AD3424" t="str">
        <f t="shared" si="1813"/>
        <v>0.00124318952092439+0.0123188540721233i</v>
      </c>
      <c r="AE3424" t="e">
        <f t="shared" si="1814"/>
        <v>#DIV/0!</v>
      </c>
      <c r="AF3424" t="str">
        <f t="shared" si="1815"/>
        <v>-19.0824557880221-2.33252008342518i</v>
      </c>
      <c r="AG3424" t="e">
        <f t="shared" si="1816"/>
        <v>#DIV/0!</v>
      </c>
      <c r="AH3424" t="e">
        <f t="shared" si="1817"/>
        <v>#DIV/0!</v>
      </c>
      <c r="AI3424" t="e">
        <f t="shared" si="1818"/>
        <v>#DIV/0!</v>
      </c>
      <c r="AJ3424" t="e">
        <f t="shared" si="1819"/>
        <v>#DIV/0!</v>
      </c>
      <c r="AK3424"/>
      <c r="AL3424"/>
      <c r="AM3424"/>
      <c r="AN3424"/>
    </row>
    <row r="3425" spans="1:40" x14ac:dyDescent="0.3">
      <c r="A3425"/>
      <c r="B3425">
        <f t="shared" si="1820"/>
        <v>1491000</v>
      </c>
      <c r="C3425" s="186" t="str">
        <f t="shared" si="1788"/>
        <v>-0.000220938671072883+0.00208153006125977i</v>
      </c>
      <c r="D3425" s="158" t="str">
        <f t="shared" si="1789"/>
        <v>-7.55081766339191-0.785164207791324i</v>
      </c>
      <c r="E3425" t="str">
        <f t="shared" si="1790"/>
        <v>42.6069189109875-1065.734200157i</v>
      </c>
      <c r="F3425" t="str">
        <f t="shared" si="1791"/>
        <v>0.98466832177135+0.10449425281665i</v>
      </c>
      <c r="G3425" t="str">
        <f t="shared" si="1786"/>
        <v>0.98466832177135+0.10449425281665i</v>
      </c>
      <c r="H3425" t="str">
        <f t="shared" si="1792"/>
        <v>11.5320841498472+1.54585678501918i</v>
      </c>
      <c r="I3425" t="str">
        <f t="shared" si="1793"/>
        <v>5855.14330812798i</v>
      </c>
      <c r="J3425" t="str">
        <f t="shared" si="1787"/>
        <v>-8490.13991835074+1248.54139079592i</v>
      </c>
      <c r="K3425" t="str">
        <f t="shared" si="1794"/>
        <v>0.099270187359713-0.675041922212589i</v>
      </c>
      <c r="L3425" t="str">
        <f t="shared" si="1795"/>
        <v>0.0255787365095449-0.143740537067764i</v>
      </c>
      <c r="M3425" t="str">
        <f t="shared" si="1796"/>
        <v>0.124848923869258-0.818782459280353i</v>
      </c>
      <c r="N3425" t="str">
        <f t="shared" si="1797"/>
        <v>-19.0603665668312i</v>
      </c>
      <c r="O3425" t="str">
        <f t="shared" si="1798"/>
        <v>0.977861606351752-0.209252667421877i</v>
      </c>
      <c r="P3425" t="str">
        <f t="shared" si="1799"/>
        <v>0.022138393648248+0.209252667421877i</v>
      </c>
      <c r="Q3425" t="str">
        <f t="shared" si="1800"/>
        <v>-0.022138393648248+18.8511138994093i</v>
      </c>
      <c r="R3425" t="str">
        <f t="shared" si="1801"/>
        <v>0.0110988868385265-0.00118741551791473i</v>
      </c>
      <c r="S3425" t="str">
        <f t="shared" si="1802"/>
        <v>2.0916725999266i</v>
      </c>
      <c r="T3425" t="str">
        <f t="shared" si="1803"/>
        <v>0.00248368450354989+0.0232152374898318i</v>
      </c>
      <c r="U3425" t="e">
        <f t="shared" si="1804"/>
        <v>#DIV/0!</v>
      </c>
      <c r="V3425" t="str">
        <f t="shared" si="1805"/>
        <v>0.0000833333333333333-0.000177906263237084i</v>
      </c>
      <c r="W3425" t="e">
        <f t="shared" si="1806"/>
        <v>#DIV/0!</v>
      </c>
      <c r="X3425" t="e">
        <f t="shared" si="1807"/>
        <v>#DIV/0!</v>
      </c>
      <c r="Y3425" t="str">
        <f t="shared" si="1808"/>
        <v>0.00096+6.37039591924324i</v>
      </c>
      <c r="Z3425" t="e">
        <f t="shared" si="1809"/>
        <v>#DIV/0!</v>
      </c>
      <c r="AA3425" t="e">
        <f t="shared" si="1810"/>
        <v>#DIV/0!</v>
      </c>
      <c r="AB3425" t="str">
        <f t="shared" si="1811"/>
        <v>0.00141727755860615+0.0132474293997583i</v>
      </c>
      <c r="AC3425" t="str">
        <f t="shared" si="1812"/>
        <v>1.01102370840109+0.000493485299675396i</v>
      </c>
      <c r="AD3425" t="str">
        <f t="shared" si="1813"/>
        <v>0.00140821954866119+0.013102298545562i</v>
      </c>
      <c r="AE3425" t="e">
        <f t="shared" si="1814"/>
        <v>#DIV/0!</v>
      </c>
      <c r="AF3425" t="str">
        <f t="shared" si="1815"/>
        <v>-19.0829018132391-2.3310209928105i</v>
      </c>
      <c r="AG3425" t="e">
        <f t="shared" si="1816"/>
        <v>#DIV/0!</v>
      </c>
      <c r="AH3425" t="e">
        <f t="shared" si="1817"/>
        <v>#DIV/0!</v>
      </c>
      <c r="AI3425" t="e">
        <f t="shared" si="1818"/>
        <v>#DIV/0!</v>
      </c>
      <c r="AJ3425" t="e">
        <f t="shared" si="1819"/>
        <v>#DIV/0!</v>
      </c>
      <c r="AK3425"/>
      <c r="AL3425"/>
      <c r="AM3425"/>
      <c r="AN3425"/>
    </row>
    <row r="3426" spans="1:40" x14ac:dyDescent="0.3">
      <c r="A3426"/>
      <c r="B3426">
        <f t="shared" si="1820"/>
        <v>1492000</v>
      </c>
      <c r="C3426" s="186" t="str">
        <f t="shared" si="1788"/>
        <v>-0.000220648836602737+0.00208017742829727i</v>
      </c>
      <c r="D3426" s="158" t="str">
        <f t="shared" si="1789"/>
        <v>-7.55096963766771-0.784660241470444i</v>
      </c>
      <c r="E3426" t="str">
        <f t="shared" si="1790"/>
        <v>42.5499152064934-1065.02217851521i</v>
      </c>
      <c r="F3426" t="str">
        <f t="shared" si="1791"/>
        <v>0.984688434337446+0.104427165446181i</v>
      </c>
      <c r="G3426" t="str">
        <f t="shared" si="1786"/>
        <v>0.984688434337446+0.104427165446181i</v>
      </c>
      <c r="H3426" t="str">
        <f t="shared" si="1792"/>
        <v>11.5323773293607+1.54486354272427i</v>
      </c>
      <c r="I3426" t="str">
        <f t="shared" si="1793"/>
        <v>5859.07029894496i</v>
      </c>
      <c r="J3426" t="str">
        <f t="shared" si="1787"/>
        <v>-8501.53359693305+1249.37877603454i</v>
      </c>
      <c r="K3426" t="str">
        <f t="shared" si="1794"/>
        <v>0.0991399435801676-0.674608515297479i</v>
      </c>
      <c r="L3426" t="str">
        <f t="shared" si="1795"/>
        <v>0.0255455108781146-0.14365010478847i</v>
      </c>
      <c r="M3426" t="str">
        <f t="shared" si="1796"/>
        <v>0.124685454458282-0.818258620085949i</v>
      </c>
      <c r="N3426" t="str">
        <f t="shared" si="1797"/>
        <v>-19.0731501795521i</v>
      </c>
      <c r="O3426" t="str">
        <f t="shared" si="1798"/>
        <v>0.975106773796095-0.221735833137025i</v>
      </c>
      <c r="P3426" t="str">
        <f t="shared" si="1799"/>
        <v>0.024893226203905+0.221735833137025i</v>
      </c>
      <c r="Q3426" t="str">
        <f t="shared" si="1800"/>
        <v>-0.024893226203905+18.8514143464151i</v>
      </c>
      <c r="R3426" t="str">
        <f t="shared" si="1801"/>
        <v>0.0117605274097915-0.00133602621056301i</v>
      </c>
      <c r="S3426" t="str">
        <f t="shared" si="1802"/>
        <v>2.09307546552012i</v>
      </c>
      <c r="T3426" t="str">
        <f t="shared" si="1803"/>
        <v>0.00279640368262125+0.0246156713830115i</v>
      </c>
      <c r="U3426" t="e">
        <f t="shared" si="1804"/>
        <v>#DIV/0!</v>
      </c>
      <c r="V3426" t="str">
        <f t="shared" si="1805"/>
        <v>0.0000833333333333333-0.000177787023114271i</v>
      </c>
      <c r="W3426" t="e">
        <f t="shared" si="1806"/>
        <v>#DIV/0!</v>
      </c>
      <c r="X3426" t="e">
        <f t="shared" si="1807"/>
        <v>#DIV/0!</v>
      </c>
      <c r="Y3426" t="str">
        <f t="shared" si="1808"/>
        <v>0.00096+6.37466848525212i</v>
      </c>
      <c r="Z3426" t="e">
        <f t="shared" si="1809"/>
        <v>#DIV/0!</v>
      </c>
      <c r="AA3426" t="e">
        <f t="shared" si="1810"/>
        <v>#DIV/0!</v>
      </c>
      <c r="AB3426" t="str">
        <f t="shared" si="1811"/>
        <v>0.001595726099075+0.0140465661364405i</v>
      </c>
      <c r="AC3426" t="str">
        <f t="shared" si="1812"/>
        <v>1.0116926876576+0.000445685846436154i</v>
      </c>
      <c r="AD3426" t="str">
        <f t="shared" si="1813"/>
        <v>0.00158339959266691+0.0138835247195209i</v>
      </c>
      <c r="AE3426" t="e">
        <f t="shared" si="1814"/>
        <v>#DIV/0!</v>
      </c>
      <c r="AF3426" t="str">
        <f t="shared" si="1815"/>
        <v>-19.0833469670284-2.32952378419471i</v>
      </c>
      <c r="AG3426" t="e">
        <f t="shared" si="1816"/>
        <v>#DIV/0!</v>
      </c>
      <c r="AH3426" t="e">
        <f t="shared" si="1817"/>
        <v>#DIV/0!</v>
      </c>
      <c r="AI3426" t="e">
        <f t="shared" si="1818"/>
        <v>#DIV/0!</v>
      </c>
      <c r="AJ3426" t="e">
        <f t="shared" si="1819"/>
        <v>#DIV/0!</v>
      </c>
      <c r="AK3426"/>
      <c r="AL3426"/>
      <c r="AM3426"/>
      <c r="AN3426"/>
    </row>
    <row r="3427" spans="1:40" x14ac:dyDescent="0.3">
      <c r="A3427"/>
      <c r="B3427">
        <f t="shared" si="1820"/>
        <v>1493000</v>
      </c>
      <c r="C3427" s="186" t="str">
        <f t="shared" si="1788"/>
        <v>-0.000220359568003876+0.00207882652439105i</v>
      </c>
      <c r="D3427" s="158" t="str">
        <f t="shared" si="1789"/>
        <v>-7.55112131523023-0.784156906778862i</v>
      </c>
      <c r="E3427" t="str">
        <f t="shared" si="1790"/>
        <v>42.4930257625154-1064.31110612485i</v>
      </c>
      <c r="F3427" t="str">
        <f t="shared" si="1791"/>
        <v>0.984708507635939+0.104360162191199i</v>
      </c>
      <c r="G3427" t="str">
        <f t="shared" si="1786"/>
        <v>0.984708507635939+0.104360162191199i</v>
      </c>
      <c r="H3427" t="str">
        <f t="shared" si="1792"/>
        <v>11.5326699364119+1.54387154734656i</v>
      </c>
      <c r="I3427" t="str">
        <f t="shared" si="1793"/>
        <v>5862.99728976195i</v>
      </c>
      <c r="J3427" t="str">
        <f t="shared" si="1787"/>
        <v>-8512.93491458916+1250.21616127317i</v>
      </c>
      <c r="K3427" t="str">
        <f t="shared" si="1794"/>
        <v>0.0990099541348952-0.674175651823666i</v>
      </c>
      <c r="L3427" t="str">
        <f t="shared" si="1795"/>
        <v>0.025512349261903-0.143559782274579i</v>
      </c>
      <c r="M3427" t="str">
        <f t="shared" si="1796"/>
        <v>0.124522303396798-0.817735434098245i</v>
      </c>
      <c r="N3427" t="str">
        <f t="shared" si="1797"/>
        <v>-19.085933792273i</v>
      </c>
      <c r="O3427" t="str">
        <f t="shared" si="1798"/>
        <v>0.972192590726158-0.234182763108563i</v>
      </c>
      <c r="P3427" t="str">
        <f t="shared" si="1799"/>
        <v>0.027807409273842+0.234182763108563i</v>
      </c>
      <c r="Q3427" t="str">
        <f t="shared" si="1800"/>
        <v>-0.027807409273842+18.8517510291644i</v>
      </c>
      <c r="R3427" t="str">
        <f t="shared" si="1801"/>
        <v>0.0124201319965865-0.00149337750768895i</v>
      </c>
      <c r="S3427" t="str">
        <f t="shared" si="1802"/>
        <v>2.09447833111363i</v>
      </c>
      <c r="T3427" t="str">
        <f t="shared" si="1803"/>
        <v>0.00312784683002698+0.0260136973364215i</v>
      </c>
      <c r="U3427" t="e">
        <f t="shared" si="1804"/>
        <v>#DIV/0!</v>
      </c>
      <c r="V3427" t="str">
        <f t="shared" si="1805"/>
        <v>0.0000833333333333333-0.000177667942723706i</v>
      </c>
      <c r="W3427" t="e">
        <f t="shared" si="1806"/>
        <v>#DIV/0!</v>
      </c>
      <c r="X3427" t="e">
        <f t="shared" si="1807"/>
        <v>#DIV/0!</v>
      </c>
      <c r="Y3427" t="str">
        <f t="shared" si="1808"/>
        <v>0.00096+6.378941051261i</v>
      </c>
      <c r="Z3427" t="e">
        <f t="shared" si="1809"/>
        <v>#DIV/0!</v>
      </c>
      <c r="AA3427" t="e">
        <f t="shared" si="1810"/>
        <v>#DIV/0!</v>
      </c>
      <c r="AB3427" t="str">
        <f t="shared" si="1811"/>
        <v>0.00178485919311353+0.014844328818168i</v>
      </c>
      <c r="AC3427" t="str">
        <f t="shared" si="1812"/>
        <v>1.01236098844799+0.000388907409732812i</v>
      </c>
      <c r="AD3427" t="str">
        <f t="shared" si="1813"/>
        <v>0.00176869864528872+0.0146623992108936i</v>
      </c>
      <c r="AE3427" t="e">
        <f t="shared" si="1814"/>
        <v>#DIV/0!</v>
      </c>
      <c r="AF3427" t="str">
        <f t="shared" si="1815"/>
        <v>-19.0837912516421-2.32802845412542i</v>
      </c>
      <c r="AG3427" t="e">
        <f t="shared" si="1816"/>
        <v>#DIV/0!</v>
      </c>
      <c r="AH3427" t="e">
        <f t="shared" si="1817"/>
        <v>#DIV/0!</v>
      </c>
      <c r="AI3427" t="e">
        <f t="shared" si="1818"/>
        <v>#DIV/0!</v>
      </c>
      <c r="AJ3427" t="e">
        <f t="shared" si="1819"/>
        <v>#DIV/0!</v>
      </c>
      <c r="AK3427"/>
      <c r="AL3427"/>
      <c r="AM3427"/>
      <c r="AN3427"/>
    </row>
    <row r="3428" spans="1:40" x14ac:dyDescent="0.3">
      <c r="A3428"/>
      <c r="B3428">
        <f t="shared" si="1820"/>
        <v>1494000</v>
      </c>
      <c r="C3428" s="186" t="str">
        <f t="shared" si="1788"/>
        <v>-0.000220070863814929+0.00207747734628306i</v>
      </c>
      <c r="D3428" s="158" t="str">
        <f t="shared" si="1789"/>
        <v>-7.55127269684573-0.78365420256045i</v>
      </c>
      <c r="E3428" t="str">
        <f t="shared" si="1790"/>
        <v>42.4362502740488-1063.60098109196i</v>
      </c>
      <c r="F3428" t="str">
        <f t="shared" si="1791"/>
        <v>0.984728541768237+0.104293242897646i</v>
      </c>
      <c r="G3428" t="str">
        <f t="shared" si="1786"/>
        <v>0.984728541768237+0.104293242897646i</v>
      </c>
      <c r="H3428" t="str">
        <f t="shared" si="1792"/>
        <v>11.5329619724793+1.54288079659799i</v>
      </c>
      <c r="I3428" t="str">
        <f t="shared" si="1793"/>
        <v>5866.92428057894i</v>
      </c>
      <c r="J3428" t="str">
        <f t="shared" si="1787"/>
        <v>-8524.34387131909+1251.05354651181i</v>
      </c>
      <c r="K3428" t="str">
        <f t="shared" si="1794"/>
        <v>0.0988802183669195-0.673743330795783i</v>
      </c>
      <c r="L3428" t="str">
        <f t="shared" si="1795"/>
        <v>0.0254792514983487-0.14346956933455i</v>
      </c>
      <c r="M3428" t="str">
        <f t="shared" si="1796"/>
        <v>0.124359469865268-0.817212900130333i</v>
      </c>
      <c r="N3428" t="str">
        <f t="shared" si="1797"/>
        <v>-19.0987174049938i</v>
      </c>
      <c r="O3428" t="str">
        <f t="shared" si="1798"/>
        <v>0.969119533373473-0.246591423277414i</v>
      </c>
      <c r="P3428" t="str">
        <f t="shared" si="1799"/>
        <v>0.030880466626527+0.246591423277414i</v>
      </c>
      <c r="Q3428" t="str">
        <f t="shared" si="1800"/>
        <v>-0.030880466626527+18.8521259817164i</v>
      </c>
      <c r="R3428" t="str">
        <f t="shared" si="1801"/>
        <v>0.0130775796153636-0.00165945784670312i</v>
      </c>
      <c r="S3428" t="str">
        <f t="shared" si="1802"/>
        <v>2.09588119670714i</v>
      </c>
      <c r="T3428" t="str">
        <f t="shared" si="1803"/>
        <v>0.00347802649763319+0.0274090532142812i</v>
      </c>
      <c r="U3428" t="e">
        <f t="shared" si="1804"/>
        <v>#DIV/0!</v>
      </c>
      <c r="V3428" t="str">
        <f t="shared" si="1805"/>
        <v>0.0000833333333333333-0.00017754902174464i</v>
      </c>
      <c r="W3428" t="e">
        <f t="shared" si="1806"/>
        <v>#DIV/0!</v>
      </c>
      <c r="X3428" t="e">
        <f t="shared" si="1807"/>
        <v>#DIV/0!</v>
      </c>
      <c r="Y3428" t="str">
        <f t="shared" si="1808"/>
        <v>0.00096+6.38321361726989i</v>
      </c>
      <c r="Z3428" t="e">
        <f t="shared" si="1809"/>
        <v>#DIV/0!</v>
      </c>
      <c r="AA3428" t="e">
        <f t="shared" si="1810"/>
        <v>#DIV/0!</v>
      </c>
      <c r="AB3428" t="str">
        <f t="shared" si="1811"/>
        <v>0.00198468400325713+0.015640567861063i</v>
      </c>
      <c r="AC3428" t="str">
        <f t="shared" si="1812"/>
        <v>1.01302848807192+0.000323143357449505i</v>
      </c>
      <c r="AD3428" t="str">
        <f t="shared" si="1813"/>
        <v>0.00196408390171634+0.0154387891007526i</v>
      </c>
      <c r="AE3428" t="e">
        <f t="shared" si="1814"/>
        <v>#DIV/0!</v>
      </c>
      <c r="AF3428" t="str">
        <f t="shared" si="1815"/>
        <v>-19.084234669325-2.32653499915844i</v>
      </c>
      <c r="AG3428" t="e">
        <f t="shared" si="1816"/>
        <v>#DIV/0!</v>
      </c>
      <c r="AH3428" t="e">
        <f t="shared" si="1817"/>
        <v>#DIV/0!</v>
      </c>
      <c r="AI3428" t="e">
        <f t="shared" si="1818"/>
        <v>#DIV/0!</v>
      </c>
      <c r="AJ3428" t="e">
        <f t="shared" si="1819"/>
        <v>#DIV/0!</v>
      </c>
      <c r="AK3428"/>
      <c r="AL3428"/>
      <c r="AM3428"/>
      <c r="AN3428"/>
    </row>
    <row r="3429" spans="1:40" x14ac:dyDescent="0.3">
      <c r="A3429"/>
      <c r="B3429">
        <f t="shared" si="1820"/>
        <v>1495000</v>
      </c>
      <c r="C3429" s="186" t="str">
        <f t="shared" si="1788"/>
        <v>-0.000219782722579201+0.00207612989072332i</v>
      </c>
      <c r="D3429" s="158" t="str">
        <f t="shared" si="1789"/>
        <v>-7.55142378327797-0.783152127661798i</v>
      </c>
      <c r="E3429" t="str">
        <f t="shared" si="1790"/>
        <v>42.3795884371042-1062.8918015276i</v>
      </c>
      <c r="F3429" t="str">
        <f t="shared" si="1791"/>
        <v>0.984748536835417+0.104226407411827i</v>
      </c>
      <c r="G3429" t="str">
        <f t="shared" si="1786"/>
        <v>0.984748536835417+0.104226407411827i</v>
      </c>
      <c r="H3429" t="str">
        <f t="shared" si="1792"/>
        <v>11.5332534390368+1.54189128819594i</v>
      </c>
      <c r="I3429" t="str">
        <f t="shared" si="1793"/>
        <v>5870.85127139593i</v>
      </c>
      <c r="J3429" t="str">
        <f t="shared" si="1787"/>
        <v>-8535.76046712281+1251.89093175044i</v>
      </c>
      <c r="K3429" t="str">
        <f t="shared" si="1794"/>
        <v>0.0987507356213684-0.673311551220825i</v>
      </c>
      <c r="L3429" t="str">
        <f t="shared" si="1795"/>
        <v>0.0254462174254002-0.143379465777261i</v>
      </c>
      <c r="M3429" t="str">
        <f t="shared" si="1796"/>
        <v>0.124196953046769-0.816691016998086i</v>
      </c>
      <c r="N3429" t="str">
        <f t="shared" si="1797"/>
        <v>-19.1115010177147i</v>
      </c>
      <c r="O3429" t="str">
        <f t="shared" si="1798"/>
        <v>0.965888103932505-0.258959785838789i</v>
      </c>
      <c r="P3429" t="str">
        <f t="shared" si="1799"/>
        <v>0.034111896067495+0.258959785838789i</v>
      </c>
      <c r="Q3429" t="str">
        <f t="shared" si="1800"/>
        <v>-0.034111896067495+18.8525412318759i</v>
      </c>
      <c r="R3429" t="str">
        <f t="shared" si="1801"/>
        <v>0.0137327489582492-0.00183425384129177i</v>
      </c>
      <c r="S3429" t="str">
        <f t="shared" si="1802"/>
        <v>2.09728406230066i</v>
      </c>
      <c r="T3429" t="str">
        <f t="shared" si="1803"/>
        <v>0.00384695134755499+0.028801475521712i</v>
      </c>
      <c r="U3429" t="e">
        <f t="shared" si="1804"/>
        <v>#DIV/0!</v>
      </c>
      <c r="V3429" t="str">
        <f t="shared" si="1805"/>
        <v>0.0000833333333333333-0.000177430259857185i</v>
      </c>
      <c r="W3429" t="e">
        <f t="shared" si="1806"/>
        <v>#DIV/0!</v>
      </c>
      <c r="X3429" t="e">
        <f t="shared" si="1807"/>
        <v>#DIV/0!</v>
      </c>
      <c r="Y3429" t="str">
        <f t="shared" si="1808"/>
        <v>0.00096+6.38748618327877i</v>
      </c>
      <c r="Z3429" t="e">
        <f t="shared" si="1809"/>
        <v>#DIV/0!</v>
      </c>
      <c r="AA3429" t="e">
        <f t="shared" si="1810"/>
        <v>#DIV/0!</v>
      </c>
      <c r="AB3429" t="str">
        <f t="shared" si="1811"/>
        <v>0.00219520547241272+0.0164351329056988i</v>
      </c>
      <c r="AC3429" t="str">
        <f t="shared" si="1812"/>
        <v>1.01369506323824+0.000248388840021974i</v>
      </c>
      <c r="AD3429" t="str">
        <f t="shared" si="1813"/>
        <v>0.00216952076776051+0.0162125619596605i</v>
      </c>
      <c r="AE3429" t="e">
        <f t="shared" si="1814"/>
        <v>#DIV/0!</v>
      </c>
      <c r="AF3429" t="str">
        <f t="shared" si="1815"/>
        <v>-19.0846772223148-2.32504341585774i</v>
      </c>
      <c r="AG3429" t="e">
        <f t="shared" si="1816"/>
        <v>#DIV/0!</v>
      </c>
      <c r="AH3429" t="e">
        <f t="shared" si="1817"/>
        <v>#DIV/0!</v>
      </c>
      <c r="AI3429" t="e">
        <f t="shared" si="1818"/>
        <v>#DIV/0!</v>
      </c>
      <c r="AJ3429" t="e">
        <f t="shared" si="1819"/>
        <v>#DIV/0!</v>
      </c>
      <c r="AK3429"/>
      <c r="AL3429"/>
      <c r="AM3429"/>
      <c r="AN3429"/>
    </row>
    <row r="3430" spans="1:40" x14ac:dyDescent="0.3">
      <c r="A3430"/>
      <c r="B3430">
        <f t="shared" si="1820"/>
        <v>1496000</v>
      </c>
      <c r="C3430" s="186" t="str">
        <f t="shared" si="1788"/>
        <v>-0.000219495142844665+0.00207478415446986i</v>
      </c>
      <c r="D3430" s="158" t="str">
        <f t="shared" si="1789"/>
        <v>-7.55157457528841-0.782650680932253i</v>
      </c>
      <c r="E3430" t="str">
        <f t="shared" si="1790"/>
        <v>42.3230399487057-1062.18356554785i</v>
      </c>
      <c r="F3430" t="str">
        <f t="shared" si="1791"/>
        <v>0.984768492938251+0.104159655580416i</v>
      </c>
      <c r="G3430" t="str">
        <f t="shared" si="1786"/>
        <v>0.984768492938251+0.104159655580416i</v>
      </c>
      <c r="H3430" t="str">
        <f t="shared" si="1792"/>
        <v>11.5335443375537+1.5409030198632i</v>
      </c>
      <c r="I3430" t="str">
        <f t="shared" si="1793"/>
        <v>5874.77826221291i</v>
      </c>
      <c r="J3430" t="str">
        <f t="shared" si="1787"/>
        <v>-8547.18470200035+1252.72831698906i</v>
      </c>
      <c r="K3430" t="str">
        <f t="shared" si="1794"/>
        <v>0.0986215052454656-0.67288031210813i</v>
      </c>
      <c r="L3430" t="str">
        <f t="shared" si="1795"/>
        <v>0.025413246881514-0.143289471412013i</v>
      </c>
      <c r="M3430" t="str">
        <f t="shared" si="1796"/>
        <v>0.12403475212698-0.816169783520143i</v>
      </c>
      <c r="N3430" t="str">
        <f t="shared" si="1797"/>
        <v>-19.1242846304356i</v>
      </c>
      <c r="O3430" t="str">
        <f t="shared" si="1798"/>
        <v>0.962498830478721-0.27128582957297i</v>
      </c>
      <c r="P3430" t="str">
        <f t="shared" si="1799"/>
        <v>0.037501169521279+0.27128582957297i</v>
      </c>
      <c r="Q3430" t="str">
        <f t="shared" si="1800"/>
        <v>-0.037501169521279+18.8529988008626i</v>
      </c>
      <c r="R3430" t="str">
        <f t="shared" si="1801"/>
        <v>0.0143855184229843-0.00201775026286907i</v>
      </c>
      <c r="S3430" t="str">
        <f t="shared" si="1802"/>
        <v>2.09868692789417i</v>
      </c>
      <c r="T3430" t="str">
        <f t="shared" si="1803"/>
        <v>0.00423462610043834+0.0301906994652979i</v>
      </c>
      <c r="U3430" t="e">
        <f t="shared" si="1804"/>
        <v>#DIV/0!</v>
      </c>
      <c r="V3430" t="str">
        <f t="shared" si="1805"/>
        <v>0.0000833333333333333-0.000177311656742308i</v>
      </c>
      <c r="W3430" t="e">
        <f t="shared" si="1806"/>
        <v>#DIV/0!</v>
      </c>
      <c r="X3430" t="e">
        <f t="shared" si="1807"/>
        <v>#DIV/0!</v>
      </c>
      <c r="Y3430" t="str">
        <f t="shared" si="1808"/>
        <v>0.00096+6.39175874928765i</v>
      </c>
      <c r="Z3430" t="e">
        <f t="shared" si="1809"/>
        <v>#DIV/0!</v>
      </c>
      <c r="AA3430" t="e">
        <f t="shared" si="1810"/>
        <v>#DIV/0!</v>
      </c>
      <c r="AB3430" t="str">
        <f t="shared" si="1811"/>
        <v>0.00241642629434661+0.0172278728516575i</v>
      </c>
      <c r="AC3430" t="str">
        <f t="shared" si="1812"/>
        <v>1.0143605900923+0.000164640813281212i</v>
      </c>
      <c r="AD3430" t="str">
        <f t="shared" si="1813"/>
        <v>0.00238497286799855+0.0169835858727686i</v>
      </c>
      <c r="AE3430" t="e">
        <f t="shared" si="1814"/>
        <v>#DIV/0!</v>
      </c>
      <c r="AF3430" t="str">
        <f t="shared" si="1815"/>
        <v>-19.0851189128421-2.32355370079545i</v>
      </c>
      <c r="AG3430" t="e">
        <f t="shared" si="1816"/>
        <v>#DIV/0!</v>
      </c>
      <c r="AH3430" t="e">
        <f t="shared" si="1817"/>
        <v>#DIV/0!</v>
      </c>
      <c r="AI3430" t="e">
        <f t="shared" si="1818"/>
        <v>#DIV/0!</v>
      </c>
      <c r="AJ3430" t="e">
        <f t="shared" si="1819"/>
        <v>#DIV/0!</v>
      </c>
      <c r="AK3430"/>
      <c r="AL3430"/>
      <c r="AM3430"/>
      <c r="AN3430"/>
    </row>
    <row r="3431" spans="1:40" x14ac:dyDescent="0.3">
      <c r="A3431"/>
      <c r="B3431">
        <f t="shared" si="1820"/>
        <v>1497000</v>
      </c>
      <c r="C3431" s="186" t="str">
        <f t="shared" si="1788"/>
        <v>-0.000219208123163934+0.00207344013428865i</v>
      </c>
      <c r="D3431" s="158" t="str">
        <f t="shared" si="1789"/>
        <v>-7.5517250736359-0.782149861223863i</v>
      </c>
      <c r="E3431" t="str">
        <f t="shared" si="1790"/>
        <v>42.2666045068859-1061.47627127379i</v>
      </c>
      <c r="F3431" t="str">
        <f t="shared" si="1791"/>
        <v>0.984788410177171+0.104092987250445i</v>
      </c>
      <c r="G3431" t="str">
        <f t="shared" si="1786"/>
        <v>0.984788410177171+0.104092987250445i</v>
      </c>
      <c r="H3431" t="str">
        <f t="shared" si="1792"/>
        <v>11.5338346694942+1.53991598932799i</v>
      </c>
      <c r="I3431" t="str">
        <f t="shared" si="1793"/>
        <v>5878.7052530299i</v>
      </c>
      <c r="J3431" t="str">
        <f t="shared" si="1787"/>
        <v>-8558.61657595169+1253.56570222769i</v>
      </c>
      <c r="K3431" t="str">
        <f t="shared" si="1794"/>
        <v>0.0984925265885263-0.672449612469386i</v>
      </c>
      <c r="L3431" t="str">
        <f t="shared" si="1795"/>
        <v>0.0253803397056526-0.143199586048527i</v>
      </c>
      <c r="M3431" t="str">
        <f t="shared" si="1796"/>
        <v>0.123872866294179-0.815649198517913i</v>
      </c>
      <c r="N3431" t="str">
        <f t="shared" si="1797"/>
        <v>-19.1370682431565i</v>
      </c>
      <c r="O3431" t="str">
        <f t="shared" si="1798"/>
        <v>0.958952266882203-0.28356754017603i</v>
      </c>
      <c r="P3431" t="str">
        <f t="shared" si="1799"/>
        <v>0.041047733117797+0.28356754017603i</v>
      </c>
      <c r="Q3431" t="str">
        <f t="shared" si="1800"/>
        <v>-0.041047733117797+18.8535007029805i</v>
      </c>
      <c r="R3431" t="str">
        <f t="shared" si="1801"/>
        <v>0.0150357661436022-0.00220993002254984i</v>
      </c>
      <c r="S3431" t="str">
        <f t="shared" si="1802"/>
        <v>2.10008979348767i</v>
      </c>
      <c r="T3431" t="str">
        <f t="shared" si="1803"/>
        <v>0.0046410514846789+0.0315764590154464i</v>
      </c>
      <c r="U3431" t="e">
        <f t="shared" si="1804"/>
        <v>#DIV/0!</v>
      </c>
      <c r="V3431" t="str">
        <f t="shared" si="1805"/>
        <v>0.0000833333333333333-0.000177193212081825i</v>
      </c>
      <c r="W3431" t="e">
        <f t="shared" si="1806"/>
        <v>#DIV/0!</v>
      </c>
      <c r="X3431" t="e">
        <f t="shared" si="1807"/>
        <v>#DIV/0!</v>
      </c>
      <c r="Y3431" t="str">
        <f t="shared" si="1808"/>
        <v>0.00096+6.39603131529653i</v>
      </c>
      <c r="Z3431" t="e">
        <f t="shared" si="1809"/>
        <v>#DIV/0!</v>
      </c>
      <c r="AA3431" t="e">
        <f t="shared" si="1810"/>
        <v>#DIV/0!</v>
      </c>
      <c r="AB3431" t="str">
        <f t="shared" si="1811"/>
        <v>0.00264834688470691+0.0180186358931157i</v>
      </c>
      <c r="AC3431" t="str">
        <f t="shared" si="1812"/>
        <v>1.01502494424416+0.0000718980608828135i</v>
      </c>
      <c r="AD3431" t="str">
        <f t="shared" si="1813"/>
        <v>0.00261040205431187+0.0177517294648235i</v>
      </c>
      <c r="AE3431" t="e">
        <f t="shared" si="1814"/>
        <v>#DIV/0!</v>
      </c>
      <c r="AF3431" t="str">
        <f t="shared" si="1815"/>
        <v>-19.0855597431301-2.32206585055185i</v>
      </c>
      <c r="AG3431" t="e">
        <f t="shared" si="1816"/>
        <v>#DIV/0!</v>
      </c>
      <c r="AH3431" t="e">
        <f t="shared" si="1817"/>
        <v>#DIV/0!</v>
      </c>
      <c r="AI3431" t="e">
        <f t="shared" si="1818"/>
        <v>#DIV/0!</v>
      </c>
      <c r="AJ3431" t="e">
        <f t="shared" si="1819"/>
        <v>#DIV/0!</v>
      </c>
      <c r="AK3431"/>
      <c r="AL3431"/>
      <c r="AM3431"/>
      <c r="AN3431"/>
    </row>
    <row r="3432" spans="1:40" x14ac:dyDescent="0.3">
      <c r="A3432"/>
      <c r="B3432">
        <f t="shared" si="1820"/>
        <v>1498000</v>
      </c>
      <c r="C3432" s="186" t="str">
        <f t="shared" si="1788"/>
        <v>-0.000218921662094244+0.00207209782695365i</v>
      </c>
      <c r="D3432" s="158" t="str">
        <f t="shared" si="1789"/>
        <v>-7.55187527907701-0.781649667391389i</v>
      </c>
      <c r="E3432" t="str">
        <f t="shared" si="1790"/>
        <v>42.2102818106805-1060.76991683146i</v>
      </c>
      <c r="F3432" t="str">
        <f t="shared" si="1791"/>
        <v>0.984808288652298+0.104026402269309i</v>
      </c>
      <c r="G3432" t="str">
        <f t="shared" si="1786"/>
        <v>0.984808288652298+0.104026402269309i</v>
      </c>
      <c r="H3432" t="str">
        <f t="shared" si="1792"/>
        <v>11.5341244363181+1.53893019432387i</v>
      </c>
      <c r="I3432" t="str">
        <f t="shared" si="1793"/>
        <v>5882.63224384689i</v>
      </c>
      <c r="J3432" t="str">
        <f t="shared" si="1787"/>
        <v>-8570.05608897684+1254.40308746632i</v>
      </c>
      <c r="K3432" t="str">
        <f t="shared" si="1794"/>
        <v>0.0983637990019421-0.672019451318611i</v>
      </c>
      <c r="L3432" t="str">
        <f t="shared" si="1795"/>
        <v>0.0253474957372828-0.143109809496941i</v>
      </c>
      <c r="M3432" t="str">
        <f t="shared" si="1796"/>
        <v>0.123711294739225-0.815129260815552i</v>
      </c>
      <c r="N3432" t="str">
        <f t="shared" si="1797"/>
        <v>-19.1498518558774i</v>
      </c>
      <c r="O3432" t="str">
        <f t="shared" si="1798"/>
        <v>0.955248992717154-0.295802910588896i</v>
      </c>
      <c r="P3432" t="str">
        <f t="shared" si="1799"/>
        <v>0.044751007282846+0.295802910588896i</v>
      </c>
      <c r="Q3432" t="str">
        <f t="shared" si="1800"/>
        <v>-0.044751007282846+18.8540489452885i</v>
      </c>
      <c r="R3432" t="str">
        <f t="shared" si="1801"/>
        <v>0.0156833700217523-0.00241077415364764i</v>
      </c>
      <c r="S3432" t="str">
        <f t="shared" si="1802"/>
        <v>2.10149265908119i</v>
      </c>
      <c r="T3432" t="str">
        <f t="shared" si="1803"/>
        <v>0.00506622418659318+0.0329584869703665i</v>
      </c>
      <c r="U3432" t="e">
        <f t="shared" si="1804"/>
        <v>#DIV/0!</v>
      </c>
      <c r="V3432" t="str">
        <f t="shared" si="1805"/>
        <v>0.0000833333333333333-0.000177074925558406i</v>
      </c>
      <c r="W3432" t="e">
        <f t="shared" si="1806"/>
        <v>#DIV/0!</v>
      </c>
      <c r="X3432" t="e">
        <f t="shared" si="1807"/>
        <v>#DIV/0!</v>
      </c>
      <c r="Y3432" t="str">
        <f t="shared" si="1808"/>
        <v>0.00096+6.40030388130541i</v>
      </c>
      <c r="Z3432" t="e">
        <f t="shared" si="1809"/>
        <v>#DIV/0!</v>
      </c>
      <c r="AA3432" t="e">
        <f t="shared" si="1810"/>
        <v>#DIV/0!</v>
      </c>
      <c r="AB3432" t="str">
        <f t="shared" si="1811"/>
        <v>0.00289096535258952+0.0188072695553522i</v>
      </c>
      <c r="AC3432" t="str">
        <f t="shared" si="1812"/>
        <v>1.01568800079743-0.0000298387836974385i</v>
      </c>
      <c r="AD3432" t="str">
        <f t="shared" si="1813"/>
        <v>0.00284576841479124+0.0185168619249755i</v>
      </c>
      <c r="AE3432" t="e">
        <f t="shared" si="1814"/>
        <v>#DIV/0!</v>
      </c>
      <c r="AF3432" t="str">
        <f t="shared" si="1815"/>
        <v>-19.0859997153951-2.32057986171526i</v>
      </c>
      <c r="AG3432" t="e">
        <f t="shared" si="1816"/>
        <v>#DIV/0!</v>
      </c>
      <c r="AH3432" t="e">
        <f t="shared" si="1817"/>
        <v>#DIV/0!</v>
      </c>
      <c r="AI3432" t="e">
        <f t="shared" si="1818"/>
        <v>#DIV/0!</v>
      </c>
      <c r="AJ3432" t="e">
        <f t="shared" si="1819"/>
        <v>#DIV/0!</v>
      </c>
      <c r="AK3432"/>
      <c r="AL3432"/>
      <c r="AM3432"/>
      <c r="AN3432"/>
    </row>
    <row r="3433" spans="1:40" x14ac:dyDescent="0.3">
      <c r="A3433"/>
      <c r="B3433">
        <f t="shared" si="1820"/>
        <v>1499000</v>
      </c>
      <c r="C3433" s="186" t="str">
        <f t="shared" si="1788"/>
        <v>-0.000218635758197446+0.0020707572292468i</v>
      </c>
      <c r="D3433" s="158" t="str">
        <f t="shared" si="1789"/>
        <v>-7.55202519236585-0.781150098292305i</v>
      </c>
      <c r="E3433" t="str">
        <f t="shared" si="1790"/>
        <v>42.1540715601268-1060.06450035188i</v>
      </c>
      <c r="F3433" t="str">
        <f t="shared" si="1791"/>
        <v>0.984828128463434+0.103959900484765i</v>
      </c>
      <c r="G3433" t="str">
        <f t="shared" si="1786"/>
        <v>0.984828128463434+0.103959900484765i</v>
      </c>
      <c r="H3433" t="str">
        <f t="shared" si="1792"/>
        <v>11.5344136394808+1.53794563258981i</v>
      </c>
      <c r="I3433" t="str">
        <f t="shared" si="1793"/>
        <v>5886.55923466387i</v>
      </c>
      <c r="J3433" t="str">
        <f t="shared" si="1787"/>
        <v>-8581.5032410758+1255.24047270494i</v>
      </c>
      <c r="K3433" t="str">
        <f t="shared" si="1794"/>
        <v>0.0982353218391774-0.671589827672155i</v>
      </c>
      <c r="L3433" t="str">
        <f t="shared" si="1795"/>
        <v>0.0253147148163736-0.143020141567812i</v>
      </c>
      <c r="M3433" t="str">
        <f t="shared" si="1796"/>
        <v>0.123550036655551-0.814609969239967i</v>
      </c>
      <c r="N3433" t="str">
        <f t="shared" si="1797"/>
        <v>-19.1626354685982i</v>
      </c>
      <c r="O3433" t="str">
        <f t="shared" si="1798"/>
        <v>0.951389613167223-0.307989941325236i</v>
      </c>
      <c r="P3433" t="str">
        <f t="shared" si="1799"/>
        <v>0.048610386832777+0.307989941325236i</v>
      </c>
      <c r="Q3433" t="str">
        <f t="shared" si="1800"/>
        <v>-0.048610386832777+18.854645527273i</v>
      </c>
      <c r="R3433" t="str">
        <f t="shared" si="1801"/>
        <v>0.0163282077586912-0.0026202617947259i</v>
      </c>
      <c r="S3433" t="str">
        <f t="shared" si="1802"/>
        <v>2.1028955246747i</v>
      </c>
      <c r="T3433" t="str">
        <f t="shared" si="1803"/>
        <v>0.00551013680160519+0.0343365150217104i</v>
      </c>
      <c r="U3433" t="e">
        <f t="shared" si="1804"/>
        <v>#DIV/0!</v>
      </c>
      <c r="V3433" t="str">
        <f t="shared" si="1805"/>
        <v>0.0000833333333333333-0.000176956796855565i</v>
      </c>
      <c r="W3433" t="e">
        <f t="shared" si="1806"/>
        <v>#DIV/0!</v>
      </c>
      <c r="X3433" t="e">
        <f t="shared" si="1807"/>
        <v>#DIV/0!</v>
      </c>
      <c r="Y3433" t="str">
        <f t="shared" si="1808"/>
        <v>0.00096+6.4045764473143i</v>
      </c>
      <c r="Z3433" t="e">
        <f t="shared" si="1809"/>
        <v>#DIV/0!</v>
      </c>
      <c r="AA3433" t="e">
        <f t="shared" si="1810"/>
        <v>#DIV/0!</v>
      </c>
      <c r="AB3433" t="str">
        <f t="shared" si="1811"/>
        <v>0.00314427747268346+0.0195936207322057i</v>
      </c>
      <c r="AC3433" t="str">
        <f t="shared" si="1812"/>
        <v>1.01634963437897-0.000140567215625616i</v>
      </c>
      <c r="AD3433" t="str">
        <f t="shared" si="1813"/>
        <v>0.00309103028301083+0.0192788530314164i</v>
      </c>
      <c r="AE3433" t="e">
        <f t="shared" si="1814"/>
        <v>#DIV/0!</v>
      </c>
      <c r="AF3433" t="str">
        <f t="shared" si="1815"/>
        <v>-19.0864388318466-2.31909573088211i</v>
      </c>
      <c r="AG3433" t="e">
        <f t="shared" si="1816"/>
        <v>#DIV/0!</v>
      </c>
      <c r="AH3433" t="e">
        <f t="shared" si="1817"/>
        <v>#DIV/0!</v>
      </c>
      <c r="AI3433" t="e">
        <f t="shared" si="1818"/>
        <v>#DIV/0!</v>
      </c>
      <c r="AJ3433" t="e">
        <f t="shared" si="1819"/>
        <v>#DIV/0!</v>
      </c>
      <c r="AK3433"/>
      <c r="AL3433"/>
      <c r="AM3433"/>
      <c r="AN3433"/>
    </row>
    <row r="3434" spans="1:40" x14ac:dyDescent="0.3">
      <c r="A3434"/>
      <c r="B3434">
        <f t="shared" si="1820"/>
        <v>1500000</v>
      </c>
      <c r="C3434" s="186" t="str">
        <f t="shared" si="1788"/>
        <v>-0.000218350410039974+0.00206941833795782i</v>
      </c>
      <c r="D3434" s="158" t="str">
        <f t="shared" si="1789"/>
        <v>-7.55217481425396-0.780651152786755i</v>
      </c>
      <c r="E3434" t="str">
        <f t="shared" si="1790"/>
        <v>42.0979734562586-1059.36001997101i</v>
      </c>
      <c r="F3434" t="str">
        <f t="shared" si="1791"/>
        <v>0.984847929710041+0.103893481744926i</v>
      </c>
      <c r="G3434" t="str">
        <f t="shared" si="1786"/>
        <v>0.984847929710041+0.103893481744926i</v>
      </c>
      <c r="H3434" t="str">
        <f t="shared" si="1792"/>
        <v>11.5347022804322+1.53696230187009i</v>
      </c>
      <c r="I3434" t="str">
        <f t="shared" si="1793"/>
        <v>5890.48622548086i</v>
      </c>
      <c r="J3434" t="str">
        <f t="shared" si="1787"/>
        <v>-8592.95803224856+1256.07785794358i</v>
      </c>
      <c r="K3434" t="str">
        <f t="shared" si="1794"/>
        <v>0.0981070944557646-0.671160740548694i</v>
      </c>
      <c r="L3434" t="str">
        <f t="shared" si="1795"/>
        <v>0.0252819967833943-0.142930582072113i</v>
      </c>
      <c r="M3434" t="str">
        <f t="shared" si="1796"/>
        <v>0.123389091239159-0.814091322620807i</v>
      </c>
      <c r="N3434" t="str">
        <f t="shared" si="1797"/>
        <v>-19.1754190813191i</v>
      </c>
      <c r="O3434" t="str">
        <f t="shared" si="1798"/>
        <v>0.947374758926475-0.320126640798611i</v>
      </c>
      <c r="P3434" t="str">
        <f t="shared" si="1799"/>
        <v>0.052625241073525+0.320126640798611i</v>
      </c>
      <c r="Q3434" t="str">
        <f t="shared" si="1800"/>
        <v>-0.052625241073525+18.8552924405205i</v>
      </c>
      <c r="R3434" t="str">
        <f t="shared" si="1801"/>
        <v>0.0169701568879594-0.00283837017323567i</v>
      </c>
      <c r="S3434" t="str">
        <f t="shared" si="1802"/>
        <v>2.10429839026821i</v>
      </c>
      <c r="T3434" t="str">
        <f t="shared" si="1803"/>
        <v>0.00597277778652512+0.0357102738219319i</v>
      </c>
      <c r="U3434" t="e">
        <f t="shared" si="1804"/>
        <v>#DIV/0!</v>
      </c>
      <c r="V3434" t="str">
        <f t="shared" si="1805"/>
        <v>0.0000833333333333333-0.000176838825657661i</v>
      </c>
      <c r="W3434" t="e">
        <f t="shared" si="1806"/>
        <v>#DIV/0!</v>
      </c>
      <c r="X3434" t="e">
        <f t="shared" si="1807"/>
        <v>#DIV/0!</v>
      </c>
      <c r="Y3434" t="str">
        <f t="shared" si="1808"/>
        <v>0.00096+6.40884901332318i</v>
      </c>
      <c r="Z3434" t="e">
        <f t="shared" si="1809"/>
        <v>#DIV/0!</v>
      </c>
      <c r="AA3434" t="e">
        <f t="shared" si="1810"/>
        <v>#DIV/0!</v>
      </c>
      <c r="AB3434" t="str">
        <f t="shared" si="1811"/>
        <v>0.00340827665803945+0.0203775357245121i</v>
      </c>
      <c r="AC3434" t="str">
        <f t="shared" si="1812"/>
        <v>1.01700971916925-0.000260282837659914i</v>
      </c>
      <c r="AD3434" t="str">
        <f t="shared" si="1813"/>
        <v>0.00334614424768057+0.0200375731758771i</v>
      </c>
      <c r="AE3434" t="e">
        <f t="shared" si="1814"/>
        <v>#DIV/0!</v>
      </c>
      <c r="AF3434" t="str">
        <f t="shared" si="1815"/>
        <v>-19.0868770946862-2.31761345465685i</v>
      </c>
      <c r="AG3434" t="e">
        <f t="shared" si="1816"/>
        <v>#DIV/0!</v>
      </c>
      <c r="AH3434" t="e">
        <f t="shared" si="1817"/>
        <v>#DIV/0!</v>
      </c>
      <c r="AI3434" t="e">
        <f t="shared" si="1818"/>
        <v>#DIV/0!</v>
      </c>
      <c r="AJ3434" t="e">
        <f t="shared" si="1819"/>
        <v>#DIV/0!</v>
      </c>
      <c r="AK3434"/>
      <c r="AL3434"/>
      <c r="AM3434"/>
      <c r="AN3434"/>
    </row>
    <row r="3435" spans="1:40" x14ac:dyDescent="0.3">
      <c r="A3435"/>
      <c r="B3435">
        <f t="shared" si="1820"/>
        <v>1501000</v>
      </c>
      <c r="C3435" s="186" t="str">
        <f t="shared" si="1788"/>
        <v>-0.00021806561619284+0.00206808114988448i</v>
      </c>
      <c r="D3435" s="158" t="str">
        <f t="shared" si="1789"/>
        <v>-7.55232414549081-0.780152829737603i</v>
      </c>
      <c r="E3435" t="str">
        <f t="shared" si="1790"/>
        <v>42.0419872011008-1058.65647382972i</v>
      </c>
      <c r="F3435" t="str">
        <f t="shared" si="1791"/>
        <v>0.984867692491304+0.103827145898267i</v>
      </c>
      <c r="G3435" t="str">
        <f t="shared" si="1786"/>
        <v>0.984867692491304+0.103827145898267i</v>
      </c>
      <c r="H3435" t="str">
        <f t="shared" si="1792"/>
        <v>11.5349903606187+1.53598019991438i</v>
      </c>
      <c r="I3435" t="str">
        <f t="shared" si="1793"/>
        <v>5894.41321629785i</v>
      </c>
      <c r="J3435" t="str">
        <f t="shared" si="1787"/>
        <v>-8604.42046249513+1256.91524318221i</v>
      </c>
      <c r="K3435" t="str">
        <f t="shared" si="1794"/>
        <v>0.0979791162092871-0.670732188969216i</v>
      </c>
      <c r="L3435" t="str">
        <f t="shared" si="1795"/>
        <v>0.0252493414793132-0.142841130821233i</v>
      </c>
      <c r="M3435" t="str">
        <f t="shared" si="1796"/>
        <v>0.1232284576886-0.813573319790449i</v>
      </c>
      <c r="N3435" t="str">
        <f t="shared" si="1797"/>
        <v>-19.18820269404i</v>
      </c>
      <c r="O3435" t="str">
        <f t="shared" si="1798"/>
        <v>0.943205086096513-0.332211025647359i</v>
      </c>
      <c r="P3435" t="str">
        <f t="shared" si="1799"/>
        <v>0.056794913903487+0.332211025647359i</v>
      </c>
      <c r="Q3435" t="str">
        <f t="shared" si="1800"/>
        <v>-0.056794913903487+18.8559916683926i</v>
      </c>
      <c r="R3435" t="str">
        <f t="shared" si="1801"/>
        <v>0.0176090948086546-0.00306507458973595i</v>
      </c>
      <c r="S3435" t="str">
        <f t="shared" si="1802"/>
        <v>2.10570125586173i</v>
      </c>
      <c r="T3435" t="str">
        <f t="shared" si="1803"/>
        <v>0.00645413141291687+0.0370794930531723i</v>
      </c>
      <c r="U3435" t="e">
        <f t="shared" si="1804"/>
        <v>#DIV/0!</v>
      </c>
      <c r="V3435" t="str">
        <f t="shared" si="1805"/>
        <v>0.0000833333333333333-0.000176721011649895i</v>
      </c>
      <c r="W3435" t="e">
        <f t="shared" si="1806"/>
        <v>#DIV/0!</v>
      </c>
      <c r="X3435" t="e">
        <f t="shared" si="1807"/>
        <v>#DIV/0!</v>
      </c>
      <c r="Y3435" t="str">
        <f t="shared" si="1808"/>
        <v>0.00096+6.41312157933206i</v>
      </c>
      <c r="Z3435" t="e">
        <f t="shared" si="1809"/>
        <v>#DIV/0!</v>
      </c>
      <c r="AA3435" t="e">
        <f t="shared" si="1810"/>
        <v>#DIV/0!</v>
      </c>
      <c r="AB3435" t="str">
        <f t="shared" si="1811"/>
        <v>0.00368295393345976+0.0211588602794124i</v>
      </c>
      <c r="AC3435" t="str">
        <f t="shared" si="1812"/>
        <v>1.01766812893346-0.00038897933959958i</v>
      </c>
      <c r="AD3435" t="str">
        <f t="shared" si="1813"/>
        <v>0.00361106516264072+0.0207928933878779i</v>
      </c>
      <c r="AE3435" t="e">
        <f t="shared" si="1814"/>
        <v>#DIV/0!</v>
      </c>
      <c r="AF3435" t="str">
        <f t="shared" si="1815"/>
        <v>-19.0873145061095-2.31613302965198i</v>
      </c>
      <c r="AG3435" t="e">
        <f t="shared" si="1816"/>
        <v>#DIV/0!</v>
      </c>
      <c r="AH3435" t="e">
        <f t="shared" si="1817"/>
        <v>#DIV/0!</v>
      </c>
      <c r="AI3435" t="e">
        <f t="shared" si="1818"/>
        <v>#DIV/0!</v>
      </c>
      <c r="AJ3435" t="e">
        <f t="shared" si="1819"/>
        <v>#DIV/0!</v>
      </c>
      <c r="AK3435"/>
      <c r="AL3435"/>
      <c r="AM3435"/>
      <c r="AN3435"/>
    </row>
    <row r="3436" spans="1:40" x14ac:dyDescent="0.3">
      <c r="A3436"/>
      <c r="B3436">
        <f t="shared" si="1820"/>
        <v>1502000</v>
      </c>
      <c r="C3436" s="186" t="str">
        <f t="shared" si="1788"/>
        <v>-0.00021778137523161+0.00206674566183231i</v>
      </c>
      <c r="D3436" s="158" t="str">
        <f t="shared" si="1789"/>
        <v>-7.55247318682316-0.77965512801036i</v>
      </c>
      <c r="E3436" t="str">
        <f t="shared" si="1790"/>
        <v>41.9861124976679-1057.95386007381i</v>
      </c>
      <c r="F3436" t="str">
        <f t="shared" si="1791"/>
        <v>0.98488741690605+0.103760892793618i</v>
      </c>
      <c r="G3436" t="str">
        <f t="shared" si="1786"/>
        <v>0.98488741690605+0.103760892793618i</v>
      </c>
      <c r="H3436" t="str">
        <f t="shared" si="1792"/>
        <v>11.5352778814811+1.53499932447761i</v>
      </c>
      <c r="I3436" t="str">
        <f t="shared" si="1793"/>
        <v>5898.34020711484i</v>
      </c>
      <c r="J3436" t="str">
        <f t="shared" si="1787"/>
        <v>-8615.8905318155+1257.75262842084i</v>
      </c>
      <c r="K3436" t="str">
        <f t="shared" si="1794"/>
        <v>0.0978513864593808-0.670304171957022i</v>
      </c>
      <c r="L3436" t="str">
        <f t="shared" si="1795"/>
        <v>0.0252167487455948-0.142751787626976i</v>
      </c>
      <c r="M3436" t="str">
        <f t="shared" si="1796"/>
        <v>0.123068135204976-0.813055959583998i</v>
      </c>
      <c r="N3436" t="str">
        <f t="shared" si="1797"/>
        <v>-19.2009863067609i</v>
      </c>
      <c r="O3436" t="str">
        <f t="shared" si="1798"/>
        <v>0.938881276079137-0.34424112105908i</v>
      </c>
      <c r="P3436" t="str">
        <f t="shared" si="1799"/>
        <v>0.061118723920863+0.34424112105908i</v>
      </c>
      <c r="Q3436" t="str">
        <f t="shared" si="1800"/>
        <v>-0.061118723920863+18.8567451857018i</v>
      </c>
      <c r="R3436" t="str">
        <f t="shared" si="1801"/>
        <v>0.0182448988193932-0.00330034840275397i</v>
      </c>
      <c r="S3436" t="str">
        <f t="shared" si="1802"/>
        <v>2.10710412145524i</v>
      </c>
      <c r="T3436" t="str">
        <f t="shared" si="1803"/>
        <v>0.00695417772168111+0.0384439014978773i</v>
      </c>
      <c r="U3436" t="e">
        <f t="shared" si="1804"/>
        <v>#DIV/0!</v>
      </c>
      <c r="V3436" t="str">
        <f t="shared" si="1805"/>
        <v>0.0000833333333333333-0.000176603354518304i</v>
      </c>
      <c r="W3436" t="e">
        <f t="shared" si="1806"/>
        <v>#DIV/0!</v>
      </c>
      <c r="X3436" t="e">
        <f t="shared" si="1807"/>
        <v>#DIV/0!</v>
      </c>
      <c r="Y3436" t="str">
        <f t="shared" si="1808"/>
        <v>0.00096+6.41739414534094i</v>
      </c>
      <c r="Z3436" t="e">
        <f t="shared" si="1809"/>
        <v>#DIV/0!</v>
      </c>
      <c r="AA3436" t="e">
        <f t="shared" si="1810"/>
        <v>#DIV/0!</v>
      </c>
      <c r="AB3436" t="str">
        <f t="shared" si="1811"/>
        <v>0.00396829790958171+0.0219374396306502i</v>
      </c>
      <c r="AC3436" t="str">
        <f t="shared" si="1812"/>
        <v>1.01832473705338-0.000526648478274273i</v>
      </c>
      <c r="AD3436" t="str">
        <f t="shared" si="1813"/>
        <v>0.00388574615723506+0.0215446853588521i</v>
      </c>
      <c r="AE3436" t="e">
        <f t="shared" si="1814"/>
        <v>#DIV/0!</v>
      </c>
      <c r="AF3436" t="str">
        <f t="shared" si="1815"/>
        <v>-19.0877510683043-2.31465445248797i</v>
      </c>
      <c r="AG3436" t="e">
        <f t="shared" si="1816"/>
        <v>#DIV/0!</v>
      </c>
      <c r="AH3436" t="e">
        <f t="shared" si="1817"/>
        <v>#DIV/0!</v>
      </c>
      <c r="AI3436" t="e">
        <f t="shared" si="1818"/>
        <v>#DIV/0!</v>
      </c>
      <c r="AJ3436" t="e">
        <f t="shared" si="1819"/>
        <v>#DIV/0!</v>
      </c>
      <c r="AK3436"/>
      <c r="AL3436"/>
      <c r="AM3436"/>
      <c r="AN3436"/>
    </row>
    <row r="3437" spans="1:40" x14ac:dyDescent="0.3">
      <c r="A3437"/>
      <c r="B3437">
        <f t="shared" si="1820"/>
        <v>1503000</v>
      </c>
      <c r="C3437" s="186" t="str">
        <f t="shared" si="1788"/>
        <v>-0.000217497685736391+0.0020654118706147i</v>
      </c>
      <c r="D3437" s="158" t="str">
        <f t="shared" si="1789"/>
        <v>-7.55262193899559-0.77915804647324i</v>
      </c>
      <c r="E3437" t="str">
        <f t="shared" si="1790"/>
        <v>41.9303490499591-1057.25217685397i</v>
      </c>
      <c r="F3437" t="str">
        <f t="shared" si="1791"/>
        <v>0.984907103052819+0.103694722280168i</v>
      </c>
      <c r="G3437" t="str">
        <f t="shared" si="1786"/>
        <v>0.984907103052819+0.103694722280168i</v>
      </c>
      <c r="H3437" t="str">
        <f t="shared" si="1792"/>
        <v>11.5355648444563+1.53401967332009i</v>
      </c>
      <c r="I3437" t="str">
        <f t="shared" si="1793"/>
        <v>5902.26719793182i</v>
      </c>
      <c r="J3437" t="str">
        <f t="shared" si="1787"/>
        <v>-8627.36824020968+1258.59001365946i</v>
      </c>
      <c r="K3437" t="str">
        <f t="shared" si="1794"/>
        <v>0.0977239045677202-0.669876688537711i</v>
      </c>
      <c r="L3437" t="str">
        <f t="shared" si="1795"/>
        <v>0.0251842184241991-0.142662552301558i</v>
      </c>
      <c r="M3437" t="str">
        <f t="shared" si="1796"/>
        <v>0.122908122991919-0.812539240839269i</v>
      </c>
      <c r="N3437" t="str">
        <f t="shared" si="1797"/>
        <v>-19.2137699194817i</v>
      </c>
      <c r="O3437" t="str">
        <f t="shared" si="1798"/>
        <v>0.934404035465053-0.356214961093193i</v>
      </c>
      <c r="P3437" t="str">
        <f t="shared" si="1799"/>
        <v>0.065595964534947+0.356214961093193i</v>
      </c>
      <c r="Q3437" t="str">
        <f t="shared" si="1800"/>
        <v>-0.065595964534947+18.8575549583885i</v>
      </c>
      <c r="R3437" t="str">
        <f t="shared" si="1801"/>
        <v>0.0188774461528719-0.0035441630142815i</v>
      </c>
      <c r="S3437" t="str">
        <f t="shared" si="1802"/>
        <v>2.10850698704876i</v>
      </c>
      <c r="T3437" t="str">
        <f t="shared" si="1803"/>
        <v>0.00747289247885234+0.0398032271109671i</v>
      </c>
      <c r="U3437" t="e">
        <f t="shared" si="1804"/>
        <v>#DIV/0!</v>
      </c>
      <c r="V3437" t="str">
        <f t="shared" si="1805"/>
        <v>0.0000833333333333333-0.000176485853949762i</v>
      </c>
      <c r="W3437" t="e">
        <f t="shared" si="1806"/>
        <v>#DIV/0!</v>
      </c>
      <c r="X3437" t="e">
        <f t="shared" si="1807"/>
        <v>#DIV/0!</v>
      </c>
      <c r="Y3437" t="str">
        <f t="shared" si="1808"/>
        <v>0.00096+6.42166671134982i</v>
      </c>
      <c r="Z3437" t="e">
        <f t="shared" si="1809"/>
        <v>#DIV/0!</v>
      </c>
      <c r="AA3437" t="e">
        <f t="shared" si="1810"/>
        <v>#DIV/0!</v>
      </c>
      <c r="AB3437" t="str">
        <f t="shared" si="1811"/>
        <v>0.00426429475765395+0.0227131185397536i</v>
      </c>
      <c r="AC3437" t="str">
        <f t="shared" si="1812"/>
        <v>1.01897941655993-0.000673280058084944i</v>
      </c>
      <c r="AD3437" t="str">
        <f t="shared" si="1813"/>
        <v>0.00417013864702781+0.0222928214660439i</v>
      </c>
      <c r="AE3437" t="e">
        <f t="shared" si="1814"/>
        <v>#DIV/0!</v>
      </c>
      <c r="AF3437" t="str">
        <f t="shared" si="1815"/>
        <v>-19.0881867834519-2.31317771979333i</v>
      </c>
      <c r="AG3437" t="e">
        <f t="shared" si="1816"/>
        <v>#DIV/0!</v>
      </c>
      <c r="AH3437" t="e">
        <f t="shared" si="1817"/>
        <v>#DIV/0!</v>
      </c>
      <c r="AI3437" t="e">
        <f t="shared" si="1818"/>
        <v>#DIV/0!</v>
      </c>
      <c r="AJ3437" t="e">
        <f t="shared" si="1819"/>
        <v>#DIV/0!</v>
      </c>
      <c r="AK3437"/>
      <c r="AL3437"/>
      <c r="AM3437"/>
      <c r="AN3437"/>
    </row>
    <row r="3438" spans="1:40" x14ac:dyDescent="0.3">
      <c r="A3438"/>
      <c r="B3438">
        <f t="shared" si="1820"/>
        <v>1504000</v>
      </c>
      <c r="C3438" s="186" t="str">
        <f t="shared" si="1788"/>
        <v>-0.000217214546291809+0.00206407977305288i</v>
      </c>
      <c r="D3438" s="158" t="str">
        <f t="shared" si="1789"/>
        <v>-7.55277040275026-0.778661583997113i</v>
      </c>
      <c r="E3438" t="str">
        <f t="shared" si="1790"/>
        <v>41.8746965629529-1056.55142232577i</v>
      </c>
      <c r="F3438" t="str">
        <f t="shared" si="1791"/>
        <v>0.984926751029828+0.103628634207459i</v>
      </c>
      <c r="G3438" t="str">
        <f t="shared" si="1786"/>
        <v>0.984926751029828+0.103628634207459i</v>
      </c>
      <c r="H3438" t="str">
        <f t="shared" si="1792"/>
        <v>11.5358512509762+1.53304124420738i</v>
      </c>
      <c r="I3438" t="str">
        <f t="shared" si="1793"/>
        <v>5906.19418874881i</v>
      </c>
      <c r="J3438" t="str">
        <f t="shared" si="1787"/>
        <v>-8638.85358767767+1259.42739889809i</v>
      </c>
      <c r="K3438" t="str">
        <f t="shared" si="1794"/>
        <v>0.0975966698980162-0.669449737739185i</v>
      </c>
      <c r="L3438" t="str">
        <f t="shared" si="1795"/>
        <v>0.0251517503575788-0.142573424657609i</v>
      </c>
      <c r="M3438" t="str">
        <f t="shared" si="1796"/>
        <v>0.122748420255595-0.812023162396794i</v>
      </c>
      <c r="N3438" t="str">
        <f t="shared" si="1797"/>
        <v>-19.2265535322026i</v>
      </c>
      <c r="O3438" t="str">
        <f t="shared" si="1798"/>
        <v>0.929774095918263-0.368130589002566i</v>
      </c>
      <c r="P3438" t="str">
        <f t="shared" si="1799"/>
        <v>0.070225904081737+0.368130589002566i</v>
      </c>
      <c r="Q3438" t="str">
        <f t="shared" si="1800"/>
        <v>-0.070225904081737+18.8584229432i</v>
      </c>
      <c r="R3438" t="str">
        <f t="shared" si="1801"/>
        <v>0.019506614011072-0.00379648785595055i</v>
      </c>
      <c r="S3438" t="str">
        <f t="shared" si="1802"/>
        <v>2.10990985264227i</v>
      </c>
      <c r="T3438" t="str">
        <f t="shared" si="1803"/>
        <v>0.00801024713270679+0.0411571970936506i</v>
      </c>
      <c r="U3438" t="e">
        <f t="shared" si="1804"/>
        <v>#DIV/0!</v>
      </c>
      <c r="V3438" t="str">
        <f t="shared" si="1805"/>
        <v>0.0000833333333333333-0.000176368509631976i</v>
      </c>
      <c r="W3438" t="e">
        <f t="shared" si="1806"/>
        <v>#DIV/0!</v>
      </c>
      <c r="X3438" t="e">
        <f t="shared" si="1807"/>
        <v>#DIV/0!</v>
      </c>
      <c r="Y3438" t="str">
        <f t="shared" si="1808"/>
        <v>0.00096+6.42593927735871i</v>
      </c>
      <c r="Z3438" t="e">
        <f t="shared" si="1809"/>
        <v>#DIV/0!</v>
      </c>
      <c r="AA3438" t="e">
        <f t="shared" si="1810"/>
        <v>#DIV/0!</v>
      </c>
      <c r="AB3438" t="str">
        <f t="shared" si="1811"/>
        <v>0.00457092818506068+0.0234857413381569i</v>
      </c>
      <c r="AC3438" t="str">
        <f t="shared" si="1812"/>
        <v>1.01963204016646-0.000828861912131328i</v>
      </c>
      <c r="AD3438" t="str">
        <f t="shared" si="1813"/>
        <v>0.00446419234488341+0.0230371747962385i</v>
      </c>
      <c r="AE3438" t="e">
        <f t="shared" si="1814"/>
        <v>#DIV/0!</v>
      </c>
      <c r="AF3438" t="str">
        <f t="shared" si="1815"/>
        <v>-19.0886216537265-2.31170282820449i</v>
      </c>
      <c r="AG3438" t="e">
        <f t="shared" si="1816"/>
        <v>#DIV/0!</v>
      </c>
      <c r="AH3438" t="e">
        <f t="shared" si="1817"/>
        <v>#DIV/0!</v>
      </c>
      <c r="AI3438" t="e">
        <f t="shared" si="1818"/>
        <v>#DIV/0!</v>
      </c>
      <c r="AJ3438" t="e">
        <f t="shared" si="1819"/>
        <v>#DIV/0!</v>
      </c>
      <c r="AK3438"/>
      <c r="AL3438"/>
      <c r="AM3438"/>
      <c r="AN3438"/>
    </row>
    <row r="3439" spans="1:40" x14ac:dyDescent="0.3">
      <c r="A3439"/>
      <c r="B3439">
        <f t="shared" si="1820"/>
        <v>1505000</v>
      </c>
      <c r="C3439" s="186" t="str">
        <f t="shared" si="1788"/>
        <v>-0.000216931955486996+0.00206274936597588i</v>
      </c>
      <c r="D3439" s="158" t="str">
        <f t="shared" si="1789"/>
        <v>-7.55291857882695-0.7781657394555i</v>
      </c>
      <c r="E3439" t="str">
        <f t="shared" si="1790"/>
        <v>41.819154742606-1055.85159464964i</v>
      </c>
      <c r="F3439" t="str">
        <f t="shared" si="1791"/>
        <v>0.984946360934984+0.103562628425389i</v>
      </c>
      <c r="G3439" t="str">
        <f t="shared" si="1786"/>
        <v>0.984946360934984+0.103562628425389i</v>
      </c>
      <c r="H3439" t="str">
        <f t="shared" si="1792"/>
        <v>11.5361371024683+1.53206403491033i</v>
      </c>
      <c r="I3439" t="str">
        <f t="shared" si="1793"/>
        <v>5910.1211795658i</v>
      </c>
      <c r="J3439" t="str">
        <f t="shared" si="1787"/>
        <v>-8650.34657421946+1260.26478413672i</v>
      </c>
      <c r="K3439" t="str">
        <f t="shared" si="1794"/>
        <v>0.0974696818160026-0.669023318591635i</v>
      </c>
      <c r="L3439" t="str">
        <f t="shared" si="1795"/>
        <v>0.025119344388678-0.142484404508171i</v>
      </c>
      <c r="M3439" t="str">
        <f t="shared" si="1796"/>
        <v>0.122589026204681-0.811507723099806i</v>
      </c>
      <c r="N3439" t="str">
        <f t="shared" si="1797"/>
        <v>-19.2393371449235i</v>
      </c>
      <c r="O3439" t="str">
        <f t="shared" si="1798"/>
        <v>0.924992214056714-0.379986057552719i</v>
      </c>
      <c r="P3439" t="str">
        <f t="shared" si="1799"/>
        <v>0.0750077859432861+0.379986057552719i</v>
      </c>
      <c r="Q3439" t="str">
        <f t="shared" si="1800"/>
        <v>-0.0750077859432861+18.8593510873708i</v>
      </c>
      <c r="R3439" t="str">
        <f t="shared" si="1801"/>
        <v>0.0201322796010171-0.00405729037588095i</v>
      </c>
      <c r="S3439" t="str">
        <f t="shared" si="1802"/>
        <v>2.11131271823577i</v>
      </c>
      <c r="T3439" t="str">
        <f t="shared" si="1803"/>
        <v>0.00856620877217304+0.042505537968706i</v>
      </c>
      <c r="U3439" t="e">
        <f t="shared" si="1804"/>
        <v>#DIV/0!</v>
      </c>
      <c r="V3439" t="str">
        <f t="shared" si="1805"/>
        <v>0.0000833333333333333-0.000176251321253483i</v>
      </c>
      <c r="W3439" t="e">
        <f t="shared" si="1806"/>
        <v>#DIV/0!</v>
      </c>
      <c r="X3439" t="e">
        <f t="shared" si="1807"/>
        <v>#DIV/0!</v>
      </c>
      <c r="Y3439" t="str">
        <f t="shared" si="1808"/>
        <v>0.00096+6.43021184336759i</v>
      </c>
      <c r="Z3439" t="e">
        <f t="shared" si="1809"/>
        <v>#DIV/0!</v>
      </c>
      <c r="AA3439" t="e">
        <f t="shared" si="1810"/>
        <v>#DIV/0!</v>
      </c>
      <c r="AB3439" t="str">
        <f t="shared" si="1811"/>
        <v>0.00488817941158933+0.0242551519701579i</v>
      </c>
      <c r="AC3439" t="str">
        <f t="shared" si="1812"/>
        <v>1.02028248030272-0.000993379883934i</v>
      </c>
      <c r="AD3439" t="str">
        <f t="shared" si="1813"/>
        <v>0.0047678552723707+0.0237776191692295i</v>
      </c>
      <c r="AE3439" t="e">
        <f t="shared" si="1814"/>
        <v>#DIV/0!</v>
      </c>
      <c r="AF3439" t="str">
        <f t="shared" si="1815"/>
        <v>-19.0890556812952-2.31022977436583i</v>
      </c>
      <c r="AG3439" t="e">
        <f t="shared" si="1816"/>
        <v>#DIV/0!</v>
      </c>
      <c r="AH3439" t="e">
        <f t="shared" si="1817"/>
        <v>#DIV/0!</v>
      </c>
      <c r="AI3439" t="e">
        <f t="shared" si="1818"/>
        <v>#DIV/0!</v>
      </c>
      <c r="AJ3439" t="e">
        <f t="shared" si="1819"/>
        <v>#DIV/0!</v>
      </c>
      <c r="AK3439"/>
      <c r="AL3439"/>
      <c r="AM3439"/>
      <c r="AN3439"/>
    </row>
    <row r="3440" spans="1:40" x14ac:dyDescent="0.3">
      <c r="A3440"/>
      <c r="B3440">
        <f t="shared" si="1820"/>
        <v>1506000</v>
      </c>
      <c r="C3440" s="186" t="str">
        <f t="shared" si="1788"/>
        <v>-0.000216649911915568+0.00206142064622044i</v>
      </c>
      <c r="D3440" s="158" t="str">
        <f t="shared" si="1789"/>
        <v>-7.55306646796307-0.777670511724583i</v>
      </c>
      <c r="E3440" t="str">
        <f t="shared" si="1790"/>
        <v>41.7637232958472-1055.15269199087i</v>
      </c>
      <c r="F3440" t="str">
        <f t="shared" si="1791"/>
        <v>0.984965932865876+0.103496704784209i</v>
      </c>
      <c r="G3440" t="str">
        <f t="shared" si="1786"/>
        <v>0.984965932865876+0.103496704784209i</v>
      </c>
      <c r="H3440" t="str">
        <f t="shared" si="1792"/>
        <v>11.5364224003556+1.53108804320505i</v>
      </c>
      <c r="I3440" t="str">
        <f t="shared" si="1793"/>
        <v>5914.04817038279i</v>
      </c>
      <c r="J3440" t="str">
        <f t="shared" si="1787"/>
        <v>-8661.84719983506+1261.10216937536i</v>
      </c>
      <c r="K3440" t="str">
        <f t="shared" si="1794"/>
        <v>0.0973429396894321-0.668597430127531i</v>
      </c>
      <c r="L3440" t="str">
        <f t="shared" si="1795"/>
        <v>0.0250870003609301-0.142395491666693i</v>
      </c>
      <c r="M3440" t="str">
        <f t="shared" si="1796"/>
        <v>0.122429940050362-0.810992921794224i</v>
      </c>
      <c r="N3440" t="str">
        <f t="shared" si="1797"/>
        <v>-19.2521207576444i</v>
      </c>
      <c r="O3440" t="str">
        <f t="shared" si="1798"/>
        <v>0.920059171328502-0.391779429340426i</v>
      </c>
      <c r="P3440" t="str">
        <f t="shared" si="1799"/>
        <v>0.079940828671498+0.391779429340426i</v>
      </c>
      <c r="Q3440" t="str">
        <f t="shared" si="1800"/>
        <v>-0.079940828671498+18.860341328304i</v>
      </c>
      <c r="R3440" t="str">
        <f t="shared" si="1801"/>
        <v>0.020754320171172-0.00432653602626146i</v>
      </c>
      <c r="S3440" t="str">
        <f t="shared" si="1802"/>
        <v>2.11271558382928i</v>
      </c>
      <c r="T3440" t="str">
        <f t="shared" si="1803"/>
        <v>0.00914074008668139+0.0438479756574175i</v>
      </c>
      <c r="U3440" t="e">
        <f t="shared" si="1804"/>
        <v>#DIV/0!</v>
      </c>
      <c r="V3440" t="str">
        <f t="shared" si="1805"/>
        <v>0.0000833333333333333-0.000176134288503647i</v>
      </c>
      <c r="W3440" t="e">
        <f t="shared" si="1806"/>
        <v>#DIV/0!</v>
      </c>
      <c r="X3440" t="e">
        <f t="shared" si="1807"/>
        <v>#DIV/0!</v>
      </c>
      <c r="Y3440" t="str">
        <f t="shared" si="1808"/>
        <v>0.00096+6.43448440937647i</v>
      </c>
      <c r="Z3440" t="e">
        <f t="shared" si="1809"/>
        <v>#DIV/0!</v>
      </c>
      <c r="AA3440" t="e">
        <f t="shared" si="1810"/>
        <v>#DIV/0!</v>
      </c>
      <c r="AB3440" t="str">
        <f t="shared" si="1811"/>
        <v>0.00521602714651917+0.0250211940368208i</v>
      </c>
      <c r="AC3440" t="str">
        <f t="shared" si="1812"/>
        <v>1.02093060914955-0.00116681780979712i</v>
      </c>
      <c r="AD3440" t="str">
        <f t="shared" si="1813"/>
        <v>0.0050810737715321+0.0245140291611379i</v>
      </c>
      <c r="AE3440" t="e">
        <f t="shared" si="1814"/>
        <v>#DIV/0!</v>
      </c>
      <c r="AF3440" t="str">
        <f t="shared" si="1815"/>
        <v>-19.0894888683187-2.30875855492963i</v>
      </c>
      <c r="AG3440" t="e">
        <f t="shared" si="1816"/>
        <v>#DIV/0!</v>
      </c>
      <c r="AH3440" t="e">
        <f t="shared" si="1817"/>
        <v>#DIV/0!</v>
      </c>
      <c r="AI3440" t="e">
        <f t="shared" si="1818"/>
        <v>#DIV/0!</v>
      </c>
      <c r="AJ3440" t="e">
        <f t="shared" si="1819"/>
        <v>#DIV/0!</v>
      </c>
      <c r="AK3440"/>
      <c r="AL3440"/>
      <c r="AM3440"/>
      <c r="AN3440"/>
    </row>
    <row r="3441" spans="1:40" x14ac:dyDescent="0.3">
      <c r="A3441"/>
      <c r="B3441">
        <f t="shared" si="1820"/>
        <v>1507000</v>
      </c>
      <c r="C3441" s="186" t="str">
        <f t="shared" si="1788"/>
        <v>-0.000216368414175613+0.0020600936106311i</v>
      </c>
      <c r="D3441" s="158" t="str">
        <f t="shared" si="1789"/>
        <v>-7.55321407089363-0.777175899683157i</v>
      </c>
      <c r="E3441" t="str">
        <f t="shared" si="1790"/>
        <v>41.7084019305747-1054.45471251958i</v>
      </c>
      <c r="F3441" t="str">
        <f t="shared" si="1791"/>
        <v>0.984985466919775+0.103430863134521i</v>
      </c>
      <c r="G3441" t="str">
        <f t="shared" si="1786"/>
        <v>0.984985466919775+0.103430863134521i</v>
      </c>
      <c r="H3441" t="str">
        <f t="shared" si="1792"/>
        <v>11.5367071460564+1.53011326687288i</v>
      </c>
      <c r="I3441" t="str">
        <f t="shared" si="1793"/>
        <v>5917.97516119977i</v>
      </c>
      <c r="J3441" t="str">
        <f t="shared" si="1787"/>
        <v>-8673.35546452447+1261.93955461398i</v>
      </c>
      <c r="K3441" t="str">
        <f t="shared" si="1794"/>
        <v>0.0972164428880648-0.668172071381625i</v>
      </c>
      <c r="L3441" t="str">
        <f t="shared" si="1795"/>
        <v>0.0250547181182563-0.142306685947036i</v>
      </c>
      <c r="M3441" t="str">
        <f t="shared" si="1796"/>
        <v>0.122271161006321-0.810478757328661i</v>
      </c>
      <c r="N3441" t="str">
        <f t="shared" si="1797"/>
        <v>-19.2649043703653i</v>
      </c>
      <c r="O3441" t="str">
        <f t="shared" si="1798"/>
        <v>0.91497577388421-0.403508777110227i</v>
      </c>
      <c r="P3441" t="str">
        <f t="shared" si="1799"/>
        <v>0.08502422611579+0.403508777110227i</v>
      </c>
      <c r="Q3441" t="str">
        <f t="shared" si="1800"/>
        <v>-0.08502422611579+18.8613955932551i</v>
      </c>
      <c r="R3441" t="str">
        <f t="shared" si="1801"/>
        <v>0.0213726130483894-0.00460418825165601i</v>
      </c>
      <c r="S3441" t="str">
        <f t="shared" si="1802"/>
        <v>2.1141184494228i</v>
      </c>
      <c r="T3441" t="str">
        <f t="shared" si="1803"/>
        <v>0.00973379932744168+0.0451842355579745i</v>
      </c>
      <c r="U3441" t="e">
        <f t="shared" si="1804"/>
        <v>#DIV/0!</v>
      </c>
      <c r="V3441" t="str">
        <f t="shared" si="1805"/>
        <v>0.0000833333333333333-0.000176017411072656i</v>
      </c>
      <c r="W3441" t="e">
        <f t="shared" si="1806"/>
        <v>#DIV/0!</v>
      </c>
      <c r="X3441" t="e">
        <f t="shared" si="1807"/>
        <v>#DIV/0!</v>
      </c>
      <c r="Y3441" t="str">
        <f t="shared" si="1808"/>
        <v>0.00096+6.43875697538535i</v>
      </c>
      <c r="Z3441" t="e">
        <f t="shared" si="1809"/>
        <v>#DIV/0!</v>
      </c>
      <c r="AA3441" t="e">
        <f t="shared" si="1810"/>
        <v>#DIV/0!</v>
      </c>
      <c r="AB3441" t="str">
        <f t="shared" si="1811"/>
        <v>0.00555444756652509+0.0257837108407135i</v>
      </c>
      <c r="AC3441" t="str">
        <f t="shared" si="1812"/>
        <v>1.02157629867421-0.00134915750181916i</v>
      </c>
      <c r="AD3441" t="str">
        <f t="shared" si="1813"/>
        <v>0.00540379251697828+0.0252462801274827i</v>
      </c>
      <c r="AE3441" t="e">
        <f t="shared" si="1814"/>
        <v>#DIV/0!</v>
      </c>
      <c r="AF3441" t="str">
        <f t="shared" si="1815"/>
        <v>-19.08992121695-2.30728916655604i</v>
      </c>
      <c r="AG3441" t="e">
        <f t="shared" si="1816"/>
        <v>#DIV/0!</v>
      </c>
      <c r="AH3441" t="e">
        <f t="shared" si="1817"/>
        <v>#DIV/0!</v>
      </c>
      <c r="AI3441" t="e">
        <f t="shared" si="1818"/>
        <v>#DIV/0!</v>
      </c>
      <c r="AJ3441" t="e">
        <f t="shared" si="1819"/>
        <v>#DIV/0!</v>
      </c>
      <c r="AK3441"/>
      <c r="AL3441"/>
      <c r="AM3441"/>
      <c r="AN3441"/>
    </row>
    <row r="3442" spans="1:40" x14ac:dyDescent="0.3">
      <c r="A3442"/>
      <c r="B3442">
        <f t="shared" si="1820"/>
        <v>1508000</v>
      </c>
      <c r="C3442" s="186" t="str">
        <f t="shared" si="1788"/>
        <v>-0.000216087460869674+0.00205876825606012i</v>
      </c>
      <c r="D3442" s="158" t="str">
        <f t="shared" si="1789"/>
        <v>-7.55336138835148-0.776681902212687i</v>
      </c>
      <c r="E3442" t="str">
        <f t="shared" si="1790"/>
        <v>41.6531903556512-1053.75765441067i</v>
      </c>
      <c r="F3442" t="str">
        <f t="shared" si="1791"/>
        <v>0.985004963193671+0.10336510332728i</v>
      </c>
      <c r="G3442" t="str">
        <f t="shared" si="1786"/>
        <v>0.985004963193671+0.10336510332728i</v>
      </c>
      <c r="H3442" t="str">
        <f t="shared" si="1792"/>
        <v>11.5369913409847+1.52913970370042i</v>
      </c>
      <c r="I3442" t="str">
        <f t="shared" si="1793"/>
        <v>5921.90215201676i</v>
      </c>
      <c r="J3442" t="str">
        <f t="shared" si="1787"/>
        <v>-8684.87136828768+1262.77693985261i</v>
      </c>
      <c r="K3442" t="str">
        <f t="shared" si="1794"/>
        <v>0.0970901907836687-0.667747241390939i</v>
      </c>
      <c r="L3442" t="str">
        <f t="shared" si="1795"/>
        <v>0.0250224975050635-0.142217987163469i</v>
      </c>
      <c r="M3442" t="str">
        <f t="shared" si="1796"/>
        <v>0.122112688288732-0.809965228554408i</v>
      </c>
      <c r="N3442" t="str">
        <f t="shared" si="1797"/>
        <v>-19.2776879830861i</v>
      </c>
      <c r="O3442" t="str">
        <f t="shared" si="1798"/>
        <v>0.909742852445213-0.415172184069269i</v>
      </c>
      <c r="P3442" t="str">
        <f t="shared" si="1799"/>
        <v>0.090257147554787+0.415172184069269i</v>
      </c>
      <c r="Q3442" t="str">
        <f t="shared" si="1800"/>
        <v>-0.090257147554787+18.8625157990168i</v>
      </c>
      <c r="R3442" t="str">
        <f t="shared" si="1801"/>
        <v>0.0219870356754165-0.00489020847806757i</v>
      </c>
      <c r="S3442" t="str">
        <f t="shared" si="1802"/>
        <v>2.11552131501631i</v>
      </c>
      <c r="T3442" t="str">
        <f t="shared" si="1803"/>
        <v>0.0103453402702254+0.0465140426253676i</v>
      </c>
      <c r="U3442" t="e">
        <f t="shared" si="1804"/>
        <v>#DIV/0!</v>
      </c>
      <c r="V3442" t="str">
        <f t="shared" si="1805"/>
        <v>0.0000833333333333333-0.00017590068865152i</v>
      </c>
      <c r="W3442" t="e">
        <f t="shared" si="1806"/>
        <v>#DIV/0!</v>
      </c>
      <c r="X3442" t="e">
        <f t="shared" si="1807"/>
        <v>#DIV/0!</v>
      </c>
      <c r="Y3442" t="str">
        <f t="shared" si="1808"/>
        <v>0.00096+6.44302954139424i</v>
      </c>
      <c r="Z3442" t="e">
        <f t="shared" si="1809"/>
        <v>#DIV/0!</v>
      </c>
      <c r="AA3442" t="e">
        <f t="shared" si="1810"/>
        <v>#DIV/0!</v>
      </c>
      <c r="AB3442" t="str">
        <f t="shared" si="1811"/>
        <v>0.00590341429443978+0.0265425454314992i</v>
      </c>
      <c r="AC3442" t="str">
        <f t="shared" si="1812"/>
        <v>1.02221942066642-0.00154037873158111i</v>
      </c>
      <c r="AD3442" t="str">
        <f t="shared" si="1813"/>
        <v>0.00573595452831549+0.0259742482260317i</v>
      </c>
      <c r="AE3442" t="e">
        <f t="shared" si="1814"/>
        <v>#DIV/0!</v>
      </c>
      <c r="AF3442" t="str">
        <f t="shared" si="1815"/>
        <v>-19.0903527293362-2.30582160591311i</v>
      </c>
      <c r="AG3442" t="e">
        <f t="shared" si="1816"/>
        <v>#DIV/0!</v>
      </c>
      <c r="AH3442" t="e">
        <f t="shared" si="1817"/>
        <v>#DIV/0!</v>
      </c>
      <c r="AI3442" t="e">
        <f t="shared" si="1818"/>
        <v>#DIV/0!</v>
      </c>
      <c r="AJ3442" t="e">
        <f t="shared" si="1819"/>
        <v>#DIV/0!</v>
      </c>
      <c r="AK3442"/>
      <c r="AL3442"/>
      <c r="AM3442"/>
      <c r="AN3442"/>
    </row>
    <row r="3443" spans="1:40" x14ac:dyDescent="0.3">
      <c r="A3443"/>
      <c r="B3443">
        <f t="shared" si="1820"/>
        <v>1509000</v>
      </c>
      <c r="C3443" s="186" t="str">
        <f t="shared" si="1788"/>
        <v>-0.000215807050604734+0.00205744457936746i</v>
      </c>
      <c r="D3443" s="158" t="str">
        <f t="shared" si="1789"/>
        <v>-7.5535084210671-0.776188518197282i</v>
      </c>
      <c r="E3443" t="str">
        <f t="shared" si="1790"/>
        <v>41.5980882809013-1053.06151584389i</v>
      </c>
      <c r="F3443" t="str">
        <f t="shared" si="1791"/>
        <v>0.985024421784234+0.103299425213795i</v>
      </c>
      <c r="G3443" t="str">
        <f t="shared" si="1786"/>
        <v>0.985024421784234+0.103299425213795i</v>
      </c>
      <c r="H3443" t="str">
        <f t="shared" si="1792"/>
        <v>11.53727498655+1.52816735147954i</v>
      </c>
      <c r="I3443" t="str">
        <f t="shared" si="1793"/>
        <v>5925.82914283375i</v>
      </c>
      <c r="J3443" t="str">
        <f t="shared" si="1787"/>
        <v>-8696.3949111247+1263.61432509124i</v>
      </c>
      <c r="K3443" t="str">
        <f t="shared" si="1794"/>
        <v>0.0969641827500026-0.667322939194759i</v>
      </c>
      <c r="L3443" t="str">
        <f t="shared" si="1795"/>
        <v>0.0249903383662428-0.142129395130668i</v>
      </c>
      <c r="M3443" t="str">
        <f t="shared" si="1796"/>
        <v>0.121954521116245-0.809452334325427i</v>
      </c>
      <c r="N3443" t="str">
        <f t="shared" si="1797"/>
        <v>-19.290471595807i</v>
      </c>
      <c r="O3443" t="str">
        <f t="shared" si="1798"/>
        <v>0.904361262167752-0.426767744200931i</v>
      </c>
      <c r="P3443" t="str">
        <f t="shared" si="1799"/>
        <v>0.095638737832248+0.426767744200931i</v>
      </c>
      <c r="Q3443" t="str">
        <f t="shared" si="1800"/>
        <v>-0.095638737832248+18.8637038516061i</v>
      </c>
      <c r="R3443" t="str">
        <f t="shared" si="1801"/>
        <v>0.0225974656489715-0.00518455610279295i</v>
      </c>
      <c r="S3443" t="str">
        <f t="shared" si="1802"/>
        <v>2.11692418060983i</v>
      </c>
      <c r="T3443" t="str">
        <f t="shared" si="1803"/>
        <v>0.0109753121797307+0.0478371214528078i</v>
      </c>
      <c r="U3443" t="e">
        <f t="shared" si="1804"/>
        <v>#DIV/0!</v>
      </c>
      <c r="V3443" t="str">
        <f t="shared" si="1805"/>
        <v>0.0000833333333333333-0.000175784120932069i</v>
      </c>
      <c r="W3443" t="e">
        <f t="shared" si="1806"/>
        <v>#DIV/0!</v>
      </c>
      <c r="X3443" t="e">
        <f t="shared" si="1807"/>
        <v>#DIV/0!</v>
      </c>
      <c r="Y3443" t="str">
        <f t="shared" si="1808"/>
        <v>0.00096+6.44730210740312i</v>
      </c>
      <c r="Z3443" t="e">
        <f t="shared" si="1809"/>
        <v>#DIV/0!</v>
      </c>
      <c r="AA3443" t="e">
        <f t="shared" si="1810"/>
        <v>#DIV/0!</v>
      </c>
      <c r="AB3443" t="str">
        <f t="shared" si="1811"/>
        <v>0.00626289837891911+0.027297540652397i</v>
      </c>
      <c r="AC3443" t="str">
        <f t="shared" si="1812"/>
        <v>1.02285984677503-0.0017404592145447i</v>
      </c>
      <c r="AD3443" t="str">
        <f t="shared" si="1813"/>
        <v>0.00607750118291509+0.0266978104394574i</v>
      </c>
      <c r="AE3443" t="e">
        <f t="shared" si="1814"/>
        <v>#DIV/0!</v>
      </c>
      <c r="AF3443" t="str">
        <f t="shared" si="1815"/>
        <v>-19.0907834076171-2.30435586967682i</v>
      </c>
      <c r="AG3443" t="e">
        <f t="shared" si="1816"/>
        <v>#DIV/0!</v>
      </c>
      <c r="AH3443" t="e">
        <f t="shared" si="1817"/>
        <v>#DIV/0!</v>
      </c>
      <c r="AI3443" t="e">
        <f t="shared" si="1818"/>
        <v>#DIV/0!</v>
      </c>
      <c r="AJ3443" t="e">
        <f t="shared" si="1819"/>
        <v>#DIV/0!</v>
      </c>
      <c r="AK3443"/>
      <c r="AL3443"/>
      <c r="AM3443"/>
      <c r="AN3443"/>
    </row>
    <row r="3444" spans="1:40" x14ac:dyDescent="0.3">
      <c r="A3444"/>
      <c r="B3444">
        <f t="shared" si="1820"/>
        <v>1510000</v>
      </c>
      <c r="C3444" s="186" t="str">
        <f t="shared" si="1788"/>
        <v>-0.000215527181992185+0.00205612257742073i</v>
      </c>
      <c r="D3444" s="158" t="str">
        <f t="shared" si="1789"/>
        <v>-7.55365516976848-0.775695746523603i</v>
      </c>
      <c r="E3444" t="str">
        <f t="shared" si="1790"/>
        <v>41.5430954171074-1052.36629500376i</v>
      </c>
      <c r="F3444" t="str">
        <f t="shared" si="1791"/>
        <v>0.985043842787809+0.103233828645717i</v>
      </c>
      <c r="G3444" t="str">
        <f t="shared" si="1786"/>
        <v>0.985043842787809+0.103233828645717i</v>
      </c>
      <c r="H3444" t="str">
        <f t="shared" si="1792"/>
        <v>11.5375580841572+1.52719620800717i</v>
      </c>
      <c r="I3444" t="str">
        <f t="shared" si="1793"/>
        <v>5929.75613365073i</v>
      </c>
      <c r="J3444" t="str">
        <f t="shared" si="1787"/>
        <v>-8707.92609303553+1264.45171032987i</v>
      </c>
      <c r="K3444" t="str">
        <f t="shared" si="1794"/>
        <v>0.096838418162814-0.666899163834626i</v>
      </c>
      <c r="L3444" t="str">
        <f t="shared" si="1795"/>
        <v>0.0249582405471674-0.142040909663716i</v>
      </c>
      <c r="M3444" t="str">
        <f t="shared" si="1796"/>
        <v>0.121796658709981-0.808940073498342i</v>
      </c>
      <c r="N3444" t="str">
        <f t="shared" si="1797"/>
        <v>-19.3032552085279i</v>
      </c>
      <c r="O3444" t="str">
        <f t="shared" si="1798"/>
        <v>0.898831882503428-0.438293562575751i</v>
      </c>
      <c r="P3444" t="str">
        <f t="shared" si="1799"/>
        <v>0.101168117496572+0.438293562575751i</v>
      </c>
      <c r="Q3444" t="str">
        <f t="shared" si="1800"/>
        <v>-0.101168117496572+18.8649616459521i</v>
      </c>
      <c r="R3444" t="str">
        <f t="shared" si="1801"/>
        <v>0.0232037807582978-0.00548718848505604i</v>
      </c>
      <c r="S3444" t="str">
        <f t="shared" si="1802"/>
        <v>2.11832704620334i</v>
      </c>
      <c r="T3444" t="str">
        <f t="shared" si="1803"/>
        <v>0.0116236597755097+0.0491531963544749i</v>
      </c>
      <c r="U3444" t="e">
        <f t="shared" si="1804"/>
        <v>#DIV/0!</v>
      </c>
      <c r="V3444" t="str">
        <f t="shared" si="1805"/>
        <v>0.0000833333333333333-0.000175667707606949i</v>
      </c>
      <c r="W3444" t="e">
        <f t="shared" si="1806"/>
        <v>#DIV/0!</v>
      </c>
      <c r="X3444" t="e">
        <f t="shared" si="1807"/>
        <v>#DIV/0!</v>
      </c>
      <c r="Y3444" t="str">
        <f t="shared" si="1808"/>
        <v>0.00096+6.451574673412i</v>
      </c>
      <c r="Z3444" t="e">
        <f t="shared" si="1809"/>
        <v>#DIV/0!</v>
      </c>
      <c r="AA3444" t="e">
        <f t="shared" si="1810"/>
        <v>#DIV/0!</v>
      </c>
      <c r="AB3444" t="str">
        <f t="shared" si="1811"/>
        <v>0.0066328682749991+0.0280485391874008i</v>
      </c>
      <c r="AC3444" t="str">
        <f t="shared" si="1812"/>
        <v>1.02349744854534-0.00194937459516121i</v>
      </c>
      <c r="AD3444" t="str">
        <f t="shared" si="1813"/>
        <v>0.0064283722289801+0.0274168445977021i</v>
      </c>
      <c r="AE3444" t="e">
        <f t="shared" si="1814"/>
        <v>#DIV/0!</v>
      </c>
      <c r="AF3444" t="str">
        <f t="shared" si="1815"/>
        <v>-19.0912132539257-2.30289195453077i</v>
      </c>
      <c r="AG3444" t="e">
        <f t="shared" si="1816"/>
        <v>#DIV/0!</v>
      </c>
      <c r="AH3444" t="e">
        <f t="shared" si="1817"/>
        <v>#DIV/0!</v>
      </c>
      <c r="AI3444" t="e">
        <f t="shared" si="1818"/>
        <v>#DIV/0!</v>
      </c>
      <c r="AJ3444" t="e">
        <f t="shared" si="1819"/>
        <v>#DIV/0!</v>
      </c>
      <c r="AK3444"/>
      <c r="AL3444"/>
      <c r="AM3444"/>
      <c r="AN3444"/>
    </row>
    <row r="3445" spans="1:40" x14ac:dyDescent="0.3">
      <c r="A3445"/>
      <c r="B3445">
        <f t="shared" si="1820"/>
        <v>1511000</v>
      </c>
      <c r="C3445" s="186" t="str">
        <f t="shared" si="1788"/>
        <v>-0.000215247853647829+0.00205480224709524i</v>
      </c>
      <c r="D3445" s="158" t="str">
        <f t="shared" si="1789"/>
        <v>-7.55380163518147-0.775203586080981i</v>
      </c>
      <c r="E3445" t="str">
        <f t="shared" si="1790"/>
        <v>41.4882114760045-1051.67199007953i</v>
      </c>
      <c r="F3445" t="str">
        <f t="shared" si="1791"/>
        <v>0.985063226300456+0.103168313475049i</v>
      </c>
      <c r="G3445" t="str">
        <f t="shared" si="1786"/>
        <v>0.985063226300456+0.103168313475049i</v>
      </c>
      <c r="H3445" t="str">
        <f t="shared" si="1792"/>
        <v>11.5378406352068+1.52622627108556i</v>
      </c>
      <c r="I3445" t="str">
        <f t="shared" si="1793"/>
        <v>5933.68312446772i</v>
      </c>
      <c r="J3445" t="str">
        <f t="shared" si="1787"/>
        <v>-8719.46491402016+1265.28909556849i</v>
      </c>
      <c r="K3445" t="str">
        <f t="shared" si="1794"/>
        <v>0.0967128963998301-0.66647591435434i</v>
      </c>
      <c r="L3445" t="str">
        <f t="shared" si="1795"/>
        <v>0.0249262038936911-0.141952530578099i</v>
      </c>
      <c r="M3445" t="str">
        <f t="shared" si="1796"/>
        <v>0.121639100293521-0.808428444932439i</v>
      </c>
      <c r="N3445" t="str">
        <f t="shared" si="1797"/>
        <v>-19.3160388212488i</v>
      </c>
      <c r="O3445" t="str">
        <f t="shared" si="1798"/>
        <v>0.893155617055336-0.44974775566144i</v>
      </c>
      <c r="P3445" t="str">
        <f t="shared" si="1799"/>
        <v>0.106844382944664+0.44974775566144i</v>
      </c>
      <c r="Q3445" t="str">
        <f t="shared" si="1800"/>
        <v>-0.106844382944664+18.8662910655874i</v>
      </c>
      <c r="R3445" t="str">
        <f t="shared" si="1801"/>
        <v>0.0238058590242743-0.00579806093748371i</v>
      </c>
      <c r="S3445" t="str">
        <f t="shared" si="1802"/>
        <v>2.11972991179686i</v>
      </c>
      <c r="T3445" t="str">
        <f t="shared" si="1803"/>
        <v>0.0122903231996052+0.0504619914497735i</v>
      </c>
      <c r="U3445" t="e">
        <f t="shared" si="1804"/>
        <v>#DIV/0!</v>
      </c>
      <c r="V3445" t="str">
        <f t="shared" si="1805"/>
        <v>0.0000833333333333333-0.000175551448369618i</v>
      </c>
      <c r="W3445" t="e">
        <f t="shared" si="1806"/>
        <v>#DIV/0!</v>
      </c>
      <c r="X3445" t="e">
        <f t="shared" si="1807"/>
        <v>#DIV/0!</v>
      </c>
      <c r="Y3445" t="str">
        <f t="shared" si="1808"/>
        <v>0.00096+6.45584723942088i</v>
      </c>
      <c r="Z3445" t="e">
        <f t="shared" si="1809"/>
        <v>#DIV/0!</v>
      </c>
      <c r="AA3445" t="e">
        <f t="shared" si="1810"/>
        <v>#DIV/0!</v>
      </c>
      <c r="AB3445" t="str">
        <f t="shared" si="1811"/>
        <v>0.00701328982562827+0.0287953836093591i</v>
      </c>
      <c r="AC3445" t="str">
        <f t="shared" si="1812"/>
        <v>1.02413209745703-0.00216709843274392i</v>
      </c>
      <c r="AD3445" t="str">
        <f t="shared" si="1813"/>
        <v>0.00678850579895599+0.0281312294001658i</v>
      </c>
      <c r="AE3445" t="e">
        <f t="shared" si="1814"/>
        <v>#DIV/0!</v>
      </c>
      <c r="AF3445" t="str">
        <f t="shared" si="1815"/>
        <v>-19.0916422703883-2.30142985716654i</v>
      </c>
      <c r="AG3445" t="e">
        <f t="shared" si="1816"/>
        <v>#DIV/0!</v>
      </c>
      <c r="AH3445" t="e">
        <f t="shared" si="1817"/>
        <v>#DIV/0!</v>
      </c>
      <c r="AI3445" t="e">
        <f t="shared" si="1818"/>
        <v>#DIV/0!</v>
      </c>
      <c r="AJ3445" t="e">
        <f t="shared" si="1819"/>
        <v>#DIV/0!</v>
      </c>
      <c r="AK3445"/>
      <c r="AL3445"/>
      <c r="AM3445"/>
      <c r="AN3445"/>
    </row>
    <row r="3446" spans="1:40" x14ac:dyDescent="0.3">
      <c r="A3446"/>
      <c r="B3446">
        <f t="shared" si="1820"/>
        <v>1512000</v>
      </c>
      <c r="C3446" s="186" t="str">
        <f t="shared" si="1788"/>
        <v>-0.000214969064191854+0.00205348358527389i</v>
      </c>
      <c r="D3446" s="158" t="str">
        <f t="shared" si="1789"/>
        <v>-7.55394781802954-0.774712035761329i</v>
      </c>
      <c r="E3446" t="str">
        <f t="shared" si="1790"/>
        <v>41.4334361702787-1050.97859926526i</v>
      </c>
      <c r="F3446" t="str">
        <f t="shared" si="1791"/>
        <v>0.985082572417922+0.103102879554143i</v>
      </c>
      <c r="G3446" t="str">
        <f t="shared" si="1786"/>
        <v>0.985082572417922+0.103102879554143i</v>
      </c>
      <c r="H3446" t="str">
        <f t="shared" si="1792"/>
        <v>11.5381226410947+1.52525753852208i</v>
      </c>
      <c r="I3446" t="str">
        <f t="shared" si="1793"/>
        <v>5937.61011528471i</v>
      </c>
      <c r="J3446" t="str">
        <f t="shared" si="1787"/>
        <v>-8731.0113740786+1266.12648080713i</v>
      </c>
      <c r="K3446" t="str">
        <f t="shared" si="1794"/>
        <v>0.0965876168407527-0.666053189799937i</v>
      </c>
      <c r="L3446" t="str">
        <f t="shared" si="1795"/>
        <v>0.0248942282521462-0.141864257689708i</v>
      </c>
      <c r="M3446" t="str">
        <f t="shared" si="1796"/>
        <v>0.121481845092899-0.807917447489645i</v>
      </c>
      <c r="N3446" t="str">
        <f t="shared" si="1797"/>
        <v>-19.3288224339697i</v>
      </c>
      <c r="O3446" t="str">
        <f t="shared" si="1798"/>
        <v>0.887333393430419-0.461128451630625i</v>
      </c>
      <c r="P3446" t="str">
        <f t="shared" si="1799"/>
        <v>0.112666606569581+0.461128451630625i</v>
      </c>
      <c r="Q3446" t="str">
        <f t="shared" si="1800"/>
        <v>-0.112666606569581+18.8676939823391i</v>
      </c>
      <c r="R3446" t="str">
        <f t="shared" si="1801"/>
        <v>0.0244035787389966-0.00611712671841568i</v>
      </c>
      <c r="S3446" t="str">
        <f t="shared" si="1802"/>
        <v>2.12113277739035i</v>
      </c>
      <c r="T3446" t="str">
        <f t="shared" si="1803"/>
        <v>0.0129752379858818+0.051763230748912i</v>
      </c>
      <c r="U3446" t="e">
        <f t="shared" si="1804"/>
        <v>#DIV/0!</v>
      </c>
      <c r="V3446" t="str">
        <f t="shared" si="1805"/>
        <v>0.0000833333333333333-0.000175435342914347i</v>
      </c>
      <c r="W3446" t="e">
        <f t="shared" si="1806"/>
        <v>#DIV/0!</v>
      </c>
      <c r="X3446" t="e">
        <f t="shared" si="1807"/>
        <v>#DIV/0!</v>
      </c>
      <c r="Y3446" t="str">
        <f t="shared" si="1808"/>
        <v>0.00096+6.46011980542976i</v>
      </c>
      <c r="Z3446" t="e">
        <f t="shared" si="1809"/>
        <v>#DIV/0!</v>
      </c>
      <c r="AA3446" t="e">
        <f t="shared" si="1810"/>
        <v>#DIV/0!</v>
      </c>
      <c r="AB3446" t="str">
        <f t="shared" si="1811"/>
        <v>0.00740412624416691+0.0295379164288092i</v>
      </c>
      <c r="AC3446" t="str">
        <f t="shared" si="1812"/>
        <v>1.02476366496277-0.00239360218810683i</v>
      </c>
      <c r="AD3446" t="str">
        <f t="shared" si="1813"/>
        <v>0.00715783842324332+0.0288408444376245i</v>
      </c>
      <c r="AE3446" t="e">
        <f t="shared" si="1814"/>
        <v>#DIV/0!</v>
      </c>
      <c r="AF3446" t="str">
        <f t="shared" si="1815"/>
        <v>-19.0920704591242-2.29996957428341i</v>
      </c>
      <c r="AG3446" t="e">
        <f t="shared" si="1816"/>
        <v>#DIV/0!</v>
      </c>
      <c r="AH3446" t="e">
        <f t="shared" si="1817"/>
        <v>#DIV/0!</v>
      </c>
      <c r="AI3446" t="e">
        <f t="shared" si="1818"/>
        <v>#DIV/0!</v>
      </c>
      <c r="AJ3446" t="e">
        <f t="shared" si="1819"/>
        <v>#DIV/0!</v>
      </c>
      <c r="AK3446"/>
      <c r="AL3446"/>
      <c r="AM3446"/>
      <c r="AN3446"/>
    </row>
    <row r="3447" spans="1:40" x14ac:dyDescent="0.3">
      <c r="A3447"/>
      <c r="B3447">
        <f t="shared" si="1820"/>
        <v>1513000</v>
      </c>
      <c r="C3447" s="186" t="str">
        <f t="shared" si="1788"/>
        <v>-0.000214690812248815+0.00205216658884722i</v>
      </c>
      <c r="D3447" s="158" t="str">
        <f t="shared" si="1789"/>
        <v>-7.55409371903394-0.774221094459168i</v>
      </c>
      <c r="E3447" t="str">
        <f t="shared" si="1790"/>
        <v>41.3787692135623-1050.28612075971i</v>
      </c>
      <c r="F3447" t="str">
        <f t="shared" si="1791"/>
        <v>0.985101881235656+0.103037526735695i</v>
      </c>
      <c r="G3447" t="str">
        <f t="shared" si="1786"/>
        <v>0.985101881235656+0.103037526735695i</v>
      </c>
      <c r="H3447" t="str">
        <f t="shared" si="1792"/>
        <v>11.5384041032128+1.52429000812925i</v>
      </c>
      <c r="I3447" t="str">
        <f t="shared" si="1793"/>
        <v>5941.5371061017i</v>
      </c>
      <c r="J3447" t="str">
        <f t="shared" si="1787"/>
        <v>-8742.56547321084+1266.96386604576i</v>
      </c>
      <c r="K3447" t="str">
        <f t="shared" si="1794"/>
        <v>0.0964625788672449-0.665630989219698i</v>
      </c>
      <c r="L3447" t="str">
        <f t="shared" si="1795"/>
        <v>0.0248623134693423-0.141776090814839i</v>
      </c>
      <c r="M3447" t="str">
        <f t="shared" si="1796"/>
        <v>0.121324892336587-0.807407080034537i</v>
      </c>
      <c r="N3447" t="str">
        <f t="shared" si="1797"/>
        <v>-19.3416060466905i</v>
      </c>
      <c r="O3447" t="str">
        <f t="shared" si="1798"/>
        <v>0.881366163087946-0.47243379066662i</v>
      </c>
      <c r="P3447" t="str">
        <f t="shared" si="1799"/>
        <v>0.118633836912054+0.47243379066662i</v>
      </c>
      <c r="Q3447" t="str">
        <f t="shared" si="1800"/>
        <v>-0.118633836912054+18.8691722560239i</v>
      </c>
      <c r="R3447" t="str">
        <f t="shared" si="1801"/>
        <v>0.0249968185058252-0.00644433702507402i</v>
      </c>
      <c r="S3447" t="str">
        <f t="shared" si="1802"/>
        <v>2.12253564298387i</v>
      </c>
      <c r="T3447" t="str">
        <f t="shared" si="1803"/>
        <v>0.0136783350311202+0.0530566382398128i</v>
      </c>
      <c r="U3447" t="e">
        <f t="shared" si="1804"/>
        <v>#DIV/0!</v>
      </c>
      <c r="V3447" t="str">
        <f t="shared" si="1805"/>
        <v>0.0000833333333333333-0.000175319390936214i</v>
      </c>
      <c r="W3447" t="e">
        <f t="shared" si="1806"/>
        <v>#DIV/0!</v>
      </c>
      <c r="X3447" t="e">
        <f t="shared" si="1807"/>
        <v>#DIV/0!</v>
      </c>
      <c r="Y3447" t="str">
        <f t="shared" si="1808"/>
        <v>0.00096+6.46439237143865i</v>
      </c>
      <c r="Z3447" t="e">
        <f t="shared" si="1809"/>
        <v>#DIV/0!</v>
      </c>
      <c r="AA3447" t="e">
        <f t="shared" si="1810"/>
        <v>#DIV/0!</v>
      </c>
      <c r="AB3447" t="str">
        <f t="shared" si="1811"/>
        <v>0.00780533809789246+0.0302759801435711i</v>
      </c>
      <c r="AC3447" t="str">
        <f t="shared" si="1812"/>
        <v>1.02539202252728-0.00262885521099827i</v>
      </c>
      <c r="AD3447" t="str">
        <f t="shared" si="1813"/>
        <v>0.00753630504421847+0.0295455702139055i</v>
      </c>
      <c r="AE3447" t="e">
        <f t="shared" si="1814"/>
        <v>#DIV/0!</v>
      </c>
      <c r="AF3447" t="str">
        <f t="shared" si="1815"/>
        <v>-19.0924978222467-2.29851110258842i</v>
      </c>
      <c r="AG3447" t="e">
        <f t="shared" si="1816"/>
        <v>#DIV/0!</v>
      </c>
      <c r="AH3447" t="e">
        <f t="shared" si="1817"/>
        <v>#DIV/0!</v>
      </c>
      <c r="AI3447" t="e">
        <f t="shared" si="1818"/>
        <v>#DIV/0!</v>
      </c>
      <c r="AJ3447" t="e">
        <f t="shared" si="1819"/>
        <v>#DIV/0!</v>
      </c>
      <c r="AK3447"/>
      <c r="AL3447"/>
      <c r="AM3447"/>
      <c r="AN3447"/>
    </row>
    <row r="3448" spans="1:40" x14ac:dyDescent="0.3">
      <c r="A3448"/>
      <c r="B3448">
        <f t="shared" si="1820"/>
        <v>1514000</v>
      </c>
      <c r="C3448" s="186" t="str">
        <f t="shared" si="1788"/>
        <v>-0.000214413096447632+0.00205085125471333i</v>
      </c>
      <c r="D3448" s="158" t="str">
        <f t="shared" si="1789"/>
        <v>-7.55423933891364-0.773730761071633i</v>
      </c>
      <c r="E3448" t="str">
        <f t="shared" si="1790"/>
        <v>41.3242103204291-1049.59455276638i</v>
      </c>
      <c r="F3448" t="str">
        <f t="shared" si="1791"/>
        <v>0.985121152848809+0.102972254872752i</v>
      </c>
      <c r="G3448" t="str">
        <f t="shared" si="1786"/>
        <v>0.985121152848809+0.102972254872752i</v>
      </c>
      <c r="H3448" t="str">
        <f t="shared" si="1792"/>
        <v>11.5386850229483+1.52332367772482i</v>
      </c>
      <c r="I3448" t="str">
        <f t="shared" si="1793"/>
        <v>5945.46409691868i</v>
      </c>
      <c r="J3448" t="str">
        <f t="shared" si="1787"/>
        <v>-8754.1272114169+1267.80125128439i</v>
      </c>
      <c r="K3448" t="str">
        <f t="shared" si="1794"/>
        <v>0.0963377818629294-0.665209311664133i</v>
      </c>
      <c r="L3448" t="str">
        <f t="shared" si="1795"/>
        <v>0.0248304593925637-0.141688029770187i</v>
      </c>
      <c r="M3448" t="str">
        <f t="shared" si="1796"/>
        <v>0.121168241255493-0.80689734143432i</v>
      </c>
      <c r="N3448" t="str">
        <f t="shared" si="1797"/>
        <v>-19.3543896594114i</v>
      </c>
      <c r="O3448" t="str">
        <f t="shared" si="1798"/>
        <v>0.875254901183826-0.483661925267734i</v>
      </c>
      <c r="P3448" t="str">
        <f t="shared" si="1799"/>
        <v>0.124745098816174+0.483661925267734i</v>
      </c>
      <c r="Q3448" t="str">
        <f t="shared" si="1800"/>
        <v>-0.124745098816174+18.8707277341437i</v>
      </c>
      <c r="R3448" t="str">
        <f t="shared" si="1801"/>
        <v>0.0255854572799125-0.00677964098763036i</v>
      </c>
      <c r="S3448" t="str">
        <f t="shared" si="1802"/>
        <v>2.12393850857738i</v>
      </c>
      <c r="T3448" t="str">
        <f t="shared" si="1803"/>
        <v>0.0143995405679577+0.0543419379763676i</v>
      </c>
      <c r="U3448" t="e">
        <f t="shared" si="1804"/>
        <v>#DIV/0!</v>
      </c>
      <c r="V3448" t="str">
        <f t="shared" si="1805"/>
        <v>0.0000833333333333333-0.000175203592131104i</v>
      </c>
      <c r="W3448" t="e">
        <f t="shared" si="1806"/>
        <v>#DIV/0!</v>
      </c>
      <c r="X3448" t="e">
        <f t="shared" si="1807"/>
        <v>#DIV/0!</v>
      </c>
      <c r="Y3448" t="str">
        <f t="shared" si="1808"/>
        <v>0.00096+6.46866493744753i</v>
      </c>
      <c r="Z3448" t="e">
        <f t="shared" si="1809"/>
        <v>#DIV/0!</v>
      </c>
      <c r="AA3448" t="e">
        <f t="shared" si="1810"/>
        <v>#DIV/0!</v>
      </c>
      <c r="AB3448" t="str">
        <f t="shared" si="1811"/>
        <v>0.00821688329255843+0.0310094172891095i</v>
      </c>
      <c r="AC3448" t="str">
        <f t="shared" si="1812"/>
        <v>1.02601704166717-0.0028728247283624i</v>
      </c>
      <c r="AD3448" t="str">
        <f t="shared" si="1813"/>
        <v>0.00792383903057251+0.030245288167335i</v>
      </c>
      <c r="AE3448" t="e">
        <f t="shared" si="1814"/>
        <v>#DIV/0!</v>
      </c>
      <c r="AF3448" t="str">
        <f t="shared" si="1815"/>
        <v>-19.0929243618619-2.29705443879645i</v>
      </c>
      <c r="AG3448" t="e">
        <f t="shared" si="1816"/>
        <v>#DIV/0!</v>
      </c>
      <c r="AH3448" t="e">
        <f t="shared" si="1817"/>
        <v>#DIV/0!</v>
      </c>
      <c r="AI3448" t="e">
        <f t="shared" si="1818"/>
        <v>#DIV/0!</v>
      </c>
      <c r="AJ3448" t="e">
        <f t="shared" si="1819"/>
        <v>#DIV/0!</v>
      </c>
      <c r="AK3448"/>
      <c r="AL3448"/>
      <c r="AM3448"/>
      <c r="AN3448"/>
    </row>
    <row r="3449" spans="1:40" x14ac:dyDescent="0.3">
      <c r="A3449"/>
      <c r="B3449">
        <f t="shared" si="1820"/>
        <v>1515000</v>
      </c>
      <c r="C3449" s="186" t="str">
        <f t="shared" si="1788"/>
        <v>-0.000214135915421539+0.0020495375797779i</v>
      </c>
      <c r="D3449" s="158" t="str">
        <f t="shared" si="1789"/>
        <v>-7.55438467838516-0.773241034498356i</v>
      </c>
      <c r="E3449" t="str">
        <f t="shared" si="1790"/>
        <v>41.2697592063925-1048.90389349345i</v>
      </c>
      <c r="F3449" t="str">
        <f t="shared" si="1791"/>
        <v>0.985140387352207+0.102907063818694i</v>
      </c>
      <c r="G3449" t="str">
        <f t="shared" si="1786"/>
        <v>0.985140387352207+0.102907063818694i</v>
      </c>
      <c r="H3449" t="str">
        <f t="shared" si="1792"/>
        <v>11.5389654016838+1.52235854513149i</v>
      </c>
      <c r="I3449" t="str">
        <f t="shared" si="1793"/>
        <v>5949.39108773567i</v>
      </c>
      <c r="J3449" t="str">
        <f t="shared" si="1787"/>
        <v>-8765.69658869676+1268.63863652301i</v>
      </c>
      <c r="K3449" t="str">
        <f t="shared" si="1794"/>
        <v>0.0962132252133794-0.664788156185984i</v>
      </c>
      <c r="L3449" t="str">
        <f t="shared" si="1795"/>
        <v>0.0247986658695688-0.14160007437285i</v>
      </c>
      <c r="M3449" t="str">
        <f t="shared" si="1796"/>
        <v>0.121011891082948-0.806388230558834i</v>
      </c>
      <c r="N3449" t="str">
        <f t="shared" si="1797"/>
        <v>-19.3671732721323i</v>
      </c>
      <c r="O3449" t="str">
        <f t="shared" si="1798"/>
        <v>0.869000606411533-0.494811020548641i</v>
      </c>
      <c r="P3449" t="str">
        <f t="shared" si="1799"/>
        <v>0.130999393588467+0.494811020548641i</v>
      </c>
      <c r="Q3449" t="str">
        <f t="shared" si="1800"/>
        <v>-0.130999393588467+18.8723622515837i</v>
      </c>
      <c r="R3449" t="str">
        <f t="shared" si="1801"/>
        <v>0.0261693744091127-0.00712298566414862i</v>
      </c>
      <c r="S3449" t="str">
        <f t="shared" si="1802"/>
        <v>2.1253413741709i</v>
      </c>
      <c r="T3449" t="str">
        <f t="shared" si="1803"/>
        <v>0.0151387761396412+0.0556188541678564i</v>
      </c>
      <c r="U3449" t="e">
        <f t="shared" si="1804"/>
        <v>#DIV/0!</v>
      </c>
      <c r="V3449" t="str">
        <f t="shared" si="1805"/>
        <v>0.0000833333333333333-0.000175087946195705i</v>
      </c>
      <c r="W3449" t="e">
        <f t="shared" si="1806"/>
        <v>#DIV/0!</v>
      </c>
      <c r="X3449" t="e">
        <f t="shared" si="1807"/>
        <v>#DIV/0!</v>
      </c>
      <c r="Y3449" t="str">
        <f t="shared" si="1808"/>
        <v>0.00096+6.47293750345641i</v>
      </c>
      <c r="Z3449" t="e">
        <f t="shared" si="1809"/>
        <v>#DIV/0!</v>
      </c>
      <c r="AA3449" t="e">
        <f t="shared" si="1810"/>
        <v>#DIV/0!</v>
      </c>
      <c r="AB3449" t="str">
        <f t="shared" si="1811"/>
        <v>0.00863871705798755+0.0317380704895588i</v>
      </c>
      <c r="AC3449" t="str">
        <f t="shared" si="1812"/>
        <v>1.02663859399114-0.00312547583342358i</v>
      </c>
      <c r="AD3449" t="str">
        <f t="shared" si="1813"/>
        <v>0.00832037219192032+0.0309398806918843i</v>
      </c>
      <c r="AE3449" t="e">
        <f t="shared" si="1814"/>
        <v>#DIV/0!</v>
      </c>
      <c r="AF3449" t="str">
        <f t="shared" si="1815"/>
        <v>-19.093350080069-2.29559957962985i</v>
      </c>
      <c r="AG3449" t="e">
        <f t="shared" si="1816"/>
        <v>#DIV/0!</v>
      </c>
      <c r="AH3449" t="e">
        <f t="shared" si="1817"/>
        <v>#DIV/0!</v>
      </c>
      <c r="AI3449" t="e">
        <f t="shared" si="1818"/>
        <v>#DIV/0!</v>
      </c>
      <c r="AJ3449" t="e">
        <f t="shared" si="1819"/>
        <v>#DIV/0!</v>
      </c>
      <c r="AK3449"/>
      <c r="AL3449"/>
      <c r="AM3449"/>
      <c r="AN3449"/>
    </row>
    <row r="3450" spans="1:40" x14ac:dyDescent="0.3">
      <c r="A3450"/>
      <c r="B3450">
        <f t="shared" si="1820"/>
        <v>1516000</v>
      </c>
      <c r="C3450" s="186" t="str">
        <f t="shared" si="1788"/>
        <v>-0.000213859267808113+0.00204822556095415i</v>
      </c>
      <c r="D3450" s="158" t="str">
        <f t="shared" si="1789"/>
        <v>-7.55452973816298-0.772751913641657i</v>
      </c>
      <c r="E3450" t="str">
        <f t="shared" si="1790"/>
        <v>41.2154155879009-1048.21414115383i</v>
      </c>
      <c r="F3450" t="str">
        <f t="shared" si="1791"/>
        <v>0.985159584840406+0.102841953427257i</v>
      </c>
      <c r="G3450" t="str">
        <f t="shared" si="1786"/>
        <v>0.985159584840406+0.102841953427257i</v>
      </c>
      <c r="H3450" t="str">
        <f t="shared" si="1792"/>
        <v>11.539245240798+1.52139460817729i</v>
      </c>
      <c r="I3450" t="str">
        <f t="shared" si="1793"/>
        <v>5953.31807855266i</v>
      </c>
      <c r="J3450" t="str">
        <f t="shared" si="1787"/>
        <v>-8777.27360505042+1269.47602176164i</v>
      </c>
      <c r="K3450" t="str">
        <f t="shared" si="1794"/>
        <v>0.0960889083061117-0.664367521840206i</v>
      </c>
      <c r="L3450" t="str">
        <f t="shared" si="1795"/>
        <v>0.0247669327485871-0.141512224440327i</v>
      </c>
      <c r="M3450" t="str">
        <f t="shared" si="1796"/>
        <v>0.120855841054699-0.805879746280533i</v>
      </c>
      <c r="N3450" t="str">
        <f t="shared" si="1797"/>
        <v>-19.3799568848532i</v>
      </c>
      <c r="O3450" t="str">
        <f t="shared" si="1798"/>
        <v>0.862604300838716-0.505879254540597i</v>
      </c>
      <c r="P3450" t="str">
        <f t="shared" si="1799"/>
        <v>0.137395699161284+0.505879254540597i</v>
      </c>
      <c r="Q3450" t="str">
        <f t="shared" si="1800"/>
        <v>-0.137395699161284+18.8740776303126i</v>
      </c>
      <c r="R3450" t="str">
        <f t="shared" si="1801"/>
        <v>0.0267484496753472-0.00747431603647443i</v>
      </c>
      <c r="S3450" t="str">
        <f t="shared" si="1802"/>
        <v>2.12674423976441i</v>
      </c>
      <c r="T3450" t="str">
        <f t="shared" si="1803"/>
        <v>0.0158959585767507+0.0568871112696729i</v>
      </c>
      <c r="U3450" t="e">
        <f t="shared" si="1804"/>
        <v>#DIV/0!</v>
      </c>
      <c r="V3450" t="str">
        <f t="shared" si="1805"/>
        <v>0.0000833333333333333-0.000174972452827502i</v>
      </c>
      <c r="W3450" t="e">
        <f t="shared" si="1806"/>
        <v>#DIV/0!</v>
      </c>
      <c r="X3450" t="e">
        <f t="shared" si="1807"/>
        <v>#DIV/0!</v>
      </c>
      <c r="Y3450" t="str">
        <f t="shared" si="1808"/>
        <v>0.00096+6.47721006946529i</v>
      </c>
      <c r="Z3450" t="e">
        <f t="shared" si="1809"/>
        <v>#DIV/0!</v>
      </c>
      <c r="AA3450" t="e">
        <f t="shared" si="1810"/>
        <v>#DIV/0!</v>
      </c>
      <c r="AB3450" t="str">
        <f t="shared" si="1811"/>
        <v>0.00907079193478942+0.0324617825094946i</v>
      </c>
      <c r="AC3450" t="str">
        <f t="shared" si="1812"/>
        <v>1.02725655124088-0.00338677147565191i</v>
      </c>
      <c r="AD3450" t="str">
        <f t="shared" si="1813"/>
        <v>0.00872583479373155+0.0316292311581047i</v>
      </c>
      <c r="AE3450" t="e">
        <f t="shared" si="1814"/>
        <v>#DIV/0!</v>
      </c>
      <c r="AF3450" t="str">
        <f t="shared" si="1815"/>
        <v>-19.093774978961-2.29414652181895i</v>
      </c>
      <c r="AG3450" t="e">
        <f t="shared" si="1816"/>
        <v>#DIV/0!</v>
      </c>
      <c r="AH3450" t="e">
        <f t="shared" si="1817"/>
        <v>#DIV/0!</v>
      </c>
      <c r="AI3450" t="e">
        <f t="shared" si="1818"/>
        <v>#DIV/0!</v>
      </c>
      <c r="AJ3450" t="e">
        <f t="shared" si="1819"/>
        <v>#DIV/0!</v>
      </c>
      <c r="AK3450"/>
      <c r="AL3450"/>
      <c r="AM3450"/>
      <c r="AN3450"/>
    </row>
    <row r="3451" spans="1:40" x14ac:dyDescent="0.3">
      <c r="A3451"/>
      <c r="B3451">
        <f t="shared" si="1820"/>
        <v>1517000</v>
      </c>
      <c r="C3451" s="186" t="str">
        <f t="shared" si="1788"/>
        <v>-0.000213583152249232+0.00204691519516283i</v>
      </c>
      <c r="D3451" s="158" t="str">
        <f t="shared" si="1789"/>
        <v>-7.55467451895924-0.772263397406373i</v>
      </c>
      <c r="E3451" t="str">
        <f t="shared" si="1790"/>
        <v>41.1611791823342-1047.52529396509i</v>
      </c>
      <c r="F3451" t="str">
        <f t="shared" si="1791"/>
        <v>0.985178745407651+0.102776923552516i</v>
      </c>
      <c r="G3451" t="str">
        <f t="shared" si="1786"/>
        <v>0.985178745407651+0.102776923552516i</v>
      </c>
      <c r="H3451" t="str">
        <f t="shared" si="1792"/>
        <v>11.539524541665+1.52043186469523i</v>
      </c>
      <c r="I3451" t="str">
        <f t="shared" si="1793"/>
        <v>5957.24506936964i</v>
      </c>
      <c r="J3451" t="str">
        <f t="shared" si="1787"/>
        <v>-8788.85826047789+1270.31340700027i</v>
      </c>
      <c r="K3451" t="str">
        <f t="shared" si="1794"/>
        <v>0.0959648305305768-0.66394740768397i</v>
      </c>
      <c r="L3451" t="str">
        <f t="shared" si="1795"/>
        <v>0.0247352598783184-0.141424479790514i</v>
      </c>
      <c r="M3451" t="str">
        <f t="shared" si="1796"/>
        <v>0.120700090408895-0.805371887474484i</v>
      </c>
      <c r="N3451" t="str">
        <f t="shared" si="1797"/>
        <v>-19.3927404975741i</v>
      </c>
      <c r="O3451" t="str">
        <f t="shared" si="1798"/>
        <v>0.856067029740222-0.516864818489083i</v>
      </c>
      <c r="P3451" t="str">
        <f t="shared" si="1799"/>
        <v>0.143932970259778+0.516864818489083i</v>
      </c>
      <c r="Q3451" t="str">
        <f t="shared" si="1800"/>
        <v>-0.143932970259778+18.875875679085i</v>
      </c>
      <c r="R3451" t="str">
        <f t="shared" si="1801"/>
        <v>0.0273225633363339-0.00783357500705129i</v>
      </c>
      <c r="S3451" t="str">
        <f t="shared" si="1802"/>
        <v>2.12814710535793i</v>
      </c>
      <c r="T3451" t="str">
        <f t="shared" si="1803"/>
        <v>0.0166709999758604+0.0581464340751777i</v>
      </c>
      <c r="U3451" t="e">
        <f t="shared" si="1804"/>
        <v>#DIV/0!</v>
      </c>
      <c r="V3451" t="str">
        <f t="shared" si="1805"/>
        <v>0.0000833333333333333-0.000174857111724781i</v>
      </c>
      <c r="W3451" t="e">
        <f t="shared" si="1806"/>
        <v>#DIV/0!</v>
      </c>
      <c r="X3451" t="e">
        <f t="shared" si="1807"/>
        <v>#DIV/0!</v>
      </c>
      <c r="Y3451" t="str">
        <f t="shared" si="1808"/>
        <v>0.00096+6.48148263547417i</v>
      </c>
      <c r="Z3451" t="e">
        <f t="shared" si="1809"/>
        <v>#DIV/0!</v>
      </c>
      <c r="AA3451" t="e">
        <f t="shared" si="1810"/>
        <v>#DIV/0!</v>
      </c>
      <c r="AB3451" t="str">
        <f t="shared" si="1811"/>
        <v>0.00951305776218372+0.0331803963063484i</v>
      </c>
      <c r="AC3451" t="str">
        <f t="shared" si="1812"/>
        <v>1.02787078533236-0.00365667245160448i</v>
      </c>
      <c r="AD3451" t="str">
        <f t="shared" si="1813"/>
        <v>0.00914015557253602+0.032313223933779i</v>
      </c>
      <c r="AE3451" t="e">
        <f t="shared" si="1814"/>
        <v>#DIV/0!</v>
      </c>
      <c r="AF3451" t="str">
        <f t="shared" si="1815"/>
        <v>-19.0941990606242-2.2926952621016i</v>
      </c>
      <c r="AG3451" t="e">
        <f t="shared" si="1816"/>
        <v>#DIV/0!</v>
      </c>
      <c r="AH3451" t="e">
        <f t="shared" si="1817"/>
        <v>#DIV/0!</v>
      </c>
      <c r="AI3451" t="e">
        <f t="shared" si="1818"/>
        <v>#DIV/0!</v>
      </c>
      <c r="AJ3451" t="e">
        <f t="shared" si="1819"/>
        <v>#DIV/0!</v>
      </c>
      <c r="AK3451"/>
      <c r="AL3451"/>
      <c r="AM3451"/>
      <c r="AN3451"/>
    </row>
    <row r="3452" spans="1:40" x14ac:dyDescent="0.3">
      <c r="A3452"/>
      <c r="B3452">
        <f t="shared" si="1820"/>
        <v>1518000</v>
      </c>
      <c r="C3452" s="186" t="str">
        <f t="shared" si="1788"/>
        <v>-0.000213307567391045+0.00204560647933212i</v>
      </c>
      <c r="D3452" s="158" t="str">
        <f t="shared" si="1789"/>
        <v>-7.55481902148373-0.771775484699868i</v>
      </c>
      <c r="E3452" t="str">
        <f t="shared" si="1790"/>
        <v>41.1070497079992-1046.83735014943i</v>
      </c>
      <c r="F3452" t="str">
        <f t="shared" si="1791"/>
        <v>0.985197869147878+0.10271197404888i</v>
      </c>
      <c r="G3452" t="str">
        <f t="shared" si="1786"/>
        <v>0.985197869147878+0.10271197404888i</v>
      </c>
      <c r="H3452" t="str">
        <f t="shared" si="1792"/>
        <v>11.5398033056544+1.51947031252338i</v>
      </c>
      <c r="I3452" t="str">
        <f t="shared" si="1793"/>
        <v>5961.17206018663i</v>
      </c>
      <c r="J3452" t="str">
        <f t="shared" si="1787"/>
        <v>-8800.45055497917+1271.1507922389i</v>
      </c>
      <c r="K3452" t="str">
        <f t="shared" si="1794"/>
        <v>0.0958409912781548-0.663527812776657i</v>
      </c>
      <c r="L3452" t="str">
        <f t="shared" si="1795"/>
        <v>0.0247036471079306-0.141336840241704i</v>
      </c>
      <c r="M3452" t="str">
        <f t="shared" si="1796"/>
        <v>0.120544638386085-0.804864653018361i</v>
      </c>
      <c r="N3452" t="str">
        <f t="shared" si="1797"/>
        <v>-19.4055241102949i</v>
      </c>
      <c r="O3452" t="str">
        <f t="shared" si="1798"/>
        <v>0.849389861427329-0.52776591714932i</v>
      </c>
      <c r="P3452" t="str">
        <f t="shared" si="1799"/>
        <v>0.150610138572671+0.52776591714932i</v>
      </c>
      <c r="Q3452" t="str">
        <f t="shared" si="1800"/>
        <v>-0.150610138572671+18.8777581931456i</v>
      </c>
      <c r="R3452" t="str">
        <f t="shared" si="1801"/>
        <v>0.0278915961676811-0.00820070339669407i</v>
      </c>
      <c r="S3452" t="str">
        <f t="shared" si="1802"/>
        <v>2.12954997095144i</v>
      </c>
      <c r="T3452" t="str">
        <f t="shared" si="1803"/>
        <v>0.0174638076802112+0.0593965478086746i</v>
      </c>
      <c r="U3452" t="e">
        <f t="shared" si="1804"/>
        <v>#DIV/0!</v>
      </c>
      <c r="V3452" t="str">
        <f t="shared" si="1805"/>
        <v>0.0000833333333333333-0.000174741922586622i</v>
      </c>
      <c r="W3452" t="e">
        <f t="shared" si="1806"/>
        <v>#DIV/0!</v>
      </c>
      <c r="X3452" t="e">
        <f t="shared" si="1807"/>
        <v>#DIV/0!</v>
      </c>
      <c r="Y3452" t="str">
        <f t="shared" si="1808"/>
        <v>0.00096+6.48575520148306i</v>
      </c>
      <c r="Z3452" t="e">
        <f t="shared" si="1809"/>
        <v>#DIV/0!</v>
      </c>
      <c r="AA3452" t="e">
        <f t="shared" si="1810"/>
        <v>#DIV/0!</v>
      </c>
      <c r="AB3452" t="str">
        <f t="shared" si="1811"/>
        <v>0.00996546166697133+0.0338937550834629i</v>
      </c>
      <c r="AC3452" t="str">
        <f t="shared" si="1812"/>
        <v>1.02848116839774-0.00393513739667209i</v>
      </c>
      <c r="AD3452" t="str">
        <f t="shared" si="1813"/>
        <v>0.00956326175141092+0.032991744404301i</v>
      </c>
      <c r="AE3452" t="e">
        <f t="shared" si="1814"/>
        <v>#DIV/0!</v>
      </c>
      <c r="AF3452" t="str">
        <f t="shared" si="1815"/>
        <v>-19.0946223271381-2.29124579722325i</v>
      </c>
      <c r="AG3452" t="e">
        <f t="shared" si="1816"/>
        <v>#DIV/0!</v>
      </c>
      <c r="AH3452" t="e">
        <f t="shared" si="1817"/>
        <v>#DIV/0!</v>
      </c>
      <c r="AI3452" t="e">
        <f t="shared" si="1818"/>
        <v>#DIV/0!</v>
      </c>
      <c r="AJ3452" t="e">
        <f t="shared" si="1819"/>
        <v>#DIV/0!</v>
      </c>
      <c r="AK3452"/>
      <c r="AL3452"/>
      <c r="AM3452"/>
      <c r="AN3452"/>
    </row>
    <row r="3453" spans="1:40" x14ac:dyDescent="0.3">
      <c r="A3453"/>
      <c r="B3453">
        <f t="shared" si="1820"/>
        <v>1519000</v>
      </c>
      <c r="C3453" s="186" t="str">
        <f t="shared" si="1788"/>
        <v>-0.00021303251188399+0.00204429941039778i</v>
      </c>
      <c r="D3453" s="158" t="str">
        <f t="shared" si="1789"/>
        <v>-7.5549632464442-0.771288174432118i</v>
      </c>
      <c r="E3453" t="str">
        <f t="shared" si="1790"/>
        <v>41.0530268841276-1046.15030793374i</v>
      </c>
      <c r="F3453" t="str">
        <f t="shared" si="1791"/>
        <v>0.98521695615475+0.102647104771109i</v>
      </c>
      <c r="G3453" t="str">
        <f t="shared" si="1786"/>
        <v>0.98521695615475+0.102647104771109i</v>
      </c>
      <c r="H3453" t="str">
        <f t="shared" si="1792"/>
        <v>11.5400815341319+1.51850994950497i</v>
      </c>
      <c r="I3453" t="str">
        <f t="shared" si="1793"/>
        <v>5965.09905100362i</v>
      </c>
      <c r="J3453" t="str">
        <f t="shared" si="1787"/>
        <v>-8812.05048855425+1271.98817747753i</v>
      </c>
      <c r="K3453" t="str">
        <f t="shared" si="1794"/>
        <v>0.0957173899421466-0.663108736179846i</v>
      </c>
      <c r="L3453" t="str">
        <f t="shared" si="1795"/>
        <v>0.0246720942870583-0.141249305612591i</v>
      </c>
      <c r="M3453" t="str">
        <f t="shared" si="1796"/>
        <v>0.120389484229205-0.804358041792437i</v>
      </c>
      <c r="N3453" t="str">
        <f t="shared" si="1797"/>
        <v>-19.4183077230158i</v>
      </c>
      <c r="O3453" t="str">
        <f t="shared" si="1798"/>
        <v>0.84257388707295-0.538580769079976i</v>
      </c>
      <c r="P3453" t="str">
        <f t="shared" si="1799"/>
        <v>0.15742611292705+0.538580769079976i</v>
      </c>
      <c r="Q3453" t="str">
        <f t="shared" si="1800"/>
        <v>-0.15742611292705+18.8797269539358i</v>
      </c>
      <c r="R3453" t="str">
        <f t="shared" si="1801"/>
        <v>0.0284554295053424-0.00857563994335171i</v>
      </c>
      <c r="S3453" t="str">
        <f t="shared" si="1802"/>
        <v>2.13095283654494i</v>
      </c>
      <c r="T3453" t="str">
        <f t="shared" si="1803"/>
        <v>0.0182742842624734+0.060637178219514i</v>
      </c>
      <c r="U3453" t="e">
        <f t="shared" si="1804"/>
        <v>#DIV/0!</v>
      </c>
      <c r="V3453" t="str">
        <f t="shared" si="1805"/>
        <v>0.0000833333333333333-0.000174626885112898i</v>
      </c>
      <c r="W3453" t="e">
        <f t="shared" si="1806"/>
        <v>#DIV/0!</v>
      </c>
      <c r="X3453" t="e">
        <f t="shared" si="1807"/>
        <v>#DIV/0!</v>
      </c>
      <c r="Y3453" t="str">
        <f t="shared" si="1808"/>
        <v>0.00096+6.49002776749194i</v>
      </c>
      <c r="Z3453" t="e">
        <f t="shared" si="1809"/>
        <v>#DIV/0!</v>
      </c>
      <c r="AA3453" t="e">
        <f t="shared" si="1810"/>
        <v>#DIV/0!</v>
      </c>
      <c r="AB3453" t="str">
        <f t="shared" si="1811"/>
        <v>0.0104279480536981+0.0346017023437908i</v>
      </c>
      <c r="AC3453" t="str">
        <f t="shared" si="1812"/>
        <v>1.02908757282769-0.00422212277776441i</v>
      </c>
      <c r="AD3453" t="str">
        <f t="shared" si="1813"/>
        <v>0.00999507905576338+0.0336646789928134i</v>
      </c>
      <c r="AE3453" t="e">
        <f t="shared" si="1814"/>
        <v>#DIV/0!</v>
      </c>
      <c r="AF3453" t="str">
        <f t="shared" si="1815"/>
        <v>-19.0950447805761-2.28979812393709i</v>
      </c>
      <c r="AG3453" t="e">
        <f t="shared" si="1816"/>
        <v>#DIV/0!</v>
      </c>
      <c r="AH3453" t="e">
        <f t="shared" si="1817"/>
        <v>#DIV/0!</v>
      </c>
      <c r="AI3453" t="e">
        <f t="shared" si="1818"/>
        <v>#DIV/0!</v>
      </c>
      <c r="AJ3453" t="e">
        <f t="shared" si="1819"/>
        <v>#DIV/0!</v>
      </c>
      <c r="AK3453"/>
      <c r="AL3453"/>
      <c r="AM3453"/>
      <c r="AN3453"/>
    </row>
    <row r="3454" spans="1:40" x14ac:dyDescent="0.3">
      <c r="A3454"/>
      <c r="B3454">
        <f t="shared" si="1820"/>
        <v>1520000</v>
      </c>
      <c r="C3454" s="186" t="str">
        <f t="shared" si="1788"/>
        <v>-0.000212757984382758+0.00204299398530294i</v>
      </c>
      <c r="D3454" s="158" t="str">
        <f t="shared" si="1789"/>
        <v>-7.55510719454595-0.770801465515621i</v>
      </c>
      <c r="E3454" t="str">
        <f t="shared" si="1790"/>
        <v>40.9991104308717-1045.46416554952i</v>
      </c>
      <c r="F3454" t="str">
        <f t="shared" si="1791"/>
        <v>0.98523600652161+0.102582315574297i</v>
      </c>
      <c r="G3454" t="str">
        <f t="shared" si="1786"/>
        <v>0.98523600652161+0.102582315574297i</v>
      </c>
      <c r="H3454" t="str">
        <f t="shared" si="1792"/>
        <v>11.5403592284584+1.51755077348823i</v>
      </c>
      <c r="I3454" t="str">
        <f t="shared" si="1793"/>
        <v>5969.02604182061i</v>
      </c>
      <c r="J3454" t="str">
        <f t="shared" si="1787"/>
        <v>-8823.65806120314+1272.82556271616i</v>
      </c>
      <c r="K3454" t="str">
        <f t="shared" si="1794"/>
        <v>0.0955940259177666-0.662690176957313i</v>
      </c>
      <c r="L3454" t="str">
        <f t="shared" si="1795"/>
        <v>0.0246406012658008-0.141161875722261i</v>
      </c>
      <c r="M3454" t="str">
        <f t="shared" si="1796"/>
        <v>0.120234627183567-0.803852052679574i</v>
      </c>
      <c r="N3454" t="str">
        <f t="shared" si="1797"/>
        <v>-19.4310913357367i</v>
      </c>
      <c r="O3454" t="str">
        <f t="shared" si="1798"/>
        <v>0.835620220533643-0.54930760693377i</v>
      </c>
      <c r="P3454" t="str">
        <f t="shared" si="1799"/>
        <v>0.164379779466357+0.54930760693377i</v>
      </c>
      <c r="Q3454" t="str">
        <f t="shared" si="1800"/>
        <v>-0.164379779466357+18.8817837288029i</v>
      </c>
      <c r="R3454" t="str">
        <f t="shared" si="1801"/>
        <v>0.0290139452883416-0.00895832130183113i</v>
      </c>
      <c r="S3454" t="str">
        <f t="shared" si="1802"/>
        <v>2.13235570213845i</v>
      </c>
      <c r="T3454" t="str">
        <f t="shared" si="1803"/>
        <v>0.019102327509548+0.0618680516771282i</v>
      </c>
      <c r="U3454" t="e">
        <f t="shared" si="1804"/>
        <v>#DIV/0!</v>
      </c>
      <c r="V3454" t="str">
        <f t="shared" si="1805"/>
        <v>0.0000833333333333333-0.000174511999004271i</v>
      </c>
      <c r="W3454" t="e">
        <f t="shared" si="1806"/>
        <v>#DIV/0!</v>
      </c>
      <c r="X3454" t="e">
        <f t="shared" si="1807"/>
        <v>#DIV/0!</v>
      </c>
      <c r="Y3454" t="str">
        <f t="shared" si="1808"/>
        <v>0.00096+6.49430033350082i</v>
      </c>
      <c r="Z3454" t="e">
        <f t="shared" si="1809"/>
        <v>#DIV/0!</v>
      </c>
      <c r="AA3454" t="e">
        <f t="shared" si="1810"/>
        <v>#DIV/0!</v>
      </c>
      <c r="AB3454" t="str">
        <f t="shared" si="1811"/>
        <v>0.0109004585959819+0.0353040819441254i</v>
      </c>
      <c r="AC3454" t="str">
        <f t="shared" si="1812"/>
        <v>1.02968987131417-0.00451758288691874i</v>
      </c>
      <c r="AD3454" t="str">
        <f t="shared" si="1813"/>
        <v>0.0104355317293502+0.0343319151800181i</v>
      </c>
      <c r="AE3454" t="e">
        <f t="shared" si="1814"/>
        <v>#DIV/0!</v>
      </c>
      <c r="AF3454" t="str">
        <f t="shared" si="1815"/>
        <v>-19.0954664230043-2.28835223900385i</v>
      </c>
      <c r="AG3454" t="e">
        <f t="shared" si="1816"/>
        <v>#DIV/0!</v>
      </c>
      <c r="AH3454" t="e">
        <f t="shared" si="1817"/>
        <v>#DIV/0!</v>
      </c>
      <c r="AI3454" t="e">
        <f t="shared" si="1818"/>
        <v>#DIV/0!</v>
      </c>
      <c r="AJ3454" t="e">
        <f t="shared" si="1819"/>
        <v>#DIV/0!</v>
      </c>
      <c r="AK3454"/>
      <c r="AL3454"/>
      <c r="AM3454"/>
      <c r="AN3454"/>
    </row>
    <row r="3455" spans="1:40" x14ac:dyDescent="0.3">
      <c r="A3455"/>
      <c r="B3455">
        <f t="shared" si="1820"/>
        <v>1521000</v>
      </c>
      <c r="C3455" s="186" t="str">
        <f t="shared" si="1788"/>
        <v>-0.00021248398354628+0.00204169020099822i</v>
      </c>
      <c r="D3455" s="158" t="str">
        <f t="shared" si="1789"/>
        <v>-7.55525086649228-0.770315356865429i</v>
      </c>
      <c r="E3455" t="str">
        <f t="shared" si="1790"/>
        <v>40.9453000692995-1044.77892123288i</v>
      </c>
      <c r="F3455" t="str">
        <f t="shared" si="1791"/>
        <v>0.985255020341534+0.10251760631388i</v>
      </c>
      <c r="G3455" t="str">
        <f t="shared" si="1786"/>
        <v>0.985255020341534+0.10251760631388i</v>
      </c>
      <c r="H3455" t="str">
        <f t="shared" si="1792"/>
        <v>11.5406363899911+1.51659278232648i</v>
      </c>
      <c r="I3455" t="str">
        <f t="shared" si="1793"/>
        <v>5972.9530326376i</v>
      </c>
      <c r="J3455" t="str">
        <f t="shared" si="1787"/>
        <v>-8835.27327292584+1273.66294795479i</v>
      </c>
      <c r="K3455" t="str">
        <f t="shared" si="1794"/>
        <v>0.0954708986021361-0.66227213417502i</v>
      </c>
      <c r="L3455" t="str">
        <f t="shared" si="1795"/>
        <v>0.0246091678947204-0.141074550390198i</v>
      </c>
      <c r="M3455" t="str">
        <f t="shared" si="1796"/>
        <v>0.120080066496856-0.803346684565218i</v>
      </c>
      <c r="N3455" t="str">
        <f t="shared" si="1797"/>
        <v>-19.4438749484576i</v>
      </c>
      <c r="O3455" t="str">
        <f t="shared" si="1798"/>
        <v>0.828529998167358-0.559944677746649i</v>
      </c>
      <c r="P3455" t="str">
        <f t="shared" si="1799"/>
        <v>0.171470001832642+0.559944677746649i</v>
      </c>
      <c r="Q3455" t="str">
        <f t="shared" si="1800"/>
        <v>-0.171470001832642+18.883930270711i</v>
      </c>
      <c r="R3455" t="str">
        <f t="shared" si="1801"/>
        <v>0.0295670261018345-0.00934868204455949i</v>
      </c>
      <c r="S3455" t="str">
        <f t="shared" si="1802"/>
        <v>2.13375856773197i</v>
      </c>
      <c r="T3455" t="str">
        <f t="shared" si="1803"/>
        <v>0.0199478304095808+0.0630888952671442i</v>
      </c>
      <c r="U3455" t="e">
        <f t="shared" si="1804"/>
        <v>#DIV/0!</v>
      </c>
      <c r="V3455" t="str">
        <f t="shared" si="1805"/>
        <v>0.0000833333333333333-0.000174397263962191i</v>
      </c>
      <c r="W3455" t="e">
        <f t="shared" si="1806"/>
        <v>#DIV/0!</v>
      </c>
      <c r="X3455" t="e">
        <f t="shared" si="1807"/>
        <v>#DIV/0!</v>
      </c>
      <c r="Y3455" t="str">
        <f t="shared" si="1808"/>
        <v>0.00096+6.4985728995097i</v>
      </c>
      <c r="Z3455" t="e">
        <f t="shared" si="1809"/>
        <v>#DIV/0!</v>
      </c>
      <c r="AA3455" t="e">
        <f t="shared" si="1810"/>
        <v>#DIV/0!</v>
      </c>
      <c r="AB3455" t="str">
        <f t="shared" si="1811"/>
        <v>0.0113829322291024+0.0360007381499457i</v>
      </c>
      <c r="AC3455" t="str">
        <f t="shared" si="1812"/>
        <v>1.03028793689366-0.0048214698358986i</v>
      </c>
      <c r="AD3455" t="str">
        <f t="shared" si="1813"/>
        <v>0.0108845425505994+0.034993341523761i</v>
      </c>
      <c r="AE3455" t="e">
        <f t="shared" si="1814"/>
        <v>#DIV/0!</v>
      </c>
      <c r="AF3455" t="str">
        <f t="shared" si="1815"/>
        <v>-19.0958872564834-2.28690813919191i</v>
      </c>
      <c r="AG3455" t="e">
        <f t="shared" si="1816"/>
        <v>#DIV/0!</v>
      </c>
      <c r="AH3455" t="e">
        <f t="shared" si="1817"/>
        <v>#DIV/0!</v>
      </c>
      <c r="AI3455" t="e">
        <f t="shared" si="1818"/>
        <v>#DIV/0!</v>
      </c>
      <c r="AJ3455" t="e">
        <f t="shared" si="1819"/>
        <v>#DIV/0!</v>
      </c>
      <c r="AK3455"/>
      <c r="AL3455"/>
      <c r="AM3455"/>
      <c r="AN3455"/>
    </row>
    <row r="3456" spans="1:40" x14ac:dyDescent="0.3">
      <c r="A3456"/>
      <c r="B3456">
        <f t="shared" si="1820"/>
        <v>1522000</v>
      </c>
      <c r="C3456" s="186" t="str">
        <f t="shared" si="1788"/>
        <v>-0.000212210508037703+0.00204038805444156i</v>
      </c>
      <c r="D3456" s="158" t="str">
        <f t="shared" si="1789"/>
        <v>-7.55539426298409-0.769829847399085i</v>
      </c>
      <c r="E3456" t="str">
        <f t="shared" si="1790"/>
        <v>40.8915955213933-1044.09457322453i</v>
      </c>
      <c r="F3456" t="str">
        <f t="shared" si="1791"/>
        <v>0.985273997707278+0.102452976845627i</v>
      </c>
      <c r="G3456" t="str">
        <f t="shared" si="1786"/>
        <v>0.985273997707278+0.102452976845627i</v>
      </c>
      <c r="H3456" t="str">
        <f t="shared" si="1792"/>
        <v>11.5409130200822+1.51563597387798i</v>
      </c>
      <c r="I3456" t="str">
        <f t="shared" si="1793"/>
        <v>5976.88002345458i</v>
      </c>
      <c r="J3456" t="str">
        <f t="shared" si="1787"/>
        <v>-8846.89612372234+1274.50033319342i</v>
      </c>
      <c r="K3456" t="str">
        <f t="shared" si="1794"/>
        <v>0.0953480073942762-0.661854606901115i</v>
      </c>
      <c r="L3456" t="str">
        <f t="shared" si="1795"/>
        <v>0.0245777940248411-0.140987329436277i</v>
      </c>
      <c r="M3456" t="str">
        <f t="shared" si="1796"/>
        <v>0.119925801419117-0.802841936337392i</v>
      </c>
      <c r="N3456" t="str">
        <f t="shared" si="1797"/>
        <v>-19.4566585611785i</v>
      </c>
      <c r="O3456" t="str">
        <f t="shared" si="1798"/>
        <v>0.821304378647805-0.570490243224144i</v>
      </c>
      <c r="P3456" t="str">
        <f t="shared" si="1799"/>
        <v>0.178695621352195+0.570490243224144i</v>
      </c>
      <c r="Q3456" t="str">
        <f t="shared" si="1800"/>
        <v>-0.178695621352195+18.8861683179544i</v>
      </c>
      <c r="R3456" t="str">
        <f t="shared" si="1801"/>
        <v>0.0301145552204087-0.00974665466335252i</v>
      </c>
      <c r="S3456" t="str">
        <f t="shared" si="1802"/>
        <v>2.13516143332548i</v>
      </c>
      <c r="T3456" t="str">
        <f t="shared" si="1803"/>
        <v>0.0208106811411322+0.0642994368883672i</v>
      </c>
      <c r="U3456" t="e">
        <f t="shared" si="1804"/>
        <v>#DIV/0!</v>
      </c>
      <c r="V3456" t="str">
        <f t="shared" si="1805"/>
        <v>0.0000833333333333333-0.000174282679688891i</v>
      </c>
      <c r="W3456" t="e">
        <f t="shared" si="1806"/>
        <v>#DIV/0!</v>
      </c>
      <c r="X3456" t="e">
        <f t="shared" si="1807"/>
        <v>#DIV/0!</v>
      </c>
      <c r="Y3456" t="str">
        <f t="shared" si="1808"/>
        <v>0.00096+6.50284546551859i</v>
      </c>
      <c r="Z3456" t="e">
        <f t="shared" si="1809"/>
        <v>#DIV/0!</v>
      </c>
      <c r="AA3456" t="e">
        <f t="shared" si="1810"/>
        <v>#DIV/0!</v>
      </c>
      <c r="AB3456" t="str">
        <f t="shared" si="1811"/>
        <v>0.0118753051438212+0.0366915156907589i</v>
      </c>
      <c r="AC3456" t="str">
        <f t="shared" si="1812"/>
        <v>1.03088164299079-0.00513373355176644i</v>
      </c>
      <c r="AD3456" t="str">
        <f t="shared" si="1813"/>
        <v>0.0113420328491752+0.0356488476783074i</v>
      </c>
      <c r="AE3456" t="e">
        <f t="shared" si="1814"/>
        <v>#DIV/0!</v>
      </c>
      <c r="AF3456" t="str">
        <f t="shared" si="1815"/>
        <v>-19.0963072830663-2.28546582127707i</v>
      </c>
      <c r="AG3456" t="e">
        <f t="shared" si="1816"/>
        <v>#DIV/0!</v>
      </c>
      <c r="AH3456" t="e">
        <f t="shared" si="1817"/>
        <v>#DIV/0!</v>
      </c>
      <c r="AI3456" t="e">
        <f t="shared" si="1818"/>
        <v>#DIV/0!</v>
      </c>
      <c r="AJ3456" t="e">
        <f t="shared" si="1819"/>
        <v>#DIV/0!</v>
      </c>
      <c r="AK3456"/>
      <c r="AL3456"/>
      <c r="AM3456"/>
      <c r="AN3456"/>
    </row>
    <row r="3457" spans="1:40" x14ac:dyDescent="0.3">
      <c r="A3457"/>
      <c r="B3457">
        <f t="shared" si="1820"/>
        <v>1523000</v>
      </c>
      <c r="C3457" s="186" t="str">
        <f t="shared" si="1788"/>
        <v>-0.0002119375565244+0.00203908754259839i</v>
      </c>
      <c r="D3457" s="158" t="str">
        <f t="shared" si="1789"/>
        <v>-7.5555373847202-0.769344936036748i</v>
      </c>
      <c r="E3457" t="str">
        <f t="shared" si="1790"/>
        <v>40.8379965100449-1043.41111976979i</v>
      </c>
      <c r="F3457" t="str">
        <f t="shared" si="1791"/>
        <v>0.985292938711328+0.102388427025652i</v>
      </c>
      <c r="G3457" t="str">
        <f t="shared" si="1786"/>
        <v>0.985292938711328+0.102388427025652i</v>
      </c>
      <c r="H3457" t="str">
        <f t="shared" si="1792"/>
        <v>11.5411891200803+1.51468034600618i</v>
      </c>
      <c r="I3457" t="str">
        <f t="shared" si="1793"/>
        <v>5980.80701427157i</v>
      </c>
      <c r="J3457" t="str">
        <f t="shared" si="1787"/>
        <v>-8858.52661359265+1275.33771843204i</v>
      </c>
      <c r="K3457" t="str">
        <f t="shared" si="1794"/>
        <v>0.0952253516950994-0.661437594205922i</v>
      </c>
      <c r="L3457" t="str">
        <f t="shared" si="1795"/>
        <v>0.0245464795076465-0.140900212680769i</v>
      </c>
      <c r="M3457" t="str">
        <f t="shared" si="1796"/>
        <v>0.119771831202746-0.802337806886691i</v>
      </c>
      <c r="N3457" t="str">
        <f t="shared" si="1797"/>
        <v>-19.4694421738993i</v>
      </c>
      <c r="O3457" t="str">
        <f t="shared" si="1798"/>
        <v>0.813944542775152-0.580942580025383i</v>
      </c>
      <c r="P3457" t="str">
        <f t="shared" si="1799"/>
        <v>0.186055457224848+0.580942580025383i</v>
      </c>
      <c r="Q3457" t="str">
        <f t="shared" si="1800"/>
        <v>-0.186055457224848+18.8884995938739i</v>
      </c>
      <c r="R3457" t="str">
        <f t="shared" si="1801"/>
        <v>0.0306564166516224-0.0101521695722213i</v>
      </c>
      <c r="S3457" t="str">
        <f t="shared" si="1802"/>
        <v>2.136564298919i</v>
      </c>
      <c r="T3457" t="str">
        <f t="shared" si="1803"/>
        <v>0.0216907630645798+0.0654994053506424i</v>
      </c>
      <c r="U3457" t="e">
        <f t="shared" si="1804"/>
        <v>#DIV/0!</v>
      </c>
      <c r="V3457" t="str">
        <f t="shared" si="1805"/>
        <v>0.0000833333333333333-0.000174168245887388i</v>
      </c>
      <c r="W3457" t="e">
        <f t="shared" si="1806"/>
        <v>#DIV/0!</v>
      </c>
      <c r="X3457" t="e">
        <f t="shared" si="1807"/>
        <v>#DIV/0!</v>
      </c>
      <c r="Y3457" t="str">
        <f t="shared" si="1808"/>
        <v>0.00096+6.50711803152747i</v>
      </c>
      <c r="Z3457" t="e">
        <f t="shared" si="1809"/>
        <v>#DIV/0!</v>
      </c>
      <c r="AA3457" t="e">
        <f t="shared" si="1810"/>
        <v>#DIV/0!</v>
      </c>
      <c r="AB3457" t="str">
        <f t="shared" si="1811"/>
        <v>0.0123775107814754+0.0373762598159435i</v>
      </c>
      <c r="AC3457" t="str">
        <f t="shared" si="1812"/>
        <v>1.03147086346238-0.00545432177346018i</v>
      </c>
      <c r="AD3457" t="str">
        <f t="shared" si="1813"/>
        <v>0.0118079225227983+0.0362983244133337i</v>
      </c>
      <c r="AE3457" t="e">
        <f t="shared" si="1814"/>
        <v>#DIV/0!</v>
      </c>
      <c r="AF3457" t="str">
        <f t="shared" si="1815"/>
        <v>-19.0967265048005-2.28402528204293i</v>
      </c>
      <c r="AG3457" t="e">
        <f t="shared" si="1816"/>
        <v>#DIV/0!</v>
      </c>
      <c r="AH3457" t="e">
        <f t="shared" si="1817"/>
        <v>#DIV/0!</v>
      </c>
      <c r="AI3457" t="e">
        <f t="shared" si="1818"/>
        <v>#DIV/0!</v>
      </c>
      <c r="AJ3457" t="e">
        <f t="shared" si="1819"/>
        <v>#DIV/0!</v>
      </c>
      <c r="AK3457"/>
      <c r="AL3457"/>
      <c r="AM3457"/>
      <c r="AN3457"/>
    </row>
    <row r="3458" spans="1:40" x14ac:dyDescent="0.3">
      <c r="A3458"/>
      <c r="B3458">
        <f t="shared" si="1820"/>
        <v>1524000</v>
      </c>
      <c r="C3458" s="186" t="str">
        <f t="shared" si="1788"/>
        <v>-0.000211665127677908+0.00203778866244139i</v>
      </c>
      <c r="D3458" s="158" t="str">
        <f t="shared" si="1789"/>
        <v>-7.55568023239704-0.76886062170095i</v>
      </c>
      <c r="E3458" t="str">
        <f t="shared" si="1790"/>
        <v>40.7845027590514-1042.72855911851i</v>
      </c>
      <c r="F3458" t="str">
        <f t="shared" si="1791"/>
        <v>0.985311843445848+0.102323956710391i</v>
      </c>
      <c r="G3458" t="str">
        <f t="shared" si="1786"/>
        <v>0.985311843445848+0.102323956710391i</v>
      </c>
      <c r="H3458" t="str">
        <f t="shared" si="1792"/>
        <v>11.5414646913292+1.51372589657925i</v>
      </c>
      <c r="I3458" t="str">
        <f t="shared" si="1793"/>
        <v>5984.73400508856i</v>
      </c>
      <c r="J3458" t="str">
        <f t="shared" si="1787"/>
        <v>-8870.16474253677+1276.17510367067i</v>
      </c>
      <c r="K3458" t="str">
        <f t="shared" si="1794"/>
        <v>0.0951029309074055-0.661021095161933i</v>
      </c>
      <c r="L3458" t="str">
        <f t="shared" si="1795"/>
        <v>0.0245152241950781-0.140813199944336i</v>
      </c>
      <c r="M3458" t="str">
        <f t="shared" si="1796"/>
        <v>0.119618155102484-0.801834295106269i</v>
      </c>
      <c r="N3458" t="str">
        <f t="shared" si="1797"/>
        <v>-19.4822257866202i</v>
      </c>
      <c r="O3458" t="str">
        <f t="shared" si="1798"/>
        <v>0.806451693282832-0.59129998004503i</v>
      </c>
      <c r="P3458" t="str">
        <f t="shared" si="1799"/>
        <v>0.193548306717168+0.59129998004503i</v>
      </c>
      <c r="Q3458" t="str">
        <f t="shared" si="1800"/>
        <v>-0.193548306717168+18.8909258065752i</v>
      </c>
      <c r="R3458" t="str">
        <f t="shared" si="1801"/>
        <v>0.0311924951797729-0.0105651551112454i</v>
      </c>
      <c r="S3458" t="str">
        <f t="shared" si="1802"/>
        <v>2.13796716451251i</v>
      </c>
      <c r="T3458" t="str">
        <f t="shared" si="1803"/>
        <v>0.0225879547158242+0.0666885304735692i</v>
      </c>
      <c r="U3458" t="e">
        <f t="shared" si="1804"/>
        <v>#DIV/0!</v>
      </c>
      <c r="V3458" t="str">
        <f t="shared" si="1805"/>
        <v>0.0000833333333333333-0.000174053962261478i</v>
      </c>
      <c r="W3458" t="e">
        <f t="shared" si="1806"/>
        <v>#DIV/0!</v>
      </c>
      <c r="X3458" t="e">
        <f t="shared" si="1807"/>
        <v>#DIV/0!</v>
      </c>
      <c r="Y3458" t="str">
        <f t="shared" si="1808"/>
        <v>0.00096+6.51139059753635i</v>
      </c>
      <c r="Z3458" t="e">
        <f t="shared" si="1809"/>
        <v>#DIV/0!</v>
      </c>
      <c r="AA3458" t="e">
        <f t="shared" si="1810"/>
        <v>#DIV/0!</v>
      </c>
      <c r="AB3458" t="str">
        <f t="shared" si="1811"/>
        <v>0.0128894798303865+0.0380548163510792i</v>
      </c>
      <c r="AC3458" t="str">
        <f t="shared" si="1812"/>
        <v>1.03205547264181-0.00578318004940449i</v>
      </c>
      <c r="AD3458" t="str">
        <f t="shared" si="1813"/>
        <v>0.0122821300543345+0.0369416636326541i</v>
      </c>
      <c r="AE3458" t="e">
        <f t="shared" si="1814"/>
        <v>#DIV/0!</v>
      </c>
      <c r="AF3458" t="str">
        <f t="shared" si="1815"/>
        <v>-19.0971449237262-2.2825865182802i</v>
      </c>
      <c r="AG3458" t="e">
        <f t="shared" si="1816"/>
        <v>#DIV/0!</v>
      </c>
      <c r="AH3458" t="e">
        <f t="shared" si="1817"/>
        <v>#DIV/0!</v>
      </c>
      <c r="AI3458" t="e">
        <f t="shared" si="1818"/>
        <v>#DIV/0!</v>
      </c>
      <c r="AJ3458" t="e">
        <f t="shared" si="1819"/>
        <v>#DIV/0!</v>
      </c>
      <c r="AK3458"/>
      <c r="AL3458"/>
      <c r="AM3458"/>
      <c r="AN3458"/>
    </row>
    <row r="3459" spans="1:40" x14ac:dyDescent="0.3">
      <c r="A3459"/>
      <c r="B3459">
        <f t="shared" si="1820"/>
        <v>1525000</v>
      </c>
      <c r="C3459" s="186" t="str">
        <f t="shared" si="1788"/>
        <v>-0.000211393220173979+0.00203649141095072i</v>
      </c>
      <c r="D3459" s="158" t="str">
        <f t="shared" si="1789"/>
        <v>-7.55582280670918-0.768376903316903i</v>
      </c>
      <c r="E3459" t="str">
        <f t="shared" si="1790"/>
        <v>40.7311139931133-1042.04688952513i</v>
      </c>
      <c r="F3459" t="str">
        <f t="shared" si="1791"/>
        <v>0.985330712002762+0.102259565756634i</v>
      </c>
      <c r="G3459" t="str">
        <f t="shared" si="1786"/>
        <v>0.985330712002762+0.102259565756634i</v>
      </c>
      <c r="H3459" t="str">
        <f t="shared" si="1792"/>
        <v>11.5417397351691+1.51277262347067i</v>
      </c>
      <c r="I3459" t="str">
        <f t="shared" si="1793"/>
        <v>5988.66099590554i</v>
      </c>
      <c r="J3459" t="str">
        <f t="shared" si="1787"/>
        <v>-8881.81051055469+1277.01248890931i</v>
      </c>
      <c r="K3459" t="str">
        <f t="shared" si="1794"/>
        <v>0.0949807444358715-0.660605108843805i</v>
      </c>
      <c r="L3459" t="str">
        <f t="shared" si="1795"/>
        <v>0.0244840279395341-0.140726291048029i</v>
      </c>
      <c r="M3459" t="str">
        <f t="shared" si="1796"/>
        <v>0.119464772375406-0.801331399891834i</v>
      </c>
      <c r="N3459" t="str">
        <f t="shared" si="1797"/>
        <v>-19.4950093993411i</v>
      </c>
      <c r="O3459" t="str">
        <f t="shared" si="1798"/>
        <v>0.798827054641345-0.601560750691927i</v>
      </c>
      <c r="P3459" t="str">
        <f t="shared" si="1799"/>
        <v>0.201172945358655+0.601560750691927i</v>
      </c>
      <c r="Q3459" t="str">
        <f t="shared" si="1800"/>
        <v>-0.201172945358655+18.8934486486492i</v>
      </c>
      <c r="R3459" t="str">
        <f t="shared" si="1801"/>
        <v>0.031722676409804-0.0109855375514789i</v>
      </c>
      <c r="S3459" t="str">
        <f t="shared" si="1802"/>
        <v>2.13937003010602i</v>
      </c>
      <c r="T3459" t="str">
        <f t="shared" si="1803"/>
        <v>0.0235021298022382+0.0678665431858859i</v>
      </c>
      <c r="U3459" t="e">
        <f t="shared" si="1804"/>
        <v>#DIV/0!</v>
      </c>
      <c r="V3459" t="str">
        <f t="shared" si="1805"/>
        <v>0.0000833333333333333-0.000173939828515733i</v>
      </c>
      <c r="W3459" t="e">
        <f t="shared" si="1806"/>
        <v>#DIV/0!</v>
      </c>
      <c r="X3459" t="e">
        <f t="shared" si="1807"/>
        <v>#DIV/0!</v>
      </c>
      <c r="Y3459" t="str">
        <f t="shared" si="1808"/>
        <v>0.00096+6.51566316354523i</v>
      </c>
      <c r="Z3459" t="e">
        <f t="shared" si="1809"/>
        <v>#DIV/0!</v>
      </c>
      <c r="AA3459" t="e">
        <f t="shared" si="1810"/>
        <v>#DIV/0!</v>
      </c>
      <c r="AB3459" t="str">
        <f t="shared" si="1811"/>
        <v>0.0134111402235481+0.0387270317546592i</v>
      </c>
      <c r="AC3459" t="str">
        <f t="shared" si="1812"/>
        <v>1.03263534538372-0.006120251736136i</v>
      </c>
      <c r="AD3459" t="str">
        <f t="shared" si="1813"/>
        <v>0.0127645725290915+0.0375787583926073i</v>
      </c>
      <c r="AE3459" t="e">
        <f t="shared" si="1814"/>
        <v>#DIV/0!</v>
      </c>
      <c r="AF3459" t="str">
        <f t="shared" si="1815"/>
        <v>-19.0975625418783-2.28114952678757i</v>
      </c>
      <c r="AG3459" t="e">
        <f t="shared" si="1816"/>
        <v>#DIV/0!</v>
      </c>
      <c r="AH3459" t="e">
        <f t="shared" si="1817"/>
        <v>#DIV/0!</v>
      </c>
      <c r="AI3459" t="e">
        <f t="shared" si="1818"/>
        <v>#DIV/0!</v>
      </c>
      <c r="AJ3459" t="e">
        <f t="shared" si="1819"/>
        <v>#DIV/0!</v>
      </c>
      <c r="AK3459"/>
      <c r="AL3459"/>
      <c r="AM3459"/>
      <c r="AN3459"/>
    </row>
    <row r="3460" spans="1:40" x14ac:dyDescent="0.3">
      <c r="A3460"/>
      <c r="B3460">
        <f t="shared" si="1820"/>
        <v>1526000</v>
      </c>
      <c r="C3460" s="186" t="str">
        <f t="shared" si="1788"/>
        <v>-0.000211121832692496+0.00203519578511372i</v>
      </c>
      <c r="D3460" s="158" t="str">
        <f t="shared" si="1789"/>
        <v>-7.55596510834869-0.767893779812216i</v>
      </c>
      <c r="E3460" t="str">
        <f t="shared" si="1790"/>
        <v>40.6778299378298-1041.36610924862i</v>
      </c>
      <c r="F3460" t="str">
        <f t="shared" si="1791"/>
        <v>0.985349544473658+0.10219525402149i</v>
      </c>
      <c r="G3460" t="str">
        <f t="shared" si="1786"/>
        <v>0.985349544473658+0.10219525402149i</v>
      </c>
      <c r="H3460" t="str">
        <f t="shared" si="1792"/>
        <v>11.5420142529354+1.51182052455868i</v>
      </c>
      <c r="I3460" t="str">
        <f t="shared" si="1793"/>
        <v>5992.58798672253i</v>
      </c>
      <c r="J3460" t="str">
        <f t="shared" si="1787"/>
        <v>-8893.46391764642+1277.84987414794i</v>
      </c>
      <c r="K3460" t="str">
        <f t="shared" si="1794"/>
        <v>0.094858791687044-0.660189634328356i</v>
      </c>
      <c r="L3460" t="str">
        <f t="shared" si="1795"/>
        <v>0.0244528905938671-0.140639485813291i</v>
      </c>
      <c r="M3460" t="str">
        <f t="shared" si="1796"/>
        <v>0.119311682280911-0.800829120141647i</v>
      </c>
      <c r="N3460" t="str">
        <f t="shared" si="1797"/>
        <v>-19.507793012062i</v>
      </c>
      <c r="O3460" t="str">
        <f t="shared" si="1798"/>
        <v>0.791071872857917-0.611723215166032i</v>
      </c>
      <c r="P3460" t="str">
        <f t="shared" si="1799"/>
        <v>0.208928127142083+0.611723215166032i</v>
      </c>
      <c r="Q3460" t="str">
        <f t="shared" si="1800"/>
        <v>-0.208928127142083+18.896069796896i</v>
      </c>
      <c r="R3460" t="str">
        <f t="shared" si="1801"/>
        <v>0.0322468468114084-0.0114132411009645i</v>
      </c>
      <c r="S3460" t="str">
        <f t="shared" si="1802"/>
        <v>2.14077289569954i</v>
      </c>
      <c r="T3460" t="str">
        <f t="shared" si="1803"/>
        <v>0.0244331572010288+0.0690331756256382i</v>
      </c>
      <c r="U3460" t="e">
        <f t="shared" si="1804"/>
        <v>#DIV/0!</v>
      </c>
      <c r="V3460" t="str">
        <f t="shared" si="1805"/>
        <v>0.0000833333333333333-0.000173825844355499i</v>
      </c>
      <c r="W3460" t="e">
        <f t="shared" si="1806"/>
        <v>#DIV/0!</v>
      </c>
      <c r="X3460" t="e">
        <f t="shared" si="1807"/>
        <v>#DIV/0!</v>
      </c>
      <c r="Y3460" t="str">
        <f t="shared" si="1808"/>
        <v>0.00096+6.51993572955411i</v>
      </c>
      <c r="Z3460" t="e">
        <f t="shared" si="1809"/>
        <v>#DIV/0!</v>
      </c>
      <c r="AA3460" t="e">
        <f t="shared" si="1810"/>
        <v>#DIV/0!</v>
      </c>
      <c r="AB3460" t="str">
        <f t="shared" si="1811"/>
        <v>0.0139424171376922+0.0393927531752501i</v>
      </c>
      <c r="AC3460" t="str">
        <f t="shared" si="1812"/>
        <v>1.03321035710905-0.00646547799801008i</v>
      </c>
      <c r="AD3460" t="str">
        <f t="shared" si="1813"/>
        <v>0.0132551656523912+0.0382095029201966i</v>
      </c>
      <c r="AE3460" t="e">
        <f t="shared" si="1814"/>
        <v>#DIV/0!</v>
      </c>
      <c r="AF3460" t="str">
        <f t="shared" si="1815"/>
        <v>-19.0979793612841-2.2797143043709i</v>
      </c>
      <c r="AG3460" t="e">
        <f t="shared" si="1816"/>
        <v>#DIV/0!</v>
      </c>
      <c r="AH3460" t="e">
        <f t="shared" si="1817"/>
        <v>#DIV/0!</v>
      </c>
      <c r="AI3460" t="e">
        <f t="shared" si="1818"/>
        <v>#DIV/0!</v>
      </c>
      <c r="AJ3460" t="e">
        <f t="shared" si="1819"/>
        <v>#DIV/0!</v>
      </c>
      <c r="AK3460"/>
      <c r="AL3460"/>
      <c r="AM3460"/>
      <c r="AN3460"/>
    </row>
    <row r="3461" spans="1:40" x14ac:dyDescent="0.3">
      <c r="A3461"/>
      <c r="B3461">
        <f t="shared" si="1820"/>
        <v>1527000</v>
      </c>
      <c r="C3461" s="186" t="str">
        <f t="shared" si="1788"/>
        <v>-0.000210850963917493+0.00203390178192511i</v>
      </c>
      <c r="D3461" s="158" t="str">
        <f t="shared" si="1789"/>
        <v>-7.55610713800558-0.767411250117006i</v>
      </c>
      <c r="E3461" t="str">
        <f t="shared" si="1790"/>
        <v>40.6246503196952-1040.68621655246i</v>
      </c>
      <c r="F3461" t="str">
        <f t="shared" si="1791"/>
        <v>0.985368340949853+0.102131021362404i</v>
      </c>
      <c r="G3461" t="str">
        <f t="shared" ref="G3461:G3524" si="1821">IF($C$11=$C$7,$C$24,F3461)</f>
        <v>0.985368340949853+0.102131021362404i</v>
      </c>
      <c r="H3461" t="str">
        <f t="shared" si="1792"/>
        <v>11.5422882459596+1.51086959772651i</v>
      </c>
      <c r="I3461" t="str">
        <f t="shared" si="1793"/>
        <v>5996.51497753952i</v>
      </c>
      <c r="J3461" t="str">
        <f t="shared" ref="J3461:J3524" si="1822">IMSUM(COMPLEX(0,2*PI()*B3461*$C$113*$C$112),COMPLEX(0,2*PI()*B3461*$C$113*$C$111),COMPLEX(0,2*PI()*B3461*$C$28*10^-12*$C$111),COMPLEX(-1*2*PI()*B3461*2*PI()*B3461*$C$113*$C$112*$C$28*10^-12*$C$111,0),COMPLEX(1,0))</f>
        <v>-8905.12496381196+1278.68725938656i</v>
      </c>
      <c r="K3461" t="str">
        <f t="shared" si="1794"/>
        <v>0.094737072069335-0.659774670694553i</v>
      </c>
      <c r="L3461" t="str">
        <f t="shared" si="1795"/>
        <v>0.0244218120113829-0.140552784061955i</v>
      </c>
      <c r="M3461" t="str">
        <f t="shared" si="1796"/>
        <v>0.119158884080718-0.800327454756508i</v>
      </c>
      <c r="N3461" t="str">
        <f t="shared" si="1797"/>
        <v>-19.5205766247829i</v>
      </c>
      <c r="O3461" t="str">
        <f t="shared" si="1798"/>
        <v>0.783187415272943-0.621785712732358i</v>
      </c>
      <c r="P3461" t="str">
        <f t="shared" si="1799"/>
        <v>0.216812584727057+0.621785712732358i</v>
      </c>
      <c r="Q3461" t="str">
        <f t="shared" si="1800"/>
        <v>-0.216812584727057+18.8987909120505i</v>
      </c>
      <c r="R3461" t="str">
        <f t="shared" si="1801"/>
        <v>0.0327648937632318-0.01184818791182i</v>
      </c>
      <c r="S3461" t="str">
        <f t="shared" si="1802"/>
        <v>2.14217576129304i</v>
      </c>
      <c r="T3461" t="str">
        <f t="shared" si="1803"/>
        <v>0.025380900959946+0.0701881612409367i</v>
      </c>
      <c r="U3461" t="e">
        <f t="shared" si="1804"/>
        <v>#DIV/0!</v>
      </c>
      <c r="V3461" t="str">
        <f t="shared" si="1805"/>
        <v>0.0000833333333333333-0.000173712009486897i</v>
      </c>
      <c r="W3461" t="e">
        <f t="shared" si="1806"/>
        <v>#DIV/0!</v>
      </c>
      <c r="X3461" t="e">
        <f t="shared" si="1807"/>
        <v>#DIV/0!</v>
      </c>
      <c r="Y3461" t="str">
        <f t="shared" si="1808"/>
        <v>0.00096+6.524208295563i</v>
      </c>
      <c r="Z3461" t="e">
        <f t="shared" si="1809"/>
        <v>#DIV/0!</v>
      </c>
      <c r="AA3461" t="e">
        <f t="shared" si="1810"/>
        <v>#DIV/0!</v>
      </c>
      <c r="AB3461" t="str">
        <f t="shared" si="1811"/>
        <v>0.0144832329936926+0.0400518285089875i</v>
      </c>
      <c r="AC3461" t="str">
        <f t="shared" si="1812"/>
        <v>1.03378038385035-0.00681879780796424i</v>
      </c>
      <c r="AD3461" t="str">
        <f t="shared" si="1813"/>
        <v>0.0137538237673547+0.0388337926309065i</v>
      </c>
      <c r="AE3461" t="e">
        <f t="shared" si="1814"/>
        <v>#DIV/0!</v>
      </c>
      <c r="AF3461" t="str">
        <f t="shared" si="1815"/>
        <v>-19.0983953839652-2.27828084784352i</v>
      </c>
      <c r="AG3461" t="e">
        <f t="shared" si="1816"/>
        <v>#DIV/0!</v>
      </c>
      <c r="AH3461" t="e">
        <f t="shared" si="1817"/>
        <v>#DIV/0!</v>
      </c>
      <c r="AI3461" t="e">
        <f t="shared" si="1818"/>
        <v>#DIV/0!</v>
      </c>
      <c r="AJ3461" t="e">
        <f t="shared" si="1819"/>
        <v>#DIV/0!</v>
      </c>
      <c r="AK3461"/>
      <c r="AL3461"/>
      <c r="AM3461"/>
      <c r="AN3461"/>
    </row>
    <row r="3462" spans="1:40" x14ac:dyDescent="0.3">
      <c r="A3462"/>
      <c r="B3462">
        <f t="shared" si="1820"/>
        <v>1528000</v>
      </c>
      <c r="C3462" s="186" t="str">
        <f t="shared" ref="C3462:C3525" si="1823">IMPRODUCT(COMPLEX(-1,0),IMDIV(IMPRODUCT(G3462,COMPLEX($C$100+$C$101,0)),COMPLEX($C$100,2*PI()*B3462*$C$103*$C$102*(2*$C$100+$C$101))))</f>
        <v>-0.000210580612537143+0.00203260939838687i</v>
      </c>
      <c r="D3462" s="158" t="str">
        <f t="shared" ref="D3462:D3525" si="1824">IMPRODUCT(COMPLEX($C$106,0),IMSUB(C3462,G3462))</f>
        <v>-7.55624889636776-0.766929313163896i</v>
      </c>
      <c r="E3462" t="str">
        <f t="shared" ref="E3462:E3525" si="1825">IMDIV(COMPLEX($C$20*10^3,0),COMPLEX(1,2*PI()*B3462*$C$20*1000*$C$29*10^-12))</f>
        <v>40.5715748660961-1040.00720970465i</v>
      </c>
      <c r="F3462" t="str">
        <f t="shared" ref="F3462:F3525" si="1826">IMDIV(COMPLEX($C$22*1000,0),IMSUM(COMPLEX($C$22*1000,0),E3462))</f>
        <v>0.985387101522388+0.102066867637156i</v>
      </c>
      <c r="G3462" t="str">
        <f t="shared" si="1821"/>
        <v>0.985387101522388+0.102066867637156i</v>
      </c>
      <c r="H3462" t="str">
        <f t="shared" ref="H3462:H3525" si="1827">IMPRODUCT(COMPLEX($C$108,0),IMPRODUCT(COMPLEX(-1,0),D3462),IMDIV(COMPLEX(0,2*PI()*B3462*$C$109*$C$110),COMPLEX(1,2*PI()*B3462*$C$109*$C$110)))</f>
        <v>11.542561715569+1.50991984086237i</v>
      </c>
      <c r="I3462" t="str">
        <f t="shared" ref="I3462:I3525" si="1828">COMPLEX(0,2*PI()*B3462*$C$113*$C$112*$C$114)</f>
        <v>6000.4419683565i</v>
      </c>
      <c r="J3462" t="str">
        <f t="shared" si="1822"/>
        <v>-8916.7936490513+1279.52464462519i</v>
      </c>
      <c r="K3462" t="str">
        <f t="shared" ref="K3462:K3525" si="1829">IMDIV(I3462,J3462)</f>
        <v>0.0946155849930154-0.659360217023509i</v>
      </c>
      <c r="L3462" t="str">
        <f t="shared" ref="L3462:L3525" si="1830">IMDIV(COMPLEX($C$117,0),COMPLEX(1,2*PI()*B3462*$C$115*$C$116))</f>
        <v>0.0243907920458388-0.140466185616239i</v>
      </c>
      <c r="M3462" t="str">
        <f t="shared" ref="M3462:M3525" si="1831">IMSUM(K3462,L3462)</f>
        <v>0.119006377038854-0.799826402639748i</v>
      </c>
      <c r="N3462" t="str">
        <f t="shared" ref="N3462:N3525" si="1832">COMPLEX(0,-2*PI()*B3462*$C$43)</f>
        <v>-19.5333602375037i</v>
      </c>
      <c r="O3462" t="str">
        <f t="shared" ref="O3462:O3525" si="1833">IMEXP(N3462)</f>
        <v>0.775174970352949-0.631746598992274i</v>
      </c>
      <c r="P3462" t="str">
        <f t="shared" ref="P3462:P3525" si="1834">IMSUB(COMPLEX(1,0),O3462)</f>
        <v>0.224825029647051+0.631746598992274i</v>
      </c>
      <c r="Q3462" t="str">
        <f t="shared" ref="Q3462:Q3525" si="1835">IMSUM(COMPLEX(0,2*PI()*B3462*$C$43),O3462,COMPLEX(-1,0))</f>
        <v>-0.224825029647051+18.9016136385114i</v>
      </c>
      <c r="R3462" t="str">
        <f t="shared" ref="R3462:R3525" si="1836">IMDIV(P3462,Q3462)</f>
        <v>0.0332767055971687-0.0122902980884221i</v>
      </c>
      <c r="S3462" t="str">
        <f t="shared" ref="S3462:S3525" si="1837">IMDIV(COMPLEX(0,2*PI()*B3462*$C$123),COMPLEX($C$124,0))</f>
        <v>2.14357862688655i</v>
      </c>
      <c r="T3462" t="str">
        <f t="shared" ref="T3462:T3525" si="1838">IMPRODUCT(R3462,S3462)</f>
        <v>0.0263452203004062+0.0713312348912869i</v>
      </c>
      <c r="U3462" t="e">
        <f t="shared" ref="U3462:U3525" si="1839">IMDIV(COMPLEX(1,2*PI()*B3462*$C$16*10^-3*$C$15*10^-6),COMPLEX(0,2*PI()*B3462*$C$15*10^-6))</f>
        <v>#DIV/0!</v>
      </c>
      <c r="V3462" t="str">
        <f t="shared" ref="V3462:V3525" si="1840">IMSUM(COMPLEX($C$18*10^-3,0),IMDIV(COMPLEX(1,0),COMPLEX(0,2*PI()*B3462*($C$17*1*10^-6))))</f>
        <v>0.0000833333333333333-0.000173598323616814i</v>
      </c>
      <c r="W3462" t="e">
        <f t="shared" ref="W3462:W3525" si="1841">IMDIV(IMPRODUCT(U3462,V3462),IMSUM(U3462,V3462))</f>
        <v>#DIV/0!</v>
      </c>
      <c r="X3462" t="e">
        <f t="shared" ref="X3462:X3525" si="1842">IMDIV(IMPRODUCT(COMPLEX($C$19,0),W3462),IMSUM(COMPLEX($C$19,0),W3462))</f>
        <v>#DIV/0!</v>
      </c>
      <c r="Y3462" t="str">
        <f t="shared" ref="Y3462:Y3525" si="1843">COMPLEX($C$13*10^-3,2*PI()*B3462*$C$12*0.000001)</f>
        <v>0.00096+6.52848086157188i</v>
      </c>
      <c r="Z3462" t="e">
        <f t="shared" ref="Z3462:Z3525" si="1844">IMPRODUCT(COMPLEX($C$6,0),IMDIV(X3462,IMSUM(X3462,Y3462)))</f>
        <v>#DIV/0!</v>
      </c>
      <c r="AA3462" t="e">
        <f t="shared" ref="AA3462:AA3525" si="1845">IMDIV(COMPLEX($C$6,0),IMSUM(X3462,Y3462))</f>
        <v>#DIV/0!</v>
      </c>
      <c r="AB3462" t="str">
        <f t="shared" ref="AB3462:AB3525" si="1846">IMPRODUCT(COMPLEX($C$119,0),T3462)</f>
        <v>0.0150335074583482+0.0407041064573983i</v>
      </c>
      <c r="AC3462" t="str">
        <f t="shared" ref="AC3462:AC3525" si="1847">IMSUM(COMPLEX(1,0),IMPRODUCT(AB3462,M3462))</f>
        <v>1.03434530229729-0.00718014794936967i</v>
      </c>
      <c r="AD3462" t="str">
        <f t="shared" ref="AD3462:AD3525" si="1848">IMDIV(AB3462,AC3462)</f>
        <v>0.0142604598729165+0.0394515241462211i</v>
      </c>
      <c r="AE3462" t="e">
        <f t="shared" ref="AE3462:AE3525" si="1849">IMPRODUCT(AD3462,AA3462,X3462)</f>
        <v>#DIV/0!</v>
      </c>
      <c r="AF3462" t="str">
        <f t="shared" ref="AF3462:AF3525" si="1850">IMSUB(D3462,H3462)</f>
        <v>-19.0988106119368-2.27684915402627i</v>
      </c>
      <c r="AG3462" t="e">
        <f t="shared" ref="AG3462:AG3525" si="1851">IMSUM(COMPLEX(1,0),IMPRODUCT(AD3462,AA3462,COMPLEX($C$127,0)))</f>
        <v>#DIV/0!</v>
      </c>
      <c r="AH3462" t="e">
        <f t="shared" ref="AH3462:AH3525" si="1852">IMDIV(IMPRODUCT(AE3462,AF3462),AG3462)</f>
        <v>#DIV/0!</v>
      </c>
      <c r="AI3462" t="e">
        <f t="shared" ref="AI3462:AI3525" si="1853">20*LOG10(IMABS(AH3462))</f>
        <v>#DIV/0!</v>
      </c>
      <c r="AJ3462" t="e">
        <f t="shared" ref="AJ3462:AJ3525" si="1854">IMARGUMENT(AH3462)*180/PI()</f>
        <v>#DIV/0!</v>
      </c>
      <c r="AK3462"/>
      <c r="AL3462"/>
      <c r="AM3462"/>
      <c r="AN3462"/>
    </row>
    <row r="3463" spans="1:40" x14ac:dyDescent="0.3">
      <c r="A3463"/>
      <c r="B3463">
        <f t="shared" si="1820"/>
        <v>1529000</v>
      </c>
      <c r="C3463" s="186" t="str">
        <f t="shared" si="1823"/>
        <v>-0.000210310777243731+0.00203131863150823i</v>
      </c>
      <c r="D3463" s="158" t="str">
        <f t="shared" si="1824"/>
        <v>-7.55639038412093-0.766447967888015i</v>
      </c>
      <c r="E3463" t="str">
        <f t="shared" si="1825"/>
        <v>40.5186033053077-1039.3290869777i</v>
      </c>
      <c r="F3463" t="str">
        <f t="shared" si="1826"/>
        <v>0.985405826282007+0.102002792703858i</v>
      </c>
      <c r="G3463" t="str">
        <f t="shared" si="1821"/>
        <v>0.985405826282007+0.102002792703858i</v>
      </c>
      <c r="H3463" t="str">
        <f t="shared" si="1827"/>
        <v>11.5428346630867+1.50897125185942i</v>
      </c>
      <c r="I3463" t="str">
        <f t="shared" si="1828"/>
        <v>6004.36895917349i</v>
      </c>
      <c r="J3463" t="str">
        <f t="shared" si="1822"/>
        <v>-8928.46997336445+1280.36202986382i</v>
      </c>
      <c r="K3463" t="str">
        <f t="shared" si="1829"/>
        <v>0.0944943298702043-0.658946272398479i</v>
      </c>
      <c r="L3463" t="str">
        <f t="shared" si="1830"/>
        <v>0.0243598305514415-0.14037969029875i</v>
      </c>
      <c r="M3463" t="str">
        <f t="shared" si="1831"/>
        <v>0.118854160421646-0.799325962697229i</v>
      </c>
      <c r="N3463" t="str">
        <f t="shared" si="1832"/>
        <v>-19.5461438502246i</v>
      </c>
      <c r="O3463" t="str">
        <f t="shared" si="1833"/>
        <v>0.767035847479767-0.641604246152561i</v>
      </c>
      <c r="P3463" t="str">
        <f t="shared" si="1834"/>
        <v>0.232964152520233+0.641604246152561i</v>
      </c>
      <c r="Q3463" t="str">
        <f t="shared" si="1835"/>
        <v>-0.232964152520233+18.904539604072i</v>
      </c>
      <c r="R3463" t="str">
        <f t="shared" si="1836"/>
        <v>0.0337821716427447-0.0127394896967183i</v>
      </c>
      <c r="S3463" t="str">
        <f t="shared" si="1837"/>
        <v>2.14498149248007i</v>
      </c>
      <c r="T3463" t="str">
        <f t="shared" si="1838"/>
        <v>0.0273259696231013+0.0724621329494724i</v>
      </c>
      <c r="U3463" t="e">
        <f t="shared" si="1839"/>
        <v>#DIV/0!</v>
      </c>
      <c r="V3463" t="str">
        <f t="shared" si="1840"/>
        <v>0.0000833333333333333-0.000173484786452905i</v>
      </c>
      <c r="W3463" t="e">
        <f t="shared" si="1841"/>
        <v>#DIV/0!</v>
      </c>
      <c r="X3463" t="e">
        <f t="shared" si="1842"/>
        <v>#DIV/0!</v>
      </c>
      <c r="Y3463" t="str">
        <f t="shared" si="1843"/>
        <v>0.00096+6.53275342758076i</v>
      </c>
      <c r="Z3463" t="e">
        <f t="shared" si="1844"/>
        <v>#DIV/0!</v>
      </c>
      <c r="AA3463" t="e">
        <f t="shared" si="1845"/>
        <v>#DIV/0!</v>
      </c>
      <c r="AB3463" t="str">
        <f t="shared" si="1846"/>
        <v>0.0155931574475828+0.0413494365855393i</v>
      </c>
      <c r="AC3463" t="str">
        <f t="shared" si="1847"/>
        <v>1.03490498984248-0.00754946301899622i</v>
      </c>
      <c r="AD3463" t="str">
        <f t="shared" si="1848"/>
        <v>0.0147749856420789+0.0400625953108614i</v>
      </c>
      <c r="AE3463" t="e">
        <f t="shared" si="1849"/>
        <v>#DIV/0!</v>
      </c>
      <c r="AF3463" t="str">
        <f t="shared" si="1850"/>
        <v>-19.0992250472076-2.27541921974743i</v>
      </c>
      <c r="AG3463" t="e">
        <f t="shared" si="1851"/>
        <v>#DIV/0!</v>
      </c>
      <c r="AH3463" t="e">
        <f t="shared" si="1852"/>
        <v>#DIV/0!</v>
      </c>
      <c r="AI3463" t="e">
        <f t="shared" si="1853"/>
        <v>#DIV/0!</v>
      </c>
      <c r="AJ3463" t="e">
        <f t="shared" si="1854"/>
        <v>#DIV/0!</v>
      </c>
      <c r="AK3463"/>
      <c r="AL3463"/>
      <c r="AM3463"/>
      <c r="AN3463"/>
    </row>
    <row r="3464" spans="1:40" x14ac:dyDescent="0.3">
      <c r="A3464"/>
      <c r="B3464">
        <f t="shared" si="1820"/>
        <v>1530000</v>
      </c>
      <c r="C3464" s="186" t="str">
        <f t="shared" si="1823"/>
        <v>-0.000210041456733641+0.00203002947830565i</v>
      </c>
      <c r="D3464" s="158" t="str">
        <f t="shared" si="1824"/>
        <v>-7.55653160194858-0.765967213226948i</v>
      </c>
      <c r="E3464" t="str">
        <f t="shared" si="1825"/>
        <v>40.4657353664903-1038.6518466486i</v>
      </c>
      <c r="F3464" t="str">
        <f t="shared" si="1826"/>
        <v>0.985424515319168+0.101938796420951i</v>
      </c>
      <c r="G3464" t="str">
        <f t="shared" si="1821"/>
        <v>0.985424515319168+0.101938796420951i</v>
      </c>
      <c r="H3464" t="str">
        <f t="shared" si="1827"/>
        <v>11.5431070898316+1.5080238286157i</v>
      </c>
      <c r="I3464" t="str">
        <f t="shared" si="1828"/>
        <v>6008.29594999048i</v>
      </c>
      <c r="J3464" t="str">
        <f t="shared" si="1822"/>
        <v>-8940.1539367514+1281.19941510245i</v>
      </c>
      <c r="K3464" t="str">
        <f t="shared" si="1829"/>
        <v>0.0943733061148649-0.658532835904852i</v>
      </c>
      <c r="L3464" t="str">
        <f t="shared" si="1830"/>
        <v>0.0243289273828461-0.140293297932481i</v>
      </c>
      <c r="M3464" t="str">
        <f t="shared" si="1831"/>
        <v>0.118702233497711-0.798826133837333i</v>
      </c>
      <c r="N3464" t="str">
        <f t="shared" si="1832"/>
        <v>-19.5589274629455i</v>
      </c>
      <c r="O3464" t="str">
        <f t="shared" si="1833"/>
        <v>0.758771376736941-0.651357043290949i</v>
      </c>
      <c r="P3464" t="str">
        <f t="shared" si="1834"/>
        <v>0.241228623263059+0.651357043290949i</v>
      </c>
      <c r="Q3464" t="str">
        <f t="shared" si="1835"/>
        <v>-0.241228623263059+18.9075704196546i</v>
      </c>
      <c r="R3464" t="str">
        <f t="shared" si="1836"/>
        <v>0.0342811822714855-0.0131956787746184i</v>
      </c>
      <c r="S3464" t="str">
        <f t="shared" si="1837"/>
        <v>2.14638435807358i</v>
      </c>
      <c r="T3464" t="str">
        <f t="shared" si="1838"/>
        <v>0.0283229985160045+0.0735805934037858i</v>
      </c>
      <c r="U3464" t="e">
        <f t="shared" si="1839"/>
        <v>#DIV/0!</v>
      </c>
      <c r="V3464" t="str">
        <f t="shared" si="1840"/>
        <v>0.0000833333333333333-0.00017337139770359i</v>
      </c>
      <c r="W3464" t="e">
        <f t="shared" si="1841"/>
        <v>#DIV/0!</v>
      </c>
      <c r="X3464" t="e">
        <f t="shared" si="1842"/>
        <v>#DIV/0!</v>
      </c>
      <c r="Y3464" t="str">
        <f t="shared" si="1843"/>
        <v>0.00096+6.53702599358964i</v>
      </c>
      <c r="Z3464" t="e">
        <f t="shared" si="1844"/>
        <v>#DIV/0!</v>
      </c>
      <c r="AA3464" t="e">
        <f t="shared" si="1845"/>
        <v>#DIV/0!</v>
      </c>
      <c r="AB3464" t="str">
        <f t="shared" si="1846"/>
        <v>0.0161620971310144+0.0419876693803332i</v>
      </c>
      <c r="AC3464" t="str">
        <f t="shared" si="1847"/>
        <v>1.03545932462739-0.00792667543106268i</v>
      </c>
      <c r="AD3464" t="str">
        <f t="shared" si="1848"/>
        <v>0.0152973114403422+0.0406669052096678i</v>
      </c>
      <c r="AE3464" t="e">
        <f t="shared" si="1849"/>
        <v>#DIV/0!</v>
      </c>
      <c r="AF3464" t="str">
        <f t="shared" si="1850"/>
        <v>-19.0996386917802-2.27399104184265i</v>
      </c>
      <c r="AG3464" t="e">
        <f t="shared" si="1851"/>
        <v>#DIV/0!</v>
      </c>
      <c r="AH3464" t="e">
        <f t="shared" si="1852"/>
        <v>#DIV/0!</v>
      </c>
      <c r="AI3464" t="e">
        <f t="shared" si="1853"/>
        <v>#DIV/0!</v>
      </c>
      <c r="AJ3464" t="e">
        <f t="shared" si="1854"/>
        <v>#DIV/0!</v>
      </c>
      <c r="AK3464"/>
      <c r="AL3464"/>
      <c r="AM3464"/>
      <c r="AN3464"/>
    </row>
    <row r="3465" spans="1:40" x14ac:dyDescent="0.3">
      <c r="A3465"/>
      <c r="B3465">
        <f t="shared" si="1820"/>
        <v>1531000</v>
      </c>
      <c r="C3465" s="186" t="str">
        <f t="shared" si="1823"/>
        <v>-0.000209772649707334+0.0020287419358028i</v>
      </c>
      <c r="D3465" s="158" t="str">
        <f t="shared" si="1824"/>
        <v>-7.55667255053216-0.76548704812072i</v>
      </c>
      <c r="E3465" t="str">
        <f t="shared" si="1825"/>
        <v>40.4129707796849-1037.97548699878i</v>
      </c>
      <c r="F3465" t="str">
        <f t="shared" si="1826"/>
        <v>0.985443168724053+0.101874878647201i</v>
      </c>
      <c r="G3465" t="str">
        <f t="shared" si="1821"/>
        <v>0.985443168724053+0.101874878647201i</v>
      </c>
      <c r="H3465" t="str">
        <f t="shared" si="1827"/>
        <v>11.5433789971185+1.50707756903414i</v>
      </c>
      <c r="I3465" t="str">
        <f t="shared" si="1828"/>
        <v>6012.22294080747i</v>
      </c>
      <c r="J3465" t="str">
        <f t="shared" si="1822"/>
        <v>-8951.84553921216+1282.03680034108i</v>
      </c>
      <c r="K3465" t="str">
        <f t="shared" si="1829"/>
        <v>0.0942525131427966-0.658119906630144i</v>
      </c>
      <c r="L3465" t="str">
        <f t="shared" si="1830"/>
        <v>0.0242980823951542-0.140207008340811i</v>
      </c>
      <c r="M3465" t="str">
        <f t="shared" si="1831"/>
        <v>0.118550595537951-0.798326914970955i</v>
      </c>
      <c r="N3465" t="str">
        <f t="shared" si="1832"/>
        <v>-19.5717110756664i</v>
      </c>
      <c r="O3465" t="str">
        <f t="shared" si="1833"/>
        <v>0.750382908692126-0.661003396619673i</v>
      </c>
      <c r="P3465" t="str">
        <f t="shared" si="1834"/>
        <v>0.249617091307874+0.661003396619673i</v>
      </c>
      <c r="Q3465" t="str">
        <f t="shared" si="1835"/>
        <v>-0.249617091307874+18.9107076790467i</v>
      </c>
      <c r="R3465" t="str">
        <f t="shared" si="1836"/>
        <v>0.0347736289413295-0.0136587793435475i</v>
      </c>
      <c r="S3465" t="str">
        <f t="shared" si="1837"/>
        <v>2.14778722366709i</v>
      </c>
      <c r="T3465" t="str">
        <f t="shared" si="1838"/>
        <v>0.0293361517649593+0.0746863559607277i</v>
      </c>
      <c r="U3465" t="e">
        <f t="shared" si="1839"/>
        <v>#DIV/0!</v>
      </c>
      <c r="V3465" t="str">
        <f t="shared" si="1840"/>
        <v>0.0000833333333333333-0.000173258157078048i</v>
      </c>
      <c r="W3465" t="e">
        <f t="shared" si="1841"/>
        <v>#DIV/0!</v>
      </c>
      <c r="X3465" t="e">
        <f t="shared" si="1842"/>
        <v>#DIV/0!</v>
      </c>
      <c r="Y3465" t="str">
        <f t="shared" si="1843"/>
        <v>0.00096+6.54129855959853i</v>
      </c>
      <c r="Z3465" t="e">
        <f t="shared" si="1844"/>
        <v>#DIV/0!</v>
      </c>
      <c r="AA3465" t="e">
        <f t="shared" si="1845"/>
        <v>#DIV/0!</v>
      </c>
      <c r="AB3465" t="str">
        <f t="shared" si="1846"/>
        <v>0.016740237937997+0.0426186563091725i</v>
      </c>
      <c r="AC3465" t="str">
        <f t="shared" si="1847"/>
        <v>1.03600818558851-0.00831171542244124i</v>
      </c>
      <c r="AD3465" t="str">
        <f t="shared" si="1848"/>
        <v>0.0158273463443847+0.0412643541842239i</v>
      </c>
      <c r="AE3465" t="e">
        <f t="shared" si="1849"/>
        <v>#DIV/0!</v>
      </c>
      <c r="AF3465" t="str">
        <f t="shared" si="1850"/>
        <v>-19.1000515476507-2.27256461715486i</v>
      </c>
      <c r="AG3465" t="e">
        <f t="shared" si="1851"/>
        <v>#DIV/0!</v>
      </c>
      <c r="AH3465" t="e">
        <f t="shared" si="1852"/>
        <v>#DIV/0!</v>
      </c>
      <c r="AI3465" t="e">
        <f t="shared" si="1853"/>
        <v>#DIV/0!</v>
      </c>
      <c r="AJ3465" t="e">
        <f t="shared" si="1854"/>
        <v>#DIV/0!</v>
      </c>
      <c r="AK3465"/>
      <c r="AL3465"/>
      <c r="AM3465"/>
      <c r="AN3465"/>
    </row>
    <row r="3466" spans="1:40" x14ac:dyDescent="0.3">
      <c r="A3466"/>
      <c r="B3466">
        <f t="shared" si="1820"/>
        <v>1532000</v>
      </c>
      <c r="C3466" s="186" t="str">
        <f t="shared" si="1823"/>
        <v>-0.000209504354869353+0.00202745600103055i</v>
      </c>
      <c r="D3466" s="158" t="str">
        <f t="shared" si="1824"/>
        <v>-7.55681323055097-0.765007471511884i</v>
      </c>
      <c r="E3466" t="str">
        <f t="shared" si="1825"/>
        <v>40.3603092758115-1037.30000631415i</v>
      </c>
      <c r="F3466" t="str">
        <f t="shared" si="1826"/>
        <v>0.985461786586561+0.101811039241711i</v>
      </c>
      <c r="G3466" t="str">
        <f t="shared" si="1821"/>
        <v>0.985461786586561+0.101811039241711i</v>
      </c>
      <c r="H3466" t="str">
        <f t="shared" si="1827"/>
        <v>11.5436503862583+1.50613247102261i</v>
      </c>
      <c r="I3466" t="str">
        <f t="shared" si="1828"/>
        <v>6016.14993162445i</v>
      </c>
      <c r="J3466" t="str">
        <f t="shared" si="1822"/>
        <v>-8963.54478074673+1282.87418557971i</v>
      </c>
      <c r="K3466" t="str">
        <f t="shared" si="1829"/>
        <v>0.0941319503716285-0.657707483663989i</v>
      </c>
      <c r="L3466" t="str">
        <f t="shared" si="1830"/>
        <v>0.0242672954439121-0.1401208213475i</v>
      </c>
      <c r="M3466" t="str">
        <f t="shared" si="1831"/>
        <v>0.118399245815541-0.797828305011489i</v>
      </c>
      <c r="N3466" t="str">
        <f t="shared" si="1832"/>
        <v>-19.5844946883873i</v>
      </c>
      <c r="O3466" t="str">
        <f t="shared" si="1833"/>
        <v>0.741871814176425-0.670541729745868i</v>
      </c>
      <c r="P3466" t="str">
        <f t="shared" si="1834"/>
        <v>0.258128185823575+0.670541729745868i</v>
      </c>
      <c r="Q3466" t="str">
        <f t="shared" si="1835"/>
        <v>-0.258128185823575+18.9139529586414i</v>
      </c>
      <c r="R3466" t="str">
        <f t="shared" si="1836"/>
        <v>0.0352594042409863-0.0141287034211127i</v>
      </c>
      <c r="S3466" t="str">
        <f t="shared" si="1837"/>
        <v>2.14919008926061i</v>
      </c>
      <c r="T3466" t="str">
        <f t="shared" si="1838"/>
        <v>0.0303652693667579+0.0757791621479613i</v>
      </c>
      <c r="U3466" t="e">
        <f t="shared" si="1839"/>
        <v>#DIV/0!</v>
      </c>
      <c r="V3466" t="str">
        <f t="shared" si="1840"/>
        <v>0.0000833333333333333-0.000173145064286222i</v>
      </c>
      <c r="W3466" t="e">
        <f t="shared" si="1841"/>
        <v>#DIV/0!</v>
      </c>
      <c r="X3466" t="e">
        <f t="shared" si="1842"/>
        <v>#DIV/0!</v>
      </c>
      <c r="Y3466" t="str">
        <f t="shared" si="1843"/>
        <v>0.00096+6.54557112560741i</v>
      </c>
      <c r="Z3466" t="e">
        <f t="shared" si="1844"/>
        <v>#DIV/0!</v>
      </c>
      <c r="AA3466" t="e">
        <f t="shared" si="1845"/>
        <v>#DIV/0!</v>
      </c>
      <c r="AB3466" t="str">
        <f t="shared" si="1846"/>
        <v>0.0173274885650839+0.0432422498786691i</v>
      </c>
      <c r="AC3466" t="str">
        <f t="shared" si="1847"/>
        <v>1.03655145250357-0.00870451105898525i</v>
      </c>
      <c r="AD3466" t="str">
        <f t="shared" si="1848"/>
        <v>0.0163649981609268+0.0418548438491448i</v>
      </c>
      <c r="AE3466" t="e">
        <f t="shared" si="1849"/>
        <v>#DIV/0!</v>
      </c>
      <c r="AF3466" t="str">
        <f t="shared" si="1850"/>
        <v>-19.1004636168093-2.27113994253449i</v>
      </c>
      <c r="AG3466" t="e">
        <f t="shared" si="1851"/>
        <v>#DIV/0!</v>
      </c>
      <c r="AH3466" t="e">
        <f t="shared" si="1852"/>
        <v>#DIV/0!</v>
      </c>
      <c r="AI3466" t="e">
        <f t="shared" si="1853"/>
        <v>#DIV/0!</v>
      </c>
      <c r="AJ3466" t="e">
        <f t="shared" si="1854"/>
        <v>#DIV/0!</v>
      </c>
      <c r="AK3466"/>
      <c r="AL3466"/>
      <c r="AM3466"/>
      <c r="AN3466"/>
    </row>
    <row r="3467" spans="1:40" x14ac:dyDescent="0.3">
      <c r="A3467"/>
      <c r="B3467">
        <f t="shared" si="1820"/>
        <v>1533000</v>
      </c>
      <c r="C3467" s="186" t="str">
        <f t="shared" si="1823"/>
        <v>-0.00020923657092828+0.00202617167102693i</v>
      </c>
      <c r="D3467" s="158" t="str">
        <f t="shared" si="1824"/>
        <v>-7.55695364268205-0.764528482345376i</v>
      </c>
      <c r="E3467" t="str">
        <f t="shared" si="1825"/>
        <v>40.3077505866648-1036.62540288505i</v>
      </c>
      <c r="F3467" t="str">
        <f t="shared" si="1826"/>
        <v>0.985480368996296+0.101747278063902i</v>
      </c>
      <c r="G3467" t="str">
        <f t="shared" si="1821"/>
        <v>0.985480368996296+0.101747278063902i</v>
      </c>
      <c r="H3467" t="str">
        <f t="shared" si="1827"/>
        <v>11.5439212585574+1.50518853249379i</v>
      </c>
      <c r="I3467" t="str">
        <f t="shared" si="1828"/>
        <v>6020.07692244144i</v>
      </c>
      <c r="J3467" t="str">
        <f t="shared" si="1822"/>
        <v>-8975.25166135511+1283.71157081834i</v>
      </c>
      <c r="K3467" t="str">
        <f t="shared" si="1829"/>
        <v>0.0940116172208129-0.657295566098147i</v>
      </c>
      <c r="L3467" t="str">
        <f t="shared" si="1830"/>
        <v>0.0242365663851092-0.140034736776694i</v>
      </c>
      <c r="M3467" t="str">
        <f t="shared" si="1831"/>
        <v>0.118248183605922-0.797330302874841i</v>
      </c>
      <c r="N3467" t="str">
        <f t="shared" si="1832"/>
        <v>-19.5972783011081i</v>
      </c>
      <c r="O3467" t="str">
        <f t="shared" si="1833"/>
        <v>0.733239484060446-0.679970483929098i</v>
      </c>
      <c r="P3467" t="str">
        <f t="shared" si="1834"/>
        <v>0.266760515939554+0.679970483929098i</v>
      </c>
      <c r="Q3467" t="str">
        <f t="shared" si="1835"/>
        <v>-0.266760515939554+18.917307817179i</v>
      </c>
      <c r="R3467" t="str">
        <f t="shared" si="1836"/>
        <v>0.0357384019342325-0.0146053610349079i</v>
      </c>
      <c r="S3467" t="str">
        <f t="shared" si="1837"/>
        <v>2.15059295485412i</v>
      </c>
      <c r="T3467" t="str">
        <f t="shared" si="1838"/>
        <v>0.0314101865447738+0.0768587554175053i</v>
      </c>
      <c r="U3467" t="e">
        <f t="shared" si="1839"/>
        <v>#DIV/0!</v>
      </c>
      <c r="V3467" t="str">
        <f t="shared" si="1840"/>
        <v>0.0000833333333333333-0.000173032119038808i</v>
      </c>
      <c r="W3467" t="e">
        <f t="shared" si="1841"/>
        <v>#DIV/0!</v>
      </c>
      <c r="X3467" t="e">
        <f t="shared" si="1842"/>
        <v>#DIV/0!</v>
      </c>
      <c r="Y3467" t="str">
        <f t="shared" si="1843"/>
        <v>0.00096+6.54984369161629i</v>
      </c>
      <c r="Z3467" t="e">
        <f t="shared" si="1844"/>
        <v>#DIV/0!</v>
      </c>
      <c r="AA3467" t="e">
        <f t="shared" si="1845"/>
        <v>#DIV/0!</v>
      </c>
      <c r="AB3467" t="str">
        <f t="shared" si="1846"/>
        <v>0.0179237549849482+0.0438583036935397i</v>
      </c>
      <c r="AC3467" t="str">
        <f t="shared" si="1847"/>
        <v>1.03708900603791-0.00910498824300522i</v>
      </c>
      <c r="AD3467" t="str">
        <f t="shared" si="1848"/>
        <v>0.0169101734457929+0.0424382771080518i</v>
      </c>
      <c r="AE3467" t="e">
        <f t="shared" si="1849"/>
        <v>#DIV/0!</v>
      </c>
      <c r="AF3467" t="str">
        <f t="shared" si="1850"/>
        <v>-19.1008749012395-2.26971701483917i</v>
      </c>
      <c r="AG3467" t="e">
        <f t="shared" si="1851"/>
        <v>#DIV/0!</v>
      </c>
      <c r="AH3467" t="e">
        <f t="shared" si="1852"/>
        <v>#DIV/0!</v>
      </c>
      <c r="AI3467" t="e">
        <f t="shared" si="1853"/>
        <v>#DIV/0!</v>
      </c>
      <c r="AJ3467" t="e">
        <f t="shared" si="1854"/>
        <v>#DIV/0!</v>
      </c>
      <c r="AK3467"/>
      <c r="AL3467"/>
      <c r="AM3467"/>
      <c r="AN3467"/>
    </row>
    <row r="3468" spans="1:40" x14ac:dyDescent="0.3">
      <c r="A3468"/>
      <c r="B3468">
        <f t="shared" si="1820"/>
        <v>1534000</v>
      </c>
      <c r="C3468" s="186" t="str">
        <f t="shared" si="1823"/>
        <v>-0.000208969296596751+0.00202488894283713i</v>
      </c>
      <c r="D3468" s="158" t="str">
        <f t="shared" si="1824"/>
        <v>-7.55709378760058-0.764050079568654i</v>
      </c>
      <c r="E3468" t="str">
        <f t="shared" si="1825"/>
        <v>40.2552944449098-1035.95167500625i</v>
      </c>
      <c r="F3468" t="str">
        <f t="shared" si="1826"/>
        <v>0.985498916042609+0.101683594973531i</v>
      </c>
      <c r="G3468" t="str">
        <f t="shared" si="1821"/>
        <v>0.985498916042609+0.101683594973531i</v>
      </c>
      <c r="H3468" t="str">
        <f t="shared" si="1827"/>
        <v>11.5441916153185+1.50424575136532i</v>
      </c>
      <c r="I3468" t="str">
        <f t="shared" si="1828"/>
        <v>6024.00391325843i</v>
      </c>
      <c r="J3468" t="str">
        <f t="shared" si="1822"/>
        <v>-8986.96618103728+1284.54895605697i</v>
      </c>
      <c r="K3468" t="str">
        <f t="shared" si="1829"/>
        <v>0.0938915131116182-0.65688415302648i</v>
      </c>
      <c r="L3468" t="str">
        <f t="shared" si="1830"/>
        <v>0.024205895075177-0.13994875445292i</v>
      </c>
      <c r="M3468" t="str">
        <f t="shared" si="1831"/>
        <v>0.118097408186795-0.7968329074794i</v>
      </c>
      <c r="N3468" t="str">
        <f t="shared" si="1832"/>
        <v>-19.610061913829i</v>
      </c>
      <c r="O3468" t="str">
        <f t="shared" si="1833"/>
        <v>0.724487329026746-0.689288118336369i</v>
      </c>
      <c r="P3468" t="str">
        <f t="shared" si="1834"/>
        <v>0.275512670973254+0.689288118336369i</v>
      </c>
      <c r="Q3468" t="str">
        <f t="shared" si="1835"/>
        <v>-0.275512670973254+18.9207737954926i</v>
      </c>
      <c r="R3468" t="str">
        <f t="shared" si="1836"/>
        <v>0.0362105170041274-0.015088660237479i</v>
      </c>
      <c r="S3468" t="str">
        <f t="shared" si="1837"/>
        <v>2.15199582044762i</v>
      </c>
      <c r="T3468" t="str">
        <f t="shared" si="1838"/>
        <v>0.032470733767209+0.0779248812491296i</v>
      </c>
      <c r="U3468" t="e">
        <f t="shared" si="1839"/>
        <v>#DIV/0!</v>
      </c>
      <c r="V3468" t="str">
        <f t="shared" si="1840"/>
        <v>0.0000833333333333333-0.000172919321047257i</v>
      </c>
      <c r="W3468" t="e">
        <f t="shared" si="1841"/>
        <v>#DIV/0!</v>
      </c>
      <c r="X3468" t="e">
        <f t="shared" si="1842"/>
        <v>#DIV/0!</v>
      </c>
      <c r="Y3468" t="str">
        <f t="shared" si="1843"/>
        <v>0.00096+6.55411625762517i</v>
      </c>
      <c r="Z3468" t="e">
        <f t="shared" si="1844"/>
        <v>#DIV/0!</v>
      </c>
      <c r="AA3468" t="e">
        <f t="shared" si="1845"/>
        <v>#DIV/0!</v>
      </c>
      <c r="AB3468" t="str">
        <f t="shared" si="1846"/>
        <v>0.018528940456795+0.044466672515607i</v>
      </c>
      <c r="AC3468" t="str">
        <f t="shared" si="1847"/>
        <v>1.03762072779094-0.00951307072191646i</v>
      </c>
      <c r="AD3468" t="str">
        <f t="shared" si="1848"/>
        <v>0.0174627775231854+0.0430145581692531i</v>
      </c>
      <c r="AE3468" t="e">
        <f t="shared" si="1849"/>
        <v>#DIV/0!</v>
      </c>
      <c r="AF3468" t="str">
        <f t="shared" si="1850"/>
        <v>-19.1012854029191-2.26829583093397i</v>
      </c>
      <c r="AG3468" t="e">
        <f t="shared" si="1851"/>
        <v>#DIV/0!</v>
      </c>
      <c r="AH3468" t="e">
        <f t="shared" si="1852"/>
        <v>#DIV/0!</v>
      </c>
      <c r="AI3468" t="e">
        <f t="shared" si="1853"/>
        <v>#DIV/0!</v>
      </c>
      <c r="AJ3468" t="e">
        <f t="shared" si="1854"/>
        <v>#DIV/0!</v>
      </c>
      <c r="AK3468"/>
      <c r="AL3468"/>
      <c r="AM3468"/>
      <c r="AN3468"/>
    </row>
    <row r="3469" spans="1:40" x14ac:dyDescent="0.3">
      <c r="A3469"/>
      <c r="B3469">
        <f t="shared" si="1820"/>
        <v>1535000</v>
      </c>
      <c r="C3469" s="186" t="str">
        <f t="shared" si="1823"/>
        <v>-0.000208702530591408+0.00202360781351343i</v>
      </c>
      <c r="D3469" s="158" t="str">
        <f t="shared" si="1824"/>
        <v>-7.55723366597933-0.763572262131542i</v>
      </c>
      <c r="E3469" t="str">
        <f t="shared" si="1825"/>
        <v>40.2029405840804-1035.27882097691i</v>
      </c>
      <c r="F3469" t="str">
        <f t="shared" si="1826"/>
        <v>0.985517427814539+0.101619989830671i</v>
      </c>
      <c r="G3469" t="str">
        <f t="shared" si="1821"/>
        <v>0.985517427814539+0.101619989830671i</v>
      </c>
      <c r="H3469" t="str">
        <f t="shared" si="1827"/>
        <v>11.5444614578398+1.50330412555954i</v>
      </c>
      <c r="I3469" t="str">
        <f t="shared" si="1828"/>
        <v>6027.93090407542i</v>
      </c>
      <c r="J3469" t="str">
        <f t="shared" si="1822"/>
        <v>-8998.68833979327+1285.38634129559i</v>
      </c>
      <c r="K3469" t="str">
        <f t="shared" si="1829"/>
        <v>0.0937716374671205-0.656473243544956i</v>
      </c>
      <c r="L3469" t="str">
        <f t="shared" si="1830"/>
        <v>0.0241752813709865-0.139862874201087i</v>
      </c>
      <c r="M3469" t="str">
        <f t="shared" si="1831"/>
        <v>0.117946918838107-0.796336117746043i</v>
      </c>
      <c r="N3469" t="str">
        <f t="shared" si="1832"/>
        <v>-19.6228455265499i</v>
      </c>
      <c r="O3469" t="str">
        <f t="shared" si="1833"/>
        <v>0.715616779339688-0.698493110293503i</v>
      </c>
      <c r="P3469" t="str">
        <f t="shared" si="1834"/>
        <v>0.284383220660312+0.698493110293503i</v>
      </c>
      <c r="Q3469" t="str">
        <f t="shared" si="1835"/>
        <v>-0.284383220660312+18.9243524162564i</v>
      </c>
      <c r="R3469" t="str">
        <f t="shared" si="1836"/>
        <v>0.0366756456970618-0.015578507122399i</v>
      </c>
      <c r="S3469" t="str">
        <f t="shared" si="1837"/>
        <v>2.15339868604114i</v>
      </c>
      <c r="T3469" t="str">
        <f t="shared" si="1838"/>
        <v>0.0335467367678565+0.0789772872537633i</v>
      </c>
      <c r="U3469" t="e">
        <f t="shared" si="1839"/>
        <v>#DIV/0!</v>
      </c>
      <c r="V3469" t="str">
        <f t="shared" si="1840"/>
        <v>0.0000833333333333333-0.000172806670023773i</v>
      </c>
      <c r="W3469" t="e">
        <f t="shared" si="1841"/>
        <v>#DIV/0!</v>
      </c>
      <c r="X3469" t="e">
        <f t="shared" si="1842"/>
        <v>#DIV/0!</v>
      </c>
      <c r="Y3469" t="str">
        <f t="shared" si="1843"/>
        <v>0.00096+6.55838882363405i</v>
      </c>
      <c r="Z3469" t="e">
        <f t="shared" si="1844"/>
        <v>#DIV/0!</v>
      </c>
      <c r="AA3469" t="e">
        <f t="shared" si="1845"/>
        <v>#DIV/0!</v>
      </c>
      <c r="AB3469" t="str">
        <f t="shared" si="1846"/>
        <v>0.0191429455382097+0.0450672123228079i</v>
      </c>
      <c r="AC3469" t="str">
        <f t="shared" si="1847"/>
        <v>1.0381465003425-0.00992868009802389i</v>
      </c>
      <c r="AD3469" t="str">
        <f t="shared" si="1848"/>
        <v>0.0180227145051064+0.0435835925610689i</v>
      </c>
      <c r="AE3469" t="e">
        <f t="shared" si="1849"/>
        <v>#DIV/0!</v>
      </c>
      <c r="AF3469" t="str">
        <f t="shared" si="1850"/>
        <v>-19.1016951238191-2.26687638769108i</v>
      </c>
      <c r="AG3469" t="e">
        <f t="shared" si="1851"/>
        <v>#DIV/0!</v>
      </c>
      <c r="AH3469" t="e">
        <f t="shared" si="1852"/>
        <v>#DIV/0!</v>
      </c>
      <c r="AI3469" t="e">
        <f t="shared" si="1853"/>
        <v>#DIV/0!</v>
      </c>
      <c r="AJ3469" t="e">
        <f t="shared" si="1854"/>
        <v>#DIV/0!</v>
      </c>
      <c r="AK3469"/>
      <c r="AL3469"/>
      <c r="AM3469"/>
      <c r="AN3469"/>
    </row>
    <row r="3470" spans="1:40" x14ac:dyDescent="0.3">
      <c r="A3470"/>
      <c r="B3470">
        <f t="shared" si="1820"/>
        <v>1536000</v>
      </c>
      <c r="C3470" s="186" t="str">
        <f t="shared" si="1823"/>
        <v>-0.000208436271632924+0.00202232828011529i</v>
      </c>
      <c r="D3470" s="158" t="str">
        <f t="shared" si="1824"/>
        <v>-7.55737327848922-0.76309502898638i</v>
      </c>
      <c r="E3470" t="str">
        <f t="shared" si="1825"/>
        <v>40.150688738575-1034.60683910062i</v>
      </c>
      <c r="F3470" t="str">
        <f t="shared" si="1826"/>
        <v>0.985535904400874+0.10155646249573i</v>
      </c>
      <c r="G3470" t="str">
        <f t="shared" si="1821"/>
        <v>0.985535904400874+0.10155646249573i</v>
      </c>
      <c r="H3470" t="str">
        <f t="shared" si="1827"/>
        <v>11.5447307874159+1.5023636530038i</v>
      </c>
      <c r="I3470" t="str">
        <f t="shared" si="1828"/>
        <v>6031.8578948924i</v>
      </c>
      <c r="J3470" t="str">
        <f t="shared" si="1822"/>
        <v>-9010.41813762306+1286.22372653422i</v>
      </c>
      <c r="K3470" t="str">
        <f t="shared" si="1829"/>
        <v>0.0936519897122014-0.656062836751641i</v>
      </c>
      <c r="L3470" t="str">
        <f t="shared" si="1830"/>
        <v>0.0241447251298474-0.139777095846483i</v>
      </c>
      <c r="M3470" t="str">
        <f t="shared" si="1831"/>
        <v>0.117796714842049-0.795839932598124i</v>
      </c>
      <c r="N3470" t="str">
        <f t="shared" si="1832"/>
        <v>-19.6356291392708i</v>
      </c>
      <c r="O3470" t="str">
        <f t="shared" si="1833"/>
        <v>0.706629284611449-0.707583955534262i</v>
      </c>
      <c r="P3470" t="str">
        <f t="shared" si="1834"/>
        <v>0.293370715388551+0.707583955534262i</v>
      </c>
      <c r="Q3470" t="str">
        <f t="shared" si="1835"/>
        <v>-0.293370715388551+18.9280451837365i</v>
      </c>
      <c r="R3470" t="str">
        <f t="shared" si="1836"/>
        <v>0.0371336855666809-0.0160748058415295i</v>
      </c>
      <c r="S3470" t="str">
        <f t="shared" si="1837"/>
        <v>2.15480155163465i</v>
      </c>
      <c r="T3470" t="str">
        <f t="shared" si="1838"/>
        <v>0.0346380165695535+0.0800157232769972i</v>
      </c>
      <c r="U3470" t="e">
        <f t="shared" si="1839"/>
        <v>#DIV/0!</v>
      </c>
      <c r="V3470" t="str">
        <f t="shared" si="1840"/>
        <v>0.0000833333333333333-0.00017269416568131i</v>
      </c>
      <c r="W3470" t="e">
        <f t="shared" si="1841"/>
        <v>#DIV/0!</v>
      </c>
      <c r="X3470" t="e">
        <f t="shared" si="1842"/>
        <v>#DIV/0!</v>
      </c>
      <c r="Y3470" t="str">
        <f t="shared" si="1843"/>
        <v>0.00096+6.56266138964293i</v>
      </c>
      <c r="Z3470" t="e">
        <f t="shared" si="1844"/>
        <v>#DIV/0!</v>
      </c>
      <c r="AA3470" t="e">
        <f t="shared" si="1845"/>
        <v>#DIV/0!</v>
      </c>
      <c r="AB3470" t="str">
        <f t="shared" si="1846"/>
        <v>0.0197656680985408+0.0456597803682557i</v>
      </c>
      <c r="AC3470" t="str">
        <f t="shared" si="1847"/>
        <v>1.03866620729938-0.0103517358395096i</v>
      </c>
      <c r="AD3470" t="str">
        <f t="shared" si="1848"/>
        <v>0.0185898873109979+0.0441452871468737i</v>
      </c>
      <c r="AE3470" t="e">
        <f t="shared" si="1849"/>
        <v>#DIV/0!</v>
      </c>
      <c r="AF3470" t="str">
        <f t="shared" si="1850"/>
        <v>-19.1021040659051-2.26545868199018i</v>
      </c>
      <c r="AG3470" t="e">
        <f t="shared" si="1851"/>
        <v>#DIV/0!</v>
      </c>
      <c r="AH3470" t="e">
        <f t="shared" si="1852"/>
        <v>#DIV/0!</v>
      </c>
      <c r="AI3470" t="e">
        <f t="shared" si="1853"/>
        <v>#DIV/0!</v>
      </c>
      <c r="AJ3470" t="e">
        <f t="shared" si="1854"/>
        <v>#DIV/0!</v>
      </c>
      <c r="AK3470"/>
      <c r="AL3470"/>
      <c r="AM3470"/>
      <c r="AN3470"/>
    </row>
    <row r="3471" spans="1:40" x14ac:dyDescent="0.3">
      <c r="A3471"/>
      <c r="B3471">
        <f t="shared" si="1820"/>
        <v>1537000</v>
      </c>
      <c r="C3471" s="186" t="str">
        <f t="shared" si="1823"/>
        <v>-0.00020817051844594+0.00202105033970915i</v>
      </c>
      <c r="D3471" s="158" t="str">
        <f t="shared" si="1824"/>
        <v>-7.55751262579892-0.762618379087861i</v>
      </c>
      <c r="E3471" t="str">
        <f t="shared" si="1825"/>
        <v>40.0985386436522-1033.93572768531i</v>
      </c>
      <c r="F3471" t="str">
        <f t="shared" si="1826"/>
        <v>0.985554345890109+0.10149301282943i</v>
      </c>
      <c r="G3471" t="str">
        <f t="shared" si="1821"/>
        <v>0.985554345890109+0.10149301282943i</v>
      </c>
      <c r="H3471" t="str">
        <f t="shared" si="1827"/>
        <v>11.544999605337+1.50142433163011i</v>
      </c>
      <c r="I3471" t="str">
        <f t="shared" si="1828"/>
        <v>6035.78488570939i</v>
      </c>
      <c r="J3471" t="str">
        <f t="shared" si="1822"/>
        <v>-9022.15557452667+1287.06111177285i</v>
      </c>
      <c r="K3471" t="str">
        <f t="shared" si="1829"/>
        <v>0.0935325692735358-0.655652931746698i</v>
      </c>
      <c r="L3471" t="str">
        <f t="shared" si="1830"/>
        <v>0.0241142262095061-0.139691419214777i</v>
      </c>
      <c r="M3471" t="str">
        <f t="shared" si="1831"/>
        <v>0.117646795483042-0.795344350961475i</v>
      </c>
      <c r="N3471" t="str">
        <f t="shared" si="1832"/>
        <v>-19.6484127519916i</v>
      </c>
      <c r="O3471" t="str">
        <f t="shared" si="1833"/>
        <v>0.697526313565268-0.716559168446017i</v>
      </c>
      <c r="P3471" t="str">
        <f t="shared" si="1834"/>
        <v>0.302473686434732+0.716559168446017i</v>
      </c>
      <c r="Q3471" t="str">
        <f t="shared" si="1835"/>
        <v>-0.302473686434732+18.9318535835456i</v>
      </c>
      <c r="R3471" t="str">
        <f t="shared" si="1836"/>
        <v>0.0375845355175843-0.0165774586234094i</v>
      </c>
      <c r="S3471" t="str">
        <f t="shared" si="1837"/>
        <v>2.15620441722816i</v>
      </c>
      <c r="T3471" t="str">
        <f t="shared" si="1838"/>
        <v>0.0357443895102124+0.0810399415024839i</v>
      </c>
      <c r="U3471" t="e">
        <f t="shared" si="1839"/>
        <v>#DIV/0!</v>
      </c>
      <c r="V3471" t="str">
        <f t="shared" si="1840"/>
        <v>0.0000833333333333333-0.000172581807733567i</v>
      </c>
      <c r="W3471" t="e">
        <f t="shared" si="1841"/>
        <v>#DIV/0!</v>
      </c>
      <c r="X3471" t="e">
        <f t="shared" si="1842"/>
        <v>#DIV/0!</v>
      </c>
      <c r="Y3471" t="str">
        <f t="shared" si="1843"/>
        <v>0.00096+6.56693395565182i</v>
      </c>
      <c r="Z3471" t="e">
        <f t="shared" si="1844"/>
        <v>#DIV/0!</v>
      </c>
      <c r="AA3471" t="e">
        <f t="shared" si="1845"/>
        <v>#DIV/0!</v>
      </c>
      <c r="AB3471" t="str">
        <f t="shared" si="1846"/>
        <v>0.0203970033337544+0.046244235239244i</v>
      </c>
      <c r="AC3471" t="str">
        <f t="shared" si="1847"/>
        <v>1.03917973334174-0.0107821552925829i</v>
      </c>
      <c r="AD3471" t="str">
        <f t="shared" si="1848"/>
        <v>0.0191641976875326+0.0446995501397958i</v>
      </c>
      <c r="AE3471" t="e">
        <f t="shared" si="1849"/>
        <v>#DIV/0!</v>
      </c>
      <c r="AF3471" t="str">
        <f t="shared" si="1850"/>
        <v>-19.1025122311359-2.26404271071797i</v>
      </c>
      <c r="AG3471" t="e">
        <f t="shared" si="1851"/>
        <v>#DIV/0!</v>
      </c>
      <c r="AH3471" t="e">
        <f t="shared" si="1852"/>
        <v>#DIV/0!</v>
      </c>
      <c r="AI3471" t="e">
        <f t="shared" si="1853"/>
        <v>#DIV/0!</v>
      </c>
      <c r="AJ3471" t="e">
        <f t="shared" si="1854"/>
        <v>#DIV/0!</v>
      </c>
      <c r="AK3471"/>
      <c r="AL3471"/>
      <c r="AM3471"/>
      <c r="AN3471"/>
    </row>
    <row r="3472" spans="1:40" x14ac:dyDescent="0.3">
      <c r="A3472"/>
      <c r="B3472">
        <f t="shared" si="1820"/>
        <v>1538000</v>
      </c>
      <c r="C3472" s="186" t="str">
        <f t="shared" si="1823"/>
        <v>-0.000207905269759103+0.00201977398936864i</v>
      </c>
      <c r="D3472" s="158" t="str">
        <f t="shared" si="1824"/>
        <v>-7.55765170857516-0.762142311393174i</v>
      </c>
      <c r="E3472" t="str">
        <f t="shared" si="1825"/>
        <v>40.0464900354293-1033.26548504332i</v>
      </c>
      <c r="F3472" t="str">
        <f t="shared" si="1826"/>
        <v>0.985572752370479+0.101429640692826i</v>
      </c>
      <c r="G3472" t="str">
        <f t="shared" si="1821"/>
        <v>0.985572752370479+0.101429640692826i</v>
      </c>
      <c r="H3472" t="str">
        <f t="shared" si="1827"/>
        <v>11.5452679128896+1.50048615937544i</v>
      </c>
      <c r="I3472" t="str">
        <f t="shared" si="1828"/>
        <v>6039.71187652638i</v>
      </c>
      <c r="J3472" t="str">
        <f t="shared" si="1822"/>
        <v>-9033.90065050407+1287.89849701149i</v>
      </c>
      <c r="K3472" t="str">
        <f t="shared" si="1829"/>
        <v>0.0934133755795898-0.655243527632371i</v>
      </c>
      <c r="L3472" t="str">
        <f t="shared" si="1830"/>
        <v>0.0240837844681442-0.139605844132014i</v>
      </c>
      <c r="M3472" t="str">
        <f t="shared" si="1831"/>
        <v>0.117497160047734-0.794849371764385i</v>
      </c>
      <c r="N3472" t="str">
        <f t="shared" si="1832"/>
        <v>-19.6611963647125i</v>
      </c>
      <c r="O3472" t="str">
        <f t="shared" si="1833"/>
        <v>0.688309353795138-0.725417282312821i</v>
      </c>
      <c r="P3472" t="str">
        <f t="shared" si="1834"/>
        <v>0.311690646204862+0.725417282312821i</v>
      </c>
      <c r="Q3472" t="str">
        <f t="shared" si="1835"/>
        <v>-0.311690646204862+18.9357790823997i</v>
      </c>
      <c r="R3472" t="str">
        <f t="shared" si="1836"/>
        <v>0.0380280958488193-0.0170863657928205i</v>
      </c>
      <c r="S3472" t="str">
        <f t="shared" si="1837"/>
        <v>2.15760728282168i</v>
      </c>
      <c r="T3472" t="str">
        <f t="shared" si="1838"/>
        <v>0.0368656672715447+0.0820496965552534i</v>
      </c>
      <c r="U3472" t="e">
        <f t="shared" si="1839"/>
        <v>#DIV/0!</v>
      </c>
      <c r="V3472" t="str">
        <f t="shared" si="1840"/>
        <v>0.0000833333333333333-0.000172469595894989i</v>
      </c>
      <c r="W3472" t="e">
        <f t="shared" si="1841"/>
        <v>#DIV/0!</v>
      </c>
      <c r="X3472" t="e">
        <f t="shared" si="1842"/>
        <v>#DIV/0!</v>
      </c>
      <c r="Y3472" t="str">
        <f t="shared" si="1843"/>
        <v>0.00096+6.5712065216607i</v>
      </c>
      <c r="Z3472" t="e">
        <f t="shared" si="1844"/>
        <v>#DIV/0!</v>
      </c>
      <c r="AA3472" t="e">
        <f t="shared" si="1845"/>
        <v>#DIV/0!</v>
      </c>
      <c r="AB3472" t="str">
        <f t="shared" si="1846"/>
        <v>0.0210368437828248+0.0468204369162017i</v>
      </c>
      <c r="AC3472" t="str">
        <f t="shared" si="1847"/>
        <v>1.03968696426943-0.011219853694836i</v>
      </c>
      <c r="AD3472" t="str">
        <f t="shared" si="1848"/>
        <v>0.0197455462286018+0.0452462911171218i</v>
      </c>
      <c r="AE3472" t="e">
        <f t="shared" si="1849"/>
        <v>#DIV/0!</v>
      </c>
      <c r="AF3472" t="str">
        <f t="shared" si="1850"/>
        <v>-19.1029196214648-2.26262847076861i</v>
      </c>
      <c r="AG3472" t="e">
        <f t="shared" si="1851"/>
        <v>#DIV/0!</v>
      </c>
      <c r="AH3472" t="e">
        <f t="shared" si="1852"/>
        <v>#DIV/0!</v>
      </c>
      <c r="AI3472" t="e">
        <f t="shared" si="1853"/>
        <v>#DIV/0!</v>
      </c>
      <c r="AJ3472" t="e">
        <f t="shared" si="1854"/>
        <v>#DIV/0!</v>
      </c>
      <c r="AK3472"/>
      <c r="AL3472"/>
      <c r="AM3472"/>
      <c r="AN3472"/>
    </row>
    <row r="3473" spans="1:40" x14ac:dyDescent="0.3">
      <c r="A3473"/>
      <c r="B3473">
        <f t="shared" si="1820"/>
        <v>1539000</v>
      </c>
      <c r="C3473" s="186" t="str">
        <f t="shared" si="1823"/>
        <v>-0.000207640524304996+0.00201849922617428i</v>
      </c>
      <c r="D3473" s="158" t="str">
        <f t="shared" si="1824"/>
        <v>-7.55779052748233-0.761666824861841i</v>
      </c>
      <c r="E3473" t="str">
        <f t="shared" si="1825"/>
        <v>39.9945426508777-1032.59610949131i</v>
      </c>
      <c r="F3473" t="str">
        <f t="shared" si="1826"/>
        <v>0.985591123929912+0.101366345947284i</v>
      </c>
      <c r="G3473" t="str">
        <f t="shared" si="1821"/>
        <v>0.985591123929912+0.101366345947284i</v>
      </c>
      <c r="H3473" t="str">
        <f t="shared" si="1827"/>
        <v>11.5455357113558+1.49954913418139i</v>
      </c>
      <c r="I3473" t="str">
        <f t="shared" si="1828"/>
        <v>6043.63886734336i</v>
      </c>
      <c r="J3473" t="str">
        <f t="shared" si="1822"/>
        <v>-9045.65336555529+1288.73588225011i</v>
      </c>
      <c r="K3473" t="str">
        <f t="shared" si="1829"/>
        <v>0.0932944080606079-0.654834623512986i</v>
      </c>
      <c r="L3473" t="str">
        <f t="shared" si="1830"/>
        <v>0.0240533997643772-0.139520370424618i</v>
      </c>
      <c r="M3473" t="str">
        <f t="shared" si="1831"/>
        <v>0.117347807824985-0.794354993937604i</v>
      </c>
      <c r="N3473" t="str">
        <f t="shared" si="1832"/>
        <v>-19.6739799774334i</v>
      </c>
      <c r="O3473" t="str">
        <f t="shared" si="1833"/>
        <v>0.678979911523131-0.734156849554672i</v>
      </c>
      <c r="P3473" t="str">
        <f t="shared" si="1834"/>
        <v>0.321020088476869+0.734156849554672i</v>
      </c>
      <c r="Q3473" t="str">
        <f t="shared" si="1835"/>
        <v>-0.321020088476869+18.9398231278787i</v>
      </c>
      <c r="R3473" t="str">
        <f t="shared" si="1836"/>
        <v>0.03846426829707-0.017601425791463i</v>
      </c>
      <c r="S3473" t="str">
        <f t="shared" si="1837"/>
        <v>2.15901014841519i</v>
      </c>
      <c r="T3473" t="str">
        <f t="shared" si="1838"/>
        <v>0.0380016569103455+0.0830447456047388i</v>
      </c>
      <c r="U3473" t="e">
        <f t="shared" si="1839"/>
        <v>#DIV/0!</v>
      </c>
      <c r="V3473" t="str">
        <f t="shared" si="1840"/>
        <v>0.0000833333333333333-0.000172357529880762i</v>
      </c>
      <c r="W3473" t="e">
        <f t="shared" si="1841"/>
        <v>#DIV/0!</v>
      </c>
      <c r="X3473" t="e">
        <f t="shared" si="1842"/>
        <v>#DIV/0!</v>
      </c>
      <c r="Y3473" t="str">
        <f t="shared" si="1843"/>
        <v>0.00096+6.57547908766958i</v>
      </c>
      <c r="Z3473" t="e">
        <f t="shared" si="1844"/>
        <v>#DIV/0!</v>
      </c>
      <c r="AA3473" t="e">
        <f t="shared" si="1845"/>
        <v>#DIV/0!</v>
      </c>
      <c r="AB3473" t="str">
        <f t="shared" si="1846"/>
        <v>0.0216850793455866+0.0473882468314838i</v>
      </c>
      <c r="AC3473" t="str">
        <f t="shared" si="1847"/>
        <v>1.04018778704825-0.011664744189756i</v>
      </c>
      <c r="AD3473" t="str">
        <f t="shared" si="1848"/>
        <v>0.0203338323954189+0.0457854210343316i</v>
      </c>
      <c r="AE3473" t="e">
        <f t="shared" si="1849"/>
        <v>#DIV/0!</v>
      </c>
      <c r="AF3473" t="str">
        <f t="shared" si="1850"/>
        <v>-19.1033262388381-2.26121595904323i</v>
      </c>
      <c r="AG3473" t="e">
        <f t="shared" si="1851"/>
        <v>#DIV/0!</v>
      </c>
      <c r="AH3473" t="e">
        <f t="shared" si="1852"/>
        <v>#DIV/0!</v>
      </c>
      <c r="AI3473" t="e">
        <f t="shared" si="1853"/>
        <v>#DIV/0!</v>
      </c>
      <c r="AJ3473" t="e">
        <f t="shared" si="1854"/>
        <v>#DIV/0!</v>
      </c>
      <c r="AK3473"/>
      <c r="AL3473"/>
      <c r="AM3473"/>
      <c r="AN3473"/>
    </row>
    <row r="3474" spans="1:40" x14ac:dyDescent="0.3">
      <c r="A3474"/>
      <c r="B3474">
        <f t="shared" si="1820"/>
        <v>1540000</v>
      </c>
      <c r="C3474" s="186" t="str">
        <f t="shared" si="1823"/>
        <v>-0.000207376280820174+0.00201722604721377i</v>
      </c>
      <c r="D3474" s="158" t="str">
        <f t="shared" si="1824"/>
        <v>-7.55792908318309-0.761191918455861i</v>
      </c>
      <c r="E3474" t="str">
        <f t="shared" si="1825"/>
        <v>39.9426962278205-1031.92759935029i</v>
      </c>
      <c r="F3474" t="str">
        <f t="shared" si="1826"/>
        <v>0.985609460656104+0.1013031284545i</v>
      </c>
      <c r="G3474" t="str">
        <f t="shared" si="1821"/>
        <v>0.985609460656104+0.1013031284545i</v>
      </c>
      <c r="H3474" t="str">
        <f t="shared" si="1827"/>
        <v>11.5458030020142+1.49861325399447i</v>
      </c>
      <c r="I3474" t="str">
        <f t="shared" si="1828"/>
        <v>6047.56585816035i</v>
      </c>
      <c r="J3474" t="str">
        <f t="shared" si="1822"/>
        <v>-9057.4137196803+1289.57326748874i</v>
      </c>
      <c r="K3474" t="str">
        <f t="shared" si="1829"/>
        <v>0.0931756661486165-0.654426218494948i</v>
      </c>
      <c r="L3474" t="str">
        <f t="shared" si="1830"/>
        <v>0.0240230719572524-0.13943499791939i</v>
      </c>
      <c r="M3474" t="str">
        <f t="shared" si="1831"/>
        <v>0.117198738105869-0.793861216414338i</v>
      </c>
      <c r="N3474" t="str">
        <f t="shared" si="1832"/>
        <v>-19.6867635901543i</v>
      </c>
      <c r="O3474" t="str">
        <f t="shared" si="1833"/>
        <v>0.66953951135298-0.742776441964345i</v>
      </c>
      <c r="P3474" t="str">
        <f t="shared" si="1834"/>
        <v>0.33046048864702+0.742776441964345i</v>
      </c>
      <c r="Q3474" t="str">
        <f t="shared" si="1835"/>
        <v>-0.33046048864702+18.94398714819i</v>
      </c>
      <c r="R3474" t="str">
        <f t="shared" si="1836"/>
        <v>0.0388929560795804-0.0181225351998197i</v>
      </c>
      <c r="S3474" t="str">
        <f t="shared" si="1837"/>
        <v>2.16041301400871i</v>
      </c>
      <c r="T3474" t="str">
        <f t="shared" si="1838"/>
        <v>0.0391521608925214+0.0840248484675947i</v>
      </c>
      <c r="U3474" t="e">
        <f t="shared" si="1839"/>
        <v>#DIV/0!</v>
      </c>
      <c r="V3474" t="str">
        <f t="shared" si="1840"/>
        <v>0.0000833333333333333-0.000172245609406813i</v>
      </c>
      <c r="W3474" t="e">
        <f t="shared" si="1841"/>
        <v>#DIV/0!</v>
      </c>
      <c r="X3474" t="e">
        <f t="shared" si="1842"/>
        <v>#DIV/0!</v>
      </c>
      <c r="Y3474" t="str">
        <f t="shared" si="1843"/>
        <v>0.00096+6.57975165367846i</v>
      </c>
      <c r="Z3474" t="e">
        <f t="shared" si="1844"/>
        <v>#DIV/0!</v>
      </c>
      <c r="AA3474" t="e">
        <f t="shared" si="1845"/>
        <v>#DIV/0!</v>
      </c>
      <c r="AB3474" t="str">
        <f t="shared" si="1846"/>
        <v>0.0223415973021525+0.0479475279280425i</v>
      </c>
      <c r="AC3474" t="str">
        <f t="shared" si="1847"/>
        <v>1.0406820898561-0.0121167378424636i</v>
      </c>
      <c r="AD3474" t="str">
        <f t="shared" si="1848"/>
        <v>0.0209289545368249+0.0463168522388495i</v>
      </c>
      <c r="AE3474" t="e">
        <f t="shared" si="1849"/>
        <v>#DIV/0!</v>
      </c>
      <c r="AF3474" t="str">
        <f t="shared" si="1850"/>
        <v>-19.1037320851973-2.25980517245033i</v>
      </c>
      <c r="AG3474" t="e">
        <f t="shared" si="1851"/>
        <v>#DIV/0!</v>
      </c>
      <c r="AH3474" t="e">
        <f t="shared" si="1852"/>
        <v>#DIV/0!</v>
      </c>
      <c r="AI3474" t="e">
        <f t="shared" si="1853"/>
        <v>#DIV/0!</v>
      </c>
      <c r="AJ3474" t="e">
        <f t="shared" si="1854"/>
        <v>#DIV/0!</v>
      </c>
      <c r="AK3474"/>
      <c r="AL3474"/>
      <c r="AM3474"/>
      <c r="AN3474"/>
    </row>
    <row r="3475" spans="1:40" x14ac:dyDescent="0.3">
      <c r="A3475"/>
      <c r="B3475">
        <f t="shared" si="1820"/>
        <v>1541000</v>
      </c>
      <c r="C3475" s="186" t="str">
        <f t="shared" si="1823"/>
        <v>-0.000207112538045118+0.0020159544495817i</v>
      </c>
      <c r="D3475" s="158" t="str">
        <f t="shared" si="1824"/>
        <v>-7.55806737633775-0.760717591139608i</v>
      </c>
      <c r="E3475" t="str">
        <f t="shared" si="1825"/>
        <v>39.8909505049274-1031.25995294561i</v>
      </c>
      <c r="F3475" t="str">
        <f t="shared" si="1826"/>
        <v>0.985627762636444+0.101239988076487i</v>
      </c>
      <c r="G3475" t="str">
        <f t="shared" si="1821"/>
        <v>0.985627762636444+0.101239988076487i</v>
      </c>
      <c r="H3475" t="str">
        <f t="shared" si="1827"/>
        <v>11.5460697861388+1.49767851676592i</v>
      </c>
      <c r="I3475" t="str">
        <f t="shared" si="1828"/>
        <v>6051.49284897734i</v>
      </c>
      <c r="J3475" t="str">
        <f t="shared" si="1822"/>
        <v>-9069.18171287913+1290.41065272737i</v>
      </c>
      <c r="K3475" t="str">
        <f t="shared" si="1829"/>
        <v>0.0930571492774067-0.654018311686725i</v>
      </c>
      <c r="L3475" t="str">
        <f t="shared" si="1830"/>
        <v>0.0239928009062477-0.139349726443505i</v>
      </c>
      <c r="M3475" t="str">
        <f t="shared" si="1831"/>
        <v>0.117049950183654-0.79336803813023i</v>
      </c>
      <c r="N3475" t="str">
        <f t="shared" si="1832"/>
        <v>-19.6995472028752i</v>
      </c>
      <c r="O3475" t="str">
        <f t="shared" si="1833"/>
        <v>0.65998969602099-0.751274650940734i</v>
      </c>
      <c r="P3475" t="str">
        <f t="shared" si="1834"/>
        <v>0.34001030397901+0.751274650940734i</v>
      </c>
      <c r="Q3475" t="str">
        <f t="shared" si="1835"/>
        <v>-0.34001030397901+18.9482725519345i</v>
      </c>
      <c r="R3475" t="str">
        <f t="shared" si="1836"/>
        <v>0.0393140639367286-0.0186495887601485i</v>
      </c>
      <c r="S3475" t="str">
        <f t="shared" si="1837"/>
        <v>2.16181587960221i</v>
      </c>
      <c r="T3475" t="str">
        <f t="shared" si="1838"/>
        <v>0.0403169771297399+0.0849897677101165i</v>
      </c>
      <c r="U3475" t="e">
        <f t="shared" si="1839"/>
        <v>#DIV/0!</v>
      </c>
      <c r="V3475" t="str">
        <f t="shared" si="1840"/>
        <v>0.0000833333333333333-0.000172133834189807i</v>
      </c>
      <c r="W3475" t="e">
        <f t="shared" si="1841"/>
        <v>#DIV/0!</v>
      </c>
      <c r="X3475" t="e">
        <f t="shared" si="1842"/>
        <v>#DIV/0!</v>
      </c>
      <c r="Y3475" t="str">
        <f t="shared" si="1843"/>
        <v>0.00096+6.58402421968735i</v>
      </c>
      <c r="Z3475" t="e">
        <f t="shared" si="1844"/>
        <v>#DIV/0!</v>
      </c>
      <c r="AA3475" t="e">
        <f t="shared" si="1845"/>
        <v>#DIV/0!</v>
      </c>
      <c r="AB3475" t="str">
        <f t="shared" si="1846"/>
        <v>0.0230062823338263+0.0484981447178718i</v>
      </c>
      <c r="AC3475" t="str">
        <f t="shared" si="1847"/>
        <v>1.04116976212886-0.0125757436566314i</v>
      </c>
      <c r="AD3475" t="str">
        <f t="shared" si="1848"/>
        <v>0.0215308099097245+0.0468404984834551i</v>
      </c>
      <c r="AE3475" t="e">
        <f t="shared" si="1849"/>
        <v>#DIV/0!</v>
      </c>
      <c r="AF3475" t="str">
        <f t="shared" si="1850"/>
        <v>-19.1041371624765-2.25839610790553i</v>
      </c>
      <c r="AG3475" t="e">
        <f t="shared" si="1851"/>
        <v>#DIV/0!</v>
      </c>
      <c r="AH3475" t="e">
        <f t="shared" si="1852"/>
        <v>#DIV/0!</v>
      </c>
      <c r="AI3475" t="e">
        <f t="shared" si="1853"/>
        <v>#DIV/0!</v>
      </c>
      <c r="AJ3475" t="e">
        <f t="shared" si="1854"/>
        <v>#DIV/0!</v>
      </c>
      <c r="AK3475"/>
      <c r="AL3475"/>
      <c r="AM3475"/>
      <c r="AN3475"/>
    </row>
    <row r="3476" spans="1:40" x14ac:dyDescent="0.3">
      <c r="A3476"/>
      <c r="B3476">
        <f t="shared" si="1820"/>
        <v>1542000</v>
      </c>
      <c r="C3476" s="186" t="str">
        <f t="shared" si="1823"/>
        <v>-0.000206849294724223+0.00201468443037967i</v>
      </c>
      <c r="D3476" s="158" t="str">
        <f t="shared" si="1824"/>
        <v>-7.55820540760471-0.760243841879831i</v>
      </c>
      <c r="E3476" t="str">
        <f t="shared" si="1825"/>
        <v>39.8393052217139-1030.5931686069i</v>
      </c>
      <c r="F3476" t="str">
        <f t="shared" si="1826"/>
        <v>0.985646029958064+0.101176924675575i</v>
      </c>
      <c r="G3476" t="str">
        <f t="shared" si="1821"/>
        <v>0.985646029958064+0.101176924675575i</v>
      </c>
      <c r="H3476" t="str">
        <f t="shared" si="1827"/>
        <v>11.5463360650001+1.49674492045168i</v>
      </c>
      <c r="I3476" t="str">
        <f t="shared" si="1828"/>
        <v>6055.41983979433i</v>
      </c>
      <c r="J3476" t="str">
        <f t="shared" si="1822"/>
        <v>-9080.95734515176+1291.248037966i</v>
      </c>
      <c r="K3476" t="str">
        <f t="shared" si="1829"/>
        <v>0.0929388568825343-0.653610902198854i</v>
      </c>
      <c r="L3476" t="str">
        <f t="shared" si="1830"/>
        <v>0.0239625864712701-0.139264555824512i</v>
      </c>
      <c r="M3476" t="str">
        <f t="shared" si="1831"/>
        <v>0.116901443353804-0.792875458023366i</v>
      </c>
      <c r="N3476" t="str">
        <f t="shared" si="1832"/>
        <v>-19.712330815596i</v>
      </c>
      <c r="O3476" t="str">
        <f t="shared" si="1833"/>
        <v>0.650332026144005-0.759650087718967i</v>
      </c>
      <c r="P3476" t="str">
        <f t="shared" si="1834"/>
        <v>0.349667973855995+0.759650087718967i</v>
      </c>
      <c r="Q3476" t="str">
        <f t="shared" si="1835"/>
        <v>-0.349667973855995+18.952680727877i</v>
      </c>
      <c r="R3476" t="str">
        <f t="shared" si="1836"/>
        <v>0.0397274981742259-0.0191824794006156i</v>
      </c>
      <c r="S3476" t="str">
        <f t="shared" si="1837"/>
        <v>2.16321874519572i</v>
      </c>
      <c r="T3476" t="str">
        <f t="shared" si="1838"/>
        <v>0.0414958990187424+0.0859392687502142i</v>
      </c>
      <c r="U3476" t="e">
        <f t="shared" si="1839"/>
        <v>#DIV/0!</v>
      </c>
      <c r="V3476" t="str">
        <f t="shared" si="1840"/>
        <v>0.0000833333333333333-0.000172022203947142i</v>
      </c>
      <c r="W3476" t="e">
        <f t="shared" si="1841"/>
        <v>#DIV/0!</v>
      </c>
      <c r="X3476" t="e">
        <f t="shared" si="1842"/>
        <v>#DIV/0!</v>
      </c>
      <c r="Y3476" t="str">
        <f t="shared" si="1843"/>
        <v>0.00096+6.58829678569623i</v>
      </c>
      <c r="Z3476" t="e">
        <f t="shared" si="1844"/>
        <v>#DIV/0!</v>
      </c>
      <c r="AA3476" t="e">
        <f t="shared" si="1845"/>
        <v>#DIV/0!</v>
      </c>
      <c r="AB3476" t="str">
        <f t="shared" si="1846"/>
        <v>0.0236790165455366+0.0490399633401969i</v>
      </c>
      <c r="AC3476" t="str">
        <f t="shared" si="1847"/>
        <v>1.04165069460618-0.0130416685925985i</v>
      </c>
      <c r="AD3476" t="str">
        <f t="shared" si="1848"/>
        <v>0.0221392946996655+0.0473562749393583i</v>
      </c>
      <c r="AE3476" t="e">
        <f t="shared" si="1849"/>
        <v>#DIV/0!</v>
      </c>
      <c r="AF3476" t="str">
        <f t="shared" si="1850"/>
        <v>-19.1045414726048-2.25698876233151i</v>
      </c>
      <c r="AG3476" t="e">
        <f t="shared" si="1851"/>
        <v>#DIV/0!</v>
      </c>
      <c r="AH3476" t="e">
        <f t="shared" si="1852"/>
        <v>#DIV/0!</v>
      </c>
      <c r="AI3476" t="e">
        <f t="shared" si="1853"/>
        <v>#DIV/0!</v>
      </c>
      <c r="AJ3476" t="e">
        <f t="shared" si="1854"/>
        <v>#DIV/0!</v>
      </c>
      <c r="AK3476"/>
      <c r="AL3476"/>
      <c r="AM3476"/>
      <c r="AN3476"/>
    </row>
    <row r="3477" spans="1:40" x14ac:dyDescent="0.3">
      <c r="A3477"/>
      <c r="B3477">
        <f t="shared" si="1820"/>
        <v>1543000</v>
      </c>
      <c r="C3477" s="186" t="str">
        <f t="shared" si="1823"/>
        <v>-0.000206586549605803+0.00201341598671627i</v>
      </c>
      <c r="D3477" s="158" t="str">
        <f t="shared" si="1824"/>
        <v>-7.55834317764033-0.759770669645713i</v>
      </c>
      <c r="E3477" t="str">
        <f t="shared" si="1825"/>
        <v>39.7877601185366-1029.92724466813i</v>
      </c>
      <c r="F3477" t="str">
        <f t="shared" si="1826"/>
        <v>0.985664262707828+0.101113938114418i</v>
      </c>
      <c r="G3477" t="str">
        <f t="shared" si="1821"/>
        <v>0.985664262707828+0.101113938114418i</v>
      </c>
      <c r="H3477" t="str">
        <f t="shared" si="1827"/>
        <v>11.5466018398645+1.49581246301253i</v>
      </c>
      <c r="I3477" t="str">
        <f t="shared" si="1828"/>
        <v>6059.34683061131i</v>
      </c>
      <c r="J3477" t="str">
        <f t="shared" si="1822"/>
        <v>-9092.7406164982+1292.08542320462i</v>
      </c>
      <c r="K3477" t="str">
        <f t="shared" si="1829"/>
        <v>0.0928207884013098-0.653203989143925i</v>
      </c>
      <c r="L3477" t="str">
        <f t="shared" si="1830"/>
        <v>0.0239324285126539-0.139179485890336i</v>
      </c>
      <c r="M3477" t="str">
        <f t="shared" si="1831"/>
        <v>0.116753216913964-0.792383475034261i</v>
      </c>
      <c r="N3477" t="str">
        <f t="shared" si="1832"/>
        <v>-19.7251144283169i</v>
      </c>
      <c r="O3477" t="str">
        <f t="shared" si="1833"/>
        <v>0.64056807996408-0.767901383597615i</v>
      </c>
      <c r="P3477" t="str">
        <f t="shared" si="1834"/>
        <v>0.35943192003592+0.767901383597615i</v>
      </c>
      <c r="Q3477" t="str">
        <f t="shared" si="1835"/>
        <v>-0.35943192003592+18.9572130447193i</v>
      </c>
      <c r="R3477" t="str">
        <f t="shared" si="1836"/>
        <v>0.0401331667049301-0.0197210982605872i</v>
      </c>
      <c r="S3477" t="str">
        <f t="shared" si="1837"/>
        <v>2.16462161078923i</v>
      </c>
      <c r="T3477" t="str">
        <f t="shared" si="1838"/>
        <v>0.042688715483365+0.0868731199588985i</v>
      </c>
      <c r="U3477" t="e">
        <f t="shared" si="1839"/>
        <v>#DIV/0!</v>
      </c>
      <c r="V3477" t="str">
        <f t="shared" si="1840"/>
        <v>0.0000833333333333333-0.000171910718396949i</v>
      </c>
      <c r="W3477" t="e">
        <f t="shared" si="1841"/>
        <v>#DIV/0!</v>
      </c>
      <c r="X3477" t="e">
        <f t="shared" si="1842"/>
        <v>#DIV/0!</v>
      </c>
      <c r="Y3477" t="str">
        <f t="shared" si="1843"/>
        <v>0.00096+6.59256935170511i</v>
      </c>
      <c r="Z3477" t="e">
        <f t="shared" si="1844"/>
        <v>#DIV/0!</v>
      </c>
      <c r="AA3477" t="e">
        <f t="shared" si="1845"/>
        <v>#DIV/0!</v>
      </c>
      <c r="AB3477" t="str">
        <f t="shared" si="1846"/>
        <v>0.0243596794898153+0.0495728516193861i</v>
      </c>
      <c r="AC3477" t="str">
        <f t="shared" si="1847"/>
        <v>1.04212477937696-0.0135144175866987i</v>
      </c>
      <c r="AD3477" t="str">
        <f t="shared" si="1848"/>
        <v>0.0227543040415807+0.0478640982089688i</v>
      </c>
      <c r="AE3477" t="e">
        <f t="shared" si="1849"/>
        <v>#DIV/0!</v>
      </c>
      <c r="AF3477" t="str">
        <f t="shared" si="1850"/>
        <v>-19.1049450175048-2.25558313265824i</v>
      </c>
      <c r="AG3477" t="e">
        <f t="shared" si="1851"/>
        <v>#DIV/0!</v>
      </c>
      <c r="AH3477" t="e">
        <f t="shared" si="1852"/>
        <v>#DIV/0!</v>
      </c>
      <c r="AI3477" t="e">
        <f t="shared" si="1853"/>
        <v>#DIV/0!</v>
      </c>
      <c r="AJ3477" t="e">
        <f t="shared" si="1854"/>
        <v>#DIV/0!</v>
      </c>
      <c r="AK3477"/>
      <c r="AL3477"/>
      <c r="AM3477"/>
      <c r="AN3477"/>
    </row>
    <row r="3478" spans="1:40" x14ac:dyDescent="0.3">
      <c r="A3478"/>
      <c r="B3478">
        <f t="shared" si="1820"/>
        <v>1544000</v>
      </c>
      <c r="C3478" s="186" t="str">
        <f t="shared" si="1823"/>
        <v>-0.00020632430144205+0.00201214911570698i</v>
      </c>
      <c r="D3478" s="158" t="str">
        <f t="shared" si="1824"/>
        <v>-7.5584806870988-0.759298073408768i</v>
      </c>
      <c r="E3478" t="str">
        <f t="shared" si="1825"/>
        <v>39.7363149365893-1029.2621794675i</v>
      </c>
      <c r="F3478" t="str">
        <f t="shared" si="1826"/>
        <v>0.985682460972314+0.101051028255981i</v>
      </c>
      <c r="G3478" t="str">
        <f t="shared" si="1821"/>
        <v>0.985682460972314+0.101051028255981i</v>
      </c>
      <c r="H3478" t="str">
        <f t="shared" si="1827"/>
        <v>11.5468671119945+1.49488114241387i</v>
      </c>
      <c r="I3478" t="str">
        <f t="shared" si="1828"/>
        <v>6063.2738214283i</v>
      </c>
      <c r="J3478" t="str">
        <f t="shared" si="1822"/>
        <v>-9104.53152691844+1292.92280844326i</v>
      </c>
      <c r="K3478" t="str">
        <f t="shared" si="1829"/>
        <v>0.0927029432727971-0.652797571636584i</v>
      </c>
      <c r="L3478" t="str">
        <f t="shared" si="1830"/>
        <v>0.023902326891159-0.139094516469272i</v>
      </c>
      <c r="M3478" t="str">
        <f t="shared" si="1831"/>
        <v>0.116605270163956-0.791892088105856i</v>
      </c>
      <c r="N3478" t="str">
        <f t="shared" si="1832"/>
        <v>-19.7378980410378i</v>
      </c>
      <c r="O3478" t="str">
        <f t="shared" si="1833"/>
        <v>0.630699453091007-0.776027190161984i</v>
      </c>
      <c r="P3478" t="str">
        <f t="shared" si="1834"/>
        <v>0.369300546908993+0.776027190161984i</v>
      </c>
      <c r="Q3478" t="str">
        <f t="shared" si="1835"/>
        <v>-0.369300546908993+18.9618708508758i</v>
      </c>
      <c r="R3478" t="str">
        <f t="shared" si="1836"/>
        <v>0.0405309790901883-0.0202653347170123i</v>
      </c>
      <c r="S3478" t="str">
        <f t="shared" si="1837"/>
        <v>2.16602447638275i</v>
      </c>
      <c r="T3478" t="str">
        <f t="shared" si="1838"/>
        <v>0.0438952110191377+0.0877910927611053i</v>
      </c>
      <c r="U3478" t="e">
        <f t="shared" si="1839"/>
        <v>#DIV/0!</v>
      </c>
      <c r="V3478" t="str">
        <f t="shared" si="1840"/>
        <v>0.0000833333333333333-0.000171799377258091i</v>
      </c>
      <c r="W3478" t="e">
        <f t="shared" si="1841"/>
        <v>#DIV/0!</v>
      </c>
      <c r="X3478" t="e">
        <f t="shared" si="1842"/>
        <v>#DIV/0!</v>
      </c>
      <c r="Y3478" t="str">
        <f t="shared" si="1843"/>
        <v>0.00096+6.59684191771399i</v>
      </c>
      <c r="Z3478" t="e">
        <f t="shared" si="1844"/>
        <v>#DIV/0!</v>
      </c>
      <c r="AA3478" t="e">
        <f t="shared" si="1845"/>
        <v>#DIV/0!</v>
      </c>
      <c r="AB3478" t="str">
        <f t="shared" si="1846"/>
        <v>0.0250481481922472+0.0500966791224844i</v>
      </c>
      <c r="AC3478" t="str">
        <f t="shared" si="1847"/>
        <v>1.04259190992454-0.0139938935717492i</v>
      </c>
      <c r="AD3478" t="str">
        <f t="shared" si="1848"/>
        <v>0.0233757320406186+0.0483638863383009i</v>
      </c>
      <c r="AE3478" t="e">
        <f t="shared" si="1849"/>
        <v>#DIV/0!</v>
      </c>
      <c r="AF3478" t="str">
        <f t="shared" si="1850"/>
        <v>-19.1053477990933-2.25417921582264i</v>
      </c>
      <c r="AG3478" t="e">
        <f t="shared" si="1851"/>
        <v>#DIV/0!</v>
      </c>
      <c r="AH3478" t="e">
        <f t="shared" si="1852"/>
        <v>#DIV/0!</v>
      </c>
      <c r="AI3478" t="e">
        <f t="shared" si="1853"/>
        <v>#DIV/0!</v>
      </c>
      <c r="AJ3478" t="e">
        <f t="shared" si="1854"/>
        <v>#DIV/0!</v>
      </c>
      <c r="AK3478"/>
      <c r="AL3478"/>
      <c r="AM3478"/>
      <c r="AN3478"/>
    </row>
    <row r="3479" spans="1:40" x14ac:dyDescent="0.3">
      <c r="A3479"/>
      <c r="B3479">
        <f t="shared" si="1820"/>
        <v>1545000</v>
      </c>
      <c r="C3479" s="186" t="str">
        <f t="shared" si="1823"/>
        <v>-0.000206062548989044+0.00201088381447426i</v>
      </c>
      <c r="D3479" s="158" t="str">
        <f t="shared" si="1824"/>
        <v>-7.55861793663247-0.758826052142929i</v>
      </c>
      <c r="E3479" t="str">
        <f t="shared" si="1825"/>
        <v>39.6849694179014-1028.59797134754i</v>
      </c>
      <c r="F3479" t="str">
        <f t="shared" si="1826"/>
        <v>0.985700624837854+0.100988194963552i</v>
      </c>
      <c r="G3479" t="str">
        <f t="shared" si="1821"/>
        <v>0.985700624837854+0.100988194963552i</v>
      </c>
      <c r="H3479" t="str">
        <f t="shared" si="1827"/>
        <v>11.5471318826487+1.49395095662591i</v>
      </c>
      <c r="I3479" t="str">
        <f t="shared" si="1828"/>
        <v>6067.20081224529i</v>
      </c>
      <c r="J3479" t="str">
        <f t="shared" si="1822"/>
        <v>-9116.3300764125+1293.76019368189i</v>
      </c>
      <c r="K3479" t="str">
        <f t="shared" si="1829"/>
        <v>0.092585320937798-0.65239164879352i</v>
      </c>
      <c r="L3479" t="str">
        <f t="shared" si="1830"/>
        <v>0.0238722814679702-0.139009647389989i</v>
      </c>
      <c r="M3479" t="str">
        <f t="shared" si="1831"/>
        <v>0.116457602405768-0.791401296183509i</v>
      </c>
      <c r="N3479" t="str">
        <f t="shared" si="1832"/>
        <v>-19.7506816537587i</v>
      </c>
      <c r="O3479" t="str">
        <f t="shared" si="1833"/>
        <v>0.620727758241267-0.784026179504722i</v>
      </c>
      <c r="P3479" t="str">
        <f t="shared" si="1834"/>
        <v>0.379272241758733+0.784026179504722i</v>
      </c>
      <c r="Q3479" t="str">
        <f t="shared" si="1835"/>
        <v>-0.379272241758733+18.966655474254i</v>
      </c>
      <c r="R3479" t="str">
        <f t="shared" si="1836"/>
        <v>0.0409208465807334-0.0208150764119682i</v>
      </c>
      <c r="S3479" t="str">
        <f t="shared" si="1837"/>
        <v>2.16742734197626i</v>
      </c>
      <c r="T3479" t="str">
        <f t="shared" si="1838"/>
        <v>0.045115165740625+0.0886929617358973i</v>
      </c>
      <c r="U3479" t="e">
        <f t="shared" si="1839"/>
        <v>#DIV/0!</v>
      </c>
      <c r="V3479" t="str">
        <f t="shared" si="1840"/>
        <v>0.0000833333333333333-0.000171688180250157i</v>
      </c>
      <c r="W3479" t="e">
        <f t="shared" si="1841"/>
        <v>#DIV/0!</v>
      </c>
      <c r="X3479" t="e">
        <f t="shared" si="1842"/>
        <v>#DIV/0!</v>
      </c>
      <c r="Y3479" t="str">
        <f t="shared" si="1843"/>
        <v>0.00096+6.60111448372287i</v>
      </c>
      <c r="Z3479" t="e">
        <f t="shared" si="1844"/>
        <v>#DIV/0!</v>
      </c>
      <c r="AA3479" t="e">
        <f t="shared" si="1845"/>
        <v>#DIV/0!</v>
      </c>
      <c r="AB3479" t="str">
        <f t="shared" si="1846"/>
        <v>0.0257442971784845+0.0506113172163924i</v>
      </c>
      <c r="AC3479" t="str">
        <f t="shared" si="1847"/>
        <v>1.04305198117164-0.0144799974987673i</v>
      </c>
      <c r="AD3479" t="str">
        <f t="shared" si="1848"/>
        <v>0.024003471793146+0.0488555588290794i</v>
      </c>
      <c r="AE3479" t="e">
        <f t="shared" si="1849"/>
        <v>#DIV/0!</v>
      </c>
      <c r="AF3479" t="str">
        <f t="shared" si="1850"/>
        <v>-19.1057498192812-2.25277700876884i</v>
      </c>
      <c r="AG3479" t="e">
        <f t="shared" si="1851"/>
        <v>#DIV/0!</v>
      </c>
      <c r="AH3479" t="e">
        <f t="shared" si="1852"/>
        <v>#DIV/0!</v>
      </c>
      <c r="AI3479" t="e">
        <f t="shared" si="1853"/>
        <v>#DIV/0!</v>
      </c>
      <c r="AJ3479" t="e">
        <f t="shared" si="1854"/>
        <v>#DIV/0!</v>
      </c>
      <c r="AK3479"/>
      <c r="AL3479"/>
      <c r="AM3479"/>
      <c r="AN3479"/>
    </row>
    <row r="3480" spans="1:40" x14ac:dyDescent="0.3">
      <c r="A3480"/>
      <c r="B3480">
        <f t="shared" si="1820"/>
        <v>1546000</v>
      </c>
      <c r="C3480" s="186" t="str">
        <f t="shared" si="1823"/>
        <v>-0.000205801291006722+0.00200962008014741i</v>
      </c>
      <c r="D3480" s="158" t="str">
        <f t="shared" si="1824"/>
        <v>-7.55875492689154-0.758354604824482i</v>
      </c>
      <c r="E3480" t="str">
        <f t="shared" si="1825"/>
        <v>39.633723305334-1027.93461865499i</v>
      </c>
      <c r="F3480" t="str">
        <f t="shared" si="1826"/>
        <v>0.985718754390498+0.100925438100732i</v>
      </c>
      <c r="G3480" t="str">
        <f t="shared" si="1821"/>
        <v>0.985718754390498+0.100925438100732i</v>
      </c>
      <c r="H3480" t="str">
        <f t="shared" si="1827"/>
        <v>11.5473961530818+1.49302190362351i</v>
      </c>
      <c r="I3480" t="str">
        <f t="shared" si="1828"/>
        <v>6071.12780306227i</v>
      </c>
      <c r="J3480" t="str">
        <f t="shared" si="1822"/>
        <v>-9128.13626498035+1294.59757892051i</v>
      </c>
      <c r="K3480" t="str">
        <f t="shared" si="1829"/>
        <v>0.0924679208388542-0.651986219733463i</v>
      </c>
      <c r="L3480" t="str">
        <f t="shared" si="1830"/>
        <v>0.0238422921046946-0.138924878481525i</v>
      </c>
      <c r="M3480" t="str">
        <f t="shared" si="1831"/>
        <v>0.116310212943549-0.790911098214988i</v>
      </c>
      <c r="N3480" t="str">
        <f t="shared" si="1832"/>
        <v>-19.7634652664796i</v>
      </c>
      <c r="O3480" t="str">
        <f t="shared" si="1833"/>
        <v>0.610654624974567-0.791897044442755i</v>
      </c>
      <c r="P3480" t="str">
        <f t="shared" si="1834"/>
        <v>0.389345375025433+0.791897044442755i</v>
      </c>
      <c r="Q3480" t="str">
        <f t="shared" si="1835"/>
        <v>-0.389345375025433+18.9715682220368i</v>
      </c>
      <c r="R3480" t="str">
        <f t="shared" si="1836"/>
        <v>0.0413026821570594-0.0213702092813022i</v>
      </c>
      <c r="S3480" t="str">
        <f t="shared" si="1837"/>
        <v>2.16883020756978i</v>
      </c>
      <c r="T3480" t="str">
        <f t="shared" si="1838"/>
        <v>0.0463483554313763+0.0895785047158838i</v>
      </c>
      <c r="U3480" t="e">
        <f t="shared" si="1839"/>
        <v>#DIV/0!</v>
      </c>
      <c r="V3480" t="str">
        <f t="shared" si="1840"/>
        <v>0.0000833333333333333-0.000171577127093462i</v>
      </c>
      <c r="W3480" t="e">
        <f t="shared" si="1841"/>
        <v>#DIV/0!</v>
      </c>
      <c r="X3480" t="e">
        <f t="shared" si="1842"/>
        <v>#DIV/0!</v>
      </c>
      <c r="Y3480" t="str">
        <f t="shared" si="1843"/>
        <v>0.00096+6.60538704973176i</v>
      </c>
      <c r="Z3480" t="e">
        <f t="shared" si="1844"/>
        <v>#DIV/0!</v>
      </c>
      <c r="AA3480" t="e">
        <f t="shared" si="1845"/>
        <v>#DIV/0!</v>
      </c>
      <c r="AB3480" t="str">
        <f t="shared" si="1846"/>
        <v>0.0264479985027502+0.0511166391245987i</v>
      </c>
      <c r="AC3480" t="str">
        <f t="shared" si="1847"/>
        <v>1.04350488952488-0.0149726283598579i</v>
      </c>
      <c r="AD3480" t="str">
        <f t="shared" si="1848"/>
        <v>0.0246374154078516+0.0493390366505037i</v>
      </c>
      <c r="AE3480" t="e">
        <f t="shared" si="1849"/>
        <v>#DIV/0!</v>
      </c>
      <c r="AF3480" t="str">
        <f t="shared" si="1850"/>
        <v>-19.1061510799733-2.25137650844799i</v>
      </c>
      <c r="AG3480" t="e">
        <f t="shared" si="1851"/>
        <v>#DIV/0!</v>
      </c>
      <c r="AH3480" t="e">
        <f t="shared" si="1852"/>
        <v>#DIV/0!</v>
      </c>
      <c r="AI3480" t="e">
        <f t="shared" si="1853"/>
        <v>#DIV/0!</v>
      </c>
      <c r="AJ3480" t="e">
        <f t="shared" si="1854"/>
        <v>#DIV/0!</v>
      </c>
      <c r="AK3480"/>
      <c r="AL3480"/>
      <c r="AM3480"/>
      <c r="AN3480"/>
    </row>
    <row r="3481" spans="1:40" x14ac:dyDescent="0.3">
      <c r="A3481"/>
      <c r="B3481">
        <f t="shared" ref="B3481:B3544" si="1855">B3480+1000</f>
        <v>1547000</v>
      </c>
      <c r="C3481" s="186" t="str">
        <f t="shared" si="1823"/>
        <v>-0.000205540526258862+0.00200835790986262i</v>
      </c>
      <c r="D3481" s="158" t="str">
        <f t="shared" si="1824"/>
        <v>-7.55889165852413-0.75788373043204i</v>
      </c>
      <c r="E3481" t="str">
        <f t="shared" si="1825"/>
        <v>39.5825763425757-1027.27211974085i</v>
      </c>
      <c r="F3481" t="str">
        <f t="shared" si="1826"/>
        <v>0.985736849716018+0.100862757531433i</v>
      </c>
      <c r="G3481" t="str">
        <f t="shared" si="1821"/>
        <v>0.985736849716018+0.100862757531433i</v>
      </c>
      <c r="H3481" t="str">
        <f t="shared" si="1827"/>
        <v>11.5476599245443+1.49209398138619i</v>
      </c>
      <c r="I3481" t="str">
        <f t="shared" si="1828"/>
        <v>6075.05479387926i</v>
      </c>
      <c r="J3481" t="str">
        <f t="shared" si="1822"/>
        <v>-9139.95009262202+1295.43496415914i</v>
      </c>
      <c r="K3481" t="str">
        <f t="shared" si="1829"/>
        <v>0.0923507424202385-0.651581283577181i</v>
      </c>
      <c r="L3481" t="str">
        <f t="shared" si="1830"/>
        <v>0.0238123586633607-0.138840209573289i</v>
      </c>
      <c r="M3481" t="str">
        <f t="shared" si="1831"/>
        <v>0.116163101083599-0.79042149315047i</v>
      </c>
      <c r="N3481" t="str">
        <f t="shared" si="1832"/>
        <v>-19.7762488792004i</v>
      </c>
      <c r="O3481" t="str">
        <f t="shared" si="1833"/>
        <v>0.6004816994276-0.799638498730859i</v>
      </c>
      <c r="P3481" t="str">
        <f t="shared" si="1834"/>
        <v>0.3995183005724+0.799638498730859i</v>
      </c>
      <c r="Q3481" t="str">
        <f t="shared" si="1835"/>
        <v>-0.3995183005724+18.9766103804695i</v>
      </c>
      <c r="R3481" t="str">
        <f t="shared" si="1836"/>
        <v>0.0416764005692506-0.0219306175843773i</v>
      </c>
      <c r="S3481" t="str">
        <f t="shared" si="1837"/>
        <v>2.17023307316329i</v>
      </c>
      <c r="T3481" t="str">
        <f t="shared" si="1838"/>
        <v>0.047594551596512+0.090447502885789i</v>
      </c>
      <c r="U3481" t="e">
        <f t="shared" si="1839"/>
        <v>#DIV/0!</v>
      </c>
      <c r="V3481" t="str">
        <f t="shared" si="1840"/>
        <v>0.0000833333333333333-0.000171466217509045i</v>
      </c>
      <c r="W3481" t="e">
        <f t="shared" si="1841"/>
        <v>#DIV/0!</v>
      </c>
      <c r="X3481" t="e">
        <f t="shared" si="1842"/>
        <v>#DIV/0!</v>
      </c>
      <c r="Y3481" t="str">
        <f t="shared" si="1843"/>
        <v>0.00096+6.60965961574064i</v>
      </c>
      <c r="Z3481" t="e">
        <f t="shared" si="1844"/>
        <v>#DIV/0!</v>
      </c>
      <c r="AA3481" t="e">
        <f t="shared" si="1845"/>
        <v>#DIV/0!</v>
      </c>
      <c r="AB3481" t="str">
        <f t="shared" si="1846"/>
        <v>0.0271591217778455+0.051612519983426i</v>
      </c>
      <c r="AC3481" t="str">
        <f t="shared" si="1847"/>
        <v>1.04395053291898-0.0154716832122861i</v>
      </c>
      <c r="AD3481" t="str">
        <f t="shared" si="1848"/>
        <v>0.025277454026963+0.0498142422506721i</v>
      </c>
      <c r="AE3481" t="e">
        <f t="shared" si="1849"/>
        <v>#DIV/0!</v>
      </c>
      <c r="AF3481" t="str">
        <f t="shared" si="1850"/>
        <v>-19.1065515830684-2.24997771181823i</v>
      </c>
      <c r="AG3481" t="e">
        <f t="shared" si="1851"/>
        <v>#DIV/0!</v>
      </c>
      <c r="AH3481" t="e">
        <f t="shared" si="1852"/>
        <v>#DIV/0!</v>
      </c>
      <c r="AI3481" t="e">
        <f t="shared" si="1853"/>
        <v>#DIV/0!</v>
      </c>
      <c r="AJ3481" t="e">
        <f t="shared" si="1854"/>
        <v>#DIV/0!</v>
      </c>
      <c r="AK3481"/>
      <c r="AL3481"/>
      <c r="AM3481"/>
      <c r="AN3481"/>
    </row>
    <row r="3482" spans="1:40" x14ac:dyDescent="0.3">
      <c r="A3482"/>
      <c r="B3482">
        <f t="shared" si="1855"/>
        <v>1548000</v>
      </c>
      <c r="C3482" s="186" t="str">
        <f t="shared" si="1823"/>
        <v>-0.000205280253513094+0.00200709730076299i</v>
      </c>
      <c r="D3482" s="158" t="str">
        <f t="shared" si="1824"/>
        <v>-7.55902813217658-0.757413427946641i</v>
      </c>
      <c r="E3482" t="str">
        <f t="shared" si="1825"/>
        <v>39.5315282741408-1026.61047296035i</v>
      </c>
      <c r="F3482" t="str">
        <f t="shared" si="1826"/>
        <v>0.985754910899954+0.10080015311989i</v>
      </c>
      <c r="G3482" t="str">
        <f t="shared" si="1821"/>
        <v>0.985754910899954+0.10080015311989i</v>
      </c>
      <c r="H3482" t="str">
        <f t="shared" si="1827"/>
        <v>11.5479231982833+1.49116718789823i</v>
      </c>
      <c r="I3482" t="str">
        <f t="shared" si="1828"/>
        <v>6078.98178469625i</v>
      </c>
      <c r="J3482" t="str">
        <f t="shared" si="1822"/>
        <v>-9151.77155933749+1296.27234939777i</v>
      </c>
      <c r="K3482" t="str">
        <f t="shared" si="1829"/>
        <v>0.092233785127946-0.651176839447466i</v>
      </c>
      <c r="L3482" t="str">
        <f t="shared" si="1830"/>
        <v>0.0237824810064168-0.138755640495057i</v>
      </c>
      <c r="M3482" t="str">
        <f t="shared" si="1831"/>
        <v>0.116016266134363-0.789932479942523i</v>
      </c>
      <c r="N3482" t="str">
        <f t="shared" si="1832"/>
        <v>-19.7890324919213i</v>
      </c>
      <c r="O3482" t="str">
        <f t="shared" si="1833"/>
        <v>0.590210644044731-0.807249277272085i</v>
      </c>
      <c r="P3482" t="str">
        <f t="shared" si="1834"/>
        <v>0.409789355955269+0.807249277272085i</v>
      </c>
      <c r="Q3482" t="str">
        <f t="shared" si="1835"/>
        <v>-0.409789355955269+18.9817832146492i</v>
      </c>
      <c r="R3482" t="str">
        <f t="shared" si="1836"/>
        <v>0.0420419183762491-0.0224961839349343i</v>
      </c>
      <c r="S3482" t="str">
        <f t="shared" si="1837"/>
        <v>2.17163593875679i</v>
      </c>
      <c r="T3482" t="str">
        <f t="shared" si="1838"/>
        <v>0.0488535215179865+0.091299740880142i</v>
      </c>
      <c r="U3482" t="e">
        <f t="shared" si="1839"/>
        <v>#DIV/0!</v>
      </c>
      <c r="V3482" t="str">
        <f t="shared" si="1840"/>
        <v>0.0000833333333333333-0.000171355451218664i</v>
      </c>
      <c r="W3482" t="e">
        <f t="shared" si="1841"/>
        <v>#DIV/0!</v>
      </c>
      <c r="X3482" t="e">
        <f t="shared" si="1842"/>
        <v>#DIV/0!</v>
      </c>
      <c r="Y3482" t="str">
        <f t="shared" si="1843"/>
        <v>0.00096+6.61393218174952i</v>
      </c>
      <c r="Z3482" t="e">
        <f t="shared" si="1844"/>
        <v>#DIV/0!</v>
      </c>
      <c r="AA3482" t="e">
        <f t="shared" si="1845"/>
        <v>#DIV/0!</v>
      </c>
      <c r="AB3482" t="str">
        <f t="shared" si="1846"/>
        <v>0.0278775342066849+0.0520988368977771i</v>
      </c>
      <c r="AC3482" t="str">
        <f t="shared" si="1847"/>
        <v>1.04438881086047-0.0159770572037458i</v>
      </c>
      <c r="AD3482" t="str">
        <f t="shared" si="1848"/>
        <v>0.0259234778476017+0.0502810995677011i</v>
      </c>
      <c r="AE3482" t="e">
        <f t="shared" si="1849"/>
        <v>#DIV/0!</v>
      </c>
      <c r="AF3482" t="str">
        <f t="shared" si="1850"/>
        <v>-19.1069513304599-2.24858061584487i</v>
      </c>
      <c r="AG3482" t="e">
        <f t="shared" si="1851"/>
        <v>#DIV/0!</v>
      </c>
      <c r="AH3482" t="e">
        <f t="shared" si="1852"/>
        <v>#DIV/0!</v>
      </c>
      <c r="AI3482" t="e">
        <f t="shared" si="1853"/>
        <v>#DIV/0!</v>
      </c>
      <c r="AJ3482" t="e">
        <f t="shared" si="1854"/>
        <v>#DIV/0!</v>
      </c>
      <c r="AK3482"/>
      <c r="AL3482"/>
      <c r="AM3482"/>
      <c r="AN3482"/>
    </row>
    <row r="3483" spans="1:40" x14ac:dyDescent="0.3">
      <c r="A3483"/>
      <c r="B3483">
        <f t="shared" si="1855"/>
        <v>1549000</v>
      </c>
      <c r="C3483" s="186" t="str">
        <f t="shared" si="1823"/>
        <v>-0.000205020471540847+0.00200583824999837i</v>
      </c>
      <c r="D3483" s="158" t="str">
        <f t="shared" si="1824"/>
        <v>-7.55916434849291-0.756943696351594i</v>
      </c>
      <c r="E3483" t="str">
        <f t="shared" si="1825"/>
        <v>39.4805788453661-1025.94967667294i</v>
      </c>
      <c r="F3483" t="str">
        <f t="shared" si="1826"/>
        <v>0.985772938027534+0.100737624730641i</v>
      </c>
      <c r="G3483" t="str">
        <f t="shared" si="1821"/>
        <v>0.985772938027534+0.100737624730641i</v>
      </c>
      <c r="H3483" t="str">
        <f t="shared" si="1827"/>
        <v>11.5481859755416+1.49024152114846i</v>
      </c>
      <c r="I3483" t="str">
        <f t="shared" si="1828"/>
        <v>6082.90877551324i</v>
      </c>
      <c r="J3483" t="str">
        <f t="shared" si="1822"/>
        <v>-9163.60066512677+1297.1097346364i</v>
      </c>
      <c r="K3483" t="str">
        <f t="shared" si="1829"/>
        <v>0.0921170484096897-0.650772886469138i</v>
      </c>
      <c r="L3483" t="str">
        <f t="shared" si="1830"/>
        <v>0.0237526589967294-0.138671171076975i</v>
      </c>
      <c r="M3483" t="str">
        <f t="shared" si="1831"/>
        <v>0.115869707406419-0.789444057546113i</v>
      </c>
      <c r="N3483" t="str">
        <f t="shared" si="1832"/>
        <v>-19.8018161046422i</v>
      </c>
      <c r="O3483" t="str">
        <f t="shared" si="1833"/>
        <v>0.579843137306802-0.814728136324139i</v>
      </c>
      <c r="P3483" t="str">
        <f t="shared" si="1834"/>
        <v>0.420156862693198+0.814728136324139i</v>
      </c>
      <c r="Q3483" t="str">
        <f t="shared" si="1835"/>
        <v>-0.420156862693198+18.9870879683181i</v>
      </c>
      <c r="R3483" t="str">
        <f t="shared" si="1836"/>
        <v>0.0423991539844799-0.0230667893329911i</v>
      </c>
      <c r="S3483" t="str">
        <f t="shared" si="1837"/>
        <v>2.1730388043503i</v>
      </c>
      <c r="T3483" t="str">
        <f t="shared" si="1838"/>
        <v>0.0501250283123632+0.0921350068798985i</v>
      </c>
      <c r="U3483" t="e">
        <f t="shared" si="1839"/>
        <v>#DIV/0!</v>
      </c>
      <c r="V3483" t="str">
        <f t="shared" si="1840"/>
        <v>0.0000833333333333333-0.000171244827944798i</v>
      </c>
      <c r="W3483" t="e">
        <f t="shared" si="1841"/>
        <v>#DIV/0!</v>
      </c>
      <c r="X3483" t="e">
        <f t="shared" si="1842"/>
        <v>#DIV/0!</v>
      </c>
      <c r="Y3483" t="str">
        <f t="shared" si="1843"/>
        <v>0.00096+6.6182047477584i</v>
      </c>
      <c r="Z3483" t="e">
        <f t="shared" si="1844"/>
        <v>#DIV/0!</v>
      </c>
      <c r="AA3483" t="e">
        <f t="shared" si="1845"/>
        <v>#DIV/0!</v>
      </c>
      <c r="AB3483" t="str">
        <f t="shared" si="1846"/>
        <v>0.0286031006152644+0.0525754689962701i</v>
      </c>
      <c r="AC3483" t="str">
        <f t="shared" si="1847"/>
        <v>1.04481962447101-0.016488643598761i</v>
      </c>
      <c r="AD3483" t="str">
        <f t="shared" si="1848"/>
        <v>0.0265753761431903+0.0507395340404703i</v>
      </c>
      <c r="AE3483" t="e">
        <f t="shared" si="1849"/>
        <v>#DIV/0!</v>
      </c>
      <c r="AF3483" t="str">
        <f t="shared" si="1850"/>
        <v>-19.1073503240345-2.24718521750005i</v>
      </c>
      <c r="AG3483" t="e">
        <f t="shared" si="1851"/>
        <v>#DIV/0!</v>
      </c>
      <c r="AH3483" t="e">
        <f t="shared" si="1852"/>
        <v>#DIV/0!</v>
      </c>
      <c r="AI3483" t="e">
        <f t="shared" si="1853"/>
        <v>#DIV/0!</v>
      </c>
      <c r="AJ3483" t="e">
        <f t="shared" si="1854"/>
        <v>#DIV/0!</v>
      </c>
      <c r="AK3483"/>
      <c r="AL3483"/>
      <c r="AM3483"/>
      <c r="AN3483"/>
    </row>
    <row r="3484" spans="1:40" x14ac:dyDescent="0.3">
      <c r="A3484"/>
      <c r="B3484">
        <f t="shared" si="1855"/>
        <v>1550000</v>
      </c>
      <c r="C3484" s="186" t="str">
        <f t="shared" si="1823"/>
        <v>-0.000204761179117372+0.00200458075472552i</v>
      </c>
      <c r="D3484" s="158" t="str">
        <f t="shared" si="1824"/>
        <v>-7.55930030811549-0.756474534632616i</v>
      </c>
      <c r="E3484" t="str">
        <f t="shared" si="1825"/>
        <v>39.4297278024058-1025.28972924226i</v>
      </c>
      <c r="F3484" t="str">
        <f t="shared" si="1826"/>
        <v>0.985790931183773+0.100675172228545i</v>
      </c>
      <c r="G3484" t="str">
        <f t="shared" si="1821"/>
        <v>0.985790931183773+0.100675172228545i</v>
      </c>
      <c r="H3484" t="str">
        <f t="shared" si="1827"/>
        <v>11.5484482575585+1.48931697913048i</v>
      </c>
      <c r="I3484" t="str">
        <f t="shared" si="1828"/>
        <v>6086.83576633022i</v>
      </c>
      <c r="J3484" t="str">
        <f t="shared" si="1822"/>
        <v>-9175.43740998985+1297.94711987503i</v>
      </c>
      <c r="K3484" t="str">
        <f t="shared" si="1829"/>
        <v>0.092000531714894-0.65036942376903i</v>
      </c>
      <c r="L3484" t="str">
        <f t="shared" si="1830"/>
        <v>0.0237228924975815-0.138586801149554i</v>
      </c>
      <c r="M3484" t="str">
        <f t="shared" si="1831"/>
        <v>0.115723424212476-0.788956224918584i</v>
      </c>
      <c r="N3484" t="str">
        <f t="shared" si="1832"/>
        <v>-19.8145997173631i</v>
      </c>
      <c r="O3484" t="str">
        <f t="shared" si="1833"/>
        <v>0.569380873456507-0.822073853702881i</v>
      </c>
      <c r="P3484" t="str">
        <f t="shared" si="1834"/>
        <v>0.430619126543493+0.822073853702881i</v>
      </c>
      <c r="Q3484" t="str">
        <f t="shared" si="1835"/>
        <v>-0.430619126543493+18.9925258636602i</v>
      </c>
      <c r="R3484" t="str">
        <f t="shared" si="1836"/>
        <v>0.0427480276858597-0.023642313197856i</v>
      </c>
      <c r="S3484" t="str">
        <f t="shared" si="1837"/>
        <v>2.17444166994382i</v>
      </c>
      <c r="T3484" t="str">
        <f t="shared" si="1838"/>
        <v>0.0514088309912808+0.0929530927080454i</v>
      </c>
      <c r="U3484" t="e">
        <f t="shared" si="1839"/>
        <v>#DIV/0!</v>
      </c>
      <c r="V3484" t="str">
        <f t="shared" si="1840"/>
        <v>0.0000833333333333333-0.00017113434741064i</v>
      </c>
      <c r="W3484" t="e">
        <f t="shared" si="1841"/>
        <v>#DIV/0!</v>
      </c>
      <c r="X3484" t="e">
        <f t="shared" si="1842"/>
        <v>#DIV/0!</v>
      </c>
      <c r="Y3484" t="str">
        <f t="shared" si="1843"/>
        <v>0.00096+6.62247731376728i</v>
      </c>
      <c r="Z3484" t="e">
        <f t="shared" si="1844"/>
        <v>#DIV/0!</v>
      </c>
      <c r="AA3484" t="e">
        <f t="shared" si="1845"/>
        <v>#DIV/0!</v>
      </c>
      <c r="AB3484" t="str">
        <f t="shared" si="1846"/>
        <v>0.0293356834871661+0.0530422974857941i</v>
      </c>
      <c r="AC3484" t="str">
        <f t="shared" si="1847"/>
        <v>1.04524287653015-0.0170063338062881i</v>
      </c>
      <c r="AD3484" t="str">
        <f t="shared" si="1848"/>
        <v>0.0272330372850115+0.0511894726190738i</v>
      </c>
      <c r="AE3484" t="e">
        <f t="shared" si="1849"/>
        <v>#DIV/0!</v>
      </c>
      <c r="AF3484" t="str">
        <f t="shared" si="1850"/>
        <v>-19.107748565674-2.2457915137631i</v>
      </c>
      <c r="AG3484" t="e">
        <f t="shared" si="1851"/>
        <v>#DIV/0!</v>
      </c>
      <c r="AH3484" t="e">
        <f t="shared" si="1852"/>
        <v>#DIV/0!</v>
      </c>
      <c r="AI3484" t="e">
        <f t="shared" si="1853"/>
        <v>#DIV/0!</v>
      </c>
      <c r="AJ3484" t="e">
        <f t="shared" si="1854"/>
        <v>#DIV/0!</v>
      </c>
      <c r="AK3484"/>
      <c r="AL3484"/>
      <c r="AM3484"/>
      <c r="AN3484"/>
    </row>
    <row r="3485" spans="1:40" x14ac:dyDescent="0.3">
      <c r="A3485"/>
      <c r="B3485">
        <f t="shared" si="1855"/>
        <v>1551000</v>
      </c>
      <c r="C3485" s="186" t="str">
        <f t="shared" si="1823"/>
        <v>-0.000204502375021707+0.00200332481210793i</v>
      </c>
      <c r="D3485" s="158" t="str">
        <f t="shared" si="1824"/>
        <v>-7.55943601168444-0.756005941777735i</v>
      </c>
      <c r="E3485" t="str">
        <f t="shared" si="1825"/>
        <v>39.3789748922311-1024.63062903615i</v>
      </c>
      <c r="F3485" t="str">
        <f t="shared" si="1826"/>
        <v>0.985808890453383+0.100612795478769i</v>
      </c>
      <c r="G3485" t="str">
        <f t="shared" si="1821"/>
        <v>0.985808890453383+0.100612795478769i</v>
      </c>
      <c r="H3485" t="str">
        <f t="shared" si="1827"/>
        <v>11.5487100455694+1.48839355984245i</v>
      </c>
      <c r="I3485" t="str">
        <f t="shared" si="1828"/>
        <v>6090.76275714721i</v>
      </c>
      <c r="J3485" t="str">
        <f t="shared" si="1822"/>
        <v>-9187.28179392674+1298.78450511366i</v>
      </c>
      <c r="K3485" t="str">
        <f t="shared" si="1829"/>
        <v>0.0918842344946883-0.649966450475993i</v>
      </c>
      <c r="L3485" t="str">
        <f t="shared" si="1830"/>
        <v>0.0236931813726718-0.138502530543674i</v>
      </c>
      <c r="M3485" t="str">
        <f t="shared" si="1831"/>
        <v>0.11557741586736-0.788468981019667i</v>
      </c>
      <c r="N3485" t="str">
        <f t="shared" si="1832"/>
        <v>-19.827383330084i</v>
      </c>
      <c r="O3485" t="str">
        <f t="shared" si="1833"/>
        <v>0.558825562221614-0.829285228981981i</v>
      </c>
      <c r="P3485" t="str">
        <f t="shared" si="1834"/>
        <v>0.441174437778386+0.829285228981981i</v>
      </c>
      <c r="Q3485" t="str">
        <f t="shared" si="1835"/>
        <v>-0.441174437778386+18.998098101102i</v>
      </c>
      <c r="R3485" t="str">
        <f t="shared" si="1836"/>
        <v>0.0430884616951095-0.0242226334021703i</v>
      </c>
      <c r="S3485" t="str">
        <f t="shared" si="1837"/>
        <v>2.17584453553733i</v>
      </c>
      <c r="T3485" t="str">
        <f t="shared" si="1838"/>
        <v>0.0527046845244363+0.0937537939240136i</v>
      </c>
      <c r="U3485" t="e">
        <f t="shared" si="1839"/>
        <v>#DIV/0!</v>
      </c>
      <c r="V3485" t="str">
        <f t="shared" si="1840"/>
        <v>0.0000833333333333333-0.000171024009340098i</v>
      </c>
      <c r="W3485" t="e">
        <f t="shared" si="1841"/>
        <v>#DIV/0!</v>
      </c>
      <c r="X3485" t="e">
        <f t="shared" si="1842"/>
        <v>#DIV/0!</v>
      </c>
      <c r="Y3485" t="str">
        <f t="shared" si="1843"/>
        <v>0.00096+6.62674987977617i</v>
      </c>
      <c r="Z3485" t="e">
        <f t="shared" si="1844"/>
        <v>#DIV/0!</v>
      </c>
      <c r="AA3485" t="e">
        <f t="shared" si="1845"/>
        <v>#DIV/0!</v>
      </c>
      <c r="AB3485" t="str">
        <f t="shared" si="1846"/>
        <v>0.0300751429994982+0.0534992057053842i</v>
      </c>
      <c r="AC3485" t="str">
        <f t="shared" si="1847"/>
        <v>1.04565847151761-0.0175300174084505i</v>
      </c>
      <c r="AD3485" t="str">
        <f t="shared" si="1848"/>
        <v>0.0278963487638321+0.0516308437749191i</v>
      </c>
      <c r="AE3485" t="e">
        <f t="shared" si="1849"/>
        <v>#DIV/0!</v>
      </c>
      <c r="AF3485" t="str">
        <f t="shared" si="1850"/>
        <v>-19.1081460572538-2.24439950162018i</v>
      </c>
      <c r="AG3485" t="e">
        <f t="shared" si="1851"/>
        <v>#DIV/0!</v>
      </c>
      <c r="AH3485" t="e">
        <f t="shared" si="1852"/>
        <v>#DIV/0!</v>
      </c>
      <c r="AI3485" t="e">
        <f t="shared" si="1853"/>
        <v>#DIV/0!</v>
      </c>
      <c r="AJ3485" t="e">
        <f t="shared" si="1854"/>
        <v>#DIV/0!</v>
      </c>
      <c r="AK3485"/>
      <c r="AL3485"/>
      <c r="AM3485"/>
      <c r="AN3485"/>
    </row>
    <row r="3486" spans="1:40" x14ac:dyDescent="0.3">
      <c r="A3486"/>
      <c r="B3486">
        <f t="shared" si="1855"/>
        <v>1552000</v>
      </c>
      <c r="C3486" s="186" t="str">
        <f t="shared" si="1823"/>
        <v>-0.000204244058036657+0.00200207041931591i</v>
      </c>
      <c r="D3486" s="158" t="str">
        <f t="shared" si="1824"/>
        <v>-7.55957145983798-0.755537916777271i</v>
      </c>
      <c r="E3486" t="str">
        <f t="shared" si="1825"/>
        <v>39.328319862625-1023.97237442661i</v>
      </c>
      <c r="F3486" t="str">
        <f t="shared" si="1826"/>
        <v>0.985826815920829+0.100550494346786i</v>
      </c>
      <c r="G3486" t="str">
        <f t="shared" si="1821"/>
        <v>0.985826815920829+0.100550494346786i</v>
      </c>
      <c r="H3486" t="str">
        <f t="shared" si="1827"/>
        <v>11.5489713408056+1.48747126128712i</v>
      </c>
      <c r="I3486" t="str">
        <f t="shared" si="1828"/>
        <v>6094.6897479642i</v>
      </c>
      <c r="J3486" t="str">
        <f t="shared" si="1822"/>
        <v>-9199.13381693744+1299.62189035229i</v>
      </c>
      <c r="K3486" t="str">
        <f t="shared" si="1829"/>
        <v>0.0917681562019006-0.64956396572088i</v>
      </c>
      <c r="L3486" t="str">
        <f t="shared" si="1830"/>
        <v>0.0236635254861122-0.138418359090578i</v>
      </c>
      <c r="M3486" t="str">
        <f t="shared" si="1831"/>
        <v>0.115431681688013-0.787982324811458i</v>
      </c>
      <c r="N3486" t="str">
        <f t="shared" si="1832"/>
        <v>-19.8401669428048i</v>
      </c>
      <c r="O3486" t="str">
        <f t="shared" si="1833"/>
        <v>0.548178928535637-0.836361083689049i</v>
      </c>
      <c r="P3486" t="str">
        <f t="shared" si="1834"/>
        <v>0.451821071464363+0.836361083689049i</v>
      </c>
      <c r="Q3486" t="str">
        <f t="shared" si="1835"/>
        <v>-0.451821071464363+19.0038058591158i</v>
      </c>
      <c r="R3486" t="str">
        <f t="shared" si="1836"/>
        <v>0.0434203801863575-0.0248076263069911i</v>
      </c>
      <c r="S3486" t="str">
        <f t="shared" si="1837"/>
        <v>2.17724740113085i</v>
      </c>
      <c r="T3486" t="str">
        <f t="shared" si="1838"/>
        <v>0.0540123399051217+0.0945369099168603i</v>
      </c>
      <c r="U3486" t="e">
        <f t="shared" si="1839"/>
        <v>#DIV/0!</v>
      </c>
      <c r="V3486" t="str">
        <f t="shared" si="1840"/>
        <v>0.0000833333333333333-0.000170913813457791i</v>
      </c>
      <c r="W3486" t="e">
        <f t="shared" si="1841"/>
        <v>#DIV/0!</v>
      </c>
      <c r="X3486" t="e">
        <f t="shared" si="1842"/>
        <v>#DIV/0!</v>
      </c>
      <c r="Y3486" t="str">
        <f t="shared" si="1843"/>
        <v>0.00096+6.63102244578505i</v>
      </c>
      <c r="Z3486" t="e">
        <f t="shared" si="1844"/>
        <v>#DIV/0!</v>
      </c>
      <c r="AA3486" t="e">
        <f t="shared" si="1845"/>
        <v>#DIV/0!</v>
      </c>
      <c r="AB3486" t="str">
        <f t="shared" si="1846"/>
        <v>0.0308213370602926+0.0539460791793946i</v>
      </c>
      <c r="AC3486" t="str">
        <f t="shared" si="1847"/>
        <v>1.04606631565498-0.0180595821904147i</v>
      </c>
      <c r="AD3486" t="str">
        <f t="shared" si="1848"/>
        <v>0.0285651972116176+0.0520635775104971i</v>
      </c>
      <c r="AE3486" t="e">
        <f t="shared" si="1849"/>
        <v>#DIV/0!</v>
      </c>
      <c r="AF3486" t="str">
        <f t="shared" si="1850"/>
        <v>-19.1085428006436-2.24300917806439i</v>
      </c>
      <c r="AG3486" t="e">
        <f t="shared" si="1851"/>
        <v>#DIV/0!</v>
      </c>
      <c r="AH3486" t="e">
        <f t="shared" si="1852"/>
        <v>#DIV/0!</v>
      </c>
      <c r="AI3486" t="e">
        <f t="shared" si="1853"/>
        <v>#DIV/0!</v>
      </c>
      <c r="AJ3486" t="e">
        <f t="shared" si="1854"/>
        <v>#DIV/0!</v>
      </c>
      <c r="AK3486"/>
      <c r="AL3486"/>
      <c r="AM3486"/>
      <c r="AN3486"/>
    </row>
    <row r="3487" spans="1:40" x14ac:dyDescent="0.3">
      <c r="A3487"/>
      <c r="B3487">
        <f t="shared" si="1855"/>
        <v>1553000</v>
      </c>
      <c r="C3487" s="186" t="str">
        <f t="shared" si="1823"/>
        <v>-0.000203986226948807+0.00200081757352649i</v>
      </c>
      <c r="D3487" s="158" t="str">
        <f t="shared" si="1824"/>
        <v>-7.55970665321234-0.755070458623931i</v>
      </c>
      <c r="E3487" t="str">
        <f t="shared" si="1825"/>
        <v>39.2777624621803-1023.31496378983i</v>
      </c>
      <c r="F3487" t="str">
        <f t="shared" si="1826"/>
        <v>0.985844707670312+0.100488268698387i</v>
      </c>
      <c r="G3487" t="str">
        <f t="shared" si="1821"/>
        <v>0.985844707670312+0.100488268698387i</v>
      </c>
      <c r="H3487" t="str">
        <f t="shared" si="1827"/>
        <v>11.5492321444949+1.48655008147194i</v>
      </c>
      <c r="I3487" t="str">
        <f t="shared" si="1828"/>
        <v>6098.61673878119i</v>
      </c>
      <c r="J3487" t="str">
        <f t="shared" si="1822"/>
        <v>-9210.99347902194+1300.45927559092i</v>
      </c>
      <c r="K3487" t="str">
        <f t="shared" si="1829"/>
        <v>0.0916522962910513-0.649161968636548i</v>
      </c>
      <c r="L3487" t="str">
        <f t="shared" si="1830"/>
        <v>0.0236339247024272-0.138334286621873i</v>
      </c>
      <c r="M3487" t="str">
        <f t="shared" si="1831"/>
        <v>0.115286220993479-0.787496255258421i</v>
      </c>
      <c r="N3487" t="str">
        <f t="shared" si="1832"/>
        <v>-19.8529505555257i</v>
      </c>
      <c r="O3487" t="str">
        <f t="shared" si="1833"/>
        <v>0.537442712255618-0.843300261498432i</v>
      </c>
      <c r="P3487" t="str">
        <f t="shared" si="1834"/>
        <v>0.462557287744382+0.843300261498432i</v>
      </c>
      <c r="Q3487" t="str">
        <f t="shared" si="1835"/>
        <v>-0.462557287744382+19.0096502940273i</v>
      </c>
      <c r="R3487" t="str">
        <f t="shared" si="1836"/>
        <v>0.0437437093290066-0.0253971667979171i</v>
      </c>
      <c r="S3487" t="str">
        <f t="shared" si="1837"/>
        <v>2.17865026672436i</v>
      </c>
      <c r="T3487" t="str">
        <f t="shared" si="1838"/>
        <v>0.0553315442183252+0.0953022439971531i</v>
      </c>
      <c r="U3487" t="e">
        <f t="shared" si="1839"/>
        <v>#DIV/0!</v>
      </c>
      <c r="V3487" t="str">
        <f t="shared" si="1840"/>
        <v>0.0000833333333333333-0.000170803759489048i</v>
      </c>
      <c r="W3487" t="e">
        <f t="shared" si="1841"/>
        <v>#DIV/0!</v>
      </c>
      <c r="X3487" t="e">
        <f t="shared" si="1842"/>
        <v>#DIV/0!</v>
      </c>
      <c r="Y3487" t="str">
        <f t="shared" si="1843"/>
        <v>0.00096+6.63529501179393i</v>
      </c>
      <c r="Z3487" t="e">
        <f t="shared" si="1844"/>
        <v>#DIV/0!</v>
      </c>
      <c r="AA3487" t="e">
        <f t="shared" si="1845"/>
        <v>#DIV/0!</v>
      </c>
      <c r="AB3487" t="str">
        <f t="shared" si="1846"/>
        <v>0.0315741213473659+0.0543828056699312i</v>
      </c>
      <c r="AC3487" t="str">
        <f t="shared" si="1847"/>
        <v>1.04646631694684-0.0185949141714165i</v>
      </c>
      <c r="AD3487" t="str">
        <f t="shared" si="1848"/>
        <v>0.0292394684233527+0.0524876053688325i</v>
      </c>
      <c r="AE3487" t="e">
        <f t="shared" si="1849"/>
        <v>#DIV/0!</v>
      </c>
      <c r="AF3487" t="str">
        <f t="shared" si="1850"/>
        <v>-19.1089387977072-2.24162054009587i</v>
      </c>
      <c r="AG3487" t="e">
        <f t="shared" si="1851"/>
        <v>#DIV/0!</v>
      </c>
      <c r="AH3487" t="e">
        <f t="shared" si="1852"/>
        <v>#DIV/0!</v>
      </c>
      <c r="AI3487" t="e">
        <f t="shared" si="1853"/>
        <v>#DIV/0!</v>
      </c>
      <c r="AJ3487" t="e">
        <f t="shared" si="1854"/>
        <v>#DIV/0!</v>
      </c>
      <c r="AK3487"/>
      <c r="AL3487"/>
      <c r="AM3487"/>
      <c r="AN3487"/>
    </row>
    <row r="3488" spans="1:40" x14ac:dyDescent="0.3">
      <c r="A3488"/>
      <c r="B3488">
        <f t="shared" si="1855"/>
        <v>1554000</v>
      </c>
      <c r="C3488" s="186" t="str">
        <f t="shared" si="1823"/>
        <v>-0.000203728880548483+0.00199956627192347i</v>
      </c>
      <c r="D3488" s="158" t="str">
        <f t="shared" si="1824"/>
        <v>-7.55984159244189-0.7546035663127i</v>
      </c>
      <c r="E3488" t="str">
        <f t="shared" si="1825"/>
        <v>39.2273024402954-1022.65839550612i</v>
      </c>
      <c r="F3488" t="str">
        <f t="shared" si="1826"/>
        <v>0.985862565785784+0.100426118399667i</v>
      </c>
      <c r="G3488" t="str">
        <f t="shared" si="1821"/>
        <v>0.985862565785784+0.100426118399667i</v>
      </c>
      <c r="H3488" t="str">
        <f t="shared" si="1827"/>
        <v>11.5494924578611+1.48563001840891i</v>
      </c>
      <c r="I3488" t="str">
        <f t="shared" si="1828"/>
        <v>6102.54372959817i</v>
      </c>
      <c r="J3488" t="str">
        <f t="shared" si="1822"/>
        <v>-9222.86078018025+1301.29666082954i</v>
      </c>
      <c r="K3488" t="str">
        <f t="shared" si="1829"/>
        <v>0.0915366542183461-0.648760458357845i</v>
      </c>
      <c r="L3488" t="str">
        <f t="shared" si="1830"/>
        <v>0.0236043788865518-0.138250312969531i</v>
      </c>
      <c r="M3488" t="str">
        <f t="shared" si="1831"/>
        <v>0.115141033104898-0.787010771327376i</v>
      </c>
      <c r="N3488" t="str">
        <f t="shared" si="1832"/>
        <v>-19.8657341682466i</v>
      </c>
      <c r="O3488" t="str">
        <f t="shared" si="1833"/>
        <v>0.526618667878316-0.850101628419843i</v>
      </c>
      <c r="P3488" t="str">
        <f t="shared" si="1834"/>
        <v>0.473381332121684+0.850101628419843i</v>
      </c>
      <c r="Q3488" t="str">
        <f t="shared" si="1835"/>
        <v>-0.473381332121684+19.0156325398268i</v>
      </c>
      <c r="R3488" t="str">
        <f t="shared" si="1836"/>
        <v>0.0440583773227972-0.02599112832217i</v>
      </c>
      <c r="S3488" t="str">
        <f t="shared" si="1837"/>
        <v>2.18005313231788i</v>
      </c>
      <c r="T3488" t="str">
        <f t="shared" si="1838"/>
        <v>0.0566620407112227+0.0960496034874071i</v>
      </c>
      <c r="U3488" t="e">
        <f t="shared" si="1839"/>
        <v>#DIV/0!</v>
      </c>
      <c r="V3488" t="str">
        <f t="shared" si="1840"/>
        <v>0.0000833333333333333-0.000170693847159905i</v>
      </c>
      <c r="W3488" t="e">
        <f t="shared" si="1841"/>
        <v>#DIV/0!</v>
      </c>
      <c r="X3488" t="e">
        <f t="shared" si="1842"/>
        <v>#DIV/0!</v>
      </c>
      <c r="Y3488" t="str">
        <f t="shared" si="1843"/>
        <v>0.00096+6.63956757780281i</v>
      </c>
      <c r="Z3488" t="e">
        <f t="shared" si="1844"/>
        <v>#DIV/0!</v>
      </c>
      <c r="AA3488" t="e">
        <f t="shared" si="1845"/>
        <v>#DIV/0!</v>
      </c>
      <c r="AB3488" t="str">
        <f t="shared" si="1846"/>
        <v>0.0323333493485442+0.0548092752284578i</v>
      </c>
      <c r="AC3488" t="str">
        <f t="shared" si="1847"/>
        <v>1.04685838522118-0.01913589763686i</v>
      </c>
      <c r="AD3488" t="str">
        <f t="shared" si="1848"/>
        <v>0.0299190473788874+0.0529028604425722i</v>
      </c>
      <c r="AE3488" t="e">
        <f t="shared" si="1849"/>
        <v>#DIV/0!</v>
      </c>
      <c r="AF3488" t="str">
        <f t="shared" si="1850"/>
        <v>-19.109334050303-2.24023358472161i</v>
      </c>
      <c r="AG3488" t="e">
        <f t="shared" si="1851"/>
        <v>#DIV/0!</v>
      </c>
      <c r="AH3488" t="e">
        <f t="shared" si="1852"/>
        <v>#DIV/0!</v>
      </c>
      <c r="AI3488" t="e">
        <f t="shared" si="1853"/>
        <v>#DIV/0!</v>
      </c>
      <c r="AJ3488" t="e">
        <f t="shared" si="1854"/>
        <v>#DIV/0!</v>
      </c>
      <c r="AK3488"/>
      <c r="AL3488"/>
      <c r="AM3488"/>
      <c r="AN3488"/>
    </row>
    <row r="3489" spans="1:40" x14ac:dyDescent="0.3">
      <c r="A3489"/>
      <c r="B3489">
        <f t="shared" si="1855"/>
        <v>1555000</v>
      </c>
      <c r="C3489" s="186" t="str">
        <f t="shared" si="1823"/>
        <v>-0.000203472017629745+0.00199831651169737i</v>
      </c>
      <c r="D3489" s="158" t="str">
        <f t="shared" si="1824"/>
        <v>-7.55997627815889-0.75413723884086i</v>
      </c>
      <c r="E3489" t="str">
        <f t="shared" si="1825"/>
        <v>39.1769395471726-1022.00266795993i</v>
      </c>
      <c r="F3489" t="str">
        <f t="shared" si="1826"/>
        <v>0.98588039035092+0.100364043317027i</v>
      </c>
      <c r="G3489" t="str">
        <f t="shared" si="1821"/>
        <v>0.98588039035092+0.100364043317027i</v>
      </c>
      <c r="H3489" t="str">
        <f t="shared" si="1827"/>
        <v>11.5497522821244+1.48471107011458i</v>
      </c>
      <c r="I3489" t="str">
        <f t="shared" si="1828"/>
        <v>6106.47072041516i</v>
      </c>
      <c r="J3489" t="str">
        <f t="shared" si="1822"/>
        <v>-9234.73572041237+1302.13404606817i</v>
      </c>
      <c r="K3489" t="str">
        <f t="shared" si="1829"/>
        <v>0.0914212294416731-0.648359434021614i</v>
      </c>
      <c r="L3489" t="str">
        <f t="shared" si="1830"/>
        <v>0.0235748879038304-0.138166437965884i</v>
      </c>
      <c r="M3489" t="str">
        <f t="shared" si="1831"/>
        <v>0.114996117345503-0.786525871987498i</v>
      </c>
      <c r="N3489" t="str">
        <f t="shared" si="1832"/>
        <v>-19.8785177809675i</v>
      </c>
      <c r="O3489" t="str">
        <f t="shared" si="1833"/>
        <v>0.515708564253132-0.856764072983907i</v>
      </c>
      <c r="P3489" t="str">
        <f t="shared" si="1834"/>
        <v>0.484291435746868+0.856764072983907i</v>
      </c>
      <c r="Q3489" t="str">
        <f t="shared" si="1835"/>
        <v>-0.484291435746868+19.0217537079836i</v>
      </c>
      <c r="R3489" t="str">
        <f t="shared" si="1836"/>
        <v>0.0443643144320874-0.0265893829267083i</v>
      </c>
      <c r="S3489" t="str">
        <f t="shared" si="1837"/>
        <v>2.18145599791139i</v>
      </c>
      <c r="T3489" t="str">
        <f t="shared" si="1838"/>
        <v>0.0580035688662305+0.0967787998111039i</v>
      </c>
      <c r="U3489" t="e">
        <f t="shared" si="1839"/>
        <v>#DIV/0!</v>
      </c>
      <c r="V3489" t="str">
        <f t="shared" si="1840"/>
        <v>0.0000833333333333333-0.000170584076197101i</v>
      </c>
      <c r="W3489" t="e">
        <f t="shared" si="1841"/>
        <v>#DIV/0!</v>
      </c>
      <c r="X3489" t="e">
        <f t="shared" si="1842"/>
        <v>#DIV/0!</v>
      </c>
      <c r="Y3489" t="str">
        <f t="shared" si="1843"/>
        <v>0.00096+6.64384014381169i</v>
      </c>
      <c r="Z3489" t="e">
        <f t="shared" si="1844"/>
        <v>#DIV/0!</v>
      </c>
      <c r="AA3489" t="e">
        <f t="shared" si="1845"/>
        <v>#DIV/0!</v>
      </c>
      <c r="AB3489" t="str">
        <f t="shared" si="1846"/>
        <v>0.0330988724033498+0.0552253802465938i</v>
      </c>
      <c r="AC3489" t="str">
        <f t="shared" si="1847"/>
        <v>1.04724243216919-0.0196824151715603i</v>
      </c>
      <c r="AD3489" t="str">
        <f t="shared" si="1848"/>
        <v>0.030603818264908+0.0533092773827744i</v>
      </c>
      <c r="AE3489" t="e">
        <f t="shared" si="1849"/>
        <v>#DIV/0!</v>
      </c>
      <c r="AF3489" t="str">
        <f t="shared" si="1850"/>
        <v>-19.1097285602833-2.23884830895544i</v>
      </c>
      <c r="AG3489" t="e">
        <f t="shared" si="1851"/>
        <v>#DIV/0!</v>
      </c>
      <c r="AH3489" t="e">
        <f t="shared" si="1852"/>
        <v>#DIV/0!</v>
      </c>
      <c r="AI3489" t="e">
        <f t="shared" si="1853"/>
        <v>#DIV/0!</v>
      </c>
      <c r="AJ3489" t="e">
        <f t="shared" si="1854"/>
        <v>#DIV/0!</v>
      </c>
      <c r="AK3489"/>
      <c r="AL3489"/>
      <c r="AM3489"/>
      <c r="AN3489"/>
    </row>
    <row r="3490" spans="1:40" x14ac:dyDescent="0.3">
      <c r="A3490"/>
      <c r="B3490">
        <f t="shared" si="1855"/>
        <v>1556000</v>
      </c>
      <c r="C3490" s="186" t="str">
        <f t="shared" si="1823"/>
        <v>-0.000203215636990391+0.00199706829004538i</v>
      </c>
      <c r="D3490" s="158" t="str">
        <f t="shared" si="1824"/>
        <v>-7.56011071099378-0.753671475208071i</v>
      </c>
      <c r="E3490" t="str">
        <f t="shared" si="1825"/>
        <v>39.1266735338141-1021.34777953987i</v>
      </c>
      <c r="F3490" t="str">
        <f t="shared" si="1826"/>
        <v>0.985898181449155+0.100302043317185i</v>
      </c>
      <c r="G3490" t="str">
        <f t="shared" si="1821"/>
        <v>0.985898181449155+0.100302043317185i</v>
      </c>
      <c r="H3490" t="str">
        <f t="shared" si="1827"/>
        <v>11.5500116185012+1.48379323461019i</v>
      </c>
      <c r="I3490" t="str">
        <f t="shared" si="1828"/>
        <v>6110.39771123215i</v>
      </c>
      <c r="J3490" t="str">
        <f t="shared" si="1822"/>
        <v>-9246.61829971829+1302.97143130681i</v>
      </c>
      <c r="K3490" t="str">
        <f t="shared" si="1829"/>
        <v>0.0913060214205925-0.647958894766681i</v>
      </c>
      <c r="L3490" t="str">
        <f t="shared" si="1830"/>
        <v>0.023545451620015-0.138082661443627i</v>
      </c>
      <c r="M3490" t="str">
        <f t="shared" si="1831"/>
        <v>0.114851473040607-0.786041556210308i</v>
      </c>
      <c r="N3490" t="str">
        <f t="shared" si="1832"/>
        <v>-19.8913013936884i</v>
      </c>
      <c r="O3490" t="str">
        <f t="shared" si="1833"/>
        <v>0.504714184293147-0.863286506423738i</v>
      </c>
      <c r="P3490" t="str">
        <f t="shared" si="1834"/>
        <v>0.495285815706853+0.863286506423738i</v>
      </c>
      <c r="Q3490" t="str">
        <f t="shared" si="1835"/>
        <v>-0.495285815706853+19.0280148872647i</v>
      </c>
      <c r="R3490" t="str">
        <f t="shared" si="1836"/>
        <v>0.0446614530192771-0.0271918012972785i</v>
      </c>
      <c r="S3490" t="str">
        <f t="shared" si="1837"/>
        <v>2.18285886350489i</v>
      </c>
      <c r="T3490" t="str">
        <f t="shared" si="1838"/>
        <v>0.0593558644764281+0.0974896485801362i</v>
      </c>
      <c r="U3490" t="e">
        <f t="shared" si="1839"/>
        <v>#DIV/0!</v>
      </c>
      <c r="V3490" t="str">
        <f t="shared" si="1840"/>
        <v>0.0000833333333333333-0.00017047444632808i</v>
      </c>
      <c r="W3490" t="e">
        <f t="shared" si="1841"/>
        <v>#DIV/0!</v>
      </c>
      <c r="X3490" t="e">
        <f t="shared" si="1842"/>
        <v>#DIV/0!</v>
      </c>
      <c r="Y3490" t="str">
        <f t="shared" si="1843"/>
        <v>0.00096+6.64811270982058i</v>
      </c>
      <c r="Z3490" t="e">
        <f t="shared" si="1844"/>
        <v>#DIV/0!</v>
      </c>
      <c r="AA3490" t="e">
        <f t="shared" si="1845"/>
        <v>#DIV/0!</v>
      </c>
      <c r="AB3490" t="str">
        <f t="shared" si="1846"/>
        <v>0.0338705397460398+0.0556310155060127i</v>
      </c>
      <c r="AC3490" t="str">
        <f t="shared" si="1847"/>
        <v>1.04761837138442-0.0202343476940498i</v>
      </c>
      <c r="AD3490" t="str">
        <f t="shared" si="1848"/>
        <v>0.0312936644969426+0.0537067924073458i</v>
      </c>
      <c r="AE3490" t="e">
        <f t="shared" si="1849"/>
        <v>#DIV/0!</v>
      </c>
      <c r="AF3490" t="str">
        <f t="shared" si="1850"/>
        <v>-19.110122329495-2.23746470981826i</v>
      </c>
      <c r="AG3490" t="e">
        <f t="shared" si="1851"/>
        <v>#DIV/0!</v>
      </c>
      <c r="AH3490" t="e">
        <f t="shared" si="1852"/>
        <v>#DIV/0!</v>
      </c>
      <c r="AI3490" t="e">
        <f t="shared" si="1853"/>
        <v>#DIV/0!</v>
      </c>
      <c r="AJ3490" t="e">
        <f t="shared" si="1854"/>
        <v>#DIV/0!</v>
      </c>
      <c r="AK3490"/>
      <c r="AL3490"/>
      <c r="AM3490"/>
      <c r="AN3490"/>
    </row>
    <row r="3491" spans="1:40" x14ac:dyDescent="0.3">
      <c r="A3491"/>
      <c r="B3491">
        <f t="shared" si="1855"/>
        <v>1557000</v>
      </c>
      <c r="C3491" s="186" t="str">
        <f t="shared" si="1823"/>
        <v>-0.000202959737431899+0.0019958216041714i</v>
      </c>
      <c r="D3491" s="158" t="str">
        <f t="shared" si="1824"/>
        <v>-7.56024489157495-0.753206274416169i</v>
      </c>
      <c r="E3491" t="str">
        <f t="shared" si="1825"/>
        <v>39.0765041520184-1020.69372863859i</v>
      </c>
      <c r="F3491" t="str">
        <f t="shared" si="1826"/>
        <v>0.985915939163648+0.10024011826715i</v>
      </c>
      <c r="G3491" t="str">
        <f t="shared" si="1821"/>
        <v>0.985915939163648+0.10024011826715i</v>
      </c>
      <c r="H3491" t="str">
        <f t="shared" si="1827"/>
        <v>11.550270468204+1.48287650992135i</v>
      </c>
      <c r="I3491" t="str">
        <f t="shared" si="1828"/>
        <v>6114.32470204913i</v>
      </c>
      <c r="J3491" t="str">
        <f t="shared" si="1822"/>
        <v>-9258.50851809802+1303.80881654544i</v>
      </c>
      <c r="K3491" t="str">
        <f t="shared" si="1829"/>
        <v>0.0911910296163307-0.647558839733848i</v>
      </c>
      <c r="L3491" t="str">
        <f t="shared" si="1830"/>
        <v>0.0235160699012645-0.137998983235817i</v>
      </c>
      <c r="M3491" t="str">
        <f t="shared" si="1831"/>
        <v>0.114707099517595-0.785557822969665i</v>
      </c>
      <c r="N3491" t="str">
        <f t="shared" si="1832"/>
        <v>-19.9040850064092i</v>
      </c>
      <c r="O3491" t="str">
        <f t="shared" si="1833"/>
        <v>0.493637324683849-0.869667862852809i</v>
      </c>
      <c r="P3491" t="str">
        <f t="shared" si="1834"/>
        <v>0.506362675316151+0.869667862852809i</v>
      </c>
      <c r="Q3491" t="str">
        <f t="shared" si="1835"/>
        <v>-0.506362675316151+19.0344171435564i</v>
      </c>
      <c r="R3491" t="str">
        <f t="shared" si="1836"/>
        <v>0.04494972757736-0.0277982527984092i</v>
      </c>
      <c r="S3491" t="str">
        <f t="shared" si="1837"/>
        <v>2.1842617290984i</v>
      </c>
      <c r="T3491" t="str">
        <f t="shared" si="1838"/>
        <v>0.0607186597233677+0.0981819696806264i</v>
      </c>
      <c r="U3491" t="e">
        <f t="shared" si="1839"/>
        <v>#DIV/0!</v>
      </c>
      <c r="V3491" t="str">
        <f t="shared" si="1840"/>
        <v>0.0000833333333333333-0.000170364957280984i</v>
      </c>
      <c r="W3491" t="e">
        <f t="shared" si="1841"/>
        <v>#DIV/0!</v>
      </c>
      <c r="X3491" t="e">
        <f t="shared" si="1842"/>
        <v>#DIV/0!</v>
      </c>
      <c r="Y3491" t="str">
        <f t="shared" si="1843"/>
        <v>0.00096+6.65238527582946i</v>
      </c>
      <c r="Z3491" t="e">
        <f t="shared" si="1844"/>
        <v>#DIV/0!</v>
      </c>
      <c r="AA3491" t="e">
        <f t="shared" si="1845"/>
        <v>#DIV/0!</v>
      </c>
      <c r="AB3491" t="str">
        <f t="shared" si="1846"/>
        <v>0.0346481985500071+0.0560260782274139i</v>
      </c>
      <c r="AC3491" t="str">
        <f t="shared" si="1847"/>
        <v>1.04798611840104-0.0207915744919518i</v>
      </c>
      <c r="AD3491" t="str">
        <f t="shared" si="1848"/>
        <v>0.0319884687414327+0.0540953433091568i</v>
      </c>
      <c r="AE3491" t="e">
        <f t="shared" si="1849"/>
        <v>#DIV/0!</v>
      </c>
      <c r="AF3491" t="str">
        <f t="shared" si="1850"/>
        <v>-19.110515359779-2.23608278433752i</v>
      </c>
      <c r="AG3491" t="e">
        <f t="shared" si="1851"/>
        <v>#DIV/0!</v>
      </c>
      <c r="AH3491" t="e">
        <f t="shared" si="1852"/>
        <v>#DIV/0!</v>
      </c>
      <c r="AI3491" t="e">
        <f t="shared" si="1853"/>
        <v>#DIV/0!</v>
      </c>
      <c r="AJ3491" t="e">
        <f t="shared" si="1854"/>
        <v>#DIV/0!</v>
      </c>
      <c r="AK3491"/>
      <c r="AL3491"/>
      <c r="AM3491"/>
      <c r="AN3491"/>
    </row>
    <row r="3492" spans="1:40" x14ac:dyDescent="0.3">
      <c r="A3492"/>
      <c r="B3492">
        <f t="shared" si="1855"/>
        <v>1558000</v>
      </c>
      <c r="C3492" s="186" t="str">
        <f t="shared" si="1823"/>
        <v>-0.000202704317759467+0.00199457645128595i</v>
      </c>
      <c r="D3492" s="158" t="str">
        <f t="shared" si="1824"/>
        <v>-7.56037882052886-0.752741635469376i</v>
      </c>
      <c r="E3492" t="str">
        <f t="shared" si="1825"/>
        <v>39.0264311543789-1020.0405136529i</v>
      </c>
      <c r="F3492" t="str">
        <f t="shared" si="1826"/>
        <v>0.985933663577308+0.100178268034248i</v>
      </c>
      <c r="G3492" t="str">
        <f t="shared" si="1821"/>
        <v>0.985933663577308+0.100178268034248i</v>
      </c>
      <c r="H3492" t="str">
        <f t="shared" si="1827"/>
        <v>11.5505288324415+1.48196089407838i</v>
      </c>
      <c r="I3492" t="str">
        <f t="shared" si="1828"/>
        <v>6118.25169286612i</v>
      </c>
      <c r="J3492" t="str">
        <f t="shared" si="1822"/>
        <v>-9270.40637555155+1304.64620178406i</v>
      </c>
      <c r="K3492" t="str">
        <f t="shared" si="1829"/>
        <v>0.0910762534917774-0.647159268065895i</v>
      </c>
      <c r="L3492" t="str">
        <f t="shared" si="1830"/>
        <v>0.0234867426141419-0.137915403175867i</v>
      </c>
      <c r="M3492" t="str">
        <f t="shared" si="1831"/>
        <v>0.114562996105919-0.785074671241762i</v>
      </c>
      <c r="N3492" t="str">
        <f t="shared" si="1832"/>
        <v>-19.9168686191301i</v>
      </c>
      <c r="O3492" t="str">
        <f t="shared" si="1833"/>
        <v>0.482479795589164-0.875907099439341i</v>
      </c>
      <c r="P3492" t="str">
        <f t="shared" si="1834"/>
        <v>0.517520204410836+0.875907099439341i</v>
      </c>
      <c r="Q3492" t="str">
        <f t="shared" si="1835"/>
        <v>-0.517520204410836+19.0409615196908i</v>
      </c>
      <c r="R3492" t="str">
        <f t="shared" si="1836"/>
        <v>0.0452290747615835-0.0284086055143473i</v>
      </c>
      <c r="S3492" t="str">
        <f t="shared" si="1837"/>
        <v>2.18566459469192i</v>
      </c>
      <c r="T3492" t="str">
        <f t="shared" si="1838"/>
        <v>0.0620916832572785+0.098855587357067i</v>
      </c>
      <c r="U3492" t="e">
        <f t="shared" si="1839"/>
        <v>#DIV/0!</v>
      </c>
      <c r="V3492" t="str">
        <f t="shared" si="1840"/>
        <v>0.0000833333333333333-0.000170255608784655i</v>
      </c>
      <c r="W3492" t="e">
        <f t="shared" si="1841"/>
        <v>#DIV/0!</v>
      </c>
      <c r="X3492" t="e">
        <f t="shared" si="1842"/>
        <v>#DIV/0!</v>
      </c>
      <c r="Y3492" t="str">
        <f t="shared" si="1843"/>
        <v>0.00096+6.65665784183834i</v>
      </c>
      <c r="Z3492" t="e">
        <f t="shared" si="1844"/>
        <v>#DIV/0!</v>
      </c>
      <c r="AA3492" t="e">
        <f t="shared" si="1845"/>
        <v>#DIV/0!</v>
      </c>
      <c r="AB3492" t="str">
        <f t="shared" si="1846"/>
        <v>0.0354316939735476+0.0564104681185353i</v>
      </c>
      <c r="AC3492" t="str">
        <f t="shared" si="1847"/>
        <v>1.04834559073147-0.0213539732584248i</v>
      </c>
      <c r="AD3492" t="str">
        <f t="shared" si="1848"/>
        <v>0.0326881129378819+0.0544748694638306i</v>
      </c>
      <c r="AE3492" t="e">
        <f t="shared" si="1849"/>
        <v>#DIV/0!</v>
      </c>
      <c r="AF3492" t="str">
        <f t="shared" si="1850"/>
        <v>-19.1109076529704-2.23470252954776i</v>
      </c>
      <c r="AG3492" t="e">
        <f t="shared" si="1851"/>
        <v>#DIV/0!</v>
      </c>
      <c r="AH3492" t="e">
        <f t="shared" si="1852"/>
        <v>#DIV/0!</v>
      </c>
      <c r="AI3492" t="e">
        <f t="shared" si="1853"/>
        <v>#DIV/0!</v>
      </c>
      <c r="AJ3492" t="e">
        <f t="shared" si="1854"/>
        <v>#DIV/0!</v>
      </c>
      <c r="AK3492"/>
      <c r="AL3492"/>
      <c r="AM3492"/>
      <c r="AN3492"/>
    </row>
    <row r="3493" spans="1:40" x14ac:dyDescent="0.3">
      <c r="A3493"/>
      <c r="B3493">
        <f t="shared" si="1855"/>
        <v>1559000</v>
      </c>
      <c r="C3493" s="186" t="str">
        <f t="shared" si="1823"/>
        <v>-0.000202449376781967+0.00199333282860625i</v>
      </c>
      <c r="D3493" s="158" t="str">
        <f t="shared" si="1824"/>
        <v>-7.56051249848014-0.752277557374172i</v>
      </c>
      <c r="E3493" t="str">
        <f t="shared" si="1825"/>
        <v>38.9764542942798-1019.38813298366i</v>
      </c>
      <c r="F3493" t="str">
        <f t="shared" si="1826"/>
        <v>0.985951354772801+0.100116492486107i</v>
      </c>
      <c r="G3493" t="str">
        <f t="shared" si="1821"/>
        <v>0.985951354772801+0.100116492486107i</v>
      </c>
      <c r="H3493" t="str">
        <f t="shared" si="1827"/>
        <v>11.5507867124191+1.48104638511607i</v>
      </c>
      <c r="I3493" t="str">
        <f t="shared" si="1828"/>
        <v>6122.17868368311i</v>
      </c>
      <c r="J3493" t="str">
        <f t="shared" si="1822"/>
        <v>-9282.31187207889+1305.48358702269i</v>
      </c>
      <c r="K3493" t="str">
        <f t="shared" si="1829"/>
        <v>0.0909616925114785-0.646760178907566i</v>
      </c>
      <c r="L3493" t="str">
        <f t="shared" si="1830"/>
        <v>0.0234574696256141-0.137831921097552i</v>
      </c>
      <c r="M3493" t="str">
        <f t="shared" si="1831"/>
        <v>0.114419162137093-0.784592100005118i</v>
      </c>
      <c r="N3493" t="str">
        <f t="shared" si="1832"/>
        <v>-19.929652231851i</v>
      </c>
      <c r="O3493" t="str">
        <f t="shared" si="1833"/>
        <v>0.471243420356161-0.882003196576422i</v>
      </c>
      <c r="P3493" t="str">
        <f t="shared" si="1834"/>
        <v>0.528756579643839+0.882003196576422i</v>
      </c>
      <c r="Q3493" t="str">
        <f t="shared" si="1835"/>
        <v>-0.528756579643839+19.0476490352746i</v>
      </c>
      <c r="R3493" t="str">
        <f t="shared" si="1836"/>
        <v>0.045499433420154-0.0290227262908429i</v>
      </c>
      <c r="S3493" t="str">
        <f t="shared" si="1837"/>
        <v>2.18706746028543i</v>
      </c>
      <c r="T3493" t="str">
        <f t="shared" si="1838"/>
        <v>0.063474660279473+0.0995103302946422i</v>
      </c>
      <c r="U3493" t="e">
        <f t="shared" si="1839"/>
        <v>#DIV/0!</v>
      </c>
      <c r="V3493" t="str">
        <f t="shared" si="1840"/>
        <v>0.0000833333333333333-0.000170146400568629i</v>
      </c>
      <c r="W3493" t="e">
        <f t="shared" si="1841"/>
        <v>#DIV/0!</v>
      </c>
      <c r="X3493" t="e">
        <f t="shared" si="1842"/>
        <v>#DIV/0!</v>
      </c>
      <c r="Y3493" t="str">
        <f t="shared" si="1843"/>
        <v>0.00096+6.66093040784722i</v>
      </c>
      <c r="Z3493" t="e">
        <f t="shared" si="1844"/>
        <v>#DIV/0!</v>
      </c>
      <c r="AA3493" t="e">
        <f t="shared" si="1845"/>
        <v>#DIV/0!</v>
      </c>
      <c r="AB3493" t="str">
        <f t="shared" si="1846"/>
        <v>0.0362208692068845+0.0567840874211299i</v>
      </c>
      <c r="AC3493" t="str">
        <f t="shared" si="1847"/>
        <v>1.04869670790315-0.0219214201295951i</v>
      </c>
      <c r="AD3493" t="str">
        <f t="shared" si="1848"/>
        <v>0.0333924783210029+0.0548453118371806i</v>
      </c>
      <c r="AE3493" t="e">
        <f t="shared" si="1849"/>
        <v>#DIV/0!</v>
      </c>
      <c r="AF3493" t="str">
        <f t="shared" si="1850"/>
        <v>-19.1112992108992-2.23332394249024i</v>
      </c>
      <c r="AG3493" t="e">
        <f t="shared" si="1851"/>
        <v>#DIV/0!</v>
      </c>
      <c r="AH3493" t="e">
        <f t="shared" si="1852"/>
        <v>#DIV/0!</v>
      </c>
      <c r="AI3493" t="e">
        <f t="shared" si="1853"/>
        <v>#DIV/0!</v>
      </c>
      <c r="AJ3493" t="e">
        <f t="shared" si="1854"/>
        <v>#DIV/0!</v>
      </c>
      <c r="AK3493"/>
      <c r="AL3493"/>
      <c r="AM3493"/>
      <c r="AN3493"/>
    </row>
    <row r="3494" spans="1:40" x14ac:dyDescent="0.3">
      <c r="A3494"/>
      <c r="B3494">
        <f t="shared" si="1855"/>
        <v>1560000</v>
      </c>
      <c r="C3494" s="186" t="str">
        <f t="shared" si="1823"/>
        <v>-0.000202194913311936+0.00199209073335609i</v>
      </c>
      <c r="D3494" s="158" t="str">
        <f t="shared" si="1824"/>
        <v>-7.56064592605142-0.751814039139307i</v>
      </c>
      <c r="E3494" t="str">
        <f t="shared" si="1825"/>
        <v>38.9265733258923-1018.73658503581i</v>
      </c>
      <c r="F3494" t="str">
        <f t="shared" si="1826"/>
        <v>0.985969012832525+0.100054791490657i</v>
      </c>
      <c r="G3494" t="str">
        <f t="shared" si="1821"/>
        <v>0.985969012832525+0.100054791490657i</v>
      </c>
      <c r="H3494" t="str">
        <f t="shared" si="1827"/>
        <v>11.5510441093381+1.48013298107373i</v>
      </c>
      <c r="I3494" t="str">
        <f t="shared" si="1828"/>
        <v>6126.1056745001i</v>
      </c>
      <c r="J3494" t="str">
        <f t="shared" si="1822"/>
        <v>-9294.22500768004+1306.32097226132i</v>
      </c>
      <c r="K3494" t="str">
        <f t="shared" si="1829"/>
        <v>0.0908473461416274-0.646361571405569i</v>
      </c>
      <c r="L3494" t="str">
        <f t="shared" si="1830"/>
        <v>0.02342825080305-0.137748536835004i</v>
      </c>
      <c r="M3494" t="str">
        <f t="shared" si="1831"/>
        <v>0.114275596944677-0.784110108240573i</v>
      </c>
      <c r="N3494" t="str">
        <f t="shared" si="1832"/>
        <v>-19.9424358445719i</v>
      </c>
      <c r="O3494" t="str">
        <f t="shared" si="1833"/>
        <v>0.459930035216757-0.887955158048825i</v>
      </c>
      <c r="P3494" t="str">
        <f t="shared" si="1834"/>
        <v>0.540069964783243+0.887955158048825i</v>
      </c>
      <c r="Q3494" t="str">
        <f t="shared" si="1835"/>
        <v>-0.540069964783243+19.0544806865231i</v>
      </c>
      <c r="R3494" t="str">
        <f t="shared" si="1836"/>
        <v>0.0457607446240026-0.029640480777849i</v>
      </c>
      <c r="S3494" t="str">
        <f t="shared" si="1837"/>
        <v>2.18847032587895i</v>
      </c>
      <c r="T3494" t="str">
        <f t="shared" si="1838"/>
        <v>0.064867312627108+0.100146031699754i</v>
      </c>
      <c r="U3494" t="e">
        <f t="shared" si="1839"/>
        <v>#DIV/0!</v>
      </c>
      <c r="V3494" t="str">
        <f t="shared" si="1840"/>
        <v>0.0000833333333333333-0.000170037332363136i</v>
      </c>
      <c r="W3494" t="e">
        <f t="shared" si="1841"/>
        <v>#DIV/0!</v>
      </c>
      <c r="X3494" t="e">
        <f t="shared" si="1842"/>
        <v>#DIV/0!</v>
      </c>
      <c r="Y3494" t="str">
        <f t="shared" si="1843"/>
        <v>0.00096+6.6652029738561i</v>
      </c>
      <c r="Z3494" t="e">
        <f t="shared" si="1844"/>
        <v>#DIV/0!</v>
      </c>
      <c r="AA3494" t="e">
        <f t="shared" si="1845"/>
        <v>#DIV/0!</v>
      </c>
      <c r="AB3494" t="str">
        <f t="shared" si="1846"/>
        <v>0.0370155655205356+0.0571468409569158i</v>
      </c>
      <c r="AC3494" t="str">
        <f t="shared" si="1847"/>
        <v>1.04903939149444-0.0224937897230391i</v>
      </c>
      <c r="AD3494" t="str">
        <f t="shared" si="1848"/>
        <v>0.0341014454429609+0.0552066129923477i</v>
      </c>
      <c r="AE3494" t="e">
        <f t="shared" si="1849"/>
        <v>#DIV/0!</v>
      </c>
      <c r="AF3494" t="str">
        <f t="shared" si="1850"/>
        <v>-19.1116900353895-2.23194702021304i</v>
      </c>
      <c r="AG3494" t="e">
        <f t="shared" si="1851"/>
        <v>#DIV/0!</v>
      </c>
      <c r="AH3494" t="e">
        <f t="shared" si="1852"/>
        <v>#DIV/0!</v>
      </c>
      <c r="AI3494" t="e">
        <f t="shared" si="1853"/>
        <v>#DIV/0!</v>
      </c>
      <c r="AJ3494" t="e">
        <f t="shared" si="1854"/>
        <v>#DIV/0!</v>
      </c>
      <c r="AK3494"/>
      <c r="AL3494"/>
      <c r="AM3494"/>
      <c r="AN3494"/>
    </row>
    <row r="3495" spans="1:40" x14ac:dyDescent="0.3">
      <c r="A3495"/>
      <c r="B3495">
        <f t="shared" si="1855"/>
        <v>1561000</v>
      </c>
      <c r="C3495" s="186" t="str">
        <f t="shared" si="1823"/>
        <v>-0.000201940926165567+0.00199085016276588i</v>
      </c>
      <c r="D3495" s="158" t="str">
        <f t="shared" si="1824"/>
        <v>-7.56077910386338-0.751351079775802i</v>
      </c>
      <c r="E3495" t="str">
        <f t="shared" si="1825"/>
        <v>38.8767880041733-1018.08586821835i</v>
      </c>
      <c r="F3495" t="str">
        <f t="shared" si="1826"/>
        <v>0.985986637838623+0.0999931649161313i</v>
      </c>
      <c r="G3495" t="str">
        <f t="shared" si="1821"/>
        <v>0.985986637838623+0.0999931649161313i</v>
      </c>
      <c r="H3495" t="str">
        <f t="shared" si="1827"/>
        <v>11.5513010243961+1.47922067999517i</v>
      </c>
      <c r="I3495" t="str">
        <f t="shared" si="1828"/>
        <v>6130.03266531709i</v>
      </c>
      <c r="J3495" t="str">
        <f t="shared" si="1822"/>
        <v>-9306.145782355+1307.15835749995i</v>
      </c>
      <c r="K3495" t="str">
        <f t="shared" si="1829"/>
        <v>0.0907332138500613-0.645963444708568i</v>
      </c>
      <c r="L3495" t="str">
        <f t="shared" si="1830"/>
        <v>0.0233990860142187-0.13766525022271i</v>
      </c>
      <c r="M3495" t="str">
        <f t="shared" si="1831"/>
        <v>0.11413229986428-0.783628694931278i</v>
      </c>
      <c r="N3495" t="str">
        <f t="shared" si="1832"/>
        <v>-19.9552194572928i</v>
      </c>
      <c r="O3495" t="str">
        <f t="shared" si="1833"/>
        <v>0.4485414889877-0.893762011195764i</v>
      </c>
      <c r="P3495" t="str">
        <f t="shared" si="1834"/>
        <v>0.5514585110123+0.893762011195764i</v>
      </c>
      <c r="Q3495" t="str">
        <f t="shared" si="1835"/>
        <v>-0.5514585110123+19.061457446097i</v>
      </c>
      <c r="R3495" t="str">
        <f t="shared" si="1836"/>
        <v>0.0460129516955512-0.0302617334730467i</v>
      </c>
      <c r="S3495" t="str">
        <f t="shared" si="1837"/>
        <v>2.18987319147246i</v>
      </c>
      <c r="T3495" t="str">
        <f t="shared" si="1838"/>
        <v>0.0662693588601097+0.100762529378605i</v>
      </c>
      <c r="U3495" t="e">
        <f t="shared" si="1839"/>
        <v>#DIV/0!</v>
      </c>
      <c r="V3495" t="str">
        <f t="shared" si="1840"/>
        <v>0.0000833333333333333-0.000169928403899098i</v>
      </c>
      <c r="W3495" t="e">
        <f t="shared" si="1841"/>
        <v>#DIV/0!</v>
      </c>
      <c r="X3495" t="e">
        <f t="shared" si="1842"/>
        <v>#DIV/0!</v>
      </c>
      <c r="Y3495" t="str">
        <f t="shared" si="1843"/>
        <v>0.00096+6.66947553986499i</v>
      </c>
      <c r="Z3495" t="e">
        <f t="shared" si="1844"/>
        <v>#DIV/0!</v>
      </c>
      <c r="AA3495" t="e">
        <f t="shared" si="1845"/>
        <v>#DIV/0!</v>
      </c>
      <c r="AB3495" t="str">
        <f t="shared" si="1846"/>
        <v>0.0378156223149156+0.057498636172419i</v>
      </c>
      <c r="AC3495" t="str">
        <f t="shared" si="1847"/>
        <v>1.04937356516972-0.0230709551772338i</v>
      </c>
      <c r="AD3495" t="str">
        <f t="shared" si="1848"/>
        <v>0.0348148941956306+0.0555587170965919i</v>
      </c>
      <c r="AE3495" t="e">
        <f t="shared" si="1849"/>
        <v>#DIV/0!</v>
      </c>
      <c r="AF3495" t="str">
        <f t="shared" si="1850"/>
        <v>-19.1120801282595-2.23057175977097i</v>
      </c>
      <c r="AG3495" t="e">
        <f t="shared" si="1851"/>
        <v>#DIV/0!</v>
      </c>
      <c r="AH3495" t="e">
        <f t="shared" si="1852"/>
        <v>#DIV/0!</v>
      </c>
      <c r="AI3495" t="e">
        <f t="shared" si="1853"/>
        <v>#DIV/0!</v>
      </c>
      <c r="AJ3495" t="e">
        <f t="shared" si="1854"/>
        <v>#DIV/0!</v>
      </c>
      <c r="AK3495"/>
      <c r="AL3495"/>
      <c r="AM3495"/>
      <c r="AN3495"/>
    </row>
    <row r="3496" spans="1:40" x14ac:dyDescent="0.3">
      <c r="A3496"/>
      <c r="B3496">
        <f t="shared" si="1855"/>
        <v>1562000</v>
      </c>
      <c r="C3496" s="186" t="str">
        <f t="shared" si="1823"/>
        <v>-0.000201687414162698+0.00198961111407263i</v>
      </c>
      <c r="D3496" s="158" t="str">
        <f t="shared" si="1824"/>
        <v>-7.56091203253489-0.750888678296951i</v>
      </c>
      <c r="E3496" t="str">
        <f t="shared" si="1825"/>
        <v>38.8270980848617-1017.43598094431i</v>
      </c>
      <c r="F3496" t="str">
        <f t="shared" si="1826"/>
        <v>0.986004229872996+0.0999316126310662i</v>
      </c>
      <c r="G3496" t="str">
        <f t="shared" si="1821"/>
        <v>0.986004229872996+0.0999316126310662i</v>
      </c>
      <c r="H3496" t="str">
        <f t="shared" si="1827"/>
        <v>11.5515574587874+1.47830947992872i</v>
      </c>
      <c r="I3496" t="str">
        <f t="shared" si="1828"/>
        <v>6133.95965613407i</v>
      </c>
      <c r="J3496" t="str">
        <f t="shared" si="1822"/>
        <v>-9318.07419610375+1307.99574273858i</v>
      </c>
      <c r="K3496" t="str">
        <f t="shared" si="1829"/>
        <v>0.0906192951062552-0.645565797967181i</v>
      </c>
      <c r="L3496" t="str">
        <f t="shared" si="1830"/>
        <v>0.0233699751272886-0.137582061095516i</v>
      </c>
      <c r="M3496" t="str">
        <f t="shared" si="1831"/>
        <v>0.113989270233544-0.783147859062697i</v>
      </c>
      <c r="N3496" t="str">
        <f t="shared" si="1832"/>
        <v>-19.9680030700136i</v>
      </c>
      <c r="O3496" t="str">
        <f t="shared" si="1833"/>
        <v>0.437079642768547-0.8994228070698i</v>
      </c>
      <c r="P3496" t="str">
        <f t="shared" si="1834"/>
        <v>0.562920357231453+0.8994228070698i</v>
      </c>
      <c r="Q3496" t="str">
        <f t="shared" si="1835"/>
        <v>-0.562920357231453+19.0685802629438i</v>
      </c>
      <c r="R3496" t="str">
        <f t="shared" si="1836"/>
        <v>0.04625600023646-0.0308863477661832i</v>
      </c>
      <c r="S3496" t="str">
        <f t="shared" si="1837"/>
        <v>2.19127605706598i</v>
      </c>
      <c r="T3496" t="str">
        <f t="shared" si="1838"/>
        <v>0.0676805143502506+0.101359665813793i</v>
      </c>
      <c r="U3496" t="e">
        <f t="shared" si="1839"/>
        <v>#DIV/0!</v>
      </c>
      <c r="V3496" t="str">
        <f t="shared" si="1840"/>
        <v>0.0000833333333333333-0.000169819614908126i</v>
      </c>
      <c r="W3496" t="e">
        <f t="shared" si="1841"/>
        <v>#DIV/0!</v>
      </c>
      <c r="X3496" t="e">
        <f t="shared" si="1842"/>
        <v>#DIV/0!</v>
      </c>
      <c r="Y3496" t="str">
        <f t="shared" si="1843"/>
        <v>0.00096+6.67374810587387i</v>
      </c>
      <c r="Z3496" t="e">
        <f t="shared" si="1844"/>
        <v>#DIV/0!</v>
      </c>
      <c r="AA3496" t="e">
        <f t="shared" si="1845"/>
        <v>#DIV/0!</v>
      </c>
      <c r="AB3496" t="str">
        <f t="shared" si="1846"/>
        <v>0.0386208771711673+0.0578393831826807i</v>
      </c>
      <c r="AC3496" t="str">
        <f t="shared" si="1847"/>
        <v>1.04969915471354-0.023652788191971i</v>
      </c>
      <c r="AD3496" t="str">
        <f t="shared" si="1848"/>
        <v>0.0355327038328864+0.0559015699277585i</v>
      </c>
      <c r="AE3496" t="e">
        <f t="shared" si="1849"/>
        <v>#DIV/0!</v>
      </c>
      <c r="AF3496" t="str">
        <f t="shared" si="1850"/>
        <v>-19.1124694913223-2.22919815822567i</v>
      </c>
      <c r="AG3496" t="e">
        <f t="shared" si="1851"/>
        <v>#DIV/0!</v>
      </c>
      <c r="AH3496" t="e">
        <f t="shared" si="1852"/>
        <v>#DIV/0!</v>
      </c>
      <c r="AI3496" t="e">
        <f t="shared" si="1853"/>
        <v>#DIV/0!</v>
      </c>
      <c r="AJ3496" t="e">
        <f t="shared" si="1854"/>
        <v>#DIV/0!</v>
      </c>
      <c r="AK3496"/>
      <c r="AL3496"/>
      <c r="AM3496"/>
      <c r="AN3496"/>
    </row>
    <row r="3497" spans="1:40" x14ac:dyDescent="0.3">
      <c r="A3497"/>
      <c r="B3497">
        <f t="shared" si="1855"/>
        <v>1563000</v>
      </c>
      <c r="C3497" s="186" t="str">
        <f t="shared" si="1823"/>
        <v>-0.00020143437612679+0.00198837358451988i</v>
      </c>
      <c r="D3497" s="158" t="str">
        <f t="shared" si="1824"/>
        <v>-7.56104471268285-0.75042683371831i</v>
      </c>
      <c r="E3497" t="str">
        <f t="shared" si="1825"/>
        <v>38.7775033244742-1016.78692163077i</v>
      </c>
      <c r="F3497" t="str">
        <f t="shared" si="1826"/>
        <v>0.986021789017288+0.0998701345042994i</v>
      </c>
      <c r="G3497" t="str">
        <f t="shared" si="1821"/>
        <v>0.986021789017288+0.0998701345042994i</v>
      </c>
      <c r="H3497" t="str">
        <f t="shared" si="1827"/>
        <v>11.5518134137022+1.47739937892718i</v>
      </c>
      <c r="I3497" t="str">
        <f t="shared" si="1828"/>
        <v>6137.88664695106i</v>
      </c>
      <c r="J3497" t="str">
        <f t="shared" si="1822"/>
        <v>-9330.01024892632+1308.83312797721i</v>
      </c>
      <c r="K3497" t="str">
        <f t="shared" si="1829"/>
        <v>0.0905055893813145-0.64516863033397i</v>
      </c>
      <c r="L3497" t="str">
        <f t="shared" si="1830"/>
        <v>0.023340918010826-0.137498969288622i</v>
      </c>
      <c r="M3497" t="str">
        <f t="shared" si="1831"/>
        <v>0.113846507392141-0.782667599622592i</v>
      </c>
      <c r="N3497" t="str">
        <f t="shared" si="1832"/>
        <v>-19.9807866827345i</v>
      </c>
      <c r="O3497" t="str">
        <f t="shared" si="1833"/>
        <v>0.425546369637171-0.904936620592086i</v>
      </c>
      <c r="P3497" t="str">
        <f t="shared" si="1834"/>
        <v>0.574453630362829+0.904936620592086i</v>
      </c>
      <c r="Q3497" t="str">
        <f t="shared" si="1835"/>
        <v>-0.574453630362829+19.0758500621424i</v>
      </c>
      <c r="R3497" t="str">
        <f t="shared" si="1836"/>
        <v>0.0464898381543432-0.0315141859842264i</v>
      </c>
      <c r="S3497" t="str">
        <f t="shared" si="1837"/>
        <v>2.19267892265947i</v>
      </c>
      <c r="T3497" t="str">
        <f t="shared" si="1838"/>
        <v>0.0691004913723837+0.101937288238878i</v>
      </c>
      <c r="U3497" t="e">
        <f t="shared" si="1839"/>
        <v>#DIV/0!</v>
      </c>
      <c r="V3497" t="str">
        <f t="shared" si="1840"/>
        <v>0.0000833333333333333-0.000169710965122516i</v>
      </c>
      <c r="W3497" t="e">
        <f t="shared" si="1841"/>
        <v>#DIV/0!</v>
      </c>
      <c r="X3497" t="e">
        <f t="shared" si="1842"/>
        <v>#DIV/0!</v>
      </c>
      <c r="Y3497" t="str">
        <f t="shared" si="1843"/>
        <v>0.00096+6.67802067188275i</v>
      </c>
      <c r="Z3497" t="e">
        <f t="shared" si="1844"/>
        <v>#DIV/0!</v>
      </c>
      <c r="AA3497" t="e">
        <f t="shared" si="1845"/>
        <v>#DIV/0!</v>
      </c>
      <c r="AB3497" t="str">
        <f t="shared" si="1846"/>
        <v>0.0394311659032221+0.058168994813808i</v>
      </c>
      <c r="AC3497" t="str">
        <f t="shared" si="1847"/>
        <v>1.05001608806386-0.0242391590697314i</v>
      </c>
      <c r="AD3497" t="str">
        <f t="shared" si="1848"/>
        <v>0.0362547529929454+0.0562351188804325i</v>
      </c>
      <c r="AE3497" t="e">
        <f t="shared" si="1849"/>
        <v>#DIV/0!</v>
      </c>
      <c r="AF3497" t="str">
        <f t="shared" si="1850"/>
        <v>-19.112858126385-2.22782621264549i</v>
      </c>
      <c r="AG3497" t="e">
        <f t="shared" si="1851"/>
        <v>#DIV/0!</v>
      </c>
      <c r="AH3497" t="e">
        <f t="shared" si="1852"/>
        <v>#DIV/0!</v>
      </c>
      <c r="AI3497" t="e">
        <f t="shared" si="1853"/>
        <v>#DIV/0!</v>
      </c>
      <c r="AJ3497" t="e">
        <f t="shared" si="1854"/>
        <v>#DIV/0!</v>
      </c>
      <c r="AK3497"/>
      <c r="AL3497"/>
      <c r="AM3497"/>
      <c r="AN3497"/>
    </row>
    <row r="3498" spans="1:40" x14ac:dyDescent="0.3">
      <c r="A3498"/>
      <c r="B3498">
        <f t="shared" si="1855"/>
        <v>1564000</v>
      </c>
      <c r="C3498" s="186" t="str">
        <f t="shared" si="1823"/>
        <v>-0.000201181810884919+0.00198713757135774i</v>
      </c>
      <c r="D3498" s="158" t="str">
        <f t="shared" si="1824"/>
        <v>-7.56117714492228-0.749965545057679i</v>
      </c>
      <c r="E3498" t="str">
        <f t="shared" si="1825"/>
        <v>38.7280034803045-1016.13868869882i</v>
      </c>
      <c r="F3498" t="str">
        <f t="shared" si="1826"/>
        <v>0.98603931535289+0.099808730404968i</v>
      </c>
      <c r="G3498" t="str">
        <f t="shared" si="1821"/>
        <v>0.98603931535289+0.099808730404968i</v>
      </c>
      <c r="H3498" t="str">
        <f t="shared" si="1827"/>
        <v>11.5520688903272+1.47649037504782i</v>
      </c>
      <c r="I3498" t="str">
        <f t="shared" si="1828"/>
        <v>6141.81363776805i</v>
      </c>
      <c r="J3498" t="str">
        <f t="shared" si="1822"/>
        <v>-9341.9539408227+1309.67051321584i</v>
      </c>
      <c r="K3498" t="str">
        <f t="shared" si="1829"/>
        <v>0.0903920961479706-0.644771940963437i</v>
      </c>
      <c r="L3498" t="str">
        <f t="shared" si="1830"/>
        <v>0.023311914533793-0.137415974637582i</v>
      </c>
      <c r="M3498" t="str">
        <f t="shared" si="1831"/>
        <v>0.113704010681764-0.782187915601019i</v>
      </c>
      <c r="N3498" t="str">
        <f t="shared" si="1832"/>
        <v>-19.9935702954554i</v>
      </c>
      <c r="O3498" t="str">
        <f t="shared" si="1833"/>
        <v>0.413943554344182-0.910302550703284i</v>
      </c>
      <c r="P3498" t="str">
        <f t="shared" si="1834"/>
        <v>0.586056445655818+0.910302550703284i</v>
      </c>
      <c r="Q3498" t="str">
        <f t="shared" si="1835"/>
        <v>-0.586056445655818+19.0832677447521i</v>
      </c>
      <c r="R3498" t="str">
        <f t="shared" si="1836"/>
        <v>0.0467144156883946-0.0321451094372315i</v>
      </c>
      <c r="S3498" t="str">
        <f t="shared" si="1837"/>
        <v>2.19408178825299i</v>
      </c>
      <c r="T3498" t="str">
        <f t="shared" si="1838"/>
        <v>0.070528999197629+0.102495248710786i</v>
      </c>
      <c r="U3498" t="e">
        <f t="shared" si="1839"/>
        <v>#DIV/0!</v>
      </c>
      <c r="V3498" t="str">
        <f t="shared" si="1840"/>
        <v>0.0000833333333333333-0.000169602454275251i</v>
      </c>
      <c r="W3498" t="e">
        <f t="shared" si="1841"/>
        <v>#DIV/0!</v>
      </c>
      <c r="X3498" t="e">
        <f t="shared" si="1842"/>
        <v>#DIV/0!</v>
      </c>
      <c r="Y3498" t="str">
        <f t="shared" si="1843"/>
        <v>0.00096+6.68229323789163i</v>
      </c>
      <c r="Z3498" t="e">
        <f t="shared" si="1844"/>
        <v>#DIV/0!</v>
      </c>
      <c r="AA3498" t="e">
        <f t="shared" si="1845"/>
        <v>#DIV/0!</v>
      </c>
      <c r="AB3498" t="str">
        <f t="shared" si="1846"/>
        <v>0.0402463226109762+0.0584873866442898i</v>
      </c>
      <c r="AC3498" t="str">
        <f t="shared" si="1847"/>
        <v>1.05032429534431-0.0248299367579348i</v>
      </c>
      <c r="AD3498" t="str">
        <f t="shared" si="1848"/>
        <v>0.0369809197206875+0.0565593129717435i</v>
      </c>
      <c r="AE3498" t="e">
        <f t="shared" si="1849"/>
        <v>#DIV/0!</v>
      </c>
      <c r="AF3498" t="str">
        <f t="shared" si="1850"/>
        <v>-19.1132460352495-2.2264559201055i</v>
      </c>
      <c r="AG3498" t="e">
        <f t="shared" si="1851"/>
        <v>#DIV/0!</v>
      </c>
      <c r="AH3498" t="e">
        <f t="shared" si="1852"/>
        <v>#DIV/0!</v>
      </c>
      <c r="AI3498" t="e">
        <f t="shared" si="1853"/>
        <v>#DIV/0!</v>
      </c>
      <c r="AJ3498" t="e">
        <f t="shared" si="1854"/>
        <v>#DIV/0!</v>
      </c>
      <c r="AK3498"/>
      <c r="AL3498"/>
      <c r="AM3498"/>
      <c r="AN3498"/>
    </row>
    <row r="3499" spans="1:40" x14ac:dyDescent="0.3">
      <c r="A3499"/>
      <c r="B3499">
        <f t="shared" si="1855"/>
        <v>1565000</v>
      </c>
      <c r="C3499" s="186" t="str">
        <f t="shared" si="1823"/>
        <v>-0.000200929717267764+0.0019859030718428i</v>
      </c>
      <c r="D3499" s="158" t="str">
        <f t="shared" si="1824"/>
        <v>-7.56130932986629-0.749504811335105i</v>
      </c>
      <c r="E3499" t="str">
        <f t="shared" si="1825"/>
        <v>38.6785983104187-1015.49128057356i</v>
      </c>
      <c r="F3499" t="str">
        <f t="shared" si="1826"/>
        <v>0.986056808960943+0.0997474002025087i</v>
      </c>
      <c r="G3499" t="str">
        <f t="shared" si="1821"/>
        <v>0.986056808960943+0.0997474002025087i</v>
      </c>
      <c r="H3499" t="str">
        <f t="shared" si="1827"/>
        <v>11.5523238898454+1.47558246635236i</v>
      </c>
      <c r="I3499" t="str">
        <f t="shared" si="1828"/>
        <v>6145.74062858503i</v>
      </c>
      <c r="J3499" t="str">
        <f t="shared" si="1822"/>
        <v>-9353.90527179288+1310.50789845447i</v>
      </c>
      <c r="K3499" t="str">
        <f t="shared" si="1829"/>
        <v>0.0902788148805736-0.644375729012022i</v>
      </c>
      <c r="L3499" t="str">
        <f t="shared" si="1830"/>
        <v>0.0232829645655468-0.137333076978303i</v>
      </c>
      <c r="M3499" t="str">
        <f t="shared" si="1831"/>
        <v>0.11356177944612-0.781708805990325i</v>
      </c>
      <c r="N3499" t="str">
        <f t="shared" si="1832"/>
        <v>-20.0063539081763i</v>
      </c>
      <c r="O3499" t="str">
        <f t="shared" si="1833"/>
        <v>0.402273093004583-0.915519720510993i</v>
      </c>
      <c r="P3499" t="str">
        <f t="shared" si="1834"/>
        <v>0.597726906995417+0.915519720510993i</v>
      </c>
      <c r="Q3499" t="str">
        <f t="shared" si="1835"/>
        <v>-0.597726906995417+19.0908341876653i</v>
      </c>
      <c r="R3499" t="str">
        <f t="shared" si="1836"/>
        <v>0.0469296854339404-0.0327789784649868i</v>
      </c>
      <c r="S3499" t="str">
        <f t="shared" si="1837"/>
        <v>2.1954846538465i</v>
      </c>
      <c r="T3499" t="str">
        <f t="shared" si="1838"/>
        <v>0.0719657441886434+0.10303340418006i</v>
      </c>
      <c r="U3499" t="e">
        <f t="shared" si="1839"/>
        <v>#DIV/0!</v>
      </c>
      <c r="V3499" t="str">
        <f t="shared" si="1840"/>
        <v>0.0000833333333333333-0.000169494082099995i</v>
      </c>
      <c r="W3499" t="e">
        <f t="shared" si="1841"/>
        <v>#DIV/0!</v>
      </c>
      <c r="X3499" t="e">
        <f t="shared" si="1842"/>
        <v>#DIV/0!</v>
      </c>
      <c r="Y3499" t="str">
        <f t="shared" si="1843"/>
        <v>0.00096+6.68656580390052i</v>
      </c>
      <c r="Z3499" t="e">
        <f t="shared" si="1844"/>
        <v>#DIV/0!</v>
      </c>
      <c r="AA3499" t="e">
        <f t="shared" si="1845"/>
        <v>#DIV/0!</v>
      </c>
      <c r="AB3499" t="str">
        <f t="shared" si="1846"/>
        <v>0.0410661797346544+0.0587944770450847i</v>
      </c>
      <c r="AC3499" t="str">
        <f t="shared" si="1847"/>
        <v>1.05062370889546-0.0254249888921169i</v>
      </c>
      <c r="AD3499" t="str">
        <f t="shared" si="1848"/>
        <v>0.037711081490039+0.0568741028468683i</v>
      </c>
      <c r="AE3499" t="e">
        <f t="shared" si="1849"/>
        <v>#DIV/0!</v>
      </c>
      <c r="AF3499" t="str">
        <f t="shared" si="1850"/>
        <v>-19.1136332197117-2.22508727768747i</v>
      </c>
      <c r="AG3499" t="e">
        <f t="shared" si="1851"/>
        <v>#DIV/0!</v>
      </c>
      <c r="AH3499" t="e">
        <f t="shared" si="1852"/>
        <v>#DIV/0!</v>
      </c>
      <c r="AI3499" t="e">
        <f t="shared" si="1853"/>
        <v>#DIV/0!</v>
      </c>
      <c r="AJ3499" t="e">
        <f t="shared" si="1854"/>
        <v>#DIV/0!</v>
      </c>
      <c r="AK3499"/>
      <c r="AL3499"/>
      <c r="AM3499"/>
      <c r="AN3499"/>
    </row>
    <row r="3500" spans="1:40" x14ac:dyDescent="0.3">
      <c r="A3500"/>
      <c r="B3500">
        <f t="shared" si="1855"/>
        <v>1566000</v>
      </c>
      <c r="C3500" s="186" t="str">
        <f t="shared" si="1823"/>
        <v>-0.000200678094109588+0.00198467008323822i</v>
      </c>
      <c r="D3500" s="158" t="str">
        <f t="shared" si="1824"/>
        <v>-7.56144126812608-0.749044631572862i</v>
      </c>
      <c r="E3500" t="str">
        <f t="shared" si="1825"/>
        <v>38.6292875736532-1014.84469568407i</v>
      </c>
      <c r="F3500" t="str">
        <f t="shared" si="1826"/>
        <v>0.986074269922335+0.0996861437666549i</v>
      </c>
      <c r="G3500" t="str">
        <f t="shared" si="1821"/>
        <v>0.986074269922335+0.0996861437666549i</v>
      </c>
      <c r="H3500" t="str">
        <f t="shared" si="1827"/>
        <v>11.5525784134363+1.47467565090695i</v>
      </c>
      <c r="I3500" t="str">
        <f t="shared" si="1828"/>
        <v>6149.66761940202i</v>
      </c>
      <c r="J3500" t="str">
        <f t="shared" si="1822"/>
        <v>-9365.86424183687+1311.34528369309i</v>
      </c>
      <c r="K3500" t="str">
        <f t="shared" si="1829"/>
        <v>0.0901657450550871-0.643979993638094i</v>
      </c>
      <c r="L3500" t="str">
        <f t="shared" si="1830"/>
        <v>0.023254067975838-0.137250276147045i</v>
      </c>
      <c r="M3500" t="str">
        <f t="shared" si="1831"/>
        <v>0.113419813030925-0.781230269785139i</v>
      </c>
      <c r="N3500" t="str">
        <f t="shared" si="1832"/>
        <v>-20.0191375208972i</v>
      </c>
      <c r="O3500" t="str">
        <f t="shared" si="1833"/>
        <v>0.390536892787999-0.920587277432995i</v>
      </c>
      <c r="P3500" t="str">
        <f t="shared" si="1834"/>
        <v>0.609463107212001+0.920587277432995i</v>
      </c>
      <c r="Q3500" t="str">
        <f t="shared" si="1835"/>
        <v>-0.609463107212001+19.0985502434642i</v>
      </c>
      <c r="R3500" t="str">
        <f t="shared" si="1836"/>
        <v>0.0471356023658625-0.0334156524843349i</v>
      </c>
      <c r="S3500" t="str">
        <f t="shared" si="1837"/>
        <v>2.19688751944002i</v>
      </c>
      <c r="T3500" t="str">
        <f t="shared" si="1838"/>
        <v>0.0734104298967802+0.103551616558851i</v>
      </c>
      <c r="U3500" t="e">
        <f t="shared" si="1839"/>
        <v>#DIV/0!</v>
      </c>
      <c r="V3500" t="str">
        <f t="shared" si="1840"/>
        <v>0.0000833333333333333-0.000169385848331093i</v>
      </c>
      <c r="W3500" t="e">
        <f t="shared" si="1841"/>
        <v>#DIV/0!</v>
      </c>
      <c r="X3500" t="e">
        <f t="shared" si="1842"/>
        <v>#DIV/0!</v>
      </c>
      <c r="Y3500" t="str">
        <f t="shared" si="1843"/>
        <v>0.00096+6.6908383699094i</v>
      </c>
      <c r="Z3500" t="e">
        <f t="shared" si="1844"/>
        <v>#DIV/0!</v>
      </c>
      <c r="AA3500" t="e">
        <f t="shared" si="1845"/>
        <v>#DIV/0!</v>
      </c>
      <c r="AB3500" t="str">
        <f t="shared" si="1846"/>
        <v>0.0418905681102531+0.059090187218419i</v>
      </c>
      <c r="AC3500" t="str">
        <f t="shared" si="1847"/>
        <v>1.05091426330512-0.0260241818399503i</v>
      </c>
      <c r="AD3500" t="str">
        <f t="shared" si="1848"/>
        <v>0.0384451152263484+0.057179440784201i</v>
      </c>
      <c r="AE3500" t="e">
        <f t="shared" si="1849"/>
        <v>#DIV/0!</v>
      </c>
      <c r="AF3500" t="str">
        <f t="shared" si="1850"/>
        <v>-19.1140196815624-2.22372028247981i</v>
      </c>
      <c r="AG3500" t="e">
        <f t="shared" si="1851"/>
        <v>#DIV/0!</v>
      </c>
      <c r="AH3500" t="e">
        <f t="shared" si="1852"/>
        <v>#DIV/0!</v>
      </c>
      <c r="AI3500" t="e">
        <f t="shared" si="1853"/>
        <v>#DIV/0!</v>
      </c>
      <c r="AJ3500" t="e">
        <f t="shared" si="1854"/>
        <v>#DIV/0!</v>
      </c>
      <c r="AK3500"/>
      <c r="AL3500"/>
      <c r="AM3500"/>
      <c r="AN3500"/>
    </row>
    <row r="3501" spans="1:40" x14ac:dyDescent="0.3">
      <c r="A3501"/>
      <c r="B3501">
        <f t="shared" si="1855"/>
        <v>1567000</v>
      </c>
      <c r="C3501" s="186" t="str">
        <f t="shared" si="1823"/>
        <v>-0.000200426940248241+0.00198343860281365i</v>
      </c>
      <c r="D3501" s="158" t="str">
        <f t="shared" si="1824"/>
        <v>-7.56157296031118-0.748585004795506i</v>
      </c>
      <c r="E3501" t="str">
        <f t="shared" si="1825"/>
        <v>38.5800710296106-1014.19893246343i</v>
      </c>
      <c r="F3501" t="str">
        <f t="shared" si="1826"/>
        <v>0.986091698317731+0.0996249609674448i</v>
      </c>
      <c r="G3501" t="str">
        <f t="shared" si="1821"/>
        <v>0.986091698317731+0.0996249609674448i</v>
      </c>
      <c r="H3501" t="str">
        <f t="shared" si="1827"/>
        <v>11.5528324622758+1.47376992678225i</v>
      </c>
      <c r="I3501" t="str">
        <f t="shared" si="1828"/>
        <v>6153.59461021901i</v>
      </c>
      <c r="J3501" t="str">
        <f t="shared" si="1822"/>
        <v>-9377.83085095466+1312.18266893172i</v>
      </c>
      <c r="K3501" t="str">
        <f t="shared" si="1829"/>
        <v>0.0900528861490837-0.643584734001946i</v>
      </c>
      <c r="L3501" t="str">
        <f t="shared" si="1830"/>
        <v>0.0232252246348092-0.13716757198042i</v>
      </c>
      <c r="M3501" t="str">
        <f t="shared" si="1831"/>
        <v>0.113278110783893-0.780752305982366i</v>
      </c>
      <c r="N3501" t="str">
        <f t="shared" si="1832"/>
        <v>-20.031921133618i</v>
      </c>
      <c r="O3501" t="str">
        <f t="shared" si="1833"/>
        <v>0.378736871607093-0.925504393336559i</v>
      </c>
      <c r="P3501" t="str">
        <f t="shared" si="1834"/>
        <v>0.621263128392907+0.925504393336559i</v>
      </c>
      <c r="Q3501" t="str">
        <f t="shared" si="1835"/>
        <v>-0.621263128392907+19.1064167402814i</v>
      </c>
      <c r="R3501" t="str">
        <f t="shared" si="1836"/>
        <v>0.0473321238608847-0.0340549900371647i</v>
      </c>
      <c r="S3501" t="str">
        <f t="shared" si="1837"/>
        <v>2.19829038503353i</v>
      </c>
      <c r="T3501" t="str">
        <f t="shared" si="1838"/>
        <v>0.0748627571611118+0.104049752786599i</v>
      </c>
      <c r="U3501" t="e">
        <f t="shared" si="1839"/>
        <v>#DIV/0!</v>
      </c>
      <c r="V3501" t="str">
        <f t="shared" si="1840"/>
        <v>0.0000833333333333333-0.000169277752703569i</v>
      </c>
      <c r="W3501" t="e">
        <f t="shared" si="1841"/>
        <v>#DIV/0!</v>
      </c>
      <c r="X3501" t="e">
        <f t="shared" si="1842"/>
        <v>#DIV/0!</v>
      </c>
      <c r="Y3501" t="str">
        <f t="shared" si="1843"/>
        <v>0.00096+6.69511093591828i</v>
      </c>
      <c r="Z3501" t="e">
        <f t="shared" si="1844"/>
        <v>#DIV/0!</v>
      </c>
      <c r="AA3501" t="e">
        <f t="shared" si="1845"/>
        <v>#DIV/0!</v>
      </c>
      <c r="AB3501" t="str">
        <f t="shared" si="1846"/>
        <v>0.0427193170260462+0.0593744412352665i</v>
      </c>
      <c r="AC3501" t="str">
        <f t="shared" si="1847"/>
        <v>1.05119589543754-0.0266273807460971i</v>
      </c>
      <c r="AD3501" t="str">
        <f t="shared" si="1848"/>
        <v>0.0391828973287695+0.057475280700204i</v>
      </c>
      <c r="AE3501" t="e">
        <f t="shared" si="1849"/>
        <v>#DIV/0!</v>
      </c>
      <c r="AF3501" t="str">
        <f t="shared" si="1850"/>
        <v>-19.114405422587-2.22235493157776i</v>
      </c>
      <c r="AG3501" t="e">
        <f t="shared" si="1851"/>
        <v>#DIV/0!</v>
      </c>
      <c r="AH3501" t="e">
        <f t="shared" si="1852"/>
        <v>#DIV/0!</v>
      </c>
      <c r="AI3501" t="e">
        <f t="shared" si="1853"/>
        <v>#DIV/0!</v>
      </c>
      <c r="AJ3501" t="e">
        <f t="shared" si="1854"/>
        <v>#DIV/0!</v>
      </c>
      <c r="AK3501"/>
      <c r="AL3501"/>
      <c r="AM3501"/>
      <c r="AN3501"/>
    </row>
    <row r="3502" spans="1:40" x14ac:dyDescent="0.3">
      <c r="A3502"/>
      <c r="B3502">
        <f t="shared" si="1855"/>
        <v>1568000</v>
      </c>
      <c r="C3502" s="186" t="str">
        <f t="shared" si="1823"/>
        <v>-0.000200176254525115+0.00198220862784511i</v>
      </c>
      <c r="D3502" s="158" t="str">
        <f t="shared" si="1824"/>
        <v>-7.56170440702891-0.74812593002975i</v>
      </c>
      <c r="E3502" t="str">
        <f t="shared" si="1825"/>
        <v>38.5309484386587-1013.55398934867i</v>
      </c>
      <c r="F3502" t="str">
        <f t="shared" si="1826"/>
        <v>0.986109094227506+0.0995638516752037i</v>
      </c>
      <c r="G3502" t="str">
        <f t="shared" si="1821"/>
        <v>0.986109094227506+0.0995638516752037i</v>
      </c>
      <c r="H3502" t="str">
        <f t="shared" si="1827"/>
        <v>11.5530860375359+1.47286529205323i</v>
      </c>
      <c r="I3502" t="str">
        <f t="shared" si="1828"/>
        <v>6157.52160103599i</v>
      </c>
      <c r="J3502" t="str">
        <f t="shared" si="1822"/>
        <v>-9389.80509914626+1313.02005417035i</v>
      </c>
      <c r="K3502" t="str">
        <f t="shared" si="1829"/>
        <v>0.0899402376417353-0.643189949265791i</v>
      </c>
      <c r="L3502" t="str">
        <f t="shared" si="1830"/>
        <v>0.0231964344129934-0.137084964315389i</v>
      </c>
      <c r="M3502" t="str">
        <f t="shared" si="1831"/>
        <v>0.113136672054729-0.78027491358118i</v>
      </c>
      <c r="N3502" t="str">
        <f t="shared" si="1832"/>
        <v>-20.0447047463389i</v>
      </c>
      <c r="O3502" t="str">
        <f t="shared" si="1833"/>
        <v>0.366874957803775-0.930270264673916i</v>
      </c>
      <c r="P3502" t="str">
        <f t="shared" si="1834"/>
        <v>0.633125042196225+0.930270264673916i</v>
      </c>
      <c r="Q3502" t="str">
        <f t="shared" si="1835"/>
        <v>-0.633125042196225+19.114434481665i</v>
      </c>
      <c r="R3502" t="str">
        <f t="shared" si="1836"/>
        <v>0.047519209718701-0.0346968488390632i</v>
      </c>
      <c r="S3502" t="str">
        <f t="shared" si="1837"/>
        <v>2.19969325062705i</v>
      </c>
      <c r="T3502" t="str">
        <f t="shared" si="1838"/>
        <v>0.0763224242093143+0.104527684893358i</v>
      </c>
      <c r="U3502" t="e">
        <f t="shared" si="1839"/>
        <v>#DIV/0!</v>
      </c>
      <c r="V3502" t="str">
        <f t="shared" si="1840"/>
        <v>0.0000833333333333333-0.00016916979495312i</v>
      </c>
      <c r="W3502" t="e">
        <f t="shared" si="1841"/>
        <v>#DIV/0!</v>
      </c>
      <c r="X3502" t="e">
        <f t="shared" si="1842"/>
        <v>#DIV/0!</v>
      </c>
      <c r="Y3502" t="str">
        <f t="shared" si="1843"/>
        <v>0.00096+6.69938350192716i</v>
      </c>
      <c r="Z3502" t="e">
        <f t="shared" si="1844"/>
        <v>#DIV/0!</v>
      </c>
      <c r="AA3502" t="e">
        <f t="shared" si="1845"/>
        <v>#DIV/0!</v>
      </c>
      <c r="AB3502" t="str">
        <f t="shared" si="1846"/>
        <v>0.0435522542801529+0.0596471660714841i</v>
      </c>
      <c r="AC3502" t="str">
        <f t="shared" si="1847"/>
        <v>1.05146854446153-0.0272344495778884i</v>
      </c>
      <c r="AD3502" t="str">
        <f t="shared" si="1848"/>
        <v>0.0399243036926777+0.0577615781539499i</v>
      </c>
      <c r="AE3502" t="e">
        <f t="shared" si="1849"/>
        <v>#DIV/0!</v>
      </c>
      <c r="AF3502" t="str">
        <f t="shared" si="1850"/>
        <v>-19.1147904445648-2.22099122208298i</v>
      </c>
      <c r="AG3502" t="e">
        <f t="shared" si="1851"/>
        <v>#DIV/0!</v>
      </c>
      <c r="AH3502" t="e">
        <f t="shared" si="1852"/>
        <v>#DIV/0!</v>
      </c>
      <c r="AI3502" t="e">
        <f t="shared" si="1853"/>
        <v>#DIV/0!</v>
      </c>
      <c r="AJ3502" t="e">
        <f t="shared" si="1854"/>
        <v>#DIV/0!</v>
      </c>
      <c r="AK3502"/>
      <c r="AL3502"/>
      <c r="AM3502"/>
      <c r="AN3502"/>
    </row>
    <row r="3503" spans="1:40" x14ac:dyDescent="0.3">
      <c r="A3503"/>
      <c r="B3503">
        <f t="shared" si="1855"/>
        <v>1569000</v>
      </c>
      <c r="C3503" s="186" t="str">
        <f t="shared" si="1823"/>
        <v>-0.000199926035785174+0.00198098015561517i</v>
      </c>
      <c r="D3503" s="158" t="str">
        <f t="shared" si="1824"/>
        <v>-7.5618356088851-0.74766740630461i</v>
      </c>
      <c r="E3503" t="str">
        <f t="shared" si="1825"/>
        <v>38.4819195619261-1012.9098647808i</v>
      </c>
      <c r="F3503" t="str">
        <f t="shared" si="1826"/>
        <v>0.986126457731836+0.0995028157605643i</v>
      </c>
      <c r="G3503" t="str">
        <f t="shared" si="1821"/>
        <v>0.986126457731836+0.0995028157605643i</v>
      </c>
      <c r="H3503" t="str">
        <f t="shared" si="1827"/>
        <v>11.5533391403855+1.47196174479939i</v>
      </c>
      <c r="I3503" t="str">
        <f t="shared" si="1828"/>
        <v>6161.44859185298i</v>
      </c>
      <c r="J3503" t="str">
        <f t="shared" si="1822"/>
        <v>-9401.78698641167+1313.85743940899i</v>
      </c>
      <c r="K3503" t="str">
        <f t="shared" si="1829"/>
        <v>0.0898277990138117-0.642795638593755i</v>
      </c>
      <c r="L3503" t="str">
        <f t="shared" si="1830"/>
        <v>0.0231676971813132-0.137002452989266i</v>
      </c>
      <c r="M3503" t="str">
        <f t="shared" si="1831"/>
        <v>0.112995496195125-0.779798091583021i</v>
      </c>
      <c r="N3503" t="str">
        <f t="shared" si="1832"/>
        <v>-20.0574883590598i</v>
      </c>
      <c r="O3503" t="str">
        <f t="shared" si="1833"/>
        <v>0.354953089834647-0.934884112613342i</v>
      </c>
      <c r="P3503" t="str">
        <f t="shared" si="1834"/>
        <v>0.645046910165353+0.934884112613342i</v>
      </c>
      <c r="Q3503" t="str">
        <f t="shared" si="1835"/>
        <v>-0.645046910165353+19.1226042464465i</v>
      </c>
      <c r="R3503" t="str">
        <f t="shared" si="1836"/>
        <v>0.0476968221819085-0.0353410858285207i</v>
      </c>
      <c r="S3503" t="str">
        <f t="shared" si="1837"/>
        <v>2.20109611622056i</v>
      </c>
      <c r="T3503" t="str">
        <f t="shared" si="1838"/>
        <v>0.0777891267601744+0.104985290060661i</v>
      </c>
      <c r="U3503" t="e">
        <f t="shared" si="1839"/>
        <v>#DIV/0!</v>
      </c>
      <c r="V3503" t="str">
        <f t="shared" si="1840"/>
        <v>0.0000833333333333333-0.00016906197481612i</v>
      </c>
      <c r="W3503" t="e">
        <f t="shared" si="1841"/>
        <v>#DIV/0!</v>
      </c>
      <c r="X3503" t="e">
        <f t="shared" si="1842"/>
        <v>#DIV/0!</v>
      </c>
      <c r="Y3503" t="str">
        <f t="shared" si="1843"/>
        <v>0.00096+6.70365606793604i</v>
      </c>
      <c r="Z3503" t="e">
        <f t="shared" si="1844"/>
        <v>#DIV/0!</v>
      </c>
      <c r="AA3503" t="e">
        <f t="shared" si="1845"/>
        <v>#DIV/0!</v>
      </c>
      <c r="AB3503" t="str">
        <f t="shared" si="1846"/>
        <v>0.0443892062390323+0.0599082916425435i</v>
      </c>
      <c r="AC3503" t="str">
        <f t="shared" si="1847"/>
        <v>1.05173215187754-0.0278452511717311i</v>
      </c>
      <c r="AD3503" t="str">
        <f t="shared" si="1848"/>
        <v>0.0406692097320253+0.0580382903513203i</v>
      </c>
      <c r="AE3503" t="e">
        <f t="shared" si="1849"/>
        <v>#DIV/0!</v>
      </c>
      <c r="AF3503" t="str">
        <f t="shared" si="1850"/>
        <v>-19.1151747492706-2.219629151104i</v>
      </c>
      <c r="AG3503" t="e">
        <f t="shared" si="1851"/>
        <v>#DIV/0!</v>
      </c>
      <c r="AH3503" t="e">
        <f t="shared" si="1852"/>
        <v>#DIV/0!</v>
      </c>
      <c r="AI3503" t="e">
        <f t="shared" si="1853"/>
        <v>#DIV/0!</v>
      </c>
      <c r="AJ3503" t="e">
        <f t="shared" si="1854"/>
        <v>#DIV/0!</v>
      </c>
      <c r="AK3503"/>
      <c r="AL3503"/>
      <c r="AM3503"/>
      <c r="AN3503"/>
    </row>
    <row r="3504" spans="1:40" x14ac:dyDescent="0.3">
      <c r="A3504"/>
      <c r="B3504">
        <f t="shared" si="1855"/>
        <v>1570000</v>
      </c>
      <c r="C3504" s="186" t="str">
        <f t="shared" si="1823"/>
        <v>-0.000199676282876895+0.00197975318341281i</v>
      </c>
      <c r="D3504" s="158" t="str">
        <f t="shared" si="1824"/>
        <v>-7.56196656648337-0.74720943265123i</v>
      </c>
      <c r="E3504" t="str">
        <f t="shared" si="1825"/>
        <v>38.4329841612991-1012.26655720474i</v>
      </c>
      <c r="F3504" t="str">
        <f t="shared" si="1826"/>
        <v>0.986143788910606+0.0994418530944428i</v>
      </c>
      <c r="G3504" t="str">
        <f t="shared" si="1821"/>
        <v>0.986143788910606+0.0994418530944428i</v>
      </c>
      <c r="H3504" t="str">
        <f t="shared" si="1827"/>
        <v>11.5535917719894+1.47105928310449i</v>
      </c>
      <c r="I3504" t="str">
        <f t="shared" si="1828"/>
        <v>6165.37558266997i</v>
      </c>
      <c r="J3504" t="str">
        <f t="shared" si="1822"/>
        <v>-9413.77651275087+1314.69482464761i</v>
      </c>
      <c r="K3504" t="str">
        <f t="shared" si="1829"/>
        <v>0.0897155697476698-0.642401801151877i</v>
      </c>
      <c r="L3504" t="str">
        <f t="shared" si="1830"/>
        <v>0.0231390128110789-0.136920037839711i</v>
      </c>
      <c r="M3504" t="str">
        <f t="shared" si="1831"/>
        <v>0.112854582558749-0.779321838991588i</v>
      </c>
      <c r="N3504" t="str">
        <f t="shared" si="1832"/>
        <v>-20.0702719717807i</v>
      </c>
      <c r="O3504" t="str">
        <f t="shared" si="1833"/>
        <v>0.342973215953828-0.939345183166598i</v>
      </c>
      <c r="P3504" t="str">
        <f t="shared" si="1834"/>
        <v>0.657026784046172+0.939345183166598i</v>
      </c>
      <c r="Q3504" t="str">
        <f t="shared" si="1835"/>
        <v>-0.657026784046172+19.1309267886141i</v>
      </c>
      <c r="R3504" t="str">
        <f t="shared" si="1836"/>
        <v>0.047864925954752-0.0359875572167566i</v>
      </c>
      <c r="S3504" t="str">
        <f t="shared" si="1837"/>
        <v>2.20249898181406i</v>
      </c>
      <c r="T3504" t="str">
        <f t="shared" si="1838"/>
        <v>0.0792625581278816+0.105422450679947i</v>
      </c>
      <c r="U3504" t="e">
        <f t="shared" si="1839"/>
        <v>#DIV/0!</v>
      </c>
      <c r="V3504" t="str">
        <f t="shared" si="1840"/>
        <v>0.0000833333333333333-0.000168954292029613i</v>
      </c>
      <c r="W3504" t="e">
        <f t="shared" si="1841"/>
        <v>#DIV/0!</v>
      </c>
      <c r="X3504" t="e">
        <f t="shared" si="1842"/>
        <v>#DIV/0!</v>
      </c>
      <c r="Y3504" t="str">
        <f t="shared" si="1843"/>
        <v>0.00096+6.70792863394493i</v>
      </c>
      <c r="Z3504" t="e">
        <f t="shared" si="1844"/>
        <v>#DIV/0!</v>
      </c>
      <c r="AA3504" t="e">
        <f t="shared" si="1845"/>
        <v>#DIV/0!</v>
      </c>
      <c r="AB3504" t="str">
        <f t="shared" si="1846"/>
        <v>0.0452299978969957+0.0601577508368714i</v>
      </c>
      <c r="AC3504" t="str">
        <f t="shared" si="1847"/>
        <v>1.05198666154359-0.028459647280304i</v>
      </c>
      <c r="AD3504" t="str">
        <f t="shared" si="1848"/>
        <v>0.0414174904017514+0.0583053761489153i</v>
      </c>
      <c r="AE3504" t="e">
        <f t="shared" si="1849"/>
        <v>#DIV/0!</v>
      </c>
      <c r="AF3504" t="str">
        <f t="shared" si="1850"/>
        <v>-19.1155583384728-2.21826871575572i</v>
      </c>
      <c r="AG3504" t="e">
        <f t="shared" si="1851"/>
        <v>#DIV/0!</v>
      </c>
      <c r="AH3504" t="e">
        <f t="shared" si="1852"/>
        <v>#DIV/0!</v>
      </c>
      <c r="AI3504" t="e">
        <f t="shared" si="1853"/>
        <v>#DIV/0!</v>
      </c>
      <c r="AJ3504" t="e">
        <f t="shared" si="1854"/>
        <v>#DIV/0!</v>
      </c>
      <c r="AK3504"/>
      <c r="AL3504"/>
      <c r="AM3504"/>
      <c r="AN3504"/>
    </row>
    <row r="3505" spans="1:40" x14ac:dyDescent="0.3">
      <c r="A3505"/>
      <c r="B3505">
        <f t="shared" si="1855"/>
        <v>1571000</v>
      </c>
      <c r="C3505" s="186" t="str">
        <f t="shared" si="1823"/>
        <v>-0.000199426994652301+0.0019785277085334i</v>
      </c>
      <c r="D3505" s="158" t="str">
        <f t="shared" si="1824"/>
        <v>-7.56209728042578-0.746752008103045i</v>
      </c>
      <c r="E3505" t="str">
        <f t="shared" si="1825"/>
        <v>38.3841419994203-1011.62406506938i</v>
      </c>
      <c r="F3505" t="str">
        <f t="shared" si="1826"/>
        <v>0.986161087843493+0.099380963548061i</v>
      </c>
      <c r="G3505" t="str">
        <f t="shared" si="1821"/>
        <v>0.986161087843493+0.099380963548061i</v>
      </c>
      <c r="H3505" t="str">
        <f t="shared" si="1827"/>
        <v>11.5538439335092+1.4701579050568i</v>
      </c>
      <c r="I3505" t="str">
        <f t="shared" si="1828"/>
        <v>6169.30257348696i</v>
      </c>
      <c r="J3505" t="str">
        <f t="shared" si="1822"/>
        <v>-9425.7736781639+1315.53220988624i</v>
      </c>
      <c r="K3505" t="str">
        <f t="shared" si="1829"/>
        <v>0.0896035493272536-0.642008436108092i</v>
      </c>
      <c r="L3505" t="str">
        <f t="shared" si="1830"/>
        <v>0.023110381173987-0.136837718704733i</v>
      </c>
      <c r="M3505" t="str">
        <f t="shared" si="1831"/>
        <v>0.112713930501241-0.778846154812825i</v>
      </c>
      <c r="N3505" t="str">
        <f t="shared" si="1832"/>
        <v>-20.0830555845015i</v>
      </c>
      <c r="O3505" t="str">
        <f t="shared" si="1833"/>
        <v>0.33093729389477-0.943652747312064i</v>
      </c>
      <c r="P3505" t="str">
        <f t="shared" si="1834"/>
        <v>0.66906270610523+0.943652747312064i</v>
      </c>
      <c r="Q3505" t="str">
        <f t="shared" si="1835"/>
        <v>-0.66906270610523+19.1394028371894i</v>
      </c>
      <c r="R3505" t="str">
        <f t="shared" si="1836"/>
        <v>0.0480234882206377-0.036636118538049i</v>
      </c>
      <c r="S3505" t="str">
        <f t="shared" si="1837"/>
        <v>2.20390184740757i</v>
      </c>
      <c r="T3505" t="str">
        <f t="shared" si="1838"/>
        <v>0.0807424093278489+0.105839054408419i</v>
      </c>
      <c r="U3505" t="e">
        <f t="shared" si="1839"/>
        <v>#DIV/0!</v>
      </c>
      <c r="V3505" t="str">
        <f t="shared" si="1840"/>
        <v>0.0000833333333333333-0.000168846746331313i</v>
      </c>
      <c r="W3505" t="e">
        <f t="shared" si="1841"/>
        <v>#DIV/0!</v>
      </c>
      <c r="X3505" t="e">
        <f t="shared" si="1842"/>
        <v>#DIV/0!</v>
      </c>
      <c r="Y3505" t="str">
        <f t="shared" si="1843"/>
        <v>0.00096+6.71220119995381i</v>
      </c>
      <c r="Z3505" t="e">
        <f t="shared" si="1844"/>
        <v>#DIV/0!</v>
      </c>
      <c r="AA3505" t="e">
        <f t="shared" si="1845"/>
        <v>#DIV/0!</v>
      </c>
      <c r="AB3505" t="str">
        <f t="shared" si="1846"/>
        <v>0.0460744529365921+0.0603954795477247i</v>
      </c>
      <c r="AC3505" t="str">
        <f t="shared" si="1847"/>
        <v>1.0522320197-0.0290774986204379i</v>
      </c>
      <c r="AD3505" t="str">
        <f t="shared" si="1848"/>
        <v>0.0421690202201488+0.058562796057632i</v>
      </c>
      <c r="AE3505" t="e">
        <f t="shared" si="1849"/>
        <v>#DIV/0!</v>
      </c>
      <c r="AF3505" t="str">
        <f t="shared" si="1850"/>
        <v>-19.115941213935-2.21690991315984i</v>
      </c>
      <c r="AG3505" t="e">
        <f t="shared" si="1851"/>
        <v>#DIV/0!</v>
      </c>
      <c r="AH3505" t="e">
        <f t="shared" si="1852"/>
        <v>#DIV/0!</v>
      </c>
      <c r="AI3505" t="e">
        <f t="shared" si="1853"/>
        <v>#DIV/0!</v>
      </c>
      <c r="AJ3505" t="e">
        <f t="shared" si="1854"/>
        <v>#DIV/0!</v>
      </c>
      <c r="AK3505"/>
      <c r="AL3505"/>
      <c r="AM3505"/>
      <c r="AN3505"/>
    </row>
    <row r="3506" spans="1:40" x14ac:dyDescent="0.3">
      <c r="A3506"/>
      <c r="B3506">
        <f t="shared" si="1855"/>
        <v>1572000</v>
      </c>
      <c r="C3506" s="186" t="str">
        <f t="shared" si="1823"/>
        <v>-0.000199178169966905+0.0019773037282787i</v>
      </c>
      <c r="D3506" s="158" t="str">
        <f t="shared" si="1824"/>
        <v>-7.56222775131236-0.746295131695629i</v>
      </c>
      <c r="E3506" t="str">
        <f t="shared" si="1825"/>
        <v>38.3353928396846-1010.98238682749i</v>
      </c>
      <c r="F3506" t="str">
        <f t="shared" si="1826"/>
        <v>0.986178354609906+0.0993201469929259i</v>
      </c>
      <c r="G3506" t="str">
        <f t="shared" si="1821"/>
        <v>0.986178354609906+0.0993201469929259i</v>
      </c>
      <c r="H3506" t="str">
        <f t="shared" si="1827"/>
        <v>11.5540956261026+1.46925760874887i</v>
      </c>
      <c r="I3506" t="str">
        <f t="shared" si="1828"/>
        <v>6173.22956430394i</v>
      </c>
      <c r="J3506" t="str">
        <f t="shared" si="1822"/>
        <v>-9437.77848265072+1316.36959512487i</v>
      </c>
      <c r="K3506" t="str">
        <f t="shared" si="1829"/>
        <v>0.0894917372380845-0.64161554263224i</v>
      </c>
      <c r="L3506" t="str">
        <f t="shared" si="1830"/>
        <v>0.0230818021421194-0.136755495422688i</v>
      </c>
      <c r="M3506" t="str">
        <f t="shared" si="1831"/>
        <v>0.112573539380204-0.778371038054928i</v>
      </c>
      <c r="N3506" t="str">
        <f t="shared" si="1832"/>
        <v>-20.0958391972224i</v>
      </c>
      <c r="O3506" t="str">
        <f t="shared" si="1833"/>
        <v>0.318847290549968-0.947806101114012i</v>
      </c>
      <c r="P3506" t="str">
        <f t="shared" si="1834"/>
        <v>0.681152709450032+0.947806101114012i</v>
      </c>
      <c r="Q3506" t="str">
        <f t="shared" si="1835"/>
        <v>-0.681152709450032+19.1480330961084i</v>
      </c>
      <c r="R3506" t="str">
        <f t="shared" si="1836"/>
        <v>0.0481724786584176-0.0372866247005935i</v>
      </c>
      <c r="S3506" t="str">
        <f t="shared" si="1837"/>
        <v>2.20530471300109i</v>
      </c>
      <c r="T3506" t="str">
        <f t="shared" si="1838"/>
        <v>0.0822283691841217+0.106234994222353i</v>
      </c>
      <c r="U3506" t="e">
        <f t="shared" si="1839"/>
        <v>#DIV/0!</v>
      </c>
      <c r="V3506" t="str">
        <f t="shared" si="1840"/>
        <v>0.0000833333333333333-0.000168739337459601i</v>
      </c>
      <c r="W3506" t="e">
        <f t="shared" si="1841"/>
        <v>#DIV/0!</v>
      </c>
      <c r="X3506" t="e">
        <f t="shared" si="1842"/>
        <v>#DIV/0!</v>
      </c>
      <c r="Y3506" t="str">
        <f t="shared" si="1843"/>
        <v>0.00096+6.71647376596269i</v>
      </c>
      <c r="Z3506" t="e">
        <f t="shared" si="1844"/>
        <v>#DIV/0!</v>
      </c>
      <c r="AA3506" t="e">
        <f t="shared" si="1845"/>
        <v>#DIV/0!</v>
      </c>
      <c r="AB3506" t="str">
        <f t="shared" si="1846"/>
        <v>0.0469223937898989+0.0606214167036095i</v>
      </c>
      <c r="AC3506" t="str">
        <f t="shared" si="1847"/>
        <v>1.05246817499307-0.0296986649216982i</v>
      </c>
      <c r="AD3506" t="str">
        <f t="shared" si="1848"/>
        <v>0.0429236732912429+0.0588105122459424i</v>
      </c>
      <c r="AE3506" t="e">
        <f t="shared" si="1849"/>
        <v>#DIV/0!</v>
      </c>
      <c r="AF3506" t="str">
        <f t="shared" si="1850"/>
        <v>-19.116323377415-2.2155527404445i</v>
      </c>
      <c r="AG3506" t="e">
        <f t="shared" si="1851"/>
        <v>#DIV/0!</v>
      </c>
      <c r="AH3506" t="e">
        <f t="shared" si="1852"/>
        <v>#DIV/0!</v>
      </c>
      <c r="AI3506" t="e">
        <f t="shared" si="1853"/>
        <v>#DIV/0!</v>
      </c>
      <c r="AJ3506" t="e">
        <f t="shared" si="1854"/>
        <v>#DIV/0!</v>
      </c>
      <c r="AK3506"/>
      <c r="AL3506"/>
      <c r="AM3506"/>
      <c r="AN3506"/>
    </row>
    <row r="3507" spans="1:40" x14ac:dyDescent="0.3">
      <c r="A3507"/>
      <c r="B3507">
        <f t="shared" si="1855"/>
        <v>1573000</v>
      </c>
      <c r="C3507" s="186" t="str">
        <f t="shared" si="1823"/>
        <v>-0.000198929807679735+0.00197608123995688i</v>
      </c>
      <c r="D3507" s="158" t="str">
        <f t="shared" si="1824"/>
        <v>-7.56235797974155-0.745838802466819i</v>
      </c>
      <c r="E3507" t="str">
        <f t="shared" si="1825"/>
        <v>38.286736446236-1010.34152093577i</v>
      </c>
      <c r="F3507" t="str">
        <f t="shared" si="1826"/>
        <v>0.986195589289043+0.0992594033008463i</v>
      </c>
      <c r="G3507" t="str">
        <f t="shared" si="1821"/>
        <v>0.986195589289043+0.0992594033008463i</v>
      </c>
      <c r="H3507" t="str">
        <f t="shared" si="1827"/>
        <v>11.5543468509245+1.4683583922777i</v>
      </c>
      <c r="I3507" t="str">
        <f t="shared" si="1828"/>
        <v>6177.15655512093i</v>
      </c>
      <c r="J3507" t="str">
        <f t="shared" si="1822"/>
        <v>-9449.79092621135+1317.2069803635i</v>
      </c>
      <c r="K3507" t="str">
        <f t="shared" si="1829"/>
        <v>0.0893801329672561-0.641223119896052i</v>
      </c>
      <c r="L3507" t="str">
        <f t="shared" si="1830"/>
        <v>0.0230532755879415-0.13667336783228i</v>
      </c>
      <c r="M3507" t="str">
        <f t="shared" si="1831"/>
        <v>0.112433408555198-0.777896487728332i</v>
      </c>
      <c r="N3507" t="str">
        <f t="shared" si="1832"/>
        <v>-20.1086228099433i</v>
      </c>
      <c r="O3507" t="str">
        <f t="shared" si="1833"/>
        <v>0.306705181650071-0.95180456583744i</v>
      </c>
      <c r="P3507" t="str">
        <f t="shared" si="1834"/>
        <v>0.693294818349929+0.95180456583744i</v>
      </c>
      <c r="Q3507" t="str">
        <f t="shared" si="1835"/>
        <v>-0.693294818349929+19.1568182441059i</v>
      </c>
      <c r="R3507" t="str">
        <f t="shared" si="1836"/>
        <v>0.0483118694574066-0.0379389300377772i</v>
      </c>
      <c r="S3507" t="str">
        <f t="shared" si="1837"/>
        <v>2.2067075785946i</v>
      </c>
      <c r="T3507" t="str">
        <f t="shared" si="1838"/>
        <v>0.0837201244381333+0.106610168467732i</v>
      </c>
      <c r="U3507" t="e">
        <f t="shared" si="1839"/>
        <v>#DIV/0!</v>
      </c>
      <c r="V3507" t="str">
        <f t="shared" si="1840"/>
        <v>0.0000833333333333333-0.000168632065153523i</v>
      </c>
      <c r="W3507" t="e">
        <f t="shared" si="1841"/>
        <v>#DIV/0!</v>
      </c>
      <c r="X3507" t="e">
        <f t="shared" si="1842"/>
        <v>#DIV/0!</v>
      </c>
      <c r="Y3507" t="str">
        <f t="shared" si="1843"/>
        <v>0.00096+6.72074633197157i</v>
      </c>
      <c r="Z3507" t="e">
        <f t="shared" si="1844"/>
        <v>#DIV/0!</v>
      </c>
      <c r="AA3507" t="e">
        <f t="shared" si="1845"/>
        <v>#DIV/0!</v>
      </c>
      <c r="AB3507" t="str">
        <f t="shared" si="1846"/>
        <v>0.0477736417005823+0.0608355042971757i</v>
      </c>
      <c r="AC3507" t="str">
        <f t="shared" si="1847"/>
        <v>1.05269507849745-0.0303230049755689i</v>
      </c>
      <c r="AD3507" t="str">
        <f t="shared" si="1848"/>
        <v>0.0436813233271037+0.0590484885428421i</v>
      </c>
      <c r="AE3507" t="e">
        <f t="shared" si="1849"/>
        <v>#DIV/0!</v>
      </c>
      <c r="AF3507" t="str">
        <f t="shared" si="1850"/>
        <v>-19.116704830666-2.21419719474452i</v>
      </c>
      <c r="AG3507" t="e">
        <f t="shared" si="1851"/>
        <v>#DIV/0!</v>
      </c>
      <c r="AH3507" t="e">
        <f t="shared" si="1852"/>
        <v>#DIV/0!</v>
      </c>
      <c r="AI3507" t="e">
        <f t="shared" si="1853"/>
        <v>#DIV/0!</v>
      </c>
      <c r="AJ3507" t="e">
        <f t="shared" si="1854"/>
        <v>#DIV/0!</v>
      </c>
      <c r="AK3507"/>
      <c r="AL3507"/>
      <c r="AM3507"/>
      <c r="AN3507"/>
    </row>
    <row r="3508" spans="1:40" x14ac:dyDescent="0.3">
      <c r="A3508"/>
      <c r="B3508">
        <f t="shared" si="1855"/>
        <v>1574000</v>
      </c>
      <c r="C3508" s="186" t="str">
        <f t="shared" si="1823"/>
        <v>-0.000198681906653276+0.00197486024088238i</v>
      </c>
      <c r="D3508" s="158" t="str">
        <f t="shared" si="1824"/>
        <v>-7.56248796630941-0.745383019456527i</v>
      </c>
      <c r="E3508" t="str">
        <f t="shared" si="1825"/>
        <v>38.238172583966-1009.7014658548i</v>
      </c>
      <c r="F3508" t="str">
        <f t="shared" si="1826"/>
        <v>0.986212791959791+0.0991987323439076i</v>
      </c>
      <c r="G3508" t="str">
        <f t="shared" si="1821"/>
        <v>0.986212791959791+0.0991987323439076i</v>
      </c>
      <c r="H3508" t="str">
        <f t="shared" si="1827"/>
        <v>11.5545976091249+1.46746025374447i</v>
      </c>
      <c r="I3508" t="str">
        <f t="shared" si="1828"/>
        <v>6181.08354593792i</v>
      </c>
      <c r="J3508" t="str">
        <f t="shared" si="1822"/>
        <v>-9461.81100884579+1318.04436560212i</v>
      </c>
      <c r="K3508" t="str">
        <f t="shared" si="1829"/>
        <v>0.0892687360034286-0.640831167073145i</v>
      </c>
      <c r="L3508" t="str">
        <f t="shared" si="1830"/>
        <v>0.023024801384301-0.136591335772555i</v>
      </c>
      <c r="M3508" t="str">
        <f t="shared" si="1831"/>
        <v>0.11229353738773-0.7774225028457i</v>
      </c>
      <c r="N3508" t="str">
        <f t="shared" si="1832"/>
        <v>-20.1214064226642i</v>
      </c>
      <c r="O3508" t="str">
        <f t="shared" si="1833"/>
        <v>0.294512951440645-0.955647488059127i</v>
      </c>
      <c r="P3508" t="str">
        <f t="shared" si="1834"/>
        <v>0.705487048559355+0.955647488059127i</v>
      </c>
      <c r="Q3508" t="str">
        <f t="shared" si="1835"/>
        <v>-0.705487048559355+19.1657589346051i</v>
      </c>
      <c r="R3508" t="str">
        <f t="shared" si="1836"/>
        <v>0.0484416353311412-0.0385928883599282i</v>
      </c>
      <c r="S3508" t="str">
        <f t="shared" si="1837"/>
        <v>2.20811044418812i</v>
      </c>
      <c r="T3508" t="str">
        <f t="shared" si="1838"/>
        <v>0.0852173598589436+0.106964480908245i</v>
      </c>
      <c r="U3508" t="e">
        <f t="shared" si="1839"/>
        <v>#DIV/0!</v>
      </c>
      <c r="V3508" t="str">
        <f t="shared" si="1840"/>
        <v>0.0000833333333333333-0.000168524929152791i</v>
      </c>
      <c r="W3508" t="e">
        <f t="shared" si="1841"/>
        <v>#DIV/0!</v>
      </c>
      <c r="X3508" t="e">
        <f t="shared" si="1842"/>
        <v>#DIV/0!</v>
      </c>
      <c r="Y3508" t="str">
        <f t="shared" si="1843"/>
        <v>0.00096+6.72501889798045i</v>
      </c>
      <c r="Z3508" t="e">
        <f t="shared" si="1844"/>
        <v>#DIV/0!</v>
      </c>
      <c r="AA3508" t="e">
        <f t="shared" si="1845"/>
        <v>#DIV/0!</v>
      </c>
      <c r="AB3508" t="str">
        <f t="shared" si="1846"/>
        <v>0.0486280167868027+0.0610376874126062i</v>
      </c>
      <c r="AC3508" t="str">
        <f t="shared" si="1847"/>
        <v>1.05291268373736-0.0309503766852908i</v>
      </c>
      <c r="AD3508" t="str">
        <f t="shared" si="1848"/>
        <v>0.0444418436701858+0.0592766904405111i</v>
      </c>
      <c r="AE3508" t="e">
        <f t="shared" si="1849"/>
        <v>#DIV/0!</v>
      </c>
      <c r="AF3508" t="str">
        <f t="shared" si="1850"/>
        <v>-19.1170855754343-2.212843273201i</v>
      </c>
      <c r="AG3508" t="e">
        <f t="shared" si="1851"/>
        <v>#DIV/0!</v>
      </c>
      <c r="AH3508" t="e">
        <f t="shared" si="1852"/>
        <v>#DIV/0!</v>
      </c>
      <c r="AI3508" t="e">
        <f t="shared" si="1853"/>
        <v>#DIV/0!</v>
      </c>
      <c r="AJ3508" t="e">
        <f t="shared" si="1854"/>
        <v>#DIV/0!</v>
      </c>
      <c r="AK3508"/>
      <c r="AL3508"/>
      <c r="AM3508"/>
      <c r="AN3508"/>
    </row>
    <row r="3509" spans="1:40" x14ac:dyDescent="0.3">
      <c r="A3509"/>
      <c r="B3509">
        <f t="shared" si="1855"/>
        <v>1575000</v>
      </c>
      <c r="C3509" s="186" t="str">
        <f t="shared" si="1823"/>
        <v>-0.000198434465753528+0.00197364072837615i</v>
      </c>
      <c r="D3509" s="158" t="str">
        <f t="shared" si="1824"/>
        <v>-7.56261771161098-0.744927781707014i</v>
      </c>
      <c r="E3509" t="str">
        <f t="shared" si="1825"/>
        <v>38.18970101851-1009.06222004906i</v>
      </c>
      <c r="F3509" t="str">
        <f t="shared" si="1826"/>
        <v>0.986229962700895+0.0991381339945084i</v>
      </c>
      <c r="G3509" t="str">
        <f t="shared" si="1821"/>
        <v>0.986229962700895+0.0991381339945084i</v>
      </c>
      <c r="H3509" t="str">
        <f t="shared" si="1827"/>
        <v>11.554847901852+1.46656319125494i</v>
      </c>
      <c r="I3509" t="str">
        <f t="shared" si="1828"/>
        <v>6185.01053675491i</v>
      </c>
      <c r="J3509" t="str">
        <f t="shared" si="1822"/>
        <v>-9473.83873055403+1318.88175084076i</v>
      </c>
      <c r="K3509" t="str">
        <f t="shared" si="1829"/>
        <v>0.0891575458368261-0.640439683339021i</v>
      </c>
      <c r="L3509" t="str">
        <f t="shared" si="1830"/>
        <v>0.0229963794044268-0.136509399082908i</v>
      </c>
      <c r="M3509" t="str">
        <f t="shared" si="1831"/>
        <v>0.112153925241253-0.776949082421929i</v>
      </c>
      <c r="N3509" t="str">
        <f t="shared" si="1832"/>
        <v>-20.1341900353851i</v>
      </c>
      <c r="O3509" t="str">
        <f t="shared" si="1833"/>
        <v>0.282272592358022-0.959334239774377i</v>
      </c>
      <c r="P3509" t="str">
        <f t="shared" si="1834"/>
        <v>0.717727407641978+0.959334239774377i</v>
      </c>
      <c r="Q3509" t="str">
        <f t="shared" si="1835"/>
        <v>-0.717727407641978+19.1748557956107i</v>
      </c>
      <c r="R3509" t="str">
        <f t="shared" si="1836"/>
        <v>0.0485617535298496-0.0392483530064293i</v>
      </c>
      <c r="S3509" t="str">
        <f t="shared" si="1837"/>
        <v>2.20951330978163i</v>
      </c>
      <c r="T3509" t="str">
        <f t="shared" si="1838"/>
        <v>0.0867197583547134+0.107297840770538i</v>
      </c>
      <c r="U3509" t="e">
        <f t="shared" si="1839"/>
        <v>#DIV/0!</v>
      </c>
      <c r="V3509" t="str">
        <f t="shared" si="1840"/>
        <v>0.0000833333333333333-0.000168417929197773i</v>
      </c>
      <c r="W3509" t="e">
        <f t="shared" si="1841"/>
        <v>#DIV/0!</v>
      </c>
      <c r="X3509" t="e">
        <f t="shared" si="1842"/>
        <v>#DIV/0!</v>
      </c>
      <c r="Y3509" t="str">
        <f t="shared" si="1843"/>
        <v>0.00096+6.72929146398934i</v>
      </c>
      <c r="Z3509" t="e">
        <f t="shared" si="1844"/>
        <v>#DIV/0!</v>
      </c>
      <c r="AA3509" t="e">
        <f t="shared" si="1845"/>
        <v>#DIV/0!</v>
      </c>
      <c r="AB3509" t="str">
        <f t="shared" si="1846"/>
        <v>0.0494853381048263+0.0612279142514388i</v>
      </c>
      <c r="AC3509" t="str">
        <f t="shared" si="1847"/>
        <v>1.05312094670661-0.03158063711625i</v>
      </c>
      <c r="AD3509" t="str">
        <f t="shared" si="1848"/>
        <v>0.0452051073156095+0.0594950850966498i</v>
      </c>
      <c r="AE3509" t="e">
        <f t="shared" si="1849"/>
        <v>#DIV/0!</v>
      </c>
      <c r="AF3509" t="str">
        <f t="shared" si="1850"/>
        <v>-19.117465613463-2.21149097296195i</v>
      </c>
      <c r="AG3509" t="e">
        <f t="shared" si="1851"/>
        <v>#DIV/0!</v>
      </c>
      <c r="AH3509" t="e">
        <f t="shared" si="1852"/>
        <v>#DIV/0!</v>
      </c>
      <c r="AI3509" t="e">
        <f t="shared" si="1853"/>
        <v>#DIV/0!</v>
      </c>
      <c r="AJ3509" t="e">
        <f t="shared" si="1854"/>
        <v>#DIV/0!</v>
      </c>
      <c r="AK3509"/>
      <c r="AL3509"/>
      <c r="AM3509"/>
      <c r="AN3509"/>
    </row>
    <row r="3510" spans="1:40" x14ac:dyDescent="0.3">
      <c r="A3510"/>
      <c r="B3510">
        <f t="shared" si="1855"/>
        <v>1576000</v>
      </c>
      <c r="C3510" s="186" t="str">
        <f t="shared" si="1823"/>
        <v>-0.000198187483849914+0.00197242269976528i</v>
      </c>
      <c r="D3510" s="158" t="str">
        <f t="shared" si="1824"/>
        <v>-7.56274721623888-0.744473088262598i</v>
      </c>
      <c r="E3510" t="str">
        <f t="shared" si="1825"/>
        <v>38.1413215162447-1008.42378198688i</v>
      </c>
      <c r="F3510" t="str">
        <f t="shared" si="1826"/>
        <v>0.986247101590786+0.0990776081253215i</v>
      </c>
      <c r="G3510" t="str">
        <f t="shared" si="1821"/>
        <v>0.986247101590786+0.0990776081253215i</v>
      </c>
      <c r="H3510" t="str">
        <f t="shared" si="1827"/>
        <v>11.5550977302492+1.46566720291902i</v>
      </c>
      <c r="I3510" t="str">
        <f t="shared" si="1828"/>
        <v>6188.93752757189i</v>
      </c>
      <c r="J3510" t="str">
        <f t="shared" si="1822"/>
        <v>-9485.87409133609+1319.71913607939i</v>
      </c>
      <c r="K3510" t="str">
        <f t="shared" si="1829"/>
        <v>0.0890465619592237-0.640048667871056i</v>
      </c>
      <c r="L3510" t="str">
        <f t="shared" si="1830"/>
        <v>0.0229680095219274-0.136427557603074i</v>
      </c>
      <c r="M3510" t="str">
        <f t="shared" si="1831"/>
        <v>0.112014571481151-0.77647622547413i</v>
      </c>
      <c r="N3510" t="str">
        <f t="shared" si="1832"/>
        <v>-20.1469736481059i</v>
      </c>
      <c r="O3510" t="str">
        <f t="shared" si="1833"/>
        <v>0.269986104703763-0.962864218499622i</v>
      </c>
      <c r="P3510" t="str">
        <f t="shared" si="1834"/>
        <v>0.730013895296237+0.962864218499622i</v>
      </c>
      <c r="Q3510" t="str">
        <f t="shared" si="1835"/>
        <v>-0.730013895296237+19.1841094296063i</v>
      </c>
      <c r="R3510" t="str">
        <f t="shared" si="1836"/>
        <v>0.0486722038516256-0.0399051768981869i</v>
      </c>
      <c r="S3510" t="str">
        <f t="shared" si="1837"/>
        <v>2.21091617537514i</v>
      </c>
      <c r="T3510" t="str">
        <f t="shared" si="1838"/>
        <v>0.0882270010854078+0.107610162786715i</v>
      </c>
      <c r="U3510" t="e">
        <f t="shared" si="1839"/>
        <v>#DIV/0!</v>
      </c>
      <c r="V3510" t="str">
        <f t="shared" si="1840"/>
        <v>0.0000833333333333333-0.0001683110650295i</v>
      </c>
      <c r="W3510" t="e">
        <f t="shared" si="1841"/>
        <v>#DIV/0!</v>
      </c>
      <c r="X3510" t="e">
        <f t="shared" si="1842"/>
        <v>#DIV/0!</v>
      </c>
      <c r="Y3510" t="str">
        <f t="shared" si="1843"/>
        <v>0.00096+6.73356402999822i</v>
      </c>
      <c r="Z3510" t="e">
        <f t="shared" si="1844"/>
        <v>#DIV/0!</v>
      </c>
      <c r="AA3510" t="e">
        <f t="shared" si="1845"/>
        <v>#DIV/0!</v>
      </c>
      <c r="AB3510" t="str">
        <f t="shared" si="1846"/>
        <v>0.0503454237133374+0.0614061361568191i</v>
      </c>
      <c r="AC3510" t="str">
        <f t="shared" si="1847"/>
        <v>1.05331982588728-0.0322136425469087i</v>
      </c>
      <c r="AD3510" t="str">
        <f t="shared" si="1848"/>
        <v>0.0459709869334176+0.0597036413365209i</v>
      </c>
      <c r="AE3510" t="e">
        <f t="shared" si="1849"/>
        <v>#DIV/0!</v>
      </c>
      <c r="AF3510" t="str">
        <f t="shared" si="1850"/>
        <v>-19.1178449464881-2.21014029118162i</v>
      </c>
      <c r="AG3510" t="e">
        <f t="shared" si="1851"/>
        <v>#DIV/0!</v>
      </c>
      <c r="AH3510" t="e">
        <f t="shared" si="1852"/>
        <v>#DIV/0!</v>
      </c>
      <c r="AI3510" t="e">
        <f t="shared" si="1853"/>
        <v>#DIV/0!</v>
      </c>
      <c r="AJ3510" t="e">
        <f t="shared" si="1854"/>
        <v>#DIV/0!</v>
      </c>
      <c r="AK3510"/>
      <c r="AL3510"/>
      <c r="AM3510"/>
      <c r="AN3510"/>
    </row>
    <row r="3511" spans="1:40" x14ac:dyDescent="0.3">
      <c r="A3511"/>
      <c r="B3511">
        <f t="shared" si="1855"/>
        <v>1577000</v>
      </c>
      <c r="C3511" s="186" t="str">
        <f t="shared" si="1823"/>
        <v>-0.000197940959815314+0.0019712061523832i</v>
      </c>
      <c r="D3511" s="158" t="str">
        <f t="shared" si="1824"/>
        <v>-7.56287648078405-0.744018938169796i</v>
      </c>
      <c r="E3511" t="str">
        <f t="shared" si="1825"/>
        <v>38.0930338442843-1007.78615014046i</v>
      </c>
      <c r="F3511" t="str">
        <f t="shared" si="1826"/>
        <v>0.98626420870767+0.0990171546093131i</v>
      </c>
      <c r="G3511" t="str">
        <f t="shared" si="1821"/>
        <v>0.98626420870767+0.0990171546093131i</v>
      </c>
      <c r="H3511" t="str">
        <f t="shared" si="1827"/>
        <v>11.5553470954569+1.46477228685093i</v>
      </c>
      <c r="I3511" t="str">
        <f t="shared" si="1828"/>
        <v>6192.86451838888i</v>
      </c>
      <c r="J3511" t="str">
        <f t="shared" si="1822"/>
        <v>-9497.91709119195+1320.55652131802i</v>
      </c>
      <c r="K3511" t="str">
        <f t="shared" si="1829"/>
        <v>0.0889357838639501-0.639658119848504i</v>
      </c>
      <c r="L3511" t="str">
        <f t="shared" si="1830"/>
        <v>0.0229396916107893-0.136345811173133i</v>
      </c>
      <c r="M3511" t="str">
        <f t="shared" si="1831"/>
        <v>0.111875475474739-0.776003931021637i</v>
      </c>
      <c r="N3511" t="str">
        <f t="shared" si="1832"/>
        <v>-20.1597572608268i</v>
      </c>
      <c r="O3511" t="str">
        <f t="shared" si="1833"/>
        <v>0.257655496317411-0.966236847370989i</v>
      </c>
      <c r="P3511" t="str">
        <f t="shared" si="1834"/>
        <v>0.742344503682589+0.966236847370989i</v>
      </c>
      <c r="Q3511" t="str">
        <f t="shared" si="1835"/>
        <v>-0.742344503682589+19.1935204134558i</v>
      </c>
      <c r="R3511" t="str">
        <f t="shared" si="1836"/>
        <v>0.0487729686523005-0.0405632125904374i</v>
      </c>
      <c r="S3511" t="str">
        <f t="shared" si="1837"/>
        <v>2.21231904096866i</v>
      </c>
      <c r="T3511" t="str">
        <f t="shared" si="1838"/>
        <v>0.0897387675766844+0.107901367234052i</v>
      </c>
      <c r="U3511" t="e">
        <f t="shared" si="1839"/>
        <v>#DIV/0!</v>
      </c>
      <c r="V3511" t="str">
        <f t="shared" si="1840"/>
        <v>0.0000833333333333333-0.000168204336389659i</v>
      </c>
      <c r="W3511" t="e">
        <f t="shared" si="1841"/>
        <v>#DIV/0!</v>
      </c>
      <c r="X3511" t="e">
        <f t="shared" si="1842"/>
        <v>#DIV/0!</v>
      </c>
      <c r="Y3511" t="str">
        <f t="shared" si="1843"/>
        <v>0.00096+6.7378365960071i</v>
      </c>
      <c r="Z3511" t="e">
        <f t="shared" si="1844"/>
        <v>#DIV/0!</v>
      </c>
      <c r="AA3511" t="e">
        <f t="shared" si="1845"/>
        <v>#DIV/0!</v>
      </c>
      <c r="AB3511" t="str">
        <f t="shared" si="1846"/>
        <v>0.0512080907384273+0.0615723076361625i</v>
      </c>
      <c r="AC3511" t="str">
        <f t="shared" si="1847"/>
        <v>1.05350928226725-0.0328492485202597i</v>
      </c>
      <c r="AD3511" t="str">
        <f t="shared" si="1848"/>
        <v>0.0467393548908161+0.0599023296546889i</v>
      </c>
      <c r="AE3511" t="e">
        <f t="shared" si="1849"/>
        <v>#DIV/0!</v>
      </c>
      <c r="AF3511" t="str">
        <f t="shared" si="1850"/>
        <v>-19.118223576241-2.20879122502073i</v>
      </c>
      <c r="AG3511" t="e">
        <f t="shared" si="1851"/>
        <v>#DIV/0!</v>
      </c>
      <c r="AH3511" t="e">
        <f t="shared" si="1852"/>
        <v>#DIV/0!</v>
      </c>
      <c r="AI3511" t="e">
        <f t="shared" si="1853"/>
        <v>#DIV/0!</v>
      </c>
      <c r="AJ3511" t="e">
        <f t="shared" si="1854"/>
        <v>#DIV/0!</v>
      </c>
      <c r="AK3511"/>
      <c r="AL3511"/>
      <c r="AM3511"/>
      <c r="AN3511"/>
    </row>
    <row r="3512" spans="1:40" x14ac:dyDescent="0.3">
      <c r="A3512"/>
      <c r="B3512">
        <f t="shared" si="1855"/>
        <v>1578000</v>
      </c>
      <c r="C3512" s="186" t="str">
        <f t="shared" si="1823"/>
        <v>-0.000197694892526052+0.00196999108356974i</v>
      </c>
      <c r="D3512" s="158" t="str">
        <f t="shared" si="1824"/>
        <v>-7.56300550583582-0.743565330477319i</v>
      </c>
      <c r="E3512" t="str">
        <f t="shared" si="1825"/>
        <v>38.0448377704797-1007.14932298583i</v>
      </c>
      <c r="F3512" t="str">
        <f t="shared" si="1826"/>
        <v>0.986281284129537+0.0989567733197417i</v>
      </c>
      <c r="G3512" t="str">
        <f t="shared" si="1821"/>
        <v>0.986281284129537+0.0989567733197417i</v>
      </c>
      <c r="H3512" t="str">
        <f t="shared" si="1827"/>
        <v>11.5555959986121+1.4638784411693i</v>
      </c>
      <c r="I3512" t="str">
        <f t="shared" si="1828"/>
        <v>6196.79150920587i</v>
      </c>
      <c r="J3512" t="str">
        <f t="shared" si="1822"/>
        <v>-9509.96773012161+1321.39390655664i</v>
      </c>
      <c r="K3512" t="str">
        <f t="shared" si="1829"/>
        <v>0.0888252110458763-0.639268038452482i</v>
      </c>
      <c r="L3512" t="str">
        <f t="shared" si="1830"/>
        <v>0.0229114255453761-0.136264159633505i</v>
      </c>
      <c r="M3512" t="str">
        <f t="shared" si="1831"/>
        <v>0.111736636591252-0.775532198085987i</v>
      </c>
      <c r="N3512" t="str">
        <f t="shared" si="1832"/>
        <v>-20.1725408735477i</v>
      </c>
      <c r="O3512" t="str">
        <f t="shared" si="1833"/>
        <v>0.245282782248947-0.9694515752384i</v>
      </c>
      <c r="P3512" t="str">
        <f t="shared" si="1834"/>
        <v>0.754717217751053+0.9694515752384i</v>
      </c>
      <c r="Q3512" t="str">
        <f t="shared" si="1835"/>
        <v>-0.754717217751053+19.2030892983093i</v>
      </c>
      <c r="R3512" t="str">
        <f t="shared" si="1836"/>
        <v>0.0488640328539866-0.0412223123257779i</v>
      </c>
      <c r="S3512" t="str">
        <f t="shared" si="1837"/>
        <v>2.21372190656216i</v>
      </c>
      <c r="T3512" t="str">
        <f t="shared" si="1838"/>
        <v>0.0912547358347219+0.108171379971843i</v>
      </c>
      <c r="U3512" t="e">
        <f t="shared" si="1839"/>
        <v>#DIV/0!</v>
      </c>
      <c r="V3512" t="str">
        <f t="shared" si="1840"/>
        <v>0.0000833333333333333-0.000168097743020591i</v>
      </c>
      <c r="W3512" t="e">
        <f t="shared" si="1841"/>
        <v>#DIV/0!</v>
      </c>
      <c r="X3512" t="e">
        <f t="shared" si="1842"/>
        <v>#DIV/0!</v>
      </c>
      <c r="Y3512" t="str">
        <f t="shared" si="1843"/>
        <v>0.00096+6.74210916201598i</v>
      </c>
      <c r="Z3512" t="e">
        <f t="shared" si="1844"/>
        <v>#DIV/0!</v>
      </c>
      <c r="AA3512" t="e">
        <f t="shared" si="1845"/>
        <v>#DIV/0!</v>
      </c>
      <c r="AB3512" t="str">
        <f t="shared" si="1846"/>
        <v>0.0520731554391189+0.0617263863821796i</v>
      </c>
      <c r="AC3512" t="str">
        <f t="shared" si="1847"/>
        <v>1.05368927935634-0.0334873098956963i</v>
      </c>
      <c r="AD3512" t="str">
        <f t="shared" si="1848"/>
        <v>0.0475100832743189+0.0600911222164425i</v>
      </c>
      <c r="AE3512" t="e">
        <f t="shared" si="1849"/>
        <v>#DIV/0!</v>
      </c>
      <c r="AF3512" t="str">
        <f t="shared" si="1850"/>
        <v>-19.1186015044479-2.20744377164662i</v>
      </c>
      <c r="AG3512" t="e">
        <f t="shared" si="1851"/>
        <v>#DIV/0!</v>
      </c>
      <c r="AH3512" t="e">
        <f t="shared" si="1852"/>
        <v>#DIV/0!</v>
      </c>
      <c r="AI3512" t="e">
        <f t="shared" si="1853"/>
        <v>#DIV/0!</v>
      </c>
      <c r="AJ3512" t="e">
        <f t="shared" si="1854"/>
        <v>#DIV/0!</v>
      </c>
      <c r="AK3512"/>
      <c r="AL3512"/>
      <c r="AM3512"/>
      <c r="AN3512"/>
    </row>
    <row r="3513" spans="1:40" x14ac:dyDescent="0.3">
      <c r="A3513"/>
      <c r="B3513">
        <f t="shared" si="1855"/>
        <v>1579000</v>
      </c>
      <c r="C3513" s="186" t="str">
        <f t="shared" si="1823"/>
        <v>-0.000197449280861868+0.00196877749067089i</v>
      </c>
      <c r="D3513" s="158" t="str">
        <f t="shared" si="1824"/>
        <v>-7.56313429198157-0.743112264236032i</v>
      </c>
      <c r="E3513" t="str">
        <f t="shared" si="1825"/>
        <v>37.9967330634142-1006.51329900288i</v>
      </c>
      <c r="F3513" t="str">
        <f t="shared" si="1826"/>
        <v>0.986298327934125+0.0988964641301533i</v>
      </c>
      <c r="G3513" t="str">
        <f t="shared" si="1821"/>
        <v>0.986298327934125+0.0988964641301533i</v>
      </c>
      <c r="H3513" t="str">
        <f t="shared" si="1827"/>
        <v>11.5558444408481+1.46298566399697i</v>
      </c>
      <c r="I3513" t="str">
        <f t="shared" si="1828"/>
        <v>6200.71850002285i</v>
      </c>
      <c r="J3513" t="str">
        <f t="shared" si="1822"/>
        <v>-9522.02600812508+1322.23129179527i</v>
      </c>
      <c r="K3513" t="str">
        <f t="shared" si="1829"/>
        <v>0.0887148430014136-0.638878422865968i</v>
      </c>
      <c r="L3513" t="str">
        <f t="shared" si="1830"/>
        <v>0.022883211200427-0.136182602824954i</v>
      </c>
      <c r="M3513" t="str">
        <f t="shared" si="1831"/>
        <v>0.111598054201841-0.775061025690922i</v>
      </c>
      <c r="N3513" t="str">
        <f t="shared" si="1832"/>
        <v>-20.1853244862686i</v>
      </c>
      <c r="O3513" t="str">
        <f t="shared" si="1833"/>
        <v>0.232869984429097-0.972507876755758i</v>
      </c>
      <c r="P3513" t="str">
        <f t="shared" si="1834"/>
        <v>0.767130015570903+0.972507876755758i</v>
      </c>
      <c r="Q3513" t="str">
        <f t="shared" si="1835"/>
        <v>-0.767130015570903+19.2128166095128i</v>
      </c>
      <c r="R3513" t="str">
        <f t="shared" si="1836"/>
        <v>0.0489453839523066-0.0418823280874883i</v>
      </c>
      <c r="S3513" t="str">
        <f t="shared" si="1837"/>
        <v>2.21512477215567i</v>
      </c>
      <c r="T3513" t="str">
        <f t="shared" si="1838"/>
        <v>0.0927745824621465+0.108420132475425i</v>
      </c>
      <c r="U3513" t="e">
        <f t="shared" si="1839"/>
        <v>#DIV/0!</v>
      </c>
      <c r="V3513" t="str">
        <f t="shared" si="1840"/>
        <v>0.0000833333333333333-0.00016799128466529i</v>
      </c>
      <c r="W3513" t="e">
        <f t="shared" si="1841"/>
        <v>#DIV/0!</v>
      </c>
      <c r="X3513" t="e">
        <f t="shared" si="1842"/>
        <v>#DIV/0!</v>
      </c>
      <c r="Y3513" t="str">
        <f t="shared" si="1843"/>
        <v>0.00096+6.74638172802487i</v>
      </c>
      <c r="Z3513" t="e">
        <f t="shared" si="1844"/>
        <v>#DIV/0!</v>
      </c>
      <c r="AA3513" t="e">
        <f t="shared" si="1845"/>
        <v>#DIV/0!</v>
      </c>
      <c r="AB3513" t="str">
        <f t="shared" si="1846"/>
        <v>0.0529404332735191+0.0618683332922923i</v>
      </c>
      <c r="AC3513" t="str">
        <f t="shared" si="1847"/>
        <v>1.05385978320124-0.0341276809013647i</v>
      </c>
      <c r="AD3513" t="str">
        <f t="shared" si="1848"/>
        <v>0.0482830439119102+0.0602699928589417i</v>
      </c>
      <c r="AE3513" t="e">
        <f t="shared" si="1849"/>
        <v>#DIV/0!</v>
      </c>
      <c r="AF3513" t="str">
        <f t="shared" si="1850"/>
        <v>-19.1189787328297-2.206097928233i</v>
      </c>
      <c r="AG3513" t="e">
        <f t="shared" si="1851"/>
        <v>#DIV/0!</v>
      </c>
      <c r="AH3513" t="e">
        <f t="shared" si="1852"/>
        <v>#DIV/0!</v>
      </c>
      <c r="AI3513" t="e">
        <f t="shared" si="1853"/>
        <v>#DIV/0!</v>
      </c>
      <c r="AJ3513" t="e">
        <f t="shared" si="1854"/>
        <v>#DIV/0!</v>
      </c>
      <c r="AK3513"/>
      <c r="AL3513"/>
      <c r="AM3513"/>
      <c r="AN3513"/>
    </row>
    <row r="3514" spans="1:40" x14ac:dyDescent="0.3">
      <c r="A3514"/>
      <c r="B3514">
        <f t="shared" si="1855"/>
        <v>1580000</v>
      </c>
      <c r="C3514" s="186" t="str">
        <f t="shared" si="1823"/>
        <v>-0.000197204123705903+0.00196756537103888i</v>
      </c>
      <c r="D3514" s="158" t="str">
        <f t="shared" si="1824"/>
        <v>-7.56326283980685-0.742659738498925i</v>
      </c>
      <c r="E3514" t="str">
        <f t="shared" si="1825"/>
        <v>37.9487194924006-1005.87807667529i</v>
      </c>
      <c r="F3514" t="str">
        <f t="shared" si="1826"/>
        <v>0.986315340198926+0.0988362269143769i</v>
      </c>
      <c r="G3514" t="str">
        <f t="shared" si="1821"/>
        <v>0.986315340198926+0.0988362269143769i</v>
      </c>
      <c r="H3514" t="str">
        <f t="shared" si="1827"/>
        <v>11.5560924232949+1.46209395346104i</v>
      </c>
      <c r="I3514" t="str">
        <f t="shared" si="1828"/>
        <v>6204.64549083984i</v>
      </c>
      <c r="J3514" t="str">
        <f t="shared" si="1822"/>
        <v>-9534.09192520236+1323.0686770339i</v>
      </c>
      <c r="K3514" t="str">
        <f t="shared" si="1829"/>
        <v>0.0886046792285049-0.6384892722738i</v>
      </c>
      <c r="L3514" t="str">
        <f t="shared" si="1830"/>
        <v>0.0228550484510556-0.136101140588582i</v>
      </c>
      <c r="M3514" t="str">
        <f t="shared" si="1831"/>
        <v>0.11145972767956-0.774590412862382i</v>
      </c>
      <c r="N3514" t="str">
        <f t="shared" si="1832"/>
        <v>-20.1981080989895i</v>
      </c>
      <c r="O3514" t="str">
        <f t="shared" si="1833"/>
        <v>0.220419131339014-0.975405252466765i</v>
      </c>
      <c r="P3514" t="str">
        <f t="shared" si="1834"/>
        <v>0.779580868660986+0.975405252466765i</v>
      </c>
      <c r="Q3514" t="str">
        <f t="shared" si="1835"/>
        <v>-0.779580868660986+19.2227028465227i</v>
      </c>
      <c r="R3514" t="str">
        <f t="shared" si="1836"/>
        <v>0.0490170120222822-0.0425431116530222i</v>
      </c>
      <c r="S3514" t="str">
        <f t="shared" si="1837"/>
        <v>2.21652763774919i</v>
      </c>
      <c r="T3514" t="str">
        <f t="shared" si="1838"/>
        <v>0.0942979827747733+0.108647561867273i</v>
      </c>
      <c r="U3514" t="e">
        <f t="shared" si="1839"/>
        <v>#DIV/0!</v>
      </c>
      <c r="V3514" t="str">
        <f t="shared" si="1840"/>
        <v>0.0000833333333333333-0.0001678849610674i</v>
      </c>
      <c r="W3514" t="e">
        <f t="shared" si="1841"/>
        <v>#DIV/0!</v>
      </c>
      <c r="X3514" t="e">
        <f t="shared" si="1842"/>
        <v>#DIV/0!</v>
      </c>
      <c r="Y3514" t="str">
        <f t="shared" si="1843"/>
        <v>0.00096+6.75065429403375i</v>
      </c>
      <c r="Z3514" t="e">
        <f t="shared" si="1844"/>
        <v>#DIV/0!</v>
      </c>
      <c r="AA3514" t="e">
        <f t="shared" si="1845"/>
        <v>#DIV/0!</v>
      </c>
      <c r="AB3514" t="str">
        <f t="shared" si="1846"/>
        <v>0.0538097389654351+0.0619981124863779i</v>
      </c>
      <c r="AC3514" t="str">
        <f t="shared" si="1847"/>
        <v>1.05402076239911-0.034770215186875i</v>
      </c>
      <c r="AD3514" t="str">
        <f t="shared" si="1848"/>
        <v>0.0490581083951203+0.0604389170920482i</v>
      </c>
      <c r="AE3514" t="e">
        <f t="shared" si="1849"/>
        <v>#DIV/0!</v>
      </c>
      <c r="AF3514" t="str">
        <f t="shared" si="1850"/>
        <v>-19.1193552631017-2.20475369195997i</v>
      </c>
      <c r="AG3514" t="e">
        <f t="shared" si="1851"/>
        <v>#DIV/0!</v>
      </c>
      <c r="AH3514" t="e">
        <f t="shared" si="1852"/>
        <v>#DIV/0!</v>
      </c>
      <c r="AI3514" t="e">
        <f t="shared" si="1853"/>
        <v>#DIV/0!</v>
      </c>
      <c r="AJ3514" t="e">
        <f t="shared" si="1854"/>
        <v>#DIV/0!</v>
      </c>
      <c r="AK3514"/>
      <c r="AL3514"/>
      <c r="AM3514"/>
      <c r="AN3514"/>
    </row>
    <row r="3515" spans="1:40" x14ac:dyDescent="0.3">
      <c r="A3515"/>
      <c r="B3515">
        <f t="shared" si="1855"/>
        <v>1581000</v>
      </c>
      <c r="C3515" s="186" t="str">
        <f t="shared" si="1823"/>
        <v>-0.000196959419944705+0.00196635472203221i</v>
      </c>
      <c r="D3515" s="158" t="str">
        <f t="shared" si="1824"/>
        <v>-7.56339114989554-0.742207752321164i</v>
      </c>
      <c r="E3515" t="str">
        <f t="shared" si="1825"/>
        <v>37.9007968274795-1005.24365449056i</v>
      </c>
      <c r="F3515" t="str">
        <f t="shared" si="1826"/>
        <v>0.986332321001212+0.0987760615465318i</v>
      </c>
      <c r="G3515" t="str">
        <f t="shared" si="1821"/>
        <v>0.986332321001212+0.0987760615465318i</v>
      </c>
      <c r="H3515" t="str">
        <f t="shared" si="1827"/>
        <v>11.556339947079+1.46120330769292i</v>
      </c>
      <c r="I3515" t="str">
        <f t="shared" si="1828"/>
        <v>6208.57248165683i</v>
      </c>
      <c r="J3515" t="str">
        <f t="shared" si="1822"/>
        <v>-9546.16548135344+1323.90606227254i</v>
      </c>
      <c r="K3515" t="str">
        <f t="shared" si="1829"/>
        <v>0.0884947192266221-0.638100585862667i</v>
      </c>
      <c r="L3515" t="str">
        <f t="shared" si="1830"/>
        <v>0.022826937172748-0.13601977276583i</v>
      </c>
      <c r="M3515" t="str">
        <f t="shared" si="1831"/>
        <v>0.11132165639937-0.774120358628497i</v>
      </c>
      <c r="N3515" t="str">
        <f t="shared" si="1832"/>
        <v>-20.2108917117103i</v>
      </c>
      <c r="O3515" t="str">
        <f t="shared" si="1833"/>
        <v>0.207932257678896-0.978143228886525i</v>
      </c>
      <c r="P3515" t="str">
        <f t="shared" si="1834"/>
        <v>0.792067742321104+0.978143228886525i</v>
      </c>
      <c r="Q3515" t="str">
        <f t="shared" si="1835"/>
        <v>-0.792067742321104+19.2327484828238i</v>
      </c>
      <c r="R3515" t="str">
        <f t="shared" si="1836"/>
        <v>0.0490789097228856-0.0432045146476584i</v>
      </c>
      <c r="S3515" t="str">
        <f t="shared" si="1837"/>
        <v>2.2179305033427i</v>
      </c>
      <c r="T3515" t="str">
        <f t="shared" si="1838"/>
        <v>0.095824610919158+0.108853610945191i</v>
      </c>
      <c r="U3515" t="e">
        <f t="shared" si="1839"/>
        <v>#DIV/0!</v>
      </c>
      <c r="V3515" t="str">
        <f t="shared" si="1840"/>
        <v>0.0000833333333333333-0.000167778771971216i</v>
      </c>
      <c r="W3515" t="e">
        <f t="shared" si="1841"/>
        <v>#DIV/0!</v>
      </c>
      <c r="X3515" t="e">
        <f t="shared" si="1842"/>
        <v>#DIV/0!</v>
      </c>
      <c r="Y3515" t="str">
        <f t="shared" si="1843"/>
        <v>0.00096+6.75492686004263i</v>
      </c>
      <c r="Z3515" t="e">
        <f t="shared" si="1844"/>
        <v>#DIV/0!</v>
      </c>
      <c r="AA3515" t="e">
        <f t="shared" si="1845"/>
        <v>#DIV/0!</v>
      </c>
      <c r="AB3515" t="str">
        <f t="shared" si="1846"/>
        <v>0.0546808865714537+0.0621156913228555i</v>
      </c>
      <c r="AC3515" t="str">
        <f t="shared" si="1847"/>
        <v>1.05417218810983-0.0354147658763657i</v>
      </c>
      <c r="AD3515" t="str">
        <f t="shared" si="1848"/>
        <v>0.0498351481010546+0.0605978720988728i</v>
      </c>
      <c r="AE3515" t="e">
        <f t="shared" si="1849"/>
        <v>#DIV/0!</v>
      </c>
      <c r="AF3515" t="str">
        <f t="shared" si="1850"/>
        <v>-19.1197310969745-2.20341106001408i</v>
      </c>
      <c r="AG3515" t="e">
        <f t="shared" si="1851"/>
        <v>#DIV/0!</v>
      </c>
      <c r="AH3515" t="e">
        <f t="shared" si="1852"/>
        <v>#DIV/0!</v>
      </c>
      <c r="AI3515" t="e">
        <f t="shared" si="1853"/>
        <v>#DIV/0!</v>
      </c>
      <c r="AJ3515" t="e">
        <f t="shared" si="1854"/>
        <v>#DIV/0!</v>
      </c>
      <c r="AK3515"/>
      <c r="AL3515"/>
      <c r="AM3515"/>
      <c r="AN3515"/>
    </row>
    <row r="3516" spans="1:40" x14ac:dyDescent="0.3">
      <c r="A3516"/>
      <c r="B3516">
        <f t="shared" si="1855"/>
        <v>1582000</v>
      </c>
      <c r="C3516" s="186" t="str">
        <f t="shared" si="1823"/>
        <v>-0.000196715168468209+0.00196514554101557i</v>
      </c>
      <c r="D3516" s="158" t="str">
        <f t="shared" si="1824"/>
        <v>-7.56351922282973-0.741756304760077i</v>
      </c>
      <c r="E3516" t="str">
        <f t="shared" si="1825"/>
        <v>37.8529648394164-1004.61003094001i</v>
      </c>
      <c r="F3516" t="str">
        <f t="shared" si="1826"/>
        <v>0.986349270418018+0.0987159679010256i</v>
      </c>
      <c r="G3516" t="str">
        <f t="shared" si="1821"/>
        <v>0.986349270418018+0.0987159679010256i</v>
      </c>
      <c r="H3516" t="str">
        <f t="shared" si="1827"/>
        <v>11.5565870133236+1.46031372482829i</v>
      </c>
      <c r="I3516" t="str">
        <f t="shared" si="1828"/>
        <v>6212.49947247382i</v>
      </c>
      <c r="J3516" t="str">
        <f t="shared" si="1822"/>
        <v>-9558.24667657833+1324.74344751116i</v>
      </c>
      <c r="K3516" t="str">
        <f t="shared" si="1829"/>
        <v>0.0883849624967557-0.637712362821103i</v>
      </c>
      <c r="L3516" t="str">
        <f t="shared" si="1830"/>
        <v>0.0227988772413624-0.135938499198481i</v>
      </c>
      <c r="M3516" t="str">
        <f t="shared" si="1831"/>
        <v>0.111183839738118-0.773650862019584i</v>
      </c>
      <c r="N3516" t="str">
        <f t="shared" si="1832"/>
        <v>-20.2236753244312i</v>
      </c>
      <c r="O3516" t="str">
        <f t="shared" si="1833"/>
        <v>0.195411404035065-0.980721358579003i</v>
      </c>
      <c r="P3516" t="str">
        <f t="shared" si="1834"/>
        <v>0.804588595964935+0.980721358579003i</v>
      </c>
      <c r="Q3516" t="str">
        <f t="shared" si="1835"/>
        <v>-0.804588595964935+19.2429539658522i</v>
      </c>
      <c r="R3516" t="str">
        <f t="shared" si="1836"/>
        <v>0.0491310723002489-0.0438663885982986i</v>
      </c>
      <c r="S3516" t="str">
        <f t="shared" si="1837"/>
        <v>2.21933336893621i</v>
      </c>
      <c r="T3516" t="str">
        <f t="shared" si="1838"/>
        <v>0.097354139990927+0.10903822820756i</v>
      </c>
      <c r="U3516" t="e">
        <f t="shared" si="1839"/>
        <v>#DIV/0!</v>
      </c>
      <c r="V3516" t="str">
        <f t="shared" si="1840"/>
        <v>0.0000833333333333333-0.000167672717121677i</v>
      </c>
      <c r="W3516" t="e">
        <f t="shared" si="1841"/>
        <v>#DIV/0!</v>
      </c>
      <c r="X3516" t="e">
        <f t="shared" si="1842"/>
        <v>#DIV/0!</v>
      </c>
      <c r="Y3516" t="str">
        <f t="shared" si="1843"/>
        <v>0.00096+6.75919942605151i</v>
      </c>
      <c r="Z3516" t="e">
        <f t="shared" si="1844"/>
        <v>#DIV/0!</v>
      </c>
      <c r="AA3516" t="e">
        <f t="shared" si="1845"/>
        <v>#DIV/0!</v>
      </c>
      <c r="AB3516" t="str">
        <f t="shared" si="1846"/>
        <v>0.0555536895484645+0.0622210404130933i</v>
      </c>
      <c r="AC3516" t="str">
        <f t="shared" si="1847"/>
        <v>1.05431403406696-0.0360611856219096i</v>
      </c>
      <c r="AD3516" t="str">
        <f t="shared" si="1848"/>
        <v>0.0506140342143957+0.0607468367360314i</v>
      </c>
      <c r="AE3516" t="e">
        <f t="shared" si="1849"/>
        <v>#DIV/0!</v>
      </c>
      <c r="AF3516" t="str">
        <f t="shared" si="1850"/>
        <v>-19.1201062361533-2.20207002958837i</v>
      </c>
      <c r="AG3516" t="e">
        <f t="shared" si="1851"/>
        <v>#DIV/0!</v>
      </c>
      <c r="AH3516" t="e">
        <f t="shared" si="1852"/>
        <v>#DIV/0!</v>
      </c>
      <c r="AI3516" t="e">
        <f t="shared" si="1853"/>
        <v>#DIV/0!</v>
      </c>
      <c r="AJ3516" t="e">
        <f t="shared" si="1854"/>
        <v>#DIV/0!</v>
      </c>
      <c r="AK3516"/>
      <c r="AL3516"/>
      <c r="AM3516"/>
      <c r="AN3516"/>
    </row>
    <row r="3517" spans="1:40" x14ac:dyDescent="0.3">
      <c r="A3517"/>
      <c r="B3517">
        <f t="shared" si="1855"/>
        <v>1583000</v>
      </c>
      <c r="C3517" s="186" t="str">
        <f t="shared" si="1823"/>
        <v>-0.000196471368169711+0.00196393782535986i</v>
      </c>
      <c r="D3517" s="158" t="str">
        <f t="shared" si="1824"/>
        <v>-7.56364705918964-0.741305394875072i</v>
      </c>
      <c r="E3517" t="str">
        <f t="shared" si="1825"/>
        <v>37.8052232996972-1003.9772045187i</v>
      </c>
      <c r="F3517" t="str">
        <f t="shared" si="1826"/>
        <v>0.986366188526131+0.0986559458525432i</v>
      </c>
      <c r="G3517" t="str">
        <f t="shared" si="1821"/>
        <v>0.986366188526131+0.0986559458525432i</v>
      </c>
      <c r="H3517" t="str">
        <f t="shared" si="1827"/>
        <v>11.5568336231482+1.45942520300698i</v>
      </c>
      <c r="I3517" t="str">
        <f t="shared" si="1828"/>
        <v>6216.4264632908i</v>
      </c>
      <c r="J3517" t="str">
        <f t="shared" si="1822"/>
        <v>-9570.33551087702+1325.58083274979i</v>
      </c>
      <c r="K3517" t="str">
        <f t="shared" si="1829"/>
        <v>0.0882754085414173-0.637324602339484i</v>
      </c>
      <c r="L3517" t="str">
        <f t="shared" si="1830"/>
        <v>0.0227708685331271-0.135857319728651i</v>
      </c>
      <c r="M3517" t="str">
        <f t="shared" si="1831"/>
        <v>0.111046277074544-0.773181922068135i</v>
      </c>
      <c r="N3517" t="str">
        <f t="shared" si="1832"/>
        <v>-20.2364589371521i</v>
      </c>
      <c r="O3517" t="str">
        <f t="shared" si="1833"/>
        <v>0.182858616547095-0.983139220230015i</v>
      </c>
      <c r="P3517" t="str">
        <f t="shared" si="1834"/>
        <v>0.817141383452905+0.983139220230015i</v>
      </c>
      <c r="Q3517" t="str">
        <f t="shared" si="1835"/>
        <v>-0.817141383452905+19.2533197169221i</v>
      </c>
      <c r="R3517" t="str">
        <f t="shared" si="1836"/>
        <v>0.0491734975895187-0.0445285849872895i</v>
      </c>
      <c r="S3517" t="str">
        <f t="shared" si="1837"/>
        <v>2.22073623452973i</v>
      </c>
      <c r="T3517" t="str">
        <f t="shared" si="1838"/>
        <v>0.0988862421536103+0.109201367875605i</v>
      </c>
      <c r="U3517" t="e">
        <f t="shared" si="1839"/>
        <v>#DIV/0!</v>
      </c>
      <c r="V3517" t="str">
        <f t="shared" si="1840"/>
        <v>0.0000833333333333333-0.000167566796264367i</v>
      </c>
      <c r="W3517" t="e">
        <f t="shared" si="1841"/>
        <v>#DIV/0!</v>
      </c>
      <c r="X3517" t="e">
        <f t="shared" si="1842"/>
        <v>#DIV/0!</v>
      </c>
      <c r="Y3517" t="str">
        <f t="shared" si="1843"/>
        <v>0.00096+6.76347199206039i</v>
      </c>
      <c r="Z3517" t="e">
        <f t="shared" si="1844"/>
        <v>#DIV/0!</v>
      </c>
      <c r="AA3517" t="e">
        <f t="shared" si="1845"/>
        <v>#DIV/0!</v>
      </c>
      <c r="AB3517" t="str">
        <f t="shared" si="1846"/>
        <v>0.0564279608214702+0.0623141336341156i</v>
      </c>
      <c r="AC3517" t="str">
        <f t="shared" si="1847"/>
        <v>1.05444627658737-0.0367093266571356i</v>
      </c>
      <c r="AD3517" t="str">
        <f t="shared" si="1848"/>
        <v>0.05139463774928+0.0608857915335998i</v>
      </c>
      <c r="AE3517" t="e">
        <f t="shared" si="1849"/>
        <v>#DIV/0!</v>
      </c>
      <c r="AF3517" t="str">
        <f t="shared" si="1850"/>
        <v>-19.1204806823378-2.20073059788205i</v>
      </c>
      <c r="AG3517" t="e">
        <f t="shared" si="1851"/>
        <v>#DIV/0!</v>
      </c>
      <c r="AH3517" t="e">
        <f t="shared" si="1852"/>
        <v>#DIV/0!</v>
      </c>
      <c r="AI3517" t="e">
        <f t="shared" si="1853"/>
        <v>#DIV/0!</v>
      </c>
      <c r="AJ3517" t="e">
        <f t="shared" si="1854"/>
        <v>#DIV/0!</v>
      </c>
      <c r="AK3517"/>
      <c r="AL3517"/>
      <c r="AM3517"/>
      <c r="AN3517"/>
    </row>
    <row r="3518" spans="1:40" x14ac:dyDescent="0.3">
      <c r="A3518"/>
      <c r="B3518">
        <f t="shared" si="1855"/>
        <v>1584000</v>
      </c>
      <c r="C3518" s="186" t="str">
        <f t="shared" si="1823"/>
        <v>-0.000196228017945879+0.00196273157244217i</v>
      </c>
      <c r="D3518" s="158" t="str">
        <f t="shared" si="1824"/>
        <v>-7.56377465955389-0.74085502172774i</v>
      </c>
      <c r="E3518" t="str">
        <f t="shared" si="1825"/>
        <v>37.7575719805283-1003.34517372549i</v>
      </c>
      <c r="F3518" t="str">
        <f t="shared" si="1826"/>
        <v>0.986383075402126+0.0985959952760604i</v>
      </c>
      <c r="G3518" t="str">
        <f t="shared" si="1821"/>
        <v>0.986383075402126+0.0985959952760604i</v>
      </c>
      <c r="H3518" t="str">
        <f t="shared" si="1827"/>
        <v>11.5570797776693+1.45853774037315i</v>
      </c>
      <c r="I3518" t="str">
        <f t="shared" si="1828"/>
        <v>6220.35345410779i</v>
      </c>
      <c r="J3518" t="str">
        <f t="shared" si="1822"/>
        <v>-9582.43198424953+1326.41821798842i</v>
      </c>
      <c r="K3518" t="str">
        <f t="shared" si="1829"/>
        <v>0.0881660568646262-0.636937303610024i</v>
      </c>
      <c r="L3518" t="str">
        <f t="shared" si="1830"/>
        <v>0.0227429109246392-0.135776234198797i</v>
      </c>
      <c r="M3518" t="str">
        <f t="shared" si="1831"/>
        <v>0.110908967789265-0.772713537808821i</v>
      </c>
      <c r="N3518" t="str">
        <f t="shared" si="1832"/>
        <v>-20.249242549873i</v>
      </c>
      <c r="O3518" t="str">
        <f t="shared" si="1833"/>
        <v>0.170275946573056-0.985396418716168i</v>
      </c>
      <c r="P3518" t="str">
        <f t="shared" si="1834"/>
        <v>0.829724053426944+0.985396418716168i</v>
      </c>
      <c r="Q3518" t="str">
        <f t="shared" si="1835"/>
        <v>-0.829724053426944+19.2638461311568i</v>
      </c>
      <c r="R3518" t="str">
        <f t="shared" si="1836"/>
        <v>0.0492061860153694-0.0451909553063389i</v>
      </c>
      <c r="S3518" t="str">
        <f t="shared" si="1837"/>
        <v>2.22213910012324i</v>
      </c>
      <c r="T3518" t="str">
        <f t="shared" si="1838"/>
        <v>0.100420588758137+0.10934298991269i</v>
      </c>
      <c r="U3518" t="e">
        <f t="shared" si="1839"/>
        <v>#DIV/0!</v>
      </c>
      <c r="V3518" t="str">
        <f t="shared" si="1840"/>
        <v>0.0000833333333333333-0.000167461009145513i</v>
      </c>
      <c r="W3518" t="e">
        <f t="shared" si="1841"/>
        <v>#DIV/0!</v>
      </c>
      <c r="X3518" t="e">
        <f t="shared" si="1842"/>
        <v>#DIV/0!</v>
      </c>
      <c r="Y3518" t="str">
        <f t="shared" si="1843"/>
        <v>0.00096+6.76774455806928i</v>
      </c>
      <c r="Z3518" t="e">
        <f t="shared" si="1844"/>
        <v>#DIV/0!</v>
      </c>
      <c r="AA3518" t="e">
        <f t="shared" si="1845"/>
        <v>#DIV/0!</v>
      </c>
      <c r="AB3518" t="str">
        <f t="shared" si="1846"/>
        <v>0.0573035128517748+0.0623949481396125i</v>
      </c>
      <c r="AC3518" t="str">
        <f t="shared" si="1847"/>
        <v>1.05456889457945-0.037359040851139i</v>
      </c>
      <c r="AD3518" t="str">
        <f t="shared" si="1848"/>
        <v>0.0521768295711758+0.061014718694794i</v>
      </c>
      <c r="AE3518" t="e">
        <f t="shared" si="1849"/>
        <v>#DIV/0!</v>
      </c>
      <c r="AF3518" t="str">
        <f t="shared" si="1850"/>
        <v>-19.1208544372232-2.19939276210089i</v>
      </c>
      <c r="AG3518" t="e">
        <f t="shared" si="1851"/>
        <v>#DIV/0!</v>
      </c>
      <c r="AH3518" t="e">
        <f t="shared" si="1852"/>
        <v>#DIV/0!</v>
      </c>
      <c r="AI3518" t="e">
        <f t="shared" si="1853"/>
        <v>#DIV/0!</v>
      </c>
      <c r="AJ3518" t="e">
        <f t="shared" si="1854"/>
        <v>#DIV/0!</v>
      </c>
      <c r="AK3518"/>
      <c r="AL3518"/>
      <c r="AM3518"/>
      <c r="AN3518"/>
    </row>
    <row r="3519" spans="1:40" x14ac:dyDescent="0.3">
      <c r="A3519"/>
      <c r="B3519">
        <f t="shared" si="1855"/>
        <v>1585000</v>
      </c>
      <c r="C3519" s="186" t="str">
        <f t="shared" si="1823"/>
        <v>-0.000195985116696724+0.00196152677964569i</v>
      </c>
      <c r="D3519" s="158" t="str">
        <f t="shared" si="1824"/>
        <v>-7.56390202449918-0.740405184381786i</v>
      </c>
      <c r="E3519" t="str">
        <f t="shared" si="1825"/>
        <v>37.7100106548318-1002.71393706302i</v>
      </c>
      <c r="F3519" t="str">
        <f t="shared" si="1826"/>
        <v>0.986399931122326+0.0985361160468351i</v>
      </c>
      <c r="G3519" t="str">
        <f t="shared" si="1821"/>
        <v>0.986399931122326+0.0985361160468351i</v>
      </c>
      <c r="H3519" t="str">
        <f t="shared" si="1827"/>
        <v>11.5573254779997+1.45765133507513i</v>
      </c>
      <c r="I3519" t="str">
        <f t="shared" si="1828"/>
        <v>6224.28044492478i</v>
      </c>
      <c r="J3519" t="str">
        <f t="shared" si="1822"/>
        <v>-9594.53609669584+1327.25560322705i</v>
      </c>
      <c r="K3519" t="str">
        <f t="shared" si="1829"/>
        <v>0.0880569069719087-0.636550465826767i</v>
      </c>
      <c r="L3519" t="str">
        <f t="shared" si="1830"/>
        <v>0.0227150042928638-0.13569524245171i</v>
      </c>
      <c r="M3519" t="str">
        <f t="shared" si="1831"/>
        <v>0.110771911264772-0.772245708278477i</v>
      </c>
      <c r="N3519" t="str">
        <f t="shared" si="1832"/>
        <v>-20.2620261625939i</v>
      </c>
      <c r="O3519" t="str">
        <f t="shared" si="1833"/>
        <v>0.157665450354355-0.987492585169407i</v>
      </c>
      <c r="P3519" t="str">
        <f t="shared" si="1834"/>
        <v>0.842334549645645+0.987492585169407i</v>
      </c>
      <c r="Q3519" t="str">
        <f t="shared" si="1835"/>
        <v>-0.842334549645645+19.2745335774245i</v>
      </c>
      <c r="R3519" t="str">
        <f t="shared" si="1836"/>
        <v>0.0492291405911608-0.0458533511104053i</v>
      </c>
      <c r="S3519" t="str">
        <f t="shared" si="1837"/>
        <v>2.22354196571674i</v>
      </c>
      <c r="T3519" t="str">
        <f t="shared" si="1838"/>
        <v>0.10195685046273+0.109463060040615i</v>
      </c>
      <c r="U3519" t="e">
        <f t="shared" si="1839"/>
        <v>#DIV/0!</v>
      </c>
      <c r="V3519" t="str">
        <f t="shared" si="1840"/>
        <v>0.0000833333333333333-0.000167355355511982i</v>
      </c>
      <c r="W3519" t="e">
        <f t="shared" si="1841"/>
        <v>#DIV/0!</v>
      </c>
      <c r="X3519" t="e">
        <f t="shared" si="1842"/>
        <v>#DIV/0!</v>
      </c>
      <c r="Y3519" t="str">
        <f t="shared" si="1843"/>
        <v>0.00096+6.77201712407816i</v>
      </c>
      <c r="Z3519" t="e">
        <f t="shared" si="1844"/>
        <v>#DIV/0!</v>
      </c>
      <c r="AA3519" t="e">
        <f t="shared" si="1845"/>
        <v>#DIV/0!</v>
      </c>
      <c r="AB3519" t="str">
        <f t="shared" si="1846"/>
        <v>0.0581801577054+0.0624634643692399i</v>
      </c>
      <c r="AC3519" t="str">
        <f t="shared" si="1847"/>
        <v>1.05468186955006-0.0380101797625604i</v>
      </c>
      <c r="AD3519" t="str">
        <f t="shared" si="1848"/>
        <v>0.0529604804186608+0.061133602095361i</v>
      </c>
      <c r="AE3519" t="e">
        <f t="shared" si="1849"/>
        <v>#DIV/0!</v>
      </c>
      <c r="AF3519" t="str">
        <f t="shared" si="1850"/>
        <v>-19.1212275024989-2.19805651945692i</v>
      </c>
      <c r="AG3519" t="e">
        <f t="shared" si="1851"/>
        <v>#DIV/0!</v>
      </c>
      <c r="AH3519" t="e">
        <f t="shared" si="1852"/>
        <v>#DIV/0!</v>
      </c>
      <c r="AI3519" t="e">
        <f t="shared" si="1853"/>
        <v>#DIV/0!</v>
      </c>
      <c r="AJ3519" t="e">
        <f t="shared" si="1854"/>
        <v>#DIV/0!</v>
      </c>
      <c r="AK3519"/>
      <c r="AL3519"/>
      <c r="AM3519"/>
      <c r="AN3519"/>
    </row>
    <row r="3520" spans="1:40" x14ac:dyDescent="0.3">
      <c r="A3520"/>
      <c r="B3520">
        <f t="shared" si="1855"/>
        <v>1586000</v>
      </c>
      <c r="C3520" s="186" t="str">
        <f t="shared" si="1823"/>
        <v>-0.00019574266332559+0.00196032344435977i</v>
      </c>
      <c r="D3520" s="158" t="str">
        <f t="shared" si="1824"/>
        <v>-7.56402915460057-0.739955881903019i</v>
      </c>
      <c r="E3520" t="str">
        <f t="shared" si="1825"/>
        <v>37.6625390962432-1002.08349303764i</v>
      </c>
      <c r="F3520" t="str">
        <f t="shared" si="1826"/>
        <v>0.986416755762835+0.0984763080404057i</v>
      </c>
      <c r="G3520" t="str">
        <f t="shared" si="1821"/>
        <v>0.986416755762835+0.0984763080404057i</v>
      </c>
      <c r="H3520" t="str">
        <f t="shared" si="1827"/>
        <v>11.557570725249+1.45676598526544i</v>
      </c>
      <c r="I3520" t="str">
        <f t="shared" si="1828"/>
        <v>6228.20743574176i</v>
      </c>
      <c r="J3520" t="str">
        <f t="shared" si="1822"/>
        <v>-9606.64784821595+1328.09298846567i</v>
      </c>
      <c r="K3520" t="str">
        <f t="shared" si="1829"/>
        <v>0.0879479583702899-0.636164088185585i</v>
      </c>
      <c r="L3520" t="str">
        <f t="shared" si="1830"/>
        <v>0.0226871485151321-0.135614344330516i</v>
      </c>
      <c r="M3520" t="str">
        <f t="shared" si="1831"/>
        <v>0.110635106885422-0.771778432516101i</v>
      </c>
      <c r="N3520" t="str">
        <f t="shared" si="1832"/>
        <v>-20.2748097753147i</v>
      </c>
      <c r="O3520" t="str">
        <f t="shared" si="1833"/>
        <v>0.145029188679835-0.989427377037278i</v>
      </c>
      <c r="P3520" t="str">
        <f t="shared" si="1834"/>
        <v>0.854970811320165+0.989427377037278i</v>
      </c>
      <c r="Q3520" t="str">
        <f t="shared" si="1835"/>
        <v>-0.854970811320165+19.2853823982774i</v>
      </c>
      <c r="R3520" t="str">
        <f t="shared" si="1836"/>
        <v>0.0492423669167477-0.0465156240715471i</v>
      </c>
      <c r="S3520" t="str">
        <f t="shared" si="1837"/>
        <v>2.22494483131026i</v>
      </c>
      <c r="T3520" t="str">
        <f t="shared" si="1838"/>
        <v>0.10349469735316+0.109561549752901i</v>
      </c>
      <c r="U3520" t="e">
        <f t="shared" si="1839"/>
        <v>#DIV/0!</v>
      </c>
      <c r="V3520" t="str">
        <f t="shared" si="1840"/>
        <v>0.0000833333333333333-0.000167249835111281i</v>
      </c>
      <c r="W3520" t="e">
        <f t="shared" si="1841"/>
        <v>#DIV/0!</v>
      </c>
      <c r="X3520" t="e">
        <f t="shared" si="1842"/>
        <v>#DIV/0!</v>
      </c>
      <c r="Y3520" t="str">
        <f t="shared" si="1843"/>
        <v>0.00096+6.77628969008704i</v>
      </c>
      <c r="Z3520" t="e">
        <f t="shared" si="1844"/>
        <v>#DIV/0!</v>
      </c>
      <c r="AA3520" t="e">
        <f t="shared" si="1845"/>
        <v>#DIV/0!</v>
      </c>
      <c r="AB3520" t="str">
        <f t="shared" si="1846"/>
        <v>0.0590577071217061+0.0625196660562001i</v>
      </c>
      <c r="AC3520" t="str">
        <f t="shared" si="1847"/>
        <v>1.0547851856101-0.0386625946938167i</v>
      </c>
      <c r="AD3520" t="str">
        <f t="shared" si="1848"/>
        <v>0.0537454609251266+0.0612424272826856i</v>
      </c>
      <c r="AE3520" t="e">
        <f t="shared" si="1849"/>
        <v>#DIV/0!</v>
      </c>
      <c r="AF3520" t="str">
        <f t="shared" si="1850"/>
        <v>-19.1215998798496-2.19672186716846i</v>
      </c>
      <c r="AG3520" t="e">
        <f t="shared" si="1851"/>
        <v>#DIV/0!</v>
      </c>
      <c r="AH3520" t="e">
        <f t="shared" si="1852"/>
        <v>#DIV/0!</v>
      </c>
      <c r="AI3520" t="e">
        <f t="shared" si="1853"/>
        <v>#DIV/0!</v>
      </c>
      <c r="AJ3520" t="e">
        <f t="shared" si="1854"/>
        <v>#DIV/0!</v>
      </c>
      <c r="AK3520"/>
      <c r="AL3520"/>
      <c r="AM3520"/>
      <c r="AN3520"/>
    </row>
    <row r="3521" spans="1:40" x14ac:dyDescent="0.3">
      <c r="A3521"/>
      <c r="B3521">
        <f t="shared" si="1855"/>
        <v>1587000</v>
      </c>
      <c r="C3521" s="186" t="str">
        <f t="shared" si="1823"/>
        <v>-0.000195500656739151+0.00195912156397993i</v>
      </c>
      <c r="D3521" s="158" t="str">
        <f t="shared" si="1824"/>
        <v>-7.56415605043131-0.739507113359371i</v>
      </c>
      <c r="E3521" t="str">
        <f t="shared" si="1825"/>
        <v>37.6151570791093-1001.45384015946i</v>
      </c>
      <c r="F3521" t="str">
        <f t="shared" si="1826"/>
        <v>0.986433549399518+0.0984165711325935i</v>
      </c>
      <c r="G3521" t="str">
        <f t="shared" si="1821"/>
        <v>0.986433549399518+0.0984165711325935i</v>
      </c>
      <c r="H3521" t="str">
        <f t="shared" si="1827"/>
        <v>11.5578155205232+1.45588168910081i</v>
      </c>
      <c r="I3521" t="str">
        <f t="shared" si="1828"/>
        <v>6232.13442655875i</v>
      </c>
      <c r="J3521" t="str">
        <f t="shared" si="1822"/>
        <v>-9618.76723880988+1328.93037370431i</v>
      </c>
      <c r="K3521" t="str">
        <f t="shared" si="1829"/>
        <v>0.087839210568292-0.635778169884168i</v>
      </c>
      <c r="L3521" t="str">
        <f t="shared" si="1830"/>
        <v>0.0226593434691406-0.135533539678676i</v>
      </c>
      <c r="M3521" t="str">
        <f t="shared" si="1831"/>
        <v>0.110498554037433-0.771311709562844i</v>
      </c>
      <c r="N3521" t="str">
        <f t="shared" si="1832"/>
        <v>-20.2875933880356i</v>
      </c>
      <c r="O3521" t="str">
        <f t="shared" si="1833"/>
        <v>0.132369226548587-0.991200478138973i</v>
      </c>
      <c r="P3521" t="str">
        <f t="shared" si="1834"/>
        <v>0.867630773451413+0.991200478138973i</v>
      </c>
      <c r="Q3521" t="str">
        <f t="shared" si="1835"/>
        <v>-0.867630773451413+19.2963929098966i</v>
      </c>
      <c r="R3521" t="str">
        <f t="shared" si="1836"/>
        <v>0.0492458731749413-0.0471776260327172i</v>
      </c>
      <c r="S3521" t="str">
        <f t="shared" si="1837"/>
        <v>2.22634769690377i</v>
      </c>
      <c r="T3521" t="str">
        <f t="shared" si="1838"/>
        <v>0.105033799063327+0.109638436325046i</v>
      </c>
      <c r="U3521" t="e">
        <f t="shared" si="1839"/>
        <v>#DIV/0!</v>
      </c>
      <c r="V3521" t="str">
        <f t="shared" si="1840"/>
        <v>0.0000833333333333333-0.000167144447691552i</v>
      </c>
      <c r="W3521" t="e">
        <f t="shared" si="1841"/>
        <v>#DIV/0!</v>
      </c>
      <c r="X3521" t="e">
        <f t="shared" si="1842"/>
        <v>#DIV/0!</v>
      </c>
      <c r="Y3521" t="str">
        <f t="shared" si="1843"/>
        <v>0.00096+6.78056225609592i</v>
      </c>
      <c r="Z3521" t="e">
        <f t="shared" si="1844"/>
        <v>#DIV/0!</v>
      </c>
      <c r="AA3521" t="e">
        <f t="shared" si="1845"/>
        <v>#DIV/0!</v>
      </c>
      <c r="AB3521" t="str">
        <f t="shared" si="1846"/>
        <v>0.0599359725822001+0.0625635402330948i</v>
      </c>
      <c r="AC3521" t="str">
        <f t="shared" si="1847"/>
        <v>1.05487882947865-0.0393161367454688i</v>
      </c>
      <c r="AD3521" t="str">
        <f t="shared" si="1848"/>
        <v>0.0545316416404388+0.0613411814746206i</v>
      </c>
      <c r="AE3521" t="e">
        <f t="shared" si="1849"/>
        <v>#DIV/0!</v>
      </c>
      <c r="AF3521" t="str">
        <f t="shared" si="1850"/>
        <v>-19.1219715709545-2.19538880246018i</v>
      </c>
      <c r="AG3521" t="e">
        <f t="shared" si="1851"/>
        <v>#DIV/0!</v>
      </c>
      <c r="AH3521" t="e">
        <f t="shared" si="1852"/>
        <v>#DIV/0!</v>
      </c>
      <c r="AI3521" t="e">
        <f t="shared" si="1853"/>
        <v>#DIV/0!</v>
      </c>
      <c r="AJ3521" t="e">
        <f t="shared" si="1854"/>
        <v>#DIV/0!</v>
      </c>
      <c r="AK3521"/>
      <c r="AL3521"/>
      <c r="AM3521"/>
      <c r="AN3521"/>
    </row>
    <row r="3522" spans="1:40" x14ac:dyDescent="0.3">
      <c r="A3522"/>
      <c r="B3522">
        <f t="shared" si="1855"/>
        <v>1588000</v>
      </c>
      <c r="C3522" s="186" t="str">
        <f t="shared" si="1823"/>
        <v>-0.000195259095847394+0.00195792113590775i</v>
      </c>
      <c r="D3522" s="158" t="str">
        <f t="shared" si="1824"/>
        <v>-7.56428271256298-0.739058877820896i</v>
      </c>
      <c r="E3522" t="str">
        <f t="shared" si="1825"/>
        <v>37.5678643784852-1000.82497694232i</v>
      </c>
      <c r="F3522" t="str">
        <f t="shared" si="1826"/>
        <v>0.986450312108019+0.0983569051995028i</v>
      </c>
      <c r="G3522" t="str">
        <f t="shared" si="1821"/>
        <v>0.986450312108019+0.0983569051995028i</v>
      </c>
      <c r="H3522" t="str">
        <f t="shared" si="1827"/>
        <v>11.5580598649252+1.45499844474219i</v>
      </c>
      <c r="I3522" t="str">
        <f t="shared" si="1828"/>
        <v>6236.06141737574i</v>
      </c>
      <c r="J3522" t="str">
        <f t="shared" si="1822"/>
        <v>-9630.8942684776+1329.76775894294i</v>
      </c>
      <c r="K3522" t="str">
        <f t="shared" si="1829"/>
        <v>0.0877306630759235-0.635392710122028i</v>
      </c>
      <c r="L3522" t="str">
        <f t="shared" si="1830"/>
        <v>0.0226315890329496-0.135452828339986i</v>
      </c>
      <c r="M3522" t="str">
        <f t="shared" si="1831"/>
        <v>0.110362252108873-0.770845538462014i</v>
      </c>
      <c r="N3522" t="str">
        <f t="shared" si="1832"/>
        <v>-20.3003770007565i</v>
      </c>
      <c r="O3522" t="str">
        <f t="shared" si="1833"/>
        <v>0.11968763283309-0.992811598716902i</v>
      </c>
      <c r="P3522" t="str">
        <f t="shared" si="1834"/>
        <v>0.88031236716691+0.992811598716902i</v>
      </c>
      <c r="Q3522" t="str">
        <f t="shared" si="1835"/>
        <v>-0.88031236716691+19.3075654020396i</v>
      </c>
      <c r="R3522" t="str">
        <f t="shared" si="1836"/>
        <v>0.0492396701266256-0.0478392090613882i</v>
      </c>
      <c r="S3522" t="str">
        <f t="shared" si="1837"/>
        <v>2.22775056249728i</v>
      </c>
      <c r="T3522" t="str">
        <f t="shared" si="1838"/>
        <v>0.106573824895933+0.109693702821771i</v>
      </c>
      <c r="U3522" t="e">
        <f t="shared" si="1839"/>
        <v>#DIV/0!</v>
      </c>
      <c r="V3522" t="str">
        <f t="shared" si="1840"/>
        <v>0.0000833333333333333-0.000167039193001569i</v>
      </c>
      <c r="W3522" t="e">
        <f t="shared" si="1841"/>
        <v>#DIV/0!</v>
      </c>
      <c r="X3522" t="e">
        <f t="shared" si="1842"/>
        <v>#DIV/0!</v>
      </c>
      <c r="Y3522" t="str">
        <f t="shared" si="1843"/>
        <v>0.00096+6.7848348221048i</v>
      </c>
      <c r="Z3522" t="e">
        <f t="shared" si="1844"/>
        <v>#DIV/0!</v>
      </c>
      <c r="AA3522" t="e">
        <f t="shared" si="1845"/>
        <v>#DIV/0!</v>
      </c>
      <c r="AB3522" t="str">
        <f t="shared" si="1846"/>
        <v>0.0608147653793958+0.0625950772360592i</v>
      </c>
      <c r="AC3522" t="str">
        <f t="shared" si="1847"/>
        <v>1.05496279048584-0.0399706568706211i</v>
      </c>
      <c r="AD3522" t="str">
        <f t="shared" si="1848"/>
        <v>0.0553188930524639+0.0614298535580357i</v>
      </c>
      <c r="AE3522" t="e">
        <f t="shared" si="1849"/>
        <v>#DIV/0!</v>
      </c>
      <c r="AF3522" t="str">
        <f t="shared" si="1850"/>
        <v>-19.1223425774882-2.19405732256309i</v>
      </c>
      <c r="AG3522" t="e">
        <f t="shared" si="1851"/>
        <v>#DIV/0!</v>
      </c>
      <c r="AH3522" t="e">
        <f t="shared" si="1852"/>
        <v>#DIV/0!</v>
      </c>
      <c r="AI3522" t="e">
        <f t="shared" si="1853"/>
        <v>#DIV/0!</v>
      </c>
      <c r="AJ3522" t="e">
        <f t="shared" si="1854"/>
        <v>#DIV/0!</v>
      </c>
      <c r="AK3522"/>
      <c r="AL3522"/>
      <c r="AM3522"/>
      <c r="AN3522"/>
    </row>
    <row r="3523" spans="1:40" x14ac:dyDescent="0.3">
      <c r="A3523"/>
      <c r="B3523">
        <f t="shared" si="1855"/>
        <v>1589000</v>
      </c>
      <c r="C3523" s="186" t="str">
        <f t="shared" si="1823"/>
        <v>-0.000195017979563601+0.00195672215755091i</v>
      </c>
      <c r="D3523" s="158" t="str">
        <f t="shared" si="1824"/>
        <v>-7.56440914156544-0.738611174359743i</v>
      </c>
      <c r="E3523" t="str">
        <f t="shared" si="1825"/>
        <v>37.5206607701317-1000.19690190376i</v>
      </c>
      <c r="F3523" t="str">
        <f t="shared" si="1826"/>
        <v>0.986467043963754+0.0982973101175174i</v>
      </c>
      <c r="G3523" t="str">
        <f t="shared" si="1821"/>
        <v>0.986467043963754+0.0982973101175174i</v>
      </c>
      <c r="H3523" t="str">
        <f t="shared" si="1827"/>
        <v>11.5583037595545+1.45411625035467i</v>
      </c>
      <c r="I3523" t="str">
        <f t="shared" si="1828"/>
        <v>6239.98840819273i</v>
      </c>
      <c r="J3523" t="str">
        <f t="shared" si="1822"/>
        <v>-9643.02893721914+1330.60514418157i</v>
      </c>
      <c r="K3523" t="str">
        <f t="shared" si="1829"/>
        <v>0.087622315404678-0.635007708100483i</v>
      </c>
      <c r="L3523" t="str">
        <f t="shared" si="1830"/>
        <v>0.0226038850849816-0.135372210158571i</v>
      </c>
      <c r="M3523" t="str">
        <f t="shared" si="1831"/>
        <v>0.11022620048966-0.770379918259054i</v>
      </c>
      <c r="N3523" t="str">
        <f t="shared" si="1832"/>
        <v>-20.3131606134774i</v>
      </c>
      <c r="O3523" t="str">
        <f t="shared" si="1833"/>
        <v>0.106986479940737-0.994260475484111i</v>
      </c>
      <c r="P3523" t="str">
        <f t="shared" si="1834"/>
        <v>0.893013520059263+0.994260475484111i</v>
      </c>
      <c r="Q3523" t="str">
        <f t="shared" si="1835"/>
        <v>-0.893013520059263+19.3189001379933i</v>
      </c>
      <c r="R3523" t="str">
        <f t="shared" si="1836"/>
        <v>0.0492237711045348-0.0485002255030674i</v>
      </c>
      <c r="S3523" t="str">
        <f t="shared" si="1837"/>
        <v>2.2291534280908i</v>
      </c>
      <c r="T3523" t="str">
        <f t="shared" si="1838"/>
        <v>0.10811444394334+0.109727338101231i</v>
      </c>
      <c r="U3523" t="e">
        <f t="shared" si="1839"/>
        <v>#DIV/0!</v>
      </c>
      <c r="V3523" t="str">
        <f t="shared" si="1840"/>
        <v>0.0000833333333333333-0.000166934070790744i</v>
      </c>
      <c r="W3523" t="e">
        <f t="shared" si="1841"/>
        <v>#DIV/0!</v>
      </c>
      <c r="X3523" t="e">
        <f t="shared" si="1842"/>
        <v>#DIV/0!</v>
      </c>
      <c r="Y3523" t="str">
        <f t="shared" si="1843"/>
        <v>0.00096+6.78910738811369i</v>
      </c>
      <c r="Z3523" t="e">
        <f t="shared" si="1844"/>
        <v>#DIV/0!</v>
      </c>
      <c r="AA3523" t="e">
        <f t="shared" si="1845"/>
        <v>#DIV/0!</v>
      </c>
      <c r="AB3523" t="str">
        <f t="shared" si="1846"/>
        <v>0.0616938966857797+0.0626142707071655i</v>
      </c>
      <c r="AC3523" t="str">
        <f t="shared" si="1847"/>
        <v>1.05503706057431-0.0406260059293916i</v>
      </c>
      <c r="AD3523" t="str">
        <f t="shared" si="1848"/>
        <v>0.0561070856085632+0.0615084340870974i</v>
      </c>
      <c r="AE3523" t="e">
        <f t="shared" si="1849"/>
        <v>#DIV/0!</v>
      </c>
      <c r="AF3523" t="str">
        <f t="shared" si="1850"/>
        <v>-19.1227129011199-2.19272742471441i</v>
      </c>
      <c r="AG3523" t="e">
        <f t="shared" si="1851"/>
        <v>#DIV/0!</v>
      </c>
      <c r="AH3523" t="e">
        <f t="shared" si="1852"/>
        <v>#DIV/0!</v>
      </c>
      <c r="AI3523" t="e">
        <f t="shared" si="1853"/>
        <v>#DIV/0!</v>
      </c>
      <c r="AJ3523" t="e">
        <f t="shared" si="1854"/>
        <v>#DIV/0!</v>
      </c>
      <c r="AK3523"/>
      <c r="AL3523"/>
      <c r="AM3523"/>
      <c r="AN3523"/>
    </row>
    <row r="3524" spans="1:40" x14ac:dyDescent="0.3">
      <c r="A3524"/>
      <c r="B3524">
        <f t="shared" si="1855"/>
        <v>1590000</v>
      </c>
      <c r="C3524" s="186" t="str">
        <f t="shared" si="1823"/>
        <v>-0.000194777306804341+0.00195552462632312i</v>
      </c>
      <c r="D3524" s="158" t="str">
        <f t="shared" si="1824"/>
        <v>-7.56453533800668-0.738164002050144i</v>
      </c>
      <c r="E3524" t="str">
        <f t="shared" si="1825"/>
        <v>37.4735460305118-999.569613565041i</v>
      </c>
      <c r="F3524" t="str">
        <f t="shared" si="1826"/>
        <v>0.986483745041893+0.0982377857632984i</v>
      </c>
      <c r="G3524" t="str">
        <f t="shared" si="1821"/>
        <v>0.986483745041893+0.0982377857632984i</v>
      </c>
      <c r="H3524" t="str">
        <f t="shared" si="1827"/>
        <v>11.5585472055073+1.45323510410747i</v>
      </c>
      <c r="I3524" t="str">
        <f t="shared" si="1828"/>
        <v>6243.91539900971i</v>
      </c>
      <c r="J3524" t="str">
        <f t="shared" si="1822"/>
        <v>-9655.17124503448+1331.44252942019i</v>
      </c>
      <c r="K3524" t="str">
        <f t="shared" si="1829"/>
        <v>0.0875141670675273-0.63462316302266i</v>
      </c>
      <c r="L3524" t="str">
        <f t="shared" si="1830"/>
        <v>0.0225762315040206-0.135291684978891i</v>
      </c>
      <c r="M3524" t="str">
        <f t="shared" si="1831"/>
        <v>0.110090398571548-0.769914848001551i</v>
      </c>
      <c r="N3524" t="str">
        <f t="shared" si="1832"/>
        <v>-20.3259442261983i</v>
      </c>
      <c r="O3524" t="str">
        <f t="shared" si="1833"/>
        <v>0.094267843475244-0.99554687166729i</v>
      </c>
      <c r="P3524" t="str">
        <f t="shared" si="1834"/>
        <v>0.905732156524756+0.99554687166729i</v>
      </c>
      <c r="Q3524" t="str">
        <f t="shared" si="1835"/>
        <v>-0.905732156524756+19.330397354531i</v>
      </c>
      <c r="R3524" t="str">
        <f t="shared" si="1836"/>
        <v>0.0491981920056965-0.0491605280345905i</v>
      </c>
      <c r="S3524" t="str">
        <f t="shared" si="1837"/>
        <v>2.23055629368431i</v>
      </c>
      <c r="T3524" t="str">
        <f t="shared" si="1838"/>
        <v>0.1096553252084+0.109739336816195i</v>
      </c>
      <c r="U3524" t="e">
        <f t="shared" si="1839"/>
        <v>#DIV/0!</v>
      </c>
      <c r="V3524" t="str">
        <f t="shared" si="1840"/>
        <v>0.0000833333333333333-0.000166829080809115i</v>
      </c>
      <c r="W3524" t="e">
        <f t="shared" si="1841"/>
        <v>#DIV/0!</v>
      </c>
      <c r="X3524" t="e">
        <f t="shared" si="1842"/>
        <v>#DIV/0!</v>
      </c>
      <c r="Y3524" t="str">
        <f t="shared" si="1843"/>
        <v>0.00096+6.79337995412257i</v>
      </c>
      <c r="Z3524" t="e">
        <f t="shared" si="1844"/>
        <v>#DIV/0!</v>
      </c>
      <c r="AA3524" t="e">
        <f t="shared" si="1845"/>
        <v>#DIV/0!</v>
      </c>
      <c r="AB3524" t="str">
        <f t="shared" si="1846"/>
        <v>0.0625731776227605+0.062621117595096i</v>
      </c>
      <c r="AC3524" t="str">
        <f t="shared" si="1847"/>
        <v>1.05510163429929-0.0412820347433618i</v>
      </c>
      <c r="AD3524" t="str">
        <f t="shared" si="1848"/>
        <v>0.0568960897369831+0.0615769152812725i</v>
      </c>
      <c r="AE3524" t="e">
        <f t="shared" si="1849"/>
        <v>#DIV/0!</v>
      </c>
      <c r="AF3524" t="str">
        <f t="shared" si="1850"/>
        <v>-19.123082543514-2.19139910615761i</v>
      </c>
      <c r="AG3524" t="e">
        <f t="shared" si="1851"/>
        <v>#DIV/0!</v>
      </c>
      <c r="AH3524" t="e">
        <f t="shared" si="1852"/>
        <v>#DIV/0!</v>
      </c>
      <c r="AI3524" t="e">
        <f t="shared" si="1853"/>
        <v>#DIV/0!</v>
      </c>
      <c r="AJ3524" t="e">
        <f t="shared" si="1854"/>
        <v>#DIV/0!</v>
      </c>
      <c r="AK3524"/>
      <c r="AL3524"/>
      <c r="AM3524"/>
      <c r="AN3524"/>
    </row>
    <row r="3525" spans="1:40" x14ac:dyDescent="0.3">
      <c r="A3525"/>
      <c r="B3525">
        <f t="shared" si="1855"/>
        <v>1591000</v>
      </c>
      <c r="C3525" s="186" t="str">
        <f t="shared" si="1823"/>
        <v>-0.000194537076489466+0.00195432853964422i</v>
      </c>
      <c r="D3525" s="158" t="str">
        <f t="shared" si="1824"/>
        <v>-7.56466130245313-0.737717359968432i</v>
      </c>
      <c r="E3525" t="str">
        <f t="shared" si="1825"/>
        <v>37.4265199367897-998.943110451094i</v>
      </c>
      <c r="F3525" t="str">
        <f t="shared" si="1826"/>
        <v>0.986500415417397+0.0981783320137875i</v>
      </c>
      <c r="G3525" t="str">
        <f t="shared" ref="G3525:G3588" si="1856">IF($C$11=$C$7,$C$24,F3525)</f>
        <v>0.986500415417397+0.0981783320137875i</v>
      </c>
      <c r="H3525" t="str">
        <f t="shared" si="1827"/>
        <v>11.5587902038762+1.452355004174i</v>
      </c>
      <c r="I3525" t="str">
        <f t="shared" si="1828"/>
        <v>6247.8423898267i</v>
      </c>
      <c r="J3525" t="str">
        <f t="shared" ref="J3525:J3588" si="1857">IMSUM(COMPLEX(0,2*PI()*B3525*$C$113*$C$112),COMPLEX(0,2*PI()*B3525*$C$113*$C$111),COMPLEX(0,2*PI()*B3525*$C$28*10^-12*$C$111),COMPLEX(-1*2*PI()*B3525*2*PI()*B3525*$C$113*$C$112*$C$28*10^-12*$C$111,0),COMPLEX(1,0))</f>
        <v>-9667.32119192363+1332.27991465882i</v>
      </c>
      <c r="K3525" t="str">
        <f t="shared" si="1829"/>
        <v>0.0874062175789181-0.634239074093489i</v>
      </c>
      <c r="L3525" t="str">
        <f t="shared" si="1830"/>
        <v>0.0225486281692106-0.135211252645735i</v>
      </c>
      <c r="M3525" t="str">
        <f t="shared" si="1831"/>
        <v>0.109954845748129-0.769450326739224i</v>
      </c>
      <c r="N3525" t="str">
        <f t="shared" si="1832"/>
        <v>-20.3387278389191i</v>
      </c>
      <c r="O3525" t="str">
        <f t="shared" si="1833"/>
        <v>0.0815338018975637-0.996670577045459i</v>
      </c>
      <c r="P3525" t="str">
        <f t="shared" si="1834"/>
        <v>0.918466198102436+0.996670577045459i</v>
      </c>
      <c r="Q3525" t="str">
        <f t="shared" si="1835"/>
        <v>-0.918466198102436+19.3420572618736i</v>
      </c>
      <c r="R3525" t="str">
        <f t="shared" si="1836"/>
        <v>0.0491629512825481-0.0498199697171753i</v>
      </c>
      <c r="S3525" t="str">
        <f t="shared" si="1837"/>
        <v>2.23195915927783i</v>
      </c>
      <c r="T3525" t="str">
        <f t="shared" si="1838"/>
        <v>0.111196137725194+0.109729699412213i</v>
      </c>
      <c r="U3525" t="e">
        <f t="shared" si="1839"/>
        <v>#DIV/0!</v>
      </c>
      <c r="V3525" t="str">
        <f t="shared" si="1840"/>
        <v>0.0000833333333333333-0.000166724222807349i</v>
      </c>
      <c r="W3525" t="e">
        <f t="shared" si="1841"/>
        <v>#DIV/0!</v>
      </c>
      <c r="X3525" t="e">
        <f t="shared" si="1842"/>
        <v>#DIV/0!</v>
      </c>
      <c r="Y3525" t="str">
        <f t="shared" si="1843"/>
        <v>0.00096+6.79765252013145i</v>
      </c>
      <c r="Z3525" t="e">
        <f t="shared" si="1844"/>
        <v>#DIV/0!</v>
      </c>
      <c r="AA3525" t="e">
        <f t="shared" si="1845"/>
        <v>#DIV/0!</v>
      </c>
      <c r="AB3525" t="str">
        <f t="shared" si="1846"/>
        <v>0.0634524193295676+0.0626156181540972i</v>
      </c>
      <c r="AC3525" t="str">
        <f t="shared" si="1847"/>
        <v>1.05515650882738-0.0419385941499725i</v>
      </c>
      <c r="AD3525" t="str">
        <f t="shared" si="1848"/>
        <v>0.0576857758681499+0.0616352910230659i</v>
      </c>
      <c r="AE3525" t="e">
        <f t="shared" si="1849"/>
        <v>#DIV/0!</v>
      </c>
      <c r="AF3525" t="str">
        <f t="shared" si="1850"/>
        <v>-19.1234515063293-2.19007236414243i</v>
      </c>
      <c r="AG3525" t="e">
        <f t="shared" si="1851"/>
        <v>#DIV/0!</v>
      </c>
      <c r="AH3525" t="e">
        <f t="shared" si="1852"/>
        <v>#DIV/0!</v>
      </c>
      <c r="AI3525" t="e">
        <f t="shared" si="1853"/>
        <v>#DIV/0!</v>
      </c>
      <c r="AJ3525" t="e">
        <f t="shared" si="1854"/>
        <v>#DIV/0!</v>
      </c>
      <c r="AK3525"/>
      <c r="AL3525"/>
      <c r="AM3525"/>
      <c r="AN3525"/>
    </row>
    <row r="3526" spans="1:40" x14ac:dyDescent="0.3">
      <c r="A3526"/>
      <c r="B3526">
        <f t="shared" si="1855"/>
        <v>1592000</v>
      </c>
      <c r="C3526" s="186" t="str">
        <f t="shared" ref="C3526:C3589" si="1858">IMPRODUCT(COMPLEX(-1,0),IMDIV(IMPRODUCT(G3526,COMPLEX($C$100+$C$101,0)),COMPLEX($C$100,2*PI()*B3526*$C$103*$C$102*(2*$C$100+$C$101))))</f>
        <v>-0.000194297287542091+0.00195313389494004i</v>
      </c>
      <c r="D3526" s="158" t="str">
        <f t="shared" ref="D3526:D3589" si="1859">IMPRODUCT(COMPLEX($C$106,0),IMSUB(C3526,G3526))</f>
        <v>-7.56478703546949-0.737271247193043i</v>
      </c>
      <c r="E3526" t="str">
        <f t="shared" ref="E3526:E3589" si="1860">IMDIV(COMPLEX($C$20*10^3,0),COMPLEX(1,2*PI()*B3526*$C$20*1000*$C$29*10^-12))</f>
        <v>37.3795822668271-998.31739109055i</v>
      </c>
      <c r="F3526" t="str">
        <f t="shared" ref="F3526:F3589" si="1861">IMDIV(COMPLEX($C$22*1000,0),IMSUM(COMPLEX($C$22*1000,0),E3526))</f>
        <v>0.986517055165+0.0981189487462064i</v>
      </c>
      <c r="G3526" t="str">
        <f t="shared" si="1856"/>
        <v>0.986517055165+0.0981189487462064i</v>
      </c>
      <c r="H3526" t="str">
        <f t="shared" ref="H3526:H3589" si="1862">IMPRODUCT(COMPLEX($C$108,0),IMPRODUCT(COMPLEX(-1,0),D3526),IMDIV(COMPLEX(0,2*PI()*B3526*$C$109*$C$110),COMPLEX(1,2*PI()*B3526*$C$109*$C$110)))</f>
        <v>11.5590327557511+1.45147594873182i</v>
      </c>
      <c r="I3526" t="str">
        <f t="shared" ref="I3526:I3589" si="1863">COMPLEX(0,2*PI()*B3526*$C$113*$C$112*$C$114)</f>
        <v>6251.76938064369i</v>
      </c>
      <c r="J3526" t="str">
        <f t="shared" si="1857"/>
        <v>-9679.47877788658+1333.11729989745i</v>
      </c>
      <c r="K3526" t="str">
        <f t="shared" ref="K3526:K3589" si="1864">IMDIV(I3526,J3526)</f>
        <v>0.0872984664547631-0.633855440519694i</v>
      </c>
      <c r="L3526" t="str">
        <f t="shared" ref="L3526:L3589" si="1865">IMDIV(COMPLEX($C$117,0),COMPLEX(1,2*PI()*B3526*$C$115*$C$116))</f>
        <v>0.0225210749600542-0.135130913004225i</v>
      </c>
      <c r="M3526" t="str">
        <f t="shared" ref="M3526:M3589" si="1866">IMSUM(K3526,L3526)</f>
        <v>0.109819541414817-0.768986353523919i</v>
      </c>
      <c r="N3526" t="str">
        <f t="shared" ref="N3526:N3589" si="1867">COMPLEX(0,-2*PI()*B3526*$C$43)</f>
        <v>-20.35151145164i</v>
      </c>
      <c r="O3526" t="str">
        <f t="shared" ref="O3526:O3589" si="1868">IMEXP(N3526)</f>
        <v>0.068786436185844-0.997631407984357i</v>
      </c>
      <c r="P3526" t="str">
        <f t="shared" ref="P3526:P3589" si="1869">IMSUB(COMPLEX(1,0),O3526)</f>
        <v>0.931213563814156+0.997631407984357i</v>
      </c>
      <c r="Q3526" t="str">
        <f t="shared" ref="Q3526:Q3589" si="1870">IMSUM(COMPLEX(0,2*PI()*B3526*$C$43),O3526,COMPLEX(-1,0))</f>
        <v>-0.931213563814156+19.3538800436556i</v>
      </c>
      <c r="R3526" t="str">
        <f t="shared" ref="R3526:R3589" si="1871">IMDIV(P3526,Q3526)</f>
        <v>0.0491180699327343-0.0504784040492255i</v>
      </c>
      <c r="S3526" t="str">
        <f t="shared" ref="S3526:S3589" si="1872">IMDIV(COMPLEX(0,2*PI()*B3526*$C$123),COMPLEX($C$124,0))</f>
        <v>2.23336202487133i</v>
      </c>
      <c r="T3526" t="str">
        <f t="shared" ref="T3526:T3589" si="1873">IMPRODUCT(R3526,S3526)</f>
        <v>0.112736550679651+0.109698432122743i</v>
      </c>
      <c r="U3526" t="e">
        <f t="shared" ref="U3526:U3589" si="1874">IMDIV(COMPLEX(1,2*PI()*B3526*$C$16*10^-3*$C$15*10^-6),COMPLEX(0,2*PI()*B3526*$C$15*10^-6))</f>
        <v>#DIV/0!</v>
      </c>
      <c r="V3526" t="str">
        <f t="shared" ref="V3526:V3589" si="1875">IMSUM(COMPLEX($C$18*10^-3,0),IMDIV(COMPLEX(1,0),COMPLEX(0,2*PI()*B3526*($C$17*1*10^-6))))</f>
        <v>0.0000833333333333333-0.000166619496536741i</v>
      </c>
      <c r="W3526" t="e">
        <f t="shared" ref="W3526:W3589" si="1876">IMDIV(IMPRODUCT(U3526,V3526),IMSUM(U3526,V3526))</f>
        <v>#DIV/0!</v>
      </c>
      <c r="X3526" t="e">
        <f t="shared" ref="X3526:X3589" si="1877">IMDIV(IMPRODUCT(COMPLEX($C$19,0),W3526),IMSUM(COMPLEX($C$19,0),W3526))</f>
        <v>#DIV/0!</v>
      </c>
      <c r="Y3526" t="str">
        <f t="shared" ref="Y3526:Y3589" si="1878">COMPLEX($C$13*10^-3,2*PI()*B3526*$C$12*0.000001)</f>
        <v>0.00096+6.80192508614033i</v>
      </c>
      <c r="Z3526" t="e">
        <f t="shared" ref="Z3526:Z3589" si="1879">IMPRODUCT(COMPLEX($C$6,0),IMDIV(X3526,IMSUM(X3526,Y3526)))</f>
        <v>#DIV/0!</v>
      </c>
      <c r="AA3526" t="e">
        <f t="shared" ref="AA3526:AA3589" si="1880">IMDIV(COMPLEX($C$6,0),IMSUM(X3526,Y3526))</f>
        <v>#DIV/0!</v>
      </c>
      <c r="AB3526" t="str">
        <f t="shared" ref="AB3526:AB3589" si="1881">IMPRODUCT(COMPLEX($C$119,0),T3526)</f>
        <v>0.0643314330320801+0.062597775941199i</v>
      </c>
      <c r="AC3526" t="str">
        <f t="shared" ref="AC3526:AC3589" si="1882">IMSUM(COMPLEX(1,0),IMPRODUCT(AB3526,M3526))</f>
        <v>1.05520168393387-0.0425955350568575i</v>
      </c>
      <c r="AD3526" t="str">
        <f t="shared" ref="AD3526:AD3589" si="1883">IMDIV(AB3526,AC3526)</f>
        <v>0.0584760144559033+0.0616835568554872i</v>
      </c>
      <c r="AE3526" t="e">
        <f t="shared" ref="AE3526:AE3589" si="1884">IMPRODUCT(AD3526,AA3526,X3526)</f>
        <v>#DIV/0!</v>
      </c>
      <c r="AF3526" t="str">
        <f t="shared" ref="AF3526:AF3589" si="1885">IMSUB(D3526,H3526)</f>
        <v>-19.1238197912206-2.18874719592486i</v>
      </c>
      <c r="AG3526" t="e">
        <f t="shared" ref="AG3526:AG3589" si="1886">IMSUM(COMPLEX(1,0),IMPRODUCT(AD3526,AA3526,COMPLEX($C$127,0)))</f>
        <v>#DIV/0!</v>
      </c>
      <c r="AH3526" t="e">
        <f t="shared" ref="AH3526:AH3589" si="1887">IMDIV(IMPRODUCT(AE3526,AF3526),AG3526)</f>
        <v>#DIV/0!</v>
      </c>
      <c r="AI3526" t="e">
        <f t="shared" ref="AI3526:AI3589" si="1888">20*LOG10(IMABS(AH3526))</f>
        <v>#DIV/0!</v>
      </c>
      <c r="AJ3526" t="e">
        <f t="shared" ref="AJ3526:AJ3589" si="1889">IMARGUMENT(AH3526)*180/PI()</f>
        <v>#DIV/0!</v>
      </c>
      <c r="AK3526"/>
      <c r="AL3526"/>
      <c r="AM3526"/>
      <c r="AN3526"/>
    </row>
    <row r="3527" spans="1:40" x14ac:dyDescent="0.3">
      <c r="A3527"/>
      <c r="B3527">
        <f t="shared" si="1855"/>
        <v>1593000</v>
      </c>
      <c r="C3527" s="186" t="str">
        <f t="shared" si="1858"/>
        <v>-0.000194057938888576+0.0019519406896424i</v>
      </c>
      <c r="D3527" s="158" t="str">
        <f t="shared" si="1859"/>
        <v>-7.56491253761862-0.736825662804449i</v>
      </c>
      <c r="E3527" t="str">
        <f t="shared" si="1860"/>
        <v>37.3327327991802-997.692454015693i</v>
      </c>
      <c r="F3527" t="str">
        <f t="shared" si="1861"/>
        <v>0.986533664359192+0.0980596358380487i</v>
      </c>
      <c r="G3527" t="str">
        <f t="shared" si="1856"/>
        <v>0.986533664359192+0.0980596358380487i</v>
      </c>
      <c r="H3527" t="str">
        <f t="shared" si="1862"/>
        <v>11.5592748622178+1.45059793596254i</v>
      </c>
      <c r="I3527" t="str">
        <f t="shared" si="1863"/>
        <v>6255.69637146068i</v>
      </c>
      <c r="J3527" t="str">
        <f t="shared" si="1857"/>
        <v>-9691.64400292334+1333.95468513609i</v>
      </c>
      <c r="K3527" t="str">
        <f t="shared" si="1864"/>
        <v>0.0871909132124386-0.633472261509791i</v>
      </c>
      <c r="L3527" t="str">
        <f t="shared" si="1865"/>
        <v>0.0224935717564113-0.135050665899809i</v>
      </c>
      <c r="M3527" t="str">
        <f t="shared" si="1866"/>
        <v>0.10968448496885-0.7685229274096i</v>
      </c>
      <c r="N3527" t="str">
        <f t="shared" si="1867"/>
        <v>-20.3642950643609i</v>
      </c>
      <c r="O3527" t="str">
        <f t="shared" si="1868"/>
        <v>0.0560278294959296-0.998429207466396i</v>
      </c>
      <c r="P3527" t="str">
        <f t="shared" si="1869"/>
        <v>0.94397217050407+0.998429207466396i</v>
      </c>
      <c r="Q3527" t="str">
        <f t="shared" si="1870"/>
        <v>-0.94397217050407+19.3658658568945i</v>
      </c>
      <c r="R3527" t="str">
        <f t="shared" si="1871"/>
        <v>0.0490635714876-0.0511356850187696i</v>
      </c>
      <c r="S3527" t="str">
        <f t="shared" si="1872"/>
        <v>2.23476489046484i</v>
      </c>
      <c r="T3527" t="str">
        <f t="shared" si="1873"/>
        <v>0.114276233529815+0.1096455469613i</v>
      </c>
      <c r="U3527" t="e">
        <f t="shared" si="1874"/>
        <v>#DIV/0!</v>
      </c>
      <c r="V3527" t="str">
        <f t="shared" si="1875"/>
        <v>0.0000833333333333333-0.00016651490174921i</v>
      </c>
      <c r="W3527" t="e">
        <f t="shared" si="1876"/>
        <v>#DIV/0!</v>
      </c>
      <c r="X3527" t="e">
        <f t="shared" si="1877"/>
        <v>#DIV/0!</v>
      </c>
      <c r="Y3527" t="str">
        <f t="shared" si="1878"/>
        <v>0.00096+6.80619765214921i</v>
      </c>
      <c r="Z3527" t="e">
        <f t="shared" si="1879"/>
        <v>#DIV/0!</v>
      </c>
      <c r="AA3527" t="e">
        <f t="shared" si="1880"/>
        <v>#DIV/0!</v>
      </c>
      <c r="AB3527" t="str">
        <f t="shared" si="1881"/>
        <v>0.0652100301114552+0.0625675978117348i</v>
      </c>
      <c r="AC3527" t="str">
        <f t="shared" si="1882"/>
        <v>1.05523716199884-0.0432527084960054i</v>
      </c>
      <c r="AD3527" t="str">
        <f t="shared" si="1883"/>
        <v>0.0592666759985809+0.0617217099792589i</v>
      </c>
      <c r="AE3527" t="e">
        <f t="shared" si="1884"/>
        <v>#DIV/0!</v>
      </c>
      <c r="AF3527" t="str">
        <f t="shared" si="1885"/>
        <v>-19.1241873998364-2.18742359876699i</v>
      </c>
      <c r="AG3527" t="e">
        <f t="shared" si="1886"/>
        <v>#DIV/0!</v>
      </c>
      <c r="AH3527" t="e">
        <f t="shared" si="1887"/>
        <v>#DIV/0!</v>
      </c>
      <c r="AI3527" t="e">
        <f t="shared" si="1888"/>
        <v>#DIV/0!</v>
      </c>
      <c r="AJ3527" t="e">
        <f t="shared" si="1889"/>
        <v>#DIV/0!</v>
      </c>
      <c r="AK3527"/>
      <c r="AL3527"/>
      <c r="AM3527"/>
      <c r="AN3527"/>
    </row>
    <row r="3528" spans="1:40" x14ac:dyDescent="0.3">
      <c r="A3528"/>
      <c r="B3528">
        <f t="shared" si="1855"/>
        <v>1594000</v>
      </c>
      <c r="C3528" s="186" t="str">
        <f t="shared" si="1858"/>
        <v>-0.000193819029458535+0.00195074892118917i</v>
      </c>
      <c r="D3528" s="158" t="str">
        <f t="shared" si="1859"/>
        <v>-7.56503780946188-0.736380605885248i</v>
      </c>
      <c r="E3528" t="str">
        <f t="shared" si="1860"/>
        <v>37.2859713130982-997.068297762475i</v>
      </c>
      <c r="F3528" t="str">
        <f t="shared" si="1861"/>
        <v>0.986550243074264+0.0980003931670911i</v>
      </c>
      <c r="G3528" t="str">
        <f t="shared" si="1856"/>
        <v>0.986550243074264+0.0980003931670911i</v>
      </c>
      <c r="H3528" t="str">
        <f t="shared" si="1862"/>
        <v>11.5595165243596+1.44972096405197i</v>
      </c>
      <c r="I3528" t="str">
        <f t="shared" si="1863"/>
        <v>6259.62336227766i</v>
      </c>
      <c r="J3528" t="str">
        <f t="shared" si="1857"/>
        <v>-9703.81686703391+1334.79207037471i</v>
      </c>
      <c r="K3528" t="str">
        <f t="shared" si="1864"/>
        <v>0.0870835573707758-0.633089536274083i</v>
      </c>
      <c r="L3528" t="str">
        <f t="shared" si="1865"/>
        <v>0.0224661184384982-0.134970511178266i</v>
      </c>
      <c r="M3528" t="str">
        <f t="shared" si="1866"/>
        <v>0.109549675809274-0.768060047452349i</v>
      </c>
      <c r="N3528" t="str">
        <f t="shared" si="1867"/>
        <v>-20.3770786770818i</v>
      </c>
      <c r="O3528" t="str">
        <f t="shared" si="1868"/>
        <v>0.0432600668205501-0.999063845116358i</v>
      </c>
      <c r="P3528" t="str">
        <f t="shared" si="1869"/>
        <v>0.95673993317945+0.999063845116358i</v>
      </c>
      <c r="Q3528" t="str">
        <f t="shared" si="1870"/>
        <v>-0.95673993317945+19.3780148319654i</v>
      </c>
      <c r="R3528" t="str">
        <f t="shared" si="1871"/>
        <v>0.0489994819993827-0.0517916671555967i</v>
      </c>
      <c r="S3528" t="str">
        <f t="shared" si="1872"/>
        <v>2.23616775605835i</v>
      </c>
      <c r="T3528" t="str">
        <f t="shared" si="1873"/>
        <v>0.115814856125852+0.109571061710581i</v>
      </c>
      <c r="U3528" t="e">
        <f t="shared" si="1874"/>
        <v>#DIV/0!</v>
      </c>
      <c r="V3528" t="str">
        <f t="shared" si="1875"/>
        <v>0.0000833333333333333-0.000166410438197297i</v>
      </c>
      <c r="W3528" t="e">
        <f t="shared" si="1876"/>
        <v>#DIV/0!</v>
      </c>
      <c r="X3528" t="e">
        <f t="shared" si="1877"/>
        <v>#DIV/0!</v>
      </c>
      <c r="Y3528" t="str">
        <f t="shared" si="1878"/>
        <v>0.00096+6.8104702181581i</v>
      </c>
      <c r="Z3528" t="e">
        <f t="shared" si="1879"/>
        <v>#DIV/0!</v>
      </c>
      <c r="AA3528" t="e">
        <f t="shared" si="1880"/>
        <v>#DIV/0!</v>
      </c>
      <c r="AB3528" t="str">
        <f t="shared" si="1881"/>
        <v>0.066088022172609+0.0625250939131356i</v>
      </c>
      <c r="AC3528" t="str">
        <f t="shared" si="1882"/>
        <v>1.05526294800177-0.0439099656777975i</v>
      </c>
      <c r="AD3528" t="str">
        <f t="shared" si="1883"/>
        <v>0.0600576310600579+0.0617497492497607i</v>
      </c>
      <c r="AE3528" t="e">
        <f t="shared" si="1884"/>
        <v>#DIV/0!</v>
      </c>
      <c r="AF3528" t="str">
        <f t="shared" si="1885"/>
        <v>-19.1245543338215-2.18610156993722i</v>
      </c>
      <c r="AG3528" t="e">
        <f t="shared" si="1886"/>
        <v>#DIV/0!</v>
      </c>
      <c r="AH3528" t="e">
        <f t="shared" si="1887"/>
        <v>#DIV/0!</v>
      </c>
      <c r="AI3528" t="e">
        <f t="shared" si="1888"/>
        <v>#DIV/0!</v>
      </c>
      <c r="AJ3528" t="e">
        <f t="shared" si="1889"/>
        <v>#DIV/0!</v>
      </c>
      <c r="AK3528"/>
      <c r="AL3528"/>
      <c r="AM3528"/>
      <c r="AN3528"/>
    </row>
    <row r="3529" spans="1:40" x14ac:dyDescent="0.3">
      <c r="A3529"/>
      <c r="B3529">
        <f t="shared" si="1855"/>
        <v>1595000</v>
      </c>
      <c r="C3529" s="186" t="str">
        <f t="shared" si="1858"/>
        <v>-0.0001935805581848+0.00194955858702415i</v>
      </c>
      <c r="D3529" s="158" t="str">
        <f t="shared" si="1859"/>
        <v>-7.56516285155878-0.735936075520078i</v>
      </c>
      <c r="E3529" t="str">
        <f t="shared" si="1860"/>
        <v>37.2392975885203-996.444920870494i</v>
      </c>
      <c r="F3529" t="str">
        <f t="shared" si="1861"/>
        <v>0.986566791384264+0.0979412206113822i</v>
      </c>
      <c r="G3529" t="str">
        <f t="shared" si="1856"/>
        <v>0.986566791384264+0.0979412206113822i</v>
      </c>
      <c r="H3529" t="str">
        <f t="shared" si="1862"/>
        <v>11.559757743256+1.44884503119i</v>
      </c>
      <c r="I3529" t="str">
        <f t="shared" si="1863"/>
        <v>6263.55035309465i</v>
      </c>
      <c r="J3529" t="str">
        <f t="shared" si="1857"/>
        <v>-9715.99737021829+1335.62945561334i</v>
      </c>
      <c r="K3529" t="str">
        <f t="shared" si="1864"/>
        <v>0.0869763984500619-0.632707264024658i</v>
      </c>
      <c r="L3529" t="str">
        <f t="shared" si="1865"/>
        <v>0.0224387148868859-0.134890448685702i</v>
      </c>
      <c r="M3529" t="str">
        <f t="shared" si="1866"/>
        <v>0.109415113336948-0.76759771271036i</v>
      </c>
      <c r="N3529" t="str">
        <f t="shared" si="1867"/>
        <v>-20.3898622898027i</v>
      </c>
      <c r="O3529" t="str">
        <f t="shared" si="1868"/>
        <v>0.0304852346487038-0.999535217222692i</v>
      </c>
      <c r="P3529" t="str">
        <f t="shared" si="1869"/>
        <v>0.969514765351296+0.999535217222692i</v>
      </c>
      <c r="Q3529" t="str">
        <f t="shared" si="1870"/>
        <v>-0.969514765351296+19.39032707258i</v>
      </c>
      <c r="R3529" t="str">
        <f t="shared" si="1871"/>
        <v>0.0489258300271218-0.0524462055829751i</v>
      </c>
      <c r="S3529" t="str">
        <f t="shared" si="1872"/>
        <v>2.23757062165187i</v>
      </c>
      <c r="T3529" t="str">
        <f t="shared" si="1873"/>
        <v>0.117352088829579+0.109474999908621i</v>
      </c>
      <c r="U3529" t="e">
        <f t="shared" si="1874"/>
        <v>#DIV/0!</v>
      </c>
      <c r="V3529" t="str">
        <f t="shared" si="1875"/>
        <v>0.0000833333333333333-0.000166306105634165i</v>
      </c>
      <c r="W3529" t="e">
        <f t="shared" si="1876"/>
        <v>#DIV/0!</v>
      </c>
      <c r="X3529" t="e">
        <f t="shared" si="1877"/>
        <v>#DIV/0!</v>
      </c>
      <c r="Y3529" t="str">
        <f t="shared" si="1878"/>
        <v>0.00096+6.81474278416698i</v>
      </c>
      <c r="Z3529" t="e">
        <f t="shared" si="1879"/>
        <v>#DIV/0!</v>
      </c>
      <c r="AA3529" t="e">
        <f t="shared" si="1880"/>
        <v>#DIV/0!</v>
      </c>
      <c r="AB3529" t="str">
        <f t="shared" si="1881"/>
        <v>0.0669652211124235+0.0624702776770305i</v>
      </c>
      <c r="AC3529" t="str">
        <f t="shared" si="1882"/>
        <v>1.05527904951492-0.0445671580448169i</v>
      </c>
      <c r="AD3529" t="str">
        <f t="shared" si="1883"/>
        <v>0.0608487502906574+0.0617676751737146i</v>
      </c>
      <c r="AE3529" t="e">
        <f t="shared" si="1884"/>
        <v>#DIV/0!</v>
      </c>
      <c r="AF3529" t="str">
        <f t="shared" si="1885"/>
        <v>-19.1249205948148-2.18478110671008i</v>
      </c>
      <c r="AG3529" t="e">
        <f t="shared" si="1886"/>
        <v>#DIV/0!</v>
      </c>
      <c r="AH3529" t="e">
        <f t="shared" si="1887"/>
        <v>#DIV/0!</v>
      </c>
      <c r="AI3529" t="e">
        <f t="shared" si="1888"/>
        <v>#DIV/0!</v>
      </c>
      <c r="AJ3529" t="e">
        <f t="shared" si="1889"/>
        <v>#DIV/0!</v>
      </c>
      <c r="AK3529"/>
      <c r="AL3529"/>
      <c r="AM3529"/>
      <c r="AN3529"/>
    </row>
    <row r="3530" spans="1:40" x14ac:dyDescent="0.3">
      <c r="A3530"/>
      <c r="B3530">
        <f t="shared" si="1855"/>
        <v>1596000</v>
      </c>
      <c r="C3530" s="186" t="str">
        <f t="shared" si="1858"/>
        <v>-0.000193342524003425+0.00194836968459717i</v>
      </c>
      <c r="D3530" s="158" t="str">
        <f t="shared" si="1859"/>
        <v>-7.56528766446716-0.735492070795627i</v>
      </c>
      <c r="E3530" t="str">
        <f t="shared" si="1860"/>
        <v>37.1927114060721-995.822321882971i</v>
      </c>
      <c r="F3530" t="str">
        <f t="shared" si="1861"/>
        <v>0.986583309363017+0.0978821180492441i</v>
      </c>
      <c r="G3530" t="str">
        <f t="shared" si="1856"/>
        <v>0.986583309363017+0.0978821180492441i</v>
      </c>
      <c r="H3530" t="str">
        <f t="shared" si="1862"/>
        <v>11.5599985199835+1.44797013557055i</v>
      </c>
      <c r="I3530" t="str">
        <f t="shared" si="1863"/>
        <v>6267.47734391164i</v>
      </c>
      <c r="J3530" t="str">
        <f t="shared" si="1857"/>
        <v>-9728.18551247646+1336.46684085197i</v>
      </c>
      <c r="K3530" t="str">
        <f t="shared" si="1864"/>
        <v>0.0868694359720288-0.632325443975377i</v>
      </c>
      <c r="L3530" t="str">
        <f t="shared" si="1865"/>
        <v>0.0224113609824992-0.134810478268549i</v>
      </c>
      <c r="M3530" t="str">
        <f t="shared" si="1866"/>
        <v>0.109280796954528-0.767135922243926i</v>
      </c>
      <c r="N3530" t="str">
        <f t="shared" si="1867"/>
        <v>-20.4026459025235i</v>
      </c>
      <c r="O3530" t="str">
        <f t="shared" si="1868"/>
        <v>0.0177054206247641-0.99984324675446i</v>
      </c>
      <c r="P3530" t="str">
        <f t="shared" si="1869"/>
        <v>0.982294579375236+0.99984324675446i</v>
      </c>
      <c r="Q3530" t="str">
        <f t="shared" si="1870"/>
        <v>-0.982294579375236+19.402802655769i</v>
      </c>
      <c r="R3530" t="str">
        <f t="shared" si="1871"/>
        <v>0.0488426466212993-0.0530991560689481i</v>
      </c>
      <c r="S3530" t="str">
        <f t="shared" si="1872"/>
        <v>2.23897348724538i</v>
      </c>
      <c r="T3530" t="str">
        <f t="shared" si="1873"/>
        <v>0.118887602633479+0.109357390831984i</v>
      </c>
      <c r="U3530" t="e">
        <f t="shared" si="1874"/>
        <v>#DIV/0!</v>
      </c>
      <c r="V3530" t="str">
        <f t="shared" si="1875"/>
        <v>0.0000833333333333333-0.000166201903813592i</v>
      </c>
      <c r="W3530" t="e">
        <f t="shared" si="1876"/>
        <v>#DIV/0!</v>
      </c>
      <c r="X3530" t="e">
        <f t="shared" si="1877"/>
        <v>#DIV/0!</v>
      </c>
      <c r="Y3530" t="str">
        <f t="shared" si="1878"/>
        <v>0.00096+6.81901535017586i</v>
      </c>
      <c r="Z3530" t="e">
        <f t="shared" si="1879"/>
        <v>#DIV/0!</v>
      </c>
      <c r="AA3530" t="e">
        <f t="shared" si="1880"/>
        <v>#DIV/0!</v>
      </c>
      <c r="AB3530" t="str">
        <f t="shared" si="1881"/>
        <v>0.067841439187661+0.0624031658096546i</v>
      </c>
      <c r="AC3530" t="str">
        <f t="shared" si="1882"/>
        <v>1.0552854766953-0.0452241373254169i</v>
      </c>
      <c r="AD3530" t="str">
        <f t="shared" si="1883"/>
        <v>0.0616399044479659+0.0617754899056172i</v>
      </c>
      <c r="AE3530" t="e">
        <f t="shared" si="1884"/>
        <v>#DIV/0!</v>
      </c>
      <c r="AF3530" t="str">
        <f t="shared" si="1885"/>
        <v>-19.1252861844507-2.18346220636618i</v>
      </c>
      <c r="AG3530" t="e">
        <f t="shared" si="1886"/>
        <v>#DIV/0!</v>
      </c>
      <c r="AH3530" t="e">
        <f t="shared" si="1887"/>
        <v>#DIV/0!</v>
      </c>
      <c r="AI3530" t="e">
        <f t="shared" si="1888"/>
        <v>#DIV/0!</v>
      </c>
      <c r="AJ3530" t="e">
        <f t="shared" si="1889"/>
        <v>#DIV/0!</v>
      </c>
      <c r="AK3530"/>
      <c r="AL3530"/>
      <c r="AM3530"/>
      <c r="AN3530"/>
    </row>
    <row r="3531" spans="1:40" x14ac:dyDescent="0.3">
      <c r="A3531"/>
      <c r="B3531">
        <f t="shared" si="1855"/>
        <v>1597000</v>
      </c>
      <c r="C3531" s="186" t="str">
        <f t="shared" si="1858"/>
        <v>-0.000193104925853674+0.00194718221136397i</v>
      </c>
      <c r="D3531" s="158" t="str">
        <f t="shared" si="1859"/>
        <v>-7.56541224874328-0.735048590800674i</v>
      </c>
      <c r="E3531" t="str">
        <f t="shared" si="1860"/>
        <v>37.1462125470649-995.200499346761i</v>
      </c>
      <c r="F3531" t="str">
        <f t="shared" si="1861"/>
        <v>0.986599797084139+0.0978230853592779i</v>
      </c>
      <c r="G3531" t="str">
        <f t="shared" si="1856"/>
        <v>0.986599797084139+0.0978230853592779i</v>
      </c>
      <c r="H3531" t="str">
        <f t="shared" si="1862"/>
        <v>11.5602388556152+1.44709627539171i</v>
      </c>
      <c r="I3531" t="str">
        <f t="shared" si="1863"/>
        <v>6271.40433472862i</v>
      </c>
      <c r="J3531" t="str">
        <f t="shared" si="1857"/>
        <v>-9740.38129380845+1337.30422609059i</v>
      </c>
      <c r="K3531" t="str">
        <f t="shared" si="1864"/>
        <v>0.0867626694598489-0.631944075341873i</v>
      </c>
      <c r="L3531" t="str">
        <f t="shared" si="1865"/>
        <v>0.0223840566066154-0.134730599773565i</v>
      </c>
      <c r="M3531" t="str">
        <f t="shared" si="1866"/>
        <v>0.109146726066464-0.766674675115438i</v>
      </c>
      <c r="N3531" t="str">
        <f t="shared" si="1867"/>
        <v>-20.4154295152444i</v>
      </c>
      <c r="O3531" t="str">
        <f t="shared" si="1868"/>
        <v>0.00492271320693322-0.999987883373935i</v>
      </c>
      <c r="P3531" t="str">
        <f t="shared" si="1869"/>
        <v>0.995077286793067+0.999987883373935i</v>
      </c>
      <c r="Q3531" t="str">
        <f t="shared" si="1870"/>
        <v>-0.995077286793067+19.4154416318705i</v>
      </c>
      <c r="R3531" t="str">
        <f t="shared" si="1871"/>
        <v>0.0487499653072189-0.0537503750771849i</v>
      </c>
      <c r="S3531" t="str">
        <f t="shared" si="1872"/>
        <v>2.2403763528389i</v>
      </c>
      <c r="T3531" t="str">
        <f t="shared" si="1873"/>
        <v>0.120421069279146+0.10921826947601i</v>
      </c>
      <c r="U3531" t="e">
        <f t="shared" si="1874"/>
        <v>#DIV/0!</v>
      </c>
      <c r="V3531" t="str">
        <f t="shared" si="1875"/>
        <v>0.0000833333333333333-0.000166097832489976i</v>
      </c>
      <c r="W3531" t="e">
        <f t="shared" si="1876"/>
        <v>#DIV/0!</v>
      </c>
      <c r="X3531" t="e">
        <f t="shared" si="1877"/>
        <v>#DIV/0!</v>
      </c>
      <c r="Y3531" t="str">
        <f t="shared" si="1878"/>
        <v>0.00096+6.82328791618474i</v>
      </c>
      <c r="Z3531" t="e">
        <f t="shared" si="1879"/>
        <v>#DIV/0!</v>
      </c>
      <c r="AA3531" t="e">
        <f t="shared" si="1880"/>
        <v>#DIV/0!</v>
      </c>
      <c r="AB3531" t="str">
        <f t="shared" si="1881"/>
        <v>0.0687164890825524+0.0623237782805771i</v>
      </c>
      <c r="AC3531" t="str">
        <f t="shared" si="1882"/>
        <v>1.05528224227537-0.0458807555870222i</v>
      </c>
      <c r="AD3531" t="str">
        <f t="shared" si="1883"/>
        <v>0.0624309644175588+0.0617731972439187i</v>
      </c>
      <c r="AE3531" t="e">
        <f t="shared" si="1884"/>
        <v>#DIV/0!</v>
      </c>
      <c r="AF3531" t="str">
        <f t="shared" si="1885"/>
        <v>-19.1256511043585-2.18214486619238i</v>
      </c>
      <c r="AG3531" t="e">
        <f t="shared" si="1886"/>
        <v>#DIV/0!</v>
      </c>
      <c r="AH3531" t="e">
        <f t="shared" si="1887"/>
        <v>#DIV/0!</v>
      </c>
      <c r="AI3531" t="e">
        <f t="shared" si="1888"/>
        <v>#DIV/0!</v>
      </c>
      <c r="AJ3531" t="e">
        <f t="shared" si="1889"/>
        <v>#DIV/0!</v>
      </c>
      <c r="AK3531"/>
      <c r="AL3531"/>
      <c r="AM3531"/>
      <c r="AN3531"/>
    </row>
    <row r="3532" spans="1:40" x14ac:dyDescent="0.3">
      <c r="A3532"/>
      <c r="B3532">
        <f t="shared" si="1855"/>
        <v>1598000</v>
      </c>
      <c r="C3532" s="186" t="str">
        <f t="shared" si="1858"/>
        <v>-0.000192867762678004+0.00194599616478622i</v>
      </c>
      <c r="D3532" s="158" t="str">
        <f t="shared" si="1859"/>
        <v>-7.56553660494167-0.734605634626035i</v>
      </c>
      <c r="E3532" t="str">
        <f t="shared" si="1860"/>
        <v>37.0998007934917-994.579451812329i</v>
      </c>
      <c r="F3532" t="str">
        <f t="shared" si="1861"/>
        <v>0.986616254621018+0.0977641224203559i</v>
      </c>
      <c r="G3532" t="str">
        <f t="shared" si="1856"/>
        <v>0.986616254621018+0.0977641224203559i</v>
      </c>
      <c r="H3532" t="str">
        <f t="shared" si="1862"/>
        <v>11.5604787512212+1.44622344885561i</v>
      </c>
      <c r="I3532" t="str">
        <f t="shared" si="1863"/>
        <v>6275.33132554561i</v>
      </c>
      <c r="J3532" t="str">
        <f t="shared" si="1857"/>
        <v>-9752.58471421424+1338.14161132922i</v>
      </c>
      <c r="K3532" t="str">
        <f t="shared" si="1864"/>
        <v>0.0866560984381344-0.631563157341552i</v>
      </c>
      <c r="L3532" t="str">
        <f t="shared" si="1865"/>
        <v>0.0223568016408626-0.134650813047836i</v>
      </c>
      <c r="M3532" t="str">
        <f t="shared" si="1866"/>
        <v>0.109012900078997-0.766213970389388i</v>
      </c>
      <c r="N3532" t="str">
        <f t="shared" si="1867"/>
        <v>-20.4282131279653i</v>
      </c>
      <c r="O3532" t="str">
        <f t="shared" si="1868"/>
        <v>-0.00786079867344349-0.999969103444809i</v>
      </c>
      <c r="P3532" t="str">
        <f t="shared" si="1869"/>
        <v>1.00786079867344+0.999969103444809i</v>
      </c>
      <c r="Q3532" t="str">
        <f t="shared" si="1870"/>
        <v>-1.00786079867344+19.4282440245205i</v>
      </c>
      <c r="R3532" t="str">
        <f t="shared" si="1871"/>
        <v>0.0486478220671554-0.0543997198172855i</v>
      </c>
      <c r="S3532" t="str">
        <f t="shared" si="1872"/>
        <v>2.24177921843241i</v>
      </c>
      <c r="T3532" t="str">
        <f t="shared" si="1873"/>
        <v>0.121952161374936+0.109057676532147i</v>
      </c>
      <c r="U3532" t="e">
        <f t="shared" si="1874"/>
        <v>#DIV/0!</v>
      </c>
      <c r="V3532" t="str">
        <f t="shared" si="1875"/>
        <v>0.0000833333333333333-0.000165993891418331i</v>
      </c>
      <c r="W3532" t="e">
        <f t="shared" si="1876"/>
        <v>#DIV/0!</v>
      </c>
      <c r="X3532" t="e">
        <f t="shared" si="1877"/>
        <v>#DIV/0!</v>
      </c>
      <c r="Y3532" t="str">
        <f t="shared" si="1878"/>
        <v>0.00096+6.82756048219363i</v>
      </c>
      <c r="Z3532" t="e">
        <f t="shared" si="1879"/>
        <v>#DIV/0!</v>
      </c>
      <c r="AA3532" t="e">
        <f t="shared" si="1880"/>
        <v>#DIV/0!</v>
      </c>
      <c r="AB3532" t="str">
        <f t="shared" si="1881"/>
        <v>0.069590183975934+0.0622321383097667i</v>
      </c>
      <c r="AC3532" t="str">
        <f t="shared" si="1882"/>
        <v>1.0552693615524-0.0465368652890634i</v>
      </c>
      <c r="AD3532" t="str">
        <f t="shared" si="1883"/>
        <v>0.0632218012335672+0.0617608026269498i</v>
      </c>
      <c r="AE3532" t="e">
        <f t="shared" si="1884"/>
        <v>#DIV/0!</v>
      </c>
      <c r="AF3532" t="str">
        <f t="shared" si="1885"/>
        <v>-19.1260153561629-2.18082908348164i</v>
      </c>
      <c r="AG3532" t="e">
        <f t="shared" si="1886"/>
        <v>#DIV/0!</v>
      </c>
      <c r="AH3532" t="e">
        <f t="shared" si="1887"/>
        <v>#DIV/0!</v>
      </c>
      <c r="AI3532" t="e">
        <f t="shared" si="1888"/>
        <v>#DIV/0!</v>
      </c>
      <c r="AJ3532" t="e">
        <f t="shared" si="1889"/>
        <v>#DIV/0!</v>
      </c>
      <c r="AK3532"/>
      <c r="AL3532"/>
      <c r="AM3532"/>
      <c r="AN3532"/>
    </row>
    <row r="3533" spans="1:40" x14ac:dyDescent="0.3">
      <c r="A3533"/>
      <c r="B3533">
        <f t="shared" si="1855"/>
        <v>1599000</v>
      </c>
      <c r="C3533" s="186" t="str">
        <f t="shared" si="1858"/>
        <v>-0.000192631033422048+0.00194481154233149i</v>
      </c>
      <c r="D3533" s="158" t="str">
        <f t="shared" si="1859"/>
        <v>-7.56566073361516-0.734163201364565i</v>
      </c>
      <c r="E3533" t="str">
        <f t="shared" si="1860"/>
        <v>37.0534759280253-993.959177833742i</v>
      </c>
      <c r="F3533" t="str">
        <f t="shared" si="1861"/>
        <v>0.986632682046816+0.0977052291116225i</v>
      </c>
      <c r="G3533" t="str">
        <f t="shared" si="1856"/>
        <v>0.986632682046816+0.0977052291116225i</v>
      </c>
      <c r="H3533" t="str">
        <f t="shared" si="1862"/>
        <v>11.5607182078682+1.4453516541684i</v>
      </c>
      <c r="I3533" t="str">
        <f t="shared" si="1863"/>
        <v>6279.2583163626i</v>
      </c>
      <c r="J3533" t="str">
        <f t="shared" si="1857"/>
        <v>-9764.79577369384+1338.97899656785i</v>
      </c>
      <c r="K3533" t="str">
        <f t="shared" si="1864"/>
        <v>0.086549722432926-0.631182689193575i</v>
      </c>
      <c r="L3533" t="str">
        <f t="shared" si="1865"/>
        <v>0.0223295959672195-0.13457111793877i</v>
      </c>
      <c r="M3533" t="str">
        <f t="shared" si="1866"/>
        <v>0.108879318400146-0.765753807132345i</v>
      </c>
      <c r="N3533" t="str">
        <f t="shared" si="1867"/>
        <v>-20.4409967406862i</v>
      </c>
      <c r="O3533" t="str">
        <f t="shared" si="1868"/>
        <v>-0.0206430259536667-0.999786910036072i</v>
      </c>
      <c r="P3533" t="str">
        <f t="shared" si="1869"/>
        <v>1.02064302595367+0.999786910036072i</v>
      </c>
      <c r="Q3533" t="str">
        <f t="shared" si="1870"/>
        <v>-1.02064302595367+19.4412098306501i</v>
      </c>
      <c r="R3533" t="str">
        <f t="shared" si="1871"/>
        <v>0.0485362553212719-0.0550470482945992i</v>
      </c>
      <c r="S3533" t="str">
        <f t="shared" si="1872"/>
        <v>2.24318208402591i</v>
      </c>
      <c r="T3533" t="str">
        <f t="shared" si="1873"/>
        <v>0.123480552512954+0.108875658362384i</v>
      </c>
      <c r="U3533" t="e">
        <f t="shared" si="1874"/>
        <v>#DIV/0!</v>
      </c>
      <c r="V3533" t="str">
        <f t="shared" si="1875"/>
        <v>0.0000833333333333333-0.000165890080354279i</v>
      </c>
      <c r="W3533" t="e">
        <f t="shared" si="1876"/>
        <v>#DIV/0!</v>
      </c>
      <c r="X3533" t="e">
        <f t="shared" si="1877"/>
        <v>#DIV/0!</v>
      </c>
      <c r="Y3533" t="str">
        <f t="shared" si="1878"/>
        <v>0.00096+6.83183304820251i</v>
      </c>
      <c r="Z3533" t="e">
        <f t="shared" si="1879"/>
        <v>#DIV/0!</v>
      </c>
      <c r="AA3533" t="e">
        <f t="shared" si="1880"/>
        <v>#DIV/0!</v>
      </c>
      <c r="AB3533" t="str">
        <f t="shared" si="1881"/>
        <v>0.0704623376080033+0.0621282723530017i</v>
      </c>
      <c r="AC3533" t="str">
        <f t="shared" si="1882"/>
        <v>1.05524685237651-0.0471923193355997i</v>
      </c>
      <c r="AD3533" t="str">
        <f t="shared" si="1883"/>
        <v>0.0640122860991919+0.0617383131286057i</v>
      </c>
      <c r="AE3533" t="e">
        <f t="shared" si="1884"/>
        <v>#DIV/0!</v>
      </c>
      <c r="AF3533" t="str">
        <f t="shared" si="1885"/>
        <v>-19.1263789414834-2.17951485553297i</v>
      </c>
      <c r="AG3533" t="e">
        <f t="shared" si="1886"/>
        <v>#DIV/0!</v>
      </c>
      <c r="AH3533" t="e">
        <f t="shared" si="1887"/>
        <v>#DIV/0!</v>
      </c>
      <c r="AI3533" t="e">
        <f t="shared" si="1888"/>
        <v>#DIV/0!</v>
      </c>
      <c r="AJ3533" t="e">
        <f t="shared" si="1889"/>
        <v>#DIV/0!</v>
      </c>
      <c r="AK3533"/>
      <c r="AL3533"/>
      <c r="AM3533"/>
      <c r="AN3533"/>
    </row>
    <row r="3534" spans="1:40" x14ac:dyDescent="0.3">
      <c r="A3534"/>
      <c r="B3534">
        <f t="shared" si="1855"/>
        <v>1600000</v>
      </c>
      <c r="C3534" s="186" t="str">
        <f t="shared" si="1858"/>
        <v>-0.000192394737034622+0.00194362834147329i</v>
      </c>
      <c r="D3534" s="158" t="str">
        <f t="shared" si="1859"/>
        <v>-7.56578463531489-0.733721290111154i</v>
      </c>
      <c r="E3534" t="str">
        <f t="shared" si="1860"/>
        <v>37.0072377340149-993.339675968647i</v>
      </c>
      <c r="F3534" t="str">
        <f t="shared" si="1861"/>
        <v>0.986649079434472+0.0976464053124933i</v>
      </c>
      <c r="G3534" t="str">
        <f t="shared" si="1856"/>
        <v>0.986649079434472+0.0976464053124933i</v>
      </c>
      <c r="H3534" t="str">
        <f t="shared" si="1862"/>
        <v>11.5609572266196+1.44448088954031i</v>
      </c>
      <c r="I3534" t="str">
        <f t="shared" si="1863"/>
        <v>6283.18530717958i</v>
      </c>
      <c r="J3534" t="str">
        <f t="shared" si="1857"/>
        <v>-9777.01447224725+1339.81638180649i</v>
      </c>
      <c r="K3534" t="str">
        <f t="shared" si="1864"/>
        <v>0.0864435409716919-0.630802670118865i</v>
      </c>
      <c r="L3534" t="str">
        <f t="shared" si="1865"/>
        <v>0.0223024394680129-0.134491514294099i</v>
      </c>
      <c r="M3534" t="str">
        <f t="shared" si="1866"/>
        <v>0.108745980439705-0.765294184412964i</v>
      </c>
      <c r="N3534" t="str">
        <f t="shared" si="1867"/>
        <v>-20.453780353407i</v>
      </c>
      <c r="O3534" t="str">
        <f t="shared" si="1868"/>
        <v>-0.0334218797808652-0.999441332921504i</v>
      </c>
      <c r="P3534" t="str">
        <f t="shared" si="1869"/>
        <v>1.03342187978087+0.999441332921504i</v>
      </c>
      <c r="Q3534" t="str">
        <f t="shared" si="1870"/>
        <v>-1.03342187978087+19.4543390204855i</v>
      </c>
      <c r="R3534" t="str">
        <f t="shared" si="1871"/>
        <v>0.0484153059073398-0.0556922193594404i</v>
      </c>
      <c r="S3534" t="str">
        <f t="shared" si="1872"/>
        <v>2.24458494961942i</v>
      </c>
      <c r="T3534" t="str">
        <f t="shared" si="1873"/>
        <v>0.125005917385103+0.108672266970835i</v>
      </c>
      <c r="U3534" t="e">
        <f t="shared" si="1874"/>
        <v>#DIV/0!</v>
      </c>
      <c r="V3534" t="str">
        <f t="shared" si="1875"/>
        <v>0.0000833333333333333-0.000165786399054058i</v>
      </c>
      <c r="W3534" t="e">
        <f t="shared" si="1876"/>
        <v>#DIV/0!</v>
      </c>
      <c r="X3534" t="e">
        <f t="shared" si="1877"/>
        <v>#DIV/0!</v>
      </c>
      <c r="Y3534" t="str">
        <f t="shared" si="1878"/>
        <v>0.00096+6.83610561421139i</v>
      </c>
      <c r="Z3534" t="e">
        <f t="shared" si="1879"/>
        <v>#DIV/0!</v>
      </c>
      <c r="AA3534" t="e">
        <f t="shared" si="1880"/>
        <v>#DIV/0!</v>
      </c>
      <c r="AB3534" t="str">
        <f t="shared" si="1881"/>
        <v>0.0713327643465416+0.0620122100856549i</v>
      </c>
      <c r="AC3534" t="str">
        <f t="shared" si="1882"/>
        <v>1.05521473513749-0.0478469711275112i</v>
      </c>
      <c r="AD3534" t="str">
        <f t="shared" si="1883"/>
        <v>0.0648022904070601+0.0617057374537839i</v>
      </c>
      <c r="AE3534" t="e">
        <f t="shared" si="1884"/>
        <v>#DIV/0!</v>
      </c>
      <c r="AF3534" t="str">
        <f t="shared" si="1885"/>
        <v>-19.1267418619345-2.17820217965146i</v>
      </c>
      <c r="AG3534" t="e">
        <f t="shared" si="1886"/>
        <v>#DIV/0!</v>
      </c>
      <c r="AH3534" t="e">
        <f t="shared" si="1887"/>
        <v>#DIV/0!</v>
      </c>
      <c r="AI3534" t="e">
        <f t="shared" si="1888"/>
        <v>#DIV/0!</v>
      </c>
      <c r="AJ3534" t="e">
        <f t="shared" si="1889"/>
        <v>#DIV/0!</v>
      </c>
      <c r="AK3534"/>
      <c r="AL3534"/>
      <c r="AM3534"/>
      <c r="AN3534"/>
    </row>
    <row r="3535" spans="1:40" x14ac:dyDescent="0.3">
      <c r="A3535"/>
      <c r="B3535">
        <f t="shared" si="1855"/>
        <v>1601000</v>
      </c>
      <c r="C3535" s="186" t="str">
        <f t="shared" si="1858"/>
        <v>-0.000192158872467694+0.00194244655969098i</v>
      </c>
      <c r="D3535" s="158" t="str">
        <f t="shared" si="1859"/>
        <v>-7.56590831059041-0.733279899962741i</v>
      </c>
      <c r="E3535" t="str">
        <f t="shared" si="1860"/>
        <v>36.9610859954849-992.720944778281i</v>
      </c>
      <c r="F3535" t="str">
        <f t="shared" si="1861"/>
        <v>0.986665446856716+0.0975876509026572i</v>
      </c>
      <c r="G3535" t="str">
        <f t="shared" si="1856"/>
        <v>0.986665446856716+0.0975876509026572i</v>
      </c>
      <c r="H3535" t="str">
        <f t="shared" si="1862"/>
        <v>11.5611958085358+1.44361115318559i</v>
      </c>
      <c r="I3535" t="str">
        <f t="shared" si="1863"/>
        <v>6287.11229799657i</v>
      </c>
      <c r="J3535" t="str">
        <f t="shared" si="1857"/>
        <v>-9789.24080987446+1340.65376704511i</v>
      </c>
      <c r="K3535" t="str">
        <f t="shared" si="1864"/>
        <v>0.0863375535833198-0.630423099340099i</v>
      </c>
      <c r="L3535" t="str">
        <f t="shared" si="1865"/>
        <v>0.0222753320259175-0.134412001961877i</v>
      </c>
      <c r="M3535" t="str">
        <f t="shared" si="1866"/>
        <v>0.108612885609237-0.764835101301976i</v>
      </c>
      <c r="N3535" t="str">
        <f t="shared" si="1867"/>
        <v>-20.4665639661279i</v>
      </c>
      <c r="O3535" t="str">
        <f t="shared" si="1868"/>
        <v>-0.04619527185374-0.998932428574806i</v>
      </c>
      <c r="P3535" t="str">
        <f t="shared" si="1869"/>
        <v>1.04619527185374+0.998932428574806i</v>
      </c>
      <c r="Q3535" t="str">
        <f t="shared" si="1870"/>
        <v>-1.04619527185374+19.4676315375531i</v>
      </c>
      <c r="R3535" t="str">
        <f t="shared" si="1871"/>
        <v>0.048285017059269-0.0563350927557349i</v>
      </c>
      <c r="S3535" t="str">
        <f t="shared" si="1872"/>
        <v>2.24598781521294i</v>
      </c>
      <c r="T3535" t="str">
        <f t="shared" si="1873"/>
        <v>0.126527931898271+0.108447559972467i</v>
      </c>
      <c r="U3535" t="e">
        <f t="shared" si="1874"/>
        <v>#DIV/0!</v>
      </c>
      <c r="V3535" t="str">
        <f t="shared" si="1875"/>
        <v>0.0000833333333333333-0.000165682847274511i</v>
      </c>
      <c r="W3535" t="e">
        <f t="shared" si="1876"/>
        <v>#DIV/0!</v>
      </c>
      <c r="X3535" t="e">
        <f t="shared" si="1877"/>
        <v>#DIV/0!</v>
      </c>
      <c r="Y3535" t="str">
        <f t="shared" si="1878"/>
        <v>0.00096+6.84037818022027i</v>
      </c>
      <c r="Z3535" t="e">
        <f t="shared" si="1879"/>
        <v>#DIV/0!</v>
      </c>
      <c r="AA3535" t="e">
        <f t="shared" si="1880"/>
        <v>#DIV/0!</v>
      </c>
      <c r="AB3535" t="str">
        <f t="shared" si="1881"/>
        <v>0.0722012792526429+0.0618839843848489i</v>
      </c>
      <c r="AC3535" t="str">
        <f t="shared" si="1882"/>
        <v>1.05517303275026-0.048500674614292i</v>
      </c>
      <c r="AD3535" t="str">
        <f t="shared" si="1883"/>
        <v>0.065591685759511+0.0616630859335784i</v>
      </c>
      <c r="AE3535" t="e">
        <f t="shared" si="1884"/>
        <v>#DIV/0!</v>
      </c>
      <c r="AF3535" t="str">
        <f t="shared" si="1885"/>
        <v>-19.1271041191262-2.17689105314833i</v>
      </c>
      <c r="AG3535" t="e">
        <f t="shared" si="1886"/>
        <v>#DIV/0!</v>
      </c>
      <c r="AH3535" t="e">
        <f t="shared" si="1887"/>
        <v>#DIV/0!</v>
      </c>
      <c r="AI3535" t="e">
        <f t="shared" si="1888"/>
        <v>#DIV/0!</v>
      </c>
      <c r="AJ3535" t="e">
        <f t="shared" si="1889"/>
        <v>#DIV/0!</v>
      </c>
      <c r="AK3535"/>
      <c r="AL3535"/>
      <c r="AM3535"/>
      <c r="AN3535"/>
    </row>
    <row r="3536" spans="1:40" x14ac:dyDescent="0.3">
      <c r="A3536"/>
      <c r="B3536">
        <f t="shared" si="1855"/>
        <v>1602000</v>
      </c>
      <c r="C3536" s="186" t="str">
        <f t="shared" si="1858"/>
        <v>-0.000191923438676389+0.00194126619446981i</v>
      </c>
      <c r="D3536" s="158" t="str">
        <f t="shared" si="1859"/>
        <v>-7.56603175998968-0.73283903001831i</v>
      </c>
      <c r="E3536" t="str">
        <f t="shared" si="1860"/>
        <v>36.9150204971319-992.102982827447i</v>
      </c>
      <c r="F3536" t="str">
        <f t="shared" si="1861"/>
        <v>0.986681784386064+0.0975289657620754i</v>
      </c>
      <c r="G3536" t="str">
        <f t="shared" si="1856"/>
        <v>0.986681784386064+0.0975289657620754i</v>
      </c>
      <c r="H3536" t="str">
        <f t="shared" si="1862"/>
        <v>11.561433954674+1.44274244332257i</v>
      </c>
      <c r="I3536" t="str">
        <f t="shared" si="1863"/>
        <v>6291.03928881356i</v>
      </c>
      <c r="J3536" t="str">
        <f t="shared" si="1857"/>
        <v>-9801.47478657548+1341.49115228374i</v>
      </c>
      <c r="K3536" t="str">
        <f t="shared" si="1864"/>
        <v>0.086231759798116-0.630043976081698i</v>
      </c>
      <c r="L3536" t="str">
        <f t="shared" si="1865"/>
        <v>0.022248273523954-0.134332580790483i</v>
      </c>
      <c r="M3536" t="str">
        <f t="shared" si="1866"/>
        <v>0.10848003332207-0.764376556872181i</v>
      </c>
      <c r="N3536" t="str">
        <f t="shared" si="1867"/>
        <v>-20.4793475788488i</v>
      </c>
      <c r="O3536" t="str">
        <f t="shared" si="1868"/>
        <v>-0.0589611147632565-0.998260280160377i</v>
      </c>
      <c r="P3536" t="str">
        <f t="shared" si="1869"/>
        <v>1.05896111476326+0.998260280160377i</v>
      </c>
      <c r="Q3536" t="str">
        <f t="shared" si="1870"/>
        <v>-1.05896111476326+19.4810872986884i</v>
      </c>
      <c r="R3536" t="str">
        <f t="shared" si="1871"/>
        <v>0.0481454343844821-0.0569755291689772i</v>
      </c>
      <c r="S3536" t="str">
        <f t="shared" si="1872"/>
        <v>2.24739068080645i</v>
      </c>
      <c r="T3536" t="str">
        <f t="shared" si="1873"/>
        <v>0.128046273288375+0.108201600559063i</v>
      </c>
      <c r="U3536" t="e">
        <f t="shared" si="1874"/>
        <v>#DIV/0!</v>
      </c>
      <c r="V3536" t="str">
        <f t="shared" si="1875"/>
        <v>0.0000833333333333333-0.000165579424773091i</v>
      </c>
      <c r="W3536" t="e">
        <f t="shared" si="1876"/>
        <v>#DIV/0!</v>
      </c>
      <c r="X3536" t="e">
        <f t="shared" si="1877"/>
        <v>#DIV/0!</v>
      </c>
      <c r="Y3536" t="str">
        <f t="shared" si="1878"/>
        <v>0.00096+6.84465074622915i</v>
      </c>
      <c r="Z3536" t="e">
        <f t="shared" si="1879"/>
        <v>#DIV/0!</v>
      </c>
      <c r="AA3536" t="e">
        <f t="shared" si="1880"/>
        <v>#DIV/0!</v>
      </c>
      <c r="AB3536" t="str">
        <f t="shared" si="1881"/>
        <v>0.073067698145792+0.0617436313100332i</v>
      </c>
      <c r="AC3536" t="str">
        <f t="shared" si="1882"/>
        <v>1.05512177063917-0.0491532843453183i</v>
      </c>
      <c r="AD3536" t="str">
        <f t="shared" si="1883"/>
        <v>0.0663803439886962+0.0616103705202387i</v>
      </c>
      <c r="AE3536" t="e">
        <f t="shared" si="1884"/>
        <v>#DIV/0!</v>
      </c>
      <c r="AF3536" t="str">
        <f t="shared" si="1885"/>
        <v>-19.1274657146637-2.17558147334088i</v>
      </c>
      <c r="AG3536" t="e">
        <f t="shared" si="1886"/>
        <v>#DIV/0!</v>
      </c>
      <c r="AH3536" t="e">
        <f t="shared" si="1887"/>
        <v>#DIV/0!</v>
      </c>
      <c r="AI3536" t="e">
        <f t="shared" si="1888"/>
        <v>#DIV/0!</v>
      </c>
      <c r="AJ3536" t="e">
        <f t="shared" si="1889"/>
        <v>#DIV/0!</v>
      </c>
      <c r="AK3536"/>
      <c r="AL3536"/>
      <c r="AM3536"/>
      <c r="AN3536"/>
    </row>
    <row r="3537" spans="1:40" x14ac:dyDescent="0.3">
      <c r="A3537"/>
      <c r="B3537">
        <f t="shared" si="1855"/>
        <v>1603000</v>
      </c>
      <c r="C3537" s="186" t="str">
        <f t="shared" si="1858"/>
        <v>-0.000191688434618959+0.00194008724330081i</v>
      </c>
      <c r="D3537" s="158" t="str">
        <f t="shared" si="1859"/>
        <v>-7.56615498405883-0.732398679378824i</v>
      </c>
      <c r="E3537" t="str">
        <f t="shared" si="1860"/>
        <v>36.8690410243209-991.485788684495i</v>
      </c>
      <c r="F3537" t="str">
        <f t="shared" si="1861"/>
        <v>0.986698092094793+0.0974703497709734i</v>
      </c>
      <c r="G3537" t="str">
        <f t="shared" si="1856"/>
        <v>0.986698092094793+0.0974703497709734i</v>
      </c>
      <c r="H3537" t="str">
        <f t="shared" si="1862"/>
        <v>11.561671666088+1.44187475817351i</v>
      </c>
      <c r="I3537" t="str">
        <f t="shared" si="1863"/>
        <v>6294.96627963055i</v>
      </c>
      <c r="J3537" t="str">
        <f t="shared" si="1857"/>
        <v>-9813.71640235031+1342.32853752237i</v>
      </c>
      <c r="K3537" t="str">
        <f t="shared" si="1864"/>
        <v>0.0861261591477957-0.629665299569831i</v>
      </c>
      <c r="L3537" t="str">
        <f t="shared" si="1865"/>
        <v>0.0222212638454884-0.134253250628614i</v>
      </c>
      <c r="M3537" t="str">
        <f t="shared" si="1866"/>
        <v>0.108347422993284-0.763918550198445i</v>
      </c>
      <c r="N3537" t="str">
        <f t="shared" si="1867"/>
        <v>-20.4921311915697i</v>
      </c>
      <c r="O3537" t="str">
        <f t="shared" si="1868"/>
        <v>-0.0717173223341524-0.997424997519723i</v>
      </c>
      <c r="P3537" t="str">
        <f t="shared" si="1869"/>
        <v>1.07171732233415+0.997424997519723i</v>
      </c>
      <c r="Q3537" t="str">
        <f t="shared" si="1870"/>
        <v>-1.07171732233415+19.49470619405i</v>
      </c>
      <c r="R3537" t="str">
        <f t="shared" si="1871"/>
        <v>0.0479966058401396-0.0576133902735642i</v>
      </c>
      <c r="S3537" t="str">
        <f t="shared" si="1872"/>
        <v>2.24879354639997i</v>
      </c>
      <c r="T3537" t="str">
        <f t="shared" si="1873"/>
        <v>0.129560620233414+0.107934457462409i</v>
      </c>
      <c r="U3537" t="e">
        <f t="shared" si="1874"/>
        <v>#DIV/0!</v>
      </c>
      <c r="V3537" t="str">
        <f t="shared" si="1875"/>
        <v>0.0000833333333333333-0.000165476131307855i</v>
      </c>
      <c r="W3537" t="e">
        <f t="shared" si="1876"/>
        <v>#DIV/0!</v>
      </c>
      <c r="X3537" t="e">
        <f t="shared" si="1877"/>
        <v>#DIV/0!</v>
      </c>
      <c r="Y3537" t="str">
        <f t="shared" si="1878"/>
        <v>0.00096+6.84892331223804i</v>
      </c>
      <c r="Z3537" t="e">
        <f t="shared" si="1879"/>
        <v>#DIV/0!</v>
      </c>
      <c r="AA3537" t="e">
        <f t="shared" si="1880"/>
        <v>#DIV/0!</v>
      </c>
      <c r="AB3537" t="str">
        <f t="shared" si="1881"/>
        <v>0.0739318376683763+0.0615911900819774i</v>
      </c>
      <c r="AC3537" t="str">
        <f t="shared" si="1882"/>
        <v>1.05506097672095-0.049804655520661i</v>
      </c>
      <c r="AD3537" t="str">
        <f t="shared" si="1883"/>
        <v>0.0671681371766206+0.0615476047818972i</v>
      </c>
      <c r="AE3537" t="e">
        <f t="shared" si="1884"/>
        <v>#DIV/0!</v>
      </c>
      <c r="AF3537" t="str">
        <f t="shared" si="1885"/>
        <v>-19.1278266501468-2.17427343755233i</v>
      </c>
      <c r="AG3537" t="e">
        <f t="shared" si="1886"/>
        <v>#DIV/0!</v>
      </c>
      <c r="AH3537" t="e">
        <f t="shared" si="1887"/>
        <v>#DIV/0!</v>
      </c>
      <c r="AI3537" t="e">
        <f t="shared" si="1888"/>
        <v>#DIV/0!</v>
      </c>
      <c r="AJ3537" t="e">
        <f t="shared" si="1889"/>
        <v>#DIV/0!</v>
      </c>
      <c r="AK3537"/>
      <c r="AL3537"/>
      <c r="AM3537"/>
      <c r="AN3537"/>
    </row>
    <row r="3538" spans="1:40" x14ac:dyDescent="0.3">
      <c r="A3538"/>
      <c r="B3538">
        <f t="shared" si="1855"/>
        <v>1604000</v>
      </c>
      <c r="C3538" s="186" t="str">
        <f t="shared" si="1858"/>
        <v>-0.000191453859256795+0.00193890970368094i</v>
      </c>
      <c r="D3538" s="158" t="str">
        <f t="shared" si="1859"/>
        <v>-7.56627798334248-0.731958847147295i</v>
      </c>
      <c r="E3538" t="str">
        <f t="shared" si="1860"/>
        <v>36.823147363085-990.869360921331i</v>
      </c>
      <c r="F3538" t="str">
        <f t="shared" si="1861"/>
        <v>0.986714370054979+0.0974118028098498i</v>
      </c>
      <c r="G3538" t="str">
        <f t="shared" si="1856"/>
        <v>0.986714370054979+0.0974118028098498i</v>
      </c>
      <c r="H3538" t="str">
        <f t="shared" si="1862"/>
        <v>11.5619089438287+1.44100809596471i</v>
      </c>
      <c r="I3538" t="str">
        <f t="shared" si="1863"/>
        <v>6298.89327044753i</v>
      </c>
      <c r="J3538" t="str">
        <f t="shared" si="1857"/>
        <v>-9825.96565719894+1343.165922761i</v>
      </c>
      <c r="K3538" t="str">
        <f t="shared" si="1864"/>
        <v>0.0860207511654808-0.629287069032401i</v>
      </c>
      <c r="L3538" t="str">
        <f t="shared" si="1865"/>
        <v>0.0221943028742303-0.134174011325289i</v>
      </c>
      <c r="M3538" t="str">
        <f t="shared" si="1866"/>
        <v>0.108215054039711-0.76346108035769i</v>
      </c>
      <c r="N3538" t="str">
        <f t="shared" si="1867"/>
        <v>-20.5049148042906i</v>
      </c>
      <c r="O3538" t="str">
        <f t="shared" si="1868"/>
        <v>-0.084461809965748-0.996426717153504i</v>
      </c>
      <c r="P3538" t="str">
        <f t="shared" si="1869"/>
        <v>1.08446180996575+0.996426717153504i</v>
      </c>
      <c r="Q3538" t="str">
        <f t="shared" si="1870"/>
        <v>-1.08446180996575+19.5084880871371i</v>
      </c>
      <c r="R3538" t="str">
        <f t="shared" si="1871"/>
        <v>0.0478385817082497-0.0582485387794105i</v>
      </c>
      <c r="S3538" t="str">
        <f t="shared" si="1872"/>
        <v>2.25019641199348i</v>
      </c>
      <c r="T3538" t="str">
        <f t="shared" si="1873"/>
        <v>0.131070652965293+0.10764620491476i</v>
      </c>
      <c r="U3538" t="e">
        <f t="shared" si="1874"/>
        <v>#DIV/0!</v>
      </c>
      <c r="V3538" t="str">
        <f t="shared" si="1875"/>
        <v>0.0000833333333333333-0.000165372966637464i</v>
      </c>
      <c r="W3538" t="e">
        <f t="shared" si="1876"/>
        <v>#DIV/0!</v>
      </c>
      <c r="X3538" t="e">
        <f t="shared" si="1877"/>
        <v>#DIV/0!</v>
      </c>
      <c r="Y3538" t="str">
        <f t="shared" si="1878"/>
        <v>0.00096+6.85319587824692i</v>
      </c>
      <c r="Z3538" t="e">
        <f t="shared" si="1879"/>
        <v>#DIV/0!</v>
      </c>
      <c r="AA3538" t="e">
        <f t="shared" si="1880"/>
        <v>#DIV/0!</v>
      </c>
      <c r="AB3538" t="str">
        <f t="shared" si="1881"/>
        <v>0.0747935153494964+0.0614267030602119i</v>
      </c>
      <c r="AC3538" t="str">
        <f t="shared" si="1882"/>
        <v>1.05499068138653-0.0504546440413339i</v>
      </c>
      <c r="AD3538" t="str">
        <f t="shared" si="1883"/>
        <v>0.0679549376750306+0.0614748038970543i</v>
      </c>
      <c r="AE3538" t="e">
        <f t="shared" si="1884"/>
        <v>#DIV/0!</v>
      </c>
      <c r="AF3538" t="str">
        <f t="shared" si="1885"/>
        <v>-19.1281869271712-2.17296694311201i</v>
      </c>
      <c r="AG3538" t="e">
        <f t="shared" si="1886"/>
        <v>#DIV/0!</v>
      </c>
      <c r="AH3538" t="e">
        <f t="shared" si="1887"/>
        <v>#DIV/0!</v>
      </c>
      <c r="AI3538" t="e">
        <f t="shared" si="1888"/>
        <v>#DIV/0!</v>
      </c>
      <c r="AJ3538" t="e">
        <f t="shared" si="1889"/>
        <v>#DIV/0!</v>
      </c>
      <c r="AK3538"/>
      <c r="AL3538"/>
      <c r="AM3538"/>
      <c r="AN3538"/>
    </row>
    <row r="3539" spans="1:40" x14ac:dyDescent="0.3">
      <c r="A3539"/>
      <c r="B3539">
        <f t="shared" si="1855"/>
        <v>1605000</v>
      </c>
      <c r="C3539" s="186" t="str">
        <f t="shared" si="1858"/>
        <v>-0.000191219711554398+0.0019377335731129i</v>
      </c>
      <c r="D3539" s="158" t="str">
        <f t="shared" si="1859"/>
        <v>-7.56640075838365-0.73151953242876i</v>
      </c>
      <c r="E3539" t="str">
        <f t="shared" si="1860"/>
        <v>36.7773393001216-990.253698113393i</v>
      </c>
      <c r="F3539" t="str">
        <f t="shared" si="1861"/>
        <v>0.986730618338487+0.0973533247594729i</v>
      </c>
      <c r="G3539" t="str">
        <f t="shared" si="1856"/>
        <v>0.986730618338487+0.0973533247594729i</v>
      </c>
      <c r="H3539" t="str">
        <f t="shared" si="1862"/>
        <v>11.5621457889439+1.44014245492651i</v>
      </c>
      <c r="I3539" t="str">
        <f t="shared" si="1863"/>
        <v>6302.82026126452i</v>
      </c>
      <c r="J3539" t="str">
        <f t="shared" si="1857"/>
        <v>-9838.22255112138+1344.00330799962i</v>
      </c>
      <c r="K3539" t="str">
        <f t="shared" si="1864"/>
        <v>0.0859155353856933-0.62890928369905i</v>
      </c>
      <c r="L3539" t="str">
        <f t="shared" si="1865"/>
        <v>0.0221673904942324-0.134094862729847i</v>
      </c>
      <c r="M3539" t="str">
        <f t="shared" si="1866"/>
        <v>0.108082925879926-0.763004146428897i</v>
      </c>
      <c r="N3539" t="str">
        <f t="shared" si="1867"/>
        <v>-20.5176984170114i</v>
      </c>
      <c r="O3539" t="str">
        <f t="shared" si="1868"/>
        <v>-0.0971924949725302-0.995265602199239i</v>
      </c>
      <c r="P3539" t="str">
        <f t="shared" si="1869"/>
        <v>1.09719249497253+0.995265602199239i</v>
      </c>
      <c r="Q3539" t="str">
        <f t="shared" si="1870"/>
        <v>-1.09719249497253+19.5224328148122i</v>
      </c>
      <c r="R3539" t="str">
        <f t="shared" si="1871"/>
        <v>0.0476714145696823-0.0588808384778231i</v>
      </c>
      <c r="S3539" t="str">
        <f t="shared" si="1872"/>
        <v>2.251599277587i</v>
      </c>
      <c r="T3539" t="str">
        <f t="shared" si="1873"/>
        <v>0.132576053380383+0.107336922606647i</v>
      </c>
      <c r="U3539" t="e">
        <f t="shared" si="1874"/>
        <v>#DIV/0!</v>
      </c>
      <c r="V3539" t="str">
        <f t="shared" si="1875"/>
        <v>0.0000833333333333333-0.000165269930521179i</v>
      </c>
      <c r="W3539" t="e">
        <f t="shared" si="1876"/>
        <v>#DIV/0!</v>
      </c>
      <c r="X3539" t="e">
        <f t="shared" si="1877"/>
        <v>#DIV/0!</v>
      </c>
      <c r="Y3539" t="str">
        <f t="shared" si="1878"/>
        <v>0.00096+6.8574684442558i</v>
      </c>
      <c r="Z3539" t="e">
        <f t="shared" si="1879"/>
        <v>#DIV/0!</v>
      </c>
      <c r="AA3539" t="e">
        <f t="shared" si="1880"/>
        <v>#DIV/0!</v>
      </c>
      <c r="AB3539" t="str">
        <f t="shared" si="1881"/>
        <v>0.0756525496680557+0.061250215718951i</v>
      </c>
      <c r="AC3539" t="str">
        <f t="shared" si="1882"/>
        <v>1.05491091748162-0.0511031065589637i</v>
      </c>
      <c r="AD3539" t="str">
        <f t="shared" si="1883"/>
        <v>0.0687406181251726+0.0613919846488451i</v>
      </c>
      <c r="AE3539" t="e">
        <f t="shared" si="1884"/>
        <v>#DIV/0!</v>
      </c>
      <c r="AF3539" t="str">
        <f t="shared" si="1885"/>
        <v>-19.1285465473275-2.17166198735527i</v>
      </c>
      <c r="AG3539" t="e">
        <f t="shared" si="1886"/>
        <v>#DIV/0!</v>
      </c>
      <c r="AH3539" t="e">
        <f t="shared" si="1887"/>
        <v>#DIV/0!</v>
      </c>
      <c r="AI3539" t="e">
        <f t="shared" si="1888"/>
        <v>#DIV/0!</v>
      </c>
      <c r="AJ3539" t="e">
        <f t="shared" si="1889"/>
        <v>#DIV/0!</v>
      </c>
      <c r="AK3539"/>
      <c r="AL3539"/>
      <c r="AM3539"/>
      <c r="AN3539"/>
    </row>
    <row r="3540" spans="1:40" x14ac:dyDescent="0.3">
      <c r="A3540"/>
      <c r="B3540">
        <f t="shared" si="1855"/>
        <v>1606000</v>
      </c>
      <c r="C3540" s="186" t="str">
        <f t="shared" si="1858"/>
        <v>-0.00019098599047937+0.00193655884910521i</v>
      </c>
      <c r="D3540" s="158" t="str">
        <f t="shared" si="1859"/>
        <v>-7.56652330972359-0.731080734330222i</v>
      </c>
      <c r="E3540" t="str">
        <f t="shared" si="1860"/>
        <v>36.7316166227895-989.638798839636i</v>
      </c>
      <c r="F3540" t="str">
        <f t="shared" si="1861"/>
        <v>0.986746837016945+0.0972949155008733i</v>
      </c>
      <c r="G3540" t="str">
        <f t="shared" si="1856"/>
        <v>0.986746837016945+0.0972949155008733i</v>
      </c>
      <c r="H3540" t="str">
        <f t="shared" si="1862"/>
        <v>11.5623822024778+1.43927783329314i</v>
      </c>
      <c r="I3540" t="str">
        <f t="shared" si="1863"/>
        <v>6306.74725208151i</v>
      </c>
      <c r="J3540" t="str">
        <f t="shared" si="1857"/>
        <v>-9850.48708411762+1344.84069323826i</v>
      </c>
      <c r="K3540" t="str">
        <f t="shared" si="1864"/>
        <v>0.0858105113443535-0.628531942801146i</v>
      </c>
      <c r="L3540" t="str">
        <f t="shared" si="1865"/>
        <v>0.0221405265898885-0.134015804691945i</v>
      </c>
      <c r="M3540" t="str">
        <f t="shared" si="1866"/>
        <v>0.107951037934242-0.762547747493091i</v>
      </c>
      <c r="N3540" t="str">
        <f t="shared" si="1867"/>
        <v>-20.5304820297323i</v>
      </c>
      <c r="O3540" t="str">
        <f t="shared" si="1868"/>
        <v>-0.109907296924888-0.993941842404607i</v>
      </c>
      <c r="P3540" t="str">
        <f t="shared" si="1869"/>
        <v>1.10990729692489+0.993941842404607i</v>
      </c>
      <c r="Q3540" t="str">
        <f t="shared" si="1870"/>
        <v>-1.10990729692489+19.5365401873277i</v>
      </c>
      <c r="R3540" t="str">
        <f t="shared" si="1871"/>
        <v>0.047495159277107-0.0595101542866475i</v>
      </c>
      <c r="S3540" t="str">
        <f t="shared" si="1872"/>
        <v>2.25300214318051i</v>
      </c>
      <c r="T3540" t="str">
        <f t="shared" si="1873"/>
        <v>0.13407650514882+0.107006695642022i</v>
      </c>
      <c r="U3540" t="e">
        <f t="shared" si="1874"/>
        <v>#DIV/0!</v>
      </c>
      <c r="V3540" t="str">
        <f t="shared" si="1875"/>
        <v>0.0000833333333333333-0.000165167022718862i</v>
      </c>
      <c r="W3540" t="e">
        <f t="shared" si="1876"/>
        <v>#DIV/0!</v>
      </c>
      <c r="X3540" t="e">
        <f t="shared" si="1877"/>
        <v>#DIV/0!</v>
      </c>
      <c r="Y3540" t="str">
        <f t="shared" si="1878"/>
        <v>0.00096+6.86174101026468i</v>
      </c>
      <c r="Z3540" t="e">
        <f t="shared" si="1879"/>
        <v>#DIV/0!</v>
      </c>
      <c r="AA3540" t="e">
        <f t="shared" si="1880"/>
        <v>#DIV/0!</v>
      </c>
      <c r="AB3540" t="str">
        <f t="shared" si="1881"/>
        <v>0.0765087601151303+0.0610617766214969i</v>
      </c>
      <c r="AC3540" t="str">
        <f t="shared" si="1882"/>
        <v>1.05482172028614-0.0517499005248824i</v>
      </c>
      <c r="AD3540" t="str">
        <f t="shared" si="1883"/>
        <v>0.0695250514774587+0.0612991654190649i</v>
      </c>
      <c r="AE3540" t="e">
        <f t="shared" si="1884"/>
        <v>#DIV/0!</v>
      </c>
      <c r="AF3540" t="str">
        <f t="shared" si="1885"/>
        <v>-19.1289055122014-2.17035856762336i</v>
      </c>
      <c r="AG3540" t="e">
        <f t="shared" si="1886"/>
        <v>#DIV/0!</v>
      </c>
      <c r="AH3540" t="e">
        <f t="shared" si="1887"/>
        <v>#DIV/0!</v>
      </c>
      <c r="AI3540" t="e">
        <f t="shared" si="1888"/>
        <v>#DIV/0!</v>
      </c>
      <c r="AJ3540" t="e">
        <f t="shared" si="1889"/>
        <v>#DIV/0!</v>
      </c>
      <c r="AK3540"/>
      <c r="AL3540"/>
      <c r="AM3540"/>
      <c r="AN3540"/>
    </row>
    <row r="3541" spans="1:40" x14ac:dyDescent="0.3">
      <c r="A3541"/>
      <c r="B3541">
        <f t="shared" si="1855"/>
        <v>1607000</v>
      </c>
      <c r="C3541" s="186" t="str">
        <f t="shared" si="1858"/>
        <v>-0.000190752695002412+0.00193538552917217i</v>
      </c>
      <c r="D3541" s="158" t="str">
        <f t="shared" si="1859"/>
        <v>-7.56664563790208-0.730642451960727i</v>
      </c>
      <c r="E3541" t="str">
        <f t="shared" si="1860"/>
        <v>36.6859791191078-989.024661682534i</v>
      </c>
      <c r="F3541" t="str">
        <f t="shared" si="1861"/>
        <v>0.98676302616179+0.097236574915354i</v>
      </c>
      <c r="G3541" t="str">
        <f t="shared" si="1856"/>
        <v>0.98676302616179+0.097236574915354i</v>
      </c>
      <c r="H3541" t="str">
        <f t="shared" si="1862"/>
        <v>11.5626181854719+1.43841422930287i</v>
      </c>
      <c r="I3541" t="str">
        <f t="shared" si="1863"/>
        <v>6310.6742428985i</v>
      </c>
      <c r="J3541" t="str">
        <f t="shared" si="1857"/>
        <v>-9862.75925618767+1345.67807847689i</v>
      </c>
      <c r="K3541" t="str">
        <f t="shared" si="1864"/>
        <v>0.0857056785787687-0.62815504557178i</v>
      </c>
      <c r="L3541" t="str">
        <f t="shared" si="1865"/>
        <v>0.0221137110459327-0.133936837061558i</v>
      </c>
      <c r="M3541" t="str">
        <f t="shared" si="1866"/>
        <v>0.107819389624701-0.762091882633338i</v>
      </c>
      <c r="N3541" t="str">
        <f t="shared" si="1867"/>
        <v>-20.5432656424532i</v>
      </c>
      <c r="O3541" t="str">
        <f t="shared" si="1868"/>
        <v>-0.122604137988487-0.992455654096494i</v>
      </c>
      <c r="P3541" t="str">
        <f t="shared" si="1869"/>
        <v>1.12260413798849+0.992455654096494i</v>
      </c>
      <c r="Q3541" t="str">
        <f t="shared" si="1870"/>
        <v>-1.12260413798849+19.5508099883567i</v>
      </c>
      <c r="R3541" t="str">
        <f t="shared" si="1871"/>
        <v>0.0473098729268979-0.0601363522945658i</v>
      </c>
      <c r="S3541" t="str">
        <f t="shared" si="1872"/>
        <v>2.25440500877401i</v>
      </c>
      <c r="T3541" t="str">
        <f t="shared" si="1873"/>
        <v>0.135571693822268+0.106655614490861i</v>
      </c>
      <c r="U3541" t="e">
        <f t="shared" si="1874"/>
        <v>#DIV/0!</v>
      </c>
      <c r="V3541" t="str">
        <f t="shared" si="1875"/>
        <v>0.0000833333333333333-0.000165064242990972i</v>
      </c>
      <c r="W3541" t="e">
        <f t="shared" si="1876"/>
        <v>#DIV/0!</v>
      </c>
      <c r="X3541" t="e">
        <f t="shared" si="1877"/>
        <v>#DIV/0!</v>
      </c>
      <c r="Y3541" t="str">
        <f t="shared" si="1878"/>
        <v>0.00096+6.86601357627356i</v>
      </c>
      <c r="Z3541" t="e">
        <f t="shared" si="1879"/>
        <v>#DIV/0!</v>
      </c>
      <c r="AA3541" t="e">
        <f t="shared" si="1880"/>
        <v>#DIV/0!</v>
      </c>
      <c r="AB3541" t="str">
        <f t="shared" si="1881"/>
        <v>0.077361967255462+0.0608614373931936i</v>
      </c>
      <c r="AC3541" t="str">
        <f t="shared" si="1882"/>
        <v>1.0547231274924-0.0523948842385176i</v>
      </c>
      <c r="AD3541" t="str">
        <f t="shared" si="1883"/>
        <v>0.0703081110109373+0.0611963661819918i</v>
      </c>
      <c r="AE3541" t="e">
        <f t="shared" si="1884"/>
        <v>#DIV/0!</v>
      </c>
      <c r="AF3541" t="str">
        <f t="shared" si="1885"/>
        <v>-19.129263823374-2.1690566812636i</v>
      </c>
      <c r="AG3541" t="e">
        <f t="shared" si="1886"/>
        <v>#DIV/0!</v>
      </c>
      <c r="AH3541" t="e">
        <f t="shared" si="1887"/>
        <v>#DIV/0!</v>
      </c>
      <c r="AI3541" t="e">
        <f t="shared" si="1888"/>
        <v>#DIV/0!</v>
      </c>
      <c r="AJ3541" t="e">
        <f t="shared" si="1889"/>
        <v>#DIV/0!</v>
      </c>
      <c r="AK3541"/>
      <c r="AL3541"/>
      <c r="AM3541"/>
      <c r="AN3541"/>
    </row>
    <row r="3542" spans="1:40" x14ac:dyDescent="0.3">
      <c r="A3542"/>
      <c r="B3542">
        <f t="shared" si="1855"/>
        <v>1608000</v>
      </c>
      <c r="C3542" s="186" t="str">
        <f t="shared" si="1858"/>
        <v>-0.000190519824097301+0.00193421361083381i</v>
      </c>
      <c r="D3542" s="158" t="str">
        <f t="shared" si="1859"/>
        <v>-7.56676774345713-0.730204684431288i</v>
      </c>
      <c r="E3542" t="str">
        <f t="shared" si="1860"/>
        <v>36.6404265777527-988.411285228066i</v>
      </c>
      <c r="F3542" t="str">
        <f t="shared" si="1861"/>
        <v>0.986779185844224+0.09717830288448i</v>
      </c>
      <c r="G3542" t="str">
        <f t="shared" si="1856"/>
        <v>0.986779185844224+0.09717830288448i</v>
      </c>
      <c r="H3542" t="str">
        <f t="shared" si="1862"/>
        <v>11.5628537389645+1.4375516411979i</v>
      </c>
      <c r="I3542" t="str">
        <f t="shared" si="1863"/>
        <v>6314.60123371548i</v>
      </c>
      <c r="J3542" t="str">
        <f t="shared" si="1857"/>
        <v>-9875.03906733153+1346.51546371552i</v>
      </c>
      <c r="K3542" t="str">
        <f t="shared" si="1864"/>
        <v>0.0856010366276345-0.627778591245766i</v>
      </c>
      <c r="L3542" t="str">
        <f t="shared" si="1865"/>
        <v>0.0220869437474382-0.133857959688978i</v>
      </c>
      <c r="M3542" t="str">
        <f t="shared" si="1866"/>
        <v>0.107687980375073-0.761636550934744i</v>
      </c>
      <c r="N3542" t="str">
        <f t="shared" si="1867"/>
        <v>-20.5560492551741i</v>
      </c>
      <c r="O3542" t="str">
        <f t="shared" si="1868"/>
        <v>-0.135280943264246-0.990807280145607i</v>
      </c>
      <c r="P3542" t="str">
        <f t="shared" si="1869"/>
        <v>1.13528094326425+0.990807280145607i</v>
      </c>
      <c r="Q3542" t="str">
        <f t="shared" si="1870"/>
        <v>-1.13528094326425+19.5652419750285i</v>
      </c>
      <c r="R3542" t="str">
        <f t="shared" si="1871"/>
        <v>0.047115614830007-0.0607592998046324i</v>
      </c>
      <c r="S3542" t="str">
        <f t="shared" si="1872"/>
        <v>2.25580787436752i</v>
      </c>
      <c r="T3542" t="str">
        <f t="shared" si="1873"/>
        <v>0.137061306940347+0.106283774939197i</v>
      </c>
      <c r="U3542" t="e">
        <f t="shared" si="1874"/>
        <v>#DIV/0!</v>
      </c>
      <c r="V3542" t="str">
        <f t="shared" si="1875"/>
        <v>0.0000833333333333333-0.000164961591098565i</v>
      </c>
      <c r="W3542" t="e">
        <f t="shared" si="1876"/>
        <v>#DIV/0!</v>
      </c>
      <c r="X3542" t="e">
        <f t="shared" si="1877"/>
        <v>#DIV/0!</v>
      </c>
      <c r="Y3542" t="str">
        <f t="shared" si="1878"/>
        <v>0.00096+6.87028614228245i</v>
      </c>
      <c r="Z3542" t="e">
        <f t="shared" si="1879"/>
        <v>#DIV/0!</v>
      </c>
      <c r="AA3542" t="e">
        <f t="shared" si="1880"/>
        <v>#DIV/0!</v>
      </c>
      <c r="AB3542" t="str">
        <f t="shared" si="1881"/>
        <v>0.0782119927881902+0.0606492526929137i</v>
      </c>
      <c r="AC3542" t="str">
        <f t="shared" si="1882"/>
        <v>1.05461517918227-0.0530379168951729i</v>
      </c>
      <c r="AD3542" t="str">
        <f t="shared" si="1883"/>
        <v>0.0710896703526966+0.061083608497969i</v>
      </c>
      <c r="AE3542" t="e">
        <f t="shared" si="1884"/>
        <v>#DIV/0!</v>
      </c>
      <c r="AF3542" t="str">
        <f t="shared" si="1885"/>
        <v>-19.1296214824216-2.16775632562919i</v>
      </c>
      <c r="AG3542" t="e">
        <f t="shared" si="1886"/>
        <v>#DIV/0!</v>
      </c>
      <c r="AH3542" t="e">
        <f t="shared" si="1887"/>
        <v>#DIV/0!</v>
      </c>
      <c r="AI3542" t="e">
        <f t="shared" si="1888"/>
        <v>#DIV/0!</v>
      </c>
      <c r="AJ3542" t="e">
        <f t="shared" si="1889"/>
        <v>#DIV/0!</v>
      </c>
      <c r="AK3542"/>
      <c r="AL3542"/>
      <c r="AM3542"/>
      <c r="AN3542"/>
    </row>
    <row r="3543" spans="1:40" x14ac:dyDescent="0.3">
      <c r="A3543"/>
      <c r="B3543">
        <f t="shared" si="1855"/>
        <v>1609000</v>
      </c>
      <c r="C3543" s="186" t="str">
        <f t="shared" si="1858"/>
        <v>-0.000190287376740894+0.00193304309161601i</v>
      </c>
      <c r="D3543" s="158" t="str">
        <f t="shared" si="1859"/>
        <v>-7.56688962692534-0.729767430854932i</v>
      </c>
      <c r="E3543" t="str">
        <f t="shared" si="1860"/>
        <v>36.5949587880543-987.79866806569i</v>
      </c>
      <c r="F3543" t="str">
        <f t="shared" si="1861"/>
        <v>0.986795316135259+0.0971200992900853i</v>
      </c>
      <c r="G3543" t="str">
        <f t="shared" si="1856"/>
        <v>0.986795316135259+0.0971200992900853i</v>
      </c>
      <c r="H3543" t="str">
        <f t="shared" si="1862"/>
        <v>11.5630888639908+1.4366900672244i</v>
      </c>
      <c r="I3543" t="str">
        <f t="shared" si="1863"/>
        <v>6318.52822453247i</v>
      </c>
      <c r="J3543" t="str">
        <f t="shared" si="1857"/>
        <v>-9887.32651754919+1347.35284895414i</v>
      </c>
      <c r="K3543" t="str">
        <f t="shared" si="1864"/>
        <v>0.085496585031027-0.627402579059633i</v>
      </c>
      <c r="L3543" t="str">
        <f t="shared" si="1865"/>
        <v>0.0220602245798162-0.133779172424814i</v>
      </c>
      <c r="M3543" t="str">
        <f t="shared" si="1866"/>
        <v>0.107556809610843-0.761181751484447i</v>
      </c>
      <c r="N3543" t="str">
        <f t="shared" si="1867"/>
        <v>-20.568832867895i</v>
      </c>
      <c r="O3543" t="str">
        <f t="shared" si="1868"/>
        <v>-0.147935641127301-0.988996989926792i</v>
      </c>
      <c r="P3543" t="str">
        <f t="shared" si="1869"/>
        <v>1.1479356411273+0.988996989926792i</v>
      </c>
      <c r="Q3543" t="str">
        <f t="shared" si="1870"/>
        <v>-1.1479356411273+19.5798358779682i</v>
      </c>
      <c r="R3543" t="str">
        <f t="shared" si="1871"/>
        <v>0.0469124464818533-0.0613788653769352i</v>
      </c>
      <c r="S3543" t="str">
        <f t="shared" si="1872"/>
        <v>2.25721073996104i</v>
      </c>
      <c r="T3543" t="str">
        <f t="shared" si="1873"/>
        <v>0.138545034135441+0.105891278036687i</v>
      </c>
      <c r="U3543" t="e">
        <f t="shared" si="1874"/>
        <v>#DIV/0!</v>
      </c>
      <c r="V3543" t="str">
        <f t="shared" si="1875"/>
        <v>0.0000833333333333333-0.000164859066803289i</v>
      </c>
      <c r="W3543" t="e">
        <f t="shared" si="1876"/>
        <v>#DIV/0!</v>
      </c>
      <c r="X3543" t="e">
        <f t="shared" si="1877"/>
        <v>#DIV/0!</v>
      </c>
      <c r="Y3543" t="str">
        <f t="shared" si="1878"/>
        <v>0.00096+6.87455870829133i</v>
      </c>
      <c r="Z3543" t="e">
        <f t="shared" si="1879"/>
        <v>#DIV/0!</v>
      </c>
      <c r="AA3543" t="e">
        <f t="shared" si="1880"/>
        <v>#DIV/0!</v>
      </c>
      <c r="AB3543" t="str">
        <f t="shared" si="1881"/>
        <v>0.0790586596066588+0.0604252801831385i</v>
      </c>
      <c r="AC3543" t="str">
        <f t="shared" si="1882"/>
        <v>1.05449791780314-0.0536788586330696i</v>
      </c>
      <c r="AD3543" t="str">
        <f t="shared" si="1883"/>
        <v>0.0718696034970986+0.0609609155067813i</v>
      </c>
      <c r="AE3543" t="e">
        <f t="shared" si="1884"/>
        <v>#DIV/0!</v>
      </c>
      <c r="AF3543" t="str">
        <f t="shared" si="1885"/>
        <v>-19.1299784909161-2.16645749807933i</v>
      </c>
      <c r="AG3543" t="e">
        <f t="shared" si="1886"/>
        <v>#DIV/0!</v>
      </c>
      <c r="AH3543" t="e">
        <f t="shared" si="1887"/>
        <v>#DIV/0!</v>
      </c>
      <c r="AI3543" t="e">
        <f t="shared" si="1888"/>
        <v>#DIV/0!</v>
      </c>
      <c r="AJ3543" t="e">
        <f t="shared" si="1889"/>
        <v>#DIV/0!</v>
      </c>
      <c r="AK3543"/>
      <c r="AL3543"/>
      <c r="AM3543"/>
      <c r="AN3543"/>
    </row>
    <row r="3544" spans="1:40" x14ac:dyDescent="0.3">
      <c r="A3544"/>
      <c r="B3544">
        <f t="shared" si="1855"/>
        <v>1610000</v>
      </c>
      <c r="C3544" s="186" t="str">
        <f t="shared" si="1858"/>
        <v>-0.000190055351913105+0.00193187396905028i</v>
      </c>
      <c r="D3544" s="158" t="str">
        <f t="shared" si="1859"/>
        <v>-7.56701128884154-0.729330690346661i</v>
      </c>
      <c r="E3544" t="str">
        <f t="shared" si="1860"/>
        <v>36.5495755399959-987.186808788355i</v>
      </c>
      <c r="F3544" t="str">
        <f t="shared" si="1861"/>
        <v>0.986811417105679+0.0970619640142669i</v>
      </c>
      <c r="G3544" t="str">
        <f t="shared" si="1856"/>
        <v>0.986811417105679+0.0970619640142669i</v>
      </c>
      <c r="H3544" t="str">
        <f t="shared" si="1862"/>
        <v>11.5633235615828+1.43582950563246i</v>
      </c>
      <c r="I3544" t="str">
        <f t="shared" si="1863"/>
        <v>6322.45521534946i</v>
      </c>
      <c r="J3544" t="str">
        <f t="shared" si="1857"/>
        <v>-9899.62160684066+1348.19023419277i</v>
      </c>
      <c r="K3544" t="str">
        <f t="shared" si="1864"/>
        <v>0.0853923233303991-0.627027008251619i</v>
      </c>
      <c r="L3544" t="str">
        <f t="shared" si="1865"/>
        <v>0.0220335534288144-0.133700475119992i</v>
      </c>
      <c r="M3544" t="str">
        <f t="shared" si="1866"/>
        <v>0.107425876759214-0.760727483371611i</v>
      </c>
      <c r="N3544" t="str">
        <f t="shared" si="1867"/>
        <v>-20.5816164806158i</v>
      </c>
      <c r="O3544" t="str">
        <f t="shared" si="1868"/>
        <v>-0.160566163565443-0.987025079275028i</v>
      </c>
      <c r="P3544" t="str">
        <f t="shared" si="1869"/>
        <v>1.16056616356544+0.987025079275028i</v>
      </c>
      <c r="Q3544" t="str">
        <f t="shared" si="1870"/>
        <v>-1.16056616356544+19.5945914013408i</v>
      </c>
      <c r="R3544" t="str">
        <f t="shared" si="1871"/>
        <v>0.0467004315312467-0.0619949188703872i</v>
      </c>
      <c r="S3544" t="str">
        <f t="shared" si="1872"/>
        <v>2.25861360555455i</v>
      </c>
      <c r="T3544" t="str">
        <f t="shared" si="1873"/>
        <v>0.140022567235907+0.105478230041743i</v>
      </c>
      <c r="U3544" t="e">
        <f t="shared" si="1874"/>
        <v>#DIV/0!</v>
      </c>
      <c r="V3544" t="str">
        <f t="shared" si="1875"/>
        <v>0.0000833333333333333-0.000164756669867386i</v>
      </c>
      <c r="W3544" t="e">
        <f t="shared" si="1876"/>
        <v>#DIV/0!</v>
      </c>
      <c r="X3544" t="e">
        <f t="shared" si="1877"/>
        <v>#DIV/0!</v>
      </c>
      <c r="Y3544" t="str">
        <f t="shared" si="1878"/>
        <v>0.00096+6.87883127430021i</v>
      </c>
      <c r="Z3544" t="e">
        <f t="shared" si="1879"/>
        <v>#DIV/0!</v>
      </c>
      <c r="AA3544" t="e">
        <f t="shared" si="1880"/>
        <v>#DIV/0!</v>
      </c>
      <c r="AB3544" t="str">
        <f t="shared" si="1881"/>
        <v>0.0799017918573111+0.0601895804986477i</v>
      </c>
      <c r="AC3544" t="str">
        <f t="shared" si="1882"/>
        <v>1.05437138814283-0.054317570579658i</v>
      </c>
      <c r="AD3544" t="str">
        <f t="shared" si="1883"/>
        <v>0.0726477848248807+0.0608283119208095i</v>
      </c>
      <c r="AE3544" t="e">
        <f t="shared" si="1884"/>
        <v>#DIV/0!</v>
      </c>
      <c r="AF3544" t="str">
        <f t="shared" si="1885"/>
        <v>-19.1303348504243-2.16516019597912i</v>
      </c>
      <c r="AG3544" t="e">
        <f t="shared" si="1886"/>
        <v>#DIV/0!</v>
      </c>
      <c r="AH3544" t="e">
        <f t="shared" si="1887"/>
        <v>#DIV/0!</v>
      </c>
      <c r="AI3544" t="e">
        <f t="shared" si="1888"/>
        <v>#DIV/0!</v>
      </c>
      <c r="AJ3544" t="e">
        <f t="shared" si="1889"/>
        <v>#DIV/0!</v>
      </c>
      <c r="AK3544"/>
      <c r="AL3544"/>
      <c r="AM3544"/>
      <c r="AN3544"/>
    </row>
    <row r="3545" spans="1:40" x14ac:dyDescent="0.3">
      <c r="A3545"/>
      <c r="B3545">
        <f t="shared" ref="B3545:B3608" si="1890">B3544+1000</f>
        <v>1611000</v>
      </c>
      <c r="C3545" s="186" t="str">
        <f t="shared" si="1858"/>
        <v>-0.000189823748596893+0.00193070624067388i</v>
      </c>
      <c r="D3545" s="158" t="str">
        <f t="shared" si="1859"/>
        <v>-7.56713272973899-0.728894462023449i</v>
      </c>
      <c r="E3545" t="str">
        <f t="shared" si="1860"/>
        <v>36.5042766242102-986.575705992477i</v>
      </c>
      <c r="F3545" t="str">
        <f t="shared" si="1861"/>
        <v>0.986827488826053+0.0970038969393846i</v>
      </c>
      <c r="G3545" t="str">
        <f t="shared" si="1856"/>
        <v>0.986827488826053+0.0970038969393846i</v>
      </c>
      <c r="H3545" t="str">
        <f t="shared" si="1862"/>
        <v>11.5635578327694+1.43496995467608i</v>
      </c>
      <c r="I3545" t="str">
        <f t="shared" si="1863"/>
        <v>6326.38220616645i</v>
      </c>
      <c r="J3545" t="str">
        <f t="shared" si="1857"/>
        <v>-9911.92433520594+1349.0276194314i</v>
      </c>
      <c r="K3545" t="str">
        <f t="shared" si="1864"/>
        <v>0.0852882510685734-0.626651878061667i</v>
      </c>
      <c r="L3545" t="str">
        <f t="shared" si="1865"/>
        <v>0.0220069301805164-0.13362186762575i</v>
      </c>
      <c r="M3545" t="str">
        <f t="shared" si="1866"/>
        <v>0.10729518124909-0.760273745687417i</v>
      </c>
      <c r="N3545" t="str">
        <f t="shared" si="1867"/>
        <v>-20.5944000933367i</v>
      </c>
      <c r="O3545" t="str">
        <f t="shared" si="1868"/>
        <v>-0.173170446517476-0.984891870437023i</v>
      </c>
      <c r="P3545" t="str">
        <f t="shared" si="1869"/>
        <v>1.17317044651748+0.984891870437023i</v>
      </c>
      <c r="Q3545" t="str">
        <f t="shared" si="1870"/>
        <v>-1.17317044651748+19.6095082228997i</v>
      </c>
      <c r="R3545" t="str">
        <f t="shared" si="1871"/>
        <v>0.0464796357483721-0.0626073314836462i</v>
      </c>
      <c r="S3545" t="str">
        <f t="shared" si="1872"/>
        <v>2.26001647114807i</v>
      </c>
      <c r="T3545" t="str">
        <f t="shared" si="1873"/>
        <v>0.141493600367668+0.105044742364284i</v>
      </c>
      <c r="U3545" t="e">
        <f t="shared" si="1874"/>
        <v>#DIV/0!</v>
      </c>
      <c r="V3545" t="str">
        <f t="shared" si="1875"/>
        <v>0.0000833333333333333-0.000164654400053688i</v>
      </c>
      <c r="W3545" t="e">
        <f t="shared" si="1876"/>
        <v>#DIV/0!</v>
      </c>
      <c r="X3545" t="e">
        <f t="shared" si="1877"/>
        <v>#DIV/0!</v>
      </c>
      <c r="Y3545" t="str">
        <f t="shared" si="1878"/>
        <v>0.00096+6.88310384030909i</v>
      </c>
      <c r="Z3545" t="e">
        <f t="shared" si="1879"/>
        <v>#DIV/0!</v>
      </c>
      <c r="AA3545" t="e">
        <f t="shared" si="1880"/>
        <v>#DIV/0!</v>
      </c>
      <c r="AB3545" t="str">
        <f t="shared" si="1881"/>
        <v>0.0807412149976621+0.0599422172138517i</v>
      </c>
      <c r="AC3545" t="str">
        <f t="shared" si="1882"/>
        <v>1.05423563730343-0.0549539148971931i</v>
      </c>
      <c r="AD3545" t="str">
        <f t="shared" si="1883"/>
        <v>0.0734240891221487+0.0606858240179755i</v>
      </c>
      <c r="AE3545" t="e">
        <f t="shared" si="1884"/>
        <v>#DIV/0!</v>
      </c>
      <c r="AF3545" t="str">
        <f t="shared" si="1885"/>
        <v>-19.1306905625084-2.16386441669953i</v>
      </c>
      <c r="AG3545" t="e">
        <f t="shared" si="1886"/>
        <v>#DIV/0!</v>
      </c>
      <c r="AH3545" t="e">
        <f t="shared" si="1887"/>
        <v>#DIV/0!</v>
      </c>
      <c r="AI3545" t="e">
        <f t="shared" si="1888"/>
        <v>#DIV/0!</v>
      </c>
      <c r="AJ3545" t="e">
        <f t="shared" si="1889"/>
        <v>#DIV/0!</v>
      </c>
      <c r="AK3545"/>
      <c r="AL3545"/>
      <c r="AM3545"/>
      <c r="AN3545"/>
    </row>
    <row r="3546" spans="1:40" x14ac:dyDescent="0.3">
      <c r="A3546"/>
      <c r="B3546">
        <f t="shared" si="1890"/>
        <v>1612000</v>
      </c>
      <c r="C3546" s="186" t="str">
        <f t="shared" si="1858"/>
        <v>-0.000189592565778256+0.00192953990402972i</v>
      </c>
      <c r="D3546" s="158" t="str">
        <f t="shared" si="1859"/>
        <v>-7.56725395014935-0.728458745004253i</v>
      </c>
      <c r="E3546" t="str">
        <f t="shared" si="1860"/>
        <v>36.4590618319776-985.965358277934i</v>
      </c>
      <c r="F3546" t="str">
        <f t="shared" si="1861"/>
        <v>0.986843531366745+0.0969458979480627i</v>
      </c>
      <c r="G3546" t="str">
        <f t="shared" si="1856"/>
        <v>0.986843531366745+0.0969458979480627i</v>
      </c>
      <c r="H3546" t="str">
        <f t="shared" si="1862"/>
        <v>11.5637916785765+1.43411141261321i</v>
      </c>
      <c r="I3546" t="str">
        <f t="shared" si="1863"/>
        <v>6330.30919698343i</v>
      </c>
      <c r="J3546" t="str">
        <f t="shared" si="1857"/>
        <v>-9924.23470264502+1349.86500467004i</v>
      </c>
      <c r="K3546" t="str">
        <f t="shared" si="1864"/>
        <v>0.0851843677897402-0.626277187731423i</v>
      </c>
      <c r="L3546" t="str">
        <f t="shared" si="1865"/>
        <v>0.0219803547213399-0.133543349793643i</v>
      </c>
      <c r="M3546" t="str">
        <f t="shared" si="1866"/>
        <v>0.10716472251108-0.759820537525066i</v>
      </c>
      <c r="N3546" t="str">
        <f t="shared" si="1867"/>
        <v>-20.6071837060576i</v>
      </c>
      <c r="O3546" t="str">
        <f t="shared" si="1868"/>
        <v>-0.185746430209933-0.98259771201864i</v>
      </c>
      <c r="P3546" t="str">
        <f t="shared" si="1869"/>
        <v>1.18574643020993+0.98259771201864i</v>
      </c>
      <c r="Q3546" t="str">
        <f t="shared" si="1870"/>
        <v>-1.18574643020993+19.624585994039i</v>
      </c>
      <c r="R3546" t="str">
        <f t="shared" si="1871"/>
        <v>0.0462501269918817-0.0632159757950634i</v>
      </c>
      <c r="S3546" t="str">
        <f t="shared" si="1872"/>
        <v>2.26141933674158i</v>
      </c>
      <c r="T3546" t="str">
        <f t="shared" si="1873"/>
        <v>0.142957830053944+0.104590931506195i</v>
      </c>
      <c r="U3546" t="e">
        <f t="shared" si="1874"/>
        <v>#DIV/0!</v>
      </c>
      <c r="V3546" t="str">
        <f t="shared" si="1875"/>
        <v>0.0000833333333333333-0.000164552257125616i</v>
      </c>
      <c r="W3546" t="e">
        <f t="shared" si="1876"/>
        <v>#DIV/0!</v>
      </c>
      <c r="X3546" t="e">
        <f t="shared" si="1877"/>
        <v>#DIV/0!</v>
      </c>
      <c r="Y3546" t="str">
        <f t="shared" si="1878"/>
        <v>0.00096+6.88737640631798i</v>
      </c>
      <c r="Z3546" t="e">
        <f t="shared" si="1879"/>
        <v>#DIV/0!</v>
      </c>
      <c r="AA3546" t="e">
        <f t="shared" si="1880"/>
        <v>#DIV/0!</v>
      </c>
      <c r="AB3546" t="str">
        <f t="shared" si="1881"/>
        <v>0.0815767558532087+0.0596832568088155i</v>
      </c>
      <c r="AC3546" t="str">
        <f t="shared" si="1882"/>
        <v>1.05409071467408-0.0555877548274619i</v>
      </c>
      <c r="AD3546" t="str">
        <f t="shared" si="1883"/>
        <v>0.0741983915991676+0.0605334796344839i</v>
      </c>
      <c r="AE3546" t="e">
        <f t="shared" si="1884"/>
        <v>#DIV/0!</v>
      </c>
      <c r="AF3546" t="str">
        <f t="shared" si="1885"/>
        <v>-19.1310456287259-2.16257015761746i</v>
      </c>
      <c r="AG3546" t="e">
        <f t="shared" si="1886"/>
        <v>#DIV/0!</v>
      </c>
      <c r="AH3546" t="e">
        <f t="shared" si="1887"/>
        <v>#DIV/0!</v>
      </c>
      <c r="AI3546" t="e">
        <f t="shared" si="1888"/>
        <v>#DIV/0!</v>
      </c>
      <c r="AJ3546" t="e">
        <f t="shared" si="1889"/>
        <v>#DIV/0!</v>
      </c>
      <c r="AK3546"/>
      <c r="AL3546"/>
      <c r="AM3546"/>
      <c r="AN3546"/>
    </row>
    <row r="3547" spans="1:40" x14ac:dyDescent="0.3">
      <c r="A3547"/>
      <c r="B3547">
        <f t="shared" si="1890"/>
        <v>1613000</v>
      </c>
      <c r="C3547" s="186" t="str">
        <f t="shared" si="1858"/>
        <v>-0.000189361802446228+0.00192837495666652i</v>
      </c>
      <c r="D3547" s="158" t="str">
        <f t="shared" si="1859"/>
        <v>-7.56737495060282-0.728023538410012i</v>
      </c>
      <c r="E3547" t="str">
        <f t="shared" si="1860"/>
        <v>36.4139309552228-985.35576424804i</v>
      </c>
      <c r="F3547" t="str">
        <f t="shared" si="1861"/>
        <v>0.986859544797921+0.0968879669231898i</v>
      </c>
      <c r="G3547" t="str">
        <f t="shared" si="1856"/>
        <v>0.986859544797921+0.0968879669231898i</v>
      </c>
      <c r="H3547" t="str">
        <f t="shared" si="1862"/>
        <v>11.564025100027+1.43325387770572i</v>
      </c>
      <c r="I3547" t="str">
        <f t="shared" si="1863"/>
        <v>6334.23618780042i</v>
      </c>
      <c r="J3547" t="str">
        <f t="shared" si="1857"/>
        <v>-9936.55270915791+1350.70238990866i</v>
      </c>
      <c r="K3547" t="str">
        <f t="shared" si="1864"/>
        <v>0.0850806730394487-0.62590293650423i</v>
      </c>
      <c r="L3547" t="str">
        <f t="shared" si="1865"/>
        <v>0.0219538269380358-0.133464921475537i</v>
      </c>
      <c r="M3547" t="str">
        <f t="shared" si="1866"/>
        <v>0.107034499977485-0.759367857979767i</v>
      </c>
      <c r="N3547" t="str">
        <f t="shared" si="1867"/>
        <v>-20.6199673187785i</v>
      </c>
      <c r="O3547" t="str">
        <f t="shared" si="1868"/>
        <v>-0.198292059494052-0.980142978927874i</v>
      </c>
      <c r="P3547" t="str">
        <f t="shared" si="1869"/>
        <v>1.19829205949405+0.980142978927874i</v>
      </c>
      <c r="Q3547" t="str">
        <f t="shared" si="1870"/>
        <v>-1.19829205949405+19.6398243398506i</v>
      </c>
      <c r="R3547" t="str">
        <f t="shared" si="1871"/>
        <v>0.0460119751750983-0.0638207258017432i</v>
      </c>
      <c r="S3547" t="str">
        <f t="shared" si="1872"/>
        <v>2.26282220233509i</v>
      </c>
      <c r="T3547" t="str">
        <f t="shared" si="1873"/>
        <v>0.144414955313324+0.104116918999503i</v>
      </c>
      <c r="U3547" t="e">
        <f t="shared" si="1874"/>
        <v>#DIV/0!</v>
      </c>
      <c r="V3547" t="str">
        <f t="shared" si="1875"/>
        <v>0.0000833333333333333-0.000164450240847174i</v>
      </c>
      <c r="W3547" t="e">
        <f t="shared" si="1876"/>
        <v>#DIV/0!</v>
      </c>
      <c r="X3547" t="e">
        <f t="shared" si="1877"/>
        <v>#DIV/0!</v>
      </c>
      <c r="Y3547" t="str">
        <f t="shared" si="1878"/>
        <v>0.00096+6.89164897232686i</v>
      </c>
      <c r="Z3547" t="e">
        <f t="shared" si="1879"/>
        <v>#DIV/0!</v>
      </c>
      <c r="AA3547" t="e">
        <f t="shared" si="1880"/>
        <v>#DIV/0!</v>
      </c>
      <c r="AB3547" t="str">
        <f t="shared" si="1881"/>
        <v>0.0824082426733929+0.0594127686339797i</v>
      </c>
      <c r="AC3547" t="str">
        <f t="shared" si="1882"/>
        <v>1.0539366719028-0.0562189547357552i</v>
      </c>
      <c r="AD3547" t="str">
        <f t="shared" si="1883"/>
        <v>0.0749705679090781+0.0603713081573483i</v>
      </c>
      <c r="AE3547" t="e">
        <f t="shared" si="1884"/>
        <v>#DIV/0!</v>
      </c>
      <c r="AF3547" t="str">
        <f t="shared" si="1885"/>
        <v>-19.1314000506298-2.16127741611573i</v>
      </c>
      <c r="AG3547" t="e">
        <f t="shared" si="1886"/>
        <v>#DIV/0!</v>
      </c>
      <c r="AH3547" t="e">
        <f t="shared" si="1887"/>
        <v>#DIV/0!</v>
      </c>
      <c r="AI3547" t="e">
        <f t="shared" si="1888"/>
        <v>#DIV/0!</v>
      </c>
      <c r="AJ3547" t="e">
        <f t="shared" si="1889"/>
        <v>#DIV/0!</v>
      </c>
      <c r="AK3547"/>
      <c r="AL3547"/>
      <c r="AM3547"/>
      <c r="AN3547"/>
    </row>
    <row r="3548" spans="1:40" x14ac:dyDescent="0.3">
      <c r="A3548"/>
      <c r="B3548">
        <f t="shared" si="1890"/>
        <v>1614000</v>
      </c>
      <c r="C3548" s="186" t="str">
        <f t="shared" si="1858"/>
        <v>-0.000189131457592851+0.00192721139613853i</v>
      </c>
      <c r="D3548" s="158" t="str">
        <f t="shared" si="1859"/>
        <v>-7.56749573162782-0.727588841363599i</v>
      </c>
      <c r="E3548" t="str">
        <f t="shared" si="1860"/>
        <v>36.368883786514-984.746922509559i</v>
      </c>
      <c r="F3548" t="str">
        <f t="shared" si="1861"/>
        <v>0.986875529189513+0.0968301037479123i</v>
      </c>
      <c r="G3548" t="str">
        <f t="shared" si="1856"/>
        <v>0.986875529189513+0.0968301037479123i</v>
      </c>
      <c r="H3548" t="str">
        <f t="shared" si="1862"/>
        <v>11.5642580981406+1.4323973482193i</v>
      </c>
      <c r="I3548" t="str">
        <f t="shared" si="1863"/>
        <v>6338.16317861741i</v>
      </c>
      <c r="J3548" t="str">
        <f t="shared" si="1857"/>
        <v>-9948.87835474461+1351.53977514729i</v>
      </c>
      <c r="K3548" t="str">
        <f t="shared" si="1864"/>
        <v>0.0849771663646078-0.625529123625121i</v>
      </c>
      <c r="L3548" t="str">
        <f t="shared" si="1865"/>
        <v>0.0219273467176871-0.133386582523611i</v>
      </c>
      <c r="M3548" t="str">
        <f t="shared" si="1866"/>
        <v>0.106904513082295-0.758915706148732i</v>
      </c>
      <c r="N3548" t="str">
        <f t="shared" si="1867"/>
        <v>-20.6327509314994i</v>
      </c>
      <c r="O3548" t="str">
        <f t="shared" si="1868"/>
        <v>-0.210805284181564-0.977528072313593i</v>
      </c>
      <c r="P3548" t="str">
        <f t="shared" si="1869"/>
        <v>1.21080528418156+0.977528072313593i</v>
      </c>
      <c r="Q3548" t="str">
        <f t="shared" si="1870"/>
        <v>-1.21080528418156+19.6552228591858i</v>
      </c>
      <c r="R3548" t="str">
        <f t="shared" si="1871"/>
        <v>0.0457652522313812-0.0644214569576074i</v>
      </c>
      <c r="S3548" t="str">
        <f t="shared" si="1872"/>
        <v>2.26422506792859i</v>
      </c>
      <c r="T3548" t="str">
        <f t="shared" si="1873"/>
        <v>0.145864677755897+0.103622831342368i</v>
      </c>
      <c r="U3548" t="e">
        <f t="shared" si="1874"/>
        <v>#DIV/0!</v>
      </c>
      <c r="V3548" t="str">
        <f t="shared" si="1875"/>
        <v>0.0000833333333333333-0.000164348350982957i</v>
      </c>
      <c r="W3548" t="e">
        <f t="shared" si="1876"/>
        <v>#DIV/0!</v>
      </c>
      <c r="X3548" t="e">
        <f t="shared" si="1877"/>
        <v>#DIV/0!</v>
      </c>
      <c r="Y3548" t="str">
        <f t="shared" si="1878"/>
        <v>0.00096+6.89592153833574i</v>
      </c>
      <c r="Z3548" t="e">
        <f t="shared" si="1879"/>
        <v>#DIV/0!</v>
      </c>
      <c r="AA3548" t="e">
        <f t="shared" si="1880"/>
        <v>#DIV/0!</v>
      </c>
      <c r="AB3548" t="str">
        <f t="shared" si="1881"/>
        <v>0.0832355051864576+0.0591308248736346i</v>
      </c>
      <c r="AC3548" t="str">
        <f t="shared" si="1882"/>
        <v>1.05377356286725-0.0568473801539566i</v>
      </c>
      <c r="AD3548" t="str">
        <f t="shared" si="1883"/>
        <v>0.075740494166431+0.0601993405167194i</v>
      </c>
      <c r="AE3548" t="e">
        <f t="shared" si="1884"/>
        <v>#DIV/0!</v>
      </c>
      <c r="AF3548" t="str">
        <f t="shared" si="1885"/>
        <v>-19.1317538297684-2.1599861895829i</v>
      </c>
      <c r="AG3548" t="e">
        <f t="shared" si="1886"/>
        <v>#DIV/0!</v>
      </c>
      <c r="AH3548" t="e">
        <f t="shared" si="1887"/>
        <v>#DIV/0!</v>
      </c>
      <c r="AI3548" t="e">
        <f t="shared" si="1888"/>
        <v>#DIV/0!</v>
      </c>
      <c r="AJ3548" t="e">
        <f t="shared" si="1889"/>
        <v>#DIV/0!</v>
      </c>
      <c r="AK3548"/>
      <c r="AL3548"/>
      <c r="AM3548"/>
      <c r="AN3548"/>
    </row>
    <row r="3549" spans="1:40" x14ac:dyDescent="0.3">
      <c r="A3549"/>
      <c r="B3549">
        <f t="shared" si="1890"/>
        <v>1615000</v>
      </c>
      <c r="C3549" s="186" t="str">
        <f t="shared" si="1858"/>
        <v>-0.000188901530213176+0.0019260492200057i</v>
      </c>
      <c r="D3549" s="158" t="str">
        <f t="shared" si="1859"/>
        <v>-7.56761629375128-0.727154652989869i</v>
      </c>
      <c r="E3549" t="str">
        <f t="shared" si="1860"/>
        <v>36.3239201190594-984.138831672682i</v>
      </c>
      <c r="F3549" t="str">
        <f t="shared" si="1861"/>
        <v>0.986891484611258+0.0967723083056407i</v>
      </c>
      <c r="G3549" t="str">
        <f t="shared" si="1856"/>
        <v>0.986891484611258+0.0967723083056407i</v>
      </c>
      <c r="H3549" t="str">
        <f t="shared" si="1862"/>
        <v>11.564490673934+1.4315418224236i</v>
      </c>
      <c r="I3549" t="str">
        <f t="shared" si="1863"/>
        <v>6342.09016943439i</v>
      </c>
      <c r="J3549" t="str">
        <f t="shared" si="1857"/>
        <v>-9961.21163940511+1352.37716038592i</v>
      </c>
      <c r="K3549" t="str">
        <f t="shared" si="1864"/>
        <v>0.084873847313476-0.625155748340818i</v>
      </c>
      <c r="L3549" t="str">
        <f t="shared" si="1865"/>
        <v>0.0219009139477076-0.133308332790358i</v>
      </c>
      <c r="M3549" t="str">
        <f t="shared" si="1866"/>
        <v>0.106774761261184-0.758464081131176i</v>
      </c>
      <c r="N3549" t="str">
        <f t="shared" si="1867"/>
        <v>-20.6455345442202i</v>
      </c>
      <c r="O3549" t="str">
        <f t="shared" si="1868"/>
        <v>-0.223284059379596-0.974753419500013i</v>
      </c>
      <c r="P3549" t="str">
        <f t="shared" si="1869"/>
        <v>1.2232840593796+0.974753419500013i</v>
      </c>
      <c r="Q3549" t="str">
        <f t="shared" si="1870"/>
        <v>-1.2232840593796+19.6707811247202i</v>
      </c>
      <c r="R3549" t="str">
        <f t="shared" si="1871"/>
        <v>0.0455100320786809-0.0650180462104804i</v>
      </c>
      <c r="S3549" t="str">
        <f t="shared" si="1872"/>
        <v>2.26562793352211i</v>
      </c>
      <c r="T3549" t="str">
        <f t="shared" si="1873"/>
        <v>0.147306701677496+0.103108799932947i</v>
      </c>
      <c r="U3549" t="e">
        <f t="shared" si="1874"/>
        <v>#DIV/0!</v>
      </c>
      <c r="V3549" t="str">
        <f t="shared" si="1875"/>
        <v>0.0000833333333333333-0.000164246587298138i</v>
      </c>
      <c r="W3549" t="e">
        <f t="shared" si="1876"/>
        <v>#DIV/0!</v>
      </c>
      <c r="X3549" t="e">
        <f t="shared" si="1877"/>
        <v>#DIV/0!</v>
      </c>
      <c r="Y3549" t="str">
        <f t="shared" si="1878"/>
        <v>0.00096+6.90019410434462i</v>
      </c>
      <c r="Z3549" t="e">
        <f t="shared" si="1879"/>
        <v>#DIV/0!</v>
      </c>
      <c r="AA3549" t="e">
        <f t="shared" si="1880"/>
        <v>#DIV/0!</v>
      </c>
      <c r="AB3549" t="str">
        <f t="shared" si="1881"/>
        <v>0.0840583746532253+0.0588375005081809i</v>
      </c>
      <c r="AC3549" t="str">
        <f t="shared" si="1882"/>
        <v>1.05360144364459-0.0574728978227728i</v>
      </c>
      <c r="AD3549" t="str">
        <f t="shared" si="1883"/>
        <v>0.0765080469655866+0.0600176091780155i</v>
      </c>
      <c r="AE3549" t="e">
        <f t="shared" si="1884"/>
        <v>#DIV/0!</v>
      </c>
      <c r="AF3549" t="str">
        <f t="shared" si="1885"/>
        <v>-19.1321069676853-2.15869647541347i</v>
      </c>
      <c r="AG3549" t="e">
        <f t="shared" si="1886"/>
        <v>#DIV/0!</v>
      </c>
      <c r="AH3549" t="e">
        <f t="shared" si="1887"/>
        <v>#DIV/0!</v>
      </c>
      <c r="AI3549" t="e">
        <f t="shared" si="1888"/>
        <v>#DIV/0!</v>
      </c>
      <c r="AJ3549" t="e">
        <f t="shared" si="1889"/>
        <v>#DIV/0!</v>
      </c>
      <c r="AK3549"/>
      <c r="AL3549"/>
      <c r="AM3549"/>
      <c r="AN3549"/>
    </row>
    <row r="3550" spans="1:40" x14ac:dyDescent="0.3">
      <c r="A3550"/>
      <c r="B3550">
        <f t="shared" si="1890"/>
        <v>1616000</v>
      </c>
      <c r="C3550" s="186" t="str">
        <f t="shared" si="1858"/>
        <v>-0.000188672019305253+0.00192488842583366i</v>
      </c>
      <c r="D3550" s="158" t="str">
        <f t="shared" si="1859"/>
        <v>-7.5677366374987-0.726720972415639i</v>
      </c>
      <c r="E3550" t="str">
        <f t="shared" si="1860"/>
        <v>36.2790397467046-983.531490351006i</v>
      </c>
      <c r="F3550" t="str">
        <f t="shared" si="1861"/>
        <v>0.986907411132699+0.0967145804800475i</v>
      </c>
      <c r="G3550" t="str">
        <f t="shared" si="1856"/>
        <v>0.986907411132699+0.0967145804800475i</v>
      </c>
      <c r="H3550" t="str">
        <f t="shared" si="1862"/>
        <v>11.5647228284211+1.43068729859213i</v>
      </c>
      <c r="I3550" t="str">
        <f t="shared" si="1863"/>
        <v>6346.01716025138i</v>
      </c>
      <c r="J3550" t="str">
        <f t="shared" si="1857"/>
        <v>-9973.55256313942+1353.21454562455i</v>
      </c>
      <c r="K3550" t="str">
        <f t="shared" si="1864"/>
        <v>0.0847707154356596-0.624782809899724i</v>
      </c>
      <c r="L3550" t="str">
        <f t="shared" si="1865"/>
        <v>0.021874528515841-0.133230172128578i</v>
      </c>
      <c r="M3550" t="str">
        <f t="shared" si="1866"/>
        <v>0.106645243951501-0.758012982028302i</v>
      </c>
      <c r="N3550" t="str">
        <f t="shared" si="1867"/>
        <v>-20.6583181569411i</v>
      </c>
      <c r="O3550" t="str">
        <f t="shared" si="1868"/>
        <v>-0.235726345825264-0.97181947391677i</v>
      </c>
      <c r="P3550" t="str">
        <f t="shared" si="1869"/>
        <v>1.23572634582526+0.97181947391677i</v>
      </c>
      <c r="Q3550" t="str">
        <f t="shared" si="1870"/>
        <v>-1.23572634582526+19.6864986830243i</v>
      </c>
      <c r="R3550" t="str">
        <f t="shared" si="1871"/>
        <v>0.0452463905833022-0.0656103720381892i</v>
      </c>
      <c r="S3550" t="str">
        <f t="shared" si="1872"/>
        <v>2.26703079911562i</v>
      </c>
      <c r="T3550" t="str">
        <f t="shared" si="1873"/>
        <v>0.148740734152009+0.102574961001161i</v>
      </c>
      <c r="U3550" t="e">
        <f t="shared" si="1874"/>
        <v>#DIV/0!</v>
      </c>
      <c r="V3550" t="str">
        <f t="shared" si="1875"/>
        <v>0.0000833333333333333-0.000164144949558473i</v>
      </c>
      <c r="W3550" t="e">
        <f t="shared" si="1876"/>
        <v>#DIV/0!</v>
      </c>
      <c r="X3550" t="e">
        <f t="shared" si="1877"/>
        <v>#DIV/0!</v>
      </c>
      <c r="Y3550" t="str">
        <f t="shared" si="1878"/>
        <v>0.00096+6.9044666703535i</v>
      </c>
      <c r="Z3550" t="e">
        <f t="shared" si="1879"/>
        <v>#DIV/0!</v>
      </c>
      <c r="AA3550" t="e">
        <f t="shared" si="1880"/>
        <v>#DIV/0!</v>
      </c>
      <c r="AB3550" t="str">
        <f t="shared" si="1881"/>
        <v>0.0848766839197746+0.0585328732751932i</v>
      </c>
      <c r="AC3550" t="str">
        <f t="shared" si="1882"/>
        <v>1.05342037248043-0.0580953757330867i</v>
      </c>
      <c r="AD3550" t="str">
        <f t="shared" si="1883"/>
        <v>0.0772731033989834+0.0598261481338397i</v>
      </c>
      <c r="AE3550" t="e">
        <f t="shared" si="1884"/>
        <v>#DIV/0!</v>
      </c>
      <c r="AF3550" t="str">
        <f t="shared" si="1885"/>
        <v>-19.1324594659198-2.15740827100777i</v>
      </c>
      <c r="AG3550" t="e">
        <f t="shared" si="1886"/>
        <v>#DIV/0!</v>
      </c>
      <c r="AH3550" t="e">
        <f t="shared" si="1887"/>
        <v>#DIV/0!</v>
      </c>
      <c r="AI3550" t="e">
        <f t="shared" si="1888"/>
        <v>#DIV/0!</v>
      </c>
      <c r="AJ3550" t="e">
        <f t="shared" si="1889"/>
        <v>#DIV/0!</v>
      </c>
      <c r="AK3550"/>
      <c r="AL3550"/>
      <c r="AM3550"/>
      <c r="AN3550"/>
    </row>
    <row r="3551" spans="1:40" x14ac:dyDescent="0.3">
      <c r="A3551"/>
      <c r="B3551">
        <f t="shared" si="1890"/>
        <v>1617000</v>
      </c>
      <c r="C3551" s="186" t="str">
        <f t="shared" si="1858"/>
        <v>-0.000188442923870114+0.0019237290111936i</v>
      </c>
      <c r="D3551" s="158" t="str">
        <f t="shared" si="1859"/>
        <v>-7.56785676339379-0.72628779876965i</v>
      </c>
      <c r="E3551" t="str">
        <f t="shared" si="1860"/>
        <v>36.2342424639313-982.924897161544i</v>
      </c>
      <c r="F3551" t="str">
        <f t="shared" si="1861"/>
        <v>0.986923308823146+0.096656920155061i</v>
      </c>
      <c r="G3551" t="str">
        <f t="shared" si="1856"/>
        <v>0.986923308823146+0.096656920155061i</v>
      </c>
      <c r="H3551" t="str">
        <f t="shared" si="1862"/>
        <v>11.5649545626124+1.42983377500224i</v>
      </c>
      <c r="I3551" t="str">
        <f t="shared" si="1863"/>
        <v>6349.94415106837i</v>
      </c>
      <c r="J3551" t="str">
        <f t="shared" si="1857"/>
        <v>-9985.90112594754+1354.05193086317i</v>
      </c>
      <c r="K3551" t="str">
        <f t="shared" si="1864"/>
        <v>0.0846677702821058-0.624410307551924i</v>
      </c>
      <c r="L3551" t="str">
        <f t="shared" si="1865"/>
        <v>0.0218481903101597-0.133152100391385i</v>
      </c>
      <c r="M3551" t="str">
        <f t="shared" si="1866"/>
        <v>0.106515960592266-0.757562407943309i</v>
      </c>
      <c r="N3551" t="str">
        <f t="shared" si="1867"/>
        <v>-20.671101769662i</v>
      </c>
      <c r="O3551" t="str">
        <f t="shared" si="1868"/>
        <v>-0.248130110218325-0.968726715024956i</v>
      </c>
      <c r="P3551" t="str">
        <f t="shared" si="1869"/>
        <v>1.24813011021833+0.968726715024956i</v>
      </c>
      <c r="Q3551" t="str">
        <f t="shared" si="1870"/>
        <v>-1.24813011021833+19.702375054637i</v>
      </c>
      <c r="R3551" t="str">
        <f t="shared" si="1871"/>
        <v>0.0449744055229386-0.0661983144835992i</v>
      </c>
      <c r="S3551" t="str">
        <f t="shared" si="1872"/>
        <v>2.26843366470914i</v>
      </c>
      <c r="T3551" t="str">
        <f t="shared" si="1873"/>
        <v>0.150166485121599+0.102021455538515i</v>
      </c>
      <c r="U3551" t="e">
        <f t="shared" si="1874"/>
        <v>#DIV/0!</v>
      </c>
      <c r="V3551" t="str">
        <f t="shared" si="1875"/>
        <v>0.0000833333333333333-0.000164043437530298i</v>
      </c>
      <c r="W3551" t="e">
        <f t="shared" si="1876"/>
        <v>#DIV/0!</v>
      </c>
      <c r="X3551" t="e">
        <f t="shared" si="1877"/>
        <v>#DIV/0!</v>
      </c>
      <c r="Y3551" t="str">
        <f t="shared" si="1878"/>
        <v>0.00096+6.90873923636239i</v>
      </c>
      <c r="Z3551" t="e">
        <f t="shared" si="1879"/>
        <v>#DIV/0!</v>
      </c>
      <c r="AA3551" t="e">
        <f t="shared" si="1880"/>
        <v>#DIV/0!</v>
      </c>
      <c r="AB3551" t="str">
        <f t="shared" si="1881"/>
        <v>0.0856902674689222+0.0582170236293736i</v>
      </c>
      <c r="AC3551" t="str">
        <f t="shared" si="1882"/>
        <v>1.05323040975682-0.0587146831663575i</v>
      </c>
      <c r="AD3551" t="str">
        <f t="shared" si="1883"/>
        <v>0.0780355410752236+0.0596249928957333i</v>
      </c>
      <c r="AE3551" t="e">
        <f t="shared" si="1884"/>
        <v>#DIV/0!</v>
      </c>
      <c r="AF3551" t="str">
        <f t="shared" si="1885"/>
        <v>-19.1328113260062-2.15612157377189i</v>
      </c>
      <c r="AG3551" t="e">
        <f t="shared" si="1886"/>
        <v>#DIV/0!</v>
      </c>
      <c r="AH3551" t="e">
        <f t="shared" si="1887"/>
        <v>#DIV/0!</v>
      </c>
      <c r="AI3551" t="e">
        <f t="shared" si="1888"/>
        <v>#DIV/0!</v>
      </c>
      <c r="AJ3551" t="e">
        <f t="shared" si="1889"/>
        <v>#DIV/0!</v>
      </c>
      <c r="AK3551"/>
      <c r="AL3551"/>
      <c r="AM3551"/>
      <c r="AN3551"/>
    </row>
    <row r="3552" spans="1:40" x14ac:dyDescent="0.3">
      <c r="A3552"/>
      <c r="B3552">
        <f t="shared" si="1890"/>
        <v>1618000</v>
      </c>
      <c r="C3552" s="186" t="str">
        <f t="shared" si="1858"/>
        <v>-0.000188214242911763+0.00192257097366231i</v>
      </c>
      <c r="D3552" s="158" t="str">
        <f t="shared" si="1859"/>
        <v>-7.56797667195874-0.725855131182583i</v>
      </c>
      <c r="E3552" t="str">
        <f t="shared" si="1860"/>
        <v>36.1895280658545-982.319050724705i</v>
      </c>
      <c r="F3552" t="str">
        <f t="shared" si="1861"/>
        <v>0.986939177751706+0.0965993272148688i</v>
      </c>
      <c r="G3552" t="str">
        <f t="shared" si="1856"/>
        <v>0.986939177751706+0.0965993272148688i</v>
      </c>
      <c r="H3552" t="str">
        <f t="shared" si="1862"/>
        <v>11.5651858775155+1.42898124993511i</v>
      </c>
      <c r="I3552" t="str">
        <f t="shared" si="1863"/>
        <v>6353.87114188536i</v>
      </c>
      <c r="J3552" t="str">
        <f t="shared" si="1857"/>
        <v>-9998.25732782945+1354.8893161018i</v>
      </c>
      <c r="K3552" t="str">
        <f t="shared" si="1864"/>
        <v>0.0845650114051017-0.624038240549173i</v>
      </c>
      <c r="L3552" t="str">
        <f t="shared" si="1865"/>
        <v>0.0218218992190631-0.1330741174322i</v>
      </c>
      <c r="M3552" t="str">
        <f t="shared" si="1866"/>
        <v>0.106386910624165-0.757112357981373i</v>
      </c>
      <c r="N3552" t="str">
        <f t="shared" si="1867"/>
        <v>-20.6838853823829i</v>
      </c>
      <c r="O3552" t="str">
        <f t="shared" si="1868"/>
        <v>-0.260493325553856-0.965475648238677i</v>
      </c>
      <c r="P3552" t="str">
        <f t="shared" si="1869"/>
        <v>1.26049332555386+0.965475648238677i</v>
      </c>
      <c r="Q3552" t="str">
        <f t="shared" si="1870"/>
        <v>-1.26049332555386+19.7184097341442i</v>
      </c>
      <c r="R3552" t="str">
        <f t="shared" si="1871"/>
        <v>0.0446941565489719-0.0667817551886494i</v>
      </c>
      <c r="S3552" t="str">
        <f t="shared" si="1872"/>
        <v>2.26983653030265i</v>
      </c>
      <c r="T3552" t="str">
        <f t="shared" si="1873"/>
        <v>0.151583667484925+0.101448429225922i</v>
      </c>
      <c r="U3552" t="e">
        <f t="shared" si="1874"/>
        <v>#DIV/0!</v>
      </c>
      <c r="V3552" t="str">
        <f t="shared" si="1875"/>
        <v>0.0000833333333333333-0.000163942050980527i</v>
      </c>
      <c r="W3552" t="e">
        <f t="shared" si="1876"/>
        <v>#DIV/0!</v>
      </c>
      <c r="X3552" t="e">
        <f t="shared" si="1877"/>
        <v>#DIV/0!</v>
      </c>
      <c r="Y3552" t="str">
        <f t="shared" si="1878"/>
        <v>0.00096+6.91301180237127i</v>
      </c>
      <c r="Z3552" t="e">
        <f t="shared" si="1879"/>
        <v>#DIV/0!</v>
      </c>
      <c r="AA3552" t="e">
        <f t="shared" si="1880"/>
        <v>#DIV/0!</v>
      </c>
      <c r="AB3552" t="str">
        <f t="shared" si="1881"/>
        <v>0.0864989614705651+0.0578900347013643i</v>
      </c>
      <c r="AC3552" t="str">
        <f t="shared" si="1882"/>
        <v>1.05303161795943-0.0593306907341156i</v>
      </c>
      <c r="AD3552" t="str">
        <f t="shared" si="1883"/>
        <v>0.078795238137041+0.0594141804857036i</v>
      </c>
      <c r="AE3552" t="e">
        <f t="shared" si="1884"/>
        <v>#DIV/0!</v>
      </c>
      <c r="AF3552" t="str">
        <f t="shared" si="1885"/>
        <v>-19.1331625494742-2.15483638111769i</v>
      </c>
      <c r="AG3552" t="e">
        <f t="shared" si="1886"/>
        <v>#DIV/0!</v>
      </c>
      <c r="AH3552" t="e">
        <f t="shared" si="1887"/>
        <v>#DIV/0!</v>
      </c>
      <c r="AI3552" t="e">
        <f t="shared" si="1888"/>
        <v>#DIV/0!</v>
      </c>
      <c r="AJ3552" t="e">
        <f t="shared" si="1889"/>
        <v>#DIV/0!</v>
      </c>
      <c r="AK3552"/>
      <c r="AL3552"/>
      <c r="AM3552"/>
      <c r="AN3552"/>
    </row>
    <row r="3553" spans="1:40" x14ac:dyDescent="0.3">
      <c r="A3553"/>
      <c r="B3553">
        <f t="shared" si="1890"/>
        <v>1619000</v>
      </c>
      <c r="C3553" s="186" t="str">
        <f t="shared" si="1858"/>
        <v>-0.000187985975437175+0.00192141431082222i</v>
      </c>
      <c r="D3553" s="158" t="str">
        <f t="shared" si="1859"/>
        <v>-7.56809636371441-0.725422968787102i</v>
      </c>
      <c r="E3553" t="str">
        <f t="shared" si="1860"/>
        <v>36.1448963482191-981.713949664273i</v>
      </c>
      <c r="F3553" t="str">
        <f t="shared" si="1861"/>
        <v>0.986955017987312+0.0965418015439224i</v>
      </c>
      <c r="G3553" t="str">
        <f t="shared" si="1856"/>
        <v>0.986955017987312+0.0965418015439224i</v>
      </c>
      <c r="H3553" t="str">
        <f t="shared" si="1862"/>
        <v>11.5654167741354+1.42812972167587i</v>
      </c>
      <c r="I3553" t="str">
        <f t="shared" si="1863"/>
        <v>6357.79813270234i</v>
      </c>
      <c r="J3553" t="str">
        <f t="shared" si="1857"/>
        <v>-10010.6211687852+1355.72670134044i</v>
      </c>
      <c r="K3553" t="str">
        <f t="shared" si="1864"/>
        <v>0.0844624383582643-0.623666608144892i</v>
      </c>
      <c r="L3553" t="str">
        <f t="shared" si="1865"/>
        <v>0.0217956551312773-0.132996223104754i</v>
      </c>
      <c r="M3553" t="str">
        <f t="shared" si="1866"/>
        <v>0.106258093489542-0.756662831249646i</v>
      </c>
      <c r="N3553" t="str">
        <f t="shared" si="1867"/>
        <v>-20.6966689951038i</v>
      </c>
      <c r="O3553" t="str">
        <f t="shared" si="1868"/>
        <v>-0.27281397145339-0.962066804842485i</v>
      </c>
      <c r="P3553" t="str">
        <f t="shared" si="1869"/>
        <v>1.27281397145339+0.962066804842485i</v>
      </c>
      <c r="Q3553" t="str">
        <f t="shared" si="1870"/>
        <v>-1.27281397145339+19.7346021902613i</v>
      </c>
      <c r="R3553" t="str">
        <f t="shared" si="1871"/>
        <v>0.0444057251480996-0.0673605774273177i</v>
      </c>
      <c r="S3553" t="str">
        <f t="shared" si="1872"/>
        <v>2.27123939589616i</v>
      </c>
      <c r="T3553" t="str">
        <f t="shared" si="1873"/>
        <v>0.152991997183238+0.100856032359701i</v>
      </c>
      <c r="U3553" t="e">
        <f t="shared" si="1874"/>
        <v>#DIV/0!</v>
      </c>
      <c r="V3553" t="str">
        <f t="shared" si="1875"/>
        <v>0.0000833333333333333-0.000163840789676647i</v>
      </c>
      <c r="W3553" t="e">
        <f t="shared" si="1876"/>
        <v>#DIV/0!</v>
      </c>
      <c r="X3553" t="e">
        <f t="shared" si="1877"/>
        <v>#DIV/0!</v>
      </c>
      <c r="Y3553" t="str">
        <f t="shared" si="1878"/>
        <v>0.00096+6.91728436838015i</v>
      </c>
      <c r="Z3553" t="e">
        <f t="shared" si="1879"/>
        <v>#DIV/0!</v>
      </c>
      <c r="AA3553" t="e">
        <f t="shared" si="1880"/>
        <v>#DIV/0!</v>
      </c>
      <c r="AB3553" t="str">
        <f t="shared" si="1881"/>
        <v>0.0873026038308105+0.0575519922555208i</v>
      </c>
      <c r="AC3553" t="str">
        <f t="shared" si="1882"/>
        <v>1.05282406164385-0.0599432704164907i</v>
      </c>
      <c r="AD3553" t="str">
        <f t="shared" si="1883"/>
        <v>0.0795520732791145+0.0591937494275896i</v>
      </c>
      <c r="AE3553" t="e">
        <f t="shared" si="1884"/>
        <v>#DIV/0!</v>
      </c>
      <c r="AF3553" t="str">
        <f t="shared" si="1885"/>
        <v>-19.1335131378498-2.15355269046297i</v>
      </c>
      <c r="AG3553" t="e">
        <f t="shared" si="1886"/>
        <v>#DIV/0!</v>
      </c>
      <c r="AH3553" t="e">
        <f t="shared" si="1887"/>
        <v>#DIV/0!</v>
      </c>
      <c r="AI3553" t="e">
        <f t="shared" si="1888"/>
        <v>#DIV/0!</v>
      </c>
      <c r="AJ3553" t="e">
        <f t="shared" si="1889"/>
        <v>#DIV/0!</v>
      </c>
      <c r="AK3553"/>
      <c r="AL3553"/>
      <c r="AM3553"/>
      <c r="AN3553"/>
    </row>
    <row r="3554" spans="1:40" x14ac:dyDescent="0.3">
      <c r="A3554"/>
      <c r="B3554">
        <f t="shared" si="1890"/>
        <v>1620000</v>
      </c>
      <c r="C3554" s="186" t="str">
        <f t="shared" si="1858"/>
        <v>-0.000187758120456269+0.00192025902026127i</v>
      </c>
      <c r="D3554" s="158" t="str">
        <f t="shared" si="1859"/>
        <v>-7.56821583917979-0.724991310717742i</v>
      </c>
      <c r="E3554" t="str">
        <f t="shared" si="1860"/>
        <v>36.1003471073996-981.109592607418i</v>
      </c>
      <c r="F3554" t="str">
        <f t="shared" si="1861"/>
        <v>0.986970829598647+0.0964843430269233i</v>
      </c>
      <c r="G3554" t="str">
        <f t="shared" si="1856"/>
        <v>0.986970829598647+0.0964843430269233i</v>
      </c>
      <c r="H3554" t="str">
        <f t="shared" si="1862"/>
        <v>11.5656472534734+1.42727918851334i</v>
      </c>
      <c r="I3554" t="str">
        <f t="shared" si="1863"/>
        <v>6361.72512351933i</v>
      </c>
      <c r="J3554" t="str">
        <f t="shared" si="1857"/>
        <v>-10022.9926488147+1356.56408657907i</v>
      </c>
      <c r="K3554" t="str">
        <f t="shared" si="1864"/>
        <v>0.08436005069654-0.62329540959418i</v>
      </c>
      <c r="L3554" t="str">
        <f t="shared" si="1865"/>
        <v>0.0217694579358535-0.132918417263085i</v>
      </c>
      <c r="M3554" t="str">
        <f t="shared" si="1866"/>
        <v>0.106129508632393-0.756213826857265i</v>
      </c>
      <c r="N3554" t="str">
        <f t="shared" si="1867"/>
        <v>-20.7094526078246i</v>
      </c>
      <c r="O3554" t="str">
        <f t="shared" si="1868"/>
        <v>-0.285090034495011-0.958500741904582i</v>
      </c>
      <c r="P3554" t="str">
        <f t="shared" si="1869"/>
        <v>1.28509003449501+0.958500741904582i</v>
      </c>
      <c r="Q3554" t="str">
        <f t="shared" si="1870"/>
        <v>-1.28509003449501+19.75095186592i</v>
      </c>
      <c r="R3554" t="str">
        <f t="shared" si="1871"/>
        <v>0.0441091946033124-0.0679346661375111i</v>
      </c>
      <c r="S3554" t="str">
        <f t="shared" si="1872"/>
        <v>2.27264226148968i</v>
      </c>
      <c r="T3554" t="str">
        <f t="shared" si="1873"/>
        <v>0.1543911932843+0.10024441977576i</v>
      </c>
      <c r="U3554" t="e">
        <f t="shared" si="1874"/>
        <v>#DIV/0!</v>
      </c>
      <c r="V3554" t="str">
        <f t="shared" si="1875"/>
        <v>0.0000833333333333333-0.000163739653386724i</v>
      </c>
      <c r="W3554" t="e">
        <f t="shared" si="1876"/>
        <v>#DIV/0!</v>
      </c>
      <c r="X3554" t="e">
        <f t="shared" si="1877"/>
        <v>#DIV/0!</v>
      </c>
      <c r="Y3554" t="str">
        <f t="shared" si="1878"/>
        <v>0.00096+6.92155693438903i</v>
      </c>
      <c r="Z3554" t="e">
        <f t="shared" si="1879"/>
        <v>#DIV/0!</v>
      </c>
      <c r="AA3554" t="e">
        <f t="shared" si="1880"/>
        <v>#DIV/0!</v>
      </c>
      <c r="AB3554" t="str">
        <f t="shared" si="1881"/>
        <v>0.0881010342398621+0.0572029846466471i</v>
      </c>
      <c r="AC3554" t="str">
        <f t="shared" si="1882"/>
        <v>1.05260780740118-0.0605522955997541i</v>
      </c>
      <c r="AD3554" t="str">
        <f t="shared" si="1883"/>
        <v>0.0803059257657103+0.0589637397382226i</v>
      </c>
      <c r="AE3554" t="e">
        <f t="shared" si="1884"/>
        <v>#DIV/0!</v>
      </c>
      <c r="AF3554" t="str">
        <f t="shared" si="1885"/>
        <v>-19.1338630926532-2.15227049923108i</v>
      </c>
      <c r="AG3554" t="e">
        <f t="shared" si="1886"/>
        <v>#DIV/0!</v>
      </c>
      <c r="AH3554" t="e">
        <f t="shared" si="1887"/>
        <v>#DIV/0!</v>
      </c>
      <c r="AI3554" t="e">
        <f t="shared" si="1888"/>
        <v>#DIV/0!</v>
      </c>
      <c r="AJ3554" t="e">
        <f t="shared" si="1889"/>
        <v>#DIV/0!</v>
      </c>
      <c r="AK3554"/>
      <c r="AL3554"/>
      <c r="AM3554"/>
      <c r="AN3554"/>
    </row>
    <row r="3555" spans="1:40" x14ac:dyDescent="0.3">
      <c r="A3555"/>
      <c r="B3555">
        <f t="shared" si="1890"/>
        <v>1621000</v>
      </c>
      <c r="C3555" s="186" t="str">
        <f t="shared" si="1858"/>
        <v>-0.000187530676981913+0.00191910509957296i</v>
      </c>
      <c r="D3555" s="158" t="str">
        <f t="shared" si="1859"/>
        <v>-7.56833509887255-0.724560156111013i</v>
      </c>
      <c r="E3555" t="str">
        <f t="shared" si="1860"/>
        <v>36.0558801403963-980.505978184674i</v>
      </c>
      <c r="F3555" t="str">
        <f t="shared" si="1861"/>
        <v>0.98698661265422+0.0964269515488355i</v>
      </c>
      <c r="G3555" t="str">
        <f t="shared" si="1856"/>
        <v>0.98698661265422+0.0964269515488355i</v>
      </c>
      <c r="H3555" t="str">
        <f t="shared" si="1862"/>
        <v>11.5658773165285+1.42642964874028i</v>
      </c>
      <c r="I3555" t="str">
        <f t="shared" si="1863"/>
        <v>6365.65211433632i</v>
      </c>
      <c r="J3555" t="str">
        <f t="shared" si="1857"/>
        <v>-10035.3717679181+1357.40147181769i</v>
      </c>
      <c r="K3555" t="str">
        <f t="shared" si="1864"/>
        <v>0.0842578479761955-0.622924644153777i</v>
      </c>
      <c r="L3555" t="str">
        <f t="shared" si="1865"/>
        <v>0.0217433075221667-0.132840699761539i</v>
      </c>
      <c r="M3555" t="str">
        <f t="shared" si="1866"/>
        <v>0.106001155498362-0.755765343915316i</v>
      </c>
      <c r="N3555" t="str">
        <f t="shared" si="1867"/>
        <v>-20.7222362205455i</v>
      </c>
      <c r="O3555" t="str">
        <f t="shared" si="1868"/>
        <v>-0.297319508542751-0.954778042185668i</v>
      </c>
      <c r="P3555" t="str">
        <f t="shared" si="1869"/>
        <v>1.29731950854275+0.954778042185668i</v>
      </c>
      <c r="Q3555" t="str">
        <f t="shared" si="1870"/>
        <v>-1.29731950854275+19.7674581783598i</v>
      </c>
      <c r="R3555" t="str">
        <f t="shared" si="1871"/>
        <v>0.0438046499542465-0.0685039079518943i</v>
      </c>
      <c r="S3555" t="str">
        <f t="shared" si="1872"/>
        <v>2.27404512708318i</v>
      </c>
      <c r="T3555" t="str">
        <f t="shared" si="1873"/>
        <v>0.15578097806416+0.0996137507720387i</v>
      </c>
      <c r="U3555" t="e">
        <f t="shared" si="1874"/>
        <v>#DIV/0!</v>
      </c>
      <c r="V3555" t="str">
        <f t="shared" si="1875"/>
        <v>0.0000833333333333333-0.000163638641879391i</v>
      </c>
      <c r="W3555" t="e">
        <f t="shared" si="1876"/>
        <v>#DIV/0!</v>
      </c>
      <c r="X3555" t="e">
        <f t="shared" si="1877"/>
        <v>#DIV/0!</v>
      </c>
      <c r="Y3555" t="str">
        <f t="shared" si="1878"/>
        <v>0.00096+6.92582950039791i</v>
      </c>
      <c r="Z3555" t="e">
        <f t="shared" si="1879"/>
        <v>#DIV/0!</v>
      </c>
      <c r="AA3555" t="e">
        <f t="shared" si="1880"/>
        <v>#DIV/0!</v>
      </c>
      <c r="AB3555" t="str">
        <f t="shared" si="1881"/>
        <v>0.0888940942186849+0.0568431027757391i</v>
      </c>
      <c r="AC3555" t="str">
        <f t="shared" si="1882"/>
        <v>1.05238292382268-0.0611576411128844i</v>
      </c>
      <c r="AD3555" t="str">
        <f t="shared" si="1883"/>
        <v>0.0810566754482135+0.058724192918411i</v>
      </c>
      <c r="AE3555" t="e">
        <f t="shared" si="1884"/>
        <v>#DIV/0!</v>
      </c>
      <c r="AF3555" t="str">
        <f t="shared" si="1885"/>
        <v>-19.1342124154011-2.15098980485129i</v>
      </c>
      <c r="AG3555" t="e">
        <f t="shared" si="1886"/>
        <v>#DIV/0!</v>
      </c>
      <c r="AH3555" t="e">
        <f t="shared" si="1887"/>
        <v>#DIV/0!</v>
      </c>
      <c r="AI3555" t="e">
        <f t="shared" si="1888"/>
        <v>#DIV/0!</v>
      </c>
      <c r="AJ3555" t="e">
        <f t="shared" si="1889"/>
        <v>#DIV/0!</v>
      </c>
      <c r="AK3555"/>
      <c r="AL3555"/>
      <c r="AM3555"/>
      <c r="AN3555"/>
    </row>
    <row r="3556" spans="1:40" x14ac:dyDescent="0.3">
      <c r="A3556"/>
      <c r="B3556">
        <f t="shared" si="1890"/>
        <v>1622000</v>
      </c>
      <c r="C3556" s="186" t="str">
        <f t="shared" si="1858"/>
        <v>-0.000187303644029909+0.00191795254635643i</v>
      </c>
      <c r="D3556" s="158" t="str">
        <f t="shared" si="1859"/>
        <v>-7.56845414330877-0.724129504105326i</v>
      </c>
      <c r="E3556" t="str">
        <f t="shared" si="1860"/>
        <v>36.011495244833-979.903105029917i</v>
      </c>
      <c r="F3556" t="str">
        <f t="shared" si="1861"/>
        <v>0.987002367222331+0.0963696269948771i</v>
      </c>
      <c r="G3556" t="str">
        <f t="shared" si="1856"/>
        <v>0.987002367222331+0.0963696269948771i</v>
      </c>
      <c r="H3556" t="str">
        <f t="shared" si="1862"/>
        <v>11.5661069642963+1.42558110065319i</v>
      </c>
      <c r="I3556" t="str">
        <f t="shared" si="1863"/>
        <v>6369.57910515331i</v>
      </c>
      <c r="J3556" t="str">
        <f t="shared" si="1857"/>
        <v>-10047.7585260952+1358.23885705632i</v>
      </c>
      <c r="K3556" t="str">
        <f t="shared" si="1864"/>
        <v>0.0841558297548227-0.6225543110821i</v>
      </c>
      <c r="L3556" t="str">
        <f t="shared" si="1865"/>
        <v>0.0217172037799153-0.132763070454768i</v>
      </c>
      <c r="M3556" t="str">
        <f t="shared" si="1866"/>
        <v>0.105873033534738-0.755317381536868i</v>
      </c>
      <c r="N3556" t="str">
        <f t="shared" si="1867"/>
        <v>-20.7350198332664i</v>
      </c>
      <c r="O3556" t="str">
        <f t="shared" si="1868"/>
        <v>-0.309500395073854-0.950899314043884i</v>
      </c>
      <c r="P3556" t="str">
        <f t="shared" si="1869"/>
        <v>1.30950039507385+0.950899314043884i</v>
      </c>
      <c r="Q3556" t="str">
        <f t="shared" si="1870"/>
        <v>-1.30950039507385+19.7841205192225i</v>
      </c>
      <c r="R3556" t="str">
        <f t="shared" si="1871"/>
        <v>0.0434921779569784-0.0690681912275793i</v>
      </c>
      <c r="S3556" t="str">
        <f t="shared" si="1872"/>
        <v>2.27544799267669i</v>
      </c>
      <c r="T3556" t="str">
        <f t="shared" si="1873"/>
        <v>0.157161077086605+0.0989641890293439i</v>
      </c>
      <c r="U3556" t="e">
        <f t="shared" si="1874"/>
        <v>#DIV/0!</v>
      </c>
      <c r="V3556" t="str">
        <f t="shared" si="1875"/>
        <v>0.0000833333333333333-0.000163537754923855i</v>
      </c>
      <c r="W3556" t="e">
        <f t="shared" si="1876"/>
        <v>#DIV/0!</v>
      </c>
      <c r="X3556" t="e">
        <f t="shared" si="1877"/>
        <v>#DIV/0!</v>
      </c>
      <c r="Y3556" t="str">
        <f t="shared" si="1878"/>
        <v>0.00096+6.9301020664068i</v>
      </c>
      <c r="Z3556" t="e">
        <f t="shared" si="1879"/>
        <v>#DIV/0!</v>
      </c>
      <c r="AA3556" t="e">
        <f t="shared" si="1880"/>
        <v>#DIV/0!</v>
      </c>
      <c r="AB3556" t="str">
        <f t="shared" si="1881"/>
        <v>0.0896816271643429+0.0564724400448107i</v>
      </c>
      <c r="AC3556" t="str">
        <f t="shared" si="1882"/>
        <v>1.05214948146386-0.0617591832630844i</v>
      </c>
      <c r="AD3556" t="str">
        <f t="shared" si="1883"/>
        <v>0.081804202782443+0.0584751519437549i</v>
      </c>
      <c r="AE3556" t="e">
        <f t="shared" si="1884"/>
        <v>#DIV/0!</v>
      </c>
      <c r="AF3556" t="str">
        <f t="shared" si="1885"/>
        <v>-19.1345611076051-2.14971060475852i</v>
      </c>
      <c r="AG3556" t="e">
        <f t="shared" si="1886"/>
        <v>#DIV/0!</v>
      </c>
      <c r="AH3556" t="e">
        <f t="shared" si="1887"/>
        <v>#DIV/0!</v>
      </c>
      <c r="AI3556" t="e">
        <f t="shared" si="1888"/>
        <v>#DIV/0!</v>
      </c>
      <c r="AJ3556" t="e">
        <f t="shared" si="1889"/>
        <v>#DIV/0!</v>
      </c>
      <c r="AK3556"/>
      <c r="AL3556"/>
      <c r="AM3556"/>
      <c r="AN3556"/>
    </row>
    <row r="3557" spans="1:40" x14ac:dyDescent="0.3">
      <c r="A3557"/>
      <c r="B3557">
        <f t="shared" si="1890"/>
        <v>1623000</v>
      </c>
      <c r="C3557" s="186" t="str">
        <f t="shared" si="1858"/>
        <v>-0.000187077020618971+0.00191680135821618i</v>
      </c>
      <c r="D3557" s="158" t="str">
        <f t="shared" si="1859"/>
        <v>-7.56857297300287-0.723699353840993i</v>
      </c>
      <c r="E3557" t="str">
        <f t="shared" si="1860"/>
        <v>35.9671922189556-979.300971780381i</v>
      </c>
      <c r="F3557" t="str">
        <f t="shared" si="1861"/>
        <v>0.987018093371059+0.0963123692505196i</v>
      </c>
      <c r="G3557" t="str">
        <f t="shared" si="1856"/>
        <v>0.987018093371059+0.0963123692505196i</v>
      </c>
      <c r="H3557" t="str">
        <f t="shared" si="1862"/>
        <v>11.5663361977695+1.42473354255238i</v>
      </c>
      <c r="I3557" t="str">
        <f t="shared" si="1863"/>
        <v>6373.50609597029i</v>
      </c>
      <c r="J3557" t="str">
        <f t="shared" si="1857"/>
        <v>-10060.1529233462+1359.07624229495i</v>
      </c>
      <c r="K3557" t="str">
        <f t="shared" si="1864"/>
        <v>0.0840539955913191-0.622184409639194i</v>
      </c>
      <c r="L3557" t="str">
        <f t="shared" si="1865"/>
        <v>0.021691146599119-0.132685529197729i</v>
      </c>
      <c r="M3557" t="str">
        <f t="shared" si="1866"/>
        <v>0.105745142190438-0.754869938836923i</v>
      </c>
      <c r="N3557" t="str">
        <f t="shared" si="1867"/>
        <v>-20.7478034459873i</v>
      </c>
      <c r="O3557" t="str">
        <f t="shared" si="1868"/>
        <v>-0.321630703505771-0.946865191335273i</v>
      </c>
      <c r="P3557" t="str">
        <f t="shared" si="1869"/>
        <v>1.32163070350577+0.946865191335273i</v>
      </c>
      <c r="Q3557" t="str">
        <f t="shared" si="1870"/>
        <v>-1.32163070350577+19.800938254652i</v>
      </c>
      <c r="R3557" t="str">
        <f t="shared" si="1871"/>
        <v>0.0431718670432487-0.0696274060747545i</v>
      </c>
      <c r="S3557" t="str">
        <f t="shared" si="1872"/>
        <v>2.27685085827021i</v>
      </c>
      <c r="T3557" t="str">
        <f t="shared" si="1873"/>
        <v>0.158531219280433+0.0982959025305482i</v>
      </c>
      <c r="U3557" t="e">
        <f t="shared" si="1874"/>
        <v>#DIV/0!</v>
      </c>
      <c r="V3557" t="str">
        <f t="shared" si="1875"/>
        <v>0.0000833333333333333-0.000163436992289891i</v>
      </c>
      <c r="W3557" t="e">
        <f t="shared" si="1876"/>
        <v>#DIV/0!</v>
      </c>
      <c r="X3557" t="e">
        <f t="shared" si="1877"/>
        <v>#DIV/0!</v>
      </c>
      <c r="Y3557" t="str">
        <f t="shared" si="1878"/>
        <v>0.00096+6.93437463241568i</v>
      </c>
      <c r="Z3557" t="e">
        <f t="shared" si="1879"/>
        <v>#DIV/0!</v>
      </c>
      <c r="AA3557" t="e">
        <f t="shared" si="1880"/>
        <v>#DIV/0!</v>
      </c>
      <c r="AB3557" t="str">
        <f t="shared" si="1881"/>
        <v>0.090463478394093+0.0560910923107853i</v>
      </c>
      <c r="AC3557" t="str">
        <f t="shared" si="1882"/>
        <v>1.05190755280776-0.0623567998703033i</v>
      </c>
      <c r="AD3557" t="str">
        <f t="shared" si="1883"/>
        <v>0.0825483888458688+0.058216661255264i</v>
      </c>
      <c r="AE3557" t="e">
        <f t="shared" si="1884"/>
        <v>#DIV/0!</v>
      </c>
      <c r="AF3557" t="str">
        <f t="shared" si="1885"/>
        <v>-19.1349091707724-2.14843289639337i</v>
      </c>
      <c r="AG3557" t="e">
        <f t="shared" si="1886"/>
        <v>#DIV/0!</v>
      </c>
      <c r="AH3557" t="e">
        <f t="shared" si="1887"/>
        <v>#DIV/0!</v>
      </c>
      <c r="AI3557" t="e">
        <f t="shared" si="1888"/>
        <v>#DIV/0!</v>
      </c>
      <c r="AJ3557" t="e">
        <f t="shared" si="1889"/>
        <v>#DIV/0!</v>
      </c>
      <c r="AK3557"/>
      <c r="AL3557"/>
      <c r="AM3557"/>
      <c r="AN3557"/>
    </row>
    <row r="3558" spans="1:40" x14ac:dyDescent="0.3">
      <c r="A3558"/>
      <c r="B3558">
        <f t="shared" si="1890"/>
        <v>1624000</v>
      </c>
      <c r="C3558" s="186" t="str">
        <f t="shared" si="1858"/>
        <v>-0.000186850805770741+0.00191565153276237i</v>
      </c>
      <c r="D3558" s="158" t="str">
        <f t="shared" si="1859"/>
        <v>-7.56869158846803-0.723269704460296i</v>
      </c>
      <c r="E3558" t="str">
        <f t="shared" si="1860"/>
        <v>35.9229708616291-978.699577076628i</v>
      </c>
      <c r="F3558" t="str">
        <f t="shared" si="1861"/>
        <v>0.98703379116832+0.0962551782014966i</v>
      </c>
      <c r="G3558" t="str">
        <f t="shared" si="1856"/>
        <v>0.98703379116832+0.0962551782014966i</v>
      </c>
      <c r="H3558" t="str">
        <f t="shared" si="1862"/>
        <v>11.5665650179382+1.42388697274201i</v>
      </c>
      <c r="I3558" t="str">
        <f t="shared" si="1863"/>
        <v>6377.43308678728i</v>
      </c>
      <c r="J3558" t="str">
        <f t="shared" si="1857"/>
        <v>-10072.5549596709+1359.91362753358i</v>
      </c>
      <c r="K3558" t="str">
        <f t="shared" si="1864"/>
        <v>0.0839523450458986-0.621814939086776i</v>
      </c>
      <c r="L3558" t="str">
        <f t="shared" si="1865"/>
        <v>0.0216651358701187-0.132608075845685i</v>
      </c>
      <c r="M3558" t="str">
        <f t="shared" si="1866"/>
        <v>0.105617480916017-0.754423014932461i</v>
      </c>
      <c r="N3558" t="str">
        <f t="shared" si="1867"/>
        <v>-20.7605870587082i</v>
      </c>
      <c r="O3558" t="str">
        <f t="shared" si="1868"/>
        <v>-0.333708451521339-0.942676333310236i</v>
      </c>
      <c r="P3558" t="str">
        <f t="shared" si="1869"/>
        <v>1.33370845152134+0.942676333310236i</v>
      </c>
      <c r="Q3558" t="str">
        <f t="shared" si="1870"/>
        <v>-1.33370845152134+19.817910725398i</v>
      </c>
      <c r="R3558" t="str">
        <f t="shared" si="1871"/>
        <v>0.0428438072791875-0.0701814443841689i</v>
      </c>
      <c r="S3558" t="str">
        <f t="shared" si="1872"/>
        <v>2.27825372386372i</v>
      </c>
      <c r="T3558" t="str">
        <f t="shared" si="1873"/>
        <v>0.159891137014367+0.0976090634783085i</v>
      </c>
      <c r="U3558" t="e">
        <f t="shared" si="1874"/>
        <v>#DIV/0!</v>
      </c>
      <c r="V3558" t="str">
        <f t="shared" si="1875"/>
        <v>0.0000833333333333333-0.00016333635374784i</v>
      </c>
      <c r="W3558" t="e">
        <f t="shared" si="1876"/>
        <v>#DIV/0!</v>
      </c>
      <c r="X3558" t="e">
        <f t="shared" si="1877"/>
        <v>#DIV/0!</v>
      </c>
      <c r="Y3558" t="str">
        <f t="shared" si="1878"/>
        <v>0.00096+6.93864719842456i</v>
      </c>
      <c r="Z3558" t="e">
        <f t="shared" si="1879"/>
        <v>#DIV/0!</v>
      </c>
      <c r="AA3558" t="e">
        <f t="shared" si="1880"/>
        <v>#DIV/0!</v>
      </c>
      <c r="AB3558" t="str">
        <f t="shared" si="1881"/>
        <v>0.0912394951881344+0.0556991578385436i</v>
      </c>
      <c r="AC3558" t="str">
        <f t="shared" si="1882"/>
        <v>1.05165721222757-0.0629503703006975i</v>
      </c>
      <c r="AD3558" t="str">
        <f t="shared" si="1883"/>
        <v>0.0832891153546434+0.0579487667498148i</v>
      </c>
      <c r="AE3558" t="e">
        <f t="shared" si="1884"/>
        <v>#DIV/0!</v>
      </c>
      <c r="AF3558" t="str">
        <f t="shared" si="1885"/>
        <v>-19.1352566064062-2.14715667720231i</v>
      </c>
      <c r="AG3558" t="e">
        <f t="shared" si="1886"/>
        <v>#DIV/0!</v>
      </c>
      <c r="AH3558" t="e">
        <f t="shared" si="1887"/>
        <v>#DIV/0!</v>
      </c>
      <c r="AI3558" t="e">
        <f t="shared" si="1888"/>
        <v>#DIV/0!</v>
      </c>
      <c r="AJ3558" t="e">
        <f t="shared" si="1889"/>
        <v>#DIV/0!</v>
      </c>
      <c r="AK3558"/>
      <c r="AL3558"/>
      <c r="AM3558"/>
      <c r="AN3558"/>
    </row>
    <row r="3559" spans="1:40" x14ac:dyDescent="0.3">
      <c r="A3559"/>
      <c r="B3559">
        <f t="shared" si="1890"/>
        <v>1625000</v>
      </c>
      <c r="C3559" s="186" t="str">
        <f t="shared" si="1858"/>
        <v>-0.000186624998509746+0.00191450306761052i</v>
      </c>
      <c r="D3559" s="158" t="str">
        <f t="shared" si="1859"/>
        <v>-7.56880999021561-0.722840555107355i</v>
      </c>
      <c r="E3559" t="str">
        <f t="shared" si="1860"/>
        <v>35.8788309723358-978.098919562548i</v>
      </c>
      <c r="F3559" t="str">
        <f t="shared" si="1861"/>
        <v>0.987049460681786+0.0961980537337872i</v>
      </c>
      <c r="G3559" t="str">
        <f t="shared" si="1856"/>
        <v>0.987049460681786+0.0961980537337872i</v>
      </c>
      <c r="H3559" t="str">
        <f t="shared" si="1862"/>
        <v>11.566793425789+1.42304138952994i</v>
      </c>
      <c r="I3559" t="str">
        <f t="shared" si="1863"/>
        <v>6381.36007760427i</v>
      </c>
      <c r="J3559" t="str">
        <f t="shared" si="1857"/>
        <v>-10084.9646350695+1360.75101277221i</v>
      </c>
      <c r="K3559" t="str">
        <f t="shared" si="1864"/>
        <v>0.0838508776800732-0.621445898688179i</v>
      </c>
      <c r="L3559" t="str">
        <f t="shared" si="1865"/>
        <v>0.0216391714835744-0.132530710254202i</v>
      </c>
      <c r="M3559" t="str">
        <f t="shared" si="1866"/>
        <v>0.105490049163648-0.753976608942381i</v>
      </c>
      <c r="N3559" t="str">
        <f t="shared" si="1867"/>
        <v>-20.773370671429i</v>
      </c>
      <c r="O3559" t="str">
        <f t="shared" si="1868"/>
        <v>-0.345731665392657-0.93833342450582i</v>
      </c>
      <c r="P3559" t="str">
        <f t="shared" si="1869"/>
        <v>1.34573166539266+0.93833342450582i</v>
      </c>
      <c r="Q3559" t="str">
        <f t="shared" si="1870"/>
        <v>-1.34573166539266+19.8350372469232i</v>
      </c>
      <c r="R3559" t="str">
        <f t="shared" si="1871"/>
        <v>0.0425080903235614-0.0707301998534977i</v>
      </c>
      <c r="S3559" t="str">
        <f t="shared" si="1872"/>
        <v>2.27965658945723i</v>
      </c>
      <c r="T3559" t="str">
        <f t="shared" si="1873"/>
        <v>0.161240566169653+0.0969038482113499i</v>
      </c>
      <c r="U3559" t="e">
        <f t="shared" si="1874"/>
        <v>#DIV/0!</v>
      </c>
      <c r="V3559" t="str">
        <f t="shared" si="1875"/>
        <v>0.0000833333333333333-0.000163235839068611i</v>
      </c>
      <c r="W3559" t="e">
        <f t="shared" si="1876"/>
        <v>#DIV/0!</v>
      </c>
      <c r="X3559" t="e">
        <f t="shared" si="1877"/>
        <v>#DIV/0!</v>
      </c>
      <c r="Y3559" t="str">
        <f t="shared" si="1878"/>
        <v>0.00096+6.94291976443344i</v>
      </c>
      <c r="Z3559" t="e">
        <f t="shared" si="1879"/>
        <v>#DIV/0!</v>
      </c>
      <c r="AA3559" t="e">
        <f t="shared" si="1880"/>
        <v>#DIV/0!</v>
      </c>
      <c r="AB3559" t="str">
        <f t="shared" si="1881"/>
        <v>0.0920095268310352+0.0552967372531519i</v>
      </c>
      <c r="AC3559" t="str">
        <f t="shared" si="1882"/>
        <v>1.05139853594864-0.0635397754990326i</v>
      </c>
      <c r="AD3559" t="str">
        <f t="shared" si="1883"/>
        <v>0.0840262646804832+0.0576715157704329i</v>
      </c>
      <c r="AE3559" t="e">
        <f t="shared" si="1884"/>
        <v>#DIV/0!</v>
      </c>
      <c r="AF3559" t="str">
        <f t="shared" si="1885"/>
        <v>-19.1356034160046-2.1458819446373i</v>
      </c>
      <c r="AG3559" t="e">
        <f t="shared" si="1886"/>
        <v>#DIV/0!</v>
      </c>
      <c r="AH3559" t="e">
        <f t="shared" si="1887"/>
        <v>#DIV/0!</v>
      </c>
      <c r="AI3559" t="e">
        <f t="shared" si="1888"/>
        <v>#DIV/0!</v>
      </c>
      <c r="AJ3559" t="e">
        <f t="shared" si="1889"/>
        <v>#DIV/0!</v>
      </c>
      <c r="AK3559"/>
      <c r="AL3559"/>
      <c r="AM3559"/>
      <c r="AN3559"/>
    </row>
    <row r="3560" spans="1:40" x14ac:dyDescent="0.3">
      <c r="A3560"/>
      <c r="B3560">
        <f t="shared" si="1890"/>
        <v>1626000</v>
      </c>
      <c r="C3560" s="186" t="str">
        <f t="shared" si="1858"/>
        <v>-0.000186399597863412+0.00191335596038173i</v>
      </c>
      <c r="D3560" s="158" t="str">
        <f t="shared" si="1859"/>
        <v>-7.56892817875553-0.722411904928215i</v>
      </c>
      <c r="E3560" t="str">
        <f t="shared" si="1860"/>
        <v>35.8347723511719-977.498997885333i</v>
      </c>
      <c r="F3560" t="str">
        <f t="shared" si="1861"/>
        <v>0.987065101978945+0.0961409957336271i</v>
      </c>
      <c r="G3560" t="str">
        <f t="shared" si="1856"/>
        <v>0.987065101978945+0.0961409957336271i</v>
      </c>
      <c r="H3560" t="str">
        <f t="shared" si="1862"/>
        <v>11.567021422306+1.42219679122781i</v>
      </c>
      <c r="I3560" t="str">
        <f t="shared" si="1863"/>
        <v>6385.28706842125i</v>
      </c>
      <c r="J3560" t="str">
        <f t="shared" si="1857"/>
        <v>-10097.3819495419+1361.58839801084i</v>
      </c>
      <c r="K3560" t="str">
        <f t="shared" si="1864"/>
        <v>0.0837495930566591-0.621077287708394i</v>
      </c>
      <c r="L3560" t="str">
        <f t="shared" si="1865"/>
        <v>0.0216132533304649-0.132453432279149i</v>
      </c>
      <c r="M3560" t="str">
        <f t="shared" si="1866"/>
        <v>0.105362846387124-0.753530719987543i</v>
      </c>
      <c r="N3560" t="str">
        <f t="shared" si="1867"/>
        <v>-20.7861542841499i</v>
      </c>
      <c r="O3560" t="str">
        <f t="shared" si="1868"/>
        <v>-0.357698380303995-0.933837174633725i</v>
      </c>
      <c r="P3560" t="str">
        <f t="shared" si="1869"/>
        <v>1.357698380304+0.933837174633725i</v>
      </c>
      <c r="Q3560" t="str">
        <f t="shared" si="1870"/>
        <v>-1.357698380304+19.8523171095162i</v>
      </c>
      <c r="R3560" t="str">
        <f t="shared" si="1871"/>
        <v>0.0421648093855652-0.0712735680125901i</v>
      </c>
      <c r="S3560" t="str">
        <f t="shared" si="1872"/>
        <v>2.28105945505075i</v>
      </c>
      <c r="T3560" t="str">
        <f t="shared" si="1873"/>
        <v>0.162579246210321+0.0961804371193561i</v>
      </c>
      <c r="U3560" t="e">
        <f t="shared" si="1874"/>
        <v>#DIV/0!</v>
      </c>
      <c r="V3560" t="str">
        <f t="shared" si="1875"/>
        <v>0.0000833333333333333-0.000163135448023673i</v>
      </c>
      <c r="W3560" t="e">
        <f t="shared" si="1876"/>
        <v>#DIV/0!</v>
      </c>
      <c r="X3560" t="e">
        <f t="shared" si="1877"/>
        <v>#DIV/0!</v>
      </c>
      <c r="Y3560" t="str">
        <f t="shared" si="1878"/>
        <v>0.00096+6.94719233044233i</v>
      </c>
      <c r="Z3560" t="e">
        <f t="shared" si="1879"/>
        <v>#DIV/0!</v>
      </c>
      <c r="AA3560" t="e">
        <f t="shared" si="1880"/>
        <v>#DIV/0!</v>
      </c>
      <c r="AB3560" t="str">
        <f t="shared" si="1881"/>
        <v>0.0927734246518256+0.0548839334912956i</v>
      </c>
      <c r="AC3560" t="str">
        <f t="shared" si="1882"/>
        <v>1.05113160200984-0.0641248980200357i</v>
      </c>
      <c r="AD3560" t="str">
        <f t="shared" si="1883"/>
        <v>0.0847597198674092+0.0573849570963954i</v>
      </c>
      <c r="AE3560" t="e">
        <f t="shared" si="1884"/>
        <v>#DIV/0!</v>
      </c>
      <c r="AF3560" t="str">
        <f t="shared" si="1885"/>
        <v>-19.1359496010615-2.14460869615603i</v>
      </c>
      <c r="AG3560" t="e">
        <f t="shared" si="1886"/>
        <v>#DIV/0!</v>
      </c>
      <c r="AH3560" t="e">
        <f t="shared" si="1887"/>
        <v>#DIV/0!</v>
      </c>
      <c r="AI3560" t="e">
        <f t="shared" si="1888"/>
        <v>#DIV/0!</v>
      </c>
      <c r="AJ3560" t="e">
        <f t="shared" si="1889"/>
        <v>#DIV/0!</v>
      </c>
      <c r="AK3560"/>
      <c r="AL3560"/>
      <c r="AM3560"/>
      <c r="AN3560"/>
    </row>
    <row r="3561" spans="1:40" x14ac:dyDescent="0.3">
      <c r="A3561"/>
      <c r="B3561">
        <f t="shared" si="1890"/>
        <v>1627000</v>
      </c>
      <c r="C3561" s="186" t="str">
        <f t="shared" si="1858"/>
        <v>-0.000186174602862051+0.00191221020870254i</v>
      </c>
      <c r="D3561" s="158" t="str">
        <f t="shared" si="1859"/>
        <v>-7.56904615459644-0.721983753070857i</v>
      </c>
      <c r="E3561" t="str">
        <f t="shared" si="1860"/>
        <v>35.7907947988472-976.899810695491i</v>
      </c>
      <c r="F3561" t="str">
        <f t="shared" si="1861"/>
        <v>0.987080715127108+0.0960840040875099i</v>
      </c>
      <c r="G3561" t="str">
        <f t="shared" si="1856"/>
        <v>0.987080715127108+0.0960840040875099i</v>
      </c>
      <c r="H3561" t="str">
        <f t="shared" si="1862"/>
        <v>11.5672490084704+1.42135317615112i</v>
      </c>
      <c r="I3561" t="str">
        <f t="shared" si="1863"/>
        <v>6389.21405923824i</v>
      </c>
      <c r="J3561" t="str">
        <f t="shared" si="1857"/>
        <v>-10109.8069030879+1362.42578324947i</v>
      </c>
      <c r="K3561" t="str">
        <f t="shared" si="1864"/>
        <v>0.0836484907397703-0.62070910541405i</v>
      </c>
      <c r="L3561" t="str">
        <f t="shared" si="1865"/>
        <v>0.0215873813020862-0.132376241776701i</v>
      </c>
      <c r="M3561" t="str">
        <f t="shared" si="1866"/>
        <v>0.105235872041856-0.753085347190751i</v>
      </c>
      <c r="N3561" t="str">
        <f t="shared" si="1867"/>
        <v>-20.7989378968708i</v>
      </c>
      <c r="O3561" t="str">
        <f t="shared" si="1868"/>
        <v>-0.369606640672309-0.929188318464525i</v>
      </c>
      <c r="P3561" t="str">
        <f t="shared" si="1869"/>
        <v>1.36960664067231+0.929188318464525i</v>
      </c>
      <c r="Q3561" t="str">
        <f t="shared" si="1870"/>
        <v>-1.36960664067231+19.8697495784063i</v>
      </c>
      <c r="R3561" t="str">
        <f t="shared" si="1871"/>
        <v>0.0418140591822322-0.0718114462475378i</v>
      </c>
      <c r="S3561" t="str">
        <f t="shared" si="1872"/>
        <v>2.28246232064426i</v>
      </c>
      <c r="T3561" t="str">
        <f t="shared" si="1873"/>
        <v>0.163906920250976+0.0954390145566341i</v>
      </c>
      <c r="U3561" t="e">
        <f t="shared" si="1874"/>
        <v>#DIV/0!</v>
      </c>
      <c r="V3561" t="str">
        <f t="shared" si="1875"/>
        <v>0.0000833333333333333-0.00016303518038506i</v>
      </c>
      <c r="W3561" t="e">
        <f t="shared" si="1876"/>
        <v>#DIV/0!</v>
      </c>
      <c r="X3561" t="e">
        <f t="shared" si="1877"/>
        <v>#DIV/0!</v>
      </c>
      <c r="Y3561" t="str">
        <f t="shared" si="1878"/>
        <v>0.00096+6.95146489645121i</v>
      </c>
      <c r="Z3561" t="e">
        <f t="shared" si="1879"/>
        <v>#DIV/0!</v>
      </c>
      <c r="AA3561" t="e">
        <f t="shared" si="1880"/>
        <v>#DIV/0!</v>
      </c>
      <c r="AB3561" t="str">
        <f t="shared" si="1881"/>
        <v>0.0935310420626823+0.0544608517520134i</v>
      </c>
      <c r="AC3561" t="str">
        <f t="shared" si="1882"/>
        <v>1.05085649022442-0.0647056220586225i</v>
      </c>
      <c r="AD3561" t="str">
        <f t="shared" si="1883"/>
        <v>0.0854893646482808+0.0570891409331876i</v>
      </c>
      <c r="AE3561" t="e">
        <f t="shared" si="1884"/>
        <v>#DIV/0!</v>
      </c>
      <c r="AF3561" t="str">
        <f t="shared" si="1885"/>
        <v>-19.1362951630668-2.14333692922198i</v>
      </c>
      <c r="AG3561" t="e">
        <f t="shared" si="1886"/>
        <v>#DIV/0!</v>
      </c>
      <c r="AH3561" t="e">
        <f t="shared" si="1887"/>
        <v>#DIV/0!</v>
      </c>
      <c r="AI3561" t="e">
        <f t="shared" si="1888"/>
        <v>#DIV/0!</v>
      </c>
      <c r="AJ3561" t="e">
        <f t="shared" si="1889"/>
        <v>#DIV/0!</v>
      </c>
      <c r="AK3561"/>
      <c r="AL3561"/>
      <c r="AM3561"/>
      <c r="AN3561"/>
    </row>
    <row r="3562" spans="1:40" x14ac:dyDescent="0.3">
      <c r="A3562"/>
      <c r="B3562">
        <f t="shared" si="1890"/>
        <v>1628000</v>
      </c>
      <c r="C3562" s="186" t="str">
        <f t="shared" si="1858"/>
        <v>-0.000185950012538832+0.00191106581020487i</v>
      </c>
      <c r="D3562" s="158" t="str">
        <f t="shared" si="1859"/>
        <v>-7.56916391824506-0.721556098685081i</v>
      </c>
      <c r="E3562" t="str">
        <f t="shared" si="1860"/>
        <v>35.7468981166812-976.301356646822i</v>
      </c>
      <c r="F3562" t="str">
        <f t="shared" si="1861"/>
        <v>0.987096300193338+0.0960270786821719i</v>
      </c>
      <c r="G3562" t="str">
        <f t="shared" si="1856"/>
        <v>0.987096300193338+0.0960270786821719i</v>
      </c>
      <c r="H3562" t="str">
        <f t="shared" si="1862"/>
        <v>11.5674761852601+1.42051054261898i</v>
      </c>
      <c r="I3562" t="str">
        <f t="shared" si="1863"/>
        <v>6393.14105005523i</v>
      </c>
      <c r="J3562" t="str">
        <f t="shared" si="1857"/>
        <v>-10122.239495708+1363.2631684881i</v>
      </c>
      <c r="K3562" t="str">
        <f t="shared" si="1864"/>
        <v>0.0835475702947997-0.620341351073363i</v>
      </c>
      <c r="L3562" t="str">
        <f t="shared" si="1865"/>
        <v>0.0215615552900507-0.132299138603329i</v>
      </c>
      <c r="M3562" t="str">
        <f t="shared" si="1866"/>
        <v>0.10510912558485-0.752640489676692i</v>
      </c>
      <c r="N3562" t="str">
        <f t="shared" si="1867"/>
        <v>-20.8117215095917i</v>
      </c>
      <c r="O3562" t="str">
        <f t="shared" si="1868"/>
        <v>-0.381454500467213-0.924387615707452i</v>
      </c>
      <c r="P3562" t="str">
        <f t="shared" si="1869"/>
        <v>1.38145450046721+0.924387615707452i</v>
      </c>
      <c r="Q3562" t="str">
        <f t="shared" si="1870"/>
        <v>-1.38145450046721+19.8873338938842i</v>
      </c>
      <c r="R3562" t="str">
        <f t="shared" si="1871"/>
        <v>0.0414559358954453-0.072343733823642i</v>
      </c>
      <c r="S3562" t="str">
        <f t="shared" si="1872"/>
        <v>2.28386518623778i</v>
      </c>
      <c r="T3562" t="str">
        <f t="shared" si="1873"/>
        <v>0.165223335122268+0.0946797687545126i</v>
      </c>
      <c r="U3562" t="e">
        <f t="shared" si="1874"/>
        <v>#DIV/0!</v>
      </c>
      <c r="V3562" t="str">
        <f t="shared" si="1875"/>
        <v>0.0000833333333333333-0.000162935035925364i</v>
      </c>
      <c r="W3562" t="e">
        <f t="shared" si="1876"/>
        <v>#DIV/0!</v>
      </c>
      <c r="X3562" t="e">
        <f t="shared" si="1877"/>
        <v>#DIV/0!</v>
      </c>
      <c r="Y3562" t="str">
        <f t="shared" si="1878"/>
        <v>0.00096+6.95573746246009i</v>
      </c>
      <c r="Z3562" t="e">
        <f t="shared" si="1879"/>
        <v>#DIV/0!</v>
      </c>
      <c r="AA3562" t="e">
        <f t="shared" si="1880"/>
        <v>#DIV/0!</v>
      </c>
      <c r="AB3562" t="str">
        <f t="shared" si="1881"/>
        <v>0.0942822345962875+0.0540275994467087i</v>
      </c>
      <c r="AC3562" t="str">
        <f t="shared" si="1882"/>
        <v>1.05057328214023-0.0652818334790705i</v>
      </c>
      <c r="AD3562" t="str">
        <f t="shared" si="1883"/>
        <v>0.0862150834612252+0.0567841189022792i</v>
      </c>
      <c r="AE3562" t="e">
        <f t="shared" si="1884"/>
        <v>#DIV/0!</v>
      </c>
      <c r="AF3562" t="str">
        <f t="shared" si="1885"/>
        <v>-19.1366401035052-2.14206664130406i</v>
      </c>
      <c r="AG3562" t="e">
        <f t="shared" si="1886"/>
        <v>#DIV/0!</v>
      </c>
      <c r="AH3562" t="e">
        <f t="shared" si="1887"/>
        <v>#DIV/0!</v>
      </c>
      <c r="AI3562" t="e">
        <f t="shared" si="1888"/>
        <v>#DIV/0!</v>
      </c>
      <c r="AJ3562" t="e">
        <f t="shared" si="1889"/>
        <v>#DIV/0!</v>
      </c>
      <c r="AK3562"/>
      <c r="AL3562"/>
      <c r="AM3562"/>
      <c r="AN3562"/>
    </row>
    <row r="3563" spans="1:40" x14ac:dyDescent="0.3">
      <c r="A3563"/>
      <c r="B3563">
        <f t="shared" si="1890"/>
        <v>1629000</v>
      </c>
      <c r="C3563" s="186" t="str">
        <f t="shared" si="1858"/>
        <v>-0.000185725825929797+0.00190992276252614i</v>
      </c>
      <c r="D3563" s="158" t="str">
        <f t="shared" si="1859"/>
        <v>-7.56928147020702-0.72112894092264i</v>
      </c>
      <c r="E3563" t="str">
        <f t="shared" si="1860"/>
        <v>35.7030821066012-975.703634396398i</v>
      </c>
      <c r="F3563" t="str">
        <f t="shared" si="1861"/>
        <v>0.98711185724455+0.0959702194046095i</v>
      </c>
      <c r="G3563" t="str">
        <f t="shared" si="1856"/>
        <v>0.98711185724455+0.0959702194046095i</v>
      </c>
      <c r="H3563" t="str">
        <f t="shared" si="1862"/>
        <v>11.5677029536505+1.41966888895434i</v>
      </c>
      <c r="I3563" t="str">
        <f t="shared" si="1863"/>
        <v>6397.06804087222i</v>
      </c>
      <c r="J3563" t="str">
        <f t="shared" si="1857"/>
        <v>-10134.6797274018+1364.10055372672i</v>
      </c>
      <c r="K3563" t="str">
        <f t="shared" si="1864"/>
        <v>0.0834468312884404-0.61997402395623i</v>
      </c>
      <c r="L3563" t="str">
        <f t="shared" si="1865"/>
        <v>0.0215357751862859-0.132222122615811i</v>
      </c>
      <c r="M3563" t="str">
        <f t="shared" si="1866"/>
        <v>0.104982606474726-0.752196146572041i</v>
      </c>
      <c r="N3563" t="str">
        <f t="shared" si="1867"/>
        <v>-20.8245051223126i</v>
      </c>
      <c r="O3563" t="str">
        <f t="shared" si="1868"/>
        <v>-0.393240023528896-0.919435850886289i</v>
      </c>
      <c r="P3563" t="str">
        <f t="shared" si="1869"/>
        <v>1.3932400235289+0.919435850886289i</v>
      </c>
      <c r="Q3563" t="str">
        <f t="shared" si="1870"/>
        <v>-1.3932400235289+19.9050692714263i</v>
      </c>
      <c r="R3563" t="str">
        <f t="shared" si="1871"/>
        <v>0.0410905371286218-0.0728703319072077i</v>
      </c>
      <c r="S3563" t="str">
        <f t="shared" si="1872"/>
        <v>2.28526805183128i</v>
      </c>
      <c r="T3563" t="str">
        <f t="shared" si="1873"/>
        <v>0.166528241433883+0.0939028917326264i</v>
      </c>
      <c r="U3563" t="e">
        <f t="shared" si="1874"/>
        <v>#DIV/0!</v>
      </c>
      <c r="V3563" t="str">
        <f t="shared" si="1875"/>
        <v>0.0000833333333333333-0.000162835014417736i</v>
      </c>
      <c r="W3563" t="e">
        <f t="shared" si="1876"/>
        <v>#DIV/0!</v>
      </c>
      <c r="X3563" t="e">
        <f t="shared" si="1877"/>
        <v>#DIV/0!</v>
      </c>
      <c r="Y3563" t="str">
        <f t="shared" si="1878"/>
        <v>0.00096+6.96001002846897i</v>
      </c>
      <c r="Z3563" t="e">
        <f t="shared" si="1879"/>
        <v>#DIV/0!</v>
      </c>
      <c r="AA3563" t="e">
        <f t="shared" si="1880"/>
        <v>#DIV/0!</v>
      </c>
      <c r="AB3563" t="str">
        <f t="shared" si="1881"/>
        <v>0.095026859941774+0.0535842861485251i</v>
      </c>
      <c r="AC3563" t="str">
        <f t="shared" si="1882"/>
        <v>1.05028206099953-0.0658534198430837i</v>
      </c>
      <c r="AD3563" t="str">
        <f t="shared" si="1883"/>
        <v>0.0869367614658735+0.0564699440307415i</v>
      </c>
      <c r="AE3563" t="e">
        <f t="shared" si="1884"/>
        <v>#DIV/0!</v>
      </c>
      <c r="AF3563" t="str">
        <f t="shared" si="1885"/>
        <v>-19.1369844238575-2.14079782987698i</v>
      </c>
      <c r="AG3563" t="e">
        <f t="shared" si="1886"/>
        <v>#DIV/0!</v>
      </c>
      <c r="AH3563" t="e">
        <f t="shared" si="1887"/>
        <v>#DIV/0!</v>
      </c>
      <c r="AI3563" t="e">
        <f t="shared" si="1888"/>
        <v>#DIV/0!</v>
      </c>
      <c r="AJ3563" t="e">
        <f t="shared" si="1889"/>
        <v>#DIV/0!</v>
      </c>
      <c r="AK3563"/>
      <c r="AL3563"/>
      <c r="AM3563"/>
      <c r="AN3563"/>
    </row>
    <row r="3564" spans="1:40" x14ac:dyDescent="0.3">
      <c r="A3564"/>
      <c r="B3564">
        <f t="shared" si="1890"/>
        <v>1630000</v>
      </c>
      <c r="C3564" s="186" t="str">
        <f t="shared" si="1858"/>
        <v>-0.000185502042073837+0.00190878106330919i</v>
      </c>
      <c r="D3564" s="158" t="str">
        <f t="shared" si="1859"/>
        <v>-7.56939881098622-0.720702278937131i</v>
      </c>
      <c r="E3564" t="str">
        <f t="shared" si="1860"/>
        <v>35.6593465711405-975.106642604577i</v>
      </c>
      <c r="F3564" t="str">
        <f t="shared" si="1861"/>
        <v>0.987127386347432+0.0959134261420654i</v>
      </c>
      <c r="G3564" t="str">
        <f t="shared" si="1856"/>
        <v>0.987127386347432+0.0959134261420654i</v>
      </c>
      <c r="H3564" t="str">
        <f t="shared" si="1862"/>
        <v>11.5679293146141+1.41882821348384i</v>
      </c>
      <c r="I3564" t="str">
        <f t="shared" si="1863"/>
        <v>6400.9950316892i</v>
      </c>
      <c r="J3564" t="str">
        <f t="shared" si="1857"/>
        <v>-10147.1275981694+1364.93793896535i</v>
      </c>
      <c r="K3564" t="str">
        <f t="shared" si="1864"/>
        <v>0.083346273288661-0.619607123334133i</v>
      </c>
      <c r="L3564" t="str">
        <f t="shared" si="1865"/>
        <v>0.0215100408830335-0.132145193671222i</v>
      </c>
      <c r="M3564" t="str">
        <f t="shared" si="1866"/>
        <v>0.104856314171694-0.751752317005355i</v>
      </c>
      <c r="N3564" t="str">
        <f t="shared" si="1867"/>
        <v>-20.8372887350334i</v>
      </c>
      <c r="O3564" t="str">
        <f t="shared" si="1868"/>
        <v>-0.40496128388442-0.914333833211198i</v>
      </c>
      <c r="P3564" t="str">
        <f t="shared" si="1869"/>
        <v>1.40496128388442+0.914333833211198i</v>
      </c>
      <c r="Q3564" t="str">
        <f t="shared" si="1870"/>
        <v>-1.40496128388442+19.9229549018222i</v>
      </c>
      <c r="R3564" t="str">
        <f t="shared" si="1871"/>
        <v>0.0407179618630973-0.0733911435861866i</v>
      </c>
      <c r="S3564" t="str">
        <f t="shared" si="1872"/>
        <v>2.28667091742479i</v>
      </c>
      <c r="T3564" t="str">
        <f t="shared" si="1873"/>
        <v>0.16782139363508+0.0931085792091563i</v>
      </c>
      <c r="U3564" t="e">
        <f t="shared" si="1874"/>
        <v>#DIV/0!</v>
      </c>
      <c r="V3564" t="str">
        <f t="shared" si="1875"/>
        <v>0.0000833333333333333-0.000162735115635885i</v>
      </c>
      <c r="W3564" t="e">
        <f t="shared" si="1876"/>
        <v>#DIV/0!</v>
      </c>
      <c r="X3564" t="e">
        <f t="shared" si="1877"/>
        <v>#DIV/0!</v>
      </c>
      <c r="Y3564" t="str">
        <f t="shared" si="1878"/>
        <v>0.00096+6.96428259447785i</v>
      </c>
      <c r="Z3564" t="e">
        <f t="shared" si="1879"/>
        <v>#DIV/0!</v>
      </c>
      <c r="AA3564" t="e">
        <f t="shared" si="1880"/>
        <v>#DIV/0!</v>
      </c>
      <c r="AB3564" t="str">
        <f t="shared" si="1881"/>
        <v>0.09576477797927+0.0531310235411267i</v>
      </c>
      <c r="AC3564" t="str">
        <f t="shared" si="1882"/>
        <v>1.04998291169828-0.0664202704367276i</v>
      </c>
      <c r="AD3564" t="str">
        <f t="shared" si="1883"/>
        <v>0.0876542845594393+0.0561466707407169i</v>
      </c>
      <c r="AE3564" t="e">
        <f t="shared" si="1884"/>
        <v>#DIV/0!</v>
      </c>
      <c r="AF3564" t="str">
        <f t="shared" si="1885"/>
        <v>-19.1373281256003-2.13953049242097i</v>
      </c>
      <c r="AG3564" t="e">
        <f t="shared" si="1886"/>
        <v>#DIV/0!</v>
      </c>
      <c r="AH3564" t="e">
        <f t="shared" si="1887"/>
        <v>#DIV/0!</v>
      </c>
      <c r="AI3564" t="e">
        <f t="shared" si="1888"/>
        <v>#DIV/0!</v>
      </c>
      <c r="AJ3564" t="e">
        <f t="shared" si="1889"/>
        <v>#DIV/0!</v>
      </c>
      <c r="AK3564"/>
      <c r="AL3564"/>
      <c r="AM3564"/>
      <c r="AN3564"/>
    </row>
    <row r="3565" spans="1:40" x14ac:dyDescent="0.3">
      <c r="A3565"/>
      <c r="B3565">
        <f t="shared" si="1890"/>
        <v>1631000</v>
      </c>
      <c r="C3565" s="186" t="str">
        <f t="shared" si="1858"/>
        <v>-0.000185278660012675+0.0019076407102022i</v>
      </c>
      <c r="D3565" s="158" t="str">
        <f t="shared" si="1859"/>
        <v>-7.56951594108508-0.720276111884032i</v>
      </c>
      <c r="E3565" t="str">
        <f t="shared" si="1860"/>
        <v>35.6156913134363-974.510379934978i</v>
      </c>
      <c r="F3565" t="str">
        <f t="shared" si="1861"/>
        <v>0.987142887568475+0.0958566987820324i</v>
      </c>
      <c r="G3565" t="str">
        <f t="shared" si="1856"/>
        <v>0.987142887568475+0.0958566987820324i</v>
      </c>
      <c r="H3565" t="str">
        <f t="shared" si="1862"/>
        <v>11.5681552691201+1.41798851453784i</v>
      </c>
      <c r="I3565" t="str">
        <f t="shared" si="1863"/>
        <v>6404.92202250619i</v>
      </c>
      <c r="J3565" t="str">
        <f t="shared" si="1857"/>
        <v>-10159.5831080108+1365.77532420399i</v>
      </c>
      <c r="K3565" t="str">
        <f t="shared" si="1864"/>
        <v>0.0832458958647077-0.619240648480183i</v>
      </c>
      <c r="L3565" t="str">
        <f t="shared" si="1865"/>
        <v>0.021484352272848-0.132068351626937i</v>
      </c>
      <c r="M3565" t="str">
        <f t="shared" si="1866"/>
        <v>0.104730248137556-0.75130900010712i</v>
      </c>
      <c r="N3565" t="str">
        <f t="shared" si="1867"/>
        <v>-20.8500723477543i</v>
      </c>
      <c r="O3565" t="str">
        <f t="shared" si="1868"/>
        <v>-0.416616366062851-0.90908239644632i</v>
      </c>
      <c r="P3565" t="str">
        <f t="shared" si="1869"/>
        <v>1.41661636606285+0.90908239644632i</v>
      </c>
      <c r="Q3565" t="str">
        <f t="shared" si="1870"/>
        <v>-1.41661636606285+19.940989951308i</v>
      </c>
      <c r="R3565" t="str">
        <f t="shared" si="1871"/>
        <v>0.0403383104142215-0.0739060738896912i</v>
      </c>
      <c r="S3565" t="str">
        <f t="shared" si="1872"/>
        <v>2.2880737830183i</v>
      </c>
      <c r="T3565" t="str">
        <f t="shared" si="1873"/>
        <v>0.169102550072816+0.0922970305100343i</v>
      </c>
      <c r="U3565" t="e">
        <f t="shared" si="1874"/>
        <v>#DIV/0!</v>
      </c>
      <c r="V3565" t="str">
        <f t="shared" si="1875"/>
        <v>0.0000833333333333333-0.000162635339354073i</v>
      </c>
      <c r="W3565" t="e">
        <f t="shared" si="1876"/>
        <v>#DIV/0!</v>
      </c>
      <c r="X3565" t="e">
        <f t="shared" si="1877"/>
        <v>#DIV/0!</v>
      </c>
      <c r="Y3565" t="str">
        <f t="shared" si="1878"/>
        <v>0.00096+6.96855516048674i</v>
      </c>
      <c r="Z3565" t="e">
        <f t="shared" si="1879"/>
        <v>#DIV/0!</v>
      </c>
      <c r="AA3565" t="e">
        <f t="shared" si="1880"/>
        <v>#DIV/0!</v>
      </c>
      <c r="AB3565" t="str">
        <f t="shared" si="1881"/>
        <v>0.0964958508130666+0.0526679253668869i</v>
      </c>
      <c r="AC3565" t="str">
        <f t="shared" si="1882"/>
        <v>1.04967592074501-0.0669822762962865i</v>
      </c>
      <c r="AD3565" t="str">
        <f t="shared" si="1883"/>
        <v>0.08836753939266+0.0558143548387075i</v>
      </c>
      <c r="AE3565" t="e">
        <f t="shared" si="1884"/>
        <v>#DIV/0!</v>
      </c>
      <c r="AF3565" t="str">
        <f t="shared" si="1885"/>
        <v>-19.1376712102052-2.13826462642187i</v>
      </c>
      <c r="AG3565" t="e">
        <f t="shared" si="1886"/>
        <v>#DIV/0!</v>
      </c>
      <c r="AH3565" t="e">
        <f t="shared" si="1887"/>
        <v>#DIV/0!</v>
      </c>
      <c r="AI3565" t="e">
        <f t="shared" si="1888"/>
        <v>#DIV/0!</v>
      </c>
      <c r="AJ3565" t="e">
        <f t="shared" si="1889"/>
        <v>#DIV/0!</v>
      </c>
      <c r="AK3565"/>
      <c r="AL3565"/>
      <c r="AM3565"/>
      <c r="AN3565"/>
    </row>
    <row r="3566" spans="1:40" x14ac:dyDescent="0.3">
      <c r="A3566"/>
      <c r="B3566">
        <f t="shared" si="1890"/>
        <v>1632000</v>
      </c>
      <c r="C3566" s="186" t="str">
        <f t="shared" si="1858"/>
        <v>-0.000185055678790873+0.00190650170085879i</v>
      </c>
      <c r="D3566" s="158" t="str">
        <f t="shared" si="1859"/>
        <v>-7.56963286100461-0.719850438920693i</v>
      </c>
      <c r="E3566" t="str">
        <f t="shared" si="1860"/>
        <v>35.5721161372264-973.914845054465i</v>
      </c>
      <c r="F3566" t="str">
        <f t="shared" si="1861"/>
        <v>0.987158360973984+0.0958000372122535i</v>
      </c>
      <c r="G3566" t="str">
        <f t="shared" si="1856"/>
        <v>0.987158360973984+0.0958000372122535i</v>
      </c>
      <c r="H3566" t="str">
        <f t="shared" si="1862"/>
        <v>11.5683808181353+1.4171497904504i</v>
      </c>
      <c r="I3566" t="str">
        <f t="shared" si="1863"/>
        <v>6408.84901332318i</v>
      </c>
      <c r="J3566" t="str">
        <f t="shared" si="1857"/>
        <v>-10172.046256926+1366.61270944262i</v>
      </c>
      <c r="K3566" t="str">
        <f t="shared" si="1864"/>
        <v>0.0831456985870981-0.618874598669097i</v>
      </c>
      <c r="L3566" t="str">
        <f t="shared" si="1865"/>
        <v>0.0214587092485962-0.13199159634063i</v>
      </c>
      <c r="M3566" t="str">
        <f t="shared" si="1866"/>
        <v>0.104604407835694-0.750866195009727i</v>
      </c>
      <c r="N3566" t="str">
        <f t="shared" si="1867"/>
        <v>-20.8628559604752i</v>
      </c>
      <c r="O3566" t="str">
        <f t="shared" si="1868"/>
        <v>-0.428203365407718-0.903682398773764i</v>
      </c>
      <c r="P3566" t="str">
        <f t="shared" si="1869"/>
        <v>1.42820336540772+0.903682398773764i</v>
      </c>
      <c r="Q3566" t="str">
        <f t="shared" si="1870"/>
        <v>-1.42820336540772+19.9591735617014i</v>
      </c>
      <c r="R3566" t="str">
        <f t="shared" si="1871"/>
        <v>0.039951684387252-0.0744150298063088i</v>
      </c>
      <c r="S3566" t="str">
        <f t="shared" si="1872"/>
        <v>2.28947664861182i</v>
      </c>
      <c r="T3566" t="str">
        <f t="shared" si="1873"/>
        <v>0.170371473047297+0.0914684484773229i</v>
      </c>
      <c r="U3566" t="e">
        <f t="shared" si="1874"/>
        <v>#DIV/0!</v>
      </c>
      <c r="V3566" t="str">
        <f t="shared" si="1875"/>
        <v>0.0000833333333333333-0.000162535685347115i</v>
      </c>
      <c r="W3566" t="e">
        <f t="shared" si="1876"/>
        <v>#DIV/0!</v>
      </c>
      <c r="X3566" t="e">
        <f t="shared" si="1877"/>
        <v>#DIV/0!</v>
      </c>
      <c r="Y3566" t="str">
        <f t="shared" si="1878"/>
        <v>0.00096+6.97282772649562i</v>
      </c>
      <c r="Z3566" t="e">
        <f t="shared" si="1879"/>
        <v>#DIV/0!</v>
      </c>
      <c r="AA3566" t="e">
        <f t="shared" si="1880"/>
        <v>#DIV/0!</v>
      </c>
      <c r="AB3566" t="str">
        <f t="shared" si="1881"/>
        <v>0.0972199428033179+0.0521951073746066i</v>
      </c>
      <c r="AC3566" t="str">
        <f t="shared" si="1882"/>
        <v>1.04936117621926-0.0675393302329494i</v>
      </c>
      <c r="AD3566" t="str">
        <f t="shared" si="1883"/>
        <v>0.0890764133855278+0.0554730535047501i</v>
      </c>
      <c r="AE3566" t="e">
        <f t="shared" si="1884"/>
        <v>#DIV/0!</v>
      </c>
      <c r="AF3566" t="str">
        <f t="shared" si="1885"/>
        <v>-19.1380136791399-2.13700022937109i</v>
      </c>
      <c r="AG3566" t="e">
        <f t="shared" si="1886"/>
        <v>#DIV/0!</v>
      </c>
      <c r="AH3566" t="e">
        <f t="shared" si="1887"/>
        <v>#DIV/0!</v>
      </c>
      <c r="AI3566" t="e">
        <f t="shared" si="1888"/>
        <v>#DIV/0!</v>
      </c>
      <c r="AJ3566" t="e">
        <f t="shared" si="1889"/>
        <v>#DIV/0!</v>
      </c>
      <c r="AK3566"/>
      <c r="AL3566"/>
      <c r="AM3566"/>
      <c r="AN3566"/>
    </row>
    <row r="3567" spans="1:40" x14ac:dyDescent="0.3">
      <c r="A3567"/>
      <c r="B3567">
        <f t="shared" si="1890"/>
        <v>1633000</v>
      </c>
      <c r="C3567" s="186" t="str">
        <f t="shared" si="1858"/>
        <v>-0.000184833097455809+0.0019053640329379i</v>
      </c>
      <c r="D3567" s="158" t="str">
        <f t="shared" si="1859"/>
        <v>-7.56974957124435-0.719425259206343i</v>
      </c>
      <c r="E3567" t="str">
        <f t="shared" si="1860"/>
        <v>35.5286208468482-973.320036633156i</v>
      </c>
      <c r="F3567" t="str">
        <f t="shared" si="1861"/>
        <v>0.987173806630068+0.0957434413207218i</v>
      </c>
      <c r="G3567" t="str">
        <f t="shared" si="1856"/>
        <v>0.987173806630068+0.0957434413207218i</v>
      </c>
      <c r="H3567" t="str">
        <f t="shared" si="1862"/>
        <v>11.5686059626236+1.41631203955932i</v>
      </c>
      <c r="I3567" t="str">
        <f t="shared" si="1863"/>
        <v>6412.77600414017i</v>
      </c>
      <c r="J3567" t="str">
        <f t="shared" si="1857"/>
        <v>-10184.5170449151+1367.45009468124i</v>
      </c>
      <c r="K3567" t="str">
        <f t="shared" si="1864"/>
        <v>0.0830456810276175-0.618508973177196i</v>
      </c>
      <c r="L3567" t="str">
        <f t="shared" si="1865"/>
        <v>0.0214331117034553-0.131914927670273i</v>
      </c>
      <c r="M3567" t="str">
        <f t="shared" si="1866"/>
        <v>0.104478792731073-0.750423900847469i</v>
      </c>
      <c r="N3567" t="str">
        <f t="shared" si="1867"/>
        <v>-20.8756395731961i</v>
      </c>
      <c r="O3567" t="str">
        <f t="shared" si="1868"/>
        <v>-0.43972038838863-0.898134722653207i</v>
      </c>
      <c r="P3567" t="str">
        <f t="shared" si="1869"/>
        <v>1.43972038838863+0.898134722653207i</v>
      </c>
      <c r="Q3567" t="str">
        <f t="shared" si="1870"/>
        <v>-1.43972038838863+19.9775048505429i</v>
      </c>
      <c r="R3567" t="str">
        <f t="shared" si="1871"/>
        <v>0.0395581866330154-0.0749179203013029i</v>
      </c>
      <c r="S3567" t="str">
        <f t="shared" si="1872"/>
        <v>2.29087951420533i</v>
      </c>
      <c r="T3567" t="str">
        <f t="shared" si="1873"/>
        <v>0.171627928865122+0.0906230393766861i</v>
      </c>
      <c r="U3567" t="e">
        <f t="shared" si="1874"/>
        <v>#DIV/0!</v>
      </c>
      <c r="V3567" t="str">
        <f t="shared" si="1875"/>
        <v>0.0000833333333333333-0.000162436153390381i</v>
      </c>
      <c r="W3567" t="e">
        <f t="shared" si="1876"/>
        <v>#DIV/0!</v>
      </c>
      <c r="X3567" t="e">
        <f t="shared" si="1877"/>
        <v>#DIV/0!</v>
      </c>
      <c r="Y3567" t="str">
        <f t="shared" si="1878"/>
        <v>0.00096+6.9771002925045i</v>
      </c>
      <c r="Z3567" t="e">
        <f t="shared" si="1879"/>
        <v>#DIV/0!</v>
      </c>
      <c r="AA3567" t="e">
        <f t="shared" si="1880"/>
        <v>#DIV/0!</v>
      </c>
      <c r="AB3567" t="str">
        <f t="shared" si="1881"/>
        <v>0.0979369205963662+0.0517126872667139i</v>
      </c>
      <c r="AC3567" t="str">
        <f t="shared" si="1882"/>
        <v>1.0490387677297-0.0680913268564082i</v>
      </c>
      <c r="AD3567" t="str">
        <f t="shared" si="1883"/>
        <v>0.0897807947428969+0.0551228252814011i</v>
      </c>
      <c r="AE3567" t="e">
        <f t="shared" si="1884"/>
        <v>#DIV/0!</v>
      </c>
      <c r="AF3567" t="str">
        <f t="shared" si="1885"/>
        <v>-19.138355533868-2.13573729876566i</v>
      </c>
      <c r="AG3567" t="e">
        <f t="shared" si="1886"/>
        <v>#DIV/0!</v>
      </c>
      <c r="AH3567" t="e">
        <f t="shared" si="1887"/>
        <v>#DIV/0!</v>
      </c>
      <c r="AI3567" t="e">
        <f t="shared" si="1888"/>
        <v>#DIV/0!</v>
      </c>
      <c r="AJ3567" t="e">
        <f t="shared" si="1889"/>
        <v>#DIV/0!</v>
      </c>
      <c r="AK3567"/>
      <c r="AL3567"/>
      <c r="AM3567"/>
      <c r="AN3567"/>
    </row>
    <row r="3568" spans="1:40" x14ac:dyDescent="0.3">
      <c r="A3568"/>
      <c r="B3568">
        <f t="shared" si="1890"/>
        <v>1634000</v>
      </c>
      <c r="C3568" s="186" t="str">
        <f t="shared" si="1858"/>
        <v>-0.000184610915057676+0.00190422770410387i</v>
      </c>
      <c r="D3568" s="158" t="str">
        <f t="shared" si="1859"/>
        <v>-7.56986607230228-0.719000571902052i</v>
      </c>
      <c r="E3568" t="str">
        <f t="shared" si="1860"/>
        <v>35.4852052472362-972.725953344398i</v>
      </c>
      <c r="F3568" t="str">
        <f t="shared" si="1861"/>
        <v>0.98718922460263+0.0956869109956759i</v>
      </c>
      <c r="G3568" t="str">
        <f t="shared" si="1856"/>
        <v>0.98718922460263+0.0956869109956759i</v>
      </c>
      <c r="H3568" t="str">
        <f t="shared" si="1862"/>
        <v>11.5688307035457+1.41547526020605i</v>
      </c>
      <c r="I3568" t="str">
        <f t="shared" si="1863"/>
        <v>6416.70299495715i</v>
      </c>
      <c r="J3568" t="str">
        <f t="shared" si="1857"/>
        <v>-10196.9954719779+1368.28747991987i</v>
      </c>
      <c r="K3568" t="str">
        <f t="shared" si="1864"/>
        <v>0.0829458427593208-0.618143771282419i</v>
      </c>
      <c r="L3568" t="str">
        <f t="shared" si="1865"/>
        <v>0.0214075595309127-0.131838345474136i</v>
      </c>
      <c r="M3568" t="str">
        <f t="shared" si="1866"/>
        <v>0.104353402290234-0.749982116756555i</v>
      </c>
      <c r="N3568" t="str">
        <f t="shared" si="1867"/>
        <v>-20.888423185917i</v>
      </c>
      <c r="O3568" t="str">
        <f t="shared" si="1868"/>
        <v>-0.451165552910641-0.892440274677715i</v>
      </c>
      <c r="P3568" t="str">
        <f t="shared" si="1869"/>
        <v>1.45116555291064+0.892440274677715i</v>
      </c>
      <c r="Q3568" t="str">
        <f t="shared" si="1870"/>
        <v>-1.45116555291064+19.9959829112393i</v>
      </c>
      <c r="R3568" t="str">
        <f t="shared" si="1871"/>
        <v>0.039157921203417-0.0754146563326487i</v>
      </c>
      <c r="S3568" t="str">
        <f t="shared" si="1872"/>
        <v>2.29228237979885i</v>
      </c>
      <c r="T3568" t="str">
        <f t="shared" si="1873"/>
        <v>0.172871687889916+0.0897610128041446i</v>
      </c>
      <c r="U3568" t="e">
        <f t="shared" si="1874"/>
        <v>#DIV/0!</v>
      </c>
      <c r="V3568" t="str">
        <f t="shared" si="1875"/>
        <v>0.0000833333333333333-0.000162336743259787i</v>
      </c>
      <c r="W3568" t="e">
        <f t="shared" si="1876"/>
        <v>#DIV/0!</v>
      </c>
      <c r="X3568" t="e">
        <f t="shared" si="1877"/>
        <v>#DIV/0!</v>
      </c>
      <c r="Y3568" t="str">
        <f t="shared" si="1878"/>
        <v>0.00096+6.98137285851338i</v>
      </c>
      <c r="Z3568" t="e">
        <f t="shared" si="1879"/>
        <v>#DIV/0!</v>
      </c>
      <c r="AA3568" t="e">
        <f t="shared" si="1880"/>
        <v>#DIV/0!</v>
      </c>
      <c r="AB3568" t="str">
        <f t="shared" si="1881"/>
        <v>0.0986466531536355+0.0512207846460554i</v>
      </c>
      <c r="AC3568" t="str">
        <f t="shared" si="1882"/>
        <v>1.04870878637191-0.068638162597322i</v>
      </c>
      <c r="AD3568" t="str">
        <f t="shared" si="1883"/>
        <v>0.0904805724699178+0.0547637300625964i</v>
      </c>
      <c r="AE3568" t="e">
        <f t="shared" si="1884"/>
        <v>#DIV/0!</v>
      </c>
      <c r="AF3568" t="str">
        <f t="shared" si="1885"/>
        <v>-19.138696775848-2.1344758321081i</v>
      </c>
      <c r="AG3568" t="e">
        <f t="shared" si="1886"/>
        <v>#DIV/0!</v>
      </c>
      <c r="AH3568" t="e">
        <f t="shared" si="1887"/>
        <v>#DIV/0!</v>
      </c>
      <c r="AI3568" t="e">
        <f t="shared" si="1888"/>
        <v>#DIV/0!</v>
      </c>
      <c r="AJ3568" t="e">
        <f t="shared" si="1889"/>
        <v>#DIV/0!</v>
      </c>
      <c r="AK3568"/>
      <c r="AL3568"/>
      <c r="AM3568"/>
      <c r="AN3568"/>
    </row>
    <row r="3569" spans="1:40" x14ac:dyDescent="0.3">
      <c r="A3569"/>
      <c r="B3569">
        <f t="shared" si="1890"/>
        <v>1635000</v>
      </c>
      <c r="C3569" s="186" t="str">
        <f t="shared" si="1858"/>
        <v>-0.000184389130649464+0.00190309271202638i</v>
      </c>
      <c r="D3569" s="158" t="str">
        <f t="shared" si="1859"/>
        <v>-7.56998236467497-0.71857637617076i</v>
      </c>
      <c r="E3569" t="str">
        <f t="shared" si="1860"/>
        <v>35.4418691439195-972.132593864765i</v>
      </c>
      <c r="F3569" t="str">
        <f t="shared" si="1861"/>
        <v>0.98720461495739+0.0956304461256037i</v>
      </c>
      <c r="G3569" t="str">
        <f t="shared" si="1856"/>
        <v>0.98720461495739+0.0956304461256037i</v>
      </c>
      <c r="H3569" t="str">
        <f t="shared" si="1862"/>
        <v>11.5690550418598+1.41463945073574i</v>
      </c>
      <c r="I3569" t="str">
        <f t="shared" si="1863"/>
        <v>6420.62998577414i</v>
      </c>
      <c r="J3569" t="str">
        <f t="shared" si="1857"/>
        <v>-10209.4815381145+1369.1248651585i</v>
      </c>
      <c r="K3569" t="str">
        <f t="shared" si="1864"/>
        <v>0.0828461833565162-0.61777899226429i</v>
      </c>
      <c r="L3569" t="str">
        <f t="shared" si="1865"/>
        <v>0.0213820526247642-0.131761849610786i</v>
      </c>
      <c r="M3569" t="str">
        <f t="shared" si="1866"/>
        <v>0.10422823598128-0.749540841875076i</v>
      </c>
      <c r="N3569" t="str">
        <f t="shared" si="1867"/>
        <v>-20.9012067986378i</v>
      </c>
      <c r="O3569" t="str">
        <f t="shared" si="1868"/>
        <v>-0.462536988621718-0.886599985425644i</v>
      </c>
      <c r="P3569" t="str">
        <f t="shared" si="1869"/>
        <v>1.46253698862172+0.886599985425644i</v>
      </c>
      <c r="Q3569" t="str">
        <f t="shared" si="1870"/>
        <v>-1.46253698862172+20.0146068132122i</v>
      </c>
      <c r="R3569" t="str">
        <f t="shared" si="1871"/>
        <v>0.0387509933068158-0.0759051508659114i</v>
      </c>
      <c r="S3569" t="str">
        <f t="shared" si="1872"/>
        <v>2.29368524539236i</v>
      </c>
      <c r="T3569" t="str">
        <f t="shared" si="1873"/>
        <v>0.174102524590422+0.0888825815921415i</v>
      </c>
      <c r="U3569" t="e">
        <f t="shared" si="1874"/>
        <v>#DIV/0!</v>
      </c>
      <c r="V3569" t="str">
        <f t="shared" si="1875"/>
        <v>0.0000833333333333333-0.0001622374547318i</v>
      </c>
      <c r="W3569" t="e">
        <f t="shared" si="1876"/>
        <v>#DIV/0!</v>
      </c>
      <c r="X3569" t="e">
        <f t="shared" si="1877"/>
        <v>#DIV/0!</v>
      </c>
      <c r="Y3569" t="str">
        <f t="shared" si="1878"/>
        <v>0.00096+6.98564542452226i</v>
      </c>
      <c r="Z3569" t="e">
        <f t="shared" si="1879"/>
        <v>#DIV/0!</v>
      </c>
      <c r="AA3569" t="e">
        <f t="shared" si="1880"/>
        <v>#DIV/0!</v>
      </c>
      <c r="AB3569" t="str">
        <f t="shared" si="1881"/>
        <v>0.0993490117790739+0.0507195209622937i</v>
      </c>
      <c r="AC3569" t="str">
        <f t="shared" si="1882"/>
        <v>1.04837132468579-0.0691797357286285i</v>
      </c>
      <c r="AD3569" t="str">
        <f t="shared" si="1883"/>
        <v>0.0911756363872933+0.0543958290823606i</v>
      </c>
      <c r="AE3569" t="e">
        <f t="shared" si="1884"/>
        <v>#DIV/0!</v>
      </c>
      <c r="AF3569" t="str">
        <f t="shared" si="1885"/>
        <v>-19.1390374065348-2.1332158269065i</v>
      </c>
      <c r="AG3569" t="e">
        <f t="shared" si="1886"/>
        <v>#DIV/0!</v>
      </c>
      <c r="AH3569" t="e">
        <f t="shared" si="1887"/>
        <v>#DIV/0!</v>
      </c>
      <c r="AI3569" t="e">
        <f t="shared" si="1888"/>
        <v>#DIV/0!</v>
      </c>
      <c r="AJ3569" t="e">
        <f t="shared" si="1889"/>
        <v>#DIV/0!</v>
      </c>
      <c r="AK3569"/>
      <c r="AL3569"/>
      <c r="AM3569"/>
      <c r="AN3569"/>
    </row>
    <row r="3570" spans="1:40" x14ac:dyDescent="0.3">
      <c r="A3570"/>
      <c r="B3570">
        <f t="shared" si="1890"/>
        <v>1636000</v>
      </c>
      <c r="C3570" s="186" t="str">
        <f t="shared" si="1858"/>
        <v>-0.000184167743286956+0.0019019590543804i</v>
      </c>
      <c r="D3570" s="158" t="str">
        <f t="shared" si="1859"/>
        <v>-7.57009844885755-0.718152671177253i</v>
      </c>
      <c r="E3570" t="str">
        <f t="shared" si="1860"/>
        <v>35.3986123430194-971.539956874037i</v>
      </c>
      <c r="F3570" t="str">
        <f t="shared" si="1861"/>
        <v>0.987219977759871+0.0955740465992395i</v>
      </c>
      <c r="G3570" t="str">
        <f t="shared" si="1856"/>
        <v>0.987219977759871+0.0955740465992395i</v>
      </c>
      <c r="H3570" t="str">
        <f t="shared" si="1862"/>
        <v>11.5692789785213+1.41380460949719i</v>
      </c>
      <c r="I3570" t="str">
        <f t="shared" si="1863"/>
        <v>6424.55697659113i</v>
      </c>
      <c r="J3570" t="str">
        <f t="shared" si="1857"/>
        <v>-10221.975243325+1369.96225039713i</v>
      </c>
      <c r="K3570" t="str">
        <f t="shared" si="1864"/>
        <v>0.0827467023947665-0.617414635403925i</v>
      </c>
      <c r="L3570" t="str">
        <f t="shared" si="1865"/>
        <v>0.0213565908791136-0.131685439939084i</v>
      </c>
      <c r="M3570" t="str">
        <f t="shared" si="1866"/>
        <v>0.10410329327388-0.749100075343009i</v>
      </c>
      <c r="N3570" t="str">
        <f t="shared" si="1867"/>
        <v>-20.9139904113587i</v>
      </c>
      <c r="O3570" t="str">
        <f t="shared" si="1868"/>
        <v>-0.473832837218739-0.880614809308383i</v>
      </c>
      <c r="P3570" t="str">
        <f t="shared" si="1869"/>
        <v>1.47383283721874+0.880614809308383i</v>
      </c>
      <c r="Q3570" t="str">
        <f t="shared" si="1870"/>
        <v>-1.47383283721874+20.0333756020503i</v>
      </c>
      <c r="R3570" t="str">
        <f t="shared" si="1871"/>
        <v>0.038337509263285-0.0763893188880024i</v>
      </c>
      <c r="S3570" t="str">
        <f t="shared" si="1872"/>
        <v>2.29508811098586i</v>
      </c>
      <c r="T3570" t="str">
        <f t="shared" si="1873"/>
        <v>0.175320217586162+0.0879879617149757i</v>
      </c>
      <c r="U3570" t="e">
        <f t="shared" si="1874"/>
        <v>#DIV/0!</v>
      </c>
      <c r="V3570" t="str">
        <f t="shared" si="1875"/>
        <v>0.0000833333333333333-0.000162138287583431i</v>
      </c>
      <c r="W3570" t="e">
        <f t="shared" si="1876"/>
        <v>#DIV/0!</v>
      </c>
      <c r="X3570" t="e">
        <f t="shared" si="1877"/>
        <v>#DIV/0!</v>
      </c>
      <c r="Y3570" t="str">
        <f t="shared" si="1878"/>
        <v>0.00096+6.98991799053115i</v>
      </c>
      <c r="Z3570" t="e">
        <f t="shared" si="1879"/>
        <v>#DIV/0!</v>
      </c>
      <c r="AA3570" t="e">
        <f t="shared" si="1880"/>
        <v>#DIV/0!</v>
      </c>
      <c r="AB3570" t="str">
        <f t="shared" si="1881"/>
        <v>0.10004387014521+0.0502090194579449i</v>
      </c>
      <c r="AC3570" t="str">
        <f t="shared" si="1882"/>
        <v>1.04802647661283-0.0697159463857586i</v>
      </c>
      <c r="AD3570" t="str">
        <f t="shared" si="1883"/>
        <v>0.0918658771463966+0.0540191849033585i</v>
      </c>
      <c r="AE3570" t="e">
        <f t="shared" si="1884"/>
        <v>#DIV/0!</v>
      </c>
      <c r="AF3570" t="str">
        <f t="shared" si="1885"/>
        <v>-19.1393774273789-2.13195728067444i</v>
      </c>
      <c r="AG3570" t="e">
        <f t="shared" si="1886"/>
        <v>#DIV/0!</v>
      </c>
      <c r="AH3570" t="e">
        <f t="shared" si="1887"/>
        <v>#DIV/0!</v>
      </c>
      <c r="AI3570" t="e">
        <f t="shared" si="1888"/>
        <v>#DIV/0!</v>
      </c>
      <c r="AJ3570" t="e">
        <f t="shared" si="1889"/>
        <v>#DIV/0!</v>
      </c>
      <c r="AK3570"/>
      <c r="AL3570"/>
      <c r="AM3570"/>
      <c r="AN3570"/>
    </row>
    <row r="3571" spans="1:40" x14ac:dyDescent="0.3">
      <c r="A3571"/>
      <c r="B3571">
        <f t="shared" si="1890"/>
        <v>1637000</v>
      </c>
      <c r="C3571" s="186" t="str">
        <f t="shared" si="1858"/>
        <v>-0.000183946752028714+0.00190082672884624i</v>
      </c>
      <c r="D3571" s="158" t="str">
        <f t="shared" si="1859"/>
        <v>-7.57021432534366-0.717729456088168i</v>
      </c>
      <c r="E3571" t="str">
        <f t="shared" si="1860"/>
        <v>35.3554346512481-970.948041055208i</v>
      </c>
      <c r="F3571" t="str">
        <f t="shared" si="1861"/>
        <v>0.987235313075404+0.0955177123055637i</v>
      </c>
      <c r="G3571" t="str">
        <f t="shared" si="1856"/>
        <v>0.987235313075404+0.0955177123055637i</v>
      </c>
      <c r="H3571" t="str">
        <f t="shared" si="1862"/>
        <v>11.5695025144826+1.4129707348429i</v>
      </c>
      <c r="I3571" t="str">
        <f t="shared" si="1863"/>
        <v>6428.48396740811i</v>
      </c>
      <c r="J3571" t="str">
        <f t="shared" si="1857"/>
        <v>-10234.4765876092+1370.79963563576i</v>
      </c>
      <c r="K3571" t="str">
        <f t="shared" si="1864"/>
        <v>0.0826473994508902-0.617050699984046i</v>
      </c>
      <c r="L3571" t="str">
        <f t="shared" si="1865"/>
        <v>0.0213311741883709-0.131609116318188i</v>
      </c>
      <c r="M3571" t="str">
        <f t="shared" si="1866"/>
        <v>0.103978573639261-0.748659816302234i</v>
      </c>
      <c r="N3571" t="str">
        <f t="shared" si="1867"/>
        <v>-20.9267740240796i</v>
      </c>
      <c r="O3571" t="str">
        <f t="shared" si="1868"/>
        <v>-0.485051252750662-0.874485724414649i</v>
      </c>
      <c r="P3571" t="str">
        <f t="shared" si="1869"/>
        <v>1.48505125275066+0.874485724414649i</v>
      </c>
      <c r="Q3571" t="str">
        <f t="shared" si="1870"/>
        <v>-1.48505125275066+20.052288299665i</v>
      </c>
      <c r="R3571" t="str">
        <f t="shared" si="1871"/>
        <v>0.0379175764598328-0.0768670774197553i</v>
      </c>
      <c r="S3571" t="str">
        <f t="shared" si="1872"/>
        <v>2.29649097657937i</v>
      </c>
      <c r="T3571" t="str">
        <f t="shared" si="1873"/>
        <v>0.176524549690496+0.0870773721937644i</v>
      </c>
      <c r="U3571" t="e">
        <f t="shared" si="1874"/>
        <v>#DIV/0!</v>
      </c>
      <c r="V3571" t="str">
        <f t="shared" si="1875"/>
        <v>0.0000833333333333333-0.000162039241592237i</v>
      </c>
      <c r="W3571" t="e">
        <f t="shared" si="1876"/>
        <v>#DIV/0!</v>
      </c>
      <c r="X3571" t="e">
        <f t="shared" si="1877"/>
        <v>#DIV/0!</v>
      </c>
      <c r="Y3571" t="str">
        <f t="shared" si="1878"/>
        <v>0.00096+6.99419055654003i</v>
      </c>
      <c r="Z3571" t="e">
        <f t="shared" si="1879"/>
        <v>#DIV/0!</v>
      </c>
      <c r="AA3571" t="e">
        <f t="shared" si="1880"/>
        <v>#DIV/0!</v>
      </c>
      <c r="AB3571" t="str">
        <f t="shared" si="1881"/>
        <v>0.100731104317723+0.0496894051141463i</v>
      </c>
      <c r="AC3571" t="str">
        <f t="shared" si="1882"/>
        <v>1.04767433745299-0.0702466965856753i</v>
      </c>
      <c r="AD3571" t="str">
        <f t="shared" si="1883"/>
        <v>0.0925511862441841+0.0536338614053407i</v>
      </c>
      <c r="AE3571" t="e">
        <f t="shared" si="1884"/>
        <v>#DIV/0!</v>
      </c>
      <c r="AF3571" t="str">
        <f t="shared" si="1885"/>
        <v>-19.1397168398263-2.13070019093107i</v>
      </c>
      <c r="AG3571" t="e">
        <f t="shared" si="1886"/>
        <v>#DIV/0!</v>
      </c>
      <c r="AH3571" t="e">
        <f t="shared" si="1887"/>
        <v>#DIV/0!</v>
      </c>
      <c r="AI3571" t="e">
        <f t="shared" si="1888"/>
        <v>#DIV/0!</v>
      </c>
      <c r="AJ3571" t="e">
        <f t="shared" si="1889"/>
        <v>#DIV/0!</v>
      </c>
      <c r="AK3571"/>
      <c r="AL3571"/>
      <c r="AM3571"/>
      <c r="AN3571"/>
    </row>
    <row r="3572" spans="1:40" x14ac:dyDescent="0.3">
      <c r="A3572"/>
      <c r="B3572">
        <f t="shared" si="1890"/>
        <v>1638000</v>
      </c>
      <c r="C3572" s="186" t="str">
        <f t="shared" si="1858"/>
        <v>-0.00018372615593607+0.00189969573310944i</v>
      </c>
      <c r="D3572" s="158" t="str">
        <f t="shared" si="1859"/>
        <v>-7.57032999462541-0.717306730071965i</v>
      </c>
      <c r="E3572" t="str">
        <f t="shared" si="1860"/>
        <v>35.3123358759062-970.356845094465i</v>
      </c>
      <c r="F3572" t="str">
        <f t="shared" si="1861"/>
        <v>0.987250620969117+0.0954614431338005i</v>
      </c>
      <c r="G3572" t="str">
        <f t="shared" si="1856"/>
        <v>0.987250620969117+0.0954614431338005i</v>
      </c>
      <c r="H3572" t="str">
        <f t="shared" si="1862"/>
        <v>11.5697256506932+1.41213782512895i</v>
      </c>
      <c r="I3572" t="str">
        <f t="shared" si="1863"/>
        <v>6432.4109582251i</v>
      </c>
      <c r="J3572" t="str">
        <f t="shared" si="1857"/>
        <v>-10246.9855709672+1371.63702087439i</v>
      </c>
      <c r="K3572" t="str">
        <f t="shared" si="1864"/>
        <v>0.082548274102947-0.616687185288947i</v>
      </c>
      <c r="L3572" t="str">
        <f t="shared" si="1865"/>
        <v>0.0213058024472519-0.13153287860755i</v>
      </c>
      <c r="M3572" t="str">
        <f t="shared" si="1866"/>
        <v>0.103854076550199-0.748220063896497i</v>
      </c>
      <c r="N3572" t="str">
        <f t="shared" si="1867"/>
        <v>-20.9395576368005i</v>
      </c>
      <c r="O3572" t="str">
        <f t="shared" si="1868"/>
        <v>-0.496190401920527-0.868213732350477i</v>
      </c>
      <c r="P3572" t="str">
        <f t="shared" si="1869"/>
        <v>1.49619040192053+0.868213732350477i</v>
      </c>
      <c r="Q3572" t="str">
        <f t="shared" si="1870"/>
        <v>-1.49619040192053+20.07134390445i</v>
      </c>
      <c r="R3572" t="str">
        <f t="shared" si="1871"/>
        <v>0.0374913033055608-0.0773383455274086i</v>
      </c>
      <c r="S3572" t="str">
        <f t="shared" si="1872"/>
        <v>2.29789384217289i</v>
      </c>
      <c r="T3572" t="str">
        <f t="shared" si="1873"/>
        <v>0.177715307951271+0.0861510350008843i</v>
      </c>
      <c r="U3572" t="e">
        <f t="shared" si="1874"/>
        <v>#DIV/0!</v>
      </c>
      <c r="V3572" t="str">
        <f t="shared" si="1875"/>
        <v>0.0000833333333333333-0.00016194031653632i</v>
      </c>
      <c r="W3572" t="e">
        <f t="shared" si="1876"/>
        <v>#DIV/0!</v>
      </c>
      <c r="X3572" t="e">
        <f t="shared" si="1877"/>
        <v>#DIV/0!</v>
      </c>
      <c r="Y3572" t="str">
        <f t="shared" si="1878"/>
        <v>0.00096+6.99846312254891i</v>
      </c>
      <c r="Z3572" t="e">
        <f t="shared" si="1879"/>
        <v>#DIV/0!</v>
      </c>
      <c r="AA3572" t="e">
        <f t="shared" si="1880"/>
        <v>#DIV/0!</v>
      </c>
      <c r="AB3572" t="str">
        <f t="shared" si="1881"/>
        <v>0.101410592778641+0.0491608045961277i</v>
      </c>
      <c r="AC3572" t="str">
        <f t="shared" si="1882"/>
        <v>1.04731500382155-0.0707718902448208i</v>
      </c>
      <c r="AD3572" t="str">
        <f t="shared" si="1883"/>
        <v>0.0932314560379806+0.0532399237734144i</v>
      </c>
      <c r="AE3572" t="e">
        <f t="shared" si="1884"/>
        <v>#DIV/0!</v>
      </c>
      <c r="AF3572" t="str">
        <f t="shared" si="1885"/>
        <v>-19.1400556453186-2.12944455520091i</v>
      </c>
      <c r="AG3572" t="e">
        <f t="shared" si="1886"/>
        <v>#DIV/0!</v>
      </c>
      <c r="AH3572" t="e">
        <f t="shared" si="1887"/>
        <v>#DIV/0!</v>
      </c>
      <c r="AI3572" t="e">
        <f t="shared" si="1888"/>
        <v>#DIV/0!</v>
      </c>
      <c r="AJ3572" t="e">
        <f t="shared" si="1889"/>
        <v>#DIV/0!</v>
      </c>
      <c r="AK3572"/>
      <c r="AL3572"/>
      <c r="AM3572"/>
      <c r="AN3572"/>
    </row>
    <row r="3573" spans="1:40" x14ac:dyDescent="0.3">
      <c r="A3573"/>
      <c r="B3573">
        <f t="shared" si="1890"/>
        <v>1639000</v>
      </c>
      <c r="C3573" s="186" t="str">
        <f t="shared" si="1858"/>
        <v>-0.000183505954073125+0.00189856606486093i</v>
      </c>
      <c r="D3573" s="158" t="str">
        <f t="shared" si="1859"/>
        <v>-7.5704454571936-0.716884492298962i</v>
      </c>
      <c r="E3573" t="str">
        <f t="shared" si="1860"/>
        <v>35.2693158248797-969.766367681172i</v>
      </c>
      <c r="F3573" t="str">
        <f t="shared" si="1861"/>
        <v>0.987265901505962+0.0954052389734211i</v>
      </c>
      <c r="G3573" t="str">
        <f t="shared" si="1856"/>
        <v>0.987265901505962+0.0954052389734211i</v>
      </c>
      <c r="H3573" t="str">
        <f t="shared" si="1862"/>
        <v>11.5699483881002+1.41130587871514i</v>
      </c>
      <c r="I3573" t="str">
        <f t="shared" si="1863"/>
        <v>6436.33794904209i</v>
      </c>
      <c r="J3573" t="str">
        <f t="shared" si="1857"/>
        <v>-10259.5021933991+1372.47440611302i</v>
      </c>
      <c r="K3573" t="str">
        <f t="shared" si="1864"/>
        <v>0.0824493259302383-0.6163240906045i</v>
      </c>
      <c r="L3573" t="str">
        <f t="shared" si="1865"/>
        <v>0.0212804755507768-0.131456726666915i</v>
      </c>
      <c r="M3573" t="str">
        <f t="shared" si="1866"/>
        <v>0.103729801481015-0.747780817271415i</v>
      </c>
      <c r="N3573" t="str">
        <f t="shared" si="1867"/>
        <v>-20.9523412495213i</v>
      </c>
      <c r="O3573" t="str">
        <f t="shared" si="1868"/>
        <v>-0.507248464384877-0.861799858075635i</v>
      </c>
      <c r="P3573" t="str">
        <f t="shared" si="1869"/>
        <v>1.50724846438488+0.861799858075635i</v>
      </c>
      <c r="Q3573" t="str">
        <f t="shared" si="1870"/>
        <v>-1.50724846438488+20.0905413914457i</v>
      </c>
      <c r="R3573" t="str">
        <f t="shared" si="1871"/>
        <v>0.0370587991868339-0.0778030443329284i</v>
      </c>
      <c r="S3573" t="str">
        <f t="shared" si="1872"/>
        <v>2.2992967077664i</v>
      </c>
      <c r="T3573" t="str">
        <f t="shared" si="1873"/>
        <v>0.178892283688906+0.0852091749640633i</v>
      </c>
      <c r="U3573" t="e">
        <f t="shared" si="1874"/>
        <v>#DIV/0!</v>
      </c>
      <c r="V3573" t="str">
        <f t="shared" si="1875"/>
        <v>0.0000833333333333333-0.000161841512194321i</v>
      </c>
      <c r="W3573" t="e">
        <f t="shared" si="1876"/>
        <v>#DIV/0!</v>
      </c>
      <c r="X3573" t="e">
        <f t="shared" si="1877"/>
        <v>#DIV/0!</v>
      </c>
      <c r="Y3573" t="str">
        <f t="shared" si="1878"/>
        <v>0.00096+7.00273568855779i</v>
      </c>
      <c r="Z3573" t="e">
        <f t="shared" si="1879"/>
        <v>#DIV/0!</v>
      </c>
      <c r="AA3573" t="e">
        <f t="shared" si="1880"/>
        <v>#DIV/0!</v>
      </c>
      <c r="AB3573" t="str">
        <f t="shared" si="1881"/>
        <v>0.102082216448068+0.0486233461984824i</v>
      </c>
      <c r="AC3573" t="str">
        <f t="shared" si="1882"/>
        <v>1.04694857360567-0.0712914331959025i</v>
      </c>
      <c r="AD3573" t="str">
        <f t="shared" si="1883"/>
        <v>0.0939065797600645+0.0528374384861984i</v>
      </c>
      <c r="AE3573" t="e">
        <f t="shared" si="1884"/>
        <v>#DIV/0!</v>
      </c>
      <c r="AF3573" t="str">
        <f t="shared" si="1885"/>
        <v>-19.1403938452938-2.1281903710141i</v>
      </c>
      <c r="AG3573" t="e">
        <f t="shared" si="1886"/>
        <v>#DIV/0!</v>
      </c>
      <c r="AH3573" t="e">
        <f t="shared" si="1887"/>
        <v>#DIV/0!</v>
      </c>
      <c r="AI3573" t="e">
        <f t="shared" si="1888"/>
        <v>#DIV/0!</v>
      </c>
      <c r="AJ3573" t="e">
        <f t="shared" si="1889"/>
        <v>#DIV/0!</v>
      </c>
      <c r="AK3573"/>
      <c r="AL3573"/>
      <c r="AM3573"/>
      <c r="AN3573"/>
    </row>
    <row r="3574" spans="1:40" x14ac:dyDescent="0.3">
      <c r="A3574"/>
      <c r="B3574">
        <f t="shared" si="1890"/>
        <v>1640000</v>
      </c>
      <c r="C3574" s="186" t="str">
        <f t="shared" si="1858"/>
        <v>-0.000183286145506727+0.00189743772179685i</v>
      </c>
      <c r="D3574" s="158" t="str">
        <f t="shared" si="1859"/>
        <v>-7.57056071353761-0.716462741941311i</v>
      </c>
      <c r="E3574" t="str">
        <f t="shared" si="1860"/>
        <v>35.2263743066393-969.176607507878i</v>
      </c>
      <c r="F3574" t="str">
        <f t="shared" si="1861"/>
        <v>0.987281154750702+0.0953490997141418i</v>
      </c>
      <c r="G3574" t="str">
        <f t="shared" si="1856"/>
        <v>0.987281154750702+0.0953490997141418i</v>
      </c>
      <c r="H3574" t="str">
        <f t="shared" si="1862"/>
        <v>11.5701707276476+1.41047489396486i</v>
      </c>
      <c r="I3574" t="str">
        <f t="shared" si="1863"/>
        <v>6440.26493985908i</v>
      </c>
      <c r="J3574" t="str">
        <f t="shared" si="1857"/>
        <v>-10272.0264549048+1373.31179135165i</v>
      </c>
      <c r="K3574" t="str">
        <f t="shared" si="1864"/>
        <v>0.0823505545133059-0.615961415218167i</v>
      </c>
      <c r="L3574" t="str">
        <f t="shared" si="1865"/>
        <v>0.0212551933942694-0.131380660356323i</v>
      </c>
      <c r="M3574" t="str">
        <f t="shared" si="1866"/>
        <v>0.103605747907575-0.74734207557449i</v>
      </c>
      <c r="N3574" t="str">
        <f t="shared" si="1867"/>
        <v>-20.9651248622422i</v>
      </c>
      <c r="O3574" t="str">
        <f t="shared" si="1868"/>
        <v>-0.518223633051587-0.855245149735919i</v>
      </c>
      <c r="P3574" t="str">
        <f t="shared" si="1869"/>
        <v>1.51822363305159+0.855245149735919i</v>
      </c>
      <c r="Q3574" t="str">
        <f t="shared" si="1870"/>
        <v>-1.51822363305159+20.1098797125063i</v>
      </c>
      <c r="R3574" t="str">
        <f t="shared" si="1871"/>
        <v>0.0366201744224607-0.078261097023245i</v>
      </c>
      <c r="S3574" t="str">
        <f t="shared" si="1872"/>
        <v>2.30069957335992i</v>
      </c>
      <c r="T3574" t="str">
        <f t="shared" si="1873"/>
        <v>0.180055272532059+0.0842520196701212i</v>
      </c>
      <c r="U3574" t="e">
        <f t="shared" si="1874"/>
        <v>#DIV/0!</v>
      </c>
      <c r="V3574" t="str">
        <f t="shared" si="1875"/>
        <v>0.0000833333333333333-0.000161742828345422i</v>
      </c>
      <c r="W3574" t="e">
        <f t="shared" si="1876"/>
        <v>#DIV/0!</v>
      </c>
      <c r="X3574" t="e">
        <f t="shared" si="1877"/>
        <v>#DIV/0!</v>
      </c>
      <c r="Y3574" t="str">
        <f t="shared" si="1878"/>
        <v>0.00096+7.00700825456668i</v>
      </c>
      <c r="Z3574" t="e">
        <f t="shared" si="1879"/>
        <v>#DIV/0!</v>
      </c>
      <c r="AA3574" t="e">
        <f t="shared" si="1880"/>
        <v>#DIV/0!</v>
      </c>
      <c r="AB3574" t="str">
        <f t="shared" si="1881"/>
        <v>0.102745858704544+0.0480771597902384i</v>
      </c>
      <c r="AC3574" t="str">
        <f t="shared" si="1882"/>
        <v>1.04657514592085-0.0718052332035976i</v>
      </c>
      <c r="AD3574" t="str">
        <f t="shared" si="1883"/>
        <v>0.0945764515321349+0.0524264733038306i</v>
      </c>
      <c r="AE3574" t="e">
        <f t="shared" si="1884"/>
        <v>#DIV/0!</v>
      </c>
      <c r="AF3574" t="str">
        <f t="shared" si="1885"/>
        <v>-19.1407314411852-2.12693763590617i</v>
      </c>
      <c r="AG3574" t="e">
        <f t="shared" si="1886"/>
        <v>#DIV/0!</v>
      </c>
      <c r="AH3574" t="e">
        <f t="shared" si="1887"/>
        <v>#DIV/0!</v>
      </c>
      <c r="AI3574" t="e">
        <f t="shared" si="1888"/>
        <v>#DIV/0!</v>
      </c>
      <c r="AJ3574" t="e">
        <f t="shared" si="1889"/>
        <v>#DIV/0!</v>
      </c>
      <c r="AK3574"/>
      <c r="AL3574"/>
      <c r="AM3574"/>
      <c r="AN3574"/>
    </row>
    <row r="3575" spans="1:40" x14ac:dyDescent="0.3">
      <c r="A3575"/>
      <c r="B3575">
        <f t="shared" si="1890"/>
        <v>1641000</v>
      </c>
      <c r="C3575" s="186" t="str">
        <f t="shared" si="1858"/>
        <v>-0.000183066729306465+0.00189631070161855i</v>
      </c>
      <c r="D3575" s="158" t="str">
        <f t="shared" si="1859"/>
        <v>-7.57067576414513-0.716041478172962i</v>
      </c>
      <c r="E3575" t="str">
        <f t="shared" si="1860"/>
        <v>35.1835111302375-968.587563270297i</v>
      </c>
      <c r="F3575" t="str">
        <f t="shared" si="1861"/>
        <v>0.987296380767885+0.0952930252459178i</v>
      </c>
      <c r="G3575" t="str">
        <f t="shared" si="1856"/>
        <v>0.987296380767885+0.0952930252459178i</v>
      </c>
      <c r="H3575" t="str">
        <f t="shared" si="1862"/>
        <v>11.5703926702767+1.40964486924512i</v>
      </c>
      <c r="I3575" t="str">
        <f t="shared" si="1863"/>
        <v>6444.19193067606i</v>
      </c>
      <c r="J3575" t="str">
        <f t="shared" si="1857"/>
        <v>-10284.5583554842+1374.14917659027i</v>
      </c>
      <c r="K3575" t="str">
        <f t="shared" si="1864"/>
        <v>0.0822519594339239-0.615599158418983i</v>
      </c>
      <c r="L3575" t="str">
        <f t="shared" si="1865"/>
        <v>0.0212299558733558-0.131304679536102i</v>
      </c>
      <c r="M3575" t="str">
        <f t="shared" si="1866"/>
        <v>0.10348191530728-0.746903837955085i</v>
      </c>
      <c r="N3575" t="str">
        <f t="shared" si="1867"/>
        <v>-20.9779084749631i</v>
      </c>
      <c r="O3575" t="str">
        <f t="shared" si="1868"/>
        <v>-0.529114114374658-0.848550678492169i</v>
      </c>
      <c r="P3575" t="str">
        <f t="shared" si="1869"/>
        <v>1.52911411437466+0.848550678492169i</v>
      </c>
      <c r="Q3575" t="str">
        <f t="shared" si="1870"/>
        <v>-1.52911411437466+20.1293577964709i</v>
      </c>
      <c r="R3575" t="str">
        <f t="shared" si="1871"/>
        <v>0.0361755402189657-0.0787124288583311i</v>
      </c>
      <c r="S3575" t="str">
        <f t="shared" si="1872"/>
        <v>2.30210243895343i</v>
      </c>
      <c r="T3575" t="str">
        <f t="shared" si="1873"/>
        <v>0.181204074450712+0.0832797993685388i</v>
      </c>
      <c r="U3575" t="e">
        <f t="shared" si="1874"/>
        <v>#DIV/0!</v>
      </c>
      <c r="V3575" t="str">
        <f t="shared" si="1875"/>
        <v>0.0000833333333333333-0.000161644264769343i</v>
      </c>
      <c r="W3575" t="e">
        <f t="shared" si="1876"/>
        <v>#DIV/0!</v>
      </c>
      <c r="X3575" t="e">
        <f t="shared" si="1877"/>
        <v>#DIV/0!</v>
      </c>
      <c r="Y3575" t="str">
        <f t="shared" si="1878"/>
        <v>0.00096+7.01128082057556i</v>
      </c>
      <c r="Z3575" t="e">
        <f t="shared" si="1879"/>
        <v>#DIV/0!</v>
      </c>
      <c r="AA3575" t="e">
        <f t="shared" si="1880"/>
        <v>#DIV/0!</v>
      </c>
      <c r="AB3575" t="str">
        <f t="shared" si="1881"/>
        <v>0.103401405403919+0.0475223767598315i</v>
      </c>
      <c r="AC3575" t="str">
        <f t="shared" si="1882"/>
        <v>1.04619482106733-0.0723131999790752i</v>
      </c>
      <c r="AD3575" t="str">
        <f t="shared" si="1883"/>
        <v>0.0952409663795416+0.0520070972558695i</v>
      </c>
      <c r="AE3575" t="e">
        <f t="shared" si="1884"/>
        <v>#DIV/0!</v>
      </c>
      <c r="AF3575" t="str">
        <f t="shared" si="1885"/>
        <v>-19.1410684344218-2.12568634741808i</v>
      </c>
      <c r="AG3575" t="e">
        <f t="shared" si="1886"/>
        <v>#DIV/0!</v>
      </c>
      <c r="AH3575" t="e">
        <f t="shared" si="1887"/>
        <v>#DIV/0!</v>
      </c>
      <c r="AI3575" t="e">
        <f t="shared" si="1888"/>
        <v>#DIV/0!</v>
      </c>
      <c r="AJ3575" t="e">
        <f t="shared" si="1889"/>
        <v>#DIV/0!</v>
      </c>
      <c r="AK3575"/>
      <c r="AL3575"/>
      <c r="AM3575"/>
      <c r="AN3575"/>
    </row>
    <row r="3576" spans="1:40" x14ac:dyDescent="0.3">
      <c r="A3576"/>
      <c r="B3576">
        <f t="shared" si="1890"/>
        <v>1642000</v>
      </c>
      <c r="C3576" s="186" t="str">
        <f t="shared" si="1858"/>
        <v>-0.000182847704544657+0.00189518500203264i</v>
      </c>
      <c r="D3576" s="158" t="str">
        <f t="shared" si="1859"/>
        <v>-7.57079060950266-0.7156207001697i</v>
      </c>
      <c r="E3576" t="str">
        <f t="shared" si="1860"/>
        <v>35.1407261053059-967.999233667289i</v>
      </c>
      <c r="F3576" t="str">
        <f t="shared" si="1861"/>
        <v>0.987311579621889+0.0952370154589501i</v>
      </c>
      <c r="G3576" t="str">
        <f t="shared" si="1856"/>
        <v>0.987311579621889+0.0952370154589501i</v>
      </c>
      <c r="H3576" t="str">
        <f t="shared" si="1862"/>
        <v>11.570614216926+1.40881580292652i</v>
      </c>
      <c r="I3576" t="str">
        <f t="shared" si="1863"/>
        <v>6448.11892149305i</v>
      </c>
      <c r="J3576" t="str">
        <f t="shared" si="1857"/>
        <v>-10297.0978951375+1374.9865618289i</v>
      </c>
      <c r="K3576" t="str">
        <f t="shared" si="1864"/>
        <v>0.0821535402750923-0.615237319497537i</v>
      </c>
      <c r="L3576" t="str">
        <f t="shared" si="1865"/>
        <v>0.0212047628839634-0.131228784066877i</v>
      </c>
      <c r="M3576" t="str">
        <f t="shared" si="1866"/>
        <v>0.103358303159056-0.746466103564414i</v>
      </c>
      <c r="N3576" t="str">
        <f t="shared" si="1867"/>
        <v>-20.990692087684i</v>
      </c>
      <c r="O3576" t="str">
        <f t="shared" si="1868"/>
        <v>-0.539918128647651-0.841717538345031i</v>
      </c>
      <c r="P3576" t="str">
        <f t="shared" si="1869"/>
        <v>1.53991812864765+0.841717538345031i</v>
      </c>
      <c r="Q3576" t="str">
        <f t="shared" si="1870"/>
        <v>-1.53991812864765+20.148974549339i</v>
      </c>
      <c r="R3576" t="str">
        <f t="shared" si="1871"/>
        <v>0.0357250086259173-0.0791569671782189i</v>
      </c>
      <c r="S3576" t="str">
        <f t="shared" si="1872"/>
        <v>2.30350530454695i</v>
      </c>
      <c r="T3576" t="str">
        <f t="shared" si="1873"/>
        <v>0.182338493786876+0.082292746874786i</v>
      </c>
      <c r="U3576" t="e">
        <f t="shared" si="1874"/>
        <v>#DIV/0!</v>
      </c>
      <c r="V3576" t="str">
        <f t="shared" si="1875"/>
        <v>0.0000833333333333333-0.000161545821246341i</v>
      </c>
      <c r="W3576" t="e">
        <f t="shared" si="1876"/>
        <v>#DIV/0!</v>
      </c>
      <c r="X3576" t="e">
        <f t="shared" si="1877"/>
        <v>#DIV/0!</v>
      </c>
      <c r="Y3576" t="str">
        <f t="shared" si="1878"/>
        <v>0.00096+7.01555338658444i</v>
      </c>
      <c r="Z3576" t="e">
        <f t="shared" si="1879"/>
        <v>#DIV/0!</v>
      </c>
      <c r="AA3576" t="e">
        <f t="shared" si="1880"/>
        <v>#DIV/0!</v>
      </c>
      <c r="AB3576" t="str">
        <f t="shared" si="1881"/>
        <v>0.104048744896876+0.0469591299599411i</v>
      </c>
      <c r="AC3576" t="str">
        <f t="shared" si="1882"/>
        <v>1.04580770048634-0.0728152451934536i</v>
      </c>
      <c r="AD3576" t="str">
        <f t="shared" si="1883"/>
        <v>0.0959000202454102+0.0515793806290417i</v>
      </c>
      <c r="AE3576" t="e">
        <f t="shared" si="1884"/>
        <v>#DIV/0!</v>
      </c>
      <c r="AF3576" t="str">
        <f t="shared" si="1885"/>
        <v>-19.1414048264287-2.12443650309622i</v>
      </c>
      <c r="AG3576" t="e">
        <f t="shared" si="1886"/>
        <v>#DIV/0!</v>
      </c>
      <c r="AH3576" t="e">
        <f t="shared" si="1887"/>
        <v>#DIV/0!</v>
      </c>
      <c r="AI3576" t="e">
        <f t="shared" si="1888"/>
        <v>#DIV/0!</v>
      </c>
      <c r="AJ3576" t="e">
        <f t="shared" si="1889"/>
        <v>#DIV/0!</v>
      </c>
      <c r="AK3576"/>
      <c r="AL3576"/>
      <c r="AM3576"/>
      <c r="AN3576"/>
    </row>
    <row r="3577" spans="1:40" x14ac:dyDescent="0.3">
      <c r="A3577"/>
      <c r="B3577">
        <f t="shared" si="1890"/>
        <v>1643000</v>
      </c>
      <c r="C3577" s="186" t="str">
        <f t="shared" si="1858"/>
        <v>-0.000182629070296355+0.001894060620751i</v>
      </c>
      <c r="D3577" s="158" t="str">
        <f t="shared" si="1859"/>
        <v>-7.57090525009518-0.715200407109136i</v>
      </c>
      <c r="E3577" t="str">
        <f t="shared" si="1860"/>
        <v>35.0980190420543-967.411617400874i</v>
      </c>
      <c r="F3577" t="str">
        <f t="shared" si="1861"/>
        <v>0.987326751376901+0.0951810702436818i</v>
      </c>
      <c r="G3577" t="str">
        <f t="shared" si="1856"/>
        <v>0.987326751376901+0.0951810702436818i</v>
      </c>
      <c r="H3577" t="str">
        <f t="shared" si="1862"/>
        <v>11.5708353685312+1.40798769338331i</v>
      </c>
      <c r="I3577" t="str">
        <f t="shared" si="1863"/>
        <v>6452.04591231004i</v>
      </c>
      <c r="J3577" t="str">
        <f t="shared" si="1857"/>
        <v>-10309.6450738646+1375.82394706754i</v>
      </c>
      <c r="K3577" t="str">
        <f t="shared" si="1864"/>
        <v>0.0820552966210391-0.614875897745996i</v>
      </c>
      <c r="L3577" t="str">
        <f t="shared" si="1865"/>
        <v>0.0211796143223201-0.13115297380956i</v>
      </c>
      <c r="M3577" t="str">
        <f t="shared" si="1866"/>
        <v>0.103234910943359-0.746028871555556i</v>
      </c>
      <c r="N3577" t="str">
        <f t="shared" si="1867"/>
        <v>-21.0034757004049i</v>
      </c>
      <c r="O3577" t="str">
        <f t="shared" si="1868"/>
        <v>-0.550633910294452-0.834746845956211i</v>
      </c>
      <c r="P3577" t="str">
        <f t="shared" si="1869"/>
        <v>1.55063391029445+0.834746845956211i</v>
      </c>
      <c r="Q3577" t="str">
        <f t="shared" si="1870"/>
        <v>-1.55063391029445+20.1687288544487i</v>
      </c>
      <c r="R3577" t="str">
        <f t="shared" si="1871"/>
        <v>0.0352686924913927-0.0795946414089085i</v>
      </c>
      <c r="S3577" t="str">
        <f t="shared" si="1872"/>
        <v>2.30490817014044i</v>
      </c>
      <c r="T3577" t="str">
        <f t="shared" si="1873"/>
        <v>0.183458339282792+0.0812910974735818i</v>
      </c>
      <c r="U3577" t="e">
        <f t="shared" si="1874"/>
        <v>#DIV/0!</v>
      </c>
      <c r="V3577" t="str">
        <f t="shared" si="1875"/>
        <v>0.0000833333333333333-0.000161447497557208i</v>
      </c>
      <c r="W3577" t="e">
        <f t="shared" si="1876"/>
        <v>#DIV/0!</v>
      </c>
      <c r="X3577" t="e">
        <f t="shared" si="1877"/>
        <v>#DIV/0!</v>
      </c>
      <c r="Y3577" t="str">
        <f t="shared" si="1878"/>
        <v>0.00096+7.01982595259332i</v>
      </c>
      <c r="Z3577" t="e">
        <f t="shared" si="1879"/>
        <v>#DIV/0!</v>
      </c>
      <c r="AA3577" t="e">
        <f t="shared" si="1880"/>
        <v>#DIV/0!</v>
      </c>
      <c r="AB3577" t="str">
        <f t="shared" si="1881"/>
        <v>0.104687768045025+0.0463875536522865i</v>
      </c>
      <c r="AC3577" t="str">
        <f t="shared" si="1882"/>
        <v>1.04541388671643-0.0733112824901257i</v>
      </c>
      <c r="AD3577" t="str">
        <f t="shared" si="1883"/>
        <v>0.0965535100045635+0.0511433949548701i</v>
      </c>
      <c r="AE3577" t="e">
        <f t="shared" si="1884"/>
        <v>#DIV/0!</v>
      </c>
      <c r="AF3577" t="str">
        <f t="shared" si="1885"/>
        <v>-19.1417406186264-2.12318810049245i</v>
      </c>
      <c r="AG3577" t="e">
        <f t="shared" si="1886"/>
        <v>#DIV/0!</v>
      </c>
      <c r="AH3577" t="e">
        <f t="shared" si="1887"/>
        <v>#DIV/0!</v>
      </c>
      <c r="AI3577" t="e">
        <f t="shared" si="1888"/>
        <v>#DIV/0!</v>
      </c>
      <c r="AJ3577" t="e">
        <f t="shared" si="1889"/>
        <v>#DIV/0!</v>
      </c>
      <c r="AK3577"/>
      <c r="AL3577"/>
      <c r="AM3577"/>
      <c r="AN3577"/>
    </row>
    <row r="3578" spans="1:40" x14ac:dyDescent="0.3">
      <c r="A3578"/>
      <c r="B3578">
        <f t="shared" si="1890"/>
        <v>1644000</v>
      </c>
      <c r="C3578" s="186" t="str">
        <f t="shared" si="1858"/>
        <v>-0.000182410825639322+0.00189293755549067i</v>
      </c>
      <c r="D3578" s="158" t="str">
        <f t="shared" si="1859"/>
        <v>-7.57101968640633-0.7147805981707i</v>
      </c>
      <c r="E3578" t="str">
        <f t="shared" si="1860"/>
        <v>35.0553897512683-966.824713176204i</v>
      </c>
      <c r="F3578" t="str">
        <f t="shared" si="1861"/>
        <v>0.987341896096926+0.0951251894907994i</v>
      </c>
      <c r="G3578" t="str">
        <f t="shared" si="1856"/>
        <v>0.987341896096926+0.0951251894907994i</v>
      </c>
      <c r="H3578" t="str">
        <f t="shared" si="1862"/>
        <v>11.5710561260257+1.40716053899332i</v>
      </c>
      <c r="I3578" t="str">
        <f t="shared" si="1863"/>
        <v>6455.97290312703i</v>
      </c>
      <c r="J3578" t="str">
        <f t="shared" si="1857"/>
        <v>-10322.1998916655+1376.66133230617i</v>
      </c>
      <c r="K3578" t="str">
        <f t="shared" si="1864"/>
        <v>0.0819572280572091-0.614514892458084i</v>
      </c>
      <c r="L3578" t="str">
        <f t="shared" si="1865"/>
        <v>0.0211545100849528-0.131077248625354i</v>
      </c>
      <c r="M3578" t="str">
        <f t="shared" si="1866"/>
        <v>0.103111738142162-0.745592141083438i</v>
      </c>
      <c r="N3578" t="str">
        <f t="shared" si="1867"/>
        <v>-21.0162593131257i</v>
      </c>
      <c r="O3578" t="str">
        <f t="shared" si="1868"/>
        <v>-0.561259708157711-0.827639740466056i</v>
      </c>
      <c r="P3578" t="str">
        <f t="shared" si="1869"/>
        <v>1.56125970815771+0.827639740466056i</v>
      </c>
      <c r="Q3578" t="str">
        <f t="shared" si="1870"/>
        <v>-1.56125970815771+20.1886195726596i</v>
      </c>
      <c r="R3578" t="str">
        <f t="shared" si="1871"/>
        <v>0.0348067054175904-0.0800253830671927i</v>
      </c>
      <c r="S3578" t="str">
        <f t="shared" si="1872"/>
        <v>2.30631103573396i</v>
      </c>
      <c r="T3578" t="str">
        <f t="shared" si="1873"/>
        <v>0.184563424106704+0.0802750888221297i</v>
      </c>
      <c r="U3578" t="e">
        <f t="shared" si="1874"/>
        <v>#DIV/0!</v>
      </c>
      <c r="V3578" t="str">
        <f t="shared" si="1875"/>
        <v>0.0000833333333333333-0.000161349293483268i</v>
      </c>
      <c r="W3578" t="e">
        <f t="shared" si="1876"/>
        <v>#DIV/0!</v>
      </c>
      <c r="X3578" t="e">
        <f t="shared" si="1877"/>
        <v>#DIV/0!</v>
      </c>
      <c r="Y3578" t="str">
        <f t="shared" si="1878"/>
        <v>0.00096+7.0240985186022i</v>
      </c>
      <c r="Z3578" t="e">
        <f t="shared" si="1879"/>
        <v>#DIV/0!</v>
      </c>
      <c r="AA3578" t="e">
        <f t="shared" si="1880"/>
        <v>#DIV/0!</v>
      </c>
      <c r="AB3578" t="str">
        <f t="shared" si="1881"/>
        <v>0.105318368235608+0.0458077834524102i</v>
      </c>
      <c r="AC3578" t="str">
        <f t="shared" si="1882"/>
        <v>1.04501348334964-0.0738012274959831i</v>
      </c>
      <c r="AD3578" t="str">
        <f t="shared" si="1883"/>
        <v>0.0972013334772921+0.0506992129971918i</v>
      </c>
      <c r="AE3578" t="e">
        <f t="shared" si="1884"/>
        <v>#DIV/0!</v>
      </c>
      <c r="AF3578" t="str">
        <f t="shared" si="1885"/>
        <v>-19.142075812432-2.12194113716402i</v>
      </c>
      <c r="AG3578" t="e">
        <f t="shared" si="1886"/>
        <v>#DIV/0!</v>
      </c>
      <c r="AH3578" t="e">
        <f t="shared" si="1887"/>
        <v>#DIV/0!</v>
      </c>
      <c r="AI3578" t="e">
        <f t="shared" si="1888"/>
        <v>#DIV/0!</v>
      </c>
      <c r="AJ3578" t="e">
        <f t="shared" si="1889"/>
        <v>#DIV/0!</v>
      </c>
      <c r="AK3578"/>
      <c r="AL3578"/>
      <c r="AM3578"/>
      <c r="AN3578"/>
    </row>
    <row r="3579" spans="1:40" x14ac:dyDescent="0.3">
      <c r="A3579"/>
      <c r="B3579">
        <f t="shared" si="1890"/>
        <v>1645000</v>
      </c>
      <c r="C3579" s="186" t="str">
        <f t="shared" si="1858"/>
        <v>-0.000182192969654017+0.0018918158039739i</v>
      </c>
      <c r="D3579" s="158" t="str">
        <f t="shared" si="1859"/>
        <v>-7.57113391891825-0.714361272535605i</v>
      </c>
      <c r="E3579" t="str">
        <f t="shared" si="1860"/>
        <v>35.0128380443059-966.238519701554i</v>
      </c>
      <c r="F3579" t="str">
        <f t="shared" si="1861"/>
        <v>0.987357013845769+0.0950693730912267i</v>
      </c>
      <c r="G3579" t="str">
        <f t="shared" si="1856"/>
        <v>0.987357013845769+0.0950693730912267i</v>
      </c>
      <c r="H3579" t="str">
        <f t="shared" si="1862"/>
        <v>11.5712764903395+1.40633433813794i</v>
      </c>
      <c r="I3579" t="str">
        <f t="shared" si="1863"/>
        <v>6459.89989394401i</v>
      </c>
      <c r="J3579" t="str">
        <f t="shared" si="1857"/>
        <v>-10334.7623485402+1377.49871754479i</v>
      </c>
      <c r="K3579" t="str">
        <f t="shared" si="1864"/>
        <v>0.0818593341702646-0.614154302929079i</v>
      </c>
      <c r="L3579" t="str">
        <f t="shared" si="1865"/>
        <v>0.0211294500686871-0.131001608375753i</v>
      </c>
      <c r="M3579" t="str">
        <f t="shared" si="1866"/>
        <v>0.102988784238952-0.745155911304832i</v>
      </c>
      <c r="N3579" t="str">
        <f t="shared" si="1867"/>
        <v>-21.0290429258466i</v>
      </c>
      <c r="O3579" t="str">
        <f t="shared" si="1868"/>
        <v>-0.571793785785334-0.820397383307184i</v>
      </c>
      <c r="P3579" t="str">
        <f t="shared" si="1869"/>
        <v>1.57179378578533+0.820397383307184i</v>
      </c>
      <c r="Q3579" t="str">
        <f t="shared" si="1870"/>
        <v>-1.57179378578533+20.2086455425394i</v>
      </c>
      <c r="R3579" t="str">
        <f t="shared" si="1871"/>
        <v>0.034339161716604-0.0804491257644313i</v>
      </c>
      <c r="S3579" t="str">
        <f t="shared" si="1872"/>
        <v>2.30771390132747i</v>
      </c>
      <c r="T3579" t="str">
        <f t="shared" si="1873"/>
        <v>0.18565356587622+0.0792449608533391i</v>
      </c>
      <c r="U3579" t="e">
        <f t="shared" si="1874"/>
        <v>#DIV/0!</v>
      </c>
      <c r="V3579" t="str">
        <f t="shared" si="1875"/>
        <v>0.0000833333333333333-0.000161251208806378i</v>
      </c>
      <c r="W3579" t="e">
        <f t="shared" si="1876"/>
        <v>#DIV/0!</v>
      </c>
      <c r="X3579" t="e">
        <f t="shared" si="1877"/>
        <v>#DIV/0!</v>
      </c>
      <c r="Y3579" t="str">
        <f t="shared" si="1878"/>
        <v>0.00096+7.02837108461109i</v>
      </c>
      <c r="Z3579" t="e">
        <f t="shared" si="1879"/>
        <v>#DIV/0!</v>
      </c>
      <c r="AA3579" t="e">
        <f t="shared" si="1880"/>
        <v>#DIV/0!</v>
      </c>
      <c r="AB3579" t="str">
        <f t="shared" si="1881"/>
        <v>0.105940441394831+0.0452199562744523i</v>
      </c>
      <c r="AC3579" t="str">
        <f t="shared" si="1882"/>
        <v>1.04460659498785-0.074284997831557i</v>
      </c>
      <c r="AD3579" t="str">
        <f t="shared" si="1883"/>
        <v>0.0978433894429531+0.0502469087395191i</v>
      </c>
      <c r="AE3579" t="e">
        <f t="shared" si="1884"/>
        <v>#DIV/0!</v>
      </c>
      <c r="AF3579" t="str">
        <f t="shared" si="1885"/>
        <v>-19.1424104092577-2.12069561067355i</v>
      </c>
      <c r="AG3579" t="e">
        <f t="shared" si="1886"/>
        <v>#DIV/0!</v>
      </c>
      <c r="AH3579" t="e">
        <f t="shared" si="1887"/>
        <v>#DIV/0!</v>
      </c>
      <c r="AI3579" t="e">
        <f t="shared" si="1888"/>
        <v>#DIV/0!</v>
      </c>
      <c r="AJ3579" t="e">
        <f t="shared" si="1889"/>
        <v>#DIV/0!</v>
      </c>
      <c r="AK3579"/>
      <c r="AL3579"/>
      <c r="AM3579"/>
      <c r="AN3579"/>
    </row>
    <row r="3580" spans="1:40" x14ac:dyDescent="0.3">
      <c r="A3580"/>
      <c r="B3580">
        <f t="shared" si="1890"/>
        <v>1646000</v>
      </c>
      <c r="C3580" s="186" t="str">
        <f t="shared" si="1858"/>
        <v>-0.000181975501423597+0.00189069536392806i</v>
      </c>
      <c r="D3580" s="158" t="str">
        <f t="shared" si="1859"/>
        <v>-7.57124794811161-0.713942429386867i</v>
      </c>
      <c r="E3580" t="str">
        <f t="shared" si="1860"/>
        <v>34.9703637330974-965.653035688324i</v>
      </c>
      <c r="F3580" t="str">
        <f t="shared" si="1861"/>
        <v>0.987372104687047+0.0950136209361281i</v>
      </c>
      <c r="G3580" t="str">
        <f t="shared" si="1856"/>
        <v>0.987372104687047+0.0950136209361281i</v>
      </c>
      <c r="H3580" t="str">
        <f t="shared" si="1862"/>
        <v>11.5714964624003+1.40550908920212i</v>
      </c>
      <c r="I3580" t="str">
        <f t="shared" si="1863"/>
        <v>6463.826884761i</v>
      </c>
      <c r="J3580" t="str">
        <f t="shared" si="1857"/>
        <v>-10347.3324444887+1378.33610278342i</v>
      </c>
      <c r="K3580" t="str">
        <f t="shared" si="1864"/>
        <v>0.0817616145480806-0.613794128455815i</v>
      </c>
      <c r="L3580" t="str">
        <f t="shared" si="1865"/>
        <v>0.0211044341706455-0.130926052922536i</v>
      </c>
      <c r="M3580" t="str">
        <f t="shared" si="1866"/>
        <v>0.102866048718726-0.744720181378351i</v>
      </c>
      <c r="N3580" t="str">
        <f t="shared" si="1867"/>
        <v>-21.0418265385675i</v>
      </c>
      <c r="O3580" t="str">
        <f t="shared" si="1868"/>
        <v>-0.582234421713776-0.813020958014998i</v>
      </c>
      <c r="P3580" t="str">
        <f t="shared" si="1869"/>
        <v>1.58223442171378+0.813020958014998i</v>
      </c>
      <c r="Q3580" t="str">
        <f t="shared" si="1870"/>
        <v>-1.58223442171378+20.2288055805525i</v>
      </c>
      <c r="R3580" t="str">
        <f t="shared" si="1871"/>
        <v>0.0338661763664359-0.0808658052092419i</v>
      </c>
      <c r="S3580" t="str">
        <f t="shared" si="1872"/>
        <v>2.30911676692099i</v>
      </c>
      <c r="T3580" t="str">
        <f t="shared" si="1873"/>
        <v>0.186728586679227+0.0782009556792405i</v>
      </c>
      <c r="U3580" t="e">
        <f t="shared" si="1874"/>
        <v>#DIV/0!</v>
      </c>
      <c r="V3580" t="str">
        <f t="shared" si="1875"/>
        <v>0.0000833333333333333-0.000161153243308926i</v>
      </c>
      <c r="W3580" t="e">
        <f t="shared" si="1876"/>
        <v>#DIV/0!</v>
      </c>
      <c r="X3580" t="e">
        <f t="shared" si="1877"/>
        <v>#DIV/0!</v>
      </c>
      <c r="Y3580" t="str">
        <f t="shared" si="1878"/>
        <v>0.00096+7.03264365061997i</v>
      </c>
      <c r="Z3580" t="e">
        <f t="shared" si="1879"/>
        <v>#DIV/0!</v>
      </c>
      <c r="AA3580" t="e">
        <f t="shared" si="1880"/>
        <v>#DIV/0!</v>
      </c>
      <c r="AB3580" t="str">
        <f t="shared" si="1881"/>
        <v>0.106553885999795+0.0446242102760359i</v>
      </c>
      <c r="AC3580" t="str">
        <f t="shared" si="1882"/>
        <v>1.04419332719906-0.0747625131200461i</v>
      </c>
      <c r="AD3580" t="str">
        <f t="shared" si="1883"/>
        <v>0.0984795776533828+0.0497865573723332i</v>
      </c>
      <c r="AE3580" t="e">
        <f t="shared" si="1884"/>
        <v>#DIV/0!</v>
      </c>
      <c r="AF3580" t="str">
        <f t="shared" si="1885"/>
        <v>-19.1427444105119-2.11945151858899i</v>
      </c>
      <c r="AG3580" t="e">
        <f t="shared" si="1886"/>
        <v>#DIV/0!</v>
      </c>
      <c r="AH3580" t="e">
        <f t="shared" si="1887"/>
        <v>#DIV/0!</v>
      </c>
      <c r="AI3580" t="e">
        <f t="shared" si="1888"/>
        <v>#DIV/0!</v>
      </c>
      <c r="AJ3580" t="e">
        <f t="shared" si="1889"/>
        <v>#DIV/0!</v>
      </c>
      <c r="AK3580"/>
      <c r="AL3580"/>
      <c r="AM3580"/>
      <c r="AN3580"/>
    </row>
    <row r="3581" spans="1:40" x14ac:dyDescent="0.3">
      <c r="A3581"/>
      <c r="B3581">
        <f t="shared" si="1890"/>
        <v>1647000</v>
      </c>
      <c r="C3581" s="186" t="str">
        <f t="shared" si="1858"/>
        <v>-0.000181758420033911+0.0018895762330858i</v>
      </c>
      <c r="D3581" s="158" t="str">
        <f t="shared" si="1859"/>
        <v>-7.57136177446583-0.713524067909323i</v>
      </c>
      <c r="E3581" t="str">
        <f t="shared" si="1860"/>
        <v>34.9279666301421-965.06825985102i</v>
      </c>
      <c r="F3581" t="str">
        <f t="shared" si="1861"/>
        <v>0.987387168684204+0.0949579329169105i</v>
      </c>
      <c r="G3581" t="str">
        <f t="shared" si="1856"/>
        <v>0.987387168684204+0.0949579329169105i</v>
      </c>
      <c r="H3581" t="str">
        <f t="shared" si="1862"/>
        <v>11.5717160431329+1.40468479057443i</v>
      </c>
      <c r="I3581" t="str">
        <f t="shared" si="1863"/>
        <v>6467.75387557799i</v>
      </c>
      <c r="J3581" t="str">
        <f t="shared" si="1857"/>
        <v>-10359.910179511+1379.17348802205i</v>
      </c>
      <c r="K3581" t="str">
        <f t="shared" si="1864"/>
        <v>0.0816640687797374-0.61343436833667i</v>
      </c>
      <c r="L3581" t="str">
        <f t="shared" si="1865"/>
        <v>0.021079462288247-0.130850582127775i</v>
      </c>
      <c r="M3581" t="str">
        <f t="shared" si="1866"/>
        <v>0.102743531067984-0.744284950464445i</v>
      </c>
      <c r="N3581" t="str">
        <f t="shared" si="1867"/>
        <v>-21.0546101512884i</v>
      </c>
      <c r="O3581" t="str">
        <f t="shared" si="1868"/>
        <v>-0.592579909749676-0.805511670034063i</v>
      </c>
      <c r="P3581" t="str">
        <f t="shared" si="1869"/>
        <v>1.59257990974968+0.805511670034063i</v>
      </c>
      <c r="Q3581" t="str">
        <f t="shared" si="1870"/>
        <v>-1.59257990974968+20.2490984812543i</v>
      </c>
      <c r="R3581" t="str">
        <f t="shared" si="1871"/>
        <v>0.0333878649672094-0.0812753592091745i</v>
      </c>
      <c r="S3581" t="str">
        <f t="shared" si="1872"/>
        <v>2.3105196325145i</v>
      </c>
      <c r="T3581" t="str">
        <f t="shared" si="1873"/>
        <v>0.187788313092466+0.0771433174944804i</v>
      </c>
      <c r="U3581" t="e">
        <f t="shared" si="1874"/>
        <v>#DIV/0!</v>
      </c>
      <c r="V3581" t="str">
        <f t="shared" si="1875"/>
        <v>0.0000833333333333333-0.000161055396773826i</v>
      </c>
      <c r="W3581" t="e">
        <f t="shared" si="1876"/>
        <v>#DIV/0!</v>
      </c>
      <c r="X3581" t="e">
        <f t="shared" si="1877"/>
        <v>#DIV/0!</v>
      </c>
      <c r="Y3581" t="str">
        <f t="shared" si="1878"/>
        <v>0.00096+7.03691621662885i</v>
      </c>
      <c r="Z3581" t="e">
        <f t="shared" si="1879"/>
        <v>#DIV/0!</v>
      </c>
      <c r="AA3581" t="e">
        <f t="shared" si="1880"/>
        <v>#DIV/0!</v>
      </c>
      <c r="AB3581" t="str">
        <f t="shared" si="1881"/>
        <v>0.107158603089103+0.0440206848031979i</v>
      </c>
      <c r="AC3581" t="str">
        <f t="shared" si="1882"/>
        <v>1.04377378647385-0.0752336949953008i</v>
      </c>
      <c r="AD3581" t="str">
        <f t="shared" si="1883"/>
        <v>0.0991097988461666+0.0493182352802129i</v>
      </c>
      <c r="AE3581" t="e">
        <f t="shared" si="1884"/>
        <v>#DIV/0!</v>
      </c>
      <c r="AF3581" t="str">
        <f t="shared" si="1885"/>
        <v>-19.1430778175987-2.11820885848375i</v>
      </c>
      <c r="AG3581" t="e">
        <f t="shared" si="1886"/>
        <v>#DIV/0!</v>
      </c>
      <c r="AH3581" t="e">
        <f t="shared" si="1887"/>
        <v>#DIV/0!</v>
      </c>
      <c r="AI3581" t="e">
        <f t="shared" si="1888"/>
        <v>#DIV/0!</v>
      </c>
      <c r="AJ3581" t="e">
        <f t="shared" si="1889"/>
        <v>#DIV/0!</v>
      </c>
      <c r="AK3581"/>
      <c r="AL3581"/>
      <c r="AM3581"/>
      <c r="AN3581"/>
    </row>
    <row r="3582" spans="1:40" x14ac:dyDescent="0.3">
      <c r="A3582"/>
      <c r="B3582">
        <f t="shared" si="1890"/>
        <v>1648000</v>
      </c>
      <c r="C3582" s="186" t="str">
        <f t="shared" si="1858"/>
        <v>-0.000181541724573476+0.00188845840918479i</v>
      </c>
      <c r="D3582" s="158" t="str">
        <f t="shared" si="1859"/>
        <v>-7.57147539845873-0.713106187289571i</v>
      </c>
      <c r="E3582" t="str">
        <f t="shared" si="1860"/>
        <v>34.8856465485066-964.484190907253i</v>
      </c>
      <c r="F3582" t="str">
        <f t="shared" si="1861"/>
        <v>0.987402205900478+0.0949023089252158i</v>
      </c>
      <c r="G3582" t="str">
        <f t="shared" si="1856"/>
        <v>0.987402205900478+0.0949023089252158i</v>
      </c>
      <c r="H3582" t="str">
        <f t="shared" si="1862"/>
        <v>11.5719352334594+1.40386144064692i</v>
      </c>
      <c r="I3582" t="str">
        <f t="shared" si="1863"/>
        <v>6471.68086639497i</v>
      </c>
      <c r="J3582" t="str">
        <f t="shared" si="1857"/>
        <v>-10372.4955536071+1380.01087326067i</v>
      </c>
      <c r="K3582" t="str">
        <f t="shared" si="1864"/>
        <v>0.0815666964555185-0.613075021871567i</v>
      </c>
      <c r="L3582" t="str">
        <f t="shared" si="1865"/>
        <v>0.0210545343192057-0.130775195853824i</v>
      </c>
      <c r="M3582" t="str">
        <f t="shared" si="1866"/>
        <v>0.102621230774724-0.743850217725391i</v>
      </c>
      <c r="N3582" t="str">
        <f t="shared" si="1867"/>
        <v>-21.0673937640093i</v>
      </c>
      <c r="O3582" t="str">
        <f t="shared" si="1868"/>
        <v>-0.602828559248596-0.797870746521178i</v>
      </c>
      <c r="P3582" t="str">
        <f t="shared" si="1869"/>
        <v>1.6028285592486+0.797870746521178i</v>
      </c>
      <c r="Q3582" t="str">
        <f t="shared" si="1870"/>
        <v>-1.6028285592486+20.2695230174881i</v>
      </c>
      <c r="R3582" t="str">
        <f t="shared" si="1871"/>
        <v>0.0329043436976576-0.0816777276713492i</v>
      </c>
      <c r="S3582" t="str">
        <f t="shared" si="1872"/>
        <v>2.31192249810802i</v>
      </c>
      <c r="T3582" t="str">
        <f t="shared" si="1873"/>
        <v>0.188832576197732+0.0760722924800935i</v>
      </c>
      <c r="U3582" t="e">
        <f t="shared" si="1874"/>
        <v>#DIV/0!</v>
      </c>
      <c r="V3582" t="str">
        <f t="shared" si="1875"/>
        <v>0.0000833333333333333-0.000160957668984522i</v>
      </c>
      <c r="W3582" t="e">
        <f t="shared" si="1876"/>
        <v>#DIV/0!</v>
      </c>
      <c r="X3582" t="e">
        <f t="shared" si="1877"/>
        <v>#DIV/0!</v>
      </c>
      <c r="Y3582" t="str">
        <f t="shared" si="1878"/>
        <v>0.00096+7.04118878263773i</v>
      </c>
      <c r="Z3582" t="e">
        <f t="shared" si="1879"/>
        <v>#DIV/0!</v>
      </c>
      <c r="AA3582" t="e">
        <f t="shared" si="1880"/>
        <v>#DIV/0!</v>
      </c>
      <c r="AB3582" t="str">
        <f t="shared" si="1881"/>
        <v>0.107754496272097+0.0434095203354779i</v>
      </c>
      <c r="AC3582" t="str">
        <f t="shared" si="1882"/>
        <v>1.04334808018185-0.075698467108722i</v>
      </c>
      <c r="AD3582" t="str">
        <f t="shared" si="1883"/>
        <v>0.0997339547577269+0.0488420200288733i</v>
      </c>
      <c r="AE3582" t="e">
        <f t="shared" si="1884"/>
        <v>#DIV/0!</v>
      </c>
      <c r="AF3582" t="str">
        <f t="shared" si="1885"/>
        <v>-19.1434106319181-2.11696762793649i</v>
      </c>
      <c r="AG3582" t="e">
        <f t="shared" si="1886"/>
        <v>#DIV/0!</v>
      </c>
      <c r="AH3582" t="e">
        <f t="shared" si="1887"/>
        <v>#DIV/0!</v>
      </c>
      <c r="AI3582" t="e">
        <f t="shared" si="1888"/>
        <v>#DIV/0!</v>
      </c>
      <c r="AJ3582" t="e">
        <f t="shared" si="1889"/>
        <v>#DIV/0!</v>
      </c>
      <c r="AK3582"/>
      <c r="AL3582"/>
      <c r="AM3582"/>
      <c r="AN3582"/>
    </row>
    <row r="3583" spans="1:40" x14ac:dyDescent="0.3">
      <c r="A3583"/>
      <c r="B3583">
        <f t="shared" si="1890"/>
        <v>1649000</v>
      </c>
      <c r="C3583" s="186" t="str">
        <f t="shared" si="1858"/>
        <v>-0.000181325414133478+0.00188734188996792i</v>
      </c>
      <c r="D3583" s="158" t="str">
        <f t="shared" si="1859"/>
        <v>-7.57158882056696-0.712688786716027i</v>
      </c>
      <c r="E3583" t="str">
        <f t="shared" si="1860"/>
        <v>34.8434033018221-963.900827577712i</v>
      </c>
      <c r="F3583" t="str">
        <f t="shared" si="1861"/>
        <v>0.987417216398948+0.0948467488529279i</v>
      </c>
      <c r="G3583" t="str">
        <f t="shared" si="1856"/>
        <v>0.987417216398948+0.0948467488529279i</v>
      </c>
      <c r="H3583" t="str">
        <f t="shared" si="1862"/>
        <v>11.5721540342994+1.40303903781525i</v>
      </c>
      <c r="I3583" t="str">
        <f t="shared" si="1863"/>
        <v>6475.60785721196i</v>
      </c>
      <c r="J3583" t="str">
        <f t="shared" si="1857"/>
        <v>-10385.088566777+1380.8482584993i</v>
      </c>
      <c r="K3583" t="str">
        <f t="shared" si="1864"/>
        <v>0.0814694971669082-0.61271608836197i</v>
      </c>
      <c r="L3583" t="str">
        <f t="shared" si="1865"/>
        <v>0.02102965016153-0.130699893963328i</v>
      </c>
      <c r="M3583" t="str">
        <f t="shared" si="1866"/>
        <v>0.102499147328438-0.743415982325298i</v>
      </c>
      <c r="N3583" t="str">
        <f t="shared" si="1867"/>
        <v>-21.0801773767301i</v>
      </c>
      <c r="O3583" t="str">
        <f t="shared" si="1868"/>
        <v>-0.612978695391238-0.790099436144879i</v>
      </c>
      <c r="P3583" t="str">
        <f t="shared" si="1869"/>
        <v>1.61297869539124+0.790099436144879i</v>
      </c>
      <c r="Q3583" t="str">
        <f t="shared" si="1870"/>
        <v>-1.61297869539124+20.2900779405852i</v>
      </c>
      <c r="R3583" t="str">
        <f t="shared" si="1871"/>
        <v>0.0324157292718989-0.0820728526020809i</v>
      </c>
      <c r="S3583" t="str">
        <f t="shared" si="1872"/>
        <v>2.31332536370153i</v>
      </c>
      <c r="T3583" t="str">
        <f t="shared" si="1873"/>
        <v>0.189861211595731+0.0749881287075659i</v>
      </c>
      <c r="U3583" t="e">
        <f t="shared" si="1874"/>
        <v>#DIV/0!</v>
      </c>
      <c r="V3583" t="str">
        <f t="shared" si="1875"/>
        <v>0.0000833333333333333-0.00016086005972498i</v>
      </c>
      <c r="W3583" t="e">
        <f t="shared" si="1876"/>
        <v>#DIV/0!</v>
      </c>
      <c r="X3583" t="e">
        <f t="shared" si="1877"/>
        <v>#DIV/0!</v>
      </c>
      <c r="Y3583" t="str">
        <f t="shared" si="1878"/>
        <v>0.00096+7.04546134864661i</v>
      </c>
      <c r="Z3583" t="e">
        <f t="shared" si="1879"/>
        <v>#DIV/0!</v>
      </c>
      <c r="AA3583" t="e">
        <f t="shared" si="1880"/>
        <v>#DIV/0!</v>
      </c>
      <c r="AB3583" t="str">
        <f t="shared" si="1881"/>
        <v>0.10834147173677+0.0427908584311736i</v>
      </c>
      <c r="AC3583" t="str">
        <f t="shared" si="1882"/>
        <v>1.04291631652848-0.0761567551351122i</v>
      </c>
      <c r="AD3583" t="str">
        <f t="shared" si="1883"/>
        <v>0.100351948136236+0.0483579903520851i</v>
      </c>
      <c r="AE3583" t="e">
        <f t="shared" si="1884"/>
        <v>#DIV/0!</v>
      </c>
      <c r="AF3583" t="str">
        <f t="shared" si="1885"/>
        <v>-19.1437428548664-2.11572782453128i</v>
      </c>
      <c r="AG3583" t="e">
        <f t="shared" si="1886"/>
        <v>#DIV/0!</v>
      </c>
      <c r="AH3583" t="e">
        <f t="shared" si="1887"/>
        <v>#DIV/0!</v>
      </c>
      <c r="AI3583" t="e">
        <f t="shared" si="1888"/>
        <v>#DIV/0!</v>
      </c>
      <c r="AJ3583" t="e">
        <f t="shared" si="1889"/>
        <v>#DIV/0!</v>
      </c>
      <c r="AK3583"/>
      <c r="AL3583"/>
      <c r="AM3583"/>
      <c r="AN3583"/>
    </row>
    <row r="3584" spans="1:40" x14ac:dyDescent="0.3">
      <c r="A3584"/>
      <c r="B3584">
        <f t="shared" si="1890"/>
        <v>1650000</v>
      </c>
      <c r="C3584" s="186" t="str">
        <f t="shared" si="1858"/>
        <v>-0.000181109487807761+0.00188622667318316i</v>
      </c>
      <c r="D3584" s="158" t="str">
        <f t="shared" si="1859"/>
        <v>-7.57170204126558-0.712271865378862i</v>
      </c>
      <c r="E3584" t="str">
        <f t="shared" si="1860"/>
        <v>34.8012367042837-963.318168586177i</v>
      </c>
      <c r="F3584" t="str">
        <f t="shared" si="1861"/>
        <v>0.987432200242484+0.0947912525921652i</v>
      </c>
      <c r="G3584" t="str">
        <f t="shared" si="1856"/>
        <v>0.987432200242484+0.0947912525921652i</v>
      </c>
      <c r="H3584" t="str">
        <f t="shared" si="1862"/>
        <v>11.5723724465696+1.40221758047856i</v>
      </c>
      <c r="I3584" t="str">
        <f t="shared" si="1863"/>
        <v>6479.53484802895i</v>
      </c>
      <c r="J3584" t="str">
        <f t="shared" si="1857"/>
        <v>-10397.6892190208+1381.68564373794i</v>
      </c>
      <c r="K3584" t="str">
        <f t="shared" si="1864"/>
        <v>0.0813724705065828-0.612357567110872i</v>
      </c>
      <c r="L3584" t="str">
        <f t="shared" si="1865"/>
        <v>0.0210048097135213-0.130624676319216i</v>
      </c>
      <c r="M3584" t="str">
        <f t="shared" si="1866"/>
        <v>0.102377280220104-0.742982243430088i</v>
      </c>
      <c r="N3584" t="str">
        <f t="shared" si="1867"/>
        <v>-21.092960989451i</v>
      </c>
      <c r="O3584" t="str">
        <f t="shared" si="1868"/>
        <v>-0.623028659457447-0.782199008881152i</v>
      </c>
      <c r="P3584" t="str">
        <f t="shared" si="1869"/>
        <v>1.62302865945745+0.782199008881152i</v>
      </c>
      <c r="Q3584" t="str">
        <f t="shared" si="1870"/>
        <v>-1.62302865945745+20.3107619805699i</v>
      </c>
      <c r="R3584" t="str">
        <f t="shared" si="1871"/>
        <v>0.0319221388965044-0.0824606781055224i</v>
      </c>
      <c r="S3584" t="str">
        <f t="shared" si="1872"/>
        <v>2.31472822929503i</v>
      </c>
      <c r="T3584" t="str">
        <f t="shared" si="1873"/>
        <v>0.190874059417663+0.0738910760432156i</v>
      </c>
      <c r="U3584" t="e">
        <f t="shared" si="1874"/>
        <v>#DIV/0!</v>
      </c>
      <c r="V3584" t="str">
        <f t="shared" si="1875"/>
        <v>0.0000833333333333333-0.000160762568779692i</v>
      </c>
      <c r="W3584" t="e">
        <f t="shared" si="1876"/>
        <v>#DIV/0!</v>
      </c>
      <c r="X3584" t="e">
        <f t="shared" si="1877"/>
        <v>#DIV/0!</v>
      </c>
      <c r="Y3584" t="str">
        <f t="shared" si="1878"/>
        <v>0.00096+7.0497339146555i</v>
      </c>
      <c r="Z3584" t="e">
        <f t="shared" si="1879"/>
        <v>#DIV/0!</v>
      </c>
      <c r="AA3584" t="e">
        <f t="shared" si="1880"/>
        <v>#DIV/0!</v>
      </c>
      <c r="AB3584" t="str">
        <f t="shared" si="1881"/>
        <v>0.108919438256373+0.0421648416727768i</v>
      </c>
      <c r="AC3584" t="str">
        <f t="shared" si="1882"/>
        <v>1.0424786045117-0.0766084867774948i</v>
      </c>
      <c r="AD3584" t="str">
        <f t="shared" si="1883"/>
        <v>0.100963682754387+0.0478662261384698i</v>
      </c>
      <c r="AE3584" t="e">
        <f t="shared" si="1884"/>
        <v>#DIV/0!</v>
      </c>
      <c r="AF3584" t="str">
        <f t="shared" si="1885"/>
        <v>-19.1440744878352-2.11448944585742i</v>
      </c>
      <c r="AG3584" t="e">
        <f t="shared" si="1886"/>
        <v>#DIV/0!</v>
      </c>
      <c r="AH3584" t="e">
        <f t="shared" si="1887"/>
        <v>#DIV/0!</v>
      </c>
      <c r="AI3584" t="e">
        <f t="shared" si="1888"/>
        <v>#DIV/0!</v>
      </c>
      <c r="AJ3584" t="e">
        <f t="shared" si="1889"/>
        <v>#DIV/0!</v>
      </c>
      <c r="AK3584"/>
      <c r="AL3584"/>
      <c r="AM3584"/>
      <c r="AN3584"/>
    </row>
    <row r="3585" spans="1:40" x14ac:dyDescent="0.3">
      <c r="A3585"/>
      <c r="B3585">
        <f t="shared" si="1890"/>
        <v>1651000</v>
      </c>
      <c r="C3585" s="186" t="str">
        <f t="shared" si="1858"/>
        <v>-0.000180893944692818+0.0018851127565836i</v>
      </c>
      <c r="D3585" s="158" t="str">
        <f t="shared" si="1859"/>
        <v>-7.57181506102844-0.711855422470066i</v>
      </c>
      <c r="E3585" t="str">
        <f t="shared" si="1860"/>
        <v>34.7591465706473-962.736212659502i</v>
      </c>
      <c r="F3585" t="str">
        <f t="shared" si="1861"/>
        <v>0.987447157493799+0.0947358200352878i</v>
      </c>
      <c r="G3585" t="str">
        <f t="shared" si="1856"/>
        <v>0.987447157493799+0.0947358200352878i</v>
      </c>
      <c r="H3585" t="str">
        <f t="shared" si="1862"/>
        <v>11.5725904711841+1.40139706703959i</v>
      </c>
      <c r="I3585" t="str">
        <f t="shared" si="1863"/>
        <v>6483.46183884594i</v>
      </c>
      <c r="J3585" t="str">
        <f t="shared" si="1857"/>
        <v>-10410.2975103383+1382.52302897657i</v>
      </c>
      <c r="K3585" t="str">
        <f t="shared" si="1864"/>
        <v>0.0812756160684124-0.611999457422813i</v>
      </c>
      <c r="L3585" t="str">
        <f t="shared" si="1865"/>
        <v>0.0209800128737735-0.1305495427847i</v>
      </c>
      <c r="M3585" t="str">
        <f t="shared" si="1866"/>
        <v>0.102255628942186-0.742549000207513i</v>
      </c>
      <c r="N3585" t="str">
        <f t="shared" si="1867"/>
        <v>-21.1057446021719i</v>
      </c>
      <c r="O3585" t="str">
        <f t="shared" si="1868"/>
        <v>-0.6329768090968-0.774170755806259i</v>
      </c>
      <c r="P3585" t="str">
        <f t="shared" si="1869"/>
        <v>1.6329768090968+0.774170755806259i</v>
      </c>
      <c r="Q3585" t="str">
        <f t="shared" si="1870"/>
        <v>-1.6329768090968+20.3315738463656i</v>
      </c>
      <c r="R3585" t="str">
        <f t="shared" si="1871"/>
        <v>0.0314236902279408-0.0828411503812995i</v>
      </c>
      <c r="S3585" t="str">
        <f t="shared" si="1872"/>
        <v>2.31613109488854i</v>
      </c>
      <c r="T3585" t="str">
        <f t="shared" si="1873"/>
        <v>0.191870964334465+0.0727813860530789i</v>
      </c>
      <c r="U3585" t="e">
        <f t="shared" si="1874"/>
        <v>#DIV/0!</v>
      </c>
      <c r="V3585" t="str">
        <f t="shared" si="1875"/>
        <v>0.0000833333333333333-0.000160665195933672i</v>
      </c>
      <c r="W3585" t="e">
        <f t="shared" si="1876"/>
        <v>#DIV/0!</v>
      </c>
      <c r="X3585" t="e">
        <f t="shared" si="1877"/>
        <v>#DIV/0!</v>
      </c>
      <c r="Y3585" t="str">
        <f t="shared" si="1878"/>
        <v>0.00096+7.05400648066438i</v>
      </c>
      <c r="Z3585" t="e">
        <f t="shared" si="1879"/>
        <v>#DIV/0!</v>
      </c>
      <c r="AA3585" t="e">
        <f t="shared" si="1880"/>
        <v>#DIV/0!</v>
      </c>
      <c r="AB3585" t="str">
        <f t="shared" si="1881"/>
        <v>0.109488307194689+0.041531613612698i</v>
      </c>
      <c r="AC3585" t="str">
        <f t="shared" si="1882"/>
        <v>1.04203505387912-0.0770535917708791i</v>
      </c>
      <c r="AD3585" t="str">
        <f t="shared" si="1883"/>
        <v>0.101569063421949+0.0473668084182215i</v>
      </c>
      <c r="AE3585" t="e">
        <f t="shared" si="1884"/>
        <v>#DIV/0!</v>
      </c>
      <c r="AF3585" t="str">
        <f t="shared" si="1885"/>
        <v>-19.1444055322125-2.11325248950966i</v>
      </c>
      <c r="AG3585" t="e">
        <f t="shared" si="1886"/>
        <v>#DIV/0!</v>
      </c>
      <c r="AH3585" t="e">
        <f t="shared" si="1887"/>
        <v>#DIV/0!</v>
      </c>
      <c r="AI3585" t="e">
        <f t="shared" si="1888"/>
        <v>#DIV/0!</v>
      </c>
      <c r="AJ3585" t="e">
        <f t="shared" si="1889"/>
        <v>#DIV/0!</v>
      </c>
      <c r="AK3585"/>
      <c r="AL3585"/>
      <c r="AM3585"/>
      <c r="AN3585"/>
    </row>
    <row r="3586" spans="1:40" x14ac:dyDescent="0.3">
      <c r="A3586"/>
      <c r="B3586">
        <f t="shared" si="1890"/>
        <v>1652000</v>
      </c>
      <c r="C3586" s="186" t="str">
        <f t="shared" si="1858"/>
        <v>-0.000180678783887777+0.00188400013792742i</v>
      </c>
      <c r="D3586" s="158" t="str">
        <f t="shared" si="1859"/>
        <v>-7.57192788032779-0.711439457183341i</v>
      </c>
      <c r="E3586" t="str">
        <f t="shared" si="1860"/>
        <v>34.7171327162272-962.154958527591i</v>
      </c>
      <c r="F3586" t="str">
        <f t="shared" si="1861"/>
        <v>0.987462088215388+0.0946804510748849i</v>
      </c>
      <c r="G3586" t="str">
        <f t="shared" si="1856"/>
        <v>0.987462088215388+0.0946804510748849i</v>
      </c>
      <c r="H3586" t="str">
        <f t="shared" si="1862"/>
        <v>11.5728081090543+1.40057749590448i</v>
      </c>
      <c r="I3586" t="str">
        <f t="shared" si="1863"/>
        <v>6487.38882966292i</v>
      </c>
      <c r="J3586" t="str">
        <f t="shared" si="1857"/>
        <v>-10422.9134407296+1383.36041421519i</v>
      </c>
      <c r="K3586" t="str">
        <f t="shared" si="1864"/>
        <v>0.0811789334474502-0.611641758603845i</v>
      </c>
      <c r="L3586" t="str">
        <f t="shared" si="1865"/>
        <v>0.0209552595411717-0.130474493223281i</v>
      </c>
      <c r="M3586" t="str">
        <f t="shared" si="1866"/>
        <v>0.102134192988622-0.742116251827126i</v>
      </c>
      <c r="N3586" t="str">
        <f t="shared" si="1867"/>
        <v>-21.1185282148928i</v>
      </c>
      <c r="O3586" t="str">
        <f t="shared" si="1868"/>
        <v>-0.642821518597322-0.766015988885501i</v>
      </c>
      <c r="P3586" t="str">
        <f t="shared" si="1869"/>
        <v>1.64282151859732+0.766015988885501i</v>
      </c>
      <c r="Q3586" t="str">
        <f t="shared" si="1870"/>
        <v>-1.64282151859732+20.3525122260073i</v>
      </c>
      <c r="R3586" t="str">
        <f t="shared" si="1871"/>
        <v>0.0309205013303317-0.0832142177212123i</v>
      </c>
      <c r="S3586" t="str">
        <f t="shared" si="1872"/>
        <v>2.31753396048206i</v>
      </c>
      <c r="T3586" t="str">
        <f t="shared" si="1873"/>
        <v>0.192851775563858+0.0716593119081744i</v>
      </c>
      <c r="U3586" t="e">
        <f t="shared" si="1874"/>
        <v>#DIV/0!</v>
      </c>
      <c r="V3586" t="str">
        <f t="shared" si="1875"/>
        <v>0.0000833333333333333-0.000160567940972453i</v>
      </c>
      <c r="W3586" t="e">
        <f t="shared" si="1876"/>
        <v>#DIV/0!</v>
      </c>
      <c r="X3586" t="e">
        <f t="shared" si="1877"/>
        <v>#DIV/0!</v>
      </c>
      <c r="Y3586" t="str">
        <f t="shared" si="1878"/>
        <v>0.00096+7.05827904667326i</v>
      </c>
      <c r="Z3586" t="e">
        <f t="shared" si="1879"/>
        <v>#DIV/0!</v>
      </c>
      <c r="AA3586" t="e">
        <f t="shared" si="1880"/>
        <v>#DIV/0!</v>
      </c>
      <c r="AB3586" t="str">
        <f t="shared" si="1881"/>
        <v>0.110047992510059+0.0408913187192072i</v>
      </c>
      <c r="AC3586" t="str">
        <f t="shared" si="1882"/>
        <v>1.0415857750852-0.0774920018850379i</v>
      </c>
      <c r="AD3586" t="str">
        <f t="shared" si="1883"/>
        <v>0.102167995998194+0.0468598193496809i</v>
      </c>
      <c r="AE3586" t="e">
        <f t="shared" si="1884"/>
        <v>#DIV/0!</v>
      </c>
      <c r="AF3586" t="str">
        <f t="shared" si="1885"/>
        <v>-19.1447359893821-2.11201695308782i</v>
      </c>
      <c r="AG3586" t="e">
        <f t="shared" si="1886"/>
        <v>#DIV/0!</v>
      </c>
      <c r="AH3586" t="e">
        <f t="shared" si="1887"/>
        <v>#DIV/0!</v>
      </c>
      <c r="AI3586" t="e">
        <f t="shared" si="1888"/>
        <v>#DIV/0!</v>
      </c>
      <c r="AJ3586" t="e">
        <f t="shared" si="1889"/>
        <v>#DIV/0!</v>
      </c>
      <c r="AK3586"/>
      <c r="AL3586"/>
      <c r="AM3586"/>
      <c r="AN3586"/>
    </row>
    <row r="3587" spans="1:40" x14ac:dyDescent="0.3">
      <c r="A3587"/>
      <c r="B3587">
        <f t="shared" si="1890"/>
        <v>1653000</v>
      </c>
      <c r="C3587" s="186" t="str">
        <f t="shared" si="1858"/>
        <v>-0.0001804640044944+0.00188288881497788i</v>
      </c>
      <c r="D3587" s="158" t="str">
        <f t="shared" si="1859"/>
        <v>-7.57204049963465-0.711023968714206i</v>
      </c>
      <c r="E3587" t="str">
        <f t="shared" si="1860"/>
        <v>34.6751949568957-961.574404923414i</v>
      </c>
      <c r="F3587" t="str">
        <f t="shared" si="1861"/>
        <v>0.987476992469591+0.0946251456037873i</v>
      </c>
      <c r="G3587" t="str">
        <f t="shared" si="1856"/>
        <v>0.987476992469591+0.0946251456037873i</v>
      </c>
      <c r="H3587" t="str">
        <f t="shared" si="1862"/>
        <v>11.5730253610889+1.39975886548297i</v>
      </c>
      <c r="I3587" t="str">
        <f t="shared" si="1863"/>
        <v>6491.31582047991i</v>
      </c>
      <c r="J3587" t="str">
        <f t="shared" si="1857"/>
        <v>-10435.5370101948+1384.19779945382i</v>
      </c>
      <c r="K3587" t="str">
        <f t="shared" si="1864"/>
        <v>0.0810824222399332-0.611284469961545i</v>
      </c>
      <c r="L3587" t="str">
        <f t="shared" si="1865"/>
        <v>0.020930549614891-0.130399527498739i</v>
      </c>
      <c r="M3587" t="str">
        <f t="shared" si="1866"/>
        <v>0.102012971854824-0.741683997460284i</v>
      </c>
      <c r="N3587" t="str">
        <f t="shared" si="1867"/>
        <v>-21.1313118276137i</v>
      </c>
      <c r="O3587" t="str">
        <f t="shared" si="1868"/>
        <v>-0.652561179151068-0.757736040758896i</v>
      </c>
      <c r="P3587" t="str">
        <f t="shared" si="1869"/>
        <v>1.65256117915107+0.757736040758896i</v>
      </c>
      <c r="Q3587" t="str">
        <f t="shared" si="1870"/>
        <v>-1.65256117915107+20.3735757868548i</v>
      </c>
      <c r="R3587" t="str">
        <f t="shared" si="1871"/>
        <v>0.0304126906336254-0.0835798305049821i</v>
      </c>
      <c r="S3587" t="str">
        <f t="shared" si="1872"/>
        <v>2.31893682607557i</v>
      </c>
      <c r="T3587" t="str">
        <f t="shared" si="1873"/>
        <v>0.193816346875157+0.0705251082903575i</v>
      </c>
      <c r="U3587" t="e">
        <f t="shared" si="1874"/>
        <v>#DIV/0!</v>
      </c>
      <c r="V3587" t="str">
        <f t="shared" si="1875"/>
        <v>0.0000833333333333333-0.000160470803682089i</v>
      </c>
      <c r="W3587" t="e">
        <f t="shared" si="1876"/>
        <v>#DIV/0!</v>
      </c>
      <c r="X3587" t="e">
        <f t="shared" si="1877"/>
        <v>#DIV/0!</v>
      </c>
      <c r="Y3587" t="str">
        <f t="shared" si="1878"/>
        <v>0.00096+7.06255161268214i</v>
      </c>
      <c r="Z3587" t="e">
        <f t="shared" si="1879"/>
        <v>#DIV/0!</v>
      </c>
      <c r="AA3587" t="e">
        <f t="shared" si="1880"/>
        <v>#DIV/0!</v>
      </c>
      <c r="AB3587" t="str">
        <f t="shared" si="1881"/>
        <v>0.110598410758119+0.0402441023227106i</v>
      </c>
      <c r="AC3587" t="str">
        <f t="shared" si="1882"/>
        <v>1.04113087924877-0.0779236509262669i</v>
      </c>
      <c r="AD3587" t="str">
        <f t="shared" si="1883"/>
        <v>0.102760387404137+0.0463453422058277i</v>
      </c>
      <c r="AE3587" t="e">
        <f t="shared" si="1884"/>
        <v>#DIV/0!</v>
      </c>
      <c r="AF3587" t="str">
        <f t="shared" si="1885"/>
        <v>-19.1450658607236-2.11078283419718i</v>
      </c>
      <c r="AG3587" t="e">
        <f t="shared" si="1886"/>
        <v>#DIV/0!</v>
      </c>
      <c r="AH3587" t="e">
        <f t="shared" si="1887"/>
        <v>#DIV/0!</v>
      </c>
      <c r="AI3587" t="e">
        <f t="shared" si="1888"/>
        <v>#DIV/0!</v>
      </c>
      <c r="AJ3587" t="e">
        <f t="shared" si="1889"/>
        <v>#DIV/0!</v>
      </c>
      <c r="AK3587"/>
      <c r="AL3587"/>
      <c r="AM3587"/>
      <c r="AN3587"/>
    </row>
    <row r="3588" spans="1:40" x14ac:dyDescent="0.3">
      <c r="A3588"/>
      <c r="B3588">
        <f t="shared" si="1890"/>
        <v>1654000</v>
      </c>
      <c r="C3588" s="186" t="str">
        <f t="shared" si="1858"/>
        <v>-0.000180249605617067+0.0018817787855033i</v>
      </c>
      <c r="D3588" s="158" t="str">
        <f t="shared" si="1859"/>
        <v>-7.57215291941869-0.710608956259935i</v>
      </c>
      <c r="E3588" t="str">
        <f t="shared" si="1860"/>
        <v>34.6333331090799-960.994550582982i</v>
      </c>
      <c r="F3588" t="str">
        <f t="shared" si="1861"/>
        <v>0.98749187031856+0.09456990351506i</v>
      </c>
      <c r="G3588" t="str">
        <f t="shared" si="1856"/>
        <v>0.98749187031856+0.09456990351506i</v>
      </c>
      <c r="H3588" t="str">
        <f t="shared" si="1862"/>
        <v>11.5732422281941+1.39894117418827i</v>
      </c>
      <c r="I3588" t="str">
        <f t="shared" si="1863"/>
        <v>6495.2428112969i</v>
      </c>
      <c r="J3588" t="str">
        <f t="shared" si="1857"/>
        <v>-10448.1682187337+1385.03518469245i</v>
      </c>
      <c r="K3588" t="str">
        <f t="shared" si="1864"/>
        <v>0.0809860820432789-0.610927590805021i</v>
      </c>
      <c r="L3588" t="str">
        <f t="shared" si="1865"/>
        <v>0.0209058829943958-0.130324645475141i</v>
      </c>
      <c r="M3588" t="str">
        <f t="shared" si="1866"/>
        <v>0.101891965037675-0.741252236280162i</v>
      </c>
      <c r="N3588" t="str">
        <f t="shared" si="1867"/>
        <v>-21.1440954403345i</v>
      </c>
      <c r="O3588" t="str">
        <f t="shared" si="1868"/>
        <v>-0.662194199116968-0.749332264523447i</v>
      </c>
      <c r="P3588" t="str">
        <f t="shared" si="1869"/>
        <v>1.66219419911697+0.749332264523447i</v>
      </c>
      <c r="Q3588" t="str">
        <f t="shared" si="1870"/>
        <v>-1.66219419911697+20.3947631758111i</v>
      </c>
      <c r="R3588" t="str">
        <f t="shared" si="1871"/>
        <v>0.0299003768921643-0.0839379411950663i</v>
      </c>
      <c r="S3588" t="str">
        <f t="shared" si="1872"/>
        <v>2.32033969166909i</v>
      </c>
      <c r="T3588" t="str">
        <f t="shared" si="1873"/>
        <v>0.194764536591898+0.0693790312987541i</v>
      </c>
      <c r="U3588" t="e">
        <f t="shared" si="1874"/>
        <v>#DIV/0!</v>
      </c>
      <c r="V3588" t="str">
        <f t="shared" si="1875"/>
        <v>0.0000833333333333333-0.000160373783849149i</v>
      </c>
      <c r="W3588" t="e">
        <f t="shared" si="1876"/>
        <v>#DIV/0!</v>
      </c>
      <c r="X3588" t="e">
        <f t="shared" si="1877"/>
        <v>#DIV/0!</v>
      </c>
      <c r="Y3588" t="str">
        <f t="shared" si="1878"/>
        <v>0.00096+7.06682417869102i</v>
      </c>
      <c r="Z3588" t="e">
        <f t="shared" si="1879"/>
        <v>#DIV/0!</v>
      </c>
      <c r="AA3588" t="e">
        <f t="shared" si="1880"/>
        <v>#DIV/0!</v>
      </c>
      <c r="AB3588" t="str">
        <f t="shared" si="1881"/>
        <v>0.111139481093308+0.0395901105623591i</v>
      </c>
      <c r="AC3588" t="str">
        <f t="shared" si="1882"/>
        <v>1.04067047811079-0.0783484747381738i</v>
      </c>
      <c r="AD3588" t="str">
        <f t="shared" si="1883"/>
        <v>0.103346145634609+0.0458234613606701i</v>
      </c>
      <c r="AE3588" t="e">
        <f t="shared" si="1884"/>
        <v>#DIV/0!</v>
      </c>
      <c r="AF3588" t="str">
        <f t="shared" si="1885"/>
        <v>-19.1453951476128-2.10955013044821i</v>
      </c>
      <c r="AG3588" t="e">
        <f t="shared" si="1886"/>
        <v>#DIV/0!</v>
      </c>
      <c r="AH3588" t="e">
        <f t="shared" si="1887"/>
        <v>#DIV/0!</v>
      </c>
      <c r="AI3588" t="e">
        <f t="shared" si="1888"/>
        <v>#DIV/0!</v>
      </c>
      <c r="AJ3588" t="e">
        <f t="shared" si="1889"/>
        <v>#DIV/0!</v>
      </c>
      <c r="AK3588"/>
      <c r="AL3588"/>
      <c r="AM3588"/>
      <c r="AN3588"/>
    </row>
    <row r="3589" spans="1:40" x14ac:dyDescent="0.3">
      <c r="A3589"/>
      <c r="B3589">
        <f t="shared" si="1890"/>
        <v>1655000</v>
      </c>
      <c r="C3589" s="186" t="str">
        <f t="shared" si="1858"/>
        <v>-0.000180035586362769+0.00188067004727702i</v>
      </c>
      <c r="D3589" s="158" t="str">
        <f t="shared" si="1859"/>
        <v>-7.57226514014812-0.710194419019549i</v>
      </c>
      <c r="E3589" t="str">
        <f t="shared" si="1860"/>
        <v>34.591546989759-960.415394245334i</v>
      </c>
      <c r="F3589" t="str">
        <f t="shared" si="1861"/>
        <v>0.987506721824261+0.0945147247020008i</v>
      </c>
      <c r="G3589" t="str">
        <f t="shared" ref="G3589:G3652" si="1891">IF($C$11=$C$7,$C$24,F3589)</f>
        <v>0.987506721824261+0.0945147247020008i</v>
      </c>
      <c r="H3589" t="str">
        <f t="shared" si="1862"/>
        <v>11.5734587112734+1.39812442043708i</v>
      </c>
      <c r="I3589" t="str">
        <f t="shared" si="1863"/>
        <v>6499.16980211388i</v>
      </c>
      <c r="J3589" t="str">
        <f t="shared" ref="J3589:J3652" si="1892">IMSUM(COMPLEX(0,2*PI()*B3589*$C$113*$C$112),COMPLEX(0,2*PI()*B3589*$C$113*$C$111),COMPLEX(0,2*PI()*B3589*$C$28*10^-12*$C$111),COMPLEX(-1*2*PI()*B3589*2*PI()*B3589*$C$113*$C$112*$C$28*10^-12*$C$111,0),COMPLEX(1,0))</f>
        <v>-10460.8070663465+1385.87256993108i</v>
      </c>
      <c r="K3589" t="str">
        <f t="shared" si="1864"/>
        <v>0.0808899124560734-0.610571120444878i</v>
      </c>
      <c r="L3589" t="str">
        <f t="shared" si="1865"/>
        <v>0.0208812595794388-0.130249847016833i</v>
      </c>
      <c r="M3589" t="str">
        <f t="shared" si="1866"/>
        <v>0.101771172035512-0.740820967461711i</v>
      </c>
      <c r="N3589" t="str">
        <f t="shared" si="1867"/>
        <v>-21.1568790530554i</v>
      </c>
      <c r="O3589" t="str">
        <f t="shared" si="1868"/>
        <v>-0.671719004281222-0.740806033511771i</v>
      </c>
      <c r="P3589" t="str">
        <f t="shared" si="1869"/>
        <v>1.67171900428122+0.740806033511771i</v>
      </c>
      <c r="Q3589" t="str">
        <f t="shared" si="1870"/>
        <v>-1.67171900428122+20.4160730195436i</v>
      </c>
      <c r="R3589" t="str">
        <f t="shared" si="1871"/>
        <v>0.0293836791436642-0.0842885043305872i</v>
      </c>
      <c r="S3589" t="str">
        <f t="shared" si="1872"/>
        <v>2.3217425572626i</v>
      </c>
      <c r="T3589" t="str">
        <f t="shared" si="1873"/>
        <v>0.195696207592337+0.0682213383567946i</v>
      </c>
      <c r="U3589" t="e">
        <f t="shared" si="1874"/>
        <v>#DIV/0!</v>
      </c>
      <c r="V3589" t="str">
        <f t="shared" si="1875"/>
        <v>0.0000833333333333333-0.00016027688126072i</v>
      </c>
      <c r="W3589" t="e">
        <f t="shared" si="1876"/>
        <v>#DIV/0!</v>
      </c>
      <c r="X3589" t="e">
        <f t="shared" si="1877"/>
        <v>#DIV/0!</v>
      </c>
      <c r="Y3589" t="str">
        <f t="shared" si="1878"/>
        <v>0.00096+7.07109674469991i</v>
      </c>
      <c r="Z3589" t="e">
        <f t="shared" si="1879"/>
        <v>#DIV/0!</v>
      </c>
      <c r="AA3589" t="e">
        <f t="shared" si="1880"/>
        <v>#DIV/0!</v>
      </c>
      <c r="AB3589" t="str">
        <f t="shared" si="1881"/>
        <v>0.111671125269144+0.038929490332998i</v>
      </c>
      <c r="AC3589" t="str">
        <f t="shared" si="1882"/>
        <v>1.04020468399245-0.0787664112014908i</v>
      </c>
      <c r="AD3589" t="str">
        <f t="shared" si="1883"/>
        <v>0.103925179770165+0.0452942622755058i</v>
      </c>
      <c r="AE3589" t="e">
        <f t="shared" si="1884"/>
        <v>#DIV/0!</v>
      </c>
      <c r="AF3589" t="str">
        <f t="shared" si="1885"/>
        <v>-19.1457238514215-2.10831883945663i</v>
      </c>
      <c r="AG3589" t="e">
        <f t="shared" si="1886"/>
        <v>#DIV/0!</v>
      </c>
      <c r="AH3589" t="e">
        <f t="shared" si="1887"/>
        <v>#DIV/0!</v>
      </c>
      <c r="AI3589" t="e">
        <f t="shared" si="1888"/>
        <v>#DIV/0!</v>
      </c>
      <c r="AJ3589" t="e">
        <f t="shared" si="1889"/>
        <v>#DIV/0!</v>
      </c>
      <c r="AK3589"/>
      <c r="AL3589"/>
      <c r="AM3589"/>
      <c r="AN3589"/>
    </row>
    <row r="3590" spans="1:40" x14ac:dyDescent="0.3">
      <c r="A3590"/>
      <c r="B3590">
        <f t="shared" si="1890"/>
        <v>1656000</v>
      </c>
      <c r="C3590" s="186" t="str">
        <f t="shared" ref="C3590:C3653" si="1893">IMPRODUCT(COMPLEX(-1,0),IMDIV(IMPRODUCT(G3590,COMPLEX($C$100+$C$101,0)),COMPLEX($C$100,2*PI()*B3590*$C$103*$C$102*(2*$C$100+$C$101))))</f>
        <v>-0.000179821945841102+0.00187956259807748i</v>
      </c>
      <c r="D3590" s="158" t="str">
        <f t="shared" ref="D3590:D3653" si="1894">IMPRODUCT(COMPLEX($C$106,0),IMSUB(C3590,G3590))</f>
        <v>-7.57237716228984-0.709780356193836i</v>
      </c>
      <c r="E3590" t="str">
        <f t="shared" ref="E3590:E3653" si="1895">IMDIV(COMPLEX($C$20*10^3,0),COMPLEX(1,2*PI()*B3590*$C$20*1000*$C$29*10^-12))</f>
        <v>34.5498364164641-959.836934652542i</v>
      </c>
      <c r="F3590" t="str">
        <f t="shared" ref="F3590:F3653" si="1896">IMDIV(COMPLEX($C$22*1000,0),IMSUM(COMPLEX($C$22*1000,0),E3590))</f>
        <v>0.987521547048486+0.094459609058143i</v>
      </c>
      <c r="G3590" t="str">
        <f t="shared" si="1891"/>
        <v>0.987521547048486+0.094459609058143i</v>
      </c>
      <c r="H3590" t="str">
        <f t="shared" ref="H3590:H3653" si="1897">IMPRODUCT(COMPLEX($C$108,0),IMPRODUCT(COMPLEX(-1,0),D3590),IMDIV(COMPLEX(0,2*PI()*B3590*$C$109*$C$110),COMPLEX(1,2*PI()*B3590*$C$109*$C$110)))</f>
        <v>11.5736748112276+1.39730860264956i</v>
      </c>
      <c r="I3590" t="str">
        <f t="shared" ref="I3590:I3653" si="1898">COMPLEX(0,2*PI()*B3590*$C$113*$C$112*$C$114)</f>
        <v>6503.09679293087i</v>
      </c>
      <c r="J3590" t="str">
        <f t="shared" si="1892"/>
        <v>-10473.4535530331+1386.70995516971i</v>
      </c>
      <c r="K3590" t="str">
        <f t="shared" ref="K3590:K3653" si="1899">IMDIV(I3590,J3590)</f>
        <v>0.0807939130780779-0.610215058193249i</v>
      </c>
      <c r="L3590" t="str">
        <f t="shared" ref="L3590:L3653" si="1900">IMDIV(COMPLEX($C$117,0),COMPLEX(1,2*PI()*B3590*$C$115*$C$116))</f>
        <v>0.0208566792700601-0.130175131988446i</v>
      </c>
      <c r="M3590" t="str">
        <f t="shared" ref="M3590:M3653" si="1901">IMSUM(K3590,L3590)</f>
        <v>0.101650592348138-0.740390190181695i</v>
      </c>
      <c r="N3590" t="str">
        <f t="shared" ref="N3590:N3653" si="1902">COMPLEX(0,-2*PI()*B3590*$C$43)</f>
        <v>-21.1696626657763i</v>
      </c>
      <c r="O3590" t="str">
        <f t="shared" ref="O3590:O3653" si="1903">IMEXP(N3590)</f>
        <v>-0.681134038114112-0.732158741068058i</v>
      </c>
      <c r="P3590" t="str">
        <f t="shared" ref="P3590:P3653" si="1904">IMSUB(COMPLEX(1,0),O3590)</f>
        <v>1.68113403811411+0.732158741068058i</v>
      </c>
      <c r="Q3590" t="str">
        <f t="shared" ref="Q3590:Q3653" si="1905">IMSUM(COMPLEX(0,2*PI()*B3590*$C$43),O3590,COMPLEX(-1,0))</f>
        <v>-1.68113403811411+20.4375039247082i</v>
      </c>
      <c r="R3590" t="str">
        <f t="shared" ref="R3590:R3653" si="1906">IMDIV(P3590,Q3590)</f>
        <v>0.0288627166686787-0.0846314765203386i</v>
      </c>
      <c r="S3590" t="str">
        <f t="shared" ref="S3590:S3653" si="1907">IMDIV(COMPLEX(0,2*PI()*B3590*$C$123),COMPLEX($C$124,0))</f>
        <v>2.32314542285612i</v>
      </c>
      <c r="T3590" t="str">
        <f t="shared" ref="T3590:T3653" si="1908">IMPRODUCT(R3590,S3590)</f>
        <v>0.19661122730778+0.067052288120034i</v>
      </c>
      <c r="U3590" t="e">
        <f t="shared" ref="U3590:U3653" si="1909">IMDIV(COMPLEX(1,2*PI()*B3590*$C$16*10^-3*$C$15*10^-6),COMPLEX(0,2*PI()*B3590*$C$15*10^-6))</f>
        <v>#DIV/0!</v>
      </c>
      <c r="V3590" t="str">
        <f t="shared" ref="V3590:V3653" si="1910">IMSUM(COMPLEX($C$18*10^-3,0),IMDIV(COMPLEX(1,0),COMPLEX(0,2*PI()*B3590*($C$17*1*10^-6))))</f>
        <v>0.0000833333333333333-0.000160180095704403i</v>
      </c>
      <c r="W3590" t="e">
        <f t="shared" ref="W3590:W3653" si="1911">IMDIV(IMPRODUCT(U3590,V3590),IMSUM(U3590,V3590))</f>
        <v>#DIV/0!</v>
      </c>
      <c r="X3590" t="e">
        <f t="shared" ref="X3590:X3653" si="1912">IMDIV(IMPRODUCT(COMPLEX($C$19,0),W3590),IMSUM(COMPLEX($C$19,0),W3590))</f>
        <v>#DIV/0!</v>
      </c>
      <c r="Y3590" t="str">
        <f t="shared" ref="Y3590:Y3653" si="1913">COMPLEX($C$13*10^-3,2*PI()*B3590*$C$12*0.000001)</f>
        <v>0.00096+7.07536931070879i</v>
      </c>
      <c r="Z3590" t="e">
        <f t="shared" ref="Z3590:Z3653" si="1914">IMPRODUCT(COMPLEX($C$6,0),IMDIV(X3590,IMSUM(X3590,Y3590)))</f>
        <v>#DIV/0!</v>
      </c>
      <c r="AA3590" t="e">
        <f t="shared" ref="AA3590:AA3653" si="1915">IMDIV(COMPLEX($C$6,0),IMSUM(X3590,Y3590))</f>
        <v>#DIV/0!</v>
      </c>
      <c r="AB3590" t="str">
        <f t="shared" ref="AB3590:AB3653" si="1916">IMPRODUCT(COMPLEX($C$119,0),T3590)</f>
        <v>0.112193267637277+0.038262389232566i</v>
      </c>
      <c r="AC3590" t="str">
        <f t="shared" ref="AC3590:AC3653" si="1917">IMSUM(COMPLEX(1,0),IMPRODUCT(AB3590,M3590))</f>
        <v>1.03973360975351-0.079177400232924i</v>
      </c>
      <c r="AD3590" t="str">
        <f t="shared" ref="AD3590:AD3653" si="1918">IMDIV(AB3590,AC3590)</f>
        <v>0.104497399988809+0.0447578314851361i</v>
      </c>
      <c r="AE3590" t="e">
        <f t="shared" ref="AE3590:AE3653" si="1919">IMPRODUCT(AD3590,AA3590,X3590)</f>
        <v>#DIV/0!</v>
      </c>
      <c r="AF3590" t="str">
        <f t="shared" ref="AF3590:AF3653" si="1920">IMSUB(D3590,H3590)</f>
        <v>-19.1460519735174-2.1070889588434i</v>
      </c>
      <c r="AG3590" t="e">
        <f t="shared" ref="AG3590:AG3653" si="1921">IMSUM(COMPLEX(1,0),IMPRODUCT(AD3590,AA3590,COMPLEX($C$127,0)))</f>
        <v>#DIV/0!</v>
      </c>
      <c r="AH3590" t="e">
        <f t="shared" ref="AH3590:AH3653" si="1922">IMDIV(IMPRODUCT(AE3590,AF3590),AG3590)</f>
        <v>#DIV/0!</v>
      </c>
      <c r="AI3590" t="e">
        <f t="shared" ref="AI3590:AI3653" si="1923">20*LOG10(IMABS(AH3590))</f>
        <v>#DIV/0!</v>
      </c>
      <c r="AJ3590" t="e">
        <f t="shared" ref="AJ3590:AJ3653" si="1924">IMARGUMENT(AH3590)*180/PI()</f>
        <v>#DIV/0!</v>
      </c>
      <c r="AK3590"/>
      <c r="AL3590"/>
      <c r="AM3590"/>
      <c r="AN3590"/>
    </row>
    <row r="3591" spans="1:40" x14ac:dyDescent="0.3">
      <c r="A3591"/>
      <c r="B3591">
        <f t="shared" si="1890"/>
        <v>1657000</v>
      </c>
      <c r="C3591" s="186" t="str">
        <f t="shared" si="1893"/>
        <v>-0.000179608683164252+0.00187845643568809i</v>
      </c>
      <c r="D3591" s="158" t="str">
        <f t="shared" si="1894"/>
        <v>-7.57248898630937-0.709366766985324i</v>
      </c>
      <c r="E3591" t="str">
        <f t="shared" si="1895"/>
        <v>34.5082012072752-959.259170549694i</v>
      </c>
      <c r="F3591" t="str">
        <f t="shared" si="1896"/>
        <v>0.987536346052841+0.0944045564772521i</v>
      </c>
      <c r="G3591" t="str">
        <f t="shared" si="1891"/>
        <v>0.987536346052841+0.0944045564772521i</v>
      </c>
      <c r="H3591" t="str">
        <f t="shared" si="1897"/>
        <v>11.5738905289548+1.39649371924936i</v>
      </c>
      <c r="I3591" t="str">
        <f t="shared" si="1898"/>
        <v>6507.02378374786i</v>
      </c>
      <c r="J3591" t="str">
        <f t="shared" si="1892"/>
        <v>-10486.1076787934+1387.54734040834i</v>
      </c>
      <c r="K3591" t="str">
        <f t="shared" si="1899"/>
        <v>0.080698083510219-0.609859403363771i</v>
      </c>
      <c r="L3591" t="str">
        <f t="shared" si="1900"/>
        <v>0.0208321419665859-0.130100500254889i</v>
      </c>
      <c r="M3591" t="str">
        <f t="shared" si="1901"/>
        <v>0.101530225476805-0.73995990361866i</v>
      </c>
      <c r="N3591" t="str">
        <f t="shared" si="1902"/>
        <v>-21.1824462784972i</v>
      </c>
      <c r="O3591" t="str">
        <f t="shared" si="1903"/>
        <v>-0.690437762024656-0.72339180032012i</v>
      </c>
      <c r="P3591" t="str">
        <f t="shared" si="1904"/>
        <v>1.69043776202466+0.72339180032012i</v>
      </c>
      <c r="Q3591" t="str">
        <f t="shared" si="1905"/>
        <v>-1.69043776202466+20.4590544781771i</v>
      </c>
      <c r="R3591" t="str">
        <f t="shared" si="1906"/>
        <v>0.0283376089504947-0.0849668164349573i</v>
      </c>
      <c r="S3591" t="str">
        <f t="shared" si="1907"/>
        <v>2.32454828844963i</v>
      </c>
      <c r="T3591" t="str">
        <f t="shared" si="1908"/>
        <v>0.197509467718894+0.0658721403846274i</v>
      </c>
      <c r="U3591" t="e">
        <f t="shared" si="1909"/>
        <v>#DIV/0!</v>
      </c>
      <c r="V3591" t="str">
        <f t="shared" si="1910"/>
        <v>0.0000833333333333333-0.000160083426968312i</v>
      </c>
      <c r="W3591" t="e">
        <f t="shared" si="1911"/>
        <v>#DIV/0!</v>
      </c>
      <c r="X3591" t="e">
        <f t="shared" si="1912"/>
        <v>#DIV/0!</v>
      </c>
      <c r="Y3591" t="str">
        <f t="shared" si="1913"/>
        <v>0.00096+7.07964187671767i</v>
      </c>
      <c r="Z3591" t="e">
        <f t="shared" si="1914"/>
        <v>#DIV/0!</v>
      </c>
      <c r="AA3591" t="e">
        <f t="shared" si="1915"/>
        <v>#DIV/0!</v>
      </c>
      <c r="AB3591" t="str">
        <f t="shared" si="1916"/>
        <v>0.112705835145383+0.0375889555098685i</v>
      </c>
      <c r="AC3591" t="str">
        <f t="shared" si="1917"/>
        <v>1.03925736875107-0.0795813837830837i</v>
      </c>
      <c r="AD3591" t="str">
        <f t="shared" si="1918"/>
        <v>0.105062717577561+0.0442142565839323i</v>
      </c>
      <c r="AE3591" t="e">
        <f t="shared" si="1919"/>
        <v>#DIV/0!</v>
      </c>
      <c r="AF3591" t="str">
        <f t="shared" si="1920"/>
        <v>-19.1463795152642-2.10586048623468i</v>
      </c>
      <c r="AG3591" t="e">
        <f t="shared" si="1921"/>
        <v>#DIV/0!</v>
      </c>
      <c r="AH3591" t="e">
        <f t="shared" si="1922"/>
        <v>#DIV/0!</v>
      </c>
      <c r="AI3591" t="e">
        <f t="shared" si="1923"/>
        <v>#DIV/0!</v>
      </c>
      <c r="AJ3591" t="e">
        <f t="shared" si="1924"/>
        <v>#DIV/0!</v>
      </c>
      <c r="AK3591"/>
      <c r="AL3591"/>
      <c r="AM3591"/>
      <c r="AN3591"/>
    </row>
    <row r="3592" spans="1:40" x14ac:dyDescent="0.3">
      <c r="A3592"/>
      <c r="B3592">
        <f t="shared" si="1890"/>
        <v>1658000</v>
      </c>
      <c r="C3592" s="186" t="str">
        <f t="shared" si="1893"/>
        <v>-0.000179395797446993+0.00187735155789727i</v>
      </c>
      <c r="D3592" s="158" t="str">
        <f t="shared" si="1894"/>
        <v>-7.57260061267089-0.708953650598299i</v>
      </c>
      <c r="E3592" t="str">
        <f t="shared" si="1895"/>
        <v>34.4666411808194-958.682100684889i</v>
      </c>
      <c r="F3592" t="str">
        <f t="shared" si="1896"/>
        <v>0.987551118898756+0.0943495668533275i</v>
      </c>
      <c r="G3592" t="str">
        <f t="shared" si="1891"/>
        <v>0.987551118898756+0.0943495668533275i</v>
      </c>
      <c r="H3592" t="str">
        <f t="shared" si="1897"/>
        <v>11.5741058653508+1.39567976866358i</v>
      </c>
      <c r="I3592" t="str">
        <f t="shared" si="1898"/>
        <v>6510.95077456485i</v>
      </c>
      <c r="J3592" t="str">
        <f t="shared" si="1892"/>
        <v>-10498.7694436276+1388.38472564697i</v>
      </c>
      <c r="K3592" t="str">
        <f t="shared" si="1899"/>
        <v>0.0806024233545808-0.609504155271571i</v>
      </c>
      <c r="L3592" t="str">
        <f t="shared" si="1900"/>
        <v>0.0208076475696277-0.130025951681352i</v>
      </c>
      <c r="M3592" t="str">
        <f t="shared" si="1901"/>
        <v>0.101410070924209-0.739530106952923i</v>
      </c>
      <c r="N3592" t="str">
        <f t="shared" si="1902"/>
        <v>-21.1952298912181i</v>
      </c>
      <c r="O3592" t="str">
        <f t="shared" si="1903"/>
        <v>-0.699628655611986-0.714506643948511i</v>
      </c>
      <c r="P3592" t="str">
        <f t="shared" si="1904"/>
        <v>1.69962865561199+0.714506643948511i</v>
      </c>
      <c r="Q3592" t="str">
        <f t="shared" si="1905"/>
        <v>-1.69962865561199+20.4807232472696i</v>
      </c>
      <c r="R3592" t="str">
        <f t="shared" si="1906"/>
        <v>0.0278084756355322-0.0852944847982317i</v>
      </c>
      <c r="S3592" t="str">
        <f t="shared" si="1907"/>
        <v>2.32595115404313i</v>
      </c>
      <c r="T3592" t="str">
        <f t="shared" si="1908"/>
        <v>0.198390805349961+0.0646811559966464i</v>
      </c>
      <c r="U3592" t="e">
        <f t="shared" si="1909"/>
        <v>#DIV/0!</v>
      </c>
      <c r="V3592" t="str">
        <f t="shared" si="1910"/>
        <v>0.0000833333333333333-0.000159986874841069i</v>
      </c>
      <c r="W3592" t="e">
        <f t="shared" si="1911"/>
        <v>#DIV/0!</v>
      </c>
      <c r="X3592" t="e">
        <f t="shared" si="1912"/>
        <v>#DIV/0!</v>
      </c>
      <c r="Y3592" t="str">
        <f t="shared" si="1913"/>
        <v>0.00096+7.08391444272655i</v>
      </c>
      <c r="Z3592" t="e">
        <f t="shared" si="1914"/>
        <v>#DIV/0!</v>
      </c>
      <c r="AA3592" t="e">
        <f t="shared" si="1915"/>
        <v>#DIV/0!</v>
      </c>
      <c r="AB3592" t="str">
        <f t="shared" si="1916"/>
        <v>0.113208757333882+0.03690933801283i</v>
      </c>
      <c r="AC3592" t="str">
        <f t="shared" si="1917"/>
        <v>1.03877607479866-0.0799783058334866i</v>
      </c>
      <c r="AD3592" t="str">
        <f t="shared" si="1918"/>
        <v>0.105621044943857+0.0436636262118315i</v>
      </c>
      <c r="AE3592" t="e">
        <f t="shared" si="1919"/>
        <v>#DIV/0!</v>
      </c>
      <c r="AF3592" t="str">
        <f t="shared" si="1920"/>
        <v>-19.1467064780217-2.10463341926188i</v>
      </c>
      <c r="AG3592" t="e">
        <f t="shared" si="1921"/>
        <v>#DIV/0!</v>
      </c>
      <c r="AH3592" t="e">
        <f t="shared" si="1922"/>
        <v>#DIV/0!</v>
      </c>
      <c r="AI3592" t="e">
        <f t="shared" si="1923"/>
        <v>#DIV/0!</v>
      </c>
      <c r="AJ3592" t="e">
        <f t="shared" si="1924"/>
        <v>#DIV/0!</v>
      </c>
      <c r="AK3592"/>
      <c r="AL3592"/>
      <c r="AM3592"/>
      <c r="AN3592"/>
    </row>
    <row r="3593" spans="1:40" x14ac:dyDescent="0.3">
      <c r="A3593"/>
      <c r="B3593">
        <f t="shared" si="1890"/>
        <v>1659000</v>
      </c>
      <c r="C3593" s="186" t="str">
        <f t="shared" si="1893"/>
        <v>-0.000179183287806667+0.00187624796249842i</v>
      </c>
      <c r="D3593" s="158" t="str">
        <f t="shared" si="1894"/>
        <v>-7.5727120418372-0.708541006238767i</v>
      </c>
      <c r="E3593" t="str">
        <f t="shared" si="1895"/>
        <v>34.4251561562682-958.105723809213i</v>
      </c>
      <c r="F3593" t="str">
        <f t="shared" si="1896"/>
        <v>0.98756586564748+0.0942946400805984i</v>
      </c>
      <c r="G3593" t="str">
        <f t="shared" si="1891"/>
        <v>0.98756586564748+0.0942946400805984i</v>
      </c>
      <c r="H3593" t="str">
        <f t="shared" si="1897"/>
        <v>11.5743208213084+1.39486674932277i</v>
      </c>
      <c r="I3593" t="str">
        <f t="shared" si="1898"/>
        <v>6514.87776538183i</v>
      </c>
      <c r="J3593" t="str">
        <f t="shared" si="1892"/>
        <v>-10511.4388475356+1389.2221108856i</v>
      </c>
      <c r="K3593" t="str">
        <f t="shared" si="1899"/>
        <v>0.0805069322144096-0.609149313233287i</v>
      </c>
      <c r="L3593" t="str">
        <f t="shared" si="1900"/>
        <v>0.0207831959800815-0.129951486133306i</v>
      </c>
      <c r="M3593" t="str">
        <f t="shared" si="1901"/>
        <v>0.101290128194491-0.739100799366593i</v>
      </c>
      <c r="N3593" t="str">
        <f t="shared" si="1902"/>
        <v>-21.2080135039389i</v>
      </c>
      <c r="O3593" t="str">
        <f t="shared" si="1903"/>
        <v>-0.70870521691372-0.705504723952489i</v>
      </c>
      <c r="P3593" t="str">
        <f t="shared" si="1904"/>
        <v>1.70870521691372+0.705504723952489i</v>
      </c>
      <c r="Q3593" t="str">
        <f t="shared" si="1905"/>
        <v>-1.70870521691372+20.5025087799864i</v>
      </c>
      <c r="R3593" t="str">
        <f t="shared" si="1906"/>
        <v>0.0272754364942511-0.0856144443775826i</v>
      </c>
      <c r="S3593" t="str">
        <f t="shared" si="1907"/>
        <v>2.32735401963664i</v>
      </c>
      <c r="T3593" t="str">
        <f t="shared" si="1908"/>
        <v>0.199255121261124+0.0634795967622392i</v>
      </c>
      <c r="U3593" t="e">
        <f t="shared" si="1909"/>
        <v>#DIV/0!</v>
      </c>
      <c r="V3593" t="str">
        <f t="shared" si="1910"/>
        <v>0.0000833333333333333-0.00015989043911181i</v>
      </c>
      <c r="W3593" t="e">
        <f t="shared" si="1911"/>
        <v>#DIV/0!</v>
      </c>
      <c r="X3593" t="e">
        <f t="shared" si="1912"/>
        <v>#DIV/0!</v>
      </c>
      <c r="Y3593" t="str">
        <f t="shared" si="1913"/>
        <v>0.00096+7.08818700873544i</v>
      </c>
      <c r="Z3593" t="e">
        <f t="shared" si="1914"/>
        <v>#DIV/0!</v>
      </c>
      <c r="AA3593" t="e">
        <f t="shared" si="1915"/>
        <v>#DIV/0!</v>
      </c>
      <c r="AB3593" t="str">
        <f t="shared" si="1916"/>
        <v>0.113701966331517+0.0362236861372286i</v>
      </c>
      <c r="AC3593" t="str">
        <f t="shared" si="1917"/>
        <v>1.03828984212572-0.0803681123926608i</v>
      </c>
      <c r="AD3593" t="str">
        <f t="shared" si="1918"/>
        <v>0.106172295626767+0.0431060300402401i</v>
      </c>
      <c r="AE3593" t="e">
        <f t="shared" si="1919"/>
        <v>#DIV/0!</v>
      </c>
      <c r="AF3593" t="str">
        <f t="shared" si="1920"/>
        <v>-19.1470328631456-2.10340775556154i</v>
      </c>
      <c r="AG3593" t="e">
        <f t="shared" si="1921"/>
        <v>#DIV/0!</v>
      </c>
      <c r="AH3593" t="e">
        <f t="shared" si="1922"/>
        <v>#DIV/0!</v>
      </c>
      <c r="AI3593" t="e">
        <f t="shared" si="1923"/>
        <v>#DIV/0!</v>
      </c>
      <c r="AJ3593" t="e">
        <f t="shared" si="1924"/>
        <v>#DIV/0!</v>
      </c>
      <c r="AK3593"/>
      <c r="AL3593"/>
      <c r="AM3593"/>
      <c r="AN3593"/>
    </row>
    <row r="3594" spans="1:40" x14ac:dyDescent="0.3">
      <c r="A3594"/>
      <c r="B3594">
        <f t="shared" si="1890"/>
        <v>1660000</v>
      </c>
      <c r="C3594" s="186" t="str">
        <f t="shared" si="1893"/>
        <v>-0.000178971153363189+0.00187514564728997i</v>
      </c>
      <c r="D3594" s="158" t="str">
        <f t="shared" si="1894"/>
        <v>-7.5728232742697-0.708128833114473i</v>
      </c>
      <c r="E3594" t="str">
        <f t="shared" si="1895"/>
        <v>34.3837459533367-957.530038676754i</v>
      </c>
      <c r="F3594" t="str">
        <f t="shared" si="1896"/>
        <v>0.987580586360076+0.0942397760535255i</v>
      </c>
      <c r="G3594" t="str">
        <f t="shared" si="1891"/>
        <v>0.987580586360076+0.0942397760535255i</v>
      </c>
      <c r="H3594" t="str">
        <f t="shared" si="1897"/>
        <v>11.574535397718+1.39405465966089i</v>
      </c>
      <c r="I3594" t="str">
        <f t="shared" si="1898"/>
        <v>6518.80475619882i</v>
      </c>
      <c r="J3594" t="str">
        <f t="shared" si="1892"/>
        <v>-10524.1158905174+1390.05949612422i</v>
      </c>
      <c r="K3594" t="str">
        <f t="shared" si="1899"/>
        <v>0.0804116096941041-0.608794876567052i</v>
      </c>
      <c r="L3594" t="str">
        <f t="shared" si="1900"/>
        <v>0.0207587870991267-0.129877103476499i</v>
      </c>
      <c r="M3594" t="str">
        <f t="shared" si="1901"/>
        <v>0.101170396793231-0.738671980043551i</v>
      </c>
      <c r="N3594" t="str">
        <f t="shared" si="1902"/>
        <v>-21.2207971166598i</v>
      </c>
      <c r="O3594" t="str">
        <f t="shared" si="1903"/>
        <v>-0.717665962651708-0.69638751141243i</v>
      </c>
      <c r="P3594" t="str">
        <f t="shared" si="1904"/>
        <v>1.71766596265171+0.69638751141243i</v>
      </c>
      <c r="Q3594" t="str">
        <f t="shared" si="1905"/>
        <v>-1.71766596265171+20.5244096052474i</v>
      </c>
      <c r="R3594" t="str">
        <f t="shared" si="1906"/>
        <v>0.0267386113825589-0.085926659973752i</v>
      </c>
      <c r="S3594" t="str">
        <f t="shared" si="1907"/>
        <v>2.32875688523016i</v>
      </c>
      <c r="T3594" t="str">
        <f t="shared" si="1908"/>
        <v>0.200102301038706+0.0622677253586276i</v>
      </c>
      <c r="U3594" t="e">
        <f t="shared" si="1909"/>
        <v>#DIV/0!</v>
      </c>
      <c r="V3594" t="str">
        <f t="shared" si="1910"/>
        <v>0.0000833333333333333-0.000159794119570176i</v>
      </c>
      <c r="W3594" t="e">
        <f t="shared" si="1911"/>
        <v>#DIV/0!</v>
      </c>
      <c r="X3594" t="e">
        <f t="shared" si="1912"/>
        <v>#DIV/0!</v>
      </c>
      <c r="Y3594" t="str">
        <f t="shared" si="1913"/>
        <v>0.00096+7.09245957474432i</v>
      </c>
      <c r="Z3594" t="e">
        <f t="shared" si="1914"/>
        <v>#DIV/0!</v>
      </c>
      <c r="AA3594" t="e">
        <f t="shared" si="1915"/>
        <v>#DIV/0!</v>
      </c>
      <c r="AB3594" t="str">
        <f t="shared" si="1916"/>
        <v>0.114185396849828+0.0355321497759071i</v>
      </c>
      <c r="AC3594" t="str">
        <f t="shared" si="1917"/>
        <v>1.03779878533746-0.0807507514913761i</v>
      </c>
      <c r="AD3594" t="str">
        <f t="shared" si="1918"/>
        <v>0.106716384308069+0.0425415587578185i</v>
      </c>
      <c r="AE3594" t="e">
        <f t="shared" si="1919"/>
        <v>#DIV/0!</v>
      </c>
      <c r="AF3594" t="str">
        <f t="shared" si="1920"/>
        <v>-19.1473586719877-2.10218349277536i</v>
      </c>
      <c r="AG3594" t="e">
        <f t="shared" si="1921"/>
        <v>#DIV/0!</v>
      </c>
      <c r="AH3594" t="e">
        <f t="shared" si="1922"/>
        <v>#DIV/0!</v>
      </c>
      <c r="AI3594" t="e">
        <f t="shared" si="1923"/>
        <v>#DIV/0!</v>
      </c>
      <c r="AJ3594" t="e">
        <f t="shared" si="1924"/>
        <v>#DIV/0!</v>
      </c>
      <c r="AK3594"/>
      <c r="AL3594"/>
      <c r="AM3594"/>
      <c r="AN3594"/>
    </row>
    <row r="3595" spans="1:40" x14ac:dyDescent="0.3">
      <c r="A3595"/>
      <c r="B3595">
        <f t="shared" si="1890"/>
        <v>1661000</v>
      </c>
      <c r="C3595" s="186" t="str">
        <f t="shared" si="1893"/>
        <v>-0.000178759393239029+0.00187404461007528i</v>
      </c>
      <c r="D3595" s="158" t="str">
        <f t="shared" si="1894"/>
        <v>-7.57293431042857-0.707717130434912i</v>
      </c>
      <c r="E3595" t="str">
        <f t="shared" si="1895"/>
        <v>34.3424103922815-956.95504404458i</v>
      </c>
      <c r="F3595" t="str">
        <f t="shared" si="1896"/>
        <v>0.987595281097444+0.0941849746668029i</v>
      </c>
      <c r="G3595" t="str">
        <f t="shared" si="1891"/>
        <v>0.987595281097444+0.0941849746668029i</v>
      </c>
      <c r="H3595" t="str">
        <f t="shared" si="1897"/>
        <v>11.5747495954674+1.39324349811538i</v>
      </c>
      <c r="I3595" t="str">
        <f t="shared" si="1898"/>
        <v>6522.73174701581i</v>
      </c>
      <c r="J3595" t="str">
        <f t="shared" si="1892"/>
        <v>-10536.800572573+1390.89688136285i</v>
      </c>
      <c r="K3595" t="str">
        <f t="shared" si="1899"/>
        <v>0.0803164553992138-0.608440844592488i</v>
      </c>
      <c r="L3595" t="str">
        <f t="shared" si="1900"/>
        <v>0.0207344208282248-0.129802803576959i</v>
      </c>
      <c r="M3595" t="str">
        <f t="shared" si="1901"/>
        <v>0.101050876227439-0.738243648169447i</v>
      </c>
      <c r="N3595" t="str">
        <f t="shared" si="1902"/>
        <v>-21.2335807293807i</v>
      </c>
      <c r="O3595" t="str">
        <f t="shared" si="1903"/>
        <v>-0.726509428473997-0.687156496249862i</v>
      </c>
      <c r="P3595" t="str">
        <f t="shared" si="1904"/>
        <v>1.726509428474+0.687156496249862i</v>
      </c>
      <c r="Q3595" t="str">
        <f t="shared" si="1905"/>
        <v>-1.726509428474+20.5464242331308i</v>
      </c>
      <c r="R3595" t="str">
        <f t="shared" si="1906"/>
        <v>0.0261981202038023-0.0862310984096812i</v>
      </c>
      <c r="S3595" t="str">
        <f t="shared" si="1907"/>
        <v>2.33015975082367i</v>
      </c>
      <c r="T3595" t="str">
        <f t="shared" si="1908"/>
        <v>0.200932234783554+0.0610458052461405i</v>
      </c>
      <c r="U3595" t="e">
        <f t="shared" si="1909"/>
        <v>#DIV/0!</v>
      </c>
      <c r="V3595" t="str">
        <f t="shared" si="1910"/>
        <v>0.0000833333333333333-0.000159697916006317i</v>
      </c>
      <c r="W3595" t="e">
        <f t="shared" si="1911"/>
        <v>#DIV/0!</v>
      </c>
      <c r="X3595" t="e">
        <f t="shared" si="1912"/>
        <v>#DIV/0!</v>
      </c>
      <c r="Y3595" t="str">
        <f t="shared" si="1913"/>
        <v>0.00096+7.0967321407532i</v>
      </c>
      <c r="Z3595" t="e">
        <f t="shared" si="1914"/>
        <v>#DIV/0!</v>
      </c>
      <c r="AA3595" t="e">
        <f t="shared" si="1915"/>
        <v>#DIV/0!</v>
      </c>
      <c r="AB3595" t="str">
        <f t="shared" si="1916"/>
        <v>0.1146589861765+0.0348348792685773i</v>
      </c>
      <c r="AC3595" t="str">
        <f t="shared" si="1917"/>
        <v>1.03730301937526-0.0811261731769828i</v>
      </c>
      <c r="AD3595" t="str">
        <f t="shared" si="1918"/>
        <v>0.107253226823103+0.0419703040562237i</v>
      </c>
      <c r="AE3595" t="e">
        <f t="shared" si="1919"/>
        <v>#DIV/0!</v>
      </c>
      <c r="AF3595" t="str">
        <f t="shared" si="1920"/>
        <v>-19.147683905896-2.10096062855029i</v>
      </c>
      <c r="AG3595" t="e">
        <f t="shared" si="1921"/>
        <v>#DIV/0!</v>
      </c>
      <c r="AH3595" t="e">
        <f t="shared" si="1922"/>
        <v>#DIV/0!</v>
      </c>
      <c r="AI3595" t="e">
        <f t="shared" si="1923"/>
        <v>#DIV/0!</v>
      </c>
      <c r="AJ3595" t="e">
        <f t="shared" si="1924"/>
        <v>#DIV/0!</v>
      </c>
      <c r="AK3595"/>
      <c r="AL3595"/>
      <c r="AM3595"/>
      <c r="AN3595"/>
    </row>
    <row r="3596" spans="1:40" x14ac:dyDescent="0.3">
      <c r="A3596"/>
      <c r="B3596">
        <f t="shared" si="1890"/>
        <v>1662000</v>
      </c>
      <c r="C3596" s="186" t="str">
        <f t="shared" si="1893"/>
        <v>-0.000178548006559209+0.00187294484866266i</v>
      </c>
      <c r="D3596" s="158" t="str">
        <f t="shared" si="1894"/>
        <v>-7.57304515077268-0.707305897411304i</v>
      </c>
      <c r="E3596" t="str">
        <f t="shared" si="1895"/>
        <v>34.3011492938975-956.380738672722i</v>
      </c>
      <c r="F3596" t="str">
        <f t="shared" si="1896"/>
        <v>0.987609949920312+0.0941302358153545i</v>
      </c>
      <c r="G3596" t="str">
        <f t="shared" si="1891"/>
        <v>0.987609949920312+0.0941302358153545i</v>
      </c>
      <c r="H3596" t="str">
        <f t="shared" si="1897"/>
        <v>11.574963415442+1.39243326312711i</v>
      </c>
      <c r="I3596" t="str">
        <f t="shared" si="1898"/>
        <v>6526.6587378328i</v>
      </c>
      <c r="J3596" t="str">
        <f t="shared" si="1892"/>
        <v>-10549.4928937024+1391.73426660149i</v>
      </c>
      <c r="K3596" t="str">
        <f t="shared" si="1899"/>
        <v>0.0802214689364333-0.608087216630702i</v>
      </c>
      <c r="L3596" t="str">
        <f t="shared" si="1900"/>
        <v>0.0207100970691191-0.12972858630099i</v>
      </c>
      <c r="M3596" t="str">
        <f t="shared" si="1901"/>
        <v>0.100931566005552-0.737815802931692i</v>
      </c>
      <c r="N3596" t="str">
        <f t="shared" si="1902"/>
        <v>-21.2463643421016i</v>
      </c>
      <c r="O3596" t="str">
        <f t="shared" si="1903"/>
        <v>-0.735234169194409-0.677813186983705i</v>
      </c>
      <c r="P3596" t="str">
        <f t="shared" si="1904"/>
        <v>1.73523416919441+0.677813186983705i</v>
      </c>
      <c r="Q3596" t="str">
        <f t="shared" si="1905"/>
        <v>-1.73523416919441+20.5685511551179i</v>
      </c>
      <c r="R3596" t="str">
        <f t="shared" si="1906"/>
        <v>0.0256540828712708-0.0865277285186489i</v>
      </c>
      <c r="S3596" t="str">
        <f t="shared" si="1907"/>
        <v>2.33156261641719i</v>
      </c>
      <c r="T3596" t="str">
        <f t="shared" si="1908"/>
        <v>0.201744817097577+0.0598141005811236i</v>
      </c>
      <c r="U3596" t="e">
        <f t="shared" si="1909"/>
        <v>#DIV/0!</v>
      </c>
      <c r="V3596" t="str">
        <f t="shared" si="1910"/>
        <v>0.0000833333333333333-0.000159601828210886i</v>
      </c>
      <c r="W3596" t="e">
        <f t="shared" si="1911"/>
        <v>#DIV/0!</v>
      </c>
      <c r="X3596" t="e">
        <f t="shared" si="1912"/>
        <v>#DIV/0!</v>
      </c>
      <c r="Y3596" t="str">
        <f t="shared" si="1913"/>
        <v>0.00096+7.10100470676208i</v>
      </c>
      <c r="Z3596" t="e">
        <f t="shared" si="1914"/>
        <v>#DIV/0!</v>
      </c>
      <c r="AA3596" t="e">
        <f t="shared" si="1915"/>
        <v>#DIV/0!</v>
      </c>
      <c r="AB3596" t="str">
        <f t="shared" si="1916"/>
        <v>0.115122674167684+0.0341320253521222i</v>
      </c>
      <c r="AC3596" t="str">
        <f t="shared" si="1917"/>
        <v>1.03680265947735-0.0814943295069424i</v>
      </c>
      <c r="AD3596" t="str">
        <f t="shared" si="1918"/>
        <v>0.107782740171517+0.0413923586157222i</v>
      </c>
      <c r="AE3596" t="e">
        <f t="shared" si="1919"/>
        <v>#DIV/0!</v>
      </c>
      <c r="AF3596" t="str">
        <f t="shared" si="1920"/>
        <v>-19.1480085662147-2.09973916053841i</v>
      </c>
      <c r="AG3596" t="e">
        <f t="shared" si="1921"/>
        <v>#DIV/0!</v>
      </c>
      <c r="AH3596" t="e">
        <f t="shared" si="1922"/>
        <v>#DIV/0!</v>
      </c>
      <c r="AI3596" t="e">
        <f t="shared" si="1923"/>
        <v>#DIV/0!</v>
      </c>
      <c r="AJ3596" t="e">
        <f t="shared" si="1924"/>
        <v>#DIV/0!</v>
      </c>
      <c r="AK3596"/>
      <c r="AL3596"/>
      <c r="AM3596"/>
      <c r="AN3596"/>
    </row>
    <row r="3597" spans="1:40" x14ac:dyDescent="0.3">
      <c r="A3597"/>
      <c r="B3597">
        <f t="shared" si="1890"/>
        <v>1663000</v>
      </c>
      <c r="C3597" s="186" t="str">
        <f t="shared" si="1893"/>
        <v>-0.000178336992451287+0.00187184636086538i</v>
      </c>
      <c r="D3597" s="158" t="str">
        <f t="shared" si="1894"/>
        <v>-7.57315579575943-0.706895133256575i</v>
      </c>
      <c r="E3597" t="str">
        <f t="shared" si="1895"/>
        <v>34.2599624795175-955.807121324181i</v>
      </c>
      <c r="F3597" t="str">
        <f t="shared" si="1896"/>
        <v>0.987624592889213+0.0940755593943317i</v>
      </c>
      <c r="G3597" t="str">
        <f t="shared" si="1891"/>
        <v>0.987624592889213+0.0940755593943317i</v>
      </c>
      <c r="H3597" t="str">
        <f t="shared" si="1897"/>
        <v>11.5751768585243+1.39162395314031i</v>
      </c>
      <c r="I3597" t="str">
        <f t="shared" si="1898"/>
        <v>6530.58572864978i</v>
      </c>
      <c r="J3597" t="str">
        <f t="shared" si="1892"/>
        <v>-10562.1928539056+1392.57165184012i</v>
      </c>
      <c r="K3597" t="str">
        <f t="shared" si="1899"/>
        <v>0.0801266499135978-0.607733992004285i</v>
      </c>
      <c r="L3597" t="str">
        <f t="shared" si="1900"/>
        <v>0.0206858157238332-0.129654451515174i</v>
      </c>
      <c r="M3597" t="str">
        <f t="shared" si="1901"/>
        <v>0.100812465637431-0.737388443519459i</v>
      </c>
      <c r="N3597" t="str">
        <f t="shared" si="1902"/>
        <v>-21.2591479548225i</v>
      </c>
      <c r="O3597" t="str">
        <f t="shared" si="1903"/>
        <v>-0.743838759028655-0.66835911048381i</v>
      </c>
      <c r="P3597" t="str">
        <f t="shared" si="1904"/>
        <v>1.74383875902866+0.66835911048381i</v>
      </c>
      <c r="Q3597" t="str">
        <f t="shared" si="1905"/>
        <v>-1.74383875902866+20.5907888443387i</v>
      </c>
      <c r="R3597" t="str">
        <f t="shared" si="1906"/>
        <v>0.0251066192712925-0.0868165211316617i</v>
      </c>
      <c r="S3597" t="str">
        <f t="shared" si="1907"/>
        <v>2.3329654820107i</v>
      </c>
      <c r="T3597" t="str">
        <f t="shared" si="1908"/>
        <v>0.202539947068419+0.05857287612991i</v>
      </c>
      <c r="U3597" t="e">
        <f t="shared" si="1909"/>
        <v>#DIV/0!</v>
      </c>
      <c r="V3597" t="str">
        <f t="shared" si="1910"/>
        <v>0.0000833333333333333-0.00015950585597504i</v>
      </c>
      <c r="W3597" t="e">
        <f t="shared" si="1911"/>
        <v>#DIV/0!</v>
      </c>
      <c r="X3597" t="e">
        <f t="shared" si="1912"/>
        <v>#DIV/0!</v>
      </c>
      <c r="Y3597" t="str">
        <f t="shared" si="1913"/>
        <v>0.00096+7.10527727277096i</v>
      </c>
      <c r="Z3597" t="e">
        <f t="shared" si="1914"/>
        <v>#DIV/0!</v>
      </c>
      <c r="AA3597" t="e">
        <f t="shared" si="1915"/>
        <v>#DIV/0!</v>
      </c>
      <c r="AB3597" t="str">
        <f t="shared" si="1916"/>
        <v>0.115576403239246+0.0334237391115051i</v>
      </c>
      <c r="AC3597" t="str">
        <f t="shared" si="1917"/>
        <v>1.03629782114009-0.0818551745415119i</v>
      </c>
      <c r="AD3597" t="str">
        <f t="shared" si="1918"/>
        <v>0.108304842527802+0.0408078160907302i</v>
      </c>
      <c r="AE3597" t="e">
        <f t="shared" si="1919"/>
        <v>#DIV/0!</v>
      </c>
      <c r="AF3597" t="str">
        <f t="shared" si="1920"/>
        <v>-19.1483326542837-2.09851908639689i</v>
      </c>
      <c r="AG3597" t="e">
        <f t="shared" si="1921"/>
        <v>#DIV/0!</v>
      </c>
      <c r="AH3597" t="e">
        <f t="shared" si="1922"/>
        <v>#DIV/0!</v>
      </c>
      <c r="AI3597" t="e">
        <f t="shared" si="1923"/>
        <v>#DIV/0!</v>
      </c>
      <c r="AJ3597" t="e">
        <f t="shared" si="1924"/>
        <v>#DIV/0!</v>
      </c>
      <c r="AK3597"/>
      <c r="AL3597"/>
      <c r="AM3597"/>
      <c r="AN3597"/>
    </row>
    <row r="3598" spans="1:40" x14ac:dyDescent="0.3">
      <c r="A3598"/>
      <c r="B3598">
        <f t="shared" si="1890"/>
        <v>1664000</v>
      </c>
      <c r="C3598" s="186" t="str">
        <f t="shared" si="1893"/>
        <v>-0.000178126350045349+0.00187074914450157i</v>
      </c>
      <c r="D3598" s="158" t="str">
        <f t="shared" si="1894"/>
        <v>-7.57326624584493-0.706484837185374i</v>
      </c>
      <c r="E3598" t="str">
        <f t="shared" si="1895"/>
        <v>34.2188497710097-955.234190764917i</v>
      </c>
      <c r="F3598" t="str">
        <f t="shared" si="1896"/>
        <v>0.98763921006451+0.0940209452991156i</v>
      </c>
      <c r="G3598" t="str">
        <f t="shared" si="1891"/>
        <v>0.98763921006451+0.0940209452991156i</v>
      </c>
      <c r="H3598" t="str">
        <f t="shared" si="1897"/>
        <v>11.5753899255944+1.39081556660265i</v>
      </c>
      <c r="I3598" t="str">
        <f t="shared" si="1898"/>
        <v>6534.51271946677i</v>
      </c>
      <c r="J3598" t="str">
        <f t="shared" si="1892"/>
        <v>-10574.9004531826+1393.40903707874i</v>
      </c>
      <c r="K3598" t="str">
        <f t="shared" si="1899"/>
        <v>0.0800319979396818-0.607381170037312i</v>
      </c>
      <c r="L3598" t="str">
        <f t="shared" si="1900"/>
        <v>0.0206615766946703-0.129580399086367i</v>
      </c>
      <c r="M3598" t="str">
        <f t="shared" si="1901"/>
        <v>0.100693574634352-0.736961569123679i</v>
      </c>
      <c r="N3598" t="str">
        <f t="shared" si="1902"/>
        <v>-21.2719315675433i</v>
      </c>
      <c r="O3598" t="str">
        <f t="shared" si="1903"/>
        <v>-0.752321791827261-0.658795811721522i</v>
      </c>
      <c r="P3598" t="str">
        <f t="shared" si="1904"/>
        <v>1.75232179182726+0.658795811721522i</v>
      </c>
      <c r="Q3598" t="str">
        <f t="shared" si="1905"/>
        <v>-1.75232179182726+20.6131357558218i</v>
      </c>
      <c r="R3598" t="str">
        <f t="shared" si="1906"/>
        <v>0.0245558492269157-0.0870974490641166i</v>
      </c>
      <c r="S3598" t="str">
        <f t="shared" si="1907"/>
        <v>2.33436834760421i</v>
      </c>
      <c r="T3598" t="str">
        <f t="shared" si="1908"/>
        <v>0.203317528252344+0.0573223971838533i</v>
      </c>
      <c r="U3598" t="e">
        <f t="shared" si="1909"/>
        <v>#DIV/0!</v>
      </c>
      <c r="V3598" t="str">
        <f t="shared" si="1910"/>
        <v>0.0000833333333333333-0.00015940999909044i</v>
      </c>
      <c r="W3598" t="e">
        <f t="shared" si="1911"/>
        <v>#DIV/0!</v>
      </c>
      <c r="X3598" t="e">
        <f t="shared" si="1912"/>
        <v>#DIV/0!</v>
      </c>
      <c r="Y3598" t="str">
        <f t="shared" si="1913"/>
        <v>0.00096+7.10954983877985i</v>
      </c>
      <c r="Z3598" t="e">
        <f t="shared" si="1914"/>
        <v>#DIV/0!</v>
      </c>
      <c r="AA3598" t="e">
        <f t="shared" si="1915"/>
        <v>#DIV/0!</v>
      </c>
      <c r="AB3598" t="str">
        <f t="shared" si="1916"/>
        <v>0.116020118357006+0.0327101719312845i</v>
      </c>
      <c r="AC3598" t="str">
        <f t="shared" si="1917"/>
        <v>1.03578862007965-0.0822086643356288i</v>
      </c>
      <c r="AD3598" t="str">
        <f t="shared" si="1918"/>
        <v>0.108819453251672+0.0402167710952787i</v>
      </c>
      <c r="AE3598" t="e">
        <f t="shared" si="1919"/>
        <v>#DIV/0!</v>
      </c>
      <c r="AF3598" t="str">
        <f t="shared" si="1920"/>
        <v>-19.1486561714393-2.09730040378802i</v>
      </c>
      <c r="AG3598" t="e">
        <f t="shared" si="1921"/>
        <v>#DIV/0!</v>
      </c>
      <c r="AH3598" t="e">
        <f t="shared" si="1922"/>
        <v>#DIV/0!</v>
      </c>
      <c r="AI3598" t="e">
        <f t="shared" si="1923"/>
        <v>#DIV/0!</v>
      </c>
      <c r="AJ3598" t="e">
        <f t="shared" si="1924"/>
        <v>#DIV/0!</v>
      </c>
      <c r="AK3598"/>
      <c r="AL3598"/>
      <c r="AM3598"/>
      <c r="AN3598"/>
    </row>
    <row r="3599" spans="1:40" x14ac:dyDescent="0.3">
      <c r="A3599"/>
      <c r="B3599">
        <f t="shared" si="1890"/>
        <v>1665000</v>
      </c>
      <c r="C3599" s="186" t="str">
        <f t="shared" si="1893"/>
        <v>-0.00017791607847401+0.00186965319739438i</v>
      </c>
      <c r="D3599" s="158" t="str">
        <f t="shared" si="1894"/>
        <v>-7.573376501484-0.706075008414061i</v>
      </c>
      <c r="E3599" t="str">
        <f t="shared" si="1895"/>
        <v>34.1778109907749-954.661945763823i</v>
      </c>
      <c r="F3599" t="str">
        <f t="shared" si="1896"/>
        <v>0.987653801506395+0.0939663934253154i</v>
      </c>
      <c r="G3599" t="str">
        <f t="shared" si="1891"/>
        <v>0.987653801506395+0.0939663934253154i</v>
      </c>
      <c r="H3599" t="str">
        <f t="shared" si="1897"/>
        <v>11.5756026175298+1.39000810196518i</v>
      </c>
      <c r="I3599" t="str">
        <f t="shared" si="1898"/>
        <v>6538.43971028376i</v>
      </c>
      <c r="J3599" t="str">
        <f t="shared" si="1892"/>
        <v>-10587.6156915334+1394.24642231737i</v>
      </c>
      <c r="K3599" t="str">
        <f t="shared" si="1899"/>
        <v>0.0799375126247947-0.607028750055327i</v>
      </c>
      <c r="L3599" t="str">
        <f t="shared" si="1900"/>
        <v>0.0206373798842124-0.129506428881703i</v>
      </c>
      <c r="M3599" t="str">
        <f t="shared" si="1901"/>
        <v>0.100574892509007-0.73653517893703i</v>
      </c>
      <c r="N3599" t="str">
        <f t="shared" si="1902"/>
        <v>-21.2847151802642i</v>
      </c>
      <c r="O3599" t="str">
        <f t="shared" si="1903"/>
        <v>-0.760681881305616-0.649124853516909i</v>
      </c>
      <c r="P3599" t="str">
        <f t="shared" si="1904"/>
        <v>1.76068188130562+0.649124853516909i</v>
      </c>
      <c r="Q3599" t="str">
        <f t="shared" si="1905"/>
        <v>-1.76068188130562+20.6355903267473i</v>
      </c>
      <c r="R3599" t="str">
        <f t="shared" si="1906"/>
        <v>0.0240018924621683-0.0873704871017855i</v>
      </c>
      <c r="S3599" t="str">
        <f t="shared" si="1907"/>
        <v>2.33577121319771i</v>
      </c>
      <c r="T3599" t="str">
        <f t="shared" si="1908"/>
        <v>0.204077468655412+0.0560629294753998i</v>
      </c>
      <c r="U3599" t="e">
        <f t="shared" si="1909"/>
        <v>#DIV/0!</v>
      </c>
      <c r="V3599" t="str">
        <f t="shared" si="1910"/>
        <v>0.0000833333333333333-0.000159314257349245i</v>
      </c>
      <c r="W3599" t="e">
        <f t="shared" si="1911"/>
        <v>#DIV/0!</v>
      </c>
      <c r="X3599" t="e">
        <f t="shared" si="1912"/>
        <v>#DIV/0!</v>
      </c>
      <c r="Y3599" t="str">
        <f t="shared" si="1913"/>
        <v>0.00096+7.11382240478873i</v>
      </c>
      <c r="Z3599" t="e">
        <f t="shared" si="1914"/>
        <v>#DIV/0!</v>
      </c>
      <c r="AA3599" t="e">
        <f t="shared" si="1915"/>
        <v>#DIV/0!</v>
      </c>
      <c r="AB3599" t="str">
        <f t="shared" si="1916"/>
        <v>0.116453767025992+0.0319914754477219i</v>
      </c>
      <c r="AC3599" t="str">
        <f t="shared" si="1917"/>
        <v>1.03527517219426-0.0825547569300211i</v>
      </c>
      <c r="AD3599" t="str">
        <f t="shared" si="1918"/>
        <v>0.109326492898282+0.0396193191883625i</v>
      </c>
      <c r="AE3599" t="e">
        <f t="shared" si="1919"/>
        <v>#DIV/0!</v>
      </c>
      <c r="AF3599" t="str">
        <f t="shared" si="1920"/>
        <v>-19.1489791190138-2.09608311037924i</v>
      </c>
      <c r="AG3599" t="e">
        <f t="shared" si="1921"/>
        <v>#DIV/0!</v>
      </c>
      <c r="AH3599" t="e">
        <f t="shared" si="1922"/>
        <v>#DIV/0!</v>
      </c>
      <c r="AI3599" t="e">
        <f t="shared" si="1923"/>
        <v>#DIV/0!</v>
      </c>
      <c r="AJ3599" t="e">
        <f t="shared" si="1924"/>
        <v>#DIV/0!</v>
      </c>
      <c r="AK3599"/>
      <c r="AL3599"/>
      <c r="AM3599"/>
      <c r="AN3599"/>
    </row>
    <row r="3600" spans="1:40" x14ac:dyDescent="0.3">
      <c r="A3600"/>
      <c r="B3600">
        <f t="shared" si="1890"/>
        <v>1666000</v>
      </c>
      <c r="C3600" s="186" t="str">
        <f t="shared" si="1893"/>
        <v>-0.000177706176872401+0.00186855851737177i</v>
      </c>
      <c r="D3600" s="158" t="str">
        <f t="shared" si="1894"/>
        <v>-7.57348656313022-0.705665646160729i</v>
      </c>
      <c r="E3600" t="str">
        <f t="shared" si="1895"/>
        <v>34.1368459617463-954.090385092739i</v>
      </c>
      <c r="F3600" t="str">
        <f t="shared" si="1896"/>
        <v>0.987668367274896+0.0939119036687712i</v>
      </c>
      <c r="G3600" t="str">
        <f t="shared" si="1891"/>
        <v>0.987668367274896+0.0939119036687712i</v>
      </c>
      <c r="H3600" t="str">
        <f t="shared" si="1897"/>
        <v>11.5758149352057+1.38920155768237i</v>
      </c>
      <c r="I3600" t="str">
        <f t="shared" si="1898"/>
        <v>6542.36670110074i</v>
      </c>
      <c r="J3600" t="str">
        <f t="shared" si="1892"/>
        <v>-10600.3385689581+1395.083807556i</v>
      </c>
      <c r="K3600" t="str">
        <f t="shared" si="1899"/>
        <v>0.0798431935801727-0.606676731385343i</v>
      </c>
      <c r="L3600" t="str">
        <f t="shared" si="1900"/>
        <v>0.0206132251953188-0.12943254076859i</v>
      </c>
      <c r="M3600" t="str">
        <f t="shared" si="1901"/>
        <v>0.100456418775491-0.736109272153933i</v>
      </c>
      <c r="N3600" t="str">
        <f t="shared" si="1902"/>
        <v>-21.2974987929851i</v>
      </c>
      <c r="O3600" t="str">
        <f t="shared" si="1903"/>
        <v>-0.768917661270134-0.639347816283804i</v>
      </c>
      <c r="P3600" t="str">
        <f t="shared" si="1904"/>
        <v>1.76891766127013+0.639347816283804i</v>
      </c>
      <c r="Q3600" t="str">
        <f t="shared" si="1905"/>
        <v>-1.76891766127013+20.6581509767013i</v>
      </c>
      <c r="R3600" t="str">
        <f t="shared" si="1906"/>
        <v>0.0234448685669698-0.0876356119860967i</v>
      </c>
      <c r="S3600" t="str">
        <f t="shared" si="1907"/>
        <v>2.33717407879123i</v>
      </c>
      <c r="T3600" t="str">
        <f t="shared" si="1908"/>
        <v>0.204819680712911+0.0547947390953891i</v>
      </c>
      <c r="U3600" t="e">
        <f t="shared" si="1909"/>
        <v>#DIV/0!</v>
      </c>
      <c r="V3600" t="str">
        <f t="shared" si="1910"/>
        <v>0.0000833333333333333-0.000159218630544113i</v>
      </c>
      <c r="W3600" t="e">
        <f t="shared" si="1911"/>
        <v>#DIV/0!</v>
      </c>
      <c r="X3600" t="e">
        <f t="shared" si="1912"/>
        <v>#DIV/0!</v>
      </c>
      <c r="Y3600" t="str">
        <f t="shared" si="1913"/>
        <v>0.00096+7.11809497079761i</v>
      </c>
      <c r="Z3600" t="e">
        <f t="shared" si="1914"/>
        <v>#DIV/0!</v>
      </c>
      <c r="AA3600" t="e">
        <f t="shared" si="1915"/>
        <v>#DIV/0!</v>
      </c>
      <c r="AB3600" t="str">
        <f t="shared" si="1916"/>
        <v>0.116877299278707+0.0312678015015905i</v>
      </c>
      <c r="AC3600" t="str">
        <f t="shared" si="1917"/>
        <v>1.03475759352688-0.0828934123415337i</v>
      </c>
      <c r="AD3600" t="str">
        <f t="shared" si="1918"/>
        <v>0.109825883228259+0.0390155568592645i</v>
      </c>
      <c r="AE3600" t="e">
        <f t="shared" si="1919"/>
        <v>#DIV/0!</v>
      </c>
      <c r="AF3600" t="str">
        <f t="shared" si="1920"/>
        <v>-19.1493014983359-2.0948672038431i</v>
      </c>
      <c r="AG3600" t="e">
        <f t="shared" si="1921"/>
        <v>#DIV/0!</v>
      </c>
      <c r="AH3600" t="e">
        <f t="shared" si="1922"/>
        <v>#DIV/0!</v>
      </c>
      <c r="AI3600" t="e">
        <f t="shared" si="1923"/>
        <v>#DIV/0!</v>
      </c>
      <c r="AJ3600" t="e">
        <f t="shared" si="1924"/>
        <v>#DIV/0!</v>
      </c>
      <c r="AK3600"/>
      <c r="AL3600"/>
      <c r="AM3600"/>
      <c r="AN3600"/>
    </row>
    <row r="3601" spans="1:40" x14ac:dyDescent="0.3">
      <c r="A3601"/>
      <c r="B3601">
        <f t="shared" si="1890"/>
        <v>1667000</v>
      </c>
      <c r="C3601" s="186" t="str">
        <f t="shared" si="1893"/>
        <v>-0.000177496644378141+0.00186746510226658i</v>
      </c>
      <c r="D3601" s="158" t="str">
        <f t="shared" si="1894"/>
        <v>-7.57359643123563-0.705256749645122i</v>
      </c>
      <c r="E3601" t="str">
        <f t="shared" si="1895"/>
        <v>34.0959545073866-953.519507526433i</v>
      </c>
      <c r="F3601" t="str">
        <f t="shared" si="1896"/>
        <v>0.987682907429834+0.0938574759255434i</v>
      </c>
      <c r="G3601" t="str">
        <f t="shared" si="1891"/>
        <v>0.987682907429834+0.0938574759255434i</v>
      </c>
      <c r="H3601" t="str">
        <f t="shared" si="1897"/>
        <v>11.5760268794943+1.38839593221199i</v>
      </c>
      <c r="I3601" t="str">
        <f t="shared" si="1898"/>
        <v>6546.29369191773i</v>
      </c>
      <c r="J3601" t="str">
        <f t="shared" si="1892"/>
        <v>-10613.0690854565+1395.92119279463i</v>
      </c>
      <c r="K3601" t="str">
        <f t="shared" si="1899"/>
        <v>0.0797490404181837-0.606325113355857i</v>
      </c>
      <c r="L3601" t="str">
        <f t="shared" si="1900"/>
        <v>0.0205891125311259-0.12935873461471i</v>
      </c>
      <c r="M3601" t="str">
        <f t="shared" si="1901"/>
        <v>0.10033815294931-0.735683847970567i</v>
      </c>
      <c r="N3601" t="str">
        <f t="shared" si="1902"/>
        <v>-21.310282405706i</v>
      </c>
      <c r="O3601" t="str">
        <f t="shared" si="1903"/>
        <v>-0.777027785841771-0.629466297771243i</v>
      </c>
      <c r="P3601" t="str">
        <f t="shared" si="1904"/>
        <v>1.77702778584177+0.629466297771243i</v>
      </c>
      <c r="Q3601" t="str">
        <f t="shared" si="1905"/>
        <v>-1.77702778584177+20.6808161079348i</v>
      </c>
      <c r="R3601" t="str">
        <f t="shared" si="1906"/>
        <v>0.0228848969626252-0.0878928023987926i</v>
      </c>
      <c r="S3601" t="str">
        <f t="shared" si="1907"/>
        <v>2.33857694438474i</v>
      </c>
      <c r="T3601" t="str">
        <f t="shared" si="1908"/>
        <v>0.20554408126718+0.0535180924114157i</v>
      </c>
      <c r="U3601" t="e">
        <f t="shared" si="1909"/>
        <v>#DIV/0!</v>
      </c>
      <c r="V3601" t="str">
        <f t="shared" si="1910"/>
        <v>0.0000833333333333333-0.000159123118468202i</v>
      </c>
      <c r="W3601" t="e">
        <f t="shared" si="1911"/>
        <v>#DIV/0!</v>
      </c>
      <c r="X3601" t="e">
        <f t="shared" si="1912"/>
        <v>#DIV/0!</v>
      </c>
      <c r="Y3601" t="str">
        <f t="shared" si="1913"/>
        <v>0.00096+7.12236753680649i</v>
      </c>
      <c r="Z3601" t="e">
        <f t="shared" si="1914"/>
        <v>#DIV/0!</v>
      </c>
      <c r="AA3601" t="e">
        <f t="shared" si="1915"/>
        <v>#DIV/0!</v>
      </c>
      <c r="AB3601" t="str">
        <f t="shared" si="1916"/>
        <v>0.117290667662469+0.0305393020915896i</v>
      </c>
      <c r="AC3601" t="str">
        <f t="shared" si="1917"/>
        <v>1.03423600022852-0.083224592552731i</v>
      </c>
      <c r="AD3601" t="str">
        <f t="shared" si="1918"/>
        <v>0.11031754721757+0.0384055815127418i</v>
      </c>
      <c r="AE3601" t="e">
        <f t="shared" si="1919"/>
        <v>#DIV/0!</v>
      </c>
      <c r="AF3601" t="str">
        <f t="shared" si="1920"/>
        <v>-19.1496233107299-2.09365268185711i</v>
      </c>
      <c r="AG3601" t="e">
        <f t="shared" si="1921"/>
        <v>#DIV/0!</v>
      </c>
      <c r="AH3601" t="e">
        <f t="shared" si="1922"/>
        <v>#DIV/0!</v>
      </c>
      <c r="AI3601" t="e">
        <f t="shared" si="1923"/>
        <v>#DIV/0!</v>
      </c>
      <c r="AJ3601" t="e">
        <f t="shared" si="1924"/>
        <v>#DIV/0!</v>
      </c>
      <c r="AK3601"/>
      <c r="AL3601"/>
      <c r="AM3601"/>
      <c r="AN3601"/>
    </row>
    <row r="3602" spans="1:40" x14ac:dyDescent="0.3">
      <c r="A3602"/>
      <c r="B3602">
        <f t="shared" si="1890"/>
        <v>1668000</v>
      </c>
      <c r="C3602" s="186" t="str">
        <f t="shared" si="1893"/>
        <v>-0.000177287480131363+0.00186637294991658i</v>
      </c>
      <c r="D3602" s="158" t="str">
        <f t="shared" si="1894"/>
        <v>-7.5737061062512-0.704848318088739i</v>
      </c>
      <c r="E3602" t="str">
        <f t="shared" si="1895"/>
        <v>34.0551364516852-952.949311842583i</v>
      </c>
      <c r="F3602" t="str">
        <f t="shared" si="1896"/>
        <v>0.987697422030895+0.093803110091926i</v>
      </c>
      <c r="G3602" t="str">
        <f t="shared" si="1891"/>
        <v>0.987697422030895+0.093803110091926i</v>
      </c>
      <c r="H3602" t="str">
        <f t="shared" si="1897"/>
        <v>11.5762384512656+1.38759122401527i</v>
      </c>
      <c r="I3602" t="str">
        <f t="shared" si="1898"/>
        <v>6550.22068273472i</v>
      </c>
      <c r="J3602" t="str">
        <f t="shared" si="1892"/>
        <v>-10625.8072410288+1396.75857803326i</v>
      </c>
      <c r="K3602" t="str">
        <f t="shared" si="1899"/>
        <v>0.0796550527523116-0.605973895296807i</v>
      </c>
      <c r="L3602" t="str">
        <f t="shared" si="1900"/>
        <v>0.0205650417950455-0.129285010288017i</v>
      </c>
      <c r="M3602" t="str">
        <f t="shared" si="1901"/>
        <v>0.100220094547357-0.735258905584824i</v>
      </c>
      <c r="N3602" t="str">
        <f t="shared" si="1902"/>
        <v>-21.3230660184269i</v>
      </c>
      <c r="O3602" t="str">
        <f t="shared" si="1903"/>
        <v>-0.785010929675899-0.619481912802448i</v>
      </c>
      <c r="P3602" t="str">
        <f t="shared" si="1904"/>
        <v>1.7850109296759+0.619481912802448i</v>
      </c>
      <c r="Q3602" t="str">
        <f t="shared" si="1905"/>
        <v>-1.7850109296759+20.7035841056245i</v>
      </c>
      <c r="R3602" t="str">
        <f t="shared" si="1906"/>
        <v>0.0223220968679753-0.088142038945941i</v>
      </c>
      <c r="S3602" t="str">
        <f t="shared" si="1907"/>
        <v>2.33997980997826i</v>
      </c>
      <c r="T3602" t="str">
        <f t="shared" si="1908"/>
        <v>0.206250591543819+0.0522332559874412i</v>
      </c>
      <c r="U3602" t="e">
        <f t="shared" si="1909"/>
        <v>#DIV/0!</v>
      </c>
      <c r="V3602" t="str">
        <f t="shared" si="1910"/>
        <v>0.0000833333333333333-0.000159027720915163i</v>
      </c>
      <c r="W3602" t="e">
        <f t="shared" si="1911"/>
        <v>#DIV/0!</v>
      </c>
      <c r="X3602" t="e">
        <f t="shared" si="1912"/>
        <v>#DIV/0!</v>
      </c>
      <c r="Y3602" t="str">
        <f t="shared" si="1913"/>
        <v>0.00096+7.12664010281537i</v>
      </c>
      <c r="Z3602" t="e">
        <f t="shared" si="1914"/>
        <v>#DIV/0!</v>
      </c>
      <c r="AA3602" t="e">
        <f t="shared" si="1915"/>
        <v>#DIV/0!</v>
      </c>
      <c r="AB3602" t="str">
        <f t="shared" si="1916"/>
        <v>0.117693827225841+0.0298061293284725i</v>
      </c>
      <c r="AC3602" t="str">
        <f t="shared" si="1917"/>
        <v>1.03371050852199-0.083548261500771i</v>
      </c>
      <c r="AD3602" t="str">
        <f t="shared" si="1918"/>
        <v>0.110801409067237+0.0377894914541685i</v>
      </c>
      <c r="AE3602" t="e">
        <f t="shared" si="1919"/>
        <v>#DIV/0!</v>
      </c>
      <c r="AF3602" t="str">
        <f t="shared" si="1920"/>
        <v>-19.1499445575168-2.09243954210401i</v>
      </c>
      <c r="AG3602" t="e">
        <f t="shared" si="1921"/>
        <v>#DIV/0!</v>
      </c>
      <c r="AH3602" t="e">
        <f t="shared" si="1922"/>
        <v>#DIV/0!</v>
      </c>
      <c r="AI3602" t="e">
        <f t="shared" si="1923"/>
        <v>#DIV/0!</v>
      </c>
      <c r="AJ3602" t="e">
        <f t="shared" si="1924"/>
        <v>#DIV/0!</v>
      </c>
      <c r="AK3602"/>
      <c r="AL3602"/>
      <c r="AM3602"/>
      <c r="AN3602"/>
    </row>
    <row r="3603" spans="1:40" x14ac:dyDescent="0.3">
      <c r="A3603"/>
      <c r="B3603">
        <f t="shared" si="1890"/>
        <v>1669000</v>
      </c>
      <c r="C3603" s="186" t="str">
        <f t="shared" si="1893"/>
        <v>-0.000177078683274682+0.00186528205816436i</v>
      </c>
      <c r="D3603" s="158" t="str">
        <f t="shared" si="1894"/>
        <v>-7.57381558862647-0.704440350714741i</v>
      </c>
      <c r="E3603" t="str">
        <f t="shared" si="1895"/>
        <v>34.0143916191584-952.379796821787i</v>
      </c>
      <c r="F3603" t="str">
        <f t="shared" si="1896"/>
        <v>0.987711911137569+0.0937488060644349i</v>
      </c>
      <c r="G3603" t="str">
        <f t="shared" si="1891"/>
        <v>0.987711911137569+0.0937488060644349i</v>
      </c>
      <c r="H3603" t="str">
        <f t="shared" si="1897"/>
        <v>11.5764496513872+1.38678743155674i</v>
      </c>
      <c r="I3603" t="str">
        <f t="shared" si="1898"/>
        <v>6554.14767355171i</v>
      </c>
      <c r="J3603" t="str">
        <f t="shared" si="1892"/>
        <v>-10638.5530356748+1397.59596327189i</v>
      </c>
      <c r="K3603" t="str">
        <f t="shared" si="1899"/>
        <v>0.0795612301971644-0.605623076539613i</v>
      </c>
      <c r="L3603" t="str">
        <f t="shared" si="1900"/>
        <v>0.0205410128907646-0.12921136765674i</v>
      </c>
      <c r="M3603" t="str">
        <f t="shared" si="1901"/>
        <v>0.100102243087929-0.734834444196353i</v>
      </c>
      <c r="N3603" t="str">
        <f t="shared" si="1902"/>
        <v>-21.3358496311477i</v>
      </c>
      <c r="O3603" t="str">
        <f t="shared" si="1903"/>
        <v>-0.792865788178841-0.609396293010998i</v>
      </c>
      <c r="P3603" t="str">
        <f t="shared" si="1904"/>
        <v>1.79286578817884+0.609396293010998i</v>
      </c>
      <c r="Q3603" t="str">
        <f t="shared" si="1905"/>
        <v>-1.79286578817884+20.7264533381367i</v>
      </c>
      <c r="R3603" t="str">
        <f t="shared" si="1906"/>
        <v>0.0217565872661895-0.0883833041413444i</v>
      </c>
      <c r="S3603" t="str">
        <f t="shared" si="1907"/>
        <v>2.34138267557177i</v>
      </c>
      <c r="T3603" t="str">
        <f t="shared" si="1908"/>
        <v>0.206939137126334+0.0509404965046215i</v>
      </c>
      <c r="U3603" t="e">
        <f t="shared" si="1909"/>
        <v>#DIV/0!</v>
      </c>
      <c r="V3603" t="str">
        <f t="shared" si="1910"/>
        <v>0.0000833333333333333-0.000158932437679145i</v>
      </c>
      <c r="W3603" t="e">
        <f t="shared" si="1911"/>
        <v>#DIV/0!</v>
      </c>
      <c r="X3603" t="e">
        <f t="shared" si="1912"/>
        <v>#DIV/0!</v>
      </c>
      <c r="Y3603" t="str">
        <f t="shared" si="1913"/>
        <v>0.00096+7.13091266882426i</v>
      </c>
      <c r="Z3603" t="e">
        <f t="shared" si="1914"/>
        <v>#DIV/0!</v>
      </c>
      <c r="AA3603" t="e">
        <f t="shared" si="1915"/>
        <v>#DIV/0!</v>
      </c>
      <c r="AB3603" t="str">
        <f t="shared" si="1916"/>
        <v>0.118086735504159+0.0290684353898676i</v>
      </c>
      <c r="AC3603" t="str">
        <f t="shared" si="1917"/>
        <v>1.03318123466627-0.0838643850655781i</v>
      </c>
      <c r="AD3603" t="str">
        <f t="shared" si="1918"/>
        <v>0.111277394212863+0.0371673858745926i</v>
      </c>
      <c r="AE3603" t="e">
        <f t="shared" si="1919"/>
        <v>#DIV/0!</v>
      </c>
      <c r="AF3603" t="str">
        <f t="shared" si="1920"/>
        <v>-19.1502652400137-2.09122778227148i</v>
      </c>
      <c r="AG3603" t="e">
        <f t="shared" si="1921"/>
        <v>#DIV/0!</v>
      </c>
      <c r="AH3603" t="e">
        <f t="shared" si="1922"/>
        <v>#DIV/0!</v>
      </c>
      <c r="AI3603" t="e">
        <f t="shared" si="1923"/>
        <v>#DIV/0!</v>
      </c>
      <c r="AJ3603" t="e">
        <f t="shared" si="1924"/>
        <v>#DIV/0!</v>
      </c>
      <c r="AK3603"/>
      <c r="AL3603"/>
      <c r="AM3603"/>
      <c r="AN3603"/>
    </row>
    <row r="3604" spans="1:40" x14ac:dyDescent="0.3">
      <c r="A3604"/>
      <c r="B3604">
        <f t="shared" si="1890"/>
        <v>1670000</v>
      </c>
      <c r="C3604" s="186" t="str">
        <f t="shared" si="1893"/>
        <v>-0.000176870252953193+0.00186419242485737i</v>
      </c>
      <c r="D3604" s="158" t="str">
        <f t="shared" si="1894"/>
        <v>-7.57392487880979-0.704032846748006i</v>
      </c>
      <c r="E3604" t="str">
        <f t="shared" si="1895"/>
        <v>33.9737198348459-951.810961247542i</v>
      </c>
      <c r="F3604" t="str">
        <f t="shared" si="1896"/>
        <v>0.987726374809193+0.0936945637398147i</v>
      </c>
      <c r="G3604" t="str">
        <f t="shared" si="1891"/>
        <v>0.987726374809193+0.0936945637398147i</v>
      </c>
      <c r="H3604" t="str">
        <f t="shared" si="1897"/>
        <v>11.576660480724+1.38598455330433i</v>
      </c>
      <c r="I3604" t="str">
        <f t="shared" si="1898"/>
        <v>6558.07466436869i</v>
      </c>
      <c r="J3604" t="str">
        <f t="shared" si="1892"/>
        <v>-10651.3064693947+1398.43334851052i</v>
      </c>
      <c r="K3604" t="str">
        <f t="shared" si="1899"/>
        <v>0.0794675723684592-0.605272656417127i</v>
      </c>
      <c r="L3604" t="str">
        <f t="shared" si="1900"/>
        <v>0.0205170257222438-0.129137806589379i</v>
      </c>
      <c r="M3604" t="str">
        <f t="shared" si="1901"/>
        <v>0.099984598090703-0.734410463006506i</v>
      </c>
      <c r="N3604" t="str">
        <f t="shared" si="1902"/>
        <v>-21.3486332438686i</v>
      </c>
      <c r="O3604" t="str">
        <f t="shared" si="1903"/>
        <v>-0.8005910777213-0.599211086573879i</v>
      </c>
      <c r="P3604" t="str">
        <f t="shared" si="1904"/>
        <v>1.8005910777213+0.599211086573879i</v>
      </c>
      <c r="Q3604" t="str">
        <f t="shared" si="1905"/>
        <v>-1.8005910777213+20.7494221572947i</v>
      </c>
      <c r="R3604" t="str">
        <f t="shared" si="1906"/>
        <v>0.0211884868721925-0.0886165823893729i</v>
      </c>
      <c r="S3604" t="str">
        <f t="shared" si="1907"/>
        <v>2.34278554116528i</v>
      </c>
      <c r="T3604" t="str">
        <f t="shared" si="1908"/>
        <v>0.207609647929305+0.0496400806833429i</v>
      </c>
      <c r="U3604" t="e">
        <f t="shared" si="1909"/>
        <v>#DIV/0!</v>
      </c>
      <c r="V3604" t="str">
        <f t="shared" si="1910"/>
        <v>0.0000833333333333333-0.000158837268554786i</v>
      </c>
      <c r="W3604" t="e">
        <f t="shared" si="1911"/>
        <v>#DIV/0!</v>
      </c>
      <c r="X3604" t="e">
        <f t="shared" si="1912"/>
        <v>#DIV/0!</v>
      </c>
      <c r="Y3604" t="str">
        <f t="shared" si="1913"/>
        <v>0.00096+7.13518523483314i</v>
      </c>
      <c r="Z3604" t="e">
        <f t="shared" si="1914"/>
        <v>#DIV/0!</v>
      </c>
      <c r="AA3604" t="e">
        <f t="shared" si="1915"/>
        <v>#DIV/0!</v>
      </c>
      <c r="AB3604" t="str">
        <f t="shared" si="1916"/>
        <v>0.118469352504223+0.0283263724757896i</v>
      </c>
      <c r="AC3604" t="str">
        <f t="shared" si="1917"/>
        <v>1.03264829492144-0.084172931057348i</v>
      </c>
      <c r="AD3604" t="str">
        <f t="shared" si="1918"/>
        <v>0.111745429334009+0.036539364835697i</v>
      </c>
      <c r="AE3604" t="e">
        <f t="shared" si="1919"/>
        <v>#DIV/0!</v>
      </c>
      <c r="AF3604" t="str">
        <f t="shared" si="1920"/>
        <v>-19.1505853595338-2.09001740005234i</v>
      </c>
      <c r="AG3604" t="e">
        <f t="shared" si="1921"/>
        <v>#DIV/0!</v>
      </c>
      <c r="AH3604" t="e">
        <f t="shared" si="1922"/>
        <v>#DIV/0!</v>
      </c>
      <c r="AI3604" t="e">
        <f t="shared" si="1923"/>
        <v>#DIV/0!</v>
      </c>
      <c r="AJ3604" t="e">
        <f t="shared" si="1924"/>
        <v>#DIV/0!</v>
      </c>
      <c r="AK3604"/>
      <c r="AL3604"/>
      <c r="AM3604"/>
      <c r="AN3604"/>
    </row>
    <row r="3605" spans="1:40" x14ac:dyDescent="0.3">
      <c r="A3605"/>
      <c r="B3605">
        <f t="shared" si="1890"/>
        <v>1671000</v>
      </c>
      <c r="C3605" s="186" t="str">
        <f t="shared" si="1893"/>
        <v>-0.000176662188314452+0.00186310404784783i</v>
      </c>
      <c r="D3605" s="158" t="str">
        <f t="shared" si="1894"/>
        <v>-7.57403397724796-0.703625805415054i</v>
      </c>
      <c r="E3605" t="str">
        <f t="shared" si="1895"/>
        <v>33.9331209243098-951.242803906242i</v>
      </c>
      <c r="F3605" t="str">
        <f t="shared" si="1896"/>
        <v>0.987740813104897+0.0936403830150287i</v>
      </c>
      <c r="G3605" t="str">
        <f t="shared" si="1891"/>
        <v>0.987740813104897+0.0936403830150287i</v>
      </c>
      <c r="H3605" t="str">
        <f t="shared" si="1897"/>
        <v>11.5768709401381+1.38518258772922i</v>
      </c>
      <c r="I3605" t="str">
        <f t="shared" si="1898"/>
        <v>6562.00165518568i</v>
      </c>
      <c r="J3605" t="str">
        <f t="shared" si="1892"/>
        <v>-10664.0675421883+1399.27073374915i</v>
      </c>
      <c r="K3605" t="str">
        <f t="shared" si="1899"/>
        <v>0.0793740788830295-0.604922634263681i</v>
      </c>
      <c r="L3605" t="str">
        <f t="shared" si="1900"/>
        <v>0.0204930801937169-0.129064326954706i</v>
      </c>
      <c r="M3605" t="str">
        <f t="shared" si="1901"/>
        <v>0.0998671590767464-0.733986961218387i</v>
      </c>
      <c r="N3605" t="str">
        <f t="shared" si="1902"/>
        <v>-21.3614168565895i</v>
      </c>
      <c r="O3605" t="str">
        <f t="shared" si="1903"/>
        <v>-0.80818553584776-0.588927957942625i</v>
      </c>
      <c r="P3605" t="str">
        <f t="shared" si="1904"/>
        <v>1.80818553584776+0.588927957942625i</v>
      </c>
      <c r="Q3605" t="str">
        <f t="shared" si="1905"/>
        <v>-1.80818553584776+20.7724888986469i</v>
      </c>
      <c r="R3605" t="str">
        <f t="shared" si="1906"/>
        <v>0.0206179141007984-0.0888418599672179i</v>
      </c>
      <c r="S3605" t="str">
        <f t="shared" si="1907"/>
        <v>2.3441884067588i</v>
      </c>
      <c r="T3605" t="str">
        <f t="shared" si="1908"/>
        <v>0.208262058170041+0.0483322752066404i</v>
      </c>
      <c r="U3605" t="e">
        <f t="shared" si="1909"/>
        <v>#DIV/0!</v>
      </c>
      <c r="V3605" t="str">
        <f t="shared" si="1910"/>
        <v>0.0000833333333333333-0.000158742213337219i</v>
      </c>
      <c r="W3605" t="e">
        <f t="shared" si="1911"/>
        <v>#DIV/0!</v>
      </c>
      <c r="X3605" t="e">
        <f t="shared" si="1912"/>
        <v>#DIV/0!</v>
      </c>
      <c r="Y3605" t="str">
        <f t="shared" si="1913"/>
        <v>0.00096+7.13945780084202i</v>
      </c>
      <c r="Z3605" t="e">
        <f t="shared" si="1914"/>
        <v>#DIV/0!</v>
      </c>
      <c r="AA3605" t="e">
        <f t="shared" si="1915"/>
        <v>#DIV/0!</v>
      </c>
      <c r="AB3605" t="str">
        <f t="shared" si="1916"/>
        <v>0.11884164068812+0.0275800927649393i</v>
      </c>
      <c r="AC3605" t="str">
        <f t="shared" si="1917"/>
        <v>1.0321118055142-0.084473869203373i</v>
      </c>
      <c r="AD3605" t="str">
        <f t="shared" si="1918"/>
        <v>0.11220544236337+0.0359055292547367i</v>
      </c>
      <c r="AE3605" t="e">
        <f t="shared" si="1919"/>
        <v>#DIV/0!</v>
      </c>
      <c r="AF3605" t="str">
        <f t="shared" si="1920"/>
        <v>-19.1509049173861-2.08880839314427i</v>
      </c>
      <c r="AG3605" t="e">
        <f t="shared" si="1921"/>
        <v>#DIV/0!</v>
      </c>
      <c r="AH3605" t="e">
        <f t="shared" si="1922"/>
        <v>#DIV/0!</v>
      </c>
      <c r="AI3605" t="e">
        <f t="shared" si="1923"/>
        <v>#DIV/0!</v>
      </c>
      <c r="AJ3605" t="e">
        <f t="shared" si="1924"/>
        <v>#DIV/0!</v>
      </c>
      <c r="AK3605"/>
      <c r="AL3605"/>
      <c r="AM3605"/>
      <c r="AN3605"/>
    </row>
    <row r="3606" spans="1:40" x14ac:dyDescent="0.3">
      <c r="A3606"/>
      <c r="B3606">
        <f t="shared" si="1890"/>
        <v>1672000</v>
      </c>
      <c r="C3606" s="186" t="str">
        <f t="shared" si="1893"/>
        <v>-0.00017645448850849+0.00186201692499285i</v>
      </c>
      <c r="D3606" s="158" t="str">
        <f t="shared" si="1894"/>
        <v>-7.5741428843868-0.70321922594413i</v>
      </c>
      <c r="E3606" t="str">
        <f t="shared" si="1895"/>
        <v>33.8925947136316-950.675323587155i</v>
      </c>
      <c r="F3606" t="str">
        <f t="shared" si="1896"/>
        <v>0.987755226083683+0.0935862637872707i</v>
      </c>
      <c r="G3606" t="str">
        <f t="shared" si="1891"/>
        <v>0.987755226083683+0.0935862637872707i</v>
      </c>
      <c r="H3606" t="str">
        <f t="shared" si="1897"/>
        <v>11.5770810304898+1.38438153330603i</v>
      </c>
      <c r="I3606" t="str">
        <f t="shared" si="1898"/>
        <v>6565.92864600267i</v>
      </c>
      <c r="J3606" t="str">
        <f t="shared" si="1892"/>
        <v>-10676.8362540558+1400.10811898777i</v>
      </c>
      <c r="K3606" t="str">
        <f t="shared" si="1899"/>
        <v>0.0792807493588094-0.604573009415026i</v>
      </c>
      <c r="L3606" t="str">
        <f t="shared" si="1900"/>
        <v>0.0204691762096899-0.128990928621764i</v>
      </c>
      <c r="M3606" t="str">
        <f t="shared" si="1901"/>
        <v>0.0997499255684993-0.73356393803679i</v>
      </c>
      <c r="N3606" t="str">
        <f t="shared" si="1902"/>
        <v>-21.3742004693104i</v>
      </c>
      <c r="O3606" t="str">
        <f t="shared" si="1903"/>
        <v>-0.81564792148305-0.578548587570984i</v>
      </c>
      <c r="P3606" t="str">
        <f t="shared" si="1904"/>
        <v>1.81564792148305+0.578548587570984i</v>
      </c>
      <c r="Q3606" t="str">
        <f t="shared" si="1905"/>
        <v>-1.81564792148305+20.7956518817394i</v>
      </c>
      <c r="R3606" t="str">
        <f t="shared" si="1906"/>
        <v>0.0200449870354694-0.0890591250066283i</v>
      </c>
      <c r="S3606" t="str">
        <f t="shared" si="1907"/>
        <v>2.3455912723523i</v>
      </c>
      <c r="T3606" t="str">
        <f t="shared" si="1908"/>
        <v>0.20889630633888+0.047017346644812i</v>
      </c>
      <c r="U3606" t="e">
        <f t="shared" si="1909"/>
        <v>#DIV/0!</v>
      </c>
      <c r="V3606" t="str">
        <f t="shared" si="1910"/>
        <v>0.0000833333333333333-0.000158647271822065i</v>
      </c>
      <c r="W3606" t="e">
        <f t="shared" si="1911"/>
        <v>#DIV/0!</v>
      </c>
      <c r="X3606" t="e">
        <f t="shared" si="1912"/>
        <v>#DIV/0!</v>
      </c>
      <c r="Y3606" t="str">
        <f t="shared" si="1913"/>
        <v>0.00096+7.1437303668509i</v>
      </c>
      <c r="Z3606" t="e">
        <f t="shared" si="1914"/>
        <v>#DIV/0!</v>
      </c>
      <c r="AA3606" t="e">
        <f t="shared" si="1915"/>
        <v>#DIV/0!</v>
      </c>
      <c r="AB3606" t="str">
        <f t="shared" si="1916"/>
        <v>0.119203564956278+0.0268297483716856i</v>
      </c>
      <c r="AC3606" t="str">
        <f t="shared" si="1917"/>
        <v>1.03157188260396-0.0847671711342544i</v>
      </c>
      <c r="AD3606" t="str">
        <f t="shared" si="1918"/>
        <v>0.112657362495823+0.0352659808893507i</v>
      </c>
      <c r="AE3606" t="e">
        <f t="shared" si="1919"/>
        <v>#DIV/0!</v>
      </c>
      <c r="AF3606" t="str">
        <f t="shared" si="1920"/>
        <v>-19.1512239148766-2.08760075925016i</v>
      </c>
      <c r="AG3606" t="e">
        <f t="shared" si="1921"/>
        <v>#DIV/0!</v>
      </c>
      <c r="AH3606" t="e">
        <f t="shared" si="1922"/>
        <v>#DIV/0!</v>
      </c>
      <c r="AI3606" t="e">
        <f t="shared" si="1923"/>
        <v>#DIV/0!</v>
      </c>
      <c r="AJ3606" t="e">
        <f t="shared" si="1924"/>
        <v>#DIV/0!</v>
      </c>
      <c r="AK3606"/>
      <c r="AL3606"/>
      <c r="AM3606"/>
      <c r="AN3606"/>
    </row>
    <row r="3607" spans="1:40" x14ac:dyDescent="0.3">
      <c r="A3607"/>
      <c r="B3607">
        <f t="shared" si="1890"/>
        <v>1673000</v>
      </c>
      <c r="C3607" s="186" t="str">
        <f t="shared" si="1893"/>
        <v>-0.000176247152687784+0.00186093105415431i</v>
      </c>
      <c r="D3607" s="158" t="str">
        <f t="shared" si="1894"/>
        <v>-7.57425160067064-0.70281310756513i</v>
      </c>
      <c r="E3607" t="str">
        <f t="shared" si="1895"/>
        <v>33.8521410294118-950.108519082436i</v>
      </c>
      <c r="F3607" t="str">
        <f t="shared" si="1896"/>
        <v>0.987769613804352+0.0935322059539538i</v>
      </c>
      <c r="G3607" t="str">
        <f t="shared" si="1891"/>
        <v>0.987769613804352+0.0935322059539538i</v>
      </c>
      <c r="H3607" t="str">
        <f t="shared" si="1897"/>
        <v>11.5772907526362+1.38358138851262i</v>
      </c>
      <c r="I3607" t="str">
        <f t="shared" si="1898"/>
        <v>6569.85563681966i</v>
      </c>
      <c r="J3607" t="str">
        <f t="shared" si="1892"/>
        <v>-10689.6126049971+1400.9455042264i</v>
      </c>
      <c r="K3607" t="str">
        <f t="shared" si="1899"/>
        <v>0.0791875834148418-0.604223781208378i</v>
      </c>
      <c r="L3607" t="str">
        <f t="shared" si="1900"/>
        <v>0.0204453136749396-0.128917611459864i</v>
      </c>
      <c r="M3607" t="str">
        <f t="shared" si="1901"/>
        <v>0.0996328970897814-0.733141392668242i</v>
      </c>
      <c r="N3607" t="str">
        <f t="shared" si="1902"/>
        <v>-21.3869840820312i</v>
      </c>
      <c r="O3607" t="str">
        <f t="shared" si="1903"/>
        <v>-0.822977015135035-0.568074671640471i</v>
      </c>
      <c r="P3607" t="str">
        <f t="shared" si="1904"/>
        <v>1.82297701513503+0.568074671640471i</v>
      </c>
      <c r="Q3607" t="str">
        <f t="shared" si="1905"/>
        <v>-1.82297701513503+20.8189094103907i</v>
      </c>
      <c r="R3607" t="str">
        <f t="shared" si="1906"/>
        <v>0.0194698233977809-0.0892683674751167i</v>
      </c>
      <c r="S3607" t="str">
        <f t="shared" si="1907"/>
        <v>2.34699413794581i</v>
      </c>
      <c r="T3607" t="str">
        <f t="shared" si="1908"/>
        <v>0.209512335168091+0.0456955613814319i</v>
      </c>
      <c r="U3607" t="e">
        <f t="shared" si="1909"/>
        <v>#DIV/0!</v>
      </c>
      <c r="V3607" t="str">
        <f t="shared" si="1910"/>
        <v>0.0000833333333333333-0.000158552443805435i</v>
      </c>
      <c r="W3607" t="e">
        <f t="shared" si="1911"/>
        <v>#DIV/0!</v>
      </c>
      <c r="X3607" t="e">
        <f t="shared" si="1912"/>
        <v>#DIV/0!</v>
      </c>
      <c r="Y3607" t="str">
        <f t="shared" si="1913"/>
        <v>0.00096+7.14800293285978i</v>
      </c>
      <c r="Z3607" t="e">
        <f t="shared" si="1914"/>
        <v>#DIV/0!</v>
      </c>
      <c r="AA3607" t="e">
        <f t="shared" si="1915"/>
        <v>#DIV/0!</v>
      </c>
      <c r="AB3607" t="str">
        <f t="shared" si="1916"/>
        <v>0.11955509262972+0.0260754913038465i</v>
      </c>
      <c r="AC3607" t="str">
        <f t="shared" si="1917"/>
        <v>1.03102864224955-0.085052810369492i</v>
      </c>
      <c r="AD3607" t="str">
        <f t="shared" si="1918"/>
        <v>0.113101120197278+0.0346208223223376i</v>
      </c>
      <c r="AE3607" t="e">
        <f t="shared" si="1919"/>
        <v>#DIV/0!</v>
      </c>
      <c r="AF3607" t="str">
        <f t="shared" si="1920"/>
        <v>-19.1515423533068-2.08639449607775i</v>
      </c>
      <c r="AG3607" t="e">
        <f t="shared" si="1921"/>
        <v>#DIV/0!</v>
      </c>
      <c r="AH3607" t="e">
        <f t="shared" si="1922"/>
        <v>#DIV/0!</v>
      </c>
      <c r="AI3607" t="e">
        <f t="shared" si="1923"/>
        <v>#DIV/0!</v>
      </c>
      <c r="AJ3607" t="e">
        <f t="shared" si="1924"/>
        <v>#DIV/0!</v>
      </c>
      <c r="AK3607"/>
      <c r="AL3607"/>
      <c r="AM3607"/>
      <c r="AN3607"/>
    </row>
    <row r="3608" spans="1:40" x14ac:dyDescent="0.3">
      <c r="A3608"/>
      <c r="B3608">
        <f t="shared" si="1890"/>
        <v>1674000</v>
      </c>
      <c r="C3608" s="186" t="str">
        <f t="shared" si="1893"/>
        <v>-0.000176040180007258+0.00185984643319889i</v>
      </c>
      <c r="D3608" s="158" t="str">
        <f t="shared" si="1894"/>
        <v>-7.57436012654258-0.702407449509635i</v>
      </c>
      <c r="E3608" t="str">
        <f t="shared" si="1895"/>
        <v>33.8117596987674-949.542389187108i</v>
      </c>
      <c r="F3608" t="str">
        <f t="shared" si="1896"/>
        <v>0.987783976325547+0.0934782094127165i</v>
      </c>
      <c r="G3608" t="str">
        <f t="shared" si="1891"/>
        <v>0.987783976325547+0.0934782094127165i</v>
      </c>
      <c r="H3608" t="str">
        <f t="shared" si="1897"/>
        <v>11.5775001074325+1.38278215183021i</v>
      </c>
      <c r="I3608" t="str">
        <f t="shared" si="1898"/>
        <v>6573.78262763664i</v>
      </c>
      <c r="J3608" t="str">
        <f t="shared" si="1892"/>
        <v>-10702.3965950122+1401.78288946503i</v>
      </c>
      <c r="K3608" t="str">
        <f t="shared" si="1899"/>
        <v>0.0790945806712661-0.603874948982385i</v>
      </c>
      <c r="L3608" t="str">
        <f t="shared" si="1900"/>
        <v>0.0204214924945133-0.128844375338588i</v>
      </c>
      <c r="M3608" t="str">
        <f t="shared" si="1901"/>
        <v>0.0995160731657794-0.732719324320973i</v>
      </c>
      <c r="N3608" t="str">
        <f t="shared" si="1902"/>
        <v>-21.3997676947521i</v>
      </c>
      <c r="O3608" t="str">
        <f t="shared" si="1903"/>
        <v>-0.830171619094123-0.557507921782859i</v>
      </c>
      <c r="P3608" t="str">
        <f t="shared" si="1904"/>
        <v>1.83017161909412+0.557507921782859i</v>
      </c>
      <c r="Q3608" t="str">
        <f t="shared" si="1905"/>
        <v>-1.83017161909412+20.8422597729692i</v>
      </c>
      <c r="R3608" t="str">
        <f t="shared" si="1906"/>
        <v>0.0188925405175438-0.0894695791566876i</v>
      </c>
      <c r="S3608" t="str">
        <f t="shared" si="1907"/>
        <v>2.34839700353933i</v>
      </c>
      <c r="T3608" t="str">
        <f t="shared" si="1908"/>
        <v>0.21011009159949+0.0443671855406452i</v>
      </c>
      <c r="U3608" t="e">
        <f t="shared" si="1909"/>
        <v>#DIV/0!</v>
      </c>
      <c r="V3608" t="str">
        <f t="shared" si="1910"/>
        <v>0.0000833333333333333-0.000158457729083926i</v>
      </c>
      <c r="W3608" t="e">
        <f t="shared" si="1911"/>
        <v>#DIV/0!</v>
      </c>
      <c r="X3608" t="e">
        <f t="shared" si="1912"/>
        <v>#DIV/0!</v>
      </c>
      <c r="Y3608" t="str">
        <f t="shared" si="1913"/>
        <v>0.00096+7.15227549886867i</v>
      </c>
      <c r="Z3608" t="e">
        <f t="shared" si="1914"/>
        <v>#DIV/0!</v>
      </c>
      <c r="AA3608" t="e">
        <f t="shared" si="1915"/>
        <v>#DIV/0!</v>
      </c>
      <c r="AB3608" t="str">
        <f t="shared" si="1916"/>
        <v>0.119896193431582+0.0253174734212005i</v>
      </c>
      <c r="AC3608" t="str">
        <f t="shared" si="1917"/>
        <v>1.03048220037653-0.0853307623024886i</v>
      </c>
      <c r="AD3608" t="str">
        <f t="shared" si="1918"/>
        <v>0.113536647213379+0.0339701569463268i</v>
      </c>
      <c r="AE3608" t="e">
        <f t="shared" si="1919"/>
        <v>#DIV/0!</v>
      </c>
      <c r="AF3608" t="str">
        <f t="shared" si="1920"/>
        <v>-19.1518602339751-2.08518960133984i</v>
      </c>
      <c r="AG3608" t="e">
        <f t="shared" si="1921"/>
        <v>#DIV/0!</v>
      </c>
      <c r="AH3608" t="e">
        <f t="shared" si="1922"/>
        <v>#DIV/0!</v>
      </c>
      <c r="AI3608" t="e">
        <f t="shared" si="1923"/>
        <v>#DIV/0!</v>
      </c>
      <c r="AJ3608" t="e">
        <f t="shared" si="1924"/>
        <v>#DIV/0!</v>
      </c>
      <c r="AK3608"/>
      <c r="AL3608"/>
      <c r="AM3608"/>
      <c r="AN3608"/>
    </row>
    <row r="3609" spans="1:40" x14ac:dyDescent="0.3">
      <c r="A3609"/>
      <c r="B3609">
        <f t="shared" ref="B3609:B3672" si="1925">B3608+1000</f>
        <v>1675000</v>
      </c>
      <c r="C3609" s="186" t="str">
        <f t="shared" si="1893"/>
        <v>-0.000175833569624278+0.00185876305999805i</v>
      </c>
      <c r="D3609" s="158" t="str">
        <f t="shared" si="1894"/>
        <v>-7.57446846244458-0.702002251010907i</v>
      </c>
      <c r="E3609" t="str">
        <f t="shared" si="1895"/>
        <v>33.7714505493292-948.976932699043i</v>
      </c>
      <c r="F3609" t="str">
        <f t="shared" si="1896"/>
        <v>0.987798313705756+0.0934242740614206i</v>
      </c>
      <c r="G3609" t="str">
        <f t="shared" si="1891"/>
        <v>0.987798313705756+0.0934242740614206i</v>
      </c>
      <c r="H3609" t="str">
        <f t="shared" si="1897"/>
        <v>11.5777090957312+1.38198382174336i</v>
      </c>
      <c r="I3609" t="str">
        <f t="shared" si="1898"/>
        <v>6577.70961845363i</v>
      </c>
      <c r="J3609" t="str">
        <f t="shared" si="1892"/>
        <v>-10715.188224101+1402.62027470367i</v>
      </c>
      <c r="K3609" t="str">
        <f t="shared" si="1899"/>
        <v>0.0790017407493196-0.603526512077143i</v>
      </c>
      <c r="L3609" t="str">
        <f t="shared" si="1900"/>
        <v>0.0203977125737275-0.128771220127788i</v>
      </c>
      <c r="M3609" t="str">
        <f t="shared" si="1901"/>
        <v>0.0993994533230471-0.732297732204931i</v>
      </c>
      <c r="N3609" t="str">
        <f t="shared" si="1902"/>
        <v>-21.412551307473i</v>
      </c>
      <c r="O3609" t="str">
        <f t="shared" si="1903"/>
        <v>-0.837230557628666-0.546850064800941i</v>
      </c>
      <c r="P3609" t="str">
        <f t="shared" si="1904"/>
        <v>1.83723055762867+0.546850064800941i</v>
      </c>
      <c r="Q3609" t="str">
        <f t="shared" si="1905"/>
        <v>-1.83723055762867+20.8657012426721i</v>
      </c>
      <c r="R3609" t="str">
        <f t="shared" si="1906"/>
        <v>0.0183132553036605-0.089662753632076i</v>
      </c>
      <c r="S3609" t="str">
        <f t="shared" si="1907"/>
        <v>2.34979986913284i</v>
      </c>
      <c r="T3609" t="str">
        <f t="shared" si="1908"/>
        <v>0.210689526750742+0.0430324849159377i</v>
      </c>
      <c r="U3609" t="e">
        <f t="shared" si="1909"/>
        <v>#DIV/0!</v>
      </c>
      <c r="V3609" t="str">
        <f t="shared" si="1910"/>
        <v>0.0000833333333333333-0.000158363127454622i</v>
      </c>
      <c r="W3609" t="e">
        <f t="shared" si="1911"/>
        <v>#DIV/0!</v>
      </c>
      <c r="X3609" t="e">
        <f t="shared" si="1912"/>
        <v>#DIV/0!</v>
      </c>
      <c r="Y3609" t="str">
        <f t="shared" si="1913"/>
        <v>0.00096+7.15654806487755i</v>
      </c>
      <c r="Z3609" t="e">
        <f t="shared" si="1914"/>
        <v>#DIV/0!</v>
      </c>
      <c r="AA3609" t="e">
        <f t="shared" si="1915"/>
        <v>#DIV/0!</v>
      </c>
      <c r="AB3609" t="str">
        <f t="shared" si="1916"/>
        <v>0.12022683946789+0.0245558463948403i</v>
      </c>
      <c r="AC3609" t="str">
        <f t="shared" si="1917"/>
        <v>1.02993267274518-0.0856010041849703i</v>
      </c>
      <c r="AD3609" t="str">
        <f t="shared" si="1918"/>
        <v>0.113963876578015+0.0333140889484331i</v>
      </c>
      <c r="AE3609" t="e">
        <f t="shared" si="1919"/>
        <v>#DIV/0!</v>
      </c>
      <c r="AF3609" t="str">
        <f t="shared" si="1920"/>
        <v>-19.1521775581758-2.08398607275427i</v>
      </c>
      <c r="AG3609" t="e">
        <f t="shared" si="1921"/>
        <v>#DIV/0!</v>
      </c>
      <c r="AH3609" t="e">
        <f t="shared" si="1922"/>
        <v>#DIV/0!</v>
      </c>
      <c r="AI3609" t="e">
        <f t="shared" si="1923"/>
        <v>#DIV/0!</v>
      </c>
      <c r="AJ3609" t="e">
        <f t="shared" si="1924"/>
        <v>#DIV/0!</v>
      </c>
      <c r="AK3609"/>
      <c r="AL3609"/>
      <c r="AM3609"/>
      <c r="AN3609"/>
    </row>
    <row r="3610" spans="1:40" x14ac:dyDescent="0.3">
      <c r="A3610"/>
      <c r="B3610">
        <f t="shared" si="1925"/>
        <v>1676000</v>
      </c>
      <c r="C3610" s="186" t="str">
        <f t="shared" si="1893"/>
        <v>-0.000175627320698625+0.00185768093242798i</v>
      </c>
      <c r="D3610" s="158" t="str">
        <f t="shared" si="1894"/>
        <v>-7.57457660881708-0.701597511303834i</v>
      </c>
      <c r="E3610" t="str">
        <f t="shared" si="1895"/>
        <v>33.7312134092417-948.412148418974i</v>
      </c>
      <c r="F3610" t="str">
        <f t="shared" si="1896"/>
        <v>0.987812626003268+0.0933703997981454i</v>
      </c>
      <c r="G3610" t="str">
        <f t="shared" si="1891"/>
        <v>0.987812626003268+0.0933703997981454i</v>
      </c>
      <c r="H3610" t="str">
        <f t="shared" si="1897"/>
        <v>11.5779177183822+1.38118639673982i</v>
      </c>
      <c r="I3610" t="str">
        <f t="shared" si="1898"/>
        <v>6581.63660927062i</v>
      </c>
      <c r="J3610" t="str">
        <f t="shared" si="1892"/>
        <v>-10727.9874922637+1403.45765994229i</v>
      </c>
      <c r="K3610" t="str">
        <f t="shared" si="1899"/>
        <v>0.078909063271325-0.603178469834158i</v>
      </c>
      <c r="L3610" t="str">
        <f t="shared" si="1900"/>
        <v>0.0203739738181672-0.128698145697582i</v>
      </c>
      <c r="M3610" t="str">
        <f t="shared" si="1901"/>
        <v>0.0992830370894922-0.73187661553174i</v>
      </c>
      <c r="N3610" t="str">
        <f t="shared" si="1902"/>
        <v>-21.4253349201939i</v>
      </c>
      <c r="O3610" t="str">
        <f t="shared" si="1903"/>
        <v>-0.844152677177315-0.536102842386021i</v>
      </c>
      <c r="P3610" t="str">
        <f t="shared" si="1904"/>
        <v>1.84415267717731+0.536102842386021i</v>
      </c>
      <c r="Q3610" t="str">
        <f t="shared" si="1905"/>
        <v>-1.84415267717731+20.8892320778079i</v>
      </c>
      <c r="R3610" t="str">
        <f t="shared" si="1906"/>
        <v>0.0177320842156324-0.0898478862585578i</v>
      </c>
      <c r="S3610" t="str">
        <f t="shared" si="1907"/>
        <v>2.35120273472635i</v>
      </c>
      <c r="T3610" t="str">
        <f t="shared" si="1908"/>
        <v>0.211250595880503+0.0416917249001928i</v>
      </c>
      <c r="U3610" t="e">
        <f t="shared" si="1909"/>
        <v>#DIV/0!</v>
      </c>
      <c r="V3610" t="str">
        <f t="shared" si="1910"/>
        <v>0.0000833333333333333-0.000158268638715091i</v>
      </c>
      <c r="W3610" t="e">
        <f t="shared" si="1911"/>
        <v>#DIV/0!</v>
      </c>
      <c r="X3610" t="e">
        <f t="shared" si="1912"/>
        <v>#DIV/0!</v>
      </c>
      <c r="Y3610" t="str">
        <f t="shared" si="1913"/>
        <v>0.00096+7.16082063088643i</v>
      </c>
      <c r="Z3610" t="e">
        <f t="shared" si="1914"/>
        <v>#DIV/0!</v>
      </c>
      <c r="AA3610" t="e">
        <f t="shared" si="1915"/>
        <v>#DIV/0!</v>
      </c>
      <c r="AB3610" t="str">
        <f t="shared" si="1916"/>
        <v>0.120547005207661+0.0237907616672609i</v>
      </c>
      <c r="AC3610" t="str">
        <f t="shared" si="1917"/>
        <v>1.02938017491902-0.085863515110872i</v>
      </c>
      <c r="AD3610" t="str">
        <f t="shared" si="1918"/>
        <v>0.114382742621685+0.0326527232947974i</v>
      </c>
      <c r="AE3610" t="e">
        <f t="shared" si="1919"/>
        <v>#DIV/0!</v>
      </c>
      <c r="AF3610" t="str">
        <f t="shared" si="1920"/>
        <v>-19.1524943271993-2.08278390804365i</v>
      </c>
      <c r="AG3610" t="e">
        <f t="shared" si="1921"/>
        <v>#DIV/0!</v>
      </c>
      <c r="AH3610" t="e">
        <f t="shared" si="1922"/>
        <v>#DIV/0!</v>
      </c>
      <c r="AI3610" t="e">
        <f t="shared" si="1923"/>
        <v>#DIV/0!</v>
      </c>
      <c r="AJ3610" t="e">
        <f t="shared" si="1924"/>
        <v>#DIV/0!</v>
      </c>
      <c r="AK3610"/>
      <c r="AL3610"/>
      <c r="AM3610"/>
      <c r="AN3610"/>
    </row>
    <row r="3611" spans="1:40" x14ac:dyDescent="0.3">
      <c r="A3611"/>
      <c r="B3611">
        <f t="shared" si="1925"/>
        <v>1677000</v>
      </c>
      <c r="C3611" s="186" t="str">
        <f t="shared" si="1893"/>
        <v>-0.000175421432392507+0.00185660004836963i</v>
      </c>
      <c r="D3611" s="158" t="str">
        <f t="shared" si="1894"/>
        <v>-7.57468456609933-0.701193229624983i</v>
      </c>
      <c r="E3611" t="str">
        <f t="shared" si="1895"/>
        <v>33.6910481071601-947.848035150474i</v>
      </c>
      <c r="F3611" t="str">
        <f t="shared" si="1896"/>
        <v>0.987826913276216+0.0933165865211934i</v>
      </c>
      <c r="G3611" t="str">
        <f t="shared" si="1891"/>
        <v>0.987826913276216+0.0933165865211934i</v>
      </c>
      <c r="H3611" t="str">
        <f t="shared" si="1897"/>
        <v>11.5781259762331+1.38038987531071i</v>
      </c>
      <c r="I3611" t="str">
        <f t="shared" si="1898"/>
        <v>6585.5636000876i</v>
      </c>
      <c r="J3611" t="str">
        <f t="shared" si="1892"/>
        <v>-10740.7943995002+1404.29504518092i</v>
      </c>
      <c r="K3611" t="str">
        <f t="shared" si="1899"/>
        <v>0.0788165478607-0.602830821596385i</v>
      </c>
      <c r="L3611" t="str">
        <f t="shared" si="1900"/>
        <v>0.020350276133685-0.128625151918356i</v>
      </c>
      <c r="M3611" t="str">
        <f t="shared" si="1901"/>
        <v>0.099166823994385-0.731455973514741i</v>
      </c>
      <c r="N3611" t="str">
        <f t="shared" si="1902"/>
        <v>-21.4381185329148i</v>
      </c>
      <c r="O3611" t="str">
        <f t="shared" si="1903"/>
        <v>-0.850936846537476-0.525268010833379i</v>
      </c>
      <c r="P3611" t="str">
        <f t="shared" si="1904"/>
        <v>1.85093684653748+0.525268010833379i</v>
      </c>
      <c r="Q3611" t="str">
        <f t="shared" si="1905"/>
        <v>-1.85093684653748+20.9128505220814i</v>
      </c>
      <c r="R3611" t="str">
        <f t="shared" si="1906"/>
        <v>0.0171491432357882-0.0900249741493285i</v>
      </c>
      <c r="S3611" t="str">
        <f t="shared" si="1907"/>
        <v>2.35260560031987i</v>
      </c>
      <c r="T3611" t="str">
        <f t="shared" si="1908"/>
        <v>0.211793258352362+0.0403451704172029i</v>
      </c>
      <c r="U3611" t="e">
        <f t="shared" si="1909"/>
        <v>#DIV/0!</v>
      </c>
      <c r="V3611" t="str">
        <f t="shared" si="1910"/>
        <v>0.0000833333333333333-0.000158174262663382i</v>
      </c>
      <c r="W3611" t="e">
        <f t="shared" si="1911"/>
        <v>#DIV/0!</v>
      </c>
      <c r="X3611" t="e">
        <f t="shared" si="1912"/>
        <v>#DIV/0!</v>
      </c>
      <c r="Y3611" t="str">
        <f t="shared" si="1913"/>
        <v>0.00096+7.16509319689531i</v>
      </c>
      <c r="Z3611" t="e">
        <f t="shared" si="1914"/>
        <v>#DIV/0!</v>
      </c>
      <c r="AA3611" t="e">
        <f t="shared" si="1915"/>
        <v>#DIV/0!</v>
      </c>
      <c r="AB3611" t="str">
        <f t="shared" si="1916"/>
        <v>0.120856667462333+0.0230223704132774i</v>
      </c>
      <c r="AC3611" t="str">
        <f t="shared" si="1917"/>
        <v>1.02882482223405-0.0861182759997011i</v>
      </c>
      <c r="AD3611" t="str">
        <f t="shared" si="1918"/>
        <v>0.114793180979689+0.0319861657150837i</v>
      </c>
      <c r="AE3611" t="e">
        <f t="shared" si="1919"/>
        <v>#DIV/0!</v>
      </c>
      <c r="AF3611" t="str">
        <f t="shared" si="1920"/>
        <v>-19.1528105423324-2.08158310493569i</v>
      </c>
      <c r="AG3611" t="e">
        <f t="shared" si="1921"/>
        <v>#DIV/0!</v>
      </c>
      <c r="AH3611" t="e">
        <f t="shared" si="1922"/>
        <v>#DIV/0!</v>
      </c>
      <c r="AI3611" t="e">
        <f t="shared" si="1923"/>
        <v>#DIV/0!</v>
      </c>
      <c r="AJ3611" t="e">
        <f t="shared" si="1924"/>
        <v>#DIV/0!</v>
      </c>
      <c r="AK3611"/>
      <c r="AL3611"/>
      <c r="AM3611"/>
      <c r="AN3611"/>
    </row>
    <row r="3612" spans="1:40" x14ac:dyDescent="0.3">
      <c r="A3612"/>
      <c r="B3612">
        <f t="shared" si="1925"/>
        <v>1678000</v>
      </c>
      <c r="C3612" s="186" t="str">
        <f t="shared" si="1893"/>
        <v>-0.000175215903870556+0.00185552040570875i</v>
      </c>
      <c r="D3612" s="158" t="str">
        <f t="shared" si="1894"/>
        <v>-7.57479233472958-0.700789405212609i</v>
      </c>
      <c r="E3612" t="str">
        <f t="shared" si="1895"/>
        <v>33.650954472248-947.284591699944i</v>
      </c>
      <c r="F3612" t="str">
        <f t="shared" si="1896"/>
        <v>0.987841175582595+0.0932628341290925i</v>
      </c>
      <c r="G3612" t="str">
        <f t="shared" si="1891"/>
        <v>0.987841175582595+0.0932628341290925i</v>
      </c>
      <c r="H3612" t="str">
        <f t="shared" si="1897"/>
        <v>11.5783338701293+1.37959425595045i</v>
      </c>
      <c r="I3612" t="str">
        <f t="shared" si="1898"/>
        <v>6589.49059090459i</v>
      </c>
      <c r="J3612" t="str">
        <f t="shared" si="1892"/>
        <v>-10753.6089458106+1405.13243041955i</v>
      </c>
      <c r="K3612" t="str">
        <f t="shared" si="1899"/>
        <v>0.0787241941419424-0.602483566708193i</v>
      </c>
      <c r="L3612" t="str">
        <f t="shared" si="1900"/>
        <v>0.0203266194263998-0.128552238660765i</v>
      </c>
      <c r="M3612" t="str">
        <f t="shared" si="1901"/>
        <v>0.0990508135683422-0.731035805368958i</v>
      </c>
      <c r="N3612" t="str">
        <f t="shared" si="1902"/>
        <v>-21.4509021456356i</v>
      </c>
      <c r="O3612" t="str">
        <f t="shared" si="1903"/>
        <v>-0.857581957050124-0.514347340755329i</v>
      </c>
      <c r="P3612" t="str">
        <f t="shared" si="1904"/>
        <v>1.85758195705012+0.514347340755329i</v>
      </c>
      <c r="Q3612" t="str">
        <f t="shared" si="1905"/>
        <v>-1.85758195705012+20.9365548048803i</v>
      </c>
      <c r="R3612" t="str">
        <f t="shared" si="1906"/>
        <v>0.0165645478422156-0.0901940161524731i</v>
      </c>
      <c r="S3612" t="str">
        <f t="shared" si="1907"/>
        <v>2.35400846591338i</v>
      </c>
      <c r="T3612" t="str">
        <f t="shared" si="1908"/>
        <v>0.21231747759765+0.0389930858546027i</v>
      </c>
      <c r="U3612" t="e">
        <f t="shared" si="1909"/>
        <v>#DIV/0!</v>
      </c>
      <c r="V3612" t="str">
        <f t="shared" si="1910"/>
        <v>0.0000833333333333333-0.000158079999098029i</v>
      </c>
      <c r="W3612" t="e">
        <f t="shared" si="1911"/>
        <v>#DIV/0!</v>
      </c>
      <c r="X3612" t="e">
        <f t="shared" si="1912"/>
        <v>#DIV/0!</v>
      </c>
      <c r="Y3612" t="str">
        <f t="shared" si="1913"/>
        <v>0.00096+7.1693657629042i</v>
      </c>
      <c r="Z3612" t="e">
        <f t="shared" si="1914"/>
        <v>#DIV/0!</v>
      </c>
      <c r="AA3612" t="e">
        <f t="shared" si="1915"/>
        <v>#DIV/0!</v>
      </c>
      <c r="AB3612" t="str">
        <f t="shared" si="1916"/>
        <v>0.12115580536454+0.0222508235017546i</v>
      </c>
      <c r="AC3612" t="str">
        <f t="shared" si="1917"/>
        <v>1.02826672976861-0.0863652695793768i</v>
      </c>
      <c r="AD3612" t="str">
        <f t="shared" si="1918"/>
        <v>0.115195128600135+0.0313145226869123i</v>
      </c>
      <c r="AE3612" t="e">
        <f t="shared" si="1919"/>
        <v>#DIV/0!</v>
      </c>
      <c r="AF3612" t="str">
        <f t="shared" si="1920"/>
        <v>-19.1531262048589-2.08038366116306i</v>
      </c>
      <c r="AG3612" t="e">
        <f t="shared" si="1921"/>
        <v>#DIV/0!</v>
      </c>
      <c r="AH3612" t="e">
        <f t="shared" si="1922"/>
        <v>#DIV/0!</v>
      </c>
      <c r="AI3612" t="e">
        <f t="shared" si="1923"/>
        <v>#DIV/0!</v>
      </c>
      <c r="AJ3612" t="e">
        <f t="shared" si="1924"/>
        <v>#DIV/0!</v>
      </c>
      <c r="AK3612"/>
      <c r="AL3612"/>
      <c r="AM3612"/>
      <c r="AN3612"/>
    </row>
    <row r="3613" spans="1:40" x14ac:dyDescent="0.3">
      <c r="A3613"/>
      <c r="B3613">
        <f t="shared" si="1925"/>
        <v>1679000</v>
      </c>
      <c r="C3613" s="186" t="str">
        <f t="shared" si="1893"/>
        <v>-0.00017501073429978+0.00185444200233571i</v>
      </c>
      <c r="D3613" s="158" t="str">
        <f t="shared" si="1894"/>
        <v>-7.57489991514431-0.700386037306543i</v>
      </c>
      <c r="E3613" t="str">
        <f t="shared" si="1895"/>
        <v>33.6109323341773-946.721816876617i</v>
      </c>
      <c r="F3613" t="str">
        <f t="shared" si="1896"/>
        <v>0.987855412980175+0.0932091425205804i</v>
      </c>
      <c r="G3613" t="str">
        <f t="shared" si="1891"/>
        <v>0.987855412980175+0.0932091425205804i</v>
      </c>
      <c r="H3613" t="str">
        <f t="shared" si="1897"/>
        <v>11.5785414009131+1.37879953715662i</v>
      </c>
      <c r="I3613" t="str">
        <f t="shared" si="1898"/>
        <v>6593.41758172158i</v>
      </c>
      <c r="J3613" t="str">
        <f t="shared" si="1892"/>
        <v>-10766.4311311947+1405.96981565818i</v>
      </c>
      <c r="K3613" t="str">
        <f t="shared" si="1899"/>
        <v>0.0786320017406347-0.602136704515389i</v>
      </c>
      <c r="L3613" t="str">
        <f t="shared" si="1900"/>
        <v>0.0203030036026966-0.128479405795726i</v>
      </c>
      <c r="M3613" t="str">
        <f t="shared" si="1901"/>
        <v>0.0989350053433313-0.730616110311115i</v>
      </c>
      <c r="N3613" t="str">
        <f t="shared" si="1902"/>
        <v>-21.4636857583565i</v>
      </c>
      <c r="O3613" t="str">
        <f t="shared" si="1903"/>
        <v>-0.864086922781181-0.503342616791534i</v>
      </c>
      <c r="P3613" t="str">
        <f t="shared" si="1904"/>
        <v>1.86408692278118+0.503342616791534i</v>
      </c>
      <c r="Q3613" t="str">
        <f t="shared" si="1905"/>
        <v>-1.86408692278118+20.960343141565i</v>
      </c>
      <c r="R3613" t="str">
        <f t="shared" si="1906"/>
        <v>0.015978412982374-0.090355012829576i</v>
      </c>
      <c r="S3613" t="str">
        <f t="shared" si="1907"/>
        <v>2.3554113315069i</v>
      </c>
      <c r="T3613" t="str">
        <f t="shared" si="1908"/>
        <v>0.212823221077235+0.0376357349981807i</v>
      </c>
      <c r="U3613" t="e">
        <f t="shared" si="1909"/>
        <v>#DIV/0!</v>
      </c>
      <c r="V3613" t="str">
        <f t="shared" si="1910"/>
        <v>0.0000833333333333333-0.000157985847818042i</v>
      </c>
      <c r="W3613" t="e">
        <f t="shared" si="1911"/>
        <v>#DIV/0!</v>
      </c>
      <c r="X3613" t="e">
        <f t="shared" si="1912"/>
        <v>#DIV/0!</v>
      </c>
      <c r="Y3613" t="str">
        <f t="shared" si="1913"/>
        <v>0.00096+7.17363832891308i</v>
      </c>
      <c r="Z3613" t="e">
        <f t="shared" si="1914"/>
        <v>#DIV/0!</v>
      </c>
      <c r="AA3613" t="e">
        <f t="shared" si="1915"/>
        <v>#DIV/0!</v>
      </c>
      <c r="AB3613" t="str">
        <f t="shared" si="1916"/>
        <v>0.121444400346311+0.0214762714581225i</v>
      </c>
      <c r="AC3613" t="str">
        <f t="shared" si="1917"/>
        <v>1.0277060123139-0.0866044803686234i</v>
      </c>
      <c r="AD3613" t="str">
        <f t="shared" si="1918"/>
        <v>0.115588523751816+0.0306379014202046i</v>
      </c>
      <c r="AE3613" t="e">
        <f t="shared" si="1919"/>
        <v>#DIV/0!</v>
      </c>
      <c r="AF3613" t="str">
        <f t="shared" si="1920"/>
        <v>-19.1534413160574-2.07918557446316i</v>
      </c>
      <c r="AG3613" t="e">
        <f t="shared" si="1921"/>
        <v>#DIV/0!</v>
      </c>
      <c r="AH3613" t="e">
        <f t="shared" si="1922"/>
        <v>#DIV/0!</v>
      </c>
      <c r="AI3613" t="e">
        <f t="shared" si="1923"/>
        <v>#DIV/0!</v>
      </c>
      <c r="AJ3613" t="e">
        <f t="shared" si="1924"/>
        <v>#DIV/0!</v>
      </c>
      <c r="AK3613"/>
      <c r="AL3613"/>
      <c r="AM3613"/>
      <c r="AN3613"/>
    </row>
    <row r="3614" spans="1:40" x14ac:dyDescent="0.3">
      <c r="A3614"/>
      <c r="B3614">
        <f t="shared" si="1925"/>
        <v>1680000</v>
      </c>
      <c r="C3614" s="186" t="str">
        <f t="shared" si="1893"/>
        <v>-0.000174805922849612+0.0018533648361457i</v>
      </c>
      <c r="D3614" s="158" t="str">
        <f t="shared" si="1894"/>
        <v>-7.57500730777928-0.699983125148346i</v>
      </c>
      <c r="E3614" t="str">
        <f t="shared" si="1895"/>
        <v>33.570981523125-946.159709492542i</v>
      </c>
      <c r="F3614" t="str">
        <f t="shared" si="1896"/>
        <v>0.987869625526621+0.0931555115946256i</v>
      </c>
      <c r="G3614" t="str">
        <f t="shared" si="1891"/>
        <v>0.987869625526621+0.0931555115946256i</v>
      </c>
      <c r="H3614" t="str">
        <f t="shared" si="1897"/>
        <v>11.5787485694252+1.37800571743021i</v>
      </c>
      <c r="I3614" t="str">
        <f t="shared" si="1898"/>
        <v>6597.34457253857i</v>
      </c>
      <c r="J3614" t="str">
        <f t="shared" si="1892"/>
        <v>-10779.2609556526+1406.8072008968i</v>
      </c>
      <c r="K3614" t="str">
        <f t="shared" si="1899"/>
        <v>0.0785399702834315-0.601790234365181i</v>
      </c>
      <c r="L3614" t="str">
        <f t="shared" si="1900"/>
        <v>0.020279428569225-0.128406653194425i</v>
      </c>
      <c r="M3614" t="str">
        <f t="shared" si="1901"/>
        <v>0.0988193988526565-0.730196887559606i</v>
      </c>
      <c r="N3614" t="str">
        <f t="shared" si="1902"/>
        <v>-21.4764693710774i</v>
      </c>
      <c r="O3614" t="str">
        <f t="shared" si="1903"/>
        <v>-0.870450680698663-0.492255637317882i</v>
      </c>
      <c r="P3614" t="str">
        <f t="shared" si="1904"/>
        <v>1.87045068069866+0.492255637317882i</v>
      </c>
      <c r="Q3614" t="str">
        <f t="shared" si="1905"/>
        <v>-1.87045068069866+20.9842137337595i</v>
      </c>
      <c r="R3614" t="str">
        <f t="shared" si="1906"/>
        <v>0.0153908530474636-0.0905079664339445i</v>
      </c>
      <c r="S3614" t="str">
        <f t="shared" si="1907"/>
        <v>2.3568141971004i</v>
      </c>
      <c r="T3614" t="str">
        <f t="shared" si="1908"/>
        <v>0.213310460242207+0.0362733809677482i</v>
      </c>
      <c r="U3614" t="e">
        <f t="shared" si="1909"/>
        <v>#DIV/0!</v>
      </c>
      <c r="V3614" t="str">
        <f t="shared" si="1910"/>
        <v>0.0000833333333333333-0.000157891808622912i</v>
      </c>
      <c r="W3614" t="e">
        <f t="shared" si="1911"/>
        <v>#DIV/0!</v>
      </c>
      <c r="X3614" t="e">
        <f t="shared" si="1912"/>
        <v>#DIV/0!</v>
      </c>
      <c r="Y3614" t="str">
        <f t="shared" si="1913"/>
        <v>0.00096+7.17791089492196i</v>
      </c>
      <c r="Z3614" t="e">
        <f t="shared" si="1914"/>
        <v>#DIV/0!</v>
      </c>
      <c r="AA3614" t="e">
        <f t="shared" si="1915"/>
        <v>#DIV/0!</v>
      </c>
      <c r="AB3614" t="str">
        <f t="shared" si="1916"/>
        <v>0.121722436116636+0.0206988644277816i</v>
      </c>
      <c r="AC3614" t="str">
        <f t="shared" si="1917"/>
        <v>1.02714278434511-0.0868358946588546i</v>
      </c>
      <c r="AD3614" t="str">
        <f t="shared" si="1918"/>
        <v>0.115973306031868+0.0299564098415218i</v>
      </c>
      <c r="AE3614" t="e">
        <f t="shared" si="1919"/>
        <v>#DIV/0!</v>
      </c>
      <c r="AF3614" t="str">
        <f t="shared" si="1920"/>
        <v>-19.1537558772045-2.07798884257856i</v>
      </c>
      <c r="AG3614" t="e">
        <f t="shared" si="1921"/>
        <v>#DIV/0!</v>
      </c>
      <c r="AH3614" t="e">
        <f t="shared" si="1922"/>
        <v>#DIV/0!</v>
      </c>
      <c r="AI3614" t="e">
        <f t="shared" si="1923"/>
        <v>#DIV/0!</v>
      </c>
      <c r="AJ3614" t="e">
        <f t="shared" si="1924"/>
        <v>#DIV/0!</v>
      </c>
      <c r="AK3614"/>
      <c r="AL3614"/>
      <c r="AM3614"/>
      <c r="AN3614"/>
    </row>
    <row r="3615" spans="1:40" x14ac:dyDescent="0.3">
      <c r="A3615"/>
      <c r="B3615">
        <f t="shared" si="1925"/>
        <v>1681000</v>
      </c>
      <c r="C3615" s="186" t="str">
        <f t="shared" si="1893"/>
        <v>-0.000174601468691846+0.00185228890503849i</v>
      </c>
      <c r="D3615" s="158" t="str">
        <f t="shared" si="1894"/>
        <v>-7.57511451306857-0.699580667981153i</v>
      </c>
      <c r="E3615" t="str">
        <f t="shared" si="1895"/>
        <v>33.5311018697719-945.59826836258i</v>
      </c>
      <c r="F3615" t="str">
        <f t="shared" si="1896"/>
        <v>0.987883813279382+0.0931019412504063i</v>
      </c>
      <c r="G3615" t="str">
        <f t="shared" si="1891"/>
        <v>0.987883813279382+0.0931019412504063i</v>
      </c>
      <c r="H3615" t="str">
        <f t="shared" si="1897"/>
        <v>11.5789553765033+1.37721279527534i</v>
      </c>
      <c r="I3615" t="str">
        <f t="shared" si="1898"/>
        <v>6601.27156335555i</v>
      </c>
      <c r="J3615" t="str">
        <f t="shared" si="1892"/>
        <v>-10792.0984191843+1407.64458613544i</v>
      </c>
      <c r="K3615" t="str">
        <f t="shared" si="1899"/>
        <v>0.0784480993980642-0.601444155606195i</v>
      </c>
      <c r="L3615" t="str">
        <f t="shared" si="1900"/>
        <v>0.0202558942328986-0.128333980728311i</v>
      </c>
      <c r="M3615" t="str">
        <f t="shared" si="1901"/>
        <v>0.0987039936309628-0.729778136334506i</v>
      </c>
      <c r="N3615" t="str">
        <f t="shared" si="1902"/>
        <v>-21.4892529837983i</v>
      </c>
      <c r="O3615" t="str">
        <f t="shared" si="1903"/>
        <v>-0.876672190846615-0.481088214152246i</v>
      </c>
      <c r="P3615" t="str">
        <f t="shared" si="1904"/>
        <v>1.87667219084662+0.481088214152246i</v>
      </c>
      <c r="Q3615" t="str">
        <f t="shared" si="1905"/>
        <v>-1.87667219084662+21.0081647696461i</v>
      </c>
      <c r="R3615" t="str">
        <f t="shared" si="1906"/>
        <v>0.0148019818474542-0.0906528808885211i</v>
      </c>
      <c r="S3615" t="str">
        <f t="shared" si="1907"/>
        <v>2.35821706269391i</v>
      </c>
      <c r="T3615" t="str">
        <f t="shared" si="1908"/>
        <v>0.213779170493669+0.034906286154352i</v>
      </c>
      <c r="U3615" t="e">
        <f t="shared" si="1909"/>
        <v>#DIV/0!</v>
      </c>
      <c r="V3615" t="str">
        <f t="shared" si="1910"/>
        <v>0.0000833333333333333-0.000157797881312607i</v>
      </c>
      <c r="W3615" t="e">
        <f t="shared" si="1911"/>
        <v>#DIV/0!</v>
      </c>
      <c r="X3615" t="e">
        <f t="shared" si="1912"/>
        <v>#DIV/0!</v>
      </c>
      <c r="Y3615" t="str">
        <f t="shared" si="1913"/>
        <v>0.00096+7.18218346093084i</v>
      </c>
      <c r="Z3615" t="e">
        <f t="shared" si="1914"/>
        <v>#DIV/0!</v>
      </c>
      <c r="AA3615" t="e">
        <f t="shared" si="1915"/>
        <v>#DIV/0!</v>
      </c>
      <c r="AB3615" t="str">
        <f t="shared" si="1916"/>
        <v>0.121989898638521+0.0199187521402732i</v>
      </c>
      <c r="AC3615" t="str">
        <f t="shared" si="1917"/>
        <v>1.0265771599933-0.0870595004956649i</v>
      </c>
      <c r="AD3615" t="str">
        <f t="shared" si="1918"/>
        <v>0.116349416373305+0.0292701565782853i</v>
      </c>
      <c r="AE3615" t="e">
        <f t="shared" si="1919"/>
        <v>#DIV/0!</v>
      </c>
      <c r="AF3615" t="str">
        <f t="shared" si="1920"/>
        <v>-19.1540698895719-2.07679346325649i</v>
      </c>
      <c r="AG3615" t="e">
        <f t="shared" si="1921"/>
        <v>#DIV/0!</v>
      </c>
      <c r="AH3615" t="e">
        <f t="shared" si="1922"/>
        <v>#DIV/0!</v>
      </c>
      <c r="AI3615" t="e">
        <f t="shared" si="1923"/>
        <v>#DIV/0!</v>
      </c>
      <c r="AJ3615" t="e">
        <f t="shared" si="1924"/>
        <v>#DIV/0!</v>
      </c>
      <c r="AK3615"/>
      <c r="AL3615"/>
      <c r="AM3615"/>
      <c r="AN3615"/>
    </row>
    <row r="3616" spans="1:40" x14ac:dyDescent="0.3">
      <c r="A3616"/>
      <c r="B3616">
        <f t="shared" si="1925"/>
        <v>1682000</v>
      </c>
      <c r="C3616" s="186" t="str">
        <f t="shared" si="1893"/>
        <v>-0.000174397371000674+0.00185121420691866i</v>
      </c>
      <c r="D3616" s="158" t="str">
        <f t="shared" si="1894"/>
        <v>-7.57522153144534-0.699178665049785i</v>
      </c>
      <c r="E3616" t="str">
        <f t="shared" si="1895"/>
        <v>33.4912932053003-945.037492304382i</v>
      </c>
      <c r="F3616" t="str">
        <f t="shared" si="1896"/>
        <v>0.987897976295782+0.0930484313873254i</v>
      </c>
      <c r="G3616" t="str">
        <f t="shared" si="1891"/>
        <v>0.987897976295782+0.0930484313873254i</v>
      </c>
      <c r="H3616" t="str">
        <f t="shared" si="1897"/>
        <v>11.5791618229829+1.37642076919945i</v>
      </c>
      <c r="I3616" t="str">
        <f t="shared" si="1898"/>
        <v>6605.19855417254i</v>
      </c>
      <c r="J3616" t="str">
        <f t="shared" si="1892"/>
        <v>-10804.9435217899+1408.48197137407i</v>
      </c>
      <c r="K3616" t="str">
        <f t="shared" si="1899"/>
        <v>0.078356388713329-0.601098467588466i</v>
      </c>
      <c r="L3616" t="str">
        <f t="shared" si="1900"/>
        <v>0.020232400500894-0.128261388269098i</v>
      </c>
      <c r="M3616" t="str">
        <f t="shared" si="1901"/>
        <v>0.098588789214223-0.729359855857564i</v>
      </c>
      <c r="N3616" t="str">
        <f t="shared" si="1902"/>
        <v>-21.5020365965192i</v>
      </c>
      <c r="O3616" t="str">
        <f t="shared" si="1903"/>
        <v>-0.882750436515004-0.469842172258483i</v>
      </c>
      <c r="P3616" t="str">
        <f t="shared" si="1904"/>
        <v>1.882750436515+0.469842172258483i</v>
      </c>
      <c r="Q3616" t="str">
        <f t="shared" si="1905"/>
        <v>-1.882750436515+21.0321944242607i</v>
      </c>
      <c r="R3616" t="str">
        <f t="shared" si="1906"/>
        <v>0.0142119125868496-0.0907897617634697i</v>
      </c>
      <c r="S3616" t="str">
        <f t="shared" si="1907"/>
        <v>2.35961992828742i</v>
      </c>
      <c r="T3616" t="str">
        <f t="shared" si="1908"/>
        <v>0.21422933114155+0.0335347121590091i</v>
      </c>
      <c r="U3616" t="e">
        <f t="shared" si="1909"/>
        <v>#DIV/0!</v>
      </c>
      <c r="V3616" t="str">
        <f t="shared" si="1910"/>
        <v>0.0000833333333333333-0.00015770406568757i</v>
      </c>
      <c r="W3616" t="e">
        <f t="shared" si="1911"/>
        <v>#DIV/0!</v>
      </c>
      <c r="X3616" t="e">
        <f t="shared" si="1912"/>
        <v>#DIV/0!</v>
      </c>
      <c r="Y3616" t="str">
        <f t="shared" si="1913"/>
        <v>0.00096+7.18645602693972i</v>
      </c>
      <c r="Z3616" t="e">
        <f t="shared" si="1914"/>
        <v>#DIV/0!</v>
      </c>
      <c r="AA3616" t="e">
        <f t="shared" si="1915"/>
        <v>#DIV/0!</v>
      </c>
      <c r="AB3616" t="str">
        <f t="shared" si="1916"/>
        <v>0.122246776105485+0.0191360838743204i</v>
      </c>
      <c r="AC3616" t="str">
        <f t="shared" si="1917"/>
        <v>1.02600925301783-0.0872752876598774i</v>
      </c>
      <c r="AD3616" t="str">
        <f t="shared" si="1918"/>
        <v>0.116716797052368+0.0285792509429696i</v>
      </c>
      <c r="AE3616" t="e">
        <f t="shared" si="1919"/>
        <v>#DIV/0!</v>
      </c>
      <c r="AF3616" t="str">
        <f t="shared" si="1920"/>
        <v>-19.1543833544282-2.07559943424923i</v>
      </c>
      <c r="AG3616" t="e">
        <f t="shared" si="1921"/>
        <v>#DIV/0!</v>
      </c>
      <c r="AH3616" t="e">
        <f t="shared" si="1922"/>
        <v>#DIV/0!</v>
      </c>
      <c r="AI3616" t="e">
        <f t="shared" si="1923"/>
        <v>#DIV/0!</v>
      </c>
      <c r="AJ3616" t="e">
        <f t="shared" si="1924"/>
        <v>#DIV/0!</v>
      </c>
      <c r="AK3616"/>
      <c r="AL3616"/>
      <c r="AM3616"/>
      <c r="AN3616"/>
    </row>
    <row r="3617" spans="1:40" x14ac:dyDescent="0.3">
      <c r="A3617"/>
      <c r="B3617">
        <f t="shared" si="1925"/>
        <v>1683000</v>
      </c>
      <c r="C3617" s="186" t="str">
        <f t="shared" si="1893"/>
        <v>-0.000174193628952647+0.00185014073969537i</v>
      </c>
      <c r="D3617" s="158" t="str">
        <f t="shared" si="1894"/>
        <v>-7.57532836334127-0.698777115600661i</v>
      </c>
      <c r="E3617" t="str">
        <f t="shared" si="1895"/>
        <v>33.4515553613931-944.477380138401i</v>
      </c>
      <c r="F3617" t="str">
        <f t="shared" si="1896"/>
        <v>0.987912114632951+0.092994981904999i</v>
      </c>
      <c r="G3617" t="str">
        <f t="shared" si="1891"/>
        <v>0.987912114632951+0.092994981904999i</v>
      </c>
      <c r="H3617" t="str">
        <f t="shared" si="1897"/>
        <v>11.5793679096971+1.37562963771317i</v>
      </c>
      <c r="I3617" t="str">
        <f t="shared" si="1898"/>
        <v>6609.12554498953i</v>
      </c>
      <c r="J3617" t="str">
        <f t="shared" si="1892"/>
        <v>-10817.7962634692+1409.3193566127i</v>
      </c>
      <c r="K3617" t="str">
        <f t="shared" si="1899"/>
        <v>0.0782648378590944-0.60075316966345i</v>
      </c>
      <c r="L3617" t="str">
        <f t="shared" si="1900"/>
        <v>0.02020894728065-0.128188875688765i</v>
      </c>
      <c r="M3617" t="str">
        <f t="shared" si="1901"/>
        <v>0.0984737851397444-0.728942045352215i</v>
      </c>
      <c r="N3617" t="str">
        <f t="shared" si="1902"/>
        <v>-21.51482020924i</v>
      </c>
      <c r="O3617" t="str">
        <f t="shared" si="1903"/>
        <v>-0.888684424405818-0.458519349448309i</v>
      </c>
      <c r="P3617" t="str">
        <f t="shared" si="1904"/>
        <v>1.88868442440582+0.458519349448309i</v>
      </c>
      <c r="Q3617" t="str">
        <f t="shared" si="1905"/>
        <v>-1.88868442440582+21.0563008597917i</v>
      </c>
      <c r="R3617" t="str">
        <f t="shared" si="1906"/>
        <v>0.0136207578411608-0.0909186162534706i</v>
      </c>
      <c r="S3617" t="str">
        <f t="shared" si="1907"/>
        <v>2.36102279388094i</v>
      </c>
      <c r="T3617" t="str">
        <f t="shared" si="1908"/>
        <v>0.214660925362558+0.0321589197329132i</v>
      </c>
      <c r="U3617" t="e">
        <f t="shared" si="1909"/>
        <v>#DIV/0!</v>
      </c>
      <c r="V3617" t="str">
        <f t="shared" si="1910"/>
        <v>0.0000833333333333333-0.000157610361548718i</v>
      </c>
      <c r="W3617" t="e">
        <f t="shared" si="1911"/>
        <v>#DIV/0!</v>
      </c>
      <c r="X3617" t="e">
        <f t="shared" si="1912"/>
        <v>#DIV/0!</v>
      </c>
      <c r="Y3617" t="str">
        <f t="shared" si="1913"/>
        <v>0.00096+7.19072859294861i</v>
      </c>
      <c r="Z3617" t="e">
        <f t="shared" si="1914"/>
        <v>#DIV/0!</v>
      </c>
      <c r="AA3617" t="e">
        <f t="shared" si="1915"/>
        <v>#DIV/0!</v>
      </c>
      <c r="AB3617" t="str">
        <f t="shared" si="1916"/>
        <v>0.122493058917567+0.018351008423707i</v>
      </c>
      <c r="AC3617" t="str">
        <f t="shared" si="1917"/>
        <v>1.02543917677961-0.0874832476482069i</v>
      </c>
      <c r="AD3617" t="str">
        <f t="shared" si="1918"/>
        <v>0.117075391695696+0.0278838029172331i</v>
      </c>
      <c r="AE3617" t="e">
        <f t="shared" si="1919"/>
        <v>#DIV/0!</v>
      </c>
      <c r="AF3617" t="str">
        <f t="shared" si="1920"/>
        <v>-19.1546962730384-2.07440675331383i</v>
      </c>
      <c r="AG3617" t="e">
        <f t="shared" si="1921"/>
        <v>#DIV/0!</v>
      </c>
      <c r="AH3617" t="e">
        <f t="shared" si="1922"/>
        <v>#DIV/0!</v>
      </c>
      <c r="AI3617" t="e">
        <f t="shared" si="1923"/>
        <v>#DIV/0!</v>
      </c>
      <c r="AJ3617" t="e">
        <f t="shared" si="1924"/>
        <v>#DIV/0!</v>
      </c>
      <c r="AK3617"/>
      <c r="AL3617"/>
      <c r="AM3617"/>
      <c r="AN3617"/>
    </row>
    <row r="3618" spans="1:40" x14ac:dyDescent="0.3">
      <c r="A3618"/>
      <c r="B3618">
        <f t="shared" si="1925"/>
        <v>1684000</v>
      </c>
      <c r="C3618" s="186" t="str">
        <f t="shared" si="1893"/>
        <v>-0.000173990241726685+0.00184906850128247i</v>
      </c>
      <c r="D3618" s="158" t="str">
        <f t="shared" si="1894"/>
        <v>-7.57543500918694-0.698376018881859i</v>
      </c>
      <c r="E3618" t="str">
        <f t="shared" si="1895"/>
        <v>33.4118881702316-943.917930687876i</v>
      </c>
      <c r="F3618" t="str">
        <f t="shared" si="1896"/>
        <v>0.987926228347873+0.0929415927032641i</v>
      </c>
      <c r="G3618" t="str">
        <f t="shared" si="1891"/>
        <v>0.987926228347873+0.0929415927032641i</v>
      </c>
      <c r="H3618" t="str">
        <f t="shared" si="1897"/>
        <v>11.5795736374765+1.37483939933041i</v>
      </c>
      <c r="I3618" t="str">
        <f t="shared" si="1898"/>
        <v>6613.05253580652i</v>
      </c>
      <c r="J3618" t="str">
        <f t="shared" si="1892"/>
        <v>-10830.6566442223+1410.15674185132i</v>
      </c>
      <c r="K3618" t="str">
        <f t="shared" si="1899"/>
        <v>0.0781734464662855-0.60040826118399i</v>
      </c>
      <c r="L3618" t="str">
        <f t="shared" si="1900"/>
        <v>0.0201855344798668-0.12811644285955i</v>
      </c>
      <c r="M3618" t="str">
        <f t="shared" si="1901"/>
        <v>0.0983589809461523-0.72852470404354i</v>
      </c>
      <c r="N3618" t="str">
        <f t="shared" si="1902"/>
        <v>-21.5276038219609i</v>
      </c>
      <c r="O3618" t="str">
        <f t="shared" si="1903"/>
        <v>-0.89447318479558-0.447121596080588i</v>
      </c>
      <c r="P3618" t="str">
        <f t="shared" si="1904"/>
        <v>1.89447318479558+0.447121596080588i</v>
      </c>
      <c r="Q3618" t="str">
        <f t="shared" si="1905"/>
        <v>-1.89447318479558+21.0804822258803i</v>
      </c>
      <c r="R3618" t="str">
        <f t="shared" si="1906"/>
        <v>0.0130286295340664-0.0910394531547469i</v>
      </c>
      <c r="S3618" t="str">
        <f t="shared" si="1907"/>
        <v>2.36242565947445i</v>
      </c>
      <c r="T3618" t="str">
        <f t="shared" si="1908"/>
        <v>0.215073940157296+0.0307791687190651i</v>
      </c>
      <c r="U3618" t="e">
        <f t="shared" si="1909"/>
        <v>#DIV/0!</v>
      </c>
      <c r="V3618" t="str">
        <f t="shared" si="1910"/>
        <v>0.0000833333333333333-0.000157516768697442i</v>
      </c>
      <c r="W3618" t="e">
        <f t="shared" si="1911"/>
        <v>#DIV/0!</v>
      </c>
      <c r="X3618" t="e">
        <f t="shared" si="1912"/>
        <v>#DIV/0!</v>
      </c>
      <c r="Y3618" t="str">
        <f t="shared" si="1913"/>
        <v>0.00096+7.19500115895749i</v>
      </c>
      <c r="Z3618" t="e">
        <f t="shared" si="1914"/>
        <v>#DIV/0!</v>
      </c>
      <c r="AA3618" t="e">
        <f t="shared" si="1915"/>
        <v>#DIV/0!</v>
      </c>
      <c r="AB3618" t="str">
        <f t="shared" si="1916"/>
        <v>0.122728739656855+0.01756367406397i</v>
      </c>
      <c r="AC3618" t="str">
        <f t="shared" si="1917"/>
        <v>1.02486704421482-0.0876833736535445i</v>
      </c>
      <c r="AD3618" t="str">
        <f t="shared" si="1918"/>
        <v>0.117425145287362+0.0271839231359691i</v>
      </c>
      <c r="AE3618" t="e">
        <f t="shared" si="1919"/>
        <v>#DIV/0!</v>
      </c>
      <c r="AF3618" t="str">
        <f t="shared" si="1920"/>
        <v>-19.1550086466634-2.07321541821227i</v>
      </c>
      <c r="AG3618" t="e">
        <f t="shared" si="1921"/>
        <v>#DIV/0!</v>
      </c>
      <c r="AH3618" t="e">
        <f t="shared" si="1922"/>
        <v>#DIV/0!</v>
      </c>
      <c r="AI3618" t="e">
        <f t="shared" si="1923"/>
        <v>#DIV/0!</v>
      </c>
      <c r="AJ3618" t="e">
        <f t="shared" si="1924"/>
        <v>#DIV/0!</v>
      </c>
      <c r="AK3618"/>
      <c r="AL3618"/>
      <c r="AM3618"/>
      <c r="AN3618"/>
    </row>
    <row r="3619" spans="1:40" x14ac:dyDescent="0.3">
      <c r="A3619"/>
      <c r="B3619">
        <f t="shared" si="1925"/>
        <v>1685000</v>
      </c>
      <c r="C3619" s="186" t="str">
        <f t="shared" si="1893"/>
        <v>-0.000173787208504054+0.00184799748959843i</v>
      </c>
      <c r="D3619" s="158" t="str">
        <f t="shared" si="1894"/>
        <v>-7.57554146941157-0.697975374143045i</v>
      </c>
      <c r="E3619" t="str">
        <f t="shared" si="1895"/>
        <v>33.372291464493-943.35914277881i</v>
      </c>
      <c r="F3619" t="str">
        <f t="shared" si="1896"/>
        <v>0.987940317497352+0.0928882636821695i</v>
      </c>
      <c r="G3619" t="str">
        <f t="shared" si="1891"/>
        <v>0.987940317497352+0.0928882636821695i</v>
      </c>
      <c r="H3619" t="str">
        <f t="shared" si="1897"/>
        <v>11.5797790071495+1.37405005256823i</v>
      </c>
      <c r="I3619" t="str">
        <f t="shared" si="1898"/>
        <v>6616.9795266235i</v>
      </c>
      <c r="J3619" t="str">
        <f t="shared" si="1892"/>
        <v>-10843.5246640493+1410.99412708995i</v>
      </c>
      <c r="K3619" t="str">
        <f t="shared" si="1899"/>
        <v>0.0780822141668874-0.600063741504324i</v>
      </c>
      <c r="L3619" t="str">
        <f t="shared" si="1900"/>
        <v>0.0201621620065048-0.128044089653958i</v>
      </c>
      <c r="M3619" t="str">
        <f t="shared" si="1901"/>
        <v>0.0982443761733922-0.728107831158282i</v>
      </c>
      <c r="N3619" t="str">
        <f t="shared" si="1902"/>
        <v>-21.5403874346818i</v>
      </c>
      <c r="O3619" t="str">
        <f t="shared" si="1903"/>
        <v>-0.900115771693539-0.43565077475949i</v>
      </c>
      <c r="P3619" t="str">
        <f t="shared" si="1904"/>
        <v>1.90011577169354+0.43565077475949i</v>
      </c>
      <c r="Q3619" t="str">
        <f t="shared" si="1905"/>
        <v>-1.90011577169354+21.1047366599223i</v>
      </c>
      <c r="R3619" t="str">
        <f t="shared" si="1906"/>
        <v>0.0124356389153267-0.091152282841833i</v>
      </c>
      <c r="S3619" t="str">
        <f t="shared" si="1907"/>
        <v>2.36382852506797i</v>
      </c>
      <c r="T3619" t="str">
        <f t="shared" si="1908"/>
        <v>0.215468366306588+0.0293957179954946i</v>
      </c>
      <c r="U3619" t="e">
        <f t="shared" si="1909"/>
        <v>#DIV/0!</v>
      </c>
      <c r="V3619" t="str">
        <f t="shared" si="1910"/>
        <v>0.0000833333333333333-0.000157423286935604i</v>
      </c>
      <c r="W3619" t="e">
        <f t="shared" si="1911"/>
        <v>#DIV/0!</v>
      </c>
      <c r="X3619" t="e">
        <f t="shared" si="1912"/>
        <v>#DIV/0!</v>
      </c>
      <c r="Y3619" t="str">
        <f t="shared" si="1913"/>
        <v>0.00096+7.19927372496637i</v>
      </c>
      <c r="Z3619" t="e">
        <f t="shared" si="1914"/>
        <v>#DIV/0!</v>
      </c>
      <c r="AA3619" t="e">
        <f t="shared" si="1915"/>
        <v>#DIV/0!</v>
      </c>
      <c r="AB3619" t="str">
        <f t="shared" si="1916"/>
        <v>0.122953813062563+0.0167742285200004i</v>
      </c>
      <c r="AC3619" t="str">
        <f t="shared" si="1917"/>
        <v>1.02429296780952-0.0878756605448862i</v>
      </c>
      <c r="AD3619" t="str">
        <f t="shared" si="1918"/>
        <v>0.117766004175701+0.0264797228713532i</v>
      </c>
      <c r="AE3619" t="e">
        <f t="shared" si="1919"/>
        <v>#DIV/0!</v>
      </c>
      <c r="AF3619" t="str">
        <f t="shared" si="1920"/>
        <v>-19.1553204765611-2.07202542671128i</v>
      </c>
      <c r="AG3619" t="e">
        <f t="shared" si="1921"/>
        <v>#DIV/0!</v>
      </c>
      <c r="AH3619" t="e">
        <f t="shared" si="1922"/>
        <v>#DIV/0!</v>
      </c>
      <c r="AI3619" t="e">
        <f t="shared" si="1923"/>
        <v>#DIV/0!</v>
      </c>
      <c r="AJ3619" t="e">
        <f t="shared" si="1924"/>
        <v>#DIV/0!</v>
      </c>
      <c r="AK3619"/>
      <c r="AL3619"/>
      <c r="AM3619"/>
      <c r="AN3619"/>
    </row>
    <row r="3620" spans="1:40" x14ac:dyDescent="0.3">
      <c r="A3620"/>
      <c r="B3620">
        <f t="shared" si="1925"/>
        <v>1686000</v>
      </c>
      <c r="C3620" s="186" t="str">
        <f t="shared" si="1893"/>
        <v>-0.000173584528468381+0.00184692770256645i</v>
      </c>
      <c r="D3620" s="158" t="str">
        <f t="shared" si="1894"/>
        <v>-7.57564774444335-0.697575180635554i</v>
      </c>
      <c r="E3620" t="str">
        <f t="shared" si="1895"/>
        <v>33.3327650773501-942.801015239985i</v>
      </c>
      <c r="F3620" t="str">
        <f t="shared" si="1896"/>
        <v>0.987954382138056+0.0928349947419864i</v>
      </c>
      <c r="G3620" t="str">
        <f t="shared" si="1891"/>
        <v>0.987954382138056+0.0928349947419864i</v>
      </c>
      <c r="H3620" t="str">
        <f t="shared" si="1897"/>
        <v>11.579984019542+1.37326159594698i</v>
      </c>
      <c r="I3620" t="str">
        <f t="shared" si="1898"/>
        <v>6620.90651744049i</v>
      </c>
      <c r="J3620" t="str">
        <f t="shared" si="1892"/>
        <v>-10856.4003229501+1411.83151232858i</v>
      </c>
      <c r="K3620" t="str">
        <f t="shared" si="1899"/>
        <v>0.0779911405939418-0.599719609980104i</v>
      </c>
      <c r="L3620" t="str">
        <f t="shared" si="1900"/>
        <v>0.020138829768784-0.127971815944751i</v>
      </c>
      <c r="M3620" t="str">
        <f t="shared" si="1901"/>
        <v>0.0981299703627258-0.727691425924855i</v>
      </c>
      <c r="N3620" t="str">
        <f t="shared" si="1902"/>
        <v>-21.5531710474027i</v>
      </c>
      <c r="O3620" t="str">
        <f t="shared" si="1903"/>
        <v>-0.905611262996444-0.424108760029766i</v>
      </c>
      <c r="P3620" t="str">
        <f t="shared" si="1904"/>
        <v>1.90561126299644+0.424108760029766i</v>
      </c>
      <c r="Q3620" t="str">
        <f t="shared" si="1905"/>
        <v>-1.90561126299644+21.1290622873729i</v>
      </c>
      <c r="R3620" t="str">
        <f t="shared" si="1906"/>
        <v>0.0118418965393611-0.0912571172441192i</v>
      </c>
      <c r="S3620" t="str">
        <f t="shared" si="1907"/>
        <v>2.36523139066148i</v>
      </c>
      <c r="T3620" t="str">
        <f t="shared" si="1908"/>
        <v>0.215844198327066+0.0280088254198624i</v>
      </c>
      <c r="U3620" t="e">
        <f t="shared" si="1909"/>
        <v>#DIV/0!</v>
      </c>
      <c r="V3620" t="str">
        <f t="shared" si="1910"/>
        <v>0.0000833333333333333-0.000157329916065535i</v>
      </c>
      <c r="W3620" t="e">
        <f t="shared" si="1911"/>
        <v>#DIV/0!</v>
      </c>
      <c r="X3620" t="e">
        <f t="shared" si="1912"/>
        <v>#DIV/0!</v>
      </c>
      <c r="Y3620" t="str">
        <f t="shared" si="1913"/>
        <v>0.00096+7.20354629097525i</v>
      </c>
      <c r="Z3620" t="e">
        <f t="shared" si="1914"/>
        <v>#DIV/0!</v>
      </c>
      <c r="AA3620" t="e">
        <f t="shared" si="1915"/>
        <v>#DIV/0!</v>
      </c>
      <c r="AB3620" t="str">
        <f t="shared" si="1916"/>
        <v>0.123168276005689+0.0159828189344304i</v>
      </c>
      <c r="AC3620" t="str">
        <f t="shared" si="1917"/>
        <v>1.02371705957476-0.0880601048469375i</v>
      </c>
      <c r="AD3620" t="str">
        <f t="shared" si="1918"/>
        <v>0.118097916080003+0.0257713140167844i</v>
      </c>
      <c r="AE3620" t="e">
        <f t="shared" si="1919"/>
        <v>#DIV/0!</v>
      </c>
      <c r="AF3620" t="str">
        <f t="shared" si="1920"/>
        <v>-19.1556317639853-2.07083677658253i</v>
      </c>
      <c r="AG3620" t="e">
        <f t="shared" si="1921"/>
        <v>#DIV/0!</v>
      </c>
      <c r="AH3620" t="e">
        <f t="shared" si="1922"/>
        <v>#DIV/0!</v>
      </c>
      <c r="AI3620" t="e">
        <f t="shared" si="1923"/>
        <v>#DIV/0!</v>
      </c>
      <c r="AJ3620" t="e">
        <f t="shared" si="1924"/>
        <v>#DIV/0!</v>
      </c>
      <c r="AK3620"/>
      <c r="AL3620"/>
      <c r="AM3620"/>
      <c r="AN3620"/>
    </row>
    <row r="3621" spans="1:40" x14ac:dyDescent="0.3">
      <c r="A3621"/>
      <c r="B3621">
        <f t="shared" si="1925"/>
        <v>1687000</v>
      </c>
      <c r="C3621" s="186" t="str">
        <f t="shared" si="1893"/>
        <v>-0.000173382200805611+0.00184585913811421i</v>
      </c>
      <c r="D3621" s="158" t="str">
        <f t="shared" si="1894"/>
        <v>-7.57575383470897-0.697175437612278i</v>
      </c>
      <c r="E3621" t="str">
        <f t="shared" si="1895"/>
        <v>33.2933088424687-942.243546902941i</v>
      </c>
      <c r="F3621" t="str">
        <f t="shared" si="1896"/>
        <v>0.98796842232645+0.0927817857831939i</v>
      </c>
      <c r="G3621" t="str">
        <f t="shared" si="1891"/>
        <v>0.98796842232645+0.0927817857831939i</v>
      </c>
      <c r="H3621" t="str">
        <f t="shared" si="1897"/>
        <v>11.5801886754776+1.37247402799012i</v>
      </c>
      <c r="I3621" t="str">
        <f t="shared" si="1898"/>
        <v>6624.83350825748i</v>
      </c>
      <c r="J3621" t="str">
        <f t="shared" si="1892"/>
        <v>-10869.2836209246+1412.66889756722i</v>
      </c>
      <c r="K3621" t="str">
        <f t="shared" si="1899"/>
        <v>0.0779002253815425-0.59937586596837i</v>
      </c>
      <c r="L3621" t="str">
        <f t="shared" si="1900"/>
        <v>0.0201155376751832-0.127899621604956i</v>
      </c>
      <c r="M3621" t="str">
        <f t="shared" si="1901"/>
        <v>0.0980157630567257-0.727275487573326i</v>
      </c>
      <c r="N3621" t="str">
        <f t="shared" si="1902"/>
        <v>-21.5659546601236i</v>
      </c>
      <c r="O3621" t="str">
        <f t="shared" si="1903"/>
        <v>-0.910958760639194-0.412497438070474i</v>
      </c>
      <c r="P3621" t="str">
        <f t="shared" si="1904"/>
        <v>1.91095876063919+0.412497438070474i</v>
      </c>
      <c r="Q3621" t="str">
        <f t="shared" si="1905"/>
        <v>-1.91095876063919+21.1534572220531i</v>
      </c>
      <c r="R3621" t="str">
        <f t="shared" si="1906"/>
        <v>0.0112475122445498-0.0913539698221845i</v>
      </c>
      <c r="S3621" t="str">
        <f t="shared" si="1907"/>
        <v>2.36663425625498i</v>
      </c>
      <c r="T3621" t="str">
        <f t="shared" si="1908"/>
        <v>0.216201434426065+0.0266187477755989i</v>
      </c>
      <c r="U3621" t="e">
        <f t="shared" si="1909"/>
        <v>#DIV/0!</v>
      </c>
      <c r="V3621" t="str">
        <f t="shared" si="1910"/>
        <v>0.0000833333333333333-0.000157236655890037i</v>
      </c>
      <c r="W3621" t="e">
        <f t="shared" si="1911"/>
        <v>#DIV/0!</v>
      </c>
      <c r="X3621" t="e">
        <f t="shared" si="1912"/>
        <v>#DIV/0!</v>
      </c>
      <c r="Y3621" t="str">
        <f t="shared" si="1913"/>
        <v>0.00096+7.20781885698413i</v>
      </c>
      <c r="Z3621" t="e">
        <f t="shared" si="1914"/>
        <v>#DIV/0!</v>
      </c>
      <c r="AA3621" t="e">
        <f t="shared" si="1915"/>
        <v>#DIV/0!</v>
      </c>
      <c r="AB3621" t="str">
        <f t="shared" si="1916"/>
        <v>0.123372127463277+0.0151895918368989i</v>
      </c>
      <c r="AC3621" t="str">
        <f t="shared" si="1917"/>
        <v>1.02313943102247-0.0882367047193995i</v>
      </c>
      <c r="AD3621" t="str">
        <f t="shared" si="1918"/>
        <v>0.118420830097024+0.0250588090707972i</v>
      </c>
      <c r="AE3621" t="e">
        <f t="shared" si="1919"/>
        <v>#DIV/0!</v>
      </c>
      <c r="AF3621" t="str">
        <f t="shared" si="1920"/>
        <v>-19.1559425101866-2.0696494656024i</v>
      </c>
      <c r="AG3621" t="e">
        <f t="shared" si="1921"/>
        <v>#DIV/0!</v>
      </c>
      <c r="AH3621" t="e">
        <f t="shared" si="1922"/>
        <v>#DIV/0!</v>
      </c>
      <c r="AI3621" t="e">
        <f t="shared" si="1923"/>
        <v>#DIV/0!</v>
      </c>
      <c r="AJ3621" t="e">
        <f t="shared" si="1924"/>
        <v>#DIV/0!</v>
      </c>
      <c r="AK3621"/>
      <c r="AL3621"/>
      <c r="AM3621"/>
      <c r="AN3621"/>
    </row>
    <row r="3622" spans="1:40" x14ac:dyDescent="0.3">
      <c r="A3622"/>
      <c r="B3622">
        <f t="shared" si="1925"/>
        <v>1688000</v>
      </c>
      <c r="C3622" s="186" t="str">
        <f t="shared" si="1893"/>
        <v>-0.00017318022470404+0.00184479179417412i</v>
      </c>
      <c r="D3622" s="158" t="str">
        <f t="shared" si="1894"/>
        <v>-7.57585974063421-0.696776144327785i</v>
      </c>
      <c r="E3622" t="str">
        <f t="shared" si="1895"/>
        <v>33.2539225940052-941.686736601961i</v>
      </c>
      <c r="F3622" t="str">
        <f t="shared" si="1896"/>
        <v>0.987982438118888+0.0927286367064939i</v>
      </c>
      <c r="G3622" t="str">
        <f t="shared" si="1891"/>
        <v>0.987982438118888+0.0927286367064939i</v>
      </c>
      <c r="H3622" t="str">
        <f t="shared" si="1897"/>
        <v>11.5803929757774+1.37168734722441i</v>
      </c>
      <c r="I3622" t="str">
        <f t="shared" si="1898"/>
        <v>6628.76049907446i</v>
      </c>
      <c r="J3622" t="str">
        <f t="shared" si="1892"/>
        <v>-10882.174557973+1413.50628280584i</v>
      </c>
      <c r="K3622" t="str">
        <f t="shared" si="1899"/>
        <v>0.0778094681648243-0.599032508827532i</v>
      </c>
      <c r="L3622" t="str">
        <f t="shared" si="1900"/>
        <v>0.0200922856344388-0.127827506507858i</v>
      </c>
      <c r="M3622" t="str">
        <f t="shared" si="1901"/>
        <v>0.0979017537992631-0.72686001533539i</v>
      </c>
      <c r="N3622" t="str">
        <f t="shared" si="1902"/>
        <v>-21.5787382728444i</v>
      </c>
      <c r="O3622" t="str">
        <f t="shared" si="1903"/>
        <v>-0.916157390741549-0.400818706386861i</v>
      </c>
      <c r="P3622" t="str">
        <f t="shared" si="1904"/>
        <v>1.91615739074155+0.400818706386861i</v>
      </c>
      <c r="Q3622" t="str">
        <f t="shared" si="1905"/>
        <v>-1.91615739074155+21.1779195664575i</v>
      </c>
      <c r="R3622" t="str">
        <f t="shared" si="1906"/>
        <v>0.0106525951332419-0.0914428555439369i</v>
      </c>
      <c r="S3622" t="str">
        <f t="shared" si="1907"/>
        <v>2.36803712184849i</v>
      </c>
      <c r="T3622" t="str">
        <f t="shared" si="1908"/>
        <v>0.216540076455872+0.0252257407195394i</v>
      </c>
      <c r="U3622" t="e">
        <f t="shared" si="1909"/>
        <v>#DIV/0!</v>
      </c>
      <c r="V3622" t="str">
        <f t="shared" si="1910"/>
        <v>0.0000833333333333333-0.000157143506212377i</v>
      </c>
      <c r="W3622" t="e">
        <f t="shared" si="1911"/>
        <v>#DIV/0!</v>
      </c>
      <c r="X3622" t="e">
        <f t="shared" si="1912"/>
        <v>#DIV/0!</v>
      </c>
      <c r="Y3622" t="str">
        <f t="shared" si="1913"/>
        <v>0.00096+7.21209142299302i</v>
      </c>
      <c r="Z3622" t="e">
        <f t="shared" si="1914"/>
        <v>#DIV/0!</v>
      </c>
      <c r="AA3622" t="e">
        <f t="shared" si="1915"/>
        <v>#DIV/0!</v>
      </c>
      <c r="AB3622" t="str">
        <f t="shared" si="1916"/>
        <v>0.123565368492304+0.0143946931141701i</v>
      </c>
      <c r="AC3622" t="str">
        <f t="shared" si="1917"/>
        <v>1.02256019314196-0.0884054599359598i</v>
      </c>
      <c r="AD3622" t="str">
        <f t="shared" si="1918"/>
        <v>0.11873469670733+0.0243423211209266i</v>
      </c>
      <c r="AE3622" t="e">
        <f t="shared" si="1919"/>
        <v>#DIV/0!</v>
      </c>
      <c r="AF3622" t="str">
        <f t="shared" si="1920"/>
        <v>-19.1562527164116-2.06846349155219i</v>
      </c>
      <c r="AG3622" t="e">
        <f t="shared" si="1921"/>
        <v>#DIV/0!</v>
      </c>
      <c r="AH3622" t="e">
        <f t="shared" si="1922"/>
        <v>#DIV/0!</v>
      </c>
      <c r="AI3622" t="e">
        <f t="shared" si="1923"/>
        <v>#DIV/0!</v>
      </c>
      <c r="AJ3622" t="e">
        <f t="shared" si="1924"/>
        <v>#DIV/0!</v>
      </c>
      <c r="AK3622"/>
      <c r="AL3622"/>
      <c r="AM3622"/>
      <c r="AN3622"/>
    </row>
    <row r="3623" spans="1:40" x14ac:dyDescent="0.3">
      <c r="A3623"/>
      <c r="B3623">
        <f t="shared" si="1925"/>
        <v>1689000</v>
      </c>
      <c r="C3623" s="186" t="str">
        <f t="shared" si="1893"/>
        <v>-0.000172978599354272+0.00184372566868312i</v>
      </c>
      <c r="D3623" s="158" t="str">
        <f t="shared" si="1894"/>
        <v>-7.57596546264336-0.696377300038202i</v>
      </c>
      <c r="E3623" t="str">
        <f t="shared" si="1895"/>
        <v>33.2146061666064-941.130583174082i</v>
      </c>
      <c r="F3623" t="str">
        <f t="shared" si="1896"/>
        <v>0.987996429571519+0.0926755474127964i</v>
      </c>
      <c r="G3623" t="str">
        <f t="shared" si="1891"/>
        <v>0.987996429571519+0.0926755474127964i</v>
      </c>
      <c r="H3623" t="str">
        <f t="shared" si="1897"/>
        <v>11.5805969212604+1.37090155217971i</v>
      </c>
      <c r="I3623" t="str">
        <f t="shared" si="1898"/>
        <v>6632.68748989145i</v>
      </c>
      <c r="J3623" t="str">
        <f t="shared" si="1892"/>
        <v>-10895.0731340952+1414.34366804447i</v>
      </c>
      <c r="K3623" t="str">
        <f t="shared" si="1899"/>
        <v>0.077718868579974-0.598689537917405i</v>
      </c>
      <c r="L3623" t="str">
        <f t="shared" si="1900"/>
        <v>0.0200690735555444-0.127755470527003i</v>
      </c>
      <c r="M3623" t="str">
        <f t="shared" si="1901"/>
        <v>0.0977879421355184-0.726445008444408i</v>
      </c>
      <c r="N3623" t="str">
        <f t="shared" si="1902"/>
        <v>-21.5915218855653i</v>
      </c>
      <c r="O3623" t="str">
        <f t="shared" si="1903"/>
        <v>-0.921206303751109-0.389074473499893i</v>
      </c>
      <c r="P3623" t="str">
        <f t="shared" si="1904"/>
        <v>1.92120630375111+0.389074473499893i</v>
      </c>
      <c r="Q3623" t="str">
        <f t="shared" si="1905"/>
        <v>-1.92120630375111+21.2024474120654i</v>
      </c>
      <c r="R3623" t="str">
        <f t="shared" si="1906"/>
        <v>0.0100572535524361-0.0915237908605873i</v>
      </c>
      <c r="S3623" t="str">
        <f t="shared" si="1907"/>
        <v>2.36943998744201i</v>
      </c>
      <c r="T3623" t="str">
        <f t="shared" si="1908"/>
        <v>0.216860129867355+0.0238300587309853i</v>
      </c>
      <c r="U3623" t="e">
        <f t="shared" si="1909"/>
        <v>#DIV/0!</v>
      </c>
      <c r="V3623" t="str">
        <f t="shared" si="1910"/>
        <v>0.0000833333333333333-0.000157050466836289i</v>
      </c>
      <c r="W3623" t="e">
        <f t="shared" si="1911"/>
        <v>#DIV/0!</v>
      </c>
      <c r="X3623" t="e">
        <f t="shared" si="1912"/>
        <v>#DIV/0!</v>
      </c>
      <c r="Y3623" t="str">
        <f t="shared" si="1913"/>
        <v>0.00096+7.2163639890019i</v>
      </c>
      <c r="Z3623" t="e">
        <f t="shared" si="1914"/>
        <v>#DIV/0!</v>
      </c>
      <c r="AA3623" t="e">
        <f t="shared" si="1915"/>
        <v>#DIV/0!</v>
      </c>
      <c r="AB3623" t="str">
        <f t="shared" si="1916"/>
        <v>0.123748002203229+0.0135982679810659i</v>
      </c>
      <c r="AC3623" t="str">
        <f t="shared" si="1917"/>
        <v>1.02197945637717-0.0885663718630276i</v>
      </c>
      <c r="AD3623" t="str">
        <f t="shared" si="1918"/>
        <v>0.119039467781484+0.0236219638274883i</v>
      </c>
      <c r="AE3623" t="e">
        <f t="shared" si="1919"/>
        <v>#DIV/0!</v>
      </c>
      <c r="AF3623" t="str">
        <f t="shared" si="1920"/>
        <v>-19.1565623839038-2.06727885221791i</v>
      </c>
      <c r="AG3623" t="e">
        <f t="shared" si="1921"/>
        <v>#DIV/0!</v>
      </c>
      <c r="AH3623" t="e">
        <f t="shared" si="1922"/>
        <v>#DIV/0!</v>
      </c>
      <c r="AI3623" t="e">
        <f t="shared" si="1923"/>
        <v>#DIV/0!</v>
      </c>
      <c r="AJ3623" t="e">
        <f t="shared" si="1924"/>
        <v>#DIV/0!</v>
      </c>
      <c r="AK3623"/>
      <c r="AL3623"/>
      <c r="AM3623"/>
      <c r="AN3623"/>
    </row>
    <row r="3624" spans="1:40" x14ac:dyDescent="0.3">
      <c r="A3624"/>
      <c r="B3624">
        <f t="shared" si="1925"/>
        <v>1690000</v>
      </c>
      <c r="C3624" s="186" t="str">
        <f t="shared" si="1893"/>
        <v>-0.00017277732394923+0.00184266075958272i</v>
      </c>
      <c r="D3624" s="158" t="str">
        <f t="shared" si="1894"/>
        <v>-7.57607100115966-0.695978904001284i</v>
      </c>
      <c r="E3624" t="str">
        <f t="shared" si="1895"/>
        <v>33.1753593954068-940.575085459075i</v>
      </c>
      <c r="F3624" t="str">
        <f t="shared" si="1896"/>
        <v>0.988010396740354+0.0926225178032284i</v>
      </c>
      <c r="G3624" t="str">
        <f t="shared" si="1891"/>
        <v>0.988010396740354+0.0926225178032284i</v>
      </c>
      <c r="H3624" t="str">
        <f t="shared" si="1897"/>
        <v>11.580800512743+1.37011664138912i</v>
      </c>
      <c r="I3624" t="str">
        <f t="shared" si="1898"/>
        <v>6636.61448070844i</v>
      </c>
      <c r="J3624" t="str">
        <f t="shared" si="1892"/>
        <v>-10907.9793492912+1415.1810532831i</v>
      </c>
      <c r="K3624" t="str">
        <f t="shared" si="1899"/>
        <v>0.0776284262642154-0.598346952599177i</v>
      </c>
      <c r="L3624" t="str">
        <f t="shared" si="1900"/>
        <v>0.0200459013477494-0.127683513536194i</v>
      </c>
      <c r="M3624" t="str">
        <f t="shared" si="1901"/>
        <v>0.0976743276119648-0.726030466135371i</v>
      </c>
      <c r="N3624" t="str">
        <f t="shared" si="1902"/>
        <v>-21.6043054982862i</v>
      </c>
      <c r="O3624" t="str">
        <f t="shared" si="1903"/>
        <v>-0.9261046745819-0.377266658634914i</v>
      </c>
      <c r="P3624" t="str">
        <f t="shared" si="1904"/>
        <v>1.9261046745819+0.377266658634914i</v>
      </c>
      <c r="Q3624" t="str">
        <f t="shared" si="1905"/>
        <v>-1.9261046745819+21.2270388396513i</v>
      </c>
      <c r="R3624" t="str">
        <f t="shared" si="1906"/>
        <v>0.00946159507520362-0.0915967936824669i</v>
      </c>
      <c r="S3624" t="str">
        <f t="shared" si="1907"/>
        <v>2.37084285303552i</v>
      </c>
      <c r="T3624" t="str">
        <f t="shared" si="1908"/>
        <v>0.217161603663046+0.0224319550623626i</v>
      </c>
      <c r="U3624" t="e">
        <f t="shared" si="1909"/>
        <v>#DIV/0!</v>
      </c>
      <c r="V3624" t="str">
        <f t="shared" si="1910"/>
        <v>0.0000833333333333333-0.000156957537565972i</v>
      </c>
      <c r="W3624" t="e">
        <f t="shared" si="1911"/>
        <v>#DIV/0!</v>
      </c>
      <c r="X3624" t="e">
        <f t="shared" si="1912"/>
        <v>#DIV/0!</v>
      </c>
      <c r="Y3624" t="str">
        <f t="shared" si="1913"/>
        <v>0.00096+7.22063655501078i</v>
      </c>
      <c r="Z3624" t="e">
        <f t="shared" si="1914"/>
        <v>#DIV/0!</v>
      </c>
      <c r="AA3624" t="e">
        <f t="shared" si="1915"/>
        <v>#DIV/0!</v>
      </c>
      <c r="AB3624" t="str">
        <f t="shared" si="1916"/>
        <v>0.123920033733212+0.0128004609523102i</v>
      </c>
      <c r="AC3624" t="str">
        <f t="shared" si="1917"/>
        <v>1.0213973306045-0.0887194434381947i</v>
      </c>
      <c r="AD3624" t="str">
        <f t="shared" si="1918"/>
        <v>0.119335096586048+0.0228978514073713i</v>
      </c>
      <c r="AE3624" t="e">
        <f t="shared" si="1919"/>
        <v>#DIV/0!</v>
      </c>
      <c r="AF3624" t="str">
        <f t="shared" si="1920"/>
        <v>-19.1568715139027-2.0660955453904i</v>
      </c>
      <c r="AG3624" t="e">
        <f t="shared" si="1921"/>
        <v>#DIV/0!</v>
      </c>
      <c r="AH3624" t="e">
        <f t="shared" si="1922"/>
        <v>#DIV/0!</v>
      </c>
      <c r="AI3624" t="e">
        <f t="shared" si="1923"/>
        <v>#DIV/0!</v>
      </c>
      <c r="AJ3624" t="e">
        <f t="shared" si="1924"/>
        <v>#DIV/0!</v>
      </c>
      <c r="AK3624"/>
      <c r="AL3624"/>
      <c r="AM3624"/>
      <c r="AN3624"/>
    </row>
    <row r="3625" spans="1:40" x14ac:dyDescent="0.3">
      <c r="A3625"/>
      <c r="B3625">
        <f t="shared" si="1925"/>
        <v>1691000</v>
      </c>
      <c r="C3625" s="186" t="str">
        <f t="shared" si="1893"/>
        <v>-0.000172576397684147+0.00184159706481906i</v>
      </c>
      <c r="D3625" s="158" t="str">
        <f t="shared" si="1894"/>
        <v>-7.57617635660509-0.695580955476373i</v>
      </c>
      <c r="E3625" t="str">
        <f t="shared" si="1895"/>
        <v>33.1361821160263-940.020242299428i</v>
      </c>
      <c r="F3625" t="str">
        <f t="shared" si="1896"/>
        <v>0.98802433968124+0.0925695477791286i</v>
      </c>
      <c r="G3625" t="str">
        <f t="shared" si="1891"/>
        <v>0.98802433968124+0.0925695477791286i</v>
      </c>
      <c r="H3625" t="str">
        <f t="shared" si="1897"/>
        <v>11.5810037510395+1.36933261338884i</v>
      </c>
      <c r="I3625" t="str">
        <f t="shared" si="1898"/>
        <v>6640.54147152543i</v>
      </c>
      <c r="J3625" t="str">
        <f t="shared" si="1892"/>
        <v>-10920.8932035609+1416.01843852173i</v>
      </c>
      <c r="K3625" t="str">
        <f t="shared" si="1899"/>
        <v>0.0775381408558108-0.598004752235419i</v>
      </c>
      <c r="L3625" t="str">
        <f t="shared" si="1900"/>
        <v>0.0200227689205585-0.127611635409495i</v>
      </c>
      <c r="M3625" t="str">
        <f t="shared" si="1901"/>
        <v>0.0975609097763693-0.725616387644914i</v>
      </c>
      <c r="N3625" t="str">
        <f t="shared" si="1902"/>
        <v>-21.6170891110071i</v>
      </c>
      <c r="O3625" t="str">
        <f t="shared" si="1903"/>
        <v>-0.930851702749365-0.365397191407663i</v>
      </c>
      <c r="P3625" t="str">
        <f t="shared" si="1904"/>
        <v>1.93085170274937+0.365397191407663i</v>
      </c>
      <c r="Q3625" t="str">
        <f t="shared" si="1905"/>
        <v>-1.93085170274937+21.2516919195994i</v>
      </c>
      <c r="R3625" t="str">
        <f t="shared" si="1906"/>
        <v>0.00886572648275735-0.0916618833547175i</v>
      </c>
      <c r="S3625" t="str">
        <f t="shared" si="1907"/>
        <v>2.37224571862904i</v>
      </c>
      <c r="T3625" t="str">
        <f t="shared" si="1908"/>
        <v>0.217444510349703+0.0210316816912572i</v>
      </c>
      <c r="U3625" t="e">
        <f t="shared" si="1909"/>
        <v>#DIV/0!</v>
      </c>
      <c r="V3625" t="str">
        <f t="shared" si="1910"/>
        <v>0.0000833333333333333-0.000156864718206086i</v>
      </c>
      <c r="W3625" t="e">
        <f t="shared" si="1911"/>
        <v>#DIV/0!</v>
      </c>
      <c r="X3625" t="e">
        <f t="shared" si="1912"/>
        <v>#DIV/0!</v>
      </c>
      <c r="Y3625" t="str">
        <f t="shared" si="1913"/>
        <v>0.00096+7.22490912101966i</v>
      </c>
      <c r="Z3625" t="e">
        <f t="shared" si="1914"/>
        <v>#DIV/0!</v>
      </c>
      <c r="AA3625" t="e">
        <f t="shared" si="1915"/>
        <v>#DIV/0!</v>
      </c>
      <c r="AB3625" t="str">
        <f t="shared" si="1916"/>
        <v>0.124081470219048+0.0120014158151581i</v>
      </c>
      <c r="AC3625" t="str">
        <f t="shared" si="1917"/>
        <v>1.02081392511138-0.0888646791484843i</v>
      </c>
      <c r="AD3625" t="str">
        <f t="shared" si="1918"/>
        <v>0.119621537789436+0.0221700986177234i</v>
      </c>
      <c r="AE3625" t="e">
        <f t="shared" si="1919"/>
        <v>#DIV/0!</v>
      </c>
      <c r="AF3625" t="str">
        <f t="shared" si="1920"/>
        <v>-19.1571801076446-2.06491356886521i</v>
      </c>
      <c r="AG3625" t="e">
        <f t="shared" si="1921"/>
        <v>#DIV/0!</v>
      </c>
      <c r="AH3625" t="e">
        <f t="shared" si="1922"/>
        <v>#DIV/0!</v>
      </c>
      <c r="AI3625" t="e">
        <f t="shared" si="1923"/>
        <v>#DIV/0!</v>
      </c>
      <c r="AJ3625" t="e">
        <f t="shared" si="1924"/>
        <v>#DIV/0!</v>
      </c>
      <c r="AK3625"/>
      <c r="AL3625"/>
      <c r="AM3625"/>
      <c r="AN3625"/>
    </row>
    <row r="3626" spans="1:40" x14ac:dyDescent="0.3">
      <c r="A3626"/>
      <c r="B3626">
        <f t="shared" si="1925"/>
        <v>1692000</v>
      </c>
      <c r="C3626" s="186" t="str">
        <f t="shared" si="1893"/>
        <v>-0.000172375819756546+0.00184053458234281i</v>
      </c>
      <c r="D3626" s="158" t="str">
        <f t="shared" si="1894"/>
        <v>-7.57628152940035-0.695183453724404i</v>
      </c>
      <c r="E3626" t="str">
        <f t="shared" si="1895"/>
        <v>33.0970741645701-939.46605254036i</v>
      </c>
      <c r="F3626" t="str">
        <f t="shared" si="1896"/>
        <v>0.988038258449853+0.0925166372420476i</v>
      </c>
      <c r="G3626" t="str">
        <f t="shared" si="1891"/>
        <v>0.988038258449853+0.0925166372420476i</v>
      </c>
      <c r="H3626" t="str">
        <f t="shared" si="1897"/>
        <v>11.5812066369616+1.36854946671829i</v>
      </c>
      <c r="I3626" t="str">
        <f t="shared" si="1898"/>
        <v>6644.46846234241i</v>
      </c>
      <c r="J3626" t="str">
        <f t="shared" si="1892"/>
        <v>-10933.8146969046+1416.85582376035i</v>
      </c>
      <c r="K3626" t="str">
        <f t="shared" si="1899"/>
        <v>0.0774480119940502-0.597662936190055i</v>
      </c>
      <c r="L3626" t="str">
        <f t="shared" si="1900"/>
        <v>0.0199996761837309-0.127539836021228i</v>
      </c>
      <c r="M3626" t="str">
        <f t="shared" si="1901"/>
        <v>0.0974476881777811-0.725202772211283i</v>
      </c>
      <c r="N3626" t="str">
        <f t="shared" si="1902"/>
        <v>-21.629872723728i</v>
      </c>
      <c r="O3626" t="str">
        <f t="shared" si="1903"/>
        <v>-0.935446612501145-0.353468011509009i</v>
      </c>
      <c r="P3626" t="str">
        <f t="shared" si="1904"/>
        <v>1.93544661250115+0.353468011509009i</v>
      </c>
      <c r="Q3626" t="str">
        <f t="shared" si="1905"/>
        <v>-1.93544661250115+21.276404712219i</v>
      </c>
      <c r="R3626" t="str">
        <f t="shared" si="1906"/>
        <v>0.00826975374722809-0.091719080632863i</v>
      </c>
      <c r="S3626" t="str">
        <f t="shared" si="1907"/>
        <v>2.37364858422255i</v>
      </c>
      <c r="T3626" t="str">
        <f t="shared" si="1908"/>
        <v>0.217708865890389+0.0196294892739771i</v>
      </c>
      <c r="U3626" t="e">
        <f t="shared" si="1909"/>
        <v>#DIV/0!</v>
      </c>
      <c r="V3626" t="str">
        <f t="shared" si="1910"/>
        <v>0.0000833333333333333-0.000156772008561757i</v>
      </c>
      <c r="W3626" t="e">
        <f t="shared" si="1911"/>
        <v>#DIV/0!</v>
      </c>
      <c r="X3626" t="e">
        <f t="shared" si="1912"/>
        <v>#DIV/0!</v>
      </c>
      <c r="Y3626" t="str">
        <f t="shared" si="1913"/>
        <v>0.00096+7.22918168702855i</v>
      </c>
      <c r="Z3626" t="e">
        <f t="shared" si="1914"/>
        <v>#DIV/0!</v>
      </c>
      <c r="AA3626" t="e">
        <f t="shared" si="1915"/>
        <v>#DIV/0!</v>
      </c>
      <c r="AB3626" t="str">
        <f t="shared" si="1916"/>
        <v>0.124232320769822+0.0112012756028975i</v>
      </c>
      <c r="AC3626" t="str">
        <f t="shared" si="1917"/>
        <v>1.0202293485755-0.0890020850083717i</v>
      </c>
      <c r="AD3626" t="str">
        <f t="shared" si="1918"/>
        <v>0.119898747467588+0.0214388207396157i</v>
      </c>
      <c r="AE3626" t="e">
        <f t="shared" si="1919"/>
        <v>#DIV/0!</v>
      </c>
      <c r="AF3626" t="str">
        <f t="shared" si="1920"/>
        <v>-19.157488166362-2.06373292044269i</v>
      </c>
      <c r="AG3626" t="e">
        <f t="shared" si="1921"/>
        <v>#DIV/0!</v>
      </c>
      <c r="AH3626" t="e">
        <f t="shared" si="1922"/>
        <v>#DIV/0!</v>
      </c>
      <c r="AI3626" t="e">
        <f t="shared" si="1923"/>
        <v>#DIV/0!</v>
      </c>
      <c r="AJ3626" t="e">
        <f t="shared" si="1924"/>
        <v>#DIV/0!</v>
      </c>
      <c r="AK3626"/>
      <c r="AL3626"/>
      <c r="AM3626"/>
      <c r="AN3626"/>
    </row>
    <row r="3627" spans="1:40" x14ac:dyDescent="0.3">
      <c r="A3627"/>
      <c r="B3627">
        <f t="shared" si="1925"/>
        <v>1693000</v>
      </c>
      <c r="C3627" s="186" t="str">
        <f t="shared" si="1893"/>
        <v>-0.000172175589366254+0.0018394733101092i</v>
      </c>
      <c r="D3627" s="158" t="str">
        <f t="shared" si="1894"/>
        <v>-7.57638651996514-0.694786398007932i</v>
      </c>
      <c r="E3627" t="str">
        <f t="shared" si="1895"/>
        <v>33.0580353776258-938.912515029797i</v>
      </c>
      <c r="F3627" t="str">
        <f t="shared" si="1896"/>
        <v>0.988052153101739+0.0924637860937525i</v>
      </c>
      <c r="G3627" t="str">
        <f t="shared" si="1891"/>
        <v>0.988052153101739+0.0924637860937525i</v>
      </c>
      <c r="H3627" t="str">
        <f t="shared" si="1897"/>
        <v>11.581409171319+1.36776719992004i</v>
      </c>
      <c r="I3627" t="str">
        <f t="shared" si="1898"/>
        <v>6648.3954531594i</v>
      </c>
      <c r="J3627" t="str">
        <f t="shared" si="1892"/>
        <v>-10946.743829322+1417.69320899899i</v>
      </c>
      <c r="K3627" t="str">
        <f t="shared" si="1899"/>
        <v>0.0773580393192641-0.597321503828412i</v>
      </c>
      <c r="L3627" t="str">
        <f t="shared" si="1900"/>
        <v>0.0199766230472792-0.127468115245969i</v>
      </c>
      <c r="M3627" t="str">
        <f t="shared" si="1901"/>
        <v>0.0973346623665433-0.724789619074381i</v>
      </c>
      <c r="N3627" t="str">
        <f t="shared" si="1902"/>
        <v>-21.6426563364488i</v>
      </c>
      <c r="O3627" t="str">
        <f t="shared" si="1903"/>
        <v>-0.939888652943816-0.341481068388071i</v>
      </c>
      <c r="P3627" t="str">
        <f t="shared" si="1904"/>
        <v>1.93988865294382+0.341481068388071i</v>
      </c>
      <c r="Q3627" t="str">
        <f t="shared" si="1905"/>
        <v>-1.93988865294382+21.3011752680607i</v>
      </c>
      <c r="R3627" t="str">
        <f t="shared" si="1906"/>
        <v>0.00767378201512303-0.091768407658292i</v>
      </c>
      <c r="S3627" t="str">
        <f t="shared" si="1907"/>
        <v>2.37505144981607i</v>
      </c>
      <c r="T3627" t="str">
        <f t="shared" si="1908"/>
        <v>0.217954689656139+0.0182256271005904i</v>
      </c>
      <c r="U3627" t="e">
        <f t="shared" si="1909"/>
        <v>#DIV/0!</v>
      </c>
      <c r="V3627" t="str">
        <f t="shared" si="1910"/>
        <v>0.0000833333333333333-0.000156679408438566i</v>
      </c>
      <c r="W3627" t="e">
        <f t="shared" si="1911"/>
        <v>#DIV/0!</v>
      </c>
      <c r="X3627" t="e">
        <f t="shared" si="1912"/>
        <v>#DIV/0!</v>
      </c>
      <c r="Y3627" t="str">
        <f t="shared" si="1913"/>
        <v>0.00096+7.23345425303743i</v>
      </c>
      <c r="Z3627" t="e">
        <f t="shared" si="1914"/>
        <v>#DIV/0!</v>
      </c>
      <c r="AA3627" t="e">
        <f t="shared" si="1915"/>
        <v>#DIV/0!</v>
      </c>
      <c r="AB3627" t="str">
        <f t="shared" si="1916"/>
        <v>0.124372596439325+0.0104001825691916i</v>
      </c>
      <c r="AC3627" t="str">
        <f t="shared" si="1917"/>
        <v>1.0196437090447-0.0891316685376274i</v>
      </c>
      <c r="AD3627" t="str">
        <f t="shared" si="1918"/>
        <v>0.120166683109479+0.0207041335616638i</v>
      </c>
      <c r="AE3627" t="e">
        <f t="shared" si="1919"/>
        <v>#DIV/0!</v>
      </c>
      <c r="AF3627" t="str">
        <f t="shared" si="1920"/>
        <v>-19.1577956912841-2.06255359792797i</v>
      </c>
      <c r="AG3627" t="e">
        <f t="shared" si="1921"/>
        <v>#DIV/0!</v>
      </c>
      <c r="AH3627" t="e">
        <f t="shared" si="1922"/>
        <v>#DIV/0!</v>
      </c>
      <c r="AI3627" t="e">
        <f t="shared" si="1923"/>
        <v>#DIV/0!</v>
      </c>
      <c r="AJ3627" t="e">
        <f t="shared" si="1924"/>
        <v>#DIV/0!</v>
      </c>
      <c r="AK3627"/>
      <c r="AL3627"/>
      <c r="AM3627"/>
      <c r="AN3627"/>
    </row>
    <row r="3628" spans="1:40" x14ac:dyDescent="0.3">
      <c r="A3628"/>
      <c r="B3628">
        <f t="shared" si="1925"/>
        <v>1694000</v>
      </c>
      <c r="C3628" s="186" t="str">
        <f t="shared" si="1893"/>
        <v>-0.000171975705715363+0.00183841324607791i</v>
      </c>
      <c r="D3628" s="158" t="str">
        <f t="shared" si="1894"/>
        <v>-7.57649132871768-0.694389787591051i</v>
      </c>
      <c r="E3628" t="str">
        <f t="shared" si="1895"/>
        <v>33.019065592262-938.359628618372i</v>
      </c>
      <c r="F3628" t="str">
        <f t="shared" si="1896"/>
        <v>0.988066023692243+0.092410994236215i</v>
      </c>
      <c r="G3628" t="str">
        <f t="shared" si="1891"/>
        <v>0.988066023692243+0.092410994236215i</v>
      </c>
      <c r="H3628" t="str">
        <f t="shared" si="1897"/>
        <v>11.5816113549187+1.36698581153974i</v>
      </c>
      <c r="I3628" t="str">
        <f t="shared" si="1898"/>
        <v>6652.32244397639i</v>
      </c>
      <c r="J3628" t="str">
        <f t="shared" si="1892"/>
        <v>-10959.6806008132+1418.53059423762i</v>
      </c>
      <c r="K3628" t="str">
        <f t="shared" si="1899"/>
        <v>0.0772682224728006-0.59698045451716i</v>
      </c>
      <c r="L3628" t="str">
        <f t="shared" si="1900"/>
        <v>0.0199536094214686-0.127396472958553i</v>
      </c>
      <c r="M3628" t="str">
        <f t="shared" si="1901"/>
        <v>0.0972218318942692-0.724376927475713i</v>
      </c>
      <c r="N3628" t="str">
        <f t="shared" si="1902"/>
        <v>-21.6554399491697i</v>
      </c>
      <c r="O3628" t="str">
        <f t="shared" si="1903"/>
        <v>-0.944177098165736-0.329438320933268i</v>
      </c>
      <c r="P3628" t="str">
        <f t="shared" si="1904"/>
        <v>1.94417709816574+0.329438320933268i</v>
      </c>
      <c r="Q3628" t="str">
        <f t="shared" si="1905"/>
        <v>-1.94417709816574+21.3260016282364i</v>
      </c>
      <c r="R3628" t="str">
        <f t="shared" si="1906"/>
        <v>0.00707791559143628-0.0918098879336565i</v>
      </c>
      <c r="S3628" t="str">
        <f t="shared" si="1907"/>
        <v>2.37645431540956i</v>
      </c>
      <c r="T3628" t="str">
        <f t="shared" si="1908"/>
        <v>0.218182004377206+0.0168203430513734i</v>
      </c>
      <c r="U3628" t="e">
        <f t="shared" si="1909"/>
        <v>#DIV/0!</v>
      </c>
      <c r="V3628" t="str">
        <f t="shared" si="1910"/>
        <v>0.0000833333333333333-0.000156586917642557i</v>
      </c>
      <c r="W3628" t="e">
        <f t="shared" si="1911"/>
        <v>#DIV/0!</v>
      </c>
      <c r="X3628" t="e">
        <f t="shared" si="1912"/>
        <v>#DIV/0!</v>
      </c>
      <c r="Y3628" t="str">
        <f t="shared" si="1913"/>
        <v>0.00096+7.23772681904631i</v>
      </c>
      <c r="Z3628" t="e">
        <f t="shared" si="1914"/>
        <v>#DIV/0!</v>
      </c>
      <c r="AA3628" t="e">
        <f t="shared" si="1915"/>
        <v>#DIV/0!</v>
      </c>
      <c r="AB3628" t="str">
        <f t="shared" si="1916"/>
        <v>0.124502310198237+0.00959827816322712i</v>
      </c>
      <c r="AC3628" t="str">
        <f t="shared" si="1917"/>
        <v>1.01905711391748-0.0892534387389674i</v>
      </c>
      <c r="AD3628" t="str">
        <f t="shared" si="1918"/>
        <v>0.120425303622468+0.0199661533635731i</v>
      </c>
      <c r="AE3628" t="e">
        <f t="shared" si="1919"/>
        <v>#DIV/0!</v>
      </c>
      <c r="AF3628" t="str">
        <f t="shared" si="1920"/>
        <v>-19.1581026836364-2.06137559913079i</v>
      </c>
      <c r="AG3628" t="e">
        <f t="shared" si="1921"/>
        <v>#DIV/0!</v>
      </c>
      <c r="AH3628" t="e">
        <f t="shared" si="1922"/>
        <v>#DIV/0!</v>
      </c>
      <c r="AI3628" t="e">
        <f t="shared" si="1923"/>
        <v>#DIV/0!</v>
      </c>
      <c r="AJ3628" t="e">
        <f t="shared" si="1924"/>
        <v>#DIV/0!</v>
      </c>
      <c r="AK3628"/>
      <c r="AL3628"/>
      <c r="AM3628"/>
      <c r="AN3628"/>
    </row>
    <row r="3629" spans="1:40" x14ac:dyDescent="0.3">
      <c r="A3629"/>
      <c r="B3629">
        <f t="shared" si="1925"/>
        <v>1695000</v>
      </c>
      <c r="C3629" s="186" t="str">
        <f t="shared" si="1893"/>
        <v>-0.000171776168008263+0.0018373543882133i</v>
      </c>
      <c r="D3629" s="158" t="str">
        <f t="shared" si="1894"/>
        <v>-7.57659595607535-0.693993621739491i</v>
      </c>
      <c r="E3629" t="str">
        <f t="shared" si="1895"/>
        <v>32.9801646460262-937.807392159404i</v>
      </c>
      <c r="F3629" t="str">
        <f t="shared" si="1896"/>
        <v>0.988079870276602+0.0923582615716251i</v>
      </c>
      <c r="G3629" t="str">
        <f t="shared" si="1891"/>
        <v>0.988079870276602+0.0923582615716251i</v>
      </c>
      <c r="H3629" t="str">
        <f t="shared" si="1897"/>
        <v>11.581813188566+1.36620530012628i</v>
      </c>
      <c r="I3629" t="str">
        <f t="shared" si="1898"/>
        <v>6656.24943479337i</v>
      </c>
      <c r="J3629" t="str">
        <f t="shared" si="1892"/>
        <v>-10972.6250113782+1419.36797947624i</v>
      </c>
      <c r="K3629" t="str">
        <f t="shared" si="1899"/>
        <v>0.0771785610970334-0.596639787624338i</v>
      </c>
      <c r="L3629" t="str">
        <f t="shared" si="1900"/>
        <v>0.0199306352168163-0.127324909034071i</v>
      </c>
      <c r="M3629" t="str">
        <f t="shared" si="1901"/>
        <v>0.0971091963138497-0.723964696658409i</v>
      </c>
      <c r="N3629" t="str">
        <f t="shared" si="1902"/>
        <v>-21.6682235618906i</v>
      </c>
      <c r="O3629" t="str">
        <f t="shared" si="1903"/>
        <v>-0.948311247355457-0.31734173715277i</v>
      </c>
      <c r="P3629" t="str">
        <f t="shared" si="1904"/>
        <v>1.94831124735546+0.31734173715277i</v>
      </c>
      <c r="Q3629" t="str">
        <f t="shared" si="1905"/>
        <v>-1.94831124735546+21.3508818247378i</v>
      </c>
      <c r="R3629" t="str">
        <f t="shared" si="1906"/>
        <v>0.00648225792447567-0.0918435462982127i</v>
      </c>
      <c r="S3629" t="str">
        <f t="shared" si="1907"/>
        <v>2.37785718100308i</v>
      </c>
      <c r="T3629" t="str">
        <f t="shared" si="1908"/>
        <v>0.218390836093994+0.0154138835548286i</v>
      </c>
      <c r="U3629" t="e">
        <f t="shared" si="1909"/>
        <v>#DIV/0!</v>
      </c>
      <c r="V3629" t="str">
        <f t="shared" si="1910"/>
        <v>0.0000833333333333333-0.000156494535980231i</v>
      </c>
      <c r="W3629" t="e">
        <f t="shared" si="1911"/>
        <v>#DIV/0!</v>
      </c>
      <c r="X3629" t="e">
        <f t="shared" si="1912"/>
        <v>#DIV/0!</v>
      </c>
      <c r="Y3629" t="str">
        <f t="shared" si="1913"/>
        <v>0.00096+7.24199938505519i</v>
      </c>
      <c r="Z3629" t="e">
        <f t="shared" si="1914"/>
        <v>#DIV/0!</v>
      </c>
      <c r="AA3629" t="e">
        <f t="shared" si="1915"/>
        <v>#DIV/0!</v>
      </c>
      <c r="AB3629" t="str">
        <f t="shared" si="1916"/>
        <v>0.124621476906129+0.00879570300575748i</v>
      </c>
      <c r="AC3629" t="str">
        <f t="shared" si="1917"/>
        <v>1.01846966992426-0.0893674060755642i</v>
      </c>
      <c r="AD3629" t="str">
        <f t="shared" si="1918"/>
        <v>0.120674569337477+0.0192249968997012i</v>
      </c>
      <c r="AE3629" t="e">
        <f t="shared" si="1919"/>
        <v>#DIV/0!</v>
      </c>
      <c r="AF3629" t="str">
        <f t="shared" si="1920"/>
        <v>-19.1584091446414-2.06019892186577i</v>
      </c>
      <c r="AG3629" t="e">
        <f t="shared" si="1921"/>
        <v>#DIV/0!</v>
      </c>
      <c r="AH3629" t="e">
        <f t="shared" si="1922"/>
        <v>#DIV/0!</v>
      </c>
      <c r="AI3629" t="e">
        <f t="shared" si="1923"/>
        <v>#DIV/0!</v>
      </c>
      <c r="AJ3629" t="e">
        <f t="shared" si="1924"/>
        <v>#DIV/0!</v>
      </c>
      <c r="AK3629"/>
      <c r="AL3629"/>
      <c r="AM3629"/>
      <c r="AN3629"/>
    </row>
    <row r="3630" spans="1:40" x14ac:dyDescent="0.3">
      <c r="A3630"/>
      <c r="B3630">
        <f t="shared" si="1925"/>
        <v>1696000</v>
      </c>
      <c r="C3630" s="186" t="str">
        <f t="shared" si="1893"/>
        <v>-0.000171576975451591+0.00183629673448409i</v>
      </c>
      <c r="D3630" s="158" t="str">
        <f t="shared" si="1894"/>
        <v>-7.57670040245398-0.693597899720511i</v>
      </c>
      <c r="E3630" t="str">
        <f t="shared" si="1895"/>
        <v>32.9413323769441-937.255804508908i</v>
      </c>
      <c r="F3630" t="str">
        <f t="shared" si="1896"/>
        <v>0.98809369290985+0.0923055880023768i</v>
      </c>
      <c r="G3630" t="str">
        <f t="shared" si="1891"/>
        <v>0.98809369290985+0.0923055880023768i</v>
      </c>
      <c r="H3630" t="str">
        <f t="shared" si="1897"/>
        <v>11.5820146730632+1.36542566423158i</v>
      </c>
      <c r="I3630" t="str">
        <f t="shared" si="1898"/>
        <v>6660.17642561036i</v>
      </c>
      <c r="J3630" t="str">
        <f t="shared" si="1892"/>
        <v>-10985.577061017+1420.20536471487i</v>
      </c>
      <c r="K3630" t="str">
        <f t="shared" si="1899"/>
        <v>0.0770890548353575-0.596299502519347i</v>
      </c>
      <c r="L3630" t="str">
        <f t="shared" si="1900"/>
        <v>0.0199077003440905-0.127253423347869i</v>
      </c>
      <c r="M3630" t="str">
        <f t="shared" si="1901"/>
        <v>0.096996755179448-0.723552925867216i</v>
      </c>
      <c r="N3630" t="str">
        <f t="shared" si="1902"/>
        <v>-21.6810071746115i</v>
      </c>
      <c r="O3630" t="str">
        <f t="shared" si="1903"/>
        <v>-0.952290424916404-0.305193293852494i</v>
      </c>
      <c r="P3630" t="str">
        <f t="shared" si="1904"/>
        <v>1.9522904249164+0.305193293852494i</v>
      </c>
      <c r="Q3630" t="str">
        <f t="shared" si="1905"/>
        <v>-1.9522904249164+21.375813880759i</v>
      </c>
      <c r="R3630" t="str">
        <f t="shared" si="1906"/>
        <v>0.00588691159130431-0.0918694089031198i</v>
      </c>
      <c r="S3630" t="str">
        <f t="shared" si="1907"/>
        <v>2.37926004659659i</v>
      </c>
      <c r="T3630" t="str">
        <f t="shared" si="1908"/>
        <v>0.218581214107638+0.0140064935470367i</v>
      </c>
      <c r="U3630" t="e">
        <f t="shared" si="1909"/>
        <v>#DIV/0!</v>
      </c>
      <c r="V3630" t="str">
        <f t="shared" si="1910"/>
        <v>0.0000833333333333333-0.000156402263258545i</v>
      </c>
      <c r="W3630" t="e">
        <f t="shared" si="1911"/>
        <v>#DIV/0!</v>
      </c>
      <c r="X3630" t="e">
        <f t="shared" si="1912"/>
        <v>#DIV/0!</v>
      </c>
      <c r="Y3630" t="str">
        <f t="shared" si="1913"/>
        <v>0.00096+7.24627195106407i</v>
      </c>
      <c r="Z3630" t="e">
        <f t="shared" si="1914"/>
        <v>#DIV/0!</v>
      </c>
      <c r="AA3630" t="e">
        <f t="shared" si="1915"/>
        <v>#DIV/0!</v>
      </c>
      <c r="AB3630" t="str">
        <f t="shared" si="1916"/>
        <v>0.124730113283255+0.00799259686590797i</v>
      </c>
      <c r="AC3630" t="str">
        <f t="shared" si="1917"/>
        <v>1.01788148310925-0.089473582448398i</v>
      </c>
      <c r="AD3630" t="str">
        <f t="shared" si="1918"/>
        <v>0.120914442013979+0.0184807813825106i</v>
      </c>
      <c r="AE3630" t="e">
        <f t="shared" si="1919"/>
        <v>#DIV/0!</v>
      </c>
      <c r="AF3630" t="str">
        <f t="shared" si="1920"/>
        <v>-19.1587150755172-2.05902356395209i</v>
      </c>
      <c r="AG3630" t="e">
        <f t="shared" si="1921"/>
        <v>#DIV/0!</v>
      </c>
      <c r="AH3630" t="e">
        <f t="shared" si="1922"/>
        <v>#DIV/0!</v>
      </c>
      <c r="AI3630" t="e">
        <f t="shared" si="1923"/>
        <v>#DIV/0!</v>
      </c>
      <c r="AJ3630" t="e">
        <f t="shared" si="1924"/>
        <v>#DIV/0!</v>
      </c>
      <c r="AK3630"/>
      <c r="AL3630"/>
      <c r="AM3630"/>
      <c r="AN3630"/>
    </row>
    <row r="3631" spans="1:40" x14ac:dyDescent="0.3">
      <c r="A3631"/>
      <c r="B3631">
        <f t="shared" si="1925"/>
        <v>1697000</v>
      </c>
      <c r="C3631" s="186" t="str">
        <f t="shared" si="1893"/>
        <v>-0.000171378127254253+0.00183524028286356i</v>
      </c>
      <c r="D3631" s="158" t="str">
        <f t="shared" si="1894"/>
        <v>-7.5768046682684-0.693202620802969i</v>
      </c>
      <c r="E3631" t="str">
        <f t="shared" si="1895"/>
        <v>32.9025686235172-936.70486452558i</v>
      </c>
      <c r="F3631" t="str">
        <f t="shared" si="1896"/>
        <v>0.988107491646885+0.0922529734310769i</v>
      </c>
      <c r="G3631" t="str">
        <f t="shared" si="1891"/>
        <v>0.988107491646885+0.0922529734310769i</v>
      </c>
      <c r="H3631" t="str">
        <f t="shared" si="1897"/>
        <v>11.5822158092107+1.36464690241071i</v>
      </c>
      <c r="I3631" t="str">
        <f t="shared" si="1898"/>
        <v>6664.10341642735i</v>
      </c>
      <c r="J3631" t="str">
        <f t="shared" si="1892"/>
        <v>-10998.5367497296+1421.0427499535i</v>
      </c>
      <c r="K3631" t="str">
        <f t="shared" si="1899"/>
        <v>0.0769997033321815-0.59595959857294i</v>
      </c>
      <c r="L3631" t="str">
        <f t="shared" si="1900"/>
        <v>0.0198848047143094-0.127182015775547i</v>
      </c>
      <c r="M3631" t="str">
        <f t="shared" si="1901"/>
        <v>0.0968845080464909-0.723141614348487i</v>
      </c>
      <c r="N3631" t="str">
        <f t="shared" si="1902"/>
        <v>-21.6937907873324i</v>
      </c>
      <c r="O3631" t="str">
        <f t="shared" si="1903"/>
        <v>-0.956113980577233-0.292994976313177i</v>
      </c>
      <c r="P3631" t="str">
        <f t="shared" si="1904"/>
        <v>1.95611398057723+0.292994976313177i</v>
      </c>
      <c r="Q3631" t="str">
        <f t="shared" si="1905"/>
        <v>-1.95611398057723+21.4007958110192i</v>
      </c>
      <c r="R3631" t="str">
        <f t="shared" si="1906"/>
        <v>0.00529197828386367-0.0918875031867123i</v>
      </c>
      <c r="S3631" t="str">
        <f t="shared" si="1907"/>
        <v>2.38066291219011i</v>
      </c>
      <c r="T3631" t="str">
        <f t="shared" si="1908"/>
        <v>0.218753170930357+0.0125984164325097i</v>
      </c>
      <c r="U3631" t="e">
        <f t="shared" si="1909"/>
        <v>#DIV/0!</v>
      </c>
      <c r="V3631" t="str">
        <f t="shared" si="1910"/>
        <v>0.0000833333333333333-0.00015631009928491i</v>
      </c>
      <c r="W3631" t="e">
        <f t="shared" si="1911"/>
        <v>#DIV/0!</v>
      </c>
      <c r="X3631" t="e">
        <f t="shared" si="1912"/>
        <v>#DIV/0!</v>
      </c>
      <c r="Y3631" t="str">
        <f t="shared" si="1913"/>
        <v>0.00096+7.25054451707295i</v>
      </c>
      <c r="Z3631" t="e">
        <f t="shared" si="1914"/>
        <v>#DIV/0!</v>
      </c>
      <c r="AA3631" t="e">
        <f t="shared" si="1915"/>
        <v>#DIV/0!</v>
      </c>
      <c r="AB3631" t="str">
        <f t="shared" si="1916"/>
        <v>0.124828237882229+0.00718909863883698i</v>
      </c>
      <c r="AC3631" t="str">
        <f t="shared" si="1917"/>
        <v>1.01729265881293-0.0895719811735106i</v>
      </c>
      <c r="AD3631" t="str">
        <f t="shared" si="1918"/>
        <v>0.121144884844866+0.0177336244660209i</v>
      </c>
      <c r="AE3631" t="e">
        <f t="shared" si="1919"/>
        <v>#DIV/0!</v>
      </c>
      <c r="AF3631" t="str">
        <f t="shared" si="1920"/>
        <v>-19.1590204774791-2.05784952321368i</v>
      </c>
      <c r="AG3631" t="e">
        <f t="shared" si="1921"/>
        <v>#DIV/0!</v>
      </c>
      <c r="AH3631" t="e">
        <f t="shared" si="1922"/>
        <v>#DIV/0!</v>
      </c>
      <c r="AI3631" t="e">
        <f t="shared" si="1923"/>
        <v>#DIV/0!</v>
      </c>
      <c r="AJ3631" t="e">
        <f t="shared" si="1924"/>
        <v>#DIV/0!</v>
      </c>
      <c r="AK3631"/>
      <c r="AL3631"/>
      <c r="AM3631"/>
      <c r="AN3631"/>
    </row>
    <row r="3632" spans="1:40" x14ac:dyDescent="0.3">
      <c r="A3632"/>
      <c r="B3632">
        <f t="shared" si="1925"/>
        <v>1698000</v>
      </c>
      <c r="C3632" s="186" t="str">
        <f t="shared" si="1893"/>
        <v>-0.000171179622627406+0.00183418503132947i</v>
      </c>
      <c r="D3632" s="158" t="str">
        <f t="shared" si="1894"/>
        <v>-7.5769087539323-0.692807784257296i</v>
      </c>
      <c r="E3632" t="str">
        <f t="shared" si="1895"/>
        <v>32.8638732247207-936.154571070779i</v>
      </c>
      <c r="F3632" t="str">
        <f t="shared" si="1896"/>
        <v>0.988121266542455+0.092200417760542i</v>
      </c>
      <c r="G3632" t="str">
        <f t="shared" si="1891"/>
        <v>0.988121266542455+0.092200417760542i</v>
      </c>
      <c r="H3632" t="str">
        <f t="shared" si="1897"/>
        <v>11.5824165978067+1.3638690132219i</v>
      </c>
      <c r="I3632" t="str">
        <f t="shared" si="1898"/>
        <v>6668.03040724433i</v>
      </c>
      <c r="J3632" t="str">
        <f t="shared" si="1892"/>
        <v>-11011.5040775161+1421.88013519213i</v>
      </c>
      <c r="K3632" t="str">
        <f t="shared" si="1899"/>
        <v>0.0769105062329261-0.595620075157219i</v>
      </c>
      <c r="L3632" t="str">
        <f t="shared" si="1900"/>
        <v>0.0198619482387406-0.127110686192961i</v>
      </c>
      <c r="M3632" t="str">
        <f t="shared" si="1901"/>
        <v>0.0967724544716667-0.72273076135018i</v>
      </c>
      <c r="N3632" t="str">
        <f t="shared" si="1902"/>
        <v>-21.7065744000532i</v>
      </c>
      <c r="O3632" t="str">
        <f t="shared" si="1903"/>
        <v>-0.959781289498076-0.280748777966015i</v>
      </c>
      <c r="P3632" t="str">
        <f t="shared" si="1904"/>
        <v>1.95978128949808+0.280748777966015i</v>
      </c>
      <c r="Q3632" t="str">
        <f t="shared" si="1905"/>
        <v>-1.95978128949808+21.4258256220872i</v>
      </c>
      <c r="R3632" t="str">
        <f t="shared" si="1906"/>
        <v>0.00469755879574353-0.0918978578497591i</v>
      </c>
      <c r="S3632" t="str">
        <f t="shared" si="1907"/>
        <v>2.38206577778362i</v>
      </c>
      <c r="T3632" t="str">
        <f t="shared" si="1908"/>
        <v>0.218906742235535+0.0111898940464671i</v>
      </c>
      <c r="U3632" t="e">
        <f t="shared" si="1909"/>
        <v>#DIV/0!</v>
      </c>
      <c r="V3632" t="str">
        <f t="shared" si="1910"/>
        <v>0.0000833333333333333-0.000156218043867192i</v>
      </c>
      <c r="W3632" t="e">
        <f t="shared" si="1911"/>
        <v>#DIV/0!</v>
      </c>
      <c r="X3632" t="e">
        <f t="shared" si="1912"/>
        <v>#DIV/0!</v>
      </c>
      <c r="Y3632" t="str">
        <f t="shared" si="1913"/>
        <v>0.00096+7.25481708308184i</v>
      </c>
      <c r="Z3632" t="e">
        <f t="shared" si="1914"/>
        <v>#DIV/0!</v>
      </c>
      <c r="AA3632" t="e">
        <f t="shared" si="1915"/>
        <v>#DIV/0!</v>
      </c>
      <c r="AB3632" t="str">
        <f t="shared" si="1916"/>
        <v>0.124915871059536+0.00638534632420952i</v>
      </c>
      <c r="AC3632" t="str">
        <f t="shared" si="1917"/>
        <v>1.01670330165528-0.089662616959134i</v>
      </c>
      <c r="AD3632" t="str">
        <f t="shared" si="1918"/>
        <v>0.121365862461101+0.0169836442292078i</v>
      </c>
      <c r="AE3632" t="e">
        <f t="shared" si="1919"/>
        <v>#DIV/0!</v>
      </c>
      <c r="AF3632" t="str">
        <f t="shared" si="1920"/>
        <v>-19.159325351739-2.0566767974792i</v>
      </c>
      <c r="AG3632" t="e">
        <f t="shared" si="1921"/>
        <v>#DIV/0!</v>
      </c>
      <c r="AH3632" t="e">
        <f t="shared" si="1922"/>
        <v>#DIV/0!</v>
      </c>
      <c r="AI3632" t="e">
        <f t="shared" si="1923"/>
        <v>#DIV/0!</v>
      </c>
      <c r="AJ3632" t="e">
        <f t="shared" si="1924"/>
        <v>#DIV/0!</v>
      </c>
      <c r="AK3632"/>
      <c r="AL3632"/>
      <c r="AM3632"/>
      <c r="AN3632"/>
    </row>
    <row r="3633" spans="1:40" x14ac:dyDescent="0.3">
      <c r="A3633"/>
      <c r="B3633">
        <f t="shared" si="1925"/>
        <v>1699000</v>
      </c>
      <c r="C3633" s="186" t="str">
        <f t="shared" si="1893"/>
        <v>-0.000170981460784453+0.00183313097786406i</v>
      </c>
      <c r="D3633" s="158" t="str">
        <f t="shared" si="1894"/>
        <v>-7.57701265985808-0.69241338935548i</v>
      </c>
      <c r="E3633" t="str">
        <f t="shared" si="1895"/>
        <v>32.8252460200031-935.604923008536i</v>
      </c>
      <c r="F3633" t="str">
        <f t="shared" si="1896"/>
        <v>0.988135017651139+0.0921479208937962i</v>
      </c>
      <c r="G3633" t="str">
        <f t="shared" si="1891"/>
        <v>0.988135017651139+0.0921479208937962i</v>
      </c>
      <c r="H3633" t="str">
        <f t="shared" si="1897"/>
        <v>11.5826170396469+1.36309199522641i</v>
      </c>
      <c r="I3633" t="str">
        <f t="shared" si="1898"/>
        <v>6671.95739806132i</v>
      </c>
      <c r="J3633" t="str">
        <f t="shared" si="1892"/>
        <v>-11024.4790443763+1422.71752043076i</v>
      </c>
      <c r="K3633" t="str">
        <f t="shared" si="1899"/>
        <v>0.0768214631840254-0.595280931645651i</v>
      </c>
      <c r="L3633" t="str">
        <f t="shared" si="1900"/>
        <v>0.0198391308289-0.127039434476217i</v>
      </c>
      <c r="M3633" t="str">
        <f t="shared" si="1901"/>
        <v>0.0966605940129254-0.722320366121868i</v>
      </c>
      <c r="N3633" t="str">
        <f t="shared" si="1902"/>
        <v>-21.7193580127741i</v>
      </c>
      <c r="O3633" t="str">
        <f t="shared" si="1903"/>
        <v>-0.963291752372763-0.268456700066531i</v>
      </c>
      <c r="P3633" t="str">
        <f t="shared" si="1904"/>
        <v>1.96329175237276+0.268456700066531i</v>
      </c>
      <c r="Q3633" t="str">
        <f t="shared" si="1905"/>
        <v>-1.96329175237276+21.4509013127076i</v>
      </c>
      <c r="R3633" t="str">
        <f t="shared" si="1906"/>
        <v>0.00410375300957156-0.0919005028307315i</v>
      </c>
      <c r="S3633" t="str">
        <f t="shared" si="1907"/>
        <v>2.38346864337714i</v>
      </c>
      <c r="T3633" t="str">
        <f t="shared" si="1908"/>
        <v>0.219041966807641+0.00978116661847838i</v>
      </c>
      <c r="U3633" t="e">
        <f t="shared" si="1909"/>
        <v>#DIV/0!</v>
      </c>
      <c r="V3633" t="str">
        <f t="shared" si="1910"/>
        <v>0.0000833333333333333-0.000156126096813709i</v>
      </c>
      <c r="W3633" t="e">
        <f t="shared" si="1911"/>
        <v>#DIV/0!</v>
      </c>
      <c r="X3633" t="e">
        <f t="shared" si="1912"/>
        <v>#DIV/0!</v>
      </c>
      <c r="Y3633" t="str">
        <f t="shared" si="1913"/>
        <v>0.00096+7.25908964909072i</v>
      </c>
      <c r="Z3633" t="e">
        <f t="shared" si="1914"/>
        <v>#DIV/0!</v>
      </c>
      <c r="AA3633" t="e">
        <f t="shared" si="1915"/>
        <v>#DIV/0!</v>
      </c>
      <c r="AB3633" t="str">
        <f t="shared" si="1916"/>
        <v>0.124993034946956+0.00558147700545034i</v>
      </c>
      <c r="AC3633" t="str">
        <f t="shared" si="1917"/>
        <v>1.01611351551953-0.0897455058827524i</v>
      </c>
      <c r="AD3633" t="str">
        <f t="shared" si="1918"/>
        <v>0.121577340936239+0.0162309591593421i</v>
      </c>
      <c r="AE3633" t="e">
        <f t="shared" si="1919"/>
        <v>#DIV/0!</v>
      </c>
      <c r="AF3633" t="str">
        <f t="shared" si="1920"/>
        <v>-19.159629699505-2.05550538458189i</v>
      </c>
      <c r="AG3633" t="e">
        <f t="shared" si="1921"/>
        <v>#DIV/0!</v>
      </c>
      <c r="AH3633" t="e">
        <f t="shared" si="1922"/>
        <v>#DIV/0!</v>
      </c>
      <c r="AI3633" t="e">
        <f t="shared" si="1923"/>
        <v>#DIV/0!</v>
      </c>
      <c r="AJ3633" t="e">
        <f t="shared" si="1924"/>
        <v>#DIV/0!</v>
      </c>
      <c r="AK3633"/>
      <c r="AL3633"/>
      <c r="AM3633"/>
      <c r="AN3633"/>
    </row>
    <row r="3634" spans="1:40" x14ac:dyDescent="0.3">
      <c r="A3634"/>
      <c r="B3634">
        <f t="shared" si="1925"/>
        <v>1700000</v>
      </c>
      <c r="C3634" s="186" t="str">
        <f t="shared" si="1893"/>
        <v>-0.000170783640941034+0.00183207812045402i</v>
      </c>
      <c r="D3634" s="158" t="str">
        <f t="shared" si="1894"/>
        <v>-7.57711638645703-0.692019435371078i</v>
      </c>
      <c r="E3634" t="str">
        <f t="shared" si="1895"/>
        <v>32.7866868492835-935.055919205539i</v>
      </c>
      <c r="F3634" t="str">
        <f t="shared" si="1896"/>
        <v>0.988148745027367+0.0920954827340728i</v>
      </c>
      <c r="G3634" t="str">
        <f t="shared" si="1891"/>
        <v>0.988148745027367+0.0920954827340728i</v>
      </c>
      <c r="H3634" t="str">
        <f t="shared" si="1897"/>
        <v>11.5828171355248+1.36231584698864i</v>
      </c>
      <c r="I3634" t="str">
        <f t="shared" si="1898"/>
        <v>6675.88438887831i</v>
      </c>
      <c r="J3634" t="str">
        <f t="shared" si="1892"/>
        <v>-11037.4616503104+1423.55490566939i</v>
      </c>
      <c r="K3634" t="str">
        <f t="shared" si="1899"/>
        <v>0.0767325738329134-0.594942167413026i</v>
      </c>
      <c r="L3634" t="str">
        <f t="shared" si="1900"/>
        <v>0.0198163523965516-0.126968260501678i</v>
      </c>
      <c r="M3634" t="str">
        <f t="shared" si="1901"/>
        <v>0.096548926229465-0.721910427914704i</v>
      </c>
      <c r="N3634" t="str">
        <f t="shared" si="1902"/>
        <v>-21.732141625495i</v>
      </c>
      <c r="O3634" t="str">
        <f t="shared" si="1903"/>
        <v>-0.966644795526586-0.25612075136811i</v>
      </c>
      <c r="P3634" t="str">
        <f t="shared" si="1904"/>
        <v>1.96664479552659+0.25612075136811i</v>
      </c>
      <c r="Q3634" t="str">
        <f t="shared" si="1905"/>
        <v>-1.96664479552659+21.4760208741269i</v>
      </c>
      <c r="R3634" t="str">
        <f t="shared" si="1906"/>
        <v>0.00351065988508168-0.0918954692810934i</v>
      </c>
      <c r="S3634" t="str">
        <f t="shared" si="1907"/>
        <v>2.38487150897065i</v>
      </c>
      <c r="T3634" t="str">
        <f t="shared" si="1908"/>
        <v>0.219158886491967+0.00837247273761747i</v>
      </c>
      <c r="U3634" t="e">
        <f t="shared" si="1909"/>
        <v>#DIV/0!</v>
      </c>
      <c r="V3634" t="str">
        <f t="shared" si="1910"/>
        <v>0.0000833333333333333-0.000156034257933231i</v>
      </c>
      <c r="W3634" t="e">
        <f t="shared" si="1911"/>
        <v>#DIV/0!</v>
      </c>
      <c r="X3634" t="e">
        <f t="shared" si="1912"/>
        <v>#DIV/0!</v>
      </c>
      <c r="Y3634" t="str">
        <f t="shared" si="1913"/>
        <v>0.00096+7.2633622150996i</v>
      </c>
      <c r="Z3634" t="e">
        <f t="shared" si="1914"/>
        <v>#DIV/0!</v>
      </c>
      <c r="AA3634" t="e">
        <f t="shared" si="1915"/>
        <v>#DIV/0!</v>
      </c>
      <c r="AB3634" t="str">
        <f t="shared" si="1916"/>
        <v>0.12505975342288+0.00477762682985984i</v>
      </c>
      <c r="AC3634" t="str">
        <f t="shared" si="1917"/>
        <v>1.01552340353666-0.0898206653680706i</v>
      </c>
      <c r="AD3634" t="str">
        <f t="shared" si="1918"/>
        <v>0.121779287790752+0.0154756881353425i</v>
      </c>
      <c r="AE3634" t="e">
        <f t="shared" si="1919"/>
        <v>#DIV/0!</v>
      </c>
      <c r="AF3634" t="str">
        <f t="shared" si="1920"/>
        <v>-19.1599335219818-2.05433528235972i</v>
      </c>
      <c r="AG3634" t="e">
        <f t="shared" si="1921"/>
        <v>#DIV/0!</v>
      </c>
      <c r="AH3634" t="e">
        <f t="shared" si="1922"/>
        <v>#DIV/0!</v>
      </c>
      <c r="AI3634" t="e">
        <f t="shared" si="1923"/>
        <v>#DIV/0!</v>
      </c>
      <c r="AJ3634" t="e">
        <f t="shared" si="1924"/>
        <v>#DIV/0!</v>
      </c>
      <c r="AK3634"/>
      <c r="AL3634"/>
      <c r="AM3634"/>
      <c r="AN3634"/>
    </row>
    <row r="3635" spans="1:40" x14ac:dyDescent="0.3">
      <c r="A3635"/>
      <c r="B3635">
        <f t="shared" si="1925"/>
        <v>1701000</v>
      </c>
      <c r="C3635" s="186" t="str">
        <f t="shared" si="1893"/>
        <v>-0.000170586162315017+0.0018310264570905i</v>
      </c>
      <c r="D3635" s="158" t="str">
        <f t="shared" si="1894"/>
        <v>-7.57721993413934-0.691625921579208i</v>
      </c>
      <c r="E3635" t="str">
        <f t="shared" si="1895"/>
        <v>32.7481955529499-934.507558531116i</v>
      </c>
      <c r="F3635" t="str">
        <f t="shared" si="1896"/>
        <v>0.988162448725424+0.0920431031848133i</v>
      </c>
      <c r="G3635" t="str">
        <f t="shared" si="1891"/>
        <v>0.988162448725424+0.0920431031848133i</v>
      </c>
      <c r="H3635" t="str">
        <f t="shared" si="1897"/>
        <v>11.5830168862319+1.36154056707608i</v>
      </c>
      <c r="I3635" t="str">
        <f t="shared" si="1898"/>
        <v>6679.8113796953i</v>
      </c>
      <c r="J3635" t="str">
        <f t="shared" si="1892"/>
        <v>-11050.4518953182+1424.39229090802i</v>
      </c>
      <c r="K3635" t="str">
        <f t="shared" si="1899"/>
        <v>0.076643837828032-0.594603781835498i</v>
      </c>
      <c r="L3635" t="str">
        <f t="shared" si="1900"/>
        <v>0.0197936128537059-0.126897164145957i</v>
      </c>
      <c r="M3635" t="str">
        <f t="shared" si="1901"/>
        <v>0.0964374506817379-0.721500945981455i</v>
      </c>
      <c r="N3635" t="str">
        <f t="shared" si="1902"/>
        <v>-21.7449252382159i</v>
      </c>
      <c r="O3635" t="str">
        <f t="shared" si="1903"/>
        <v>-0.969839871010166-0.243742947793335i</v>
      </c>
      <c r="P3635" t="str">
        <f t="shared" si="1904"/>
        <v>1.96983987101017+0.243742947793335i</v>
      </c>
      <c r="Q3635" t="str">
        <f t="shared" si="1905"/>
        <v>-1.96983987101017+21.5011822904226i</v>
      </c>
      <c r="R3635" t="str">
        <f t="shared" si="1906"/>
        <v>0.00291837744776174-0.091882789540621i</v>
      </c>
      <c r="S3635" t="str">
        <f t="shared" si="1907"/>
        <v>2.38627437456415i</v>
      </c>
      <c r="T3635" t="str">
        <f t="shared" si="1908"/>
        <v>0.219257546144255+0.00696404931889977i</v>
      </c>
      <c r="U3635" t="e">
        <f t="shared" si="1909"/>
        <v>#DIV/0!</v>
      </c>
      <c r="V3635" t="str">
        <f t="shared" si="1910"/>
        <v>0.0000833333333333333-0.000155942527034975i</v>
      </c>
      <c r="W3635" t="e">
        <f t="shared" si="1911"/>
        <v>#DIV/0!</v>
      </c>
      <c r="X3635" t="e">
        <f t="shared" si="1912"/>
        <v>#DIV/0!</v>
      </c>
      <c r="Y3635" t="str">
        <f t="shared" si="1913"/>
        <v>0.00096+7.26763478110848i</v>
      </c>
      <c r="Z3635" t="e">
        <f t="shared" si="1914"/>
        <v>#DIV/0!</v>
      </c>
      <c r="AA3635" t="e">
        <f t="shared" si="1915"/>
        <v>#DIV/0!</v>
      </c>
      <c r="AB3635" t="str">
        <f t="shared" si="1916"/>
        <v>0.125116052083571+0.00397393098946187i</v>
      </c>
      <c r="AC3635" t="str">
        <f t="shared" si="1917"/>
        <v>1.01493306807046-0.0898881141619526i</v>
      </c>
      <c r="AD3635" t="str">
        <f t="shared" si="1918"/>
        <v>0.121971671996207+0.0147179504110355i</v>
      </c>
      <c r="AE3635" t="e">
        <f t="shared" si="1919"/>
        <v>#DIV/0!</v>
      </c>
      <c r="AF3635" t="str">
        <f t="shared" si="1920"/>
        <v>-19.1602368203712-2.05316648865529i</v>
      </c>
      <c r="AG3635" t="e">
        <f t="shared" si="1921"/>
        <v>#DIV/0!</v>
      </c>
      <c r="AH3635" t="e">
        <f t="shared" si="1922"/>
        <v>#DIV/0!</v>
      </c>
      <c r="AI3635" t="e">
        <f t="shared" si="1923"/>
        <v>#DIV/0!</v>
      </c>
      <c r="AJ3635" t="e">
        <f t="shared" si="1924"/>
        <v>#DIV/0!</v>
      </c>
      <c r="AK3635"/>
      <c r="AL3635"/>
      <c r="AM3635"/>
      <c r="AN3635"/>
    </row>
    <row r="3636" spans="1:40" x14ac:dyDescent="0.3">
      <c r="A3636"/>
      <c r="B3636">
        <f t="shared" si="1925"/>
        <v>1702000</v>
      </c>
      <c r="C3636" s="186" t="str">
        <f t="shared" si="1893"/>
        <v>-0.000170389024126485+0.00182997598576903i</v>
      </c>
      <c r="D3636" s="158" t="str">
        <f t="shared" si="1894"/>
        <v>-7.57732330331375-0.691232847256508i</v>
      </c>
      <c r="E3636" t="str">
        <f t="shared" si="1895"/>
        <v>32.7097719718585-933.959839857245i</v>
      </c>
      <c r="F3636" t="str">
        <f t="shared" si="1896"/>
        <v>0.988176128799406+0.0919907821496613i</v>
      </c>
      <c r="G3636" t="str">
        <f t="shared" si="1891"/>
        <v>0.988176128799406+0.0919907821496613i</v>
      </c>
      <c r="H3636" t="str">
        <f t="shared" si="1897"/>
        <v>11.5832162925568+1.36076615405924i</v>
      </c>
      <c r="I3636" t="str">
        <f t="shared" si="1898"/>
        <v>6683.73837051228i</v>
      </c>
      <c r="J3636" t="str">
        <f t="shared" si="1892"/>
        <v>-11063.4497793999+1425.22967614665i</v>
      </c>
      <c r="K3636" t="str">
        <f t="shared" si="1899"/>
        <v>0.0765552548188164-0.594265774290535i</v>
      </c>
      <c r="L3636" t="str">
        <f t="shared" si="1900"/>
        <v>0.0197709121126194-0.126826145285917i</v>
      </c>
      <c r="M3636" t="str">
        <f t="shared" si="1901"/>
        <v>0.0963261669314358-0.721091919576452i</v>
      </c>
      <c r="N3636" t="str">
        <f t="shared" si="1902"/>
        <v>-21.7577088509368i</v>
      </c>
      <c r="O3636" t="str">
        <f t="shared" si="1903"/>
        <v>-0.97287645668897-0.231325312104653i</v>
      </c>
      <c r="P3636" t="str">
        <f t="shared" si="1904"/>
        <v>1.97287645668897+0.231325312104653i</v>
      </c>
      <c r="Q3636" t="str">
        <f t="shared" si="1905"/>
        <v>-1.97287645668897+21.5263835388321i</v>
      </c>
      <c r="R3636" t="str">
        <f t="shared" si="1906"/>
        <v>0.00232700277814076-0.0918624971127826i</v>
      </c>
      <c r="S3636" t="str">
        <f t="shared" si="1907"/>
        <v>2.38767724015766i</v>
      </c>
      <c r="T3636" t="str">
        <f t="shared" si="1908"/>
        <v>0.21933799358024+0.00555613157115034i</v>
      </c>
      <c r="U3636" t="e">
        <f t="shared" si="1909"/>
        <v>#DIV/0!</v>
      </c>
      <c r="V3636" t="str">
        <f t="shared" si="1910"/>
        <v>0.0000833333333333333-0.000155850903928609i</v>
      </c>
      <c r="W3636" t="e">
        <f t="shared" si="1911"/>
        <v>#DIV/0!</v>
      </c>
      <c r="X3636" t="e">
        <f t="shared" si="1912"/>
        <v>#DIV/0!</v>
      </c>
      <c r="Y3636" t="str">
        <f t="shared" si="1913"/>
        <v>0.00096+7.27190734711737i</v>
      </c>
      <c r="Z3636" t="e">
        <f t="shared" si="1914"/>
        <v>#DIV/0!</v>
      </c>
      <c r="AA3636" t="e">
        <f t="shared" si="1915"/>
        <v>#DIV/0!</v>
      </c>
      <c r="AB3636" t="str">
        <f t="shared" si="1916"/>
        <v>0.125161958214364+0.00317052370266816i</v>
      </c>
      <c r="AC3636" t="str">
        <f t="shared" si="1917"/>
        <v>1.01434261070324-0.0899478723113001i</v>
      </c>
      <c r="AD3636" t="str">
        <f t="shared" si="1918"/>
        <v>0.122154463979263+0.0139578655984041i</v>
      </c>
      <c r="AE3636" t="e">
        <f t="shared" si="1919"/>
        <v>#DIV/0!</v>
      </c>
      <c r="AF3636" t="str">
        <f t="shared" si="1920"/>
        <v>-19.1605395958705-2.05199900131575i</v>
      </c>
      <c r="AG3636" t="e">
        <f t="shared" si="1921"/>
        <v>#DIV/0!</v>
      </c>
      <c r="AH3636" t="e">
        <f t="shared" si="1922"/>
        <v>#DIV/0!</v>
      </c>
      <c r="AI3636" t="e">
        <f t="shared" si="1923"/>
        <v>#DIV/0!</v>
      </c>
      <c r="AJ3636" t="e">
        <f t="shared" si="1924"/>
        <v>#DIV/0!</v>
      </c>
      <c r="AK3636"/>
      <c r="AL3636"/>
      <c r="AM3636"/>
      <c r="AN3636"/>
    </row>
    <row r="3637" spans="1:40" x14ac:dyDescent="0.3">
      <c r="A3637"/>
      <c r="B3637">
        <f t="shared" si="1925"/>
        <v>1703000</v>
      </c>
      <c r="C3637" s="186" t="str">
        <f t="shared" si="1893"/>
        <v>-0.000170192225597753+0.00182892670448966i</v>
      </c>
      <c r="D3637" s="158" t="str">
        <f t="shared" si="1894"/>
        <v>-7.5774264943883-0.690840211681236i</v>
      </c>
      <c r="E3637" t="str">
        <f t="shared" si="1895"/>
        <v>32.6714159473314-933.412762058536i</v>
      </c>
      <c r="F3637" t="str">
        <f t="shared" si="1896"/>
        <v>0.98818978530331+0.091938519532477i</v>
      </c>
      <c r="G3637" t="str">
        <f t="shared" si="1891"/>
        <v>0.98818978530331+0.091938519532477i</v>
      </c>
      <c r="H3637" t="str">
        <f t="shared" si="1897"/>
        <v>11.5834153552867+1.35999260651181i</v>
      </c>
      <c r="I3637" t="str">
        <f t="shared" si="1898"/>
        <v>6687.66536132927i</v>
      </c>
      <c r="J3637" t="str">
        <f t="shared" si="1892"/>
        <v>-11076.4553025554+1426.06706138527i</v>
      </c>
      <c r="K3637" t="str">
        <f t="shared" si="1899"/>
        <v>0.0764668244557013-0.593928144156961i</v>
      </c>
      <c r="L3637" t="str">
        <f t="shared" si="1900"/>
        <v>0.019748250085794-0.126755203798676i</v>
      </c>
      <c r="M3637" t="str">
        <f t="shared" si="1901"/>
        <v>0.0962150745414953-0.720683347955637i</v>
      </c>
      <c r="N3637" t="str">
        <f t="shared" si="1902"/>
        <v>-21.7704924636576i</v>
      </c>
      <c r="O3637" t="str">
        <f t="shared" si="1903"/>
        <v>-0.97575405632861-0.21886987357392i</v>
      </c>
      <c r="P3637" t="str">
        <f t="shared" si="1904"/>
        <v>1.97575405632861+0.21886987357392i</v>
      </c>
      <c r="Q3637" t="str">
        <f t="shared" si="1905"/>
        <v>-1.97575405632861+21.5516225900837i</v>
      </c>
      <c r="R3637" t="str">
        <f t="shared" si="1906"/>
        <v>0.00173663200168476-0.0918346266401746i</v>
      </c>
      <c r="S3637" t="str">
        <f t="shared" si="1907"/>
        <v>2.38908010575118i</v>
      </c>
      <c r="T3637" t="str">
        <f t="shared" si="1908"/>
        <v>0.219400279525128+0.00414895296623591i</v>
      </c>
      <c r="U3637" t="e">
        <f t="shared" si="1909"/>
        <v>#DIV/0!</v>
      </c>
      <c r="V3637" t="str">
        <f t="shared" si="1910"/>
        <v>0.0000833333333333333-0.000155759388424247i</v>
      </c>
      <c r="W3637" t="e">
        <f t="shared" si="1911"/>
        <v>#DIV/0!</v>
      </c>
      <c r="X3637" t="e">
        <f t="shared" si="1912"/>
        <v>#DIV/0!</v>
      </c>
      <c r="Y3637" t="str">
        <f t="shared" si="1913"/>
        <v>0.00096+7.27617991312625i</v>
      </c>
      <c r="Z3637" t="e">
        <f t="shared" si="1914"/>
        <v>#DIV/0!</v>
      </c>
      <c r="AA3637" t="e">
        <f t="shared" si="1915"/>
        <v>#DIV/0!</v>
      </c>
      <c r="AB3637" t="str">
        <f t="shared" si="1916"/>
        <v>0.125197500760843+0.00236753819672108i</v>
      </c>
      <c r="AC3637" t="str">
        <f t="shared" si="1917"/>
        <v>1.01375213222214-0.0899999611399254i</v>
      </c>
      <c r="AD3637" t="str">
        <f t="shared" si="1918"/>
        <v>0.122327635625507+0.0131955536508054i</v>
      </c>
      <c r="AE3637" t="e">
        <f t="shared" si="1919"/>
        <v>#DIV/0!</v>
      </c>
      <c r="AF3637" t="str">
        <f t="shared" si="1920"/>
        <v>-19.160841849675-2.05083281819305i</v>
      </c>
      <c r="AG3637" t="e">
        <f t="shared" si="1921"/>
        <v>#DIV/0!</v>
      </c>
      <c r="AH3637" t="e">
        <f t="shared" si="1922"/>
        <v>#DIV/0!</v>
      </c>
      <c r="AI3637" t="e">
        <f t="shared" si="1923"/>
        <v>#DIV/0!</v>
      </c>
      <c r="AJ3637" t="e">
        <f t="shared" si="1924"/>
        <v>#DIV/0!</v>
      </c>
      <c r="AK3637"/>
      <c r="AL3637"/>
      <c r="AM3637"/>
      <c r="AN3637"/>
    </row>
    <row r="3638" spans="1:40" x14ac:dyDescent="0.3">
      <c r="A3638"/>
      <c r="B3638">
        <f t="shared" si="1925"/>
        <v>1704000</v>
      </c>
      <c r="C3638" s="186" t="str">
        <f t="shared" si="1893"/>
        <v>-0.000169995765953321+0.00182787861125675i</v>
      </c>
      <c r="D3638" s="158" t="str">
        <f t="shared" si="1894"/>
        <v>-7.57752950776937-0.690448014133108i</v>
      </c>
      <c r="E3638" t="str">
        <f t="shared" si="1895"/>
        <v>32.6331273211544-932.866324012216i</v>
      </c>
      <c r="F3638" t="str">
        <f t="shared" si="1896"/>
        <v>0.988203418290921+0.0918863152373142i</v>
      </c>
      <c r="G3638" t="str">
        <f t="shared" si="1891"/>
        <v>0.988203418290921+0.0918863152373142i</v>
      </c>
      <c r="H3638" t="str">
        <f t="shared" si="1897"/>
        <v>11.5836140752059+1.3592199230104i</v>
      </c>
      <c r="I3638" t="str">
        <f t="shared" si="1898"/>
        <v>6691.59235214626i</v>
      </c>
      <c r="J3638" t="str">
        <f t="shared" si="1892"/>
        <v>-11089.4684647846+1426.9044466239i</v>
      </c>
      <c r="K3638" t="str">
        <f t="shared" si="1899"/>
        <v>0.0763785463901144-0.593590890814927i</v>
      </c>
      <c r="L3638" t="str">
        <f t="shared" si="1900"/>
        <v>0.0197256266859759-0.1266843395616i</v>
      </c>
      <c r="M3638" t="str">
        <f t="shared" si="1901"/>
        <v>0.0961041730760903-0.720275230376527i</v>
      </c>
      <c r="N3638" t="str">
        <f t="shared" si="1902"/>
        <v>-21.7832760763785i</v>
      </c>
      <c r="O3638" t="str">
        <f t="shared" si="1903"/>
        <v>-0.978472199676033-0.206378667650378i</v>
      </c>
      <c r="P3638" t="str">
        <f t="shared" si="1904"/>
        <v>1.97847219967603+0.206378667650378i</v>
      </c>
      <c r="Q3638" t="str">
        <f t="shared" si="1905"/>
        <v>-1.97847219967603+21.5768974087281i</v>
      </c>
      <c r="R3638" t="str">
        <f t="shared" si="1906"/>
        <v>0.00114736027926726-0.0917992138800428i</v>
      </c>
      <c r="S3638" t="str">
        <f t="shared" si="1907"/>
        <v>2.39048297134469i</v>
      </c>
      <c r="T3638" t="str">
        <f t="shared" si="1908"/>
        <v>0.219444457563071+0.00274274520958567i</v>
      </c>
      <c r="U3638" t="e">
        <f t="shared" si="1909"/>
        <v>#DIV/0!</v>
      </c>
      <c r="V3638" t="str">
        <f t="shared" si="1910"/>
        <v>0.0000833333333333333-0.000155667980332448i</v>
      </c>
      <c r="W3638" t="e">
        <f t="shared" si="1911"/>
        <v>#DIV/0!</v>
      </c>
      <c r="X3638" t="e">
        <f t="shared" si="1912"/>
        <v>#DIV/0!</v>
      </c>
      <c r="Y3638" t="str">
        <f t="shared" si="1913"/>
        <v>0.00096+7.28045247913513i</v>
      </c>
      <c r="Z3638" t="e">
        <f t="shared" si="1914"/>
        <v>#DIV/0!</v>
      </c>
      <c r="AA3638" t="e">
        <f t="shared" si="1915"/>
        <v>#DIV/0!</v>
      </c>
      <c r="AB3638" t="str">
        <f t="shared" si="1916"/>
        <v>0.125222710300006+0.00156510669087171i</v>
      </c>
      <c r="AC3638" t="str">
        <f t="shared" si="1917"/>
        <v>1.01316173260606-0.0900444032254078i</v>
      </c>
      <c r="AD3638" t="str">
        <f t="shared" si="1918"/>
        <v>0.12249116028312+0.0124311348461186i</v>
      </c>
      <c r="AE3638" t="e">
        <f t="shared" si="1919"/>
        <v>#DIV/0!</v>
      </c>
      <c r="AF3638" t="str">
        <f t="shared" si="1920"/>
        <v>-19.1611435829753-2.04966793714351i</v>
      </c>
      <c r="AG3638" t="e">
        <f t="shared" si="1921"/>
        <v>#DIV/0!</v>
      </c>
      <c r="AH3638" t="e">
        <f t="shared" si="1922"/>
        <v>#DIV/0!</v>
      </c>
      <c r="AI3638" t="e">
        <f t="shared" si="1923"/>
        <v>#DIV/0!</v>
      </c>
      <c r="AJ3638" t="e">
        <f t="shared" si="1924"/>
        <v>#DIV/0!</v>
      </c>
      <c r="AK3638"/>
      <c r="AL3638"/>
      <c r="AM3638"/>
      <c r="AN3638"/>
    </row>
    <row r="3639" spans="1:40" x14ac:dyDescent="0.3">
      <c r="A3639"/>
      <c r="B3639">
        <f t="shared" si="1925"/>
        <v>1705000</v>
      </c>
      <c r="C3639" s="186" t="str">
        <f t="shared" si="1893"/>
        <v>-0.000169799644419908+0.00182683170407915i</v>
      </c>
      <c r="D3639" s="158" t="str">
        <f t="shared" si="1894"/>
        <v>-7.57763234386262-0.690056253893461i</v>
      </c>
      <c r="E3639" t="str">
        <f t="shared" si="1895"/>
        <v>32.5949059355768-932.32052459814i</v>
      </c>
      <c r="F3639" t="str">
        <f t="shared" si="1896"/>
        <v>0.988217027815922+0.0918341691684436i</v>
      </c>
      <c r="G3639" t="str">
        <f t="shared" si="1891"/>
        <v>0.988217027815922+0.0918341691684436i</v>
      </c>
      <c r="H3639" t="str">
        <f t="shared" si="1897"/>
        <v>11.5838124530969+1.35844810213482i</v>
      </c>
      <c r="I3639" t="str">
        <f t="shared" si="1898"/>
        <v>6695.51934296325i</v>
      </c>
      <c r="J3639" t="str">
        <f t="shared" si="1892"/>
        <v>-11102.4892660877+1427.74183186253i</v>
      </c>
      <c r="K3639" t="str">
        <f t="shared" si="1899"/>
        <v>0.0762904202744672-0.593254013645897i</v>
      </c>
      <c r="L3639" t="str">
        <f t="shared" si="1900"/>
        <v>0.0197030418261546-0.126613552452304i</v>
      </c>
      <c r="M3639" t="str">
        <f t="shared" si="1901"/>
        <v>0.0959934621006218-0.719867566098201i</v>
      </c>
      <c r="N3639" t="str">
        <f t="shared" si="1902"/>
        <v>-21.7960596890994i</v>
      </c>
      <c r="O3639" t="str">
        <f t="shared" si="1903"/>
        <v>-0.98103044253623-0.193853735628614i</v>
      </c>
      <c r="P3639" t="str">
        <f t="shared" si="1904"/>
        <v>1.98103044253623+0.193853735628614i</v>
      </c>
      <c r="Q3639" t="str">
        <f t="shared" si="1905"/>
        <v>-1.98103044253623+21.6022059534708i</v>
      </c>
      <c r="R3639" t="str">
        <f t="shared" si="1906"/>
        <v>0.000559281798276389-0.0917562956798912i</v>
      </c>
      <c r="S3639" t="str">
        <f t="shared" si="1907"/>
        <v>2.39188583693821i</v>
      </c>
      <c r="T3639" t="str">
        <f t="shared" si="1908"/>
        <v>0.219470584086646+0.00133773821215463i</v>
      </c>
      <c r="U3639" t="e">
        <f t="shared" si="1909"/>
        <v>#DIV/0!</v>
      </c>
      <c r="V3639" t="str">
        <f t="shared" si="1910"/>
        <v>0.0000833333333333333-0.000155576679464218i</v>
      </c>
      <c r="W3639" t="e">
        <f t="shared" si="1911"/>
        <v>#DIV/0!</v>
      </c>
      <c r="X3639" t="e">
        <f t="shared" si="1912"/>
        <v>#DIV/0!</v>
      </c>
      <c r="Y3639" t="str">
        <f t="shared" si="1913"/>
        <v>0.00096+7.28472504514401i</v>
      </c>
      <c r="Z3639" t="e">
        <f t="shared" si="1914"/>
        <v>#DIV/0!</v>
      </c>
      <c r="AA3639" t="e">
        <f t="shared" si="1915"/>
        <v>#DIV/0!</v>
      </c>
      <c r="AB3639" t="str">
        <f t="shared" si="1916"/>
        <v>0.125237619011436+0.000763360380381176i</v>
      </c>
      <c r="AC3639" t="str">
        <f t="shared" si="1917"/>
        <v>1.01257151101323-0.090081222375953i</v>
      </c>
      <c r="AD3639" t="str">
        <f t="shared" si="1918"/>
        <v>0.122645012766366+0.0116647297699209i</v>
      </c>
      <c r="AE3639" t="e">
        <f t="shared" si="1919"/>
        <v>#DIV/0!</v>
      </c>
      <c r="AF3639" t="str">
        <f t="shared" si="1920"/>
        <v>-19.1614447969595-2.04850435602828i</v>
      </c>
      <c r="AG3639" t="e">
        <f t="shared" si="1921"/>
        <v>#DIV/0!</v>
      </c>
      <c r="AH3639" t="e">
        <f t="shared" si="1922"/>
        <v>#DIV/0!</v>
      </c>
      <c r="AI3639" t="e">
        <f t="shared" si="1923"/>
        <v>#DIV/0!</v>
      </c>
      <c r="AJ3639" t="e">
        <f t="shared" si="1924"/>
        <v>#DIV/0!</v>
      </c>
      <c r="AK3639"/>
      <c r="AL3639"/>
      <c r="AM3639"/>
      <c r="AN3639"/>
    </row>
    <row r="3640" spans="1:40" x14ac:dyDescent="0.3">
      <c r="A3640"/>
      <c r="B3640">
        <f t="shared" si="1925"/>
        <v>1706000</v>
      </c>
      <c r="C3640" s="186" t="str">
        <f t="shared" si="1893"/>
        <v>-0.000169603860226413+0.00182578598097005i</v>
      </c>
      <c r="D3640" s="158" t="str">
        <f t="shared" si="1894"/>
        <v>-7.57773500307233-0.689664930245124i</v>
      </c>
      <c r="E3640" t="str">
        <f t="shared" si="1895"/>
        <v>32.5567516333084-931.775362698768i</v>
      </c>
      <c r="F3640" t="str">
        <f t="shared" si="1896"/>
        <v>0.988230613931816+0.091782081230334i</v>
      </c>
      <c r="G3640" t="str">
        <f t="shared" si="1891"/>
        <v>0.988230613931816+0.091782081230334i</v>
      </c>
      <c r="H3640" t="str">
        <f t="shared" si="1897"/>
        <v>11.5840104897398+1.35767714246783i</v>
      </c>
      <c r="I3640" t="str">
        <f t="shared" si="1898"/>
        <v>6699.44633378023i</v>
      </c>
      <c r="J3640" t="str">
        <f t="shared" si="1892"/>
        <v>-11115.5177064646+1428.57921710117i</v>
      </c>
      <c r="K3640" t="str">
        <f t="shared" si="1899"/>
        <v>0.0762024457621612-0.592917512032674i</v>
      </c>
      <c r="L3640" t="str">
        <f t="shared" si="1900"/>
        <v>0.0196804954195629-0.126542842348654i</v>
      </c>
      <c r="M3640" t="str">
        <f t="shared" si="1901"/>
        <v>0.0958829411817241-0.719460354381328i</v>
      </c>
      <c r="N3640" t="str">
        <f t="shared" si="1902"/>
        <v>-21.8088433018203i</v>
      </c>
      <c r="O3640" t="str">
        <f t="shared" si="1903"/>
        <v>-0.983428366844915-0.181297124314597i</v>
      </c>
      <c r="P3640" t="str">
        <f t="shared" si="1904"/>
        <v>1.98342836684491+0.181297124314597i</v>
      </c>
      <c r="Q3640" t="str">
        <f t="shared" si="1905"/>
        <v>-1.98342836684491+21.6275461775057i</v>
      </c>
      <c r="R3640" t="str">
        <f t="shared" si="1906"/>
        <v>-0.0000275102357436475-0.0917059099531975i</v>
      </c>
      <c r="S3640" t="str">
        <f t="shared" si="1907"/>
        <v>2.39328870253172i</v>
      </c>
      <c r="T3640" t="str">
        <f t="shared" si="1908"/>
        <v>0.219478718246379-0.0000658399364092559i</v>
      </c>
      <c r="U3640" t="e">
        <f t="shared" si="1909"/>
        <v>#DIV/0!</v>
      </c>
      <c r="V3640" t="str">
        <f t="shared" si="1910"/>
        <v>0.0000833333333333333-0.000155485485631004i</v>
      </c>
      <c r="W3640" t="e">
        <f t="shared" si="1911"/>
        <v>#DIV/0!</v>
      </c>
      <c r="X3640" t="e">
        <f t="shared" si="1912"/>
        <v>#DIV/0!</v>
      </c>
      <c r="Y3640" t="str">
        <f t="shared" si="1913"/>
        <v>0.00096+7.28899761115289i</v>
      </c>
      <c r="Z3640" t="e">
        <f t="shared" si="1914"/>
        <v>#DIV/0!</v>
      </c>
      <c r="AA3640" t="e">
        <f t="shared" si="1915"/>
        <v>#DIV/0!</v>
      </c>
      <c r="AB3640" t="str">
        <f t="shared" si="1916"/>
        <v>0.1252422606485-0.0000375705787911159i</v>
      </c>
      <c r="AC3640" t="str">
        <f t="shared" si="1917"/>
        <v>1.01198156576929-0.0901104436072849i</v>
      </c>
      <c r="AD3640" t="str">
        <f t="shared" si="1918"/>
        <v>0.122789169358926+0.0108964592985735i</v>
      </c>
      <c r="AE3640" t="e">
        <f t="shared" si="1919"/>
        <v>#DIV/0!</v>
      </c>
      <c r="AF3640" t="str">
        <f t="shared" si="1920"/>
        <v>-19.1617454928121-2.04734207271295i</v>
      </c>
      <c r="AG3640" t="e">
        <f t="shared" si="1921"/>
        <v>#DIV/0!</v>
      </c>
      <c r="AH3640" t="e">
        <f t="shared" si="1922"/>
        <v>#DIV/0!</v>
      </c>
      <c r="AI3640" t="e">
        <f t="shared" si="1923"/>
        <v>#DIV/0!</v>
      </c>
      <c r="AJ3640" t="e">
        <f t="shared" si="1924"/>
        <v>#DIV/0!</v>
      </c>
      <c r="AK3640"/>
      <c r="AL3640"/>
      <c r="AM3640"/>
      <c r="AN3640"/>
    </row>
    <row r="3641" spans="1:40" x14ac:dyDescent="0.3">
      <c r="A3641"/>
      <c r="B3641">
        <f t="shared" si="1925"/>
        <v>1707000</v>
      </c>
      <c r="C3641" s="186" t="str">
        <f t="shared" si="1893"/>
        <v>-0.000169408412603919+0.00182474143994699i</v>
      </c>
      <c r="D3641" s="158" t="str">
        <f t="shared" si="1894"/>
        <v>-7.57783748580161-0.68927404247247i</v>
      </c>
      <c r="E3641" t="str">
        <f t="shared" si="1895"/>
        <v>32.518664257519-931.230837199169i</v>
      </c>
      <c r="F3641" t="str">
        <f t="shared" si="1896"/>
        <v>0.988244176691954+0.0917300513276605i</v>
      </c>
      <c r="G3641" t="str">
        <f t="shared" si="1891"/>
        <v>0.988244176691954+0.0917300513276605i</v>
      </c>
      <c r="H3641" t="str">
        <f t="shared" si="1897"/>
        <v>11.5842081859123+1.35690704259525i</v>
      </c>
      <c r="I3641" t="str">
        <f t="shared" si="1898"/>
        <v>6703.37332459722i</v>
      </c>
      <c r="J3641" t="str">
        <f t="shared" si="1892"/>
        <v>-11128.5537859153+1429.41660233979i</v>
      </c>
      <c r="K3641" t="str">
        <f t="shared" si="1899"/>
        <v>0.0761146225075771-0.59258138535938i</v>
      </c>
      <c r="L3641" t="str">
        <f t="shared" si="1900"/>
        <v>0.0196579873796751-0.126472209128764i</v>
      </c>
      <c r="M3641" t="str">
        <f t="shared" si="1901"/>
        <v>0.0957726098872522-0.719053594488144i</v>
      </c>
      <c r="N3641" t="str">
        <f t="shared" si="1902"/>
        <v>-21.8216269145411i</v>
      </c>
      <c r="O3641" t="str">
        <f t="shared" si="1903"/>
        <v>-0.98566558073681-0.168710885691369i</v>
      </c>
      <c r="P3641" t="str">
        <f t="shared" si="1904"/>
        <v>1.98566558073681+0.168710885691369i</v>
      </c>
      <c r="Q3641" t="str">
        <f t="shared" si="1905"/>
        <v>-1.98566558073681+21.6529160288497i</v>
      </c>
      <c r="R3641" t="str">
        <f t="shared" si="1906"/>
        <v>-0.00061292360685498-0.0916480956552474i</v>
      </c>
      <c r="S3641" t="str">
        <f t="shared" si="1907"/>
        <v>2.39469156812523i</v>
      </c>
      <c r="T3641" t="str">
        <f t="shared" si="1908"/>
        <v>0.219468921900355-0.00146776299324052i</v>
      </c>
      <c r="U3641" t="e">
        <f t="shared" si="1909"/>
        <v>#DIV/0!</v>
      </c>
      <c r="V3641" t="str">
        <f t="shared" si="1910"/>
        <v>0.0000833333333333333-0.000155394398644694i</v>
      </c>
      <c r="W3641" t="e">
        <f t="shared" si="1911"/>
        <v>#DIV/0!</v>
      </c>
      <c r="X3641" t="e">
        <f t="shared" si="1912"/>
        <v>#DIV/0!</v>
      </c>
      <c r="Y3641" t="str">
        <f t="shared" si="1913"/>
        <v>0.00096+7.29327017716178i</v>
      </c>
      <c r="Z3641" t="e">
        <f t="shared" si="1914"/>
        <v>#DIV/0!</v>
      </c>
      <c r="AA3641" t="e">
        <f t="shared" si="1915"/>
        <v>#DIV/0!</v>
      </c>
      <c r="AB3641" t="str">
        <f t="shared" si="1916"/>
        <v>0.125236670509593-0.000837557084524685i</v>
      </c>
      <c r="AC3641" t="str">
        <f t="shared" si="1917"/>
        <v>1.01139199435608-0.0901320931195647i</v>
      </c>
      <c r="AD3641" t="str">
        <f t="shared" si="1918"/>
        <v>0.12292360781705+0.0101264445823057i</v>
      </c>
      <c r="AE3641" t="e">
        <f t="shared" si="1919"/>
        <v>#DIV/0!</v>
      </c>
      <c r="AF3641" t="str">
        <f t="shared" si="1920"/>
        <v>-19.1620456717139-2.04618108506772i</v>
      </c>
      <c r="AG3641" t="e">
        <f t="shared" si="1921"/>
        <v>#DIV/0!</v>
      </c>
      <c r="AH3641" t="e">
        <f t="shared" si="1922"/>
        <v>#DIV/0!</v>
      </c>
      <c r="AI3641" t="e">
        <f t="shared" si="1923"/>
        <v>#DIV/0!</v>
      </c>
      <c r="AJ3641" t="e">
        <f t="shared" si="1924"/>
        <v>#DIV/0!</v>
      </c>
      <c r="AK3641"/>
      <c r="AL3641"/>
      <c r="AM3641"/>
      <c r="AN3641"/>
    </row>
    <row r="3642" spans="1:40" x14ac:dyDescent="0.3">
      <c r="A3642"/>
      <c r="B3642">
        <f t="shared" si="1925"/>
        <v>1708000</v>
      </c>
      <c r="C3642" s="186" t="str">
        <f t="shared" si="1893"/>
        <v>-0.000169213300785694+0.00182369807903194i</v>
      </c>
      <c r="D3642" s="158" t="str">
        <f t="shared" si="1894"/>
        <v>-7.57793979245256-0.688883589861402i</v>
      </c>
      <c r="E3642" t="str">
        <f t="shared" si="1895"/>
        <v>32.4806436518356-930.686946986994i</v>
      </c>
      <c r="F3642" t="str">
        <f t="shared" si="1896"/>
        <v>0.988257716149548+0.0916780793653017i</v>
      </c>
      <c r="G3642" t="str">
        <f t="shared" si="1891"/>
        <v>0.988257716149548+0.0916780793653017i</v>
      </c>
      <c r="H3642" t="str">
        <f t="shared" si="1897"/>
        <v>11.5844055423903+1.35613780110594i</v>
      </c>
      <c r="I3642" t="str">
        <f t="shared" si="1898"/>
        <v>6707.30031541421i</v>
      </c>
      <c r="J3642" t="str">
        <f t="shared" si="1892"/>
        <v>-11141.5975044398+1430.25398757842i</v>
      </c>
      <c r="K3642" t="str">
        <f t="shared" si="1899"/>
        <v>0.0760269501660771-0.592245633011451i</v>
      </c>
      <c r="L3642" t="str">
        <f t="shared" si="1900"/>
        <v>0.019635517620207-0.126401652670996i</v>
      </c>
      <c r="M3642" t="str">
        <f t="shared" si="1901"/>
        <v>0.0956624677862841-0.718647285682447i</v>
      </c>
      <c r="N3642" t="str">
        <f t="shared" si="1902"/>
        <v>-21.834410527262i</v>
      </c>
      <c r="O3642" t="str">
        <f t="shared" si="1903"/>
        <v>-0.987741718609748-0.156097076583327i</v>
      </c>
      <c r="P3642" t="str">
        <f t="shared" si="1904"/>
        <v>1.98774171860975+0.156097076583327i</v>
      </c>
      <c r="Q3642" t="str">
        <f t="shared" si="1905"/>
        <v>-1.98774171860975+21.6783134506787i</v>
      </c>
      <c r="R3642" t="str">
        <f t="shared" si="1906"/>
        <v>-0.00119686709595349-0.0915828927590921i</v>
      </c>
      <c r="S3642" t="str">
        <f t="shared" si="1907"/>
        <v>2.39609443371875i</v>
      </c>
      <c r="T3642" t="str">
        <f t="shared" si="1908"/>
        <v>0.219441259563922-0.00286780658651528i</v>
      </c>
      <c r="U3642" t="e">
        <f t="shared" si="1909"/>
        <v>#DIV/0!</v>
      </c>
      <c r="V3642" t="str">
        <f t="shared" si="1910"/>
        <v>0.0000833333333333333-0.000155303418317618i</v>
      </c>
      <c r="W3642" t="e">
        <f t="shared" si="1911"/>
        <v>#DIV/0!</v>
      </c>
      <c r="X3642" t="e">
        <f t="shared" si="1912"/>
        <v>#DIV/0!</v>
      </c>
      <c r="Y3642" t="str">
        <f t="shared" si="1913"/>
        <v>0.00096+7.29754274317066i</v>
      </c>
      <c r="Z3642" t="e">
        <f t="shared" si="1914"/>
        <v>#DIV/0!</v>
      </c>
      <c r="AA3642" t="e">
        <f t="shared" si="1915"/>
        <v>#DIV/0!</v>
      </c>
      <c r="AB3642" t="str">
        <f t="shared" si="1916"/>
        <v>0.125220885409437-0.00163647110238105i</v>
      </c>
      <c r="AC3642" t="str">
        <f t="shared" si="1917"/>
        <v>1.01080289340083-0.0901461982743593i</v>
      </c>
      <c r="AD3642" t="str">
        <f t="shared" si="1918"/>
        <v>0.123048307372553+0.00935480702823801i</v>
      </c>
      <c r="AE3642" t="e">
        <f t="shared" si="1919"/>
        <v>#DIV/0!</v>
      </c>
      <c r="AF3642" t="str">
        <f t="shared" si="1920"/>
        <v>-19.1623453348429-2.04502139096734i</v>
      </c>
      <c r="AG3642" t="e">
        <f t="shared" si="1921"/>
        <v>#DIV/0!</v>
      </c>
      <c r="AH3642" t="e">
        <f t="shared" si="1922"/>
        <v>#DIV/0!</v>
      </c>
      <c r="AI3642" t="e">
        <f t="shared" si="1923"/>
        <v>#DIV/0!</v>
      </c>
      <c r="AJ3642" t="e">
        <f t="shared" si="1924"/>
        <v>#DIV/0!</v>
      </c>
      <c r="AK3642"/>
      <c r="AL3642"/>
      <c r="AM3642"/>
      <c r="AN3642"/>
    </row>
    <row r="3643" spans="1:40" x14ac:dyDescent="0.3">
      <c r="A3643"/>
      <c r="B3643">
        <f t="shared" si="1925"/>
        <v>1709000</v>
      </c>
      <c r="C3643" s="186" t="str">
        <f t="shared" si="1893"/>
        <v>-0.00016901852400717+0.00182265589625117i</v>
      </c>
      <c r="D3643" s="158" t="str">
        <f t="shared" si="1894"/>
        <v>-7.57804192342604-0.688493571699349i</v>
      </c>
      <c r="E3643" t="str">
        <f t="shared" si="1895"/>
        <v>32.4426896603418-930.143690952495i</v>
      </c>
      <c r="F3643" t="str">
        <f t="shared" si="1896"/>
        <v>0.98827123235765+0.0916261652483401i</v>
      </c>
      <c r="G3643" t="str">
        <f t="shared" si="1891"/>
        <v>0.98827123235765+0.0916261652483401i</v>
      </c>
      <c r="H3643" t="str">
        <f t="shared" si="1897"/>
        <v>11.5846025599472+1.35536941659179i</v>
      </c>
      <c r="I3643" t="str">
        <f t="shared" si="1898"/>
        <v>6711.2273062312i</v>
      </c>
      <c r="J3643" t="str">
        <f t="shared" si="1892"/>
        <v>-11154.6488620381+1431.09137281705i</v>
      </c>
      <c r="K3643" t="str">
        <f t="shared" si="1899"/>
        <v>0.0759394283939969-0.591910254375638i</v>
      </c>
      <c r="L3643" t="str">
        <f t="shared" si="1900"/>
        <v>0.0196130860551145-0.126331172853959i</v>
      </c>
      <c r="M3643" t="str">
        <f t="shared" si="1901"/>
        <v>0.0955525144491114-0.718241427229597i</v>
      </c>
      <c r="N3643" t="str">
        <f t="shared" si="1902"/>
        <v>-21.8471941399829i</v>
      </c>
      <c r="O3643" t="str">
        <f t="shared" si="1903"/>
        <v>-0.989656441184313-0.143457758320702i</v>
      </c>
      <c r="P3643" t="str">
        <f t="shared" si="1904"/>
        <v>1.98965644118431+0.143457758320702i</v>
      </c>
      <c r="Q3643" t="str">
        <f t="shared" si="1905"/>
        <v>-1.98965644118431+21.7037363816622i</v>
      </c>
      <c r="R3643" t="str">
        <f t="shared" si="1906"/>
        <v>-0.00177925048740098-0.091510342231657i</v>
      </c>
      <c r="S3643" t="str">
        <f t="shared" si="1907"/>
        <v>2.39749729931225i</v>
      </c>
      <c r="T3643" t="str">
        <f t="shared" si="1908"/>
        <v>0.219395798359537-0.00426574823834385i</v>
      </c>
      <c r="U3643" t="e">
        <f t="shared" si="1909"/>
        <v>#DIV/0!</v>
      </c>
      <c r="V3643" t="str">
        <f t="shared" si="1910"/>
        <v>0.0000833333333333333-0.000155212544462547i</v>
      </c>
      <c r="W3643" t="e">
        <f t="shared" si="1911"/>
        <v>#DIV/0!</v>
      </c>
      <c r="X3643" t="e">
        <f t="shared" si="1912"/>
        <v>#DIV/0!</v>
      </c>
      <c r="Y3643" t="str">
        <f t="shared" si="1913"/>
        <v>0.00096+7.30181530917954i</v>
      </c>
      <c r="Z3643" t="e">
        <f t="shared" si="1914"/>
        <v>#DIV/0!</v>
      </c>
      <c r="AA3643" t="e">
        <f t="shared" si="1915"/>
        <v>#DIV/0!</v>
      </c>
      <c r="AB3643" t="str">
        <f t="shared" si="1916"/>
        <v>0.125194943650461-0.00243418567866707i</v>
      </c>
      <c r="AC3643" t="str">
        <f t="shared" si="1917"/>
        <v>1.01021435866613-0.0901527875716687i</v>
      </c>
      <c r="AD3643" t="str">
        <f t="shared" si="1918"/>
        <v>0.123163248735623+0.00858166828343141i</v>
      </c>
      <c r="AE3643" t="e">
        <f t="shared" si="1919"/>
        <v>#DIV/0!</v>
      </c>
      <c r="AF3643" t="str">
        <f t="shared" si="1920"/>
        <v>-19.1626444833732-2.04386298829114i</v>
      </c>
      <c r="AG3643" t="e">
        <f t="shared" si="1921"/>
        <v>#DIV/0!</v>
      </c>
      <c r="AH3643" t="e">
        <f t="shared" si="1922"/>
        <v>#DIV/0!</v>
      </c>
      <c r="AI3643" t="e">
        <f t="shared" si="1923"/>
        <v>#DIV/0!</v>
      </c>
      <c r="AJ3643" t="e">
        <f t="shared" si="1924"/>
        <v>#DIV/0!</v>
      </c>
      <c r="AK3643"/>
      <c r="AL3643"/>
      <c r="AM3643"/>
      <c r="AN3643"/>
    </row>
    <row r="3644" spans="1:40" x14ac:dyDescent="0.3">
      <c r="A3644"/>
      <c r="B3644">
        <f t="shared" si="1925"/>
        <v>1710000</v>
      </c>
      <c r="C3644" s="186" t="str">
        <f t="shared" si="1893"/>
        <v>-0.000168824081505939+0.00182161488963531i</v>
      </c>
      <c r="D3644" s="158" t="str">
        <f t="shared" si="1894"/>
        <v>-7.57814387912178-0.688103987275255i</v>
      </c>
      <c r="E3644" t="str">
        <f t="shared" si="1895"/>
        <v>32.4048021275763-929.601067988499i</v>
      </c>
      <c r="F3644" t="str">
        <f t="shared" si="1896"/>
        <v>0.988284725369161+0.0915743088820598i</v>
      </c>
      <c r="G3644" t="str">
        <f t="shared" si="1891"/>
        <v>0.988284725369161+0.0915743088820598i</v>
      </c>
      <c r="H3644" t="str">
        <f t="shared" si="1897"/>
        <v>11.5847992393544+1.35460188764767i</v>
      </c>
      <c r="I3644" t="str">
        <f t="shared" si="1898"/>
        <v>6715.15429704818i</v>
      </c>
      <c r="J3644" t="str">
        <f t="shared" si="1892"/>
        <v>-11167.7078587102+1431.92875805568i</v>
      </c>
      <c r="K3644" t="str">
        <f t="shared" si="1899"/>
        <v>0.0758520568486448-0.591575248840002i</v>
      </c>
      <c r="L3644" t="str">
        <f t="shared" si="1900"/>
        <v>0.0195906925985931-0.126260769556508i</v>
      </c>
      <c r="M3644" t="str">
        <f t="shared" si="1901"/>
        <v>0.0954427494472379-0.71783601839651i</v>
      </c>
      <c r="N3644" t="str">
        <f t="shared" si="1902"/>
        <v>-21.8599777527038i</v>
      </c>
      <c r="O3644" t="str">
        <f t="shared" si="1903"/>
        <v>-0.991409435559359-0.130794996402285i</v>
      </c>
      <c r="P3644" t="str">
        <f t="shared" si="1904"/>
        <v>1.99140943555936+0.130794996402285i</v>
      </c>
      <c r="Q3644" t="str">
        <f t="shared" si="1905"/>
        <v>-1.99140943555936+21.7291827563015i</v>
      </c>
      <c r="R3644" t="str">
        <f t="shared" si="1906"/>
        <v>-0.00235998457516408-0.0914304860099929i</v>
      </c>
      <c r="S3644" t="str">
        <f t="shared" si="1907"/>
        <v>2.39890016490576i</v>
      </c>
      <c r="T3644" t="str">
        <f t="shared" si="1908"/>
        <v>0.219332607966786-0.00566136738653616i</v>
      </c>
      <c r="U3644" t="e">
        <f t="shared" si="1909"/>
        <v>#DIV/0!</v>
      </c>
      <c r="V3644" t="str">
        <f t="shared" si="1910"/>
        <v>0.0000833333333333333-0.000155121776892686i</v>
      </c>
      <c r="W3644" t="e">
        <f t="shared" si="1911"/>
        <v>#DIV/0!</v>
      </c>
      <c r="X3644" t="e">
        <f t="shared" si="1912"/>
        <v>#DIV/0!</v>
      </c>
      <c r="Y3644" t="str">
        <f t="shared" si="1913"/>
        <v>0.00096+7.30608787518842i</v>
      </c>
      <c r="Z3644" t="e">
        <f t="shared" si="1914"/>
        <v>#DIV/0!</v>
      </c>
      <c r="AA3644" t="e">
        <f t="shared" si="1915"/>
        <v>#DIV/0!</v>
      </c>
      <c r="AB3644" t="str">
        <f t="shared" si="1916"/>
        <v>0.125158884994284-0.00323057495285504i</v>
      </c>
      <c r="AC3644" t="str">
        <f t="shared" si="1917"/>
        <v>1.00962648504032-0.0901518906270394i</v>
      </c>
      <c r="AD3644" t="str">
        <f t="shared" si="1918"/>
        <v>0.123268414097482+0.0078071502178501i</v>
      </c>
      <c r="AE3644" t="e">
        <f t="shared" si="1919"/>
        <v>#DIV/0!</v>
      </c>
      <c r="AF3644" t="str">
        <f t="shared" si="1920"/>
        <v>-19.1629431184762-2.04270587492292i</v>
      </c>
      <c r="AG3644" t="e">
        <f t="shared" si="1921"/>
        <v>#DIV/0!</v>
      </c>
      <c r="AH3644" t="e">
        <f t="shared" si="1922"/>
        <v>#DIV/0!</v>
      </c>
      <c r="AI3644" t="e">
        <f t="shared" si="1923"/>
        <v>#DIV/0!</v>
      </c>
      <c r="AJ3644" t="e">
        <f t="shared" si="1924"/>
        <v>#DIV/0!</v>
      </c>
      <c r="AK3644"/>
      <c r="AL3644"/>
      <c r="AM3644"/>
      <c r="AN3644"/>
    </row>
    <row r="3645" spans="1:40" x14ac:dyDescent="0.3">
      <c r="A3645"/>
      <c r="B3645">
        <f t="shared" si="1925"/>
        <v>1711000</v>
      </c>
      <c r="C3645" s="186" t="str">
        <f t="shared" si="1893"/>
        <v>-0.000168629972521757+0.00182057505721932i</v>
      </c>
      <c r="D3645" s="158" t="str">
        <f t="shared" si="1894"/>
        <v>-7.57824565993856-0.687714835879613i</v>
      </c>
      <c r="E3645" t="str">
        <f t="shared" si="1895"/>
        <v>32.3669808985297-929.059076990402i</v>
      </c>
      <c r="F3645" t="str">
        <f t="shared" si="1896"/>
        <v>0.988298195236855+0.0915225101719514i</v>
      </c>
      <c r="G3645" t="str">
        <f t="shared" si="1891"/>
        <v>0.988298195236855+0.0915225101719514i</v>
      </c>
      <c r="H3645" t="str">
        <f t="shared" si="1897"/>
        <v>11.584995581381+1.35383521287152i</v>
      </c>
      <c r="I3645" t="str">
        <f t="shared" si="1898"/>
        <v>6719.08128786517i</v>
      </c>
      <c r="J3645" t="str">
        <f t="shared" si="1892"/>
        <v>-11180.7744944561+1432.7661432943i</v>
      </c>
      <c r="K3645" t="str">
        <f t="shared" si="1899"/>
        <v>0.075764835188298-0.591240615793913i</v>
      </c>
      <c r="L3645" t="str">
        <f t="shared" si="1900"/>
        <v>0.0195683371650772-0.126190442657747i</v>
      </c>
      <c r="M3645" t="str">
        <f t="shared" si="1901"/>
        <v>0.0953331723533752-0.71743105845166i</v>
      </c>
      <c r="N3645" t="str">
        <f t="shared" si="1902"/>
        <v>-21.8727613654247i</v>
      </c>
      <c r="O3645" t="str">
        <f t="shared" si="1903"/>
        <v>-0.993000415263125-0.118110860157993i</v>
      </c>
      <c r="P3645" t="str">
        <f t="shared" si="1904"/>
        <v>1.99300041526313+0.118110860157993i</v>
      </c>
      <c r="Q3645" t="str">
        <f t="shared" si="1905"/>
        <v>-1.99300041526313+21.7546505052667i</v>
      </c>
      <c r="R3645" t="str">
        <f t="shared" si="1906"/>
        <v>-0.00293898116839917-0.0913433669776943i</v>
      </c>
      <c r="S3645" t="str">
        <f t="shared" si="1907"/>
        <v>2.40030303049928i</v>
      </c>
      <c r="T3645" t="str">
        <f t="shared" si="1908"/>
        <v>0.219251760572567-0.00705444540508884i</v>
      </c>
      <c r="U3645" t="e">
        <f t="shared" si="1909"/>
        <v>#DIV/0!</v>
      </c>
      <c r="V3645" t="str">
        <f t="shared" si="1910"/>
        <v>0.0000833333333333333-0.000155031115421679i</v>
      </c>
      <c r="W3645" t="e">
        <f t="shared" si="1911"/>
        <v>#DIV/0!</v>
      </c>
      <c r="X3645" t="e">
        <f t="shared" si="1912"/>
        <v>#DIV/0!</v>
      </c>
      <c r="Y3645" t="str">
        <f t="shared" si="1913"/>
        <v>0.00096+7.3103604411973i</v>
      </c>
      <c r="Z3645" t="e">
        <f t="shared" si="1914"/>
        <v>#DIV/0!</v>
      </c>
      <c r="AA3645" t="e">
        <f t="shared" si="1915"/>
        <v>#DIV/0!</v>
      </c>
      <c r="AB3645" t="str">
        <f t="shared" si="1916"/>
        <v>0.125112750633284-0.00402551416927335i</v>
      </c>
      <c r="AC3645" t="str">
        <f t="shared" si="1917"/>
        <v>1.00903936652845-0.0901435381487458i</v>
      </c>
      <c r="AD3645" t="str">
        <f t="shared" si="1918"/>
        <v>0.123363787132856+0.00703137490732474i</v>
      </c>
      <c r="AE3645" t="e">
        <f t="shared" si="1919"/>
        <v>#DIV/0!</v>
      </c>
      <c r="AF3645" t="str">
        <f t="shared" si="1920"/>
        <v>-19.1632412413196-2.04155004875113i</v>
      </c>
      <c r="AG3645" t="e">
        <f t="shared" si="1921"/>
        <v>#DIV/0!</v>
      </c>
      <c r="AH3645" t="e">
        <f t="shared" si="1922"/>
        <v>#DIV/0!</v>
      </c>
      <c r="AI3645" t="e">
        <f t="shared" si="1923"/>
        <v>#DIV/0!</v>
      </c>
      <c r="AJ3645" t="e">
        <f t="shared" si="1924"/>
        <v>#DIV/0!</v>
      </c>
      <c r="AK3645"/>
      <c r="AL3645"/>
      <c r="AM3645"/>
      <c r="AN3645"/>
    </row>
    <row r="3646" spans="1:40" x14ac:dyDescent="0.3">
      <c r="A3646"/>
      <c r="B3646">
        <f t="shared" si="1925"/>
        <v>1712000</v>
      </c>
      <c r="C3646" s="186" t="str">
        <f t="shared" si="1893"/>
        <v>-0.00016843619629652+0.00181953639704247i</v>
      </c>
      <c r="D3646" s="158" t="str">
        <f t="shared" si="1894"/>
        <v>-7.57834726627376-0.687326116804387i</v>
      </c>
      <c r="E3646" t="str">
        <f t="shared" si="1895"/>
        <v>32.3292258186453-928.517716856171i</v>
      </c>
      <c r="F3646" t="str">
        <f t="shared" si="1896"/>
        <v>0.988311642013324+0.0914707690237016i</v>
      </c>
      <c r="G3646" t="str">
        <f t="shared" si="1891"/>
        <v>0.988311642013324+0.0914707690237016i</v>
      </c>
      <c r="H3646" t="str">
        <f t="shared" si="1897"/>
        <v>11.5851915867939+1.35306939086422i</v>
      </c>
      <c r="I3646" t="str">
        <f t="shared" si="1898"/>
        <v>6723.00827868216i</v>
      </c>
      <c r="J3646" t="str">
        <f t="shared" si="1892"/>
        <v>-11193.8487692759+1433.60352853294i</v>
      </c>
      <c r="K3646" t="str">
        <f t="shared" si="1899"/>
        <v>0.0756777630721994-0.590906354628038i</v>
      </c>
      <c r="L3646" t="str">
        <f t="shared" si="1900"/>
        <v>0.0195460196692391-0.126120192037023i</v>
      </c>
      <c r="M3646" t="str">
        <f t="shared" si="1901"/>
        <v>0.0952237827414385-0.717026546665061i</v>
      </c>
      <c r="N3646" t="str">
        <f t="shared" si="1902"/>
        <v>-21.8855449781455i</v>
      </c>
      <c r="O3646" t="str">
        <f t="shared" si="1903"/>
        <v>-0.994429120300038-0.105407422410815i</v>
      </c>
      <c r="P3646" t="str">
        <f t="shared" si="1904"/>
        <v>1.99442912030004+0.105407422410815i</v>
      </c>
      <c r="Q3646" t="str">
        <f t="shared" si="1905"/>
        <v>-1.99442912030004+21.7801375557347i</v>
      </c>
      <c r="R3646" t="str">
        <f t="shared" si="1906"/>
        <v>-0.0035161530965186-0.0912490289414919i</v>
      </c>
      <c r="S3646" t="str">
        <f t="shared" si="1907"/>
        <v>2.40170589609279i</v>
      </c>
      <c r="T3646" t="str">
        <f t="shared" si="1908"/>
        <v>0.219153330821523-0.00844476562347364i</v>
      </c>
      <c r="U3646" t="e">
        <f t="shared" si="1909"/>
        <v>#DIV/0!</v>
      </c>
      <c r="V3646" t="str">
        <f t="shared" si="1910"/>
        <v>0.0000833333333333333-0.000154940559863605i</v>
      </c>
      <c r="W3646" t="e">
        <f t="shared" si="1911"/>
        <v>#DIV/0!</v>
      </c>
      <c r="X3646" t="e">
        <f t="shared" si="1912"/>
        <v>#DIV/0!</v>
      </c>
      <c r="Y3646" t="str">
        <f t="shared" si="1913"/>
        <v>0.00096+7.31463300720619i</v>
      </c>
      <c r="Z3646" t="e">
        <f t="shared" si="1914"/>
        <v>#DIV/0!</v>
      </c>
      <c r="AA3646" t="e">
        <f t="shared" si="1915"/>
        <v>#DIV/0!</v>
      </c>
      <c r="AB3646" t="str">
        <f t="shared" si="1916"/>
        <v>0.125056583162313-0.00481887968811313i</v>
      </c>
      <c r="AC3646" t="str">
        <f t="shared" si="1917"/>
        <v>1.00845309624387-0.0901277619150833i</v>
      </c>
      <c r="AD3646" t="str">
        <f t="shared" si="1918"/>
        <v>0.12344935300228+0.00625446461649035i</v>
      </c>
      <c r="AE3646" t="e">
        <f t="shared" si="1919"/>
        <v>#DIV/0!</v>
      </c>
      <c r="AF3646" t="str">
        <f t="shared" si="1920"/>
        <v>-19.1635388530677-2.04039550766861i</v>
      </c>
      <c r="AG3646" t="e">
        <f t="shared" si="1921"/>
        <v>#DIV/0!</v>
      </c>
      <c r="AH3646" t="e">
        <f t="shared" si="1922"/>
        <v>#DIV/0!</v>
      </c>
      <c r="AI3646" t="e">
        <f t="shared" si="1923"/>
        <v>#DIV/0!</v>
      </c>
      <c r="AJ3646" t="e">
        <f t="shared" si="1924"/>
        <v>#DIV/0!</v>
      </c>
      <c r="AK3646"/>
      <c r="AL3646"/>
      <c r="AM3646"/>
      <c r="AN3646"/>
    </row>
    <row r="3647" spans="1:40" x14ac:dyDescent="0.3">
      <c r="A3647"/>
      <c r="B3647">
        <f t="shared" si="1925"/>
        <v>1713000</v>
      </c>
      <c r="C3647" s="186" t="str">
        <f t="shared" si="1893"/>
        <v>-0.000168242752074267+0.00181849890714834i</v>
      </c>
      <c r="D3647" s="158" t="str">
        <f t="shared" si="1894"/>
        <v>-7.57844869852376-0.686937829343071i</v>
      </c>
      <c r="E3647" t="str">
        <f t="shared" si="1895"/>
        <v>32.2915367338158-927.97698648633i</v>
      </c>
      <c r="F3647" t="str">
        <f t="shared" si="1896"/>
        <v>0.988325065751025+0.091419085343201i</v>
      </c>
      <c r="G3647" t="str">
        <f t="shared" si="1891"/>
        <v>0.988325065751025+0.091419085343201i</v>
      </c>
      <c r="H3647" t="str">
        <f t="shared" si="1897"/>
        <v>11.585387256358+1.35230442022966i</v>
      </c>
      <c r="I3647" t="str">
        <f t="shared" si="1898"/>
        <v>6726.93526949914i</v>
      </c>
      <c r="J3647" t="str">
        <f t="shared" si="1892"/>
        <v>-11206.9306831694+1434.44091377157i</v>
      </c>
      <c r="K3647" t="str">
        <f t="shared" si="1899"/>
        <v>0.0755908401605555-0.59057246473436i</v>
      </c>
      <c r="L3647" t="str">
        <f t="shared" si="1900"/>
        <v>0.0195237400259883-0.126050017573929i</v>
      </c>
      <c r="M3647" t="str">
        <f t="shared" si="1901"/>
        <v>0.0951145801865438-0.716622482308289i</v>
      </c>
      <c r="N3647" t="str">
        <f t="shared" si="1902"/>
        <v>-21.8983285908664i</v>
      </c>
      <c r="O3647" t="str">
        <f t="shared" si="1903"/>
        <v>-0.995695317193246-0.0926867591376555i</v>
      </c>
      <c r="P3647" t="str">
        <f t="shared" si="1904"/>
        <v>1.99569531719325+0.0926867591376555i</v>
      </c>
      <c r="Q3647" t="str">
        <f t="shared" si="1905"/>
        <v>-1.99569531719325+21.8056418317287i</v>
      </c>
      <c r="R3647" t="str">
        <f t="shared" si="1906"/>
        <v>-0.00409141421377278-0.0911475166080245i</v>
      </c>
      <c r="S3647" t="str">
        <f t="shared" si="1907"/>
        <v>2.4031087616863i</v>
      </c>
      <c r="T3647" t="str">
        <f t="shared" si="1908"/>
        <v>0.219037395766691-0.00983211334480523i</v>
      </c>
      <c r="U3647" t="e">
        <f t="shared" si="1909"/>
        <v>#DIV/0!</v>
      </c>
      <c r="V3647" t="str">
        <f t="shared" si="1910"/>
        <v>0.0000833333333333333-0.000154850110032979i</v>
      </c>
      <c r="W3647" t="e">
        <f t="shared" si="1911"/>
        <v>#DIV/0!</v>
      </c>
      <c r="X3647" t="e">
        <f t="shared" si="1912"/>
        <v>#DIV/0!</v>
      </c>
      <c r="Y3647" t="str">
        <f t="shared" si="1913"/>
        <v>0.00096+7.31890557321507i</v>
      </c>
      <c r="Z3647" t="e">
        <f t="shared" si="1914"/>
        <v>#DIV/0!</v>
      </c>
      <c r="AA3647" t="e">
        <f t="shared" si="1915"/>
        <v>#DIV/0!</v>
      </c>
      <c r="AB3647" t="str">
        <f t="shared" si="1916"/>
        <v>0.12499042655054-0.00561054899579545i</v>
      </c>
      <c r="AC3647" t="str">
        <f t="shared" si="1917"/>
        <v>1.00786776640021-0.090104594751771i</v>
      </c>
      <c r="AD3647" t="str">
        <f t="shared" si="1918"/>
        <v>0.123525098354248+0.00547654178166753i</v>
      </c>
      <c r="AE3647" t="e">
        <f t="shared" si="1919"/>
        <v>#DIV/0!</v>
      </c>
      <c r="AF3647" t="str">
        <f t="shared" si="1920"/>
        <v>-19.1638359548818-2.03924224957273i</v>
      </c>
      <c r="AG3647" t="e">
        <f t="shared" si="1921"/>
        <v>#DIV/0!</v>
      </c>
      <c r="AH3647" t="e">
        <f t="shared" si="1922"/>
        <v>#DIV/0!</v>
      </c>
      <c r="AI3647" t="e">
        <f t="shared" si="1923"/>
        <v>#DIV/0!</v>
      </c>
      <c r="AJ3647" t="e">
        <f t="shared" si="1924"/>
        <v>#DIV/0!</v>
      </c>
      <c r="AK3647"/>
      <c r="AL3647"/>
      <c r="AM3647"/>
      <c r="AN3647"/>
    </row>
    <row r="3648" spans="1:40" x14ac:dyDescent="0.3">
      <c r="A3648"/>
      <c r="B3648">
        <f t="shared" si="1925"/>
        <v>1714000</v>
      </c>
      <c r="C3648" s="186" t="str">
        <f t="shared" si="1893"/>
        <v>-0.00016804963910117+0.00181746258558481i</v>
      </c>
      <c r="D3648" s="158" t="str">
        <f t="shared" si="1894"/>
        <v>-7.57854995708387-0.686549972790663i</v>
      </c>
      <c r="E3648" t="str">
        <f t="shared" si="1895"/>
        <v>32.2539134903819-927.436884783946i</v>
      </c>
      <c r="F3648" t="str">
        <f t="shared" si="1896"/>
        <v>0.988338466502273+0.0913674590365408i</v>
      </c>
      <c r="G3648" t="str">
        <f t="shared" si="1891"/>
        <v>0.988338466502273+0.0913674590365408i</v>
      </c>
      <c r="H3648" t="str">
        <f t="shared" si="1897"/>
        <v>11.5855825908358+1.3515402995747i</v>
      </c>
      <c r="I3648" t="str">
        <f t="shared" si="1898"/>
        <v>6730.86226031613i</v>
      </c>
      <c r="J3648" t="str">
        <f t="shared" si="1892"/>
        <v>-11220.0202361367+1435.2782990102i</v>
      </c>
      <c r="K3648" t="str">
        <f t="shared" si="1899"/>
        <v>0.0755040661145301-0.590238945506143i</v>
      </c>
      <c r="L3648" t="str">
        <f t="shared" si="1900"/>
        <v>0.0195014981504708-0.125979919148302i</v>
      </c>
      <c r="M3648" t="str">
        <f t="shared" si="1901"/>
        <v>0.0950055642650009-0.716218864654445i</v>
      </c>
      <c r="N3648" t="str">
        <f t="shared" si="1902"/>
        <v>-21.9111122035873i</v>
      </c>
      <c r="O3648" t="str">
        <f t="shared" si="1903"/>
        <v>-0.996798799022703-0.0799509491306861i</v>
      </c>
      <c r="P3648" t="str">
        <f t="shared" si="1904"/>
        <v>1.9967987990227+0.0799509491306861i</v>
      </c>
      <c r="Q3648" t="str">
        <f t="shared" si="1905"/>
        <v>-1.9967987990227+21.8311612544566i</v>
      </c>
      <c r="R3648" t="str">
        <f t="shared" si="1906"/>
        <v>-0.00466467940328745-0.0910388755608072i</v>
      </c>
      <c r="S3648" t="str">
        <f t="shared" si="1907"/>
        <v>2.40451162727982i</v>
      </c>
      <c r="T3648" t="str">
        <f t="shared" si="1908"/>
        <v>0.218904034820442-0.0112162758627374i</v>
      </c>
      <c r="U3648" t="e">
        <f t="shared" si="1909"/>
        <v>#DIV/0!</v>
      </c>
      <c r="V3648" t="str">
        <f t="shared" si="1910"/>
        <v>0.0000833333333333333-0.000154759765744745i</v>
      </c>
      <c r="W3648" t="e">
        <f t="shared" si="1911"/>
        <v>#DIV/0!</v>
      </c>
      <c r="X3648" t="e">
        <f t="shared" si="1912"/>
        <v>#DIV/0!</v>
      </c>
      <c r="Y3648" t="str">
        <f t="shared" si="1913"/>
        <v>0.00096+7.32317813922395i</v>
      </c>
      <c r="Z3648" t="e">
        <f t="shared" si="1914"/>
        <v>#DIV/0!</v>
      </c>
      <c r="AA3648" t="e">
        <f t="shared" si="1915"/>
        <v>#DIV/0!</v>
      </c>
      <c r="AB3648" t="str">
        <f t="shared" si="1916"/>
        <v>0.12491432611345-0.00640040071461286i</v>
      </c>
      <c r="AC3648" t="str">
        <f t="shared" si="1917"/>
        <v>1.00728346830404-0.0900740705094642i</v>
      </c>
      <c r="AD3648" t="str">
        <f t="shared" si="1918"/>
        <v>0.123591011327164+0.00469772899377897i</v>
      </c>
      <c r="AE3648" t="e">
        <f t="shared" si="1919"/>
        <v>#DIV/0!</v>
      </c>
      <c r="AF3648" t="str">
        <f t="shared" si="1920"/>
        <v>-19.1641325479197-2.03809027236536i</v>
      </c>
      <c r="AG3648" t="e">
        <f t="shared" si="1921"/>
        <v>#DIV/0!</v>
      </c>
      <c r="AH3648" t="e">
        <f t="shared" si="1922"/>
        <v>#DIV/0!</v>
      </c>
      <c r="AI3648" t="e">
        <f t="shared" si="1923"/>
        <v>#DIV/0!</v>
      </c>
      <c r="AJ3648" t="e">
        <f t="shared" si="1924"/>
        <v>#DIV/0!</v>
      </c>
      <c r="AK3648"/>
      <c r="AL3648"/>
      <c r="AM3648"/>
      <c r="AN3648"/>
    </row>
    <row r="3649" spans="1:40" x14ac:dyDescent="0.3">
      <c r="A3649"/>
      <c r="B3649">
        <f t="shared" si="1925"/>
        <v>1715000</v>
      </c>
      <c r="C3649" s="186" t="str">
        <f t="shared" si="1893"/>
        <v>-0.00016785685662553+0.00181642743040401i</v>
      </c>
      <c r="D3649" s="158" t="str">
        <f t="shared" si="1894"/>
        <v>-7.5786510423483-0.686162546443681i</v>
      </c>
      <c r="E3649" t="str">
        <f t="shared" si="1895"/>
        <v>32.2163559351315-926.897410654638i</v>
      </c>
      <c r="F3649" t="str">
        <f t="shared" si="1896"/>
        <v>0.988351844319239+0.0913158900100146i</v>
      </c>
      <c r="G3649" t="str">
        <f t="shared" si="1891"/>
        <v>0.988351844319239+0.0913158900100146i</v>
      </c>
      <c r="H3649" t="str">
        <f t="shared" si="1897"/>
        <v>11.585777590988+1.35077702750924i</v>
      </c>
      <c r="I3649" t="str">
        <f t="shared" si="1898"/>
        <v>6734.78925113312i</v>
      </c>
      <c r="J3649" t="str">
        <f t="shared" si="1892"/>
        <v>-11233.1174281779+1436.11568424882i</v>
      </c>
      <c r="K3649" t="str">
        <f t="shared" si="1899"/>
        <v>0.0754174405962418-0.589905796337947i</v>
      </c>
      <c r="L3649" t="str">
        <f t="shared" si="1900"/>
        <v>0.019479293958068-0.125909896640224i</v>
      </c>
      <c r="M3649" t="str">
        <f t="shared" si="1901"/>
        <v>0.0948967345543098-0.715815692978171i</v>
      </c>
      <c r="N3649" t="str">
        <f t="shared" si="1902"/>
        <v>-21.9238958163082i</v>
      </c>
      <c r="O3649" t="str">
        <f t="shared" si="1903"/>
        <v>-0.997739385459032-0.0672020736572467i</v>
      </c>
      <c r="P3649" t="str">
        <f t="shared" si="1904"/>
        <v>1.99773938545903+0.0672020736572467i</v>
      </c>
      <c r="Q3649" t="str">
        <f t="shared" si="1905"/>
        <v>-1.99773938545903+21.856693742651i</v>
      </c>
      <c r="R3649" t="str">
        <f t="shared" si="1906"/>
        <v>-0.00523586458066082-0.0909231522374013i</v>
      </c>
      <c r="S3649" t="str">
        <f t="shared" si="1907"/>
        <v>2.40591449287333i</v>
      </c>
      <c r="T3649" t="str">
        <f t="shared" si="1908"/>
        <v>0.218753329705692-0.012597042477334i</v>
      </c>
      <c r="U3649" t="e">
        <f t="shared" si="1909"/>
        <v>#DIV/0!</v>
      </c>
      <c r="V3649" t="str">
        <f t="shared" si="1910"/>
        <v>0.0000833333333333333-0.000154669526814281i</v>
      </c>
      <c r="W3649" t="e">
        <f t="shared" si="1911"/>
        <v>#DIV/0!</v>
      </c>
      <c r="X3649" t="e">
        <f t="shared" si="1912"/>
        <v>#DIV/0!</v>
      </c>
      <c r="Y3649" t="str">
        <f t="shared" si="1913"/>
        <v>0.00096+7.32745070523283i</v>
      </c>
      <c r="Z3649" t="e">
        <f t="shared" si="1914"/>
        <v>#DIV/0!</v>
      </c>
      <c r="AA3649" t="e">
        <f t="shared" si="1915"/>
        <v>#DIV/0!</v>
      </c>
      <c r="AB3649" t="str">
        <f t="shared" si="1916"/>
        <v>0.124828328485008-0.00718831461178593i</v>
      </c>
      <c r="AC3649" t="str">
        <f t="shared" si="1917"/>
        <v>1.00670029234792-0.0900362240414103i</v>
      </c>
      <c r="AD3649" t="str">
        <f t="shared" si="1918"/>
        <v>0.123647081551151+0.00391814898118337i</v>
      </c>
      <c r="AE3649" t="e">
        <f t="shared" si="1919"/>
        <v>#DIV/0!</v>
      </c>
      <c r="AF3649" t="str">
        <f t="shared" si="1920"/>
        <v>-19.1644286333363-2.03693957395292i</v>
      </c>
      <c r="AG3649" t="e">
        <f t="shared" si="1921"/>
        <v>#DIV/0!</v>
      </c>
      <c r="AH3649" t="e">
        <f t="shared" si="1922"/>
        <v>#DIV/0!</v>
      </c>
      <c r="AI3649" t="e">
        <f t="shared" si="1923"/>
        <v>#DIV/0!</v>
      </c>
      <c r="AJ3649" t="e">
        <f t="shared" si="1924"/>
        <v>#DIV/0!</v>
      </c>
      <c r="AK3649"/>
      <c r="AL3649"/>
      <c r="AM3649"/>
      <c r="AN3649"/>
    </row>
    <row r="3650" spans="1:40" x14ac:dyDescent="0.3">
      <c r="A3650"/>
      <c r="B3650">
        <f t="shared" si="1925"/>
        <v>1716000</v>
      </c>
      <c r="C3650" s="186" t="str">
        <f t="shared" si="1893"/>
        <v>-0.000167664403897764+0.00181539343966239i</v>
      </c>
      <c r="D3650" s="158" t="str">
        <f t="shared" si="1894"/>
        <v>-7.57875195470997-0.685775549600101i</v>
      </c>
      <c r="E3650" t="str">
        <f t="shared" si="1895"/>
        <v>32.1788639152978-926.358563006556i</v>
      </c>
      <c r="F3650" t="str">
        <f t="shared" si="1896"/>
        <v>0.988365199253924+0.0912643781701103i</v>
      </c>
      <c r="G3650" t="str">
        <f t="shared" si="1891"/>
        <v>0.988365199253924+0.0912643781701103i</v>
      </c>
      <c r="H3650" t="str">
        <f t="shared" si="1897"/>
        <v>11.5859722575727+1.35001460264606i</v>
      </c>
      <c r="I3650" t="str">
        <f t="shared" si="1898"/>
        <v>6738.71624195011i</v>
      </c>
      <c r="J3650" t="str">
        <f t="shared" si="1892"/>
        <v>-11246.2222592928+1436.95306948745i</v>
      </c>
      <c r="K3650" t="str">
        <f t="shared" si="1899"/>
        <v>0.0753309632687674-0.589573016625634i</v>
      </c>
      <c r="L3650" t="str">
        <f t="shared" si="1900"/>
        <v>0.0194571273643963-0.125839949930017i</v>
      </c>
      <c r="M3650" t="str">
        <f t="shared" si="1901"/>
        <v>0.0947880906331637-0.715412966555651i</v>
      </c>
      <c r="N3650" t="str">
        <f t="shared" si="1902"/>
        <v>-21.9366794290291i</v>
      </c>
      <c r="O3650" t="str">
        <f t="shared" si="1903"/>
        <v>-0.998516922792981-0.0544422161198059i</v>
      </c>
      <c r="P3650" t="str">
        <f t="shared" si="1904"/>
        <v>1.99851692279298+0.0544422161198059i</v>
      </c>
      <c r="Q3650" t="str">
        <f t="shared" si="1905"/>
        <v>-1.99851692279298+21.8822372129093i</v>
      </c>
      <c r="R3650" t="str">
        <f t="shared" si="1906"/>
        <v>-0.00580488669706256-0.090800393906791i</v>
      </c>
      <c r="S3650" t="str">
        <f t="shared" si="1907"/>
        <v>2.40731735846683i</v>
      </c>
      <c r="T3650" t="str">
        <f t="shared" si="1908"/>
        <v>0.218585364407444-0.0139742045097719i</v>
      </c>
      <c r="U3650" t="e">
        <f t="shared" si="1909"/>
        <v>#DIV/0!</v>
      </c>
      <c r="V3650" t="str">
        <f t="shared" si="1910"/>
        <v>0.0000833333333333333-0.000154579393057396i</v>
      </c>
      <c r="W3650" t="e">
        <f t="shared" si="1911"/>
        <v>#DIV/0!</v>
      </c>
      <c r="X3650" t="e">
        <f t="shared" si="1912"/>
        <v>#DIV/0!</v>
      </c>
      <c r="Y3650" t="str">
        <f t="shared" si="1913"/>
        <v>0.00096+7.33172327124172i</v>
      </c>
      <c r="Z3650" t="e">
        <f t="shared" si="1914"/>
        <v>#DIV/0!</v>
      </c>
      <c r="AA3650" t="e">
        <f t="shared" si="1915"/>
        <v>#DIV/0!</v>
      </c>
      <c r="AB3650" t="str">
        <f t="shared" si="1916"/>
        <v>0.124732481590006-0.00797417160785325i</v>
      </c>
      <c r="AC3650" t="str">
        <f t="shared" si="1917"/>
        <v>1.00611832800405-0.0899910911812439i</v>
      </c>
      <c r="AD3650" t="str">
        <f t="shared" si="1918"/>
        <v>0.123693300149662+0.00313792459251498i</v>
      </c>
      <c r="AE3650" t="e">
        <f t="shared" si="1919"/>
        <v>#DIV/0!</v>
      </c>
      <c r="AF3650" t="str">
        <f t="shared" si="1920"/>
        <v>-19.1647242122827-2.03579015224616i</v>
      </c>
      <c r="AG3650" t="e">
        <f t="shared" si="1921"/>
        <v>#DIV/0!</v>
      </c>
      <c r="AH3650" t="e">
        <f t="shared" si="1922"/>
        <v>#DIV/0!</v>
      </c>
      <c r="AI3650" t="e">
        <f t="shared" si="1923"/>
        <v>#DIV/0!</v>
      </c>
      <c r="AJ3650" t="e">
        <f t="shared" si="1924"/>
        <v>#DIV/0!</v>
      </c>
      <c r="AK3650"/>
      <c r="AL3650"/>
      <c r="AM3650"/>
      <c r="AN3650"/>
    </row>
    <row r="3651" spans="1:40" x14ac:dyDescent="0.3">
      <c r="A3651"/>
      <c r="B3651">
        <f t="shared" si="1925"/>
        <v>1717000</v>
      </c>
      <c r="C3651" s="186" t="str">
        <f t="shared" si="1893"/>
        <v>-0.0001674722801704+0.00181436061142062i</v>
      </c>
      <c r="D3651" s="158" t="str">
        <f t="shared" si="1894"/>
        <v>-7.57885269456086-0.685388981559429i</v>
      </c>
      <c r="E3651" t="str">
        <f t="shared" si="1895"/>
        <v>32.1414372785576-925.820340750383i</v>
      </c>
      <c r="F3651" t="str">
        <f t="shared" si="1896"/>
        <v>0.988378531358203+0.09121292342352i</v>
      </c>
      <c r="G3651" t="str">
        <f t="shared" si="1891"/>
        <v>0.988378531358203+0.09121292342352i</v>
      </c>
      <c r="H3651" t="str">
        <f t="shared" si="1897"/>
        <v>11.5861665913461+1.34925302360094i</v>
      </c>
      <c r="I3651" t="str">
        <f t="shared" si="1898"/>
        <v>6742.64323276709i</v>
      </c>
      <c r="J3651" t="str">
        <f t="shared" si="1892"/>
        <v>-11259.3347294816+1437.79045472608i</v>
      </c>
      <c r="K3651" t="str">
        <f t="shared" si="1899"/>
        <v>0.0752446337961262-0.589240605766334i</v>
      </c>
      <c r="L3651" t="str">
        <f t="shared" si="1900"/>
        <v>0.0194349982853063-0.12577007889825i</v>
      </c>
      <c r="M3651" t="str">
        <f t="shared" si="1901"/>
        <v>0.0946796320814325-0.715010684664584i</v>
      </c>
      <c r="N3651" t="str">
        <f t="shared" si="1902"/>
        <v>-21.9494630417499i</v>
      </c>
      <c r="O3651" t="str">
        <f t="shared" si="1903"/>
        <v>-0.99913128396054-0.0416734617156045i</v>
      </c>
      <c r="P3651" t="str">
        <f t="shared" si="1904"/>
        <v>1.99913128396054+0.0416734617156045i</v>
      </c>
      <c r="Q3651" t="str">
        <f t="shared" si="1905"/>
        <v>-1.99913128396054+21.9077895800343i</v>
      </c>
      <c r="R3651" t="str">
        <f t="shared" si="1906"/>
        <v>-0.00637166374186767-0.0906706486469816i</v>
      </c>
      <c r="S3651" t="str">
        <f t="shared" si="1907"/>
        <v>2.40872022406035i</v>
      </c>
      <c r="T3651" t="str">
        <f t="shared" si="1908"/>
        <v>0.218400225124655-0.0153475553159487i</v>
      </c>
      <c r="U3651" t="e">
        <f t="shared" si="1909"/>
        <v>#DIV/0!</v>
      </c>
      <c r="V3651" t="str">
        <f t="shared" si="1910"/>
        <v>0.0000833333333333333-0.000154489364290327i</v>
      </c>
      <c r="W3651" t="e">
        <f t="shared" si="1911"/>
        <v>#DIV/0!</v>
      </c>
      <c r="X3651" t="e">
        <f t="shared" si="1912"/>
        <v>#DIV/0!</v>
      </c>
      <c r="Y3651" t="str">
        <f t="shared" si="1913"/>
        <v>0.00096+7.3359958372506i</v>
      </c>
      <c r="Z3651" t="e">
        <f t="shared" si="1914"/>
        <v>#DIV/0!</v>
      </c>
      <c r="AA3651" t="e">
        <f t="shared" si="1915"/>
        <v>#DIV/0!</v>
      </c>
      <c r="AB3651" t="str">
        <f t="shared" si="1916"/>
        <v>0.124626834616592-0.0087578537844365i</v>
      </c>
      <c r="AC3651" t="str">
        <f t="shared" si="1917"/>
        <v>1.00553766381837-0.0899387087209227i</v>
      </c>
      <c r="AD3651" t="str">
        <f t="shared" si="1918"/>
        <v>0.123729659740933+0.00235717877950145i</v>
      </c>
      <c r="AE3651" t="e">
        <f t="shared" si="1919"/>
        <v>#DIV/0!</v>
      </c>
      <c r="AF3651" t="str">
        <f t="shared" si="1920"/>
        <v>-19.165019285907-2.03464200516037i</v>
      </c>
      <c r="AG3651" t="e">
        <f t="shared" si="1921"/>
        <v>#DIV/0!</v>
      </c>
      <c r="AH3651" t="e">
        <f t="shared" si="1922"/>
        <v>#DIV/0!</v>
      </c>
      <c r="AI3651" t="e">
        <f t="shared" si="1923"/>
        <v>#DIV/0!</v>
      </c>
      <c r="AJ3651" t="e">
        <f t="shared" si="1924"/>
        <v>#DIV/0!</v>
      </c>
      <c r="AK3651"/>
      <c r="AL3651"/>
      <c r="AM3651"/>
      <c r="AN3651"/>
    </row>
    <row r="3652" spans="1:40" x14ac:dyDescent="0.3">
      <c r="A3652"/>
      <c r="B3652">
        <f t="shared" si="1925"/>
        <v>1718000</v>
      </c>
      <c r="C3652" s="186" t="str">
        <f t="shared" si="1893"/>
        <v>-0.000167280484698079+0.00181332894374365i</v>
      </c>
      <c r="D3652" s="158" t="str">
        <f t="shared" si="1894"/>
        <v>-7.57895326229191-0.685002841622662i</v>
      </c>
      <c r="E3652" t="str">
        <f t="shared" si="1895"/>
        <v>32.1040758730292-925.282742799313i</v>
      </c>
      <c r="F3652" t="str">
        <f t="shared" si="1896"/>
        <v>0.988391840683812+0.0911615256771343i</v>
      </c>
      <c r="G3652" t="str">
        <f t="shared" si="1891"/>
        <v>0.988391840683812+0.0911615256771343i</v>
      </c>
      <c r="H3652" t="str">
        <f t="shared" si="1897"/>
        <v>11.5863605930627+1.34849228899265i</v>
      </c>
      <c r="I3652" t="str">
        <f t="shared" si="1898"/>
        <v>6746.57022358408i</v>
      </c>
      <c r="J3652" t="str">
        <f t="shared" si="1892"/>
        <v>-11272.4548387442+1438.62783996472i</v>
      </c>
      <c r="K3652" t="str">
        <f t="shared" si="1899"/>
        <v>0.0751584518432891-0.588908563158478i</v>
      </c>
      <c r="L3652" t="str">
        <f t="shared" si="1900"/>
        <v>0.0194129066368817-0.125700283425731i</v>
      </c>
      <c r="M3652" t="str">
        <f t="shared" si="1901"/>
        <v>0.0945713584801708-0.714608846584209i</v>
      </c>
      <c r="N3652" t="str">
        <f t="shared" si="1902"/>
        <v>-21.9622466544708i</v>
      </c>
      <c r="O3652" t="str">
        <f t="shared" si="1903"/>
        <v>-0.99958236856372-0.0288978970955087i</v>
      </c>
      <c r="P3652" t="str">
        <f t="shared" si="1904"/>
        <v>1.99958236856372+0.0288978970955087i</v>
      </c>
      <c r="Q3652" t="str">
        <f t="shared" si="1905"/>
        <v>-1.99958236856372+21.9333487573753i</v>
      </c>
      <c r="R3652" t="str">
        <f t="shared" si="1906"/>
        <v>-0.00693611474485894-0.0905339653228215i</v>
      </c>
      <c r="S3652" t="str">
        <f t="shared" si="1907"/>
        <v>2.41012308965386i</v>
      </c>
      <c r="T3652" t="str">
        <f t="shared" si="1908"/>
        <v>0.218198000222454-0.0167168902990731i</v>
      </c>
      <c r="U3652" t="e">
        <f t="shared" si="1909"/>
        <v>#DIV/0!</v>
      </c>
      <c r="V3652" t="str">
        <f t="shared" si="1910"/>
        <v>0.0000833333333333333-0.000154399440329739i</v>
      </c>
      <c r="W3652" t="e">
        <f t="shared" si="1911"/>
        <v>#DIV/0!</v>
      </c>
      <c r="X3652" t="e">
        <f t="shared" si="1912"/>
        <v>#DIV/0!</v>
      </c>
      <c r="Y3652" t="str">
        <f t="shared" si="1913"/>
        <v>0.00096+7.34026840325948i</v>
      </c>
      <c r="Z3652" t="e">
        <f t="shared" si="1914"/>
        <v>#DIV/0!</v>
      </c>
      <c r="AA3652" t="e">
        <f t="shared" si="1915"/>
        <v>#DIV/0!</v>
      </c>
      <c r="AB3652" t="str">
        <f t="shared" si="1916"/>
        <v>0.124511437989013-0.0095392443914249i</v>
      </c>
      <c r="AC3652" t="str">
        <f t="shared" si="1917"/>
        <v>1.0049583874051-0.0898791143888412i</v>
      </c>
      <c r="AD3652" t="str">
        <f t="shared" si="1918"/>
        <v>0.123756154439265+0.00157603457973474i</v>
      </c>
      <c r="AE3652" t="e">
        <f t="shared" si="1919"/>
        <v>#DIV/0!</v>
      </c>
      <c r="AF3652" t="str">
        <f t="shared" si="1920"/>
        <v>-19.1653138553546-2.03349513061531i</v>
      </c>
      <c r="AG3652" t="e">
        <f t="shared" si="1921"/>
        <v>#DIV/0!</v>
      </c>
      <c r="AH3652" t="e">
        <f t="shared" si="1922"/>
        <v>#DIV/0!</v>
      </c>
      <c r="AI3652" t="e">
        <f t="shared" si="1923"/>
        <v>#DIV/0!</v>
      </c>
      <c r="AJ3652" t="e">
        <f t="shared" si="1924"/>
        <v>#DIV/0!</v>
      </c>
      <c r="AK3652"/>
      <c r="AL3652"/>
      <c r="AM3652"/>
      <c r="AN3652"/>
    </row>
    <row r="3653" spans="1:40" x14ac:dyDescent="0.3">
      <c r="A3653"/>
      <c r="B3653">
        <f t="shared" si="1925"/>
        <v>1719000</v>
      </c>
      <c r="C3653" s="186" t="str">
        <f t="shared" si="1893"/>
        <v>-0.000167089016737524+0.00181229843470061i</v>
      </c>
      <c r="D3653" s="158" t="str">
        <f t="shared" si="1894"/>
        <v>-7.57905365829267-0.684617129092237i</v>
      </c>
      <c r="E3653" t="str">
        <f t="shared" si="1895"/>
        <v>32.0667795472724-924.745768069061i</v>
      </c>
      <c r="F3653" t="str">
        <f t="shared" si="1896"/>
        <v>0.988405127282305+0.0911101848380358i</v>
      </c>
      <c r="G3653" t="str">
        <f t="shared" ref="G3653:G3716" si="1926">IF($C$11=$C$7,$C$24,F3653)</f>
        <v>0.988405127282305+0.0911101848380358i</v>
      </c>
      <c r="H3653" t="str">
        <f t="shared" si="1897"/>
        <v>11.5865542634739+1.34773239744281i</v>
      </c>
      <c r="I3653" t="str">
        <f t="shared" si="1898"/>
        <v>6750.49721440107i</v>
      </c>
      <c r="J3653" t="str">
        <f t="shared" ref="J3653:J3716" si="1927">IMSUM(COMPLEX(0,2*PI()*B3653*$C$113*$C$112),COMPLEX(0,2*PI()*B3653*$C$113*$C$111),COMPLEX(0,2*PI()*B3653*$C$28*10^-12*$C$111),COMPLEX(-1*2*PI()*B3653*2*PI()*B3653*$C$113*$C$112*$C$28*10^-12*$C$111,0),COMPLEX(1,0))</f>
        <v>-11285.5825870805+1439.46522520334i</v>
      </c>
      <c r="K3653" t="str">
        <f t="shared" si="1899"/>
        <v>0.0750724170761681-0.588576888201774i</v>
      </c>
      <c r="L3653" t="str">
        <f t="shared" si="1900"/>
        <v>0.0193908523354389-0.125630563393511i</v>
      </c>
      <c r="M3653" t="str">
        <f t="shared" si="1901"/>
        <v>0.094463269411607-0.714207451595285i</v>
      </c>
      <c r="N3653" t="str">
        <f t="shared" si="1902"/>
        <v>-21.9750302671917i</v>
      </c>
      <c r="O3653" t="str">
        <f t="shared" si="1903"/>
        <v>-0.999870102886934-0.0161176100235875i</v>
      </c>
      <c r="P3653" t="str">
        <f t="shared" si="1904"/>
        <v>1.99987010288693+0.0161176100235875i</v>
      </c>
      <c r="Q3653" t="str">
        <f t="shared" si="1905"/>
        <v>-1.99987010288693+21.9589126571681i</v>
      </c>
      <c r="R3653" t="str">
        <f t="shared" si="1906"/>
        <v>-0.00749815977794426-0.0903903935640649i</v>
      </c>
      <c r="S3653" t="str">
        <f t="shared" si="1907"/>
        <v>2.41152595524737i</v>
      </c>
      <c r="T3653" t="str">
        <f t="shared" si="1908"/>
        <v>0.217978780184767-0.0180820069211044i</v>
      </c>
      <c r="U3653" t="e">
        <f t="shared" si="1909"/>
        <v>#DIV/0!</v>
      </c>
      <c r="V3653" t="str">
        <f t="shared" si="1910"/>
        <v>0.0000833333333333333-0.000154309620992724i</v>
      </c>
      <c r="W3653" t="e">
        <f t="shared" si="1911"/>
        <v>#DIV/0!</v>
      </c>
      <c r="X3653" t="e">
        <f t="shared" si="1912"/>
        <v>#DIV/0!</v>
      </c>
      <c r="Y3653" t="str">
        <f t="shared" si="1913"/>
        <v>0.00096+7.34454096926836i</v>
      </c>
      <c r="Z3653" t="e">
        <f t="shared" si="1914"/>
        <v>#DIV/0!</v>
      </c>
      <c r="AA3653" t="e">
        <f t="shared" si="1915"/>
        <v>#DIV/0!</v>
      </c>
      <c r="AB3653" t="str">
        <f t="shared" si="1916"/>
        <v>0.124386343340572-0.0103182278535031i</v>
      </c>
      <c r="AC3653" t="str">
        <f t="shared" si="1917"/>
        <v>1.00438058544188-0.0898123468281019i</v>
      </c>
      <c r="AD3653" t="str">
        <f t="shared" si="1918"/>
        <v>0.123772779856124+0.000794615099476763i</v>
      </c>
      <c r="AE3653" t="e">
        <f t="shared" si="1919"/>
        <v>#DIV/0!</v>
      </c>
      <c r="AF3653" t="str">
        <f t="shared" si="1920"/>
        <v>-19.1656079217666-2.03234952653505i</v>
      </c>
      <c r="AG3653" t="e">
        <f t="shared" si="1921"/>
        <v>#DIV/0!</v>
      </c>
      <c r="AH3653" t="e">
        <f t="shared" si="1922"/>
        <v>#DIV/0!</v>
      </c>
      <c r="AI3653" t="e">
        <f t="shared" si="1923"/>
        <v>#DIV/0!</v>
      </c>
      <c r="AJ3653" t="e">
        <f t="shared" si="1924"/>
        <v>#DIV/0!</v>
      </c>
      <c r="AK3653"/>
      <c r="AL3653"/>
      <c r="AM3653"/>
      <c r="AN3653"/>
    </row>
    <row r="3654" spans="1:40" x14ac:dyDescent="0.3">
      <c r="A3654"/>
      <c r="B3654">
        <f t="shared" si="1925"/>
        <v>1720000</v>
      </c>
      <c r="C3654" s="186" t="str">
        <f t="shared" ref="C3654:C3717" si="1928">IMPRODUCT(COMPLEX(-1,0),IMDIV(IMPRODUCT(G3654,COMPLEX($C$100+$C$101,0)),COMPLEX($C$100,2*PI()*B3654*$C$103*$C$102*(2*$C$100+$C$101))))</f>
        <v>-0.000166897875547565+0.0018112690823649i</v>
      </c>
      <c r="D3654" s="158" t="str">
        <f t="shared" ref="D3654:D3717" si="1929">IMPRODUCT(COMPLEX($C$106,0),IMSUB(C3654,G3654))</f>
        <v>-7.5791538829519-0.684231843272141i</v>
      </c>
      <c r="E3654" t="str">
        <f t="shared" ref="E3654:E3717" si="1930">IMDIV(COMPLEX($C$20*10^3,0),COMPLEX(1,2*PI()*B3654*$C$20*1000*$C$29*10^-12))</f>
        <v>32.0295481502856-924.209415477853i</v>
      </c>
      <c r="F3654" t="str">
        <f t="shared" ref="F3654:F3717" si="1931">IMDIV(COMPLEX($C$22*1000,0),IMSUM(COMPLEX($C$22*1000,0),E3654))</f>
        <v>0.988418391205134+0.0910589008135137i</v>
      </c>
      <c r="G3654" t="str">
        <f t="shared" si="1926"/>
        <v>0.988418391205134+0.0910589008135137i</v>
      </c>
      <c r="H3654" t="str">
        <f t="shared" ref="H3654:H3717" si="1932">IMPRODUCT(COMPLEX($C$108,0),IMPRODUCT(COMPLEX(-1,0),D3654),IMDIV(COMPLEX(0,2*PI()*B3654*$C$109*$C$110),COMPLEX(1,2*PI()*B3654*$C$109*$C$110)))</f>
        <v>11.5867476033299+1.34697334757609i</v>
      </c>
      <c r="I3654" t="str">
        <f t="shared" ref="I3654:I3717" si="1933">COMPLEX(0,2*PI()*B3654*$C$113*$C$112*$C$114)</f>
        <v>6754.42420521806i</v>
      </c>
      <c r="J3654" t="str">
        <f t="shared" si="1927"/>
        <v>-11298.7179744907+1440.30261044197i</v>
      </c>
      <c r="K3654" t="str">
        <f t="shared" ref="K3654:K3717" si="1934">IMDIV(I3654,J3654)</f>
        <v>0.0749865291616139-0.588245580297193i</v>
      </c>
      <c r="L3654" t="str">
        <f t="shared" ref="L3654:L3717" si="1935">IMDIV(COMPLEX($C$117,0),COMPLEX(1,2*PI()*B3654*$C$115*$C$116))</f>
        <v>0.0193688352975258-0.12556091868288i</v>
      </c>
      <c r="M3654" t="str">
        <f t="shared" ref="M3654:M3717" si="1936">IMSUM(K3654,L3654)</f>
        <v>0.0943553644591397-0.713806498980073i</v>
      </c>
      <c r="N3654" t="str">
        <f t="shared" ref="N3654:N3717" si="1937">COMPLEX(0,-2*PI()*B3654*$C$43)</f>
        <v>-21.9878138799126i</v>
      </c>
      <c r="O3654" t="str">
        <f t="shared" ref="O3654:O3717" si="1938">IMEXP(N3654)</f>
        <v>-0.999994439909061-0.00333468903554688i</v>
      </c>
      <c r="P3654" t="str">
        <f t="shared" ref="P3654:P3717" si="1939">IMSUB(COMPLEX(1,0),O3654)</f>
        <v>1.99999443990906+0.00333468903554688i</v>
      </c>
      <c r="Q3654" t="str">
        <f t="shared" ref="Q3654:Q3717" si="1940">IMSUM(COMPLEX(0,2*PI()*B3654*$C$43),O3654,COMPLEX(-1,0))</f>
        <v>-1.99999443990906+21.9844791908771i</v>
      </c>
      <c r="R3654" t="str">
        <f t="shared" ref="R3654:R3717" si="1941">IMDIV(P3654,Q3654)</f>
        <v>-0.00805771995648556-0.0902399837436674i</v>
      </c>
      <c r="S3654" t="str">
        <f t="shared" ref="S3654:S3717" si="1942">IMDIV(COMPLEX(0,2*PI()*B3654*$C$123),COMPLEX($C$124,0))</f>
        <v>2.41292882084089i</v>
      </c>
      <c r="T3654" t="str">
        <f t="shared" ref="T3654:T3717" si="1943">IMPRODUCT(R3654,S3654)</f>
        <v>0.217742657567308-0.0194427047132688i</v>
      </c>
      <c r="U3654" t="e">
        <f t="shared" ref="U3654:U3717" si="1944">IMDIV(COMPLEX(1,2*PI()*B3654*$C$16*10^-3*$C$15*10^-6),COMPLEX(0,2*PI()*B3654*$C$15*10^-6))</f>
        <v>#DIV/0!</v>
      </c>
      <c r="V3654" t="str">
        <f t="shared" ref="V3654:V3717" si="1945">IMSUM(COMPLEX($C$18*10^-3,0),IMDIV(COMPLEX(1,0),COMPLEX(0,2*PI()*B3654*($C$17*1*10^-6))))</f>
        <v>0.0000833333333333333-0.000154219906096798i</v>
      </c>
      <c r="W3654" t="e">
        <f t="shared" ref="W3654:W3717" si="1946">IMDIV(IMPRODUCT(U3654,V3654),IMSUM(U3654,V3654))</f>
        <v>#DIV/0!</v>
      </c>
      <c r="X3654" t="e">
        <f t="shared" ref="X3654:X3717" si="1947">IMDIV(IMPRODUCT(COMPLEX($C$19,0),W3654),IMSUM(COMPLEX($C$19,0),W3654))</f>
        <v>#DIV/0!</v>
      </c>
      <c r="Y3654" t="str">
        <f t="shared" ref="Y3654:Y3717" si="1948">COMPLEX($C$13*10^-3,2*PI()*B3654*$C$12*0.000001)</f>
        <v>0.00096+7.34881353527724i</v>
      </c>
      <c r="Z3654" t="e">
        <f t="shared" ref="Z3654:Z3717" si="1949">IMPRODUCT(COMPLEX($C$6,0),IMDIV(X3654,IMSUM(X3654,Y3654)))</f>
        <v>#DIV/0!</v>
      </c>
      <c r="AA3654" t="e">
        <f t="shared" ref="AA3654:AA3717" si="1950">IMDIV(COMPLEX($C$6,0),IMSUM(X3654,Y3654))</f>
        <v>#DIV/0!</v>
      </c>
      <c r="AB3654" t="str">
        <f t="shared" ref="AB3654:AB3717" si="1951">IMPRODUCT(COMPLEX($C$119,0),T3654)</f>
        <v>0.124251603486808-0.0110946897761519i</v>
      </c>
      <c r="AC3654" t="str">
        <f t="shared" ref="AC3654:AC3717" si="1952">IMSUM(COMPLEX(1,0),IMPRODUCT(AB3654,M3654))</f>
        <v>1.00380434366525-0.0897384455749685i</v>
      </c>
      <c r="AD3654" t="str">
        <f t="shared" ref="AD3654:AD3717" si="1953">IMDIV(AB3654,AC3654)</f>
        <v>0.123779533101076+0.0000130434963911814i</v>
      </c>
      <c r="AE3654" t="e">
        <f t="shared" ref="AE3654:AE3717" si="1954">IMPRODUCT(AD3654,AA3654,X3654)</f>
        <v>#DIV/0!</v>
      </c>
      <c r="AF3654" t="str">
        <f t="shared" ref="AF3654:AF3717" si="1955">IMSUB(D3654,H3654)</f>
        <v>-19.1659014862818-2.03120519084823i</v>
      </c>
      <c r="AG3654" t="e">
        <f t="shared" ref="AG3654:AG3717" si="1956">IMSUM(COMPLEX(1,0),IMPRODUCT(AD3654,AA3654,COMPLEX($C$127,0)))</f>
        <v>#DIV/0!</v>
      </c>
      <c r="AH3654" t="e">
        <f t="shared" ref="AH3654:AH3717" si="1957">IMDIV(IMPRODUCT(AE3654,AF3654),AG3654)</f>
        <v>#DIV/0!</v>
      </c>
      <c r="AI3654" t="e">
        <f t="shared" ref="AI3654:AI3717" si="1958">20*LOG10(IMABS(AH3654))</f>
        <v>#DIV/0!</v>
      </c>
      <c r="AJ3654" t="e">
        <f t="shared" ref="AJ3654:AJ3717" si="1959">IMARGUMENT(AH3654)*180/PI()</f>
        <v>#DIV/0!</v>
      </c>
      <c r="AK3654"/>
      <c r="AL3654"/>
      <c r="AM3654"/>
      <c r="AN3654"/>
    </row>
    <row r="3655" spans="1:40" x14ac:dyDescent="0.3">
      <c r="A3655"/>
      <c r="B3655">
        <f t="shared" si="1925"/>
        <v>1721000</v>
      </c>
      <c r="C3655" s="186" t="str">
        <f t="shared" si="1928"/>
        <v>-0.000166707060389108+0.00181024088481415i</v>
      </c>
      <c r="D3655" s="158" t="str">
        <f t="shared" si="1929"/>
        <v>-7.5792539366571-0.683846983467791i</v>
      </c>
      <c r="E3655" t="str">
        <f t="shared" si="1930"/>
        <v>31.9923815315046-923.6736839464i</v>
      </c>
      <c r="F3655" t="str">
        <f t="shared" si="1931"/>
        <v>0.98843163250358+0.0910076735110477i</v>
      </c>
      <c r="G3655" t="str">
        <f t="shared" si="1926"/>
        <v>0.98843163250358+0.0910076735110477i</v>
      </c>
      <c r="H3655" t="str">
        <f t="shared" si="1932"/>
        <v>11.5869406133783+1.34621513802i</v>
      </c>
      <c r="I3655" t="str">
        <f t="shared" si="1933"/>
        <v>6758.35119603504i</v>
      </c>
      <c r="J3655" t="str">
        <f t="shared" si="1927"/>
        <v>-11311.8610009747+1441.1399956806i</v>
      </c>
      <c r="K3655" t="str">
        <f t="shared" si="1934"/>
        <v>0.0749007877674162-0.587914638846994i</v>
      </c>
      <c r="L3655" t="str">
        <f t="shared" si="1935"/>
        <v>0.0193468554399217-0.125491349175371i</v>
      </c>
      <c r="M3655" t="str">
        <f t="shared" si="1936"/>
        <v>0.0942476432073379-0.713405988022365i</v>
      </c>
      <c r="N3655" t="str">
        <f t="shared" si="1937"/>
        <v>-22.0005974926335i</v>
      </c>
      <c r="O3655" t="str">
        <f t="shared" si="1938"/>
        <v>-0.999955359311128+0.009448776902466i</v>
      </c>
      <c r="P3655" t="str">
        <f t="shared" si="1939"/>
        <v>1.99995535931113-0.009448776902466i</v>
      </c>
      <c r="Q3655" t="str">
        <f t="shared" si="1940"/>
        <v>-1.99995535931113+22.010046269536i</v>
      </c>
      <c r="R3655" t="str">
        <f t="shared" si="1941"/>
        <v>-0.00861471744018589-0.0900827869563346i</v>
      </c>
      <c r="S3655" t="str">
        <f t="shared" si="1942"/>
        <v>2.4143316864344i</v>
      </c>
      <c r="T3655" t="str">
        <f t="shared" si="1943"/>
        <v>0.217489726950998-0.0207987852855198i</v>
      </c>
      <c r="U3655" t="e">
        <f t="shared" si="1944"/>
        <v>#DIV/0!</v>
      </c>
      <c r="V3655" t="str">
        <f t="shared" si="1945"/>
        <v>0.0000833333333333333-0.000154130295459903i</v>
      </c>
      <c r="W3655" t="e">
        <f t="shared" si="1946"/>
        <v>#DIV/0!</v>
      </c>
      <c r="X3655" t="e">
        <f t="shared" si="1947"/>
        <v>#DIV/0!</v>
      </c>
      <c r="Y3655" t="str">
        <f t="shared" si="1948"/>
        <v>0.00096+7.35308610128613i</v>
      </c>
      <c r="Z3655" t="e">
        <f t="shared" si="1949"/>
        <v>#DIV/0!</v>
      </c>
      <c r="AA3655" t="e">
        <f t="shared" si="1950"/>
        <v>#DIV/0!</v>
      </c>
      <c r="AB3655" t="str">
        <f t="shared" si="1951"/>
        <v>0.124107272398915-0.0118685169510472i</v>
      </c>
      <c r="AC3655" t="str">
        <f t="shared" si="1952"/>
        <v>1.00322974686667-0.0896574510375113i</v>
      </c>
      <c r="AD3655" t="str">
        <f t="shared" si="1953"/>
        <v>0.123776412782541-0.000768557037713309i</v>
      </c>
      <c r="AE3655" t="e">
        <f t="shared" si="1954"/>
        <v>#DIV/0!</v>
      </c>
      <c r="AF3655" t="str">
        <f t="shared" si="1955"/>
        <v>-19.1661945500354-2.03006212148779i</v>
      </c>
      <c r="AG3655" t="e">
        <f t="shared" si="1956"/>
        <v>#DIV/0!</v>
      </c>
      <c r="AH3655" t="e">
        <f t="shared" si="1957"/>
        <v>#DIV/0!</v>
      </c>
      <c r="AI3655" t="e">
        <f t="shared" si="1958"/>
        <v>#DIV/0!</v>
      </c>
      <c r="AJ3655" t="e">
        <f t="shared" si="1959"/>
        <v>#DIV/0!</v>
      </c>
      <c r="AK3655"/>
      <c r="AL3655"/>
      <c r="AM3655"/>
      <c r="AN3655"/>
    </row>
    <row r="3656" spans="1:40" x14ac:dyDescent="0.3">
      <c r="A3656"/>
      <c r="B3656">
        <f t="shared" si="1925"/>
        <v>1722000</v>
      </c>
      <c r="C3656" s="186" t="str">
        <f t="shared" si="1928"/>
        <v>-0.000166516570525134+0.00180921384013015i</v>
      </c>
      <c r="D3656" s="158" t="str">
        <f t="shared" si="1929"/>
        <v>-7.57935381979471-0.683462548986091i</v>
      </c>
      <c r="E3656" t="str">
        <f t="shared" si="1930"/>
        <v>31.9552795408013-923.138572397917i</v>
      </c>
      <c r="F3656" t="str">
        <f t="shared" si="1931"/>
        <v>0.988444851228785+0.090956502838316i</v>
      </c>
      <c r="G3656" t="str">
        <f t="shared" si="1926"/>
        <v>0.988444851228785+0.090956502838316i</v>
      </c>
      <c r="H3656" t="str">
        <f t="shared" si="1932"/>
        <v>11.5871332943647+1.34545776740501i</v>
      </c>
      <c r="I3656" t="str">
        <f t="shared" si="1933"/>
        <v>6762.27818685203i</v>
      </c>
      <c r="J3656" t="str">
        <f t="shared" si="1927"/>
        <v>-11325.0116665325+1441.97738091923i</v>
      </c>
      <c r="K3656" t="str">
        <f t="shared" si="1934"/>
        <v>0.0748151925622976-0.587584063254703i</v>
      </c>
      <c r="L3656" t="str">
        <f t="shared" si="1935"/>
        <v>0.0193249126796358-0.125421854752754i</v>
      </c>
      <c r="M3656" t="str">
        <f t="shared" si="1936"/>
        <v>0.0941401052419334-0.713005918007457i</v>
      </c>
      <c r="N3656" t="str">
        <f t="shared" si="1937"/>
        <v>-22.0133811053543i</v>
      </c>
      <c r="O3656" t="str">
        <f t="shared" si="1938"/>
        <v>-0.999752867479632+0.0222306987351602i</v>
      </c>
      <c r="P3656" t="str">
        <f t="shared" si="1939"/>
        <v>1.99975286747963-0.0222306987351602i</v>
      </c>
      <c r="Q3656" t="str">
        <f t="shared" si="1940"/>
        <v>-1.99975286747963+22.0356118040895i</v>
      </c>
      <c r="R3656" t="str">
        <f t="shared" si="1941"/>
        <v>-0.00916907543356905-0.0899188549973226i</v>
      </c>
      <c r="S3656" t="str">
        <f t="shared" si="1942"/>
        <v>2.41573455202792i</v>
      </c>
      <c r="T3656" t="str">
        <f t="shared" si="1943"/>
        <v>0.217220084895821-0.0221500523350231i</v>
      </c>
      <c r="U3656" t="e">
        <f t="shared" si="1944"/>
        <v>#DIV/0!</v>
      </c>
      <c r="V3656" t="str">
        <f t="shared" si="1945"/>
        <v>0.0000833333333333333-0.000154040788900402i</v>
      </c>
      <c r="W3656" t="e">
        <f t="shared" si="1946"/>
        <v>#DIV/0!</v>
      </c>
      <c r="X3656" t="e">
        <f t="shared" si="1947"/>
        <v>#DIV/0!</v>
      </c>
      <c r="Y3656" t="str">
        <f t="shared" si="1948"/>
        <v>0.00096+7.35735866729501i</v>
      </c>
      <c r="Z3656" t="e">
        <f t="shared" si="1949"/>
        <v>#DIV/0!</v>
      </c>
      <c r="AA3656" t="e">
        <f t="shared" si="1950"/>
        <v>#DIV/0!</v>
      </c>
      <c r="AB3656" t="str">
        <f t="shared" si="1951"/>
        <v>0.123953405177409-0.0126395973609011i</v>
      </c>
      <c r="AC3656" t="str">
        <f t="shared" si="1952"/>
        <v>1.00265687888894-0.0895694044744397i</v>
      </c>
      <c r="AD3656" t="str">
        <f t="shared" si="1953"/>
        <v>0.123763419008378-0.00155006329415737i</v>
      </c>
      <c r="AE3656" t="e">
        <f t="shared" si="1954"/>
        <v>#DIV/0!</v>
      </c>
      <c r="AF3656" t="str">
        <f t="shared" si="1955"/>
        <v>-19.1664871141594-2.0289203163911i</v>
      </c>
      <c r="AG3656" t="e">
        <f t="shared" si="1956"/>
        <v>#DIV/0!</v>
      </c>
      <c r="AH3656" t="e">
        <f t="shared" si="1957"/>
        <v>#DIV/0!</v>
      </c>
      <c r="AI3656" t="e">
        <f t="shared" si="1958"/>
        <v>#DIV/0!</v>
      </c>
      <c r="AJ3656" t="e">
        <f t="shared" si="1959"/>
        <v>#DIV/0!</v>
      </c>
      <c r="AK3656"/>
      <c r="AL3656"/>
      <c r="AM3656"/>
      <c r="AN3656"/>
    </row>
    <row r="3657" spans="1:40" x14ac:dyDescent="0.3">
      <c r="A3657"/>
      <c r="B3657">
        <f t="shared" si="1925"/>
        <v>1723000</v>
      </c>
      <c r="C3657" s="186" t="str">
        <f t="shared" si="1928"/>
        <v>-0.0001663264052207+0.00180818794639887i</v>
      </c>
      <c r="D3657" s="158" t="str">
        <f t="shared" si="1929"/>
        <v>-7.57945353275011-0.683078539135427i</v>
      </c>
      <c r="E3657" t="str">
        <f t="shared" si="1930"/>
        <v>31.9182420284826-922.604079758103i</v>
      </c>
      <c r="F3657" t="str">
        <f t="shared" si="1931"/>
        <v>0.988458047431749+0.0909053887031937i</v>
      </c>
      <c r="G3657" t="str">
        <f t="shared" si="1926"/>
        <v>0.988458047431749+0.0909053887031937i</v>
      </c>
      <c r="H3657" t="str">
        <f t="shared" si="1932"/>
        <v>11.5873256470326+1.34470123436451i</v>
      </c>
      <c r="I3657" t="str">
        <f t="shared" si="1933"/>
        <v>6766.20517766902i</v>
      </c>
      <c r="J3657" t="str">
        <f t="shared" si="1927"/>
        <v>-11338.1699711641+1442.81476615785i</v>
      </c>
      <c r="K3657" t="str">
        <f t="shared" si="1934"/>
        <v>0.0747297432159106-0.587253852925112i</v>
      </c>
      <c r="L3657" t="str">
        <f t="shared" si="1935"/>
        <v>0.019303006933907-0.12535243529704i</v>
      </c>
      <c r="M3657" t="str">
        <f t="shared" si="1936"/>
        <v>0.0940327501498176-0.712606288222152i</v>
      </c>
      <c r="N3657" t="str">
        <f t="shared" si="1937"/>
        <v>-22.0261647180752i</v>
      </c>
      <c r="O3657" t="str">
        <f t="shared" si="1938"/>
        <v>-0.999386997505486+0.0350089876598785i</v>
      </c>
      <c r="P3657" t="str">
        <f t="shared" si="1939"/>
        <v>1.99938699750549-0.0350089876598785i</v>
      </c>
      <c r="Q3657" t="str">
        <f t="shared" si="1940"/>
        <v>-1.99938699750549+22.0611737057351i</v>
      </c>
      <c r="R3657" t="str">
        <f t="shared" si="1941"/>
        <v>-0.00972071818608252-0.0897482403414967i</v>
      </c>
      <c r="S3657" t="str">
        <f t="shared" si="1942"/>
        <v>2.41713741762142i</v>
      </c>
      <c r="T3657" t="str">
        <f t="shared" si="1943"/>
        <v>0.216933829895112-0.0234963116537331i</v>
      </c>
      <c r="U3657" t="e">
        <f t="shared" si="1944"/>
        <v>#DIV/0!</v>
      </c>
      <c r="V3657" t="str">
        <f t="shared" si="1945"/>
        <v>0.0000833333333333333-0.000153951386237082i</v>
      </c>
      <c r="W3657" t="e">
        <f t="shared" si="1946"/>
        <v>#DIV/0!</v>
      </c>
      <c r="X3657" t="e">
        <f t="shared" si="1947"/>
        <v>#DIV/0!</v>
      </c>
      <c r="Y3657" t="str">
        <f t="shared" si="1948"/>
        <v>0.00096+7.36163123330389i</v>
      </c>
      <c r="Z3657" t="e">
        <f t="shared" si="1949"/>
        <v>#DIV/0!</v>
      </c>
      <c r="AA3657" t="e">
        <f t="shared" si="1950"/>
        <v>#DIV/0!</v>
      </c>
      <c r="AB3657" t="str">
        <f t="shared" si="1951"/>
        <v>0.123790058026044-0.0134078201837858i</v>
      </c>
      <c r="AC3657" t="str">
        <f t="shared" si="1952"/>
        <v>1.00208582262308-0.0894743479741396i</v>
      </c>
      <c r="AD3657" t="str">
        <f t="shared" si="1953"/>
        <v>0.123740553386286-0.00233135206470967i</v>
      </c>
      <c r="AE3657" t="e">
        <f t="shared" si="1954"/>
        <v>#DIV/0!</v>
      </c>
      <c r="AF3657" t="str">
        <f t="shared" si="1955"/>
        <v>-19.1667791797827-2.02777977349994i</v>
      </c>
      <c r="AG3657" t="e">
        <f t="shared" si="1956"/>
        <v>#DIV/0!</v>
      </c>
      <c r="AH3657" t="e">
        <f t="shared" si="1957"/>
        <v>#DIV/0!</v>
      </c>
      <c r="AI3657" t="e">
        <f t="shared" si="1958"/>
        <v>#DIV/0!</v>
      </c>
      <c r="AJ3657" t="e">
        <f t="shared" si="1959"/>
        <v>#DIV/0!</v>
      </c>
      <c r="AK3657"/>
      <c r="AL3657"/>
      <c r="AM3657"/>
      <c r="AN3657"/>
    </row>
    <row r="3658" spans="1:40" x14ac:dyDescent="0.3">
      <c r="A3658"/>
      <c r="B3658">
        <f t="shared" si="1925"/>
        <v>1724000</v>
      </c>
      <c r="C3658" s="186" t="str">
        <f t="shared" si="1928"/>
        <v>-0.000166136563742919+0.00180716320171051i</v>
      </c>
      <c r="D3658" s="158" t="str">
        <f t="shared" si="1929"/>
        <v>-7.57955307590759-0.682694953225643i</v>
      </c>
      <c r="E3658" t="str">
        <f t="shared" si="1930"/>
        <v>31.8812688452873-922.070204955125i</v>
      </c>
      <c r="F3658" t="str">
        <f t="shared" si="1931"/>
        <v>0.988471221163334+0.0908543310137509i</v>
      </c>
      <c r="G3658" t="str">
        <f t="shared" si="1926"/>
        <v>0.988471221163334+0.0908543310137509i</v>
      </c>
      <c r="H3658" t="str">
        <f t="shared" si="1932"/>
        <v>11.5875176721236+1.34394553753479i</v>
      </c>
      <c r="I3658" t="str">
        <f t="shared" si="1933"/>
        <v>6770.132168486i</v>
      </c>
      <c r="J3658" t="str">
        <f t="shared" si="1927"/>
        <v>-11351.3359148695+1443.65215139649i</v>
      </c>
      <c r="K3658" t="str">
        <f t="shared" si="1934"/>
        <v>0.074644439398837-0.586924007264274i</v>
      </c>
      <c r="L3658" t="str">
        <f t="shared" si="1935"/>
        <v>0.0192811381202027-0.125283090690478i</v>
      </c>
      <c r="M3658" t="str">
        <f t="shared" si="1936"/>
        <v>0.0939255775190397-0.712207097954752i</v>
      </c>
      <c r="N3658" t="str">
        <f t="shared" si="1937"/>
        <v>-22.0389483307961i</v>
      </c>
      <c r="O3658" t="str">
        <f t="shared" si="1938"/>
        <v>-0.998857809178625+0.0477815554673393i</v>
      </c>
      <c r="P3658" t="str">
        <f t="shared" si="1939"/>
        <v>1.99885780917863-0.0477815554673393i</v>
      </c>
      <c r="Q3658" t="str">
        <f t="shared" si="1940"/>
        <v>-1.99885780917863+22.0867298862634i</v>
      </c>
      <c r="R3658" t="str">
        <f t="shared" si="1941"/>
        <v>-0.0102695709917702-0.0895709961226635i</v>
      </c>
      <c r="S3658" t="str">
        <f t="shared" si="1942"/>
        <v>2.41854028321493i</v>
      </c>
      <c r="T3658" t="str">
        <f t="shared" si="1943"/>
        <v>0.21663106233035-0.0248373711349317i</v>
      </c>
      <c r="U3658" t="e">
        <f t="shared" si="1944"/>
        <v>#DIV/0!</v>
      </c>
      <c r="V3658" t="str">
        <f t="shared" si="1945"/>
        <v>0.0000833333333333333-0.000153862087289149i</v>
      </c>
      <c r="W3658" t="e">
        <f t="shared" si="1946"/>
        <v>#DIV/0!</v>
      </c>
      <c r="X3658" t="e">
        <f t="shared" si="1947"/>
        <v>#DIV/0!</v>
      </c>
      <c r="Y3658" t="str">
        <f t="shared" si="1948"/>
        <v>0.00096+7.36590379931277i</v>
      </c>
      <c r="Z3658" t="e">
        <f t="shared" si="1949"/>
        <v>#DIV/0!</v>
      </c>
      <c r="AA3658" t="e">
        <f t="shared" si="1950"/>
        <v>#DIV/0!</v>
      </c>
      <c r="AB3658" t="str">
        <f t="shared" si="1951"/>
        <v>0.123617288226016-0.0141730757968647i</v>
      </c>
      <c r="AC3658" t="str">
        <f t="shared" si="1952"/>
        <v>1.00151666000559-0.0893723244339286i</v>
      </c>
      <c r="AD3658" t="str">
        <f t="shared" si="1953"/>
        <v>0.123707819024057-0.00311230015885666i</v>
      </c>
      <c r="AE3658" t="e">
        <f t="shared" si="1954"/>
        <v>#DIV/0!</v>
      </c>
      <c r="AF3658" t="str">
        <f t="shared" si="1955"/>
        <v>-19.1670707480312-2.02664049076043i</v>
      </c>
      <c r="AG3658" t="e">
        <f t="shared" si="1956"/>
        <v>#DIV/0!</v>
      </c>
      <c r="AH3658" t="e">
        <f t="shared" si="1957"/>
        <v>#DIV/0!</v>
      </c>
      <c r="AI3658" t="e">
        <f t="shared" si="1958"/>
        <v>#DIV/0!</v>
      </c>
      <c r="AJ3658" t="e">
        <f t="shared" si="1959"/>
        <v>#DIV/0!</v>
      </c>
      <c r="AK3658"/>
      <c r="AL3658"/>
      <c r="AM3658"/>
      <c r="AN3658"/>
    </row>
    <row r="3659" spans="1:40" x14ac:dyDescent="0.3">
      <c r="A3659"/>
      <c r="B3659">
        <f t="shared" si="1925"/>
        <v>1725000</v>
      </c>
      <c r="C3659" s="186" t="str">
        <f t="shared" si="1928"/>
        <v>-0.000165947045360966+0.00180613960415942i</v>
      </c>
      <c r="D3659" s="158" t="str">
        <f t="shared" si="1929"/>
        <v>-7.57965244965036-0.682311790568048i</v>
      </c>
      <c r="E3659" t="str">
        <f t="shared" si="1930"/>
        <v>31.8443598423867-921.536946919631i</v>
      </c>
      <c r="F3659" t="str">
        <f t="shared" si="1931"/>
        <v>0.988484372474251+0.0908033296782526i</v>
      </c>
      <c r="G3659" t="str">
        <f t="shared" si="1926"/>
        <v>0.988484372474251+0.0908033296782526i</v>
      </c>
      <c r="H3659" t="str">
        <f t="shared" si="1932"/>
        <v>11.587709370377+1.34319067555503i</v>
      </c>
      <c r="I3659" t="str">
        <f t="shared" si="1933"/>
        <v>6774.05915930299i</v>
      </c>
      <c r="J3659" t="str">
        <f t="shared" si="1927"/>
        <v>-11364.5094976487+1444.48953663512i</v>
      </c>
      <c r="K3659" t="str">
        <f t="shared" si="1934"/>
        <v>0.0745592807825805-0.586594525679509i</v>
      </c>
      <c r="L3659" t="str">
        <f t="shared" si="1935"/>
        <v>0.0192593061562187-0.125213820815555i</v>
      </c>
      <c r="M3659" t="str">
        <f t="shared" si="1936"/>
        <v>0.0938185869387992-0.711808346495064i</v>
      </c>
      <c r="N3659" t="str">
        <f t="shared" si="1937"/>
        <v>-22.051731943517i</v>
      </c>
      <c r="O3659" t="str">
        <f t="shared" si="1938"/>
        <v>-0.998165388978225+0.0605463148833111i</v>
      </c>
      <c r="P3659" t="str">
        <f t="shared" si="1939"/>
        <v>1.99816538897822-0.0605463148833111i</v>
      </c>
      <c r="Q3659" t="str">
        <f t="shared" si="1940"/>
        <v>-1.99816538897822+22.1122782584003i</v>
      </c>
      <c r="R3659" t="str">
        <f t="shared" si="1941"/>
        <v>-0.0108155601886152-0.0893871761131642i</v>
      </c>
      <c r="S3659" t="str">
        <f t="shared" si="1942"/>
        <v>2.41994314880844i</v>
      </c>
      <c r="T3659" t="str">
        <f t="shared" si="1943"/>
        <v>0.216311884426385-0.0261730407789647i</v>
      </c>
      <c r="U3659" t="e">
        <f t="shared" si="1944"/>
        <v>#DIV/0!</v>
      </c>
      <c r="V3659" t="str">
        <f t="shared" si="1945"/>
        <v>0.0000833333333333333-0.000153772891876227i</v>
      </c>
      <c r="W3659" t="e">
        <f t="shared" si="1946"/>
        <v>#DIV/0!</v>
      </c>
      <c r="X3659" t="e">
        <f t="shared" si="1947"/>
        <v>#DIV/0!</v>
      </c>
      <c r="Y3659" t="str">
        <f t="shared" si="1948"/>
        <v>0.00096+7.37017636532165i</v>
      </c>
      <c r="Z3659" t="e">
        <f t="shared" si="1949"/>
        <v>#DIV/0!</v>
      </c>
      <c r="AA3659" t="e">
        <f t="shared" si="1950"/>
        <v>#DIV/0!</v>
      </c>
      <c r="AB3659" t="str">
        <f t="shared" si="1951"/>
        <v>0.123435154110412-0.014935255779666i</v>
      </c>
      <c r="AC3659" t="str">
        <f t="shared" si="1952"/>
        <v>1.00094947201621-0.0892633775395136i</v>
      </c>
      <c r="AD3659" t="str">
        <f t="shared" si="1953"/>
        <v>0.123665220529606-0.00389278442115156i</v>
      </c>
      <c r="AE3659" t="e">
        <f t="shared" si="1954"/>
        <v>#DIV/0!</v>
      </c>
      <c r="AF3659" t="str">
        <f t="shared" si="1955"/>
        <v>-19.1673618200274-2.02550246612308i</v>
      </c>
      <c r="AG3659" t="e">
        <f t="shared" si="1956"/>
        <v>#DIV/0!</v>
      </c>
      <c r="AH3659" t="e">
        <f t="shared" si="1957"/>
        <v>#DIV/0!</v>
      </c>
      <c r="AI3659" t="e">
        <f t="shared" si="1958"/>
        <v>#DIV/0!</v>
      </c>
      <c r="AJ3659" t="e">
        <f t="shared" si="1959"/>
        <v>#DIV/0!</v>
      </c>
      <c r="AK3659"/>
      <c r="AL3659"/>
      <c r="AM3659"/>
      <c r="AN3659"/>
    </row>
    <row r="3660" spans="1:40" x14ac:dyDescent="0.3">
      <c r="A3660"/>
      <c r="B3660">
        <f t="shared" si="1925"/>
        <v>1726000</v>
      </c>
      <c r="C3660" s="186" t="str">
        <f t="shared" si="1928"/>
        <v>-0.000165757849346063+0.00180511715184409i</v>
      </c>
      <c r="D3660" s="158" t="str">
        <f t="shared" si="1929"/>
        <v>-7.57975165436054-0.681929050475413i</v>
      </c>
      <c r="E3660" t="str">
        <f t="shared" si="1930"/>
        <v>31.8075148713819-921.00430458473i</v>
      </c>
      <c r="F3660" t="str">
        <f t="shared" si="1931"/>
        <v>0.988497501415072+0.0907523846051588i</v>
      </c>
      <c r="G3660" t="str">
        <f t="shared" si="1926"/>
        <v>0.988497501415072+0.0907523846051588i</v>
      </c>
      <c r="H3660" t="str">
        <f t="shared" si="1932"/>
        <v>11.58790074253+1.3424366470673i</v>
      </c>
      <c r="I3660" t="str">
        <f t="shared" si="1933"/>
        <v>6777.98615011998i</v>
      </c>
      <c r="J3660" t="str">
        <f t="shared" si="1927"/>
        <v>-11377.6907195017+1445.32692187375i</v>
      </c>
      <c r="K3660" t="str">
        <f t="shared" si="1934"/>
        <v>0.0744742670395672-0.586265407579387i</v>
      </c>
      <c r="L3660" t="str">
        <f t="shared" si="1935"/>
        <v>0.0192375109598777-0.125144625554995i</v>
      </c>
      <c r="M3660" t="str">
        <f t="shared" si="1936"/>
        <v>0.0937117779994449-0.711410033134382i</v>
      </c>
      <c r="N3660" t="str">
        <f t="shared" si="1937"/>
        <v>-22.0645155562379i</v>
      </c>
      <c r="O3660" t="str">
        <f t="shared" si="1938"/>
        <v>-0.997309850058578+0.073301179909584i</v>
      </c>
      <c r="P3660" t="str">
        <f t="shared" si="1939"/>
        <v>1.99730985005858-0.073301179909584i</v>
      </c>
      <c r="Q3660" t="str">
        <f t="shared" si="1940"/>
        <v>-1.99730985005858+22.1378167361475i</v>
      </c>
      <c r="R3660" t="str">
        <f t="shared" si="1941"/>
        <v>-0.0113586131574958-0.0891968347037523i</v>
      </c>
      <c r="S3660" t="str">
        <f t="shared" si="1942"/>
        <v>2.42134601440196i</v>
      </c>
      <c r="T3660" t="str">
        <f t="shared" si="1943"/>
        <v>0.215976400207201-0.0275031326980361i</v>
      </c>
      <c r="U3660" t="e">
        <f t="shared" si="1944"/>
        <v>#DIV/0!</v>
      </c>
      <c r="V3660" t="str">
        <f t="shared" si="1945"/>
        <v>0.0000833333333333333-0.000153683799818362i</v>
      </c>
      <c r="W3660" t="e">
        <f t="shared" si="1946"/>
        <v>#DIV/0!</v>
      </c>
      <c r="X3660" t="e">
        <f t="shared" si="1947"/>
        <v>#DIV/0!</v>
      </c>
      <c r="Y3660" t="str">
        <f t="shared" si="1948"/>
        <v>0.00096+7.37444893133054i</v>
      </c>
      <c r="Z3660" t="e">
        <f t="shared" si="1949"/>
        <v>#DIV/0!</v>
      </c>
      <c r="AA3660" t="e">
        <f t="shared" si="1950"/>
        <v>#DIV/0!</v>
      </c>
      <c r="AB3660" t="str">
        <f t="shared" si="1951"/>
        <v>0.12324371503897-0.0156942529168181i</v>
      </c>
      <c r="AC3660" t="str">
        <f t="shared" si="1952"/>
        <v>1.00038433867599-0.089147551744686i</v>
      </c>
      <c r="AD3660" t="str">
        <f t="shared" si="1953"/>
        <v>0.123612764010879-0.00467268174853806i</v>
      </c>
      <c r="AE3660" t="e">
        <f t="shared" si="1954"/>
        <v>#DIV/0!</v>
      </c>
      <c r="AF3660" t="str">
        <f t="shared" si="1955"/>
        <v>-19.1676523968905-2.02436569754271i</v>
      </c>
      <c r="AG3660" t="e">
        <f t="shared" si="1956"/>
        <v>#DIV/0!</v>
      </c>
      <c r="AH3660" t="e">
        <f t="shared" si="1957"/>
        <v>#DIV/0!</v>
      </c>
      <c r="AI3660" t="e">
        <f t="shared" si="1958"/>
        <v>#DIV/0!</v>
      </c>
      <c r="AJ3660" t="e">
        <f t="shared" si="1959"/>
        <v>#DIV/0!</v>
      </c>
      <c r="AK3660"/>
      <c r="AL3660"/>
      <c r="AM3660"/>
      <c r="AN3660"/>
    </row>
    <row r="3661" spans="1:40" x14ac:dyDescent="0.3">
      <c r="A3661"/>
      <c r="B3661">
        <f t="shared" si="1925"/>
        <v>1727000</v>
      </c>
      <c r="C3661" s="186" t="str">
        <f t="shared" si="1928"/>
        <v>-0.000165568974971471+0.00180409584286717i</v>
      </c>
      <c r="D3661" s="158" t="str">
        <f t="shared" si="1929"/>
        <v>-7.57985069041922-0.681546732261964i</v>
      </c>
      <c r="E3661" t="str">
        <f t="shared" si="1930"/>
        <v>31.7707337843017-920.472276885981i</v>
      </c>
      <c r="F3661" t="str">
        <f t="shared" si="1931"/>
        <v>0.988510608036231+0.0907014957031233i</v>
      </c>
      <c r="G3661" t="str">
        <f t="shared" si="1926"/>
        <v>0.988510608036231+0.0907014957031233i</v>
      </c>
      <c r="H3661" t="str">
        <f t="shared" si="1932"/>
        <v>11.588091789318+1.34168345071658i</v>
      </c>
      <c r="I3661" t="str">
        <f t="shared" si="1933"/>
        <v>6781.91314093697i</v>
      </c>
      <c r="J3661" t="str">
        <f t="shared" si="1927"/>
        <v>-11390.8795804286+1446.16430711237i</v>
      </c>
      <c r="K3661" t="str">
        <f t="shared" si="1934"/>
        <v>0.0743893978431398-0.585936652373732i</v>
      </c>
      <c r="L3661" t="str">
        <f t="shared" si="1935"/>
        <v>0.0192157524493289-0.12507550479176i</v>
      </c>
      <c r="M3661" t="str">
        <f t="shared" si="1936"/>
        <v>0.0936051502924687-0.711012157165492i</v>
      </c>
      <c r="N3661" t="str">
        <f t="shared" si="1937"/>
        <v>-22.0772991689587i</v>
      </c>
      <c r="O3661" t="str">
        <f t="shared" si="1938"/>
        <v>-0.996291332230603+0.0860440661647863i</v>
      </c>
      <c r="P3661" t="str">
        <f t="shared" si="1939"/>
        <v>1.9962913322306-0.0860440661647863i</v>
      </c>
      <c r="Q3661" t="str">
        <f t="shared" si="1940"/>
        <v>-1.9962913322306+22.1633432351235i</v>
      </c>
      <c r="R3661" t="str">
        <f t="shared" si="1941"/>
        <v>-0.0118986583207885-0.089000026883744i</v>
      </c>
      <c r="S3661" t="str">
        <f t="shared" si="1942"/>
        <v>2.42274887999547i</v>
      </c>
      <c r="T3661" t="str">
        <f t="shared" si="1943"/>
        <v>0.215624715452158-0.0288274611201391i</v>
      </c>
      <c r="U3661" t="e">
        <f t="shared" si="1944"/>
        <v>#DIV/0!</v>
      </c>
      <c r="V3661" t="str">
        <f t="shared" si="1945"/>
        <v>0.0000833333333333333-0.000153594810936012i</v>
      </c>
      <c r="W3661" t="e">
        <f t="shared" si="1946"/>
        <v>#DIV/0!</v>
      </c>
      <c r="X3661" t="e">
        <f t="shared" si="1947"/>
        <v>#DIV/0!</v>
      </c>
      <c r="Y3661" t="str">
        <f t="shared" si="1948"/>
        <v>0.00096+7.37872149733942i</v>
      </c>
      <c r="Z3661" t="e">
        <f t="shared" si="1949"/>
        <v>#DIV/0!</v>
      </c>
      <c r="AA3661" t="e">
        <f t="shared" si="1950"/>
        <v>#DIV/0!</v>
      </c>
      <c r="AB3661" t="str">
        <f t="shared" si="1951"/>
        <v>0.123043031373104-0.016449961200293i</v>
      </c>
      <c r="AC3661" t="str">
        <f t="shared" si="1952"/>
        <v>0.999821339045811-0.0890248922512307i</v>
      </c>
      <c r="AD3661" t="str">
        <f t="shared" si="1953"/>
        <v>0.123550457075536-0.00545186910769004i</v>
      </c>
      <c r="AE3661" t="e">
        <f t="shared" si="1954"/>
        <v>#DIV/0!</v>
      </c>
      <c r="AF3661" t="str">
        <f t="shared" si="1955"/>
        <v>-19.1679424797372-2.02323018297854i</v>
      </c>
      <c r="AG3661" t="e">
        <f t="shared" si="1956"/>
        <v>#DIV/0!</v>
      </c>
      <c r="AH3661" t="e">
        <f t="shared" si="1957"/>
        <v>#DIV/0!</v>
      </c>
      <c r="AI3661" t="e">
        <f t="shared" si="1958"/>
        <v>#DIV/0!</v>
      </c>
      <c r="AJ3661" t="e">
        <f t="shared" si="1959"/>
        <v>#DIV/0!</v>
      </c>
      <c r="AK3661"/>
      <c r="AL3661"/>
      <c r="AM3661"/>
      <c r="AN3661"/>
    </row>
    <row r="3662" spans="1:40" x14ac:dyDescent="0.3">
      <c r="A3662"/>
      <c r="B3662">
        <f t="shared" si="1925"/>
        <v>1728000</v>
      </c>
      <c r="C3662" s="186" t="str">
        <f t="shared" si="1928"/>
        <v>-0.000165380421512489+0.00180307567533539i</v>
      </c>
      <c r="D3662" s="158" t="str">
        <f t="shared" si="1929"/>
        <v>-7.57994955820635-0.681164835243376i</v>
      </c>
      <c r="E3662" t="str">
        <f t="shared" si="1930"/>
        <v>31.7340164336029-919.9408627614i</v>
      </c>
      <c r="F3662" t="str">
        <f t="shared" si="1931"/>
        <v>0.988523692388012+0.0906506628809931i</v>
      </c>
      <c r="G3662" t="str">
        <f t="shared" si="1926"/>
        <v>0.988523692388012+0.0906506628809931i</v>
      </c>
      <c r="H3662" t="str">
        <f t="shared" si="1932"/>
        <v>11.588282511474+1.3409310851507i</v>
      </c>
      <c r="I3662" t="str">
        <f t="shared" si="1933"/>
        <v>6785.84013175395i</v>
      </c>
      <c r="J3662" t="str">
        <f t="shared" si="1927"/>
        <v>-11404.0760804292+1447.001692351i</v>
      </c>
      <c r="K3662" t="str">
        <f t="shared" si="1934"/>
        <v>0.0743046728675608-0.58560825947363i</v>
      </c>
      <c r="L3662" t="str">
        <f t="shared" si="1935"/>
        <v>0.0191940305429474-0.125006458409046i</v>
      </c>
      <c r="M3662" t="str">
        <f t="shared" si="1936"/>
        <v>0.0934987034105082-0.710614717882676i</v>
      </c>
      <c r="N3662" t="str">
        <f t="shared" si="1937"/>
        <v>-22.0900827816796i</v>
      </c>
      <c r="O3662" t="str">
        <f t="shared" si="1938"/>
        <v>-0.995110001938969+0.098772891225397i</v>
      </c>
      <c r="P3662" t="str">
        <f t="shared" si="1939"/>
        <v>1.99511000193897-0.098772891225397i</v>
      </c>
      <c r="Q3662" t="str">
        <f t="shared" si="1940"/>
        <v>-1.99511000193897+22.188855672905i</v>
      </c>
      <c r="R3662" t="str">
        <f t="shared" si="1941"/>
        <v>-0.0124356251406521-0.0887968082214551i</v>
      </c>
      <c r="S3662" t="str">
        <f t="shared" si="1942"/>
        <v>2.42415174558899i</v>
      </c>
      <c r="T3662" t="str">
        <f t="shared" si="1943"/>
        <v>0.215256937652771-0.0301458423922021i</v>
      </c>
      <c r="U3662" t="e">
        <f t="shared" si="1944"/>
        <v>#DIV/0!</v>
      </c>
      <c r="V3662" t="str">
        <f t="shared" si="1945"/>
        <v>0.0000833333333333333-0.000153505925050053i</v>
      </c>
      <c r="W3662" t="e">
        <f t="shared" si="1946"/>
        <v>#DIV/0!</v>
      </c>
      <c r="X3662" t="e">
        <f t="shared" si="1947"/>
        <v>#DIV/0!</v>
      </c>
      <c r="Y3662" t="str">
        <f t="shared" si="1948"/>
        <v>0.00096+7.3829940633483i</v>
      </c>
      <c r="Z3662" t="e">
        <f t="shared" si="1949"/>
        <v>#DIV/0!</v>
      </c>
      <c r="AA3662" t="e">
        <f t="shared" si="1950"/>
        <v>#DIV/0!</v>
      </c>
      <c r="AB3662" t="str">
        <f t="shared" si="1951"/>
        <v>0.122833164451247-0.0172022758312016i</v>
      </c>
      <c r="AC3662" t="str">
        <f t="shared" si="1952"/>
        <v>0.999260551225272-0.0888954449890865i</v>
      </c>
      <c r="AD3662" t="str">
        <f t="shared" si="1953"/>
        <v>0.123478308830488-0.0062302235523876i</v>
      </c>
      <c r="AE3662" t="e">
        <f t="shared" si="1954"/>
        <v>#DIV/0!</v>
      </c>
      <c r="AF3662" t="str">
        <f t="shared" si="1955"/>
        <v>-19.1682320696804-2.02209592039408i</v>
      </c>
      <c r="AG3662" t="e">
        <f t="shared" si="1956"/>
        <v>#DIV/0!</v>
      </c>
      <c r="AH3662" t="e">
        <f t="shared" si="1957"/>
        <v>#DIV/0!</v>
      </c>
      <c r="AI3662" t="e">
        <f t="shared" si="1958"/>
        <v>#DIV/0!</v>
      </c>
      <c r="AJ3662" t="e">
        <f t="shared" si="1959"/>
        <v>#DIV/0!</v>
      </c>
      <c r="AK3662"/>
      <c r="AL3662"/>
      <c r="AM3662"/>
      <c r="AN3662"/>
    </row>
    <row r="3663" spans="1:40" x14ac:dyDescent="0.3">
      <c r="A3663"/>
      <c r="B3663">
        <f t="shared" si="1925"/>
        <v>1729000</v>
      </c>
      <c r="C3663" s="186" t="str">
        <f t="shared" si="1928"/>
        <v>-0.000165192188246446+0.00180205664735973i</v>
      </c>
      <c r="D3663" s="158" t="str">
        <f t="shared" si="1929"/>
        <v>-7.58004825810087-0.680783358736771i</v>
      </c>
      <c r="E3663" t="str">
        <f t="shared" si="1930"/>
        <v>31.6973626721673-919.410061151441i</v>
      </c>
      <c r="F3663" t="str">
        <f t="shared" si="1931"/>
        <v>0.988536754520563+0.0905998860478081i</v>
      </c>
      <c r="G3663" t="str">
        <f t="shared" si="1926"/>
        <v>0.988536754520563+0.0905998860478081i</v>
      </c>
      <c r="H3663" t="str">
        <f t="shared" si="1932"/>
        <v>11.5884729097291+1.34017954902036i</v>
      </c>
      <c r="I3663" t="str">
        <f t="shared" si="1933"/>
        <v>6789.76712257094i</v>
      </c>
      <c r="J3663" t="str">
        <f t="shared" si="1927"/>
        <v>-11417.2802195036+1447.83907758963i</v>
      </c>
      <c r="K3663" t="str">
        <f t="shared" si="1934"/>
        <v>0.0742200917879999-0.585280228291403i</v>
      </c>
      <c r="L3663" t="str">
        <f t="shared" si="1935"/>
        <v>0.0191723451593331-0.124937486290287i</v>
      </c>
      <c r="M3663" t="str">
        <f t="shared" si="1936"/>
        <v>0.093392436947333-0.71021771458169i</v>
      </c>
      <c r="N3663" t="str">
        <f t="shared" si="1937"/>
        <v>-22.1028663944005i</v>
      </c>
      <c r="O3663" t="str">
        <f t="shared" si="1938"/>
        <v>-0.993766052234943+0.111485574965446i</v>
      </c>
      <c r="P3663" t="str">
        <f t="shared" si="1939"/>
        <v>1.99376605223494-0.111485574965446i</v>
      </c>
      <c r="Q3663" t="str">
        <f t="shared" si="1940"/>
        <v>-1.99376605223494+22.2143519693659i</v>
      </c>
      <c r="R3663" t="str">
        <f t="shared" si="1941"/>
        <v>-0.012969444116936-0.0885872348449338i</v>
      </c>
      <c r="S3663" t="str">
        <f t="shared" si="1942"/>
        <v>2.4255546111825i</v>
      </c>
      <c r="T3663" t="str">
        <f t="shared" si="1943"/>
        <v>0.214873175970036-0.0314580949823079i</v>
      </c>
      <c r="U3663" t="e">
        <f t="shared" si="1944"/>
        <v>#DIV/0!</v>
      </c>
      <c r="V3663" t="str">
        <f t="shared" si="1945"/>
        <v>0.0000833333333333333-0.000153417141981777i</v>
      </c>
      <c r="W3663" t="e">
        <f t="shared" si="1946"/>
        <v>#DIV/0!</v>
      </c>
      <c r="X3663" t="e">
        <f t="shared" si="1947"/>
        <v>#DIV/0!</v>
      </c>
      <c r="Y3663" t="str">
        <f t="shared" si="1948"/>
        <v>0.00096+7.38726662935718i</v>
      </c>
      <c r="Z3663" t="e">
        <f t="shared" si="1949"/>
        <v>#DIV/0!</v>
      </c>
      <c r="AA3663" t="e">
        <f t="shared" si="1950"/>
        <v>#DIV/0!</v>
      </c>
      <c r="AB3663" t="str">
        <f t="shared" si="1951"/>
        <v>0.122614176564494-0.0179510932210599i</v>
      </c>
      <c r="AC3663" t="str">
        <f t="shared" si="1952"/>
        <v>0.998702052351945-0.0887592565967343i</v>
      </c>
      <c r="AD3663" t="str">
        <f t="shared" si="1953"/>
        <v>0.12339632988125-0.00700762224084074i</v>
      </c>
      <c r="AE3663" t="e">
        <f t="shared" si="1954"/>
        <v>#DIV/0!</v>
      </c>
      <c r="AF3663" t="str">
        <f t="shared" si="1955"/>
        <v>-19.16852116783-2.02096290775713i</v>
      </c>
      <c r="AG3663" t="e">
        <f t="shared" si="1956"/>
        <v>#DIV/0!</v>
      </c>
      <c r="AH3663" t="e">
        <f t="shared" si="1957"/>
        <v>#DIV/0!</v>
      </c>
      <c r="AI3663" t="e">
        <f t="shared" si="1958"/>
        <v>#DIV/0!</v>
      </c>
      <c r="AJ3663" t="e">
        <f t="shared" si="1959"/>
        <v>#DIV/0!</v>
      </c>
      <c r="AK3663"/>
      <c r="AL3663"/>
      <c r="AM3663"/>
      <c r="AN3663"/>
    </row>
    <row r="3664" spans="1:40" x14ac:dyDescent="0.3">
      <c r="A3664"/>
      <c r="B3664">
        <f t="shared" si="1925"/>
        <v>1730000</v>
      </c>
      <c r="C3664" s="186" t="str">
        <f t="shared" si="1928"/>
        <v>-0.000165004274452694+0.00180103875705516i</v>
      </c>
      <c r="D3664" s="158" t="str">
        <f t="shared" si="1929"/>
        <v>-7.58014679048072-0.680402302060739i</v>
      </c>
      <c r="E3664" t="str">
        <f t="shared" si="1930"/>
        <v>31.6607723533013-918.879870998999i</v>
      </c>
      <c r="F3664" t="str">
        <f t="shared" si="1931"/>
        <v>0.988549794483902+0.0905491651128037i</v>
      </c>
      <c r="G3664" t="str">
        <f t="shared" si="1926"/>
        <v>0.988549794483902+0.0905491651128037i</v>
      </c>
      <c r="H3664" t="str">
        <f t="shared" si="1932"/>
        <v>11.5886629848126+1.33942884097916i</v>
      </c>
      <c r="I3664" t="str">
        <f t="shared" si="1933"/>
        <v>6793.69411338793i</v>
      </c>
      <c r="J3664" t="str">
        <f t="shared" si="1927"/>
        <v>-11430.4919976519+1448.67646282826i</v>
      </c>
      <c r="K3664" t="str">
        <f t="shared" si="1934"/>
        <v>0.074135654280536-0.584952558240614i</v>
      </c>
      <c r="L3664" t="str">
        <f t="shared" si="1935"/>
        <v>0.0191506962173104-0.124868588319151i</v>
      </c>
      <c r="M3664" t="str">
        <f t="shared" si="1936"/>
        <v>0.0932863504978464-0.709821146559765i</v>
      </c>
      <c r="N3664" t="str">
        <f t="shared" si="1937"/>
        <v>-22.1156500071214i</v>
      </c>
      <c r="O3664" t="str">
        <f t="shared" si="1938"/>
        <v>-0.992259702744807+0.124180039896866i</v>
      </c>
      <c r="P3664" t="str">
        <f t="shared" si="1939"/>
        <v>1.99225970274481-0.124180039896866i</v>
      </c>
      <c r="Q3664" t="str">
        <f t="shared" si="1940"/>
        <v>-1.99225970274481+22.2398300470183i</v>
      </c>
      <c r="R3664" t="str">
        <f t="shared" si="1941"/>
        <v>-0.0135000467848147-0.088371363422975i</v>
      </c>
      <c r="S3664" t="str">
        <f t="shared" si="1942"/>
        <v>2.42695747677602i</v>
      </c>
      <c r="T3664" t="str">
        <f t="shared" si="1943"/>
        <v>0.21447354119228-0.0327640394812321i</v>
      </c>
      <c r="U3664" t="e">
        <f t="shared" si="1944"/>
        <v>#DIV/0!</v>
      </c>
      <c r="V3664" t="str">
        <f t="shared" si="1945"/>
        <v>0.0000833333333333333-0.000153328461552886i</v>
      </c>
      <c r="W3664" t="e">
        <f t="shared" si="1946"/>
        <v>#DIV/0!</v>
      </c>
      <c r="X3664" t="e">
        <f t="shared" si="1947"/>
        <v>#DIV/0!</v>
      </c>
      <c r="Y3664" t="str">
        <f t="shared" si="1948"/>
        <v>0.00096+7.39153919536607i</v>
      </c>
      <c r="Z3664" t="e">
        <f t="shared" si="1949"/>
        <v>#DIV/0!</v>
      </c>
      <c r="AA3664" t="e">
        <f t="shared" si="1950"/>
        <v>#DIV/0!</v>
      </c>
      <c r="AB3664" t="str">
        <f t="shared" si="1951"/>
        <v>0.122386130932554-0.0186963109926669i</v>
      </c>
      <c r="AC3664" t="str">
        <f t="shared" si="1952"/>
        <v>0.998145918600997-0.0886163744018377i</v>
      </c>
      <c r="AD3664" t="str">
        <f t="shared" si="1953"/>
        <v>0.123304532331107-0.00778394245308322i</v>
      </c>
      <c r="AE3664" t="e">
        <f t="shared" si="1954"/>
        <v>#DIV/0!</v>
      </c>
      <c r="AF3664" t="str">
        <f t="shared" si="1955"/>
        <v>-19.1688097752933-2.0198311430399i</v>
      </c>
      <c r="AG3664" t="e">
        <f t="shared" si="1956"/>
        <v>#DIV/0!</v>
      </c>
      <c r="AH3664" t="e">
        <f t="shared" si="1957"/>
        <v>#DIV/0!</v>
      </c>
      <c r="AI3664" t="e">
        <f t="shared" si="1958"/>
        <v>#DIV/0!</v>
      </c>
      <c r="AJ3664" t="e">
        <f t="shared" si="1959"/>
        <v>#DIV/0!</v>
      </c>
      <c r="AK3664"/>
      <c r="AL3664"/>
      <c r="AM3664"/>
      <c r="AN3664"/>
    </row>
    <row r="3665" spans="1:40" x14ac:dyDescent="0.3">
      <c r="A3665"/>
      <c r="B3665">
        <f t="shared" si="1925"/>
        <v>1731000</v>
      </c>
      <c r="C3665" s="186" t="str">
        <f t="shared" si="1928"/>
        <v>-0.000164816679412595+0.00180002200254081i</v>
      </c>
      <c r="D3665" s="158" t="str">
        <f t="shared" si="1929"/>
        <v>-7.58024515572267-0.680021664535278i</v>
      </c>
      <c r="E3665" t="str">
        <f t="shared" si="1930"/>
        <v>31.6242453307329-918.350291249385i</v>
      </c>
      <c r="F3665" t="str">
        <f t="shared" si="1931"/>
        <v>0.988562812327891+0.0904984999854031i</v>
      </c>
      <c r="G3665" t="str">
        <f t="shared" si="1926"/>
        <v>0.988562812327891+0.0904984999854031i</v>
      </c>
      <c r="H3665" t="str">
        <f t="shared" si="1932"/>
        <v>11.5888527374514+1.33867895968351i</v>
      </c>
      <c r="I3665" t="str">
        <f t="shared" si="1933"/>
        <v>6797.62110420491i</v>
      </c>
      <c r="J3665" t="str">
        <f t="shared" si="1927"/>
        <v>-11443.7114148739+1449.51384806689i</v>
      </c>
      <c r="K3665" t="str">
        <f t="shared" si="1934"/>
        <v>0.0740513600221576-0.584625248736083i</v>
      </c>
      <c r="L3665" t="str">
        <f t="shared" si="1935"/>
        <v>0.0191290836359271-0.124799764379541i</v>
      </c>
      <c r="M3665" t="str">
        <f t="shared" si="1936"/>
        <v>0.0931804436580847-0.709425013115624i</v>
      </c>
      <c r="N3665" t="str">
        <f t="shared" si="1937"/>
        <v>-22.1284336198423i</v>
      </c>
      <c r="O3665" t="str">
        <f t="shared" si="1938"/>
        <v>-0.990591199633978+0.136854211508877i</v>
      </c>
      <c r="P3665" t="str">
        <f t="shared" si="1939"/>
        <v>1.99059119963398-0.136854211508877i</v>
      </c>
      <c r="Q3665" t="str">
        <f t="shared" si="1940"/>
        <v>-1.99059119963398+22.2652878313512i</v>
      </c>
      <c r="R3665" t="str">
        <f t="shared" si="1941"/>
        <v>-0.0140273657120894-0.0881492511464353i</v>
      </c>
      <c r="S3665" t="str">
        <f t="shared" si="1942"/>
        <v>2.42836034236951i</v>
      </c>
      <c r="T3665" t="str">
        <f t="shared" si="1943"/>
        <v>0.214058145693574-0.0340634986031517i</v>
      </c>
      <c r="U3665" t="e">
        <f t="shared" si="1944"/>
        <v>#DIV/0!</v>
      </c>
      <c r="V3665" t="str">
        <f t="shared" si="1945"/>
        <v>0.0000833333333333333-0.000153239883585495i</v>
      </c>
      <c r="W3665" t="e">
        <f t="shared" si="1946"/>
        <v>#DIV/0!</v>
      </c>
      <c r="X3665" t="e">
        <f t="shared" si="1947"/>
        <v>#DIV/0!</v>
      </c>
      <c r="Y3665" t="str">
        <f t="shared" si="1948"/>
        <v>0.00096+7.39581176137495i</v>
      </c>
      <c r="Z3665" t="e">
        <f t="shared" si="1949"/>
        <v>#DIV/0!</v>
      </c>
      <c r="AA3665" t="e">
        <f t="shared" si="1950"/>
        <v>#DIV/0!</v>
      </c>
      <c r="AB3665" t="str">
        <f t="shared" si="1951"/>
        <v>0.122149091680015-0.0194378279805091i</v>
      </c>
      <c r="AC3665" t="str">
        <f t="shared" si="1952"/>
        <v>0.997592225185164-0.0884668464021296i</v>
      </c>
      <c r="AD3665" t="str">
        <f t="shared" si="1953"/>
        <v>0.123202929780105-0.00855906160833939i</v>
      </c>
      <c r="AE3665" t="e">
        <f t="shared" si="1954"/>
        <v>#DIV/0!</v>
      </c>
      <c r="AF3665" t="str">
        <f t="shared" si="1955"/>
        <v>-19.1690978931741-2.01870062421879i</v>
      </c>
      <c r="AG3665" t="e">
        <f t="shared" si="1956"/>
        <v>#DIV/0!</v>
      </c>
      <c r="AH3665" t="e">
        <f t="shared" si="1957"/>
        <v>#DIV/0!</v>
      </c>
      <c r="AI3665" t="e">
        <f t="shared" si="1958"/>
        <v>#DIV/0!</v>
      </c>
      <c r="AJ3665" t="e">
        <f t="shared" si="1959"/>
        <v>#DIV/0!</v>
      </c>
      <c r="AK3665"/>
      <c r="AL3665"/>
      <c r="AM3665"/>
      <c r="AN3665"/>
    </row>
    <row r="3666" spans="1:40" x14ac:dyDescent="0.3">
      <c r="A3666"/>
      <c r="B3666">
        <f t="shared" si="1925"/>
        <v>1732000</v>
      </c>
      <c r="C3666" s="186" t="str">
        <f t="shared" si="1928"/>
        <v>-0.00016462940240952+0.00179900638193987i</v>
      </c>
      <c r="D3666" s="158" t="str">
        <f t="shared" si="1929"/>
        <v>-7.58034335420241-0.679641445481832i</v>
      </c>
      <c r="E3666" t="str">
        <f t="shared" si="1930"/>
        <v>31.5877814586121-917.821320850342i</v>
      </c>
      <c r="F3666" t="str">
        <f t="shared" si="1931"/>
        <v>0.988575808102253+0.0904478905752223i</v>
      </c>
      <c r="G3666" t="str">
        <f t="shared" si="1926"/>
        <v>0.988575808102253+0.0904478905752223i</v>
      </c>
      <c r="H3666" t="str">
        <f t="shared" si="1932"/>
        <v>11.5890421683703+1.33792990379265i</v>
      </c>
      <c r="I3666" t="str">
        <f t="shared" si="1933"/>
        <v>6801.5480950219i</v>
      </c>
      <c r="J3666" t="str">
        <f t="shared" si="1927"/>
        <v>-11456.9384711698+1450.35123330552i</v>
      </c>
      <c r="K3666" t="str">
        <f t="shared" si="1934"/>
        <v>0.0739672086907517-0.58429829919385i</v>
      </c>
      <c r="L3666" t="str">
        <f t="shared" si="1935"/>
        <v>0.0191075073344538-0.124731014355593i</v>
      </c>
      <c r="M3666" t="str">
        <f t="shared" si="1936"/>
        <v>0.0930747160252055-0.709029313549443i</v>
      </c>
      <c r="N3666" t="str">
        <f t="shared" si="1937"/>
        <v>-22.1412172325631i</v>
      </c>
      <c r="O3666" t="str">
        <f t="shared" si="1938"/>
        <v>-0.988760815566795+0.149506018606898i</v>
      </c>
      <c r="P3666" t="str">
        <f t="shared" si="1939"/>
        <v>1.9887608155668-0.149506018606898i</v>
      </c>
      <c r="Q3666" t="str">
        <f t="shared" si="1940"/>
        <v>-1.9887608155668+22.29072325117i</v>
      </c>
      <c r="R3666" t="str">
        <f t="shared" si="1941"/>
        <v>-0.0145513344961923-0.0879209557098467i</v>
      </c>
      <c r="S3666" t="str">
        <f t="shared" si="1942"/>
        <v>2.42976320796303i</v>
      </c>
      <c r="T3666" t="str">
        <f t="shared" si="1943"/>
        <v>0.213627103392733-0.0353562971856113i</v>
      </c>
      <c r="U3666" t="e">
        <f t="shared" si="1944"/>
        <v>#DIV/0!</v>
      </c>
      <c r="V3666" t="str">
        <f t="shared" si="1945"/>
        <v>0.0000833333333333333-0.000153151407902132i</v>
      </c>
      <c r="W3666" t="e">
        <f t="shared" si="1946"/>
        <v>#DIV/0!</v>
      </c>
      <c r="X3666" t="e">
        <f t="shared" si="1947"/>
        <v>#DIV/0!</v>
      </c>
      <c r="Y3666" t="str">
        <f t="shared" si="1948"/>
        <v>0.00096+7.40008432738383i</v>
      </c>
      <c r="Z3666" t="e">
        <f t="shared" si="1949"/>
        <v>#DIV/0!</v>
      </c>
      <c r="AA3666" t="e">
        <f t="shared" si="1950"/>
        <v>#DIV/0!</v>
      </c>
      <c r="AB3666" t="str">
        <f t="shared" si="1951"/>
        <v>0.121903123812954-0.020175544230741i</v>
      </c>
      <c r="AC3666" t="str">
        <f t="shared" si="1952"/>
        <v>0.997041046355067-0.0883107212465617i</v>
      </c>
      <c r="AD3666" t="str">
        <f t="shared" si="1953"/>
        <v>0.123091537323878-0.00933285728239461i</v>
      </c>
      <c r="AE3666" t="e">
        <f t="shared" si="1954"/>
        <v>#DIV/0!</v>
      </c>
      <c r="AF3666" t="str">
        <f t="shared" si="1955"/>
        <v>-19.1693855225727-2.01757134927448i</v>
      </c>
      <c r="AG3666" t="e">
        <f t="shared" si="1956"/>
        <v>#DIV/0!</v>
      </c>
      <c r="AH3666" t="e">
        <f t="shared" si="1957"/>
        <v>#DIV/0!</v>
      </c>
      <c r="AI3666" t="e">
        <f t="shared" si="1958"/>
        <v>#DIV/0!</v>
      </c>
      <c r="AJ3666" t="e">
        <f t="shared" si="1959"/>
        <v>#DIV/0!</v>
      </c>
      <c r="AK3666"/>
      <c r="AL3666"/>
      <c r="AM3666"/>
      <c r="AN3666"/>
    </row>
    <row r="3667" spans="1:40" x14ac:dyDescent="0.3">
      <c r="A3667"/>
      <c r="B3667">
        <f t="shared" si="1925"/>
        <v>1733000</v>
      </c>
      <c r="C3667" s="186" t="str">
        <f t="shared" si="1928"/>
        <v>-0.000164442442728846+0.00179799189337962i</v>
      </c>
      <c r="D3667" s="158" t="str">
        <f t="shared" si="1929"/>
        <v>-7.58044138629474-0.679261644223299i</v>
      </c>
      <c r="E3667" t="str">
        <f t="shared" si="1930"/>
        <v>31.5513805915086-917.292958752029i</v>
      </c>
      <c r="F3667" t="str">
        <f t="shared" si="1931"/>
        <v>0.988588781856585+0.0903973367920707i</v>
      </c>
      <c r="G3667" t="str">
        <f t="shared" si="1926"/>
        <v>0.988588781856585+0.0903973367920707i</v>
      </c>
      <c r="H3667" t="str">
        <f t="shared" si="1932"/>
        <v>11.5892312782925+1.33718167196874i</v>
      </c>
      <c r="I3667" t="str">
        <f t="shared" si="1933"/>
        <v>6805.47508583889i</v>
      </c>
      <c r="J3667" t="str">
        <f t="shared" si="1927"/>
        <v>-11470.1731665394+1451.18861854415i</v>
      </c>
      <c r="K3667" t="str">
        <f t="shared" si="1934"/>
        <v>0.0738831999651094-0.583971709031207i</v>
      </c>
      <c r="L3667" t="str">
        <f t="shared" si="1935"/>
        <v>0.0190859672323832-0.124662338131679i</v>
      </c>
      <c r="M3667" t="str">
        <f t="shared" si="1936"/>
        <v>0.0929691671974926-0.708634047162886i</v>
      </c>
      <c r="N3667" t="str">
        <f t="shared" si="1937"/>
        <v>-22.154000845284i</v>
      </c>
      <c r="O3667" t="str">
        <f t="shared" si="1938"/>
        <v>-0.986768849661901+0.162133393651428i</v>
      </c>
      <c r="P3667" t="str">
        <f t="shared" si="1939"/>
        <v>1.9867688496619-0.162133393651428i</v>
      </c>
      <c r="Q3667" t="str">
        <f t="shared" si="1940"/>
        <v>-1.9867688496619+22.3161342389354i</v>
      </c>
      <c r="R3667" t="str">
        <f t="shared" si="1941"/>
        <v>-0.0150718877609253-0.0876865352933208i</v>
      </c>
      <c r="S3667" t="str">
        <f t="shared" si="1942"/>
        <v>2.43116607355654i</v>
      </c>
      <c r="T3667" t="str">
        <f t="shared" si="1943"/>
        <v>0.21318052971284-0.0366422621888136i</v>
      </c>
      <c r="U3667" t="e">
        <f t="shared" si="1944"/>
        <v>#DIV/0!</v>
      </c>
      <c r="V3667" t="str">
        <f t="shared" si="1945"/>
        <v>0.0000833333333333333-0.000153063034325731i</v>
      </c>
      <c r="W3667" t="e">
        <f t="shared" si="1946"/>
        <v>#DIV/0!</v>
      </c>
      <c r="X3667" t="e">
        <f t="shared" si="1947"/>
        <v>#DIV/0!</v>
      </c>
      <c r="Y3667" t="str">
        <f t="shared" si="1948"/>
        <v>0.00096+7.40435689339271i</v>
      </c>
      <c r="Z3667" t="e">
        <f t="shared" si="1949"/>
        <v>#DIV/0!</v>
      </c>
      <c r="AA3667" t="e">
        <f t="shared" si="1950"/>
        <v>#DIV/0!</v>
      </c>
      <c r="AB3667" t="str">
        <f t="shared" si="1951"/>
        <v>0.121648293195832-0.0209093610007803i</v>
      </c>
      <c r="AC3667" t="str">
        <f t="shared" si="1952"/>
        <v>0.99649245539984-0.0881480482166941i</v>
      </c>
      <c r="AD3667" t="str">
        <f t="shared" si="1953"/>
        <v>0.122970371552259-0.0101052072250025i</v>
      </c>
      <c r="AE3667" t="e">
        <f t="shared" si="1954"/>
        <v>#DIV/0!</v>
      </c>
      <c r="AF3667" t="str">
        <f t="shared" si="1955"/>
        <v>-19.1696726645872-2.01644331619204i</v>
      </c>
      <c r="AG3667" t="e">
        <f t="shared" si="1956"/>
        <v>#DIV/0!</v>
      </c>
      <c r="AH3667" t="e">
        <f t="shared" si="1957"/>
        <v>#DIV/0!</v>
      </c>
      <c r="AI3667" t="e">
        <f t="shared" si="1958"/>
        <v>#DIV/0!</v>
      </c>
      <c r="AJ3667" t="e">
        <f t="shared" si="1959"/>
        <v>#DIV/0!</v>
      </c>
      <c r="AK3667"/>
      <c r="AL3667"/>
      <c r="AM3667"/>
      <c r="AN3667"/>
    </row>
    <row r="3668" spans="1:40" x14ac:dyDescent="0.3">
      <c r="A3668"/>
      <c r="B3668">
        <f t="shared" si="1925"/>
        <v>1734000</v>
      </c>
      <c r="C3668" s="186" t="str">
        <f t="shared" si="1928"/>
        <v>-0.000164255799657942+0.00179697853499144i</v>
      </c>
      <c r="D3668" s="158" t="str">
        <f t="shared" si="1929"/>
        <v>-7.58053925237331-0.678882260083982i</v>
      </c>
      <c r="E3668" t="str">
        <f t="shared" si="1930"/>
        <v>31.5150425844097-916.765203906999i</v>
      </c>
      <c r="F3668" t="str">
        <f t="shared" si="1931"/>
        <v>0.988601733640339+0.0903468385459456i</v>
      </c>
      <c r="G3668" t="str">
        <f t="shared" si="1926"/>
        <v>0.988601733640339+0.0903468385459456i</v>
      </c>
      <c r="H3668" t="str">
        <f t="shared" si="1932"/>
        <v>11.589420067939+1.3364342628767i</v>
      </c>
      <c r="I3668" t="str">
        <f t="shared" si="1933"/>
        <v>6809.40207665588i</v>
      </c>
      <c r="J3668" t="str">
        <f t="shared" si="1927"/>
        <v>-11483.4155009829+1452.02600378278i</v>
      </c>
      <c r="K3668" t="str">
        <f t="shared" si="1934"/>
        <v>0.0737993335249144-0.583645477666658i</v>
      </c>
      <c r="L3668" t="str">
        <f t="shared" si="1935"/>
        <v>0.0190644632494294-0.1245937355924i</v>
      </c>
      <c r="M3668" t="str">
        <f t="shared" si="1936"/>
        <v>0.0928637967743438-0.708239213259058i</v>
      </c>
      <c r="N3668" t="str">
        <f t="shared" si="1937"/>
        <v>-22.1667844580049i</v>
      </c>
      <c r="O3668" t="str">
        <f t="shared" si="1938"/>
        <v>-0.984615627443446+0.17473427309532i</v>
      </c>
      <c r="P3668" t="str">
        <f t="shared" si="1939"/>
        <v>1.98461562744345-0.17473427309532i</v>
      </c>
      <c r="Q3668" t="str">
        <f t="shared" si="1940"/>
        <v>-1.98461562744345+22.3415187311002i</v>
      </c>
      <c r="R3668" t="str">
        <f t="shared" si="1941"/>
        <v>-0.0155889611528801-0.0874460485447771i</v>
      </c>
      <c r="S3668" t="str">
        <f t="shared" si="1942"/>
        <v>2.43256893915006i</v>
      </c>
      <c r="T3668" t="str">
        <f t="shared" si="1943"/>
        <v>0.212718541541433-0.037921222694113i</v>
      </c>
      <c r="U3668" t="e">
        <f t="shared" si="1944"/>
        <v>#DIV/0!</v>
      </c>
      <c r="V3668" t="str">
        <f t="shared" si="1945"/>
        <v>0.0000833333333333333-0.000152974762679638i</v>
      </c>
      <c r="W3668" t="e">
        <f t="shared" si="1946"/>
        <v>#DIV/0!</v>
      </c>
      <c r="X3668" t="e">
        <f t="shared" si="1947"/>
        <v>#DIV/0!</v>
      </c>
      <c r="Y3668" t="str">
        <f t="shared" si="1948"/>
        <v>0.00096+7.40862945940159i</v>
      </c>
      <c r="Z3668" t="e">
        <f t="shared" si="1949"/>
        <v>#DIV/0!</v>
      </c>
      <c r="AA3668" t="e">
        <f t="shared" si="1950"/>
        <v>#DIV/0!</v>
      </c>
      <c r="AB3668" t="str">
        <f t="shared" si="1951"/>
        <v>0.121384666528781-0.0216391807584482i</v>
      </c>
      <c r="AC3668" t="str">
        <f t="shared" si="1952"/>
        <v>0.995946524648116-0.0879788772083728i</v>
      </c>
      <c r="AD3668" t="str">
        <f t="shared" si="1953"/>
        <v>0.122839450547754-0.0108759893772313i</v>
      </c>
      <c r="AE3668" t="e">
        <f t="shared" si="1954"/>
        <v>#DIV/0!</v>
      </c>
      <c r="AF3668" t="str">
        <f t="shared" si="1955"/>
        <v>-19.1699593203123-2.01531652296068i</v>
      </c>
      <c r="AG3668" t="e">
        <f t="shared" si="1956"/>
        <v>#DIV/0!</v>
      </c>
      <c r="AH3668" t="e">
        <f t="shared" si="1957"/>
        <v>#DIV/0!</v>
      </c>
      <c r="AI3668" t="e">
        <f t="shared" si="1958"/>
        <v>#DIV/0!</v>
      </c>
      <c r="AJ3668" t="e">
        <f t="shared" si="1959"/>
        <v>#DIV/0!</v>
      </c>
      <c r="AK3668"/>
      <c r="AL3668"/>
      <c r="AM3668"/>
      <c r="AN3668"/>
    </row>
    <row r="3669" spans="1:40" x14ac:dyDescent="0.3">
      <c r="A3669"/>
      <c r="B3669">
        <f t="shared" si="1925"/>
        <v>1735000</v>
      </c>
      <c r="C3669" s="186" t="str">
        <f t="shared" si="1928"/>
        <v>-0.000164069472486168+0.00179596630491073i</v>
      </c>
      <c r="D3669" s="158" t="str">
        <f t="shared" si="1929"/>
        <v>-7.58063695281074-0.678503292389629i</v>
      </c>
      <c r="E3669" t="str">
        <f t="shared" si="1930"/>
        <v>31.4787672927199-916.238055270219i</v>
      </c>
      <c r="F3669" t="str">
        <f t="shared" si="1931"/>
        <v>0.988614663502827+0.0902963957470362i</v>
      </c>
      <c r="G3669" t="str">
        <f t="shared" si="1926"/>
        <v>0.988614663502827+0.0902963957470362i</v>
      </c>
      <c r="H3669" t="str">
        <f t="shared" si="1932"/>
        <v>11.5896085380286+1.33568767518431i</v>
      </c>
      <c r="I3669" t="str">
        <f t="shared" si="1933"/>
        <v>6813.32906747286i</v>
      </c>
      <c r="J3669" t="str">
        <f t="shared" si="1927"/>
        <v>-11496.6654745002+1452.8633890214i</v>
      </c>
      <c r="K3669" t="str">
        <f t="shared" si="1934"/>
        <v>0.0737156090507469-0.58331960451995i</v>
      </c>
      <c r="L3669" t="str">
        <f t="shared" si="1935"/>
        <v>0.0190429953055269-0.124525206622593i</v>
      </c>
      <c r="M3669" t="str">
        <f t="shared" si="1936"/>
        <v>0.0927586043562738-0.707844811142543i</v>
      </c>
      <c r="N3669" t="str">
        <f t="shared" si="1937"/>
        <v>-22.1795680707258i</v>
      </c>
      <c r="O3669" t="str">
        <f t="shared" si="1938"/>
        <v>-0.982301500787837+0.18730659772139i</v>
      </c>
      <c r="P3669" t="str">
        <f t="shared" si="1939"/>
        <v>1.98230150078784-0.18730659772139i</v>
      </c>
      <c r="Q3669" t="str">
        <f t="shared" si="1940"/>
        <v>-1.98230150078784+22.3668746684472i</v>
      </c>
      <c r="R3669" t="str">
        <f t="shared" si="1941"/>
        <v>-0.0161024913376321-0.0871995545624539i</v>
      </c>
      <c r="S3669" t="str">
        <f t="shared" si="1942"/>
        <v>2.43397180474357i</v>
      </c>
      <c r="T3669" t="str">
        <f t="shared" si="1943"/>
        <v>0.212241257191211-0.0391930099019241i</v>
      </c>
      <c r="U3669" t="e">
        <f t="shared" si="1944"/>
        <v>#DIV/0!</v>
      </c>
      <c r="V3669" t="str">
        <f t="shared" si="1945"/>
        <v>0.0000833333333333333-0.000152886592787604i</v>
      </c>
      <c r="W3669" t="e">
        <f t="shared" si="1946"/>
        <v>#DIV/0!</v>
      </c>
      <c r="X3669" t="e">
        <f t="shared" si="1947"/>
        <v>#DIV/0!</v>
      </c>
      <c r="Y3669" t="str">
        <f t="shared" si="1948"/>
        <v>0.00096+7.41290202541048i</v>
      </c>
      <c r="Z3669" t="e">
        <f t="shared" si="1949"/>
        <v>#DIV/0!</v>
      </c>
      <c r="AA3669" t="e">
        <f t="shared" si="1950"/>
        <v>#DIV/0!</v>
      </c>
      <c r="AB3669" t="str">
        <f t="shared" si="1951"/>
        <v>0.12111231132518-0.0223649071807763i</v>
      </c>
      <c r="AC3669" t="str">
        <f t="shared" si="1952"/>
        <v>0.995403325469289-0.0878032587136553i</v>
      </c>
      <c r="AD3669" t="str">
        <f t="shared" si="1953"/>
        <v>0.122698793883805-0.0116450818888697i</v>
      </c>
      <c r="AE3669" t="e">
        <f t="shared" si="1954"/>
        <v>#DIV/0!</v>
      </c>
      <c r="AF3669" t="str">
        <f t="shared" si="1955"/>
        <v>-19.1702454908393-2.01419096757394i</v>
      </c>
      <c r="AG3669" t="e">
        <f t="shared" si="1956"/>
        <v>#DIV/0!</v>
      </c>
      <c r="AH3669" t="e">
        <f t="shared" si="1957"/>
        <v>#DIV/0!</v>
      </c>
      <c r="AI3669" t="e">
        <f t="shared" si="1958"/>
        <v>#DIV/0!</v>
      </c>
      <c r="AJ3669" t="e">
        <f t="shared" si="1959"/>
        <v>#DIV/0!</v>
      </c>
      <c r="AK3669"/>
      <c r="AL3669"/>
      <c r="AM3669"/>
      <c r="AN3669"/>
    </row>
    <row r="3670" spans="1:40" x14ac:dyDescent="0.3">
      <c r="A3670"/>
      <c r="B3670">
        <f t="shared" si="1925"/>
        <v>1736000</v>
      </c>
      <c r="C3670" s="186" t="str">
        <f t="shared" si="1928"/>
        <v>-0.00016388346050486+0.00179495520127694i</v>
      </c>
      <c r="D3670" s="158" t="str">
        <f t="shared" si="1929"/>
        <v>-7.58073448797855-0.67812474046739i</v>
      </c>
      <c r="E3670" t="str">
        <f t="shared" si="1930"/>
        <v>31.4425545722594-915.711511799047i</v>
      </c>
      <c r="F3670" t="str">
        <f t="shared" si="1931"/>
        <v>0.988627571493218+0.0902460083057191i</v>
      </c>
      <c r="G3670" t="str">
        <f t="shared" si="1926"/>
        <v>0.988627571493218+0.0902460083057191i</v>
      </c>
      <c r="H3670" t="str">
        <f t="shared" si="1932"/>
        <v>11.5897966892781+1.33494190756214i</v>
      </c>
      <c r="I3670" t="str">
        <f t="shared" si="1933"/>
        <v>6817.25605828985i</v>
      </c>
      <c r="J3670" t="str">
        <f t="shared" si="1927"/>
        <v>-11509.9230870913+1453.70077426003i</v>
      </c>
      <c r="K3670" t="str">
        <f t="shared" si="1934"/>
        <v>0.0736320262240791-0.582994089012052i</v>
      </c>
      <c r="L3670" t="str">
        <f t="shared" si="1935"/>
        <v>0.0190215633208305-0.124456751107324i</v>
      </c>
      <c r="M3670" t="str">
        <f t="shared" si="1936"/>
        <v>0.0926535895449096-0.707450840119376i</v>
      </c>
      <c r="N3670" t="str">
        <f t="shared" si="1937"/>
        <v>-22.1923516834466i</v>
      </c>
      <c r="O3670" t="str">
        <f t="shared" si="1938"/>
        <v>-0.979826847866269+0.19984831297875i</v>
      </c>
      <c r="P3670" t="str">
        <f t="shared" si="1939"/>
        <v>1.97982684786627-0.19984831297875i</v>
      </c>
      <c r="Q3670" t="str">
        <f t="shared" si="1940"/>
        <v>-1.97982684786627+22.3921999964254i</v>
      </c>
      <c r="R3670" t="str">
        <f t="shared" si="1941"/>
        <v>-0.0166124159956567-0.0869471128777408i</v>
      </c>
      <c r="S3670" t="str">
        <f t="shared" si="1942"/>
        <v>2.43537467033709i</v>
      </c>
      <c r="T3670" t="str">
        <f t="shared" si="1943"/>
        <v>0.21174879636139-0.040457457128925i</v>
      </c>
      <c r="U3670" t="e">
        <f t="shared" si="1944"/>
        <v>#DIV/0!</v>
      </c>
      <c r="V3670" t="str">
        <f t="shared" si="1945"/>
        <v>0.0000833333333333333-0.000152798524473786i</v>
      </c>
      <c r="W3670" t="e">
        <f t="shared" si="1946"/>
        <v>#DIV/0!</v>
      </c>
      <c r="X3670" t="e">
        <f t="shared" si="1947"/>
        <v>#DIV/0!</v>
      </c>
      <c r="Y3670" t="str">
        <f t="shared" si="1948"/>
        <v>0.00096+7.41717459141936i</v>
      </c>
      <c r="Z3670" t="e">
        <f t="shared" si="1949"/>
        <v>#DIV/0!</v>
      </c>
      <c r="AA3670" t="e">
        <f t="shared" si="1950"/>
        <v>#DIV/0!</v>
      </c>
      <c r="AB3670" t="str">
        <f t="shared" si="1951"/>
        <v>0.120831295889605-0.0230864451524103i</v>
      </c>
      <c r="AC3670" t="str">
        <f t="shared" si="1952"/>
        <v>0.994862928275092-0.0876212438030164i</v>
      </c>
      <c r="AD3670" t="str">
        <f t="shared" si="1953"/>
        <v>0.122548422622887-0.0124123631357995i</v>
      </c>
      <c r="AE3670" t="e">
        <f t="shared" si="1954"/>
        <v>#DIV/0!</v>
      </c>
      <c r="AF3670" t="str">
        <f t="shared" si="1955"/>
        <v>-19.1705311772566-2.01306664802953i</v>
      </c>
      <c r="AG3670" t="e">
        <f t="shared" si="1956"/>
        <v>#DIV/0!</v>
      </c>
      <c r="AH3670" t="e">
        <f t="shared" si="1957"/>
        <v>#DIV/0!</v>
      </c>
      <c r="AI3670" t="e">
        <f t="shared" si="1958"/>
        <v>#DIV/0!</v>
      </c>
      <c r="AJ3670" t="e">
        <f t="shared" si="1959"/>
        <v>#DIV/0!</v>
      </c>
      <c r="AK3670"/>
      <c r="AL3670"/>
      <c r="AM3670"/>
      <c r="AN3670"/>
    </row>
    <row r="3671" spans="1:40" x14ac:dyDescent="0.3">
      <c r="A3671"/>
      <c r="B3671">
        <f t="shared" si="1925"/>
        <v>1737000</v>
      </c>
      <c r="C3671" s="186" t="str">
        <f t="shared" si="1928"/>
        <v>-0.000163697763007335+0.00179394522223355i</v>
      </c>
      <c r="D3671" s="158" t="str">
        <f t="shared" si="1929"/>
        <v>-7.58083185824739-0.677746603645862i</v>
      </c>
      <c r="E3671" t="str">
        <f t="shared" si="1930"/>
        <v>31.4064042792615-915.18557245322i</v>
      </c>
      <c r="F3671" t="str">
        <f t="shared" si="1931"/>
        <v>0.988640457660565+0.0901956761325634i</v>
      </c>
      <c r="G3671" t="str">
        <f t="shared" si="1926"/>
        <v>0.988640457660565+0.0901956761325634i</v>
      </c>
      <c r="H3671" t="str">
        <f t="shared" si="1932"/>
        <v>11.5899845224028+1.33419695868361i</v>
      </c>
      <c r="I3671" t="str">
        <f t="shared" si="1933"/>
        <v>6821.18304910684i</v>
      </c>
      <c r="J3671" t="str">
        <f t="shared" si="1927"/>
        <v>-11523.1883387562+1454.53815949867i</v>
      </c>
      <c r="K3671" t="str">
        <f t="shared" si="1934"/>
        <v>0.0735485847272695-0.582668930565152i</v>
      </c>
      <c r="L3671" t="str">
        <f t="shared" si="1935"/>
        <v>0.0190001672157139-0.124388368931892i</v>
      </c>
      <c r="M3671" t="str">
        <f t="shared" si="1936"/>
        <v>0.0925487519429834-0.707057299497044i</v>
      </c>
      <c r="N3671" t="str">
        <f t="shared" si="1937"/>
        <v>-22.2051352961675i</v>
      </c>
      <c r="O3671" t="str">
        <f t="shared" si="1938"/>
        <v>-0.977192073082839+0.212357369318944i</v>
      </c>
      <c r="P3671" t="str">
        <f t="shared" si="1939"/>
        <v>1.97719207308284-0.212357369318944i</v>
      </c>
      <c r="Q3671" t="str">
        <f t="shared" si="1940"/>
        <v>-1.97719207308284+22.4174926654864i</v>
      </c>
      <c r="R3671" t="str">
        <f t="shared" si="1941"/>
        <v>-0.0171186738180218-0.0866887834383057i</v>
      </c>
      <c r="S3671" t="str">
        <f t="shared" si="1942"/>
        <v>2.4367775359306i</v>
      </c>
      <c r="T3671" t="str">
        <f t="shared" si="1943"/>
        <v>0.211241280099616-0.0417143998046788i</v>
      </c>
      <c r="U3671" t="e">
        <f t="shared" si="1944"/>
        <v>#DIV/0!</v>
      </c>
      <c r="V3671" t="str">
        <f t="shared" si="1945"/>
        <v>0.0000833333333333333-0.000152710557562748i</v>
      </c>
      <c r="W3671" t="e">
        <f t="shared" si="1946"/>
        <v>#DIV/0!</v>
      </c>
      <c r="X3671" t="e">
        <f t="shared" si="1947"/>
        <v>#DIV/0!</v>
      </c>
      <c r="Y3671" t="str">
        <f t="shared" si="1948"/>
        <v>0.00096+7.42144715742824i</v>
      </c>
      <c r="Z3671" t="e">
        <f t="shared" si="1949"/>
        <v>#DIV/0!</v>
      </c>
      <c r="AA3671" t="e">
        <f t="shared" si="1950"/>
        <v>#DIV/0!</v>
      </c>
      <c r="AB3671" t="str">
        <f t="shared" si="1951"/>
        <v>0.120541689296089-0.0238037007636822i</v>
      </c>
      <c r="AC3671" t="str">
        <f t="shared" si="1952"/>
        <v>0.994325402521447-0.0874328841078074i</v>
      </c>
      <c r="AD3671" t="str">
        <f t="shared" si="1953"/>
        <v>0.122388359314401-0.0131777117373996i</v>
      </c>
      <c r="AE3671" t="e">
        <f t="shared" si="1954"/>
        <v>#DIV/0!</v>
      </c>
      <c r="AF3671" t="str">
        <f t="shared" si="1955"/>
        <v>-19.1708163806502-2.01194356232947i</v>
      </c>
      <c r="AG3671" t="e">
        <f t="shared" si="1956"/>
        <v>#DIV/0!</v>
      </c>
      <c r="AH3671" t="e">
        <f t="shared" si="1957"/>
        <v>#DIV/0!</v>
      </c>
      <c r="AI3671" t="e">
        <f t="shared" si="1958"/>
        <v>#DIV/0!</v>
      </c>
      <c r="AJ3671" t="e">
        <f t="shared" si="1959"/>
        <v>#DIV/0!</v>
      </c>
      <c r="AK3671"/>
      <c r="AL3671"/>
      <c r="AM3671"/>
      <c r="AN3671"/>
    </row>
    <row r="3672" spans="1:40" x14ac:dyDescent="0.3">
      <c r="A3672"/>
      <c r="B3672">
        <f t="shared" si="1925"/>
        <v>1738000</v>
      </c>
      <c r="C3672" s="186" t="str">
        <f t="shared" si="1928"/>
        <v>-0.000163512379288878+0.00179293636592812i</v>
      </c>
      <c r="D3672" s="158" t="str">
        <f t="shared" si="1929"/>
        <v>-7.58092906398675-0.677368881255038i</v>
      </c>
      <c r="E3672" t="str">
        <f t="shared" si="1930"/>
        <v>31.3703162703725-914.660236194864i</v>
      </c>
      <c r="F3672" t="str">
        <f t="shared" si="1931"/>
        <v>0.988653322053765+0.0901453991383243i</v>
      </c>
      <c r="G3672" t="str">
        <f t="shared" si="1926"/>
        <v>0.988653322053765+0.0901453991383243i</v>
      </c>
      <c r="H3672" t="str">
        <f t="shared" si="1932"/>
        <v>11.5901720381154+1.33345282722492i</v>
      </c>
      <c r="I3672" t="str">
        <f t="shared" si="1933"/>
        <v>6825.11003992383i</v>
      </c>
      <c r="J3672" t="str">
        <f t="shared" si="1927"/>
        <v>-11536.4612294949+1455.3755447373i</v>
      </c>
      <c r="K3672" t="str">
        <f t="shared" si="1934"/>
        <v>0.073465284243561-0.58234412860266i</v>
      </c>
      <c r="L3672" t="str">
        <f t="shared" si="1935"/>
        <v>0.0189788069107692-0.124320059981826i</v>
      </c>
      <c r="M3672" t="str">
        <f t="shared" si="1936"/>
        <v>0.0924440911543302-0.706664188584486i</v>
      </c>
      <c r="N3672" t="str">
        <f t="shared" si="1937"/>
        <v>-22.2179189088884i</v>
      </c>
      <c r="O3672" t="str">
        <f t="shared" si="1938"/>
        <v>-0.974397607008589+0.224831722530287i</v>
      </c>
      <c r="P3672" t="str">
        <f t="shared" si="1939"/>
        <v>1.97439760700859-0.224831722530287i</v>
      </c>
      <c r="Q3672" t="str">
        <f t="shared" si="1940"/>
        <v>-1.97439760700859+22.4427506314187i</v>
      </c>
      <c r="R3672" t="str">
        <f t="shared" si="1941"/>
        <v>-0.0176212045018055-0.0864246265915492i</v>
      </c>
      <c r="S3672" t="str">
        <f t="shared" si="1942"/>
        <v>2.4381804015241i</v>
      </c>
      <c r="T3672" t="str">
        <f t="shared" si="1943"/>
        <v>0.210718830764554-0.0429636754675504i</v>
      </c>
      <c r="U3672" t="e">
        <f t="shared" si="1944"/>
        <v>#DIV/0!</v>
      </c>
      <c r="V3672" t="str">
        <f t="shared" si="1945"/>
        <v>0.0000833333333333333-0.000152622691879455i</v>
      </c>
      <c r="W3672" t="e">
        <f t="shared" si="1946"/>
        <v>#DIV/0!</v>
      </c>
      <c r="X3672" t="e">
        <f t="shared" si="1947"/>
        <v>#DIV/0!</v>
      </c>
      <c r="Y3672" t="str">
        <f t="shared" si="1948"/>
        <v>0.00096+7.42571972343712i</v>
      </c>
      <c r="Z3672" t="e">
        <f t="shared" si="1949"/>
        <v>#DIV/0!</v>
      </c>
      <c r="AA3672" t="e">
        <f t="shared" si="1950"/>
        <v>#DIV/0!</v>
      </c>
      <c r="AB3672" t="str">
        <f t="shared" si="1951"/>
        <v>0.120243561366784-0.0245165813082804i</v>
      </c>
      <c r="AC3672" t="str">
        <f t="shared" si="1952"/>
        <v>0.993790816710631-0.0872382318030225i</v>
      </c>
      <c r="AD3672" t="str">
        <f t="shared" si="1953"/>
        <v>0.122218627992424-0.0139410065738855i</v>
      </c>
      <c r="AE3672" t="e">
        <f t="shared" si="1954"/>
        <v>#DIV/0!</v>
      </c>
      <c r="AF3672" t="str">
        <f t="shared" si="1955"/>
        <v>-19.1711011021021-2.01082170847996i</v>
      </c>
      <c r="AG3672" t="e">
        <f t="shared" si="1956"/>
        <v>#DIV/0!</v>
      </c>
      <c r="AH3672" t="e">
        <f t="shared" si="1957"/>
        <v>#DIV/0!</v>
      </c>
      <c r="AI3672" t="e">
        <f t="shared" si="1958"/>
        <v>#DIV/0!</v>
      </c>
      <c r="AJ3672" t="e">
        <f t="shared" si="1959"/>
        <v>#DIV/0!</v>
      </c>
      <c r="AK3672"/>
      <c r="AL3672"/>
      <c r="AM3672"/>
      <c r="AN3672"/>
    </row>
    <row r="3673" spans="1:40" x14ac:dyDescent="0.3">
      <c r="A3673"/>
      <c r="B3673">
        <f t="shared" ref="B3673:B3736" si="1960">B3672+1000</f>
        <v>1739000</v>
      </c>
      <c r="C3673" s="186" t="str">
        <f t="shared" si="1928"/>
        <v>-0.000163327308646733+0.00179192863051215i</v>
      </c>
      <c r="D3673" s="158" t="str">
        <f t="shared" si="1929"/>
        <v>-7.58102610556508-0.676991572626318i</v>
      </c>
      <c r="E3673" t="str">
        <f t="shared" si="1930"/>
        <v>31.33429040265-914.135501988473i</v>
      </c>
      <c r="F3673" t="str">
        <f t="shared" si="1931"/>
        <v>0.98866616472158+0.0900951772339449i</v>
      </c>
      <c r="G3673" t="str">
        <f t="shared" si="1926"/>
        <v>0.98866616472158+0.0900951772339449i</v>
      </c>
      <c r="H3673" t="str">
        <f t="shared" si="1932"/>
        <v>11.590359237127+1.33270951186504i</v>
      </c>
      <c r="I3673" t="str">
        <f t="shared" si="1933"/>
        <v>6829.03703074081i</v>
      </c>
      <c r="J3673" t="str">
        <f t="shared" si="1927"/>
        <v>-11549.7417593074+1456.21292997592i</v>
      </c>
      <c r="K3673" t="str">
        <f t="shared" si="1934"/>
        <v>0.0733821244570794-0.582019682549198i</v>
      </c>
      <c r="L3673" t="str">
        <f t="shared" si="1935"/>
        <v>0.0189574823268065-0.124251824142884i</v>
      </c>
      <c r="M3673" t="str">
        <f t="shared" si="1936"/>
        <v>0.0923396067838859-0.706271506692082i</v>
      </c>
      <c r="N3673" t="str">
        <f t="shared" si="1937"/>
        <v>-22.2307025216093i</v>
      </c>
      <c r="O3673" t="str">
        <f t="shared" si="1938"/>
        <v>-0.97144390631105+0.237269334072333i</v>
      </c>
      <c r="P3673" t="str">
        <f t="shared" si="1939"/>
        <v>1.97144390631105-0.237269334072333i</v>
      </c>
      <c r="Q3673" t="str">
        <f t="shared" si="1940"/>
        <v>-1.97144390631105+22.4679718556816i</v>
      </c>
      <c r="R3673" t="str">
        <f t="shared" si="1941"/>
        <v>-0.0181199487453305-0.0861547030683548i</v>
      </c>
      <c r="S3673" t="str">
        <f t="shared" si="1942"/>
        <v>2.43958326711761i</v>
      </c>
      <c r="T3673" t="str">
        <f t="shared" si="1943"/>
        <v>0.210181571989045-0.044205123760137i</v>
      </c>
      <c r="U3673" t="e">
        <f t="shared" si="1944"/>
        <v>#DIV/0!</v>
      </c>
      <c r="V3673" t="str">
        <f t="shared" si="1945"/>
        <v>0.0000833333333333333-0.000152534927249277i</v>
      </c>
      <c r="W3673" t="e">
        <f t="shared" si="1946"/>
        <v>#DIV/0!</v>
      </c>
      <c r="X3673" t="e">
        <f t="shared" si="1947"/>
        <v>#DIV/0!</v>
      </c>
      <c r="Y3673" t="str">
        <f t="shared" si="1948"/>
        <v>0.00096+7.42999228944601i</v>
      </c>
      <c r="Z3673" t="e">
        <f t="shared" si="1949"/>
        <v>#DIV/0!</v>
      </c>
      <c r="AA3673" t="e">
        <f t="shared" si="1950"/>
        <v>#DIV/0!</v>
      </c>
      <c r="AB3673" t="str">
        <f t="shared" si="1951"/>
        <v>0.119936982650926-0.0252249952806421i</v>
      </c>
      <c r="AC3673" t="str">
        <f t="shared" si="1952"/>
        <v>0.993259238393672-0.0870373395903115i</v>
      </c>
      <c r="AD3673" t="str">
        <f t="shared" si="1953"/>
        <v>0.122039254173236-0.0147021268037076i</v>
      </c>
      <c r="AE3673" t="e">
        <f t="shared" si="1954"/>
        <v>#DIV/0!</v>
      </c>
      <c r="AF3673" t="str">
        <f t="shared" si="1955"/>
        <v>-19.1713853426921-2.00970108449136i</v>
      </c>
      <c r="AG3673" t="e">
        <f t="shared" si="1956"/>
        <v>#DIV/0!</v>
      </c>
      <c r="AH3673" t="e">
        <f t="shared" si="1957"/>
        <v>#DIV/0!</v>
      </c>
      <c r="AI3673" t="e">
        <f t="shared" si="1958"/>
        <v>#DIV/0!</v>
      </c>
      <c r="AJ3673" t="e">
        <f t="shared" si="1959"/>
        <v>#DIV/0!</v>
      </c>
      <c r="AK3673"/>
      <c r="AL3673"/>
      <c r="AM3673"/>
      <c r="AN3673"/>
    </row>
    <row r="3674" spans="1:40" x14ac:dyDescent="0.3">
      <c r="A3674"/>
      <c r="B3674">
        <f t="shared" si="1960"/>
        <v>1740000</v>
      </c>
      <c r="C3674" s="186" t="str">
        <f t="shared" si="1928"/>
        <v>-0.000163142550380103+0.00179092201414118i</v>
      </c>
      <c r="D3674" s="158" t="str">
        <f t="shared" si="1929"/>
        <v>-7.58112298334987-0.676614677092531i</v>
      </c>
      <c r="E3674" t="str">
        <f t="shared" si="1930"/>
        <v>31.2983265335611-913.611368800914i</v>
      </c>
      <c r="F3674" t="str">
        <f t="shared" si="1931"/>
        <v>0.988678985712646+0.0900450103305583i</v>
      </c>
      <c r="G3674" t="str">
        <f t="shared" si="1926"/>
        <v>0.988678985712646+0.0900450103305583i</v>
      </c>
      <c r="H3674" t="str">
        <f t="shared" si="1932"/>
        <v>11.5905461201464+1.3319670112858i</v>
      </c>
      <c r="I3674" t="str">
        <f t="shared" si="1933"/>
        <v>6832.9640215578i</v>
      </c>
      <c r="J3674" t="str">
        <f t="shared" si="1927"/>
        <v>-11563.0299281937+1457.05031521455i</v>
      </c>
      <c r="K3674" t="str">
        <f t="shared" si="1934"/>
        <v>0.0732991050528308-0.581695591830605i</v>
      </c>
      <c r="L3674" t="str">
        <f t="shared" si="1935"/>
        <v>0.0189361933848527-0.124183661301056i</v>
      </c>
      <c r="M3674" t="str">
        <f t="shared" si="1936"/>
        <v>0.0922352984376835-0.705879253131661i</v>
      </c>
      <c r="N3674" t="str">
        <f t="shared" si="1937"/>
        <v>-22.2434861343302i</v>
      </c>
      <c r="O3674" t="str">
        <f t="shared" si="1938"/>
        <v>-0.968331453679644+0.249668171408907i</v>
      </c>
      <c r="P3674" t="str">
        <f t="shared" si="1939"/>
        <v>1.96833145367964-0.249668171408907i</v>
      </c>
      <c r="Q3674" t="str">
        <f t="shared" si="1940"/>
        <v>-1.96833145367964+22.4931543057391i</v>
      </c>
      <c r="R3674" t="str">
        <f t="shared" si="1941"/>
        <v>-0.0186148482431609-0.085879073967153i</v>
      </c>
      <c r="S3674" t="str">
        <f t="shared" si="1942"/>
        <v>2.44098613271113i</v>
      </c>
      <c r="T3674" t="str">
        <f t="shared" si="1943"/>
        <v>0.209629628643894-0.0454385864240779i</v>
      </c>
      <c r="U3674" t="e">
        <f t="shared" si="1944"/>
        <v>#DIV/0!</v>
      </c>
      <c r="V3674" t="str">
        <f t="shared" si="1945"/>
        <v>0.0000833333333333333-0.000152447263497984i</v>
      </c>
      <c r="W3674" t="e">
        <f t="shared" si="1946"/>
        <v>#DIV/0!</v>
      </c>
      <c r="X3674" t="e">
        <f t="shared" si="1947"/>
        <v>#DIV/0!</v>
      </c>
      <c r="Y3674" t="str">
        <f t="shared" si="1948"/>
        <v>0.00096+7.43426485545489i</v>
      </c>
      <c r="Z3674" t="e">
        <f t="shared" si="1949"/>
        <v>#DIV/0!</v>
      </c>
      <c r="AA3674" t="e">
        <f t="shared" si="1950"/>
        <v>#DIV/0!</v>
      </c>
      <c r="AB3674" t="str">
        <f t="shared" si="1951"/>
        <v>0.119622024404182-0.0259288523729915i</v>
      </c>
      <c r="AC3674" t="str">
        <f t="shared" si="1952"/>
        <v>0.992730734173031-0.0868302606812908i</v>
      </c>
      <c r="AD3674" t="str">
        <f t="shared" si="1953"/>
        <v>0.121850264852683-0.015460951880909i</v>
      </c>
      <c r="AE3674" t="e">
        <f t="shared" si="1954"/>
        <v>#DIV/0!</v>
      </c>
      <c r="AF3674" t="str">
        <f t="shared" si="1955"/>
        <v>-19.1716691034963-2.00858168837833i</v>
      </c>
      <c r="AG3674" t="e">
        <f t="shared" si="1956"/>
        <v>#DIV/0!</v>
      </c>
      <c r="AH3674" t="e">
        <f t="shared" si="1957"/>
        <v>#DIV/0!</v>
      </c>
      <c r="AI3674" t="e">
        <f t="shared" si="1958"/>
        <v>#DIV/0!</v>
      </c>
      <c r="AJ3674" t="e">
        <f t="shared" si="1959"/>
        <v>#DIV/0!</v>
      </c>
      <c r="AK3674"/>
      <c r="AL3674"/>
      <c r="AM3674"/>
      <c r="AN3674"/>
    </row>
    <row r="3675" spans="1:40" x14ac:dyDescent="0.3">
      <c r="A3675"/>
      <c r="B3675">
        <f t="shared" si="1960"/>
        <v>1741000</v>
      </c>
      <c r="C3675" s="186" t="str">
        <f t="shared" si="1928"/>
        <v>-0.000162958103790133+0.00178991651497473i</v>
      </c>
      <c r="D3675" s="158" t="str">
        <f t="shared" si="1929"/>
        <v>-7.58121969770757-0.676238193987893i</v>
      </c>
      <c r="E3675" t="str">
        <f t="shared" si="1930"/>
        <v>31.2624245209807-913.087835601403i</v>
      </c>
      <c r="F3675" t="str">
        <f t="shared" si="1931"/>
        <v>0.988691785075458+0.0899948983394824i</v>
      </c>
      <c r="G3675" t="str">
        <f t="shared" si="1926"/>
        <v>0.988691785075458+0.0899948983394824i</v>
      </c>
      <c r="H3675" t="str">
        <f t="shared" si="1932"/>
        <v>11.5907326878808+1.33122532417173i</v>
      </c>
      <c r="I3675" t="str">
        <f t="shared" si="1933"/>
        <v>6836.89101237479i</v>
      </c>
      <c r="J3675" t="str">
        <f t="shared" si="1927"/>
        <v>-11576.3257361538+1457.88770045318i</v>
      </c>
      <c r="K3675" t="str">
        <f t="shared" si="1934"/>
        <v>0.073216225716696-0.581371855873925i</v>
      </c>
      <c r="L3675" t="str">
        <f t="shared" si="1935"/>
        <v>0.0189149400061512-0.124115571342558i</v>
      </c>
      <c r="M3675" t="str">
        <f t="shared" si="1936"/>
        <v>0.0921311657228472-0.705487427216483i</v>
      </c>
      <c r="N3675" t="str">
        <f t="shared" si="1937"/>
        <v>-22.256269747051i</v>
      </c>
      <c r="O3675" t="str">
        <f t="shared" si="1938"/>
        <v>-0.965060757746829+0.262026208340151i</v>
      </c>
      <c r="P3675" t="str">
        <f t="shared" si="1939"/>
        <v>1.96506075774683-0.262026208340151i</v>
      </c>
      <c r="Q3675" t="str">
        <f t="shared" si="1940"/>
        <v>-1.96506075774683+22.5182959553912i</v>
      </c>
      <c r="R3675" t="str">
        <f t="shared" si="1941"/>
        <v>-0.0191058456808949-0.0855978007383042i</v>
      </c>
      <c r="S3675" t="str">
        <f t="shared" si="1942"/>
        <v>2.44238899830464i</v>
      </c>
      <c r="T3675" t="str">
        <f t="shared" si="1943"/>
        <v>0.209063126802307-0.0466639072943239i</v>
      </c>
      <c r="U3675" t="e">
        <f t="shared" si="1944"/>
        <v>#DIV/0!</v>
      </c>
      <c r="V3675" t="str">
        <f t="shared" si="1945"/>
        <v>0.0000833333333333333-0.000152359700451747i</v>
      </c>
      <c r="W3675" t="e">
        <f t="shared" si="1946"/>
        <v>#DIV/0!</v>
      </c>
      <c r="X3675" t="e">
        <f t="shared" si="1947"/>
        <v>#DIV/0!</v>
      </c>
      <c r="Y3675" t="str">
        <f t="shared" si="1948"/>
        <v>0.00096+7.43853742146377i</v>
      </c>
      <c r="Z3675" t="e">
        <f t="shared" si="1949"/>
        <v>#DIV/0!</v>
      </c>
      <c r="AA3675" t="e">
        <f t="shared" si="1950"/>
        <v>#DIV/0!</v>
      </c>
      <c r="AB3675" t="str">
        <f t="shared" si="1951"/>
        <v>0.119298758568347-0.0266280634720701i</v>
      </c>
      <c r="AC3675" t="str">
        <f t="shared" si="1952"/>
        <v>0.992205369705522-0.0866170487811273i</v>
      </c>
      <c r="AD3675" t="str">
        <f t="shared" si="1953"/>
        <v>0.121651688503354-0.0162173615724779i</v>
      </c>
      <c r="AE3675" t="e">
        <f t="shared" si="1954"/>
        <v>#DIV/0!</v>
      </c>
      <c r="AF3675" t="str">
        <f t="shared" si="1955"/>
        <v>-19.1719523855884-2.00746351815962i</v>
      </c>
      <c r="AG3675" t="e">
        <f t="shared" si="1956"/>
        <v>#DIV/0!</v>
      </c>
      <c r="AH3675" t="e">
        <f t="shared" si="1957"/>
        <v>#DIV/0!</v>
      </c>
      <c r="AI3675" t="e">
        <f t="shared" si="1958"/>
        <v>#DIV/0!</v>
      </c>
      <c r="AJ3675" t="e">
        <f t="shared" si="1959"/>
        <v>#DIV/0!</v>
      </c>
      <c r="AK3675"/>
      <c r="AL3675"/>
      <c r="AM3675"/>
      <c r="AN3675"/>
    </row>
    <row r="3676" spans="1:40" x14ac:dyDescent="0.3">
      <c r="A3676"/>
      <c r="B3676">
        <f t="shared" si="1960"/>
        <v>1742000</v>
      </c>
      <c r="C3676" s="186" t="str">
        <f t="shared" si="1928"/>
        <v>-0.000162773968179923+0.00178891213117634i</v>
      </c>
      <c r="D3676" s="158" t="str">
        <f t="shared" si="1929"/>
        <v>-7.58131624900358-0.675862122648022i</v>
      </c>
      <c r="E3676" t="str">
        <f t="shared" si="1930"/>
        <v>31.2265842231911-912.564901361516i</v>
      </c>
      <c r="F3676" t="str">
        <f t="shared" si="1931"/>
        <v>0.988704562858373+0.0899448411722226i</v>
      </c>
      <c r="G3676" t="str">
        <f t="shared" si="1926"/>
        <v>0.988704562858373+0.0899448411722226i</v>
      </c>
      <c r="H3676" t="str">
        <f t="shared" si="1932"/>
        <v>11.5909189410352+1.33048444921019i</v>
      </c>
      <c r="I3676" t="str">
        <f t="shared" si="1933"/>
        <v>6840.81800319177i</v>
      </c>
      <c r="J3676" t="str">
        <f t="shared" si="1927"/>
        <v>-11589.6291831877+1458.7250856918i</v>
      </c>
      <c r="K3676" t="str">
        <f t="shared" si="1934"/>
        <v>0.0731334861354291-0.58104847410741i</v>
      </c>
      <c r="L3676" t="str">
        <f t="shared" si="1935"/>
        <v>0.0188937221121611-0.124047554153838i</v>
      </c>
      <c r="M3676" t="str">
        <f t="shared" si="1936"/>
        <v>0.0920272082475902-0.705096028261248i</v>
      </c>
      <c r="N3676" t="str">
        <f t="shared" si="1937"/>
        <v>-22.2690533597719i</v>
      </c>
      <c r="O3676" t="str">
        <f t="shared" si="1938"/>
        <v>-0.96163235300487+0.274341425334048i</v>
      </c>
      <c r="P3676" t="str">
        <f t="shared" si="1939"/>
        <v>1.96163235300487-0.274341425334048i</v>
      </c>
      <c r="Q3676" t="str">
        <f t="shared" si="1940"/>
        <v>-1.96163235300487+22.5433947851059i</v>
      </c>
      <c r="R3676" t="str">
        <f t="shared" si="1941"/>
        <v>-0.0195928847297818-0.0853109451687758i</v>
      </c>
      <c r="S3676" t="str">
        <f t="shared" si="1942"/>
        <v>2.44379186389816i</v>
      </c>
      <c r="T3676" t="str">
        <f t="shared" si="1943"/>
        <v>0.208482193704916-0.0478809322929353i</v>
      </c>
      <c r="U3676" t="e">
        <f t="shared" si="1944"/>
        <v>#DIV/0!</v>
      </c>
      <c r="V3676" t="str">
        <f t="shared" si="1945"/>
        <v>0.0000833333333333333-0.000152272237937137i</v>
      </c>
      <c r="W3676" t="e">
        <f t="shared" si="1946"/>
        <v>#DIV/0!</v>
      </c>
      <c r="X3676" t="e">
        <f t="shared" si="1947"/>
        <v>#DIV/0!</v>
      </c>
      <c r="Y3676" t="str">
        <f t="shared" si="1948"/>
        <v>0.00096+7.44280998747265i</v>
      </c>
      <c r="Z3676" t="e">
        <f t="shared" si="1949"/>
        <v>#DIV/0!</v>
      </c>
      <c r="AA3676" t="e">
        <f t="shared" si="1950"/>
        <v>#DIV/0!</v>
      </c>
      <c r="AB3676" t="str">
        <f t="shared" si="1951"/>
        <v>0.118967257751392-0.0273225406555969i</v>
      </c>
      <c r="AC3676" t="str">
        <f t="shared" si="1952"/>
        <v>0.991683209705464-0.0863977580724045i</v>
      </c>
      <c r="AD3676" t="str">
        <f t="shared" si="1953"/>
        <v>0.121443555071565-0.0169712359757202i</v>
      </c>
      <c r="AE3676" t="e">
        <f t="shared" si="1954"/>
        <v>#DIV/0!</v>
      </c>
      <c r="AF3676" t="str">
        <f t="shared" si="1955"/>
        <v>-19.1722351900388-2.00634657185821i</v>
      </c>
      <c r="AG3676" t="e">
        <f t="shared" si="1956"/>
        <v>#DIV/0!</v>
      </c>
      <c r="AH3676" t="e">
        <f t="shared" si="1957"/>
        <v>#DIV/0!</v>
      </c>
      <c r="AI3676" t="e">
        <f t="shared" si="1958"/>
        <v>#DIV/0!</v>
      </c>
      <c r="AJ3676" t="e">
        <f t="shared" si="1959"/>
        <v>#DIV/0!</v>
      </c>
      <c r="AK3676"/>
      <c r="AL3676"/>
      <c r="AM3676"/>
      <c r="AN3676"/>
    </row>
    <row r="3677" spans="1:40" x14ac:dyDescent="0.3">
      <c r="A3677"/>
      <c r="B3677">
        <f t="shared" si="1960"/>
        <v>1743000</v>
      </c>
      <c r="C3677" s="186" t="str">
        <f t="shared" si="1928"/>
        <v>-0.000162590142854497+0.00178790886091348i</v>
      </c>
      <c r="D3677" s="158" t="str">
        <f t="shared" si="1929"/>
        <v>-7.58141263760229-0.67548646240994i</v>
      </c>
      <c r="E3677" t="str">
        <f t="shared" si="1930"/>
        <v>31.1908054988802-912.04256505518i</v>
      </c>
      <c r="F3677" t="str">
        <f t="shared" si="1931"/>
        <v>0.988717319109618+0.0898948387404708i</v>
      </c>
      <c r="G3677" t="str">
        <f t="shared" si="1926"/>
        <v>0.988717319109618+0.0898948387404708i</v>
      </c>
      <c r="H3677" t="str">
        <f t="shared" si="1932"/>
        <v>11.5911048803125+1.32974438509129i</v>
      </c>
      <c r="I3677" t="str">
        <f t="shared" si="1933"/>
        <v>6844.74499400876i</v>
      </c>
      <c r="J3677" t="str">
        <f t="shared" si="1927"/>
        <v>-11602.9402692954+1459.56247093044i</v>
      </c>
      <c r="K3677" t="str">
        <f t="shared" si="1934"/>
        <v>0.0730508859966567-0.580725445960518i</v>
      </c>
      <c r="L3677" t="str">
        <f t="shared" si="1935"/>
        <v>0.0188725396245562-0.123979609621568i</v>
      </c>
      <c r="M3677" t="str">
        <f t="shared" si="1936"/>
        <v>0.0919234256212129-0.704705055582086i</v>
      </c>
      <c r="N3677" t="str">
        <f t="shared" si="1937"/>
        <v>-22.2818369724928i</v>
      </c>
      <c r="O3677" t="str">
        <f t="shared" si="1938"/>
        <v>-0.958046799718649+0.286611809855865i</v>
      </c>
      <c r="P3677" t="str">
        <f t="shared" si="1939"/>
        <v>1.95804679971865-0.286611809855865i</v>
      </c>
      <c r="Q3677" t="str">
        <f t="shared" si="1940"/>
        <v>-1.95804679971865+22.5684487823487i</v>
      </c>
      <c r="R3677" t="str">
        <f t="shared" si="1941"/>
        <v>-0.0200759100411123-0.0850185693671556i</v>
      </c>
      <c r="S3677" t="str">
        <f t="shared" si="1942"/>
        <v>2.44519472949167i</v>
      </c>
      <c r="T3677" t="str">
        <f t="shared" si="1943"/>
        <v>0.207886957725491-0.0490895094222767i</v>
      </c>
      <c r="U3677" t="e">
        <f t="shared" si="1944"/>
        <v>#DIV/0!</v>
      </c>
      <c r="V3677" t="str">
        <f t="shared" si="1945"/>
        <v>0.0000833333333333333-0.00015218487578112i</v>
      </c>
      <c r="W3677" t="e">
        <f t="shared" si="1946"/>
        <v>#DIV/0!</v>
      </c>
      <c r="X3677" t="e">
        <f t="shared" si="1947"/>
        <v>#DIV/0!</v>
      </c>
      <c r="Y3677" t="str">
        <f t="shared" si="1948"/>
        <v>0.00096+7.44708255348153i</v>
      </c>
      <c r="Z3677" t="e">
        <f t="shared" si="1949"/>
        <v>#DIV/0!</v>
      </c>
      <c r="AA3677" t="e">
        <f t="shared" si="1950"/>
        <v>#DIV/0!</v>
      </c>
      <c r="AB3677" t="str">
        <f t="shared" si="1951"/>
        <v>0.118627595207898-0.028012197188386i</v>
      </c>
      <c r="AC3677" t="str">
        <f t="shared" si="1952"/>
        <v>0.991164317948099-0.0861724431992843i</v>
      </c>
      <c r="AD3677" t="str">
        <f t="shared" si="1953"/>
        <v>0.121225895974173-0.0177224555355604i</v>
      </c>
      <c r="AE3677" t="e">
        <f t="shared" si="1954"/>
        <v>#DIV/0!</v>
      </c>
      <c r="AF3677" t="str">
        <f t="shared" si="1955"/>
        <v>-19.1725175179148-2.00523084750123i</v>
      </c>
      <c r="AG3677" t="e">
        <f t="shared" si="1956"/>
        <v>#DIV/0!</v>
      </c>
      <c r="AH3677" t="e">
        <f t="shared" si="1957"/>
        <v>#DIV/0!</v>
      </c>
      <c r="AI3677" t="e">
        <f t="shared" si="1958"/>
        <v>#DIV/0!</v>
      </c>
      <c r="AJ3677" t="e">
        <f t="shared" si="1959"/>
        <v>#DIV/0!</v>
      </c>
      <c r="AK3677"/>
      <c r="AL3677"/>
      <c r="AM3677"/>
      <c r="AN3677"/>
    </row>
    <row r="3678" spans="1:40" x14ac:dyDescent="0.3">
      <c r="A3678"/>
      <c r="B3678">
        <f t="shared" si="1960"/>
        <v>1744000</v>
      </c>
      <c r="C3678" s="186" t="str">
        <f t="shared" si="1928"/>
        <v>-0.000162406627120817+0.00178690670235759i</v>
      </c>
      <c r="D3678" s="158" t="str">
        <f t="shared" si="1929"/>
        <v>-7.58150886386717-0.675111212612066i</v>
      </c>
      <c r="E3678" t="str">
        <f t="shared" si="1930"/>
        <v>31.1550882071392-911.520825658647i</v>
      </c>
      <c r="F3678" t="str">
        <f t="shared" si="1931"/>
        <v>0.988730053877292+0.0898448909561053i</v>
      </c>
      <c r="G3678" t="str">
        <f t="shared" si="1926"/>
        <v>0.988730053877292+0.0898448909561053i</v>
      </c>
      <c r="H3678" t="str">
        <f t="shared" si="1932"/>
        <v>11.5912905064141+1.3290051305079i</v>
      </c>
      <c r="I3678" t="str">
        <f t="shared" si="1933"/>
        <v>6848.67198482575i</v>
      </c>
      <c r="J3678" t="str">
        <f t="shared" si="1927"/>
        <v>-11616.258994477+1460.39985616907i</v>
      </c>
      <c r="K3678" t="str">
        <f t="shared" si="1934"/>
        <v>0.0729684249888686-0.580402770863897i</v>
      </c>
      <c r="L3678" t="str">
        <f t="shared" si="1935"/>
        <v>0.0188513924652248-0.12391173763265i</v>
      </c>
      <c r="M3678" t="str">
        <f t="shared" si="1936"/>
        <v>0.0918198174540934-0.704314508496547i</v>
      </c>
      <c r="N3678" t="str">
        <f t="shared" si="1937"/>
        <v>-22.2946205852137i</v>
      </c>
      <c r="O3678" t="str">
        <f t="shared" si="1938"/>
        <v>-0.954304683834012+0.298835356697408i</v>
      </c>
      <c r="P3678" t="str">
        <f t="shared" si="1939"/>
        <v>1.95430468383401-0.298835356697408i</v>
      </c>
      <c r="Q3678" t="str">
        <f t="shared" si="1940"/>
        <v>-1.95430468383401+22.5934559419111i</v>
      </c>
      <c r="R3678" t="str">
        <f t="shared" si="1941"/>
        <v>-0.020554867240473-0.0847207357489577i</v>
      </c>
      <c r="S3678" t="str">
        <f t="shared" si="1942"/>
        <v>2.44659759508519i</v>
      </c>
      <c r="T3678" t="str">
        <f t="shared" si="1943"/>
        <v>0.207277548337248-0.0502894887578366i</v>
      </c>
      <c r="U3678" t="e">
        <f t="shared" si="1944"/>
        <v>#DIV/0!</v>
      </c>
      <c r="V3678" t="str">
        <f t="shared" si="1945"/>
        <v>0.0000833333333333333-0.000152097613811062i</v>
      </c>
      <c r="W3678" t="e">
        <f t="shared" si="1946"/>
        <v>#DIV/0!</v>
      </c>
      <c r="X3678" t="e">
        <f t="shared" si="1947"/>
        <v>#DIV/0!</v>
      </c>
      <c r="Y3678" t="str">
        <f t="shared" si="1948"/>
        <v>0.00096+7.45135511949042i</v>
      </c>
      <c r="Z3678" t="e">
        <f t="shared" si="1949"/>
        <v>#DIV/0!</v>
      </c>
      <c r="AA3678" t="e">
        <f t="shared" si="1950"/>
        <v>#DIV/0!</v>
      </c>
      <c r="AB3678" t="str">
        <f t="shared" si="1951"/>
        <v>0.118279844819825-0.0286969475182485i</v>
      </c>
      <c r="AC3678" t="str">
        <f t="shared" si="1952"/>
        <v>0.990648757273188-0.0859411592519382i</v>
      </c>
      <c r="AD3678" t="str">
        <f t="shared" si="1953"/>
        <v>0.120998744095185-0.0184709010618923i</v>
      </c>
      <c r="AE3678" t="e">
        <f t="shared" si="1954"/>
        <v>#DIV/0!</v>
      </c>
      <c r="AF3678" t="str">
        <f t="shared" si="1955"/>
        <v>-19.1727993702813-2.00411634311997i</v>
      </c>
      <c r="AG3678" t="e">
        <f t="shared" si="1956"/>
        <v>#DIV/0!</v>
      </c>
      <c r="AH3678" t="e">
        <f t="shared" si="1957"/>
        <v>#DIV/0!</v>
      </c>
      <c r="AI3678" t="e">
        <f t="shared" si="1958"/>
        <v>#DIV/0!</v>
      </c>
      <c r="AJ3678" t="e">
        <f t="shared" si="1959"/>
        <v>#DIV/0!</v>
      </c>
      <c r="AK3678"/>
      <c r="AL3678"/>
      <c r="AM3678"/>
      <c r="AN3678"/>
    </row>
    <row r="3679" spans="1:40" x14ac:dyDescent="0.3">
      <c r="A3679"/>
      <c r="B3679">
        <f t="shared" si="1960"/>
        <v>1745000</v>
      </c>
      <c r="C3679" s="186" t="str">
        <f t="shared" si="1928"/>
        <v>-0.000162223420287758+0.00178590565368404i</v>
      </c>
      <c r="D3679" s="158" t="str">
        <f t="shared" si="1929"/>
        <v>-7.58160492816045-0.67473637259418i</v>
      </c>
      <c r="E3679" t="str">
        <f t="shared" si="1930"/>
        <v>31.1194322074627-910.999682150515i</v>
      </c>
      <c r="F3679" t="str">
        <f t="shared" si="1931"/>
        <v>0.988742767209336+0.0897949977311857i</v>
      </c>
      <c r="G3679" t="str">
        <f t="shared" si="1926"/>
        <v>0.988742767209336+0.0897949977311857i</v>
      </c>
      <c r="H3679" t="str">
        <f t="shared" si="1932"/>
        <v>11.591475820039+1.32826668415561i</v>
      </c>
      <c r="I3679" t="str">
        <f t="shared" si="1933"/>
        <v>6852.59897564274i</v>
      </c>
      <c r="J3679" t="str">
        <f t="shared" si="1927"/>
        <v>-11629.5853587323+1461.2372414077i</v>
      </c>
      <c r="K3679" t="str">
        <f t="shared" si="1934"/>
        <v>0.0728861028014252-0.580080448249412i</v>
      </c>
      <c r="L3679" t="str">
        <f t="shared" si="1935"/>
        <v>0.0188302805562684-0.123843938074212i</v>
      </c>
      <c r="M3679" t="str">
        <f t="shared" si="1936"/>
        <v>0.0917163833576936-0.703924386323624i</v>
      </c>
      <c r="N3679" t="str">
        <f t="shared" si="1937"/>
        <v>-22.3074041979346i</v>
      </c>
      <c r="O3679" t="str">
        <f t="shared" si="1938"/>
        <v>-0.950406616882028+0.311010068304643i</v>
      </c>
      <c r="P3679" t="str">
        <f t="shared" si="1939"/>
        <v>1.95040661688203-0.311010068304643i</v>
      </c>
      <c r="Q3679" t="str">
        <f t="shared" si="1940"/>
        <v>-1.95040661688203+22.6184142662392i</v>
      </c>
      <c r="R3679" t="str">
        <f t="shared" si="1941"/>
        <v>-0.0210297029218132-0.0844175070222436i</v>
      </c>
      <c r="S3679" t="str">
        <f t="shared" si="1942"/>
        <v>2.44800046067868i</v>
      </c>
      <c r="T3679" t="str">
        <f t="shared" si="1943"/>
        <v>0.206654096079798-0.0514807224405345i</v>
      </c>
      <c r="U3679" t="e">
        <f t="shared" si="1944"/>
        <v>#DIV/0!</v>
      </c>
      <c r="V3679" t="str">
        <f t="shared" si="1945"/>
        <v>0.0000833333333333333-0.000152010451854723i</v>
      </c>
      <c r="W3679" t="e">
        <f t="shared" si="1946"/>
        <v>#DIV/0!</v>
      </c>
      <c r="X3679" t="e">
        <f t="shared" si="1947"/>
        <v>#DIV/0!</v>
      </c>
      <c r="Y3679" t="str">
        <f t="shared" si="1948"/>
        <v>0.00096+7.4556276854993i</v>
      </c>
      <c r="Z3679" t="e">
        <f t="shared" si="1949"/>
        <v>#DIV/0!</v>
      </c>
      <c r="AA3679" t="e">
        <f t="shared" si="1950"/>
        <v>#DIV/0!</v>
      </c>
      <c r="AB3679" t="str">
        <f t="shared" si="1951"/>
        <v>0.117924081077657-0.029376707271603i</v>
      </c>
      <c r="AC3679" t="str">
        <f t="shared" si="1952"/>
        <v>0.99013658958885-0.0857039617512761i</v>
      </c>
      <c r="AD3679" t="str">
        <f t="shared" si="1953"/>
        <v>0.120762133782195-0.0192164537468837i</v>
      </c>
      <c r="AE3679" t="e">
        <f t="shared" si="1954"/>
        <v>#DIV/0!</v>
      </c>
      <c r="AF3679" t="str">
        <f t="shared" si="1955"/>
        <v>-19.1730807481994-2.00300305674979i</v>
      </c>
      <c r="AG3679" t="e">
        <f t="shared" si="1956"/>
        <v>#DIV/0!</v>
      </c>
      <c r="AH3679" t="e">
        <f t="shared" si="1957"/>
        <v>#DIV/0!</v>
      </c>
      <c r="AI3679" t="e">
        <f t="shared" si="1958"/>
        <v>#DIV/0!</v>
      </c>
      <c r="AJ3679" t="e">
        <f t="shared" si="1959"/>
        <v>#DIV/0!</v>
      </c>
      <c r="AK3679"/>
      <c r="AL3679"/>
      <c r="AM3679"/>
      <c r="AN3679"/>
    </row>
    <row r="3680" spans="1:40" x14ac:dyDescent="0.3">
      <c r="A3680"/>
      <c r="B3680">
        <f t="shared" si="1960"/>
        <v>1746000</v>
      </c>
      <c r="C3680" s="186" t="str">
        <f t="shared" si="1928"/>
        <v>-0.000162040521666128+0.00178490571307219i</v>
      </c>
      <c r="D3680" s="158" t="str">
        <f t="shared" si="1929"/>
        <v>-7.58170083084373-0.674361941697512i</v>
      </c>
      <c r="E3680" t="str">
        <f t="shared" si="1930"/>
        <v>31.0838373597466-910.479133511706i</v>
      </c>
      <c r="F3680" t="str">
        <f t="shared" si="1931"/>
        <v>0.988755459153603+0.089745158977965i</v>
      </c>
      <c r="G3680" t="str">
        <f t="shared" si="1926"/>
        <v>0.988755459153603+0.089745158977965i</v>
      </c>
      <c r="H3680" t="str">
        <f t="shared" si="1932"/>
        <v>11.5916608218846+1.32752904473286i</v>
      </c>
      <c r="I3680" t="str">
        <f t="shared" si="1933"/>
        <v>6856.52596645972i</v>
      </c>
      <c r="J3680" t="str">
        <f t="shared" si="1927"/>
        <v>-11642.9193620614+1462.07462664632i</v>
      </c>
      <c r="K3680" t="str">
        <f t="shared" si="1934"/>
        <v>0.0728039191245438-0.579758477550101i</v>
      </c>
      <c r="L3680" t="str">
        <f t="shared" si="1935"/>
        <v>0.0188092038200016-0.123776210833608i</v>
      </c>
      <c r="M3680" t="str">
        <f t="shared" si="1936"/>
        <v>0.0916131229445454-0.703534688383709i</v>
      </c>
      <c r="N3680" t="str">
        <f t="shared" si="1937"/>
        <v>-22.3201878106554i</v>
      </c>
      <c r="O3680" t="str">
        <f t="shared" si="1938"/>
        <v>-0.946353235879095+0.323133955104019i</v>
      </c>
      <c r="P3680" t="str">
        <f t="shared" si="1939"/>
        <v>1.9463532358791-0.323133955104019i</v>
      </c>
      <c r="Q3680" t="str">
        <f t="shared" si="1940"/>
        <v>-1.9463532358791+22.6433217657594i</v>
      </c>
      <c r="R3680" t="str">
        <f t="shared" si="1941"/>
        <v>-0.0215003646413527-0.0841089461735585i</v>
      </c>
      <c r="S3680" t="str">
        <f t="shared" si="1942"/>
        <v>2.4494033262722i</v>
      </c>
      <c r="T3680" t="str">
        <f t="shared" si="1943"/>
        <v>0.206016732526764-0.0526630646685945i</v>
      </c>
      <c r="U3680" t="e">
        <f t="shared" si="1944"/>
        <v>#DIV/0!</v>
      </c>
      <c r="V3680" t="str">
        <f t="shared" si="1945"/>
        <v>0.0000833333333333333-0.000151923389740259i</v>
      </c>
      <c r="W3680" t="e">
        <f t="shared" si="1946"/>
        <v>#DIV/0!</v>
      </c>
      <c r="X3680" t="e">
        <f t="shared" si="1947"/>
        <v>#DIV/0!</v>
      </c>
      <c r="Y3680" t="str">
        <f t="shared" si="1948"/>
        <v>0.00096+7.45990025150818i</v>
      </c>
      <c r="Z3680" t="e">
        <f t="shared" si="1949"/>
        <v>#DIV/0!</v>
      </c>
      <c r="AA3680" t="e">
        <f t="shared" si="1950"/>
        <v>#DIV/0!</v>
      </c>
      <c r="AB3680" t="str">
        <f t="shared" si="1951"/>
        <v>0.117560379061923-0.0300513932488384i</v>
      </c>
      <c r="AC3680" t="str">
        <f t="shared" si="1952"/>
        <v>0.98962787587559-0.0854609066339614i</v>
      </c>
      <c r="AD3680" t="str">
        <f t="shared" si="1953"/>
        <v>0.120516100842632-0.0199589951822661i</v>
      </c>
      <c r="AE3680" t="e">
        <f t="shared" si="1954"/>
        <v>#DIV/0!</v>
      </c>
      <c r="AF3680" t="str">
        <f t="shared" si="1955"/>
        <v>-19.1733616527283-2.00189098643037i</v>
      </c>
      <c r="AG3680" t="e">
        <f t="shared" si="1956"/>
        <v>#DIV/0!</v>
      </c>
      <c r="AH3680" t="e">
        <f t="shared" si="1957"/>
        <v>#DIV/0!</v>
      </c>
      <c r="AI3680" t="e">
        <f t="shared" si="1958"/>
        <v>#DIV/0!</v>
      </c>
      <c r="AJ3680" t="e">
        <f t="shared" si="1959"/>
        <v>#DIV/0!</v>
      </c>
      <c r="AK3680"/>
      <c r="AL3680"/>
      <c r="AM3680"/>
      <c r="AN3680"/>
    </row>
    <row r="3681" spans="1:40" x14ac:dyDescent="0.3">
      <c r="A3681"/>
      <c r="B3681">
        <f t="shared" si="1960"/>
        <v>1747000</v>
      </c>
      <c r="C3681" s="186" t="str">
        <f t="shared" si="1928"/>
        <v>-0.000161857930568629+0.00178390687870529i</v>
      </c>
      <c r="D3681" s="158" t="str">
        <f t="shared" si="1929"/>
        <v>-7.58179657227717-0.673987919264589i</v>
      </c>
      <c r="E3681" t="str">
        <f t="shared" si="1930"/>
        <v>31.0483035242862-909.959178725455i</v>
      </c>
      <c r="F3681" t="str">
        <f t="shared" si="1931"/>
        <v>0.988768129757757+0.089695374608869i</v>
      </c>
      <c r="G3681" t="str">
        <f t="shared" si="1926"/>
        <v>0.988768129757757+0.089695374608869i</v>
      </c>
      <c r="H3681" t="str">
        <f t="shared" si="1932"/>
        <v>11.591845512646+1.32679221094068i</v>
      </c>
      <c r="I3681" t="str">
        <f t="shared" si="1933"/>
        <v>6860.45295727671i</v>
      </c>
      <c r="J3681" t="str">
        <f t="shared" si="1927"/>
        <v>-11656.2610044644+1462.91201188495i</v>
      </c>
      <c r="K3681" t="str">
        <f t="shared" si="1934"/>
        <v>0.0727218736493023-0.579436858200201i</v>
      </c>
      <c r="L3681" t="str">
        <f t="shared" si="1935"/>
        <v>0.0187881621789512-0.123708555798417i</v>
      </c>
      <c r="M3681" t="str">
        <f t="shared" si="1936"/>
        <v>0.0915100358282535-0.703145413998618i</v>
      </c>
      <c r="N3681" t="str">
        <f t="shared" si="1937"/>
        <v>-22.3329714233763i</v>
      </c>
      <c r="O3681" t="str">
        <f t="shared" si="1938"/>
        <v>-0.942145203222712+0.335205035827976i</v>
      </c>
      <c r="P3681" t="str">
        <f t="shared" si="1939"/>
        <v>1.94214520322271-0.335205035827976i</v>
      </c>
      <c r="Q3681" t="str">
        <f t="shared" si="1940"/>
        <v>-1.94214520322271+22.6681764592043i</v>
      </c>
      <c r="R3681" t="str">
        <f t="shared" si="1941"/>
        <v>-0.02196680091136-0.083795116454164i</v>
      </c>
      <c r="S3681" t="str">
        <f t="shared" si="1942"/>
        <v>2.45080619186571i</v>
      </c>
      <c r="T3681" t="str">
        <f t="shared" si="1943"/>
        <v>0.205365590253973-0.0538363716890424i</v>
      </c>
      <c r="U3681" t="e">
        <f t="shared" si="1944"/>
        <v>#DIV/0!</v>
      </c>
      <c r="V3681" t="str">
        <f t="shared" si="1945"/>
        <v>0.0000833333333333333-0.000151836427296218i</v>
      </c>
      <c r="W3681" t="e">
        <f t="shared" si="1946"/>
        <v>#DIV/0!</v>
      </c>
      <c r="X3681" t="e">
        <f t="shared" si="1947"/>
        <v>#DIV/0!</v>
      </c>
      <c r="Y3681" t="str">
        <f t="shared" si="1948"/>
        <v>0.00096+7.46417281751706i</v>
      </c>
      <c r="Z3681" t="e">
        <f t="shared" si="1949"/>
        <v>#DIV/0!</v>
      </c>
      <c r="AA3681" t="e">
        <f t="shared" si="1950"/>
        <v>#DIV/0!</v>
      </c>
      <c r="AB3681" t="str">
        <f t="shared" si="1951"/>
        <v>0.117188814425043-0.0307209234194615i</v>
      </c>
      <c r="AC3681" t="str">
        <f t="shared" si="1952"/>
        <v>0.989122676190509-0.085212050237696i</v>
      </c>
      <c r="AD3681" t="str">
        <f t="shared" si="1953"/>
        <v>0.120260682539797-0.0206984073766371i</v>
      </c>
      <c r="AE3681" t="e">
        <f t="shared" si="1954"/>
        <v>#DIV/0!</v>
      </c>
      <c r="AF3681" t="str">
        <f t="shared" si="1955"/>
        <v>-19.1736420849232-2.00078013020527i</v>
      </c>
      <c r="AG3681" t="e">
        <f t="shared" si="1956"/>
        <v>#DIV/0!</v>
      </c>
      <c r="AH3681" t="e">
        <f t="shared" si="1957"/>
        <v>#DIV/0!</v>
      </c>
      <c r="AI3681" t="e">
        <f t="shared" si="1958"/>
        <v>#DIV/0!</v>
      </c>
      <c r="AJ3681" t="e">
        <f t="shared" si="1959"/>
        <v>#DIV/0!</v>
      </c>
      <c r="AK3681"/>
      <c r="AL3681"/>
      <c r="AM3681"/>
      <c r="AN3681"/>
    </row>
    <row r="3682" spans="1:40" x14ac:dyDescent="0.3">
      <c r="A3682"/>
      <c r="B3682">
        <f t="shared" si="1960"/>
        <v>1748000</v>
      </c>
      <c r="C3682" s="186" t="str">
        <f t="shared" si="1928"/>
        <v>-0.000161675646309881+0.00178290914877053i</v>
      </c>
      <c r="D3682" s="158" t="str">
        <f t="shared" si="1929"/>
        <v>-7.58189215282028-0.673614304639393i</v>
      </c>
      <c r="E3682" t="str">
        <f t="shared" si="1930"/>
        <v>31.0128305617758-909.439816777317i</v>
      </c>
      <c r="F3682" t="str">
        <f t="shared" si="1931"/>
        <v>0.988780779069378+0.0896456445365174i</v>
      </c>
      <c r="G3682" t="str">
        <f t="shared" si="1926"/>
        <v>0.988780779069378+0.0896456445365174i</v>
      </c>
      <c r="H3682" t="str">
        <f t="shared" si="1932"/>
        <v>11.5920298930168+1.32605618148296i</v>
      </c>
      <c r="I3682" t="str">
        <f t="shared" si="1933"/>
        <v>6864.3799480937i</v>
      </c>
      <c r="J3682" t="str">
        <f t="shared" si="1927"/>
        <v>-11669.6102859412+1463.74939712358i</v>
      </c>
      <c r="K3682" t="str">
        <f t="shared" si="1934"/>
        <v>0.0726399660676357-0.579115589635139i</v>
      </c>
      <c r="L3682" t="str">
        <f t="shared" si="1935"/>
        <v>0.0187671555558552-0.123640972856446i</v>
      </c>
      <c r="M3682" t="str">
        <f t="shared" si="1936"/>
        <v>0.0914071216234909-0.702756562491585i</v>
      </c>
      <c r="N3682" t="str">
        <f t="shared" si="1937"/>
        <v>-22.3457550360972i</v>
      </c>
      <c r="O3682" t="str">
        <f t="shared" si="1938"/>
        <v>-0.937783206583414+0.347221337838171i</v>
      </c>
      <c r="P3682" t="str">
        <f t="shared" si="1939"/>
        <v>1.93778320658341-0.347221337838171i</v>
      </c>
      <c r="Q3682" t="str">
        <f t="shared" si="1940"/>
        <v>-1.93778320658341+22.6929763739354i</v>
      </c>
      <c r="R3682" t="str">
        <f t="shared" si="1941"/>
        <v>-0.0224289611937537-0.0834760813666035i</v>
      </c>
      <c r="S3682" t="str">
        <f t="shared" si="1942"/>
        <v>2.45220905745923i</v>
      </c>
      <c r="T3682" t="str">
        <f t="shared" si="1943"/>
        <v>0.204700802808389-0.0550005017887244i</v>
      </c>
      <c r="U3682" t="e">
        <f t="shared" si="1944"/>
        <v>#DIV/0!</v>
      </c>
      <c r="V3682" t="str">
        <f t="shared" si="1945"/>
        <v>0.0000833333333333333-0.00015174956435154i</v>
      </c>
      <c r="W3682" t="e">
        <f t="shared" si="1946"/>
        <v>#DIV/0!</v>
      </c>
      <c r="X3682" t="e">
        <f t="shared" si="1947"/>
        <v>#DIV/0!</v>
      </c>
      <c r="Y3682" t="str">
        <f t="shared" si="1948"/>
        <v>0.00096+7.46844538352594i</v>
      </c>
      <c r="Z3682" t="e">
        <f t="shared" si="1949"/>
        <v>#DIV/0!</v>
      </c>
      <c r="AA3682" t="e">
        <f t="shared" si="1950"/>
        <v>#DIV/0!</v>
      </c>
      <c r="AB3682" t="str">
        <f t="shared" si="1951"/>
        <v>0.116809463373602-0.0313852169169726i</v>
      </c>
      <c r="AC3682" t="str">
        <f t="shared" si="1952"/>
        <v>0.988621049671741-0.0849574492868286i</v>
      </c>
      <c r="AD3682" t="str">
        <f t="shared" si="1953"/>
        <v>0.119995917588759-0.021434572772687i</v>
      </c>
      <c r="AE3682" t="e">
        <f t="shared" si="1954"/>
        <v>#DIV/0!</v>
      </c>
      <c r="AF3682" t="str">
        <f t="shared" si="1955"/>
        <v>-19.1739220458371-1.99967048612235i</v>
      </c>
      <c r="AG3682" t="e">
        <f t="shared" si="1956"/>
        <v>#DIV/0!</v>
      </c>
      <c r="AH3682" t="e">
        <f t="shared" si="1957"/>
        <v>#DIV/0!</v>
      </c>
      <c r="AI3682" t="e">
        <f t="shared" si="1958"/>
        <v>#DIV/0!</v>
      </c>
      <c r="AJ3682" t="e">
        <f t="shared" si="1959"/>
        <v>#DIV/0!</v>
      </c>
      <c r="AK3682"/>
      <c r="AL3682"/>
      <c r="AM3682"/>
      <c r="AN3682"/>
    </row>
    <row r="3683" spans="1:40" x14ac:dyDescent="0.3">
      <c r="A3683"/>
      <c r="B3683">
        <f t="shared" si="1960"/>
        <v>1749000</v>
      </c>
      <c r="C3683" s="186" t="str">
        <f t="shared" si="1928"/>
        <v>-0.000161493668206395+0.00178191252145902i</v>
      </c>
      <c r="D3683" s="158" t="str">
        <f t="shared" si="1929"/>
        <v>-7.58198757283144-0.673241097167252i</v>
      </c>
      <c r="E3683" t="str">
        <f t="shared" si="1930"/>
        <v>30.9774183333071-908.921046655155i</v>
      </c>
      <c r="F3683" t="str">
        <f t="shared" si="1931"/>
        <v>0.988793407135895+0.0895959686737092i</v>
      </c>
      <c r="G3683" t="str">
        <f t="shared" si="1926"/>
        <v>0.988793407135895+0.0895959686737092i</v>
      </c>
      <c r="H3683" t="str">
        <f t="shared" si="1932"/>
        <v>11.5922139636884+1.32532095506626i</v>
      </c>
      <c r="I3683" t="str">
        <f t="shared" si="1933"/>
        <v>6868.30693891069i</v>
      </c>
      <c r="J3683" t="str">
        <f t="shared" si="1927"/>
        <v>-11682.9672064917+1464.58678236222i</v>
      </c>
      <c r="K3683" t="str">
        <f t="shared" si="1934"/>
        <v>0.0725581960723331-0.578794671291532i</v>
      </c>
      <c r="L3683" t="str">
        <f t="shared" si="1935"/>
        <v>0.0187461838736626-0.123573461895723i</v>
      </c>
      <c r="M3683" t="str">
        <f t="shared" si="1936"/>
        <v>0.0913043799459957-0.702368133187255i</v>
      </c>
      <c r="N3683" t="str">
        <f t="shared" si="1937"/>
        <v>-22.3585386488181i</v>
      </c>
      <c r="O3683" t="str">
        <f t="shared" si="1938"/>
        <v>-0.933267958792273+0.359180897448213i</v>
      </c>
      <c r="P3683" t="str">
        <f t="shared" si="1939"/>
        <v>1.93326795879227-0.359180897448213i</v>
      </c>
      <c r="Q3683" t="str">
        <f t="shared" si="1940"/>
        <v>-1.93326795879227+22.7177195462663i</v>
      </c>
      <c r="R3683" t="str">
        <f t="shared" si="1941"/>
        <v>-0.0228867958936069-0.0831519046515479i</v>
      </c>
      <c r="S3683" t="str">
        <f t="shared" si="1942"/>
        <v>2.45361192305274i</v>
      </c>
      <c r="T3683" t="str">
        <f t="shared" si="1943"/>
        <v>0.204022504677583-0.0561553152850284i</v>
      </c>
      <c r="U3683" t="e">
        <f t="shared" si="1944"/>
        <v>#DIV/0!</v>
      </c>
      <c r="V3683" t="str">
        <f t="shared" si="1945"/>
        <v>0.0000833333333333333-0.000151662800735559i</v>
      </c>
      <c r="W3683" t="e">
        <f t="shared" si="1946"/>
        <v>#DIV/0!</v>
      </c>
      <c r="X3683" t="e">
        <f t="shared" si="1947"/>
        <v>#DIV/0!</v>
      </c>
      <c r="Y3683" t="str">
        <f t="shared" si="1948"/>
        <v>0.00096+7.47271794953483i</v>
      </c>
      <c r="Z3683" t="e">
        <f t="shared" si="1949"/>
        <v>#DIV/0!</v>
      </c>
      <c r="AA3683" t="e">
        <f t="shared" si="1950"/>
        <v>#DIV/0!</v>
      </c>
      <c r="AB3683" t="str">
        <f t="shared" si="1951"/>
        <v>0.116422402650929-0.0320441940335701i</v>
      </c>
      <c r="AC3683" t="str">
        <f t="shared" si="1952"/>
        <v>0.988123054543017-0.0846971608782122i</v>
      </c>
      <c r="AD3683" t="str">
        <f t="shared" si="1953"/>
        <v>0.11972184615201-0.0221673742644602i</v>
      </c>
      <c r="AE3683" t="e">
        <f t="shared" si="1954"/>
        <v>#DIV/0!</v>
      </c>
      <c r="AF3683" t="str">
        <f t="shared" si="1955"/>
        <v>-19.1742015365198-1.99856205223351i</v>
      </c>
      <c r="AG3683" t="e">
        <f t="shared" si="1956"/>
        <v>#DIV/0!</v>
      </c>
      <c r="AH3683" t="e">
        <f t="shared" si="1957"/>
        <v>#DIV/0!</v>
      </c>
      <c r="AI3683" t="e">
        <f t="shared" si="1958"/>
        <v>#DIV/0!</v>
      </c>
      <c r="AJ3683" t="e">
        <f t="shared" si="1959"/>
        <v>#DIV/0!</v>
      </c>
      <c r="AK3683"/>
      <c r="AL3683"/>
      <c r="AM3683"/>
      <c r="AN3683"/>
    </row>
    <row r="3684" spans="1:40" x14ac:dyDescent="0.3">
      <c r="A3684"/>
      <c r="B3684">
        <f t="shared" si="1960"/>
        <v>1750000</v>
      </c>
      <c r="C3684" s="186" t="str">
        <f t="shared" si="1928"/>
        <v>-0.000161311995576569+0.00178091699496569i</v>
      </c>
      <c r="D3684" s="158" t="str">
        <f t="shared" si="1929"/>
        <v>-7.58208283266799-0.672868296194845i</v>
      </c>
      <c r="E3684" t="str">
        <f t="shared" si="1930"/>
        <v>30.9420667003668-908.40286734912i</v>
      </c>
      <c r="F3684" t="str">
        <f t="shared" si="1931"/>
        <v>0.988806014004595+0.0895463469334237i</v>
      </c>
      <c r="G3684" t="str">
        <f t="shared" si="1926"/>
        <v>0.988806014004595+0.0895463469334237i</v>
      </c>
      <c r="H3684" t="str">
        <f t="shared" si="1932"/>
        <v>11.5923977253502+1.32458653039983i</v>
      </c>
      <c r="I3684" t="str">
        <f t="shared" si="1933"/>
        <v>6872.23392972767i</v>
      </c>
      <c r="J3684" t="str">
        <f t="shared" si="1927"/>
        <v>-11696.3317661161+1465.42416760084i</v>
      </c>
      <c r="K3684" t="str">
        <f t="shared" si="1934"/>
        <v>0.0724765633570286-0.57847410260716i</v>
      </c>
      <c r="L3684" t="str">
        <f t="shared" si="1935"/>
        <v>0.0187252470555323-0.123506022804502i</v>
      </c>
      <c r="M3684" t="str">
        <f t="shared" si="1936"/>
        <v>0.0912018104125609-0.701980125411662i</v>
      </c>
      <c r="N3684" t="str">
        <f t="shared" si="1937"/>
        <v>-22.371322261539i</v>
      </c>
      <c r="O3684" t="str">
        <f t="shared" si="1938"/>
        <v>-0.928600197724442+0.371081760244461i</v>
      </c>
      <c r="P3684" t="str">
        <f t="shared" si="1939"/>
        <v>1.92860019772444-0.371081760244461i</v>
      </c>
      <c r="Q3684" t="str">
        <f t="shared" si="1940"/>
        <v>-1.92860019772444+22.7424040217835i</v>
      </c>
      <c r="R3684" t="str">
        <f t="shared" si="1941"/>
        <v>-0.0233402563525114-0.0828226502749613i</v>
      </c>
      <c r="S3684" t="str">
        <f t="shared" si="1942"/>
        <v>2.45501478864626i</v>
      </c>
      <c r="T3684" t="str">
        <f t="shared" si="1943"/>
        <v>0.203330831259907-0.0573006745162103i</v>
      </c>
      <c r="U3684" t="e">
        <f t="shared" si="1944"/>
        <v>#DIV/0!</v>
      </c>
      <c r="V3684" t="str">
        <f t="shared" si="1945"/>
        <v>0.0000833333333333333-0.000151576136277996i</v>
      </c>
      <c r="W3684" t="e">
        <f t="shared" si="1946"/>
        <v>#DIV/0!</v>
      </c>
      <c r="X3684" t="e">
        <f t="shared" si="1947"/>
        <v>#DIV/0!</v>
      </c>
      <c r="Y3684" t="str">
        <f t="shared" si="1948"/>
        <v>0.00096+7.47699051554371i</v>
      </c>
      <c r="Z3684" t="e">
        <f t="shared" si="1949"/>
        <v>#DIV/0!</v>
      </c>
      <c r="AA3684" t="e">
        <f t="shared" si="1950"/>
        <v>#DIV/0!</v>
      </c>
      <c r="AB3684" t="str">
        <f t="shared" si="1951"/>
        <v>0.116027709520076-0.0326977762146307i</v>
      </c>
      <c r="AC3684" t="str">
        <f t="shared" si="1952"/>
        <v>0.987628748118425-0.0844312424673699i</v>
      </c>
      <c r="AD3684" t="str">
        <f t="shared" si="1953"/>
        <v>0.119438509834967-0.0228966952145683i</v>
      </c>
      <c r="AE3684" t="e">
        <f t="shared" si="1954"/>
        <v>#DIV/0!</v>
      </c>
      <c r="AF3684" t="str">
        <f t="shared" si="1955"/>
        <v>-19.1744805580182-1.99745482659468i</v>
      </c>
      <c r="AG3684" t="e">
        <f t="shared" si="1956"/>
        <v>#DIV/0!</v>
      </c>
      <c r="AH3684" t="e">
        <f t="shared" si="1957"/>
        <v>#DIV/0!</v>
      </c>
      <c r="AI3684" t="e">
        <f t="shared" si="1958"/>
        <v>#DIV/0!</v>
      </c>
      <c r="AJ3684" t="e">
        <f t="shared" si="1959"/>
        <v>#DIV/0!</v>
      </c>
      <c r="AK3684"/>
      <c r="AL3684"/>
      <c r="AM3684"/>
      <c r="AN3684"/>
    </row>
    <row r="3685" spans="1:40" x14ac:dyDescent="0.3">
      <c r="A3685"/>
      <c r="B3685">
        <f t="shared" si="1960"/>
        <v>1751000</v>
      </c>
      <c r="C3685" s="186" t="str">
        <f t="shared" si="1928"/>
        <v>-0.000161130627740701+0.0017799225674895i</v>
      </c>
      <c r="D3685" s="158" t="str">
        <f t="shared" si="1929"/>
        <v>-7.58217793268643-0.672495901070271i</v>
      </c>
      <c r="E3685" t="str">
        <f t="shared" si="1930"/>
        <v>30.906775524837-907.88527785167i</v>
      </c>
      <c r="F3685" t="str">
        <f t="shared" si="1931"/>
        <v>0.988818599722663+0.0894967792288291i</v>
      </c>
      <c r="G3685" t="str">
        <f t="shared" si="1926"/>
        <v>0.988818599722663+0.0894967792288291i</v>
      </c>
      <c r="H3685" t="str">
        <f t="shared" si="1932"/>
        <v>11.5925811786902+1.32385290619572i</v>
      </c>
      <c r="I3685" t="str">
        <f t="shared" si="1933"/>
        <v>6876.16092054466i</v>
      </c>
      <c r="J3685" t="str">
        <f t="shared" si="1927"/>
        <v>-11709.7039648143+1466.26155283947i</v>
      </c>
      <c r="K3685" t="str">
        <f t="shared" si="1934"/>
        <v>0.0723950676162107-0.578153883021001i</v>
      </c>
      <c r="L3685" t="str">
        <f t="shared" si="1935"/>
        <v>0.0187043450248329-0.123438655471261i</v>
      </c>
      <c r="M3685" t="str">
        <f t="shared" si="1936"/>
        <v>0.0910994126410436-0.701592538492262i</v>
      </c>
      <c r="N3685" t="str">
        <f t="shared" si="1937"/>
        <v>-22.3841058742598i</v>
      </c>
      <c r="O3685" t="str">
        <f t="shared" si="1938"/>
        <v>-0.923780686178603+0.382921981405337i</v>
      </c>
      <c r="P3685" t="str">
        <f t="shared" si="1939"/>
        <v>1.9237806861786-0.382921981405337i</v>
      </c>
      <c r="Q3685" t="str">
        <f t="shared" si="1940"/>
        <v>-1.9237806861786+22.7670278556651i</v>
      </c>
      <c r="R3685" t="str">
        <f t="shared" si="1941"/>
        <v>-0.023789294841828-0.082488382415572i</v>
      </c>
      <c r="S3685" t="str">
        <f t="shared" si="1942"/>
        <v>2.45641765423977i</v>
      </c>
      <c r="T3685" t="str">
        <f t="shared" si="1943"/>
        <v>0.202625918835292-0.0584364438313814i</v>
      </c>
      <c r="U3685" t="e">
        <f t="shared" si="1944"/>
        <v>#DIV/0!</v>
      </c>
      <c r="V3685" t="str">
        <f t="shared" si="1945"/>
        <v>0.0000833333333333333-0.000151489570808962i</v>
      </c>
      <c r="W3685" t="e">
        <f t="shared" si="1946"/>
        <v>#DIV/0!</v>
      </c>
      <c r="X3685" t="e">
        <f t="shared" si="1947"/>
        <v>#DIV/0!</v>
      </c>
      <c r="Y3685" t="str">
        <f t="shared" si="1948"/>
        <v>0.00096+7.48126308155259i</v>
      </c>
      <c r="Z3685" t="e">
        <f t="shared" si="1949"/>
        <v>#DIV/0!</v>
      </c>
      <c r="AA3685" t="e">
        <f t="shared" si="1950"/>
        <v>#DIV/0!</v>
      </c>
      <c r="AB3685" t="str">
        <f t="shared" si="1951"/>
        <v>0.115625461747156-0.0333458860529957i</v>
      </c>
      <c r="AC3685" t="str">
        <f t="shared" si="1952"/>
        <v>0.98713818680732-0.0841597518549502i</v>
      </c>
      <c r="AD3685" t="str">
        <f t="shared" si="1953"/>
        <v>0.119145951681269-0.0236224194713782i</v>
      </c>
      <c r="AE3685" t="e">
        <f t="shared" si="1954"/>
        <v>#DIV/0!</v>
      </c>
      <c r="AF3685" t="str">
        <f t="shared" si="1955"/>
        <v>-19.1747591113766-1.99634880726599i</v>
      </c>
      <c r="AG3685" t="e">
        <f t="shared" si="1956"/>
        <v>#DIV/0!</v>
      </c>
      <c r="AH3685" t="e">
        <f t="shared" si="1957"/>
        <v>#DIV/0!</v>
      </c>
      <c r="AI3685" t="e">
        <f t="shared" si="1958"/>
        <v>#DIV/0!</v>
      </c>
      <c r="AJ3685" t="e">
        <f t="shared" si="1959"/>
        <v>#DIV/0!</v>
      </c>
      <c r="AK3685"/>
      <c r="AL3685"/>
      <c r="AM3685"/>
      <c r="AN3685"/>
    </row>
    <row r="3686" spans="1:40" x14ac:dyDescent="0.3">
      <c r="A3686"/>
      <c r="B3686">
        <f t="shared" si="1960"/>
        <v>1752000</v>
      </c>
      <c r="C3686" s="186" t="str">
        <f t="shared" si="1928"/>
        <v>-0.000160949564020951+0.00177892923723313i</v>
      </c>
      <c r="D3686" s="158" t="str">
        <f t="shared" si="1929"/>
        <v>-7.58227287324203-0.672123911142932i</v>
      </c>
      <c r="E3686" t="str">
        <f t="shared" si="1930"/>
        <v>30.8715446689925-907.368277157544i</v>
      </c>
      <c r="F3686" t="str">
        <f t="shared" si="1931"/>
        <v>0.988831164337113+0.0894472654732677i</v>
      </c>
      <c r="G3686" t="str">
        <f t="shared" si="1926"/>
        <v>0.988831164337113+0.0894472654732677i</v>
      </c>
      <c r="H3686" t="str">
        <f t="shared" si="1932"/>
        <v>11.5927643243938+1.32312008116856i</v>
      </c>
      <c r="I3686" t="str">
        <f t="shared" si="1933"/>
        <v>6880.08791136165i</v>
      </c>
      <c r="J3686" t="str">
        <f t="shared" si="1927"/>
        <v>-11723.0838025863+1467.0989380781i</v>
      </c>
      <c r="K3686" t="str">
        <f t="shared" si="1934"/>
        <v>0.0723137085452094-0.5778340119732i</v>
      </c>
      <c r="L3686" t="str">
        <f t="shared" si="1935"/>
        <v>0.0186834777051414-0.1233713597847i</v>
      </c>
      <c r="M3686" t="str">
        <f t="shared" si="1936"/>
        <v>0.0909971862503508-0.7012053717579i</v>
      </c>
      <c r="N3686" t="str">
        <f t="shared" si="1937"/>
        <v>-22.3968894869807i</v>
      </c>
      <c r="O3686" t="str">
        <f t="shared" si="1938"/>
        <v>-0.918810211752167+0.394699626019507i</v>
      </c>
      <c r="P3686" t="str">
        <f t="shared" si="1939"/>
        <v>1.91881021175217-0.394699626019507i</v>
      </c>
      <c r="Q3686" t="str">
        <f t="shared" si="1940"/>
        <v>-1.91881021175217+22.7915891130002i</v>
      </c>
      <c r="R3686" t="str">
        <f t="shared" si="1941"/>
        <v>-0.0242338645558455-0.0821491654526292i</v>
      </c>
      <c r="S3686" t="str">
        <f t="shared" si="1942"/>
        <v>2.45782051983327i</v>
      </c>
      <c r="T3686" t="str">
        <f t="shared" si="1943"/>
        <v>0.20190790453665-0.0595624895802172i</v>
      </c>
      <c r="U3686" t="e">
        <f t="shared" si="1944"/>
        <v>#DIV/0!</v>
      </c>
      <c r="V3686" t="str">
        <f t="shared" si="1945"/>
        <v>0.0000833333333333333-0.000151403104158957i</v>
      </c>
      <c r="W3686" t="e">
        <f t="shared" si="1946"/>
        <v>#DIV/0!</v>
      </c>
      <c r="X3686" t="e">
        <f t="shared" si="1947"/>
        <v>#DIV/0!</v>
      </c>
      <c r="Y3686" t="str">
        <f t="shared" si="1948"/>
        <v>0.00096+7.48553564756147i</v>
      </c>
      <c r="Z3686" t="e">
        <f t="shared" si="1949"/>
        <v>#DIV/0!</v>
      </c>
      <c r="AA3686" t="e">
        <f t="shared" si="1950"/>
        <v>#DIV/0!</v>
      </c>
      <c r="AB3686" t="str">
        <f t="shared" si="1951"/>
        <v>0.115215737585021-0.0339884472830988i</v>
      </c>
      <c r="AC3686" t="str">
        <f t="shared" si="1952"/>
        <v>0.986651426119377-0.0838827471734457i</v>
      </c>
      <c r="AD3686" t="str">
        <f t="shared" si="1953"/>
        <v>0.118844216167873-0.0243444313862033i</v>
      </c>
      <c r="AE3686" t="e">
        <f t="shared" si="1954"/>
        <v>#DIV/0!</v>
      </c>
      <c r="AF3686" t="str">
        <f t="shared" si="1955"/>
        <v>-19.1750371976358-1.99524399231149i</v>
      </c>
      <c r="AG3686" t="e">
        <f t="shared" si="1956"/>
        <v>#DIV/0!</v>
      </c>
      <c r="AH3686" t="e">
        <f t="shared" si="1957"/>
        <v>#DIV/0!</v>
      </c>
      <c r="AI3686" t="e">
        <f t="shared" si="1958"/>
        <v>#DIV/0!</v>
      </c>
      <c r="AJ3686" t="e">
        <f t="shared" si="1959"/>
        <v>#DIV/0!</v>
      </c>
      <c r="AK3686"/>
      <c r="AL3686"/>
      <c r="AM3686"/>
      <c r="AN3686"/>
    </row>
    <row r="3687" spans="1:40" x14ac:dyDescent="0.3">
      <c r="A3687"/>
      <c r="B3687">
        <f t="shared" si="1960"/>
        <v>1753000</v>
      </c>
      <c r="C3687" s="186" t="str">
        <f t="shared" si="1928"/>
        <v>-0.000160768803741367+0.00177793700240324i</v>
      </c>
      <c r="D3687" s="158" t="str">
        <f t="shared" si="1929"/>
        <v>-7.58236765468935-0.67175232576365i</v>
      </c>
      <c r="E3687" t="str">
        <f t="shared" si="1930"/>
        <v>30.8363739955002-906.851864263765i</v>
      </c>
      <c r="F3687" t="str">
        <f t="shared" si="1931"/>
        <v>0.98884370789487+0.0893978055802706i</v>
      </c>
      <c r="G3687" t="str">
        <f t="shared" si="1926"/>
        <v>0.98884370789487+0.0893978055802706i</v>
      </c>
      <c r="H3687" t="str">
        <f t="shared" si="1932"/>
        <v>11.592947163145+1.32238805403581i</v>
      </c>
      <c r="I3687" t="str">
        <f t="shared" si="1933"/>
        <v>6884.01490217863i</v>
      </c>
      <c r="J3687" t="str">
        <f t="shared" si="1927"/>
        <v>-11736.471279432+1467.93632331673i</v>
      </c>
      <c r="K3687" t="str">
        <f t="shared" si="1934"/>
        <v>0.0722324858401983-0.577514488905082i</v>
      </c>
      <c r="L3687" t="str">
        <f t="shared" si="1935"/>
        <v>0.018662645020243-0.123304135633742i</v>
      </c>
      <c r="M3687" t="str">
        <f t="shared" si="1936"/>
        <v>0.0908951308604413-0.700818624538824i</v>
      </c>
      <c r="N3687" t="str">
        <f t="shared" si="1937"/>
        <v>-22.4096730997016i</v>
      </c>
      <c r="O3687" t="str">
        <f t="shared" si="1938"/>
        <v>-0.913689586712789+0.406412769401519i</v>
      </c>
      <c r="P3687" t="str">
        <f t="shared" si="1939"/>
        <v>1.91368958671279-0.406412769401519i</v>
      </c>
      <c r="Q3687" t="str">
        <f t="shared" si="1940"/>
        <v>-1.91368958671279+22.8160858691031i</v>
      </c>
      <c r="R3687" t="str">
        <f t="shared" si="1941"/>
        <v>-0.0246739196048078-0.0818050639539889i</v>
      </c>
      <c r="S3687" t="str">
        <f t="shared" si="1942"/>
        <v>2.45922338542678i</v>
      </c>
      <c r="T3687" t="str">
        <f t="shared" si="1943"/>
        <v>0.201176926321983-0.0606786801022836i</v>
      </c>
      <c r="U3687" t="e">
        <f t="shared" si="1944"/>
        <v>#DIV/0!</v>
      </c>
      <c r="V3687" t="str">
        <f t="shared" si="1945"/>
        <v>0.0000833333333333333-0.000151316736158866i</v>
      </c>
      <c r="W3687" t="e">
        <f t="shared" si="1946"/>
        <v>#DIV/0!</v>
      </c>
      <c r="X3687" t="e">
        <f t="shared" si="1947"/>
        <v>#DIV/0!</v>
      </c>
      <c r="Y3687" t="str">
        <f t="shared" si="1948"/>
        <v>0.00096+7.48980821357036i</v>
      </c>
      <c r="Z3687" t="e">
        <f t="shared" si="1949"/>
        <v>#DIV/0!</v>
      </c>
      <c r="AA3687" t="e">
        <f t="shared" si="1950"/>
        <v>#DIV/0!</v>
      </c>
      <c r="AB3687" t="str">
        <f t="shared" si="1951"/>
        <v>0.114798615757351-0.0346253847748746i</v>
      </c>
      <c r="AC3687" t="str">
        <f t="shared" si="1952"/>
        <v>0.986168520669807-0.0836002868742331i</v>
      </c>
      <c r="AD3687" t="str">
        <f t="shared" si="1953"/>
        <v>0.11853334919999-0.0250626158304107i</v>
      </c>
      <c r="AE3687" t="e">
        <f t="shared" si="1954"/>
        <v>#DIV/0!</v>
      </c>
      <c r="AF3687" t="str">
        <f t="shared" si="1955"/>
        <v>-19.1753148178344-1.99414037979946i</v>
      </c>
      <c r="AG3687" t="e">
        <f t="shared" si="1956"/>
        <v>#DIV/0!</v>
      </c>
      <c r="AH3687" t="e">
        <f t="shared" si="1957"/>
        <v>#DIV/0!</v>
      </c>
      <c r="AI3687" t="e">
        <f t="shared" si="1958"/>
        <v>#DIV/0!</v>
      </c>
      <c r="AJ3687" t="e">
        <f t="shared" si="1959"/>
        <v>#DIV/0!</v>
      </c>
      <c r="AK3687"/>
      <c r="AL3687"/>
      <c r="AM3687"/>
      <c r="AN3687"/>
    </row>
    <row r="3688" spans="1:40" x14ac:dyDescent="0.3">
      <c r="A3688"/>
      <c r="B3688">
        <f t="shared" si="1960"/>
        <v>1754000</v>
      </c>
      <c r="C3688" s="186" t="str">
        <f t="shared" si="1928"/>
        <v>-0.000160588346227853+0.00177694586121028i</v>
      </c>
      <c r="D3688" s="158" t="str">
        <f t="shared" si="1929"/>
        <v>-7.58246227738182-0.67138114428457i</v>
      </c>
      <c r="E3688" t="str">
        <f t="shared" si="1930"/>
        <v>30.801263367417-906.336038169621i</v>
      </c>
      <c r="F3688" t="str">
        <f t="shared" si="1931"/>
        <v>0.988856230442705+0.0893483994635455i</v>
      </c>
      <c r="G3688" t="str">
        <f t="shared" si="1926"/>
        <v>0.988856230442705+0.0893483994635455i</v>
      </c>
      <c r="H3688" t="str">
        <f t="shared" si="1932"/>
        <v>11.5931296956257+1.32165682351752i</v>
      </c>
      <c r="I3688" t="str">
        <f t="shared" si="1933"/>
        <v>6887.94189299562i</v>
      </c>
      <c r="J3688" t="str">
        <f t="shared" si="1927"/>
        <v>-11749.8663953516+1468.77370855535i</v>
      </c>
      <c r="K3688" t="str">
        <f t="shared" si="1934"/>
        <v>0.0721513991981868-0.577195313259126i</v>
      </c>
      <c r="L3688" t="str">
        <f t="shared" si="1935"/>
        <v>0.0186418468941304-0.123236982907531i</v>
      </c>
      <c r="M3688" t="str">
        <f t="shared" si="1936"/>
        <v>0.0907932460923172-0.700432296166657i</v>
      </c>
      <c r="N3688" t="str">
        <f t="shared" si="1937"/>
        <v>-22.4224567124225i</v>
      </c>
      <c r="O3688" t="str">
        <f t="shared" si="1938"/>
        <v>-0.90841964786548+0.418059497406718i</v>
      </c>
      <c r="P3688" t="str">
        <f t="shared" si="1939"/>
        <v>1.90841964786548-0.418059497406718i</v>
      </c>
      <c r="Q3688" t="str">
        <f t="shared" si="1940"/>
        <v>-1.90841964786548+22.8405162098292i</v>
      </c>
      <c r="R3688" t="str">
        <f t="shared" si="1941"/>
        <v>-0.0251094150078851-0.0814561426644716i</v>
      </c>
      <c r="S3688" t="str">
        <f t="shared" si="1942"/>
        <v>2.4606262510203i</v>
      </c>
      <c r="T3688" t="str">
        <f t="shared" si="1943"/>
        <v>0.200433122947053-0.0617848857161652i</v>
      </c>
      <c r="U3688" t="e">
        <f t="shared" si="1944"/>
        <v>#DIV/0!</v>
      </c>
      <c r="V3688" t="str">
        <f t="shared" si="1945"/>
        <v>0.0000833333333333333-0.000151230466639961i</v>
      </c>
      <c r="W3688" t="e">
        <f t="shared" si="1946"/>
        <v>#DIV/0!</v>
      </c>
      <c r="X3688" t="e">
        <f t="shared" si="1947"/>
        <v>#DIV/0!</v>
      </c>
      <c r="Y3688" t="str">
        <f t="shared" si="1948"/>
        <v>0.00096+7.49408077957924i</v>
      </c>
      <c r="Z3688" t="e">
        <f t="shared" si="1949"/>
        <v>#DIV/0!</v>
      </c>
      <c r="AA3688" t="e">
        <f t="shared" si="1950"/>
        <v>#DIV/0!</v>
      </c>
      <c r="AB3688" t="str">
        <f t="shared" si="1951"/>
        <v>0.114374175443053-0.0352566245275556i</v>
      </c>
      <c r="AC3688" t="str">
        <f t="shared" si="1952"/>
        <v>0.985689524184685-0.0833124297148605i</v>
      </c>
      <c r="AD3688" t="str">
        <f t="shared" si="1953"/>
        <v>0.118213398105796-0.0257768582125573i</v>
      </c>
      <c r="AE3688" t="e">
        <f t="shared" si="1954"/>
        <v>#DIV/0!</v>
      </c>
      <c r="AF3688" t="str">
        <f t="shared" si="1955"/>
        <v>-19.1755919730075-1.99303796780209i</v>
      </c>
      <c r="AG3688" t="e">
        <f t="shared" si="1956"/>
        <v>#DIV/0!</v>
      </c>
      <c r="AH3688" t="e">
        <f t="shared" si="1957"/>
        <v>#DIV/0!</v>
      </c>
      <c r="AI3688" t="e">
        <f t="shared" si="1958"/>
        <v>#DIV/0!</v>
      </c>
      <c r="AJ3688" t="e">
        <f t="shared" si="1959"/>
        <v>#DIV/0!</v>
      </c>
      <c r="AK3688"/>
      <c r="AL3688"/>
      <c r="AM3688"/>
      <c r="AN3688"/>
    </row>
    <row r="3689" spans="1:40" x14ac:dyDescent="0.3">
      <c r="A3689"/>
      <c r="B3689">
        <f t="shared" si="1960"/>
        <v>1755000</v>
      </c>
      <c r="C3689" s="186" t="str">
        <f t="shared" si="1928"/>
        <v>-0.000160408190808181+0.00177595581186861i</v>
      </c>
      <c r="D3689" s="158" t="str">
        <f t="shared" si="1929"/>
        <v>-7.58255674167188-0.671010366059197i</v>
      </c>
      <c r="E3689" t="str">
        <f t="shared" si="1930"/>
        <v>30.7662126481892-905.820797876677i</v>
      </c>
      <c r="F3689" t="str">
        <f t="shared" si="1931"/>
        <v>0.988868732027263+0.0892990470369812i</v>
      </c>
      <c r="G3689" t="str">
        <f t="shared" si="1926"/>
        <v>0.988868732027263+0.0892990470369812i</v>
      </c>
      <c r="H3689" t="str">
        <f t="shared" si="1932"/>
        <v>11.593311922516+1.32092638833645i</v>
      </c>
      <c r="I3689" t="str">
        <f t="shared" si="1933"/>
        <v>6891.86888381261i</v>
      </c>
      <c r="J3689" t="str">
        <f t="shared" si="1927"/>
        <v>-11763.2691503451+1469.61109379398i</v>
      </c>
      <c r="K3689" t="str">
        <f t="shared" si="1934"/>
        <v>0.0720704483170241-0.576876484478987i</v>
      </c>
      <c r="L3689" t="str">
        <f t="shared" si="1935"/>
        <v>0.0186210832510028-0.123169901495434i</v>
      </c>
      <c r="M3689" t="str">
        <f t="shared" si="1936"/>
        <v>0.0906915315680269-0.700046385974421i</v>
      </c>
      <c r="N3689" t="str">
        <f t="shared" si="1937"/>
        <v>-22.4352403251434i</v>
      </c>
      <c r="O3689" t="str">
        <f t="shared" si="1938"/>
        <v>-0.903001256415889+0.429637906743953i</v>
      </c>
      <c r="P3689" t="str">
        <f t="shared" si="1939"/>
        <v>1.90300125641589-0.429637906743953i</v>
      </c>
      <c r="Q3689" t="str">
        <f t="shared" si="1940"/>
        <v>-1.90300125641589+22.8648782318874i</v>
      </c>
      <c r="R3689" t="str">
        <f t="shared" si="1941"/>
        <v>-0.0255403066860445-0.0811024664945276i</v>
      </c>
      <c r="S3689" t="str">
        <f t="shared" si="1942"/>
        <v>2.46202911661381i</v>
      </c>
      <c r="T3689" t="str">
        <f t="shared" si="1943"/>
        <v>0.199676633938723-0.0628809787082879i</v>
      </c>
      <c r="U3689" t="e">
        <f t="shared" si="1944"/>
        <v>#DIV/0!</v>
      </c>
      <c r="V3689" t="str">
        <f t="shared" si="1945"/>
        <v>0.0000833333333333333-0.000151144295433899i</v>
      </c>
      <c r="W3689" t="e">
        <f t="shared" si="1946"/>
        <v>#DIV/0!</v>
      </c>
      <c r="X3689" t="e">
        <f t="shared" si="1947"/>
        <v>#DIV/0!</v>
      </c>
      <c r="Y3689" t="str">
        <f t="shared" si="1948"/>
        <v>0.00096+7.49835334558812i</v>
      </c>
      <c r="Z3689" t="e">
        <f t="shared" si="1949"/>
        <v>#DIV/0!</v>
      </c>
      <c r="AA3689" t="e">
        <f t="shared" si="1950"/>
        <v>#DIV/0!</v>
      </c>
      <c r="AB3689" t="str">
        <f t="shared" si="1951"/>
        <v>0.113942496261053-0.0358820936632935i</v>
      </c>
      <c r="AC3689" t="str">
        <f t="shared" si="1952"/>
        <v>0.985214489506415-0.0830192347466456i</v>
      </c>
      <c r="AD3689" t="str">
        <f t="shared" si="1953"/>
        <v>0.117884411630967-0.0264870444954638i</v>
      </c>
      <c r="AE3689" t="e">
        <f t="shared" si="1954"/>
        <v>#DIV/0!</v>
      </c>
      <c r="AF3689" t="str">
        <f t="shared" si="1955"/>
        <v>-19.1758686641879-1.99193675439565i</v>
      </c>
      <c r="AG3689" t="e">
        <f t="shared" si="1956"/>
        <v>#DIV/0!</v>
      </c>
      <c r="AH3689" t="e">
        <f t="shared" si="1957"/>
        <v>#DIV/0!</v>
      </c>
      <c r="AI3689" t="e">
        <f t="shared" si="1958"/>
        <v>#DIV/0!</v>
      </c>
      <c r="AJ3689" t="e">
        <f t="shared" si="1959"/>
        <v>#DIV/0!</v>
      </c>
      <c r="AK3689"/>
      <c r="AL3689"/>
      <c r="AM3689"/>
      <c r="AN3689"/>
    </row>
    <row r="3690" spans="1:40" x14ac:dyDescent="0.3">
      <c r="A3690"/>
      <c r="B3690">
        <f t="shared" si="1960"/>
        <v>1756000</v>
      </c>
      <c r="C3690" s="186" t="str">
        <f t="shared" si="1928"/>
        <v>-0.000160228336811974+0.00177496685259637i</v>
      </c>
      <c r="D3690" s="158" t="str">
        <f t="shared" si="1929"/>
        <v>-7.58265104791106-0.670639990442397i</v>
      </c>
      <c r="E3690" t="str">
        <f t="shared" si="1930"/>
        <v>30.7312217016513-905.306142388758i</v>
      </c>
      <c r="F3690" t="str">
        <f t="shared" si="1931"/>
        <v>0.988881212695065+0.0892497482146481i</v>
      </c>
      <c r="G3690" t="str">
        <f t="shared" si="1926"/>
        <v>0.988881212695065+0.0892497482146481i</v>
      </c>
      <c r="H3690" t="str">
        <f t="shared" si="1932"/>
        <v>11.5934938444941+1.32019674721806i</v>
      </c>
      <c r="I3690" t="str">
        <f t="shared" si="1933"/>
        <v>6895.7958746296i</v>
      </c>
      <c r="J3690" t="str">
        <f t="shared" si="1927"/>
        <v>-11776.6795444123+1470.44847903262i</v>
      </c>
      <c r="K3690" t="str">
        <f t="shared" si="1934"/>
        <v>0.071989632895395-0.576558002009495i</v>
      </c>
      <c r="L3690" t="str">
        <f t="shared" si="1935"/>
        <v>0.0186003540152656-0.123102891287037i</v>
      </c>
      <c r="M3690" t="str">
        <f t="shared" si="1936"/>
        <v>0.0905899869106606-0.699660893296532i</v>
      </c>
      <c r="N3690" t="str">
        <f t="shared" si="1937"/>
        <v>-22.4480239378642i</v>
      </c>
      <c r="O3690" t="str">
        <f t="shared" si="1938"/>
        <v>-0.897435297829623+0.441146105286509i</v>
      </c>
      <c r="P3690" t="str">
        <f t="shared" si="1939"/>
        <v>1.89743529782962-0.441146105286509i</v>
      </c>
      <c r="Q3690" t="str">
        <f t="shared" si="1940"/>
        <v>-1.89743529782962+22.8891700431507i</v>
      </c>
      <c r="R3690" t="str">
        <f t="shared" si="1941"/>
        <v>-0.0259665514548448-0.0807441005091982i</v>
      </c>
      <c r="S3690" t="str">
        <f t="shared" si="1942"/>
        <v>2.46343198220733i</v>
      </c>
      <c r="T3690" t="str">
        <f t="shared" si="1943"/>
        <v>0.198907599568922-0.063966833321497i</v>
      </c>
      <c r="U3690" t="e">
        <f t="shared" si="1944"/>
        <v>#DIV/0!</v>
      </c>
      <c r="V3690" t="str">
        <f t="shared" si="1945"/>
        <v>0.0000833333333333333-0.000151058222372718i</v>
      </c>
      <c r="W3690" t="e">
        <f t="shared" si="1946"/>
        <v>#DIV/0!</v>
      </c>
      <c r="X3690" t="e">
        <f t="shared" si="1947"/>
        <v>#DIV/0!</v>
      </c>
      <c r="Y3690" t="str">
        <f t="shared" si="1948"/>
        <v>0.00096+7.502625911597i</v>
      </c>
      <c r="Z3690" t="e">
        <f t="shared" si="1949"/>
        <v>#DIV/0!</v>
      </c>
      <c r="AA3690" t="e">
        <f t="shared" si="1950"/>
        <v>#DIV/0!</v>
      </c>
      <c r="AB3690" t="str">
        <f t="shared" si="1951"/>
        <v>0.113503658255437-0.0365017204206416i</v>
      </c>
      <c r="AC3690" t="str">
        <f t="shared" si="1952"/>
        <v>0.984743468599306-0.0827207613025459i</v>
      </c>
      <c r="AD3690" t="str">
        <f t="shared" si="1953"/>
        <v>0.117546439933022-0.0271930612132591i</v>
      </c>
      <c r="AE3690" t="e">
        <f t="shared" si="1954"/>
        <v>#DIV/0!</v>
      </c>
      <c r="AF3690" t="str">
        <f t="shared" si="1955"/>
        <v>-19.1761448924052-1.99083673766046i</v>
      </c>
      <c r="AG3690" t="e">
        <f t="shared" si="1956"/>
        <v>#DIV/0!</v>
      </c>
      <c r="AH3690" t="e">
        <f t="shared" si="1957"/>
        <v>#DIV/0!</v>
      </c>
      <c r="AI3690" t="e">
        <f t="shared" si="1958"/>
        <v>#DIV/0!</v>
      </c>
      <c r="AJ3690" t="e">
        <f t="shared" si="1959"/>
        <v>#DIV/0!</v>
      </c>
      <c r="AK3690"/>
      <c r="AL3690"/>
      <c r="AM3690"/>
      <c r="AN3690"/>
    </row>
    <row r="3691" spans="1:40" x14ac:dyDescent="0.3">
      <c r="A3691"/>
      <c r="B3691">
        <f t="shared" si="1960"/>
        <v>1757000</v>
      </c>
      <c r="C3691" s="186" t="str">
        <f t="shared" si="1928"/>
        <v>-0.000160048783570708+0.00177397898161557i</v>
      </c>
      <c r="D3691" s="158" t="str">
        <f t="shared" si="1929"/>
        <v>-7.58274519645-0.670270016790393i</v>
      </c>
      <c r="E3691" t="str">
        <f t="shared" si="1930"/>
        <v>30.6962903920234-904.792070711937i</v>
      </c>
      <c r="F3691" t="str">
        <f t="shared" si="1931"/>
        <v>0.988893672492515+0.0892005029107973i</v>
      </c>
      <c r="G3691" t="str">
        <f t="shared" si="1926"/>
        <v>0.988893672492515+0.0892005029107973i</v>
      </c>
      <c r="H3691" t="str">
        <f t="shared" si="1932"/>
        <v>11.5936754622365+1.31946789889049i</v>
      </c>
      <c r="I3691" t="str">
        <f t="shared" si="1933"/>
        <v>6899.72286544658i</v>
      </c>
      <c r="J3691" t="str">
        <f t="shared" si="1927"/>
        <v>-11790.0975775533+1471.28586427125i</v>
      </c>
      <c r="K3691" t="str">
        <f t="shared" si="1934"/>
        <v>0.0719089526328104-0.576239865296625i</v>
      </c>
      <c r="L3691" t="str">
        <f t="shared" si="1935"/>
        <v>0.0185796591115294-0.123035952172148i</v>
      </c>
      <c r="M3691" t="str">
        <f t="shared" si="1936"/>
        <v>0.0904886117443398-0.699275817468773i</v>
      </c>
      <c r="N3691" t="str">
        <f t="shared" si="1937"/>
        <v>-22.4608075505851i</v>
      </c>
      <c r="O3691" t="str">
        <f t="shared" si="1938"/>
        <v>-0.891722681687356+0.452582212381696i</v>
      </c>
      <c r="P3691" t="str">
        <f t="shared" si="1939"/>
        <v>1.89172268168736-0.452582212381696i</v>
      </c>
      <c r="Q3691" t="str">
        <f t="shared" si="1940"/>
        <v>-1.89172268168736+22.9133897629668i</v>
      </c>
      <c r="R3691" t="str">
        <f t="shared" si="1941"/>
        <v>-0.0263881070171814-0.0803811099173521i</v>
      </c>
      <c r="S3691" t="str">
        <f t="shared" si="1942"/>
        <v>2.46483484780084i</v>
      </c>
      <c r="T3691" t="str">
        <f t="shared" si="1943"/>
        <v>0.198126160829199-0.0650423257434466i</v>
      </c>
      <c r="U3691" t="e">
        <f t="shared" si="1944"/>
        <v>#DIV/0!</v>
      </c>
      <c r="V3691" t="str">
        <f t="shared" si="1945"/>
        <v>0.0000833333333333333-0.00015097224728884i</v>
      </c>
      <c r="W3691" t="e">
        <f t="shared" si="1946"/>
        <v>#DIV/0!</v>
      </c>
      <c r="X3691" t="e">
        <f t="shared" si="1947"/>
        <v>#DIV/0!</v>
      </c>
      <c r="Y3691" t="str">
        <f t="shared" si="1948"/>
        <v>0.00096+7.50689847760588i</v>
      </c>
      <c r="Z3691" t="e">
        <f t="shared" si="1949"/>
        <v>#DIV/0!</v>
      </c>
      <c r="AA3691" t="e">
        <f t="shared" si="1950"/>
        <v>#DIV/0!</v>
      </c>
      <c r="AB3691" t="str">
        <f t="shared" si="1951"/>
        <v>0.113057741880933-0.0371154341479292i</v>
      </c>
      <c r="AC3691" t="str">
        <f t="shared" si="1952"/>
        <v>0.984276512555254-0.0824170689852975i</v>
      </c>
      <c r="AD3691" t="str">
        <f t="shared" si="1953"/>
        <v>0.11719953457546-0.0278947954884146i</v>
      </c>
      <c r="AE3691" t="e">
        <f t="shared" si="1954"/>
        <v>#DIV/0!</v>
      </c>
      <c r="AF3691" t="str">
        <f t="shared" si="1955"/>
        <v>-19.1764206586865-1.98973791568088i</v>
      </c>
      <c r="AG3691" t="e">
        <f t="shared" si="1956"/>
        <v>#DIV/0!</v>
      </c>
      <c r="AH3691" t="e">
        <f t="shared" si="1957"/>
        <v>#DIV/0!</v>
      </c>
      <c r="AI3691" t="e">
        <f t="shared" si="1958"/>
        <v>#DIV/0!</v>
      </c>
      <c r="AJ3691" t="e">
        <f t="shared" si="1959"/>
        <v>#DIV/0!</v>
      </c>
      <c r="AK3691"/>
      <c r="AL3691"/>
      <c r="AM3691"/>
      <c r="AN3691"/>
    </row>
    <row r="3692" spans="1:40" x14ac:dyDescent="0.3">
      <c r="A3692"/>
      <c r="B3692">
        <f t="shared" si="1960"/>
        <v>1758000</v>
      </c>
      <c r="C3692" s="186" t="str">
        <f t="shared" si="1928"/>
        <v>-0.000159869530417692+0.00177299219715198i</v>
      </c>
      <c r="D3692" s="158" t="str">
        <f t="shared" si="1929"/>
        <v>-7.58283918763811-0.669900444460715i</v>
      </c>
      <c r="E3692" t="str">
        <f t="shared" si="1930"/>
        <v>30.6614185839116-904.278581854542i</v>
      </c>
      <c r="F3692" t="str">
        <f t="shared" si="1931"/>
        <v>0.988906111465857+0.0891513110398539i</v>
      </c>
      <c r="G3692" t="str">
        <f t="shared" si="1926"/>
        <v>0.988906111465857+0.0891513110398539i</v>
      </c>
      <c r="H3692" t="str">
        <f t="shared" si="1932"/>
        <v>11.5938567764174+1.31873984208447i</v>
      </c>
      <c r="I3692" t="str">
        <f t="shared" si="1933"/>
        <v>6903.64985626357i</v>
      </c>
      <c r="J3692" t="str">
        <f t="shared" si="1927"/>
        <v>-11803.5232497681+1472.12324950987i</v>
      </c>
      <c r="K3692" t="str">
        <f t="shared" si="1934"/>
        <v>0.0718284072296123-0.575922073787515i</v>
      </c>
      <c r="L3692" t="str">
        <f t="shared" si="1935"/>
        <v>0.0185589984646097-0.122969084040795i</v>
      </c>
      <c r="M3692" t="str">
        <f t="shared" si="1936"/>
        <v>0.090387405694222-0.69889115782831i</v>
      </c>
      <c r="N3692" t="str">
        <f t="shared" si="1937"/>
        <v>-22.473591163306i</v>
      </c>
      <c r="O3692" t="str">
        <f t="shared" si="1938"/>
        <v>-0.885864341536454+0.463944359157631i</v>
      </c>
      <c r="P3692" t="str">
        <f t="shared" si="1939"/>
        <v>1.88586434153645-0.463944359157631i</v>
      </c>
      <c r="Q3692" t="str">
        <f t="shared" si="1940"/>
        <v>-1.88586434153645+22.9375355224636i</v>
      </c>
      <c r="R3692" t="str">
        <f t="shared" si="1941"/>
        <v>-0.0268049319559362-0.0800135600612388i</v>
      </c>
      <c r="S3692" t="str">
        <f t="shared" si="1942"/>
        <v>2.46623771339435i</v>
      </c>
      <c r="T3692" t="str">
        <f t="shared" si="1943"/>
        <v>0.197332459405971-0.0661073340946992i</v>
      </c>
      <c r="U3692" t="e">
        <f t="shared" si="1944"/>
        <v>#DIV/0!</v>
      </c>
      <c r="V3692" t="str">
        <f t="shared" si="1945"/>
        <v>0.0000833333333333333-0.000150886370015069i</v>
      </c>
      <c r="W3692" t="e">
        <f t="shared" si="1946"/>
        <v>#DIV/0!</v>
      </c>
      <c r="X3692" t="e">
        <f t="shared" si="1947"/>
        <v>#DIV/0!</v>
      </c>
      <c r="Y3692" t="str">
        <f t="shared" si="1948"/>
        <v>0.00096+7.51117104361476i</v>
      </c>
      <c r="Z3692" t="e">
        <f t="shared" si="1949"/>
        <v>#DIV/0!</v>
      </c>
      <c r="AA3692" t="e">
        <f t="shared" si="1950"/>
        <v>#DIV/0!</v>
      </c>
      <c r="AB3692" t="str">
        <f t="shared" si="1951"/>
        <v>0.112604827988784-0.0377231652964713i</v>
      </c>
      <c r="AC3692" t="str">
        <f t="shared" si="1952"/>
        <v>0.983813671599551-0.0821082176558613i</v>
      </c>
      <c r="AD3692" t="str">
        <f t="shared" si="1953"/>
        <v>0.11684374852172-0.0285921350486913i</v>
      </c>
      <c r="AE3692" t="e">
        <f t="shared" si="1954"/>
        <v>#DIV/0!</v>
      </c>
      <c r="AF3692" t="str">
        <f t="shared" si="1955"/>
        <v>-19.1766959640555-1.98864028654519i</v>
      </c>
      <c r="AG3692" t="e">
        <f t="shared" si="1956"/>
        <v>#DIV/0!</v>
      </c>
      <c r="AH3692" t="e">
        <f t="shared" si="1957"/>
        <v>#DIV/0!</v>
      </c>
      <c r="AI3692" t="e">
        <f t="shared" si="1958"/>
        <v>#DIV/0!</v>
      </c>
      <c r="AJ3692" t="e">
        <f t="shared" si="1959"/>
        <v>#DIV/0!</v>
      </c>
      <c r="AK3692"/>
      <c r="AL3692"/>
      <c r="AM3692"/>
      <c r="AN3692"/>
    </row>
    <row r="3693" spans="1:40" x14ac:dyDescent="0.3">
      <c r="A3693"/>
      <c r="B3693">
        <f t="shared" si="1960"/>
        <v>1759000</v>
      </c>
      <c r="C3693" s="186" t="str">
        <f t="shared" si="1928"/>
        <v>-0.000159690576688079+0.00177200649743522i</v>
      </c>
      <c r="D3693" s="158" t="str">
        <f t="shared" si="1929"/>
        <v>-7.5829330218241-0.669531272812273i</v>
      </c>
      <c r="E3693" t="str">
        <f t="shared" si="1930"/>
        <v>30.6266061423057-903.765674827146i</v>
      </c>
      <c r="F3693" t="str">
        <f t="shared" si="1931"/>
        <v>0.988918529661237+0.0891021725164273i</v>
      </c>
      <c r="G3693" t="str">
        <f t="shared" si="1926"/>
        <v>0.988918529661237+0.0891021725164273i</v>
      </c>
      <c r="H3693" t="str">
        <f t="shared" si="1932"/>
        <v>11.5940377877095+1.31801257553345i</v>
      </c>
      <c r="I3693" t="str">
        <f t="shared" si="1933"/>
        <v>6907.57684708056i</v>
      </c>
      <c r="J3693" t="str">
        <f t="shared" si="1927"/>
        <v>-11816.9565610567+1472.9606347485i</v>
      </c>
      <c r="K3693" t="str">
        <f t="shared" si="1934"/>
        <v>0.0717479963869687-0.575604626930459i</v>
      </c>
      <c r="L3693" t="str">
        <f t="shared" si="1935"/>
        <v>0.0185383719995259-0.122902286783222i</v>
      </c>
      <c r="M3693" t="str">
        <f t="shared" si="1936"/>
        <v>0.0902863683864946-0.698506913713681i</v>
      </c>
      <c r="N3693" t="str">
        <f t="shared" si="1937"/>
        <v>-22.4863747760269i</v>
      </c>
      <c r="O3693" t="str">
        <f t="shared" si="1938"/>
        <v>-0.879861234738248+0.475230688828999i</v>
      </c>
      <c r="P3693" t="str">
        <f t="shared" si="1939"/>
        <v>1.87986123473825-0.475230688828999i</v>
      </c>
      <c r="Q3693" t="str">
        <f t="shared" si="1940"/>
        <v>-1.87986123473825+22.9616054648559i</v>
      </c>
      <c r="R3693" t="str">
        <f t="shared" si="1941"/>
        <v>-0.0272169857266076-0.0796415164063029i</v>
      </c>
      <c r="S3693" t="str">
        <f t="shared" si="1942"/>
        <v>2.46764057898787i</v>
      </c>
      <c r="T3693" t="str">
        <f t="shared" si="1943"/>
        <v>0.196526637656321-0.0671617384167106i</v>
      </c>
      <c r="U3693" t="e">
        <f t="shared" si="1944"/>
        <v>#DIV/0!</v>
      </c>
      <c r="V3693" t="str">
        <f t="shared" si="1945"/>
        <v>0.0000833333333333333-0.000150800590384589i</v>
      </c>
      <c r="W3693" t="e">
        <f t="shared" si="1946"/>
        <v>#DIV/0!</v>
      </c>
      <c r="X3693" t="e">
        <f t="shared" si="1947"/>
        <v>#DIV/0!</v>
      </c>
      <c r="Y3693" t="str">
        <f t="shared" si="1948"/>
        <v>0.00096+7.51544360962365i</v>
      </c>
      <c r="Z3693" t="e">
        <f t="shared" si="1949"/>
        <v>#DIV/0!</v>
      </c>
      <c r="AA3693" t="e">
        <f t="shared" si="1950"/>
        <v>#DIV/0!</v>
      </c>
      <c r="AB3693" t="str">
        <f t="shared" si="1951"/>
        <v>0.112144997812937-0.0383248454137117i</v>
      </c>
      <c r="AC3693" t="str">
        <f t="shared" si="1952"/>
        <v>0.983354995096756-0.08179426742212i</v>
      </c>
      <c r="AD3693" t="str">
        <f t="shared" si="1953"/>
        <v>0.116479136128935-0.0292849682440984i</v>
      </c>
      <c r="AE3693" t="e">
        <f t="shared" si="1954"/>
        <v>#DIV/0!</v>
      </c>
      <c r="AF3693" t="str">
        <f t="shared" si="1955"/>
        <v>-19.1769708095336-1.98754384834572i</v>
      </c>
      <c r="AG3693" t="e">
        <f t="shared" si="1956"/>
        <v>#DIV/0!</v>
      </c>
      <c r="AH3693" t="e">
        <f t="shared" si="1957"/>
        <v>#DIV/0!</v>
      </c>
      <c r="AI3693" t="e">
        <f t="shared" si="1958"/>
        <v>#DIV/0!</v>
      </c>
      <c r="AJ3693" t="e">
        <f t="shared" si="1959"/>
        <v>#DIV/0!</v>
      </c>
      <c r="AK3693"/>
      <c r="AL3693"/>
      <c r="AM3693"/>
      <c r="AN3693"/>
    </row>
    <row r="3694" spans="1:40" x14ac:dyDescent="0.3">
      <c r="A3694"/>
      <c r="B3694">
        <f t="shared" si="1960"/>
        <v>1760000</v>
      </c>
      <c r="C3694" s="186" t="str">
        <f t="shared" si="1928"/>
        <v>-0.000159511921718853+0.0017710218806987i</v>
      </c>
      <c r="D3694" s="158" t="str">
        <f t="shared" si="1929"/>
        <v>-7.58302669935557-0.66916250120529i</v>
      </c>
      <c r="E3694" t="str">
        <f t="shared" si="1930"/>
        <v>30.5918529325775-903.253348642545i</v>
      </c>
      <c r="F3694" t="str">
        <f t="shared" si="1931"/>
        <v>0.988930927124659+0.0890530872553017i</v>
      </c>
      <c r="G3694" t="str">
        <f t="shared" si="1926"/>
        <v>0.988930927124659+0.0890530872553017i</v>
      </c>
      <c r="H3694" t="str">
        <f t="shared" si="1932"/>
        <v>11.5942184967835+1.31728609797352i</v>
      </c>
      <c r="I3694" t="str">
        <f t="shared" si="1933"/>
        <v>6911.50383789754i</v>
      </c>
      <c r="J3694" t="str">
        <f t="shared" si="1927"/>
        <v>-11830.3975114192+1473.79801998713i</v>
      </c>
      <c r="K3694" t="str">
        <f t="shared" si="1934"/>
        <v>0.0716677198068678-0.575287524174895i</v>
      </c>
      <c r="L3694" t="str">
        <f t="shared" si="1935"/>
        <v>0.0185177796415009-0.122835560289897i</v>
      </c>
      <c r="M3694" t="str">
        <f t="shared" si="1936"/>
        <v>0.0901854994483687-0.698123084464792i</v>
      </c>
      <c r="N3694" t="str">
        <f t="shared" si="1937"/>
        <v>-22.4991583887478i</v>
      </c>
      <c r="O3694" t="str">
        <f t="shared" si="1938"/>
        <v>-0.873714342311616+0.486439357000418i</v>
      </c>
      <c r="P3694" t="str">
        <f t="shared" si="1939"/>
        <v>1.87371434231162-0.486439357000418i</v>
      </c>
      <c r="Q3694" t="str">
        <f t="shared" si="1940"/>
        <v>-1.87371434231162+22.9855977457482i</v>
      </c>
      <c r="R3694" t="str">
        <f t="shared" si="1941"/>
        <v>-0.0276242286498779-0.0792650445312899i</v>
      </c>
      <c r="S3694" t="str">
        <f t="shared" si="1942"/>
        <v>2.46904344458137i</v>
      </c>
      <c r="T3694" t="str">
        <f t="shared" si="1943"/>
        <v>0.195708838584432-0.0682054206595979i</v>
      </c>
      <c r="U3694" t="e">
        <f t="shared" si="1944"/>
        <v>#DIV/0!</v>
      </c>
      <c r="V3694" t="str">
        <f t="shared" si="1945"/>
        <v>0.0000833333333333333-0.000150714908230962i</v>
      </c>
      <c r="W3694" t="e">
        <f t="shared" si="1946"/>
        <v>#DIV/0!</v>
      </c>
      <c r="X3694" t="e">
        <f t="shared" si="1947"/>
        <v>#DIV/0!</v>
      </c>
      <c r="Y3694" t="str">
        <f t="shared" si="1948"/>
        <v>0.00096+7.51971617563253i</v>
      </c>
      <c r="Z3694" t="e">
        <f t="shared" si="1949"/>
        <v>#DIV/0!</v>
      </c>
      <c r="AA3694" t="e">
        <f t="shared" si="1950"/>
        <v>#DIV/0!</v>
      </c>
      <c r="AB3694" t="str">
        <f t="shared" si="1951"/>
        <v>0.111678332956599-0.0389204071362436i</v>
      </c>
      <c r="AC3694" t="str">
        <f t="shared" si="1952"/>
        <v>0.982900531556672-0.0814752786278629i</v>
      </c>
      <c r="AD3694" t="str">
        <f t="shared" si="1953"/>
        <v>0.116105753141492-0.0299731840637875i</v>
      </c>
      <c r="AE3694" t="e">
        <f t="shared" si="1954"/>
        <v>#DIV/0!</v>
      </c>
      <c r="AF3694" t="str">
        <f t="shared" si="1955"/>
        <v>-19.1772451961391-1.98644859917881i</v>
      </c>
      <c r="AG3694" t="e">
        <f t="shared" si="1956"/>
        <v>#DIV/0!</v>
      </c>
      <c r="AH3694" t="e">
        <f t="shared" si="1957"/>
        <v>#DIV/0!</v>
      </c>
      <c r="AI3694" t="e">
        <f t="shared" si="1958"/>
        <v>#DIV/0!</v>
      </c>
      <c r="AJ3694" t="e">
        <f t="shared" si="1959"/>
        <v>#DIV/0!</v>
      </c>
      <c r="AK3694"/>
      <c r="AL3694"/>
      <c r="AM3694"/>
      <c r="AN3694"/>
    </row>
    <row r="3695" spans="1:40" x14ac:dyDescent="0.3">
      <c r="A3695"/>
      <c r="B3695">
        <f t="shared" si="1960"/>
        <v>1761000</v>
      </c>
      <c r="C3695" s="186" t="str">
        <f t="shared" si="1928"/>
        <v>-0.000159333564848819+0.00177003834517964i</v>
      </c>
      <c r="D3695" s="158" t="str">
        <f t="shared" si="1929"/>
        <v>-7.58312022057928-0.668794129001344i</v>
      </c>
      <c r="E3695" t="str">
        <f t="shared" si="1930"/>
        <v>30.5571588204807-902.741602315776i</v>
      </c>
      <c r="F3695" t="str">
        <f t="shared" si="1931"/>
        <v>0.988943303902013+0.0890040551714418i</v>
      </c>
      <c r="G3695" t="str">
        <f t="shared" si="1926"/>
        <v>0.988943303902013+0.0890040551714418i</v>
      </c>
      <c r="H3695" t="str">
        <f t="shared" si="1932"/>
        <v>11.5943989043085+1.3165604081434i</v>
      </c>
      <c r="I3695" t="str">
        <f t="shared" si="1933"/>
        <v>6915.43082871453i</v>
      </c>
      <c r="J3695" t="str">
        <f t="shared" si="1927"/>
        <v>-11843.8461008554+1474.63540522576i</v>
      </c>
      <c r="K3695" t="str">
        <f t="shared" si="1934"/>
        <v>0.0715875771921227-0.574970764971428i</v>
      </c>
      <c r="L3695" t="str">
        <f t="shared" si="1935"/>
        <v>0.0184972213159604-0.122768904451502i</v>
      </c>
      <c r="M3695" t="str">
        <f t="shared" si="1936"/>
        <v>0.0900847985080831-0.69773966942293i</v>
      </c>
      <c r="N3695" t="str">
        <f t="shared" si="1937"/>
        <v>-22.5119420014686i</v>
      </c>
      <c r="O3695" t="str">
        <f t="shared" si="1938"/>
        <v>-0.867424668772727+0.497568531967734i</v>
      </c>
      <c r="P3695" t="str">
        <f t="shared" si="1939"/>
        <v>1.86742466877273-0.497568531967734i</v>
      </c>
      <c r="Q3695" t="str">
        <f t="shared" si="1940"/>
        <v>-1.86742466877273+23.0095105334363i</v>
      </c>
      <c r="R3695" t="str">
        <f t="shared" si="1941"/>
        <v>-0.0280266219041392-0.0788842101186367i</v>
      </c>
      <c r="S3695" t="str">
        <f t="shared" si="1942"/>
        <v>2.47044631017488i</v>
      </c>
      <c r="T3695" t="str">
        <f t="shared" si="1943"/>
        <v>0.194879205818646-0.0692382646697472i</v>
      </c>
      <c r="U3695" t="e">
        <f t="shared" si="1944"/>
        <v>#DIV/0!</v>
      </c>
      <c r="V3695" t="str">
        <f t="shared" si="1945"/>
        <v>0.0000833333333333333-0.000150629323388127i</v>
      </c>
      <c r="W3695" t="e">
        <f t="shared" si="1946"/>
        <v>#DIV/0!</v>
      </c>
      <c r="X3695" t="e">
        <f t="shared" si="1947"/>
        <v>#DIV/0!</v>
      </c>
      <c r="Y3695" t="str">
        <f t="shared" si="1948"/>
        <v>0.00096+7.52398874164141i</v>
      </c>
      <c r="Z3695" t="e">
        <f t="shared" si="1949"/>
        <v>#DIV/0!</v>
      </c>
      <c r="AA3695" t="e">
        <f t="shared" si="1950"/>
        <v>#DIV/0!</v>
      </c>
      <c r="AB3695" t="str">
        <f t="shared" si="1951"/>
        <v>0.111204915379144-0.0395097841827377i</v>
      </c>
      <c r="AC3695" t="str">
        <f t="shared" si="1952"/>
        <v>0.982450328640404-0.0811513118420486i</v>
      </c>
      <c r="AD3695" t="str">
        <f t="shared" si="1953"/>
        <v>0.115723656684406-0.0306566721529016i</v>
      </c>
      <c r="AE3695" t="e">
        <f t="shared" si="1954"/>
        <v>#DIV/0!</v>
      </c>
      <c r="AF3695" t="str">
        <f t="shared" si="1955"/>
        <v>-19.1775191248878-1.98535453714474i</v>
      </c>
      <c r="AG3695" t="e">
        <f t="shared" si="1956"/>
        <v>#DIV/0!</v>
      </c>
      <c r="AH3695" t="e">
        <f t="shared" si="1957"/>
        <v>#DIV/0!</v>
      </c>
      <c r="AI3695" t="e">
        <f t="shared" si="1958"/>
        <v>#DIV/0!</v>
      </c>
      <c r="AJ3695" t="e">
        <f t="shared" si="1959"/>
        <v>#DIV/0!</v>
      </c>
      <c r="AK3695"/>
      <c r="AL3695"/>
      <c r="AM3695"/>
      <c r="AN3695"/>
    </row>
    <row r="3696" spans="1:40" x14ac:dyDescent="0.3">
      <c r="A3696"/>
      <c r="B3696">
        <f t="shared" si="1960"/>
        <v>1762000</v>
      </c>
      <c r="C3696" s="186" t="str">
        <f t="shared" si="1928"/>
        <v>-0.000159155505418605+0.00176905588911897i</v>
      </c>
      <c r="D3696" s="158" t="str">
        <f t="shared" si="1929"/>
        <v>-7.58321358584098-0.668426155563339i</v>
      </c>
      <c r="E3696" t="str">
        <f t="shared" si="1930"/>
        <v>30.522523672149-902.230434864099i</v>
      </c>
      <c r="F3696" t="str">
        <f t="shared" si="1931"/>
        <v>0.988955660039056+0.0889550761799892i</v>
      </c>
      <c r="G3696" t="str">
        <f t="shared" si="1926"/>
        <v>0.988955660039056+0.0889550761799892i</v>
      </c>
      <c r="H3696" t="str">
        <f t="shared" si="1932"/>
        <v>11.5945790109515+1.31583550478447i</v>
      </c>
      <c r="I3696" t="str">
        <f t="shared" si="1933"/>
        <v>6919.35781953152i</v>
      </c>
      <c r="J3696" t="str">
        <f t="shared" si="1927"/>
        <v>-11857.3023293655+1475.47279046439i</v>
      </c>
      <c r="K3696" t="str">
        <f t="shared" si="1934"/>
        <v>0.0715075682463584-0.574654348771789i</v>
      </c>
      <c r="L3696" t="str">
        <f t="shared" si="1935"/>
        <v>0.0184766969485319-0.122702319158939i</v>
      </c>
      <c r="M3696" t="str">
        <f t="shared" si="1936"/>
        <v>0.0899842651948903-0.697356667930728i</v>
      </c>
      <c r="N3696" t="str">
        <f t="shared" si="1937"/>
        <v>-22.5247256141895i</v>
      </c>
      <c r="O3696" t="str">
        <f t="shared" si="1938"/>
        <v>-0.860993241970676+0.508616395017724i</v>
      </c>
      <c r="P3696" t="str">
        <f t="shared" si="1939"/>
        <v>1.86099324197068-0.508616395017724i</v>
      </c>
      <c r="Q3696" t="str">
        <f t="shared" si="1940"/>
        <v>-1.86099324197068+23.0333420092072i</v>
      </c>
      <c r="R3696" t="str">
        <f t="shared" si="1941"/>
        <v>-0.0284241275180047-0.0784990789451224i</v>
      </c>
      <c r="S3696" t="str">
        <f t="shared" si="1942"/>
        <v>2.4718491757684i</v>
      </c>
      <c r="T3696" t="str">
        <f t="shared" si="1943"/>
        <v>0.194037883589079-0.0702601561773158i</v>
      </c>
      <c r="U3696" t="e">
        <f t="shared" si="1944"/>
        <v>#DIV/0!</v>
      </c>
      <c r="V3696" t="str">
        <f t="shared" si="1945"/>
        <v>0.0000833333333333333-0.000150543835690404i</v>
      </c>
      <c r="W3696" t="e">
        <f t="shared" si="1946"/>
        <v>#DIV/0!</v>
      </c>
      <c r="X3696" t="e">
        <f t="shared" si="1947"/>
        <v>#DIV/0!</v>
      </c>
      <c r="Y3696" t="str">
        <f t="shared" si="1948"/>
        <v>0.00096+7.52826130765029i</v>
      </c>
      <c r="Z3696" t="e">
        <f t="shared" si="1949"/>
        <v>#DIV/0!</v>
      </c>
      <c r="AA3696" t="e">
        <f t="shared" si="1950"/>
        <v>#DIV/0!</v>
      </c>
      <c r="AB3696" t="str">
        <f t="shared" si="1951"/>
        <v>0.110724827383339-0.0400929113468107i</v>
      </c>
      <c r="AC3696" t="str">
        <f t="shared" si="1952"/>
        <v>0.982004433166467-0.080822427848317i</v>
      </c>
      <c r="AD3696" t="str">
        <f t="shared" si="1953"/>
        <v>0.115332905256471-0.0313353228294098i</v>
      </c>
      <c r="AE3696" t="e">
        <f t="shared" si="1954"/>
        <v>#DIV/0!</v>
      </c>
      <c r="AF3696" t="str">
        <f t="shared" si="1955"/>
        <v>-19.1777925967925-1.98426166034781i</v>
      </c>
      <c r="AG3696" t="e">
        <f t="shared" si="1956"/>
        <v>#DIV/0!</v>
      </c>
      <c r="AH3696" t="e">
        <f t="shared" si="1957"/>
        <v>#DIV/0!</v>
      </c>
      <c r="AI3696" t="e">
        <f t="shared" si="1958"/>
        <v>#DIV/0!</v>
      </c>
      <c r="AJ3696" t="e">
        <f t="shared" si="1959"/>
        <v>#DIV/0!</v>
      </c>
      <c r="AK3696"/>
      <c r="AL3696"/>
      <c r="AM3696"/>
      <c r="AN3696"/>
    </row>
    <row r="3697" spans="1:40" x14ac:dyDescent="0.3">
      <c r="A3697"/>
      <c r="B3697">
        <f t="shared" si="1960"/>
        <v>1763000</v>
      </c>
      <c r="C3697" s="186" t="str">
        <f t="shared" si="1928"/>
        <v>-0.000158977742770638+0.00176807451076142i</v>
      </c>
      <c r="D3697" s="158" t="str">
        <f t="shared" si="1929"/>
        <v>-7.58330679548532-0.668058580255473i</v>
      </c>
      <c r="E3697" t="str">
        <f t="shared" si="1930"/>
        <v>30.4879473540941-901.719845306982i</v>
      </c>
      <c r="F3697" t="str">
        <f t="shared" si="1931"/>
        <v>0.988967995581401+0.0889061501962578i</v>
      </c>
      <c r="G3697" t="str">
        <f t="shared" si="1926"/>
        <v>0.988967995581401+0.0889061501962578i</v>
      </c>
      <c r="H3697" t="str">
        <f t="shared" si="1932"/>
        <v>11.5947588173775+1.31511138664066i</v>
      </c>
      <c r="I3697" t="str">
        <f t="shared" si="1933"/>
        <v>6923.28481034851i</v>
      </c>
      <c r="J3697" t="str">
        <f t="shared" si="1927"/>
        <v>-11870.7661969493+1476.31017570302i</v>
      </c>
      <c r="K3697" t="str">
        <f t="shared" si="1934"/>
        <v>0.0714276926740199-0.574338275028869i</v>
      </c>
      <c r="L3697" t="str">
        <f t="shared" si="1935"/>
        <v>0.0184562064650447-0.122635804303325i</v>
      </c>
      <c r="M3697" t="str">
        <f t="shared" si="1936"/>
        <v>0.0898838991390646-0.696974079332194i</v>
      </c>
      <c r="N3697" t="str">
        <f t="shared" si="1937"/>
        <v>-22.5375092269104i</v>
      </c>
      <c r="O3697" t="str">
        <f t="shared" si="1938"/>
        <v>-0.854421112919816+0.51958114072478i</v>
      </c>
      <c r="P3697" t="str">
        <f t="shared" si="1939"/>
        <v>1.85442111291982-0.51958114072478i</v>
      </c>
      <c r="Q3697" t="str">
        <f t="shared" si="1940"/>
        <v>-1.85442111291982+23.0570903676352i</v>
      </c>
      <c r="R3697" t="str">
        <f t="shared" si="1941"/>
        <v>-0.0288167083627594-0.0781097168728224i</v>
      </c>
      <c r="S3697" t="str">
        <f t="shared" si="1942"/>
        <v>2.47325204136191i</v>
      </c>
      <c r="T3697" t="str">
        <f t="shared" si="1943"/>
        <v>0.193185016705909-0.0712709827835255i</v>
      </c>
      <c r="U3697" t="e">
        <f t="shared" si="1944"/>
        <v>#DIV/0!</v>
      </c>
      <c r="V3697" t="str">
        <f t="shared" si="1945"/>
        <v>0.0000833333333333333-0.000150458444972486i</v>
      </c>
      <c r="W3697" t="e">
        <f t="shared" si="1946"/>
        <v>#DIV/0!</v>
      </c>
      <c r="X3697" t="e">
        <f t="shared" si="1947"/>
        <v>#DIV/0!</v>
      </c>
      <c r="Y3697" t="str">
        <f t="shared" si="1948"/>
        <v>0.00096+7.53253387365918i</v>
      </c>
      <c r="Z3697" t="e">
        <f t="shared" si="1949"/>
        <v>#DIV/0!</v>
      </c>
      <c r="AA3697" t="e">
        <f t="shared" si="1950"/>
        <v>#DIV/0!</v>
      </c>
      <c r="AB3697" t="str">
        <f t="shared" si="1951"/>
        <v>0.110238151602954-0.0406697244897745i</v>
      </c>
      <c r="AC3697" t="str">
        <f t="shared" si="1952"/>
        <v>0.981562891117002-0.0804886876348041i</v>
      </c>
      <c r="AD3697" t="str">
        <f t="shared" si="1953"/>
        <v>0.114933558723259-0.0320090271008387i</v>
      </c>
      <c r="AE3697" t="e">
        <f t="shared" si="1954"/>
        <v>#DIV/0!</v>
      </c>
      <c r="AF3697" t="str">
        <f t="shared" si="1955"/>
        <v>-19.1780656128628-1.98316996689613i</v>
      </c>
      <c r="AG3697" t="e">
        <f t="shared" si="1956"/>
        <v>#DIV/0!</v>
      </c>
      <c r="AH3697" t="e">
        <f t="shared" si="1957"/>
        <v>#DIV/0!</v>
      </c>
      <c r="AI3697" t="e">
        <f t="shared" si="1958"/>
        <v>#DIV/0!</v>
      </c>
      <c r="AJ3697" t="e">
        <f t="shared" si="1959"/>
        <v>#DIV/0!</v>
      </c>
      <c r="AK3697"/>
      <c r="AL3697"/>
      <c r="AM3697"/>
      <c r="AN3697"/>
    </row>
    <row r="3698" spans="1:40" x14ac:dyDescent="0.3">
      <c r="A3698"/>
      <c r="B3698">
        <f t="shared" si="1960"/>
        <v>1764000</v>
      </c>
      <c r="C3698" s="186" t="str">
        <f t="shared" si="1928"/>
        <v>-0.00015880027624917+0.00176709420835553i</v>
      </c>
      <c r="D3698" s="158" t="str">
        <f t="shared" si="1929"/>
        <v>-7.5833998498563-0.667691402443321i</v>
      </c>
      <c r="E3698" t="str">
        <f t="shared" si="1930"/>
        <v>30.4534297332058-901.209832666111i</v>
      </c>
      <c r="F3698" t="str">
        <f t="shared" si="1931"/>
        <v>0.988980310574573+0.0888572771357452i</v>
      </c>
      <c r="G3698" t="str">
        <f t="shared" si="1926"/>
        <v>0.988980310574573+0.0888572771357452i</v>
      </c>
      <c r="H3698" t="str">
        <f t="shared" si="1932"/>
        <v>11.5949383242503+1.31438805245864i</v>
      </c>
      <c r="I3698" t="str">
        <f t="shared" si="1933"/>
        <v>6927.21180116549i</v>
      </c>
      <c r="J3698" t="str">
        <f t="shared" si="1927"/>
        <v>-11884.237703607+1477.14756094165i</v>
      </c>
      <c r="K3698" t="str">
        <f t="shared" si="1934"/>
        <v>0.0713479501803595-0.574022543196682i</v>
      </c>
      <c r="L3698" t="str">
        <f t="shared" si="1935"/>
        <v>0.0184357497915285-0.122569359775997i</v>
      </c>
      <c r="M3698" t="str">
        <f t="shared" si="1936"/>
        <v>0.089783699971888-0.696591902972679i</v>
      </c>
      <c r="N3698" t="str">
        <f t="shared" si="1937"/>
        <v>-22.5502928396313i</v>
      </c>
      <c r="O3698" t="str">
        <f t="shared" si="1938"/>
        <v>-0.84770935562781+0.530460977246285i</v>
      </c>
      <c r="P3698" t="str">
        <f t="shared" si="1939"/>
        <v>1.84770935562781-0.530460977246285i</v>
      </c>
      <c r="Q3698" t="str">
        <f t="shared" si="1940"/>
        <v>-1.84770935562781+23.0807538168776i</v>
      </c>
      <c r="R3698" t="str">
        <f t="shared" si="1941"/>
        <v>-0.0292043281448227-0.0777161898403047i</v>
      </c>
      <c r="S3698" t="str">
        <f t="shared" si="1942"/>
        <v>2.47465490695542i</v>
      </c>
      <c r="T3698" t="str">
        <f t="shared" si="1943"/>
        <v>0.192320750538189-0.0722706339479218i</v>
      </c>
      <c r="U3698" t="e">
        <f t="shared" si="1944"/>
        <v>#DIV/0!</v>
      </c>
      <c r="V3698" t="str">
        <f t="shared" si="1945"/>
        <v>0.0000833333333333333-0.00015037315106944i</v>
      </c>
      <c r="W3698" t="e">
        <f t="shared" si="1946"/>
        <v>#DIV/0!</v>
      </c>
      <c r="X3698" t="e">
        <f t="shared" si="1947"/>
        <v>#DIV/0!</v>
      </c>
      <c r="Y3698" t="str">
        <f t="shared" si="1948"/>
        <v>0.00096+7.53680643966806i</v>
      </c>
      <c r="Z3698" t="e">
        <f t="shared" si="1949"/>
        <v>#DIV/0!</v>
      </c>
      <c r="AA3698" t="e">
        <f t="shared" si="1950"/>
        <v>#DIV/0!</v>
      </c>
      <c r="AB3698" t="str">
        <f t="shared" si="1951"/>
        <v>0.109744970990673-0.0412401605333655i</v>
      </c>
      <c r="AC3698" t="str">
        <f t="shared" si="1952"/>
        <v>0.981125747644014-0.0801501523841946i</v>
      </c>
      <c r="AD3698" t="str">
        <f t="shared" si="1953"/>
        <v>0.114525678309879-0.0326776766810102i</v>
      </c>
      <c r="AE3698" t="e">
        <f t="shared" si="1954"/>
        <v>#DIV/0!</v>
      </c>
      <c r="AF3698" t="str">
        <f t="shared" si="1955"/>
        <v>-19.1783381741066-1.98207945490196i</v>
      </c>
      <c r="AG3698" t="e">
        <f t="shared" si="1956"/>
        <v>#DIV/0!</v>
      </c>
      <c r="AH3698" t="e">
        <f t="shared" si="1957"/>
        <v>#DIV/0!</v>
      </c>
      <c r="AI3698" t="e">
        <f t="shared" si="1958"/>
        <v>#DIV/0!</v>
      </c>
      <c r="AJ3698" t="e">
        <f t="shared" si="1959"/>
        <v>#DIV/0!</v>
      </c>
      <c r="AK3698"/>
      <c r="AL3698"/>
      <c r="AM3698"/>
      <c r="AN3698"/>
    </row>
    <row r="3699" spans="1:40" x14ac:dyDescent="0.3">
      <c r="A3699"/>
      <c r="B3699">
        <f t="shared" si="1960"/>
        <v>1765000</v>
      </c>
      <c r="C3699" s="186" t="str">
        <f t="shared" si="1928"/>
        <v>-0.000158623105200242+0.00176611498015348i</v>
      </c>
      <c r="D3699" s="158" t="str">
        <f t="shared" si="1929"/>
        <v>-7.58349274929672-0.667324621493738i</v>
      </c>
      <c r="E3699" t="str">
        <f t="shared" si="1930"/>
        <v>30.4189706767497-900.700395965375i</v>
      </c>
      <c r="F3699" t="str">
        <f t="shared" si="1931"/>
        <v>0.988992605063937+0.0888084569141193i</v>
      </c>
      <c r="G3699" t="str">
        <f t="shared" si="1926"/>
        <v>0.988992605063937+0.0888084569141193i</v>
      </c>
      <c r="H3699" t="str">
        <f t="shared" si="1932"/>
        <v>11.5951175322311+1.31366550098761i</v>
      </c>
      <c r="I3699" t="str">
        <f t="shared" si="1933"/>
        <v>6931.13879198248i</v>
      </c>
      <c r="J3699" t="str">
        <f t="shared" si="1927"/>
        <v>-11897.7168493385+1477.98494618028i</v>
      </c>
      <c r="K3699" t="str">
        <f t="shared" si="1934"/>
        <v>0.0712683404714425-0.573707152730395i</v>
      </c>
      <c r="L3699" t="str">
        <f t="shared" si="1935"/>
        <v>0.0184153268542134-0.122502985468506i</v>
      </c>
      <c r="M3699" t="str">
        <f t="shared" si="1936"/>
        <v>0.0896836673256559-0.696210138198901i</v>
      </c>
      <c r="N3699" t="str">
        <f t="shared" si="1937"/>
        <v>-22.5630764523522i</v>
      </c>
      <c r="O3699" t="str">
        <f t="shared" si="1938"/>
        <v>-0.840859066920158+0.541254126615365i</v>
      </c>
      <c r="P3699" t="str">
        <f t="shared" si="1939"/>
        <v>1.84085906692016-0.541254126615365i</v>
      </c>
      <c r="Q3699" t="str">
        <f t="shared" si="1940"/>
        <v>-1.84085906692016+23.1043305789676i</v>
      </c>
      <c r="R3699" t="str">
        <f t="shared" si="1941"/>
        <v>-0.0295869513981819-0.0773185638541065i</v>
      </c>
      <c r="S3699" t="str">
        <f t="shared" si="1942"/>
        <v>2.47605777254894i</v>
      </c>
      <c r="T3699" t="str">
        <f t="shared" si="1943"/>
        <v>0.191445230993282-0.073259000975496i</v>
      </c>
      <c r="U3699" t="e">
        <f t="shared" si="1944"/>
        <v>#DIV/0!</v>
      </c>
      <c r="V3699" t="str">
        <f t="shared" si="1945"/>
        <v>0.0000833333333333333-0.00015028795381671i</v>
      </c>
      <c r="W3699" t="e">
        <f t="shared" si="1946"/>
        <v>#DIV/0!</v>
      </c>
      <c r="X3699" t="e">
        <f t="shared" si="1947"/>
        <v>#DIV/0!</v>
      </c>
      <c r="Y3699" t="str">
        <f t="shared" si="1948"/>
        <v>0.00096+7.54107900567694i</v>
      </c>
      <c r="Z3699" t="e">
        <f t="shared" si="1949"/>
        <v>#DIV/0!</v>
      </c>
      <c r="AA3699" t="e">
        <f t="shared" si="1950"/>
        <v>#DIV/0!</v>
      </c>
      <c r="AB3699" t="str">
        <f t="shared" si="1951"/>
        <v>0.10924536880636-0.0418041574523965i</v>
      </c>
      <c r="AC3699" t="str">
        <f t="shared" si="1952"/>
        <v>0.980693047075677-0.0798068834640559i</v>
      </c>
      <c r="AD3699" t="str">
        <f t="shared" si="1953"/>
        <v>0.114109326593567-0.0333411640067013i</v>
      </c>
      <c r="AE3699" t="e">
        <f t="shared" si="1954"/>
        <v>#DIV/0!</v>
      </c>
      <c r="AF3699" t="str">
        <f t="shared" si="1955"/>
        <v>-19.1786102815278-1.98099012248135i</v>
      </c>
      <c r="AG3699" t="e">
        <f t="shared" si="1956"/>
        <v>#DIV/0!</v>
      </c>
      <c r="AH3699" t="e">
        <f t="shared" si="1957"/>
        <v>#DIV/0!</v>
      </c>
      <c r="AI3699" t="e">
        <f t="shared" si="1958"/>
        <v>#DIV/0!</v>
      </c>
      <c r="AJ3699" t="e">
        <f t="shared" si="1959"/>
        <v>#DIV/0!</v>
      </c>
      <c r="AK3699"/>
      <c r="AL3699"/>
      <c r="AM3699"/>
      <c r="AN3699"/>
    </row>
    <row r="3700" spans="1:40" x14ac:dyDescent="0.3">
      <c r="A3700"/>
      <c r="B3700">
        <f t="shared" si="1960"/>
        <v>1766000</v>
      </c>
      <c r="C3700" s="186" t="str">
        <f t="shared" si="1928"/>
        <v>-0.000158446228971695+0.0017651368244113i</v>
      </c>
      <c r="D3700" s="158" t="str">
        <f t="shared" si="1929"/>
        <v>-7.58358549414863-0.666958236774933i</v>
      </c>
      <c r="E3700" t="str">
        <f t="shared" si="1930"/>
        <v>30.3845700523664-900.191534230864i</v>
      </c>
      <c r="F3700" t="str">
        <f t="shared" si="1931"/>
        <v>0.989004879094762+0.0887596894472286i</v>
      </c>
      <c r="G3700" t="str">
        <f t="shared" si="1926"/>
        <v>0.989004879094762+0.0887596894472286i</v>
      </c>
      <c r="H3700" t="str">
        <f t="shared" si="1932"/>
        <v>11.59529644198+1.31294373097942i</v>
      </c>
      <c r="I3700" t="str">
        <f t="shared" si="1933"/>
        <v>6935.06578279947i</v>
      </c>
      <c r="J3700" t="str">
        <f t="shared" si="1927"/>
        <v>-11911.2036341437+1478.8223314189i</v>
      </c>
      <c r="K3700" t="str">
        <f t="shared" si="1934"/>
        <v>0.0711888632541406-0.573392103086307i</v>
      </c>
      <c r="L3700" t="str">
        <f t="shared" si="1935"/>
        <v>0.018394937579529-0.122436681272618i</v>
      </c>
      <c r="M3700" t="str">
        <f t="shared" si="1936"/>
        <v>0.0895838008336696-0.695828784358925i</v>
      </c>
      <c r="N3700" t="str">
        <f t="shared" si="1937"/>
        <v>-22.575860065073i</v>
      </c>
      <c r="O3700" t="str">
        <f t="shared" si="1938"/>
        <v>-0.833871366261014+0.551958825031351i</v>
      </c>
      <c r="P3700" t="str">
        <f t="shared" si="1939"/>
        <v>1.83387136626101-0.551958825031351i</v>
      </c>
      <c r="Q3700" t="str">
        <f t="shared" si="1940"/>
        <v>-1.83387136626101+23.1278188901044i</v>
      </c>
      <c r="R3700" t="str">
        <f t="shared" si="1941"/>
        <v>-0.0299645434768161-0.076916904980475i</v>
      </c>
      <c r="S3700" t="str">
        <f t="shared" si="1942"/>
        <v>2.47746063814245i</v>
      </c>
      <c r="T3700" t="str">
        <f t="shared" si="1943"/>
        <v>0.19055860449687-0.07423597700372i</v>
      </c>
      <c r="U3700" t="e">
        <f t="shared" si="1944"/>
        <v>#DIV/0!</v>
      </c>
      <c r="V3700" t="str">
        <f t="shared" si="1945"/>
        <v>0.0000833333333333333-0.000150202853050109i</v>
      </c>
      <c r="W3700" t="e">
        <f t="shared" si="1946"/>
        <v>#DIV/0!</v>
      </c>
      <c r="X3700" t="e">
        <f t="shared" si="1947"/>
        <v>#DIV/0!</v>
      </c>
      <c r="Y3700" t="str">
        <f t="shared" si="1948"/>
        <v>0.00096+7.54535157168582i</v>
      </c>
      <c r="Z3700" t="e">
        <f t="shared" si="1949"/>
        <v>#DIV/0!</v>
      </c>
      <c r="AA3700" t="e">
        <f t="shared" si="1950"/>
        <v>#DIV/0!</v>
      </c>
      <c r="AB3700" t="str">
        <f t="shared" si="1951"/>
        <v>0.108739428605649-0.0423616542673579i</v>
      </c>
      <c r="AC3700" t="str">
        <f t="shared" si="1952"/>
        <v>0.980264832922687-0.0794589424174246i</v>
      </c>
      <c r="AD3700" t="str">
        <f t="shared" si="1953"/>
        <v>0.113684567496064-0.0339993822542514i</v>
      </c>
      <c r="AE3700" t="e">
        <f t="shared" si="1954"/>
        <v>#DIV/0!</v>
      </c>
      <c r="AF3700" t="str">
        <f t="shared" si="1955"/>
        <v>-19.1788819361286-1.97990196775435i</v>
      </c>
      <c r="AG3700" t="e">
        <f t="shared" si="1956"/>
        <v>#DIV/0!</v>
      </c>
      <c r="AH3700" t="e">
        <f t="shared" si="1957"/>
        <v>#DIV/0!</v>
      </c>
      <c r="AI3700" t="e">
        <f t="shared" si="1958"/>
        <v>#DIV/0!</v>
      </c>
      <c r="AJ3700" t="e">
        <f t="shared" si="1959"/>
        <v>#DIV/0!</v>
      </c>
      <c r="AK3700"/>
      <c r="AL3700"/>
      <c r="AM3700"/>
      <c r="AN3700"/>
    </row>
    <row r="3701" spans="1:40" x14ac:dyDescent="0.3">
      <c r="A3701"/>
      <c r="B3701">
        <f t="shared" si="1960"/>
        <v>1767000</v>
      </c>
      <c r="C3701" s="186" t="str">
        <f t="shared" si="1928"/>
        <v>-0.000158269646913152+0.00176415973938863i</v>
      </c>
      <c r="D3701" s="158" t="str">
        <f t="shared" si="1929"/>
        <v>-7.583678084753-0.666592247656391i</v>
      </c>
      <c r="E3701" t="str">
        <f t="shared" si="1930"/>
        <v>30.3502277280697-899.68324649085i</v>
      </c>
      <c r="F3701" t="str">
        <f t="shared" si="1931"/>
        <v>0.989017132712173+0.0887109746510917i</v>
      </c>
      <c r="G3701" t="str">
        <f t="shared" si="1926"/>
        <v>0.989017132712173+0.0887109746510917i</v>
      </c>
      <c r="H3701" t="str">
        <f t="shared" si="1932"/>
        <v>11.5954750541548+1.3122227411885i</v>
      </c>
      <c r="I3701" t="str">
        <f t="shared" si="1933"/>
        <v>6938.99277361646i</v>
      </c>
      <c r="J3701" t="str">
        <f t="shared" si="1927"/>
        <v>-11924.6980580228+1479.65971665753i</v>
      </c>
      <c r="K3701" t="str">
        <f t="shared" si="1934"/>
        <v>0.0711095182361275-0.573077393721835i</v>
      </c>
      <c r="L3701" t="str">
        <f t="shared" si="1935"/>
        <v>0.0183745818941035-0.122370447080316i</v>
      </c>
      <c r="M3701" t="str">
        <f t="shared" si="1936"/>
        <v>0.089484100130231-0.695447840802151i</v>
      </c>
      <c r="N3701" t="str">
        <f t="shared" si="1937"/>
        <v>-22.5886436777939i</v>
      </c>
      <c r="O3701" t="str">
        <f t="shared" si="1938"/>
        <v>-0.826747395570034+0.562573323148339i</v>
      </c>
      <c r="P3701" t="str">
        <f t="shared" si="1939"/>
        <v>1.82674739557003-0.562573323148339i</v>
      </c>
      <c r="Q3701" t="str">
        <f t="shared" si="1940"/>
        <v>-1.82674739557003+23.1512170009422i</v>
      </c>
      <c r="R3701" t="str">
        <f t="shared" si="1941"/>
        <v>-0.0303370705471337-0.0765112793373558i</v>
      </c>
      <c r="S3701" t="str">
        <f t="shared" si="1942"/>
        <v>2.47886350373595i</v>
      </c>
      <c r="T3701" t="str">
        <f t="shared" si="1943"/>
        <v>0.189661017973518-0.0752014569895525i</v>
      </c>
      <c r="U3701" t="e">
        <f t="shared" si="1944"/>
        <v>#DIV/0!</v>
      </c>
      <c r="V3701" t="str">
        <f t="shared" si="1945"/>
        <v>0.0000833333333333333-0.000150117848605825i</v>
      </c>
      <c r="W3701" t="e">
        <f t="shared" si="1946"/>
        <v>#DIV/0!</v>
      </c>
      <c r="X3701" t="e">
        <f t="shared" si="1947"/>
        <v>#DIV/0!</v>
      </c>
      <c r="Y3701" t="str">
        <f t="shared" si="1948"/>
        <v>0.00096+7.5496241376947i</v>
      </c>
      <c r="Z3701" t="e">
        <f t="shared" si="1949"/>
        <v>#DIV/0!</v>
      </c>
      <c r="AA3701" t="e">
        <f t="shared" si="1950"/>
        <v>#DIV/0!</v>
      </c>
      <c r="AB3701" t="str">
        <f t="shared" si="1951"/>
        <v>0.108227234228853-0.0429125910370032i</v>
      </c>
      <c r="AC3701" t="str">
        <f t="shared" si="1952"/>
        <v>0.979841147884643-0.0791063909536473i</v>
      </c>
      <c r="AD3701" t="str">
        <f t="shared" si="1953"/>
        <v>0.113251466275791-0.0346522253561391i</v>
      </c>
      <c r="AE3701" t="e">
        <f t="shared" si="1954"/>
        <v>#DIV/0!</v>
      </c>
      <c r="AF3701" t="str">
        <f t="shared" si="1955"/>
        <v>-19.1791531389078-1.97881498884489i</v>
      </c>
      <c r="AG3701" t="e">
        <f t="shared" si="1956"/>
        <v>#DIV/0!</v>
      </c>
      <c r="AH3701" t="e">
        <f t="shared" si="1957"/>
        <v>#DIV/0!</v>
      </c>
      <c r="AI3701" t="e">
        <f t="shared" si="1958"/>
        <v>#DIV/0!</v>
      </c>
      <c r="AJ3701" t="e">
        <f t="shared" si="1959"/>
        <v>#DIV/0!</v>
      </c>
      <c r="AK3701"/>
      <c r="AL3701"/>
      <c r="AM3701"/>
      <c r="AN3701"/>
    </row>
    <row r="3702" spans="1:40" x14ac:dyDescent="0.3">
      <c r="A3702"/>
      <c r="B3702">
        <f t="shared" si="1960"/>
        <v>1768000</v>
      </c>
      <c r="C3702" s="186" t="str">
        <f t="shared" si="1928"/>
        <v>-0.000158093358376029+0.00176318372334895i</v>
      </c>
      <c r="D3702" s="158" t="str">
        <f t="shared" si="1929"/>
        <v>-7.58377052144997-0.66622665350894i</v>
      </c>
      <c r="E3702" t="str">
        <f t="shared" si="1930"/>
        <v>30.3159435722462-899.175531775803i</v>
      </c>
      <c r="F3702" t="str">
        <f t="shared" si="1931"/>
        <v>0.989029365961185+0.0886623124419064i</v>
      </c>
      <c r="G3702" t="str">
        <f t="shared" si="1926"/>
        <v>0.989029365961185+0.0886623124419064i</v>
      </c>
      <c r="H3702" t="str">
        <f t="shared" si="1932"/>
        <v>11.5956533694117+1.3115025303719i</v>
      </c>
      <c r="I3702" t="str">
        <f t="shared" si="1933"/>
        <v>6942.91976443344i</v>
      </c>
      <c r="J3702" t="str">
        <f t="shared" si="1927"/>
        <v>-11938.2001209757+1480.49710189617i</v>
      </c>
      <c r="K3702" t="str">
        <f t="shared" si="1934"/>
        <v>0.0710303051258809-0.572763024095539i</v>
      </c>
      <c r="L3702" t="str">
        <f t="shared" si="1935"/>
        <v>0.0183542597247636-0.122304282783797i</v>
      </c>
      <c r="M3702" t="str">
        <f t="shared" si="1936"/>
        <v>0.0893845648506445-0.695067306879336i</v>
      </c>
      <c r="N3702" t="str">
        <f t="shared" si="1937"/>
        <v>-22.6014272905148i</v>
      </c>
      <c r="O3702" t="str">
        <f t="shared" si="1938"/>
        <v>-0.819488319036079+0.573095886360582i</v>
      </c>
      <c r="P3702" t="str">
        <f t="shared" si="1939"/>
        <v>1.81948831903608-0.573095886360582i</v>
      </c>
      <c r="Q3702" t="str">
        <f t="shared" si="1940"/>
        <v>-1.81948831903608+23.1745231768754i</v>
      </c>
      <c r="R3702" t="str">
        <f t="shared" si="1941"/>
        <v>-0.0307044995803824-0.0761017530866632i</v>
      </c>
      <c r="S3702" t="str">
        <f t="shared" si="1942"/>
        <v>2.48026636932947i</v>
      </c>
      <c r="T3702" t="str">
        <f t="shared" si="1943"/>
        <v>0.188752618827866-0.0761553376963133i</v>
      </c>
      <c r="U3702" t="e">
        <f t="shared" si="1944"/>
        <v>#DIV/0!</v>
      </c>
      <c r="V3702" t="str">
        <f t="shared" si="1945"/>
        <v>0.0000833333333333333-0.000150032940320414i</v>
      </c>
      <c r="W3702" t="e">
        <f t="shared" si="1946"/>
        <v>#DIV/0!</v>
      </c>
      <c r="X3702" t="e">
        <f t="shared" si="1947"/>
        <v>#DIV/0!</v>
      </c>
      <c r="Y3702" t="str">
        <f t="shared" si="1948"/>
        <v>0.00096+7.55389670370359i</v>
      </c>
      <c r="Z3702" t="e">
        <f t="shared" si="1949"/>
        <v>#DIV/0!</v>
      </c>
      <c r="AA3702" t="e">
        <f t="shared" si="1950"/>
        <v>#DIV/0!</v>
      </c>
      <c r="AB3702" t="str">
        <f t="shared" si="1951"/>
        <v>0.107708869790234-0.0434569088508588i</v>
      </c>
      <c r="AC3702" t="str">
        <f t="shared" si="1952"/>
        <v>0.979422033856488-0.0787492909395032i</v>
      </c>
      <c r="AD3702" t="str">
        <f t="shared" si="1953"/>
        <v>0.112810089519851-0.0352995880174517i</v>
      </c>
      <c r="AE3702" t="e">
        <f t="shared" si="1954"/>
        <v>#DIV/0!</v>
      </c>
      <c r="AF3702" t="str">
        <f t="shared" si="1955"/>
        <v>-19.1794238908617-1.97772918388084i</v>
      </c>
      <c r="AG3702" t="e">
        <f t="shared" si="1956"/>
        <v>#DIV/0!</v>
      </c>
      <c r="AH3702" t="e">
        <f t="shared" si="1957"/>
        <v>#DIV/0!</v>
      </c>
      <c r="AI3702" t="e">
        <f t="shared" si="1958"/>
        <v>#DIV/0!</v>
      </c>
      <c r="AJ3702" t="e">
        <f t="shared" si="1959"/>
        <v>#DIV/0!</v>
      </c>
      <c r="AK3702"/>
      <c r="AL3702"/>
      <c r="AM3702"/>
      <c r="AN3702"/>
    </row>
    <row r="3703" spans="1:40" x14ac:dyDescent="0.3">
      <c r="A3703"/>
      <c r="B3703">
        <f t="shared" si="1960"/>
        <v>1769000</v>
      </c>
      <c r="C3703" s="186" t="str">
        <f t="shared" si="1928"/>
        <v>-0.000157917362713506+0.00176220877455933i</v>
      </c>
      <c r="D3703" s="158" t="str">
        <f t="shared" si="1929"/>
        <v>-7.58386280457852-0.665861453704672i</v>
      </c>
      <c r="E3703" t="str">
        <f t="shared" si="1930"/>
        <v>30.2817174536534-898.668389118368i</v>
      </c>
      <c r="F3703" t="str">
        <f t="shared" si="1931"/>
        <v>0.989041578886658+0.0886137027360382i</v>
      </c>
      <c r="G3703" t="str">
        <f t="shared" si="1926"/>
        <v>0.989041578886658+0.0886137027360382i</v>
      </c>
      <c r="H3703" t="str">
        <f t="shared" si="1932"/>
        <v>11.5958313884049+1.31078309728919i</v>
      </c>
      <c r="I3703" t="str">
        <f t="shared" si="1933"/>
        <v>6946.84675525043i</v>
      </c>
      <c r="J3703" t="str">
        <f t="shared" si="1927"/>
        <v>-11951.7098230024+1481.3344871348i</v>
      </c>
      <c r="K3703" t="str">
        <f t="shared" si="1934"/>
        <v>0.0709512236326755-0.572448993667101i</v>
      </c>
      <c r="L3703" t="str">
        <f t="shared" si="1935"/>
        <v>0.0183339709985335-0.122238188275471i</v>
      </c>
      <c r="M3703" t="str">
        <f t="shared" si="1936"/>
        <v>0.089285194631209-0.694687181942572i</v>
      </c>
      <c r="N3703" t="str">
        <f t="shared" si="1937"/>
        <v>-22.6142109032357i</v>
      </c>
      <c r="O3703" t="str">
        <f t="shared" si="1938"/>
        <v>-0.812095322926754+0.583524795086286i</v>
      </c>
      <c r="P3703" t="str">
        <f t="shared" si="1939"/>
        <v>1.81209532292675-0.583524795086286i</v>
      </c>
      <c r="Q3703" t="str">
        <f t="shared" si="1940"/>
        <v>-1.81209532292675+23.197735698322i</v>
      </c>
      <c r="R3703" t="str">
        <f t="shared" si="1941"/>
        <v>-0.0310667983450999-0.0756883924267786i</v>
      </c>
      <c r="S3703" t="str">
        <f t="shared" si="1942"/>
        <v>2.48166923492298i</v>
      </c>
      <c r="T3703" t="str">
        <f t="shared" si="1943"/>
        <v>0.187833554926314-0.0770975176805906i</v>
      </c>
      <c r="U3703" t="e">
        <f t="shared" si="1944"/>
        <v>#DIV/0!</v>
      </c>
      <c r="V3703" t="str">
        <f t="shared" si="1945"/>
        <v>0.0000833333333333333-0.000149948128030804i</v>
      </c>
      <c r="W3703" t="e">
        <f t="shared" si="1946"/>
        <v>#DIV/0!</v>
      </c>
      <c r="X3703" t="e">
        <f t="shared" si="1947"/>
        <v>#DIV/0!</v>
      </c>
      <c r="Y3703" t="str">
        <f t="shared" si="1948"/>
        <v>0.00096+7.55816926971247i</v>
      </c>
      <c r="Z3703" t="e">
        <f t="shared" si="1949"/>
        <v>#DIV/0!</v>
      </c>
      <c r="AA3703" t="e">
        <f t="shared" si="1950"/>
        <v>#DIV/0!</v>
      </c>
      <c r="AB3703" t="str">
        <f t="shared" si="1951"/>
        <v>0.10718441966755-0.0439945498217533i</v>
      </c>
      <c r="AC3703" t="str">
        <f t="shared" si="1952"/>
        <v>0.979007531934944-0.078387704390548i</v>
      </c>
      <c r="AD3703" t="str">
        <f t="shared" si="1953"/>
        <v>0.112360505135807-0.0359413657323458i</v>
      </c>
      <c r="AE3703" t="e">
        <f t="shared" si="1954"/>
        <v>#DIV/0!</v>
      </c>
      <c r="AF3703" t="str">
        <f t="shared" si="1955"/>
        <v>-19.1796941929834-1.97664455099386i</v>
      </c>
      <c r="AG3703" t="e">
        <f t="shared" si="1956"/>
        <v>#DIV/0!</v>
      </c>
      <c r="AH3703" t="e">
        <f t="shared" si="1957"/>
        <v>#DIV/0!</v>
      </c>
      <c r="AI3703" t="e">
        <f t="shared" si="1958"/>
        <v>#DIV/0!</v>
      </c>
      <c r="AJ3703" t="e">
        <f t="shared" si="1959"/>
        <v>#DIV/0!</v>
      </c>
      <c r="AK3703"/>
      <c r="AL3703"/>
      <c r="AM3703"/>
      <c r="AN3703"/>
    </row>
    <row r="3704" spans="1:40" x14ac:dyDescent="0.3">
      <c r="A3704"/>
      <c r="B3704">
        <f t="shared" si="1960"/>
        <v>1770000</v>
      </c>
      <c r="C3704" s="186" t="str">
        <f t="shared" si="1928"/>
        <v>-0.000157741659280549+0.00176123489129063i</v>
      </c>
      <c r="D3704" s="158" t="str">
        <f t="shared" si="1929"/>
        <v>-7.58395493447712-0.665496647617048i</v>
      </c>
      <c r="E3704" t="str">
        <f t="shared" si="1930"/>
        <v>30.2475492414182-898.161817553359i</v>
      </c>
      <c r="F3704" t="str">
        <f t="shared" si="1931"/>
        <v>0.989053771533387+0.088565145450036i</v>
      </c>
      <c r="G3704" t="str">
        <f t="shared" si="1926"/>
        <v>0.989053771533387+0.088565145450036i</v>
      </c>
      <c r="H3704" t="str">
        <f t="shared" si="1932"/>
        <v>11.5960091117872+1.31006444070263i</v>
      </c>
      <c r="I3704" t="str">
        <f t="shared" si="1933"/>
        <v>6950.77374606742i</v>
      </c>
      <c r="J3704" t="str">
        <f t="shared" si="1927"/>
        <v>-11965.2271641029+1482.17187237342i</v>
      </c>
      <c r="K3704" t="str">
        <f t="shared" si="1934"/>
        <v>0.0708722734665832-0.572135301897326i</v>
      </c>
      <c r="L3704" t="str">
        <f t="shared" si="1935"/>
        <v>0.0183137156426341-0.122172163447963i</v>
      </c>
      <c r="M3704" t="str">
        <f t="shared" si="1936"/>
        <v>0.0891859891092173-0.694307465345289i</v>
      </c>
      <c r="N3704" t="str">
        <f t="shared" si="1937"/>
        <v>-22.6269945159566i</v>
      </c>
      <c r="O3704" t="str">
        <f t="shared" si="1938"/>
        <v>-0.804569615394608+0.593858345048524i</v>
      </c>
      <c r="P3704" t="str">
        <f t="shared" si="1939"/>
        <v>1.80456961539461-0.593858345048524i</v>
      </c>
      <c r="Q3704" t="str">
        <f t="shared" si="1940"/>
        <v>-1.80456961539461+23.2208528610051i</v>
      </c>
      <c r="R3704" t="str">
        <f t="shared" si="1941"/>
        <v>-0.031423935399561-0.0752712635853111i</v>
      </c>
      <c r="S3704" t="str">
        <f t="shared" si="1942"/>
        <v>2.48307210051649i</v>
      </c>
      <c r="T3704" t="str">
        <f t="shared" si="1943"/>
        <v>0.186903974579309-0.0780278972790824i</v>
      </c>
      <c r="U3704" t="e">
        <f t="shared" si="1944"/>
        <v>#DIV/0!</v>
      </c>
      <c r="V3704" t="str">
        <f t="shared" si="1945"/>
        <v>0.0000833333333333333-0.000149863411574289i</v>
      </c>
      <c r="W3704" t="e">
        <f t="shared" si="1946"/>
        <v>#DIV/0!</v>
      </c>
      <c r="X3704" t="e">
        <f t="shared" si="1947"/>
        <v>#DIV/0!</v>
      </c>
      <c r="Y3704" t="str">
        <f t="shared" si="1948"/>
        <v>0.00096+7.56244183572135i</v>
      </c>
      <c r="Z3704" t="e">
        <f t="shared" si="1949"/>
        <v>#DIV/0!</v>
      </c>
      <c r="AA3704" t="e">
        <f t="shared" si="1950"/>
        <v>#DIV/0!</v>
      </c>
      <c r="AB3704" t="str">
        <f t="shared" si="1951"/>
        <v>0.106653968491948-0.0445254570783081i</v>
      </c>
      <c r="AC3704" t="str">
        <f t="shared" si="1952"/>
        <v>0.978597682424997-0.0780216934627296i</v>
      </c>
      <c r="AD3704" t="str">
        <f t="shared" si="1953"/>
        <v>0.11190278234327-0.0365774548004188i</v>
      </c>
      <c r="AE3704" t="e">
        <f t="shared" si="1954"/>
        <v>#DIV/0!</v>
      </c>
      <c r="AF3704" t="str">
        <f t="shared" si="1955"/>
        <v>-19.1799640462643-1.97556108831968i</v>
      </c>
      <c r="AG3704" t="e">
        <f t="shared" si="1956"/>
        <v>#DIV/0!</v>
      </c>
      <c r="AH3704" t="e">
        <f t="shared" si="1957"/>
        <v>#DIV/0!</v>
      </c>
      <c r="AI3704" t="e">
        <f t="shared" si="1958"/>
        <v>#DIV/0!</v>
      </c>
      <c r="AJ3704" t="e">
        <f t="shared" si="1959"/>
        <v>#DIV/0!</v>
      </c>
      <c r="AK3704"/>
      <c r="AL3704"/>
      <c r="AM3704"/>
      <c r="AN3704"/>
    </row>
    <row r="3705" spans="1:40" x14ac:dyDescent="0.3">
      <c r="A3705"/>
      <c r="B3705">
        <f t="shared" si="1960"/>
        <v>1771000</v>
      </c>
      <c r="C3705" s="186" t="str">
        <f t="shared" si="1928"/>
        <v>-0.000157566247433877+0.00176026207181734i</v>
      </c>
      <c r="D3705" s="158" t="str">
        <f t="shared" si="1929"/>
        <v>-7.58404691148292-0.66513223462077i</v>
      </c>
      <c r="E3705" t="str">
        <f t="shared" si="1930"/>
        <v>30.2134388050365-897.655816117764i</v>
      </c>
      <c r="F3705" t="str">
        <f t="shared" si="1931"/>
        <v>0.98906594394599+0.0885166405006134i</v>
      </c>
      <c r="G3705" t="str">
        <f t="shared" si="1926"/>
        <v>0.98906594394599+0.0885166405006134i</v>
      </c>
      <c r="H3705" t="str">
        <f t="shared" si="1932"/>
        <v>11.5961865402094+1.30934655937698i</v>
      </c>
      <c r="I3705" t="str">
        <f t="shared" si="1933"/>
        <v>6954.70073688441i</v>
      </c>
      <c r="J3705" t="str">
        <f t="shared" si="1927"/>
        <v>-11978.7521442772+1483.00925761205i</v>
      </c>
      <c r="K3705" t="str">
        <f t="shared" si="1934"/>
        <v>0.0707934543384705-0.571821948248136i</v>
      </c>
      <c r="L3705" t="str">
        <f t="shared" si="1935"/>
        <v>0.0182934935844829-0.122106208194111i</v>
      </c>
      <c r="M3705" t="str">
        <f t="shared" si="1936"/>
        <v>0.0890869479229534-0.693928156442247i</v>
      </c>
      <c r="N3705" t="str">
        <f t="shared" si="1937"/>
        <v>-22.6397781286774i</v>
      </c>
      <c r="O3705" t="str">
        <f t="shared" si="1938"/>
        <v>-0.796912426279753+0.604094847553691i</v>
      </c>
      <c r="P3705" t="str">
        <f t="shared" si="1939"/>
        <v>1.79691242627975-0.604094847553691i</v>
      </c>
      <c r="Q3705" t="str">
        <f t="shared" si="1940"/>
        <v>-1.79691242627975+23.2438729762311i</v>
      </c>
      <c r="R3705" t="str">
        <f t="shared" si="1941"/>
        <v>-0.0317758800842463-0.0748504328121009i</v>
      </c>
      <c r="S3705" t="str">
        <f t="shared" si="1942"/>
        <v>2.48447496611001i</v>
      </c>
      <c r="T3705" t="str">
        <f t="shared" si="1943"/>
        <v>0.185964026524164-0.0789463785954236i</v>
      </c>
      <c r="U3705" t="e">
        <f t="shared" si="1944"/>
        <v>#DIV/0!</v>
      </c>
      <c r="V3705" t="str">
        <f t="shared" si="1945"/>
        <v>0.0000833333333333333-0.000149778790788533i</v>
      </c>
      <c r="W3705" t="e">
        <f t="shared" si="1946"/>
        <v>#DIV/0!</v>
      </c>
      <c r="X3705" t="e">
        <f t="shared" si="1947"/>
        <v>#DIV/0!</v>
      </c>
      <c r="Y3705" t="str">
        <f t="shared" si="1948"/>
        <v>0.00096+7.56671440173023i</v>
      </c>
      <c r="Z3705" t="e">
        <f t="shared" si="1949"/>
        <v>#DIV/0!</v>
      </c>
      <c r="AA3705" t="e">
        <f t="shared" si="1950"/>
        <v>#DIV/0!</v>
      </c>
      <c r="AB3705" t="str">
        <f t="shared" si="1951"/>
        <v>0.10611760113816-0.0450495747574211i</v>
      </c>
      <c r="AC3705" t="str">
        <f t="shared" si="1952"/>
        <v>0.97819252484638-0.0776513204442426i</v>
      </c>
      <c r="AD3705" t="str">
        <f t="shared" si="1953"/>
        <v>0.111436991665293-0.0372077523430195i</v>
      </c>
      <c r="AE3705" t="e">
        <f t="shared" si="1954"/>
        <v>#DIV/0!</v>
      </c>
      <c r="AF3705" t="str">
        <f t="shared" si="1955"/>
        <v>-19.1802334516923-1.97447879399775i</v>
      </c>
      <c r="AG3705" t="e">
        <f t="shared" si="1956"/>
        <v>#DIV/0!</v>
      </c>
      <c r="AH3705" t="e">
        <f t="shared" si="1957"/>
        <v>#DIV/0!</v>
      </c>
      <c r="AI3705" t="e">
        <f t="shared" si="1958"/>
        <v>#DIV/0!</v>
      </c>
      <c r="AJ3705" t="e">
        <f t="shared" si="1959"/>
        <v>#DIV/0!</v>
      </c>
      <c r="AK3705"/>
      <c r="AL3705"/>
      <c r="AM3705"/>
      <c r="AN3705"/>
    </row>
    <row r="3706" spans="1:40" x14ac:dyDescent="0.3">
      <c r="A3706"/>
      <c r="B3706">
        <f t="shared" si="1960"/>
        <v>1772000</v>
      </c>
      <c r="C3706" s="186" t="str">
        <f t="shared" si="1928"/>
        <v>-0.000157391126531973+0.00175929031441761i</v>
      </c>
      <c r="D3706" s="158" t="str">
        <f t="shared" si="1929"/>
        <v>-7.58413873593226-0.66476821409186i</v>
      </c>
      <c r="E3706" t="str">
        <f t="shared" si="1930"/>
        <v>30.1793860143717-897.150383850734i</v>
      </c>
      <c r="F3706" t="str">
        <f t="shared" si="1931"/>
        <v>0.98907809616898+0.0884681878046602i</v>
      </c>
      <c r="G3706" t="str">
        <f t="shared" si="1926"/>
        <v>0.98907809616898+0.0884681878046602i</v>
      </c>
      <c r="H3706" t="str">
        <f t="shared" si="1932"/>
        <v>11.5963636743201+1.30862945207957i</v>
      </c>
      <c r="I3706" t="str">
        <f t="shared" si="1933"/>
        <v>6958.62772770139i</v>
      </c>
      <c r="J3706" t="str">
        <f t="shared" si="1927"/>
        <v>-11992.2847635253+1483.84664285068i</v>
      </c>
      <c r="K3706" t="str">
        <f t="shared" si="1934"/>
        <v>0.0707147659599935-0.571508932182573i</v>
      </c>
      <c r="L3706" t="str">
        <f t="shared" si="1935"/>
        <v>0.0182733047516931-0.122040322406965i</v>
      </c>
      <c r="M3706" t="str">
        <f t="shared" si="1936"/>
        <v>0.0889880707116866-0.693549254589538i</v>
      </c>
      <c r="N3706" t="str">
        <f t="shared" si="1937"/>
        <v>-22.6525617413983i</v>
      </c>
      <c r="O3706" t="str">
        <f t="shared" si="1938"/>
        <v>-0.789125006908647+0.614232629767768i</v>
      </c>
      <c r="P3706" t="str">
        <f t="shared" si="1939"/>
        <v>1.78912500690865-0.614232629767768i</v>
      </c>
      <c r="Q3706" t="str">
        <f t="shared" si="1940"/>
        <v>-1.78912500690865+23.2667943711661i</v>
      </c>
      <c r="R3706" t="str">
        <f t="shared" si="1941"/>
        <v>-0.0321226025143494-0.0744259663724553i</v>
      </c>
      <c r="S3706" t="str">
        <f t="shared" si="1942"/>
        <v>2.48587783170352i</v>
      </c>
      <c r="T3706" t="str">
        <f t="shared" si="1943"/>
        <v>0.185013859908398-0.0798528654870449i</v>
      </c>
      <c r="U3706" t="e">
        <f t="shared" si="1944"/>
        <v>#DIV/0!</v>
      </c>
      <c r="V3706" t="str">
        <f t="shared" si="1945"/>
        <v>0.0000833333333333333-0.000149694265511564i</v>
      </c>
      <c r="W3706" t="e">
        <f t="shared" si="1946"/>
        <v>#DIV/0!</v>
      </c>
      <c r="X3706" t="e">
        <f t="shared" si="1947"/>
        <v>#DIV/0!</v>
      </c>
      <c r="Y3706" t="str">
        <f t="shared" si="1948"/>
        <v>0.00096+7.57098696773911i</v>
      </c>
      <c r="Z3706" t="e">
        <f t="shared" si="1949"/>
        <v>#DIV/0!</v>
      </c>
      <c r="AA3706" t="e">
        <f t="shared" si="1950"/>
        <v>#DIV/0!</v>
      </c>
      <c r="AB3706" t="str">
        <f t="shared" si="1951"/>
        <v>0.105575402714996-0.0455668479967674i</v>
      </c>
      <c r="AC3706" t="str">
        <f t="shared" si="1952"/>
        <v>0.977792097940064-0.0772766477476208i</v>
      </c>
      <c r="AD3706" t="str">
        <f t="shared" si="1953"/>
        <v>0.110963204919542-0.0378321563195128i</v>
      </c>
      <c r="AE3706" t="e">
        <f t="shared" si="1954"/>
        <v>#DIV/0!</v>
      </c>
      <c r="AF3706" t="str">
        <f t="shared" si="1955"/>
        <v>-19.1805024102524-1.97339766617143i</v>
      </c>
      <c r="AG3706" t="e">
        <f t="shared" si="1956"/>
        <v>#DIV/0!</v>
      </c>
      <c r="AH3706" t="e">
        <f t="shared" si="1957"/>
        <v>#DIV/0!</v>
      </c>
      <c r="AI3706" t="e">
        <f t="shared" si="1958"/>
        <v>#DIV/0!</v>
      </c>
      <c r="AJ3706" t="e">
        <f t="shared" si="1959"/>
        <v>#DIV/0!</v>
      </c>
      <c r="AK3706"/>
      <c r="AL3706"/>
      <c r="AM3706"/>
      <c r="AN3706"/>
    </row>
    <row r="3707" spans="1:40" x14ac:dyDescent="0.3">
      <c r="A3707"/>
      <c r="B3707">
        <f t="shared" si="1960"/>
        <v>1773000</v>
      </c>
      <c r="C3707" s="186" t="str">
        <f t="shared" si="1928"/>
        <v>-0.000157216295935078+0.00175831961737336i</v>
      </c>
      <c r="D3707" s="158" t="str">
        <f t="shared" si="1929"/>
        <v>-7.5842304081607-0.664404585407646i</v>
      </c>
      <c r="E3707" t="str">
        <f t="shared" si="1930"/>
        <v>30.1453907396524-896.645519793565i</v>
      </c>
      <c r="F3707" t="str">
        <f t="shared" si="1931"/>
        <v>0.989090228246765+0.0884197872792403i</v>
      </c>
      <c r="G3707" t="str">
        <f t="shared" si="1926"/>
        <v>0.989090228246765+0.0884197872792403i</v>
      </c>
      <c r="H3707" t="str">
        <f t="shared" si="1932"/>
        <v>11.596540514767+1.30791311758034i</v>
      </c>
      <c r="I3707" t="str">
        <f t="shared" si="1933"/>
        <v>6962.55471851838i</v>
      </c>
      <c r="J3707" t="str">
        <f t="shared" si="1927"/>
        <v>-12005.8250218472+1484.68402808931i</v>
      </c>
      <c r="K3707" t="str">
        <f t="shared" si="1934"/>
        <v>0.0706362080435976-0.571196253164794i</v>
      </c>
      <c r="L3707" t="str">
        <f t="shared" si="1935"/>
        <v>0.0182531490720726-0.121974505979787i</v>
      </c>
      <c r="M3707" t="str">
        <f t="shared" si="1936"/>
        <v>0.0888893571156702-0.693170759144581i</v>
      </c>
      <c r="N3707" t="str">
        <f t="shared" si="1937"/>
        <v>-22.6653453541192i</v>
      </c>
      <c r="O3707" t="str">
        <f t="shared" si="1938"/>
        <v>-0.781208629889967+0.624270034989219i</v>
      </c>
      <c r="P3707" t="str">
        <f t="shared" si="1939"/>
        <v>1.78120862988997-0.624270034989219i</v>
      </c>
      <c r="Q3707" t="str">
        <f t="shared" si="1940"/>
        <v>-1.78120862988997+23.2896153891084i</v>
      </c>
      <c r="R3707" t="str">
        <f t="shared" si="1941"/>
        <v>-0.0324640735722843-0.0739979305406473i</v>
      </c>
      <c r="S3707" t="str">
        <f t="shared" si="1942"/>
        <v>2.48728069729704i</v>
      </c>
      <c r="T3707" t="str">
        <f t="shared" si="1943"/>
        <v>0.184053624273679-0.0807472635519737i</v>
      </c>
      <c r="U3707" t="e">
        <f t="shared" si="1944"/>
        <v>#DIV/0!</v>
      </c>
      <c r="V3707" t="str">
        <f t="shared" si="1945"/>
        <v>0.0000833333333333333-0.000149609835581778i</v>
      </c>
      <c r="W3707" t="e">
        <f t="shared" si="1946"/>
        <v>#DIV/0!</v>
      </c>
      <c r="X3707" t="e">
        <f t="shared" si="1947"/>
        <v>#DIV/0!</v>
      </c>
      <c r="Y3707" t="str">
        <f t="shared" si="1948"/>
        <v>0.00096+7.575259533748i</v>
      </c>
      <c r="Z3707" t="e">
        <f t="shared" si="1949"/>
        <v>#DIV/0!</v>
      </c>
      <c r="AA3707" t="e">
        <f t="shared" si="1950"/>
        <v>#DIV/0!</v>
      </c>
      <c r="AB3707" t="str">
        <f t="shared" si="1951"/>
        <v>0.105027458556181-0.0460772229272679i</v>
      </c>
      <c r="AC3707" t="str">
        <f t="shared" si="1952"/>
        <v>0.977396439674783-0.0768977379020943i</v>
      </c>
      <c r="AD3707" t="str">
        <f t="shared" si="1953"/>
        <v>0.110481495209311-0.0384505655434305i</v>
      </c>
      <c r="AE3707" t="e">
        <f t="shared" si="1954"/>
        <v>#DIV/0!</v>
      </c>
      <c r="AF3707" t="str">
        <f t="shared" si="1955"/>
        <v>-19.1807709229277-1.97231770298799i</v>
      </c>
      <c r="AG3707" t="e">
        <f t="shared" si="1956"/>
        <v>#DIV/0!</v>
      </c>
      <c r="AH3707" t="e">
        <f t="shared" si="1957"/>
        <v>#DIV/0!</v>
      </c>
      <c r="AI3707" t="e">
        <f t="shared" si="1958"/>
        <v>#DIV/0!</v>
      </c>
      <c r="AJ3707" t="e">
        <f t="shared" si="1959"/>
        <v>#DIV/0!</v>
      </c>
      <c r="AK3707"/>
      <c r="AL3707"/>
      <c r="AM3707"/>
      <c r="AN3707"/>
    </row>
    <row r="3708" spans="1:40" x14ac:dyDescent="0.3">
      <c r="A3708"/>
      <c r="B3708">
        <f t="shared" si="1960"/>
        <v>1774000</v>
      </c>
      <c r="C3708" s="186" t="str">
        <f t="shared" si="1928"/>
        <v>-0.00015704175500518+0.00175734997897007i</v>
      </c>
      <c r="D3708" s="158" t="str">
        <f t="shared" si="1929"/>
        <v>-7.58432192850279-0.66404134794674i</v>
      </c>
      <c r="E3708" t="str">
        <f t="shared" si="1930"/>
        <v>30.1114528514728-896.141222989713i</v>
      </c>
      <c r="F3708" t="str">
        <f t="shared" si="1931"/>
        <v>0.989102340223619+0.0883714388415883i</v>
      </c>
      <c r="G3708" t="str">
        <f t="shared" si="1926"/>
        <v>0.989102340223619+0.0883714388415883i</v>
      </c>
      <c r="H3708" t="str">
        <f t="shared" si="1932"/>
        <v>11.5967170621954+1.30719755465176i</v>
      </c>
      <c r="I3708" t="str">
        <f t="shared" si="1933"/>
        <v>6966.48170933537i</v>
      </c>
      <c r="J3708" t="str">
        <f t="shared" si="1927"/>
        <v>-12019.372919243+1485.52141332794i</v>
      </c>
      <c r="K3708" t="str">
        <f t="shared" si="1934"/>
        <v>0.0705577803025127-0.570883910660063i</v>
      </c>
      <c r="L3708" t="str">
        <f t="shared" si="1935"/>
        <v>0.018233026473624-0.121908758806052i</v>
      </c>
      <c r="M3708" t="str">
        <f t="shared" si="1936"/>
        <v>0.0887908067761367-0.692792669466115i</v>
      </c>
      <c r="N3708" t="str">
        <f t="shared" si="1937"/>
        <v>-22.6781289668401i</v>
      </c>
      <c r="O3708" t="str">
        <f t="shared" si="1938"/>
        <v>-0.773164588906398+0.634205422920051i</v>
      </c>
      <c r="P3708" t="str">
        <f t="shared" si="1939"/>
        <v>1.7731645889064-0.634205422920051i</v>
      </c>
      <c r="Q3708" t="str">
        <f t="shared" si="1940"/>
        <v>-1.7731645889064+23.3123343897601i</v>
      </c>
      <c r="R3708" t="str">
        <f t="shared" si="1941"/>
        <v>-0.032800264900256-0.0735663915936205i</v>
      </c>
      <c r="S3708" t="str">
        <f t="shared" si="1942"/>
        <v>2.48868356289054i</v>
      </c>
      <c r="T3708" t="str">
        <f t="shared" si="1943"/>
        <v>0.183083469540212-0.0816294801157226i</v>
      </c>
      <c r="U3708" t="e">
        <f t="shared" si="1944"/>
        <v>#DIV/0!</v>
      </c>
      <c r="V3708" t="str">
        <f t="shared" si="1945"/>
        <v>0.0000833333333333333-0.000149525500837933i</v>
      </c>
      <c r="W3708" t="e">
        <f t="shared" si="1946"/>
        <v>#DIV/0!</v>
      </c>
      <c r="X3708" t="e">
        <f t="shared" si="1947"/>
        <v>#DIV/0!</v>
      </c>
      <c r="Y3708" t="str">
        <f t="shared" si="1948"/>
        <v>0.00096+7.57953209975688i</v>
      </c>
      <c r="Z3708" t="e">
        <f t="shared" si="1949"/>
        <v>#DIV/0!</v>
      </c>
      <c r="AA3708" t="e">
        <f t="shared" si="1950"/>
        <v>#DIV/0!</v>
      </c>
      <c r="AB3708" t="str">
        <f t="shared" si="1951"/>
        <v>0.104473854211445-0.046580646665607i</v>
      </c>
      <c r="AC3708" t="str">
        <f t="shared" si="1952"/>
        <v>0.977005587253523-0.0765146535461541i</v>
      </c>
      <c r="AD3708" t="str">
        <f t="shared" si="1953"/>
        <v>0.10999193691429-0.0390628796985952i</v>
      </c>
      <c r="AE3708" t="e">
        <f t="shared" si="1954"/>
        <v>#DIV/0!</v>
      </c>
      <c r="AF3708" t="str">
        <f t="shared" si="1955"/>
        <v>-19.1810389906982-1.9712389025985i</v>
      </c>
      <c r="AG3708" t="e">
        <f t="shared" si="1956"/>
        <v>#DIV/0!</v>
      </c>
      <c r="AH3708" t="e">
        <f t="shared" si="1957"/>
        <v>#DIV/0!</v>
      </c>
      <c r="AI3708" t="e">
        <f t="shared" si="1958"/>
        <v>#DIV/0!</v>
      </c>
      <c r="AJ3708" t="e">
        <f t="shared" si="1959"/>
        <v>#DIV/0!</v>
      </c>
      <c r="AK3708"/>
      <c r="AL3708"/>
      <c r="AM3708"/>
      <c r="AN3708"/>
    </row>
    <row r="3709" spans="1:40" x14ac:dyDescent="0.3">
      <c r="A3709"/>
      <c r="B3709">
        <f t="shared" si="1960"/>
        <v>1775000</v>
      </c>
      <c r="C3709" s="186" t="str">
        <f t="shared" si="1928"/>
        <v>-0.000156867503106005+0.00175638139749692i</v>
      </c>
      <c r="D3709" s="158" t="str">
        <f t="shared" si="1929"/>
        <v>-7.5844132972921-0.66367850108903i</v>
      </c>
      <c r="E3709" t="str">
        <f t="shared" si="1930"/>
        <v>30.0775722207905-895.637492484772i</v>
      </c>
      <c r="F3709" t="str">
        <f t="shared" si="1931"/>
        <v>0.989114432143689+0.0883231424091095i</v>
      </c>
      <c r="G3709" t="str">
        <f t="shared" si="1926"/>
        <v>0.989114432143689+0.0883231424091095i</v>
      </c>
      <c r="H3709" t="str">
        <f t="shared" si="1932"/>
        <v>11.5968933172489+1.30648276206883i</v>
      </c>
      <c r="I3709" t="str">
        <f t="shared" si="1933"/>
        <v>6970.40870015235i</v>
      </c>
      <c r="J3709" t="str">
        <f t="shared" si="1927"/>
        <v>-12032.9284557125+1486.35879856657i</v>
      </c>
      <c r="K3709" t="str">
        <f t="shared" si="1934"/>
        <v>0.0704794824507556-0.570571904134763i</v>
      </c>
      <c r="L3709" t="str">
        <f t="shared" si="1935"/>
        <v>0.0182129368845438-0.121843080779444i</v>
      </c>
      <c r="M3709" t="str">
        <f t="shared" si="1936"/>
        <v>0.0886924193352994-0.692414984914207i</v>
      </c>
      <c r="N3709" t="str">
        <f t="shared" si="1937"/>
        <v>-22.6909125795609i</v>
      </c>
      <c r="O3709" t="str">
        <f t="shared" si="1938"/>
        <v>-0.764994198503343+0.644037169933715i</v>
      </c>
      <c r="P3709" t="str">
        <f t="shared" si="1939"/>
        <v>1.76499419850334-0.644037169933715i</v>
      </c>
      <c r="Q3709" t="str">
        <f t="shared" si="1940"/>
        <v>-1.76499419850334+23.3349497494946i</v>
      </c>
      <c r="R3709" t="str">
        <f t="shared" si="1941"/>
        <v>-0.033131148892854-0.0731314158049414i</v>
      </c>
      <c r="S3709" t="str">
        <f t="shared" si="1942"/>
        <v>2.49008642848405i</v>
      </c>
      <c r="T3709" t="str">
        <f t="shared" si="1943"/>
        <v>0.182103545991709-0.0824994242181801i</v>
      </c>
      <c r="U3709" t="e">
        <f t="shared" si="1944"/>
        <v>#DIV/0!</v>
      </c>
      <c r="V3709" t="str">
        <f t="shared" si="1945"/>
        <v>0.0000833333333333333-0.000149441261119151i</v>
      </c>
      <c r="W3709" t="e">
        <f t="shared" si="1946"/>
        <v>#DIV/0!</v>
      </c>
      <c r="X3709" t="e">
        <f t="shared" si="1947"/>
        <v>#DIV/0!</v>
      </c>
      <c r="Y3709" t="str">
        <f t="shared" si="1948"/>
        <v>0.00096+7.58380466576576i</v>
      </c>
      <c r="Z3709" t="e">
        <f t="shared" si="1949"/>
        <v>#DIV/0!</v>
      </c>
      <c r="AA3709" t="e">
        <f t="shared" si="1950"/>
        <v>#DIV/0!</v>
      </c>
      <c r="AB3709" t="str">
        <f t="shared" si="1951"/>
        <v>0.10391467543795-0.0470770673067523i</v>
      </c>
      <c r="AC3709" t="str">
        <f t="shared" si="1952"/>
        <v>0.976619577120024-0.0761274574203795i</v>
      </c>
      <c r="AD3709" t="str">
        <f t="shared" si="1953"/>
        <v>0.10949460568117-0.0396689993551466i</v>
      </c>
      <c r="AE3709" t="e">
        <f t="shared" si="1954"/>
        <v>#DIV/0!</v>
      </c>
      <c r="AF3709" t="str">
        <f t="shared" si="1955"/>
        <v>-19.181306614541-1.97016126315786i</v>
      </c>
      <c r="AG3709" t="e">
        <f t="shared" si="1956"/>
        <v>#DIV/0!</v>
      </c>
      <c r="AH3709" t="e">
        <f t="shared" si="1957"/>
        <v>#DIV/0!</v>
      </c>
      <c r="AI3709" t="e">
        <f t="shared" si="1958"/>
        <v>#DIV/0!</v>
      </c>
      <c r="AJ3709" t="e">
        <f t="shared" si="1959"/>
        <v>#DIV/0!</v>
      </c>
      <c r="AK3709"/>
      <c r="AL3709"/>
      <c r="AM3709"/>
      <c r="AN3709"/>
    </row>
    <row r="3710" spans="1:40" x14ac:dyDescent="0.3">
      <c r="A3710"/>
      <c r="B3710">
        <f t="shared" si="1960"/>
        <v>1776000</v>
      </c>
      <c r="C3710" s="186" t="str">
        <f t="shared" si="1928"/>
        <v>-0.000156693539603018+0.00175541387124667i</v>
      </c>
      <c r="D3710" s="158" t="str">
        <f t="shared" si="1929"/>
        <v>-7.58450451486138-0.663316044215703i</v>
      </c>
      <c r="E3710" t="str">
        <f t="shared" si="1930"/>
        <v>30.0437487189257-895.13432732648i</v>
      </c>
      <c r="F3710" t="str">
        <f t="shared" si="1931"/>
        <v>0.989126504051011+0.0882748978993819i</v>
      </c>
      <c r="G3710" t="str">
        <f t="shared" si="1926"/>
        <v>0.989126504051011+0.0882748978993819i</v>
      </c>
      <c r="H3710" t="str">
        <f t="shared" si="1932"/>
        <v>11.5970692805695+1.30576873860913i</v>
      </c>
      <c r="I3710" t="str">
        <f t="shared" si="1933"/>
        <v>6974.33569096934i</v>
      </c>
      <c r="J3710" t="str">
        <f t="shared" si="1927"/>
        <v>-12046.4916312558+1487.1961838052i</v>
      </c>
      <c r="K3710" t="str">
        <f t="shared" si="1934"/>
        <v>0.0704013142031207-0.570260233056374i</v>
      </c>
      <c r="L3710" t="str">
        <f t="shared" si="1935"/>
        <v>0.0181928802332213-0.121777471793859i</v>
      </c>
      <c r="M3710" t="str">
        <f t="shared" si="1936"/>
        <v>0.088594194436342-0.692037704850233i</v>
      </c>
      <c r="N3710" t="str">
        <f t="shared" si="1937"/>
        <v>-22.7036961922818i</v>
      </c>
      <c r="O3710" t="str">
        <f t="shared" si="1938"/>
        <v>-0.756698793873857+0.653763669340725i</v>
      </c>
      <c r="P3710" t="str">
        <f t="shared" si="1939"/>
        <v>1.75669879387386-0.653763669340725i</v>
      </c>
      <c r="Q3710" t="str">
        <f t="shared" si="1940"/>
        <v>-1.75669879387386+23.3574598616225i</v>
      </c>
      <c r="R3710" t="str">
        <f t="shared" si="1941"/>
        <v>-0.033456698689703-0.0726930694389605i</v>
      </c>
      <c r="S3710" t="str">
        <f t="shared" si="1942"/>
        <v>2.49148929407756i</v>
      </c>
      <c r="T3710" t="str">
        <f t="shared" si="1943"/>
        <v>0.181114004260807-0.0833570066005738i</v>
      </c>
      <c r="U3710" t="e">
        <f t="shared" si="1944"/>
        <v>#DIV/0!</v>
      </c>
      <c r="V3710" t="str">
        <f t="shared" si="1945"/>
        <v>0.0000833333333333333-0.000149357116264917i</v>
      </c>
      <c r="W3710" t="e">
        <f t="shared" si="1946"/>
        <v>#DIV/0!</v>
      </c>
      <c r="X3710" t="e">
        <f t="shared" si="1947"/>
        <v>#DIV/0!</v>
      </c>
      <c r="Y3710" t="str">
        <f t="shared" si="1948"/>
        <v>0.00096+7.58807723177464i</v>
      </c>
      <c r="Z3710" t="e">
        <f t="shared" si="1949"/>
        <v>#DIV/0!</v>
      </c>
      <c r="AA3710" t="e">
        <f t="shared" si="1950"/>
        <v>#DIV/0!</v>
      </c>
      <c r="AB3710" t="str">
        <f t="shared" si="1951"/>
        <v>0.103350008191966-0.0475664339165151i</v>
      </c>
      <c r="AC3710" t="str">
        <f t="shared" si="1952"/>
        <v>0.976238444965261-0.0757362123604641i</v>
      </c>
      <c r="AD3710" t="str">
        <f t="shared" si="1953"/>
        <v>0.108989578414009-0.0402688259855134i</v>
      </c>
      <c r="AE3710" t="e">
        <f t="shared" si="1954"/>
        <v>#DIV/0!</v>
      </c>
      <c r="AF3710" t="str">
        <f t="shared" si="1955"/>
        <v>-19.1815737954309-1.96908478282483i</v>
      </c>
      <c r="AG3710" t="e">
        <f t="shared" si="1956"/>
        <v>#DIV/0!</v>
      </c>
      <c r="AH3710" t="e">
        <f t="shared" si="1957"/>
        <v>#DIV/0!</v>
      </c>
      <c r="AI3710" t="e">
        <f t="shared" si="1958"/>
        <v>#DIV/0!</v>
      </c>
      <c r="AJ3710" t="e">
        <f t="shared" si="1959"/>
        <v>#DIV/0!</v>
      </c>
      <c r="AK3710"/>
      <c r="AL3710"/>
      <c r="AM3710"/>
      <c r="AN3710"/>
    </row>
    <row r="3711" spans="1:40" x14ac:dyDescent="0.3">
      <c r="A3711"/>
      <c r="B3711">
        <f t="shared" si="1960"/>
        <v>1777000</v>
      </c>
      <c r="C3711" s="186" t="str">
        <f t="shared" si="1928"/>
        <v>-0.000156519863863414+0.00175444739851579i</v>
      </c>
      <c r="D3711" s="158" t="str">
        <f t="shared" si="1929"/>
        <v>-7.58459558154234-0.662953976709201i</v>
      </c>
      <c r="E3711" t="str">
        <f t="shared" si="1930"/>
        <v>30.0099822175589-894.631726564694i</v>
      </c>
      <c r="F3711" t="str">
        <f t="shared" si="1931"/>
        <v>0.989138555989485+0.0882267052301507i</v>
      </c>
      <c r="G3711" t="str">
        <f t="shared" si="1926"/>
        <v>0.989138555989485+0.0882267052301507i</v>
      </c>
      <c r="H3711" t="str">
        <f t="shared" si="1932"/>
        <v>11.5972449527973+1.30505548305272i</v>
      </c>
      <c r="I3711" t="str">
        <f t="shared" si="1933"/>
        <v>6978.26268178633i</v>
      </c>
      <c r="J3711" t="str">
        <f t="shared" si="1927"/>
        <v>-12060.062445873+1488.03356904383i</v>
      </c>
      <c r="K3711" t="str">
        <f t="shared" si="1934"/>
        <v>0.0703232752751805-0.569948896893476i</v>
      </c>
      <c r="L3711" t="str">
        <f t="shared" si="1935"/>
        <v>0.0181728564482387-0.121711931743402i</v>
      </c>
      <c r="M3711" t="str">
        <f t="shared" si="1936"/>
        <v>0.0884961317234192-0.691660828636878i</v>
      </c>
      <c r="N3711" t="str">
        <f t="shared" si="1937"/>
        <v>-22.7164798050027i</v>
      </c>
      <c r="O3711" t="str">
        <f t="shared" si="1938"/>
        <v>-0.748279730640822+0.663383331650787i</v>
      </c>
      <c r="P3711" t="str">
        <f t="shared" si="1939"/>
        <v>1.74827973064082-0.663383331650787i</v>
      </c>
      <c r="Q3711" t="str">
        <f t="shared" si="1940"/>
        <v>-1.74827973064082+23.3798631366535i</v>
      </c>
      <c r="R3711" t="str">
        <f t="shared" si="1941"/>
        <v>-0.0337768881681373-0.0722514187452225i</v>
      </c>
      <c r="S3711" t="str">
        <f t="shared" si="1942"/>
        <v>2.49289215967108i</v>
      </c>
      <c r="T3711" t="str">
        <f t="shared" si="1943"/>
        <v>0.180114995315077-0.0842021396924363i</v>
      </c>
      <c r="U3711" t="e">
        <f t="shared" si="1944"/>
        <v>#DIV/0!</v>
      </c>
      <c r="V3711" t="str">
        <f t="shared" si="1945"/>
        <v>0.0000833333333333333-0.000149273066115077i</v>
      </c>
      <c r="W3711" t="e">
        <f t="shared" si="1946"/>
        <v>#DIV/0!</v>
      </c>
      <c r="X3711" t="e">
        <f t="shared" si="1947"/>
        <v>#DIV/0!</v>
      </c>
      <c r="Y3711" t="str">
        <f t="shared" si="1948"/>
        <v>0.00096+7.59234979778353i</v>
      </c>
      <c r="Z3711" t="e">
        <f t="shared" si="1949"/>
        <v>#DIV/0!</v>
      </c>
      <c r="AA3711" t="e">
        <f t="shared" si="1950"/>
        <v>#DIV/0!</v>
      </c>
      <c r="AB3711" t="str">
        <f t="shared" si="1951"/>
        <v>0.102779938620889-0.0480486965241128i</v>
      </c>
      <c r="AC3711" t="str">
        <f t="shared" si="1952"/>
        <v>0.975862225733929-0.075340981290508i</v>
      </c>
      <c r="AD3711" t="str">
        <f t="shared" si="1953"/>
        <v>0.108476933264445-0.0408622619802653i</v>
      </c>
      <c r="AE3711" t="e">
        <f t="shared" si="1954"/>
        <v>#DIV/0!</v>
      </c>
      <c r="AF3711" t="str">
        <f t="shared" si="1955"/>
        <v>-19.1818405343396-1.96800945976192i</v>
      </c>
      <c r="AG3711" t="e">
        <f t="shared" si="1956"/>
        <v>#DIV/0!</v>
      </c>
      <c r="AH3711" t="e">
        <f t="shared" si="1957"/>
        <v>#DIV/0!</v>
      </c>
      <c r="AI3711" t="e">
        <f t="shared" si="1958"/>
        <v>#DIV/0!</v>
      </c>
      <c r="AJ3711" t="e">
        <f t="shared" si="1959"/>
        <v>#DIV/0!</v>
      </c>
      <c r="AK3711"/>
      <c r="AL3711"/>
      <c r="AM3711"/>
      <c r="AN3711"/>
    </row>
    <row r="3712" spans="1:40" x14ac:dyDescent="0.3">
      <c r="A3712"/>
      <c r="B3712">
        <f t="shared" si="1960"/>
        <v>1778000</v>
      </c>
      <c r="C3712" s="186" t="str">
        <f t="shared" si="1928"/>
        <v>-0.000156346475256122+0.00175348197760434i</v>
      </c>
      <c r="D3712" s="158" t="str">
        <f t="shared" si="1929"/>
        <v>-7.58468649766607-0.662592297953297i</v>
      </c>
      <c r="E3712" t="str">
        <f t="shared" si="1930"/>
        <v>29.9762725887315-894.129689251407i</v>
      </c>
      <c r="F3712" t="str">
        <f t="shared" si="1931"/>
        <v>0.989150588002927+0.0881785643193387i</v>
      </c>
      <c r="G3712" t="str">
        <f t="shared" si="1926"/>
        <v>0.989150588002927+0.0881785643193387i</v>
      </c>
      <c r="H3712" t="str">
        <f t="shared" si="1932"/>
        <v>11.597420334571+1.30434299418228i</v>
      </c>
      <c r="I3712" t="str">
        <f t="shared" si="1933"/>
        <v>6982.18967260332i</v>
      </c>
      <c r="J3712" t="str">
        <f t="shared" si="1927"/>
        <v>-12073.6408995639+1488.87095428245i</v>
      </c>
      <c r="K3712" t="str">
        <f t="shared" si="1934"/>
        <v>0.0702453653832862-0.569637895115765i</v>
      </c>
      <c r="L3712" t="str">
        <f t="shared" si="1935"/>
        <v>0.0181528654583701-0.12164646052239i</v>
      </c>
      <c r="M3712" t="str">
        <f t="shared" si="1936"/>
        <v>0.0883982308416563-0.691284355638155i</v>
      </c>
      <c r="N3712" t="str">
        <f t="shared" si="1937"/>
        <v>-22.7292634177236i</v>
      </c>
      <c r="O3712" t="str">
        <f t="shared" si="1938"/>
        <v>-0.739738384635161+0.672894584832842i</v>
      </c>
      <c r="P3712" t="str">
        <f t="shared" si="1939"/>
        <v>1.73973838463516-0.672894584832842i</v>
      </c>
      <c r="Q3712" t="str">
        <f t="shared" si="1940"/>
        <v>-1.73973838463516+23.4021580025564i</v>
      </c>
      <c r="R3712" t="str">
        <f t="shared" si="1941"/>
        <v>-0.034091691935953-0.0718065299530693i</v>
      </c>
      <c r="S3712" t="str">
        <f t="shared" si="1942"/>
        <v>2.49429502526459i</v>
      </c>
      <c r="T3712" t="str">
        <f t="shared" si="1943"/>
        <v>0.179106670443454-0.0850347375987005i</v>
      </c>
      <c r="U3712" t="e">
        <f t="shared" si="1944"/>
        <v>#DIV/0!</v>
      </c>
      <c r="V3712" t="str">
        <f t="shared" si="1945"/>
        <v>0.0000833333333333333-0.000149189110509838i</v>
      </c>
      <c r="W3712" t="e">
        <f t="shared" si="1946"/>
        <v>#DIV/0!</v>
      </c>
      <c r="X3712" t="e">
        <f t="shared" si="1947"/>
        <v>#DIV/0!</v>
      </c>
      <c r="Y3712" t="str">
        <f t="shared" si="1948"/>
        <v>0.00096+7.59662236379241i</v>
      </c>
      <c r="Z3712" t="e">
        <f t="shared" si="1949"/>
        <v>#DIV/0!</v>
      </c>
      <c r="AA3712" t="e">
        <f t="shared" si="1950"/>
        <v>#DIV/0!</v>
      </c>
      <c r="AB3712" t="str">
        <f t="shared" si="1951"/>
        <v>0.102204553055495-0.0485238061148053i</v>
      </c>
      <c r="AC3712" t="str">
        <f t="shared" si="1952"/>
        <v>0.975490953630884-0.0749418272165058i</v>
      </c>
      <c r="AD3712" t="str">
        <f t="shared" si="1953"/>
        <v>0.107956749621668-0.0414492106639281i</v>
      </c>
      <c r="AE3712" t="e">
        <f t="shared" si="1954"/>
        <v>#DIV/0!</v>
      </c>
      <c r="AF3712" t="str">
        <f t="shared" si="1955"/>
        <v>-19.1821068322371-1.96693529213558i</v>
      </c>
      <c r="AG3712" t="e">
        <f t="shared" si="1956"/>
        <v>#DIV/0!</v>
      </c>
      <c r="AH3712" t="e">
        <f t="shared" si="1957"/>
        <v>#DIV/0!</v>
      </c>
      <c r="AI3712" t="e">
        <f t="shared" si="1958"/>
        <v>#DIV/0!</v>
      </c>
      <c r="AJ3712" t="e">
        <f t="shared" si="1959"/>
        <v>#DIV/0!</v>
      </c>
      <c r="AK3712"/>
      <c r="AL3712"/>
      <c r="AM3712"/>
      <c r="AN3712"/>
    </row>
    <row r="3713" spans="1:40" x14ac:dyDescent="0.3">
      <c r="A3713"/>
      <c r="B3713">
        <f t="shared" si="1960"/>
        <v>1779000</v>
      </c>
      <c r="C3713" s="186" t="str">
        <f t="shared" si="1928"/>
        <v>-0.00015617337315178+0.00175251760681595i</v>
      </c>
      <c r="D3713" s="158" t="str">
        <f t="shared" si="1929"/>
        <v>-7.58477726356243-0.66223100733298i</v>
      </c>
      <c r="E3713" t="str">
        <f t="shared" si="1930"/>
        <v>29.9426197048434-893.628214440731i</v>
      </c>
      <c r="F3713" t="str">
        <f t="shared" si="1931"/>
        <v>0.98916260013499+0.0881304750850307i</v>
      </c>
      <c r="G3713" t="str">
        <f t="shared" si="1926"/>
        <v>0.98916260013499+0.0881304750850307i</v>
      </c>
      <c r="H3713" t="str">
        <f t="shared" si="1932"/>
        <v>11.597595426527+1.30363127078293i</v>
      </c>
      <c r="I3713" t="str">
        <f t="shared" si="1933"/>
        <v>6986.1166634203i</v>
      </c>
      <c r="J3713" t="str">
        <f t="shared" si="1927"/>
        <v>-12087.2269923287+1489.70833952108i</v>
      </c>
      <c r="K3713" t="str">
        <f t="shared" si="1934"/>
        <v>0.0701675842445592-0.569327227194013i</v>
      </c>
      <c r="L3713" t="str">
        <f t="shared" si="1935"/>
        <v>0.0181329071925808-0.121581058025346i</v>
      </c>
      <c r="M3713" t="str">
        <f t="shared" si="1936"/>
        <v>0.08830049143714-0.690908285219359i</v>
      </c>
      <c r="N3713" t="str">
        <f t="shared" si="1937"/>
        <v>-22.7420470304445i</v>
      </c>
      <c r="O3713" t="str">
        <f t="shared" si="1938"/>
        <v>-0.731076151671076+0.682295874571882i</v>
      </c>
      <c r="P3713" t="str">
        <f t="shared" si="1939"/>
        <v>1.73107615167108-0.682295874571882i</v>
      </c>
      <c r="Q3713" t="str">
        <f t="shared" si="1940"/>
        <v>-1.73107615167108+23.4243429050164i</v>
      </c>
      <c r="R3713" t="str">
        <f t="shared" si="1941"/>
        <v>-0.0344010853242011-0.0713584692664651i</v>
      </c>
      <c r="S3713" t="str">
        <f t="shared" si="1942"/>
        <v>2.49569789085811i</v>
      </c>
      <c r="T3713" t="str">
        <f t="shared" si="1943"/>
        <v>0.17808918124318-0.0858547160868386i</v>
      </c>
      <c r="U3713" t="e">
        <f t="shared" si="1944"/>
        <v>#DIV/0!</v>
      </c>
      <c r="V3713" t="str">
        <f t="shared" si="1945"/>
        <v>0.0000833333333333333-0.000149105249289765i</v>
      </c>
      <c r="W3713" t="e">
        <f t="shared" si="1946"/>
        <v>#DIV/0!</v>
      </c>
      <c r="X3713" t="e">
        <f t="shared" si="1947"/>
        <v>#DIV/0!</v>
      </c>
      <c r="Y3713" t="str">
        <f t="shared" si="1948"/>
        <v>0.00096+7.60089492980129i</v>
      </c>
      <c r="Z3713" t="e">
        <f t="shared" si="1949"/>
        <v>#DIV/0!</v>
      </c>
      <c r="AA3713" t="e">
        <f t="shared" si="1950"/>
        <v>#DIV/0!</v>
      </c>
      <c r="AB3713" t="str">
        <f t="shared" si="1951"/>
        <v>0.101623938002492-0.0489917146225553i</v>
      </c>
      <c r="AC3713" t="str">
        <f t="shared" si="1952"/>
        <v>0.975124662127572-0.07453881322006i</v>
      </c>
      <c r="AD3713" t="str">
        <f t="shared" si="1953"/>
        <v>0.107429108102209-0.0420295763106905i</v>
      </c>
      <c r="AE3713" t="e">
        <f t="shared" si="1954"/>
        <v>#DIV/0!</v>
      </c>
      <c r="AF3713" t="str">
        <f t="shared" si="1955"/>
        <v>-19.1823726900894-1.96586227811591i</v>
      </c>
      <c r="AG3713" t="e">
        <f t="shared" si="1956"/>
        <v>#DIV/0!</v>
      </c>
      <c r="AH3713" t="e">
        <f t="shared" si="1957"/>
        <v>#DIV/0!</v>
      </c>
      <c r="AI3713" t="e">
        <f t="shared" si="1958"/>
        <v>#DIV/0!</v>
      </c>
      <c r="AJ3713" t="e">
        <f t="shared" si="1959"/>
        <v>#DIV/0!</v>
      </c>
      <c r="AK3713"/>
      <c r="AL3713"/>
      <c r="AM3713"/>
      <c r="AN3713"/>
    </row>
    <row r="3714" spans="1:40" x14ac:dyDescent="0.3">
      <c r="A3714"/>
      <c r="B3714">
        <f t="shared" si="1960"/>
        <v>1780000</v>
      </c>
      <c r="C3714" s="186" t="str">
        <f t="shared" si="1928"/>
        <v>-0.000156000556922739+0.00175155428445785i</v>
      </c>
      <c r="D3714" s="158" t="str">
        <f t="shared" si="1929"/>
        <v>-7.58486787956046-0.66187010423453i</v>
      </c>
      <c r="E3714" t="str">
        <f t="shared" si="1930"/>
        <v>29.9090234386515-893.127301188885i</v>
      </c>
      <c r="F3714" t="str">
        <f t="shared" si="1931"/>
        <v>0.989174592429224+0.0880824374454834i</v>
      </c>
      <c r="G3714" t="str">
        <f t="shared" si="1926"/>
        <v>0.989174592429224+0.0880824374454834i</v>
      </c>
      <c r="H3714" t="str">
        <f t="shared" si="1932"/>
        <v>11.5977702293003+1.30292031164232i</v>
      </c>
      <c r="I3714" t="str">
        <f t="shared" si="1933"/>
        <v>6990.04365423729i</v>
      </c>
      <c r="J3714" t="str">
        <f t="shared" si="1927"/>
        <v>-12100.8207241673+1490.54572475971i</v>
      </c>
      <c r="K3714" t="str">
        <f t="shared" si="1934"/>
        <v>0.0700899315768938-0.569016892600107i</v>
      </c>
      <c r="L3714" t="str">
        <f t="shared" si="1935"/>
        <v>0.0181129815800268-0.121515724147003i</v>
      </c>
      <c r="M3714" t="str">
        <f t="shared" si="1936"/>
        <v>0.0882029131569206-0.69053261674711i</v>
      </c>
      <c r="N3714" t="str">
        <f t="shared" si="1937"/>
        <v>-22.7548306431653i</v>
      </c>
      <c r="O3714" t="str">
        <f t="shared" si="1938"/>
        <v>-0.722294447318+0.691585664522903i</v>
      </c>
      <c r="P3714" t="str">
        <f t="shared" si="1939"/>
        <v>1.722294447318-0.691585664522903i</v>
      </c>
      <c r="Q3714" t="str">
        <f t="shared" si="1940"/>
        <v>-1.722294447318+23.4464163076882i</v>
      </c>
      <c r="R3714" t="str">
        <f t="shared" si="1941"/>
        <v>-0.0347050443800445-0.0709073028590376i</v>
      </c>
      <c r="S3714" t="str">
        <f t="shared" si="1942"/>
        <v>2.49710075645162i</v>
      </c>
      <c r="T3714" t="str">
        <f t="shared" si="1943"/>
        <v>0.177062679607247-0.0866619925740962i</v>
      </c>
      <c r="U3714" t="e">
        <f t="shared" si="1944"/>
        <v>#DIV/0!</v>
      </c>
      <c r="V3714" t="str">
        <f t="shared" si="1945"/>
        <v>0.0000833333333333333-0.000149021482295782i</v>
      </c>
      <c r="W3714" t="e">
        <f t="shared" si="1946"/>
        <v>#DIV/0!</v>
      </c>
      <c r="X3714" t="e">
        <f t="shared" si="1947"/>
        <v>#DIV/0!</v>
      </c>
      <c r="Y3714" t="str">
        <f t="shared" si="1948"/>
        <v>0.00096+7.60516749581017i</v>
      </c>
      <c r="Z3714" t="e">
        <f t="shared" si="1949"/>
        <v>#DIV/0!</v>
      </c>
      <c r="AA3714" t="e">
        <f t="shared" si="1950"/>
        <v>#DIV/0!</v>
      </c>
      <c r="AB3714" t="str">
        <f t="shared" si="1951"/>
        <v>0.101038180137352-0.0494523749227445i</v>
      </c>
      <c r="AC3714" t="str">
        <f t="shared" si="1952"/>
        <v>0.974763383968426-0.0741320024523259i</v>
      </c>
      <c r="AD3714" t="str">
        <f t="shared" si="1953"/>
        <v>0.106894090539531-0.0426032641600272i</v>
      </c>
      <c r="AE3714" t="e">
        <f t="shared" si="1954"/>
        <v>#DIV/0!</v>
      </c>
      <c r="AF3714" t="str">
        <f t="shared" si="1955"/>
        <v>-19.1826381088608-1.96479041587685i</v>
      </c>
      <c r="AG3714" t="e">
        <f t="shared" si="1956"/>
        <v>#DIV/0!</v>
      </c>
      <c r="AH3714" t="e">
        <f t="shared" si="1957"/>
        <v>#DIV/0!</v>
      </c>
      <c r="AI3714" t="e">
        <f t="shared" si="1958"/>
        <v>#DIV/0!</v>
      </c>
      <c r="AJ3714" t="e">
        <f t="shared" si="1959"/>
        <v>#DIV/0!</v>
      </c>
      <c r="AK3714"/>
      <c r="AL3714"/>
      <c r="AM3714"/>
      <c r="AN3714"/>
    </row>
    <row r="3715" spans="1:40" x14ac:dyDescent="0.3">
      <c r="A3715"/>
      <c r="B3715">
        <f t="shared" si="1960"/>
        <v>1781000</v>
      </c>
      <c r="C3715" s="186" t="str">
        <f t="shared" si="1928"/>
        <v>-0.000155828025943076+0.00175059200884099i</v>
      </c>
      <c r="D3715" s="158" t="str">
        <f t="shared" si="1929"/>
        <v>-7.58495834598857-0.661509588045526i</v>
      </c>
      <c r="E3715" t="str">
        <f t="shared" si="1930"/>
        <v>29.8754836632695-892.6269485542i</v>
      </c>
      <c r="F3715" t="str">
        <f t="shared" si="1931"/>
        <v>0.989186564929087+0.088034451319127i</v>
      </c>
      <c r="G3715" t="str">
        <f t="shared" si="1926"/>
        <v>0.989186564929087+0.088034451319127i</v>
      </c>
      <c r="H3715" t="str">
        <f t="shared" si="1932"/>
        <v>11.5979447435244+1.30221011555067i</v>
      </c>
      <c r="I3715" t="str">
        <f t="shared" si="1933"/>
        <v>6993.97064505428i</v>
      </c>
      <c r="J3715" t="str">
        <f t="shared" si="1927"/>
        <v>-12114.4220950796+1491.38310999835i</v>
      </c>
      <c r="K3715" t="str">
        <f t="shared" si="1934"/>
        <v>0.070012407098953-0.568706890807019i</v>
      </c>
      <c r="L3715" t="str">
        <f t="shared" si="1935"/>
        <v>0.0180930885500545-0.121450458782303i</v>
      </c>
      <c r="M3715" t="str">
        <f t="shared" si="1936"/>
        <v>0.0881054956490075-0.690157349589322i</v>
      </c>
      <c r="N3715" t="str">
        <f t="shared" si="1937"/>
        <v>-22.7676142558862i</v>
      </c>
      <c r="O3715" t="str">
        <f t="shared" si="1938"/>
        <v>-0.713394706668997+0.700762436562245i</v>
      </c>
      <c r="P3715" t="str">
        <f t="shared" si="1939"/>
        <v>1.713394706669-0.700762436562245i</v>
      </c>
      <c r="Q3715" t="str">
        <f t="shared" si="1940"/>
        <v>-1.713394706669+23.4683766924484i</v>
      </c>
      <c r="R3715" t="str">
        <f t="shared" si="1941"/>
        <v>-0.0350035458596879-0.0704530968693032i</v>
      </c>
      <c r="S3715" t="str">
        <f t="shared" si="1942"/>
        <v>2.49850362204514i</v>
      </c>
      <c r="T3715" t="str">
        <f t="shared" si="1943"/>
        <v>0.176027317712251-0.0874564861148534i</v>
      </c>
      <c r="U3715" t="e">
        <f t="shared" si="1944"/>
        <v>#DIV/0!</v>
      </c>
      <c r="V3715" t="str">
        <f t="shared" si="1945"/>
        <v>0.0000833333333333333-0.00014893780936917i</v>
      </c>
      <c r="W3715" t="e">
        <f t="shared" si="1946"/>
        <v>#DIV/0!</v>
      </c>
      <c r="X3715" t="e">
        <f t="shared" si="1947"/>
        <v>#DIV/0!</v>
      </c>
      <c r="Y3715" t="str">
        <f t="shared" si="1948"/>
        <v>0.00096+7.60944006181905i</v>
      </c>
      <c r="Z3715" t="e">
        <f t="shared" si="1949"/>
        <v>#DIV/0!</v>
      </c>
      <c r="AA3715" t="e">
        <f t="shared" si="1950"/>
        <v>#DIV/0!</v>
      </c>
      <c r="AB3715" t="str">
        <f t="shared" si="1951"/>
        <v>0.100447366297383-0.0499057408249609i</v>
      </c>
      <c r="AC3715" t="str">
        <f t="shared" si="1952"/>
        <v>0.974407151177222-0.0737214581281437i</v>
      </c>
      <c r="AD3715" t="str">
        <f t="shared" si="1953"/>
        <v>0.106351779973396-0.0431701804322533i</v>
      </c>
      <c r="AE3715" t="e">
        <f t="shared" si="1954"/>
        <v>#DIV/0!</v>
      </c>
      <c r="AF3715" t="str">
        <f t="shared" si="1955"/>
        <v>-19.182903089513-1.9637197035962i</v>
      </c>
      <c r="AG3715" t="e">
        <f t="shared" si="1956"/>
        <v>#DIV/0!</v>
      </c>
      <c r="AH3715" t="e">
        <f t="shared" si="1957"/>
        <v>#DIV/0!</v>
      </c>
      <c r="AI3715" t="e">
        <f t="shared" si="1958"/>
        <v>#DIV/0!</v>
      </c>
      <c r="AJ3715" t="e">
        <f t="shared" si="1959"/>
        <v>#DIV/0!</v>
      </c>
      <c r="AK3715"/>
      <c r="AL3715"/>
      <c r="AM3715"/>
      <c r="AN3715"/>
    </row>
    <row r="3716" spans="1:40" x14ac:dyDescent="0.3">
      <c r="A3716"/>
      <c r="B3716">
        <f t="shared" si="1960"/>
        <v>1782000</v>
      </c>
      <c r="C3716" s="186" t="str">
        <f t="shared" si="1928"/>
        <v>-0.000155655779588554+0.00174963077827974i</v>
      </c>
      <c r="D3716" s="158" t="str">
        <f t="shared" si="1929"/>
        <v>-7.58504866317395-0.661149458154777i</v>
      </c>
      <c r="E3716" t="str">
        <f t="shared" si="1930"/>
        <v>29.8420002521665-892.127155597113i</v>
      </c>
      <c r="F3716" t="str">
        <f t="shared" si="1931"/>
        <v>0.989198517677882+0.0879865166245549i</v>
      </c>
      <c r="G3716" t="str">
        <f t="shared" si="1926"/>
        <v>0.989198517677882+0.0879865166245549i</v>
      </c>
      <c r="H3716" t="str">
        <f t="shared" si="1932"/>
        <v>11.5981189698305+1.30150068130066i</v>
      </c>
      <c r="I3716" t="str">
        <f t="shared" si="1933"/>
        <v>6997.89763587126i</v>
      </c>
      <c r="J3716" t="str">
        <f t="shared" si="1927"/>
        <v>-12128.0311050658+1492.22049523697i</v>
      </c>
      <c r="K3716" t="str">
        <f t="shared" si="1934"/>
        <v>0.0699350105301606-0.568397221288801i</v>
      </c>
      <c r="L3716" t="str">
        <f t="shared" si="1935"/>
        <v>0.0180732280321994-0.121385261826394i</v>
      </c>
      <c r="M3716" t="str">
        <f t="shared" si="1936"/>
        <v>0.08800823856236-0.689782483115195i</v>
      </c>
      <c r="N3716" t="str">
        <f t="shared" si="1937"/>
        <v>-22.7803978686071i</v>
      </c>
      <c r="O3716" t="str">
        <f t="shared" si="1938"/>
        <v>-0.704378384106665+0.709824691035247i</v>
      </c>
      <c r="P3716" t="str">
        <f t="shared" si="1939"/>
        <v>1.70437838410666-0.709824691035247i</v>
      </c>
      <c r="Q3716" t="str">
        <f t="shared" si="1940"/>
        <v>-1.70437838410666+23.4902225596423i</v>
      </c>
      <c r="R3716" t="str">
        <f t="shared" si="1941"/>
        <v>-0.0352965672213517-0.0699959173961295i</v>
      </c>
      <c r="S3716" t="str">
        <f t="shared" si="1942"/>
        <v>2.49990648763863i</v>
      </c>
      <c r="T3716" t="str">
        <f t="shared" si="1943"/>
        <v>0.174983248006802-0.0882381173880301i</v>
      </c>
      <c r="U3716" t="e">
        <f t="shared" si="1944"/>
        <v>#DIV/0!</v>
      </c>
      <c r="V3716" t="str">
        <f t="shared" si="1945"/>
        <v>0.0000833333333333333-0.000148854230351567i</v>
      </c>
      <c r="W3716" t="e">
        <f t="shared" si="1946"/>
        <v>#DIV/0!</v>
      </c>
      <c r="X3716" t="e">
        <f t="shared" si="1947"/>
        <v>#DIV/0!</v>
      </c>
      <c r="Y3716" t="str">
        <f t="shared" si="1948"/>
        <v>0.00096+7.61371262782794i</v>
      </c>
      <c r="Z3716" t="e">
        <f t="shared" si="1949"/>
        <v>#DIV/0!</v>
      </c>
      <c r="AA3716" t="e">
        <f t="shared" si="1950"/>
        <v>#DIV/0!</v>
      </c>
      <c r="AB3716" t="str">
        <f t="shared" si="1951"/>
        <v>0.0998515834751127-0.0503517670658118i</v>
      </c>
      <c r="AC3716" t="str">
        <f t="shared" si="1952"/>
        <v>0.974055995063414-0.0733072435204117i</v>
      </c>
      <c r="AD3716" t="str">
        <f t="shared" si="1953"/>
        <v>0.105802260639076-0.0437302323439423i</v>
      </c>
      <c r="AE3716" t="e">
        <f t="shared" si="1954"/>
        <v>#DIV/0!</v>
      </c>
      <c r="AF3716" t="str">
        <f t="shared" si="1955"/>
        <v>-19.1831676330045-1.96265013945544i</v>
      </c>
      <c r="AG3716" t="e">
        <f t="shared" si="1956"/>
        <v>#DIV/0!</v>
      </c>
      <c r="AH3716" t="e">
        <f t="shared" si="1957"/>
        <v>#DIV/0!</v>
      </c>
      <c r="AI3716" t="e">
        <f t="shared" si="1958"/>
        <v>#DIV/0!</v>
      </c>
      <c r="AJ3716" t="e">
        <f t="shared" si="1959"/>
        <v>#DIV/0!</v>
      </c>
      <c r="AK3716"/>
      <c r="AL3716"/>
      <c r="AM3716"/>
      <c r="AN3716"/>
    </row>
    <row r="3717" spans="1:40" x14ac:dyDescent="0.3">
      <c r="A3717"/>
      <c r="B3717">
        <f t="shared" si="1960"/>
        <v>1783000</v>
      </c>
      <c r="C3717" s="186" t="str">
        <f t="shared" si="1928"/>
        <v>-0.00015548381723664+0.00174867059109213i</v>
      </c>
      <c r="D3717" s="158" t="str">
        <f t="shared" si="1929"/>
        <v>-7.58513883144304-0.660789713952361i</v>
      </c>
      <c r="E3717" t="str">
        <f t="shared" si="1930"/>
        <v>29.8085730791647-891.627921380147i</v>
      </c>
      <c r="F3717" t="str">
        <f t="shared" si="1931"/>
        <v>0.989210450718811+0.0879386332805304i</v>
      </c>
      <c r="G3717" t="str">
        <f t="shared" ref="G3717:G3780" si="1961">IF($C$11=$C$7,$C$24,F3717)</f>
        <v>0.989210450718811+0.0879386332805304i</v>
      </c>
      <c r="H3717" t="str">
        <f t="shared" si="1932"/>
        <v>11.5982929088486+1.30079200768746i</v>
      </c>
      <c r="I3717" t="str">
        <f t="shared" si="1933"/>
        <v>7001.82462668825i</v>
      </c>
      <c r="J3717" t="str">
        <f t="shared" ref="J3717:J3780" si="1962">IMSUM(COMPLEX(0,2*PI()*B3717*$C$113*$C$112),COMPLEX(0,2*PI()*B3717*$C$113*$C$111),COMPLEX(0,2*PI()*B3717*$C$28*10^-12*$C$111),COMPLEX(-1*2*PI()*B3717*2*PI()*B3717*$C$113*$C$112*$C$28*10^-12*$C$111,0),COMPLEX(1,0))</f>
        <v>-12141.6477541258+1493.0578804756i</v>
      </c>
      <c r="K3717" t="str">
        <f t="shared" si="1934"/>
        <v>0.0698577415907098-0.568087883520603i</v>
      </c>
      <c r="L3717" t="str">
        <f t="shared" si="1935"/>
        <v>0.0180533999561862-0.121320133174632i</v>
      </c>
      <c r="M3717" t="str">
        <f t="shared" si="1936"/>
        <v>0.087911141546896-0.689408016695235i</v>
      </c>
      <c r="N3717" t="str">
        <f t="shared" si="1937"/>
        <v>-22.793181481328i</v>
      </c>
      <c r="O3717" t="str">
        <f t="shared" si="1938"/>
        <v>-0.695246953065166+0.718770947001618i</v>
      </c>
      <c r="P3717" t="str">
        <f t="shared" si="1939"/>
        <v>1.69524695306517-0.718770947001618i</v>
      </c>
      <c r="Q3717" t="str">
        <f t="shared" si="1940"/>
        <v>-1.69524695306517+23.5119524283296i</v>
      </c>
      <c r="R3717" t="str">
        <f t="shared" si="1941"/>
        <v>-0.035584086618343-0.0695358304943614i</v>
      </c>
      <c r="S3717" t="str">
        <f t="shared" si="1942"/>
        <v>2.50130935323215i</v>
      </c>
      <c r="T3717" t="str">
        <f t="shared" si="1943"/>
        <v>0.173930623200312-0.0890068086846843i</v>
      </c>
      <c r="U3717" t="e">
        <f t="shared" si="1944"/>
        <v>#DIV/0!</v>
      </c>
      <c r="V3717" t="str">
        <f t="shared" si="1945"/>
        <v>0.0000833333333333333-0.000148770745084965i</v>
      </c>
      <c r="W3717" t="e">
        <f t="shared" si="1946"/>
        <v>#DIV/0!</v>
      </c>
      <c r="X3717" t="e">
        <f t="shared" si="1947"/>
        <v>#DIV/0!</v>
      </c>
      <c r="Y3717" t="str">
        <f t="shared" si="1948"/>
        <v>0.00096+7.61798519383682i</v>
      </c>
      <c r="Z3717" t="e">
        <f t="shared" si="1949"/>
        <v>#DIV/0!</v>
      </c>
      <c r="AA3717" t="e">
        <f t="shared" si="1950"/>
        <v>#DIV/0!</v>
      </c>
      <c r="AB3717" t="str">
        <f t="shared" si="1951"/>
        <v>0.0992509188118923-0.0507904093018473i</v>
      </c>
      <c r="AC3717" t="str">
        <f t="shared" si="1952"/>
        <v>0.973709946228406-0.0728894219546459i</v>
      </c>
      <c r="AD3717" t="str">
        <f t="shared" si="1953"/>
        <v>0.105245617956324-0.044283328123298i</v>
      </c>
      <c r="AE3717" t="e">
        <f t="shared" si="1954"/>
        <v>#DIV/0!</v>
      </c>
      <c r="AF3717" t="str">
        <f t="shared" si="1955"/>
        <v>-19.1834317402916-1.96158172163982i</v>
      </c>
      <c r="AG3717" t="e">
        <f t="shared" si="1956"/>
        <v>#DIV/0!</v>
      </c>
      <c r="AH3717" t="e">
        <f t="shared" si="1957"/>
        <v>#DIV/0!</v>
      </c>
      <c r="AI3717" t="e">
        <f t="shared" si="1958"/>
        <v>#DIV/0!</v>
      </c>
      <c r="AJ3717" t="e">
        <f t="shared" si="1959"/>
        <v>#DIV/0!</v>
      </c>
      <c r="AK3717"/>
      <c r="AL3717"/>
      <c r="AM3717"/>
      <c r="AN3717"/>
    </row>
    <row r="3718" spans="1:40" x14ac:dyDescent="0.3">
      <c r="A3718"/>
      <c r="B3718">
        <f t="shared" si="1960"/>
        <v>1784000</v>
      </c>
      <c r="C3718" s="186" t="str">
        <f t="shared" ref="C3718:C3781" si="1963">IMPRODUCT(COMPLEX(-1,0),IMDIV(IMPRODUCT(G3718,COMPLEX($C$100+$C$101,0)),COMPLEX($C$100,2*PI()*B3718*$C$103*$C$102*(2*$C$100+$C$101))))</f>
        <v>-0.000155312138266497+0.00174771144559975i</v>
      </c>
      <c r="D3718" s="158" t="str">
        <f t="shared" ref="D3718:D3781" si="1964">IMPRODUCT(COMPLEX($C$106,0),IMSUB(C3718,G3718))</f>
        <v>-7.58522885112143-0.660430354829629i</v>
      </c>
      <c r="E3718" t="str">
        <f t="shared" ref="E3718:E3781" si="1965">IMDIV(COMPLEX($C$20*10^3,0),COMPLEX(1,2*PI()*B3718*$C$20*1000*$C$29*10^-12))</f>
        <v>29.7752020184397-891.129244967923i</v>
      </c>
      <c r="F3718" t="str">
        <f t="shared" ref="F3718:F3781" si="1966">IMDIV(COMPLEX($C$22*1000,0),IMSUM(COMPLEX($C$22*1000,0),E3718))</f>
        <v>0.989222364094964+0.0878908012059861i</v>
      </c>
      <c r="G3718" t="str">
        <f t="shared" si="1961"/>
        <v>0.989222364094964+0.0878908012059861i</v>
      </c>
      <c r="H3718" t="str">
        <f t="shared" ref="H3718:H3781" si="1967">IMPRODUCT(COMPLEX($C$108,0),IMPRODUCT(COMPLEX(-1,0),D3718),IMDIV(COMPLEX(0,2*PI()*B3718*$C$109*$C$110),COMPLEX(1,2*PI()*B3718*$C$109*$C$110)))</f>
        <v>11.5984665612068+1.30008409350877i</v>
      </c>
      <c r="I3718" t="str">
        <f t="shared" ref="I3718:I3781" si="1968">COMPLEX(0,2*PI()*B3718*$C$113*$C$112*$C$114)</f>
        <v>7005.75161750524i</v>
      </c>
      <c r="J3718" t="str">
        <f t="shared" si="1962"/>
        <v>-12155.2720422596+1493.89526571423i</v>
      </c>
      <c r="K3718" t="str">
        <f t="shared" ref="K3718:K3781" si="1969">IMDIV(I3718,J3718)</f>
        <v>0.0697806000015514-0.567778876978657i</v>
      </c>
      <c r="L3718" t="str">
        <f t="shared" ref="L3718:L3781" si="1970">IMDIV(COMPLEX($C$117,0),COMPLEX(1,2*PI()*B3718*$C$115*$C$116))</f>
        <v>0.0180336042519279-0.12125507272258i</v>
      </c>
      <c r="M3718" t="str">
        <f t="shared" ref="M3718:M3781" si="1971">IMSUM(K3718,L3718)</f>
        <v>0.0878142042534793-0.689033949701237i</v>
      </c>
      <c r="N3718" t="str">
        <f t="shared" ref="N3718:N3781" si="1972">COMPLEX(0,-2*PI()*B3718*$C$43)</f>
        <v>-22.8059650940489i</v>
      </c>
      <c r="O3718" t="str">
        <f t="shared" ref="O3718:O3781" si="1973">IMEXP(N3718)</f>
        <v>-0.686001905789525+0.727599742477373i</v>
      </c>
      <c r="P3718" t="str">
        <f t="shared" ref="P3718:P3781" si="1974">IMSUB(COMPLEX(1,0),O3718)</f>
        <v>1.68600190578953-0.727599742477373i</v>
      </c>
      <c r="Q3718" t="str">
        <f t="shared" ref="Q3718:Q3781" si="1975">IMSUM(COMPLEX(0,2*PI()*B3718*$C$43),O3718,COMPLEX(-1,0))</f>
        <v>-1.68600190578953+23.5335648365263i</v>
      </c>
      <c r="R3718" t="str">
        <f t="shared" ref="R3718:R3781" si="1976">IMDIV(P3718,Q3718)</f>
        <v>-0.0358660828921869-0.0690729021706529i</v>
      </c>
      <c r="S3718" t="str">
        <f t="shared" ref="S3718:S3781" si="1977">IMDIV(COMPLEX(0,2*PI()*B3718*$C$123),COMPLEX($C$124,0))</f>
        <v>2.50271221882566i</v>
      </c>
      <c r="T3718" t="str">
        <f t="shared" ref="T3718:T3781" si="1978">IMPRODUCT(R3718,S3718)</f>
        <v>0.172869596252242-0.0897624838956901i</v>
      </c>
      <c r="U3718" t="e">
        <f t="shared" ref="U3718:U3781" si="1979">IMDIV(COMPLEX(1,2*PI()*B3718*$C$16*10^-3*$C$15*10^-6),COMPLEX(0,2*PI()*B3718*$C$15*10^-6))</f>
        <v>#DIV/0!</v>
      </c>
      <c r="V3718" t="str">
        <f t="shared" ref="V3718:V3781" si="1980">IMSUM(COMPLEX($C$18*10^-3,0),IMDIV(COMPLEX(1,0),COMPLEX(0,2*PI()*B3718*($C$17*1*10^-6))))</f>
        <v>0.0000833333333333333-0.000148687353411711i</v>
      </c>
      <c r="W3718" t="e">
        <f t="shared" ref="W3718:W3781" si="1981">IMDIV(IMPRODUCT(U3718,V3718),IMSUM(U3718,V3718))</f>
        <v>#DIV/0!</v>
      </c>
      <c r="X3718" t="e">
        <f t="shared" ref="X3718:X3781" si="1982">IMDIV(IMPRODUCT(COMPLEX($C$19,0),W3718),IMSUM(COMPLEX($C$19,0),W3718))</f>
        <v>#DIV/0!</v>
      </c>
      <c r="Y3718" t="str">
        <f t="shared" ref="Y3718:Y3781" si="1983">COMPLEX($C$13*10^-3,2*PI()*B3718*$C$12*0.000001)</f>
        <v>0.00096+7.6222577598457i</v>
      </c>
      <c r="Z3718" t="e">
        <f t="shared" ref="Z3718:Z3781" si="1984">IMPRODUCT(COMPLEX($C$6,0),IMDIV(X3718,IMSUM(X3718,Y3718)))</f>
        <v>#DIV/0!</v>
      </c>
      <c r="AA3718" t="e">
        <f t="shared" ref="AA3718:AA3781" si="1985">IMDIV(COMPLEX($C$6,0),IMSUM(X3718,Y3718))</f>
        <v>#DIV/0!</v>
      </c>
      <c r="AB3718" t="str">
        <f t="shared" ref="AB3718:AB3781" si="1986">IMPRODUCT(COMPLEX($C$119,0),T3718)</f>
        <v>0.0986454595917592-0.0512216241025286i</v>
      </c>
      <c r="AC3718" t="str">
        <f t="shared" ref="AC3718:AC3781" si="1987">IMSUM(COMPLEX(1,0),IMPRODUCT(AB3718,M3718))</f>
        <v>0.973369034571792-0.072468056803738i</v>
      </c>
      <c r="AD3718" t="str">
        <f t="shared" ref="AD3718:AD3781" si="1988">IMDIV(AB3718,AC3718)</f>
        <v>0.104681938518147-0.0448293770254017i</v>
      </c>
      <c r="AE3718" t="e">
        <f t="shared" ref="AE3718:AE3781" si="1989">IMPRODUCT(AD3718,AA3718,X3718)</f>
        <v>#DIV/0!</v>
      </c>
      <c r="AF3718" t="str">
        <f t="shared" ref="AF3718:AF3781" si="1990">IMSUB(D3718,H3718)</f>
        <v>-19.1836954123282-1.9605144483384i</v>
      </c>
      <c r="AG3718" t="e">
        <f t="shared" ref="AG3718:AG3781" si="1991">IMSUM(COMPLEX(1,0),IMPRODUCT(AD3718,AA3718,COMPLEX($C$127,0)))</f>
        <v>#DIV/0!</v>
      </c>
      <c r="AH3718" t="e">
        <f t="shared" ref="AH3718:AH3781" si="1992">IMDIV(IMPRODUCT(AE3718,AF3718),AG3718)</f>
        <v>#DIV/0!</v>
      </c>
      <c r="AI3718" t="e">
        <f t="shared" ref="AI3718:AI3781" si="1993">20*LOG10(IMABS(AH3718))</f>
        <v>#DIV/0!</v>
      </c>
      <c r="AJ3718" t="e">
        <f t="shared" ref="AJ3718:AJ3781" si="1994">IMARGUMENT(AH3718)*180/PI()</f>
        <v>#DIV/0!</v>
      </c>
      <c r="AK3718"/>
      <c r="AL3718"/>
      <c r="AM3718"/>
      <c r="AN3718"/>
    </row>
    <row r="3719" spans="1:40" x14ac:dyDescent="0.3">
      <c r="A3719"/>
      <c r="B3719">
        <f t="shared" si="1960"/>
        <v>1785000</v>
      </c>
      <c r="C3719" s="186" t="str">
        <f t="shared" si="1963"/>
        <v>-0.000155140742058962+0.00174675334012767i</v>
      </c>
      <c r="D3719" s="158" t="str">
        <f t="shared" si="1964"/>
        <v>-7.58531872253366-0.660071380179158i</v>
      </c>
      <c r="E3719" t="str">
        <f t="shared" si="1965"/>
        <v>29.7418869445186-890.631125427147i</v>
      </c>
      <c r="F3719" t="str">
        <f t="shared" si="1966"/>
        <v>0.989234257849288+0.0878430203200179i</v>
      </c>
      <c r="G3719" t="str">
        <f t="shared" si="1961"/>
        <v>0.989234257849288+0.0878430203200179i</v>
      </c>
      <c r="H3719" t="str">
        <f t="shared" si="1967"/>
        <v>11.5986399275312+1.29937693756472i</v>
      </c>
      <c r="I3719" t="str">
        <f t="shared" si="1968"/>
        <v>7009.67860832223i</v>
      </c>
      <c r="J3719" t="str">
        <f t="shared" si="1962"/>
        <v>-12168.9039694672+1494.73265095286i</v>
      </c>
      <c r="K3719" t="str">
        <f t="shared" si="1969"/>
        <v>0.0697035854843952-0.567470201140273i</v>
      </c>
      <c r="L3719" t="str">
        <f t="shared" si="1970"/>
        <v>0.018013840849525-0.121190080366005i</v>
      </c>
      <c r="M3719" t="str">
        <f t="shared" si="1971"/>
        <v>0.0877174263339202-0.688660281506278i</v>
      </c>
      <c r="N3719" t="str">
        <f t="shared" si="1972"/>
        <v>-22.8187487067697i</v>
      </c>
      <c r="O3719" t="str">
        <f t="shared" si="1973"/>
        <v>-0.676644753091842+0.736309634673674i</v>
      </c>
      <c r="P3719" t="str">
        <f t="shared" si="1974"/>
        <v>1.67664475309184-0.736309634673674i</v>
      </c>
      <c r="Q3719" t="str">
        <f t="shared" si="1975"/>
        <v>-1.67664475309184+23.5550583414434i</v>
      </c>
      <c r="R3719" t="str">
        <f t="shared" si="1976"/>
        <v>-0.036142535565837-0.0686071983794932i</v>
      </c>
      <c r="S3719" t="str">
        <f t="shared" si="1977"/>
        <v>2.50411508441918i</v>
      </c>
      <c r="T3719" t="str">
        <f t="shared" si="1978"/>
        <v>0.171800320361828-0.0905050684995691i</v>
      </c>
      <c r="U3719" t="e">
        <f t="shared" si="1979"/>
        <v>#DIV/0!</v>
      </c>
      <c r="V3719" t="str">
        <f t="shared" si="1980"/>
        <v>0.0000833333333333333-0.000148604055174505i</v>
      </c>
      <c r="W3719" t="e">
        <f t="shared" si="1981"/>
        <v>#DIV/0!</v>
      </c>
      <c r="X3719" t="e">
        <f t="shared" si="1982"/>
        <v>#DIV/0!</v>
      </c>
      <c r="Y3719" t="str">
        <f t="shared" si="1983"/>
        <v>0.00096+7.62653032585458i</v>
      </c>
      <c r="Z3719" t="e">
        <f t="shared" si="1984"/>
        <v>#DIV/0!</v>
      </c>
      <c r="AA3719" t="e">
        <f t="shared" si="1985"/>
        <v>#DIV/0!</v>
      </c>
      <c r="AB3719" t="str">
        <f t="shared" si="1986"/>
        <v>0.0980352932355749-0.0516453689432843i</v>
      </c>
      <c r="AC3719" t="str">
        <f t="shared" si="1987"/>
        <v>0.973033289297538-0.0720432114829322i</v>
      </c>
      <c r="AD3719" t="str">
        <f t="shared" si="1988"/>
        <v>0.104111310079412-0.0453682893473641i</v>
      </c>
      <c r="AE3719" t="e">
        <f t="shared" si="1989"/>
        <v>#DIV/0!</v>
      </c>
      <c r="AF3719" t="str">
        <f t="shared" si="1990"/>
        <v>-19.1839586500649-1.95944831774388i</v>
      </c>
      <c r="AG3719" t="e">
        <f t="shared" si="1991"/>
        <v>#DIV/0!</v>
      </c>
      <c r="AH3719" t="e">
        <f t="shared" si="1992"/>
        <v>#DIV/0!</v>
      </c>
      <c r="AI3719" t="e">
        <f t="shared" si="1993"/>
        <v>#DIV/0!</v>
      </c>
      <c r="AJ3719" t="e">
        <f t="shared" si="1994"/>
        <v>#DIV/0!</v>
      </c>
      <c r="AK3719"/>
      <c r="AL3719"/>
      <c r="AM3719"/>
      <c r="AN3719"/>
    </row>
    <row r="3720" spans="1:40" x14ac:dyDescent="0.3">
      <c r="A3720"/>
      <c r="B3720">
        <f t="shared" si="1960"/>
        <v>1786000</v>
      </c>
      <c r="C3720" s="186" t="str">
        <f t="shared" si="1963"/>
        <v>-0.000154969627996567+0.00174579627300461i</v>
      </c>
      <c r="D3720" s="158" t="str">
        <f t="shared" si="1964"/>
        <v>-7.58540844600356-0.659712789394801i</v>
      </c>
      <c r="E3720" t="str">
        <f t="shared" si="1965"/>
        <v>29.7086277322785-890.133561826595i</v>
      </c>
      <c r="F3720" t="str">
        <f t="shared" si="1966"/>
        <v>0.989246132024641+0.0877952905418917i</v>
      </c>
      <c r="G3720" t="str">
        <f t="shared" si="1961"/>
        <v>0.989246132024641+0.0877952905418917i</v>
      </c>
      <c r="H3720" t="str">
        <f t="shared" si="1967"/>
        <v>11.5988130084467+1.29867053865795i</v>
      </c>
      <c r="I3720" t="str">
        <f t="shared" si="1968"/>
        <v>7013.60559913921i</v>
      </c>
      <c r="J3720" t="str">
        <f t="shared" si="1962"/>
        <v>-12182.5435357486+1495.57003619148i</v>
      </c>
      <c r="K3720" t="str">
        <f t="shared" si="1969"/>
        <v>0.0696266977617061-0.56716185548384i</v>
      </c>
      <c r="L3720" t="str">
        <f t="shared" si="1970"/>
        <v>0.0179941096792651-0.121125156000883i</v>
      </c>
      <c r="M3720" t="str">
        <f t="shared" si="1971"/>
        <v>0.0876208074409712-0.688287011484723i</v>
      </c>
      <c r="N3720" t="str">
        <f t="shared" si="1972"/>
        <v>-22.8315323194906i</v>
      </c>
      <c r="O3720" t="str">
        <f t="shared" si="1973"/>
        <v>-0.667177024104097+0.744899200232891i</v>
      </c>
      <c r="P3720" t="str">
        <f t="shared" si="1974"/>
        <v>1.6671770241041-0.744899200232891i</v>
      </c>
      <c r="Q3720" t="str">
        <f t="shared" si="1975"/>
        <v>-1.6671770241041+23.5764315197235i</v>
      </c>
      <c r="R3720" t="str">
        <f t="shared" si="1976"/>
        <v>-0.0364134248369774-0.0681387850193959i</v>
      </c>
      <c r="S3720" t="str">
        <f t="shared" si="1977"/>
        <v>2.50551795001269i</v>
      </c>
      <c r="T3720" t="str">
        <f t="shared" si="1978"/>
        <v>0.170722948958152-0.0912344895504848i</v>
      </c>
      <c r="U3720" t="e">
        <f t="shared" si="1979"/>
        <v>#DIV/0!</v>
      </c>
      <c r="V3720" t="str">
        <f t="shared" si="1980"/>
        <v>0.0000833333333333333-0.000148520850216401i</v>
      </c>
      <c r="W3720" t="e">
        <f t="shared" si="1981"/>
        <v>#DIV/0!</v>
      </c>
      <c r="X3720" t="e">
        <f t="shared" si="1982"/>
        <v>#DIV/0!</v>
      </c>
      <c r="Y3720" t="str">
        <f t="shared" si="1983"/>
        <v>0.00096+7.63080289186346i</v>
      </c>
      <c r="Z3720" t="e">
        <f t="shared" si="1984"/>
        <v>#DIV/0!</v>
      </c>
      <c r="AA3720" t="e">
        <f t="shared" si="1985"/>
        <v>#DIV/0!</v>
      </c>
      <c r="AB3720" t="str">
        <f t="shared" si="1986"/>
        <v>0.0974205072953593-0.0520616021986596i</v>
      </c>
      <c r="AC3720" t="str">
        <f t="shared" si="1987"/>
        <v>0.972702738920107-0.0716149494449657i</v>
      </c>
      <c r="AD3720" t="str">
        <f t="shared" si="1988"/>
        <v>0.103533821545196-0.0458999764433925i</v>
      </c>
      <c r="AE3720" t="e">
        <f t="shared" si="1989"/>
        <v>#DIV/0!</v>
      </c>
      <c r="AF3720" t="str">
        <f t="shared" si="1990"/>
        <v>-19.1842214544503-1.95838332805275i</v>
      </c>
      <c r="AG3720" t="e">
        <f t="shared" si="1991"/>
        <v>#DIV/0!</v>
      </c>
      <c r="AH3720" t="e">
        <f t="shared" si="1992"/>
        <v>#DIV/0!</v>
      </c>
      <c r="AI3720" t="e">
        <f t="shared" si="1993"/>
        <v>#DIV/0!</v>
      </c>
      <c r="AJ3720" t="e">
        <f t="shared" si="1994"/>
        <v>#DIV/0!</v>
      </c>
      <c r="AK3720"/>
      <c r="AL3720"/>
      <c r="AM3720"/>
      <c r="AN3720"/>
    </row>
    <row r="3721" spans="1:40" x14ac:dyDescent="0.3">
      <c r="A3721"/>
      <c r="B3721">
        <f t="shared" si="1960"/>
        <v>1787000</v>
      </c>
      <c r="C3721" s="186" t="str">
        <f t="shared" si="1963"/>
        <v>-0.000154798795463518+0.00174484024256281i</v>
      </c>
      <c r="D3721" s="158" t="str">
        <f t="shared" si="1964"/>
        <v>-7.58549802185409-0.659354581871675i</v>
      </c>
      <c r="E3721" t="str">
        <f t="shared" si="1965"/>
        <v>29.6754242569461-889.636553237125i</v>
      </c>
      <c r="F3721" t="str">
        <f t="shared" si="1966"/>
        <v>0.989257986663765+0.0877476117910421i</v>
      </c>
      <c r="G3721" t="str">
        <f t="shared" si="1961"/>
        <v>0.989257986663765+0.0877476117910421i</v>
      </c>
      <c r="H3721" t="str">
        <f t="shared" si="1967"/>
        <v>11.5989858045763+1.29796489559362i</v>
      </c>
      <c r="I3721" t="str">
        <f t="shared" si="1968"/>
        <v>7017.5325899562i</v>
      </c>
      <c r="J3721" t="str">
        <f t="shared" si="1962"/>
        <v>-12196.1907411038+1496.40742143012i</v>
      </c>
      <c r="K3721" t="str">
        <f t="shared" si="1969"/>
        <v>0.0695499365567045-0.566853839488826i</v>
      </c>
      <c r="L3721" t="str">
        <f t="shared" si="1970"/>
        <v>0.0179744106716226-0.121060299523392i</v>
      </c>
      <c r="M3721" t="str">
        <f t="shared" si="1971"/>
        <v>0.0875243472283271-0.687914139012218i</v>
      </c>
      <c r="N3721" t="str">
        <f t="shared" si="1972"/>
        <v>-22.8443159322115i</v>
      </c>
      <c r="O3721" t="str">
        <f t="shared" si="1973"/>
        <v>-0.6576002660287+0.753367035460792i</v>
      </c>
      <c r="P3721" t="str">
        <f t="shared" si="1974"/>
        <v>1.6576002660287-0.753367035460792i</v>
      </c>
      <c r="Q3721" t="str">
        <f t="shared" si="1975"/>
        <v>-1.6576002660287+23.5976829676723i</v>
      </c>
      <c r="R3721" t="str">
        <f t="shared" si="1976"/>
        <v>-0.0366787315713877-0.067667727929302i</v>
      </c>
      <c r="S3721" t="str">
        <f t="shared" si="1977"/>
        <v>2.50692081560621i</v>
      </c>
      <c r="T3721" t="str">
        <f t="shared" si="1978"/>
        <v>0.169637635690745-0.0919506756663445i</v>
      </c>
      <c r="U3721" t="e">
        <f t="shared" si="1979"/>
        <v>#DIV/0!</v>
      </c>
      <c r="V3721" t="str">
        <f t="shared" si="1980"/>
        <v>0.0000833333333333333-0.000148437738380802i</v>
      </c>
      <c r="W3721" t="e">
        <f t="shared" si="1981"/>
        <v>#DIV/0!</v>
      </c>
      <c r="X3721" t="e">
        <f t="shared" si="1982"/>
        <v>#DIV/0!</v>
      </c>
      <c r="Y3721" t="str">
        <f t="shared" si="1983"/>
        <v>0.00096+7.63507545787235i</v>
      </c>
      <c r="Z3721" t="e">
        <f t="shared" si="1984"/>
        <v>#DIV/0!</v>
      </c>
      <c r="AA3721" t="e">
        <f t="shared" si="1985"/>
        <v>#DIV/0!</v>
      </c>
      <c r="AB3721" t="str">
        <f t="shared" si="1986"/>
        <v>0.0968011894489279-0.0524702831355268i</v>
      </c>
      <c r="AC3721" t="str">
        <f t="shared" si="1987"/>
        <v>0.97237741127054-0.0711833341754403i</v>
      </c>
      <c r="AD3721" t="str">
        <f t="shared" si="1988"/>
        <v>0.102949562959005-0.0464243507397158i</v>
      </c>
      <c r="AE3721" t="e">
        <f t="shared" si="1989"/>
        <v>#DIV/0!</v>
      </c>
      <c r="AF3721" t="str">
        <f t="shared" si="1990"/>
        <v>-19.1844838264304-1.95731947746529i</v>
      </c>
      <c r="AG3721" t="e">
        <f t="shared" si="1991"/>
        <v>#DIV/0!</v>
      </c>
      <c r="AH3721" t="e">
        <f t="shared" si="1992"/>
        <v>#DIV/0!</v>
      </c>
      <c r="AI3721" t="e">
        <f t="shared" si="1993"/>
        <v>#DIV/0!</v>
      </c>
      <c r="AJ3721" t="e">
        <f t="shared" si="1994"/>
        <v>#DIV/0!</v>
      </c>
      <c r="AK3721"/>
      <c r="AL3721"/>
      <c r="AM3721"/>
      <c r="AN3721"/>
    </row>
    <row r="3722" spans="1:40" x14ac:dyDescent="0.3">
      <c r="A3722"/>
      <c r="B3722">
        <f t="shared" si="1960"/>
        <v>1788000</v>
      </c>
      <c r="C3722" s="186" t="str">
        <f t="shared" si="1963"/>
        <v>-0.000154628243845682+0.00174388524713794i</v>
      </c>
      <c r="D3722" s="158" t="str">
        <f t="shared" si="1964"/>
        <v>-7.58558745040713-0.658996757006092i</v>
      </c>
      <c r="E3722" t="str">
        <f t="shared" si="1965"/>
        <v>29.6422763940961-889.140098731657i</v>
      </c>
      <c r="F3722" t="str">
        <f t="shared" si="1966"/>
        <v>0.989269821809257+0.0876999839870629i</v>
      </c>
      <c r="G3722" t="str">
        <f t="shared" si="1961"/>
        <v>0.989269821809257+0.0876999839870629i</v>
      </c>
      <c r="H3722" t="str">
        <f t="shared" si="1967"/>
        <v>11.5991583165412+1.29726000717925i</v>
      </c>
      <c r="I3722" t="str">
        <f t="shared" si="1968"/>
        <v>7021.45958077319i</v>
      </c>
      <c r="J3722" t="str">
        <f t="shared" si="1962"/>
        <v>-12209.8455855328+1497.24480666875i</v>
      </c>
      <c r="K3722" t="str">
        <f t="shared" si="1969"/>
        <v>0.0694733015933589-0.566546152635766i</v>
      </c>
      <c r="L3722" t="str">
        <f t="shared" si="1970"/>
        <v>0.0179547437572576-0.120995510829917i</v>
      </c>
      <c r="M3722" t="str">
        <f t="shared" si="1971"/>
        <v>0.0874280453506165-0.687541663465683i</v>
      </c>
      <c r="N3722" t="str">
        <f t="shared" si="1972"/>
        <v>-22.8570995449324i</v>
      </c>
      <c r="O3722" t="str">
        <f t="shared" si="1973"/>
        <v>-0.647916043885371+0.761711756556199i</v>
      </c>
      <c r="P3722" t="str">
        <f t="shared" si="1974"/>
        <v>1.64791604388537-0.761711756556199i</v>
      </c>
      <c r="Q3722" t="str">
        <f t="shared" si="1975"/>
        <v>-1.64791604388537+23.6188113014886i</v>
      </c>
      <c r="R3722" t="str">
        <f t="shared" si="1976"/>
        <v>-0.0369384372964163-0.0671940928851287i</v>
      </c>
      <c r="S3722" t="str">
        <f t="shared" si="1977"/>
        <v>2.50832368119972i</v>
      </c>
      <c r="T3722" t="str">
        <f t="shared" si="1978"/>
        <v>0.168544534420502-0.092653557017112i</v>
      </c>
      <c r="U3722" t="e">
        <f t="shared" si="1979"/>
        <v>#DIV/0!</v>
      </c>
      <c r="V3722" t="str">
        <f t="shared" si="1980"/>
        <v>0.0000833333333333333-0.000148354719511461i</v>
      </c>
      <c r="W3722" t="e">
        <f t="shared" si="1981"/>
        <v>#DIV/0!</v>
      </c>
      <c r="X3722" t="e">
        <f t="shared" si="1982"/>
        <v>#DIV/0!</v>
      </c>
      <c r="Y3722" t="str">
        <f t="shared" si="1983"/>
        <v>0.00096+7.63934802388123i</v>
      </c>
      <c r="Z3722" t="e">
        <f t="shared" si="1984"/>
        <v>#DIV/0!</v>
      </c>
      <c r="AA3722" t="e">
        <f t="shared" si="1985"/>
        <v>#DIV/0!</v>
      </c>
      <c r="AB3722" t="str">
        <f t="shared" si="1986"/>
        <v>0.0961774274947083-0.0528713719064161i</v>
      </c>
      <c r="AC3722" t="str">
        <f t="shared" si="1987"/>
        <v>0.972057333502463-0.0707484291883453i</v>
      </c>
      <c r="AD3722" t="str">
        <f t="shared" si="1988"/>
        <v>0.102358625490733-0.0469413257494374i</v>
      </c>
      <c r="AE3722" t="e">
        <f t="shared" si="1989"/>
        <v>#DIV/0!</v>
      </c>
      <c r="AF3722" t="str">
        <f t="shared" si="1990"/>
        <v>-19.1847457669483-1.95625676418534i</v>
      </c>
      <c r="AG3722" t="e">
        <f t="shared" si="1991"/>
        <v>#DIV/0!</v>
      </c>
      <c r="AH3722" t="e">
        <f t="shared" si="1992"/>
        <v>#DIV/0!</v>
      </c>
      <c r="AI3722" t="e">
        <f t="shared" si="1993"/>
        <v>#DIV/0!</v>
      </c>
      <c r="AJ3722" t="e">
        <f t="shared" si="1994"/>
        <v>#DIV/0!</v>
      </c>
      <c r="AK3722"/>
      <c r="AL3722"/>
      <c r="AM3722"/>
      <c r="AN3722"/>
    </row>
    <row r="3723" spans="1:40" x14ac:dyDescent="0.3">
      <c r="A3723"/>
      <c r="B3723">
        <f t="shared" si="1960"/>
        <v>1789000</v>
      </c>
      <c r="C3723" s="186" t="str">
        <f t="shared" si="1963"/>
        <v>-0.000154457972530602+0.00174293128506929i</v>
      </c>
      <c r="D3723" s="158" t="str">
        <f t="shared" si="1964"/>
        <v>-7.58567673198396-0.658639314195669i</v>
      </c>
      <c r="E3723" t="str">
        <f t="shared" si="1965"/>
        <v>29.6091840196501-888.644197385178i</v>
      </c>
      <c r="F3723" t="str">
        <f t="shared" si="1966"/>
        <v>0.989281637503637+0.0876524070497218i</v>
      </c>
      <c r="G3723" t="str">
        <f t="shared" si="1961"/>
        <v>0.989281637503637+0.0876524070497218i</v>
      </c>
      <c r="H3723" t="str">
        <f t="shared" si="1967"/>
        <v>11.599330544961+1.29655587222495i</v>
      </c>
      <c r="I3723" t="str">
        <f t="shared" si="1968"/>
        <v>7025.38657159017i</v>
      </c>
      <c r="J3723" t="str">
        <f t="shared" si="1962"/>
        <v>-12223.5080690356+1498.08219190737i</v>
      </c>
      <c r="K3723" t="str">
        <f t="shared" si="1969"/>
        <v>0.0693967925963874-0.56623879440627i</v>
      </c>
      <c r="L3723" t="str">
        <f t="shared" si="1970"/>
        <v>0.0179351088670154-0.120930789817045i</v>
      </c>
      <c r="M3723" t="str">
        <f t="shared" si="1971"/>
        <v>0.0873319014634028-0.687169584223315i</v>
      </c>
      <c r="N3723" t="str">
        <f t="shared" si="1972"/>
        <v>-22.8698831576533i</v>
      </c>
      <c r="O3723" t="str">
        <f t="shared" si="1973"/>
        <v>-0.638125940255439+0.769931999837072i</v>
      </c>
      <c r="P3723" t="str">
        <f t="shared" si="1974"/>
        <v>1.63812594025544-0.769931999837072i</v>
      </c>
      <c r="Q3723" t="str">
        <f t="shared" si="1975"/>
        <v>-1.63812594025544+23.6398151574904i</v>
      </c>
      <c r="R3723" t="str">
        <f t="shared" si="1976"/>
        <v>-0.0371925241945331-0.0667179455965015i</v>
      </c>
      <c r="S3723" t="str">
        <f t="shared" si="1977"/>
        <v>2.50972654679322i</v>
      </c>
      <c r="T3723" t="str">
        <f t="shared" si="1978"/>
        <v>0.167443799211046-0.0933430653132689i</v>
      </c>
      <c r="U3723" t="e">
        <f t="shared" si="1979"/>
        <v>#DIV/0!</v>
      </c>
      <c r="V3723" t="str">
        <f t="shared" si="1980"/>
        <v>0.0000833333333333333-0.000148271793452483i</v>
      </c>
      <c r="W3723" t="e">
        <f t="shared" si="1981"/>
        <v>#DIV/0!</v>
      </c>
      <c r="X3723" t="e">
        <f t="shared" si="1982"/>
        <v>#DIV/0!</v>
      </c>
      <c r="Y3723" t="str">
        <f t="shared" si="1983"/>
        <v>0.00096+7.64362058989011i</v>
      </c>
      <c r="Z3723" t="e">
        <f t="shared" si="1984"/>
        <v>#DIV/0!</v>
      </c>
      <c r="AA3723" t="e">
        <f t="shared" si="1985"/>
        <v>#DIV/0!</v>
      </c>
      <c r="AB3723" t="str">
        <f t="shared" si="1986"/>
        <v>0.0955493093468115-0.0532648295429312i</v>
      </c>
      <c r="AC3723" t="str">
        <f t="shared" si="1987"/>
        <v>0.97174253209803-0.0703102980217816i</v>
      </c>
      <c r="AD3723" t="str">
        <f t="shared" si="1988"/>
        <v>0.101761101424454-0.0474508160872611i</v>
      </c>
      <c r="AE3723" t="e">
        <f t="shared" si="1989"/>
        <v>#DIV/0!</v>
      </c>
      <c r="AF3723" t="str">
        <f t="shared" si="1990"/>
        <v>-19.185007276945-1.95519518642062i</v>
      </c>
      <c r="AG3723" t="e">
        <f t="shared" si="1991"/>
        <v>#DIV/0!</v>
      </c>
      <c r="AH3723" t="e">
        <f t="shared" si="1992"/>
        <v>#DIV/0!</v>
      </c>
      <c r="AI3723" t="e">
        <f t="shared" si="1993"/>
        <v>#DIV/0!</v>
      </c>
      <c r="AJ3723" t="e">
        <f t="shared" si="1994"/>
        <v>#DIV/0!</v>
      </c>
      <c r="AK3723"/>
      <c r="AL3723"/>
      <c r="AM3723"/>
      <c r="AN3723"/>
    </row>
    <row r="3724" spans="1:40" x14ac:dyDescent="0.3">
      <c r="A3724"/>
      <c r="B3724">
        <f t="shared" si="1960"/>
        <v>1790000</v>
      </c>
      <c r="C3724" s="186" t="str">
        <f t="shared" si="1963"/>
        <v>-0.000154287980907471+0.00174197835469961i</v>
      </c>
      <c r="D3724" s="158" t="str">
        <f t="shared" si="1964"/>
        <v>-7.58576586690468-0.658282252839199i</v>
      </c>
      <c r="E3724" t="str">
        <f t="shared" si="1965"/>
        <v>29.576147009875-888.14884827472i</v>
      </c>
      <c r="F3724" t="str">
        <f t="shared" si="1966"/>
        <v>0.989293433789268+0.0876048808989429i</v>
      </c>
      <c r="G3724" t="str">
        <f t="shared" si="1961"/>
        <v>0.989293433789268+0.0876048808989429i</v>
      </c>
      <c r="H3724" t="str">
        <f t="shared" si="1967"/>
        <v>11.5995024904536+1.29585248954314i</v>
      </c>
      <c r="I3724" t="str">
        <f t="shared" si="1968"/>
        <v>7029.31356240716i</v>
      </c>
      <c r="J3724" t="str">
        <f t="shared" si="1962"/>
        <v>-12237.1781916123+1498.919577146i</v>
      </c>
      <c r="K3724" t="str">
        <f t="shared" si="1969"/>
        <v>0.0693204092912546-0.56593176428301i</v>
      </c>
      <c r="L3724" t="str">
        <f t="shared" si="1970"/>
        <v>0.0179155059319262-0.12086613638157i</v>
      </c>
      <c r="M3724" t="str">
        <f t="shared" si="1971"/>
        <v>0.0872359152231808-0.68679790066458i</v>
      </c>
      <c r="N3724" t="str">
        <f t="shared" si="1972"/>
        <v>-22.8826667703741i</v>
      </c>
      <c r="O3724" t="str">
        <f t="shared" si="1973"/>
        <v>-0.628231555023316+0.778026421963282i</v>
      </c>
      <c r="P3724" t="str">
        <f t="shared" si="1974"/>
        <v>1.62823155502332-0.778026421963282i</v>
      </c>
      <c r="Q3724" t="str">
        <f t="shared" si="1975"/>
        <v>-1.62823155502332+23.6606931923374i</v>
      </c>
      <c r="R3724" t="str">
        <f t="shared" si="1976"/>
        <v>-0.0374409750969748-0.066239351703658i</v>
      </c>
      <c r="S3724" t="str">
        <f t="shared" si="1977"/>
        <v>2.51112941238673i</v>
      </c>
      <c r="T3724" t="str">
        <f t="shared" si="1978"/>
        <v>0.166335584320485-0.0940191337944525i</v>
      </c>
      <c r="U3724" t="e">
        <f t="shared" si="1979"/>
        <v>#DIV/0!</v>
      </c>
      <c r="V3724" t="str">
        <f t="shared" si="1980"/>
        <v>0.0000833333333333333-0.00014818896004832i</v>
      </c>
      <c r="W3724" t="e">
        <f t="shared" si="1981"/>
        <v>#DIV/0!</v>
      </c>
      <c r="X3724" t="e">
        <f t="shared" si="1982"/>
        <v>#DIV/0!</v>
      </c>
      <c r="Y3724" t="str">
        <f t="shared" si="1983"/>
        <v>0.00096+7.64789315589899i</v>
      </c>
      <c r="Z3724" t="e">
        <f t="shared" si="1984"/>
        <v>#DIV/0!</v>
      </c>
      <c r="AA3724" t="e">
        <f t="shared" si="1985"/>
        <v>#DIV/0!</v>
      </c>
      <c r="AB3724" t="str">
        <f t="shared" si="1986"/>
        <v>0.0949169230303287-0.0536506179492658i</v>
      </c>
      <c r="AC3724" t="str">
        <f t="shared" si="1987"/>
        <v>0.971433032873806-0.0698690042338647i</v>
      </c>
      <c r="AD3724" t="str">
        <f t="shared" si="1988"/>
        <v>0.101157084146012-0.0479527374841021i</v>
      </c>
      <c r="AE3724" t="e">
        <f t="shared" si="1989"/>
        <v>#DIV/0!</v>
      </c>
      <c r="AF3724" t="str">
        <f t="shared" si="1990"/>
        <v>-19.1852683573583-1.95413474238234i</v>
      </c>
      <c r="AG3724" t="e">
        <f t="shared" si="1991"/>
        <v>#DIV/0!</v>
      </c>
      <c r="AH3724" t="e">
        <f t="shared" si="1992"/>
        <v>#DIV/0!</v>
      </c>
      <c r="AI3724" t="e">
        <f t="shared" si="1993"/>
        <v>#DIV/0!</v>
      </c>
      <c r="AJ3724" t="e">
        <f t="shared" si="1994"/>
        <v>#DIV/0!</v>
      </c>
      <c r="AK3724"/>
      <c r="AL3724"/>
      <c r="AM3724"/>
      <c r="AN3724"/>
    </row>
    <row r="3725" spans="1:40" x14ac:dyDescent="0.3">
      <c r="A3725"/>
      <c r="B3725">
        <f t="shared" si="1960"/>
        <v>1791000</v>
      </c>
      <c r="C3725" s="186" t="str">
        <f t="shared" si="1963"/>
        <v>-0.000154118268367147+0.00174102645437518i</v>
      </c>
      <c r="D3725" s="158" t="str">
        <f t="shared" si="1964"/>
        <v>-7.58585485548887-0.657925572336774i</v>
      </c>
      <c r="E3725" t="str">
        <f t="shared" si="1965"/>
        <v>29.5431652413828-887.654050479375i</v>
      </c>
      <c r="F3725" t="str">
        <f t="shared" si="1966"/>
        <v>0.989305210708442+0.087557405454824i</v>
      </c>
      <c r="G3725" t="str">
        <f t="shared" si="1961"/>
        <v>0.989305210708442+0.087557405454824i</v>
      </c>
      <c r="H3725" t="str">
        <f t="shared" si="1967"/>
        <v>11.5996741536353+1.29514985794883i</v>
      </c>
      <c r="I3725" t="str">
        <f t="shared" si="1968"/>
        <v>7033.24055322415i</v>
      </c>
      <c r="J3725" t="str">
        <f t="shared" si="1962"/>
        <v>-12250.8559532627+1499.75696238463i</v>
      </c>
      <c r="K3725" t="str">
        <f t="shared" si="1969"/>
        <v>0.0692441514041702-0.565625061749736i</v>
      </c>
      <c r="L3725" t="str">
        <f t="shared" si="1970"/>
        <v>0.0178959348832044-0.120801550420486i</v>
      </c>
      <c r="M3725" t="str">
        <f t="shared" si="1971"/>
        <v>0.0871400862873746-0.686426612170222i</v>
      </c>
      <c r="N3725" t="str">
        <f t="shared" si="1972"/>
        <v>-22.895450383095i</v>
      </c>
      <c r="O3725" t="str">
        <f t="shared" si="1973"/>
        <v>-0.618234505114723+0.785993700156403i</v>
      </c>
      <c r="P3725" t="str">
        <f t="shared" si="1974"/>
        <v>1.61823450511472-0.785993700156403i</v>
      </c>
      <c r="Q3725" t="str">
        <f t="shared" si="1975"/>
        <v>-1.61823450511472+23.6814440832514i</v>
      </c>
      <c r="R3725" t="str">
        <f t="shared" si="1976"/>
        <v>-0.0376837734774954-0.065758376774492i</v>
      </c>
      <c r="S3725" t="str">
        <f t="shared" si="1977"/>
        <v>2.51253227798025i</v>
      </c>
      <c r="T3725" t="str">
        <f t="shared" si="1978"/>
        <v>0.165220044193498-0.0946816972183033i</v>
      </c>
      <c r="U3725" t="e">
        <f t="shared" si="1979"/>
        <v>#DIV/0!</v>
      </c>
      <c r="V3725" t="str">
        <f t="shared" si="1980"/>
        <v>0.0000833333333333333-0.00014810621914377i</v>
      </c>
      <c r="W3725" t="e">
        <f t="shared" si="1981"/>
        <v>#DIV/0!</v>
      </c>
      <c r="X3725" t="e">
        <f t="shared" si="1982"/>
        <v>#DIV/0!</v>
      </c>
      <c r="Y3725" t="str">
        <f t="shared" si="1983"/>
        <v>0.00096+7.65216572190787i</v>
      </c>
      <c r="Z3725" t="e">
        <f t="shared" si="1984"/>
        <v>#DIV/0!</v>
      </c>
      <c r="AA3725" t="e">
        <f t="shared" si="1985"/>
        <v>#DIV/0!</v>
      </c>
      <c r="AB3725" t="str">
        <f t="shared" si="1986"/>
        <v>0.094280356676815-0.0540286998958395i</v>
      </c>
      <c r="AC3725" t="str">
        <f t="shared" si="1987"/>
        <v>0.971128860986559-0.0694246113987844i</v>
      </c>
      <c r="AD3725" t="str">
        <f t="shared" si="1988"/>
        <v>0.100546668130381-0.0484470068015994i</v>
      </c>
      <c r="AE3725" t="e">
        <f t="shared" si="1989"/>
        <v>#DIV/0!</v>
      </c>
      <c r="AF3725" t="str">
        <f t="shared" si="1990"/>
        <v>-19.1855290091242-1.9530754302856i</v>
      </c>
      <c r="AG3725" t="e">
        <f t="shared" si="1991"/>
        <v>#DIV/0!</v>
      </c>
      <c r="AH3725" t="e">
        <f t="shared" si="1992"/>
        <v>#DIV/0!</v>
      </c>
      <c r="AI3725" t="e">
        <f t="shared" si="1993"/>
        <v>#DIV/0!</v>
      </c>
      <c r="AJ3725" t="e">
        <f t="shared" si="1994"/>
        <v>#DIV/0!</v>
      </c>
      <c r="AK3725"/>
      <c r="AL3725"/>
      <c r="AM3725"/>
      <c r="AN3725"/>
    </row>
    <row r="3726" spans="1:40" x14ac:dyDescent="0.3">
      <c r="A3726"/>
      <c r="B3726">
        <f t="shared" si="1960"/>
        <v>1792000</v>
      </c>
      <c r="C3726" s="186" t="str">
        <f t="shared" si="1963"/>
        <v>-0.000153948834302129+0.00174007558244576i</v>
      </c>
      <c r="D3726" s="158" t="str">
        <f t="shared" si="1964"/>
        <v>-7.58594369805504-0.657569272089687i</v>
      </c>
      <c r="E3726" t="str">
        <f t="shared" si="1965"/>
        <v>29.5102385911288-887.159803080276i</v>
      </c>
      <c r="F3726" t="str">
        <f t="shared" si="1966"/>
        <v>0.989316968303311+0.0875099806376223i</v>
      </c>
      <c r="G3726" t="str">
        <f t="shared" si="1961"/>
        <v>0.989316968303311+0.0875099806376223i</v>
      </c>
      <c r="H3726" t="str">
        <f t="shared" si="1967"/>
        <v>11.5998455351209+1.29444797625939i</v>
      </c>
      <c r="I3726" t="str">
        <f t="shared" si="1968"/>
        <v>7037.16754404114i</v>
      </c>
      <c r="J3726" t="str">
        <f t="shared" si="1962"/>
        <v>-12264.5413539869+1500.59434762326i</v>
      </c>
      <c r="K3726" t="str">
        <f t="shared" si="1969"/>
        <v>0.0691680186620825-0.565318686291245i</v>
      </c>
      <c r="L3726" t="str">
        <f t="shared" si="1970"/>
        <v>0.0178763956522479-0.12073703183099i</v>
      </c>
      <c r="M3726" t="str">
        <f t="shared" si="1971"/>
        <v>0.0870444143143304-0.686055718122235i</v>
      </c>
      <c r="N3726" t="str">
        <f t="shared" si="1972"/>
        <v>-22.9082339958159i</v>
      </c>
      <c r="O3726" t="str">
        <f t="shared" si="1973"/>
        <v>-0.608136424232925+0.793832532415491i</v>
      </c>
      <c r="P3726" t="str">
        <f t="shared" si="1974"/>
        <v>1.60813642423293-0.793832532415491i</v>
      </c>
      <c r="Q3726" t="str">
        <f t="shared" si="1975"/>
        <v>-1.60813642423293+23.7020665282314i</v>
      </c>
      <c r="R3726" t="str">
        <f t="shared" si="1976"/>
        <v>-0.0379209034461954-0.0652750863017989i</v>
      </c>
      <c r="S3726" t="str">
        <f t="shared" si="1977"/>
        <v>2.51393514357376i</v>
      </c>
      <c r="T3726" t="str">
        <f t="shared" si="1978"/>
        <v>0.164097333453902-0.0953306918494579i</v>
      </c>
      <c r="U3726" t="e">
        <f t="shared" si="1979"/>
        <v>#DIV/0!</v>
      </c>
      <c r="V3726" t="str">
        <f t="shared" si="1980"/>
        <v>0.0000833333333333333-0.00014802357058398i</v>
      </c>
      <c r="W3726" t="e">
        <f t="shared" si="1981"/>
        <v>#DIV/0!</v>
      </c>
      <c r="X3726" t="e">
        <f t="shared" si="1982"/>
        <v>#DIV/0!</v>
      </c>
      <c r="Y3726" t="str">
        <f t="shared" si="1983"/>
        <v>0.00096+7.65643828791676i</v>
      </c>
      <c r="Z3726" t="e">
        <f t="shared" si="1984"/>
        <v>#DIV/0!</v>
      </c>
      <c r="AA3726" t="e">
        <f t="shared" si="1985"/>
        <v>#DIV/0!</v>
      </c>
      <c r="AB3726" t="str">
        <f t="shared" si="1986"/>
        <v>0.0936396985200478-0.0543990390130166i</v>
      </c>
      <c r="AC3726" t="str">
        <f t="shared" si="1987"/>
        <v>0.970830040939013-0.0689771831030714i</v>
      </c>
      <c r="AD3726" t="str">
        <f t="shared" si="1988"/>
        <v>0.0999299489288915-0.0489335420464726i</v>
      </c>
      <c r="AE3726" t="e">
        <f t="shared" si="1989"/>
        <v>#DIV/0!</v>
      </c>
      <c r="AF3726" t="str">
        <f t="shared" si="1990"/>
        <v>-19.1857892331759-1.95201724834908i</v>
      </c>
      <c r="AG3726" t="e">
        <f t="shared" si="1991"/>
        <v>#DIV/0!</v>
      </c>
      <c r="AH3726" t="e">
        <f t="shared" si="1992"/>
        <v>#DIV/0!</v>
      </c>
      <c r="AI3726" t="e">
        <f t="shared" si="1993"/>
        <v>#DIV/0!</v>
      </c>
      <c r="AJ3726" t="e">
        <f t="shared" si="1994"/>
        <v>#DIV/0!</v>
      </c>
      <c r="AK3726"/>
      <c r="AL3726"/>
      <c r="AM3726"/>
      <c r="AN3726"/>
    </row>
    <row r="3727" spans="1:40" x14ac:dyDescent="0.3">
      <c r="A3727"/>
      <c r="B3727">
        <f t="shared" si="1960"/>
        <v>1793000</v>
      </c>
      <c r="C3727" s="186" t="str">
        <f t="shared" si="1963"/>
        <v>-0.000153779678106558+0.00173912573726452i</v>
      </c>
      <c r="D3727" s="158" t="str">
        <f t="shared" si="1964"/>
        <v>-7.58603239492078-0.657213351500446i</v>
      </c>
      <c r="E3727" t="str">
        <f t="shared" si="1965"/>
        <v>29.4773669364103-886.66610516059i</v>
      </c>
      <c r="F3727" t="str">
        <f t="shared" si="1966"/>
        <v>0.989328706615907+0.0874626063677574i</v>
      </c>
      <c r="G3727" t="str">
        <f t="shared" si="1961"/>
        <v>0.989328706615907+0.0874626063677574i</v>
      </c>
      <c r="H3727" t="str">
        <f t="shared" si="1967"/>
        <v>11.6000166355229+1.29374684329462i</v>
      </c>
      <c r="I3727" t="str">
        <f t="shared" si="1968"/>
        <v>7041.09453485812i</v>
      </c>
      <c r="J3727" t="str">
        <f t="shared" si="1962"/>
        <v>-12278.234393785+1501.43173286189i</v>
      </c>
      <c r="K3727" t="str">
        <f t="shared" si="1969"/>
        <v>0.0690920107926787-0.565012637393395i</v>
      </c>
      <c r="L3727" t="str">
        <f t="shared" si="1970"/>
        <v>0.0178568881706374-0.120672580510484i</v>
      </c>
      <c r="M3727" t="str">
        <f t="shared" si="1971"/>
        <v>0.0869488989633161-0.685685217903879i</v>
      </c>
      <c r="N3727" t="str">
        <f t="shared" si="1972"/>
        <v>-22.9210176085368i</v>
      </c>
      <c r="O3727" t="str">
        <f t="shared" si="1973"/>
        <v>-0.597938962591438+0.801541637730115i</v>
      </c>
      <c r="P3727" t="str">
        <f t="shared" si="1974"/>
        <v>1.59793896259144-0.801541637730115i</v>
      </c>
      <c r="Q3727" t="str">
        <f t="shared" si="1975"/>
        <v>-1.59793896259144+23.7225592462669i</v>
      </c>
      <c r="R3727" t="str">
        <f t="shared" si="1976"/>
        <v>-0.0381523497434695-0.0647895457006309i</v>
      </c>
      <c r="S3727" t="str">
        <f t="shared" si="1977"/>
        <v>2.51533800916728i</v>
      </c>
      <c r="T3727" t="str">
        <f t="shared" si="1978"/>
        <v>0.162967606897477-0.0959660554487924i</v>
      </c>
      <c r="U3727" t="e">
        <f t="shared" si="1979"/>
        <v>#DIV/0!</v>
      </c>
      <c r="V3727" t="str">
        <f t="shared" si="1980"/>
        <v>0.0000833333333333333-0.000147941014214441i</v>
      </c>
      <c r="W3727" t="e">
        <f t="shared" si="1981"/>
        <v>#DIV/0!</v>
      </c>
      <c r="X3727" t="e">
        <f t="shared" si="1982"/>
        <v>#DIV/0!</v>
      </c>
      <c r="Y3727" t="str">
        <f t="shared" si="1983"/>
        <v>0.00096+7.66071085392564i</v>
      </c>
      <c r="Z3727" t="e">
        <f t="shared" si="1984"/>
        <v>#DIV/0!</v>
      </c>
      <c r="AA3727" t="e">
        <f t="shared" si="1985"/>
        <v>#DIV/0!</v>
      </c>
      <c r="AB3727" t="str">
        <f t="shared" si="1986"/>
        <v>0.0929950368919328-0.0547615997849685i</v>
      </c>
      <c r="AC3727" t="str">
        <f t="shared" si="1987"/>
        <v>0.970536596585485-0.068526782941997i</v>
      </c>
      <c r="AD3727" t="str">
        <f t="shared" si="1988"/>
        <v>0.0993070231561942-0.0494122623847952i</v>
      </c>
      <c r="AE3727" t="e">
        <f t="shared" si="1989"/>
        <v>#DIV/0!</v>
      </c>
      <c r="AF3727" t="str">
        <f t="shared" si="1990"/>
        <v>-19.1860490304437-1.95096019479507i</v>
      </c>
      <c r="AG3727" t="e">
        <f t="shared" si="1991"/>
        <v>#DIV/0!</v>
      </c>
      <c r="AH3727" t="e">
        <f t="shared" si="1992"/>
        <v>#DIV/0!</v>
      </c>
      <c r="AI3727" t="e">
        <f t="shared" si="1993"/>
        <v>#DIV/0!</v>
      </c>
      <c r="AJ3727" t="e">
        <f t="shared" si="1994"/>
        <v>#DIV/0!</v>
      </c>
      <c r="AK3727"/>
      <c r="AL3727"/>
      <c r="AM3727"/>
      <c r="AN3727"/>
    </row>
    <row r="3728" spans="1:40" x14ac:dyDescent="0.3">
      <c r="A3728"/>
      <c r="B3728">
        <f t="shared" si="1960"/>
        <v>1794000</v>
      </c>
      <c r="C3728" s="186" t="str">
        <f t="shared" si="1963"/>
        <v>-0.000153610799176219+0.00173817691718823i</v>
      </c>
      <c r="D3728" s="158" t="str">
        <f t="shared" si="1964"/>
        <v>-7.58612094640294-0.656857809972813i</v>
      </c>
      <c r="E3728" t="str">
        <f t="shared" si="1965"/>
        <v>29.4445501548659-886.172955805523i</v>
      </c>
      <c r="F3728" t="str">
        <f t="shared" si="1966"/>
        <v>0.989340425688163+0.087415282565816i</v>
      </c>
      <c r="G3728" t="str">
        <f t="shared" si="1961"/>
        <v>0.989340425688163+0.087415282565816i</v>
      </c>
      <c r="H3728" t="str">
        <f t="shared" si="1967"/>
        <v>11.6001874554528+1.29304645787679i</v>
      </c>
      <c r="I3728" t="str">
        <f t="shared" si="1968"/>
        <v>7045.02152567511i</v>
      </c>
      <c r="J3728" t="str">
        <f t="shared" si="1962"/>
        <v>-12291.9350726569+1502.26911810052i</v>
      </c>
      <c r="K3728" t="str">
        <f t="shared" si="1969"/>
        <v>0.0690161275243848-0.564706914543112i</v>
      </c>
      <c r="L3728" t="str">
        <f t="shared" si="1970"/>
        <v>0.0178374123701362-0.120608196356568i</v>
      </c>
      <c r="M3728" t="str">
        <f t="shared" si="1971"/>
        <v>0.086853539894521-0.68531511089968i</v>
      </c>
      <c r="N3728" t="str">
        <f t="shared" si="1972"/>
        <v>-22.9338012212577i</v>
      </c>
      <c r="O3728" t="str">
        <f t="shared" si="1973"/>
        <v>-0.587643786644446+0.809119756289622i</v>
      </c>
      <c r="P3728" t="str">
        <f t="shared" si="1974"/>
        <v>1.58764378664445-0.809119756289622i</v>
      </c>
      <c r="Q3728" t="str">
        <f t="shared" si="1975"/>
        <v>-1.58764378664445+23.7429209775473i</v>
      </c>
      <c r="R3728" t="str">
        <f t="shared" si="1976"/>
        <v>-0.0383780977340485-0.0643018203058294i</v>
      </c>
      <c r="S3728" t="str">
        <f t="shared" si="1977"/>
        <v>2.51674087476079i</v>
      </c>
      <c r="T3728" t="str">
        <f t="shared" si="1978"/>
        <v>0.161831019485204-0.0965877272628443i</v>
      </c>
      <c r="U3728" t="e">
        <f t="shared" si="1979"/>
        <v>#DIV/0!</v>
      </c>
      <c r="V3728" t="str">
        <f t="shared" si="1980"/>
        <v>0.0000833333333333333-0.000147858549880988i</v>
      </c>
      <c r="W3728" t="e">
        <f t="shared" si="1981"/>
        <v>#DIV/0!</v>
      </c>
      <c r="X3728" t="e">
        <f t="shared" si="1982"/>
        <v>#DIV/0!</v>
      </c>
      <c r="Y3728" t="str">
        <f t="shared" si="1983"/>
        <v>0.00096+7.66498341993452i</v>
      </c>
      <c r="Z3728" t="e">
        <f t="shared" si="1984"/>
        <v>#DIV/0!</v>
      </c>
      <c r="AA3728" t="e">
        <f t="shared" si="1985"/>
        <v>#DIV/0!</v>
      </c>
      <c r="AB3728" t="str">
        <f t="shared" si="1986"/>
        <v>0.092346460218645-0.0551163475436369i</v>
      </c>
      <c r="AC3728" t="str">
        <f t="shared" si="1987"/>
        <v>0.970248551137465-0.0680734745161551i</v>
      </c>
      <c r="AD3728" t="str">
        <f t="shared" si="1988"/>
        <v>0.0986779884770609-0.0498830881561204i</v>
      </c>
      <c r="AE3728" t="e">
        <f t="shared" si="1989"/>
        <v>#DIV/0!</v>
      </c>
      <c r="AF3728" t="str">
        <f t="shared" si="1990"/>
        <v>-19.1863084018557-1.9499042678496i</v>
      </c>
      <c r="AG3728" t="e">
        <f t="shared" si="1991"/>
        <v>#DIV/0!</v>
      </c>
      <c r="AH3728" t="e">
        <f t="shared" si="1992"/>
        <v>#DIV/0!</v>
      </c>
      <c r="AI3728" t="e">
        <f t="shared" si="1993"/>
        <v>#DIV/0!</v>
      </c>
      <c r="AJ3728" t="e">
        <f t="shared" si="1994"/>
        <v>#DIV/0!</v>
      </c>
      <c r="AK3728"/>
      <c r="AL3728"/>
      <c r="AM3728"/>
      <c r="AN3728"/>
    </row>
    <row r="3729" spans="1:40" x14ac:dyDescent="0.3">
      <c r="A3729"/>
      <c r="B3729">
        <f t="shared" si="1960"/>
        <v>1795000</v>
      </c>
      <c r="C3729" s="186" t="str">
        <f t="shared" si="1963"/>
        <v>-0.000153442196908531+0.00173722912057704i</v>
      </c>
      <c r="D3729" s="158" t="str">
        <f t="shared" si="1964"/>
        <v>-7.58620935281754-0.656502646911779i</v>
      </c>
      <c r="E3729" t="str">
        <f t="shared" si="1965"/>
        <v>29.4117881244745-885.680354102309i</v>
      </c>
      <c r="F3729" t="str">
        <f t="shared" si="1966"/>
        <v>0.989352125561901+0.0873680091525482i</v>
      </c>
      <c r="G3729" t="str">
        <f t="shared" si="1961"/>
        <v>0.989352125561901+0.0873680091525482i</v>
      </c>
      <c r="H3729" t="str">
        <f t="shared" si="1967"/>
        <v>11.6003579955201+1.29234681883059i</v>
      </c>
      <c r="I3729" t="str">
        <f t="shared" si="1968"/>
        <v>7048.9485164921i</v>
      </c>
      <c r="J3729" t="str">
        <f t="shared" si="1962"/>
        <v>-12305.6433906025+1503.10650333915i</v>
      </c>
      <c r="K3729" t="str">
        <f t="shared" si="1969"/>
        <v>0.0689403685863607-0.564401517228372i</v>
      </c>
      <c r="L3729" t="str">
        <f t="shared" si="1970"/>
        <v>0.0178179681826893-0.120543879267047i</v>
      </c>
      <c r="M3729" t="str">
        <f t="shared" si="1971"/>
        <v>0.08675833676905-0.684945396495419i</v>
      </c>
      <c r="N3729" t="str">
        <f t="shared" si="1972"/>
        <v>-22.9465848339785i</v>
      </c>
      <c r="O3729" t="str">
        <f t="shared" si="1973"/>
        <v>-0.577252578814532+0.816565649688971i</v>
      </c>
      <c r="P3729" t="str">
        <f t="shared" si="1974"/>
        <v>1.57725257881453-0.816565649688971i</v>
      </c>
      <c r="Q3729" t="str">
        <f t="shared" si="1975"/>
        <v>-1.57725257881453+23.7631504836675i</v>
      </c>
      <c r="R3729" t="str">
        <f t="shared" si="1976"/>
        <v>-0.0385981334011446-0.063811975369695i</v>
      </c>
      <c r="S3729" t="str">
        <f t="shared" si="1977"/>
        <v>2.5181437403543i</v>
      </c>
      <c r="T3729" t="str">
        <f t="shared" si="1978"/>
        <v>0.16068772633684-0.0971956480134525i</v>
      </c>
      <c r="U3729" t="e">
        <f t="shared" si="1979"/>
        <v>#DIV/0!</v>
      </c>
      <c r="V3729" t="str">
        <f t="shared" si="1980"/>
        <v>0.0000833333333333333-0.000147776177429801i</v>
      </c>
      <c r="W3729" t="e">
        <f t="shared" si="1981"/>
        <v>#DIV/0!</v>
      </c>
      <c r="X3729" t="e">
        <f t="shared" si="1982"/>
        <v>#DIV/0!</v>
      </c>
      <c r="Y3729" t="str">
        <f t="shared" si="1983"/>
        <v>0.00096+7.6692559859434i</v>
      </c>
      <c r="Z3729" t="e">
        <f t="shared" si="1984"/>
        <v>#DIV/0!</v>
      </c>
      <c r="AA3729" t="e">
        <f t="shared" si="1985"/>
        <v>#DIV/0!</v>
      </c>
      <c r="AB3729" t="str">
        <f t="shared" si="1986"/>
        <v>0.0916940570169628-0.0554632484628223i</v>
      </c>
      <c r="AC3729" t="str">
        <f t="shared" si="1987"/>
        <v>0.969965927169106-0.0676173214282002i</v>
      </c>
      <c r="AD3729" t="str">
        <f t="shared" si="1988"/>
        <v>0.0980429435929838-0.0503459408874832i</v>
      </c>
      <c r="AE3729" t="e">
        <f t="shared" si="1989"/>
        <v>#DIV/0!</v>
      </c>
      <c r="AF3729" t="str">
        <f t="shared" si="1990"/>
        <v>-19.1865673483376-1.94884946574237i</v>
      </c>
      <c r="AG3729" t="e">
        <f t="shared" si="1991"/>
        <v>#DIV/0!</v>
      </c>
      <c r="AH3729" t="e">
        <f t="shared" si="1992"/>
        <v>#DIV/0!</v>
      </c>
      <c r="AI3729" t="e">
        <f t="shared" si="1993"/>
        <v>#DIV/0!</v>
      </c>
      <c r="AJ3729" t="e">
        <f t="shared" si="1994"/>
        <v>#DIV/0!</v>
      </c>
      <c r="AK3729"/>
      <c r="AL3729"/>
      <c r="AM3729"/>
      <c r="AN3729"/>
    </row>
    <row r="3730" spans="1:40" x14ac:dyDescent="0.3">
      <c r="A3730"/>
      <c r="B3730">
        <f t="shared" si="1960"/>
        <v>1796000</v>
      </c>
      <c r="C3730" s="186" t="str">
        <f t="shared" si="1963"/>
        <v>-0.000153273870702534+0.00173628234579457i</v>
      </c>
      <c r="D3730" s="158" t="str">
        <f t="shared" si="1964"/>
        <v>-7.58629761447964-0.656147861723529i</v>
      </c>
      <c r="E3730" t="str">
        <f t="shared" si="1965"/>
        <v>29.3790807235532-885.188299140195i</v>
      </c>
      <c r="F3730" t="str">
        <f t="shared" si="1966"/>
        <v>0.989363806278815+0.0873207860488636i</v>
      </c>
      <c r="G3730" t="str">
        <f t="shared" si="1961"/>
        <v>0.989363806278815+0.0873207860488636i</v>
      </c>
      <c r="H3730" t="str">
        <f t="shared" si="1967"/>
        <v>11.600528256333+1.2916479249831i</v>
      </c>
      <c r="I3730" t="str">
        <f t="shared" si="1968"/>
        <v>7052.87550730909i</v>
      </c>
      <c r="J3730" t="str">
        <f t="shared" si="1962"/>
        <v>-12319.359347622+1503.94388857778i</v>
      </c>
      <c r="K3730" t="str">
        <f t="shared" si="1969"/>
        <v>0.0688647337084949-0.564096444938193i</v>
      </c>
      <c r="L3730" t="str">
        <f t="shared" si="1970"/>
        <v>0.0177985555404231-0.120479629139924i</v>
      </c>
      <c r="M3730" t="str">
        <f t="shared" si="1971"/>
        <v>0.086663289248918-0.684576074078117i</v>
      </c>
      <c r="N3730" t="str">
        <f t="shared" si="1972"/>
        <v>-22.9593684466994i</v>
      </c>
      <c r="O3730" t="str">
        <f t="shared" si="1973"/>
        <v>-0.566767037217428+0.823878101131338i</v>
      </c>
      <c r="P3730" t="str">
        <f t="shared" si="1974"/>
        <v>1.56676703721743-0.823878101131338i</v>
      </c>
      <c r="Q3730" t="str">
        <f t="shared" si="1975"/>
        <v>-1.56676703721743+23.7832465478307i</v>
      </c>
      <c r="R3730" t="str">
        <f t="shared" si="1976"/>
        <v>-0.0388124433407141-0.063320076059788i</v>
      </c>
      <c r="S3730" t="str">
        <f t="shared" si="1977"/>
        <v>2.5195466059478i</v>
      </c>
      <c r="T3730" t="str">
        <f t="shared" si="1978"/>
        <v>0.159537882724795-0.0977897598876375i</v>
      </c>
      <c r="U3730" t="e">
        <f t="shared" si="1979"/>
        <v>#DIV/0!</v>
      </c>
      <c r="V3730" t="str">
        <f t="shared" si="1980"/>
        <v>0.0000833333333333333-0.000147693896707401i</v>
      </c>
      <c r="W3730" t="e">
        <f t="shared" si="1981"/>
        <v>#DIV/0!</v>
      </c>
      <c r="X3730" t="e">
        <f t="shared" si="1982"/>
        <v>#DIV/0!</v>
      </c>
      <c r="Y3730" t="str">
        <f t="shared" si="1983"/>
        <v>0.00096+7.67352855195229i</v>
      </c>
      <c r="Z3730" t="e">
        <f t="shared" si="1984"/>
        <v>#DIV/0!</v>
      </c>
      <c r="AA3730" t="e">
        <f t="shared" si="1985"/>
        <v>#DIV/0!</v>
      </c>
      <c r="AB3730" t="str">
        <f t="shared" si="1986"/>
        <v>0.0910379158907735-0.0558022695524093i</v>
      </c>
      <c r="AC3730" t="str">
        <f t="shared" si="1987"/>
        <v>0.969688746622624-0.0671583872797261i</v>
      </c>
      <c r="AD3730" t="str">
        <f t="shared" si="1988"/>
        <v>0.0974019882285582-0.0508007433072867i</v>
      </c>
      <c r="AE3730" t="e">
        <f t="shared" si="1989"/>
        <v>#DIV/0!</v>
      </c>
      <c r="AF3730" t="str">
        <f t="shared" si="1990"/>
        <v>-19.1868258708126-1.94779578670663i</v>
      </c>
      <c r="AG3730" t="e">
        <f t="shared" si="1991"/>
        <v>#DIV/0!</v>
      </c>
      <c r="AH3730" t="e">
        <f t="shared" si="1992"/>
        <v>#DIV/0!</v>
      </c>
      <c r="AI3730" t="e">
        <f t="shared" si="1993"/>
        <v>#DIV/0!</v>
      </c>
      <c r="AJ3730" t="e">
        <f t="shared" si="1994"/>
        <v>#DIV/0!</v>
      </c>
      <c r="AK3730"/>
      <c r="AL3730"/>
      <c r="AM3730"/>
      <c r="AN3730"/>
    </row>
    <row r="3731" spans="1:40" x14ac:dyDescent="0.3">
      <c r="A3731"/>
      <c r="B3731">
        <f t="shared" si="1960"/>
        <v>1797000</v>
      </c>
      <c r="C3731" s="186" t="str">
        <f t="shared" si="1963"/>
        <v>-0.000153105819958895+0.00173533659120787i</v>
      </c>
      <c r="D3731" s="158" t="str">
        <f t="shared" si="1964"/>
        <v>-7.58638573170352-0.65579345381549i</v>
      </c>
      <c r="E3731" t="str">
        <f t="shared" si="1965"/>
        <v>29.3464278307574-884.696790010452i</v>
      </c>
      <c r="F3731" t="str">
        <f t="shared" si="1966"/>
        <v>0.9893754678805+0.087273613175837i</v>
      </c>
      <c r="G3731" t="str">
        <f t="shared" si="1961"/>
        <v>0.9893754678805+0.087273613175837i</v>
      </c>
      <c r="H3731" t="str">
        <f t="shared" si="1967"/>
        <v>11.6006982384976+1.29094977516383i</v>
      </c>
      <c r="I3731" t="str">
        <f t="shared" si="1968"/>
        <v>7056.80249812607i</v>
      </c>
      <c r="J3731" t="str">
        <f t="shared" si="1962"/>
        <v>-12333.0829437153+1504.7812738164i</v>
      </c>
      <c r="K3731" t="str">
        <f t="shared" si="1969"/>
        <v>0.0687892226214081-0.563791697162651i</v>
      </c>
      <c r="L3731" t="str">
        <f t="shared" si="1970"/>
        <v>0.0177791743756444-0.120415445873404i</v>
      </c>
      <c r="M3731" t="str">
        <f t="shared" si="1971"/>
        <v>0.0865683969970525-0.684207143036055i</v>
      </c>
      <c r="N3731" t="str">
        <f t="shared" si="1972"/>
        <v>-22.9721520594203i</v>
      </c>
      <c r="O3731" t="str">
        <f t="shared" si="1973"/>
        <v>-0.556188875385+0.831055915626602i</v>
      </c>
      <c r="P3731" t="str">
        <f t="shared" si="1974"/>
        <v>1.556188875385-0.831055915626602i</v>
      </c>
      <c r="Q3731" t="str">
        <f t="shared" si="1975"/>
        <v>-1.556188875385+23.8032079750469i</v>
      </c>
      <c r="R3731" t="str">
        <f t="shared" si="1976"/>
        <v>-0.0390210147558082-0.062826187456896i</v>
      </c>
      <c r="S3731" t="str">
        <f t="shared" si="1977"/>
        <v>2.52094947154132i</v>
      </c>
      <c r="T3731" t="str">
        <f t="shared" si="1978"/>
        <v>0.158381644068418-0.0983700065276607i</v>
      </c>
      <c r="U3731" t="e">
        <f t="shared" si="1979"/>
        <v>#DIV/0!</v>
      </c>
      <c r="V3731" t="str">
        <f t="shared" si="1980"/>
        <v>0.0000833333333333333-0.000147611707560652i</v>
      </c>
      <c r="W3731" t="e">
        <f t="shared" si="1981"/>
        <v>#DIV/0!</v>
      </c>
      <c r="X3731" t="e">
        <f t="shared" si="1982"/>
        <v>#DIV/0!</v>
      </c>
      <c r="Y3731" t="str">
        <f t="shared" si="1983"/>
        <v>0.00096+7.67780111796117i</v>
      </c>
      <c r="Z3731" t="e">
        <f t="shared" si="1984"/>
        <v>#DIV/0!</v>
      </c>
      <c r="AA3731" t="e">
        <f t="shared" si="1985"/>
        <v>#DIV/0!</v>
      </c>
      <c r="AB3731" t="str">
        <f t="shared" si="1986"/>
        <v>0.0903781255278132-0.0561333786526941i</v>
      </c>
      <c r="AC3731" t="str">
        <f t="shared" si="1987"/>
        <v>0.96941703081362-0.0666967356683313i</v>
      </c>
      <c r="AD3731" t="str">
        <f t="shared" si="1988"/>
        <v>0.0967552231177163-0.0512474193590197i</v>
      </c>
      <c r="AE3731" t="e">
        <f t="shared" si="1989"/>
        <v>#DIV/0!</v>
      </c>
      <c r="AF3731" t="str">
        <f t="shared" si="1990"/>
        <v>-19.1870839702011-1.94674322897932i</v>
      </c>
      <c r="AG3731" t="e">
        <f t="shared" si="1991"/>
        <v>#DIV/0!</v>
      </c>
      <c r="AH3731" t="e">
        <f t="shared" si="1992"/>
        <v>#DIV/0!</v>
      </c>
      <c r="AI3731" t="e">
        <f t="shared" si="1993"/>
        <v>#DIV/0!</v>
      </c>
      <c r="AJ3731" t="e">
        <f t="shared" si="1994"/>
        <v>#DIV/0!</v>
      </c>
      <c r="AK3731"/>
      <c r="AL3731"/>
      <c r="AM3731"/>
      <c r="AN3731"/>
    </row>
    <row r="3732" spans="1:40" x14ac:dyDescent="0.3">
      <c r="A3732"/>
      <c r="B3732">
        <f t="shared" si="1960"/>
        <v>1798000</v>
      </c>
      <c r="C3732" s="186" t="str">
        <f t="shared" si="1963"/>
        <v>-0.000152938044079898+0.00173439185518747i</v>
      </c>
      <c r="D3732" s="158" t="str">
        <f t="shared" si="1964"/>
        <v>-7.58647370480261-0.655439422596294i</v>
      </c>
      <c r="E3732" t="str">
        <f t="shared" si="1965"/>
        <v>29.3138293250789-884.20582580636i</v>
      </c>
      <c r="F3732" t="str">
        <f t="shared" si="1966"/>
        <v>0.989387110408434+0.0872264904547041i</v>
      </c>
      <c r="G3732" t="str">
        <f t="shared" si="1961"/>
        <v>0.989387110408434+0.0872264904547041i</v>
      </c>
      <c r="H3732" t="str">
        <f t="shared" si="1967"/>
        <v>11.6008679426186+1.2902523682047i</v>
      </c>
      <c r="I3732" t="str">
        <f t="shared" si="1968"/>
        <v>7060.72948894306i</v>
      </c>
      <c r="J3732" t="str">
        <f t="shared" si="1962"/>
        <v>-12346.8141788823+1505.61865905503i</v>
      </c>
      <c r="K3732" t="str">
        <f t="shared" si="1969"/>
        <v>0.0687138350564496-0.563487273392872i</v>
      </c>
      <c r="L3732" t="str">
        <f t="shared" si="1970"/>
        <v>0.0177598246208405-0.120351329365892i</v>
      </c>
      <c r="M3732" t="str">
        <f t="shared" si="1971"/>
        <v>0.0864736596772901-0.683838602758764i</v>
      </c>
      <c r="N3732" t="str">
        <f t="shared" si="1972"/>
        <v>-22.9849356721412i</v>
      </c>
      <c r="O3732" t="str">
        <f t="shared" si="1973"/>
        <v>-0.545519821984884+0.838097920186884i</v>
      </c>
      <c r="P3732" t="str">
        <f t="shared" si="1974"/>
        <v>1.54551982198488-0.838097920186884i</v>
      </c>
      <c r="Q3732" t="str">
        <f t="shared" si="1975"/>
        <v>-1.54551982198488+23.8230335923281i</v>
      </c>
      <c r="R3732" t="str">
        <f t="shared" si="1976"/>
        <v>-0.0392238354510557-0.0623303745531045i</v>
      </c>
      <c r="S3732" t="str">
        <f t="shared" si="1977"/>
        <v>2.52235233713483i</v>
      </c>
      <c r="T3732" t="str">
        <f t="shared" si="1978"/>
        <v>0.157219165928512-0.0989363330213623i</v>
      </c>
      <c r="U3732" t="e">
        <f t="shared" si="1979"/>
        <v>#DIV/0!</v>
      </c>
      <c r="V3732" t="str">
        <f t="shared" si="1980"/>
        <v>0.0000833333333333333-0.000147529609836759i</v>
      </c>
      <c r="W3732" t="e">
        <f t="shared" si="1981"/>
        <v>#DIV/0!</v>
      </c>
      <c r="X3732" t="e">
        <f t="shared" si="1982"/>
        <v>#DIV/0!</v>
      </c>
      <c r="Y3732" t="str">
        <f t="shared" si="1983"/>
        <v>0.00096+7.68207368397005i</v>
      </c>
      <c r="Z3732" t="e">
        <f t="shared" si="1984"/>
        <v>#DIV/0!</v>
      </c>
      <c r="AA3732" t="e">
        <f t="shared" si="1985"/>
        <v>#DIV/0!</v>
      </c>
      <c r="AB3732" t="str">
        <f t="shared" si="1986"/>
        <v>0.0897147746965365-0.0564565444288706i</v>
      </c>
      <c r="AC3732" t="str">
        <f t="shared" si="1987"/>
        <v>0.969150800436306-0.0662324301847948i</v>
      </c>
      <c r="AD3732" t="str">
        <f t="shared" si="1988"/>
        <v>0.0961027499897142-0.0516858942148727i</v>
      </c>
      <c r="AE3732" t="e">
        <f t="shared" si="1989"/>
        <v>#DIV/0!</v>
      </c>
      <c r="AF3732" t="str">
        <f t="shared" si="1990"/>
        <v>-19.1873416474212-1.94569179080099i</v>
      </c>
      <c r="AG3732" t="e">
        <f t="shared" si="1991"/>
        <v>#DIV/0!</v>
      </c>
      <c r="AH3732" t="e">
        <f t="shared" si="1992"/>
        <v>#DIV/0!</v>
      </c>
      <c r="AI3732" t="e">
        <f t="shared" si="1993"/>
        <v>#DIV/0!</v>
      </c>
      <c r="AJ3732" t="e">
        <f t="shared" si="1994"/>
        <v>#DIV/0!</v>
      </c>
      <c r="AK3732"/>
      <c r="AL3732"/>
      <c r="AM3732"/>
      <c r="AN3732"/>
    </row>
    <row r="3733" spans="1:40" x14ac:dyDescent="0.3">
      <c r="A3733"/>
      <c r="B3733">
        <f t="shared" si="1960"/>
        <v>1799000</v>
      </c>
      <c r="C3733" s="186" t="str">
        <f t="shared" si="1963"/>
        <v>-0.000152770542469441+0.0017334481361073i</v>
      </c>
      <c r="D3733" s="158" t="str">
        <f t="shared" si="1964"/>
        <v>-7.58656153408948-0.655085767475793i</v>
      </c>
      <c r="E3733" t="str">
        <f t="shared" si="1965"/>
        <v>29.2812850858452-883.715405623206i</v>
      </c>
      <c r="F3733" t="str">
        <f t="shared" si="1966"/>
        <v>0.989398733903984+0.0871794178068629i</v>
      </c>
      <c r="G3733" t="str">
        <f t="shared" si="1961"/>
        <v>0.989398733903984+0.0871794178068629i</v>
      </c>
      <c r="H3733" t="str">
        <f t="shared" si="1967"/>
        <v>11.6010373692992+1.28955570294002i</v>
      </c>
      <c r="I3733" t="str">
        <f t="shared" si="1968"/>
        <v>7064.65647976005i</v>
      </c>
      <c r="J3733" t="str">
        <f t="shared" si="1962"/>
        <v>-12360.5530531232+1506.45604429367i</v>
      </c>
      <c r="K3733" t="str">
        <f t="shared" si="1969"/>
        <v>0.0686385707456888-0.563183173121011i</v>
      </c>
      <c r="L3733" t="str">
        <f t="shared" si="1970"/>
        <v>0.0177405062086778-0.12028727951599i</v>
      </c>
      <c r="M3733" t="str">
        <f t="shared" si="1971"/>
        <v>0.0863790769543666-0.683470452637001i</v>
      </c>
      <c r="N3733" t="str">
        <f t="shared" si="1972"/>
        <v>-22.9977192848621i</v>
      </c>
      <c r="O3733" t="str">
        <f t="shared" si="1973"/>
        <v>-0.534761620538096+0.845002964018156i</v>
      </c>
      <c r="P3733" t="str">
        <f t="shared" si="1974"/>
        <v>1.5347616205381-0.845002964018156i</v>
      </c>
      <c r="Q3733" t="str">
        <f t="shared" si="1975"/>
        <v>-1.5347616205381+23.8427222488803i</v>
      </c>
      <c r="R3733" t="str">
        <f t="shared" si="1976"/>
        <v>-0.0394208938272463-0.0618327022500113i</v>
      </c>
      <c r="S3733" t="str">
        <f t="shared" si="1977"/>
        <v>2.52375520272835i</v>
      </c>
      <c r="T3733" t="str">
        <f t="shared" si="1978"/>
        <v>0.156050604002219-0.0994886858927147i</v>
      </c>
      <c r="U3733" t="e">
        <f t="shared" si="1979"/>
        <v>#DIV/0!</v>
      </c>
      <c r="V3733" t="str">
        <f t="shared" si="1980"/>
        <v>0.0000833333333333333-0.000147447603383264i</v>
      </c>
      <c r="W3733" t="e">
        <f t="shared" si="1981"/>
        <v>#DIV/0!</v>
      </c>
      <c r="X3733" t="e">
        <f t="shared" si="1982"/>
        <v>#DIV/0!</v>
      </c>
      <c r="Y3733" t="str">
        <f t="shared" si="1983"/>
        <v>0.00096+7.68634624997893i</v>
      </c>
      <c r="Z3733" t="e">
        <f t="shared" si="1984"/>
        <v>#DIV/0!</v>
      </c>
      <c r="AA3733" t="e">
        <f t="shared" si="1985"/>
        <v>#DIV/0!</v>
      </c>
      <c r="AB3733" t="str">
        <f t="shared" si="1986"/>
        <v>0.0890479522431977-0.0567717363656406i</v>
      </c>
      <c r="AC3733" t="str">
        <f t="shared" si="1987"/>
        <v>0.968890075568631-0.0657655344104171i</v>
      </c>
      <c r="AD3733" t="str">
        <f t="shared" si="1988"/>
        <v>0.0954446715549621-0.0521160942891968i</v>
      </c>
      <c r="AE3733" t="e">
        <f t="shared" si="1989"/>
        <v>#DIV/0!</v>
      </c>
      <c r="AF3733" t="str">
        <f t="shared" si="1990"/>
        <v>-19.1875989033887-1.94464147041581i</v>
      </c>
      <c r="AG3733" t="e">
        <f t="shared" si="1991"/>
        <v>#DIV/0!</v>
      </c>
      <c r="AH3733" t="e">
        <f t="shared" si="1992"/>
        <v>#DIV/0!</v>
      </c>
      <c r="AI3733" t="e">
        <f t="shared" si="1993"/>
        <v>#DIV/0!</v>
      </c>
      <c r="AJ3733" t="e">
        <f t="shared" si="1994"/>
        <v>#DIV/0!</v>
      </c>
      <c r="AK3733"/>
      <c r="AL3733"/>
      <c r="AM3733"/>
      <c r="AN3733"/>
    </row>
    <row r="3734" spans="1:40" x14ac:dyDescent="0.3">
      <c r="A3734"/>
      <c r="B3734">
        <f t="shared" si="1960"/>
        <v>1800000</v>
      </c>
      <c r="C3734" s="186" t="str">
        <f t="shared" si="1963"/>
        <v>-0.00015260331453302+0.00173250543234468i</v>
      </c>
      <c r="D3734" s="158" t="str">
        <f t="shared" si="1964"/>
        <v>-7.58664921987575-0.654732487865018i</v>
      </c>
      <c r="E3734" t="str">
        <f t="shared" si="1965"/>
        <v>29.2487949927175-883.225528558267i</v>
      </c>
      <c r="F3734" t="str">
        <f t="shared" si="1966"/>
        <v>0.989410338408391+0.0871323951538687i</v>
      </c>
      <c r="G3734" t="str">
        <f t="shared" si="1961"/>
        <v>0.989410338408391+0.0871323951538687i</v>
      </c>
      <c r="H3734" t="str">
        <f t="shared" si="1967"/>
        <v>11.6012065191406+1.28885977820647i</v>
      </c>
      <c r="I3734" t="str">
        <f t="shared" si="1968"/>
        <v>7068.58347057703i</v>
      </c>
      <c r="J3734" t="str">
        <f t="shared" si="1962"/>
        <v>-12374.2995664379+1507.2934295323i</v>
      </c>
      <c r="K3734" t="str">
        <f t="shared" si="1969"/>
        <v>0.06856342942192-0.562879395840277i</v>
      </c>
      <c r="L3734" t="str">
        <f t="shared" si="1970"/>
        <v>0.0177212190720018-0.120223296222503i</v>
      </c>
      <c r="M3734" t="str">
        <f t="shared" si="1971"/>
        <v>0.0862846484939218-0.68310269206278i</v>
      </c>
      <c r="N3734" t="str">
        <f t="shared" si="1972"/>
        <v>-23.0105028975829i</v>
      </c>
      <c r="O3734" t="str">
        <f t="shared" si="1973"/>
        <v>-0.523916029134168+0.851769918708265i</v>
      </c>
      <c r="P3734" t="str">
        <f t="shared" si="1974"/>
        <v>1.52391602913417-0.851769918708265i</v>
      </c>
      <c r="Q3734" t="str">
        <f t="shared" si="1975"/>
        <v>-1.52391602913417+23.8622728162912i</v>
      </c>
      <c r="R3734" t="str">
        <f t="shared" si="1976"/>
        <v>-0.0396121788760299-0.061333235357064i</v>
      </c>
      <c r="S3734" t="str">
        <f t="shared" si="1977"/>
        <v>2.52515806832186i</v>
      </c>
      <c r="T3734" t="str">
        <f t="shared" si="1978"/>
        <v>0.154876114118174-0.100027013092616i</v>
      </c>
      <c r="U3734" t="e">
        <f t="shared" si="1979"/>
        <v>#DIV/0!</v>
      </c>
      <c r="V3734" t="str">
        <f t="shared" si="1980"/>
        <v>0.0000833333333333333-0.000147365688048051i</v>
      </c>
      <c r="W3734" t="e">
        <f t="shared" si="1981"/>
        <v>#DIV/0!</v>
      </c>
      <c r="X3734" t="e">
        <f t="shared" si="1982"/>
        <v>#DIV/0!</v>
      </c>
      <c r="Y3734" t="str">
        <f t="shared" si="1983"/>
        <v>0.00096+7.69061881598781i</v>
      </c>
      <c r="Z3734" t="e">
        <f t="shared" si="1984"/>
        <v>#DIV/0!</v>
      </c>
      <c r="AA3734" t="e">
        <f t="shared" si="1985"/>
        <v>#DIV/0!</v>
      </c>
      <c r="AB3734" t="str">
        <f t="shared" si="1986"/>
        <v>0.0883777470890858-0.0570789247619594i</v>
      </c>
      <c r="AC3734" t="str">
        <f t="shared" si="1987"/>
        <v>0.968634875677323-0.0652961119144947i</v>
      </c>
      <c r="AD3734" t="str">
        <f t="shared" si="1988"/>
        <v>0.0947810914906415-0.0525379472518201i</v>
      </c>
      <c r="AE3734" t="e">
        <f t="shared" si="1989"/>
        <v>#DIV/0!</v>
      </c>
      <c r="AF3734" t="str">
        <f t="shared" si="1990"/>
        <v>-19.1878557390163-1.94359226607149i</v>
      </c>
      <c r="AG3734" t="e">
        <f t="shared" si="1991"/>
        <v>#DIV/0!</v>
      </c>
      <c r="AH3734" t="e">
        <f t="shared" si="1992"/>
        <v>#DIV/0!</v>
      </c>
      <c r="AI3734" t="e">
        <f t="shared" si="1993"/>
        <v>#DIV/0!</v>
      </c>
      <c r="AJ3734" t="e">
        <f t="shared" si="1994"/>
        <v>#DIV/0!</v>
      </c>
      <c r="AK3734"/>
      <c r="AL3734"/>
      <c r="AM3734"/>
      <c r="AN3734"/>
    </row>
    <row r="3735" spans="1:40" x14ac:dyDescent="0.3">
      <c r="A3735"/>
      <c r="B3735">
        <f t="shared" si="1960"/>
        <v>1801000</v>
      </c>
      <c r="C3735" s="186" t="str">
        <f t="shared" si="1963"/>
        <v>-0.000152436359677742+0.00173156374228038i</v>
      </c>
      <c r="D3735" s="158" t="str">
        <f t="shared" si="1964"/>
        <v>-7.58673676247239-0.654379583176243i</v>
      </c>
      <c r="E3735" t="str">
        <f t="shared" si="1965"/>
        <v>29.216358925691-882.736193710824i</v>
      </c>
      <c r="F3735" t="str">
        <f t="shared" si="1966"/>
        <v>0.989421923962807+0.0870854224174425i</v>
      </c>
      <c r="G3735" t="str">
        <f t="shared" si="1961"/>
        <v>0.989421923962807+0.0870854224174425i</v>
      </c>
      <c r="H3735" t="str">
        <f t="shared" si="1967"/>
        <v>11.6013753927428+1.28816459284317i</v>
      </c>
      <c r="I3735" t="str">
        <f t="shared" si="1968"/>
        <v>7072.51046139402i</v>
      </c>
      <c r="J3735" t="str">
        <f t="shared" si="1962"/>
        <v>-12388.0537188264+1508.13081477092i</v>
      </c>
      <c r="K3735" t="str">
        <f t="shared" si="1969"/>
        <v>0.0684884108186578-0.562575941044914i</v>
      </c>
      <c r="L3735" t="str">
        <f t="shared" si="1970"/>
        <v>0.0177019631438364-0.12015937938443i</v>
      </c>
      <c r="M3735" t="str">
        <f t="shared" si="1971"/>
        <v>0.0861903739624942-0.682735320429344i</v>
      </c>
      <c r="N3735" t="str">
        <f t="shared" si="1972"/>
        <v>-23.0232865103038i</v>
      </c>
      <c r="O3735" t="str">
        <f t="shared" si="1973"/>
        <v>-0.51298482014352+0.858397678411539i</v>
      </c>
      <c r="P3735" t="str">
        <f t="shared" si="1974"/>
        <v>1.51298482014352-0.858397678411539i</v>
      </c>
      <c r="Q3735" t="str">
        <f t="shared" si="1975"/>
        <v>-1.51298482014352+23.8816841887153i</v>
      </c>
      <c r="R3735" t="str">
        <f t="shared" si="1976"/>
        <v>-0.0397976801747385-0.0608320385900039i</v>
      </c>
      <c r="S3735" t="str">
        <f t="shared" si="1977"/>
        <v>2.52656093391537i</v>
      </c>
      <c r="T3735" t="str">
        <f t="shared" si="1978"/>
        <v>0.153695852231936-0.100551263989953i</v>
      </c>
      <c r="U3735" t="e">
        <f t="shared" si="1979"/>
        <v>#DIV/0!</v>
      </c>
      <c r="V3735" t="str">
        <f t="shared" si="1980"/>
        <v>0.0000833333333333333-0.000147283863679341i</v>
      </c>
      <c r="W3735" t="e">
        <f t="shared" si="1981"/>
        <v>#DIV/0!</v>
      </c>
      <c r="X3735" t="e">
        <f t="shared" si="1982"/>
        <v>#DIV/0!</v>
      </c>
      <c r="Y3735" t="str">
        <f t="shared" si="1983"/>
        <v>0.00096+7.6948913819967i</v>
      </c>
      <c r="Z3735" t="e">
        <f t="shared" si="1984"/>
        <v>#DIV/0!</v>
      </c>
      <c r="AA3735" t="e">
        <f t="shared" si="1985"/>
        <v>#DIV/0!</v>
      </c>
      <c r="AB3735" t="str">
        <f t="shared" si="1986"/>
        <v>0.0877042482279171-0.0573780807259367i</v>
      </c>
      <c r="AC3735" t="str">
        <f t="shared" si="1987"/>
        <v>0.96838521962282-0.0648242262519204i</v>
      </c>
      <c r="AD3735" t="str">
        <f t="shared" si="1988"/>
        <v>0.0941121144261238-0.0529513820412328i</v>
      </c>
      <c r="AE3735" t="e">
        <f t="shared" si="1989"/>
        <v>#DIV/0!</v>
      </c>
      <c r="AF3735" t="str">
        <f t="shared" si="1990"/>
        <v>-19.1881121552152-1.94254417601941i</v>
      </c>
      <c r="AG3735" t="e">
        <f t="shared" si="1991"/>
        <v>#DIV/0!</v>
      </c>
      <c r="AH3735" t="e">
        <f t="shared" si="1992"/>
        <v>#DIV/0!</v>
      </c>
      <c r="AI3735" t="e">
        <f t="shared" si="1993"/>
        <v>#DIV/0!</v>
      </c>
      <c r="AJ3735" t="e">
        <f t="shared" si="1994"/>
        <v>#DIV/0!</v>
      </c>
      <c r="AK3735"/>
      <c r="AL3735"/>
      <c r="AM3735"/>
      <c r="AN3735"/>
    </row>
    <row r="3736" spans="1:40" x14ac:dyDescent="0.3">
      <c r="A3736"/>
      <c r="B3736">
        <f t="shared" si="1960"/>
        <v>1802000</v>
      </c>
      <c r="C3736" s="186" t="str">
        <f t="shared" si="1963"/>
        <v>-0.000152269677312307+0.00173062306429855i</v>
      </c>
      <c r="D3736" s="158" t="str">
        <f t="shared" si="1964"/>
        <v>-7.58682416218944-0.654027052822938i</v>
      </c>
      <c r="E3736" t="str">
        <f t="shared" si="1965"/>
        <v>29.1839767650929-882.247400182146i</v>
      </c>
      <c r="F3736" t="str">
        <f t="shared" si="1966"/>
        <v>0.989433490608267+0.0870384995194644i</v>
      </c>
      <c r="G3736" t="str">
        <f t="shared" si="1961"/>
        <v>0.989433490608267+0.0870384995194644i</v>
      </c>
      <c r="H3736" t="str">
        <f t="shared" si="1967"/>
        <v>11.6015439907039+1.28747014569159i</v>
      </c>
      <c r="I3736" t="str">
        <f t="shared" si="1968"/>
        <v>7076.43745221101i</v>
      </c>
      <c r="J3736" t="str">
        <f t="shared" si="1962"/>
        <v>-12401.8155102887+1508.96820000955i</v>
      </c>
      <c r="K3736" t="str">
        <f t="shared" si="1969"/>
        <v>0.0684135146701348-0.562272808230201i</v>
      </c>
      <c r="L3736" t="str">
        <f t="shared" si="1970"/>
        <v>0.0176827383573835-0.120095528900971i</v>
      </c>
      <c r="M3736" t="str">
        <f t="shared" si="1971"/>
        <v>0.0860962530275183-0.682368337131172i</v>
      </c>
      <c r="N3736" t="str">
        <f t="shared" si="1972"/>
        <v>-23.0360701230247i</v>
      </c>
      <c r="O3736" t="str">
        <f t="shared" si="1973"/>
        <v>-0.501969779928332+0.864885160029181i</v>
      </c>
      <c r="P3736" t="str">
        <f t="shared" si="1974"/>
        <v>1.50196977992833-0.864885160029181i</v>
      </c>
      <c r="Q3736" t="str">
        <f t="shared" si="1975"/>
        <v>-1.50196977992833+23.9009552830539i</v>
      </c>
      <c r="R3736" t="str">
        <f t="shared" si="1976"/>
        <v>-0.0399773878813091-0.0603291765694602i</v>
      </c>
      <c r="S3736" t="str">
        <f t="shared" si="1977"/>
        <v>2.52796379950889i</v>
      </c>
      <c r="T3736" t="str">
        <f t="shared" si="1978"/>
        <v>0.152509974421775-0.101061389362875i</v>
      </c>
      <c r="U3736" t="e">
        <f t="shared" si="1979"/>
        <v>#DIV/0!</v>
      </c>
      <c r="V3736" t="str">
        <f t="shared" si="1980"/>
        <v>0.0000833333333333333-0.000147202130125689i</v>
      </c>
      <c r="W3736" t="e">
        <f t="shared" si="1981"/>
        <v>#DIV/0!</v>
      </c>
      <c r="X3736" t="e">
        <f t="shared" si="1982"/>
        <v>#DIV/0!</v>
      </c>
      <c r="Y3736" t="str">
        <f t="shared" si="1983"/>
        <v>0.00096+7.69916394800558i</v>
      </c>
      <c r="Z3736" t="e">
        <f t="shared" si="1984"/>
        <v>#DIV/0!</v>
      </c>
      <c r="AA3736" t="e">
        <f t="shared" si="1985"/>
        <v>#DIV/0!</v>
      </c>
      <c r="AB3736" t="str">
        <f t="shared" si="1986"/>
        <v>0.0870275447234309-0.0576691761698566i</v>
      </c>
      <c r="AC3736" t="str">
        <f t="shared" si="1987"/>
        <v>0.968141125664122-0.0643499409609447i</v>
      </c>
      <c r="AD3736" t="str">
        <f t="shared" si="1988"/>
        <v>0.0934378459282396-0.0533563288775915i</v>
      </c>
      <c r="AE3736" t="e">
        <f t="shared" si="1989"/>
        <v>#DIV/0!</v>
      </c>
      <c r="AF3736" t="str">
        <f t="shared" si="1990"/>
        <v>-19.1883681528933-1.94149719851453i</v>
      </c>
      <c r="AG3736" t="e">
        <f t="shared" si="1991"/>
        <v>#DIV/0!</v>
      </c>
      <c r="AH3736" t="e">
        <f t="shared" si="1992"/>
        <v>#DIV/0!</v>
      </c>
      <c r="AI3736" t="e">
        <f t="shared" si="1993"/>
        <v>#DIV/0!</v>
      </c>
      <c r="AJ3736" t="e">
        <f t="shared" si="1994"/>
        <v>#DIV/0!</v>
      </c>
      <c r="AK3736"/>
      <c r="AL3736"/>
      <c r="AM3736"/>
      <c r="AN3736"/>
    </row>
    <row r="3737" spans="1:40" x14ac:dyDescent="0.3">
      <c r="A3737"/>
      <c r="B3737">
        <f t="shared" ref="B3737:B3800" si="1995">B3736+1000</f>
        <v>1803000</v>
      </c>
      <c r="C3737" s="186" t="str">
        <f t="shared" si="1963"/>
        <v>-0.000152103266847009+0.00172968339678676i</v>
      </c>
      <c r="D3737" s="158" t="str">
        <f t="shared" si="1964"/>
        <v>-7.58691141933611-0.653674896219757i</v>
      </c>
      <c r="E3737" t="str">
        <f t="shared" si="1965"/>
        <v>29.1516483915811-881.759147075475i</v>
      </c>
      <c r="F3737" t="str">
        <f t="shared" si="1966"/>
        <v>0.989445038385689+0.0869916263819725i</v>
      </c>
      <c r="G3737" t="str">
        <f t="shared" si="1961"/>
        <v>0.989445038385689+0.0869916263819725i</v>
      </c>
      <c r="H3737" t="str">
        <f t="shared" si="1967"/>
        <v>11.6017123136206+1.28677643559557i</v>
      </c>
      <c r="I3737" t="str">
        <f t="shared" si="1968"/>
        <v>7080.364443028i</v>
      </c>
      <c r="J3737" t="str">
        <f t="shared" si="1962"/>
        <v>-12415.5849408248+1509.80558524818i</v>
      </c>
      <c r="K3737" t="str">
        <f t="shared" si="1969"/>
        <v>0.068338740711298-0.56196999689245i</v>
      </c>
      <c r="L3737" t="str">
        <f t="shared" si="1970"/>
        <v>0.0176635446460221-0.120031744671523i</v>
      </c>
      <c r="M3737" t="str">
        <f t="shared" si="1971"/>
        <v>0.0860022853573201-0.682001741563973i</v>
      </c>
      <c r="N3737" t="str">
        <f t="shared" si="1972"/>
        <v>-23.0488537357456i</v>
      </c>
      <c r="O3737" t="str">
        <f t="shared" si="1973"/>
        <v>-0.490872708550264+0.871231303386493i</v>
      </c>
      <c r="P3737" t="str">
        <f t="shared" si="1974"/>
        <v>1.49087270855026-0.871231303386493i</v>
      </c>
      <c r="Q3737" t="str">
        <f t="shared" si="1975"/>
        <v>-1.49087270855026+23.9200850391321i</v>
      </c>
      <c r="R3737" t="str">
        <f t="shared" si="1976"/>
        <v>-0.040151292729344-0.0598247138196207i</v>
      </c>
      <c r="S3737" t="str">
        <f t="shared" si="1977"/>
        <v>2.52936666510239i</v>
      </c>
      <c r="T3737" t="str">
        <f t="shared" si="1978"/>
        <v>0.151318636884639-0.101557341390371i</v>
      </c>
      <c r="U3737" t="e">
        <f t="shared" si="1979"/>
        <v>#DIV/0!</v>
      </c>
      <c r="V3737" t="str">
        <f t="shared" si="1980"/>
        <v>0.0000833333333333333-0.000147120487235991i</v>
      </c>
      <c r="W3737" t="e">
        <f t="shared" si="1981"/>
        <v>#DIV/0!</v>
      </c>
      <c r="X3737" t="e">
        <f t="shared" si="1982"/>
        <v>#DIV/0!</v>
      </c>
      <c r="Y3737" t="str">
        <f t="shared" si="1983"/>
        <v>0.00096+7.70343651401446i</v>
      </c>
      <c r="Z3737" t="e">
        <f t="shared" si="1984"/>
        <v>#DIV/0!</v>
      </c>
      <c r="AA3737" t="e">
        <f t="shared" si="1985"/>
        <v>#DIV/0!</v>
      </c>
      <c r="AB3737" t="str">
        <f t="shared" si="1986"/>
        <v>0.0863477257070886-0.0579521838053718i</v>
      </c>
      <c r="AC3737" t="str">
        <f t="shared" si="1987"/>
        <v>0.967902611463518-0.0638733195610321i</v>
      </c>
      <c r="AD3737" t="str">
        <f t="shared" si="1988"/>
        <v>0.0927583924863064-0.053752719275608i</v>
      </c>
      <c r="AE3737" t="e">
        <f t="shared" si="1989"/>
        <v>#DIV/0!</v>
      </c>
      <c r="AF3737" t="str">
        <f t="shared" si="1990"/>
        <v>-19.1886237329567-1.94045133181533i</v>
      </c>
      <c r="AG3737" t="e">
        <f t="shared" si="1991"/>
        <v>#DIV/0!</v>
      </c>
      <c r="AH3737" t="e">
        <f t="shared" si="1992"/>
        <v>#DIV/0!</v>
      </c>
      <c r="AI3737" t="e">
        <f t="shared" si="1993"/>
        <v>#DIV/0!</v>
      </c>
      <c r="AJ3737" t="e">
        <f t="shared" si="1994"/>
        <v>#DIV/0!</v>
      </c>
      <c r="AK3737"/>
      <c r="AL3737"/>
      <c r="AM3737"/>
      <c r="AN3737"/>
    </row>
    <row r="3738" spans="1:40" x14ac:dyDescent="0.3">
      <c r="A3738"/>
      <c r="B3738">
        <f t="shared" si="1995"/>
        <v>1804000</v>
      </c>
      <c r="C3738" s="186" t="str">
        <f t="shared" si="1963"/>
        <v>-0.000151937127693727+0.00172874473813594i</v>
      </c>
      <c r="D3738" s="158" t="str">
        <f t="shared" si="1964"/>
        <v>-7.58699853422083-0.653323112782574i</v>
      </c>
      <c r="E3738" t="str">
        <f t="shared" si="1965"/>
        <v>29.1193736861438-881.271433496041i</v>
      </c>
      <c r="F3738" t="str">
        <f t="shared" si="1966"/>
        <v>0.989456567335892+0.0869448029271673i</v>
      </c>
      <c r="G3738" t="str">
        <f t="shared" si="1961"/>
        <v>0.989456567335892+0.0869448029271673i</v>
      </c>
      <c r="H3738" t="str">
        <f t="shared" si="1967"/>
        <v>11.6018803620878+1.28608346140135i</v>
      </c>
      <c r="I3738" t="str">
        <f t="shared" si="1968"/>
        <v>7084.29143384498i</v>
      </c>
      <c r="J3738" t="str">
        <f t="shared" si="1962"/>
        <v>-12429.3620104348+1510.64297048681i</v>
      </c>
      <c r="K3738" t="str">
        <f t="shared" si="1969"/>
        <v>0.0682640886778069-0.561667506528998i</v>
      </c>
      <c r="L3738" t="str">
        <f t="shared" si="1970"/>
        <v>0.0176443819433077-0.11996802659568i</v>
      </c>
      <c r="M3738" t="str">
        <f t="shared" si="1971"/>
        <v>0.0859084706211146-0.681635533124678i</v>
      </c>
      <c r="N3738" t="str">
        <f t="shared" si="1972"/>
        <v>-23.0616373484664i</v>
      </c>
      <c r="O3738" t="str">
        <f t="shared" si="1973"/>
        <v>-0.47969541947648+0.877435071406018i</v>
      </c>
      <c r="P3738" t="str">
        <f t="shared" si="1974"/>
        <v>1.47969541947648-0.877435071406018i</v>
      </c>
      <c r="Q3738" t="str">
        <f t="shared" si="1975"/>
        <v>-1.47969541947648+23.9390724198724i</v>
      </c>
      <c r="R3738" t="str">
        <f t="shared" si="1976"/>
        <v>-0.0403193860232773-0.059318714767032i</v>
      </c>
      <c r="S3738" t="str">
        <f t="shared" si="1977"/>
        <v>2.5307695306959i</v>
      </c>
      <c r="T3738" t="str">
        <f t="shared" si="1978"/>
        <v>0.150121995932446-0.102039073644076i</v>
      </c>
      <c r="U3738" t="e">
        <f t="shared" si="1979"/>
        <v>#DIV/0!</v>
      </c>
      <c r="V3738" t="str">
        <f t="shared" si="1980"/>
        <v>0.0000833333333333333-0.000147038934859475i</v>
      </c>
      <c r="W3738" t="e">
        <f t="shared" si="1981"/>
        <v>#DIV/0!</v>
      </c>
      <c r="X3738" t="e">
        <f t="shared" si="1982"/>
        <v>#DIV/0!</v>
      </c>
      <c r="Y3738" t="str">
        <f t="shared" si="1983"/>
        <v>0.00096+7.70770908002334i</v>
      </c>
      <c r="Z3738" t="e">
        <f t="shared" si="1984"/>
        <v>#DIV/0!</v>
      </c>
      <c r="AA3738" t="e">
        <f t="shared" si="1985"/>
        <v>#DIV/0!</v>
      </c>
      <c r="AB3738" t="str">
        <f t="shared" si="1986"/>
        <v>0.0856648803759573-0.0582270771388274i</v>
      </c>
      <c r="AC3738" t="str">
        <f t="shared" si="1987"/>
        <v>0.967669694091223-0.0633944255508617i</v>
      </c>
      <c r="AD3738" t="str">
        <f t="shared" si="1988"/>
        <v>0.0920738614970019-0.0541404860572563i</v>
      </c>
      <c r="AE3738" t="e">
        <f t="shared" si="1989"/>
        <v>#DIV/0!</v>
      </c>
      <c r="AF3738" t="str">
        <f t="shared" si="1990"/>
        <v>-19.1888788963086-1.93940657418392i</v>
      </c>
      <c r="AG3738" t="e">
        <f t="shared" si="1991"/>
        <v>#DIV/0!</v>
      </c>
      <c r="AH3738" t="e">
        <f t="shared" si="1992"/>
        <v>#DIV/0!</v>
      </c>
      <c r="AI3738" t="e">
        <f t="shared" si="1993"/>
        <v>#DIV/0!</v>
      </c>
      <c r="AJ3738" t="e">
        <f t="shared" si="1994"/>
        <v>#DIV/0!</v>
      </c>
      <c r="AK3738"/>
      <c r="AL3738"/>
      <c r="AM3738"/>
      <c r="AN3738"/>
    </row>
    <row r="3739" spans="1:40" x14ac:dyDescent="0.3">
      <c r="A3739"/>
      <c r="B3739">
        <f t="shared" si="1995"/>
        <v>1805000</v>
      </c>
      <c r="C3739" s="186" t="str">
        <f t="shared" si="1963"/>
        <v>-0.000151771259265916+0.00172780708674039i</v>
      </c>
      <c r="D3739" s="158" t="str">
        <f t="shared" si="1964"/>
        <v>-7.58708550715102-0.652971701928421i</v>
      </c>
      <c r="E3739" t="str">
        <f t="shared" si="1965"/>
        <v>29.0871525300982-880.784258551045i</v>
      </c>
      <c r="F3739" t="str">
        <f t="shared" si="1966"/>
        <v>0.989468077499562+0.086898029077404i</v>
      </c>
      <c r="G3739" t="str">
        <f t="shared" si="1961"/>
        <v>0.989468077499562+0.086898029077404i</v>
      </c>
      <c r="H3739" t="str">
        <f t="shared" si="1967"/>
        <v>11.6020481366987+1.28539122195748i</v>
      </c>
      <c r="I3739" t="str">
        <f t="shared" si="1968"/>
        <v>7088.21842466197i</v>
      </c>
      <c r="J3739" t="str">
        <f t="shared" si="1962"/>
        <v>-12443.1467191185+1511.48035572543i</v>
      </c>
      <c r="K3739" t="str">
        <f t="shared" si="1969"/>
        <v>0.0681895583060345-0.561365336638227i</v>
      </c>
      <c r="L3739" t="str">
        <f t="shared" si="1970"/>
        <v>0.0176252501829724-0.119904374573232i</v>
      </c>
      <c r="M3739" t="str">
        <f t="shared" si="1971"/>
        <v>0.0858148084890069-0.681269711211459i</v>
      </c>
      <c r="N3739" t="str">
        <f t="shared" si="1972"/>
        <v>-23.0744209611873i</v>
      </c>
      <c r="O3739" t="str">
        <f t="shared" si="1973"/>
        <v>-0.468439739282946+0.883495450277207i</v>
      </c>
      <c r="P3739" t="str">
        <f t="shared" si="1974"/>
        <v>1.46843973928295-0.883495450277207i</v>
      </c>
      <c r="Q3739" t="str">
        <f t="shared" si="1975"/>
        <v>-1.46843973928295+23.9579164114645i</v>
      </c>
      <c r="R3739" t="str">
        <f t="shared" si="1976"/>
        <v>-0.0404816596336739-0.0588112437394804i</v>
      </c>
      <c r="S3739" t="str">
        <f t="shared" si="1977"/>
        <v>2.53217239628942i</v>
      </c>
      <c r="T3739" t="str">
        <f t="shared" si="1978"/>
        <v>0.148920207988561-0.102506541080373i</v>
      </c>
      <c r="U3739" t="e">
        <f t="shared" si="1979"/>
        <v>#DIV/0!</v>
      </c>
      <c r="V3739" t="str">
        <f t="shared" si="1980"/>
        <v>0.0000833333333333333-0.000146957472845702i</v>
      </c>
      <c r="W3739" t="e">
        <f t="shared" si="1981"/>
        <v>#DIV/0!</v>
      </c>
      <c r="X3739" t="e">
        <f t="shared" si="1982"/>
        <v>#DIV/0!</v>
      </c>
      <c r="Y3739" t="str">
        <f t="shared" si="1983"/>
        <v>0.00096+7.71198164603222i</v>
      </c>
      <c r="Z3739" t="e">
        <f t="shared" si="1984"/>
        <v>#DIV/0!</v>
      </c>
      <c r="AA3739" t="e">
        <f t="shared" si="1985"/>
        <v>#DIV/0!</v>
      </c>
      <c r="AB3739" t="str">
        <f t="shared" si="1986"/>
        <v>0.0849790979906997-0.0584938304667545i</v>
      </c>
      <c r="AC3739" t="str">
        <f t="shared" si="1987"/>
        <v>0.967442390029903-0.0629133224064272i</v>
      </c>
      <c r="AD3739" t="str">
        <f t="shared" si="1988"/>
        <v>0.0913843612490102-0.0545195633643465i</v>
      </c>
      <c r="AE3739" t="e">
        <f t="shared" si="1989"/>
        <v>#DIV/0!</v>
      </c>
      <c r="AF3739" t="str">
        <f t="shared" si="1990"/>
        <v>-19.1891336438497-1.9383629238859i</v>
      </c>
      <c r="AG3739" t="e">
        <f t="shared" si="1991"/>
        <v>#DIV/0!</v>
      </c>
      <c r="AH3739" t="e">
        <f t="shared" si="1992"/>
        <v>#DIV/0!</v>
      </c>
      <c r="AI3739" t="e">
        <f t="shared" si="1993"/>
        <v>#DIV/0!</v>
      </c>
      <c r="AJ3739" t="e">
        <f t="shared" si="1994"/>
        <v>#DIV/0!</v>
      </c>
      <c r="AK3739"/>
      <c r="AL3739"/>
      <c r="AM3739"/>
      <c r="AN3739"/>
    </row>
    <row r="3740" spans="1:40" x14ac:dyDescent="0.3">
      <c r="A3740"/>
      <c r="B3740">
        <f t="shared" si="1995"/>
        <v>1806000</v>
      </c>
      <c r="C3740" s="186" t="str">
        <f t="shared" si="1963"/>
        <v>-0.000151605660978613+0.00172687044099775i</v>
      </c>
      <c r="D3740" s="158" t="str">
        <f t="shared" si="1964"/>
        <v>-7.5871723384335-0.652620663075558i</v>
      </c>
      <c r="E3740" t="str">
        <f t="shared" si="1965"/>
        <v>29.0549848050887-880.297621349645i</v>
      </c>
      <c r="F3740" t="str">
        <f t="shared" si="1966"/>
        <v>0.989479568917303+0.0868513047552009i</v>
      </c>
      <c r="G3740" t="str">
        <f t="shared" si="1961"/>
        <v>0.989479568917303+0.0868513047552009i</v>
      </c>
      <c r="H3740" t="str">
        <f t="shared" si="1967"/>
        <v>11.6022156380453+1.28469971611492i</v>
      </c>
      <c r="I3740" t="str">
        <f t="shared" si="1968"/>
        <v>7092.14541547896i</v>
      </c>
      <c r="J3740" t="str">
        <f t="shared" si="1962"/>
        <v>-12456.939066876+1512.31774096407i</v>
      </c>
      <c r="K3740" t="str">
        <f t="shared" si="1969"/>
        <v>0.0681151493330611-0.561063486719528i</v>
      </c>
      <c r="L3740" t="str">
        <f t="shared" si="1970"/>
        <v>0.0176061492989235-0.119840788504166i</v>
      </c>
      <c r="M3740" t="str">
        <f t="shared" si="1971"/>
        <v>0.0857212986319846-0.680904275223694i</v>
      </c>
      <c r="N3740" t="str">
        <f t="shared" si="1972"/>
        <v>-23.0872045739082i</v>
      </c>
      <c r="O3740" t="str">
        <f t="shared" si="1973"/>
        <v>-0.457107507356443+0.889411449621816i</v>
      </c>
      <c r="P3740" t="str">
        <f t="shared" si="1974"/>
        <v>1.45710750735644-0.889411449621816i</v>
      </c>
      <c r="Q3740" t="str">
        <f t="shared" si="1975"/>
        <v>-1.45710750735644+23.97661602353i</v>
      </c>
      <c r="R3740" t="str">
        <f t="shared" si="1976"/>
        <v>-0.040638105992637-0.0583023649650129i</v>
      </c>
      <c r="S3740" t="str">
        <f t="shared" si="1977"/>
        <v>2.53357526188293i</v>
      </c>
      <c r="T3740" t="str">
        <f t="shared" si="1978"/>
        <v>0.147713429584627-0.102959700032722i</v>
      </c>
      <c r="U3740" t="e">
        <f t="shared" si="1979"/>
        <v>#DIV/0!</v>
      </c>
      <c r="V3740" t="str">
        <f t="shared" si="1980"/>
        <v>0.0000833333333333333-0.000146876101044569i</v>
      </c>
      <c r="W3740" t="e">
        <f t="shared" si="1981"/>
        <v>#DIV/0!</v>
      </c>
      <c r="X3740" t="e">
        <f t="shared" si="1982"/>
        <v>#DIV/0!</v>
      </c>
      <c r="Y3740" t="str">
        <f t="shared" si="1983"/>
        <v>0.00096+7.71625421204111i</v>
      </c>
      <c r="Z3740" t="e">
        <f t="shared" si="1984"/>
        <v>#DIV/0!</v>
      </c>
      <c r="AA3740" t="e">
        <f t="shared" si="1985"/>
        <v>#DIV/0!</v>
      </c>
      <c r="AB3740" t="str">
        <f t="shared" si="1986"/>
        <v>0.0842904678737659-0.0587524188714926i</v>
      </c>
      <c r="AC3740" t="str">
        <f t="shared" si="1987"/>
        <v>0.967220715179104-0.0624300735792873i</v>
      </c>
      <c r="AD3740" t="str">
        <f t="shared" si="1988"/>
        <v>0.0906900009075447-0.0548898866709011i</v>
      </c>
      <c r="AE3740" t="e">
        <f t="shared" si="1989"/>
        <v>#DIV/0!</v>
      </c>
      <c r="AF3740" t="str">
        <f t="shared" si="1990"/>
        <v>-19.1893879764788-1.93732037919048i</v>
      </c>
      <c r="AG3740" t="e">
        <f t="shared" si="1991"/>
        <v>#DIV/0!</v>
      </c>
      <c r="AH3740" t="e">
        <f t="shared" si="1992"/>
        <v>#DIV/0!</v>
      </c>
      <c r="AI3740" t="e">
        <f t="shared" si="1993"/>
        <v>#DIV/0!</v>
      </c>
      <c r="AJ3740" t="e">
        <f t="shared" si="1994"/>
        <v>#DIV/0!</v>
      </c>
      <c r="AK3740"/>
      <c r="AL3740"/>
      <c r="AM3740"/>
      <c r="AN3740"/>
    </row>
    <row r="3741" spans="1:40" x14ac:dyDescent="0.3">
      <c r="A3741"/>
      <c r="B3741">
        <f t="shared" si="1995"/>
        <v>1807000</v>
      </c>
      <c r="C3741" s="186" t="str">
        <f t="shared" si="1963"/>
        <v>-0.000151440332248429+0.0017259347993091i</v>
      </c>
      <c r="D3741" s="158" t="str">
        <f t="shared" si="1964"/>
        <v>-7.58725902837416-0.652269995643417i</v>
      </c>
      <c r="E3741" t="str">
        <f t="shared" si="1965"/>
        <v>29.0228703930868-879.811521002972i</v>
      </c>
      <c r="F3741" t="str">
        <f t="shared" si="1966"/>
        <v>0.989491041629598+0.086804629883233i</v>
      </c>
      <c r="G3741" t="str">
        <f t="shared" si="1961"/>
        <v>0.989491041629598+0.086804629883233i</v>
      </c>
      <c r="H3741" t="str">
        <f t="shared" si="1967"/>
        <v>11.6023828667178+1.28400894272697i</v>
      </c>
      <c r="I3741" t="str">
        <f t="shared" si="1968"/>
        <v>7096.07240629595i</v>
      </c>
      <c r="J3741" t="str">
        <f t="shared" si="1962"/>
        <v>-12470.7390537074+1513.1551262027i</v>
      </c>
      <c r="K3741" t="str">
        <f t="shared" si="1969"/>
        <v>0.0680408614966704-0.560761956273317i</v>
      </c>
      <c r="L3741" t="str">
        <f t="shared" si="1970"/>
        <v>0.0175870792252435-0.119777268288664i</v>
      </c>
      <c r="M3741" t="str">
        <f t="shared" si="1971"/>
        <v>0.0856279407219139-0.680539224561981i</v>
      </c>
      <c r="N3741" t="str">
        <f t="shared" si="1972"/>
        <v>-23.0999881866291i</v>
      </c>
      <c r="O3741" t="str">
        <f t="shared" si="1973"/>
        <v>-0.445700575593635+0.895182102655936i</v>
      </c>
      <c r="P3741" t="str">
        <f t="shared" si="1974"/>
        <v>1.44570057559363-0.895182102655936i</v>
      </c>
      <c r="Q3741" t="str">
        <f t="shared" si="1975"/>
        <v>-1.44570057559363+23.995170289285i</v>
      </c>
      <c r="R3741" t="str">
        <f t="shared" si="1976"/>
        <v>-0.040788718089352-0.0577921425710144i</v>
      </c>
      <c r="S3741" t="str">
        <f t="shared" si="1977"/>
        <v>2.53497812747644i</v>
      </c>
      <c r="T3741" t="str">
        <f t="shared" si="1978"/>
        <v>0.146501817357522-0.10339850820431i</v>
      </c>
      <c r="U3741" t="e">
        <f t="shared" si="1979"/>
        <v>#DIV/0!</v>
      </c>
      <c r="V3741" t="str">
        <f t="shared" si="1980"/>
        <v>0.0000833333333333333-0.000146794819306304i</v>
      </c>
      <c r="W3741" t="e">
        <f t="shared" si="1981"/>
        <v>#DIV/0!</v>
      </c>
      <c r="X3741" t="e">
        <f t="shared" si="1982"/>
        <v>#DIV/0!</v>
      </c>
      <c r="Y3741" t="str">
        <f t="shared" si="1983"/>
        <v>0.00096+7.72052677804999i</v>
      </c>
      <c r="Z3741" t="e">
        <f t="shared" si="1984"/>
        <v>#DIV/0!</v>
      </c>
      <c r="AA3741" t="e">
        <f t="shared" si="1985"/>
        <v>#DIV/0!</v>
      </c>
      <c r="AB3741" t="str">
        <f t="shared" si="1986"/>
        <v>0.0835990794076567-0.0590028182169955i</v>
      </c>
      <c r="AC3741" t="str">
        <f t="shared" si="1987"/>
        <v>0.96700468485956-0.0619447424948929i</v>
      </c>
      <c r="AD3741" t="str">
        <f t="shared" si="1988"/>
        <v>0.0899908904986231-0.0552513927954048i</v>
      </c>
      <c r="AE3741" t="e">
        <f t="shared" si="1989"/>
        <v>#DIV/0!</v>
      </c>
      <c r="AF3741" t="str">
        <f t="shared" si="1990"/>
        <v>-19.189641895092-1.93627893837039i</v>
      </c>
      <c r="AG3741" t="e">
        <f t="shared" si="1991"/>
        <v>#DIV/0!</v>
      </c>
      <c r="AH3741" t="e">
        <f t="shared" si="1992"/>
        <v>#DIV/0!</v>
      </c>
      <c r="AI3741" t="e">
        <f t="shared" si="1993"/>
        <v>#DIV/0!</v>
      </c>
      <c r="AJ3741" t="e">
        <f t="shared" si="1994"/>
        <v>#DIV/0!</v>
      </c>
      <c r="AK3741"/>
      <c r="AL3741"/>
      <c r="AM3741"/>
      <c r="AN3741"/>
    </row>
    <row r="3742" spans="1:40" x14ac:dyDescent="0.3">
      <c r="A3742"/>
      <c r="B3742">
        <f t="shared" si="1995"/>
        <v>1808000</v>
      </c>
      <c r="C3742" s="186" t="str">
        <f t="shared" si="1963"/>
        <v>-0.000151275272493532+0.00172500016007881i</v>
      </c>
      <c r="D3742" s="158" t="str">
        <f t="shared" si="1964"/>
        <v>-7.58734557727808-0.651919699052617i</v>
      </c>
      <c r="E3742" t="str">
        <f t="shared" si="1965"/>
        <v>28.9908091763897-879.325956624108i</v>
      </c>
      <c r="F3742" t="str">
        <f t="shared" si="1966"/>
        <v>0.989502495676821+0.0867580043843331i</v>
      </c>
      <c r="G3742" t="str">
        <f t="shared" si="1961"/>
        <v>0.989502495676821+0.0867580043843331i</v>
      </c>
      <c r="H3742" t="str">
        <f t="shared" si="1967"/>
        <v>11.6025498233047+1.28331890064926i</v>
      </c>
      <c r="I3742" t="str">
        <f t="shared" si="1968"/>
        <v>7099.99939711293i</v>
      </c>
      <c r="J3742" t="str">
        <f t="shared" si="1962"/>
        <v>-12484.5466796125+1513.99251144133i</v>
      </c>
      <c r="K3742" t="str">
        <f t="shared" si="1969"/>
        <v>0.0679666945353552-0.560460744801041i</v>
      </c>
      <c r="L3742" t="str">
        <f t="shared" si="1970"/>
        <v>0.0175680398961894-0.119713813827103i</v>
      </c>
      <c r="M3742" t="str">
        <f t="shared" si="1971"/>
        <v>0.0855347344315446-0.680174558628144i</v>
      </c>
      <c r="N3742" t="str">
        <f t="shared" si="1972"/>
        <v>-23.11277179935i</v>
      </c>
      <c r="O3742" t="str">
        <f t="shared" si="1973"/>
        <v>-0.434220808098534+0.900806466347937i</v>
      </c>
      <c r="P3742" t="str">
        <f t="shared" si="1974"/>
        <v>1.43422080809853-0.900806466347937i</v>
      </c>
      <c r="Q3742" t="str">
        <f t="shared" si="1975"/>
        <v>-1.43422080809853+24.0135782656979i</v>
      </c>
      <c r="R3742" t="str">
        <f t="shared" si="1976"/>
        <v>-0.0409334894657478-0.0572806405833952i</v>
      </c>
      <c r="S3742" t="str">
        <f t="shared" si="1977"/>
        <v>2.53638099306996i</v>
      </c>
      <c r="T3742" t="str">
        <f t="shared" si="1978"/>
        <v>0.145285528046595-0.103822924660952i</v>
      </c>
      <c r="U3742" t="e">
        <f t="shared" si="1979"/>
        <v>#DIV/0!</v>
      </c>
      <c r="V3742" t="str">
        <f t="shared" si="1980"/>
        <v>0.0000833333333333333-0.000146713627481467i</v>
      </c>
      <c r="W3742" t="e">
        <f t="shared" si="1981"/>
        <v>#DIV/0!</v>
      </c>
      <c r="X3742" t="e">
        <f t="shared" si="1982"/>
        <v>#DIV/0!</v>
      </c>
      <c r="Y3742" t="str">
        <f t="shared" si="1983"/>
        <v>0.00096+7.72479934405887i</v>
      </c>
      <c r="Z3742" t="e">
        <f t="shared" si="1984"/>
        <v>#DIV/0!</v>
      </c>
      <c r="AA3742" t="e">
        <f t="shared" si="1985"/>
        <v>#DIV/0!</v>
      </c>
      <c r="AB3742" t="str">
        <f t="shared" si="1986"/>
        <v>0.0829050220333462-0.0592450051447805i</v>
      </c>
      <c r="AC3742" t="str">
        <f t="shared" si="1987"/>
        <v>0.96679431381739-0.0614573925510421i</v>
      </c>
      <c r="AD3742" t="str">
        <f t="shared" si="1988"/>
        <v>0.0892871408931889-0.0556040199128658i</v>
      </c>
      <c r="AE3742" t="e">
        <f t="shared" si="1989"/>
        <v>#DIV/0!</v>
      </c>
      <c r="AF3742" t="str">
        <f t="shared" si="1990"/>
        <v>-19.1898954005828-1.93523859970188i</v>
      </c>
      <c r="AG3742" t="e">
        <f t="shared" si="1991"/>
        <v>#DIV/0!</v>
      </c>
      <c r="AH3742" t="e">
        <f t="shared" si="1992"/>
        <v>#DIV/0!</v>
      </c>
      <c r="AI3742" t="e">
        <f t="shared" si="1993"/>
        <v>#DIV/0!</v>
      </c>
      <c r="AJ3742" t="e">
        <f t="shared" si="1994"/>
        <v>#DIV/0!</v>
      </c>
      <c r="AK3742"/>
      <c r="AL3742"/>
      <c r="AM3742"/>
      <c r="AN3742"/>
    </row>
    <row r="3743" spans="1:40" x14ac:dyDescent="0.3">
      <c r="A3743"/>
      <c r="B3743">
        <f t="shared" si="1995"/>
        <v>1809000</v>
      </c>
      <c r="C3743" s="186" t="str">
        <f t="shared" si="1963"/>
        <v>-0.000151110481133659+0.00172406652171457i</v>
      </c>
      <c r="D3743" s="158" t="str">
        <f t="shared" si="1964"/>
        <v>-7.58743198544954-0.651569772724959i</v>
      </c>
      <c r="E3743" t="str">
        <f t="shared" si="1965"/>
        <v>28.9588010376187-878.840927328082i</v>
      </c>
      <c r="F3743" t="str">
        <f t="shared" si="1966"/>
        <v>0.98951393109924+0.0867114281814918i</v>
      </c>
      <c r="G3743" t="str">
        <f t="shared" si="1961"/>
        <v>0.98951393109924+0.0867114281814918i</v>
      </c>
      <c r="H3743" t="str">
        <f t="shared" si="1967"/>
        <v>11.6027165083932+1.28262958873977i</v>
      </c>
      <c r="I3743" t="str">
        <f t="shared" si="1968"/>
        <v>7103.92638792992i</v>
      </c>
      <c r="J3743" t="str">
        <f t="shared" si="1962"/>
        <v>-12498.3619445915+1514.82989667995i</v>
      </c>
      <c r="K3743" t="str">
        <f t="shared" si="1969"/>
        <v>0.0678926481883051-0.56015985180515i</v>
      </c>
      <c r="L3743" t="str">
        <f t="shared" si="1970"/>
        <v>0.0175490312461921-0.119650425020057i</v>
      </c>
      <c r="M3743" t="str">
        <f t="shared" si="1971"/>
        <v>0.0854416794344972-0.679810276825207i</v>
      </c>
      <c r="N3743" t="str">
        <f t="shared" si="1972"/>
        <v>-23.1255554120708i</v>
      </c>
      <c r="O3743" t="str">
        <f t="shared" si="1973"/>
        <v>-0.422670080877941+0.906283621572538i</v>
      </c>
      <c r="P3743" t="str">
        <f t="shared" si="1974"/>
        <v>1.42267008087794-0.906283621572538i</v>
      </c>
      <c r="Q3743" t="str">
        <f t="shared" si="1975"/>
        <v>-1.42267008087794+24.0318390336433i</v>
      </c>
      <c r="R3743" t="str">
        <f t="shared" si="1976"/>
        <v>-0.0410724142122849-0.0567679229258666i</v>
      </c>
      <c r="S3743" t="str">
        <f t="shared" si="1977"/>
        <v>2.53778385866347i</v>
      </c>
      <c r="T3743" t="str">
        <f t="shared" si="1978"/>
        <v>0.144064718491116-0.104232909824277i</v>
      </c>
      <c r="U3743" t="e">
        <f t="shared" si="1979"/>
        <v>#DIV/0!</v>
      </c>
      <c r="V3743" t="str">
        <f t="shared" si="1980"/>
        <v>0.0000833333333333333-0.000146632525420947i</v>
      </c>
      <c r="W3743" t="e">
        <f t="shared" si="1981"/>
        <v>#DIV/0!</v>
      </c>
      <c r="X3743" t="e">
        <f t="shared" si="1982"/>
        <v>#DIV/0!</v>
      </c>
      <c r="Y3743" t="str">
        <f t="shared" si="1983"/>
        <v>0.00096+7.72907191006775i</v>
      </c>
      <c r="Z3743" t="e">
        <f t="shared" si="1984"/>
        <v>#DIV/0!</v>
      </c>
      <c r="AA3743" t="e">
        <f t="shared" si="1985"/>
        <v>#DIV/0!</v>
      </c>
      <c r="AB3743" t="str">
        <f t="shared" si="1986"/>
        <v>0.0822083852488273-0.0594789570700397i</v>
      </c>
      <c r="AC3743" t="str">
        <f t="shared" si="1987"/>
        <v>0.9665896162282-0.0609680871164351i</v>
      </c>
      <c r="AD3743" t="str">
        <f t="shared" si="1988"/>
        <v>0.0885788637910481-0.0559477075667084i</v>
      </c>
      <c r="AE3743" t="e">
        <f t="shared" si="1989"/>
        <v>#DIV/0!</v>
      </c>
      <c r="AF3743" t="str">
        <f t="shared" si="1990"/>
        <v>-19.1901484938427-1.93419936146473i</v>
      </c>
      <c r="AG3743" t="e">
        <f t="shared" si="1991"/>
        <v>#DIV/0!</v>
      </c>
      <c r="AH3743" t="e">
        <f t="shared" si="1992"/>
        <v>#DIV/0!</v>
      </c>
      <c r="AI3743" t="e">
        <f t="shared" si="1993"/>
        <v>#DIV/0!</v>
      </c>
      <c r="AJ3743" t="e">
        <f t="shared" si="1994"/>
        <v>#DIV/0!</v>
      </c>
      <c r="AK3743"/>
      <c r="AL3743"/>
      <c r="AM3743"/>
      <c r="AN3743"/>
    </row>
    <row r="3744" spans="1:40" x14ac:dyDescent="0.3">
      <c r="A3744"/>
      <c r="B3744">
        <f t="shared" si="1995"/>
        <v>1810000</v>
      </c>
      <c r="C3744" s="186" t="str">
        <f t="shared" si="1963"/>
        <v>-0.000150945957590097+0.00172313388262743i</v>
      </c>
      <c r="D3744" s="158" t="str">
        <f t="shared" si="1964"/>
        <v>-7.58751825319193-0.651220216083417i</v>
      </c>
      <c r="E3744" t="str">
        <f t="shared" si="1965"/>
        <v>28.926845859719-878.356432231873i</v>
      </c>
      <c r="F3744" t="str">
        <f t="shared" si="1966"/>
        <v>0.989525347937009+0.0866649011978557i</v>
      </c>
      <c r="G3744" t="str">
        <f t="shared" si="1961"/>
        <v>0.989525347937009+0.0866649011978557i</v>
      </c>
      <c r="H3744" t="str">
        <f t="shared" si="1967"/>
        <v>11.6028829225685+1.2819410058588i</v>
      </c>
      <c r="I3744" t="str">
        <f t="shared" si="1968"/>
        <v>7107.85337874691i</v>
      </c>
      <c r="J3744" t="str">
        <f t="shared" si="1962"/>
        <v>-12512.1848486442+1515.66728191858i</v>
      </c>
      <c r="K3744" t="str">
        <f t="shared" si="1969"/>
        <v>0.0678187221954145-0.559859276789125i</v>
      </c>
      <c r="L3744" t="str">
        <f t="shared" si="1970"/>
        <v>0.0175300532098559-0.119587101768291i</v>
      </c>
      <c r="M3744" t="str">
        <f t="shared" si="1971"/>
        <v>0.0853487754052704-0.679446378557416i</v>
      </c>
      <c r="N3744" t="str">
        <f t="shared" si="1972"/>
        <v>-23.1383390247917i</v>
      </c>
      <c r="O3744" t="str">
        <f t="shared" si="1973"/>
        <v>-0.41105028153452+0.911612673261178i</v>
      </c>
      <c r="P3744" t="str">
        <f t="shared" si="1974"/>
        <v>1.41105028153452-0.911612673261178i</v>
      </c>
      <c r="Q3744" t="str">
        <f t="shared" si="1975"/>
        <v>-1.41105028153452+24.0499516980529i</v>
      </c>
      <c r="R3744" t="str">
        <f t="shared" si="1976"/>
        <v>-0.0412054869638737-0.0562540534192803i</v>
      </c>
      <c r="S3744" t="str">
        <f t="shared" si="1977"/>
        <v>2.53918672425699i</v>
      </c>
      <c r="T3744" t="str">
        <f t="shared" si="1978"/>
        <v>0.14283954562788-0.104628425465213i</v>
      </c>
      <c r="U3744" t="e">
        <f t="shared" si="1979"/>
        <v>#DIV/0!</v>
      </c>
      <c r="V3744" t="str">
        <f t="shared" si="1980"/>
        <v>0.0000833333333333333-0.000146551512975963i</v>
      </c>
      <c r="W3744" t="e">
        <f t="shared" si="1981"/>
        <v>#DIV/0!</v>
      </c>
      <c r="X3744" t="e">
        <f t="shared" si="1982"/>
        <v>#DIV/0!</v>
      </c>
      <c r="Y3744" t="str">
        <f t="shared" si="1983"/>
        <v>0.00096+7.73334447607663i</v>
      </c>
      <c r="Z3744" t="e">
        <f t="shared" si="1984"/>
        <v>#DIV/0!</v>
      </c>
      <c r="AA3744" t="e">
        <f t="shared" si="1985"/>
        <v>#DIV/0!</v>
      </c>
      <c r="AB3744" t="str">
        <f t="shared" si="1986"/>
        <v>0.081509258607744-0.0597046521779228i</v>
      </c>
      <c r="AC3744" t="str">
        <f t="shared" si="1987"/>
        <v>0.966390605701043-0.0604768895293149i</v>
      </c>
      <c r="AD3744" t="str">
        <f t="shared" si="1988"/>
        <v>0.0878661717045956-0.0562823966805056i</v>
      </c>
      <c r="AE3744" t="e">
        <f t="shared" si="1989"/>
        <v>#DIV/0!</v>
      </c>
      <c r="AF3744" t="str">
        <f t="shared" si="1990"/>
        <v>-19.1904011757604-1.93316122194222i</v>
      </c>
      <c r="AG3744" t="e">
        <f t="shared" si="1991"/>
        <v>#DIV/0!</v>
      </c>
      <c r="AH3744" t="e">
        <f t="shared" si="1992"/>
        <v>#DIV/0!</v>
      </c>
      <c r="AI3744" t="e">
        <f t="shared" si="1993"/>
        <v>#DIV/0!</v>
      </c>
      <c r="AJ3744" t="e">
        <f t="shared" si="1994"/>
        <v>#DIV/0!</v>
      </c>
      <c r="AK3744"/>
      <c r="AL3744"/>
      <c r="AM3744"/>
      <c r="AN3744"/>
    </row>
    <row r="3745" spans="1:40" x14ac:dyDescent="0.3">
      <c r="A3745"/>
      <c r="B3745">
        <f t="shared" si="1995"/>
        <v>1811000</v>
      </c>
      <c r="C3745" s="186" t="str">
        <f t="shared" si="1963"/>
        <v>-0.000150781701285686+0.00172220224123177i</v>
      </c>
      <c r="D3745" s="158" t="str">
        <f t="shared" si="1964"/>
        <v>-7.58760438080786-0.650871028552142i</v>
      </c>
      <c r="E3745" t="str">
        <f t="shared" si="1965"/>
        <v>28.8949435259579-877.872470454398i</v>
      </c>
      <c r="F3745" t="str">
        <f t="shared" si="1966"/>
        <v>0.989536746230174+0.0866184233567286i</v>
      </c>
      <c r="G3745" t="str">
        <f t="shared" si="1961"/>
        <v>0.989536746230174+0.0866184233567286i</v>
      </c>
      <c r="H3745" t="str">
        <f t="shared" si="1967"/>
        <v>11.6030490664146+1.28125315086899i</v>
      </c>
      <c r="I3745" t="str">
        <f t="shared" si="1968"/>
        <v>7111.78036956389i</v>
      </c>
      <c r="J3745" t="str">
        <f t="shared" si="1962"/>
        <v>-12526.0153917708+1516.50466715721i</v>
      </c>
      <c r="K3745" t="str">
        <f t="shared" si="1969"/>
        <v>0.0677449162972696-0.559559019257443i</v>
      </c>
      <c r="L3745" t="str">
        <f t="shared" si="1970"/>
        <v>0.0175111057219579-0.119523843972765i</v>
      </c>
      <c r="M3745" t="str">
        <f t="shared" si="1971"/>
        <v>0.0852560220192275-0.679082863230208i</v>
      </c>
      <c r="N3745" t="str">
        <f t="shared" si="1972"/>
        <v>-23.1511226375126i</v>
      </c>
      <c r="O3745" t="str">
        <f t="shared" si="1973"/>
        <v>-0.39936330895888+0.916792750548025i</v>
      </c>
      <c r="P3745" t="str">
        <f t="shared" si="1974"/>
        <v>1.39936330895888-0.916792750548025i</v>
      </c>
      <c r="Q3745" t="str">
        <f t="shared" si="1975"/>
        <v>-1.39936330895888+24.0679153880606i</v>
      </c>
      <c r="R3745" t="str">
        <f t="shared" si="1976"/>
        <v>-0.0413327028959107-0.0557390957810885i</v>
      </c>
      <c r="S3745" t="str">
        <f t="shared" si="1977"/>
        <v>2.54058958985049i</v>
      </c>
      <c r="T3745" t="str">
        <f t="shared" si="1978"/>
        <v>0.141610166489113-0.105009434697734i</v>
      </c>
      <c r="U3745" t="e">
        <f t="shared" si="1979"/>
        <v>#DIV/0!</v>
      </c>
      <c r="V3745" t="str">
        <f t="shared" si="1980"/>
        <v>0.0000833333333333333-0.000146470589998063i</v>
      </c>
      <c r="W3745" t="e">
        <f t="shared" si="1981"/>
        <v>#DIV/0!</v>
      </c>
      <c r="X3745" t="e">
        <f t="shared" si="1982"/>
        <v>#DIV/0!</v>
      </c>
      <c r="Y3745" t="str">
        <f t="shared" si="1983"/>
        <v>0.00096+7.73761704208552i</v>
      </c>
      <c r="Z3745" t="e">
        <f t="shared" si="1984"/>
        <v>#DIV/0!</v>
      </c>
      <c r="AA3745" t="e">
        <f t="shared" si="1985"/>
        <v>#DIV/0!</v>
      </c>
      <c r="AB3745" t="str">
        <f t="shared" si="1986"/>
        <v>0.0808077317181963-0.0599220694199686i</v>
      </c>
      <c r="AC3745" t="str">
        <f t="shared" si="1987"/>
        <v>0.966197295282299-0.0599838630962378i</v>
      </c>
      <c r="AD3745" t="str">
        <f t="shared" si="1988"/>
        <v>0.0871491779424196-0.0566080295695099i</v>
      </c>
      <c r="AE3745" t="e">
        <f t="shared" si="1989"/>
        <v>#DIV/0!</v>
      </c>
      <c r="AF3745" t="str">
        <f t="shared" si="1990"/>
        <v>-19.1906534472225-1.93212417942113i</v>
      </c>
      <c r="AG3745" t="e">
        <f t="shared" si="1991"/>
        <v>#DIV/0!</v>
      </c>
      <c r="AH3745" t="e">
        <f t="shared" si="1992"/>
        <v>#DIV/0!</v>
      </c>
      <c r="AI3745" t="e">
        <f t="shared" si="1993"/>
        <v>#DIV/0!</v>
      </c>
      <c r="AJ3745" t="e">
        <f t="shared" si="1994"/>
        <v>#DIV/0!</v>
      </c>
      <c r="AK3745"/>
      <c r="AL3745"/>
      <c r="AM3745"/>
      <c r="AN3745"/>
    </row>
    <row r="3746" spans="1:40" x14ac:dyDescent="0.3">
      <c r="A3746"/>
      <c r="B3746">
        <f t="shared" si="1995"/>
        <v>1812000</v>
      </c>
      <c r="C3746" s="186" t="str">
        <f t="shared" si="1963"/>
        <v>-0.000150617711644821+0.00172127159594529i</v>
      </c>
      <c r="D3746" s="158" t="str">
        <f t="shared" si="1964"/>
        <v>-7.58769036859931-0.650522209556492i</v>
      </c>
      <c r="E3746" t="str">
        <f t="shared" si="1965"/>
        <v>28.8630939199244-877.389041116512i</v>
      </c>
      <c r="F3746" t="str">
        <f t="shared" si="1966"/>
        <v>0.989548126018699+0.0865719945815747i</v>
      </c>
      <c r="G3746" t="str">
        <f t="shared" si="1961"/>
        <v>0.989548126018699+0.0865719945815747i</v>
      </c>
      <c r="H3746" t="str">
        <f t="shared" si="1967"/>
        <v>11.603214940514+1.28056602263534i</v>
      </c>
      <c r="I3746" t="str">
        <f t="shared" si="1968"/>
        <v>7115.70736038088i</v>
      </c>
      <c r="J3746" t="str">
        <f t="shared" si="1962"/>
        <v>-12539.8535739712+1517.34205239585i</v>
      </c>
      <c r="K3746" t="str">
        <f t="shared" si="1969"/>
        <v>0.0676712302351559-0.559259078715605i</v>
      </c>
      <c r="L3746" t="str">
        <f t="shared" si="1970"/>
        <v>0.0174921887174476-0.119460651534635i</v>
      </c>
      <c r="M3746" t="str">
        <f t="shared" si="1971"/>
        <v>0.0851634189526035-0.67871973025024i</v>
      </c>
      <c r="N3746" t="str">
        <f t="shared" si="1972"/>
        <v>-23.1639062502335i</v>
      </c>
      <c r="O3746" t="str">
        <f t="shared" si="1973"/>
        <v>-0.387611073018881+0.921823006912472i</v>
      </c>
      <c r="P3746" t="str">
        <f t="shared" si="1974"/>
        <v>1.38761107301888-0.921823006912472i</v>
      </c>
      <c r="Q3746" t="str">
        <f t="shared" si="1975"/>
        <v>-1.38761107301888+24.085729257146i</v>
      </c>
      <c r="R3746" t="str">
        <f t="shared" si="1976"/>
        <v>-0.0414540577204505-0.0552231136248364i</v>
      </c>
      <c r="S3746" t="str">
        <f t="shared" si="1977"/>
        <v>2.541992455444i</v>
      </c>
      <c r="T3746" t="str">
        <f t="shared" si="1978"/>
        <v>0.140376738200461-0.105375901972925i</v>
      </c>
      <c r="U3746" t="e">
        <f t="shared" si="1979"/>
        <v>#DIV/0!</v>
      </c>
      <c r="V3746" t="str">
        <f t="shared" si="1980"/>
        <v>0.0000833333333333333-0.000146389756339124i</v>
      </c>
      <c r="W3746" t="e">
        <f t="shared" si="1981"/>
        <v>#DIV/0!</v>
      </c>
      <c r="X3746" t="e">
        <f t="shared" si="1982"/>
        <v>#DIV/0!</v>
      </c>
      <c r="Y3746" t="str">
        <f t="shared" si="1983"/>
        <v>0.00096+7.7418896080944i</v>
      </c>
      <c r="Z3746" t="e">
        <f t="shared" si="1984"/>
        <v>#DIV/0!</v>
      </c>
      <c r="AA3746" t="e">
        <f t="shared" si="1985"/>
        <v>#DIV/0!</v>
      </c>
      <c r="AB3746" t="str">
        <f t="shared" si="1986"/>
        <v>0.0801038942415934-0.0601311885107185i</v>
      </c>
      <c r="AC3746" t="str">
        <f t="shared" si="1987"/>
        <v>0.966009697459411-0.0594890710909043i</v>
      </c>
      <c r="AD3746" t="str">
        <f t="shared" si="1988"/>
        <v>0.0864279965926692-0.0569245499520291i</v>
      </c>
      <c r="AE3746" t="e">
        <f t="shared" si="1989"/>
        <v>#DIV/0!</v>
      </c>
      <c r="AF3746" t="str">
        <f t="shared" si="1990"/>
        <v>-19.1909053091133-1.93108823219183i</v>
      </c>
      <c r="AG3746" t="e">
        <f t="shared" si="1991"/>
        <v>#DIV/0!</v>
      </c>
      <c r="AH3746" t="e">
        <f t="shared" si="1992"/>
        <v>#DIV/0!</v>
      </c>
      <c r="AI3746" t="e">
        <f t="shared" si="1993"/>
        <v>#DIV/0!</v>
      </c>
      <c r="AJ3746" t="e">
        <f t="shared" si="1994"/>
        <v>#DIV/0!</v>
      </c>
      <c r="AK3746"/>
      <c r="AL3746"/>
      <c r="AM3746"/>
      <c r="AN3746"/>
    </row>
    <row r="3747" spans="1:40" x14ac:dyDescent="0.3">
      <c r="A3747"/>
      <c r="B3747">
        <f t="shared" si="1995"/>
        <v>1813000</v>
      </c>
      <c r="C3747" s="186" t="str">
        <f t="shared" si="1963"/>
        <v>-0.000150453988093422+0.00172034194518896i</v>
      </c>
      <c r="D3747" s="158" t="str">
        <f t="shared" si="1964"/>
        <v>-7.58777621686712-0.650173758522935i</v>
      </c>
      <c r="E3747" t="str">
        <f t="shared" si="1965"/>
        <v>28.8312969255271-876.906143340989i</v>
      </c>
      <c r="F3747" t="str">
        <f t="shared" si="1966"/>
        <v>0.989559487342401+0.0865256147960066i</v>
      </c>
      <c r="G3747" t="str">
        <f t="shared" si="1961"/>
        <v>0.989559487342401+0.0865256147960066i</v>
      </c>
      <c r="H3747" t="str">
        <f t="shared" si="1967"/>
        <v>11.6033805454471+1.27987962002508i</v>
      </c>
      <c r="I3747" t="str">
        <f t="shared" si="1968"/>
        <v>7119.63435119787i</v>
      </c>
      <c r="J3747" t="str">
        <f t="shared" si="1962"/>
        <v>-12553.6993952453+1518.17943763447i</v>
      </c>
      <c r="K3747" t="str">
        <f t="shared" si="1969"/>
        <v>0.0675976637510498-0.558959454670118i</v>
      </c>
      <c r="L3747" t="str">
        <f t="shared" si="1970"/>
        <v>0.017473302131446-0.119397524355246i</v>
      </c>
      <c r="M3747" t="str">
        <f t="shared" si="1971"/>
        <v>0.0850709658824958-0.678356979025364i</v>
      </c>
      <c r="N3747" t="str">
        <f t="shared" si="1972"/>
        <v>-23.1766898629544i</v>
      </c>
      <c r="O3747" t="str">
        <f t="shared" si="1973"/>
        <v>-0.375795494247625+0.926702620317426i</v>
      </c>
      <c r="P3747" t="str">
        <f t="shared" si="1974"/>
        <v>1.37579549424762-0.926702620317426i</v>
      </c>
      <c r="Q3747" t="str">
        <f t="shared" si="1975"/>
        <v>-1.37579549424762+24.1033924832718i</v>
      </c>
      <c r="R3747" t="str">
        <f t="shared" si="1976"/>
        <v>-0.0415695476825047-0.0547061704597498i</v>
      </c>
      <c r="S3747" t="str">
        <f t="shared" si="1977"/>
        <v>2.54339532103751i</v>
      </c>
      <c r="T3747" t="str">
        <f t="shared" si="1978"/>
        <v>0.139139417979208-0.105727793073328i</v>
      </c>
      <c r="U3747" t="e">
        <f t="shared" si="1979"/>
        <v>#DIV/0!</v>
      </c>
      <c r="V3747" t="str">
        <f t="shared" si="1980"/>
        <v>0.0000833333333333333-0.000146309011851347i</v>
      </c>
      <c r="W3747" t="e">
        <f t="shared" si="1981"/>
        <v>#DIV/0!</v>
      </c>
      <c r="X3747" t="e">
        <f t="shared" si="1982"/>
        <v>#DIV/0!</v>
      </c>
      <c r="Y3747" t="str">
        <f t="shared" si="1983"/>
        <v>0.00096+7.74616217410328i</v>
      </c>
      <c r="Z3747" t="e">
        <f t="shared" si="1984"/>
        <v>#DIV/0!</v>
      </c>
      <c r="AA3747" t="e">
        <f t="shared" si="1985"/>
        <v>#DIV/0!</v>
      </c>
      <c r="AB3747" t="str">
        <f t="shared" si="1986"/>
        <v>0.0793978358916358-0.0603319899244896i</v>
      </c>
      <c r="AC3747" t="str">
        <f t="shared" si="1987"/>
        <v>0.965827824164516-0.058992576753091i</v>
      </c>
      <c r="AD3747" t="str">
        <f t="shared" si="1988"/>
        <v>0.0857027425062724-0.0572319029606072i</v>
      </c>
      <c r="AE3747" t="e">
        <f t="shared" si="1989"/>
        <v>#DIV/0!</v>
      </c>
      <c r="AF3747" t="str">
        <f t="shared" si="1990"/>
        <v>-19.1911567623142-1.93005337854801i</v>
      </c>
      <c r="AG3747" t="e">
        <f t="shared" si="1991"/>
        <v>#DIV/0!</v>
      </c>
      <c r="AH3747" t="e">
        <f t="shared" si="1992"/>
        <v>#DIV/0!</v>
      </c>
      <c r="AI3747" t="e">
        <f t="shared" si="1993"/>
        <v>#DIV/0!</v>
      </c>
      <c r="AJ3747" t="e">
        <f t="shared" si="1994"/>
        <v>#DIV/0!</v>
      </c>
      <c r="AK3747"/>
      <c r="AL3747"/>
      <c r="AM3747"/>
      <c r="AN3747"/>
    </row>
    <row r="3748" spans="1:40" x14ac:dyDescent="0.3">
      <c r="A3748"/>
      <c r="B3748">
        <f t="shared" si="1995"/>
        <v>1814000</v>
      </c>
      <c r="C3748" s="186" t="str">
        <f t="shared" si="1963"/>
        <v>-0.000150290530058955+0.00171941328738705i</v>
      </c>
      <c r="D3748" s="158" t="str">
        <f t="shared" si="1964"/>
        <v>-7.58786192591155-0.649825674879147i</v>
      </c>
      <c r="E3748" t="str">
        <f t="shared" si="1965"/>
        <v>28.7995524269944-876.423776252537i</v>
      </c>
      <c r="F3748" t="str">
        <f t="shared" si="1966"/>
        <v>0.989570830241013+0.0864792839237974i</v>
      </c>
      <c r="G3748" t="str">
        <f t="shared" si="1961"/>
        <v>0.989570830241013+0.0864792839237974i</v>
      </c>
      <c r="H3748" t="str">
        <f t="shared" si="1967"/>
        <v>11.6035458817934+1.27919394190783i</v>
      </c>
      <c r="I3748" t="str">
        <f t="shared" si="1968"/>
        <v>7123.56134201486i</v>
      </c>
      <c r="J3748" t="str">
        <f t="shared" si="1962"/>
        <v>-12567.5528555933+1519.0168228731i</v>
      </c>
      <c r="K3748" t="str">
        <f t="shared" si="1969"/>
        <v>0.0675242165876177-0.558660146628481i</v>
      </c>
      <c r="L3748" t="str">
        <f t="shared" si="1970"/>
        <v>0.0174544458992458-0.119334462336138i</v>
      </c>
      <c r="M3748" t="str">
        <f t="shared" si="1971"/>
        <v>0.0849786624868635-0.677994608964619i</v>
      </c>
      <c r="N3748" t="str">
        <f t="shared" si="1972"/>
        <v>-23.1894734756752i</v>
      </c>
      <c r="O3748" t="str">
        <f t="shared" si="1973"/>
        <v>-0.36391850352971+0.931430793343605i</v>
      </c>
      <c r="P3748" t="str">
        <f t="shared" si="1974"/>
        <v>1.36391850352971-0.931430793343605i</v>
      </c>
      <c r="Q3748" t="str">
        <f t="shared" si="1975"/>
        <v>-1.36391850352971+24.1209042690188i</v>
      </c>
      <c r="R3748" t="str">
        <f t="shared" si="1976"/>
        <v>-0.041679169556465-0.0541883296903887i</v>
      </c>
      <c r="S3748" t="str">
        <f t="shared" si="1977"/>
        <v>2.54479818663103i</v>
      </c>
      <c r="T3748" t="str">
        <f t="shared" si="1978"/>
        <v>0.137898363132666-0.106065075107579i</v>
      </c>
      <c r="U3748" t="e">
        <f t="shared" si="1979"/>
        <v>#DIV/0!</v>
      </c>
      <c r="V3748" t="str">
        <f t="shared" si="1980"/>
        <v>0.0000833333333333333-0.000146228356387261i</v>
      </c>
      <c r="W3748" t="e">
        <f t="shared" si="1981"/>
        <v>#DIV/0!</v>
      </c>
      <c r="X3748" t="e">
        <f t="shared" si="1982"/>
        <v>#DIV/0!</v>
      </c>
      <c r="Y3748" t="str">
        <f t="shared" si="1983"/>
        <v>0.00096+7.75043474011216i</v>
      </c>
      <c r="Z3748" t="e">
        <f t="shared" si="1984"/>
        <v>#DIV/0!</v>
      </c>
      <c r="AA3748" t="e">
        <f t="shared" si="1985"/>
        <v>#DIV/0!</v>
      </c>
      <c r="AB3748" t="str">
        <f t="shared" si="1986"/>
        <v>0.0786896464333977-0.0605244548923154i</v>
      </c>
      <c r="AC3748" t="str">
        <f t="shared" si="1987"/>
        <v>0.965651686777962-0.0584944432876711i</v>
      </c>
      <c r="AD3748" t="str">
        <f t="shared" si="1988"/>
        <v>0.0849735312799809-0.0575300351530161i</v>
      </c>
      <c r="AE3748" t="e">
        <f t="shared" si="1989"/>
        <v>#DIV/0!</v>
      </c>
      <c r="AF3748" t="str">
        <f t="shared" si="1990"/>
        <v>-19.1914078077049-1.92901961678698i</v>
      </c>
      <c r="AG3748" t="e">
        <f t="shared" si="1991"/>
        <v>#DIV/0!</v>
      </c>
      <c r="AH3748" t="e">
        <f t="shared" si="1992"/>
        <v>#DIV/0!</v>
      </c>
      <c r="AI3748" t="e">
        <f t="shared" si="1993"/>
        <v>#DIV/0!</v>
      </c>
      <c r="AJ3748" t="e">
        <f t="shared" si="1994"/>
        <v>#DIV/0!</v>
      </c>
      <c r="AK3748"/>
      <c r="AL3748"/>
      <c r="AM3748"/>
      <c r="AN3748"/>
    </row>
    <row r="3749" spans="1:40" x14ac:dyDescent="0.3">
      <c r="A3749"/>
      <c r="B3749">
        <f t="shared" si="1995"/>
        <v>1815000</v>
      </c>
      <c r="C3749" s="186" t="str">
        <f t="shared" si="1963"/>
        <v>-0.000150127336970416+0.00171848562096713i</v>
      </c>
      <c r="D3749" s="158" t="str">
        <f t="shared" si="1964"/>
        <v>-7.58794749603203-0.649477958053965i</v>
      </c>
      <c r="E3749" t="str">
        <f t="shared" si="1965"/>
        <v>28.7678603088729-875.941938977781i</v>
      </c>
      <c r="F3749" t="str">
        <f t="shared" si="1966"/>
        <v>0.989582154754164+0.0864330018888755i</v>
      </c>
      <c r="G3749" t="str">
        <f t="shared" si="1961"/>
        <v>0.989582154754164+0.0864330018888755i</v>
      </c>
      <c r="H3749" t="str">
        <f t="shared" si="1967"/>
        <v>11.6037109501304+1.27850898715547i</v>
      </c>
      <c r="I3749" t="str">
        <f t="shared" si="1968"/>
        <v>7127.48833283184i</v>
      </c>
      <c r="J3749" t="str">
        <f t="shared" si="1962"/>
        <v>-12581.4139550151+1519.85420811173i</v>
      </c>
      <c r="K3749" t="str">
        <f t="shared" si="1969"/>
        <v>0.067450888488216-0.558361154099211i</v>
      </c>
      <c r="L3749" t="str">
        <f t="shared" si="1970"/>
        <v>0.01743561995631-0.119271465379042i</v>
      </c>
      <c r="M3749" t="str">
        <f t="shared" si="1971"/>
        <v>0.084886508444526-0.677632619478253i</v>
      </c>
      <c r="N3749" t="str">
        <f t="shared" si="1972"/>
        <v>-23.2022570883961i</v>
      </c>
      <c r="O3749" t="str">
        <f t="shared" si="1973"/>
        <v>-0.351982041785295+0.936006753320004i</v>
      </c>
      <c r="P3749" t="str">
        <f t="shared" si="1974"/>
        <v>1.3519820417853-0.936006753320004i</v>
      </c>
      <c r="Q3749" t="str">
        <f t="shared" si="1975"/>
        <v>-1.3519820417853+24.1382638417161i</v>
      </c>
      <c r="R3749" t="str">
        <f t="shared" si="1976"/>
        <v>-0.0417829206426644-0.0536696546163436i</v>
      </c>
      <c r="S3749" t="str">
        <f t="shared" si="1977"/>
        <v>2.54620105222454i</v>
      </c>
      <c r="T3749" t="str">
        <f t="shared" si="1978"/>
        <v>0.136653731056662-0.106387716505367i</v>
      </c>
      <c r="U3749" t="e">
        <f t="shared" si="1979"/>
        <v>#DIV/0!</v>
      </c>
      <c r="V3749" t="str">
        <f t="shared" si="1980"/>
        <v>0.0000833333333333333-0.00014614778979972i</v>
      </c>
      <c r="W3749" t="e">
        <f t="shared" si="1981"/>
        <v>#DIV/0!</v>
      </c>
      <c r="X3749" t="e">
        <f t="shared" si="1982"/>
        <v>#DIV/0!</v>
      </c>
      <c r="Y3749" t="str">
        <f t="shared" si="1983"/>
        <v>0.00096+7.75470730612105i</v>
      </c>
      <c r="Z3749" t="e">
        <f t="shared" si="1984"/>
        <v>#DIV/0!</v>
      </c>
      <c r="AA3749" t="e">
        <f t="shared" si="1985"/>
        <v>#DIV/0!</v>
      </c>
      <c r="AB3749" t="str">
        <f t="shared" si="1986"/>
        <v>0.0779794156824627-0.060708565399068i</v>
      </c>
      <c r="AC3749" t="str">
        <f t="shared" si="1987"/>
        <v>0.965481296131691-0.0579947338636938i</v>
      </c>
      <c r="AD3749" t="str">
        <f t="shared" si="1988"/>
        <v>0.084240479239204-0.0578188945230754i</v>
      </c>
      <c r="AE3749" t="e">
        <f t="shared" si="1989"/>
        <v>#DIV/0!</v>
      </c>
      <c r="AF3749" t="str">
        <f t="shared" si="1990"/>
        <v>-19.1916584461624-1.92798694520943i</v>
      </c>
      <c r="AG3749" t="e">
        <f t="shared" si="1991"/>
        <v>#DIV/0!</v>
      </c>
      <c r="AH3749" t="e">
        <f t="shared" si="1992"/>
        <v>#DIV/0!</v>
      </c>
      <c r="AI3749" t="e">
        <f t="shared" si="1993"/>
        <v>#DIV/0!</v>
      </c>
      <c r="AJ3749" t="e">
        <f t="shared" si="1994"/>
        <v>#DIV/0!</v>
      </c>
      <c r="AK3749"/>
      <c r="AL3749"/>
      <c r="AM3749"/>
      <c r="AN3749"/>
    </row>
    <row r="3750" spans="1:40" x14ac:dyDescent="0.3">
      <c r="A3750"/>
      <c r="B3750">
        <f t="shared" si="1995"/>
        <v>1816000</v>
      </c>
      <c r="C3750" s="186" t="str">
        <f t="shared" si="1963"/>
        <v>-0.000149964408258332+0.0017175589443601i</v>
      </c>
      <c r="D3750" s="158" t="str">
        <f t="shared" si="1964"/>
        <v>-7.5880329275272-0.649130607477387i</v>
      </c>
      <c r="E3750" t="str">
        <f t="shared" si="1965"/>
        <v>28.7362204560255-875.460630645253i</v>
      </c>
      <c r="F3750" t="str">
        <f t="shared" si="1966"/>
        <v>0.989593460921377+0.0863867686153236i</v>
      </c>
      <c r="G3750" t="str">
        <f t="shared" si="1961"/>
        <v>0.989593460921377+0.0863867686153236i</v>
      </c>
      <c r="H3750" t="str">
        <f t="shared" si="1967"/>
        <v>11.6038757510344+1.27782475464223i</v>
      </c>
      <c r="I3750" t="str">
        <f t="shared" si="1968"/>
        <v>7131.41532364883i</v>
      </c>
      <c r="J3750" t="str">
        <f t="shared" si="1962"/>
        <v>-12595.2826935107+1520.69159335036i</v>
      </c>
      <c r="K3750" t="str">
        <f t="shared" si="1969"/>
        <v>0.0673776791968866-0.55806247659182i</v>
      </c>
      <c r="L3750" t="str">
        <f t="shared" si="1970"/>
        <v>0.0174168242382717-0.119208533385882i</v>
      </c>
      <c r="M3750" t="str">
        <f t="shared" si="1971"/>
        <v>0.0847945034351583-0.677271009977702i</v>
      </c>
      <c r="N3750" t="str">
        <f t="shared" si="1972"/>
        <v>-23.215040701117i</v>
      </c>
      <c r="O3750" t="str">
        <f t="shared" si="1973"/>
        <v>-0.339988059653487+0.940429752449941i</v>
      </c>
      <c r="P3750" t="str">
        <f t="shared" si="1974"/>
        <v>1.33998805965349-0.940429752449941i</v>
      </c>
      <c r="Q3750" t="str">
        <f t="shared" si="1975"/>
        <v>-1.33998805965349+24.1554704535669i</v>
      </c>
      <c r="R3750" t="str">
        <f t="shared" si="1976"/>
        <v>-0.041880798764057-0.0531502084320333i</v>
      </c>
      <c r="S3750" t="str">
        <f t="shared" si="1977"/>
        <v>2.54760391781806i</v>
      </c>
      <c r="T3750" t="str">
        <f t="shared" si="1978"/>
        <v>0.135405679234295-0.106695687012661i</v>
      </c>
      <c r="U3750" t="e">
        <f t="shared" si="1979"/>
        <v>#DIV/0!</v>
      </c>
      <c r="V3750" t="str">
        <f t="shared" si="1980"/>
        <v>0.0000833333333333333-0.000146067311941901i</v>
      </c>
      <c r="W3750" t="e">
        <f t="shared" si="1981"/>
        <v>#DIV/0!</v>
      </c>
      <c r="X3750" t="e">
        <f t="shared" si="1982"/>
        <v>#DIV/0!</v>
      </c>
      <c r="Y3750" t="str">
        <f t="shared" si="1983"/>
        <v>0.00096+7.75897987212993i</v>
      </c>
      <c r="Z3750" t="e">
        <f t="shared" si="1984"/>
        <v>#DIV/0!</v>
      </c>
      <c r="AA3750" t="e">
        <f t="shared" si="1985"/>
        <v>#DIV/0!</v>
      </c>
      <c r="AB3750" t="str">
        <f t="shared" si="1986"/>
        <v>0.077267233504215-0.0608843041807355i</v>
      </c>
      <c r="AC3750" t="str">
        <f t="shared" si="1987"/>
        <v>0.965316662512522-0.0574935116135832i</v>
      </c>
      <c r="AD3750" t="str">
        <f t="shared" si="1988"/>
        <v>0.0835037034207405-0.0580984305112525i</v>
      </c>
      <c r="AE3750" t="e">
        <f t="shared" si="1989"/>
        <v>#DIV/0!</v>
      </c>
      <c r="AF3750" t="str">
        <f t="shared" si="1990"/>
        <v>-19.1919086785616-1.92695536211962i</v>
      </c>
      <c r="AG3750" t="e">
        <f t="shared" si="1991"/>
        <v>#DIV/0!</v>
      </c>
      <c r="AH3750" t="e">
        <f t="shared" si="1992"/>
        <v>#DIV/0!</v>
      </c>
      <c r="AI3750" t="e">
        <f t="shared" si="1993"/>
        <v>#DIV/0!</v>
      </c>
      <c r="AJ3750" t="e">
        <f t="shared" si="1994"/>
        <v>#DIV/0!</v>
      </c>
      <c r="AK3750"/>
      <c r="AL3750"/>
      <c r="AM3750"/>
      <c r="AN3750"/>
    </row>
    <row r="3751" spans="1:40" x14ac:dyDescent="0.3">
      <c r="A3751"/>
      <c r="B3751">
        <f t="shared" si="1995"/>
        <v>1817000</v>
      </c>
      <c r="C3751" s="186" t="str">
        <f t="shared" si="1963"/>
        <v>-0.000149801743354742+0.00171663325600005i</v>
      </c>
      <c r="D3751" s="158" t="str">
        <f t="shared" si="1964"/>
        <v>-7.5881182206948-0.648783622580553i</v>
      </c>
      <c r="E3751" t="str">
        <f t="shared" si="1965"/>
        <v>28.7046327536321-874.9798503854i</v>
      </c>
      <c r="F3751" t="str">
        <f t="shared" si="1966"/>
        <v>0.989604748782053+0.0863405840273765i</v>
      </c>
      <c r="G3751" t="str">
        <f t="shared" si="1961"/>
        <v>0.989604748782053+0.0863405840273765i</v>
      </c>
      <c r="H3751" t="str">
        <f t="shared" si="1967"/>
        <v>11.6040402850799+1.27714124324455i</v>
      </c>
      <c r="I3751" t="str">
        <f t="shared" si="1968"/>
        <v>7135.34231446582i</v>
      </c>
      <c r="J3751" t="str">
        <f t="shared" si="1962"/>
        <v>-12609.1590710801+1521.52897858898i</v>
      </c>
      <c r="K3751" t="str">
        <f t="shared" si="1969"/>
        <v>0.0673045884583552-0.557764113616816i</v>
      </c>
      <c r="L3751" t="str">
        <f t="shared" si="1970"/>
        <v>0.0173980586809338-0.11914566625877i</v>
      </c>
      <c r="M3751" t="str">
        <f t="shared" si="1971"/>
        <v>0.084702647139289-0.676909779875586i</v>
      </c>
      <c r="N3751" t="str">
        <f t="shared" si="1972"/>
        <v>-23.2278243138379i</v>
      </c>
      <c r="O3751" t="str">
        <f t="shared" si="1973"/>
        <v>-0.327938517173204+0.944699067933403i</v>
      </c>
      <c r="P3751" t="str">
        <f t="shared" si="1974"/>
        <v>1.3279385171732-0.944699067933403i</v>
      </c>
      <c r="Q3751" t="str">
        <f t="shared" si="1975"/>
        <v>-1.3279385171732+24.1725233817713i</v>
      </c>
      <c r="R3751" t="str">
        <f t="shared" si="1976"/>
        <v>-0.0419728022630364-0.0526300542265189i</v>
      </c>
      <c r="S3751" t="str">
        <f t="shared" si="1977"/>
        <v>2.54900678341157i</v>
      </c>
      <c r="T3751" t="str">
        <f t="shared" si="1978"/>
        <v>0.134154365234715-0.106988957687272i</v>
      </c>
      <c r="U3751" t="e">
        <f t="shared" si="1979"/>
        <v>#DIV/0!</v>
      </c>
      <c r="V3751" t="str">
        <f t="shared" si="1980"/>
        <v>0.0000833333333333333-0.000145986922667305i</v>
      </c>
      <c r="W3751" t="e">
        <f t="shared" si="1981"/>
        <v>#DIV/0!</v>
      </c>
      <c r="X3751" t="e">
        <f t="shared" si="1982"/>
        <v>#DIV/0!</v>
      </c>
      <c r="Y3751" t="str">
        <f t="shared" si="1983"/>
        <v>0.00096+7.76325243813881i</v>
      </c>
      <c r="Z3751" t="e">
        <f t="shared" si="1984"/>
        <v>#DIV/0!</v>
      </c>
      <c r="AA3751" t="e">
        <f t="shared" si="1985"/>
        <v>#DIV/0!</v>
      </c>
      <c r="AB3751" t="str">
        <f t="shared" si="1986"/>
        <v>0.0765531898131425-0.0610516547218889i</v>
      </c>
      <c r="AC3751" t="str">
        <f t="shared" si="1987"/>
        <v>0.965157795665295-0.0569908396323661i</v>
      </c>
      <c r="AD3751" t="str">
        <f t="shared" si="1988"/>
        <v>0.0827633215552711-0.0583685940150938i</v>
      </c>
      <c r="AE3751" t="e">
        <f t="shared" si="1989"/>
        <v>#DIV/0!</v>
      </c>
      <c r="AF3751" t="str">
        <f t="shared" si="1990"/>
        <v>-19.1921585057747-1.9259248658251i</v>
      </c>
      <c r="AG3751" t="e">
        <f t="shared" si="1991"/>
        <v>#DIV/0!</v>
      </c>
      <c r="AH3751" t="e">
        <f t="shared" si="1992"/>
        <v>#DIV/0!</v>
      </c>
      <c r="AI3751" t="e">
        <f t="shared" si="1993"/>
        <v>#DIV/0!</v>
      </c>
      <c r="AJ3751" t="e">
        <f t="shared" si="1994"/>
        <v>#DIV/0!</v>
      </c>
      <c r="AK3751"/>
      <c r="AL3751"/>
      <c r="AM3751"/>
      <c r="AN3751"/>
    </row>
    <row r="3752" spans="1:40" x14ac:dyDescent="0.3">
      <c r="A3752"/>
      <c r="B3752">
        <f t="shared" si="1995"/>
        <v>1818000</v>
      </c>
      <c r="C3752" s="186" t="str">
        <f t="shared" si="1963"/>
        <v>-0.000149639341693205+0.00171570855432436i</v>
      </c>
      <c r="D3752" s="158" t="str">
        <f t="shared" si="1964"/>
        <v>-7.58820337583181-0.648437002795771i</v>
      </c>
      <c r="E3752" t="str">
        <f t="shared" si="1965"/>
        <v>28.6730970871874-874.499597330571i</v>
      </c>
      <c r="F3752" t="str">
        <f t="shared" si="1966"/>
        <v>0.989616018375499+0.0862944480494249i</v>
      </c>
      <c r="G3752" t="str">
        <f t="shared" si="1961"/>
        <v>0.989616018375499+0.0862944480494249i</v>
      </c>
      <c r="H3752" t="str">
        <f t="shared" si="1967"/>
        <v>11.6042045528397+1.27645845184123i</v>
      </c>
      <c r="I3752" t="str">
        <f t="shared" si="1968"/>
        <v>7139.2693052828i</v>
      </c>
      <c r="J3752" t="str">
        <f t="shared" si="1962"/>
        <v>-12623.0430877233+1522.36636382762i</v>
      </c>
      <c r="K3752" t="str">
        <f t="shared" si="1969"/>
        <v>0.0672316160180305-0.557466064685703i</v>
      </c>
      <c r="L3752" t="str">
        <f t="shared" si="1970"/>
        <v>0.0173793232202683-0.119082863900013i</v>
      </c>
      <c r="M3752" t="str">
        <f t="shared" si="1971"/>
        <v>0.0846109392382988-0.676548928585716i</v>
      </c>
      <c r="N3752" t="str">
        <f t="shared" si="1972"/>
        <v>-23.2406079265588i</v>
      </c>
      <c r="O3752" t="str">
        <f t="shared" si="1973"/>
        <v>-0.315835383462947+0.948814002085136i</v>
      </c>
      <c r="P3752" t="str">
        <f t="shared" si="1974"/>
        <v>1.31583538346295-0.948814002085136i</v>
      </c>
      <c r="Q3752" t="str">
        <f t="shared" si="1975"/>
        <v>-1.31583538346295+24.1894219286439i</v>
      </c>
      <c r="R3752" t="str">
        <f t="shared" si="1976"/>
        <v>-0.0420589299983825-0.052109254983389i</v>
      </c>
      <c r="S3752" t="str">
        <f t="shared" si="1977"/>
        <v>2.55040964900507i</v>
      </c>
      <c r="T3752" t="str">
        <f t="shared" si="1978"/>
        <v>0.132899946712101-0.107267500894704i</v>
      </c>
      <c r="U3752" t="e">
        <f t="shared" si="1979"/>
        <v>#DIV/0!</v>
      </c>
      <c r="V3752" t="str">
        <f t="shared" si="1980"/>
        <v>0.0000833333333333333-0.000145906621829754i</v>
      </c>
      <c r="W3752" t="e">
        <f t="shared" si="1981"/>
        <v>#DIV/0!</v>
      </c>
      <c r="X3752" t="e">
        <f t="shared" si="1982"/>
        <v>#DIV/0!</v>
      </c>
      <c r="Y3752" t="str">
        <f t="shared" si="1983"/>
        <v>0.00096+7.76752500414769i</v>
      </c>
      <c r="Z3752" t="e">
        <f t="shared" si="1984"/>
        <v>#DIV/0!</v>
      </c>
      <c r="AA3752" t="e">
        <f t="shared" si="1985"/>
        <v>#DIV/0!</v>
      </c>
      <c r="AB3752" t="str">
        <f t="shared" si="1986"/>
        <v>0.0758373745722535-0.0612106012533149i</v>
      </c>
      <c r="AC3752" t="str">
        <f t="shared" si="1987"/>
        <v>0.965004704795907-0.0564867809769957i</v>
      </c>
      <c r="AD3752" t="str">
        <f t="shared" si="1988"/>
        <v>0.0820194520497201-0.058629337399443i</v>
      </c>
      <c r="AE3752" t="e">
        <f t="shared" si="1989"/>
        <v>#DIV/0!</v>
      </c>
      <c r="AF3752" t="str">
        <f t="shared" si="1990"/>
        <v>-19.1924079286715-1.924895454637i</v>
      </c>
      <c r="AG3752" t="e">
        <f t="shared" si="1991"/>
        <v>#DIV/0!</v>
      </c>
      <c r="AH3752" t="e">
        <f t="shared" si="1992"/>
        <v>#DIV/0!</v>
      </c>
      <c r="AI3752" t="e">
        <f t="shared" si="1993"/>
        <v>#DIV/0!</v>
      </c>
      <c r="AJ3752" t="e">
        <f t="shared" si="1994"/>
        <v>#DIV/0!</v>
      </c>
      <c r="AK3752"/>
      <c r="AL3752"/>
      <c r="AM3752"/>
      <c r="AN3752"/>
    </row>
    <row r="3753" spans="1:40" x14ac:dyDescent="0.3">
      <c r="A3753"/>
      <c r="B3753">
        <f t="shared" si="1995"/>
        <v>1819000</v>
      </c>
      <c r="C3753" s="186" t="str">
        <f t="shared" si="1963"/>
        <v>-0.000149477202708796+0.00171478483777367i</v>
      </c>
      <c r="D3753" s="158" t="str">
        <f t="shared" si="1964"/>
        <v>-7.58828839323454-0.648090747556513i</v>
      </c>
      <c r="E3753" t="str">
        <f t="shared" si="1965"/>
        <v>28.6416133424994-874.019870615007i</v>
      </c>
      <c r="F3753" t="str">
        <f t="shared" si="1966"/>
        <v>0.989627269740926+0.0862483606060145i</v>
      </c>
      <c r="G3753" t="str">
        <f t="shared" si="1961"/>
        <v>0.989627269740926+0.0862483606060145i</v>
      </c>
      <c r="H3753" t="str">
        <f t="shared" si="1967"/>
        <v>11.6043685548856+1.27577637931333i</v>
      </c>
      <c r="I3753" t="str">
        <f t="shared" si="1968"/>
        <v>7143.19629609979i</v>
      </c>
      <c r="J3753" t="str">
        <f t="shared" si="1962"/>
        <v>-12636.9347434403+1523.20374906625i</v>
      </c>
      <c r="K3753" t="str">
        <f t="shared" si="1969"/>
        <v>0.067158761621999-0.55716832931098i</v>
      </c>
      <c r="L3753" t="str">
        <f t="shared" si="1970"/>
        <v>0.0173606177924156-0.119020126212105i</v>
      </c>
      <c r="M3753" t="str">
        <f t="shared" si="1971"/>
        <v>0.0845193794144146-0.676188455523085i</v>
      </c>
      <c r="N3753" t="str">
        <f t="shared" si="1972"/>
        <v>-23.2533915392796i</v>
      </c>
      <c r="O3753" t="str">
        <f t="shared" si="1973"/>
        <v>-0.30368063639911+0.952773882448628i</v>
      </c>
      <c r="P3753" t="str">
        <f t="shared" si="1974"/>
        <v>1.30368063639911-0.952773882448628i</v>
      </c>
      <c r="Q3753" t="str">
        <f t="shared" si="1975"/>
        <v>-1.30368063639911+24.2061654217282i</v>
      </c>
      <c r="R3753" t="str">
        <f t="shared" si="1976"/>
        <v>-0.0421391813423357-0.0515878735806905i</v>
      </c>
      <c r="S3753" t="str">
        <f t="shared" si="1977"/>
        <v>2.55181251459858i</v>
      </c>
      <c r="T3753" t="str">
        <f t="shared" si="1978"/>
        <v>0.131642581404735-0.107531290304311i</v>
      </c>
      <c r="U3753" t="e">
        <f t="shared" si="1979"/>
        <v>#DIV/0!</v>
      </c>
      <c r="V3753" t="str">
        <f t="shared" si="1980"/>
        <v>0.0000833333333333333-0.000145826409283393i</v>
      </c>
      <c r="W3753" t="e">
        <f t="shared" si="1981"/>
        <v>#DIV/0!</v>
      </c>
      <c r="X3753" t="e">
        <f t="shared" si="1982"/>
        <v>#DIV/0!</v>
      </c>
      <c r="Y3753" t="str">
        <f t="shared" si="1983"/>
        <v>0.00096+7.77179757015657i</v>
      </c>
      <c r="Z3753" t="e">
        <f t="shared" si="1984"/>
        <v>#DIV/0!</v>
      </c>
      <c r="AA3753" t="e">
        <f t="shared" si="1985"/>
        <v>#DIV/0!</v>
      </c>
      <c r="AB3753" t="str">
        <f t="shared" si="1986"/>
        <v>0.0751198777925487-0.0613611287498224i</v>
      </c>
      <c r="AC3753" t="str">
        <f t="shared" si="1987"/>
        <v>0.964857398574217-0.0559813986657294i</v>
      </c>
      <c r="AD3753" t="str">
        <f t="shared" si="1988"/>
        <v>0.0812722139694367-0.0588806145064586i</v>
      </c>
      <c r="AE3753" t="e">
        <f t="shared" si="1989"/>
        <v>#DIV/0!</v>
      </c>
      <c r="AF3753" t="str">
        <f t="shared" si="1990"/>
        <v>-19.1926569481201-1.92386712686984i</v>
      </c>
      <c r="AG3753" t="e">
        <f t="shared" si="1991"/>
        <v>#DIV/0!</v>
      </c>
      <c r="AH3753" t="e">
        <f t="shared" si="1992"/>
        <v>#DIV/0!</v>
      </c>
      <c r="AI3753" t="e">
        <f t="shared" si="1993"/>
        <v>#DIV/0!</v>
      </c>
      <c r="AJ3753" t="e">
        <f t="shared" si="1994"/>
        <v>#DIV/0!</v>
      </c>
      <c r="AK3753"/>
      <c r="AL3753"/>
      <c r="AM3753"/>
      <c r="AN3753"/>
    </row>
    <row r="3754" spans="1:40" x14ac:dyDescent="0.3">
      <c r="A3754"/>
      <c r="B3754">
        <f t="shared" si="1995"/>
        <v>1820000</v>
      </c>
      <c r="C3754" s="186" t="str">
        <f t="shared" si="1963"/>
        <v>-0.000149315325838097+0.00171386210479189i</v>
      </c>
      <c r="D3754" s="158" t="str">
        <f t="shared" si="1964"/>
        <v>-7.58837327319836-0.647744856297381i</v>
      </c>
      <c r="E3754" t="str">
        <f t="shared" si="1965"/>
        <v>28.61018140569-873.540669374847i</v>
      </c>
      <c r="F3754" t="str">
        <f t="shared" si="1966"/>
        <v>0.989638502917426+0.0862023216218416i</v>
      </c>
      <c r="G3754" t="str">
        <f t="shared" si="1961"/>
        <v>0.989638502917426+0.0862023216218416i</v>
      </c>
      <c r="H3754" t="str">
        <f t="shared" si="1967"/>
        <v>11.6045322917875+1.27509502454418i</v>
      </c>
      <c r="I3754" t="str">
        <f t="shared" si="1968"/>
        <v>7147.12328691678i</v>
      </c>
      <c r="J3754" t="str">
        <f t="shared" si="1962"/>
        <v>-12650.8340382312+1524.04113430488i</v>
      </c>
      <c r="K3754" t="str">
        <f t="shared" si="1969"/>
        <v>0.067086025017025-0.55687090700613i</v>
      </c>
      <c r="L3754" t="str">
        <f t="shared" si="1970"/>
        <v>0.0173419423336842-0.11895745309773i</v>
      </c>
      <c r="M3754" t="str">
        <f t="shared" si="1971"/>
        <v>0.0844279673507092-0.67582836010386i</v>
      </c>
      <c r="N3754" t="str">
        <f t="shared" si="1972"/>
        <v>-23.2661751520005i</v>
      </c>
      <c r="O3754" t="str">
        <f t="shared" si="1973"/>
        <v>-0.291476262292392+0.956578061906114i</v>
      </c>
      <c r="P3754" t="str">
        <f t="shared" si="1974"/>
        <v>1.29147626229239-0.956578061906114i</v>
      </c>
      <c r="Q3754" t="str">
        <f t="shared" si="1975"/>
        <v>-1.29147626229239+24.2227532139066i</v>
      </c>
      <c r="R3754" t="str">
        <f t="shared" si="1976"/>
        <v>-0.0422135561778077-0.0510659727908903i</v>
      </c>
      <c r="S3754" t="str">
        <f t="shared" si="1977"/>
        <v>2.5532153801921i</v>
      </c>
      <c r="T3754" t="str">
        <f t="shared" si="1978"/>
        <v>0.130382427134172-0.107780300885782i</v>
      </c>
      <c r="U3754" t="e">
        <f t="shared" si="1979"/>
        <v>#DIV/0!</v>
      </c>
      <c r="V3754" t="str">
        <f t="shared" si="1980"/>
        <v>0.0000833333333333333-0.000145746284882688i</v>
      </c>
      <c r="W3754" t="e">
        <f t="shared" si="1981"/>
        <v>#DIV/0!</v>
      </c>
      <c r="X3754" t="e">
        <f t="shared" si="1982"/>
        <v>#DIV/0!</v>
      </c>
      <c r="Y3754" t="str">
        <f t="shared" si="1983"/>
        <v>0.00096+7.77607013616546i</v>
      </c>
      <c r="Z3754" t="e">
        <f t="shared" si="1984"/>
        <v>#DIV/0!</v>
      </c>
      <c r="AA3754" t="e">
        <f t="shared" si="1985"/>
        <v>#DIV/0!</v>
      </c>
      <c r="AB3754" t="str">
        <f t="shared" si="1986"/>
        <v>0.0744007895325471-0.0615032229282375i</v>
      </c>
      <c r="AC3754" t="str">
        <f t="shared" si="1987"/>
        <v>0.964715885136828-0.0554747556775624i</v>
      </c>
      <c r="AD3754" t="str">
        <f t="shared" si="1988"/>
        <v>0.0805217270201999-0.0591223806654401i</v>
      </c>
      <c r="AE3754" t="e">
        <f t="shared" si="1989"/>
        <v>#DIV/0!</v>
      </c>
      <c r="AF3754" t="str">
        <f t="shared" si="1990"/>
        <v>-19.1929055649859-1.92283988084156i</v>
      </c>
      <c r="AG3754" t="e">
        <f t="shared" si="1991"/>
        <v>#DIV/0!</v>
      </c>
      <c r="AH3754" t="e">
        <f t="shared" si="1992"/>
        <v>#DIV/0!</v>
      </c>
      <c r="AI3754" t="e">
        <f t="shared" si="1993"/>
        <v>#DIV/0!</v>
      </c>
      <c r="AJ3754" t="e">
        <f t="shared" si="1994"/>
        <v>#DIV/0!</v>
      </c>
      <c r="AK3754"/>
      <c r="AL3754"/>
      <c r="AM3754"/>
      <c r="AN3754"/>
    </row>
    <row r="3755" spans="1:40" x14ac:dyDescent="0.3">
      <c r="A3755"/>
      <c r="B3755">
        <f t="shared" si="1995"/>
        <v>1821000</v>
      </c>
      <c r="C3755" s="186" t="str">
        <f t="shared" si="1963"/>
        <v>-0.000149153710519188+0.00171294035382613i</v>
      </c>
      <c r="D3755" s="158" t="str">
        <f t="shared" si="1964"/>
        <v>-7.58845801601794-0.647399328454143i</v>
      </c>
      <c r="E3755" t="str">
        <f t="shared" si="1965"/>
        <v>28.5788011631926-873.06199274812i</v>
      </c>
      <c r="F3755" t="str">
        <f t="shared" si="1966"/>
        <v>0.989649717943994+0.0861563310217577i</v>
      </c>
      <c r="G3755" t="str">
        <f t="shared" si="1961"/>
        <v>0.989649717943994+0.0861563310217577i</v>
      </c>
      <c r="H3755" t="str">
        <f t="shared" si="1967"/>
        <v>11.6046957641139+1.27441438641941i</v>
      </c>
      <c r="I3755" t="str">
        <f t="shared" si="1968"/>
        <v>7151.05027773377i</v>
      </c>
      <c r="J3755" t="str">
        <f t="shared" si="1962"/>
        <v>-12664.7409720958+1524.8785195435i</v>
      </c>
      <c r="K3755" t="str">
        <f t="shared" si="1969"/>
        <v>0.0670134059505503-0.556573797285635i</v>
      </c>
      <c r="L3755" t="str">
        <f t="shared" si="1970"/>
        <v>0.0173232967805501-0.118894844459764i</v>
      </c>
      <c r="M3755" t="str">
        <f t="shared" si="1971"/>
        <v>0.0843367027311004-0.675468641745399i</v>
      </c>
      <c r="N3755" t="str">
        <f t="shared" si="1972"/>
        <v>-23.2789587647214i</v>
      </c>
      <c r="O3755" t="str">
        <f t="shared" si="1973"/>
        <v>-0.279224255563746+0.960225918784154i</v>
      </c>
      <c r="P3755" t="str">
        <f t="shared" si="1974"/>
        <v>1.27922425556375-0.960225918784154i</v>
      </c>
      <c r="Q3755" t="str">
        <f t="shared" si="1975"/>
        <v>-1.27922425556375+24.2391846835056i</v>
      </c>
      <c r="R3755" t="str">
        <f t="shared" si="1976"/>
        <v>-0.0422820548957159-0.0505436152809116i</v>
      </c>
      <c r="S3755" t="str">
        <f t="shared" si="1977"/>
        <v>2.55461824578561i</v>
      </c>
      <c r="T3755" t="str">
        <f t="shared" si="1978"/>
        <v>0.129119641804585-0.108014508905905i</v>
      </c>
      <c r="U3755" t="e">
        <f t="shared" si="1979"/>
        <v>#DIV/0!</v>
      </c>
      <c r="V3755" t="str">
        <f t="shared" si="1980"/>
        <v>0.0000833333333333333-0.000145666248482423i</v>
      </c>
      <c r="W3755" t="e">
        <f t="shared" si="1981"/>
        <v>#DIV/0!</v>
      </c>
      <c r="X3755" t="e">
        <f t="shared" si="1982"/>
        <v>#DIV/0!</v>
      </c>
      <c r="Y3755" t="str">
        <f t="shared" si="1983"/>
        <v>0.00096+7.78034270217434i</v>
      </c>
      <c r="Z3755" t="e">
        <f t="shared" si="1984"/>
        <v>#DIV/0!</v>
      </c>
      <c r="AA3755" t="e">
        <f t="shared" si="1985"/>
        <v>#DIV/0!</v>
      </c>
      <c r="AB3755" t="str">
        <f t="shared" si="1986"/>
        <v>0.0736801998979125-0.0616368702455564i</v>
      </c>
      <c r="AC3755" t="str">
        <f t="shared" si="1987"/>
        <v>0.964580172089755-0.0549669149517473i</v>
      </c>
      <c r="AD3755" t="str">
        <f t="shared" si="1988"/>
        <v>0.0797681115301036-0.0593545927024222i</v>
      </c>
      <c r="AE3755" t="e">
        <f t="shared" si="1989"/>
        <v>#DIV/0!</v>
      </c>
      <c r="AF3755" t="str">
        <f t="shared" si="1990"/>
        <v>-19.1931537801318-1.92181371487355i</v>
      </c>
      <c r="AG3755" t="e">
        <f t="shared" si="1991"/>
        <v>#DIV/0!</v>
      </c>
      <c r="AH3755" t="e">
        <f t="shared" si="1992"/>
        <v>#DIV/0!</v>
      </c>
      <c r="AI3755" t="e">
        <f t="shared" si="1993"/>
        <v>#DIV/0!</v>
      </c>
      <c r="AJ3755" t="e">
        <f t="shared" si="1994"/>
        <v>#DIV/0!</v>
      </c>
      <c r="AK3755"/>
      <c r="AL3755"/>
      <c r="AM3755"/>
      <c r="AN3755"/>
    </row>
    <row r="3756" spans="1:40" x14ac:dyDescent="0.3">
      <c r="A3756"/>
      <c r="B3756">
        <f t="shared" si="1995"/>
        <v>1822000</v>
      </c>
      <c r="C3756" s="186" t="str">
        <f t="shared" si="1963"/>
        <v>-0.000148992356191644+0.00171201958332674i</v>
      </c>
      <c r="D3756" s="158" t="str">
        <f t="shared" si="1964"/>
        <v>-7.58854262198709-0.647054163463685i</v>
      </c>
      <c r="E3756" t="str">
        <f t="shared" si="1965"/>
        <v>28.5474725017513-872.583839874726i</v>
      </c>
      <c r="F3756" t="str">
        <f t="shared" si="1966"/>
        <v>0.989660914859515+0.0861103887307639i</v>
      </c>
      <c r="G3756" t="str">
        <f t="shared" si="1961"/>
        <v>0.989660914859515+0.0861103887307639i</v>
      </c>
      <c r="H3756" t="str">
        <f t="shared" si="1967"/>
        <v>11.6048589724316+1.27373446382684i</v>
      </c>
      <c r="I3756" t="str">
        <f t="shared" si="1968"/>
        <v>7154.97726855075i</v>
      </c>
      <c r="J3756" t="str">
        <f t="shared" si="1962"/>
        <v>-12678.6555450342+1525.71590478213i</v>
      </c>
      <c r="K3756" t="str">
        <f t="shared" si="1969"/>
        <v>0.0669409041706884-0.556276999664952i</v>
      </c>
      <c r="L3756" t="str">
        <f t="shared" si="1970"/>
        <v>0.0173046810696563-0.118832300201268i</v>
      </c>
      <c r="M3756" t="str">
        <f t="shared" si="1971"/>
        <v>0.0842455852403447-0.67510929986622i</v>
      </c>
      <c r="N3756" t="str">
        <f t="shared" si="1972"/>
        <v>-23.2917423774423i</v>
      </c>
      <c r="O3756" t="str">
        <f t="shared" si="1973"/>
        <v>-0.266926618418079+0.963716856955345i</v>
      </c>
      <c r="P3756" t="str">
        <f t="shared" si="1974"/>
        <v>1.26692661841808-0.963716856955345i</v>
      </c>
      <c r="Q3756" t="str">
        <f t="shared" si="1975"/>
        <v>-1.26692661841808+24.2554592343976i</v>
      </c>
      <c r="R3756" t="str">
        <f t="shared" si="1976"/>
        <v>-0.0423446783924547-0.050020863612169i</v>
      </c>
      <c r="S3756" t="str">
        <f t="shared" si="1977"/>
        <v>2.55602111137913i</v>
      </c>
      <c r="T3756" t="str">
        <f t="shared" si="1978"/>
        <v>0.12785438340212-0.108233891925674i</v>
      </c>
      <c r="U3756" t="e">
        <f t="shared" si="1979"/>
        <v>#DIV/0!</v>
      </c>
      <c r="V3756" t="str">
        <f t="shared" si="1980"/>
        <v>0.0000833333333333333-0.000145586299937702i</v>
      </c>
      <c r="W3756" t="e">
        <f t="shared" si="1981"/>
        <v>#DIV/0!</v>
      </c>
      <c r="X3756" t="e">
        <f t="shared" si="1982"/>
        <v>#DIV/0!</v>
      </c>
      <c r="Y3756" t="str">
        <f t="shared" si="1983"/>
        <v>0.00096+7.78461526818322i</v>
      </c>
      <c r="Z3756" t="e">
        <f t="shared" si="1984"/>
        <v>#DIV/0!</v>
      </c>
      <c r="AA3756" t="e">
        <f t="shared" si="1985"/>
        <v>#DIV/0!</v>
      </c>
      <c r="AB3756" t="str">
        <f t="shared" si="1986"/>
        <v>0.0729581990410852-0.0617620578972946i</v>
      </c>
      <c r="AC3756" t="str">
        <f t="shared" si="1987"/>
        <v>0.964450266510958-0.054457939387333i</v>
      </c>
      <c r="AD3756" t="str">
        <f t="shared" si="1988"/>
        <v>0.0790114884312308-0.0595772089495823i</v>
      </c>
      <c r="AE3756" t="e">
        <f t="shared" si="1989"/>
        <v>#DIV/0!</v>
      </c>
      <c r="AF3756" t="str">
        <f t="shared" si="1990"/>
        <v>-19.1934015944187-1.92078862729053i</v>
      </c>
      <c r="AG3756" t="e">
        <f t="shared" si="1991"/>
        <v>#DIV/0!</v>
      </c>
      <c r="AH3756" t="e">
        <f t="shared" si="1992"/>
        <v>#DIV/0!</v>
      </c>
      <c r="AI3756" t="e">
        <f t="shared" si="1993"/>
        <v>#DIV/0!</v>
      </c>
      <c r="AJ3756" t="e">
        <f t="shared" si="1994"/>
        <v>#DIV/0!</v>
      </c>
      <c r="AK3756"/>
      <c r="AL3756"/>
      <c r="AM3756"/>
      <c r="AN3756"/>
    </row>
    <row r="3757" spans="1:40" x14ac:dyDescent="0.3">
      <c r="A3757"/>
      <c r="B3757">
        <f t="shared" si="1995"/>
        <v>1823000</v>
      </c>
      <c r="C3757" s="186" t="str">
        <f t="shared" si="1963"/>
        <v>-0.000148831262296544+0.0017110997917473i</v>
      </c>
      <c r="D3757" s="158" t="str">
        <f t="shared" si="1964"/>
        <v>-7.588627091399-0.646709360764078i</v>
      </c>
      <c r="E3757" t="str">
        <f t="shared" si="1965"/>
        <v>28.5161953084204-872.106209896453i</v>
      </c>
      <c r="F3757" t="str">
        <f t="shared" si="1966"/>
        <v>0.989672093702789+0.0860644946740183i</v>
      </c>
      <c r="G3757" t="str">
        <f t="shared" si="1961"/>
        <v>0.989672093702789+0.0860644946740183i</v>
      </c>
      <c r="H3757" t="str">
        <f t="shared" si="1967"/>
        <v>11.6050219173063+1.27305525565666i</v>
      </c>
      <c r="I3757" t="str">
        <f t="shared" si="1968"/>
        <v>7158.90425936774i</v>
      </c>
      <c r="J3757" t="str">
        <f t="shared" si="1962"/>
        <v>-12692.5777570465+1526.55329002076i</v>
      </c>
      <c r="K3757" t="str">
        <f t="shared" si="1969"/>
        <v>0.0668685194262223-0.555980513660521i</v>
      </c>
      <c r="L3757" t="str">
        <f t="shared" si="1970"/>
        <v>0.0172860951378121-0.118769820225496i</v>
      </c>
      <c r="M3757" t="str">
        <f t="shared" si="1971"/>
        <v>0.0841546145640344-0.674750333886017i</v>
      </c>
      <c r="N3757" t="str">
        <f t="shared" si="1972"/>
        <v>-23.3045259901632i</v>
      </c>
      <c r="O3757" t="str">
        <f t="shared" si="1973"/>
        <v>-0.254585360517168+0.967050305935707i</v>
      </c>
      <c r="P3757" t="str">
        <f t="shared" si="1974"/>
        <v>1.25458536051717-0.967050305935707i</v>
      </c>
      <c r="Q3757" t="str">
        <f t="shared" si="1975"/>
        <v>-1.25458536051717+24.2715762960989i</v>
      </c>
      <c r="R3757" t="str">
        <f t="shared" si="1976"/>
        <v>-0.0424014280674941-0.0494977802406581i</v>
      </c>
      <c r="S3757" t="str">
        <f t="shared" si="1977"/>
        <v>2.55742397697264i</v>
      </c>
      <c r="T3757" t="str">
        <f t="shared" si="1978"/>
        <v>0.126586809994382-0.10843842879769i</v>
      </c>
      <c r="U3757" t="e">
        <f t="shared" si="1979"/>
        <v>#DIV/0!</v>
      </c>
      <c r="V3757" t="str">
        <f t="shared" si="1980"/>
        <v>0.0000833333333333333-0.000145506439103945i</v>
      </c>
      <c r="W3757" t="e">
        <f t="shared" si="1981"/>
        <v>#DIV/0!</v>
      </c>
      <c r="X3757" t="e">
        <f t="shared" si="1982"/>
        <v>#DIV/0!</v>
      </c>
      <c r="Y3757" t="str">
        <f t="shared" si="1983"/>
        <v>0.00096+7.7888878341921i</v>
      </c>
      <c r="Z3757" t="e">
        <f t="shared" si="1984"/>
        <v>#DIV/0!</v>
      </c>
      <c r="AA3757" t="e">
        <f t="shared" si="1985"/>
        <v>#DIV/0!</v>
      </c>
      <c r="AB3757" t="str">
        <f t="shared" si="1986"/>
        <v>0.0722348771609893-0.0618787738160038i</v>
      </c>
      <c r="AC3757" t="str">
        <f t="shared" si="1987"/>
        <v>0.964326174952758-0.0539478918427738i</v>
      </c>
      <c r="AD3757" t="str">
        <f t="shared" si="1988"/>
        <v>0.0782519792411966-0.0597901892544204i</v>
      </c>
      <c r="AE3757" t="e">
        <f t="shared" si="1989"/>
        <v>#DIV/0!</v>
      </c>
      <c r="AF3757" t="str">
        <f t="shared" si="1990"/>
        <v>-19.1936490087053-1.91976461642074i</v>
      </c>
      <c r="AG3757" t="e">
        <f t="shared" si="1991"/>
        <v>#DIV/0!</v>
      </c>
      <c r="AH3757" t="e">
        <f t="shared" si="1992"/>
        <v>#DIV/0!</v>
      </c>
      <c r="AI3757" t="e">
        <f t="shared" si="1993"/>
        <v>#DIV/0!</v>
      </c>
      <c r="AJ3757" t="e">
        <f t="shared" si="1994"/>
        <v>#DIV/0!</v>
      </c>
      <c r="AK3757"/>
      <c r="AL3757"/>
      <c r="AM3757"/>
      <c r="AN3757"/>
    </row>
    <row r="3758" spans="1:40" x14ac:dyDescent="0.3">
      <c r="A3758"/>
      <c r="B3758">
        <f t="shared" si="1995"/>
        <v>1824000</v>
      </c>
      <c r="C3758" s="186" t="str">
        <f t="shared" si="1963"/>
        <v>-0.000148670428276443+0.00171018097754459i</v>
      </c>
      <c r="D3758" s="158" t="str">
        <f t="shared" si="1964"/>
        <v>-7.58871142454576-0.646364919794473i</v>
      </c>
      <c r="E3758" t="str">
        <f t="shared" si="1965"/>
        <v>28.4849694705629-871.629101956957i</v>
      </c>
      <c r="F3758" t="str">
        <f t="shared" si="1966"/>
        <v>0.989683254512475+0.0860186487768237i</v>
      </c>
      <c r="G3758" t="str">
        <f t="shared" si="1961"/>
        <v>0.989683254512475+0.0860186487768237i</v>
      </c>
      <c r="H3758" t="str">
        <f t="shared" si="1967"/>
        <v>11.6051845993015+1.2723767608012i</v>
      </c>
      <c r="I3758" t="str">
        <f t="shared" si="1968"/>
        <v>7162.83125018473i</v>
      </c>
      <c r="J3758" t="str">
        <f t="shared" si="1962"/>
        <v>-12706.5076081325+1527.3906752594i</v>
      </c>
      <c r="K3758" t="str">
        <f t="shared" si="1969"/>
        <v>0.0667962514666081-0.555684338789775i</v>
      </c>
      <c r="L3758" t="str">
        <f t="shared" si="1970"/>
        <v>0.0172675389219929-0.118707404435885i</v>
      </c>
      <c r="M3758" t="str">
        <f t="shared" si="1971"/>
        <v>0.084063790388601-0.67439174322566i</v>
      </c>
      <c r="N3758" t="str">
        <f t="shared" si="1972"/>
        <v>-23.317309602884i</v>
      </c>
      <c r="O3758" t="str">
        <f t="shared" si="1973"/>
        <v>-0.242202498651314+0.970225720977887i</v>
      </c>
      <c r="P3758" t="str">
        <f t="shared" si="1974"/>
        <v>1.24220249865131-0.970225720977887i</v>
      </c>
      <c r="Q3758" t="str">
        <f t="shared" si="1975"/>
        <v>-1.24220249865131+24.2875353238619i</v>
      </c>
      <c r="R3758" t="str">
        <f t="shared" si="1976"/>
        <v>-0.0424523058211106-0.0489744275170727i</v>
      </c>
      <c r="S3758" t="str">
        <f t="shared" si="1977"/>
        <v>2.55882684256616i</v>
      </c>
      <c r="T3758" t="str">
        <f t="shared" si="1978"/>
        <v>0.125317079729996-0.108628099663885i</v>
      </c>
      <c r="U3758" t="e">
        <f t="shared" si="1979"/>
        <v>#DIV/0!</v>
      </c>
      <c r="V3758" t="str">
        <f t="shared" si="1980"/>
        <v>0.0000833333333333333-0.000145426665836893i</v>
      </c>
      <c r="W3758" t="e">
        <f t="shared" si="1981"/>
        <v>#DIV/0!</v>
      </c>
      <c r="X3758" t="e">
        <f t="shared" si="1982"/>
        <v>#DIV/0!</v>
      </c>
      <c r="Y3758" t="str">
        <f t="shared" si="1983"/>
        <v>0.00096+7.79316040020098i</v>
      </c>
      <c r="Z3758" t="e">
        <f t="shared" si="1984"/>
        <v>#DIV/0!</v>
      </c>
      <c r="AA3758" t="e">
        <f t="shared" si="1985"/>
        <v>#DIV/0!</v>
      </c>
      <c r="AB3758" t="str">
        <f t="shared" si="1986"/>
        <v>0.0715103245027812-0.0619870066699735i</v>
      </c>
      <c r="AC3758" t="str">
        <f t="shared" si="1987"/>
        <v>0.964207903444119-0.0534368351355847i</v>
      </c>
      <c r="AD3758" t="str">
        <f t="shared" si="1988"/>
        <v>0.0774897060445342-0.0599934949887281i</v>
      </c>
      <c r="AE3758" t="e">
        <f t="shared" si="1989"/>
        <v>#DIV/0!</v>
      </c>
      <c r="AF3758" t="str">
        <f t="shared" si="1990"/>
        <v>-19.1938960238473-1.91874168059567i</v>
      </c>
      <c r="AG3758" t="e">
        <f t="shared" si="1991"/>
        <v>#DIV/0!</v>
      </c>
      <c r="AH3758" t="e">
        <f t="shared" si="1992"/>
        <v>#DIV/0!</v>
      </c>
      <c r="AI3758" t="e">
        <f t="shared" si="1993"/>
        <v>#DIV/0!</v>
      </c>
      <c r="AJ3758" t="e">
        <f t="shared" si="1994"/>
        <v>#DIV/0!</v>
      </c>
      <c r="AK3758"/>
      <c r="AL3758"/>
      <c r="AM3758"/>
      <c r="AN3758"/>
    </row>
    <row r="3759" spans="1:40" x14ac:dyDescent="0.3">
      <c r="A3759"/>
      <c r="B3759">
        <f t="shared" si="1995"/>
        <v>1825000</v>
      </c>
      <c r="C3759" s="186" t="str">
        <f t="shared" si="1963"/>
        <v>-0.000148509853575391+0.00170926313917864i</v>
      </c>
      <c r="D3759" s="158" t="str">
        <f t="shared" si="1964"/>
        <v>-7.58879562171913-0.646020839995229i</v>
      </c>
      <c r="E3759" t="str">
        <f t="shared" si="1965"/>
        <v>28.4537948758501-871.152515201764i</v>
      </c>
      <c r="F3759" t="str">
        <f t="shared" si="1966"/>
        <v>0.989694397327181+0.0859728509646432i</v>
      </c>
      <c r="G3759" t="str">
        <f t="shared" si="1961"/>
        <v>0.989694397327181+0.0859728509646432i</v>
      </c>
      <c r="H3759" t="str">
        <f t="shared" si="1967"/>
        <v>11.6053470189802+1.27169897815516i</v>
      </c>
      <c r="I3759" t="str">
        <f t="shared" si="1968"/>
        <v>7166.75824100172i</v>
      </c>
      <c r="J3759" t="str">
        <f t="shared" si="1962"/>
        <v>-12720.4450982924+1528.22806049802i</v>
      </c>
      <c r="K3759" t="str">
        <f t="shared" si="1969"/>
        <v>0.0667241000419626-0.555388474571106i</v>
      </c>
      <c r="L3759" t="str">
        <f t="shared" si="1970"/>
        <v>0.0172490123593394-0.118645052736064i</v>
      </c>
      <c r="M3759" t="str">
        <f t="shared" si="1971"/>
        <v>0.083973112401302-0.67403352730717i</v>
      </c>
      <c r="N3759" t="str">
        <f t="shared" si="1972"/>
        <v>-23.3300932156049i</v>
      </c>
      <c r="O3759" t="str">
        <f t="shared" si="1973"/>
        <v>-0.229780056409388+0.973242583160282i</v>
      </c>
      <c r="P3759" t="str">
        <f t="shared" si="1974"/>
        <v>1.22978005640939-0.973242583160282i</v>
      </c>
      <c r="Q3759" t="str">
        <f t="shared" si="1975"/>
        <v>-1.22978005640939+24.3033357987652i</v>
      </c>
      <c r="R3759" t="str">
        <f t="shared" si="1976"/>
        <v>-0.0424973140522493-0.0484508676869286i</v>
      </c>
      <c r="S3759" t="str">
        <f t="shared" si="1977"/>
        <v>2.56022970815965i</v>
      </c>
      <c r="T3759" t="str">
        <f t="shared" si="1978"/>
        <v>0.124045350838187-0.108802885953559i</v>
      </c>
      <c r="U3759" t="e">
        <f t="shared" si="1979"/>
        <v>#DIV/0!</v>
      </c>
      <c r="V3759" t="str">
        <f t="shared" si="1980"/>
        <v>0.0000833333333333333-0.000145346979992598i</v>
      </c>
      <c r="W3759" t="e">
        <f t="shared" si="1981"/>
        <v>#DIV/0!</v>
      </c>
      <c r="X3759" t="e">
        <f t="shared" si="1982"/>
        <v>#DIV/0!</v>
      </c>
      <c r="Y3759" t="str">
        <f t="shared" si="1983"/>
        <v>0.00096+7.79743296620987i</v>
      </c>
      <c r="Z3759" t="e">
        <f t="shared" si="1984"/>
        <v>#DIV/0!</v>
      </c>
      <c r="AA3759" t="e">
        <f t="shared" si="1985"/>
        <v>#DIV/0!</v>
      </c>
      <c r="AB3759" t="str">
        <f t="shared" si="1986"/>
        <v>0.0707846313576108-0.0620867458621104i</v>
      </c>
      <c r="AC3759" t="str">
        <f t="shared" si="1987"/>
        <v>0.964095457492815-0.0529248320420182i</v>
      </c>
      <c r="AD3759" t="str">
        <f t="shared" si="1988"/>
        <v>0.0767247914738979-0.0601870890573384i</v>
      </c>
      <c r="AE3759" t="e">
        <f t="shared" si="1989"/>
        <v>#DIV/0!</v>
      </c>
      <c r="AF3759" t="str">
        <f t="shared" si="1990"/>
        <v>-19.1941426406993-1.91771981815039i</v>
      </c>
      <c r="AG3759" t="e">
        <f t="shared" si="1991"/>
        <v>#DIV/0!</v>
      </c>
      <c r="AH3759" t="e">
        <f t="shared" si="1992"/>
        <v>#DIV/0!</v>
      </c>
      <c r="AI3759" t="e">
        <f t="shared" si="1993"/>
        <v>#DIV/0!</v>
      </c>
      <c r="AJ3759" t="e">
        <f t="shared" si="1994"/>
        <v>#DIV/0!</v>
      </c>
      <c r="AK3759"/>
      <c r="AL3759"/>
      <c r="AM3759"/>
      <c r="AN3759"/>
    </row>
    <row r="3760" spans="1:40" x14ac:dyDescent="0.3">
      <c r="A3760"/>
      <c r="B3760">
        <f t="shared" si="1995"/>
        <v>1826000</v>
      </c>
      <c r="C3760" s="186" t="str">
        <f t="shared" si="1963"/>
        <v>-0.000148349537638899+0.00170834627511258i</v>
      </c>
      <c r="D3760" s="158" t="str">
        <f t="shared" si="1964"/>
        <v>-7.58887968320959-0.645677120807748i</v>
      </c>
      <c r="E3760" t="str">
        <f t="shared" si="1965"/>
        <v>28.4226714122591-870.676448778252i</v>
      </c>
      <c r="F3760" t="str">
        <f t="shared" si="1966"/>
        <v>0.989705522185351+0.0859271011630797i</v>
      </c>
      <c r="G3760" t="str">
        <f t="shared" si="1961"/>
        <v>0.989705522185351+0.0859271011630797i</v>
      </c>
      <c r="H3760" t="str">
        <f t="shared" si="1967"/>
        <v>11.6055091769029+1.27102190661533i</v>
      </c>
      <c r="I3760" t="str">
        <f t="shared" si="1968"/>
        <v>7170.6852318187i</v>
      </c>
      <c r="J3760" t="str">
        <f t="shared" si="1962"/>
        <v>-12734.390227526+1529.06544573665i</v>
      </c>
      <c r="K3760" t="str">
        <f t="shared" si="1969"/>
        <v>0.0666520649030741-0.5550929205239i</v>
      </c>
      <c r="L3760" t="str">
        <f t="shared" si="1970"/>
        <v>0.0172305153871572-0.118582765029847i</v>
      </c>
      <c r="M3760" t="str">
        <f t="shared" si="1971"/>
        <v>0.0838825802902313-0.673675685553747i</v>
      </c>
      <c r="N3760" t="str">
        <f t="shared" si="1972"/>
        <v>-23.3428768283258i</v>
      </c>
      <c r="O3760" t="str">
        <f t="shared" si="1973"/>
        <v>-0.217320063848726+0.976100399471686i</v>
      </c>
      <c r="P3760" t="str">
        <f t="shared" si="1974"/>
        <v>1.21732006384873-0.976100399471686i</v>
      </c>
      <c r="Q3760" t="str">
        <f t="shared" si="1975"/>
        <v>-1.21732006384873+24.3189772277975i</v>
      </c>
      <c r="R3760" t="str">
        <f t="shared" si="1976"/>
        <v>-0.0425364556565123-0.0479271628907482i</v>
      </c>
      <c r="S3760" t="str">
        <f t="shared" si="1977"/>
        <v>2.56163257375317i</v>
      </c>
      <c r="T3760" t="str">
        <f t="shared" si="1978"/>
        <v>0.122771781628515-0.108962770381729i</v>
      </c>
      <c r="U3760" t="e">
        <f t="shared" si="1979"/>
        <v>#DIV/0!</v>
      </c>
      <c r="V3760" t="str">
        <f t="shared" si="1980"/>
        <v>0.0000833333333333333-0.000145267381427433i</v>
      </c>
      <c r="W3760" t="e">
        <f t="shared" si="1981"/>
        <v>#DIV/0!</v>
      </c>
      <c r="X3760" t="e">
        <f t="shared" si="1982"/>
        <v>#DIV/0!</v>
      </c>
      <c r="Y3760" t="str">
        <f t="shared" si="1983"/>
        <v>0.00096+7.80170553221875i</v>
      </c>
      <c r="Z3760" t="e">
        <f t="shared" si="1984"/>
        <v>#DIV/0!</v>
      </c>
      <c r="AA3760" t="e">
        <f t="shared" si="1985"/>
        <v>#DIV/0!</v>
      </c>
      <c r="AB3760" t="str">
        <f t="shared" si="1986"/>
        <v>0.07005788806247-0.0621779815289965i</v>
      </c>
      <c r="AC3760" t="str">
        <f t="shared" si="1987"/>
        <v>0.963988842087469-0.0524119452968227i</v>
      </c>
      <c r="AD3760" t="str">
        <f t="shared" si="1988"/>
        <v>0.0759573586911737-0.060370935906645i</v>
      </c>
      <c r="AE3760" t="e">
        <f t="shared" si="1989"/>
        <v>#DIV/0!</v>
      </c>
      <c r="AF3760" t="str">
        <f t="shared" si="1990"/>
        <v>-19.1943888601125-1.91669902742308i</v>
      </c>
      <c r="AG3760" t="e">
        <f t="shared" si="1991"/>
        <v>#DIV/0!</v>
      </c>
      <c r="AH3760" t="e">
        <f t="shared" si="1992"/>
        <v>#DIV/0!</v>
      </c>
      <c r="AI3760" t="e">
        <f t="shared" si="1993"/>
        <v>#DIV/0!</v>
      </c>
      <c r="AJ3760" t="e">
        <f t="shared" si="1994"/>
        <v>#DIV/0!</v>
      </c>
      <c r="AK3760"/>
      <c r="AL3760"/>
      <c r="AM3760"/>
      <c r="AN3760"/>
    </row>
    <row r="3761" spans="1:40" x14ac:dyDescent="0.3">
      <c r="A3761"/>
      <c r="B3761">
        <f t="shared" si="1995"/>
        <v>1827000</v>
      </c>
      <c r="C3761" s="186" t="str">
        <f t="shared" si="1963"/>
        <v>-0.000148189479913973+0.00170743038381282i</v>
      </c>
      <c r="D3761" s="158" t="str">
        <f t="shared" si="1964"/>
        <v>-7.58896360930731-0.645333761674656i</v>
      </c>
      <c r="E3761" t="str">
        <f t="shared" si="1965"/>
        <v>28.3915989680739-870.200901835667i</v>
      </c>
      <c r="F3761" t="str">
        <f t="shared" si="1966"/>
        <v>0.989716629125387+0.0858813992978983i</v>
      </c>
      <c r="G3761" t="str">
        <f t="shared" si="1961"/>
        <v>0.989716629125387+0.0858813992978983i</v>
      </c>
      <c r="H3761" t="str">
        <f t="shared" si="1967"/>
        <v>11.6056710736292+1.2703455450809i</v>
      </c>
      <c r="I3761" t="str">
        <f t="shared" si="1968"/>
        <v>7174.61222263569i</v>
      </c>
      <c r="J3761" t="str">
        <f t="shared" si="1962"/>
        <v>-12748.3429958335+1529.90283097528i</v>
      </c>
      <c r="K3761" t="str">
        <f t="shared" si="1969"/>
        <v>0.0665801458013878-0.5547976761685i</v>
      </c>
      <c r="L3761" t="str">
        <f t="shared" si="1970"/>
        <v>0.0172120479429165-0.118520541221235i</v>
      </c>
      <c r="M3761" t="str">
        <f t="shared" si="1971"/>
        <v>0.0837921937443043-0.673318217389735i</v>
      </c>
      <c r="N3761" t="str">
        <f t="shared" si="1972"/>
        <v>-23.3556604410467i</v>
      </c>
      <c r="O3761" t="str">
        <f t="shared" si="1973"/>
        <v>-0.204824557162974+0.978798702891964i</v>
      </c>
      <c r="P3761" t="str">
        <f t="shared" si="1974"/>
        <v>1.20482455716297-0.978798702891964i</v>
      </c>
      <c r="Q3761" t="str">
        <f t="shared" si="1975"/>
        <v>-1.20482455716297+24.3344591439387i</v>
      </c>
      <c r="R3761" t="str">
        <f t="shared" si="1976"/>
        <v>-0.0425697340242821-0.0474033751642245i</v>
      </c>
      <c r="S3761" t="str">
        <f t="shared" si="1977"/>
        <v>2.56303543934668i</v>
      </c>
      <c r="T3761" t="str">
        <f t="shared" si="1978"/>
        <v>0.121496530490554-0.109107736947797i</v>
      </c>
      <c r="U3761" t="e">
        <f t="shared" si="1979"/>
        <v>#DIV/0!</v>
      </c>
      <c r="V3761" t="str">
        <f t="shared" si="1980"/>
        <v>0.0000833333333333333-0.00014518786999808i</v>
      </c>
      <c r="W3761" t="e">
        <f t="shared" si="1981"/>
        <v>#DIV/0!</v>
      </c>
      <c r="X3761" t="e">
        <f t="shared" si="1982"/>
        <v>#DIV/0!</v>
      </c>
      <c r="Y3761" t="str">
        <f t="shared" si="1983"/>
        <v>0.00096+7.80597809822763i</v>
      </c>
      <c r="Z3761" t="e">
        <f t="shared" si="1984"/>
        <v>#DIV/0!</v>
      </c>
      <c r="AA3761" t="e">
        <f t="shared" si="1985"/>
        <v>#DIV/0!</v>
      </c>
      <c r="AB3761" t="str">
        <f t="shared" si="1986"/>
        <v>0.0693301850000095-0.0622607045401288i</v>
      </c>
      <c r="AC3761" t="str">
        <f t="shared" si="1987"/>
        <v>0.963888061699461-0.0518982375929903i</v>
      </c>
      <c r="AD3761" t="str">
        <f t="shared" si="1988"/>
        <v>0.0751875313683768-0.0605450015329047i</v>
      </c>
      <c r="AE3761" t="e">
        <f t="shared" si="1989"/>
        <v>#DIV/0!</v>
      </c>
      <c r="AF3761" t="str">
        <f t="shared" si="1990"/>
        <v>-19.1946346829365-1.91567930675556i</v>
      </c>
      <c r="AG3761" t="e">
        <f t="shared" si="1991"/>
        <v>#DIV/0!</v>
      </c>
      <c r="AH3761" t="e">
        <f t="shared" si="1992"/>
        <v>#DIV/0!</v>
      </c>
      <c r="AI3761" t="e">
        <f t="shared" si="1993"/>
        <v>#DIV/0!</v>
      </c>
      <c r="AJ3761" t="e">
        <f t="shared" si="1994"/>
        <v>#DIV/0!</v>
      </c>
      <c r="AK3761"/>
      <c r="AL3761"/>
      <c r="AM3761"/>
      <c r="AN3761"/>
    </row>
    <row r="3762" spans="1:40" x14ac:dyDescent="0.3">
      <c r="A3762"/>
      <c r="B3762">
        <f t="shared" si="1995"/>
        <v>1828000</v>
      </c>
      <c r="C3762" s="186" t="str">
        <f t="shared" si="1963"/>
        <v>-0.000148029679849072+0.00170651546374891i</v>
      </c>
      <c r="D3762" s="158" t="str">
        <f t="shared" si="1964"/>
        <v>-7.58904740030141-0.644990762039649i</v>
      </c>
      <c r="E3762" t="str">
        <f t="shared" si="1965"/>
        <v>28.3605774318829-869.725873525104i</v>
      </c>
      <c r="F3762" t="str">
        <f t="shared" si="1966"/>
        <v>0.989727718185552+0.0858357452950074i</v>
      </c>
      <c r="G3762" t="str">
        <f t="shared" si="1961"/>
        <v>0.989727718185552+0.0858357452950074i</v>
      </c>
      <c r="H3762" t="str">
        <f t="shared" si="1967"/>
        <v>11.6058327097171+1.26966989245318i</v>
      </c>
      <c r="I3762" t="str">
        <f t="shared" si="1968"/>
        <v>7178.53921345268i</v>
      </c>
      <c r="J3762" t="str">
        <f t="shared" si="1962"/>
        <v>-12762.3034032148+1530.74021621391i</v>
      </c>
      <c r="K3762" t="str">
        <f t="shared" si="1969"/>
        <v>0.0665083424890126-0.554502741026232i</v>
      </c>
      <c r="L3762" t="str">
        <f t="shared" si="1970"/>
        <v>0.017193609964251-0.118458381214415i</v>
      </c>
      <c r="M3762" t="str">
        <f t="shared" si="1971"/>
        <v>0.0837019524532636-0.672961122240647i</v>
      </c>
      <c r="N3762" t="str">
        <f t="shared" si="1972"/>
        <v>-23.3684440537676i</v>
      </c>
      <c r="O3762" t="str">
        <f t="shared" si="1973"/>
        <v>-0.192295578349456+0.981337052468339i</v>
      </c>
      <c r="P3762" t="str">
        <f t="shared" si="1974"/>
        <v>1.19229557834946-0.981337052468339i</v>
      </c>
      <c r="Q3762" t="str">
        <f t="shared" si="1975"/>
        <v>-1.19229557834946+24.3497811062359i</v>
      </c>
      <c r="R3762" t="str">
        <f t="shared" si="1976"/>
        <v>-0.0425971530389724-0.046879566438422i</v>
      </c>
      <c r="S3762" t="str">
        <f t="shared" si="1977"/>
        <v>2.5644383049402i</v>
      </c>
      <c r="T3762" t="str">
        <f t="shared" si="1978"/>
        <v>0.120219755893678-0.109237770934541i</v>
      </c>
      <c r="U3762" t="e">
        <f t="shared" si="1979"/>
        <v>#DIV/0!</v>
      </c>
      <c r="V3762" t="str">
        <f t="shared" si="1980"/>
        <v>0.0000833333333333333-0.000145108445561538i</v>
      </c>
      <c r="W3762" t="e">
        <f t="shared" si="1981"/>
        <v>#DIV/0!</v>
      </c>
      <c r="X3762" t="e">
        <f t="shared" si="1982"/>
        <v>#DIV/0!</v>
      </c>
      <c r="Y3762" t="str">
        <f t="shared" si="1983"/>
        <v>0.00096+7.81025066423651i</v>
      </c>
      <c r="Z3762" t="e">
        <f t="shared" si="1984"/>
        <v>#DIV/0!</v>
      </c>
      <c r="AA3762" t="e">
        <f t="shared" si="1985"/>
        <v>#DIV/0!</v>
      </c>
      <c r="AB3762" t="str">
        <f t="shared" si="1986"/>
        <v>0.0686016125984164-0.062334906497344i</v>
      </c>
      <c r="AC3762" t="str">
        <f t="shared" si="1987"/>
        <v>0.963793120284711-0.0513837715815677i</v>
      </c>
      <c r="AD3762" t="str">
        <f t="shared" si="1988"/>
        <v>0.0744154336684444-0.06070925349031i</v>
      </c>
      <c r="AE3762" t="e">
        <f t="shared" si="1989"/>
        <v>#DIV/0!</v>
      </c>
      <c r="AF3762" t="str">
        <f t="shared" si="1990"/>
        <v>-19.1948801100185-1.91466065449283i</v>
      </c>
      <c r="AG3762" t="e">
        <f t="shared" si="1991"/>
        <v>#DIV/0!</v>
      </c>
      <c r="AH3762" t="e">
        <f t="shared" si="1992"/>
        <v>#DIV/0!</v>
      </c>
      <c r="AI3762" t="e">
        <f t="shared" si="1993"/>
        <v>#DIV/0!</v>
      </c>
      <c r="AJ3762" t="e">
        <f t="shared" si="1994"/>
        <v>#DIV/0!</v>
      </c>
      <c r="AK3762"/>
      <c r="AL3762"/>
      <c r="AM3762"/>
      <c r="AN3762"/>
    </row>
    <row r="3763" spans="1:40" x14ac:dyDescent="0.3">
      <c r="A3763"/>
      <c r="B3763">
        <f t="shared" si="1995"/>
        <v>1829000</v>
      </c>
      <c r="C3763" s="186" t="str">
        <f t="shared" si="1963"/>
        <v>-0.000147870136894127+0.00170560151339358i</v>
      </c>
      <c r="D3763" s="158" t="str">
        <f t="shared" si="1964"/>
        <v>-7.58913105648031-0.644648121347555i</v>
      </c>
      <c r="E3763" t="str">
        <f t="shared" si="1965"/>
        <v>28.3296066925783-869.251362999497i</v>
      </c>
      <c r="F3763" t="str">
        <f t="shared" si="1966"/>
        <v>0.989738789404016+0.085790139080466i</v>
      </c>
      <c r="G3763" t="str">
        <f t="shared" si="1961"/>
        <v>0.989738789404016+0.085790139080466i</v>
      </c>
      <c r="H3763" t="str">
        <f t="shared" si="1967"/>
        <v>11.605994085723+1.26899494763573i</v>
      </c>
      <c r="I3763" t="str">
        <f t="shared" si="1968"/>
        <v>7182.46620426967i</v>
      </c>
      <c r="J3763" t="str">
        <f t="shared" si="1962"/>
        <v>-12776.2714496699+1531.57760145253i</v>
      </c>
      <c r="K3763" t="str">
        <f t="shared" si="1969"/>
        <v>0.0664366547187145-0.554208114619386i</v>
      </c>
      <c r="L3763" t="str">
        <f t="shared" si="1970"/>
        <v>0.017175201388958-0.118396284913761i</v>
      </c>
      <c r="M3763" t="str">
        <f t="shared" si="1971"/>
        <v>0.0836118561076725-0.672604399533147i</v>
      </c>
      <c r="N3763" t="str">
        <f t="shared" si="1972"/>
        <v>-23.3812276664884i</v>
      </c>
      <c r="O3763" t="str">
        <f t="shared" si="1973"/>
        <v>-0.17973517487555+0.983715033387442i</v>
      </c>
      <c r="P3763" t="str">
        <f t="shared" si="1974"/>
        <v>1.17973517487555-0.983715033387442i</v>
      </c>
      <c r="Q3763" t="str">
        <f t="shared" si="1975"/>
        <v>-1.17973517487555+24.3649426998758i</v>
      </c>
      <c r="R3763" t="str">
        <f t="shared" si="1976"/>
        <v>-0.0426187170754067-0.046355798539981i</v>
      </c>
      <c r="S3763" t="str">
        <f t="shared" si="1977"/>
        <v>2.56584117053371i</v>
      </c>
      <c r="T3763" t="str">
        <f t="shared" si="1978"/>
        <v>0.11894161638685-0.109352858907407i</v>
      </c>
      <c r="U3763" t="e">
        <f t="shared" si="1979"/>
        <v>#DIV/0!</v>
      </c>
      <c r="V3763" t="str">
        <f t="shared" si="1980"/>
        <v>0.0000833333333333333-0.000145029107975119i</v>
      </c>
      <c r="W3763" t="e">
        <f t="shared" si="1981"/>
        <v>#DIV/0!</v>
      </c>
      <c r="X3763" t="e">
        <f t="shared" si="1982"/>
        <v>#DIV/0!</v>
      </c>
      <c r="Y3763" t="str">
        <f t="shared" si="1983"/>
        <v>0.00096+7.8145232302454i</v>
      </c>
      <c r="Z3763" t="e">
        <f t="shared" si="1984"/>
        <v>#DIV/0!</v>
      </c>
      <c r="AA3763" t="e">
        <f t="shared" si="1985"/>
        <v>#DIV/0!</v>
      </c>
      <c r="AB3763" t="str">
        <f t="shared" si="1986"/>
        <v>0.0678722613312945-0.0624005797344139i</v>
      </c>
      <c r="AC3763" t="str">
        <f t="shared" si="1987"/>
        <v>0.963704021285349-0.0508686098714813i</v>
      </c>
      <c r="AD3763" t="str">
        <f t="shared" si="1988"/>
        <v>0.0736411902258664-0.0608636608988221i</v>
      </c>
      <c r="AE3763" t="e">
        <f t="shared" si="1989"/>
        <v>#DIV/0!</v>
      </c>
      <c r="AF3763" t="str">
        <f t="shared" si="1990"/>
        <v>-19.1951251422033-1.91364306898329i</v>
      </c>
      <c r="AG3763" t="e">
        <f t="shared" si="1991"/>
        <v>#DIV/0!</v>
      </c>
      <c r="AH3763" t="e">
        <f t="shared" si="1992"/>
        <v>#DIV/0!</v>
      </c>
      <c r="AI3763" t="e">
        <f t="shared" si="1993"/>
        <v>#DIV/0!</v>
      </c>
      <c r="AJ3763" t="e">
        <f t="shared" si="1994"/>
        <v>#DIV/0!</v>
      </c>
      <c r="AK3763"/>
      <c r="AL3763"/>
      <c r="AM3763"/>
      <c r="AN3763"/>
    </row>
    <row r="3764" spans="1:40" x14ac:dyDescent="0.3">
      <c r="A3764"/>
      <c r="B3764">
        <f t="shared" si="1995"/>
        <v>1830000</v>
      </c>
      <c r="C3764" s="186" t="str">
        <f t="shared" si="1963"/>
        <v>-0.00014771085050053+0.00170468853122273i</v>
      </c>
      <c r="D3764" s="158" t="str">
        <f t="shared" si="1964"/>
        <v>-7.58921457813169-0.644305839044337i</v>
      </c>
      <c r="E3764" t="str">
        <f t="shared" si="1965"/>
        <v>28.2986866393551-868.777369413631i</v>
      </c>
      <c r="F3764" t="str">
        <f t="shared" si="1966"/>
        <v>0.989749842818849+0.085744580580484i</v>
      </c>
      <c r="G3764" t="str">
        <f t="shared" si="1961"/>
        <v>0.989749842818849+0.085744580580484i</v>
      </c>
      <c r="H3764" t="str">
        <f t="shared" si="1967"/>
        <v>11.606155202202+1.26832070953437i</v>
      </c>
      <c r="I3764" t="str">
        <f t="shared" si="1968"/>
        <v>7186.39319508665i</v>
      </c>
      <c r="J3764" t="str">
        <f t="shared" si="1962"/>
        <v>-12790.2471351988+1532.41498669117i</v>
      </c>
      <c r="K3764" t="str">
        <f t="shared" si="1969"/>
        <v>0.0663650822439173-0.553913796471217i</v>
      </c>
      <c r="L3764" t="str">
        <f t="shared" si="1970"/>
        <v>0.0171568221549974-0.11833425222383i</v>
      </c>
      <c r="M3764" t="str">
        <f t="shared" si="1971"/>
        <v>0.0835219043989147-0.672248048695047i</v>
      </c>
      <c r="N3764" t="str">
        <f t="shared" si="1972"/>
        <v>-23.3940112792093i</v>
      </c>
      <c r="O3764" t="str">
        <f t="shared" si="1973"/>
        <v>-0.167145399343716+0.985932257043165i</v>
      </c>
      <c r="P3764" t="str">
        <f t="shared" si="1974"/>
        <v>1.16714539934372-0.985932257043165i</v>
      </c>
      <c r="Q3764" t="str">
        <f t="shared" si="1975"/>
        <v>-1.16714539934372+24.3799435362525i</v>
      </c>
      <c r="R3764" t="str">
        <f t="shared" si="1976"/>
        <v>-0.0426344309983293-0.0458321331913199i</v>
      </c>
      <c r="S3764" t="str">
        <f t="shared" si="1977"/>
        <v>2.56724403612723i</v>
      </c>
      <c r="T3764" t="str">
        <f t="shared" si="1978"/>
        <v>0.117662270598405-0.109452988714139i</v>
      </c>
      <c r="U3764" t="e">
        <f t="shared" si="1979"/>
        <v>#DIV/0!</v>
      </c>
      <c r="V3764" t="str">
        <f t="shared" si="1980"/>
        <v>0.0000833333333333333-0.000144949857096444i</v>
      </c>
      <c r="W3764" t="e">
        <f t="shared" si="1981"/>
        <v>#DIV/0!</v>
      </c>
      <c r="X3764" t="e">
        <f t="shared" si="1982"/>
        <v>#DIV/0!</v>
      </c>
      <c r="Y3764" t="str">
        <f t="shared" si="1983"/>
        <v>0.00096+7.81879579625428i</v>
      </c>
      <c r="Z3764" t="e">
        <f t="shared" si="1984"/>
        <v>#DIV/0!</v>
      </c>
      <c r="AA3764" t="e">
        <f t="shared" si="1985"/>
        <v>#DIV/0!</v>
      </c>
      <c r="AB3764" t="str">
        <f t="shared" si="1986"/>
        <v>0.0671422217175397-0.0624577173168347i</v>
      </c>
      <c r="AC3764" t="str">
        <f t="shared" si="1987"/>
        <v>0.963620767631234-0.0503528150293774i</v>
      </c>
      <c r="AD3764" t="str">
        <f t="shared" si="1988"/>
        <v>0.0728649261271596-0.0610081944517849i</v>
      </c>
      <c r="AE3764" t="e">
        <f t="shared" si="1989"/>
        <v>#DIV/0!</v>
      </c>
      <c r="AF3764" t="str">
        <f t="shared" si="1990"/>
        <v>-19.1953697803337-1.91262654857871i</v>
      </c>
      <c r="AG3764" t="e">
        <f t="shared" si="1991"/>
        <v>#DIV/0!</v>
      </c>
      <c r="AH3764" t="e">
        <f t="shared" si="1992"/>
        <v>#DIV/0!</v>
      </c>
      <c r="AI3764" t="e">
        <f t="shared" si="1993"/>
        <v>#DIV/0!</v>
      </c>
      <c r="AJ3764" t="e">
        <f t="shared" si="1994"/>
        <v>#DIV/0!</v>
      </c>
      <c r="AK3764"/>
      <c r="AL3764"/>
      <c r="AM3764"/>
      <c r="AN3764"/>
    </row>
    <row r="3765" spans="1:40" x14ac:dyDescent="0.3">
      <c r="A3765"/>
      <c r="B3765">
        <f t="shared" si="1995"/>
        <v>1831000</v>
      </c>
      <c r="C3765" s="186" t="str">
        <f t="shared" si="1963"/>
        <v>-0.000147551820121124+0.0017037765157154i</v>
      </c>
      <c r="D3765" s="158" t="str">
        <f t="shared" si="1964"/>
        <v>-7.58929796554247-0.643963914577082i</v>
      </c>
      <c r="E3765" t="str">
        <f t="shared" si="1965"/>
        <v>28.2678171617105-868.303891924126i</v>
      </c>
      <c r="F3765" t="str">
        <f t="shared" si="1966"/>
        <v>0.989760878468027+0.0856990697214217i</v>
      </c>
      <c r="G3765" t="str">
        <f t="shared" si="1961"/>
        <v>0.989760878468027+0.0856990697214217i</v>
      </c>
      <c r="H3765" t="str">
        <f t="shared" si="1967"/>
        <v>11.6063160597076+1.2676471770571i</v>
      </c>
      <c r="I3765" t="str">
        <f t="shared" si="1968"/>
        <v>7190.32018590364i</v>
      </c>
      <c r="J3765" t="str">
        <f t="shared" si="1962"/>
        <v>-12804.2304598015+1533.2523719298i</v>
      </c>
      <c r="K3765" t="str">
        <f t="shared" si="1969"/>
        <v>0.0662936248186968-0.553619786105946i</v>
      </c>
      <c r="L3765" t="str">
        <f t="shared" si="1970"/>
        <v>0.0171384722004918-0.118272283049367i</v>
      </c>
      <c r="M3765" t="str">
        <f t="shared" si="1971"/>
        <v>0.0834320970191886-0.671892069155313i</v>
      </c>
      <c r="N3765" t="str">
        <f t="shared" si="1972"/>
        <v>-23.4067948919302i</v>
      </c>
      <c r="O3765" t="str">
        <f t="shared" si="1973"/>
        <v>-0.154528309156641+0.987988361100063i</v>
      </c>
      <c r="P3765" t="str">
        <f t="shared" si="1974"/>
        <v>1.15452830915664-0.987988361100063i</v>
      </c>
      <c r="Q3765" t="str">
        <f t="shared" si="1975"/>
        <v>-1.15452830915664+24.3947832530303i</v>
      </c>
      <c r="R3765" t="str">
        <f t="shared" si="1976"/>
        <v>-0.0426443001610416-0.0453086320108725i</v>
      </c>
      <c r="S3765" t="str">
        <f t="shared" si="1977"/>
        <v>2.56864690172074i</v>
      </c>
      <c r="T3765" t="str">
        <f t="shared" si="1978"/>
        <v>0.116381877235933-0.109538149484709i</v>
      </c>
      <c r="U3765" t="e">
        <f t="shared" si="1979"/>
        <v>#DIV/0!</v>
      </c>
      <c r="V3765" t="str">
        <f t="shared" si="1980"/>
        <v>0.0000833333333333333-0.000144870692783447i</v>
      </c>
      <c r="W3765" t="e">
        <f t="shared" si="1981"/>
        <v>#DIV/0!</v>
      </c>
      <c r="X3765" t="e">
        <f t="shared" si="1982"/>
        <v>#DIV/0!</v>
      </c>
      <c r="Y3765" t="str">
        <f t="shared" si="1983"/>
        <v>0.00096+7.82306836226316i</v>
      </c>
      <c r="Z3765" t="e">
        <f t="shared" si="1984"/>
        <v>#DIV/0!</v>
      </c>
      <c r="AA3765" t="e">
        <f t="shared" si="1985"/>
        <v>#DIV/0!</v>
      </c>
      <c r="AB3765" t="str">
        <f t="shared" si="1986"/>
        <v>0.0664115843212737-0.0625063130417868i</v>
      </c>
      <c r="AC3765" t="str">
        <f t="shared" si="1987"/>
        <v>0.963543361741375-0.0498364495795173i</v>
      </c>
      <c r="AD3765" t="str">
        <f t="shared" si="1988"/>
        <v>0.0720867668912552-0.0611428264232839i</v>
      </c>
      <c r="AE3765" t="e">
        <f t="shared" si="1989"/>
        <v>#DIV/0!</v>
      </c>
      <c r="AF3765" t="str">
        <f t="shared" si="1990"/>
        <v>-19.1956140252501-1.91161109163418i</v>
      </c>
      <c r="AG3765" t="e">
        <f t="shared" si="1991"/>
        <v>#DIV/0!</v>
      </c>
      <c r="AH3765" t="e">
        <f t="shared" si="1992"/>
        <v>#DIV/0!</v>
      </c>
      <c r="AI3765" t="e">
        <f t="shared" si="1993"/>
        <v>#DIV/0!</v>
      </c>
      <c r="AJ3765" t="e">
        <f t="shared" si="1994"/>
        <v>#DIV/0!</v>
      </c>
      <c r="AK3765"/>
      <c r="AL3765"/>
      <c r="AM3765"/>
      <c r="AN3765"/>
    </row>
    <row r="3766" spans="1:40" x14ac:dyDescent="0.3">
      <c r="A3766"/>
      <c r="B3766">
        <f t="shared" si="1995"/>
        <v>1832000</v>
      </c>
      <c r="C3766" s="186" t="str">
        <f t="shared" si="1963"/>
        <v>-0.000147393045210203+0.00170286546535378i</v>
      </c>
      <c r="D3766" s="158" t="str">
        <f t="shared" si="1964"/>
        <v>-7.58938121899876-0.643622347393967i</v>
      </c>
      <c r="E3766" t="str">
        <f t="shared" si="1965"/>
        <v>28.2369981494422-867.830929689426i</v>
      </c>
      <c r="F3766" t="str">
        <f t="shared" si="1966"/>
        <v>0.989771896389411+0.0856536064297842i</v>
      </c>
      <c r="G3766" t="str">
        <f t="shared" si="1961"/>
        <v>0.989771896389411+0.0856536064297842i</v>
      </c>
      <c r="H3766" t="str">
        <f t="shared" si="1967"/>
        <v>11.6064766587917+1.26697434911413i</v>
      </c>
      <c r="I3766" t="str">
        <f t="shared" si="1968"/>
        <v>7194.24717672063i</v>
      </c>
      <c r="J3766" t="str">
        <f t="shared" si="1962"/>
        <v>-12818.2214234779+1534.08975716843i</v>
      </c>
      <c r="K3766" t="str">
        <f t="shared" si="1969"/>
        <v>0.0662222821977834-0.553326083048757i</v>
      </c>
      <c r="L3766" t="str">
        <f t="shared" si="1970"/>
        <v>0.0171201514637255-0.118210377295299i</v>
      </c>
      <c r="M3766" t="str">
        <f t="shared" si="1971"/>
        <v>0.0833424336615089-0.671536460344056i</v>
      </c>
      <c r="N3766" t="str">
        <f t="shared" si="1972"/>
        <v>-23.4195785046511i</v>
      </c>
      <c r="O3766" t="str">
        <f t="shared" si="1973"/>
        <v>-0.141885966180648+0.989883009552636i</v>
      </c>
      <c r="P3766" t="str">
        <f t="shared" si="1974"/>
        <v>1.14188596618065-0.989883009552636i</v>
      </c>
      <c r="Q3766" t="str">
        <f t="shared" si="1975"/>
        <v>-1.14188596618065+24.4094615142037i</v>
      </c>
      <c r="R3766" t="str">
        <f t="shared" si="1976"/>
        <v>-0.0426483304041671-0.0447853565132921i</v>
      </c>
      <c r="S3766" t="str">
        <f t="shared" si="1977"/>
        <v>2.57004976731425i</v>
      </c>
      <c r="T3766" t="str">
        <f t="shared" si="1978"/>
        <v>0.115100595086072-0.109608331631571i</v>
      </c>
      <c r="U3766" t="e">
        <f t="shared" si="1979"/>
        <v>#DIV/0!</v>
      </c>
      <c r="V3766" t="str">
        <f t="shared" si="1980"/>
        <v>0.0000833333333333333-0.000144791614894374i</v>
      </c>
      <c r="W3766" t="e">
        <f t="shared" si="1981"/>
        <v>#DIV/0!</v>
      </c>
      <c r="X3766" t="e">
        <f t="shared" si="1982"/>
        <v>#DIV/0!</v>
      </c>
      <c r="Y3766" t="str">
        <f t="shared" si="1983"/>
        <v>0.00096+7.82734092827204i</v>
      </c>
      <c r="Z3766" t="e">
        <f t="shared" si="1984"/>
        <v>#DIV/0!</v>
      </c>
      <c r="AA3766" t="e">
        <f t="shared" si="1985"/>
        <v>#DIV/0!</v>
      </c>
      <c r="AB3766" t="str">
        <f t="shared" si="1986"/>
        <v>0.0656804397517259-0.0625463614382801i</v>
      </c>
      <c r="AC3766" t="str">
        <f t="shared" si="1987"/>
        <v>0.963471805525204-0.0493195760036537i</v>
      </c>
      <c r="AD3766" t="str">
        <f t="shared" si="1988"/>
        <v>0.0713068384496947-0.0612675306752772i</v>
      </c>
      <c r="AE3766" t="e">
        <f t="shared" si="1989"/>
        <v>#DIV/0!</v>
      </c>
      <c r="AF3766" t="str">
        <f t="shared" si="1990"/>
        <v>-19.1958578777905-1.9105966965081i</v>
      </c>
      <c r="AG3766" t="e">
        <f t="shared" si="1991"/>
        <v>#DIV/0!</v>
      </c>
      <c r="AH3766" t="e">
        <f t="shared" si="1992"/>
        <v>#DIV/0!</v>
      </c>
      <c r="AI3766" t="e">
        <f t="shared" si="1993"/>
        <v>#DIV/0!</v>
      </c>
      <c r="AJ3766" t="e">
        <f t="shared" si="1994"/>
        <v>#DIV/0!</v>
      </c>
      <c r="AK3766"/>
      <c r="AL3766"/>
      <c r="AM3766"/>
      <c r="AN3766"/>
    </row>
    <row r="3767" spans="1:40" x14ac:dyDescent="0.3">
      <c r="A3767"/>
      <c r="B3767">
        <f t="shared" si="1995"/>
        <v>1833000</v>
      </c>
      <c r="C3767" s="186" t="str">
        <f t="shared" si="1963"/>
        <v>-0.000147234525223509+0.00170195537862322i</v>
      </c>
      <c r="D3767" s="158" t="str">
        <f t="shared" si="1964"/>
        <v>-7.58946433878593-0.6432811369443i</v>
      </c>
      <c r="E3767" t="str">
        <f t="shared" si="1965"/>
        <v>28.2062294926478-867.358481869812i</v>
      </c>
      <c r="F3767" t="str">
        <f t="shared" si="1966"/>
        <v>0.989782896620767+0.0856081906322275i</v>
      </c>
      <c r="G3767" t="str">
        <f t="shared" si="1961"/>
        <v>0.989782896620767+0.0856081906322275i</v>
      </c>
      <c r="H3767" t="str">
        <f t="shared" si="1967"/>
        <v>11.6066370000051+1.26630222461787i</v>
      </c>
      <c r="I3767" t="str">
        <f t="shared" si="1968"/>
        <v>7198.17416753761i</v>
      </c>
      <c r="J3767" t="str">
        <f t="shared" si="1962"/>
        <v>-12832.2200262283+1534.92714240705i</v>
      </c>
      <c r="K3767" t="str">
        <f t="shared" si="1969"/>
        <v>0.0661510541365526-0.553032686825777i</v>
      </c>
      <c r="L3767" t="str">
        <f t="shared" si="1970"/>
        <v>0.0171018598831439-0.11814853486674i</v>
      </c>
      <c r="M3767" t="str">
        <f t="shared" si="1971"/>
        <v>0.0832529140196965-0.671181221692517i</v>
      </c>
      <c r="N3767" t="str">
        <f t="shared" si="1972"/>
        <v>-23.432362117372i</v>
      </c>
      <c r="O3767" t="str">
        <f t="shared" si="1973"/>
        <v>-0.129220436408818+0.991615892780221i</v>
      </c>
      <c r="P3767" t="str">
        <f t="shared" si="1974"/>
        <v>1.12922043640882-0.991615892780221i</v>
      </c>
      <c r="Q3767" t="str">
        <f t="shared" si="1975"/>
        <v>-1.12922043640882+24.4239780101522i</v>
      </c>
      <c r="R3767" t="str">
        <f t="shared" si="1976"/>
        <v>-0.0426465280545434-0.0442623681096661i</v>
      </c>
      <c r="S3767" t="str">
        <f t="shared" si="1977"/>
        <v>2.57145263290775i</v>
      </c>
      <c r="T3767" t="str">
        <f t="shared" si="1978"/>
        <v>0.113818583014333-0.10966352685023i</v>
      </c>
      <c r="U3767" t="e">
        <f t="shared" si="1979"/>
        <v>#DIV/0!</v>
      </c>
      <c r="V3767" t="str">
        <f t="shared" si="1980"/>
        <v>0.0000833333333333333-0.000144712623287775i</v>
      </c>
      <c r="W3767" t="e">
        <f t="shared" si="1981"/>
        <v>#DIV/0!</v>
      </c>
      <c r="X3767" t="e">
        <f t="shared" si="1982"/>
        <v>#DIV/0!</v>
      </c>
      <c r="Y3767" t="str">
        <f t="shared" si="1983"/>
        <v>0.00096+7.83161349428092i</v>
      </c>
      <c r="Z3767" t="e">
        <f t="shared" si="1984"/>
        <v>#DIV/0!</v>
      </c>
      <c r="AA3767" t="e">
        <f t="shared" si="1985"/>
        <v>#DIV/0!</v>
      </c>
      <c r="AB3767" t="str">
        <f t="shared" si="1986"/>
        <v>0.0649488786631331-0.0625778577674781i</v>
      </c>
      <c r="AC3767" t="str">
        <f t="shared" si="1987"/>
        <v>0.963406100383741-0.0488022567409334i</v>
      </c>
      <c r="AD3767" t="str">
        <f t="shared" si="1988"/>
        <v>0.0705252671267143-0.061382282664478i</v>
      </c>
      <c r="AE3767" t="e">
        <f t="shared" si="1989"/>
        <v>#DIV/0!</v>
      </c>
      <c r="AF3767" t="str">
        <f t="shared" si="1990"/>
        <v>-19.196101338791-1.90958336156217i</v>
      </c>
      <c r="AG3767" t="e">
        <f t="shared" si="1991"/>
        <v>#DIV/0!</v>
      </c>
      <c r="AH3767" t="e">
        <f t="shared" si="1992"/>
        <v>#DIV/0!</v>
      </c>
      <c r="AI3767" t="e">
        <f t="shared" si="1993"/>
        <v>#DIV/0!</v>
      </c>
      <c r="AJ3767" t="e">
        <f t="shared" si="1994"/>
        <v>#DIV/0!</v>
      </c>
      <c r="AK3767"/>
      <c r="AL3767"/>
      <c r="AM3767"/>
      <c r="AN3767"/>
    </row>
    <row r="3768" spans="1:40" x14ac:dyDescent="0.3">
      <c r="A3768"/>
      <c r="B3768">
        <f t="shared" si="1995"/>
        <v>1834000</v>
      </c>
      <c r="C3768" s="186" t="str">
        <f t="shared" si="1963"/>
        <v>-0.000147076259618225+0.00170104625401217i</v>
      </c>
      <c r="D3768" s="158" t="str">
        <f t="shared" si="1964"/>
        <v>-7.5895473251886-0.642940282678497i</v>
      </c>
      <c r="E3768" t="str">
        <f t="shared" si="1965"/>
        <v>28.1755110817241-866.88654762738i</v>
      </c>
      <c r="F3768" t="str">
        <f t="shared" si="1966"/>
        <v>0.989793879199764+0.0855628222555552i</v>
      </c>
      <c r="G3768" t="str">
        <f t="shared" si="1961"/>
        <v>0.989793879199764+0.0855628222555552i</v>
      </c>
      <c r="H3768" t="str">
        <f t="shared" si="1967"/>
        <v>11.6067970838969+1.26563080248295i</v>
      </c>
      <c r="I3768" t="str">
        <f t="shared" si="1968"/>
        <v>7202.1011583546i</v>
      </c>
      <c r="J3768" t="str">
        <f t="shared" si="1962"/>
        <v>-12846.2262680524+1535.76452764568i</v>
      </c>
      <c r="K3768" t="str">
        <f t="shared" si="1969"/>
        <v>0.0660799403910355-0.552739596964115i</v>
      </c>
      <c r="L3768" t="str">
        <f t="shared" si="1970"/>
        <v>0.0170835973973534-0.118086755668984i</v>
      </c>
      <c r="M3768" t="str">
        <f t="shared" si="1971"/>
        <v>0.0831635377883889-0.670826352633099i</v>
      </c>
      <c r="N3768" t="str">
        <f t="shared" si="1972"/>
        <v>-23.4451457300928i</v>
      </c>
      <c r="O3768" t="str">
        <f t="shared" si="1973"/>
        <v>-0.116533789623497+0.993186727597579i</v>
      </c>
      <c r="P3768" t="str">
        <f t="shared" si="1974"/>
        <v>1.1165337896235-0.993186727597579i</v>
      </c>
      <c r="Q3768" t="str">
        <f t="shared" si="1975"/>
        <v>-1.1165337896235+24.4383324576904i</v>
      </c>
      <c r="R3768" t="str">
        <f t="shared" si="1976"/>
        <v>-0.0426388999242416-0.0437397281077307i</v>
      </c>
      <c r="S3768" t="str">
        <f t="shared" si="1977"/>
        <v>2.57285549850127i</v>
      </c>
      <c r="T3768" t="str">
        <f t="shared" si="1978"/>
        <v>0.112535999964925-0.10970372812013i</v>
      </c>
      <c r="U3768" t="e">
        <f t="shared" si="1979"/>
        <v>#DIV/0!</v>
      </c>
      <c r="V3768" t="str">
        <f t="shared" si="1980"/>
        <v>0.0000833333333333333-0.000144633717822515i</v>
      </c>
      <c r="W3768" t="e">
        <f t="shared" si="1981"/>
        <v>#DIV/0!</v>
      </c>
      <c r="X3768" t="e">
        <f t="shared" si="1982"/>
        <v>#DIV/0!</v>
      </c>
      <c r="Y3768" t="str">
        <f t="shared" si="1983"/>
        <v>0.00096+7.83588606028981i</v>
      </c>
      <c r="Z3768" t="e">
        <f t="shared" si="1984"/>
        <v>#DIV/0!</v>
      </c>
      <c r="AA3768" t="e">
        <f t="shared" si="1985"/>
        <v>#DIV/0!</v>
      </c>
      <c r="AB3768" t="str">
        <f t="shared" si="1986"/>
        <v>0.0642169917546403-0.0626007980232051i</v>
      </c>
      <c r="AC3768" t="str">
        <f t="shared" si="1987"/>
        <v>0.963346247210616-0.0482845541878213i</v>
      </c>
      <c r="AD3768" t="str">
        <f t="shared" si="1988"/>
        <v>0.0697421796192104-0.0614870594489942i</v>
      </c>
      <c r="AE3768" t="e">
        <f t="shared" si="1989"/>
        <v>#DIV/0!</v>
      </c>
      <c r="AF3768" t="str">
        <f t="shared" si="1990"/>
        <v>-19.1963444090855-1.90857108516145i</v>
      </c>
      <c r="AG3768" t="e">
        <f t="shared" si="1991"/>
        <v>#DIV/0!</v>
      </c>
      <c r="AH3768" t="e">
        <f t="shared" si="1992"/>
        <v>#DIV/0!</v>
      </c>
      <c r="AI3768" t="e">
        <f t="shared" si="1993"/>
        <v>#DIV/0!</v>
      </c>
      <c r="AJ3768" t="e">
        <f t="shared" si="1994"/>
        <v>#DIV/0!</v>
      </c>
      <c r="AK3768"/>
      <c r="AL3768"/>
      <c r="AM3768"/>
      <c r="AN3768"/>
    </row>
    <row r="3769" spans="1:40" x14ac:dyDescent="0.3">
      <c r="A3769"/>
      <c r="B3769">
        <f t="shared" si="1995"/>
        <v>1835000</v>
      </c>
      <c r="C3769" s="186" t="str">
        <f t="shared" si="1963"/>
        <v>-0.00014691824785297+0.00170013809001223i</v>
      </c>
      <c r="D3769" s="158" t="str">
        <f t="shared" si="1964"/>
        <v>-7.58963017849062-0.642599784048086i</v>
      </c>
      <c r="E3769" t="str">
        <f t="shared" si="1965"/>
        <v>28.1448428073659-866.415126126049i</v>
      </c>
      <c r="F3769" t="str">
        <f t="shared" si="1966"/>
        <v>0.989804844163967+0.085517501226719i</v>
      </c>
      <c r="G3769" t="str">
        <f t="shared" si="1961"/>
        <v>0.989804844163967+0.085517501226719i</v>
      </c>
      <c r="H3769" t="str">
        <f t="shared" si="1967"/>
        <v>11.6069569110146+1.26496008162617i</v>
      </c>
      <c r="I3769" t="str">
        <f t="shared" si="1968"/>
        <v>7206.02814917159i</v>
      </c>
      <c r="J3769" t="str">
        <f t="shared" si="1962"/>
        <v>-12860.2401489503+1536.60191288431i</v>
      </c>
      <c r="K3769" t="str">
        <f t="shared" si="1969"/>
        <v>0.0660089407179037-0.552446812991816i</v>
      </c>
      <c r="L3769" t="str">
        <f t="shared" si="1970"/>
        <v>0.0170653639451208-0.118025039607511i</v>
      </c>
      <c r="M3769" t="str">
        <f t="shared" si="1971"/>
        <v>0.0830743046630245-0.670471852599327i</v>
      </c>
      <c r="N3769" t="str">
        <f t="shared" si="1972"/>
        <v>-23.4579293428137i</v>
      </c>
      <c r="O3769" t="str">
        <f t="shared" si="1973"/>
        <v>-0.103828099057635+0.994595257301219i</v>
      </c>
      <c r="P3769" t="str">
        <f t="shared" si="1974"/>
        <v>1.10382809905764-0.994595257301219i</v>
      </c>
      <c r="Q3769" t="str">
        <f t="shared" si="1975"/>
        <v>-1.10382809905764+24.4525246001149i</v>
      </c>
      <c r="R3769" t="str">
        <f t="shared" si="1976"/>
        <v>-0.0426254533097103-0.04321749771205i</v>
      </c>
      <c r="S3769" t="str">
        <f t="shared" si="1977"/>
        <v>2.57425836409478i</v>
      </c>
      <c r="T3769" t="str">
        <f t="shared" si="1978"/>
        <v>0.111253004960492-0.109728929705853i</v>
      </c>
      <c r="U3769" t="e">
        <f t="shared" si="1979"/>
        <v>#DIV/0!</v>
      </c>
      <c r="V3769" t="str">
        <f t="shared" si="1980"/>
        <v>0.0000833333333333333-0.000144554898357762i</v>
      </c>
      <c r="W3769" t="e">
        <f t="shared" si="1981"/>
        <v>#DIV/0!</v>
      </c>
      <c r="X3769" t="e">
        <f t="shared" si="1982"/>
        <v>#DIV/0!</v>
      </c>
      <c r="Y3769" t="str">
        <f t="shared" si="1983"/>
        <v>0.00096+7.84015862629869i</v>
      </c>
      <c r="Z3769" t="e">
        <f t="shared" si="1984"/>
        <v>#DIV/0!</v>
      </c>
      <c r="AA3769" t="e">
        <f t="shared" si="1985"/>
        <v>#DIV/0!</v>
      </c>
      <c r="AB3769" t="str">
        <f t="shared" si="1986"/>
        <v>0.06348486977015-0.0626151789326304i</v>
      </c>
      <c r="AC3769" t="str">
        <f t="shared" si="1987"/>
        <v>0.963292246392979-0.0477665306979986i</v>
      </c>
      <c r="AD3769" t="str">
        <f t="shared" si="1988"/>
        <v>0.0689577029765358-0.061581839694719i</v>
      </c>
      <c r="AE3769" t="e">
        <f t="shared" si="1989"/>
        <v>#DIV/0!</v>
      </c>
      <c r="AF3769" t="str">
        <f t="shared" si="1990"/>
        <v>-19.1965870895052-1.90755986567426i</v>
      </c>
      <c r="AG3769" t="e">
        <f t="shared" si="1991"/>
        <v>#DIV/0!</v>
      </c>
      <c r="AH3769" t="e">
        <f t="shared" si="1992"/>
        <v>#DIV/0!</v>
      </c>
      <c r="AI3769" t="e">
        <f t="shared" si="1993"/>
        <v>#DIV/0!</v>
      </c>
      <c r="AJ3769" t="e">
        <f t="shared" si="1994"/>
        <v>#DIV/0!</v>
      </c>
      <c r="AK3769"/>
      <c r="AL3769"/>
      <c r="AM3769"/>
      <c r="AN3769"/>
    </row>
    <row r="3770" spans="1:40" x14ac:dyDescent="0.3">
      <c r="A3770"/>
      <c r="B3770">
        <f t="shared" si="1995"/>
        <v>1836000</v>
      </c>
      <c r="C3770" s="186" t="str">
        <f t="shared" si="1963"/>
        <v>-0.000146760489387799+0.00169923088511811i</v>
      </c>
      <c r="D3770" s="158" t="str">
        <f t="shared" si="1964"/>
        <v>-7.58971289897521-0.642259640505705i</v>
      </c>
      <c r="E3770" t="str">
        <f t="shared" si="1965"/>
        <v>28.1142245605642-865.944216531541i</v>
      </c>
      <c r="F3770" t="str">
        <f t="shared" si="1966"/>
        <v>0.989815791550856+0.0854722274728187i</v>
      </c>
      <c r="G3770" t="str">
        <f t="shared" si="1961"/>
        <v>0.989815791550856+0.0854722274728187i</v>
      </c>
      <c r="H3770" t="str">
        <f t="shared" si="1967"/>
        <v>11.6071164819047+1.26429006096655i</v>
      </c>
      <c r="I3770" t="str">
        <f t="shared" si="1968"/>
        <v>7209.95513998857i</v>
      </c>
      <c r="J3770" t="str">
        <f t="shared" si="1962"/>
        <v>-12874.261668922+1537.43929812294i</v>
      </c>
      <c r="K3770" t="str">
        <f t="shared" si="1969"/>
        <v>0.0659380548744741-0.552154334437882i</v>
      </c>
      <c r="L3770" t="str">
        <f t="shared" si="1970"/>
        <v>0.0170471594653727-0.117963386587984i</v>
      </c>
      <c r="M3770" t="str">
        <f t="shared" si="1971"/>
        <v>0.0829852143398468-0.670117721025866i</v>
      </c>
      <c r="N3770" t="str">
        <f t="shared" si="1972"/>
        <v>-23.4707129555346i</v>
      </c>
      <c r="O3770" t="str">
        <f t="shared" si="1973"/>
        <v>-0.0911054410565857+0.995841251711278i</v>
      </c>
      <c r="P3770" t="str">
        <f t="shared" si="1974"/>
        <v>1.09110544105659-0.995841251711278i</v>
      </c>
      <c r="Q3770" t="str">
        <f t="shared" si="1975"/>
        <v>-1.09110544105659+24.4665542072459i</v>
      </c>
      <c r="R3770" t="str">
        <f t="shared" si="1976"/>
        <v>-0.0426061959910446-0.0426957380242236i</v>
      </c>
      <c r="S3770" t="str">
        <f t="shared" si="1977"/>
        <v>2.5756612296883i</v>
      </c>
      <c r="T3770" t="str">
        <f t="shared" si="1978"/>
        <v>0.109969757101921-0.109739127158635i</v>
      </c>
      <c r="U3770" t="e">
        <f t="shared" si="1979"/>
        <v>#DIV/0!</v>
      </c>
      <c r="V3770" t="str">
        <f t="shared" si="1980"/>
        <v>0.0000833333333333333-0.000144476164752991i</v>
      </c>
      <c r="W3770" t="e">
        <f t="shared" si="1981"/>
        <v>#DIV/0!</v>
      </c>
      <c r="X3770" t="e">
        <f t="shared" si="1982"/>
        <v>#DIV/0!</v>
      </c>
      <c r="Y3770" t="str">
        <f t="shared" si="1983"/>
        <v>0.00096+7.84443119230757i</v>
      </c>
      <c r="Z3770" t="e">
        <f t="shared" si="1984"/>
        <v>#DIV/0!</v>
      </c>
      <c r="AA3770" t="e">
        <f t="shared" si="1985"/>
        <v>#DIV/0!</v>
      </c>
      <c r="AB3770" t="str">
        <f t="shared" si="1986"/>
        <v>0.0627526034982131-0.062620997957133i</v>
      </c>
      <c r="AC3770" t="str">
        <f t="shared" si="1987"/>
        <v>0.963244097812283-0.0472482485823101i</v>
      </c>
      <c r="AD3770" t="str">
        <f t="shared" si="1988"/>
        <v>0.0681719645802375-0.0616666036814662i</v>
      </c>
      <c r="AE3770" t="e">
        <f t="shared" si="1989"/>
        <v>#DIV/0!</v>
      </c>
      <c r="AF3770" t="str">
        <f t="shared" si="1990"/>
        <v>-19.1968293808799-1.90654970147225i</v>
      </c>
      <c r="AG3770" t="e">
        <f t="shared" si="1991"/>
        <v>#DIV/0!</v>
      </c>
      <c r="AH3770" t="e">
        <f t="shared" si="1992"/>
        <v>#DIV/0!</v>
      </c>
      <c r="AI3770" t="e">
        <f t="shared" si="1993"/>
        <v>#DIV/0!</v>
      </c>
      <c r="AJ3770" t="e">
        <f t="shared" si="1994"/>
        <v>#DIV/0!</v>
      </c>
      <c r="AK3770"/>
      <c r="AL3770"/>
      <c r="AM3770"/>
      <c r="AN3770"/>
    </row>
    <row r="3771" spans="1:40" x14ac:dyDescent="0.3">
      <c r="A3771"/>
      <c r="B3771">
        <f t="shared" si="1995"/>
        <v>1837000</v>
      </c>
      <c r="C3771" s="186" t="str">
        <f t="shared" si="1963"/>
        <v>-0.000146602983684192+0.00169832463782763i</v>
      </c>
      <c r="D3771" s="158" t="str">
        <f t="shared" si="1964"/>
        <v>-7.5897954869247-0.641919851505087i</v>
      </c>
      <c r="E3771" t="str">
        <f t="shared" si="1965"/>
        <v>28.0836562326069-865.47381801139i</v>
      </c>
      <c r="F3771" t="str">
        <f t="shared" si="1966"/>
        <v>0.989826721397798+0.0854270009210998i</v>
      </c>
      <c r="G3771" t="str">
        <f t="shared" si="1961"/>
        <v>0.989826721397798+0.0854270009210998i</v>
      </c>
      <c r="H3771" t="str">
        <f t="shared" si="1967"/>
        <v>11.6072757971119+1.26362073942527i</v>
      </c>
      <c r="I3771" t="str">
        <f t="shared" si="1968"/>
        <v>7213.88213080556i</v>
      </c>
      <c r="J3771" t="str">
        <f t="shared" si="1962"/>
        <v>-12888.2908279676+1538.27668336157i</v>
      </c>
      <c r="K3771" t="str">
        <f t="shared" si="1969"/>
        <v>0.0658672826187047-0.551862160832262i</v>
      </c>
      <c r="L3771" t="str">
        <f t="shared" si="1970"/>
        <v>0.0170289838971948-0.117901796516245i</v>
      </c>
      <c r="M3771" t="str">
        <f t="shared" si="1971"/>
        <v>0.0828962665158995-0.669763957348507i</v>
      </c>
      <c r="N3771" t="str">
        <f t="shared" si="1972"/>
        <v>-23.4834965682555i</v>
      </c>
      <c r="O3771" t="str">
        <f t="shared" si="1973"/>
        <v>-0.0783678947384076+0.996924507209182i</v>
      </c>
      <c r="P3771" t="str">
        <f t="shared" si="1974"/>
        <v>1.07836789473841-0.996924507209182i</v>
      </c>
      <c r="Q3771" t="str">
        <f t="shared" si="1975"/>
        <v>-1.07836789473841+24.4804210754647i</v>
      </c>
      <c r="R3771" t="str">
        <f t="shared" si="1976"/>
        <v>-0.0425811362313804-0.0421745100430389i</v>
      </c>
      <c r="S3771" t="str">
        <f t="shared" si="1977"/>
        <v>2.57706409528181i</v>
      </c>
      <c r="T3771" t="str">
        <f t="shared" si="1978"/>
        <v>0.108686415568018-0.109734317318194i</v>
      </c>
      <c r="U3771" t="e">
        <f t="shared" si="1979"/>
        <v>#DIV/0!</v>
      </c>
      <c r="V3771" t="str">
        <f t="shared" si="1980"/>
        <v>0.0000833333333333333-0.000144397516867987i</v>
      </c>
      <c r="W3771" t="e">
        <f t="shared" si="1981"/>
        <v>#DIV/0!</v>
      </c>
      <c r="X3771" t="e">
        <f t="shared" si="1982"/>
        <v>#DIV/0!</v>
      </c>
      <c r="Y3771" t="str">
        <f t="shared" si="1983"/>
        <v>0.00096+7.84870375831645i</v>
      </c>
      <c r="Z3771" t="e">
        <f t="shared" si="1984"/>
        <v>#DIV/0!</v>
      </c>
      <c r="AA3771" t="e">
        <f t="shared" si="1985"/>
        <v>#DIV/0!</v>
      </c>
      <c r="AB3771" t="str">
        <f t="shared" si="1986"/>
        <v>0.0620202837718435-0.0626182532933451i</v>
      </c>
      <c r="AC3771" t="str">
        <f t="shared" si="1987"/>
        <v>0.963201800844941-0.0467297701086725i</v>
      </c>
      <c r="AD3771" t="str">
        <f t="shared" si="1988"/>
        <v>0.067385092123616-0.0617413333088549i</v>
      </c>
      <c r="AE3771" t="e">
        <f t="shared" si="1989"/>
        <v>#DIV/0!</v>
      </c>
      <c r="AF3771" t="str">
        <f t="shared" si="1990"/>
        <v>-19.1970712840366-1.90554059093036i</v>
      </c>
      <c r="AG3771" t="e">
        <f t="shared" si="1991"/>
        <v>#DIV/0!</v>
      </c>
      <c r="AH3771" t="e">
        <f t="shared" si="1992"/>
        <v>#DIV/0!</v>
      </c>
      <c r="AI3771" t="e">
        <f t="shared" si="1993"/>
        <v>#DIV/0!</v>
      </c>
      <c r="AJ3771" t="e">
        <f t="shared" si="1994"/>
        <v>#DIV/0!</v>
      </c>
      <c r="AK3771"/>
      <c r="AL3771"/>
      <c r="AM3771"/>
      <c r="AN3771"/>
    </row>
    <row r="3772" spans="1:40" x14ac:dyDescent="0.3">
      <c r="A3772"/>
      <c r="B3772">
        <f t="shared" si="1995"/>
        <v>1838000</v>
      </c>
      <c r="C3772" s="186" t="str">
        <f t="shared" si="1963"/>
        <v>-0.000146445730205049+0.00169741934664169i</v>
      </c>
      <c r="D3772" s="158" t="str">
        <f t="shared" si="1964"/>
        <v>-7.58987794262064-0.641580416501054i</v>
      </c>
      <c r="E3772" t="str">
        <f t="shared" si="1965"/>
        <v>28.0531377150766-865.003929734938i</v>
      </c>
      <c r="F3772" t="str">
        <f t="shared" si="1966"/>
        <v>0.989837633742052+0.0853818214989531i</v>
      </c>
      <c r="G3772" t="str">
        <f t="shared" si="1961"/>
        <v>0.989837633742052+0.0853818214989531i</v>
      </c>
      <c r="H3772" t="str">
        <f t="shared" si="1967"/>
        <v>11.6074348571794+1.26295211592567i</v>
      </c>
      <c r="I3772" t="str">
        <f t="shared" si="1968"/>
        <v>7217.80912162255i</v>
      </c>
      <c r="J3772" t="str">
        <f t="shared" si="1962"/>
        <v>-12902.3276260869+1539.1140686002i</v>
      </c>
      <c r="K3772" t="str">
        <f t="shared" si="1969"/>
        <v>0.0657966237091962-0.55157029170586i</v>
      </c>
      <c r="L3772" t="str">
        <f t="shared" si="1970"/>
        <v>0.0170108371798319-0.117840269298322i</v>
      </c>
      <c r="M3772" t="str">
        <f t="shared" si="1971"/>
        <v>0.0828074608890281-0.669410561004182i</v>
      </c>
      <c r="N3772" t="str">
        <f t="shared" si="1972"/>
        <v>-23.4962801809763i</v>
      </c>
      <c r="O3772" t="str">
        <f t="shared" si="1973"/>
        <v>-0.0656175416542748+0.997844846770904i</v>
      </c>
      <c r="P3772" t="str">
        <f t="shared" si="1974"/>
        <v>1.06561754165427-0.997844846770904i</v>
      </c>
      <c r="Q3772" t="str">
        <f t="shared" si="1975"/>
        <v>-1.06561754165427+24.4941250277472i</v>
      </c>
      <c r="R3772" t="str">
        <f t="shared" si="1976"/>
        <v>-0.0425502827764104-0.0416538746646226i</v>
      </c>
      <c r="S3772" t="str">
        <f t="shared" si="1977"/>
        <v>2.57846696087533i</v>
      </c>
      <c r="T3772" t="str">
        <f t="shared" si="1978"/>
        <v>0.107403139615171-0.109714498314877i</v>
      </c>
      <c r="U3772" t="e">
        <f t="shared" si="1979"/>
        <v>#DIV/0!</v>
      </c>
      <c r="V3772" t="str">
        <f t="shared" si="1980"/>
        <v>0.0000833333333333333-0.000144318954562836i</v>
      </c>
      <c r="W3772" t="e">
        <f t="shared" si="1981"/>
        <v>#DIV/0!</v>
      </c>
      <c r="X3772" t="e">
        <f t="shared" si="1982"/>
        <v>#DIV/0!</v>
      </c>
      <c r="Y3772" t="str">
        <f t="shared" si="1983"/>
        <v>0.00096+7.85297632432533i</v>
      </c>
      <c r="Z3772" t="e">
        <f t="shared" si="1984"/>
        <v>#DIV/0!</v>
      </c>
      <c r="AA3772" t="e">
        <f t="shared" si="1985"/>
        <v>#DIV/0!</v>
      </c>
      <c r="AB3772" t="str">
        <f t="shared" si="1986"/>
        <v>0.0612880014683265-0.062606943874377i</v>
      </c>
      <c r="AC3772" t="str">
        <f t="shared" si="1987"/>
        <v>0.963165354362851-0.0462111575019966i</v>
      </c>
      <c r="AD3772" t="str">
        <f t="shared" si="1988"/>
        <v>0.0665972135911927-0.0618060121019406i</v>
      </c>
      <c r="AE3772" t="e">
        <f t="shared" si="1989"/>
        <v>#DIV/0!</v>
      </c>
      <c r="AF3772" t="str">
        <f t="shared" si="1990"/>
        <v>-19.1973127998-1.90453253242672i</v>
      </c>
      <c r="AG3772" t="e">
        <f t="shared" si="1991"/>
        <v>#DIV/0!</v>
      </c>
      <c r="AH3772" t="e">
        <f t="shared" si="1992"/>
        <v>#DIV/0!</v>
      </c>
      <c r="AI3772" t="e">
        <f t="shared" si="1993"/>
        <v>#DIV/0!</v>
      </c>
      <c r="AJ3772" t="e">
        <f t="shared" si="1994"/>
        <v>#DIV/0!</v>
      </c>
      <c r="AK3772"/>
      <c r="AL3772"/>
      <c r="AM3772"/>
      <c r="AN3772"/>
    </row>
    <row r="3773" spans="1:40" x14ac:dyDescent="0.3">
      <c r="A3773"/>
      <c r="B3773">
        <f t="shared" si="1995"/>
        <v>1839000</v>
      </c>
      <c r="C3773" s="186" t="str">
        <f t="shared" si="1963"/>
        <v>-0.000146288728414696+0.0016965150100643i</v>
      </c>
      <c r="D3773" s="158" t="str">
        <f t="shared" si="1964"/>
        <v>-7.58996026634398-0.641241334949543i</v>
      </c>
      <c r="E3773" t="str">
        <f t="shared" si="1965"/>
        <v>28.0226688998497-864.53455087331i</v>
      </c>
      <c r="F3773" t="str">
        <f t="shared" si="1966"/>
        <v>0.9898485286208+0.0853366891339177i</v>
      </c>
      <c r="G3773" t="str">
        <f t="shared" si="1961"/>
        <v>0.9898485286208+0.0853366891339177i</v>
      </c>
      <c r="H3773" t="str">
        <f t="shared" si="1967"/>
        <v>11.6075936626493+1.2622841893933i</v>
      </c>
      <c r="I3773" t="str">
        <f t="shared" si="1968"/>
        <v>7221.73611243954i</v>
      </c>
      <c r="J3773" t="str">
        <f t="shared" si="1962"/>
        <v>-12916.37206328+1539.95145383883i</v>
      </c>
      <c r="K3773" t="str">
        <f t="shared" si="1969"/>
        <v>0.0657260779051842-0.551278726590517i</v>
      </c>
      <c r="L3773" t="str">
        <f t="shared" si="1970"/>
        <v>0.0169927192526871-0.117778804840424i</v>
      </c>
      <c r="M3773" t="str">
        <f t="shared" si="1971"/>
        <v>0.0827187971578713-0.669057531430941i</v>
      </c>
      <c r="N3773" t="str">
        <f t="shared" si="1972"/>
        <v>-23.5090637936972i</v>
      </c>
      <c r="O3773" t="str">
        <f t="shared" si="1973"/>
        <v>-0.0528564654479264+0.998602119995923i</v>
      </c>
      <c r="P3773" t="str">
        <f t="shared" si="1974"/>
        <v>1.05285646544793-0.998602119995923i</v>
      </c>
      <c r="Q3773" t="str">
        <f t="shared" si="1975"/>
        <v>-1.05285646544793+24.5076659136931i</v>
      </c>
      <c r="R3773" t="str">
        <f t="shared" si="1976"/>
        <v>-0.0425136448540227-0.041133892682549i</v>
      </c>
      <c r="S3773" t="str">
        <f t="shared" si="1977"/>
        <v>2.57986982646884i</v>
      </c>
      <c r="T3773" t="str">
        <f t="shared" si="1978"/>
        <v>0.106120088576916-0.109679669572105i</v>
      </c>
      <c r="U3773" t="e">
        <f t="shared" si="1979"/>
        <v>#DIV/0!</v>
      </c>
      <c r="V3773" t="str">
        <f t="shared" si="1980"/>
        <v>0.0000833333333333333-0.00014424047769793i</v>
      </c>
      <c r="W3773" t="e">
        <f t="shared" si="1981"/>
        <v>#DIV/0!</v>
      </c>
      <c r="X3773" t="e">
        <f t="shared" si="1982"/>
        <v>#DIV/0!</v>
      </c>
      <c r="Y3773" t="str">
        <f t="shared" si="1983"/>
        <v>0.00096+7.85724889033422i</v>
      </c>
      <c r="Z3773" t="e">
        <f t="shared" si="1984"/>
        <v>#DIV/0!</v>
      </c>
      <c r="AA3773" t="e">
        <f t="shared" si="1985"/>
        <v>#DIV/0!</v>
      </c>
      <c r="AB3773" t="str">
        <f t="shared" si="1986"/>
        <v>0.0605558475089706-0.0625870693712126i</v>
      </c>
      <c r="AC3773" t="str">
        <f t="shared" si="1987"/>
        <v>0.963134756733817-0.0456924729440833i</v>
      </c>
      <c r="AD3773" t="str">
        <f t="shared" si="1988"/>
        <v>0.0658084572380356-0.0618606252165792i</v>
      </c>
      <c r="AE3773" t="e">
        <f t="shared" si="1989"/>
        <v>#DIV/0!</v>
      </c>
      <c r="AF3773" t="str">
        <f t="shared" si="1990"/>
        <v>-19.1975539289933-1.90352552434284i</v>
      </c>
      <c r="AG3773" t="e">
        <f t="shared" si="1991"/>
        <v>#DIV/0!</v>
      </c>
      <c r="AH3773" t="e">
        <f t="shared" si="1992"/>
        <v>#DIV/0!</v>
      </c>
      <c r="AI3773" t="e">
        <f t="shared" si="1993"/>
        <v>#DIV/0!</v>
      </c>
      <c r="AJ3773" t="e">
        <f t="shared" si="1994"/>
        <v>#DIV/0!</v>
      </c>
      <c r="AK3773"/>
      <c r="AL3773"/>
      <c r="AM3773"/>
      <c r="AN3773"/>
    </row>
    <row r="3774" spans="1:40" x14ac:dyDescent="0.3">
      <c r="A3774"/>
      <c r="B3774">
        <f t="shared" si="1995"/>
        <v>1840000</v>
      </c>
      <c r="C3774" s="186" t="str">
        <f t="shared" si="1963"/>
        <v>-0.000146131977778869+0.00169561162660255i</v>
      </c>
      <c r="D3774" s="158" t="str">
        <f t="shared" si="1964"/>
        <v>-7.5900424583749-0.640902606307588i</v>
      </c>
      <c r="E3774" t="str">
        <f t="shared" si="1965"/>
        <v>27.992249679096-864.065680599436i</v>
      </c>
      <c r="F3774" t="str">
        <f t="shared" si="1966"/>
        <v>0.989859406071121+0.0852916037536793i</v>
      </c>
      <c r="G3774" t="str">
        <f t="shared" si="1961"/>
        <v>0.989859406071121+0.0852916037536793i</v>
      </c>
      <c r="H3774" t="str">
        <f t="shared" si="1967"/>
        <v>11.6077522140621+1.26161695875585i</v>
      </c>
      <c r="I3774" t="str">
        <f t="shared" si="1968"/>
        <v>7225.66310325652i</v>
      </c>
      <c r="J3774" t="str">
        <f t="shared" si="1962"/>
        <v>-12930.424139547+1540.78883907745i</v>
      </c>
      <c r="K3774" t="str">
        <f t="shared" si="1969"/>
        <v>0.0656556449665396-0.550987465019012i</v>
      </c>
      <c r="L3774" t="str">
        <f t="shared" si="1970"/>
        <v>0.0169746300553212-0.117717403048937i</v>
      </c>
      <c r="M3774" t="str">
        <f t="shared" si="1971"/>
        <v>0.0826302750218608-0.668704868067949i</v>
      </c>
      <c r="N3774" t="str">
        <f t="shared" si="1972"/>
        <v>-23.5218474064181i</v>
      </c>
      <c r="O3774" t="str">
        <f t="shared" si="1973"/>
        <v>-0.0400867515157668+0.999196203131754i</v>
      </c>
      <c r="P3774" t="str">
        <f t="shared" si="1974"/>
        <v>1.04008675151577-0.999196203131754i</v>
      </c>
      <c r="Q3774" t="str">
        <f t="shared" si="1975"/>
        <v>-1.04008675151577+24.5210436095499i</v>
      </c>
      <c r="R3774" t="str">
        <f t="shared" si="1976"/>
        <v>-0.0424712321740619-0.0406146247879561i</v>
      </c>
      <c r="S3774" t="str">
        <f t="shared" si="1977"/>
        <v>2.58127269206234i</v>
      </c>
      <c r="T3774" t="str">
        <f t="shared" si="1978"/>
        <v>0.104837421863509-0.109629831809145i</v>
      </c>
      <c r="U3774" t="e">
        <f t="shared" si="1979"/>
        <v>#DIV/0!</v>
      </c>
      <c r="V3774" t="str">
        <f t="shared" si="1980"/>
        <v>0.0000833333333333333-0.000144162086133963i</v>
      </c>
      <c r="W3774" t="e">
        <f t="shared" si="1981"/>
        <v>#DIV/0!</v>
      </c>
      <c r="X3774" t="e">
        <f t="shared" si="1982"/>
        <v>#DIV/0!</v>
      </c>
      <c r="Y3774" t="str">
        <f t="shared" si="1983"/>
        <v>0.00096+7.8615214563431i</v>
      </c>
      <c r="Z3774" t="e">
        <f t="shared" si="1984"/>
        <v>#DIV/0!</v>
      </c>
      <c r="AA3774" t="e">
        <f t="shared" si="1985"/>
        <v>#DIV/0!</v>
      </c>
      <c r="AB3774" t="str">
        <f t="shared" si="1986"/>
        <v>0.0598239128588632-0.0625586301942908i</v>
      </c>
      <c r="AC3774" t="str">
        <f t="shared" si="1987"/>
        <v>0.963110005821827-0.0451737785735397i</v>
      </c>
      <c r="AD3774" t="str">
        <f t="shared" si="1988"/>
        <v>0.0650189515690225-0.0619051594445359i</v>
      </c>
      <c r="AE3774" t="e">
        <f t="shared" si="1989"/>
        <v>#DIV/0!</v>
      </c>
      <c r="AF3774" t="str">
        <f t="shared" si="1990"/>
        <v>-19.197794672437-1.90251956506344i</v>
      </c>
      <c r="AG3774" t="e">
        <f t="shared" si="1991"/>
        <v>#DIV/0!</v>
      </c>
      <c r="AH3774" t="e">
        <f t="shared" si="1992"/>
        <v>#DIV/0!</v>
      </c>
      <c r="AI3774" t="e">
        <f t="shared" si="1993"/>
        <v>#DIV/0!</v>
      </c>
      <c r="AJ3774" t="e">
        <f t="shared" si="1994"/>
        <v>#DIV/0!</v>
      </c>
      <c r="AK3774"/>
      <c r="AL3774"/>
      <c r="AM3774"/>
      <c r="AN3774"/>
    </row>
    <row r="3775" spans="1:40" x14ac:dyDescent="0.3">
      <c r="A3775"/>
      <c r="B3775">
        <f t="shared" si="1995"/>
        <v>1841000</v>
      </c>
      <c r="C3775" s="186" t="str">
        <f t="shared" si="1963"/>
        <v>-0.000145975477764713+0.00169470919476659i</v>
      </c>
      <c r="D3775" s="158" t="str">
        <f t="shared" si="1964"/>
        <v>-7.59012451899271-0.640564230033294i</v>
      </c>
      <c r="E3775" t="str">
        <f t="shared" si="1965"/>
        <v>27.9618799452777-863.597318088032i</v>
      </c>
      <c r="F3775" t="str">
        <f t="shared" si="1966"/>
        <v>0.989870266129979+0.0852465652860658i</v>
      </c>
      <c r="G3775" t="str">
        <f t="shared" si="1961"/>
        <v>0.989870266129979+0.0852465652860658i</v>
      </c>
      <c r="H3775" t="str">
        <f t="shared" si="1967"/>
        <v>11.6079105119568+1.26095042294318i</v>
      </c>
      <c r="I3775" t="str">
        <f t="shared" si="1968"/>
        <v>7229.59009407351i</v>
      </c>
      <c r="J3775" t="str">
        <f t="shared" si="1962"/>
        <v>-12944.4838548877+1541.62622431608i</v>
      </c>
      <c r="K3775" t="str">
        <f t="shared" si="1969"/>
        <v>0.0655853246537717-0.550696506525081i</v>
      </c>
      <c r="L3775" t="str">
        <f t="shared" si="1970"/>
        <v>0.0169565695274526-0.117656063830434i</v>
      </c>
      <c r="M3775" t="str">
        <f t="shared" si="1971"/>
        <v>0.0825418941812243-0.668352570355515i</v>
      </c>
      <c r="N3775" t="str">
        <f t="shared" si="1972"/>
        <v>-23.534631019139i</v>
      </c>
      <c r="O3775" t="str">
        <f t="shared" si="1973"/>
        <v>-0.0273104866656548+0.999626999094205i</v>
      </c>
      <c r="P3775" t="str">
        <f t="shared" si="1974"/>
        <v>1.02731048666565-0.999626999094205i</v>
      </c>
      <c r="Q3775" t="str">
        <f t="shared" si="1975"/>
        <v>-1.02731048666565+24.5342580182332i</v>
      </c>
      <c r="R3775" t="str">
        <f t="shared" si="1976"/>
        <v>-0.0424230549282097-0.0400961315695965i</v>
      </c>
      <c r="S3775" t="str">
        <f t="shared" si="1977"/>
        <v>2.58267555765585i</v>
      </c>
      <c r="T3775" t="str">
        <f t="shared" si="1978"/>
        <v>0.10355529896135-0.109564987044179i</v>
      </c>
      <c r="U3775" t="e">
        <f t="shared" si="1979"/>
        <v>#DIV/0!</v>
      </c>
      <c r="V3775" t="str">
        <f t="shared" si="1980"/>
        <v>0.0000833333333333333-0.000144083779731935i</v>
      </c>
      <c r="W3775" t="e">
        <f t="shared" si="1981"/>
        <v>#DIV/0!</v>
      </c>
      <c r="X3775" t="e">
        <f t="shared" si="1982"/>
        <v>#DIV/0!</v>
      </c>
      <c r="Y3775" t="str">
        <f t="shared" si="1983"/>
        <v>0.00096+7.86579402235198i</v>
      </c>
      <c r="Z3775" t="e">
        <f t="shared" si="1984"/>
        <v>#DIV/0!</v>
      </c>
      <c r="AA3775" t="e">
        <f t="shared" si="1985"/>
        <v>#DIV/0!</v>
      </c>
      <c r="AB3775" t="str">
        <f t="shared" si="1986"/>
        <v>0.0590922885265425-0.0625216274952572i</v>
      </c>
      <c r="AC3775" t="str">
        <f t="shared" si="1987"/>
        <v>0.963091098987219-0.0446551364856558i</v>
      </c>
      <c r="AD3775" t="str">
        <f t="shared" si="1988"/>
        <v>0.0642288253179517-0.0619396032183269i</v>
      </c>
      <c r="AE3775" t="e">
        <f t="shared" si="1989"/>
        <v>#DIV/0!</v>
      </c>
      <c r="AF3775" t="str">
        <f t="shared" si="1990"/>
        <v>-19.1980350309495-1.90151465297647i</v>
      </c>
      <c r="AG3775" t="e">
        <f t="shared" si="1991"/>
        <v>#DIV/0!</v>
      </c>
      <c r="AH3775" t="e">
        <f t="shared" si="1992"/>
        <v>#DIV/0!</v>
      </c>
      <c r="AI3775" t="e">
        <f t="shared" si="1993"/>
        <v>#DIV/0!</v>
      </c>
      <c r="AJ3775" t="e">
        <f t="shared" si="1994"/>
        <v>#DIV/0!</v>
      </c>
      <c r="AK3775"/>
      <c r="AL3775"/>
      <c r="AM3775"/>
      <c r="AN3775"/>
    </row>
    <row r="3776" spans="1:40" x14ac:dyDescent="0.3">
      <c r="A3776"/>
      <c r="B3776">
        <f t="shared" si="1995"/>
        <v>1842000</v>
      </c>
      <c r="C3776" s="186" t="str">
        <f t="shared" si="1963"/>
        <v>-0.000145819227840784+0.0016938077130697i</v>
      </c>
      <c r="D3776" s="158" t="str">
        <f t="shared" si="1964"/>
        <v>-7.59020644847616-0.640226205585881i</v>
      </c>
      <c r="E3776" t="str">
        <f t="shared" si="1965"/>
        <v>27.9315595911476-863.129462515587i</v>
      </c>
      <c r="F3776" t="str">
        <f t="shared" si="1966"/>
        <v>0.989881108834267+0.0852015736590541i</v>
      </c>
      <c r="G3776" t="str">
        <f t="shared" si="1961"/>
        <v>0.989881108834267+0.0852015736590541i</v>
      </c>
      <c r="H3776" t="str">
        <f t="shared" si="1967"/>
        <v>11.608068556871+1.26028458088731i</v>
      </c>
      <c r="I3776" t="str">
        <f t="shared" si="1968"/>
        <v>7233.5170848905i</v>
      </c>
      <c r="J3776" t="str">
        <f t="shared" si="1962"/>
        <v>-12958.5512093023+1542.46360955471i</v>
      </c>
      <c r="K3776" t="str">
        <f t="shared" si="1969"/>
        <v>0.0655151167280162-0.550405850643378i</v>
      </c>
      <c r="L3776" t="str">
        <f t="shared" si="1970"/>
        <v>0.0169385376089564-0.117594787091663i</v>
      </c>
      <c r="M3776" t="str">
        <f t="shared" si="1971"/>
        <v>0.0824536543369726-0.668000637735041i</v>
      </c>
      <c r="N3776" t="str">
        <f t="shared" si="1972"/>
        <v>-23.5474146318599i</v>
      </c>
      <c r="O3776" t="str">
        <f t="shared" si="1973"/>
        <v>-0.0145297587759908+0.999894437483233i</v>
      </c>
      <c r="P3776" t="str">
        <f t="shared" si="1974"/>
        <v>1.01452975877599-0.999894437483233i</v>
      </c>
      <c r="Q3776" t="str">
        <f t="shared" si="1975"/>
        <v>-1.01452975877599+24.5473090693431i</v>
      </c>
      <c r="R3776" t="str">
        <f t="shared" si="1976"/>
        <v>-0.0423691237899835-0.0395784735138705i</v>
      </c>
      <c r="S3776" t="str">
        <f t="shared" si="1977"/>
        <v>2.58407842324937i</v>
      </c>
      <c r="T3776" t="str">
        <f t="shared" si="1978"/>
        <v>0.102273879432339-0.109485138597678i</v>
      </c>
      <c r="U3776" t="e">
        <f t="shared" si="1979"/>
        <v>#DIV/0!</v>
      </c>
      <c r="V3776" t="str">
        <f t="shared" si="1980"/>
        <v>0.0000833333333333333-0.000144005558353145i</v>
      </c>
      <c r="W3776" t="e">
        <f t="shared" si="1981"/>
        <v>#DIV/0!</v>
      </c>
      <c r="X3776" t="e">
        <f t="shared" si="1982"/>
        <v>#DIV/0!</v>
      </c>
      <c r="Y3776" t="str">
        <f t="shared" si="1983"/>
        <v>0.00096+7.87006658836086i</v>
      </c>
      <c r="Z3776" t="e">
        <f t="shared" si="1984"/>
        <v>#DIV/0!</v>
      </c>
      <c r="AA3776" t="e">
        <f t="shared" si="1985"/>
        <v>#DIV/0!</v>
      </c>
      <c r="AB3776" t="str">
        <f t="shared" si="1986"/>
        <v>0.0583610655636295-0.062476063168889i</v>
      </c>
      <c r="AC3776" t="str">
        <f t="shared" si="1987"/>
        <v>0.963078033086728-0.0441366087322635i</v>
      </c>
      <c r="AD3776" t="str">
        <f t="shared" si="1988"/>
        <v>0.0634382074265582-0.0619639466157908i</v>
      </c>
      <c r="AE3776" t="e">
        <f t="shared" si="1989"/>
        <v>#DIV/0!</v>
      </c>
      <c r="AF3776" t="str">
        <f t="shared" si="1990"/>
        <v>-19.1982750053472-1.90051078647319i</v>
      </c>
      <c r="AG3776" t="e">
        <f t="shared" si="1991"/>
        <v>#DIV/0!</v>
      </c>
      <c r="AH3776" t="e">
        <f t="shared" si="1992"/>
        <v>#DIV/0!</v>
      </c>
      <c r="AI3776" t="e">
        <f t="shared" si="1993"/>
        <v>#DIV/0!</v>
      </c>
      <c r="AJ3776" t="e">
        <f t="shared" si="1994"/>
        <v>#DIV/0!</v>
      </c>
      <c r="AK3776"/>
      <c r="AL3776"/>
      <c r="AM3776"/>
      <c r="AN3776"/>
    </row>
    <row r="3777" spans="1:40" x14ac:dyDescent="0.3">
      <c r="A3777"/>
      <c r="B3777">
        <f t="shared" si="1995"/>
        <v>1843000</v>
      </c>
      <c r="C3777" s="186" t="str">
        <f t="shared" si="1963"/>
        <v>-0.000145663227477032+0.00169290718002813i</v>
      </c>
      <c r="D3777" s="158" t="str">
        <f t="shared" si="1964"/>
        <v>-7.59028824710309-0.639888532425624i</v>
      </c>
      <c r="E3777" t="str">
        <f t="shared" si="1965"/>
        <v>27.9012885097491-862.662113060379i</v>
      </c>
      <c r="F3777" t="str">
        <f t="shared" si="1966"/>
        <v>0.989891934220752+0.0851566288007616i</v>
      </c>
      <c r="G3777" t="str">
        <f t="shared" si="1961"/>
        <v>0.989891934220752+0.0851566288007616i</v>
      </c>
      <c r="H3777" t="str">
        <f t="shared" si="1967"/>
        <v>11.6082263493409+1.25961943152239i</v>
      </c>
      <c r="I3777" t="str">
        <f t="shared" si="1968"/>
        <v>7237.44407570749i</v>
      </c>
      <c r="J3777" t="str">
        <f t="shared" si="1962"/>
        <v>-12972.6262027907+1543.30099479335i</v>
      </c>
      <c r="K3777" t="str">
        <f t="shared" si="1969"/>
        <v>0.0654450209510423-0.550115496909505i</v>
      </c>
      <c r="L3777" t="str">
        <f t="shared" si="1970"/>
        <v>0.016920534239864-0.117533572739555i</v>
      </c>
      <c r="M3777" t="str">
        <f t="shared" si="1971"/>
        <v>0.0823655551909063-0.66764906964906i</v>
      </c>
      <c r="N3777" t="str">
        <f t="shared" si="1972"/>
        <v>-23.5601982445807i</v>
      </c>
      <c r="O3777" t="str">
        <f t="shared" si="1973"/>
        <v>-0.0017466564546286+0.999998474594451i</v>
      </c>
      <c r="P3777" t="str">
        <f t="shared" si="1974"/>
        <v>1.00174665645463-0.999998474594451i</v>
      </c>
      <c r="Q3777" t="str">
        <f t="shared" si="1975"/>
        <v>-1.00174665645463+24.5601967191752i</v>
      </c>
      <c r="R3777" t="str">
        <f t="shared" si="1976"/>
        <v>-0.042309449914855-0.0390617110048216i</v>
      </c>
      <c r="S3777" t="str">
        <f t="shared" si="1977"/>
        <v>2.58548128884288i</v>
      </c>
      <c r="T3777" t="str">
        <f t="shared" si="1978"/>
        <v>0.100993322913154-0.109390291096093i</v>
      </c>
      <c r="U3777" t="e">
        <f t="shared" si="1979"/>
        <v>#DIV/0!</v>
      </c>
      <c r="V3777" t="str">
        <f t="shared" si="1980"/>
        <v>0.0000833333333333333-0.000143927421859193i</v>
      </c>
      <c r="W3777" t="e">
        <f t="shared" si="1981"/>
        <v>#DIV/0!</v>
      </c>
      <c r="X3777" t="e">
        <f t="shared" si="1982"/>
        <v>#DIV/0!</v>
      </c>
      <c r="Y3777" t="str">
        <f t="shared" si="1983"/>
        <v>0.00096+7.87433915436975i</v>
      </c>
      <c r="Z3777" t="e">
        <f t="shared" si="1984"/>
        <v>#DIV/0!</v>
      </c>
      <c r="AA3777" t="e">
        <f t="shared" si="1985"/>
        <v>#DIV/0!</v>
      </c>
      <c r="AB3777" t="str">
        <f t="shared" si="1986"/>
        <v>0.057630335064416-0.0624219398552015i</v>
      </c>
      <c r="AC3777" t="str">
        <f t="shared" si="1987"/>
        <v>0.963070804473404-0.043618257321588i</v>
      </c>
      <c r="AD3777" t="str">
        <f t="shared" si="1988"/>
        <v>0.06264722702344-0.0619781813643978i</v>
      </c>
      <c r="AE3777" t="e">
        <f t="shared" si="1989"/>
        <v>#DIV/0!</v>
      </c>
      <c r="AF3777" t="str">
        <f t="shared" si="1990"/>
        <v>-19.198514596444-1.89950796394801i</v>
      </c>
      <c r="AG3777" t="e">
        <f t="shared" si="1991"/>
        <v>#DIV/0!</v>
      </c>
      <c r="AH3777" t="e">
        <f t="shared" si="1992"/>
        <v>#DIV/0!</v>
      </c>
      <c r="AI3777" t="e">
        <f t="shared" si="1993"/>
        <v>#DIV/0!</v>
      </c>
      <c r="AJ3777" t="e">
        <f t="shared" si="1994"/>
        <v>#DIV/0!</v>
      </c>
      <c r="AK3777"/>
      <c r="AL3777"/>
      <c r="AM3777"/>
      <c r="AN3777"/>
    </row>
    <row r="3778" spans="1:40" x14ac:dyDescent="0.3">
      <c r="A3778"/>
      <c r="B3778">
        <f t="shared" si="1995"/>
        <v>1844000</v>
      </c>
      <c r="C3778" s="186" t="str">
        <f t="shared" si="1963"/>
        <v>-0.000145507476144808+0.00169200759416123i</v>
      </c>
      <c r="D3778" s="158" t="str">
        <f t="shared" si="1964"/>
        <v>-7.59036991515071-0.639551210013906i</v>
      </c>
      <c r="E3778" t="str">
        <f t="shared" si="1965"/>
        <v>27.8710665944154-862.195268902457i</v>
      </c>
      <c r="F3778" t="str">
        <f t="shared" si="1966"/>
        <v>0.989902742326121+0.0851117306394533i</v>
      </c>
      <c r="G3778" t="str">
        <f t="shared" si="1961"/>
        <v>0.989902742326121+0.0851117306394533i</v>
      </c>
      <c r="H3778" t="str">
        <f t="shared" si="1967"/>
        <v>11.6083838899013+1.25895497378472i</v>
      </c>
      <c r="I3778" t="str">
        <f t="shared" si="1968"/>
        <v>7241.37106652447i</v>
      </c>
      <c r="J3778" t="str">
        <f t="shared" si="1962"/>
        <v>-12986.7088353529+1544.13838003197i</v>
      </c>
      <c r="K3778" t="str">
        <f t="shared" si="1969"/>
        <v>0.0653750370852446-0.549825444859995i</v>
      </c>
      <c r="L3778" t="str">
        <f t="shared" si="1970"/>
        <v>0.016902559360363-0.117472420681219i</v>
      </c>
      <c r="M3778" t="str">
        <f t="shared" si="1971"/>
        <v>0.0822775964456076-0.667297865541214i</v>
      </c>
      <c r="N3778" t="str">
        <f t="shared" si="1972"/>
        <v>-23.5729818573016i</v>
      </c>
      <c r="O3778" t="str">
        <f t="shared" si="1973"/>
        <v>0.011036731302861+0.999939093426269i</v>
      </c>
      <c r="P3778" t="str">
        <f t="shared" si="1974"/>
        <v>0.988963268697139-0.999939093426269i</v>
      </c>
      <c r="Q3778" t="str">
        <f t="shared" si="1975"/>
        <v>-0.988963268697139+24.5729209507279i</v>
      </c>
      <c r="R3778" t="str">
        <f t="shared" si="1976"/>
        <v>-0.0422440449404833-0.0385459043240748i</v>
      </c>
      <c r="S3778" t="str">
        <f t="shared" si="1977"/>
        <v>2.58688415443639i</v>
      </c>
      <c r="T3778" t="str">
        <f t="shared" si="1978"/>
        <v>0.0997137891143702-0.109280450475835i</v>
      </c>
      <c r="U3778" t="e">
        <f t="shared" si="1979"/>
        <v>#DIV/0!</v>
      </c>
      <c r="V3778" t="str">
        <f t="shared" si="1980"/>
        <v>0.0000833333333333333-0.000143849370111981i</v>
      </c>
      <c r="W3778" t="e">
        <f t="shared" si="1981"/>
        <v>#DIV/0!</v>
      </c>
      <c r="X3778" t="e">
        <f t="shared" si="1982"/>
        <v>#DIV/0!</v>
      </c>
      <c r="Y3778" t="str">
        <f t="shared" si="1983"/>
        <v>0.00096+7.87861172037863i</v>
      </c>
      <c r="Z3778" t="e">
        <f t="shared" si="1984"/>
        <v>#DIV/0!</v>
      </c>
      <c r="AA3778" t="e">
        <f t="shared" si="1985"/>
        <v>#DIV/0!</v>
      </c>
      <c r="AB3778" t="str">
        <f t="shared" si="1986"/>
        <v>0.0569001881653625-0.0623592609417193i</v>
      </c>
      <c r="AC3778" t="str">
        <f t="shared" si="1987"/>
        <v>0.963069408996412-0.043100144218049i</v>
      </c>
      <c r="AD3778" t="str">
        <f t="shared" si="1988"/>
        <v>0.0618560134028539-0.0619823008452812i</v>
      </c>
      <c r="AE3778" t="e">
        <f t="shared" si="1989"/>
        <v>#DIV/0!</v>
      </c>
      <c r="AF3778" t="str">
        <f t="shared" si="1990"/>
        <v>-19.198753805052-1.89850618379863i</v>
      </c>
      <c r="AG3778" t="e">
        <f t="shared" si="1991"/>
        <v>#DIV/0!</v>
      </c>
      <c r="AH3778" t="e">
        <f t="shared" si="1992"/>
        <v>#DIV/0!</v>
      </c>
      <c r="AI3778" t="e">
        <f t="shared" si="1993"/>
        <v>#DIV/0!</v>
      </c>
      <c r="AJ3778" t="e">
        <f t="shared" si="1994"/>
        <v>#DIV/0!</v>
      </c>
      <c r="AK3778"/>
      <c r="AL3778"/>
      <c r="AM3778"/>
      <c r="AN3778"/>
    </row>
    <row r="3779" spans="1:40" x14ac:dyDescent="0.3">
      <c r="A3779"/>
      <c r="B3779">
        <f t="shared" si="1995"/>
        <v>1845000</v>
      </c>
      <c r="C3779" s="186" t="str">
        <f t="shared" si="1963"/>
        <v>-0.000145351973316852+0.0016911089539914i</v>
      </c>
      <c r="D3779" s="158" t="str">
        <f t="shared" si="1964"/>
        <v>-7.59045145289551-0.639214237813184i</v>
      </c>
      <c r="E3779" t="str">
        <f t="shared" si="1965"/>
        <v>27.840893738767-861.72892922363i</v>
      </c>
      <c r="F3779" t="str">
        <f t="shared" si="1966"/>
        <v>0.989913533186966+0.0850668791035371i</v>
      </c>
      <c r="G3779" t="str">
        <f t="shared" si="1961"/>
        <v>0.989913533186966+0.0850668791035371i</v>
      </c>
      <c r="H3779" t="str">
        <f t="shared" si="1967"/>
        <v>11.6085411790857+1.25829120661275i</v>
      </c>
      <c r="I3779" t="str">
        <f t="shared" si="1968"/>
        <v>7245.29805734146i</v>
      </c>
      <c r="J3779" t="str">
        <f t="shared" si="1962"/>
        <v>-13000.7991069888+1544.9757652706i</v>
      </c>
      <c r="K3779" t="str">
        <f t="shared" si="1969"/>
        <v>0.0653051648936472-0.549535694032314i</v>
      </c>
      <c r="L3779" t="str">
        <f t="shared" si="1970"/>
        <v>0.0168846129107962-0.117411330823943i</v>
      </c>
      <c r="M3779" t="str">
        <f t="shared" si="1971"/>
        <v>0.0821897778044434-0.666947024856257i</v>
      </c>
      <c r="N3779" t="str">
        <f t="shared" si="1972"/>
        <v>-23.5857654700225i</v>
      </c>
      <c r="O3779" t="str">
        <f t="shared" si="1973"/>
        <v>0.0238183154539632+0.999716303682668i</v>
      </c>
      <c r="P3779" t="str">
        <f t="shared" si="1974"/>
        <v>0.976181684546037-0.999716303682668i</v>
      </c>
      <c r="Q3779" t="str">
        <f t="shared" si="1975"/>
        <v>-0.976181684546037+24.5854817737052i</v>
      </c>
      <c r="R3779" t="str">
        <f t="shared" si="1976"/>
        <v>-0.0421729209870666-0.0380311136507675i</v>
      </c>
      <c r="S3779" t="str">
        <f t="shared" si="1977"/>
        <v>2.58828702002991i</v>
      </c>
      <c r="T3779" t="str">
        <f t="shared" si="1978"/>
        <v>0.0984354378195638-0.109155623987571i</v>
      </c>
      <c r="U3779" t="e">
        <f t="shared" si="1979"/>
        <v>#DIV/0!</v>
      </c>
      <c r="V3779" t="str">
        <f t="shared" si="1980"/>
        <v>0.0000833333333333333-0.000143771402973709i</v>
      </c>
      <c r="W3779" t="e">
        <f t="shared" si="1981"/>
        <v>#DIV/0!</v>
      </c>
      <c r="X3779" t="e">
        <f t="shared" si="1982"/>
        <v>#DIV/0!</v>
      </c>
      <c r="Y3779" t="str">
        <f t="shared" si="1983"/>
        <v>0.00096+7.88288428638751i</v>
      </c>
      <c r="Z3779" t="e">
        <f t="shared" si="1984"/>
        <v>#DIV/0!</v>
      </c>
      <c r="AA3779" t="e">
        <f t="shared" si="1985"/>
        <v>#DIV/0!</v>
      </c>
      <c r="AB3779" t="str">
        <f t="shared" si="1986"/>
        <v>0.056170716044586-0.0622880305659275i</v>
      </c>
      <c r="AC3779" t="str">
        <f t="shared" si="1987"/>
        <v>0.96307384200072-0.0425823313420722i</v>
      </c>
      <c r="AD3779" t="str">
        <f t="shared" si="1988"/>
        <v>0.0610646960034743-0.0619763000969972i</v>
      </c>
      <c r="AE3779" t="e">
        <f t="shared" si="1989"/>
        <v>#DIV/0!</v>
      </c>
      <c r="AF3779" t="str">
        <f t="shared" si="1990"/>
        <v>-19.1989926319812-1.89750544442593i</v>
      </c>
      <c r="AG3779" t="e">
        <f t="shared" si="1991"/>
        <v>#DIV/0!</v>
      </c>
      <c r="AH3779" t="e">
        <f t="shared" si="1992"/>
        <v>#DIV/0!</v>
      </c>
      <c r="AI3779" t="e">
        <f t="shared" si="1993"/>
        <v>#DIV/0!</v>
      </c>
      <c r="AJ3779" t="e">
        <f t="shared" si="1994"/>
        <v>#DIV/0!</v>
      </c>
      <c r="AK3779"/>
      <c r="AL3779"/>
      <c r="AM3779"/>
      <c r="AN3779"/>
    </row>
    <row r="3780" spans="1:40" x14ac:dyDescent="0.3">
      <c r="A3780"/>
      <c r="B3780">
        <f t="shared" si="1995"/>
        <v>1846000</v>
      </c>
      <c r="C3780" s="186" t="str">
        <f t="shared" si="1963"/>
        <v>-0.000145196718467301+0.00169021125804409i</v>
      </c>
      <c r="D3780" s="158" t="str">
        <f t="shared" si="1964"/>
        <v>-7.59053286061328-0.638877615287011i</v>
      </c>
      <c r="E3780" t="str">
        <f t="shared" si="1965"/>
        <v>27.8107698367127-861.263093207482i</v>
      </c>
      <c r="F3780" t="str">
        <f t="shared" si="1966"/>
        <v>0.989924306839787+0.0850220741215673i</v>
      </c>
      <c r="G3780" t="str">
        <f t="shared" si="1961"/>
        <v>0.989924306839787+0.0850220741215673i</v>
      </c>
      <c r="H3780" t="str">
        <f t="shared" si="1967"/>
        <v>11.6086982174261+1.2576281289471i</v>
      </c>
      <c r="I3780" t="str">
        <f t="shared" si="1968"/>
        <v>7249.22504815845i</v>
      </c>
      <c r="J3780" t="str">
        <f t="shared" si="1962"/>
        <v>-13014.8970176986+1545.81315050923i</v>
      </c>
      <c r="K3780" t="str">
        <f t="shared" si="1969"/>
        <v>0.0652354041398931-0.549246243964845i</v>
      </c>
      <c r="L3780" t="str">
        <f t="shared" si="1970"/>
        <v>0.0168666948316615-0.117350303075195i</v>
      </c>
      <c r="M3780" t="str">
        <f t="shared" si="1971"/>
        <v>0.0821020989715546-0.66659654704004i</v>
      </c>
      <c r="N3780" t="str">
        <f t="shared" si="1972"/>
        <v>-23.5985490827434i</v>
      </c>
      <c r="O3780" t="str">
        <f t="shared" si="1973"/>
        <v>0.0365960072509947+0.999330141771619i</v>
      </c>
      <c r="P3780" t="str">
        <f t="shared" si="1974"/>
        <v>0.963403992749005-0.999330141771619i</v>
      </c>
      <c r="Q3780" t="str">
        <f t="shared" si="1975"/>
        <v>-0.963403992749005+24.597879224515i</v>
      </c>
      <c r="R3780" t="str">
        <f t="shared" si="1976"/>
        <v>-0.0420960906578052-0.037517399061396i</v>
      </c>
      <c r="S3780" t="str">
        <f t="shared" si="1977"/>
        <v>2.58968988562342i</v>
      </c>
      <c r="T3780" t="str">
        <f t="shared" si="1978"/>
        <v>0.0971584288841948-0.109015820200805i</v>
      </c>
      <c r="U3780" t="e">
        <f t="shared" si="1979"/>
        <v>#DIV/0!</v>
      </c>
      <c r="V3780" t="str">
        <f t="shared" si="1980"/>
        <v>0.0000833333333333333-0.000143693520306876i</v>
      </c>
      <c r="W3780" t="e">
        <f t="shared" si="1981"/>
        <v>#DIV/0!</v>
      </c>
      <c r="X3780" t="e">
        <f t="shared" si="1982"/>
        <v>#DIV/0!</v>
      </c>
      <c r="Y3780" t="str">
        <f t="shared" si="1983"/>
        <v>0.00096+7.88715685239639i</v>
      </c>
      <c r="Z3780" t="e">
        <f t="shared" si="1984"/>
        <v>#DIV/0!</v>
      </c>
      <c r="AA3780" t="e">
        <f t="shared" si="1985"/>
        <v>#DIV/0!</v>
      </c>
      <c r="AB3780" t="str">
        <f t="shared" si="1986"/>
        <v>0.0554420099212232-0.0622082536178858i</v>
      </c>
      <c r="AC3780" t="str">
        <f t="shared" si="1987"/>
        <v>0.96308409832666-0.0420648805698303i</v>
      </c>
      <c r="AD3780" t="str">
        <f t="shared" si="1988"/>
        <v>0.0602734043870035-0.0619601758190067i</v>
      </c>
      <c r="AE3780" t="e">
        <f t="shared" si="1989"/>
        <v>#DIV/0!</v>
      </c>
      <c r="AF3780" t="str">
        <f t="shared" si="1990"/>
        <v>-19.1992310780394-1.89650574423411i</v>
      </c>
      <c r="AG3780" t="e">
        <f t="shared" si="1991"/>
        <v>#DIV/0!</v>
      </c>
      <c r="AH3780" t="e">
        <f t="shared" si="1992"/>
        <v>#DIV/0!</v>
      </c>
      <c r="AI3780" t="e">
        <f t="shared" si="1993"/>
        <v>#DIV/0!</v>
      </c>
      <c r="AJ3780" t="e">
        <f t="shared" si="1994"/>
        <v>#DIV/0!</v>
      </c>
      <c r="AK3780"/>
      <c r="AL3780"/>
      <c r="AM3780"/>
      <c r="AN3780"/>
    </row>
    <row r="3781" spans="1:40" x14ac:dyDescent="0.3">
      <c r="A3781"/>
      <c r="B3781">
        <f t="shared" si="1995"/>
        <v>1847000</v>
      </c>
      <c r="C3781" s="186" t="str">
        <f t="shared" si="1963"/>
        <v>-0.000145041711071665+0.00168931450484775i</v>
      </c>
      <c r="D3781" s="158" t="str">
        <f t="shared" si="1964"/>
        <v>-7.590614138579-0.638541341899987i</v>
      </c>
      <c r="E3781" t="str">
        <f t="shared" si="1965"/>
        <v>27.7806947824478-860.797760039348i</v>
      </c>
      <c r="F3781" t="str">
        <f t="shared" si="1966"/>
        <v>0.989935063320971+0.0849773156222373i</v>
      </c>
      <c r="G3781" t="str">
        <f t="shared" ref="G3781:G3844" si="1996">IF($C$11=$C$7,$C$24,F3781)</f>
        <v>0.989935063320971+0.0849773156222373i</v>
      </c>
      <c r="H3781" t="str">
        <f t="shared" si="1967"/>
        <v>11.6088550054531+1.25696573973045i</v>
      </c>
      <c r="I3781" t="str">
        <f t="shared" si="1968"/>
        <v>7253.15203897544i</v>
      </c>
      <c r="J3781" t="str">
        <f t="shared" ref="J3781:J3844" si="1997">IMSUM(COMPLEX(0,2*PI()*B3781*$C$113*$C$112),COMPLEX(0,2*PI()*B3781*$C$113*$C$111),COMPLEX(0,2*PI()*B3781*$C$28*10^-12*$C$111),COMPLEX(-1*2*PI()*B3781*2*PI()*B3781*$C$113*$C$112*$C$28*10^-12*$C$111,0),COMPLEX(1,0))</f>
        <v>-13029.0025674822+1546.65053574786i</v>
      </c>
      <c r="K3781" t="str">
        <f t="shared" si="1969"/>
        <v>0.0651657545882511-0.54895709419691i</v>
      </c>
      <c r="L3781" t="str">
        <f t="shared" si="1970"/>
        <v>0.016848805063611-0.11728933734262i</v>
      </c>
      <c r="M3781" t="str">
        <f t="shared" si="1971"/>
        <v>0.0820145596518621-0.66624643153953i</v>
      </c>
      <c r="N3781" t="str">
        <f t="shared" si="1972"/>
        <v>-23.6113326954643i</v>
      </c>
      <c r="O3781" t="str">
        <f t="shared" si="1973"/>
        <v>0.0493677185823657+0.998780670799136i</v>
      </c>
      <c r="P3781" t="str">
        <f t="shared" si="1974"/>
        <v>0.950632281417634-0.998780670799136i</v>
      </c>
      <c r="Q3781" t="str">
        <f t="shared" si="1975"/>
        <v>-0.950632281417634+24.6101133662634i</v>
      </c>
      <c r="R3781" t="str">
        <f t="shared" si="1976"/>
        <v>-0.0420135670394783-0.037004820529629i</v>
      </c>
      <c r="S3781" t="str">
        <f t="shared" si="1977"/>
        <v>2.59109275121692i</v>
      </c>
      <c r="T3781" t="str">
        <f t="shared" si="1978"/>
        <v>0.0958829222344048-0.108861049008758i</v>
      </c>
      <c r="U3781" t="e">
        <f t="shared" si="1979"/>
        <v>#DIV/0!</v>
      </c>
      <c r="V3781" t="str">
        <f t="shared" si="1980"/>
        <v>0.0000833333333333333-0.000143615721974278i</v>
      </c>
      <c r="W3781" t="e">
        <f t="shared" si="1981"/>
        <v>#DIV/0!</v>
      </c>
      <c r="X3781" t="e">
        <f t="shared" si="1982"/>
        <v>#DIV/0!</v>
      </c>
      <c r="Y3781" t="str">
        <f t="shared" si="1983"/>
        <v>0.00096+7.89142941840527i</v>
      </c>
      <c r="Z3781" t="e">
        <f t="shared" si="1984"/>
        <v>#DIV/0!</v>
      </c>
      <c r="AA3781" t="e">
        <f t="shared" si="1985"/>
        <v>#DIV/0!</v>
      </c>
      <c r="AB3781" t="str">
        <f t="shared" si="1986"/>
        <v>0.0547141610547442-0.0621199357430135i</v>
      </c>
      <c r="AC3781" t="str">
        <f t="shared" si="1987"/>
        <v>0.963100172309378-0.0415478537329677i</v>
      </c>
      <c r="AD3781" t="str">
        <f t="shared" si="1988"/>
        <v>0.0594822682167203-0.0619339263748767i</v>
      </c>
      <c r="AE3781" t="e">
        <f t="shared" si="1989"/>
        <v>#DIV/0!</v>
      </c>
      <c r="AF3781" t="str">
        <f t="shared" si="1990"/>
        <v>-19.1994691440321-1.89550708163044i</v>
      </c>
      <c r="AG3781" t="e">
        <f t="shared" si="1991"/>
        <v>#DIV/0!</v>
      </c>
      <c r="AH3781" t="e">
        <f t="shared" si="1992"/>
        <v>#DIV/0!</v>
      </c>
      <c r="AI3781" t="e">
        <f t="shared" si="1993"/>
        <v>#DIV/0!</v>
      </c>
      <c r="AJ3781" t="e">
        <f t="shared" si="1994"/>
        <v>#DIV/0!</v>
      </c>
      <c r="AK3781"/>
      <c r="AL3781"/>
      <c r="AM3781"/>
      <c r="AN3781"/>
    </row>
    <row r="3782" spans="1:40" x14ac:dyDescent="0.3">
      <c r="A3782"/>
      <c r="B3782">
        <f t="shared" si="1995"/>
        <v>1848000</v>
      </c>
      <c r="C3782" s="186" t="str">
        <f t="shared" ref="C3782:C3845" si="1998">IMPRODUCT(COMPLEX(-1,0),IMDIV(IMPRODUCT(G3782,COMPLEX($C$100+$C$101,0)),COMPLEX($C$100,2*PI()*B3782*$C$103*$C$102*(2*$C$100+$C$101))))</f>
        <v>-0.000144886950606834+0.00168841869293383i</v>
      </c>
      <c r="D3782" s="158" t="str">
        <f t="shared" ref="D3782:D3845" si="1999">IMPRODUCT(COMPLEX($C$106,0),IMSUB(C3782,G3782))</f>
        <v>-7.59069528706683-0.638205417117782i</v>
      </c>
      <c r="E3782" t="str">
        <f t="shared" ref="E3782:E3845" si="2000">IMDIV(COMPLEX($C$20*10^3,0),COMPLEX(1,2*PI()*B3782*$C$20*1000*$C$29*10^-12))</f>
        <v>27.7506684704529-860.332928906325i</v>
      </c>
      <c r="F3782" t="str">
        <f t="shared" ref="F3782:F3845" si="2001">IMDIV(COMPLEX($C$22*1000,0),IMSUM(COMPLEX($C$22*1000,0),E3782))</f>
        <v>0.989945802666805+0.0849326035343836i</v>
      </c>
      <c r="G3782" t="str">
        <f t="shared" si="1996"/>
        <v>0.989945802666805+0.0849326035343836i</v>
      </c>
      <c r="H3782" t="str">
        <f t="shared" ref="H3782:H3845" si="2002">IMPRODUCT(COMPLEX($C$108,0),IMPRODUCT(COMPLEX(-1,0),D3782),IMDIV(COMPLEX(0,2*PI()*B3782*$C$109*$C$110),COMPLEX(1,2*PI()*B3782*$C$109*$C$110)))</f>
        <v>11.6090115436956+1.25630403790762i</v>
      </c>
      <c r="I3782" t="str">
        <f t="shared" ref="I3782:I3845" si="2003">COMPLEX(0,2*PI()*B3782*$C$113*$C$112*$C$114)</f>
        <v>7257.07902979242i</v>
      </c>
      <c r="J3782" t="str">
        <f t="shared" si="1997"/>
        <v>-13043.1157563396+1547.48792098648i</v>
      </c>
      <c r="K3782" t="str">
        <f t="shared" ref="K3782:K3845" si="2004">IMDIV(I3782,J3782)</f>
        <v>0.0650962160036083-0.548668244268749i</v>
      </c>
      <c r="L3782" t="str">
        <f t="shared" ref="L3782:L3845" si="2005">IMDIV(COMPLEX($C$117,0),COMPLEX(1,2*PI()*B3782*$C$115*$C$116))</f>
        <v>0.0168309435474509-0.117228433534041i</v>
      </c>
      <c r="M3782" t="str">
        <f t="shared" ref="M3782:M3845" si="2006">IMSUM(K3782,L3782)</f>
        <v>0.0819271595510592-0.66589667780279i</v>
      </c>
      <c r="N3782" t="str">
        <f t="shared" ref="N3782:N3845" si="2007">COMPLEX(0,-2*PI()*B3782*$C$43)</f>
        <v>-23.6241163081851i</v>
      </c>
      <c r="O3782" t="str">
        <f t="shared" ref="O3782:O3845" si="2008">IMEXP(N3782)</f>
        <v>0.0621313623137058+0.998067980558961i</v>
      </c>
      <c r="P3782" t="str">
        <f t="shared" ref="P3782:P3845" si="2009">IMSUB(COMPLEX(1,0),O3782)</f>
        <v>0.937868637686294-0.998067980558961i</v>
      </c>
      <c r="Q3782" t="str">
        <f t="shared" ref="Q3782:Q3845" si="2010">IMSUM(COMPLEX(0,2*PI()*B3782*$C$43),O3782,COMPLEX(-1,0))</f>
        <v>-0.937868637686294+24.6221842887441i</v>
      </c>
      <c r="R3782" t="str">
        <f t="shared" ref="R3782:R3845" si="2011">IMDIV(P3782,Q3782)</f>
        <v>-0.0419253637031334-0.0364934379260698i</v>
      </c>
      <c r="S3782" t="str">
        <f t="shared" ref="S3782:S3845" si="2012">IMDIV(COMPLEX(0,2*PI()*B3782*$C$123),COMPLEX($C$124,0))</f>
        <v>2.59249561681044i</v>
      </c>
      <c r="T3782" t="str">
        <f t="shared" ref="T3782:T3845" si="2013">IMPRODUCT(R3782,S3782)</f>
        <v>0.0946090778656798-0.108691321633557i</v>
      </c>
      <c r="U3782" t="e">
        <f t="shared" ref="U3782:U3845" si="2014">IMDIV(COMPLEX(1,2*PI()*B3782*$C$16*10^-3*$C$15*10^-6),COMPLEX(0,2*PI()*B3782*$C$15*10^-6))</f>
        <v>#DIV/0!</v>
      </c>
      <c r="V3782" t="str">
        <f t="shared" ref="V3782:V3845" si="2015">IMSUM(COMPLEX($C$18*10^-3,0),IMDIV(COMPLEX(1,0),COMPLEX(0,2*PI()*B3782*($C$17*1*10^-6))))</f>
        <v>0.0000833333333333333-0.000143538007839011i</v>
      </c>
      <c r="W3782" t="e">
        <f t="shared" ref="W3782:W3845" si="2016">IMDIV(IMPRODUCT(U3782,V3782),IMSUM(U3782,V3782))</f>
        <v>#DIV/0!</v>
      </c>
      <c r="X3782" t="e">
        <f t="shared" ref="X3782:X3845" si="2017">IMDIV(IMPRODUCT(COMPLEX($C$19,0),W3782),IMSUM(COMPLEX($C$19,0),W3782))</f>
        <v>#DIV/0!</v>
      </c>
      <c r="Y3782" t="str">
        <f t="shared" ref="Y3782:Y3845" si="2018">COMPLEX($C$13*10^-3,2*PI()*B3782*$C$12*0.000001)</f>
        <v>0.00096+7.89570198441416i</v>
      </c>
      <c r="Z3782" t="e">
        <f t="shared" ref="Z3782:Z3845" si="2019">IMPRODUCT(COMPLEX($C$6,0),IMDIV(X3782,IMSUM(X3782,Y3782)))</f>
        <v>#DIV/0!</v>
      </c>
      <c r="AA3782" t="e">
        <f t="shared" ref="AA3782:AA3845" si="2020">IMDIV(COMPLEX($C$6,0),IMSUM(X3782,Y3782))</f>
        <v>#DIV/0!</v>
      </c>
      <c r="AB3782" t="str">
        <f t="shared" ref="AB3782:AB3845" si="2021">IMPRODUCT(COMPLEX($C$119,0),T3782)</f>
        <v>0.0539872607441893-0.06202308334505i</v>
      </c>
      <c r="AC3782" t="str">
        <f t="shared" ref="AC3782:AC3845" si="2022">IMSUM(COMPLEX(1,0),IMPRODUCT(AB3782,M3782))</f>
        <v>0.96312205777816-0.0410313126182872i</v>
      </c>
      <c r="AD3782" t="str">
        <f t="shared" ref="AD3782:AD3845" si="2023">IMDIV(AB3782,AC3782)</f>
        <v>0.0586914172359504-0.0618975517952084i</v>
      </c>
      <c r="AE3782" t="e">
        <f t="shared" ref="AE3782:AE3845" si="2024">IMPRODUCT(AD3782,AA3782,X3782)</f>
        <v>#DIV/0!</v>
      </c>
      <c r="AF3782" t="str">
        <f t="shared" ref="AF3782:AF3845" si="2025">IMSUB(D3782,H3782)</f>
        <v>-19.1997068307624-1.8945094550254i</v>
      </c>
      <c r="AG3782" t="e">
        <f t="shared" ref="AG3782:AG3845" si="2026">IMSUM(COMPLEX(1,0),IMPRODUCT(AD3782,AA3782,COMPLEX($C$127,0)))</f>
        <v>#DIV/0!</v>
      </c>
      <c r="AH3782" t="e">
        <f t="shared" ref="AH3782:AH3845" si="2027">IMDIV(IMPRODUCT(AE3782,AF3782),AG3782)</f>
        <v>#DIV/0!</v>
      </c>
      <c r="AI3782" t="e">
        <f t="shared" ref="AI3782:AI3845" si="2028">20*LOG10(IMABS(AH3782))</f>
        <v>#DIV/0!</v>
      </c>
      <c r="AJ3782" t="e">
        <f t="shared" ref="AJ3782:AJ3845" si="2029">IMARGUMENT(AH3782)*180/PI()</f>
        <v>#DIV/0!</v>
      </c>
      <c r="AK3782"/>
      <c r="AL3782"/>
      <c r="AM3782"/>
      <c r="AN3782"/>
    </row>
    <row r="3783" spans="1:40" x14ac:dyDescent="0.3">
      <c r="A3783"/>
      <c r="B3783">
        <f t="shared" si="1995"/>
        <v>1849000</v>
      </c>
      <c r="C3783" s="186" t="str">
        <f t="shared" si="1998"/>
        <v>-0.000144732436551081+0.00168752382083686i</v>
      </c>
      <c r="D3783" s="158" t="str">
        <f t="shared" si="1999"/>
        <v>-7.59077630635056-0.637869840407184i</v>
      </c>
      <c r="E3783" t="str">
        <f t="shared" si="2000"/>
        <v>27.7206907954932-859.868598997247i</v>
      </c>
      <c r="F3783" t="str">
        <f t="shared" si="2001"/>
        <v>0.989956524913522+0.0848879377869912i</v>
      </c>
      <c r="G3783" t="str">
        <f t="shared" si="1996"/>
        <v>0.989956524913522+0.0848879377869912i</v>
      </c>
      <c r="H3783" t="str">
        <f t="shared" si="2002"/>
        <v>11.6091678326818+1.25564302242561i</v>
      </c>
      <c r="I3783" t="str">
        <f t="shared" si="2003"/>
        <v>7261.00602060941i</v>
      </c>
      <c r="J3783" t="str">
        <f t="shared" si="1997"/>
        <v>-13057.2365842708+1548.32530622512i</v>
      </c>
      <c r="K3783" t="str">
        <f t="shared" si="2004"/>
        <v>0.0650267881514716-0.548379693721528i</v>
      </c>
      <c r="L3783" t="str">
        <f t="shared" si="2005"/>
        <v>0.0168131102241412-0.117167591557458i</v>
      </c>
      <c r="M3783" t="str">
        <f t="shared" si="2006"/>
        <v>0.0818398983756128-0.665547285278986i</v>
      </c>
      <c r="N3783" t="str">
        <f t="shared" si="2007"/>
        <v>-23.636899920906i</v>
      </c>
      <c r="O3783" t="str">
        <f t="shared" si="2008"/>
        <v>0.0748848526293274+0.997192187517875i</v>
      </c>
      <c r="P3783" t="str">
        <f t="shared" si="2009"/>
        <v>0.925115147370673-0.997192187517875i</v>
      </c>
      <c r="Q3783" t="str">
        <f t="shared" si="2010"/>
        <v>-0.925115147370673+24.6340921084239i</v>
      </c>
      <c r="R3783" t="str">
        <f t="shared" si="2011"/>
        <v>-0.0418314947048825-0.0359833110179413i</v>
      </c>
      <c r="S3783" t="str">
        <f t="shared" si="2012"/>
        <v>2.59389848240395i</v>
      </c>
      <c r="T3783" t="str">
        <f t="shared" si="2013"/>
        <v>0.0933370558413073-0.108506650631684i</v>
      </c>
      <c r="U3783" t="e">
        <f t="shared" si="2014"/>
        <v>#DIV/0!</v>
      </c>
      <c r="V3783" t="str">
        <f t="shared" si="2015"/>
        <v>0.0000833333333333333-0.000143460377764463i</v>
      </c>
      <c r="W3783" t="e">
        <f t="shared" si="2016"/>
        <v>#DIV/0!</v>
      </c>
      <c r="X3783" t="e">
        <f t="shared" si="2017"/>
        <v>#DIV/0!</v>
      </c>
      <c r="Y3783" t="str">
        <f t="shared" si="2018"/>
        <v>0.00096+7.89997455042304i</v>
      </c>
      <c r="Z3783" t="e">
        <f t="shared" si="2019"/>
        <v>#DIV/0!</v>
      </c>
      <c r="AA3783" t="e">
        <f t="shared" si="2020"/>
        <v>#DIV/0!</v>
      </c>
      <c r="AB3783" t="str">
        <f t="shared" si="2021"/>
        <v>0.0532614003272888-0.0619177035891648i</v>
      </c>
      <c r="AC3783" t="str">
        <f t="shared" si="2022"/>
        <v>0.963149748055651-0.0405153189673729i</v>
      </c>
      <c r="AD3783" t="str">
        <f t="shared" si="2023"/>
        <v>0.0579009812464201-0.0618510537802686i</v>
      </c>
      <c r="AE3783" t="e">
        <f t="shared" si="2024"/>
        <v>#DIV/0!</v>
      </c>
      <c r="AF3783" t="str">
        <f t="shared" si="2025"/>
        <v>-19.1999441390324-1.89351286283279i</v>
      </c>
      <c r="AG3783" t="e">
        <f t="shared" si="2026"/>
        <v>#DIV/0!</v>
      </c>
      <c r="AH3783" t="e">
        <f t="shared" si="2027"/>
        <v>#DIV/0!</v>
      </c>
      <c r="AI3783" t="e">
        <f t="shared" si="2028"/>
        <v>#DIV/0!</v>
      </c>
      <c r="AJ3783" t="e">
        <f t="shared" si="2029"/>
        <v>#DIV/0!</v>
      </c>
      <c r="AK3783"/>
      <c r="AL3783"/>
      <c r="AM3783"/>
      <c r="AN3783"/>
    </row>
    <row r="3784" spans="1:40" x14ac:dyDescent="0.3">
      <c r="A3784"/>
      <c r="B3784">
        <f t="shared" si="1995"/>
        <v>1850000</v>
      </c>
      <c r="C3784" s="186" t="str">
        <f t="shared" si="1998"/>
        <v>-0.000144578168384043+0.00168662988709434i</v>
      </c>
      <c r="D3784" s="158" t="str">
        <f t="shared" si="1999"/>
        <v>-7.59085719670293-0.637534611236i</v>
      </c>
      <c r="E3784" t="str">
        <f t="shared" si="2000"/>
        <v>27.6907616526179-859.404769502704i</v>
      </c>
      <c r="F3784" t="str">
        <f t="shared" si="2001"/>
        <v>0.989967230097215+0.0848433183091812i</v>
      </c>
      <c r="G3784" t="str">
        <f t="shared" si="1996"/>
        <v>0.989967230097215+0.0848433183091812i</v>
      </c>
      <c r="H3784" t="str">
        <f t="shared" si="2002"/>
        <v>11.6093238729379+1.25498269223346i</v>
      </c>
      <c r="I3784" t="str">
        <f t="shared" si="2003"/>
        <v>7264.9330114264i</v>
      </c>
      <c r="J3784" t="str">
        <f t="shared" si="1997"/>
        <v>-13071.3650512759+1549.16269146375i</v>
      </c>
      <c r="K3784" t="str">
        <f t="shared" si="2004"/>
        <v>0.0649574707979606-0.548091442097323i</v>
      </c>
      <c r="L3784" t="str">
        <f t="shared" si="2005"/>
        <v>0.0167953050347946-0.117106811321049i</v>
      </c>
      <c r="M3784" t="str">
        <f t="shared" si="2006"/>
        <v>0.0817527758327552-0.665198253418372i</v>
      </c>
      <c r="N3784" t="str">
        <f t="shared" si="2007"/>
        <v>-23.6496835336269i</v>
      </c>
      <c r="O3784" t="str">
        <f t="shared" si="2008"/>
        <v>0.0876261053725118+0.996153434796691i</v>
      </c>
      <c r="P3784" t="str">
        <f t="shared" si="2009"/>
        <v>0.912373894627488-0.996153434796691i</v>
      </c>
      <c r="Q3784" t="str">
        <f t="shared" si="2010"/>
        <v>-0.912373894627488+24.6458369684236i</v>
      </c>
      <c r="R3784" t="str">
        <f t="shared" si="2011"/>
        <v>-0.0417319745868116-0.0354744994687492i</v>
      </c>
      <c r="S3784" t="str">
        <f t="shared" si="2012"/>
        <v>2.59530134799746i</v>
      </c>
      <c r="T3784" t="str">
        <f t="shared" si="2013"/>
        <v>0.09206701629078-0.108307049899748i</v>
      </c>
      <c r="U3784" t="e">
        <f t="shared" si="2014"/>
        <v>#DIV/0!</v>
      </c>
      <c r="V3784" t="str">
        <f t="shared" si="2015"/>
        <v>0.0000833333333333333-0.00014338283161432i</v>
      </c>
      <c r="W3784" t="e">
        <f t="shared" si="2016"/>
        <v>#DIV/0!</v>
      </c>
      <c r="X3784" t="e">
        <f t="shared" si="2017"/>
        <v>#DIV/0!</v>
      </c>
      <c r="Y3784" t="str">
        <f t="shared" si="2018"/>
        <v>0.00096+7.90424711643192i</v>
      </c>
      <c r="Z3784" t="e">
        <f t="shared" si="2019"/>
        <v>#DIV/0!</v>
      </c>
      <c r="AA3784" t="e">
        <f t="shared" si="2020"/>
        <v>#DIV/0!</v>
      </c>
      <c r="AB3784" t="str">
        <f t="shared" si="2021"/>
        <v>0.0525366711795521-0.0618038044052508i</v>
      </c>
      <c r="AC3784" t="str">
        <f t="shared" si="2022"/>
        <v>0.963183235956958-0.0399999344762073i</v>
      </c>
      <c r="AD3784" t="str">
        <f t="shared" si="2023"/>
        <v>0.0571110900865995-0.0617944357023483i</v>
      </c>
      <c r="AE3784" t="e">
        <f t="shared" si="2024"/>
        <v>#DIV/0!</v>
      </c>
      <c r="AF3784" t="str">
        <f t="shared" si="2025"/>
        <v>-19.2001810696408-1.89251730346946i</v>
      </c>
      <c r="AG3784" t="e">
        <f t="shared" si="2026"/>
        <v>#DIV/0!</v>
      </c>
      <c r="AH3784" t="e">
        <f t="shared" si="2027"/>
        <v>#DIV/0!</v>
      </c>
      <c r="AI3784" t="e">
        <f t="shared" si="2028"/>
        <v>#DIV/0!</v>
      </c>
      <c r="AJ3784" t="e">
        <f t="shared" si="2029"/>
        <v>#DIV/0!</v>
      </c>
      <c r="AK3784"/>
      <c r="AL3784"/>
      <c r="AM3784"/>
      <c r="AN3784"/>
    </row>
    <row r="3785" spans="1:40" x14ac:dyDescent="0.3">
      <c r="A3785"/>
      <c r="B3785">
        <f t="shared" si="1995"/>
        <v>1851000</v>
      </c>
      <c r="C3785" s="186" t="str">
        <f t="shared" si="1998"/>
        <v>-0.000144424145586724+0.00168573689024675i</v>
      </c>
      <c r="D3785" s="158" t="str">
        <f t="shared" si="1999"/>
        <v>-7.59093795839601-0.637199729073112i</v>
      </c>
      <c r="E3785" t="str">
        <f t="shared" si="2000"/>
        <v>27.6608809371592-858.941439615024i</v>
      </c>
      <c r="F3785" t="str">
        <f t="shared" si="2001"/>
        <v>0.989977918253892+0.0847987450302178i</v>
      </c>
      <c r="G3785" t="str">
        <f t="shared" si="1996"/>
        <v>0.989977918253892+0.0847987450302178i</v>
      </c>
      <c r="H3785" t="str">
        <f t="shared" si="2002"/>
        <v>11.6094796649889+1.25432304628233i</v>
      </c>
      <c r="I3785" t="str">
        <f t="shared" si="2003"/>
        <v>7268.86000224338i</v>
      </c>
      <c r="J3785" t="str">
        <f t="shared" si="1997"/>
        <v>-13085.5011573547+1550.00007670238i</v>
      </c>
      <c r="K3785" t="str">
        <f t="shared" si="2004"/>
        <v>0.0648882637098135-0.547803488939142i</v>
      </c>
      <c r="L3785" t="str">
        <f t="shared" si="2005"/>
        <v>0.0167775279206763-0.117046092733167i</v>
      </c>
      <c r="M3785" t="str">
        <f t="shared" si="2006"/>
        <v>0.0816657916304898-0.664849581672309i</v>
      </c>
      <c r="N3785" t="str">
        <f t="shared" si="2007"/>
        <v>-23.6624671463478i</v>
      </c>
      <c r="O3785" t="str">
        <f t="shared" si="2008"/>
        <v>0.100353038386486+0.994951892146852i</v>
      </c>
      <c r="P3785" t="str">
        <f t="shared" si="2009"/>
        <v>0.899646961613514-0.994951892146852i</v>
      </c>
      <c r="Q3785" t="str">
        <f t="shared" si="2010"/>
        <v>-0.899646961613514+24.6574190384947i</v>
      </c>
      <c r="R3785" t="str">
        <f t="shared" si="2011"/>
        <v>-0.0416268183779923-0.0349670628378448i</v>
      </c>
      <c r="S3785" t="str">
        <f t="shared" si="2012"/>
        <v>2.59670421359098i</v>
      </c>
      <c r="T3785" t="str">
        <f t="shared" si="2013"/>
        <v>0.0907991194079322-0.108092534680519i</v>
      </c>
      <c r="U3785" t="e">
        <f t="shared" si="2014"/>
        <v>#DIV/0!</v>
      </c>
      <c r="V3785" t="str">
        <f t="shared" si="2015"/>
        <v>0.0000833333333333333-0.000143305369252562i</v>
      </c>
      <c r="W3785" t="e">
        <f t="shared" si="2016"/>
        <v>#DIV/0!</v>
      </c>
      <c r="X3785" t="e">
        <f t="shared" si="2017"/>
        <v>#DIV/0!</v>
      </c>
      <c r="Y3785" t="str">
        <f t="shared" si="2018"/>
        <v>0.00096+7.9085196824408i</v>
      </c>
      <c r="Z3785" t="e">
        <f t="shared" si="2019"/>
        <v>#DIV/0!</v>
      </c>
      <c r="AA3785" t="e">
        <f t="shared" si="2020"/>
        <v>#DIV/0!</v>
      </c>
      <c r="AB3785" t="str">
        <f t="shared" si="2021"/>
        <v>0.051813164713204-0.0616813944913675i</v>
      </c>
      <c r="AC3785" t="str">
        <f t="shared" si="2022"/>
        <v>0.963222513788634-0.0394852207947022i</v>
      </c>
      <c r="AD3785" t="str">
        <f t="shared" si="2023"/>
        <v>0.0563218736099106-0.0617277026078276i</v>
      </c>
      <c r="AE3785" t="e">
        <f t="shared" si="2024"/>
        <v>#DIV/0!</v>
      </c>
      <c r="AF3785" t="str">
        <f t="shared" si="2025"/>
        <v>-19.2004176233849-1.89152277535544i</v>
      </c>
      <c r="AG3785" t="e">
        <f t="shared" si="2026"/>
        <v>#DIV/0!</v>
      </c>
      <c r="AH3785" t="e">
        <f t="shared" si="2027"/>
        <v>#DIV/0!</v>
      </c>
      <c r="AI3785" t="e">
        <f t="shared" si="2028"/>
        <v>#DIV/0!</v>
      </c>
      <c r="AJ3785" t="e">
        <f t="shared" si="2029"/>
        <v>#DIV/0!</v>
      </c>
      <c r="AK3785"/>
      <c r="AL3785"/>
      <c r="AM3785"/>
      <c r="AN3785"/>
    </row>
    <row r="3786" spans="1:40" x14ac:dyDescent="0.3">
      <c r="A3786"/>
      <c r="B3786">
        <f t="shared" si="1995"/>
        <v>1852000</v>
      </c>
      <c r="C3786" s="186" t="str">
        <f t="shared" si="1998"/>
        <v>-0.000144270367641493+0.00168484482883762i</v>
      </c>
      <c r="D3786" s="158" t="str">
        <f t="shared" si="1999"/>
        <v>-7.59101859170138-0.636865193388496i</v>
      </c>
      <c r="E3786" t="str">
        <f t="shared" si="2000"/>
        <v>27.6310485447305-858.478608528264i</v>
      </c>
      <c r="F3786" t="str">
        <f t="shared" si="2001"/>
        <v>0.989988589419495+0.084754217879511i</v>
      </c>
      <c r="G3786" t="str">
        <f t="shared" si="1996"/>
        <v>0.989988589419495+0.084754217879511i</v>
      </c>
      <c r="H3786" t="str">
        <f t="shared" si="2002"/>
        <v>11.6096352093588+1.25366408352554i</v>
      </c>
      <c r="I3786" t="str">
        <f t="shared" si="2003"/>
        <v>7272.78699306037i</v>
      </c>
      <c r="J3786" t="str">
        <f t="shared" si="1997"/>
        <v>-13099.6449025073+1550.837461941i</v>
      </c>
      <c r="K3786" t="str">
        <f t="shared" si="2004"/>
        <v>0.0648191666543774-0.547515833790898i</v>
      </c>
      <c r="L3786" t="str">
        <f t="shared" si="2005"/>
        <v>0.0167597788232039-0.116985435702344i</v>
      </c>
      <c r="M3786" t="str">
        <f t="shared" si="2006"/>
        <v>0.0815789454775813-0.664501269493242i</v>
      </c>
      <c r="N3786" t="str">
        <f t="shared" si="2007"/>
        <v>-23.6752507590687i</v>
      </c>
      <c r="O3786" t="str">
        <f t="shared" si="2008"/>
        <v>0.113063571854574+0.993587755922689i</v>
      </c>
      <c r="P3786" t="str">
        <f t="shared" si="2009"/>
        <v>0.886936428145426-0.993587755922689i</v>
      </c>
      <c r="Q3786" t="str">
        <f t="shared" si="2010"/>
        <v>-0.886936428145426+24.6688385149914i</v>
      </c>
      <c r="R3786" t="str">
        <f t="shared" si="2011"/>
        <v>-0.0415160415956017-0.0344610605799404i</v>
      </c>
      <c r="S3786" t="str">
        <f t="shared" si="2012"/>
        <v>2.59810707918449i</v>
      </c>
      <c r="T3786" t="str">
        <f t="shared" si="2013"/>
        <v>0.0895335254489487-0.107863121569251i</v>
      </c>
      <c r="U3786" t="e">
        <f t="shared" si="2014"/>
        <v>#DIV/0!</v>
      </c>
      <c r="V3786" t="str">
        <f t="shared" si="2015"/>
        <v>0.0000833333333333333-0.000143227990543462i</v>
      </c>
      <c r="W3786" t="e">
        <f t="shared" si="2016"/>
        <v>#DIV/0!</v>
      </c>
      <c r="X3786" t="e">
        <f t="shared" si="2017"/>
        <v>#DIV/0!</v>
      </c>
      <c r="Y3786" t="str">
        <f t="shared" si="2018"/>
        <v>0.00096+7.91279224844968i</v>
      </c>
      <c r="Z3786" t="e">
        <f t="shared" si="2019"/>
        <v>#DIV/0!</v>
      </c>
      <c r="AA3786" t="e">
        <f t="shared" si="2020"/>
        <v>#DIV/0!</v>
      </c>
      <c r="AB3786" t="str">
        <f t="shared" si="2021"/>
        <v>0.0510909723760489-0.0615504833173495i</v>
      </c>
      <c r="AC3786" t="str">
        <f t="shared" si="2022"/>
        <v>0.963267573347561-0.0389712395261935i</v>
      </c>
      <c r="AD3786" t="str">
        <f t="shared" si="2023"/>
        <v>0.0555334616628972-0.0616508612189509i</v>
      </c>
      <c r="AE3786" t="e">
        <f t="shared" si="2024"/>
        <v>#DIV/0!</v>
      </c>
      <c r="AF3786" t="str">
        <f t="shared" si="2025"/>
        <v>-19.2006538010602-1.89052927691404i</v>
      </c>
      <c r="AG3786" t="e">
        <f t="shared" si="2026"/>
        <v>#DIV/0!</v>
      </c>
      <c r="AH3786" t="e">
        <f t="shared" si="2027"/>
        <v>#DIV/0!</v>
      </c>
      <c r="AI3786" t="e">
        <f t="shared" si="2028"/>
        <v>#DIV/0!</v>
      </c>
      <c r="AJ3786" t="e">
        <f t="shared" si="2029"/>
        <v>#DIV/0!</v>
      </c>
      <c r="AK3786"/>
      <c r="AL3786"/>
      <c r="AM3786"/>
      <c r="AN3786"/>
    </row>
    <row r="3787" spans="1:40" x14ac:dyDescent="0.3">
      <c r="A3787"/>
      <c r="B3787">
        <f t="shared" si="1995"/>
        <v>1853000</v>
      </c>
      <c r="C3787" s="186" t="str">
        <f t="shared" si="1998"/>
        <v>-0.000144116834032072+0.00168395370141339i</v>
      </c>
      <c r="D3787" s="158" t="str">
        <f t="shared" si="1999"/>
        <v>-7.5910990968896-0.636531003653141i</v>
      </c>
      <c r="E3787" t="str">
        <f t="shared" si="2000"/>
        <v>27.601264371227-858.016275438217i</v>
      </c>
      <c r="F3787" t="str">
        <f t="shared" si="2001"/>
        <v>0.989999243629829+0.0847097367866056i</v>
      </c>
      <c r="G3787" t="str">
        <f t="shared" si="1996"/>
        <v>0.989999243629829+0.0847097367866056i</v>
      </c>
      <c r="H3787" t="str">
        <f t="shared" si="2002"/>
        <v>11.6097905065695+1.25300580291843i</v>
      </c>
      <c r="I3787" t="str">
        <f t="shared" si="2003"/>
        <v>7276.71398387736i</v>
      </c>
      <c r="J3787" t="str">
        <f t="shared" si="1997"/>
        <v>-13113.7962867338+1551.67484717963i</v>
      </c>
      <c r="K3787" t="str">
        <f t="shared" si="2004"/>
        <v>0.0647501793996106-0.547228476197412i</v>
      </c>
      <c r="L3787" t="str">
        <f t="shared" si="2005"/>
        <v>0.0167420576839465-0.116924840137284i</v>
      </c>
      <c r="M3787" t="str">
        <f t="shared" si="2006"/>
        <v>0.0814922370835571-0.664153316334696i</v>
      </c>
      <c r="N3787" t="str">
        <f t="shared" si="2007"/>
        <v>-23.6880343717895i</v>
      </c>
      <c r="O3787" t="str">
        <f t="shared" si="2008"/>
        <v>0.125755628640004+0.99206124904935i</v>
      </c>
      <c r="P3787" t="str">
        <f t="shared" si="2009"/>
        <v>0.874244371359996-0.99206124904935i</v>
      </c>
      <c r="Q3787" t="str">
        <f t="shared" si="2010"/>
        <v>-0.874244371359996+24.6800956208388i</v>
      </c>
      <c r="R3787" t="str">
        <f t="shared" si="2011"/>
        <v>-0.0413996602461449-0.0339565520445542i</v>
      </c>
      <c r="S3787" t="str">
        <f t="shared" si="2012"/>
        <v>2.59950994477801i</v>
      </c>
      <c r="T3787" t="str">
        <f t="shared" si="2013"/>
        <v>0.0882703947301907-0.107618828520285i</v>
      </c>
      <c r="U3787" t="e">
        <f t="shared" si="2014"/>
        <v>#DIV/0!</v>
      </c>
      <c r="V3787" t="str">
        <f t="shared" si="2015"/>
        <v>0.0000833333333333333-0.000143150695351588i</v>
      </c>
      <c r="W3787" t="e">
        <f t="shared" si="2016"/>
        <v>#DIV/0!</v>
      </c>
      <c r="X3787" t="e">
        <f t="shared" si="2017"/>
        <v>#DIV/0!</v>
      </c>
      <c r="Y3787" t="str">
        <f t="shared" si="2018"/>
        <v>0.00096+7.91706481445857i</v>
      </c>
      <c r="Z3787" t="e">
        <f t="shared" si="2019"/>
        <v>#DIV/0!</v>
      </c>
      <c r="AA3787" t="e">
        <f t="shared" si="2020"/>
        <v>#DIV/0!</v>
      </c>
      <c r="AB3787" t="str">
        <f t="shared" si="2021"/>
        <v>0.0503701856502296-0.0614110811285738i</v>
      </c>
      <c r="AC3787" t="str">
        <f t="shared" si="2022"/>
        <v>0.96331840591971-0.0384580522268816i</v>
      </c>
      <c r="AD3787" t="str">
        <f t="shared" si="2023"/>
        <v>0.0547459840633305-0.0615639199353128i</v>
      </c>
      <c r="AE3787" t="e">
        <f t="shared" si="2024"/>
        <v>#DIV/0!</v>
      </c>
      <c r="AF3787" t="str">
        <f t="shared" si="2025"/>
        <v>-19.2008896034591-1.88953680657157i</v>
      </c>
      <c r="AG3787" t="e">
        <f t="shared" si="2026"/>
        <v>#DIV/0!</v>
      </c>
      <c r="AH3787" t="e">
        <f t="shared" si="2027"/>
        <v>#DIV/0!</v>
      </c>
      <c r="AI3787" t="e">
        <f t="shared" si="2028"/>
        <v>#DIV/0!</v>
      </c>
      <c r="AJ3787" t="e">
        <f t="shared" si="2029"/>
        <v>#DIV/0!</v>
      </c>
      <c r="AK3787"/>
      <c r="AL3787"/>
      <c r="AM3787"/>
      <c r="AN3787"/>
    </row>
    <row r="3788" spans="1:40" x14ac:dyDescent="0.3">
      <c r="A3788"/>
      <c r="B3788">
        <f t="shared" si="1995"/>
        <v>1854000</v>
      </c>
      <c r="C3788" s="186" t="str">
        <f t="shared" si="1998"/>
        <v>-0.000143963544243539+0.00168306350652351i</v>
      </c>
      <c r="D3788" s="158" t="str">
        <f t="shared" si="1999"/>
        <v>-7.59117947423073-0.636197159339128i</v>
      </c>
      <c r="E3788" t="str">
        <f t="shared" si="2000"/>
        <v>27.5715283128238-857.554439542406i</v>
      </c>
      <c r="F3788" t="str">
        <f t="shared" si="2001"/>
        <v>0.990009880920634+0.0846653016811924i</v>
      </c>
      <c r="G3788" t="str">
        <f t="shared" si="1996"/>
        <v>0.990009880920634+0.0846653016811924i</v>
      </c>
      <c r="H3788" t="str">
        <f t="shared" si="2002"/>
        <v>11.609945557142+1.25234820341848i</v>
      </c>
      <c r="I3788" t="str">
        <f t="shared" si="2003"/>
        <v>7280.64097469435i</v>
      </c>
      <c r="J3788" t="str">
        <f t="shared" si="1997"/>
        <v>-13127.955310034+1552.51223241826i</v>
      </c>
      <c r="K3788" t="str">
        <f t="shared" si="2004"/>
        <v>0.0646813017140817-0.546941415704431i</v>
      </c>
      <c r="L3788" t="str">
        <f t="shared" si="2005"/>
        <v>0.0167243644446241-0.116864305946869i</v>
      </c>
      <c r="M3788" t="str">
        <f t="shared" si="2006"/>
        <v>0.0814056661587058-0.6638057216513i</v>
      </c>
      <c r="N3788" t="str">
        <f t="shared" si="2007"/>
        <v>-23.7008179845104i</v>
      </c>
      <c r="O3788" t="str">
        <f t="shared" si="2008"/>
        <v>0.138427134625731+0.990372620986318i</v>
      </c>
      <c r="P3788" t="str">
        <f t="shared" si="2009"/>
        <v>0.861572865374269-0.990372620986318i</v>
      </c>
      <c r="Q3788" t="str">
        <f t="shared" si="2010"/>
        <v>-0.861572865374269+24.6911906054967i</v>
      </c>
      <c r="R3788" t="str">
        <f t="shared" si="2011"/>
        <v>-0.0412776908267753-0.033453596475365i</v>
      </c>
      <c r="S3788" t="str">
        <f t="shared" si="2012"/>
        <v>2.60091281037151i</v>
      </c>
      <c r="T3788" t="str">
        <f t="shared" si="2013"/>
        <v>0.087009887625776-0.107359674853914i</v>
      </c>
      <c r="U3788" t="e">
        <f t="shared" si="2014"/>
        <v>#DIV/0!</v>
      </c>
      <c r="V3788" t="str">
        <f t="shared" si="2015"/>
        <v>0.0000833333333333333-0.000143073483541797i</v>
      </c>
      <c r="W3788" t="e">
        <f t="shared" si="2016"/>
        <v>#DIV/0!</v>
      </c>
      <c r="X3788" t="e">
        <f t="shared" si="2017"/>
        <v>#DIV/0!</v>
      </c>
      <c r="Y3788" t="str">
        <f t="shared" si="2018"/>
        <v>0.00096+7.92133738046745i</v>
      </c>
      <c r="Z3788" t="e">
        <f t="shared" si="2019"/>
        <v>#DIV/0!</v>
      </c>
      <c r="AA3788" t="e">
        <f t="shared" si="2020"/>
        <v>#DIV/0!</v>
      </c>
      <c r="AB3788" t="str">
        <f t="shared" si="2021"/>
        <v>0.0496508960508472-0.061263198949878i</v>
      </c>
      <c r="AC3788" t="str">
        <f t="shared" si="2022"/>
        <v>0.963375002278805-0.0379457204051945i</v>
      </c>
      <c r="AD3788" t="str">
        <f t="shared" si="2023"/>
        <v>0.0539595705782231-0.0614668888350449i</v>
      </c>
      <c r="AE3788" t="e">
        <f t="shared" si="2024"/>
        <v>#DIV/0!</v>
      </c>
      <c r="AF3788" t="str">
        <f t="shared" si="2025"/>
        <v>-19.2011250313727-1.88854536275761i</v>
      </c>
      <c r="AG3788" t="e">
        <f t="shared" si="2026"/>
        <v>#DIV/0!</v>
      </c>
      <c r="AH3788" t="e">
        <f t="shared" si="2027"/>
        <v>#DIV/0!</v>
      </c>
      <c r="AI3788" t="e">
        <f t="shared" si="2028"/>
        <v>#DIV/0!</v>
      </c>
      <c r="AJ3788" t="e">
        <f t="shared" si="2029"/>
        <v>#DIV/0!</v>
      </c>
      <c r="AK3788"/>
      <c r="AL3788"/>
      <c r="AM3788"/>
      <c r="AN3788"/>
    </row>
    <row r="3789" spans="1:40" x14ac:dyDescent="0.3">
      <c r="A3789"/>
      <c r="B3789">
        <f t="shared" si="1995"/>
        <v>1855000</v>
      </c>
      <c r="C3789" s="186" t="str">
        <f t="shared" si="1998"/>
        <v>-0.000143810497762322+0.00168217424272042i</v>
      </c>
      <c r="D3789" s="158" t="str">
        <f t="shared" si="1999"/>
        <v>-7.59125972399401-0.635863659919573i</v>
      </c>
      <c r="E3789" t="str">
        <f t="shared" si="2000"/>
        <v>27.5418402659747-857.093100040064i</v>
      </c>
      <c r="F3789" t="str">
        <f t="shared" si="2001"/>
        <v>0.990020501327544+0.0846209124930995i</v>
      </c>
      <c r="G3789" t="str">
        <f t="shared" si="1996"/>
        <v>0.990020501327544+0.0846209124930995i</v>
      </c>
      <c r="H3789" t="str">
        <f t="shared" si="2002"/>
        <v>11.6101003615959+1.25169128398524i</v>
      </c>
      <c r="I3789" t="str">
        <f t="shared" si="2003"/>
        <v>7284.56796551133i</v>
      </c>
      <c r="J3789" t="str">
        <f t="shared" si="1997"/>
        <v>-13142.121972408+1553.3496176569i</v>
      </c>
      <c r="K3789" t="str">
        <f t="shared" si="2004"/>
        <v>0.0646125333669636-0.546654651858597i</v>
      </c>
      <c r="L3789" t="str">
        <f t="shared" si="2005"/>
        <v>0.0167066990471079-0.116803833040156i</v>
      </c>
      <c r="M3789" t="str">
        <f t="shared" si="2006"/>
        <v>0.0813192324140715-0.663458484898753i</v>
      </c>
      <c r="N3789" t="str">
        <f t="shared" si="2007"/>
        <v>-23.7136015972313i</v>
      </c>
      <c r="O3789" t="str">
        <f t="shared" si="2008"/>
        <v>0.151076019052783+0.988522147686719i</v>
      </c>
      <c r="P3789" t="str">
        <f t="shared" si="2009"/>
        <v>0.848923980947217-0.988522147686719i</v>
      </c>
      <c r="Q3789" t="str">
        <f t="shared" si="2010"/>
        <v>-0.848923980947217+24.702123744918i</v>
      </c>
      <c r="R3789" t="str">
        <f t="shared" si="2011"/>
        <v>-0.0411501503267254-0.0329522530095308i</v>
      </c>
      <c r="S3789" t="str">
        <f t="shared" si="2012"/>
        <v>2.60231567596502i</v>
      </c>
      <c r="T3789" t="str">
        <f t="shared" si="2013"/>
        <v>0.0857521645650675-0.107085681263555i</v>
      </c>
      <c r="U3789" t="e">
        <f t="shared" si="2014"/>
        <v>#DIV/0!</v>
      </c>
      <c r="V3789" t="str">
        <f t="shared" si="2015"/>
        <v>0.0000833333333333333-0.000142996354979241i</v>
      </c>
      <c r="W3789" t="e">
        <f t="shared" si="2016"/>
        <v>#DIV/0!</v>
      </c>
      <c r="X3789" t="e">
        <f t="shared" si="2017"/>
        <v>#DIV/0!</v>
      </c>
      <c r="Y3789" t="str">
        <f t="shared" si="2018"/>
        <v>0.00096+7.92560994647633i</v>
      </c>
      <c r="Z3789" t="e">
        <f t="shared" si="2019"/>
        <v>#DIV/0!</v>
      </c>
      <c r="AA3789" t="e">
        <f t="shared" si="2020"/>
        <v>#DIV/0!</v>
      </c>
      <c r="AB3789" t="str">
        <f t="shared" si="2021"/>
        <v>0.0489331951245275-0.061106848589652i</v>
      </c>
      <c r="AC3789" t="str">
        <f t="shared" si="2022"/>
        <v>0.963437352684867-0.0374343055211275i</v>
      </c>
      <c r="AD3789" t="str">
        <f t="shared" si="2023"/>
        <v>0.0531743509018531-0.0613597796757221i</v>
      </c>
      <c r="AE3789" t="e">
        <f t="shared" si="2024"/>
        <v>#DIV/0!</v>
      </c>
      <c r="AF3789" t="str">
        <f t="shared" si="2025"/>
        <v>-19.2013600855899-1.88755494390481i</v>
      </c>
      <c r="AG3789" t="e">
        <f t="shared" si="2026"/>
        <v>#DIV/0!</v>
      </c>
      <c r="AH3789" t="e">
        <f t="shared" si="2027"/>
        <v>#DIV/0!</v>
      </c>
      <c r="AI3789" t="e">
        <f t="shared" si="2028"/>
        <v>#DIV/0!</v>
      </c>
      <c r="AJ3789" t="e">
        <f t="shared" si="2029"/>
        <v>#DIV/0!</v>
      </c>
      <c r="AK3789"/>
      <c r="AL3789"/>
      <c r="AM3789"/>
      <c r="AN3789"/>
    </row>
    <row r="3790" spans="1:40" x14ac:dyDescent="0.3">
      <c r="A3790"/>
      <c r="B3790">
        <f t="shared" si="1995"/>
        <v>1856000</v>
      </c>
      <c r="C3790" s="186" t="str">
        <f t="shared" si="1998"/>
        <v>-0.000143657694076196+0.00168128590855951i</v>
      </c>
      <c r="D3790" s="158" t="str">
        <f t="shared" si="1999"/>
        <v>-7.59133984644815-0.635530504868672i</v>
      </c>
      <c r="E3790" t="str">
        <f t="shared" si="2000"/>
        <v>27.5122001274123-856.63225613215i</v>
      </c>
      <c r="F3790" t="str">
        <f t="shared" si="2001"/>
        <v>0.990031104886117+0.0845765691522993i</v>
      </c>
      <c r="G3790" t="str">
        <f t="shared" si="1996"/>
        <v>0.990031104886117+0.0845765691522993i</v>
      </c>
      <c r="H3790" t="str">
        <f t="shared" si="2002"/>
        <v>11.6102549204496+1.25103504358038i</v>
      </c>
      <c r="I3790" t="str">
        <f t="shared" si="2003"/>
        <v>7288.49495632832i</v>
      </c>
      <c r="J3790" t="str">
        <f t="shared" si="1997"/>
        <v>-13156.2962738559+1554.18700289552i</v>
      </c>
      <c r="K3790" t="str">
        <f t="shared" si="2004"/>
        <v>0.0645438741280325-0.546368184207459i</v>
      </c>
      <c r="L3790" t="str">
        <f t="shared" si="2005"/>
        <v>0.0166890614334189-0.116743421326374i</v>
      </c>
      <c r="M3790" t="str">
        <f t="shared" si="2006"/>
        <v>0.0812329355614514-0.663111605533833i</v>
      </c>
      <c r="N3790" t="str">
        <f t="shared" si="2007"/>
        <v>-23.7263852099522i</v>
      </c>
      <c r="O3790" t="str">
        <f t="shared" si="2008"/>
        <v>0.163700214859084+0.986510131552175i</v>
      </c>
      <c r="P3790" t="str">
        <f t="shared" si="2009"/>
        <v>0.836299785140916-0.986510131552175i</v>
      </c>
      <c r="Q3790" t="str">
        <f t="shared" si="2010"/>
        <v>-0.836299785140916+24.7128953415044i</v>
      </c>
      <c r="R3790" t="str">
        <f t="shared" si="2011"/>
        <v>-0.0410170562288238-0.032452580676887i</v>
      </c>
      <c r="S3790" t="str">
        <f t="shared" si="2012"/>
        <v>2.60371854155854i</v>
      </c>
      <c r="T3790" t="str">
        <f t="shared" si="2013"/>
        <v>0.0844973860298351-0.106796869823138i</v>
      </c>
      <c r="U3790" t="e">
        <f t="shared" si="2014"/>
        <v>#DIV/0!</v>
      </c>
      <c r="V3790" t="str">
        <f t="shared" si="2015"/>
        <v>0.0000833333333333333-0.00014291930952936i</v>
      </c>
      <c r="W3790" t="e">
        <f t="shared" si="2016"/>
        <v>#DIV/0!</v>
      </c>
      <c r="X3790" t="e">
        <f t="shared" si="2017"/>
        <v>#DIV/0!</v>
      </c>
      <c r="Y3790" t="str">
        <f t="shared" si="2018"/>
        <v>0.00096+7.92988251248521i</v>
      </c>
      <c r="Z3790" t="e">
        <f t="shared" si="2019"/>
        <v>#DIV/0!</v>
      </c>
      <c r="AA3790" t="e">
        <f t="shared" si="2020"/>
        <v>#DIV/0!</v>
      </c>
      <c r="AB3790" t="str">
        <f t="shared" si="2021"/>
        <v>0.0482171744478016-0.0609420426440552i</v>
      </c>
      <c r="AC3790" t="str">
        <f t="shared" si="2022"/>
        <v>0.963505446882663-0.0369238689854744i</v>
      </c>
      <c r="AD3790" t="str">
        <f t="shared" si="2023"/>
        <v>0.0523904546336655-0.0612426058949497i</v>
      </c>
      <c r="AE3790" t="e">
        <f t="shared" si="2024"/>
        <v>#DIV/0!</v>
      </c>
      <c r="AF3790" t="str">
        <f t="shared" si="2025"/>
        <v>-19.2015947668977-1.88656554844905i</v>
      </c>
      <c r="AG3790" t="e">
        <f t="shared" si="2026"/>
        <v>#DIV/0!</v>
      </c>
      <c r="AH3790" t="e">
        <f t="shared" si="2027"/>
        <v>#DIV/0!</v>
      </c>
      <c r="AI3790" t="e">
        <f t="shared" si="2028"/>
        <v>#DIV/0!</v>
      </c>
      <c r="AJ3790" t="e">
        <f t="shared" si="2029"/>
        <v>#DIV/0!</v>
      </c>
      <c r="AK3790"/>
      <c r="AL3790"/>
      <c r="AM3790"/>
      <c r="AN3790"/>
    </row>
    <row r="3791" spans="1:40" x14ac:dyDescent="0.3">
      <c r="A3791"/>
      <c r="B3791">
        <f t="shared" si="1995"/>
        <v>1857000</v>
      </c>
      <c r="C3791" s="186" t="str">
        <f t="shared" si="1998"/>
        <v>-0.000143505132674271+0.0016803985025991i</v>
      </c>
      <c r="D3791" s="158" t="str">
        <f t="shared" si="1999"/>
        <v>-7.59141984186094-0.63519769366164i</v>
      </c>
      <c r="E3791" t="str">
        <f t="shared" si="2000"/>
        <v>27.4826077941466-856.171907021333i</v>
      </c>
      <c r="F3791" t="str">
        <f t="shared" si="2001"/>
        <v>0.990041691631796+0.0845322715888999i</v>
      </c>
      <c r="G3791" t="str">
        <f t="shared" si="1996"/>
        <v>0.990041691631796+0.0845322715888999i</v>
      </c>
      <c r="H3791" t="str">
        <f t="shared" si="2002"/>
        <v>11.6104092342196+1.25037948116759i</v>
      </c>
      <c r="I3791" t="str">
        <f t="shared" si="2003"/>
        <v>7292.42194714531i</v>
      </c>
      <c r="J3791" t="str">
        <f t="shared" si="1997"/>
        <v>-13170.4782143776+1555.02438813415i</v>
      </c>
      <c r="K3791" t="str">
        <f t="shared" si="2004"/>
        <v>0.0644753237676714-0.546082012299477i</v>
      </c>
      <c r="L3791" t="str">
        <f t="shared" si="2005"/>
        <v>0.0166714515457281-0.116683070714929i</v>
      </c>
      <c r="M3791" t="str">
        <f t="shared" si="2006"/>
        <v>0.0811467753133995-0.662765083014406i</v>
      </c>
      <c r="N3791" t="str">
        <f t="shared" si="2007"/>
        <v>-23.7391688226731i</v>
      </c>
      <c r="O3791" t="str">
        <f t="shared" si="2008"/>
        <v>0.17629765901713+0.984336901383403i</v>
      </c>
      <c r="P3791" t="str">
        <f t="shared" si="2009"/>
        <v>0.82370234098287-0.984336901383403i</v>
      </c>
      <c r="Q3791" t="str">
        <f t="shared" si="2010"/>
        <v>-0.82370234098287+24.7235057240565i</v>
      </c>
      <c r="R3791" t="str">
        <f t="shared" si="2011"/>
        <v>-0.0408784265111157-0.0319546383990864i</v>
      </c>
      <c r="S3791" t="str">
        <f t="shared" si="2012"/>
        <v>2.60512140715205i</v>
      </c>
      <c r="T3791" t="str">
        <f t="shared" si="2013"/>
        <v>0.0832457125512629-0.106493263994799i</v>
      </c>
      <c r="U3791" t="e">
        <f t="shared" si="2014"/>
        <v>#DIV/0!</v>
      </c>
      <c r="V3791" t="str">
        <f t="shared" si="2015"/>
        <v>0.0000833333333333333-0.000142842347057885i</v>
      </c>
      <c r="W3791" t="e">
        <f t="shared" si="2016"/>
        <v>#DIV/0!</v>
      </c>
      <c r="X3791" t="e">
        <f t="shared" si="2017"/>
        <v>#DIV/0!</v>
      </c>
      <c r="Y3791" t="str">
        <f t="shared" si="2018"/>
        <v>0.00096+7.9341550784941i</v>
      </c>
      <c r="Z3791" t="e">
        <f t="shared" si="2019"/>
        <v>#DIV/0!</v>
      </c>
      <c r="AA3791" t="e">
        <f t="shared" si="2020"/>
        <v>#DIV/0!</v>
      </c>
      <c r="AB3791" t="str">
        <f t="shared" si="2021"/>
        <v>0.0475029256253978-0.0607687945014058i</v>
      </c>
      <c r="AC3791" t="str">
        <f t="shared" si="2022"/>
        <v>0.963579274100044-0.0364144721590157i</v>
      </c>
      <c r="AD3791" t="str">
        <f t="shared" si="2023"/>
        <v>0.0516080112561642-0.0611153826106702i</v>
      </c>
      <c r="AE3791" t="e">
        <f t="shared" si="2024"/>
        <v>#DIV/0!</v>
      </c>
      <c r="AF3791" t="str">
        <f t="shared" si="2025"/>
        <v>-19.2018290760805-1.88557717482923i</v>
      </c>
      <c r="AG3791" t="e">
        <f t="shared" si="2026"/>
        <v>#DIV/0!</v>
      </c>
      <c r="AH3791" t="e">
        <f t="shared" si="2027"/>
        <v>#DIV/0!</v>
      </c>
      <c r="AI3791" t="e">
        <f t="shared" si="2028"/>
        <v>#DIV/0!</v>
      </c>
      <c r="AJ3791" t="e">
        <f t="shared" si="2029"/>
        <v>#DIV/0!</v>
      </c>
      <c r="AK3791"/>
      <c r="AL3791"/>
      <c r="AM3791"/>
      <c r="AN3791"/>
    </row>
    <row r="3792" spans="1:40" x14ac:dyDescent="0.3">
      <c r="A3792"/>
      <c r="B3792">
        <f t="shared" si="1995"/>
        <v>1858000</v>
      </c>
      <c r="C3792" s="186" t="str">
        <f t="shared" si="1998"/>
        <v>-0.000143352813046994+0.00167951202340045i</v>
      </c>
      <c r="D3792" s="158" t="str">
        <f t="shared" si="1999"/>
        <v>-7.59149971049949-0.63486522577474i</v>
      </c>
      <c r="E3792" t="str">
        <f t="shared" si="2000"/>
        <v>27.4530631634641-855.712051911993i</v>
      </c>
      <c r="F3792" t="str">
        <f t="shared" si="2001"/>
        <v>0.99005226159993+0.0844880197331492i</v>
      </c>
      <c r="G3792" t="str">
        <f t="shared" si="1996"/>
        <v>0.99005226159993+0.0844880197331492i</v>
      </c>
      <c r="H3792" t="str">
        <f t="shared" si="2002"/>
        <v>11.6105633034214+1.24972459571264i</v>
      </c>
      <c r="I3792" t="str">
        <f t="shared" si="2003"/>
        <v>7296.3489379623i</v>
      </c>
      <c r="J3792" t="str">
        <f t="shared" si="1997"/>
        <v>-13184.667793973+1555.86177337278i</v>
      </c>
      <c r="K3792" t="str">
        <f t="shared" si="2004"/>
        <v>0.0644068820568627-0.545796135684011i</v>
      </c>
      <c r="L3792" t="str">
        <f t="shared" si="2005"/>
        <v>0.0166538693263556-0.116622781115399i</v>
      </c>
      <c r="M3792" t="str">
        <f t="shared" si="2006"/>
        <v>0.0810607513832183-0.66241891679941i</v>
      </c>
      <c r="N3792" t="str">
        <f t="shared" si="2007"/>
        <v>-23.7519524353939i</v>
      </c>
      <c r="O3792" t="str">
        <f t="shared" si="2008"/>
        <v>0.188866292871029+0.9820028123265i</v>
      </c>
      <c r="P3792" t="str">
        <f t="shared" si="2009"/>
        <v>0.811133707128971-0.9820028123265i</v>
      </c>
      <c r="Q3792" t="str">
        <f t="shared" si="2010"/>
        <v>-0.811133707128971+24.7339552477204i</v>
      </c>
      <c r="R3792" t="str">
        <f t="shared" si="2011"/>
        <v>-0.040734279648576-0.0314584849886516i</v>
      </c>
      <c r="S3792" t="str">
        <f t="shared" si="2012"/>
        <v>2.60652427274556i</v>
      </c>
      <c r="T3792" t="str">
        <f t="shared" si="2013"/>
        <v>0.0819973047067222-0.106174888636819i</v>
      </c>
      <c r="U3792" t="e">
        <f t="shared" si="2014"/>
        <v>#DIV/0!</v>
      </c>
      <c r="V3792" t="str">
        <f t="shared" si="2015"/>
        <v>0.0000833333333333333-0.000142765467430835i</v>
      </c>
      <c r="W3792" t="e">
        <f t="shared" si="2016"/>
        <v>#DIV/0!</v>
      </c>
      <c r="X3792" t="e">
        <f t="shared" si="2017"/>
        <v>#DIV/0!</v>
      </c>
      <c r="Y3792" t="str">
        <f t="shared" si="2018"/>
        <v>0.00096+7.93842764450298i</v>
      </c>
      <c r="Z3792" t="e">
        <f t="shared" si="2019"/>
        <v>#DIV/0!</v>
      </c>
      <c r="AA3792" t="e">
        <f t="shared" si="2020"/>
        <v>#DIV/0!</v>
      </c>
      <c r="AB3792" t="str">
        <f t="shared" si="2021"/>
        <v>0.0467905402884009-0.0605871183467117i</v>
      </c>
      <c r="AC3792" t="str">
        <f t="shared" si="2022"/>
        <v>0.963658823046178-0.0359061763516301i</v>
      </c>
      <c r="AD3792" t="str">
        <f t="shared" si="2023"/>
        <v>0.0508271501127587-0.0609781266211645i</v>
      </c>
      <c r="AE3792" t="e">
        <f t="shared" si="2024"/>
        <v>#DIV/0!</v>
      </c>
      <c r="AF3792" t="str">
        <f t="shared" si="2025"/>
        <v>-19.2020630139209-1.88458982148738i</v>
      </c>
      <c r="AG3792" t="e">
        <f t="shared" si="2026"/>
        <v>#DIV/0!</v>
      </c>
      <c r="AH3792" t="e">
        <f t="shared" si="2027"/>
        <v>#DIV/0!</v>
      </c>
      <c r="AI3792" t="e">
        <f t="shared" si="2028"/>
        <v>#DIV/0!</v>
      </c>
      <c r="AJ3792" t="e">
        <f t="shared" si="2029"/>
        <v>#DIV/0!</v>
      </c>
      <c r="AK3792"/>
      <c r="AL3792"/>
      <c r="AM3792"/>
      <c r="AN3792"/>
    </row>
    <row r="3793" spans="1:40" x14ac:dyDescent="0.3">
      <c r="A3793"/>
      <c r="B3793">
        <f t="shared" si="1995"/>
        <v>1859000</v>
      </c>
      <c r="C3793" s="186" t="str">
        <f t="shared" si="1998"/>
        <v>-0.000143200734686156+0.00167862646952785i</v>
      </c>
      <c r="D3793" s="158" t="str">
        <f t="shared" si="1999"/>
        <v>-7.59157945263047-0.634533100685321i</v>
      </c>
      <c r="E3793" t="str">
        <f t="shared" si="2000"/>
        <v>27.4235661329264-855.252690010203i</v>
      </c>
      <c r="F3793" t="str">
        <f t="shared" si="2001"/>
        <v>0.99006281482581+0.0844438135154393i</v>
      </c>
      <c r="G3793" t="str">
        <f t="shared" si="1996"/>
        <v>0.99006281482581+0.0844438135154393i</v>
      </c>
      <c r="H3793" t="str">
        <f t="shared" si="2002"/>
        <v>11.6107171285694+1.24907038618345i</v>
      </c>
      <c r="I3793" t="str">
        <f t="shared" si="2003"/>
        <v>7300.27592877928i</v>
      </c>
      <c r="J3793" t="str">
        <f t="shared" si="1997"/>
        <v>-13198.8650126423+1556.69915861141i</v>
      </c>
      <c r="K3793" t="str">
        <f t="shared" si="2004"/>
        <v>0.0643385487671853-0.545510553911311i</v>
      </c>
      <c r="L3793" t="str">
        <f t="shared" si="2005"/>
        <v>0.0166363147177705-0.116562552437536i</v>
      </c>
      <c r="M3793" t="str">
        <f t="shared" si="2006"/>
        <v>0.0809748634849558-0.662073106348847i</v>
      </c>
      <c r="N3793" t="str">
        <f t="shared" si="2007"/>
        <v>-23.7647360481148i</v>
      </c>
      <c r="O3793" t="str">
        <f t="shared" si="2008"/>
        <v>0.201404062473327+0.979508245814827i</v>
      </c>
      <c r="P3793" t="str">
        <f t="shared" si="2009"/>
        <v>0.798595937526673-0.979508245814827i</v>
      </c>
      <c r="Q3793" t="str">
        <f t="shared" si="2010"/>
        <v>-0.798595937526673+24.7442442939296i</v>
      </c>
      <c r="R3793" t="str">
        <f t="shared" si="2011"/>
        <v>-0.0405846346149101-0.0309641791479227i</v>
      </c>
      <c r="S3793" t="str">
        <f t="shared" si="2012"/>
        <v>2.60792713833908i</v>
      </c>
      <c r="T3793" t="str">
        <f t="shared" si="2013"/>
        <v>0.0807523231162607-0.1058417700118i</v>
      </c>
      <c r="U3793" t="e">
        <f t="shared" si="2014"/>
        <v>#DIV/0!</v>
      </c>
      <c r="V3793" t="str">
        <f t="shared" si="2015"/>
        <v>0.0000833333333333333-0.00014268867051452i</v>
      </c>
      <c r="W3793" t="e">
        <f t="shared" si="2016"/>
        <v>#DIV/0!</v>
      </c>
      <c r="X3793" t="e">
        <f t="shared" si="2017"/>
        <v>#DIV/0!</v>
      </c>
      <c r="Y3793" t="str">
        <f t="shared" si="2018"/>
        <v>0.00096+7.94270021051186i</v>
      </c>
      <c r="Z3793" t="e">
        <f t="shared" si="2019"/>
        <v>#DIV/0!</v>
      </c>
      <c r="AA3793" t="e">
        <f t="shared" si="2020"/>
        <v>#DIV/0!</v>
      </c>
      <c r="AB3793" t="str">
        <f t="shared" si="2021"/>
        <v>0.046080110092248-0.0603970291663354i</v>
      </c>
      <c r="AC3793" t="str">
        <f t="shared" si="2022"/>
        <v>0.963744081909694-0.0353990428213124i</v>
      </c>
      <c r="AD3793" t="str">
        <f t="shared" si="2023"/>
        <v>0.0500480003855382-0.0608308564047401i</v>
      </c>
      <c r="AE3793" t="e">
        <f t="shared" si="2024"/>
        <v>#DIV/0!</v>
      </c>
      <c r="AF3793" t="str">
        <f t="shared" si="2025"/>
        <v>-19.2022965811999-1.88360348686877i</v>
      </c>
      <c r="AG3793" t="e">
        <f t="shared" si="2026"/>
        <v>#DIV/0!</v>
      </c>
      <c r="AH3793" t="e">
        <f t="shared" si="2027"/>
        <v>#DIV/0!</v>
      </c>
      <c r="AI3793" t="e">
        <f t="shared" si="2028"/>
        <v>#DIV/0!</v>
      </c>
      <c r="AJ3793" t="e">
        <f t="shared" si="2029"/>
        <v>#DIV/0!</v>
      </c>
      <c r="AK3793"/>
      <c r="AL3793"/>
      <c r="AM3793"/>
      <c r="AN3793"/>
    </row>
    <row r="3794" spans="1:40" x14ac:dyDescent="0.3">
      <c r="A3794"/>
      <c r="B3794">
        <f t="shared" si="1995"/>
        <v>1860000</v>
      </c>
      <c r="C3794" s="186" t="str">
        <f t="shared" si="1998"/>
        <v>-0.000143048897084858+0.00167774183954838i</v>
      </c>
      <c r="D3794" s="158" t="str">
        <f t="shared" si="1999"/>
        <v>-7.59165906851948-0.634201317871711i</v>
      </c>
      <c r="E3794" t="str">
        <f t="shared" si="2000"/>
        <v>27.3941166003705-854.793820523744i</v>
      </c>
      <c r="F3794" t="str">
        <f t="shared" si="2001"/>
        <v>0.990073351344586+0.0843996528662933i</v>
      </c>
      <c r="G3794" t="str">
        <f t="shared" si="1996"/>
        <v>0.990073351344586+0.0843996528662933i</v>
      </c>
      <c r="H3794" t="str">
        <f t="shared" si="2002"/>
        <v>11.6108707101762+1.24841685154986i</v>
      </c>
      <c r="I3794" t="str">
        <f t="shared" si="2003"/>
        <v>7304.20291959627i</v>
      </c>
      <c r="J3794" t="str">
        <f t="shared" si="1997"/>
        <v>-13213.0698703854+1557.53654385003i</v>
      </c>
      <c r="K3794" t="str">
        <f t="shared" si="2004"/>
        <v>0.0642703236708176-0.545225266532536i</v>
      </c>
      <c r="L3794" t="str">
        <f t="shared" si="2005"/>
        <v>0.0166187876625902-0.116502384591264i</v>
      </c>
      <c r="M3794" t="str">
        <f t="shared" si="2006"/>
        <v>0.0808891113334078-0.6617276511238i</v>
      </c>
      <c r="N3794" t="str">
        <f t="shared" si="2007"/>
        <v>-23.7775196608357i</v>
      </c>
      <c r="O3794" t="str">
        <f t="shared" si="2008"/>
        <v>0.213908918920069+0.976853609506792i</v>
      </c>
      <c r="P3794" t="str">
        <f t="shared" si="2009"/>
        <v>0.786091081079931-0.976853609506792i</v>
      </c>
      <c r="Q3794" t="str">
        <f t="shared" si="2010"/>
        <v>-0.786091081079931+24.7543732703425i</v>
      </c>
      <c r="R3794" t="str">
        <f t="shared" si="2011"/>
        <v>-0.0404295108844554-0.0304717794679518i</v>
      </c>
      <c r="S3794" t="str">
        <f t="shared" si="2012"/>
        <v>2.60933000393259i</v>
      </c>
      <c r="T3794" t="str">
        <f t="shared" si="2013"/>
        <v>0.0795109284389437-0.105493935795129i</v>
      </c>
      <c r="U3794" t="e">
        <f t="shared" si="2014"/>
        <v>#DIV/0!</v>
      </c>
      <c r="V3794" t="str">
        <f t="shared" si="2015"/>
        <v>0.0000833333333333333-0.000142611956175533i</v>
      </c>
      <c r="W3794" t="e">
        <f t="shared" si="2016"/>
        <v>#DIV/0!</v>
      </c>
      <c r="X3794" t="e">
        <f t="shared" si="2017"/>
        <v>#DIV/0!</v>
      </c>
      <c r="Y3794" t="str">
        <f t="shared" si="2018"/>
        <v>0.00096+7.94697277652074i</v>
      </c>
      <c r="Z3794" t="e">
        <f t="shared" si="2019"/>
        <v>#DIV/0!</v>
      </c>
      <c r="AA3794" t="e">
        <f t="shared" si="2020"/>
        <v>#DIV/0!</v>
      </c>
      <c r="AB3794" t="str">
        <f t="shared" si="2021"/>
        <v>0.0453717267146412-0.0601985427528241i</v>
      </c>
      <c r="AC3794" t="str">
        <f t="shared" si="2022"/>
        <v>0.963835038356708-0.0348931327731526i</v>
      </c>
      <c r="AD3794" t="str">
        <f t="shared" si="2023"/>
        <v>0.0492706910730745-0.0606735921191356i</v>
      </c>
      <c r="AE3794" t="e">
        <f t="shared" si="2024"/>
        <v>#DIV/0!</v>
      </c>
      <c r="AF3794" t="str">
        <f t="shared" si="2025"/>
        <v>-19.2025297786957-1.88261816942157i</v>
      </c>
      <c r="AG3794" t="e">
        <f t="shared" si="2026"/>
        <v>#DIV/0!</v>
      </c>
      <c r="AH3794" t="e">
        <f t="shared" si="2027"/>
        <v>#DIV/0!</v>
      </c>
      <c r="AI3794" t="e">
        <f t="shared" si="2028"/>
        <v>#DIV/0!</v>
      </c>
      <c r="AJ3794" t="e">
        <f t="shared" si="2029"/>
        <v>#DIV/0!</v>
      </c>
      <c r="AK3794"/>
      <c r="AL3794"/>
      <c r="AM3794"/>
      <c r="AN3794"/>
    </row>
    <row r="3795" spans="1:40" x14ac:dyDescent="0.3">
      <c r="A3795"/>
      <c r="B3795">
        <f t="shared" si="1995"/>
        <v>1861000</v>
      </c>
      <c r="C3795" s="186" t="str">
        <f t="shared" si="1998"/>
        <v>-0.000142897299737544+0.00167685813203217i</v>
      </c>
      <c r="D3795" s="158" t="str">
        <f t="shared" si="1999"/>
        <v>-7.59173855843176-0.633869876813341i</v>
      </c>
      <c r="E3795" t="str">
        <f t="shared" si="2000"/>
        <v>27.3647144639072-854.33544266209i</v>
      </c>
      <c r="F3795" t="str">
        <f t="shared" si="2001"/>
        <v>0.990083871191361+0.084355537716381i</v>
      </c>
      <c r="G3795" t="str">
        <f t="shared" si="1996"/>
        <v>0.990083871191361+0.084355537716381i</v>
      </c>
      <c r="H3795" t="str">
        <f t="shared" si="2002"/>
        <v>11.6110240487533+1.24776399078391i</v>
      </c>
      <c r="I3795" t="str">
        <f t="shared" si="2003"/>
        <v>7308.12991041326i</v>
      </c>
      <c r="J3795" t="str">
        <f t="shared" si="1997"/>
        <v>-13227.2823672023+1558.37392908866i</v>
      </c>
      <c r="K3795" t="str">
        <f t="shared" si="2004"/>
        <v>0.0642022065405336-0.544940273099735i</v>
      </c>
      <c r="L3795" t="str">
        <f t="shared" si="2005"/>
        <v>0.0166012881035802-0.116442277486682i</v>
      </c>
      <c r="M3795" t="str">
        <f t="shared" si="2006"/>
        <v>0.0808034946441138-0.661382550586417i</v>
      </c>
      <c r="N3795" t="str">
        <f t="shared" si="2007"/>
        <v>-23.7903032735566i</v>
      </c>
      <c r="O3795" t="str">
        <f t="shared" si="2008"/>
        <v>0.226378818686005+0.974039337219154i</v>
      </c>
      <c r="P3795" t="str">
        <f t="shared" si="2009"/>
        <v>0.773621181313995-0.974039337219154i</v>
      </c>
      <c r="Q3795" t="str">
        <f t="shared" si="2010"/>
        <v>-0.773621181313995+24.7643426107758i</v>
      </c>
      <c r="R3795" t="str">
        <f t="shared" si="2011"/>
        <v>-0.0402689284341603-0.0299813444272669i</v>
      </c>
      <c r="S3795" t="str">
        <f t="shared" si="2012"/>
        <v>2.61073286952611i</v>
      </c>
      <c r="T3795" t="str">
        <f t="shared" si="2013"/>
        <v>0.0782732813688492-0.105131415083657i</v>
      </c>
      <c r="U3795" t="e">
        <f t="shared" si="2014"/>
        <v>#DIV/0!</v>
      </c>
      <c r="V3795" t="str">
        <f t="shared" si="2015"/>
        <v>0.0000833333333333333-0.000142535324280759i</v>
      </c>
      <c r="W3795" t="e">
        <f t="shared" si="2016"/>
        <v>#DIV/0!</v>
      </c>
      <c r="X3795" t="e">
        <f t="shared" si="2017"/>
        <v>#DIV/0!</v>
      </c>
      <c r="Y3795" t="str">
        <f t="shared" si="2018"/>
        <v>0.00096+7.95124534252962i</v>
      </c>
      <c r="Z3795" t="e">
        <f t="shared" si="2019"/>
        <v>#DIV/0!</v>
      </c>
      <c r="AA3795" t="e">
        <f t="shared" si="2020"/>
        <v>#DIV/0!</v>
      </c>
      <c r="AB3795" t="str">
        <f t="shared" si="2021"/>
        <v>0.0446654818532618-0.0599916757098624i</v>
      </c>
      <c r="AC3795" t="str">
        <f t="shared" si="2022"/>
        <v>0.963931679528765-0.0343885073581949i</v>
      </c>
      <c r="AD3795" t="str">
        <f t="shared" si="2023"/>
        <v>0.0484953509681345-0.0605063556006056i</v>
      </c>
      <c r="AE3795" t="e">
        <f t="shared" si="2024"/>
        <v>#DIV/0!</v>
      </c>
      <c r="AF3795" t="str">
        <f t="shared" si="2025"/>
        <v>-19.2027626071851-1.88163386759725i</v>
      </c>
      <c r="AG3795" t="e">
        <f t="shared" si="2026"/>
        <v>#DIV/0!</v>
      </c>
      <c r="AH3795" t="e">
        <f t="shared" si="2027"/>
        <v>#DIV/0!</v>
      </c>
      <c r="AI3795" t="e">
        <f t="shared" si="2028"/>
        <v>#DIV/0!</v>
      </c>
      <c r="AJ3795" t="e">
        <f t="shared" si="2029"/>
        <v>#DIV/0!</v>
      </c>
      <c r="AK3795"/>
      <c r="AL3795"/>
      <c r="AM3795"/>
      <c r="AN3795"/>
    </row>
    <row r="3796" spans="1:40" x14ac:dyDescent="0.3">
      <c r="A3796"/>
      <c r="B3796">
        <f t="shared" si="1995"/>
        <v>1862000</v>
      </c>
      <c r="C3796" s="186" t="str">
        <f t="shared" si="1998"/>
        <v>-0.00014274594213996+0.00167597534555217i</v>
      </c>
      <c r="D3796" s="158" t="str">
        <f t="shared" si="1999"/>
        <v>-7.59181792263162-0.63353877699063i</v>
      </c>
      <c r="E3796" t="str">
        <f t="shared" si="2000"/>
        <v>27.3353596219195-853.877555636399i</v>
      </c>
      <c r="F3796" t="str">
        <f t="shared" si="2001"/>
        <v>0.990094374401115+0.0843114679965039i</v>
      </c>
      <c r="G3796" t="str">
        <f t="shared" si="1996"/>
        <v>0.990094374401115+0.0843114679965039i</v>
      </c>
      <c r="H3796" t="str">
        <f t="shared" si="2002"/>
        <v>11.6111771448108+1.2471118028596i</v>
      </c>
      <c r="I3796" t="str">
        <f t="shared" si="2003"/>
        <v>7312.05690123024i</v>
      </c>
      <c r="J3796" t="str">
        <f t="shared" si="1997"/>
        <v>-13241.502503093+1559.2113143273i</v>
      </c>
      <c r="K3796" t="str">
        <f t="shared" si="2004"/>
        <v>0.0641341971496999-0.544655573165848i</v>
      </c>
      <c r="L3796" t="str">
        <f t="shared" si="2005"/>
        <v>0.0165838159836533-0.116382231034058i</v>
      </c>
      <c r="M3796" t="str">
        <f t="shared" si="2006"/>
        <v>0.0807180131333532-0.661037804199906i</v>
      </c>
      <c r="N3796" t="str">
        <f t="shared" si="2007"/>
        <v>-23.8030868862775i</v>
      </c>
      <c r="O3796" t="str">
        <f t="shared" si="2008"/>
        <v>0.238811723958471+0.971065888856149i</v>
      </c>
      <c r="P3796" t="str">
        <f t="shared" si="2009"/>
        <v>0.761188276041529-0.971065888856149i</v>
      </c>
      <c r="Q3796" t="str">
        <f t="shared" si="2010"/>
        <v>-0.761188276041529+24.7741527751337i</v>
      </c>
      <c r="R3796" t="str">
        <f t="shared" si="2011"/>
        <v>-0.0401029077456541-0.0294929323905576i</v>
      </c>
      <c r="S3796" t="str">
        <f t="shared" si="2012"/>
        <v>2.61213573511961i</v>
      </c>
      <c r="T3796" t="str">
        <f t="shared" si="2013"/>
        <v>0.0770395426308421-0.104754238404628i</v>
      </c>
      <c r="U3796" t="e">
        <f t="shared" si="2014"/>
        <v>#DIV/0!</v>
      </c>
      <c r="V3796" t="str">
        <f t="shared" si="2015"/>
        <v>0.0000833333333333333-0.000142458774697364i</v>
      </c>
      <c r="W3796" t="e">
        <f t="shared" si="2016"/>
        <v>#DIV/0!</v>
      </c>
      <c r="X3796" t="e">
        <f t="shared" si="2017"/>
        <v>#DIV/0!</v>
      </c>
      <c r="Y3796" t="str">
        <f t="shared" si="2018"/>
        <v>0.00096+7.95551790853851i</v>
      </c>
      <c r="Z3796" t="e">
        <f t="shared" si="2019"/>
        <v>#DIV/0!</v>
      </c>
      <c r="AA3796" t="e">
        <f t="shared" si="2020"/>
        <v>#DIV/0!</v>
      </c>
      <c r="AB3796" t="str">
        <f t="shared" si="2021"/>
        <v>0.0439614672233596-0.0597764454573672i</v>
      </c>
      <c r="AC3796" t="str">
        <f t="shared" si="2022"/>
        <v>0.964033992040683-0.0338852276722287i</v>
      </c>
      <c r="AD3796" t="str">
        <f t="shared" si="2023"/>
        <v>0.0477221086353923-0.060329170362702i</v>
      </c>
      <c r="AE3796" t="e">
        <f t="shared" si="2024"/>
        <v>#DIV/0!</v>
      </c>
      <c r="AF3796" t="str">
        <f t="shared" si="2025"/>
        <v>-19.2029950674424-1.88065057985023i</v>
      </c>
      <c r="AG3796" t="e">
        <f t="shared" si="2026"/>
        <v>#DIV/0!</v>
      </c>
      <c r="AH3796" t="e">
        <f t="shared" si="2027"/>
        <v>#DIV/0!</v>
      </c>
      <c r="AI3796" t="e">
        <f t="shared" si="2028"/>
        <v>#DIV/0!</v>
      </c>
      <c r="AJ3796" t="e">
        <f t="shared" si="2029"/>
        <v>#DIV/0!</v>
      </c>
      <c r="AK3796"/>
      <c r="AL3796"/>
      <c r="AM3796"/>
      <c r="AN3796"/>
    </row>
    <row r="3797" spans="1:40" x14ac:dyDescent="0.3">
      <c r="A3797"/>
      <c r="B3797">
        <f t="shared" si="1995"/>
        <v>1863000</v>
      </c>
      <c r="C3797" s="186" t="str">
        <f t="shared" si="1998"/>
        <v>-0.000142594823789181+0.00167509347868432i</v>
      </c>
      <c r="D3797" s="158" t="str">
        <f t="shared" si="1999"/>
        <v>-7.59189716138276-0.633208017885047i</v>
      </c>
      <c r="E3797" t="str">
        <f t="shared" si="2000"/>
        <v>27.3060519730634-853.420158659519i</v>
      </c>
      <c r="F3797" t="str">
        <f t="shared" si="2001"/>
        <v>0.990104861008744+0.0842674436376035i</v>
      </c>
      <c r="G3797" t="str">
        <f t="shared" si="1996"/>
        <v>0.990104861008744+0.0842674436376035i</v>
      </c>
      <c r="H3797" t="str">
        <f t="shared" si="2002"/>
        <v>11.6113299988574+1.24646028675298i</v>
      </c>
      <c r="I3797" t="str">
        <f t="shared" si="2003"/>
        <v>7315.98389204723i</v>
      </c>
      <c r="J3797" t="str">
        <f t="shared" si="1997"/>
        <v>-13255.7302780575+1560.04869956593i</v>
      </c>
      <c r="K3797" t="str">
        <f t="shared" si="2004"/>
        <v>0.0640662952722738-0.544371166284711i</v>
      </c>
      <c r="L3797" t="str">
        <f t="shared" si="2005"/>
        <v>0.0165663712458694-0.116322245143832i</v>
      </c>
      <c r="M3797" t="str">
        <f t="shared" si="2006"/>
        <v>0.0806326665181432-0.660693411428543i</v>
      </c>
      <c r="N3797" t="str">
        <f t="shared" si="2007"/>
        <v>-23.8158704989983i</v>
      </c>
      <c r="O3797" t="str">
        <f t="shared" si="2008"/>
        <v>0.251205602970276+0.96793375033436i</v>
      </c>
      <c r="P3797" t="str">
        <f t="shared" si="2009"/>
        <v>0.748794397029724-0.96793375033436i</v>
      </c>
      <c r="Q3797" t="str">
        <f t="shared" si="2010"/>
        <v>-0.748794397029724+24.7838042493327i</v>
      </c>
      <c r="R3797" t="str">
        <f t="shared" si="2011"/>
        <v>-0.0399314698074005-0.0290066016072628i</v>
      </c>
      <c r="S3797" t="str">
        <f t="shared" si="2012"/>
        <v>2.61353860071312i</v>
      </c>
      <c r="T3797" t="str">
        <f t="shared" si="2013"/>
        <v>0.0758098729760885-0.104362437724852i</v>
      </c>
      <c r="U3797" t="e">
        <f t="shared" si="2014"/>
        <v>#DIV/0!</v>
      </c>
      <c r="V3797" t="str">
        <f t="shared" si="2015"/>
        <v>0.0000833333333333333-0.000142382307292803i</v>
      </c>
      <c r="W3797" t="e">
        <f t="shared" si="2016"/>
        <v>#DIV/0!</v>
      </c>
      <c r="X3797" t="e">
        <f t="shared" si="2017"/>
        <v>#DIV/0!</v>
      </c>
      <c r="Y3797" t="str">
        <f t="shared" si="2018"/>
        <v>0.00096+7.95979047454739i</v>
      </c>
      <c r="Z3797" t="e">
        <f t="shared" si="2019"/>
        <v>#DIV/0!</v>
      </c>
      <c r="AA3797" t="e">
        <f t="shared" si="2020"/>
        <v>#DIV/0!</v>
      </c>
      <c r="AB3797" t="str">
        <f t="shared" si="2021"/>
        <v>0.0432597745551925-0.0595528702367225i</v>
      </c>
      <c r="AC3797" t="str">
        <f t="shared" si="2022"/>
        <v>0.964141961978297-0.0333833547544957i</v>
      </c>
      <c r="AD3797" t="str">
        <f t="shared" si="2023"/>
        <v>0.0469510923891267-0.0601420615947534i</v>
      </c>
      <c r="AE3797" t="e">
        <f t="shared" si="2024"/>
        <v>#DIV/0!</v>
      </c>
      <c r="AF3797" t="str">
        <f t="shared" si="2025"/>
        <v>-19.2032271602402-1.87966830463803i</v>
      </c>
      <c r="AG3797" t="e">
        <f t="shared" si="2026"/>
        <v>#DIV/0!</v>
      </c>
      <c r="AH3797" t="e">
        <f t="shared" si="2027"/>
        <v>#DIV/0!</v>
      </c>
      <c r="AI3797" t="e">
        <f t="shared" si="2028"/>
        <v>#DIV/0!</v>
      </c>
      <c r="AJ3797" t="e">
        <f t="shared" si="2029"/>
        <v>#DIV/0!</v>
      </c>
      <c r="AK3797"/>
      <c r="AL3797"/>
      <c r="AM3797"/>
      <c r="AN3797"/>
    </row>
    <row r="3798" spans="1:40" x14ac:dyDescent="0.3">
      <c r="A3798"/>
      <c r="B3798">
        <f t="shared" si="1995"/>
        <v>1864000</v>
      </c>
      <c r="C3798" s="186" t="str">
        <f t="shared" si="1998"/>
        <v>-0.00014244394418359+0.00167421253000741i</v>
      </c>
      <c r="D3798" s="158" t="str">
        <f t="shared" si="1999"/>
        <v>-7.59197627494827-0.632877598979114i</v>
      </c>
      <c r="E3798" t="str">
        <f t="shared" si="2000"/>
        <v>27.2767914162659-852.963250945979i</v>
      </c>
      <c r="F3798" t="str">
        <f t="shared" si="2001"/>
        <v>0.990115331049068+0.0842234645707613i</v>
      </c>
      <c r="G3798" t="str">
        <f t="shared" si="1996"/>
        <v>0.990115331049068+0.0842234645707613i</v>
      </c>
      <c r="H3798" t="str">
        <f t="shared" si="2002"/>
        <v>11.6114826114007+1.24580944144221i</v>
      </c>
      <c r="I3798" t="str">
        <f t="shared" si="2003"/>
        <v>7319.91088286422i</v>
      </c>
      <c r="J3798" t="str">
        <f t="shared" si="1997"/>
        <v>-13269.9656920958+1560.88608480455i</v>
      </c>
      <c r="K3798" t="str">
        <f t="shared" si="2004"/>
        <v>0.063998500682803-0.544087052011043i</v>
      </c>
      <c r="L3798" t="str">
        <f t="shared" si="2005"/>
        <v>0.016548953833435-0.116262319726619i</v>
      </c>
      <c r="M3798" t="str">
        <f t="shared" si="2006"/>
        <v>0.080547454516238-0.660349371737662i</v>
      </c>
      <c r="N3798" t="str">
        <f t="shared" si="2007"/>
        <v>-23.8286541117192i</v>
      </c>
      <c r="O3798" t="str">
        <f t="shared" si="2008"/>
        <v>0.263558430332143+0.964643433503207i</v>
      </c>
      <c r="P3798" t="str">
        <f t="shared" si="2009"/>
        <v>0.736441569667857-0.964643433503207i</v>
      </c>
      <c r="Q3798" t="str">
        <f t="shared" si="2010"/>
        <v>-0.736441569667857+24.7932975452224i</v>
      </c>
      <c r="R3798" t="str">
        <f t="shared" si="2011"/>
        <v>-0.0397546361169262-0.0285224102100369i</v>
      </c>
      <c r="S3798" t="str">
        <f t="shared" si="2012"/>
        <v>2.61494146630663i</v>
      </c>
      <c r="T3798" t="str">
        <f t="shared" si="2013"/>
        <v>0.0745844331772331-0.103956046460082i</v>
      </c>
      <c r="U3798" t="e">
        <f t="shared" si="2014"/>
        <v>#DIV/0!</v>
      </c>
      <c r="V3798" t="str">
        <f t="shared" si="2015"/>
        <v>0.0000833333333333333-0.000142305921934813i</v>
      </c>
      <c r="W3798" t="e">
        <f t="shared" si="2016"/>
        <v>#DIV/0!</v>
      </c>
      <c r="X3798" t="e">
        <f t="shared" si="2017"/>
        <v>#DIV/0!</v>
      </c>
      <c r="Y3798" t="str">
        <f t="shared" si="2018"/>
        <v>0.00096+7.96406304055627i</v>
      </c>
      <c r="Z3798" t="e">
        <f t="shared" si="2019"/>
        <v>#DIV/0!</v>
      </c>
      <c r="AA3798" t="e">
        <f t="shared" si="2020"/>
        <v>#DIV/0!</v>
      </c>
      <c r="AB3798" t="str">
        <f t="shared" si="2021"/>
        <v>0.0425604955912749-0.0593209691161297i</v>
      </c>
      <c r="AC3798" t="str">
        <f t="shared" si="2022"/>
        <v>0.964255574896121-0.0328829495862825i</v>
      </c>
      <c r="AD3798" t="str">
        <f t="shared" si="2023"/>
        <v>0.0461824302708637-0.0599450561600205i</v>
      </c>
      <c r="AE3798" t="e">
        <f t="shared" si="2024"/>
        <v>#DIV/0!</v>
      </c>
      <c r="AF3798" t="str">
        <f t="shared" si="2025"/>
        <v>-19.203458886349-1.87868704042132i</v>
      </c>
      <c r="AG3798" t="e">
        <f t="shared" si="2026"/>
        <v>#DIV/0!</v>
      </c>
      <c r="AH3798" t="e">
        <f t="shared" si="2027"/>
        <v>#DIV/0!</v>
      </c>
      <c r="AI3798" t="e">
        <f t="shared" si="2028"/>
        <v>#DIV/0!</v>
      </c>
      <c r="AJ3798" t="e">
        <f t="shared" si="2029"/>
        <v>#DIV/0!</v>
      </c>
      <c r="AK3798"/>
      <c r="AL3798"/>
      <c r="AM3798"/>
      <c r="AN3798"/>
    </row>
    <row r="3799" spans="1:40" x14ac:dyDescent="0.3">
      <c r="A3799"/>
      <c r="B3799">
        <f t="shared" si="1995"/>
        <v>1865000</v>
      </c>
      <c r="C3799" s="186" t="str">
        <f t="shared" si="1998"/>
        <v>-0.000142293302822877+0.00167333249810316i</v>
      </c>
      <c r="D3799" s="158" t="str">
        <f t="shared" si="1999"/>
        <v>-7.59205526359049-0.63254751975636i</v>
      </c>
      <c r="E3799" t="str">
        <f t="shared" si="2000"/>
        <v>27.2475778507239-852.506831711979i</v>
      </c>
      <c r="F3799" t="str">
        <f t="shared" si="2001"/>
        <v>0.990125784556806+0.0841795307271936i</v>
      </c>
      <c r="G3799" t="str">
        <f t="shared" si="1996"/>
        <v>0.990125784556806+0.0841795307271936i</v>
      </c>
      <c r="H3799" t="str">
        <f t="shared" si="2002"/>
        <v>11.6116349829469+1.24515926590744i</v>
      </c>
      <c r="I3799" t="str">
        <f t="shared" si="2003"/>
        <v>7323.83787368121i</v>
      </c>
      <c r="J3799" t="str">
        <f t="shared" si="1997"/>
        <v>-13284.2087452079+1561.72347004318i</v>
      </c>
      <c r="K3799" t="str">
        <f t="shared" si="2004"/>
        <v>0.0639308131564242-0.543803229900451i</v>
      </c>
      <c r="L3799" t="str">
        <f t="shared" si="2005"/>
        <v>0.0165315636897026-0.116202454693201i</v>
      </c>
      <c r="M3799" t="str">
        <f t="shared" si="2006"/>
        <v>0.0804623768461268-0.660005684593652i</v>
      </c>
      <c r="N3799" t="str">
        <f t="shared" si="2007"/>
        <v>-23.8414377244401i</v>
      </c>
      <c r="O3799" t="str">
        <f t="shared" si="2008"/>
        <v>0.275868187363108+0.961195476061448i</v>
      </c>
      <c r="P3799" t="str">
        <f t="shared" si="2009"/>
        <v>0.724131812636892-0.961195476061448i</v>
      </c>
      <c r="Q3799" t="str">
        <f t="shared" si="2010"/>
        <v>-0.724131812636892+24.8026332005015i</v>
      </c>
      <c r="R3799" t="str">
        <f t="shared" si="2011"/>
        <v>-0.0395724286831417-0.0280404162131488i</v>
      </c>
      <c r="S3799" t="str">
        <f t="shared" si="2012"/>
        <v>2.61634433190015i</v>
      </c>
      <c r="T3799" t="str">
        <f t="shared" si="2013"/>
        <v>0.0733633840233929-0.103535099484661i</v>
      </c>
      <c r="U3799" t="e">
        <f t="shared" si="2014"/>
        <v>#DIV/0!</v>
      </c>
      <c r="V3799" t="str">
        <f t="shared" si="2015"/>
        <v>0.0000833333333333333-0.000142229618491417i</v>
      </c>
      <c r="W3799" t="e">
        <f t="shared" si="2016"/>
        <v>#DIV/0!</v>
      </c>
      <c r="X3799" t="e">
        <f t="shared" si="2017"/>
        <v>#DIV/0!</v>
      </c>
      <c r="Y3799" t="str">
        <f t="shared" si="2018"/>
        <v>0.00096+7.96833560656515i</v>
      </c>
      <c r="Z3799" t="e">
        <f t="shared" si="2019"/>
        <v>#DIV/0!</v>
      </c>
      <c r="AA3799" t="e">
        <f t="shared" si="2020"/>
        <v>#DIV/0!</v>
      </c>
      <c r="AB3799" t="str">
        <f t="shared" si="2021"/>
        <v>0.0418637220835209-0.0590807619961132i</v>
      </c>
      <c r="AC3799" t="str">
        <f t="shared" si="2022"/>
        <v>0.964374815814906-0.0323840730894602i</v>
      </c>
      <c r="AD3799" t="str">
        <f t="shared" si="2023"/>
        <v>0.0454162500270732-0.0597381825935658i</v>
      </c>
      <c r="AE3799" t="e">
        <f t="shared" si="2024"/>
        <v>#DIV/0!</v>
      </c>
      <c r="AF3799" t="str">
        <f t="shared" si="2025"/>
        <v>-19.2036902465374-1.8777067856638i</v>
      </c>
      <c r="AG3799" t="e">
        <f t="shared" si="2026"/>
        <v>#DIV/0!</v>
      </c>
      <c r="AH3799" t="e">
        <f t="shared" si="2027"/>
        <v>#DIV/0!</v>
      </c>
      <c r="AI3799" t="e">
        <f t="shared" si="2028"/>
        <v>#DIV/0!</v>
      </c>
      <c r="AJ3799" t="e">
        <f t="shared" si="2029"/>
        <v>#DIV/0!</v>
      </c>
      <c r="AK3799"/>
      <c r="AL3799"/>
      <c r="AM3799"/>
      <c r="AN3799"/>
    </row>
    <row r="3800" spans="1:40" x14ac:dyDescent="0.3">
      <c r="A3800"/>
      <c r="B3800">
        <f t="shared" si="1995"/>
        <v>1866000</v>
      </c>
      <c r="C3800" s="186" t="str">
        <f t="shared" si="1998"/>
        <v>-0.000142142899208032+0.0016724533815561i</v>
      </c>
      <c r="D3800" s="158" t="str">
        <f t="shared" si="1999"/>
        <v>-7.59213412757098-0.632217779701332i</v>
      </c>
      <c r="E3800" t="str">
        <f t="shared" si="2000"/>
        <v>27.2184111759041-852.050900175394i</v>
      </c>
      <c r="F3800" t="str">
        <f t="shared" si="2001"/>
        <v>0.990136221566572+0.0841356420382516i</v>
      </c>
      <c r="G3800" t="str">
        <f t="shared" si="1996"/>
        <v>0.990136221566572+0.0841356420382516i</v>
      </c>
      <c r="H3800" t="str">
        <f t="shared" si="2002"/>
        <v>11.6117871140005+1.24450975913082i</v>
      </c>
      <c r="I3800" t="str">
        <f t="shared" si="2003"/>
        <v>7327.76486449819i</v>
      </c>
      <c r="J3800" t="str">
        <f t="shared" si="1997"/>
        <v>-13298.4594373938+1562.56085528181i</v>
      </c>
      <c r="K3800" t="str">
        <f t="shared" si="2004"/>
        <v>0.0638632324688584-0.543519699509428i</v>
      </c>
      <c r="L3800" t="str">
        <f t="shared" si="2005"/>
        <v>0.0165142007581704-0.116142649954532i</v>
      </c>
      <c r="M3800" t="str">
        <f t="shared" si="2006"/>
        <v>0.0803774332270288-0.65966234946396i</v>
      </c>
      <c r="N3800" t="str">
        <f t="shared" si="2007"/>
        <v>-23.854221337161i</v>
      </c>
      <c r="O3800" t="str">
        <f t="shared" si="2008"/>
        <v>0.28813286242078+0.957590441469216i</v>
      </c>
      <c r="P3800" t="str">
        <f t="shared" si="2009"/>
        <v>0.71186713757922-0.957590441469216i</v>
      </c>
      <c r="Q3800" t="str">
        <f t="shared" si="2010"/>
        <v>-0.71186713757922+24.8118117786302i</v>
      </c>
      <c r="R3800" t="str">
        <f t="shared" si="2011"/>
        <v>-0.0393848700287246-0.0275606775107374i</v>
      </c>
      <c r="S3800" t="str">
        <f t="shared" si="2012"/>
        <v>2.61774719749366i</v>
      </c>
      <c r="T3800" t="str">
        <f t="shared" si="2013"/>
        <v>0.0721468863147594-0.103099633141346i</v>
      </c>
      <c r="U3800" t="e">
        <f t="shared" si="2014"/>
        <v>#DIV/0!</v>
      </c>
      <c r="V3800" t="str">
        <f t="shared" si="2015"/>
        <v>0.0000833333333333333-0.000142153396830918i</v>
      </c>
      <c r="W3800" t="e">
        <f t="shared" si="2016"/>
        <v>#DIV/0!</v>
      </c>
      <c r="X3800" t="e">
        <f t="shared" si="2017"/>
        <v>#DIV/0!</v>
      </c>
      <c r="Y3800" t="str">
        <f t="shared" si="2018"/>
        <v>0.00096+7.97260817257403i</v>
      </c>
      <c r="Z3800" t="e">
        <f t="shared" si="2019"/>
        <v>#DIV/0!</v>
      </c>
      <c r="AA3800" t="e">
        <f t="shared" si="2020"/>
        <v>#DIV/0!</v>
      </c>
      <c r="AB3800" t="str">
        <f t="shared" si="2021"/>
        <v>0.041169545790164-0.0588322696151258i</v>
      </c>
      <c r="AC3800" t="str">
        <f t="shared" si="2022"/>
        <v>0.964499669219125-0.031886786124888i</v>
      </c>
      <c r="AD3800" t="str">
        <f t="shared" si="2023"/>
        <v>0.0446526790867951-0.0595214710997887i</v>
      </c>
      <c r="AE3800" t="e">
        <f t="shared" si="2024"/>
        <v>#DIV/0!</v>
      </c>
      <c r="AF3800" t="str">
        <f t="shared" si="2025"/>
        <v>-19.2039212415715-1.87672753883215i</v>
      </c>
      <c r="AG3800" t="e">
        <f t="shared" si="2026"/>
        <v>#DIV/0!</v>
      </c>
      <c r="AH3800" t="e">
        <f t="shared" si="2027"/>
        <v>#DIV/0!</v>
      </c>
      <c r="AI3800" t="e">
        <f t="shared" si="2028"/>
        <v>#DIV/0!</v>
      </c>
      <c r="AJ3800" t="e">
        <f t="shared" si="2029"/>
        <v>#DIV/0!</v>
      </c>
      <c r="AK3800"/>
      <c r="AL3800"/>
      <c r="AM3800"/>
      <c r="AN3800"/>
    </row>
    <row r="3801" spans="1:40" x14ac:dyDescent="0.3">
      <c r="A3801"/>
      <c r="B3801">
        <f t="shared" ref="B3801:B3864" si="2030">B3800+1000</f>
        <v>1867000</v>
      </c>
      <c r="C3801" s="186" t="str">
        <f t="shared" si="1998"/>
        <v>-0.000141992732841355+0.00167157517895376i</v>
      </c>
      <c r="D3801" s="158" t="str">
        <f t="shared" si="1999"/>
        <v>-7.59221286715081-0.631888378299634i</v>
      </c>
      <c r="E3801" t="str">
        <f t="shared" si="2000"/>
        <v>27.1892912915421-851.595455555769i</v>
      </c>
      <c r="F3801" t="str">
        <f t="shared" si="2001"/>
        <v>0.990146642112917+0.0840917984354278i</v>
      </c>
      <c r="G3801" t="str">
        <f t="shared" si="1996"/>
        <v>0.990146642112917+0.0840917984354278i</v>
      </c>
      <c r="H3801" t="str">
        <f t="shared" si="2002"/>
        <v>11.6119390050653+1.24386092009659i</v>
      </c>
      <c r="I3801" t="str">
        <f t="shared" si="2003"/>
        <v>7331.69185531518i</v>
      </c>
      <c r="J3801" t="str">
        <f t="shared" si="1997"/>
        <v>-13312.7177686535+1563.39824052044i</v>
      </c>
      <c r="K3801" t="str">
        <f t="shared" si="2004"/>
        <v>0.0637957583964117-0.543236460395347i</v>
      </c>
      <c r="L3801" t="str">
        <f t="shared" si="2005"/>
        <v>0.0164968649824821-0.116082905421735i</v>
      </c>
      <c r="M3801" t="str">
        <f t="shared" si="2006"/>
        <v>0.0802926233788938-0.659319365817082i</v>
      </c>
      <c r="N3801" t="str">
        <f t="shared" si="2007"/>
        <v>-23.8670049498819i</v>
      </c>
      <c r="O3801" t="str">
        <f t="shared" si="2008"/>
        <v>0.30035045123001+0.95382891885596i</v>
      </c>
      <c r="P3801" t="str">
        <f t="shared" si="2009"/>
        <v>0.69964954876999-0.95382891885596i</v>
      </c>
      <c r="Q3801" t="str">
        <f t="shared" si="2010"/>
        <v>-0.69964954876999+24.8208338687379i</v>
      </c>
      <c r="R3801" t="str">
        <f t="shared" si="2011"/>
        <v>-0.0391919831925846-0.0270832518749733i</v>
      </c>
      <c r="S3801" t="str">
        <f t="shared" si="2012"/>
        <v>2.61915006308718i</v>
      </c>
      <c r="T3801" t="str">
        <f t="shared" si="2013"/>
        <v>0.0709351008569423-0.10264968525137i</v>
      </c>
      <c r="U3801" t="e">
        <f t="shared" si="2014"/>
        <v>#DIV/0!</v>
      </c>
      <c r="V3801" t="str">
        <f t="shared" si="2015"/>
        <v>0.0000833333333333333-0.000142077256821903i</v>
      </c>
      <c r="W3801" t="e">
        <f t="shared" si="2016"/>
        <v>#DIV/0!</v>
      </c>
      <c r="X3801" t="e">
        <f t="shared" si="2017"/>
        <v>#DIV/0!</v>
      </c>
      <c r="Y3801" t="str">
        <f t="shared" si="2018"/>
        <v>0.00096+7.97688073858292i</v>
      </c>
      <c r="Z3801" t="e">
        <f t="shared" si="2019"/>
        <v>#DIV/0!</v>
      </c>
      <c r="AA3801" t="e">
        <f t="shared" si="2020"/>
        <v>#DIV/0!</v>
      </c>
      <c r="AB3801" t="str">
        <f t="shared" si="2021"/>
        <v>0.0404780584725298-0.0585755135552906i</v>
      </c>
      <c r="AC3801" t="str">
        <f t="shared" si="2022"/>
        <v>0.96463011905436-0.0313911494907353i</v>
      </c>
      <c r="AD3801" t="str">
        <f t="shared" si="2023"/>
        <v>0.0438918445392928-0.0592949535496624i</v>
      </c>
      <c r="AE3801" t="e">
        <f t="shared" si="2024"/>
        <v>#DIV/0!</v>
      </c>
      <c r="AF3801" t="str">
        <f t="shared" si="2025"/>
        <v>-19.2041518722161-1.87574929839622i</v>
      </c>
      <c r="AG3801" t="e">
        <f t="shared" si="2026"/>
        <v>#DIV/0!</v>
      </c>
      <c r="AH3801" t="e">
        <f t="shared" si="2027"/>
        <v>#DIV/0!</v>
      </c>
      <c r="AI3801" t="e">
        <f t="shared" si="2028"/>
        <v>#DIV/0!</v>
      </c>
      <c r="AJ3801" t="e">
        <f t="shared" si="2029"/>
        <v>#DIV/0!</v>
      </c>
      <c r="AK3801"/>
      <c r="AL3801"/>
      <c r="AM3801"/>
      <c r="AN3801"/>
    </row>
    <row r="3802" spans="1:40" x14ac:dyDescent="0.3">
      <c r="A3802"/>
      <c r="B3802">
        <f t="shared" si="2030"/>
        <v>1868000</v>
      </c>
      <c r="C3802" s="186" t="str">
        <f t="shared" si="1998"/>
        <v>-0.000141842803226429+0.00167069788888645i</v>
      </c>
      <c r="D3802" s="158" t="str">
        <f t="shared" si="1999"/>
        <v>-7.5922914825902-0.631559315037857i</v>
      </c>
      <c r="E3802" t="str">
        <f t="shared" si="2000"/>
        <v>27.1602180976406-851.140497074304i</v>
      </c>
      <c r="F3802" t="str">
        <f t="shared" si="2001"/>
        <v>0.990157046230278+0.0840479998503461i</v>
      </c>
      <c r="G3802" t="str">
        <f t="shared" si="1996"/>
        <v>0.990157046230278+0.0840479998503461i</v>
      </c>
      <c r="H3802" t="str">
        <f t="shared" si="2002"/>
        <v>11.6120906566434+1.24321274779097i</v>
      </c>
      <c r="I3802" t="str">
        <f t="shared" si="2003"/>
        <v>7335.61884613217i</v>
      </c>
      <c r="J3802" t="str">
        <f t="shared" si="1997"/>
        <v>-13326.9837389871+1564.23562575907i</v>
      </c>
      <c r="K3802" t="str">
        <f t="shared" si="2004"/>
        <v>0.0637283907159716-0.542953512116457i</v>
      </c>
      <c r="L3802" t="str">
        <f t="shared" si="2005"/>
        <v>0.0164795563064259-0.116023221006106i</v>
      </c>
      <c r="M3802" t="str">
        <f t="shared" si="2006"/>
        <v>0.0802079470223975-0.658976733122563i</v>
      </c>
      <c r="N3802" t="str">
        <f t="shared" si="2007"/>
        <v>-23.8797885626027i</v>
      </c>
      <c r="O3802" t="str">
        <f t="shared" si="2008"/>
        <v>0.312518957210321+0.9499115229242i</v>
      </c>
      <c r="P3802" t="str">
        <f t="shared" si="2009"/>
        <v>0.687481042789679-0.9499115229242i</v>
      </c>
      <c r="Q3802" t="str">
        <f t="shared" si="2010"/>
        <v>-0.687481042789679+24.8297000855269i</v>
      </c>
      <c r="R3802" t="str">
        <f t="shared" si="2011"/>
        <v>-0.0389937917323989-0.0266081969541094i</v>
      </c>
      <c r="S3802" t="str">
        <f t="shared" si="2012"/>
        <v>2.62055292868069i</v>
      </c>
      <c r="T3802" t="str">
        <f t="shared" si="2013"/>
        <v>0.069728188455004-0.102185295124703i</v>
      </c>
      <c r="U3802" t="e">
        <f t="shared" si="2014"/>
        <v>#DIV/0!</v>
      </c>
      <c r="V3802" t="str">
        <f t="shared" si="2015"/>
        <v>0.0000833333333333333-0.00014200119833324i</v>
      </c>
      <c r="W3802" t="e">
        <f t="shared" si="2016"/>
        <v>#DIV/0!</v>
      </c>
      <c r="X3802" t="e">
        <f t="shared" si="2017"/>
        <v>#DIV/0!</v>
      </c>
      <c r="Y3802" t="str">
        <f t="shared" si="2018"/>
        <v>0.00096+7.9811533045918i</v>
      </c>
      <c r="Z3802" t="e">
        <f t="shared" si="2019"/>
        <v>#DIV/0!</v>
      </c>
      <c r="AA3802" t="e">
        <f t="shared" si="2020"/>
        <v>#DIV/0!</v>
      </c>
      <c r="AB3802" t="str">
        <f t="shared" si="2021"/>
        <v>0.0397893518916312-0.0583105162482564i</v>
      </c>
      <c r="AC3802" t="str">
        <f t="shared" si="2022"/>
        <v>0.964766148724613-0.0308972239207i</v>
      </c>
      <c r="AD3802" t="str">
        <f t="shared" si="2023"/>
        <v>0.0431338731117068-0.0590586634776517i</v>
      </c>
      <c r="AE3802" t="e">
        <f t="shared" si="2024"/>
        <v>#DIV/0!</v>
      </c>
      <c r="AF3802" t="str">
        <f t="shared" si="2025"/>
        <v>-19.2043821392336-1.87477206282883i</v>
      </c>
      <c r="AG3802" t="e">
        <f t="shared" si="2026"/>
        <v>#DIV/0!</v>
      </c>
      <c r="AH3802" t="e">
        <f t="shared" si="2027"/>
        <v>#DIV/0!</v>
      </c>
      <c r="AI3802" t="e">
        <f t="shared" si="2028"/>
        <v>#DIV/0!</v>
      </c>
      <c r="AJ3802" t="e">
        <f t="shared" si="2029"/>
        <v>#DIV/0!</v>
      </c>
      <c r="AK3802"/>
      <c r="AL3802"/>
      <c r="AM3802"/>
      <c r="AN3802"/>
    </row>
    <row r="3803" spans="1:40" x14ac:dyDescent="0.3">
      <c r="A3803"/>
      <c r="B3803">
        <f t="shared" si="2030"/>
        <v>1869000</v>
      </c>
      <c r="C3803" s="186" t="str">
        <f t="shared" si="1998"/>
        <v>-0.000141693109868136+0.00166982150994737i</v>
      </c>
      <c r="D3803" s="158" t="str">
        <f t="shared" si="1999"/>
        <v>-7.59236997414875-0.631230589403627i</v>
      </c>
      <c r="E3803" t="str">
        <f t="shared" si="2000"/>
        <v>27.1311914944697-850.686023953863i</v>
      </c>
      <c r="F3803" t="str">
        <f t="shared" si="2001"/>
        <v>0.990167433953012+0.0840042462147683i</v>
      </c>
      <c r="G3803" t="str">
        <f t="shared" si="1996"/>
        <v>0.990167433953012+0.0840042462147683i</v>
      </c>
      <c r="H3803" t="str">
        <f t="shared" si="2002"/>
        <v>11.6122420692355+1.24256524120221i</v>
      </c>
      <c r="I3803" t="str">
        <f t="shared" si="2003"/>
        <v>7339.54583694915i</v>
      </c>
      <c r="J3803" t="str">
        <f t="shared" si="1997"/>
        <v>-13341.2573483944+1565.0730109977i</v>
      </c>
      <c r="K3803" t="str">
        <f t="shared" si="2004"/>
        <v>0.0636611292050087-0.542670854231896i</v>
      </c>
      <c r="L3803" t="str">
        <f t="shared" si="2005"/>
        <v>0.0164622746739345-0.115963596619106i</v>
      </c>
      <c r="M3803" t="str">
        <f t="shared" si="2006"/>
        <v>0.0801234038789432-0.658634450851002i</v>
      </c>
      <c r="N3803" t="str">
        <f t="shared" si="2007"/>
        <v>-23.8925721753236i</v>
      </c>
      <c r="O3803" t="str">
        <f t="shared" si="2008"/>
        <v>0.32463639180255+0.945838893848958i</v>
      </c>
      <c r="P3803" t="str">
        <f t="shared" si="2009"/>
        <v>0.67536360819745-0.945838893848958i</v>
      </c>
      <c r="Q3803" t="str">
        <f t="shared" si="2010"/>
        <v>-0.67536360819745+24.8384110691726i</v>
      </c>
      <c r="R3803" t="str">
        <f t="shared" si="2011"/>
        <v>-0.0387903197272097-0.0261355702703963i</v>
      </c>
      <c r="S3803" t="str">
        <f t="shared" si="2012"/>
        <v>2.62195579427419i</v>
      </c>
      <c r="T3803" t="str">
        <f t="shared" si="2013"/>
        <v>0.0685263099071258-0.101706503570506i</v>
      </c>
      <c r="U3803" t="e">
        <f t="shared" si="2014"/>
        <v>#DIV/0!</v>
      </c>
      <c r="V3803" t="str">
        <f t="shared" si="2015"/>
        <v>0.0000833333333333333-0.000141925221234078i</v>
      </c>
      <c r="W3803" t="e">
        <f t="shared" si="2016"/>
        <v>#DIV/0!</v>
      </c>
      <c r="X3803" t="e">
        <f t="shared" si="2017"/>
        <v>#DIV/0!</v>
      </c>
      <c r="Y3803" t="str">
        <f t="shared" si="2018"/>
        <v>0.00096+7.98542587060068i</v>
      </c>
      <c r="Z3803" t="e">
        <f t="shared" si="2019"/>
        <v>#DIV/0!</v>
      </c>
      <c r="AA3803" t="e">
        <f t="shared" si="2020"/>
        <v>#DIV/0!</v>
      </c>
      <c r="AB3803" t="str">
        <f t="shared" si="2021"/>
        <v>0.0391035178045548-0.0580373009811628i</v>
      </c>
      <c r="AC3803" t="str">
        <f t="shared" si="2022"/>
        <v>0.964907741089539-0.0304050700821028i</v>
      </c>
      <c r="AD3803" t="str">
        <f t="shared" si="2023"/>
        <v>0.0423788911466869-0.0588126360783128i</v>
      </c>
      <c r="AE3803" t="e">
        <f t="shared" si="2024"/>
        <v>#DIV/0!</v>
      </c>
      <c r="AF3803" t="str">
        <f t="shared" si="2025"/>
        <v>-19.2046120433842-1.87379583060584i</v>
      </c>
      <c r="AG3803" t="e">
        <f t="shared" si="2026"/>
        <v>#DIV/0!</v>
      </c>
      <c r="AH3803" t="e">
        <f t="shared" si="2027"/>
        <v>#DIV/0!</v>
      </c>
      <c r="AI3803" t="e">
        <f t="shared" si="2028"/>
        <v>#DIV/0!</v>
      </c>
      <c r="AJ3803" t="e">
        <f t="shared" si="2029"/>
        <v>#DIV/0!</v>
      </c>
      <c r="AK3803"/>
      <c r="AL3803"/>
      <c r="AM3803"/>
      <c r="AN3803"/>
    </row>
    <row r="3804" spans="1:40" x14ac:dyDescent="0.3">
      <c r="A3804"/>
      <c r="B3804">
        <f t="shared" si="2030"/>
        <v>1870000</v>
      </c>
      <c r="C3804" s="186" t="str">
        <f t="shared" si="1998"/>
        <v>-0.000141543652272646+0.00166894604073262i</v>
      </c>
      <c r="D3804" s="158" t="str">
        <f t="shared" si="1999"/>
        <v>-7.59244834208549-0.630902200885605i</v>
      </c>
      <c r="E3804" t="str">
        <f t="shared" si="2000"/>
        <v>27.1022113825655-850.232035418964i</v>
      </c>
      <c r="F3804" t="str">
        <f t="shared" si="2001"/>
        <v>0.990177805315399+0.0839605374605941i</v>
      </c>
      <c r="G3804" t="str">
        <f t="shared" si="1996"/>
        <v>0.990177805315399+0.0839605374605941i</v>
      </c>
      <c r="H3804" t="str">
        <f t="shared" si="2002"/>
        <v>11.6123932433414+1.2419183993206i</v>
      </c>
      <c r="I3804" t="str">
        <f t="shared" si="2003"/>
        <v>7343.47282776614i</v>
      </c>
      <c r="J3804" t="str">
        <f t="shared" si="1997"/>
        <v>-13355.5385968756+1565.91039623633i</v>
      </c>
      <c r="K3804" t="str">
        <f t="shared" si="2004"/>
        <v>0.063593973641569-0.542388486301666i</v>
      </c>
      <c r="L3804" t="str">
        <f t="shared" si="2005"/>
        <v>0.0164450200290843-0.115904032172368i</v>
      </c>
      <c r="M3804" t="str">
        <f t="shared" si="2006"/>
        <v>0.0800389936706533-0.658292518474034i</v>
      </c>
      <c r="N3804" t="str">
        <f t="shared" si="2007"/>
        <v>-23.9053557880445i</v>
      </c>
      <c r="O3804" t="str">
        <f t="shared" si="2008"/>
        <v>0.336700774793275+0.941611697173314i</v>
      </c>
      <c r="P3804" t="str">
        <f t="shared" si="2009"/>
        <v>0.663299225206725-0.941611697173314i</v>
      </c>
      <c r="Q3804" t="str">
        <f t="shared" si="2010"/>
        <v>-0.663299225206725+24.8469674852178i</v>
      </c>
      <c r="R3804" t="str">
        <f t="shared" si="2011"/>
        <v>-0.0385815917801026-0.0256654292179169i</v>
      </c>
      <c r="S3804" t="str">
        <f t="shared" si="2012"/>
        <v>2.6233586598677i</v>
      </c>
      <c r="T3804" t="str">
        <f t="shared" si="2013"/>
        <v>0.0673296259980438-0.101213352907813i</v>
      </c>
      <c r="U3804" t="e">
        <f t="shared" si="2014"/>
        <v>#DIV/0!</v>
      </c>
      <c r="V3804" t="str">
        <f t="shared" si="2015"/>
        <v>0.0000833333333333333-0.000141849325393846i</v>
      </c>
      <c r="W3804" t="e">
        <f t="shared" si="2016"/>
        <v>#DIV/0!</v>
      </c>
      <c r="X3804" t="e">
        <f t="shared" si="2017"/>
        <v>#DIV/0!</v>
      </c>
      <c r="Y3804" t="str">
        <f t="shared" si="2018"/>
        <v>0.00096+7.98969843660956i</v>
      </c>
      <c r="Z3804" t="e">
        <f t="shared" si="2019"/>
        <v>#DIV/0!</v>
      </c>
      <c r="AA3804" t="e">
        <f t="shared" si="2020"/>
        <v>#DIV/0!</v>
      </c>
      <c r="AB3804" t="str">
        <f t="shared" si="2021"/>
        <v>0.0384206479607148-0.0577558919027361i</v>
      </c>
      <c r="AC3804" t="str">
        <f t="shared" si="2022"/>
        <v>0.965054878461584-0.0299147485739092i</v>
      </c>
      <c r="AD3804" t="str">
        <f t="shared" si="2023"/>
        <v>0.041627024580095-0.0585569082025962i</v>
      </c>
      <c r="AE3804" t="e">
        <f t="shared" si="2024"/>
        <v>#DIV/0!</v>
      </c>
      <c r="AF3804" t="str">
        <f t="shared" si="2025"/>
        <v>-19.2048415854269-1.87282060020621i</v>
      </c>
      <c r="AG3804" t="e">
        <f t="shared" si="2026"/>
        <v>#DIV/0!</v>
      </c>
      <c r="AH3804" t="e">
        <f t="shared" si="2027"/>
        <v>#DIV/0!</v>
      </c>
      <c r="AI3804" t="e">
        <f t="shared" si="2028"/>
        <v>#DIV/0!</v>
      </c>
      <c r="AJ3804" t="e">
        <f t="shared" si="2029"/>
        <v>#DIV/0!</v>
      </c>
      <c r="AK3804"/>
      <c r="AL3804"/>
      <c r="AM3804"/>
      <c r="AN3804"/>
    </row>
    <row r="3805" spans="1:40" x14ac:dyDescent="0.3">
      <c r="A3805"/>
      <c r="B3805">
        <f t="shared" si="2030"/>
        <v>1871000</v>
      </c>
      <c r="C3805" s="186" t="str">
        <f t="shared" si="1998"/>
        <v>-0.000141394429947412+0.00166807147984108i</v>
      </c>
      <c r="D3805" s="158" t="str">
        <f t="shared" si="1999"/>
        <v>-7.59252658665868-0.630574148973449i</v>
      </c>
      <c r="E3805" t="str">
        <f t="shared" si="2000"/>
        <v>27.0732776627293-849.778530695774i</v>
      </c>
      <c r="F3805" t="str">
        <f t="shared" si="2001"/>
        <v>0.99018816035162+0.0839168735198562i</v>
      </c>
      <c r="G3805" t="str">
        <f t="shared" si="1996"/>
        <v>0.99018816035162+0.0839168735198562i</v>
      </c>
      <c r="H3805" t="str">
        <f t="shared" si="2002"/>
        <v>11.6125441794594+1.2412722211384i</v>
      </c>
      <c r="I3805" t="str">
        <f t="shared" si="2003"/>
        <v>7347.39981858313i</v>
      </c>
      <c r="J3805" t="str">
        <f t="shared" si="1997"/>
        <v>-13369.8274844305+1566.74778147496i</v>
      </c>
      <c r="K3805" t="str">
        <f t="shared" si="2004"/>
        <v>0.063526923804279-0.542106407886652i</v>
      </c>
      <c r="L3805" t="str">
        <f t="shared" si="2005"/>
        <v>0.0164277923160953-0.115844527577692i</v>
      </c>
      <c r="M3805" t="str">
        <f t="shared" si="2006"/>
        <v>0.0799547161203743-0.657950935464344i</v>
      </c>
      <c r="N3805" t="str">
        <f t="shared" si="2007"/>
        <v>-23.9181394007654i</v>
      </c>
      <c r="O3805" t="str">
        <f t="shared" si="2008"/>
        <v>0.348710134638781+0.937230623699527i</v>
      </c>
      <c r="P3805" t="str">
        <f t="shared" si="2009"/>
        <v>0.651289865361219-0.937230623699527i</v>
      </c>
      <c r="Q3805" t="str">
        <f t="shared" si="2010"/>
        <v>-0.651289865361219+24.8553700244649i</v>
      </c>
      <c r="R3805" t="str">
        <f t="shared" si="2011"/>
        <v>-0.0383676330209327-0.0251978310602628i</v>
      </c>
      <c r="S3805" t="str">
        <f t="shared" si="2012"/>
        <v>2.62476152546122i</v>
      </c>
      <c r="T3805" t="str">
        <f t="shared" si="2013"/>
        <v>0.0661382974920495-0.10070588697636i</v>
      </c>
      <c r="U3805" t="e">
        <f t="shared" si="2014"/>
        <v>#DIV/0!</v>
      </c>
      <c r="V3805" t="str">
        <f t="shared" si="2015"/>
        <v>0.0000833333333333333-0.000141773510682251i</v>
      </c>
      <c r="W3805" t="e">
        <f t="shared" si="2016"/>
        <v>#DIV/0!</v>
      </c>
      <c r="X3805" t="e">
        <f t="shared" si="2017"/>
        <v>#DIV/0!</v>
      </c>
      <c r="Y3805" t="str">
        <f t="shared" si="2018"/>
        <v>0.00096+7.99397100261844i</v>
      </c>
      <c r="Z3805" t="e">
        <f t="shared" si="2019"/>
        <v>#DIV/0!</v>
      </c>
      <c r="AA3805" t="e">
        <f t="shared" si="2020"/>
        <v>#DIV/0!</v>
      </c>
      <c r="AB3805" t="str">
        <f t="shared" si="2021"/>
        <v>0.0377408340978589-0.0574663140294686i</v>
      </c>
      <c r="AC3805" t="str">
        <f t="shared" si="2022"/>
        <v>0.965207542603064-0.0294263199246013i</v>
      </c>
      <c r="AD3805" t="str">
        <f t="shared" si="2023"/>
        <v>0.0408783989186614-0.0582915183538103i</v>
      </c>
      <c r="AE3805" t="e">
        <f t="shared" si="2024"/>
        <v>#DIV/0!</v>
      </c>
      <c r="AF3805" t="str">
        <f t="shared" si="2025"/>
        <v>-19.2050707661181-1.87184637011185i</v>
      </c>
      <c r="AG3805" t="e">
        <f t="shared" si="2026"/>
        <v>#DIV/0!</v>
      </c>
      <c r="AH3805" t="e">
        <f t="shared" si="2027"/>
        <v>#DIV/0!</v>
      </c>
      <c r="AI3805" t="e">
        <f t="shared" si="2028"/>
        <v>#DIV/0!</v>
      </c>
      <c r="AJ3805" t="e">
        <f t="shared" si="2029"/>
        <v>#DIV/0!</v>
      </c>
      <c r="AK3805"/>
      <c r="AL3805"/>
      <c r="AM3805"/>
      <c r="AN3805"/>
    </row>
    <row r="3806" spans="1:40" x14ac:dyDescent="0.3">
      <c r="A3806"/>
      <c r="B3806">
        <f t="shared" si="2030"/>
        <v>1872000</v>
      </c>
      <c r="C3806" s="186" t="str">
        <f t="shared" si="1998"/>
        <v>-0.00014124544240116+0.00166719782587454i</v>
      </c>
      <c r="D3806" s="158" t="str">
        <f t="shared" si="1999"/>
        <v>-7.59260470812583-0.630246433157811i</v>
      </c>
      <c r="E3806" t="str">
        <f t="shared" si="2000"/>
        <v>27.0443902360262-849.325509012099i</v>
      </c>
      <c r="F3806" t="str">
        <f t="shared" si="2001"/>
        <v>0.990198499095751+0.0838732543247194i</v>
      </c>
      <c r="G3806" t="str">
        <f t="shared" si="1996"/>
        <v>0.990198499095751+0.0838732543247194i</v>
      </c>
      <c r="H3806" t="str">
        <f t="shared" si="2002"/>
        <v>11.6126948780864+1.24062670564987i</v>
      </c>
      <c r="I3806" t="str">
        <f t="shared" si="2003"/>
        <v>7351.32680940012i</v>
      </c>
      <c r="J3806" t="str">
        <f t="shared" si="1997"/>
        <v>-13384.1240110593+1567.58516671358i</v>
      </c>
      <c r="K3806" t="str">
        <f t="shared" si="2004"/>
        <v>0.0634599794723363-0.541824618548598i</v>
      </c>
      <c r="L3806" t="str">
        <f t="shared" si="2005"/>
        <v>0.0164105914793306-0.115785082747048i</v>
      </c>
      <c r="M3806" t="str">
        <f t="shared" si="2006"/>
        <v>0.0798705709516669-0.657609701295646i</v>
      </c>
      <c r="N3806" t="str">
        <f t="shared" si="2007"/>
        <v>-23.9309230134863i</v>
      </c>
      <c r="O3806" t="str">
        <f t="shared" si="2008"/>
        <v>0.360662508787144+0.93269638937618i</v>
      </c>
      <c r="P3806" t="str">
        <f t="shared" si="2009"/>
        <v>0.639337491212856-0.93269638937618i</v>
      </c>
      <c r="Q3806" t="str">
        <f t="shared" si="2010"/>
        <v>-0.639337491212856+24.8636194028625i</v>
      </c>
      <c r="R3806" t="str">
        <f t="shared" si="2011"/>
        <v>-0.0381484691091202-0.0247328329281063i</v>
      </c>
      <c r="S3806" t="str">
        <f t="shared" si="2012"/>
        <v>2.62616439105473i</v>
      </c>
      <c r="T3806" t="str">
        <f t="shared" si="2013"/>
        <v>0.0649524851256987-0.100184151147623i</v>
      </c>
      <c r="U3806" t="e">
        <f t="shared" si="2014"/>
        <v>#DIV/0!</v>
      </c>
      <c r="V3806" t="str">
        <f t="shared" si="2015"/>
        <v>0.0000833333333333333-0.00014169777696928i</v>
      </c>
      <c r="W3806" t="e">
        <f t="shared" si="2016"/>
        <v>#DIV/0!</v>
      </c>
      <c r="X3806" t="e">
        <f t="shared" si="2017"/>
        <v>#DIV/0!</v>
      </c>
      <c r="Y3806" t="str">
        <f t="shared" si="2018"/>
        <v>0.00096+7.99824356862733i</v>
      </c>
      <c r="Z3806" t="e">
        <f t="shared" si="2019"/>
        <v>#DIV/0!</v>
      </c>
      <c r="AA3806" t="e">
        <f t="shared" si="2020"/>
        <v>#DIV/0!</v>
      </c>
      <c r="AB3806" t="str">
        <f t="shared" si="2021"/>
        <v>0.037064167937908-0.057168593251917i</v>
      </c>
      <c r="AC3806" t="str">
        <f t="shared" si="2022"/>
        <v>0.965365714723164-0.0289398445899536i</v>
      </c>
      <c r="AD3806" t="str">
        <f t="shared" si="2023"/>
        <v>0.0401331392176949-0.0580165066832843i</v>
      </c>
      <c r="AE3806" t="e">
        <f t="shared" si="2024"/>
        <v>#DIV/0!</v>
      </c>
      <c r="AF3806" t="str">
        <f t="shared" si="2025"/>
        <v>-19.2052995862122-1.87087313880768i</v>
      </c>
      <c r="AG3806" t="e">
        <f t="shared" si="2026"/>
        <v>#DIV/0!</v>
      </c>
      <c r="AH3806" t="e">
        <f t="shared" si="2027"/>
        <v>#DIV/0!</v>
      </c>
      <c r="AI3806" t="e">
        <f t="shared" si="2028"/>
        <v>#DIV/0!</v>
      </c>
      <c r="AJ3806" t="e">
        <f t="shared" si="2029"/>
        <v>#DIV/0!</v>
      </c>
      <c r="AK3806"/>
      <c r="AL3806"/>
      <c r="AM3806"/>
      <c r="AN3806"/>
    </row>
    <row r="3807" spans="1:40" x14ac:dyDescent="0.3">
      <c r="A3807"/>
      <c r="B3807">
        <f t="shared" si="2030"/>
        <v>1873000</v>
      </c>
      <c r="C3807" s="186" t="str">
        <f t="shared" si="1998"/>
        <v>-0.0001410966891439+0.00166632507743756i</v>
      </c>
      <c r="D3807" s="158" t="str">
        <f t="shared" si="1999"/>
        <v>-7.59268270674389-0.629919052930376i</v>
      </c>
      <c r="E3807" t="str">
        <f t="shared" si="2000"/>
        <v>27.0155490037856-848.872969597395i</v>
      </c>
      <c r="F3807" t="str">
        <f t="shared" si="2001"/>
        <v>0.990208821581798+0.0838296798074866i</v>
      </c>
      <c r="G3807" t="str">
        <f t="shared" si="1996"/>
        <v>0.990208821581798+0.0838296798074866i</v>
      </c>
      <c r="H3807" t="str">
        <f t="shared" si="2002"/>
        <v>11.612845339718+1.23998185185128i</v>
      </c>
      <c r="I3807" t="str">
        <f t="shared" si="2003"/>
        <v>7355.2538002171i</v>
      </c>
      <c r="J3807" t="str">
        <f t="shared" si="1997"/>
        <v>-13398.4281767618+1568.42255195221i</v>
      </c>
      <c r="K3807" t="str">
        <f t="shared" si="2004"/>
        <v>0.0633931404255167-0.541543117850132i</v>
      </c>
      <c r="L3807" t="str">
        <f t="shared" si="2005"/>
        <v>0.0163934174632959-0.115725697592572i</v>
      </c>
      <c r="M3807" t="str">
        <f t="shared" si="2006"/>
        <v>0.0797865578888126-0.657268815442704i</v>
      </c>
      <c r="N3807" t="str">
        <f t="shared" si="2007"/>
        <v>-23.9437066262071i</v>
      </c>
      <c r="O3807" t="str">
        <f t="shared" si="2008"/>
        <v>0.372555943998878+0.928009735181213i</v>
      </c>
      <c r="P3807" t="str">
        <f t="shared" si="2009"/>
        <v>0.627444056001122-0.928009735181213i</v>
      </c>
      <c r="Q3807" t="str">
        <f t="shared" si="2010"/>
        <v>-0.627444056001122+24.8717163613883i</v>
      </c>
      <c r="R3807" t="str">
        <f t="shared" si="2011"/>
        <v>-0.0379241262365032-0.0242704918166451i</v>
      </c>
      <c r="S3807" t="str">
        <f t="shared" si="2012"/>
        <v>2.62756725664825i</v>
      </c>
      <c r="T3807" t="str">
        <f t="shared" si="2013"/>
        <v>0.063772349600166-0.0996481923360306i</v>
      </c>
      <c r="U3807" t="e">
        <f t="shared" si="2014"/>
        <v>#DIV/0!</v>
      </c>
      <c r="V3807" t="str">
        <f t="shared" si="2015"/>
        <v>0.0000833333333333333-0.000141622124125196i</v>
      </c>
      <c r="W3807" t="e">
        <f t="shared" si="2016"/>
        <v>#DIV/0!</v>
      </c>
      <c r="X3807" t="e">
        <f t="shared" si="2017"/>
        <v>#DIV/0!</v>
      </c>
      <c r="Y3807" t="str">
        <f t="shared" si="2018"/>
        <v>0.00096+8.00251613463621i</v>
      </c>
      <c r="Z3807" t="e">
        <f t="shared" si="2019"/>
        <v>#DIV/0!</v>
      </c>
      <c r="AA3807" t="e">
        <f t="shared" si="2020"/>
        <v>#DIV/0!</v>
      </c>
      <c r="AB3807" t="str">
        <f t="shared" si="2021"/>
        <v>0.0363907411825932-0.0568627563411011i</v>
      </c>
      <c r="AC3807" t="str">
        <f t="shared" si="2022"/>
        <v>0.965529375474859-0.0284553829506918i</v>
      </c>
      <c r="AD3807" t="str">
        <f t="shared" si="2023"/>
        <v>0.0393913700588169-0.057731914985715i</v>
      </c>
      <c r="AE3807" t="e">
        <f t="shared" si="2024"/>
        <v>#DIV/0!</v>
      </c>
      <c r="AF3807" t="str">
        <f t="shared" si="2025"/>
        <v>-19.2055280464619-1.86990090478166i</v>
      </c>
      <c r="AG3807" t="e">
        <f t="shared" si="2026"/>
        <v>#DIV/0!</v>
      </c>
      <c r="AH3807" t="e">
        <f t="shared" si="2027"/>
        <v>#DIV/0!</v>
      </c>
      <c r="AI3807" t="e">
        <f t="shared" si="2028"/>
        <v>#DIV/0!</v>
      </c>
      <c r="AJ3807" t="e">
        <f t="shared" si="2029"/>
        <v>#DIV/0!</v>
      </c>
      <c r="AK3807"/>
      <c r="AL3807"/>
      <c r="AM3807"/>
      <c r="AN3807"/>
    </row>
    <row r="3808" spans="1:40" x14ac:dyDescent="0.3">
      <c r="A3808"/>
      <c r="B3808">
        <f t="shared" si="2030"/>
        <v>1874000</v>
      </c>
      <c r="C3808" s="186" t="str">
        <f t="shared" si="1998"/>
        <v>-0.000140948169686912+0.00166545323313761i</v>
      </c>
      <c r="D3808" s="158" t="str">
        <f t="shared" si="1999"/>
        <v>-7.59276058276918-0.629592007783845i</v>
      </c>
      <c r="E3808" t="str">
        <f t="shared" si="2000"/>
        <v>26.9867538675993-848.420911682751i</v>
      </c>
      <c r="F3808" t="str">
        <f t="shared" si="2001"/>
        <v>0.990219127843684+0.0837861499005956i</v>
      </c>
      <c r="G3808" t="str">
        <f t="shared" si="1996"/>
        <v>0.990219127843684+0.0837861499005956i</v>
      </c>
      <c r="H3808" t="str">
        <f t="shared" si="2002"/>
        <v>11.6129955648487+1.23933765874092i</v>
      </c>
      <c r="I3808" t="str">
        <f t="shared" si="2003"/>
        <v>7359.18079103409i</v>
      </c>
      <c r="J3808" t="str">
        <f t="shared" si="1997"/>
        <v>-13412.7399815382+1569.25993719085i</v>
      </c>
      <c r="K3808" t="str">
        <f t="shared" si="2004"/>
        <v>0.0633264064441636-0.541261905354735i</v>
      </c>
      <c r="L3808" t="str">
        <f t="shared" si="2005"/>
        <v>0.0163762702126389-0.115666372026568i</v>
      </c>
      <c r="M3808" t="str">
        <f t="shared" si="2006"/>
        <v>0.0797026766568025-0.656928277381303i</v>
      </c>
      <c r="N3808" t="str">
        <f t="shared" si="2007"/>
        <v>-23.956490238928i</v>
      </c>
      <c r="O3808" t="str">
        <f t="shared" si="2008"/>
        <v>0.384388496666488+0.923171427000683i</v>
      </c>
      <c r="P3808" t="str">
        <f t="shared" si="2009"/>
        <v>0.615611503333512-0.923171427000683i</v>
      </c>
      <c r="Q3808" t="str">
        <f t="shared" si="2010"/>
        <v>-0.615611503333512+24.8796616659287i</v>
      </c>
      <c r="R3808" t="str">
        <f t="shared" si="2011"/>
        <v>-0.0376946311302351-0.0238108645829012i</v>
      </c>
      <c r="S3808" t="str">
        <f t="shared" si="2012"/>
        <v>2.62897012224176i</v>
      </c>
      <c r="T3808" t="str">
        <f t="shared" si="2013"/>
        <v>0.0625980515731918-0.0990980590103122i</v>
      </c>
      <c r="U3808" t="e">
        <f t="shared" si="2014"/>
        <v>#DIV/0!</v>
      </c>
      <c r="V3808" t="str">
        <f t="shared" si="2015"/>
        <v>0.0000833333333333333-0.00014154655202054i</v>
      </c>
      <c r="W3808" t="e">
        <f t="shared" si="2016"/>
        <v>#DIV/0!</v>
      </c>
      <c r="X3808" t="e">
        <f t="shared" si="2017"/>
        <v>#DIV/0!</v>
      </c>
      <c r="Y3808" t="str">
        <f t="shared" si="2018"/>
        <v>0.00096+8.00678870064509i</v>
      </c>
      <c r="Z3808" t="e">
        <f t="shared" si="2019"/>
        <v>#DIV/0!</v>
      </c>
      <c r="AA3808" t="e">
        <f t="shared" si="2020"/>
        <v>#DIV/0!</v>
      </c>
      <c r="AB3808" t="str">
        <f t="shared" si="2021"/>
        <v>0.0357206455088604-0.0565488309549791i</v>
      </c>
      <c r="AC3808" t="str">
        <f t="shared" si="2022"/>
        <v>0.965698504951784-0.0279729953100087i</v>
      </c>
      <c r="AD3808" t="str">
        <f t="shared" si="2023"/>
        <v>0.0386532155276947-0.0574377866941769i</v>
      </c>
      <c r="AE3808" t="e">
        <f t="shared" si="2024"/>
        <v>#DIV/0!</v>
      </c>
      <c r="AF3808" t="str">
        <f t="shared" si="2025"/>
        <v>-19.2057561476179-1.86892966652476i</v>
      </c>
      <c r="AG3808" t="e">
        <f t="shared" si="2026"/>
        <v>#DIV/0!</v>
      </c>
      <c r="AH3808" t="e">
        <f t="shared" si="2027"/>
        <v>#DIV/0!</v>
      </c>
      <c r="AI3808" t="e">
        <f t="shared" si="2028"/>
        <v>#DIV/0!</v>
      </c>
      <c r="AJ3808" t="e">
        <f t="shared" si="2029"/>
        <v>#DIV/0!</v>
      </c>
      <c r="AK3808"/>
      <c r="AL3808"/>
      <c r="AM3808"/>
      <c r="AN3808"/>
    </row>
    <row r="3809" spans="1:40" x14ac:dyDescent="0.3">
      <c r="A3809"/>
      <c r="B3809">
        <f t="shared" si="2030"/>
        <v>1875000</v>
      </c>
      <c r="C3809" s="186" t="str">
        <f t="shared" si="1998"/>
        <v>-0.000140799883542738+0.0016645822915849i</v>
      </c>
      <c r="D3809" s="158" t="str">
        <f t="shared" si="1999"/>
        <v>-7.59283833645726-0.629265297211899i</v>
      </c>
      <c r="E3809" t="str">
        <f t="shared" si="2000"/>
        <v>26.9580047293204-847.969334500882i</v>
      </c>
      <c r="F3809" t="str">
        <f t="shared" si="2001"/>
        <v>0.99022941791523+0.0837426645366151i</v>
      </c>
      <c r="G3809" t="str">
        <f t="shared" si="1996"/>
        <v>0.99022941791523+0.0837426645366151i</v>
      </c>
      <c r="H3809" t="str">
        <f t="shared" si="2002"/>
        <v>11.6131455539717+1.23869412531902i</v>
      </c>
      <c r="I3809" t="str">
        <f t="shared" si="2003"/>
        <v>7363.10778185108i</v>
      </c>
      <c r="J3809" t="str">
        <f t="shared" si="1997"/>
        <v>-13427.0594253884+1570.09732242948i</v>
      </c>
      <c r="K3809" t="str">
        <f t="shared" si="2004"/>
        <v>0.0632597773091918-0.540980980626763i</v>
      </c>
      <c r="L3809" t="str">
        <f t="shared" si="2005"/>
        <v>0.016359149672149-0.115607105961507i</v>
      </c>
      <c r="M3809" t="str">
        <f t="shared" si="2006"/>
        <v>0.0796189269813408-0.65658808658827i</v>
      </c>
      <c r="N3809" t="str">
        <f t="shared" si="2007"/>
        <v>-23.9692738516489i</v>
      </c>
      <c r="O3809" t="str">
        <f t="shared" si="2008"/>
        <v>0.396158233131528+0.918182255503833i</v>
      </c>
      <c r="P3809" t="str">
        <f t="shared" si="2009"/>
        <v>0.603841766868472-0.918182255503833i</v>
      </c>
      <c r="Q3809" t="str">
        <f t="shared" si="2010"/>
        <v>-0.603841766868472+24.8874561071527i</v>
      </c>
      <c r="R3809" t="str">
        <f t="shared" si="2011"/>
        <v>-0.0374600110557547-0.0233540079429254i</v>
      </c>
      <c r="S3809" t="str">
        <f t="shared" si="2012"/>
        <v>2.63037298783528i</v>
      </c>
      <c r="T3809" t="str">
        <f t="shared" si="2013"/>
        <v>0.0614297516507616-0.0985338012050681i</v>
      </c>
      <c r="U3809" t="e">
        <f t="shared" si="2014"/>
        <v>#DIV/0!</v>
      </c>
      <c r="V3809" t="str">
        <f t="shared" si="2015"/>
        <v>0.0000833333333333333-0.000141471060526129i</v>
      </c>
      <c r="W3809" t="e">
        <f t="shared" si="2016"/>
        <v>#DIV/0!</v>
      </c>
      <c r="X3809" t="e">
        <f t="shared" si="2017"/>
        <v>#DIV/0!</v>
      </c>
      <c r="Y3809" t="str">
        <f t="shared" si="2018"/>
        <v>0.00096+8.01106126665397i</v>
      </c>
      <c r="Z3809" t="e">
        <f t="shared" si="2019"/>
        <v>#DIV/0!</v>
      </c>
      <c r="AA3809" t="e">
        <f t="shared" si="2020"/>
        <v>#DIV/0!</v>
      </c>
      <c r="AB3809" t="str">
        <f t="shared" si="2021"/>
        <v>0.0350539725641224-0.0562268456450503i</v>
      </c>
      <c r="AC3809" t="str">
        <f t="shared" si="2022"/>
        <v>0.965873082685011-0.0274927418909992i</v>
      </c>
      <c r="AD3809" t="str">
        <f t="shared" si="2023"/>
        <v>0.0379187991918747-0.0571341668748503i</v>
      </c>
      <c r="AE3809" t="e">
        <f t="shared" si="2024"/>
        <v>#DIV/0!</v>
      </c>
      <c r="AF3809" t="str">
        <f t="shared" si="2025"/>
        <v>-19.205983890429-1.86795942253092i</v>
      </c>
      <c r="AG3809" t="e">
        <f t="shared" si="2026"/>
        <v>#DIV/0!</v>
      </c>
      <c r="AH3809" t="e">
        <f t="shared" si="2027"/>
        <v>#DIV/0!</v>
      </c>
      <c r="AI3809" t="e">
        <f t="shared" si="2028"/>
        <v>#DIV/0!</v>
      </c>
      <c r="AJ3809" t="e">
        <f t="shared" si="2029"/>
        <v>#DIV/0!</v>
      </c>
      <c r="AK3809"/>
      <c r="AL3809"/>
      <c r="AM3809"/>
      <c r="AN3809"/>
    </row>
    <row r="3810" spans="1:40" x14ac:dyDescent="0.3">
      <c r="A3810"/>
      <c r="B3810">
        <f t="shared" si="2030"/>
        <v>1876000</v>
      </c>
      <c r="C3810" s="186" t="str">
        <f t="shared" si="1998"/>
        <v>-0.000140651830225191+0.00166371225139253i</v>
      </c>
      <c r="D3810" s="158" t="str">
        <f t="shared" si="1999"/>
        <v>-7.59291596806301-0.628938920709224i</v>
      </c>
      <c r="E3810" t="str">
        <f t="shared" si="2000"/>
        <v>26.9293014910637-847.518237286139i</v>
      </c>
      <c r="F3810" t="str">
        <f t="shared" si="2001"/>
        <v>0.990239691830167+0.0836992236482478i</v>
      </c>
      <c r="G3810" t="str">
        <f t="shared" si="1996"/>
        <v>0.990239691830167+0.0836992236482478i</v>
      </c>
      <c r="H3810" t="str">
        <f t="shared" si="2002"/>
        <v>11.6132953075787+1.23805125058781i</v>
      </c>
      <c r="I3810" t="str">
        <f t="shared" si="2003"/>
        <v>7367.03477266807i</v>
      </c>
      <c r="J3810" t="str">
        <f t="shared" si="1997"/>
        <v>-13441.3865083124+1570.9347076681i</v>
      </c>
      <c r="K3810" t="str">
        <f t="shared" si="2004"/>
        <v>0.0631932528020841-0.54070034323143i</v>
      </c>
      <c r="L3810" t="str">
        <f t="shared" si="2005"/>
        <v>0.0163420557867571-0.115547899310027i</v>
      </c>
      <c r="M3810" t="str">
        <f t="shared" si="2006"/>
        <v>0.0795353085888412-0.656248242541457i</v>
      </c>
      <c r="N3810" t="str">
        <f t="shared" si="2007"/>
        <v>-23.9820574643698i</v>
      </c>
      <c r="O3810" t="str">
        <f t="shared" si="2008"/>
        <v>0.407863230000985+0.913043036013727i</v>
      </c>
      <c r="P3810" t="str">
        <f t="shared" si="2009"/>
        <v>0.592136769999015-0.913043036013727i</v>
      </c>
      <c r="Q3810" t="str">
        <f t="shared" si="2010"/>
        <v>-0.592136769999015+24.8951005003835i</v>
      </c>
      <c r="R3810" t="str">
        <f t="shared" si="2011"/>
        <v>-0.0372202938197833-0.0228999784688305i</v>
      </c>
      <c r="S3810" t="str">
        <f t="shared" si="2012"/>
        <v>2.63177585342877i</v>
      </c>
      <c r="T3810" t="str">
        <f t="shared" si="2013"/>
        <v>0.0602676103783069-0.0979554705324298i</v>
      </c>
      <c r="U3810" t="e">
        <f t="shared" si="2014"/>
        <v>#DIV/0!</v>
      </c>
      <c r="V3810" t="str">
        <f t="shared" si="2015"/>
        <v>0.0000833333333333333-0.000141395649513056i</v>
      </c>
      <c r="W3810" t="e">
        <f t="shared" si="2016"/>
        <v>#DIV/0!</v>
      </c>
      <c r="X3810" t="e">
        <f t="shared" si="2017"/>
        <v>#DIV/0!</v>
      </c>
      <c r="Y3810" t="str">
        <f t="shared" si="2018"/>
        <v>0.00096+8.01533383266285i</v>
      </c>
      <c r="Z3810" t="e">
        <f t="shared" si="2019"/>
        <v>#DIV/0!</v>
      </c>
      <c r="AA3810" t="e">
        <f t="shared" si="2020"/>
        <v>#DIV/0!</v>
      </c>
      <c r="AB3810" t="str">
        <f t="shared" si="2021"/>
        <v>0.0343908139612379-0.0558968298630086i</v>
      </c>
      <c r="AC3810" t="str">
        <f t="shared" si="2022"/>
        <v>0.96605308763979-0.0270146828339249i</v>
      </c>
      <c r="AD3810" t="str">
        <f t="shared" si="2023"/>
        <v>0.0371882440785889-0.0568211022213952i</v>
      </c>
      <c r="AE3810" t="e">
        <f t="shared" si="2024"/>
        <v>#DIV/0!</v>
      </c>
      <c r="AF3810" t="str">
        <f t="shared" si="2025"/>
        <v>-19.2062112756417-1.86699017129703i</v>
      </c>
      <c r="AG3810" t="e">
        <f t="shared" si="2026"/>
        <v>#DIV/0!</v>
      </c>
      <c r="AH3810" t="e">
        <f t="shared" si="2027"/>
        <v>#DIV/0!</v>
      </c>
      <c r="AI3810" t="e">
        <f t="shared" si="2028"/>
        <v>#DIV/0!</v>
      </c>
      <c r="AJ3810" t="e">
        <f t="shared" si="2029"/>
        <v>#DIV/0!</v>
      </c>
      <c r="AK3810"/>
      <c r="AL3810"/>
      <c r="AM3810"/>
      <c r="AN3810"/>
    </row>
    <row r="3811" spans="1:40" x14ac:dyDescent="0.3">
      <c r="A3811"/>
      <c r="B3811">
        <f t="shared" si="2030"/>
        <v>1877000</v>
      </c>
      <c r="C3811" s="186" t="str">
        <f t="shared" si="1998"/>
        <v>-0.000140504009249341+0.00166284311117637i</v>
      </c>
      <c r="D3811" s="158" t="str">
        <f t="shared" si="1999"/>
        <v>-7.59299347784082-0.628612877771538i</v>
      </c>
      <c r="E3811" t="str">
        <f t="shared" si="2000"/>
        <v>26.900644055204-847.067619274496i</v>
      </c>
      <c r="F3811" t="str">
        <f t="shared" si="2001"/>
        <v>0.990249949622162+0.0836558271683335i</v>
      </c>
      <c r="G3811" t="str">
        <f t="shared" si="1996"/>
        <v>0.990249949622162+0.0836558271683335i</v>
      </c>
      <c r="H3811" t="str">
        <f t="shared" si="2002"/>
        <v>11.6134448261604+1.23740903355153i</v>
      </c>
      <c r="I3811" t="str">
        <f t="shared" si="2003"/>
        <v>7370.96176348505i</v>
      </c>
      <c r="J3811" t="str">
        <f t="shared" si="1997"/>
        <v>-13455.7212303101+1571.77209290673i</v>
      </c>
      <c r="K3811" t="str">
        <f t="shared" si="2004"/>
        <v>0.0631268327048916-0.540419992734817i</v>
      </c>
      <c r="L3811" t="str">
        <f t="shared" si="2005"/>
        <v>0.0163249885015347-0.115488751984932i</v>
      </c>
      <c r="M3811" t="str">
        <f t="shared" si="2006"/>
        <v>0.0794518212064263-0.655908744719749i</v>
      </c>
      <c r="N3811" t="str">
        <f t="shared" si="2007"/>
        <v>-23.9948410770906i</v>
      </c>
      <c r="O3811" t="str">
        <f t="shared" si="2008"/>
        <v>0.419501574461404+0.907754608374093i</v>
      </c>
      <c r="P3811" t="str">
        <f t="shared" si="2009"/>
        <v>0.580498425538596-0.907754608374093i</v>
      </c>
      <c r="Q3811" t="str">
        <f t="shared" si="2010"/>
        <v>-0.580498425538596+24.9025956854647i</v>
      </c>
      <c r="R3811" t="str">
        <f t="shared" si="2011"/>
        <v>-0.0369755077733816-0.0224488325857115i</v>
      </c>
      <c r="S3811" t="str">
        <f t="shared" si="2012"/>
        <v>2.63317871902229i</v>
      </c>
      <c r="T3811" t="str">
        <f t="shared" si="2013"/>
        <v>0.0591117882315896-0.0973631201939117i</v>
      </c>
      <c r="U3811" t="e">
        <f t="shared" si="2014"/>
        <v>#DIV/0!</v>
      </c>
      <c r="V3811" t="str">
        <f t="shared" si="2015"/>
        <v>0.0000833333333333333-0.000141320318852686i</v>
      </c>
      <c r="W3811" t="e">
        <f t="shared" si="2016"/>
        <v>#DIV/0!</v>
      </c>
      <c r="X3811" t="e">
        <f t="shared" si="2017"/>
        <v>#DIV/0!</v>
      </c>
      <c r="Y3811" t="str">
        <f t="shared" si="2018"/>
        <v>0.00096+8.01960639867174i</v>
      </c>
      <c r="Z3811" t="e">
        <f t="shared" si="2019"/>
        <v>#DIV/0!</v>
      </c>
      <c r="AA3811" t="e">
        <f t="shared" si="2020"/>
        <v>#DIV/0!</v>
      </c>
      <c r="AB3811" t="str">
        <f t="shared" si="2021"/>
        <v>0.0337312612733095-0.0555588139675056i</v>
      </c>
      <c r="AC3811" t="str">
        <f t="shared" si="2022"/>
        <v>0.96623849821221-0.0265388781933777i</v>
      </c>
      <c r="AD3811" t="str">
        <f t="shared" si="2023"/>
        <v>0.0364616726526494-0.0564986410490348i</v>
      </c>
      <c r="AE3811" t="e">
        <f t="shared" si="2024"/>
        <v>#DIV/0!</v>
      </c>
      <c r="AF3811" t="str">
        <f t="shared" si="2025"/>
        <v>-19.2064383040012-1.86602191132307i</v>
      </c>
      <c r="AG3811" t="e">
        <f t="shared" si="2026"/>
        <v>#DIV/0!</v>
      </c>
      <c r="AH3811" t="e">
        <f t="shared" si="2027"/>
        <v>#DIV/0!</v>
      </c>
      <c r="AI3811" t="e">
        <f t="shared" si="2028"/>
        <v>#DIV/0!</v>
      </c>
      <c r="AJ3811" t="e">
        <f t="shared" si="2029"/>
        <v>#DIV/0!</v>
      </c>
      <c r="AK3811"/>
      <c r="AL3811"/>
      <c r="AM3811"/>
      <c r="AN3811"/>
    </row>
    <row r="3812" spans="1:40" x14ac:dyDescent="0.3">
      <c r="A3812"/>
      <c r="B3812">
        <f t="shared" si="2030"/>
        <v>1878000</v>
      </c>
      <c r="C3812" s="186" t="str">
        <f t="shared" si="1998"/>
        <v>-0.000140356420131511+0.00166197486955508i</v>
      </c>
      <c r="D3812" s="158" t="str">
        <f t="shared" si="1999"/>
        <v>-7.59307086604419-0.628287167895508i</v>
      </c>
      <c r="E3812" t="str">
        <f t="shared" si="2000"/>
        <v>26.872032324375-846.617479703537i</v>
      </c>
      <c r="F3812" t="str">
        <f t="shared" si="2001"/>
        <v>0.990260191324762+0.0836124750298387i</v>
      </c>
      <c r="G3812" t="str">
        <f t="shared" si="1996"/>
        <v>0.990260191324762+0.0836124750298387i</v>
      </c>
      <c r="H3812" t="str">
        <f t="shared" si="2002"/>
        <v>11.6135941102061+1.23676747321635i</v>
      </c>
      <c r="I3812" t="str">
        <f t="shared" si="2003"/>
        <v>7374.88875430204i</v>
      </c>
      <c r="J3812" t="str">
        <f t="shared" si="1997"/>
        <v>-13470.0635913817+1572.60947814536i</v>
      </c>
      <c r="K3812" t="str">
        <f t="shared" si="2004"/>
        <v>0.0630605168002258-0.540139928703852i</v>
      </c>
      <c r="L3812" t="str">
        <f t="shared" si="2005"/>
        <v>0.016307947761694-0.115429663899191i</v>
      </c>
      <c r="M3812" t="str">
        <f t="shared" si="2006"/>
        <v>0.0793684645619198-0.655569592603043i</v>
      </c>
      <c r="N3812" t="str">
        <f t="shared" si="2007"/>
        <v>-24.0076246898115i</v>
      </c>
      <c r="O3812" t="str">
        <f t="shared" si="2008"/>
        <v>0.431071364591833+0.902317836811916i</v>
      </c>
      <c r="P3812" t="str">
        <f t="shared" si="2009"/>
        <v>0.568928635408167-0.902317836811916i</v>
      </c>
      <c r="Q3812" t="str">
        <f t="shared" si="2010"/>
        <v>-0.568928635408167+24.9099425266234i</v>
      </c>
      <c r="R3812" t="str">
        <f t="shared" si="2011"/>
        <v>-0.036725681815036-0.0220006265684063i</v>
      </c>
      <c r="S3812" t="str">
        <f t="shared" si="2012"/>
        <v>2.6345815846158i</v>
      </c>
      <c r="T3812" t="str">
        <f t="shared" si="2013"/>
        <v>0.0579624456071323-0.0967568049923532i</v>
      </c>
      <c r="U3812" t="e">
        <f t="shared" si="2014"/>
        <v>#DIV/0!</v>
      </c>
      <c r="V3812" t="str">
        <f t="shared" si="2015"/>
        <v>0.0000833333333333333-0.000141245068416662i</v>
      </c>
      <c r="W3812" t="e">
        <f t="shared" si="2016"/>
        <v>#DIV/0!</v>
      </c>
      <c r="X3812" t="e">
        <f t="shared" si="2017"/>
        <v>#DIV/0!</v>
      </c>
      <c r="Y3812" t="str">
        <f t="shared" si="2018"/>
        <v>0.00096+8.02387896468062i</v>
      </c>
      <c r="Z3812" t="e">
        <f t="shared" si="2019"/>
        <v>#DIV/0!</v>
      </c>
      <c r="AA3812" t="e">
        <f t="shared" si="2020"/>
        <v>#DIV/0!</v>
      </c>
      <c r="AB3812" t="str">
        <f t="shared" si="2021"/>
        <v>0.0330754060282232-0.055212829230965i</v>
      </c>
      <c r="AC3812" t="str">
        <f t="shared" si="2022"/>
        <v>0.966429292225817-0.0260653879352837i</v>
      </c>
      <c r="AD3812" t="str">
        <f t="shared" si="2023"/>
        <v>0.0357392067943533-0.0561668332882934i</v>
      </c>
      <c r="AE3812" t="e">
        <f t="shared" si="2024"/>
        <v>#DIV/0!</v>
      </c>
      <c r="AF3812" t="str">
        <f t="shared" si="2025"/>
        <v>-19.2066649762503-1.86505464111186i</v>
      </c>
      <c r="AG3812" t="e">
        <f t="shared" si="2026"/>
        <v>#DIV/0!</v>
      </c>
      <c r="AH3812" t="e">
        <f t="shared" si="2027"/>
        <v>#DIV/0!</v>
      </c>
      <c r="AI3812" t="e">
        <f t="shared" si="2028"/>
        <v>#DIV/0!</v>
      </c>
      <c r="AJ3812" t="e">
        <f t="shared" si="2029"/>
        <v>#DIV/0!</v>
      </c>
      <c r="AK3812"/>
      <c r="AL3812"/>
      <c r="AM3812"/>
      <c r="AN3812"/>
    </row>
    <row r="3813" spans="1:40" x14ac:dyDescent="0.3">
      <c r="A3813"/>
      <c r="B3813">
        <f t="shared" si="2030"/>
        <v>1879000</v>
      </c>
      <c r="C3813" s="186" t="str">
        <f t="shared" si="1998"/>
        <v>-0.00014020906238928+0.00166110752515013i</v>
      </c>
      <c r="D3813" s="158" t="str">
        <f t="shared" si="1999"/>
        <v>-7.59314813292612-0.627961790578834i</v>
      </c>
      <c r="E3813" t="str">
        <f t="shared" si="2000"/>
        <v>26.8434662014692-846.167817812471i</v>
      </c>
      <c r="F3813" t="str">
        <f t="shared" si="2001"/>
        <v>0.990270416971453+0.0835691671658676i</v>
      </c>
      <c r="G3813" t="str">
        <f t="shared" si="1996"/>
        <v>0.990270416971453+0.0835691671658676i</v>
      </c>
      <c r="H3813" t="str">
        <f t="shared" si="2002"/>
        <v>11.6137431602037+1.23612656859041i</v>
      </c>
      <c r="I3813" t="str">
        <f t="shared" si="2003"/>
        <v>7378.81574511903i</v>
      </c>
      <c r="J3813" t="str">
        <f t="shared" si="1997"/>
        <v>-13484.4135915271+1573.44686338399i</v>
      </c>
      <c r="K3813" t="str">
        <f t="shared" si="2004"/>
        <v>0.0629943048712645-0.539860150706328i</v>
      </c>
      <c r="L3813" t="str">
        <f t="shared" si="2005"/>
        <v>0.016290933512587-0.115370634965941i</v>
      </c>
      <c r="M3813" t="str">
        <f t="shared" si="2006"/>
        <v>0.0792852383838515-0.655230785672269i</v>
      </c>
      <c r="N3813" t="str">
        <f t="shared" si="2007"/>
        <v>-24.0204083025324i</v>
      </c>
      <c r="O3813" t="str">
        <f t="shared" si="2008"/>
        <v>0.442570709674104+0.896733609796443i</v>
      </c>
      <c r="P3813" t="str">
        <f t="shared" si="2009"/>
        <v>0.557429290325896-0.896733609796443i</v>
      </c>
      <c r="Q3813" t="str">
        <f t="shared" si="2010"/>
        <v>-0.557429290325896+24.9171419123288i</v>
      </c>
      <c r="R3813" t="str">
        <f t="shared" si="2011"/>
        <v>-0.0364708453938026-0.02155541653815i</v>
      </c>
      <c r="S3813" t="str">
        <f t="shared" si="2012"/>
        <v>2.63598445020932i</v>
      </c>
      <c r="T3813" t="str">
        <f t="shared" si="2013"/>
        <v>0.0568197428123482-0.0961365813440519i</v>
      </c>
      <c r="U3813" t="e">
        <f t="shared" si="2014"/>
        <v>#DIV/0!</v>
      </c>
      <c r="V3813" t="str">
        <f t="shared" si="2015"/>
        <v>0.0000833333333333333-0.000141169898076899i</v>
      </c>
      <c r="W3813" t="e">
        <f t="shared" si="2016"/>
        <v>#DIV/0!</v>
      </c>
      <c r="X3813" t="e">
        <f t="shared" si="2017"/>
        <v>#DIV/0!</v>
      </c>
      <c r="Y3813" t="str">
        <f t="shared" si="2018"/>
        <v>0.00096+8.0281515306895i</v>
      </c>
      <c r="Z3813" t="e">
        <f t="shared" si="2019"/>
        <v>#DIV/0!</v>
      </c>
      <c r="AA3813" t="e">
        <f t="shared" si="2020"/>
        <v>#DIV/0!</v>
      </c>
      <c r="AB3813" t="str">
        <f t="shared" si="2021"/>
        <v>0.0324233397030159-0.0548589078465066i</v>
      </c>
      <c r="AC3813" t="str">
        <f t="shared" si="2022"/>
        <v>0.966625446928165-0.025594271933814i</v>
      </c>
      <c r="AD3813" t="str">
        <f t="shared" si="2023"/>
        <v>0.0350209677775025-0.0558257304784509i</v>
      </c>
      <c r="AE3813" t="e">
        <f t="shared" si="2024"/>
        <v>#DIV/0!</v>
      </c>
      <c r="AF3813" t="str">
        <f t="shared" si="2025"/>
        <v>-19.2068912931298-1.86408835916924i</v>
      </c>
      <c r="AG3813" t="e">
        <f t="shared" si="2026"/>
        <v>#DIV/0!</v>
      </c>
      <c r="AH3813" t="e">
        <f t="shared" si="2027"/>
        <v>#DIV/0!</v>
      </c>
      <c r="AI3813" t="e">
        <f t="shared" si="2028"/>
        <v>#DIV/0!</v>
      </c>
      <c r="AJ3813" t="e">
        <f t="shared" si="2029"/>
        <v>#DIV/0!</v>
      </c>
      <c r="AK3813"/>
      <c r="AL3813"/>
      <c r="AM3813"/>
      <c r="AN3813"/>
    </row>
    <row r="3814" spans="1:40" x14ac:dyDescent="0.3">
      <c r="A3814"/>
      <c r="B3814">
        <f t="shared" si="2030"/>
        <v>1880000</v>
      </c>
      <c r="C3814" s="186" t="str">
        <f t="shared" si="1998"/>
        <v>-0.000140061935541476+0.00166024107658582i</v>
      </c>
      <c r="D3814" s="158" t="str">
        <f t="shared" si="1999"/>
        <v>-7.593225278739-0.627636745320201i</v>
      </c>
      <c r="E3814" t="str">
        <f t="shared" si="2000"/>
        <v>26.814945589637-845.718632842113i</v>
      </c>
      <c r="F3814" t="str">
        <f t="shared" si="2001"/>
        <v>0.990280626595632+0.0835259035096555i</v>
      </c>
      <c r="G3814" t="str">
        <f t="shared" si="1996"/>
        <v>0.990280626595632+0.0835259035096555i</v>
      </c>
      <c r="H3814" t="str">
        <f t="shared" si="2002"/>
        <v>11.6138919766402+1.23548631868388i</v>
      </c>
      <c r="I3814" t="str">
        <f t="shared" si="2003"/>
        <v>7382.74273593602i</v>
      </c>
      <c r="J3814" t="str">
        <f t="shared" si="1997"/>
        <v>-13498.7712307464+1574.28424862262i</v>
      </c>
      <c r="K3814" t="str">
        <f t="shared" si="2004"/>
        <v>0.0629281967017443-0.539580658310889i</v>
      </c>
      <c r="L3814" t="str">
        <f t="shared" si="2005"/>
        <v>0.0162739456997055-0.115311665098481i</v>
      </c>
      <c r="M3814" t="str">
        <f t="shared" si="2006"/>
        <v>0.0792021424014498-0.65489232340937i</v>
      </c>
      <c r="N3814" t="str">
        <f t="shared" si="2007"/>
        <v>-24.0331919152533i</v>
      </c>
      <c r="O3814" t="str">
        <f t="shared" si="2008"/>
        <v>0.453997730502165+0.891002839893838i</v>
      </c>
      <c r="P3814" t="str">
        <f t="shared" si="2009"/>
        <v>0.546002269497835-0.891002839893838i</v>
      </c>
      <c r="Q3814" t="str">
        <f t="shared" si="2010"/>
        <v>-0.546002269497835+24.9241947551471i</v>
      </c>
      <c r="R3814" t="str">
        <f t="shared" si="2011"/>
        <v>-0.0362110285124695-0.0211132584590523i</v>
      </c>
      <c r="S3814" t="str">
        <f t="shared" si="2012"/>
        <v>2.63738731580283i</v>
      </c>
      <c r="T3814" t="str">
        <f t="shared" si="2013"/>
        <v>0.0556838400551713-0.0955025072909617i</v>
      </c>
      <c r="U3814" t="e">
        <f t="shared" si="2014"/>
        <v>#DIV/0!</v>
      </c>
      <c r="V3814" t="str">
        <f t="shared" si="2015"/>
        <v>0.0000833333333333333-0.000141094807705581i</v>
      </c>
      <c r="W3814" t="e">
        <f t="shared" si="2016"/>
        <v>#DIV/0!</v>
      </c>
      <c r="X3814" t="e">
        <f t="shared" si="2017"/>
        <v>#DIV/0!</v>
      </c>
      <c r="Y3814" t="str">
        <f t="shared" si="2018"/>
        <v>0.00096+8.03242409669838i</v>
      </c>
      <c r="Z3814" t="e">
        <f t="shared" si="2019"/>
        <v>#DIV/0!</v>
      </c>
      <c r="AA3814" t="e">
        <f t="shared" si="2020"/>
        <v>#DIV/0!</v>
      </c>
      <c r="AB3814" t="str">
        <f t="shared" si="2021"/>
        <v>0.0317751537179583-0.0544970829349066i</v>
      </c>
      <c r="AC3814" t="str">
        <f t="shared" si="2022"/>
        <v>0.966826938987324-0.0251255899681177i</v>
      </c>
      <c r="AD3814" t="str">
        <f t="shared" si="2023"/>
        <v>0.0343070762474259-0.0554753857606486i</v>
      </c>
      <c r="AE3814" t="e">
        <f t="shared" si="2024"/>
        <v>#DIV/0!</v>
      </c>
      <c r="AF3814" t="str">
        <f t="shared" si="2025"/>
        <v>-19.2071172553792-1.86312306400408i</v>
      </c>
      <c r="AG3814" t="e">
        <f t="shared" si="2026"/>
        <v>#DIV/0!</v>
      </c>
      <c r="AH3814" t="e">
        <f t="shared" si="2027"/>
        <v>#DIV/0!</v>
      </c>
      <c r="AI3814" t="e">
        <f t="shared" si="2028"/>
        <v>#DIV/0!</v>
      </c>
      <c r="AJ3814" t="e">
        <f t="shared" si="2029"/>
        <v>#DIV/0!</v>
      </c>
      <c r="AK3814"/>
      <c r="AL3814"/>
      <c r="AM3814"/>
      <c r="AN3814"/>
    </row>
    <row r="3815" spans="1:40" x14ac:dyDescent="0.3">
      <c r="A3815"/>
      <c r="B3815">
        <f t="shared" si="2030"/>
        <v>1881000</v>
      </c>
      <c r="C3815" s="186" t="str">
        <f t="shared" si="1998"/>
        <v>-0.000139915039108166+0.00165937552248914i</v>
      </c>
      <c r="D3815" s="158" t="str">
        <f t="shared" si="1999"/>
        <v>-7.59330230373429-0.627312031619256i</v>
      </c>
      <c r="E3815" t="str">
        <f t="shared" si="2000"/>
        <v>26.7864703922854-845.269924034887i</v>
      </c>
      <c r="F3815" t="str">
        <f t="shared" si="2001"/>
        <v>0.990290820230581+0.0834826839945659i</v>
      </c>
      <c r="G3815" t="str">
        <f t="shared" si="1996"/>
        <v>0.990290820230581+0.0834826839945659i</v>
      </c>
      <c r="H3815" t="str">
        <f t="shared" si="2002"/>
        <v>11.6140405600008+1.23484672250877i</v>
      </c>
      <c r="I3815" t="str">
        <f t="shared" si="2003"/>
        <v>7386.669726753i</v>
      </c>
      <c r="J3815" t="str">
        <f t="shared" si="1997"/>
        <v>-13513.1365090394+1575.12163386125i</v>
      </c>
      <c r="K3815" t="str">
        <f t="shared" si="2004"/>
        <v>0.0628621920759644-0.53930145108704i</v>
      </c>
      <c r="L3815" t="str">
        <f t="shared" si="2005"/>
        <v>0.01625698426868-0.115252754210277i</v>
      </c>
      <c r="M3815" t="str">
        <f t="shared" si="2006"/>
        <v>0.0791191763446444-0.654554205297317i</v>
      </c>
      <c r="N3815" t="str">
        <f t="shared" si="2007"/>
        <v>-24.0459755279742i</v>
      </c>
      <c r="O3815" t="str">
        <f t="shared" si="2008"/>
        <v>0.46535055968908+0.885126463618087i</v>
      </c>
      <c r="P3815" t="str">
        <f t="shared" si="2009"/>
        <v>0.53464944031092-0.885126463618087i</v>
      </c>
      <c r="Q3815" t="str">
        <f t="shared" si="2010"/>
        <v>-0.53464944031092+24.9311019915923i</v>
      </c>
      <c r="R3815" t="str">
        <f t="shared" si="2011"/>
        <v>-0.0359462617307597-0.0206742081344468i</v>
      </c>
      <c r="S3815" t="str">
        <f t="shared" si="2012"/>
        <v>2.63879018139635i</v>
      </c>
      <c r="T3815" t="str">
        <f t="shared" si="2013"/>
        <v>0.0545548974333228-0.0948546425130321i</v>
      </c>
      <c r="U3815" t="e">
        <f t="shared" si="2014"/>
        <v>#DIV/0!</v>
      </c>
      <c r="V3815" t="str">
        <f t="shared" si="2015"/>
        <v>0.0000833333333333333-0.000141019797175169i</v>
      </c>
      <c r="W3815" t="e">
        <f t="shared" si="2016"/>
        <v>#DIV/0!</v>
      </c>
      <c r="X3815" t="e">
        <f t="shared" si="2017"/>
        <v>#DIV/0!</v>
      </c>
      <c r="Y3815" t="str">
        <f t="shared" si="2018"/>
        <v>0.00096+8.03669666270726i</v>
      </c>
      <c r="Z3815" t="e">
        <f t="shared" si="2019"/>
        <v>#DIV/0!</v>
      </c>
      <c r="AA3815" t="e">
        <f t="shared" si="2020"/>
        <v>#DIV/0!</v>
      </c>
      <c r="AB3815" t="str">
        <f t="shared" si="2021"/>
        <v>0.0311309394304299-0.0541273885516391i</v>
      </c>
      <c r="AC3815" t="str">
        <f t="shared" si="2022"/>
        <v>0.967033744488333-0.0246594017189362i</v>
      </c>
      <c r="AD3815" t="str">
        <f t="shared" si="2023"/>
        <v>0.0335976521990971-0.0551158538706935i</v>
      </c>
      <c r="AE3815" t="e">
        <f t="shared" si="2024"/>
        <v>#DIV/0!</v>
      </c>
      <c r="AF3815" t="str">
        <f t="shared" si="2025"/>
        <v>-19.2073428637351-1.86215875412803i</v>
      </c>
      <c r="AG3815" t="e">
        <f t="shared" si="2026"/>
        <v>#DIV/0!</v>
      </c>
      <c r="AH3815" t="e">
        <f t="shared" si="2027"/>
        <v>#DIV/0!</v>
      </c>
      <c r="AI3815" t="e">
        <f t="shared" si="2028"/>
        <v>#DIV/0!</v>
      </c>
      <c r="AJ3815" t="e">
        <f t="shared" si="2029"/>
        <v>#DIV/0!</v>
      </c>
      <c r="AK3815"/>
      <c r="AL3815"/>
      <c r="AM3815"/>
      <c r="AN3815"/>
    </row>
    <row r="3816" spans="1:40" x14ac:dyDescent="0.3">
      <c r="A3816"/>
      <c r="B3816">
        <f t="shared" si="2030"/>
        <v>1882000</v>
      </c>
      <c r="C3816" s="186" t="str">
        <f t="shared" si="1998"/>
        <v>-0.000139768372610663+0.00165851086148993i</v>
      </c>
      <c r="D3816" s="158" t="str">
        <f t="shared" si="1999"/>
        <v>-7.59337920816313-0.626987648976672i</v>
      </c>
      <c r="E3816" t="str">
        <f t="shared" si="2000"/>
        <v>26.7580405130772-844.821690634813i</v>
      </c>
      <c r="F3816" t="str">
        <f t="shared" si="2001"/>
        <v>0.990300997909536+0.0834395085540993i</v>
      </c>
      <c r="G3816" t="str">
        <f t="shared" si="1996"/>
        <v>0.990300997909536+0.0834395085540993i</v>
      </c>
      <c r="H3816" t="str">
        <f t="shared" si="2002"/>
        <v>11.61418891077+1.23420777907916i</v>
      </c>
      <c r="I3816" t="str">
        <f t="shared" si="2003"/>
        <v>7390.59671756999i</v>
      </c>
      <c r="J3816" t="str">
        <f t="shared" si="1997"/>
        <v>-13527.5094264062+1575.95901909988i</v>
      </c>
      <c r="K3816" t="str">
        <f t="shared" si="2004"/>
        <v>0.0627962907787786-0.539022528605126i</v>
      </c>
      <c r="L3816" t="str">
        <f t="shared" si="2005"/>
        <v>0.0162400491652803-0.115193902214959i</v>
      </c>
      <c r="M3816" t="str">
        <f t="shared" si="2006"/>
        <v>0.0790363399440589-0.654216430820085i</v>
      </c>
      <c r="N3816" t="str">
        <f t="shared" si="2007"/>
        <v>-24.058759140695i</v>
      </c>
      <c r="O3816" t="str">
        <f t="shared" si="2008"/>
        <v>0.476627341972122+0.879105441278002i</v>
      </c>
      <c r="P3816" t="str">
        <f t="shared" si="2009"/>
        <v>0.523372658027878-0.879105441278002i</v>
      </c>
      <c r="Q3816" t="str">
        <f t="shared" si="2010"/>
        <v>-0.523372658027878+24.937864581973i</v>
      </c>
      <c r="R3816" t="str">
        <f t="shared" si="2011"/>
        <v>-0.0356765761685637-0.0202383212030929i</v>
      </c>
      <c r="S3816" t="str">
        <f t="shared" si="2012"/>
        <v>2.64019304698986i</v>
      </c>
      <c r="T3816" t="str">
        <f t="shared" si="2013"/>
        <v>0.0534330749231533-0.094193048340646i</v>
      </c>
      <c r="U3816" t="e">
        <f t="shared" si="2014"/>
        <v>#DIV/0!</v>
      </c>
      <c r="V3816" t="str">
        <f t="shared" si="2015"/>
        <v>0.0000833333333333333-0.000140944866358391i</v>
      </c>
      <c r="W3816" t="e">
        <f t="shared" si="2016"/>
        <v>#DIV/0!</v>
      </c>
      <c r="X3816" t="e">
        <f t="shared" si="2017"/>
        <v>#DIV/0!</v>
      </c>
      <c r="Y3816" t="str">
        <f t="shared" si="2018"/>
        <v>0.00096+8.04096922871615i</v>
      </c>
      <c r="Z3816" t="e">
        <f t="shared" si="2019"/>
        <v>#DIV/0!</v>
      </c>
      <c r="AA3816" t="e">
        <f t="shared" si="2020"/>
        <v>#DIV/0!</v>
      </c>
      <c r="AB3816" t="str">
        <f t="shared" si="2021"/>
        <v>0.0304907881285516-0.0537498596939733i</v>
      </c>
      <c r="AC3816" t="str">
        <f t="shared" si="2022"/>
        <v>0.967245838929619-0.0241957667650708i</v>
      </c>
      <c r="AD3816" t="str">
        <f t="shared" si="2023"/>
        <v>0.0328928149553178-0.0547471911315412i</v>
      </c>
      <c r="AE3816" t="e">
        <f t="shared" si="2024"/>
        <v>#DIV/0!</v>
      </c>
      <c r="AF3816" t="str">
        <f t="shared" si="2025"/>
        <v>-19.2075681189331-1.86119542805583i</v>
      </c>
      <c r="AG3816" t="e">
        <f t="shared" si="2026"/>
        <v>#DIV/0!</v>
      </c>
      <c r="AH3816" t="e">
        <f t="shared" si="2027"/>
        <v>#DIV/0!</v>
      </c>
      <c r="AI3816" t="e">
        <f t="shared" si="2028"/>
        <v>#DIV/0!</v>
      </c>
      <c r="AJ3816" t="e">
        <f t="shared" si="2029"/>
        <v>#DIV/0!</v>
      </c>
      <c r="AK3816"/>
      <c r="AL3816"/>
      <c r="AM3816"/>
      <c r="AN3816"/>
    </row>
    <row r="3817" spans="1:40" x14ac:dyDescent="0.3">
      <c r="A3817"/>
      <c r="B3817">
        <f t="shared" si="2030"/>
        <v>1883000</v>
      </c>
      <c r="C3817" s="186" t="str">
        <f t="shared" si="1998"/>
        <v>-0.000139621935571515+0.00165764709222079i</v>
      </c>
      <c r="D3817" s="158" t="str">
        <f t="shared" si="1999"/>
        <v>-7.59345599227588-0.626663596894096i</v>
      </c>
      <c r="E3817" t="str">
        <f t="shared" si="2000"/>
        <v>26.7296558559309-844.373931887514i</v>
      </c>
      <c r="F3817" t="str">
        <f t="shared" si="2001"/>
        <v>0.99031115966563+0.0833963771218855i</v>
      </c>
      <c r="G3817" t="str">
        <f t="shared" si="1996"/>
        <v>0.99031115966563+0.0833963771218855i</v>
      </c>
      <c r="H3817" t="str">
        <f t="shared" si="2002"/>
        <v>11.6143370294308+1.23356948741103i</v>
      </c>
      <c r="I3817" t="str">
        <f t="shared" si="2003"/>
        <v>7394.52370838698i</v>
      </c>
      <c r="J3817" t="str">
        <f t="shared" si="1997"/>
        <v>-13541.8899828468+1576.79640433851i</v>
      </c>
      <c r="K3817" t="str">
        <f t="shared" si="2004"/>
        <v>0.0627304925955977-0.538743890436345i</v>
      </c>
      <c r="L3817" t="str">
        <f t="shared" si="2005"/>
        <v>0.0162231403354141-0.11513510902632i</v>
      </c>
      <c r="M3817" t="str">
        <f t="shared" si="2006"/>
        <v>0.0789536329310118-0.653878999462665i</v>
      </c>
      <c r="N3817" t="str">
        <f t="shared" si="2007"/>
        <v>-24.0715427534159i</v>
      </c>
      <c r="O3817" t="str">
        <f t="shared" si="2008"/>
        <v>0.4878262345163+0.872940756820099i</v>
      </c>
      <c r="P3817" t="str">
        <f t="shared" si="2009"/>
        <v>0.5121737654837-0.872940756820099i</v>
      </c>
      <c r="Q3817" t="str">
        <f t="shared" si="2010"/>
        <v>-0.5121737654837+24.944483510236i</v>
      </c>
      <c r="R3817" t="str">
        <f t="shared" si="2011"/>
        <v>-0.0354020035091867-0.0198056531352113i</v>
      </c>
      <c r="S3817" t="str">
        <f t="shared" si="2012"/>
        <v>2.64159591258336i</v>
      </c>
      <c r="T3817" t="str">
        <f t="shared" si="2013"/>
        <v>0.052318532368018-0.0935177877671294i</v>
      </c>
      <c r="U3817" t="e">
        <f t="shared" si="2014"/>
        <v>#DIV/0!</v>
      </c>
      <c r="V3817" t="str">
        <f t="shared" si="2015"/>
        <v>0.0000833333333333333-0.000140870015128249i</v>
      </c>
      <c r="W3817" t="e">
        <f t="shared" si="2016"/>
        <v>#DIV/0!</v>
      </c>
      <c r="X3817" t="e">
        <f t="shared" si="2017"/>
        <v>#DIV/0!</v>
      </c>
      <c r="Y3817" t="str">
        <f t="shared" si="2018"/>
        <v>0.00096+8.04524179472503i</v>
      </c>
      <c r="Z3817" t="e">
        <f t="shared" si="2019"/>
        <v>#DIV/0!</v>
      </c>
      <c r="AA3817" t="e">
        <f t="shared" si="2020"/>
        <v>#DIV/0!</v>
      </c>
      <c r="AB3817" t="str">
        <f t="shared" si="2021"/>
        <v>0.0298547910245526-0.0533645323081122i</v>
      </c>
      <c r="AC3817" t="str">
        <f t="shared" si="2022"/>
        <v>0.967463197219363-0.0237347445796912i</v>
      </c>
      <c r="AD3817" t="str">
        <f t="shared" si="2023"/>
        <v>0.0321926831449542-0.0543694554454511i</v>
      </c>
      <c r="AE3817" t="e">
        <f t="shared" si="2024"/>
        <v>#DIV/0!</v>
      </c>
      <c r="AF3817" t="str">
        <f t="shared" si="2025"/>
        <v>-19.2077930217067-1.86023308430513i</v>
      </c>
      <c r="AG3817" t="e">
        <f t="shared" si="2026"/>
        <v>#DIV/0!</v>
      </c>
      <c r="AH3817" t="e">
        <f t="shared" si="2027"/>
        <v>#DIV/0!</v>
      </c>
      <c r="AI3817" t="e">
        <f t="shared" si="2028"/>
        <v>#DIV/0!</v>
      </c>
      <c r="AJ3817" t="e">
        <f t="shared" si="2029"/>
        <v>#DIV/0!</v>
      </c>
      <c r="AK3817"/>
      <c r="AL3817"/>
      <c r="AM3817"/>
      <c r="AN3817"/>
    </row>
    <row r="3818" spans="1:40" x14ac:dyDescent="0.3">
      <c r="A3818"/>
      <c r="B3818">
        <f t="shared" si="2030"/>
        <v>1884000</v>
      </c>
      <c r="C3818" s="186" t="str">
        <f t="shared" si="1998"/>
        <v>-0.000139475727514499+0.00165678421331701i</v>
      </c>
      <c r="D3818" s="158" t="str">
        <f t="shared" si="1999"/>
        <v>-7.59353265632216-0.62633987487414i</v>
      </c>
      <c r="E3818" t="str">
        <f t="shared" si="2000"/>
        <v>26.7013163250194-843.926647040209i</v>
      </c>
      <c r="F3818" t="str">
        <f t="shared" si="2001"/>
        <v>0.990321305531897+0.0833532896316831i</v>
      </c>
      <c r="G3818" t="str">
        <f t="shared" si="1996"/>
        <v>0.990321305531897+0.0833532896316831i</v>
      </c>
      <c r="H3818" t="str">
        <f t="shared" si="2002"/>
        <v>11.6144849164648+1.23293184652228i</v>
      </c>
      <c r="I3818" t="str">
        <f t="shared" si="2003"/>
        <v>7398.45069920396i</v>
      </c>
      <c r="J3818" t="str">
        <f t="shared" si="1997"/>
        <v>-13556.2781783613+1577.63378957713i</v>
      </c>
      <c r="K3818" t="str">
        <f t="shared" si="2004"/>
        <v>0.0626647973123851-0.538465536152735i</v>
      </c>
      <c r="L3818" t="str">
        <f t="shared" si="2005"/>
        <v>0.016206257725127-0.115076374558316i</v>
      </c>
      <c r="M3818" t="str">
        <f t="shared" si="2006"/>
        <v>0.0788710550375121-0.653541910711051i</v>
      </c>
      <c r="N3818" t="str">
        <f t="shared" si="2007"/>
        <v>-24.0843263661368i</v>
      </c>
      <c r="O3818" t="str">
        <f t="shared" si="2008"/>
        <v>0.498945407214979+0.866633417668093i</v>
      </c>
      <c r="P3818" t="str">
        <f t="shared" si="2009"/>
        <v>0.501054592785021-0.866633417668093i</v>
      </c>
      <c r="Q3818" t="str">
        <f t="shared" si="2010"/>
        <v>-0.501054592785021+24.9509597838049i</v>
      </c>
      <c r="R3818" t="str">
        <f t="shared" si="2011"/>
        <v>-0.035122576002639-0.0193762592284028i</v>
      </c>
      <c r="S3818" t="str">
        <f t="shared" si="2012"/>
        <v>2.64299877817687i</v>
      </c>
      <c r="T3818" t="str">
        <f t="shared" si="2013"/>
        <v>0.0512114294663069-0.0928289254613991i</v>
      </c>
      <c r="U3818" t="e">
        <f t="shared" si="2014"/>
        <v>#DIV/0!</v>
      </c>
      <c r="V3818" t="str">
        <f t="shared" si="2015"/>
        <v>0.0000833333333333333-0.000140795243358011i</v>
      </c>
      <c r="W3818" t="e">
        <f t="shared" si="2016"/>
        <v>#DIV/0!</v>
      </c>
      <c r="X3818" t="e">
        <f t="shared" si="2017"/>
        <v>#DIV/0!</v>
      </c>
      <c r="Y3818" t="str">
        <f t="shared" si="2018"/>
        <v>0.00096+8.04951436073391i</v>
      </c>
      <c r="Z3818" t="e">
        <f t="shared" si="2019"/>
        <v>#DIV/0!</v>
      </c>
      <c r="AA3818" t="e">
        <f t="shared" si="2020"/>
        <v>#DIV/0!</v>
      </c>
      <c r="AB3818" t="str">
        <f t="shared" si="2021"/>
        <v>0.02922303924794-0.0529714432964097i</v>
      </c>
      <c r="AC3818" t="str">
        <f t="shared" si="2022"/>
        <v>0.96768579367183-0.0232763945265303i</v>
      </c>
      <c r="AD3818" t="str">
        <f t="shared" si="2023"/>
        <v>0.0314973746813067-0.0539827062858517i</v>
      </c>
      <c r="AE3818" t="e">
        <f t="shared" si="2024"/>
        <v>#DIV/0!</v>
      </c>
      <c r="AF3818" t="str">
        <f t="shared" si="2025"/>
        <v>-19.208017572787-1.85927172139642i</v>
      </c>
      <c r="AG3818" t="e">
        <f t="shared" si="2026"/>
        <v>#DIV/0!</v>
      </c>
      <c r="AH3818" t="e">
        <f t="shared" si="2027"/>
        <v>#DIV/0!</v>
      </c>
      <c r="AI3818" t="e">
        <f t="shared" si="2028"/>
        <v>#DIV/0!</v>
      </c>
      <c r="AJ3818" t="e">
        <f t="shared" si="2029"/>
        <v>#DIV/0!</v>
      </c>
      <c r="AK3818"/>
      <c r="AL3818"/>
      <c r="AM3818"/>
      <c r="AN3818"/>
    </row>
    <row r="3819" spans="1:40" x14ac:dyDescent="0.3">
      <c r="A3819"/>
      <c r="B3819">
        <f t="shared" si="2030"/>
        <v>1885000</v>
      </c>
      <c r="C3819" s="186" t="str">
        <f t="shared" si="1998"/>
        <v>-0.000139329747964627+0.00165592222341672i</v>
      </c>
      <c r="D3819" s="158" t="str">
        <f t="shared" si="1999"/>
        <v>-7.59360920055104-0.626016482420409i</v>
      </c>
      <c r="E3819" t="str">
        <f t="shared" si="2000"/>
        <v>26.6730218247686-843.479835341697i</v>
      </c>
      <c r="F3819" t="str">
        <f t="shared" si="2001"/>
        <v>0.9903314355413+0.0833102460173831i</v>
      </c>
      <c r="G3819" t="str">
        <f t="shared" si="1996"/>
        <v>0.9903314355413+0.0833102460173831i</v>
      </c>
      <c r="H3819" t="str">
        <f t="shared" si="2002"/>
        <v>11.6146325723526+1.23229485543278i</v>
      </c>
      <c r="I3819" t="str">
        <f t="shared" si="2003"/>
        <v>7402.37769002095i</v>
      </c>
      <c r="J3819" t="str">
        <f t="shared" si="1997"/>
        <v>-13570.6740129495+1578.47117481576i</v>
      </c>
      <c r="K3819" t="str">
        <f t="shared" si="2004"/>
        <v>0.0625992047156612-0.538187465327192i</v>
      </c>
      <c r="L3819" t="str">
        <f t="shared" si="2005"/>
        <v>0.0161894012806025-0.11501769872507i</v>
      </c>
      <c r="M3819" t="str">
        <f t="shared" si="2006"/>
        <v>0.0787886059962637-0.653205164052262i</v>
      </c>
      <c r="N3819" t="str">
        <f t="shared" si="2007"/>
        <v>-24.0971099788577i</v>
      </c>
      <c r="O3819" t="str">
        <f t="shared" si="2008"/>
        <v>0.509983042989318+0.860184454558065i</v>
      </c>
      <c r="P3819" t="str">
        <f t="shared" si="2009"/>
        <v>0.490016957010682-0.860184454558065i</v>
      </c>
      <c r="Q3819" t="str">
        <f t="shared" si="2010"/>
        <v>-0.490016957010682+24.9572944334158i</v>
      </c>
      <c r="R3819" t="str">
        <f t="shared" si="2011"/>
        <v>-0.0348383264689229-0.0189501946033781i</v>
      </c>
      <c r="S3819" t="str">
        <f t="shared" si="2012"/>
        <v>2.64440164377039i</v>
      </c>
      <c r="T3819" t="str">
        <f t="shared" si="2013"/>
        <v>0.0501119257589418-0.0921265277806292i</v>
      </c>
      <c r="U3819" t="e">
        <f t="shared" si="2014"/>
        <v>#DIV/0!</v>
      </c>
      <c r="V3819" t="str">
        <f t="shared" si="2015"/>
        <v>0.0000833333333333333-0.000140720550921216i</v>
      </c>
      <c r="W3819" t="e">
        <f t="shared" si="2016"/>
        <v>#DIV/0!</v>
      </c>
      <c r="X3819" t="e">
        <f t="shared" si="2017"/>
        <v>#DIV/0!</v>
      </c>
      <c r="Y3819" t="str">
        <f t="shared" si="2018"/>
        <v>0.00096+8.05378692674279i</v>
      </c>
      <c r="Z3819" t="e">
        <f t="shared" si="2019"/>
        <v>#DIV/0!</v>
      </c>
      <c r="AA3819" t="e">
        <f t="shared" si="2020"/>
        <v>#DIV/0!</v>
      </c>
      <c r="AB3819" t="str">
        <f t="shared" si="2021"/>
        <v>0.0285956238383638-0.0525706305245985i</v>
      </c>
      <c r="AC3819" t="str">
        <f t="shared" si="2022"/>
        <v>0.967913602003667-0.0228207758558929i</v>
      </c>
      <c r="AD3819" t="str">
        <f t="shared" si="2023"/>
        <v>0.0308070067405086-0.0535870046888605i</v>
      </c>
      <c r="AE3819" t="e">
        <f t="shared" si="2024"/>
        <v>#DIV/0!</v>
      </c>
      <c r="AF3819" t="str">
        <f t="shared" si="2025"/>
        <v>-19.2082417729036-1.85831133785319i</v>
      </c>
      <c r="AG3819" t="e">
        <f t="shared" si="2026"/>
        <v>#DIV/0!</v>
      </c>
      <c r="AH3819" t="e">
        <f t="shared" si="2027"/>
        <v>#DIV/0!</v>
      </c>
      <c r="AI3819" t="e">
        <f t="shared" si="2028"/>
        <v>#DIV/0!</v>
      </c>
      <c r="AJ3819" t="e">
        <f t="shared" si="2029"/>
        <v>#DIV/0!</v>
      </c>
      <c r="AK3819"/>
      <c r="AL3819"/>
      <c r="AM3819"/>
      <c r="AN3819"/>
    </row>
    <row r="3820" spans="1:40" x14ac:dyDescent="0.3">
      <c r="A3820"/>
      <c r="B3820">
        <f t="shared" si="2030"/>
        <v>1886000</v>
      </c>
      <c r="C3820" s="186" t="str">
        <f t="shared" si="1998"/>
        <v>-0.000139183996448134+0.00165506112116076i</v>
      </c>
      <c r="D3820" s="158" t="str">
        <f t="shared" si="1999"/>
        <v>-7.59368562521099-0.6256934190375i</v>
      </c>
      <c r="E3820" t="str">
        <f t="shared" si="2000"/>
        <v>26.6447722598578-843.033496042372i</v>
      </c>
      <c r="F3820" t="str">
        <f t="shared" si="2001"/>
        <v>0.990341549726724+0.0832672462130086i</v>
      </c>
      <c r="G3820" t="str">
        <f t="shared" si="1996"/>
        <v>0.990341549726724+0.0832672462130086i</v>
      </c>
      <c r="H3820" t="str">
        <f t="shared" si="2002"/>
        <v>11.6147799975735+1.23165851316436i</v>
      </c>
      <c r="I3820" t="str">
        <f t="shared" si="2003"/>
        <v>7406.30468083794i</v>
      </c>
      <c r="J3820" t="str">
        <f t="shared" si="1997"/>
        <v>-13585.0774866116+1579.3085600544i</v>
      </c>
      <c r="K3820" t="str">
        <f t="shared" si="2004"/>
        <v>0.0625337145924922-0.537909677533438i</v>
      </c>
      <c r="L3820" t="str">
        <f t="shared" si="2005"/>
        <v>0.0161725709481606-0.114959081440864i</v>
      </c>
      <c r="M3820" t="str">
        <f t="shared" si="2006"/>
        <v>0.0787062855406528-0.652868758974302i</v>
      </c>
      <c r="N3820" t="str">
        <f t="shared" si="2007"/>
        <v>-24.1098935915786i</v>
      </c>
      <c r="O3820" t="str">
        <f t="shared" si="2008"/>
        <v>0.520937338085122+0.853594921370077i</v>
      </c>
      <c r="P3820" t="str">
        <f t="shared" si="2009"/>
        <v>0.479062661914878-0.853594921370077i</v>
      </c>
      <c r="Q3820" t="str">
        <f t="shared" si="2010"/>
        <v>-0.479062661914878+24.9634885129487i</v>
      </c>
      <c r="R3820" t="str">
        <f t="shared" si="2011"/>
        <v>-0.034549288301345-0.0185275141995504i</v>
      </c>
      <c r="S3820" t="str">
        <f t="shared" si="2012"/>
        <v>2.6458045093639i</v>
      </c>
      <c r="T3820" t="str">
        <f t="shared" si="2013"/>
        <v>0.0490201806164741-0.091410662783012i</v>
      </c>
      <c r="U3820" t="e">
        <f t="shared" si="2014"/>
        <v>#DIV/0!</v>
      </c>
      <c r="V3820" t="str">
        <f t="shared" si="2015"/>
        <v>0.0000833333333333333-0.000140645937691671i</v>
      </c>
      <c r="W3820" t="e">
        <f t="shared" si="2016"/>
        <v>#DIV/0!</v>
      </c>
      <c r="X3820" t="e">
        <f t="shared" si="2017"/>
        <v>#DIV/0!</v>
      </c>
      <c r="Y3820" t="str">
        <f t="shared" si="2018"/>
        <v>0.00096+8.05805949275168i</v>
      </c>
      <c r="Z3820" t="e">
        <f t="shared" si="2019"/>
        <v>#DIV/0!</v>
      </c>
      <c r="AA3820" t="e">
        <f t="shared" si="2020"/>
        <v>#DIV/0!</v>
      </c>
      <c r="AB3820" t="str">
        <f t="shared" si="2021"/>
        <v>0.0279726357382547-0.0521621328290722i</v>
      </c>
      <c r="AC3820" t="str">
        <f t="shared" si="2022"/>
        <v>0.968146595330171-0.022367947700529i</v>
      </c>
      <c r="AD3820" t="str">
        <f t="shared" si="2023"/>
        <v>0.0301216957400448-0.0531824132445029i</v>
      </c>
      <c r="AE3820" t="e">
        <f t="shared" si="2024"/>
        <v>#DIV/0!</v>
      </c>
      <c r="AF3820" t="str">
        <f t="shared" si="2025"/>
        <v>-19.2084656227845-1.85735193220186i</v>
      </c>
      <c r="AG3820" t="e">
        <f t="shared" si="2026"/>
        <v>#DIV/0!</v>
      </c>
      <c r="AH3820" t="e">
        <f t="shared" si="2027"/>
        <v>#DIV/0!</v>
      </c>
      <c r="AI3820" t="e">
        <f t="shared" si="2028"/>
        <v>#DIV/0!</v>
      </c>
      <c r="AJ3820" t="e">
        <f t="shared" si="2029"/>
        <v>#DIV/0!</v>
      </c>
      <c r="AK3820"/>
      <c r="AL3820"/>
      <c r="AM3820"/>
      <c r="AN3820"/>
    </row>
    <row r="3821" spans="1:40" x14ac:dyDescent="0.3">
      <c r="A3821"/>
      <c r="B3821">
        <f t="shared" si="2030"/>
        <v>1887000</v>
      </c>
      <c r="C3821" s="186" t="str">
        <f t="shared" si="1998"/>
        <v>-0.000139038472492479+0.00165420090519273i</v>
      </c>
      <c r="D3821" s="158" t="str">
        <f t="shared" si="1999"/>
        <v>-7.59376193054983-0.625370684230978i</v>
      </c>
      <c r="E3821" t="str">
        <f t="shared" si="2000"/>
        <v>26.6165675352183-842.587628394205i</v>
      </c>
      <c r="F3821" t="str">
        <f t="shared" si="2001"/>
        <v>0.990351648120963+0.0832242901527115i</v>
      </c>
      <c r="G3821" t="str">
        <f t="shared" si="1996"/>
        <v>0.990351648120963+0.0832242901527115i</v>
      </c>
      <c r="H3821" t="str">
        <f t="shared" si="2002"/>
        <v>11.6149271926056+1.23102281874076i</v>
      </c>
      <c r="I3821" t="str">
        <f t="shared" si="2003"/>
        <v>7410.23167165492i</v>
      </c>
      <c r="J3821" t="str">
        <f t="shared" si="1997"/>
        <v>-13599.4885993474+1580.14594529302i</v>
      </c>
      <c r="K3821" t="str">
        <f t="shared" si="2004"/>
        <v>0.0624683267304961-0.53763217234605i</v>
      </c>
      <c r="L3821" t="str">
        <f t="shared" si="2005"/>
        <v>0.0161557666742582-0.114900522620143i</v>
      </c>
      <c r="M3821" t="str">
        <f t="shared" si="2006"/>
        <v>0.0786240934047543-0.652532694966193i</v>
      </c>
      <c r="N3821" t="str">
        <f t="shared" si="2007"/>
        <v>-24.1226772042994i</v>
      </c>
      <c r="O3821" t="str">
        <f t="shared" si="2008"/>
        <v>0.531806502367514+0.846865894956003i</v>
      </c>
      <c r="P3821" t="str">
        <f t="shared" si="2009"/>
        <v>0.468193497632486-0.846865894956003i</v>
      </c>
      <c r="Q3821" t="str">
        <f t="shared" si="2010"/>
        <v>-0.468193497632486+24.9695430992554i</v>
      </c>
      <c r="R3821" t="str">
        <f t="shared" si="2011"/>
        <v>-0.034255495469839-0.0181082727704702i</v>
      </c>
      <c r="S3821" t="str">
        <f t="shared" si="2012"/>
        <v>2.64720737495742i</v>
      </c>
      <c r="T3821" t="str">
        <f t="shared" si="2013"/>
        <v>0.0479363532257293-0.0906814002405783i</v>
      </c>
      <c r="U3821" t="e">
        <f t="shared" si="2014"/>
        <v>#DIV/0!</v>
      </c>
      <c r="V3821" t="str">
        <f t="shared" si="2015"/>
        <v>0.0000833333333333333-0.000140571403543451i</v>
      </c>
      <c r="W3821" t="e">
        <f t="shared" si="2016"/>
        <v>#DIV/0!</v>
      </c>
      <c r="X3821" t="e">
        <f t="shared" si="2017"/>
        <v>#DIV/0!</v>
      </c>
      <c r="Y3821" t="str">
        <f t="shared" si="2018"/>
        <v>0.00096+8.06233205876056i</v>
      </c>
      <c r="Z3821" t="e">
        <f t="shared" si="2019"/>
        <v>#DIV/0!</v>
      </c>
      <c r="AA3821" t="e">
        <f t="shared" si="2020"/>
        <v>#DIV/0!</v>
      </c>
      <c r="AB3821" t="str">
        <f t="shared" si="2021"/>
        <v>0.0273541657852032-0.0517459900242007i</v>
      </c>
      <c r="AC3821" t="str">
        <f t="shared" si="2022"/>
        <v>0.968384746161519-0.0219179690713549i</v>
      </c>
      <c r="AD3821" t="str">
        <f t="shared" si="2023"/>
        <v>0.0294415573173668-0.052768996087618i</v>
      </c>
      <c r="AE3821" t="e">
        <f t="shared" si="2024"/>
        <v>#DIV/0!</v>
      </c>
      <c r="AF3821" t="str">
        <f t="shared" si="2025"/>
        <v>-19.2086891231554-1.85639350297174i</v>
      </c>
      <c r="AG3821" t="e">
        <f t="shared" si="2026"/>
        <v>#DIV/0!</v>
      </c>
      <c r="AH3821" t="e">
        <f t="shared" si="2027"/>
        <v>#DIV/0!</v>
      </c>
      <c r="AI3821" t="e">
        <f t="shared" si="2028"/>
        <v>#DIV/0!</v>
      </c>
      <c r="AJ3821" t="e">
        <f t="shared" si="2029"/>
        <v>#DIV/0!</v>
      </c>
      <c r="AK3821"/>
      <c r="AL3821"/>
      <c r="AM3821"/>
      <c r="AN3821"/>
    </row>
    <row r="3822" spans="1:40" x14ac:dyDescent="0.3">
      <c r="A3822"/>
      <c r="B3822">
        <f t="shared" si="2030"/>
        <v>1888000</v>
      </c>
      <c r="C3822" s="186" t="str">
        <f t="shared" si="1998"/>
        <v>-0.00013889317562633+0.00165334157415888i</v>
      </c>
      <c r="D3822" s="158" t="str">
        <f t="shared" si="1999"/>
        <v>-7.59383811681459-0.625048277507359i</v>
      </c>
      <c r="E3822" t="str">
        <f t="shared" si="2000"/>
        <v>26.5884075560321-842.142231650742i</v>
      </c>
      <c r="F3822" t="str">
        <f t="shared" si="2001"/>
        <v>0.990361730756712+0.0831813777707709i</v>
      </c>
      <c r="G3822" t="str">
        <f t="shared" si="1996"/>
        <v>0.990361730756712+0.0831813777707709i</v>
      </c>
      <c r="H3822" t="str">
        <f t="shared" si="2002"/>
        <v>11.6150741579257+1.2303877711876i</v>
      </c>
      <c r="I3822" t="str">
        <f t="shared" si="2003"/>
        <v>7414.15866247191i</v>
      </c>
      <c r="J3822" t="str">
        <f t="shared" si="1997"/>
        <v>-13613.9073511571+1580.98333053165i</v>
      </c>
      <c r="K3822" t="str">
        <f t="shared" si="2004"/>
        <v>0.062403040917837-0.53735494934043i</v>
      </c>
      <c r="L3822" t="str">
        <f t="shared" si="2005"/>
        <v>0.0161389884054884-0.114842022177516i</v>
      </c>
      <c r="M3822" t="str">
        <f t="shared" si="2006"/>
        <v>0.0785420293233254-0.652196971517946i</v>
      </c>
      <c r="N3822" t="str">
        <f t="shared" si="2007"/>
        <v>-24.1354608170203i</v>
      </c>
      <c r="O3822" t="str">
        <f t="shared" si="2008"/>
        <v>0.54258875961383+0.839998474963333i</v>
      </c>
      <c r="P3822" t="str">
        <f t="shared" si="2009"/>
        <v>0.45741124038617-0.839998474963333i</v>
      </c>
      <c r="Q3822" t="str">
        <f t="shared" si="2010"/>
        <v>-0.45741124038617+24.9754592919836i</v>
      </c>
      <c r="R3822" t="str">
        <f t="shared" si="2011"/>
        <v>-0.0339569825242834-0.0176925248790839i</v>
      </c>
      <c r="S3822" t="str">
        <f t="shared" si="2012"/>
        <v>2.64861024055093i</v>
      </c>
      <c r="T3822" t="str">
        <f t="shared" si="2013"/>
        <v>0.0468606025759437-0.089938811652026i</v>
      </c>
      <c r="U3822" t="e">
        <f t="shared" si="2014"/>
        <v>#DIV/0!</v>
      </c>
      <c r="V3822" t="str">
        <f t="shared" si="2015"/>
        <v>0.0000833333333333333-0.000140496948350896i</v>
      </c>
      <c r="W3822" t="e">
        <f t="shared" si="2016"/>
        <v>#DIV/0!</v>
      </c>
      <c r="X3822" t="e">
        <f t="shared" si="2017"/>
        <v>#DIV/0!</v>
      </c>
      <c r="Y3822" t="str">
        <f t="shared" si="2018"/>
        <v>0.00096+8.06660462476944i</v>
      </c>
      <c r="Z3822" t="e">
        <f t="shared" si="2019"/>
        <v>#DIV/0!</v>
      </c>
      <c r="AA3822" t="e">
        <f t="shared" si="2020"/>
        <v>#DIV/0!</v>
      </c>
      <c r="AB3822" t="str">
        <f t="shared" si="2021"/>
        <v>0.0267403047040482-0.0513222429096505i</v>
      </c>
      <c r="AC3822" t="str">
        <f t="shared" si="2022"/>
        <v>0.968628026398998-0.0214708988529959i</v>
      </c>
      <c r="AD3822" t="str">
        <f t="shared" si="2023"/>
        <v>0.0287667063085783-0.0523468188884294i</v>
      </c>
      <c r="AE3822" t="e">
        <f t="shared" si="2024"/>
        <v>#DIV/0!</v>
      </c>
      <c r="AF3822" t="str">
        <f t="shared" si="2025"/>
        <v>-19.2089122747403-1.85543604869496i</v>
      </c>
      <c r="AG3822" t="e">
        <f t="shared" si="2026"/>
        <v>#DIV/0!</v>
      </c>
      <c r="AH3822" t="e">
        <f t="shared" si="2027"/>
        <v>#DIV/0!</v>
      </c>
      <c r="AI3822" t="e">
        <f t="shared" si="2028"/>
        <v>#DIV/0!</v>
      </c>
      <c r="AJ3822" t="e">
        <f t="shared" si="2029"/>
        <v>#DIV/0!</v>
      </c>
      <c r="AK3822"/>
      <c r="AL3822"/>
      <c r="AM3822"/>
      <c r="AN3822"/>
    </row>
    <row r="3823" spans="1:40" x14ac:dyDescent="0.3">
      <c r="A3823"/>
      <c r="B3823">
        <f t="shared" si="2030"/>
        <v>1889000</v>
      </c>
      <c r="C3823" s="186" t="str">
        <f t="shared" si="1998"/>
        <v>-0.000138748105379578+0.0016524831267083i</v>
      </c>
      <c r="D3823" s="158" t="str">
        <f t="shared" si="1999"/>
        <v>-7.59391418425182-0.624726198374154i</v>
      </c>
      <c r="E3823" t="str">
        <f t="shared" si="2000"/>
        <v>26.5602922277321-841.697305067103i</v>
      </c>
      <c r="F3823" t="str">
        <f t="shared" si="2001"/>
        <v>0.990371797666596+0.0831385090015979i</v>
      </c>
      <c r="G3823" t="str">
        <f t="shared" si="1996"/>
        <v>0.990371797666596+0.0831385090015979i</v>
      </c>
      <c r="H3823" t="str">
        <f t="shared" si="2002"/>
        <v>11.6152208940092+1.22975336953248i</v>
      </c>
      <c r="I3823" t="str">
        <f t="shared" si="2003"/>
        <v>7418.0856532889i</v>
      </c>
      <c r="J3823" t="str">
        <f t="shared" si="1997"/>
        <v>-13628.3337420405+1581.82071577028i</v>
      </c>
      <c r="K3823" t="str">
        <f t="shared" si="2004"/>
        <v>0.0623378569432269-0.537078008092827i</v>
      </c>
      <c r="L3823" t="str">
        <f t="shared" si="2005"/>
        <v>0.0161222360885801-0.114783580027753i</v>
      </c>
      <c r="M3823" t="str">
        <f t="shared" si="2006"/>
        <v>0.078460093031807-0.65186158812058i</v>
      </c>
      <c r="N3823" t="str">
        <f t="shared" si="2007"/>
        <v>-24.1482444297412i</v>
      </c>
      <c r="O3823" t="str">
        <f t="shared" si="2008"/>
        <v>0.553282347803375+0.832993783655788i</v>
      </c>
      <c r="P3823" t="str">
        <f t="shared" si="2009"/>
        <v>0.446717652196625-0.832993783655788i</v>
      </c>
      <c r="Q3823" t="str">
        <f t="shared" si="2010"/>
        <v>-0.446717652196625+24.981238213397i</v>
      </c>
      <c r="R3823" t="str">
        <f t="shared" si="2011"/>
        <v>-0.0336537845978453-0.0172803248928646i</v>
      </c>
      <c r="S3823" t="str">
        <f t="shared" si="2012"/>
        <v>2.65001310614444i</v>
      </c>
      <c r="T3823" t="str">
        <f t="shared" si="2013"/>
        <v>0.0457930874445252-0.0891829702556519i</v>
      </c>
      <c r="U3823" t="e">
        <f t="shared" si="2014"/>
        <v>#DIV/0!</v>
      </c>
      <c r="V3823" t="str">
        <f t="shared" si="2015"/>
        <v>0.0000833333333333333-0.000140422571988614i</v>
      </c>
      <c r="W3823" t="e">
        <f t="shared" si="2016"/>
        <v>#DIV/0!</v>
      </c>
      <c r="X3823" t="e">
        <f t="shared" si="2017"/>
        <v>#DIV/0!</v>
      </c>
      <c r="Y3823" t="str">
        <f t="shared" si="2018"/>
        <v>0.00096+8.07087719077832i</v>
      </c>
      <c r="Z3823" t="e">
        <f t="shared" si="2019"/>
        <v>#DIV/0!</v>
      </c>
      <c r="AA3823" t="e">
        <f t="shared" si="2020"/>
        <v>#DIV/0!</v>
      </c>
      <c r="AB3823" t="str">
        <f t="shared" si="2021"/>
        <v>0.0261311430987519-0.0508909332777647i</v>
      </c>
      <c r="AC3823" t="str">
        <f t="shared" si="2022"/>
        <v>0.968876407331173-0.0210267957992075i</v>
      </c>
      <c r="AD3823" t="str">
        <f t="shared" si="2023"/>
        <v>0.0280972567272839-0.0519159488428425i</v>
      </c>
      <c r="AE3823" t="e">
        <f t="shared" si="2024"/>
        <v>#DIV/0!</v>
      </c>
      <c r="AF3823" t="str">
        <f t="shared" si="2025"/>
        <v>-19.209135078261-1.85447956790663i</v>
      </c>
      <c r="AG3823" t="e">
        <f t="shared" si="2026"/>
        <v>#DIV/0!</v>
      </c>
      <c r="AH3823" t="e">
        <f t="shared" si="2027"/>
        <v>#DIV/0!</v>
      </c>
      <c r="AI3823" t="e">
        <f t="shared" si="2028"/>
        <v>#DIV/0!</v>
      </c>
      <c r="AJ3823" t="e">
        <f t="shared" si="2029"/>
        <v>#DIV/0!</v>
      </c>
      <c r="AK3823"/>
      <c r="AL3823"/>
      <c r="AM3823"/>
      <c r="AN3823"/>
    </row>
    <row r="3824" spans="1:40" x14ac:dyDescent="0.3">
      <c r="A3824"/>
      <c r="B3824">
        <f t="shared" si="2030"/>
        <v>1890000</v>
      </c>
      <c r="C3824" s="186" t="str">
        <f t="shared" si="1998"/>
        <v>-0.000138603261283321+0.00165162556149274i</v>
      </c>
      <c r="D3824" s="158" t="str">
        <f t="shared" si="1999"/>
        <v>-7.59399013310735-0.624404446339836i</v>
      </c>
      <c r="E3824" t="str">
        <f t="shared" si="2000"/>
        <v>26.5322214560008-841.252847899982i</v>
      </c>
      <c r="F3824" t="str">
        <f t="shared" si="2001"/>
        <v>0.990381848883153+0.0830956837797321i</v>
      </c>
      <c r="G3824" t="str">
        <f t="shared" si="1996"/>
        <v>0.990381848883153+0.0830956837797321i</v>
      </c>
      <c r="H3824" t="str">
        <f t="shared" si="2002"/>
        <v>11.6153674013306+1.22911961280489i</v>
      </c>
      <c r="I3824" t="str">
        <f t="shared" si="2003"/>
        <v>7422.01264410589i</v>
      </c>
      <c r="J3824" t="str">
        <f t="shared" si="1997"/>
        <v>-13642.7677719978+1582.65810100891i</v>
      </c>
      <c r="K3824" t="str">
        <f t="shared" si="2004"/>
        <v>0.0622727745959184-0.536801348180314i</v>
      </c>
      <c r="L3824" t="str">
        <f t="shared" si="2005"/>
        <v>0.0161055096703976-0.114725196085783i</v>
      </c>
      <c r="M3824" t="str">
        <f t="shared" si="2006"/>
        <v>0.078378284266316-0.651526544266097i</v>
      </c>
      <c r="N3824" t="str">
        <f t="shared" si="2007"/>
        <v>-24.1610280424621i</v>
      </c>
      <c r="O3824" t="str">
        <f t="shared" si="2008"/>
        <v>0.563885519405693+0.825852965729719i</v>
      </c>
      <c r="P3824" t="str">
        <f t="shared" si="2009"/>
        <v>0.436114480594307-0.825852965729719i</v>
      </c>
      <c r="Q3824" t="str">
        <f t="shared" si="2010"/>
        <v>-0.436114480594307+24.9868810081918i</v>
      </c>
      <c r="R3824" t="str">
        <f t="shared" si="2011"/>
        <v>-0.0333459374103003-0.0168717269787483i</v>
      </c>
      <c r="S3824" t="str">
        <f t="shared" si="2012"/>
        <v>2.65141597173796i</v>
      </c>
      <c r="T3824" t="str">
        <f t="shared" si="2013"/>
        <v>0.0447339663822555-0.0884139510422446i</v>
      </c>
      <c r="U3824" t="e">
        <f t="shared" si="2014"/>
        <v>#DIV/0!</v>
      </c>
      <c r="V3824" t="str">
        <f t="shared" si="2015"/>
        <v>0.0000833333333333333-0.000140348274331477i</v>
      </c>
      <c r="W3824" t="e">
        <f t="shared" si="2016"/>
        <v>#DIV/0!</v>
      </c>
      <c r="X3824" t="e">
        <f t="shared" si="2017"/>
        <v>#DIV/0!</v>
      </c>
      <c r="Y3824" t="str">
        <f t="shared" si="2018"/>
        <v>0.00096+8.07514975678721i</v>
      </c>
      <c r="Z3824" t="e">
        <f t="shared" si="2019"/>
        <v>#DIV/0!</v>
      </c>
      <c r="AA3824" t="e">
        <f t="shared" si="2020"/>
        <v>#DIV/0!</v>
      </c>
      <c r="AB3824" t="str">
        <f t="shared" si="2021"/>
        <v>0.0255267714439558-0.0504521039209195i</v>
      </c>
      <c r="AC3824" t="str">
        <f t="shared" si="2022"/>
        <v>0.969129859630085-0.0205857185280986i</v>
      </c>
      <c r="AD3824" t="str">
        <f t="shared" si="2023"/>
        <v>0.0274333217434949-0.0514764546623907i</v>
      </c>
      <c r="AE3824" t="e">
        <f t="shared" si="2024"/>
        <v>#DIV/0!</v>
      </c>
      <c r="AF3824" t="str">
        <f t="shared" si="2025"/>
        <v>-19.2093575344379-1.85352405914473i</v>
      </c>
      <c r="AG3824" t="e">
        <f t="shared" si="2026"/>
        <v>#DIV/0!</v>
      </c>
      <c r="AH3824" t="e">
        <f t="shared" si="2027"/>
        <v>#DIV/0!</v>
      </c>
      <c r="AI3824" t="e">
        <f t="shared" si="2028"/>
        <v>#DIV/0!</v>
      </c>
      <c r="AJ3824" t="e">
        <f t="shared" si="2029"/>
        <v>#DIV/0!</v>
      </c>
      <c r="AK3824"/>
      <c r="AL3824"/>
      <c r="AM3824"/>
      <c r="AN3824"/>
    </row>
    <row r="3825" spans="1:40" x14ac:dyDescent="0.3">
      <c r="A3825"/>
      <c r="B3825">
        <f t="shared" si="2030"/>
        <v>1891000</v>
      </c>
      <c r="C3825" s="186" t="str">
        <f t="shared" si="1998"/>
        <v>-0.000138458642869864+0.00165076887716666i</v>
      </c>
      <c r="D3825" s="158" t="str">
        <f t="shared" si="1999"/>
        <v>-7.59406596362645-0.624083020913845i</v>
      </c>
      <c r="E3825" t="str">
        <f t="shared" si="2000"/>
        <v>26.504195146769-840.808859407627i</v>
      </c>
      <c r="F3825" t="str">
        <f t="shared" si="2001"/>
        <v>0.990391884438841+0.0830529020398421i</v>
      </c>
      <c r="G3825" t="str">
        <f t="shared" si="1996"/>
        <v>0.990391884438841+0.0830529020398421i</v>
      </c>
      <c r="H3825" t="str">
        <f t="shared" si="2002"/>
        <v>11.6155136803629+1.22848650003624i</v>
      </c>
      <c r="I3825" t="str">
        <f t="shared" si="2003"/>
        <v>7425.93963492287i</v>
      </c>
      <c r="J3825" t="str">
        <f t="shared" si="1997"/>
        <v>-13657.2094410289+1583.49548624753i</v>
      </c>
      <c r="K3825" t="str">
        <f t="shared" si="2004"/>
        <v>0.0622077936657089-0.536524969180803i</v>
      </c>
      <c r="L3825" t="str">
        <f t="shared" si="2005"/>
        <v>0.0160888090979403-0.1146668702667i</v>
      </c>
      <c r="M3825" t="str">
        <f t="shared" si="2006"/>
        <v>0.0782966027636492-0.651191839447503i</v>
      </c>
      <c r="N3825" t="str">
        <f t="shared" si="2007"/>
        <v>-24.173811655183i</v>
      </c>
      <c r="O3825" t="str">
        <f t="shared" si="2008"/>
        <v>0.574396541666085+0.818577188127083i</v>
      </c>
      <c r="P3825" t="str">
        <f t="shared" si="2009"/>
        <v>0.425603458333915-0.818577188127083i</v>
      </c>
      <c r="Q3825" t="str">
        <f t="shared" si="2010"/>
        <v>-0.425603458333915+24.9923888433101i</v>
      </c>
      <c r="R3825" t="str">
        <f t="shared" si="2011"/>
        <v>-0.0330334772713569-0.0164667850979196i</v>
      </c>
      <c r="S3825" t="str">
        <f t="shared" si="2012"/>
        <v>2.65281883733146i</v>
      </c>
      <c r="T3825" t="str">
        <f t="shared" si="2013"/>
        <v>0.0436833976980501-0.0876318307680162i</v>
      </c>
      <c r="U3825" t="e">
        <f t="shared" si="2014"/>
        <v>#DIV/0!</v>
      </c>
      <c r="V3825" t="str">
        <f t="shared" si="2015"/>
        <v>0.0000833333333333333-0.000140274055254623i</v>
      </c>
      <c r="W3825" t="e">
        <f t="shared" si="2016"/>
        <v>#DIV/0!</v>
      </c>
      <c r="X3825" t="e">
        <f t="shared" si="2017"/>
        <v>#DIV/0!</v>
      </c>
      <c r="Y3825" t="str">
        <f t="shared" si="2018"/>
        <v>0.00096+8.07942232279609i</v>
      </c>
      <c r="Z3825" t="e">
        <f t="shared" si="2019"/>
        <v>#DIV/0!</v>
      </c>
      <c r="AA3825" t="e">
        <f t="shared" si="2020"/>
        <v>#DIV/0!</v>
      </c>
      <c r="AB3825" t="str">
        <f t="shared" si="2021"/>
        <v>0.0249272800762839-0.0500057986389039i</v>
      </c>
      <c r="AC3825" t="str">
        <f t="shared" si="2022"/>
        <v>0.969388353347402-0.0201477255172077i</v>
      </c>
      <c r="AD3825" t="str">
        <f t="shared" si="2023"/>
        <v>0.0267750136626738-0.0510284065638877i</v>
      </c>
      <c r="AE3825" t="e">
        <f t="shared" si="2024"/>
        <v>#DIV/0!</v>
      </c>
      <c r="AF3825" t="str">
        <f t="shared" si="2025"/>
        <v>-19.2095796439894-1.85256952095008i</v>
      </c>
      <c r="AG3825" t="e">
        <f t="shared" si="2026"/>
        <v>#DIV/0!</v>
      </c>
      <c r="AH3825" t="e">
        <f t="shared" si="2027"/>
        <v>#DIV/0!</v>
      </c>
      <c r="AI3825" t="e">
        <f t="shared" si="2028"/>
        <v>#DIV/0!</v>
      </c>
      <c r="AJ3825" t="e">
        <f t="shared" si="2029"/>
        <v>#DIV/0!</v>
      </c>
      <c r="AK3825"/>
      <c r="AL3825"/>
      <c r="AM3825"/>
      <c r="AN3825"/>
    </row>
    <row r="3826" spans="1:40" x14ac:dyDescent="0.3">
      <c r="A3826"/>
      <c r="B3826">
        <f t="shared" si="2030"/>
        <v>1892000</v>
      </c>
      <c r="C3826" s="186" t="str">
        <f t="shared" si="1998"/>
        <v>-0.000138314249672716+0.00164991307238725i</v>
      </c>
      <c r="D3826" s="158" t="str">
        <f t="shared" si="1999"/>
        <v>-7.59414167605379-0.623761921606599i</v>
      </c>
      <c r="E3826" t="str">
        <f t="shared" si="2000"/>
        <v>26.4762132062162-840.365338849855i</v>
      </c>
      <c r="F3826" t="str">
        <f t="shared" si="2001"/>
        <v>0.990401904366039+0.0830101637167262i</v>
      </c>
      <c r="G3826" t="str">
        <f t="shared" si="1996"/>
        <v>0.990401904366039+0.0830101637167262i</v>
      </c>
      <c r="H3826" t="str">
        <f t="shared" si="2002"/>
        <v>11.6156597315783+1.22785403025987i</v>
      </c>
      <c r="I3826" t="str">
        <f t="shared" si="2003"/>
        <v>7429.86662573986i</v>
      </c>
      <c r="J3826" t="str">
        <f t="shared" si="1997"/>
        <v>-13671.6587491338+1584.33287148616i</v>
      </c>
      <c r="K3826" t="str">
        <f t="shared" si="2004"/>
        <v>0.0621429139429368-0.536248870673036i</v>
      </c>
      <c r="L3826" t="str">
        <f t="shared" si="2005"/>
        <v>0.0160721343183419-0.114608602485756i</v>
      </c>
      <c r="M3826" t="str">
        <f t="shared" si="2006"/>
        <v>0.0782150482612787-0.650857473158792i</v>
      </c>
      <c r="N3826" t="str">
        <f t="shared" si="2007"/>
        <v>-24.1865952679038i</v>
      </c>
      <c r="O3826" t="str">
        <f t="shared" si="2008"/>
        <v>0.58481369688868+0.811167639844807i</v>
      </c>
      <c r="P3826" t="str">
        <f t="shared" si="2009"/>
        <v>0.41518630311132-0.811167639844807i</v>
      </c>
      <c r="Q3826" t="str">
        <f t="shared" si="2010"/>
        <v>-0.41518630311132+24.9977629077486i</v>
      </c>
      <c r="R3826" t="str">
        <f t="shared" si="2011"/>
        <v>-0.0327164410839735-0.0160655530004335i</v>
      </c>
      <c r="S3826" t="str">
        <f t="shared" si="2012"/>
        <v>2.65422170292497i</v>
      </c>
      <c r="T3826" t="str">
        <f t="shared" si="2013"/>
        <v>0.042641539443242-0.0868366879675486i</v>
      </c>
      <c r="U3826" t="e">
        <f t="shared" si="2014"/>
        <v>#DIV/0!</v>
      </c>
      <c r="V3826" t="str">
        <f t="shared" si="2015"/>
        <v>0.0000833333333333333-0.000140199914633453i</v>
      </c>
      <c r="W3826" t="e">
        <f t="shared" si="2016"/>
        <v>#DIV/0!</v>
      </c>
      <c r="X3826" t="e">
        <f t="shared" si="2017"/>
        <v>#DIV/0!</v>
      </c>
      <c r="Y3826" t="str">
        <f t="shared" si="2018"/>
        <v>0.00096+8.08369488880497i</v>
      </c>
      <c r="Z3826" t="e">
        <f t="shared" si="2019"/>
        <v>#DIV/0!</v>
      </c>
      <c r="AA3826" t="e">
        <f t="shared" si="2020"/>
        <v>#DIV/0!</v>
      </c>
      <c r="AB3826" t="str">
        <f t="shared" si="2021"/>
        <v>0.0243327591853746-0.0495520622463068i</v>
      </c>
      <c r="AC3826" t="str">
        <f t="shared" si="2022"/>
        <v>0.969651857910576-0.0197128750984151i</v>
      </c>
      <c r="AD3826" t="str">
        <f t="shared" si="2023"/>
        <v>0.0261224439049054-0.0505718762587741i</v>
      </c>
      <c r="AE3826" t="e">
        <f t="shared" si="2024"/>
        <v>#DIV/0!</v>
      </c>
      <c r="AF3826" t="str">
        <f t="shared" si="2025"/>
        <v>-19.2098014076321-1.85161595186647i</v>
      </c>
      <c r="AG3826" t="e">
        <f t="shared" si="2026"/>
        <v>#DIV/0!</v>
      </c>
      <c r="AH3826" t="e">
        <f t="shared" si="2027"/>
        <v>#DIV/0!</v>
      </c>
      <c r="AI3826" t="e">
        <f t="shared" si="2028"/>
        <v>#DIV/0!</v>
      </c>
      <c r="AJ3826" t="e">
        <f t="shared" si="2029"/>
        <v>#DIV/0!</v>
      </c>
      <c r="AK3826"/>
      <c r="AL3826"/>
      <c r="AM3826"/>
      <c r="AN3826"/>
    </row>
    <row r="3827" spans="1:40" x14ac:dyDescent="0.3">
      <c r="A3827"/>
      <c r="B3827">
        <f t="shared" si="2030"/>
        <v>1893000</v>
      </c>
      <c r="C3827" s="186" t="str">
        <f t="shared" si="1998"/>
        <v>-0.000138170081226581+0.00164905814581438i</v>
      </c>
      <c r="D3827" s="158" t="str">
        <f t="shared" si="1999"/>
        <v>-7.59421727063321-0.623441147929441i</v>
      </c>
      <c r="E3827" t="str">
        <f t="shared" si="2000"/>
        <v>26.4482755407687-839.922285488035i</v>
      </c>
      <c r="F3827" t="str">
        <f t="shared" si="2001"/>
        <v>0.990411908697018+0.0829674687453067i</v>
      </c>
      <c r="G3827" t="str">
        <f t="shared" si="1996"/>
        <v>0.990411908697018+0.0829674687453067i</v>
      </c>
      <c r="H3827" t="str">
        <f t="shared" si="2002"/>
        <v>11.6158055554473+1.22722220251096i</v>
      </c>
      <c r="I3827" t="str">
        <f t="shared" si="2003"/>
        <v>7433.79361655685i</v>
      </c>
      <c r="J3827" t="str">
        <f t="shared" si="1997"/>
        <v>-13686.1156963125+1585.1702567248i</v>
      </c>
      <c r="K3827" t="str">
        <f t="shared" si="2004"/>
        <v>0.0620781352184789-0.53597305223658i</v>
      </c>
      <c r="L3827" t="str">
        <f t="shared" si="2005"/>
        <v>0.0160554852788705-0.114550392658364i</v>
      </c>
      <c r="M3827" t="str">
        <f t="shared" si="2006"/>
        <v>0.0781336204973494-0.650523444894944i</v>
      </c>
      <c r="N3827" t="str">
        <f t="shared" si="2007"/>
        <v>-24.1993788806247i</v>
      </c>
      <c r="O3827" t="str">
        <f t="shared" si="2008"/>
        <v>0.595135282717456+0.803625531740259i</v>
      </c>
      <c r="P3827" t="str">
        <f t="shared" si="2009"/>
        <v>0.404864717282544-0.803625531740259i</v>
      </c>
      <c r="Q3827" t="str">
        <f t="shared" si="2010"/>
        <v>-0.404864717282544+25.003004412365i</v>
      </c>
      <c r="R3827" t="str">
        <f t="shared" si="2011"/>
        <v>-0.0323948663476476-0.0156680842196533i</v>
      </c>
      <c r="S3827" t="str">
        <f t="shared" si="2012"/>
        <v>2.65562456851849i</v>
      </c>
      <c r="T3827" t="str">
        <f t="shared" si="2013"/>
        <v>0.0416085493953282-0.0860286029666858i</v>
      </c>
      <c r="U3827" t="e">
        <f t="shared" si="2014"/>
        <v>#DIV/0!</v>
      </c>
      <c r="V3827" t="str">
        <f t="shared" si="2015"/>
        <v>0.0000833333333333333-0.00014012585234363i</v>
      </c>
      <c r="W3827" t="e">
        <f t="shared" si="2016"/>
        <v>#DIV/0!</v>
      </c>
      <c r="X3827" t="e">
        <f t="shared" si="2017"/>
        <v>#DIV/0!</v>
      </c>
      <c r="Y3827" t="str">
        <f t="shared" si="2018"/>
        <v>0.00096+8.08796745481385i</v>
      </c>
      <c r="Z3827" t="e">
        <f t="shared" si="2019"/>
        <v>#DIV/0!</v>
      </c>
      <c r="AA3827" t="e">
        <f t="shared" si="2020"/>
        <v>#DIV/0!</v>
      </c>
      <c r="AB3827" t="str">
        <f t="shared" si="2021"/>
        <v>0.0237432988046059-0.0490909405798745i</v>
      </c>
      <c r="AC3827" t="str">
        <f t="shared" si="2022"/>
        <v>0.969920342119001-0.0192812254526681i</v>
      </c>
      <c r="AD3827" t="str">
        <f t="shared" si="2023"/>
        <v>0.0254757229841645-0.0501069369421312i</v>
      </c>
      <c r="AE3827" t="e">
        <f t="shared" si="2024"/>
        <v>#DIV/0!</v>
      </c>
      <c r="AF3827" t="str">
        <f t="shared" si="2025"/>
        <v>-19.2100228260805-1.8506633504404i</v>
      </c>
      <c r="AG3827" t="e">
        <f t="shared" si="2026"/>
        <v>#DIV/0!</v>
      </c>
      <c r="AH3827" t="e">
        <f t="shared" si="2027"/>
        <v>#DIV/0!</v>
      </c>
      <c r="AI3827" t="e">
        <f t="shared" si="2028"/>
        <v>#DIV/0!</v>
      </c>
      <c r="AJ3827" t="e">
        <f t="shared" si="2029"/>
        <v>#DIV/0!</v>
      </c>
      <c r="AK3827"/>
      <c r="AL3827"/>
      <c r="AM3827"/>
      <c r="AN3827"/>
    </row>
    <row r="3828" spans="1:40" x14ac:dyDescent="0.3">
      <c r="A3828"/>
      <c r="B3828">
        <f t="shared" si="2030"/>
        <v>1894000</v>
      </c>
      <c r="C3828" s="186" t="str">
        <f t="shared" si="1998"/>
        <v>-0.000138026137067365+0.00164820409611061i</v>
      </c>
      <c r="D3828" s="158" t="str">
        <f t="shared" si="1999"/>
        <v>-7.59429274760818-0.623120699394723i</v>
      </c>
      <c r="E3828" t="str">
        <f t="shared" si="2000"/>
        <v>26.4203820570997-839.479698585093i</v>
      </c>
      <c r="F3828" t="str">
        <f t="shared" si="2001"/>
        <v>0.990421897463999+0.0829248170606397i</v>
      </c>
      <c r="G3828" t="str">
        <f t="shared" si="1996"/>
        <v>0.990421897463999+0.0829248170606397i</v>
      </c>
      <c r="H3828" t="str">
        <f t="shared" si="2002"/>
        <v>11.6159511524394+1.22659101582668i</v>
      </c>
      <c r="I3828" t="str">
        <f t="shared" si="2003"/>
        <v>7437.72060737384i</v>
      </c>
      <c r="J3828" t="str">
        <f t="shared" si="1997"/>
        <v>-13700.580282565+1586.00764196343i</v>
      </c>
      <c r="K3828" t="str">
        <f t="shared" si="2004"/>
        <v>0.0620134572837484-0.53569751345183i</v>
      </c>
      <c r="L3828" t="str">
        <f t="shared" si="2005"/>
        <v>0.016038861926928-0.114492240700097i</v>
      </c>
      <c r="M3828" t="str">
        <f t="shared" si="2006"/>
        <v>0.0780523192106764-0.650189754151927i</v>
      </c>
      <c r="N3828" t="str">
        <f t="shared" si="2007"/>
        <v>-24.2121624933456i</v>
      </c>
      <c r="O3828" t="str">
        <f t="shared" si="2008"/>
        <v>0.605359612413963+0.795952096333703i</v>
      </c>
      <c r="P3828" t="str">
        <f t="shared" si="2009"/>
        <v>0.394640387586037-0.795952096333703i</v>
      </c>
      <c r="Q3828" t="str">
        <f t="shared" si="2010"/>
        <v>-0.394640387586037+25.0081145896793i</v>
      </c>
      <c r="R3828" t="str">
        <f t="shared" si="2011"/>
        <v>-0.0320687911617126-0.0152744320665503i</v>
      </c>
      <c r="S3828" t="str">
        <f t="shared" si="2012"/>
        <v>2.657027434112i</v>
      </c>
      <c r="T3828" t="str">
        <f t="shared" si="2013"/>
        <v>0.0405845850413042-0.0852076578954788i</v>
      </c>
      <c r="U3828" t="e">
        <f t="shared" si="2014"/>
        <v>#DIV/0!</v>
      </c>
      <c r="V3828" t="str">
        <f t="shared" si="2015"/>
        <v>0.0000833333333333333-0.000140051868261084i</v>
      </c>
      <c r="W3828" t="e">
        <f t="shared" si="2016"/>
        <v>#DIV/0!</v>
      </c>
      <c r="X3828" t="e">
        <f t="shared" si="2017"/>
        <v>#DIV/0!</v>
      </c>
      <c r="Y3828" t="str">
        <f t="shared" si="2018"/>
        <v>0.00096+8.09224002082273i</v>
      </c>
      <c r="Z3828" t="e">
        <f t="shared" si="2019"/>
        <v>#DIV/0!</v>
      </c>
      <c r="AA3828" t="e">
        <f t="shared" si="2020"/>
        <v>#DIV/0!</v>
      </c>
      <c r="AB3828" t="str">
        <f t="shared" si="2021"/>
        <v>0.0231589888015856-0.0486224805058968i</v>
      </c>
      <c r="AC3828" t="str">
        <f t="shared" si="2022"/>
        <v>0.970193774140152-0.0188528346045713i</v>
      </c>
      <c r="AD3828" t="str">
        <f t="shared" si="2023"/>
        <v>0.0248349604877682-0.0496336632814277i</v>
      </c>
      <c r="AE3828" t="e">
        <f t="shared" si="2024"/>
        <v>#DIV/0!</v>
      </c>
      <c r="AF3828" t="str">
        <f t="shared" si="2025"/>
        <v>-19.2102439000476-1.8497117152214i</v>
      </c>
      <c r="AG3828" t="e">
        <f t="shared" si="2026"/>
        <v>#DIV/0!</v>
      </c>
      <c r="AH3828" t="e">
        <f t="shared" si="2027"/>
        <v>#DIV/0!</v>
      </c>
      <c r="AI3828" t="e">
        <f t="shared" si="2028"/>
        <v>#DIV/0!</v>
      </c>
      <c r="AJ3828" t="e">
        <f t="shared" si="2029"/>
        <v>#DIV/0!</v>
      </c>
      <c r="AK3828"/>
      <c r="AL3828"/>
      <c r="AM3828"/>
      <c r="AN3828"/>
    </row>
    <row r="3829" spans="1:40" x14ac:dyDescent="0.3">
      <c r="A3829"/>
      <c r="B3829">
        <f t="shared" si="2030"/>
        <v>1895000</v>
      </c>
      <c r="C3829" s="186" t="str">
        <f t="shared" si="1998"/>
        <v>-0.00013788241673216+0.00164735092194121i</v>
      </c>
      <c r="D3829" s="158" t="str">
        <f t="shared" si="1999"/>
        <v>-7.59436810722137-0.622800575515713i</v>
      </c>
      <c r="E3829" t="str">
        <f t="shared" si="2000"/>
        <v>26.3925326621275-839.037577405495i</v>
      </c>
      <c r="F3829" t="str">
        <f t="shared" si="2001"/>
        <v>0.990431870699099+0.0828822085979037i</v>
      </c>
      <c r="G3829" t="str">
        <f t="shared" si="1996"/>
        <v>0.990431870699099+0.0828822085979037i</v>
      </c>
      <c r="H3829" t="str">
        <f t="shared" si="2002"/>
        <v>11.6160965230229+1.225960469246i</v>
      </c>
      <c r="I3829" t="str">
        <f t="shared" si="2003"/>
        <v>7441.64759819082i</v>
      </c>
      <c r="J3829" t="str">
        <f t="shared" si="1997"/>
        <v>-13715.0525078913+1586.84502720205i</v>
      </c>
      <c r="K3829" t="str">
        <f t="shared" si="2004"/>
        <v>0.0619488799306949-0.535422253900004i</v>
      </c>
      <c r="L3829" t="str">
        <f t="shared" si="2005"/>
        <v>0.0160222642100494-0.114434146526687i</v>
      </c>
      <c r="M3829" t="str">
        <f t="shared" si="2006"/>
        <v>0.0779711441407443-0.649856400426691i</v>
      </c>
      <c r="N3829" t="str">
        <f t="shared" si="2007"/>
        <v>-24.2249461060665i</v>
      </c>
      <c r="O3829" t="str">
        <f t="shared" si="2008"/>
        <v>0.615485015133289+0.788148587606661i</v>
      </c>
      <c r="P3829" t="str">
        <f t="shared" si="2009"/>
        <v>0.384514984866711-0.788148587606661i</v>
      </c>
      <c r="Q3829" t="str">
        <f t="shared" si="2010"/>
        <v>-0.384514984866711+25.0130946936732i</v>
      </c>
      <c r="R3829" t="str">
        <f t="shared" si="2011"/>
        <v>-0.0317382542285863-0.0148846496238021i</v>
      </c>
      <c r="S3829" t="str">
        <f t="shared" si="2012"/>
        <v>2.65843029970551i</v>
      </c>
      <c r="T3829" t="str">
        <f t="shared" si="2013"/>
        <v>0.0395698035604157-0.0843739367010304i</v>
      </c>
      <c r="U3829" t="e">
        <f t="shared" si="2014"/>
        <v>#DIV/0!</v>
      </c>
      <c r="V3829" t="str">
        <f t="shared" si="2015"/>
        <v>0.0000833333333333333-0.000139977962262001i</v>
      </c>
      <c r="W3829" t="e">
        <f t="shared" si="2016"/>
        <v>#DIV/0!</v>
      </c>
      <c r="X3829" t="e">
        <f t="shared" si="2017"/>
        <v>#DIV/0!</v>
      </c>
      <c r="Y3829" t="str">
        <f t="shared" si="2018"/>
        <v>0.00096+8.09651258683162i</v>
      </c>
      <c r="Z3829" t="e">
        <f t="shared" si="2019"/>
        <v>#DIV/0!</v>
      </c>
      <c r="AA3829" t="e">
        <f t="shared" si="2020"/>
        <v>#DIV/0!</v>
      </c>
      <c r="AB3829" t="str">
        <f t="shared" si="2021"/>
        <v>0.0225799188683083-0.0481467299275375i</v>
      </c>
      <c r="AC3829" t="str">
        <f t="shared" si="2022"/>
        <v>0.970472121505742-0.0184277604167711i</v>
      </c>
      <c r="AD3829" t="str">
        <f t="shared" si="2023"/>
        <v>0.0242002650559117-0.0491521314049232i</v>
      </c>
      <c r="AE3829" t="e">
        <f t="shared" si="2024"/>
        <v>#DIV/0!</v>
      </c>
      <c r="AF3829" t="str">
        <f t="shared" si="2025"/>
        <v>-19.2104646302443-1.84876104476171i</v>
      </c>
      <c r="AG3829" t="e">
        <f t="shared" si="2026"/>
        <v>#DIV/0!</v>
      </c>
      <c r="AH3829" t="e">
        <f t="shared" si="2027"/>
        <v>#DIV/0!</v>
      </c>
      <c r="AI3829" t="e">
        <f t="shared" si="2028"/>
        <v>#DIV/0!</v>
      </c>
      <c r="AJ3829" t="e">
        <f t="shared" si="2029"/>
        <v>#DIV/0!</v>
      </c>
      <c r="AK3829"/>
      <c r="AL3829"/>
      <c r="AM3829"/>
      <c r="AN3829"/>
    </row>
    <row r="3830" spans="1:40" x14ac:dyDescent="0.3">
      <c r="A3830"/>
      <c r="B3830">
        <f t="shared" si="2030"/>
        <v>1896000</v>
      </c>
      <c r="C3830" s="186" t="str">
        <f t="shared" si="1998"/>
        <v>-0.000137738919759248+0.00164649862197409i</v>
      </c>
      <c r="D3830" s="158" t="str">
        <f t="shared" si="1999"/>
        <v>-7.59444334971485-0.622480775806646i</v>
      </c>
      <c r="E3830" t="str">
        <f t="shared" si="2000"/>
        <v>26.3647272630157-838.595921215257i</v>
      </c>
      <c r="F3830" t="str">
        <f t="shared" si="2001"/>
        <v>0.990441828434352+0.0828396432924061i</v>
      </c>
      <c r="G3830" t="str">
        <f t="shared" si="1996"/>
        <v>0.990441828434352+0.0828396432924061i</v>
      </c>
      <c r="H3830" t="str">
        <f t="shared" si="2002"/>
        <v>11.616241667665+1.22533056180983i</v>
      </c>
      <c r="I3830" t="str">
        <f t="shared" si="2003"/>
        <v>7445.57458900781i</v>
      </c>
      <c r="J3830" t="str">
        <f t="shared" si="1997"/>
        <v>-13729.5323722914+1587.68241244068i</v>
      </c>
      <c r="K3830" t="str">
        <f t="shared" si="2004"/>
        <v>0.0618844029518034-0.535147273163143i</v>
      </c>
      <c r="L3830" t="str">
        <f t="shared" si="2005"/>
        <v>0.0160056920759028-0.114376110054025i</v>
      </c>
      <c r="M3830" t="str">
        <f t="shared" si="2006"/>
        <v>0.0778900950277062-0.649523383217168i</v>
      </c>
      <c r="N3830" t="str">
        <f t="shared" si="2007"/>
        <v>-24.2377297187874i</v>
      </c>
      <c r="O3830" t="str">
        <f t="shared" si="2008"/>
        <v>0.625509836197014+0.780216280797052i</v>
      </c>
      <c r="P3830" t="str">
        <f t="shared" si="2009"/>
        <v>0.374490163802986-0.780216280797052i</v>
      </c>
      <c r="Q3830" t="str">
        <f t="shared" si="2010"/>
        <v>-0.374490163802986+25.0179459995845i</v>
      </c>
      <c r="R3830" t="str">
        <f t="shared" si="2011"/>
        <v>-0.031403294857007-0.0144987897397355i</v>
      </c>
      <c r="S3830" t="str">
        <f t="shared" si="2012"/>
        <v>2.65983316529903i</v>
      </c>
      <c r="T3830" t="str">
        <f t="shared" si="2013"/>
        <v>0.0385643618064458-0.0835275251603317i</v>
      </c>
      <c r="U3830" t="e">
        <f t="shared" si="2014"/>
        <v>#DIV/0!</v>
      </c>
      <c r="V3830" t="str">
        <f t="shared" si="2015"/>
        <v>0.0000833333333333333-0.000139904134222833i</v>
      </c>
      <c r="W3830" t="e">
        <f t="shared" si="2016"/>
        <v>#DIV/0!</v>
      </c>
      <c r="X3830" t="e">
        <f t="shared" si="2017"/>
        <v>#DIV/0!</v>
      </c>
      <c r="Y3830" t="str">
        <f t="shared" si="2018"/>
        <v>0.00096+8.1007851528405i</v>
      </c>
      <c r="Z3830" t="e">
        <f t="shared" si="2019"/>
        <v>#DIV/0!</v>
      </c>
      <c r="AA3830" t="e">
        <f t="shared" si="2020"/>
        <v>#DIV/0!</v>
      </c>
      <c r="AB3830" t="str">
        <f t="shared" si="2021"/>
        <v>0.0220061785110486-0.0476637377921584i</v>
      </c>
      <c r="AC3830" t="str">
        <f t="shared" si="2022"/>
        <v>0.970755351107883-0.0180060605841841i</v>
      </c>
      <c r="AD3830" t="str">
        <f t="shared" si="2023"/>
        <v>0.0235717443613741-0.0486624188897855i</v>
      </c>
      <c r="AE3830" t="e">
        <f t="shared" si="2024"/>
        <v>#DIV/0!</v>
      </c>
      <c r="AF3830" t="str">
        <f t="shared" si="2025"/>
        <v>-19.2106850173798-1.84781133761648i</v>
      </c>
      <c r="AG3830" t="e">
        <f t="shared" si="2026"/>
        <v>#DIV/0!</v>
      </c>
      <c r="AH3830" t="e">
        <f t="shared" si="2027"/>
        <v>#DIV/0!</v>
      </c>
      <c r="AI3830" t="e">
        <f t="shared" si="2028"/>
        <v>#DIV/0!</v>
      </c>
      <c r="AJ3830" t="e">
        <f t="shared" si="2029"/>
        <v>#DIV/0!</v>
      </c>
      <c r="AK3830"/>
      <c r="AL3830"/>
      <c r="AM3830"/>
      <c r="AN3830"/>
    </row>
    <row r="3831" spans="1:40" x14ac:dyDescent="0.3">
      <c r="A3831"/>
      <c r="B3831">
        <f t="shared" si="2030"/>
        <v>1897000</v>
      </c>
      <c r="C3831" s="186" t="str">
        <f t="shared" si="1998"/>
        <v>-0.000137595645688095+0.00164564719487984i</v>
      </c>
      <c r="D3831" s="158" t="str">
        <f t="shared" si="1999"/>
        <v>-7.59451847533012-0.622161299782717i</v>
      </c>
      <c r="E3831" t="str">
        <f t="shared" si="2000"/>
        <v>26.3369657671723-838.154729281938i</v>
      </c>
      <c r="F3831" t="str">
        <f t="shared" si="2001"/>
        <v>0.990451770701719+0.082797121079582i</v>
      </c>
      <c r="G3831" t="str">
        <f t="shared" si="1996"/>
        <v>0.990451770701719+0.082797121079582i</v>
      </c>
      <c r="H3831" t="str">
        <f t="shared" si="2002"/>
        <v>11.6163865868313+1.22470129256096i</v>
      </c>
      <c r="I3831" t="str">
        <f t="shared" si="2003"/>
        <v>7449.5015798248i</v>
      </c>
      <c r="J3831" t="str">
        <f t="shared" si="1997"/>
        <v>-13744.0198757653+1588.51979767931i</v>
      </c>
      <c r="K3831" t="str">
        <f t="shared" si="2004"/>
        <v>0.0618200261400897-0.534872570824107i</v>
      </c>
      <c r="L3831" t="str">
        <f t="shared" si="2005"/>
        <v>0.0159891454722891-0.114318131198162i</v>
      </c>
      <c r="M3831" t="str">
        <f t="shared" si="2006"/>
        <v>0.0778091716123788-0.649190702022269i</v>
      </c>
      <c r="N3831" t="str">
        <f t="shared" si="2007"/>
        <v>-24.2505133315082i</v>
      </c>
      <c r="O3831" t="str">
        <f t="shared" si="2008"/>
        <v>0.635432437363555+0.772156472190845i</v>
      </c>
      <c r="P3831" t="str">
        <f t="shared" si="2009"/>
        <v>0.364567562636445-0.772156472190845i</v>
      </c>
      <c r="Q3831" t="str">
        <f t="shared" si="2010"/>
        <v>-0.364567562636445+25.022669803699i</v>
      </c>
      <c r="R3831" t="str">
        <f t="shared" si="2011"/>
        <v>-0.0310639529652353-0.0141169050220947i</v>
      </c>
      <c r="S3831" t="str">
        <f t="shared" si="2012"/>
        <v>2.66123603089254i</v>
      </c>
      <c r="T3831" t="str">
        <f t="shared" si="2013"/>
        <v>0.0375684162894863-0.0826685108930353i</v>
      </c>
      <c r="U3831" t="e">
        <f t="shared" si="2014"/>
        <v>#DIV/0!</v>
      </c>
      <c r="V3831" t="str">
        <f t="shared" si="2015"/>
        <v>0.0000833333333333333-0.000139830384020291i</v>
      </c>
      <c r="W3831" t="e">
        <f t="shared" si="2016"/>
        <v>#DIV/0!</v>
      </c>
      <c r="X3831" t="e">
        <f t="shared" si="2017"/>
        <v>#DIV/0!</v>
      </c>
      <c r="Y3831" t="str">
        <f t="shared" si="2018"/>
        <v>0.00096+8.10505771884938i</v>
      </c>
      <c r="Z3831" t="e">
        <f t="shared" si="2019"/>
        <v>#DIV/0!</v>
      </c>
      <c r="AA3831" t="e">
        <f t="shared" si="2020"/>
        <v>#DIV/0!</v>
      </c>
      <c r="AB3831" t="str">
        <f t="shared" si="2021"/>
        <v>0.0214378570399585-0.0471735540986089i</v>
      </c>
      <c r="AC3831" t="str">
        <f t="shared" si="2022"/>
        <v>0.971043429195262-0.0175877926280482i</v>
      </c>
      <c r="AD3831" t="str">
        <f t="shared" si="2023"/>
        <v>0.0229495050893656-0.0481646047499036i</v>
      </c>
      <c r="AE3831" t="e">
        <f t="shared" si="2024"/>
        <v>#DIV/0!</v>
      </c>
      <c r="AF3831" t="str">
        <f t="shared" si="2025"/>
        <v>-19.2109050621614-1.84686259234368i</v>
      </c>
      <c r="AG3831" t="e">
        <f t="shared" si="2026"/>
        <v>#DIV/0!</v>
      </c>
      <c r="AH3831" t="e">
        <f t="shared" si="2027"/>
        <v>#DIV/0!</v>
      </c>
      <c r="AI3831" t="e">
        <f t="shared" si="2028"/>
        <v>#DIV/0!</v>
      </c>
      <c r="AJ3831" t="e">
        <f t="shared" si="2029"/>
        <v>#DIV/0!</v>
      </c>
      <c r="AK3831"/>
      <c r="AL3831"/>
      <c r="AM3831"/>
      <c r="AN3831"/>
    </row>
    <row r="3832" spans="1:40" x14ac:dyDescent="0.3">
      <c r="A3832"/>
      <c r="B3832">
        <f t="shared" si="2030"/>
        <v>1898000</v>
      </c>
      <c r="C3832" s="186" t="str">
        <f t="shared" si="1998"/>
        <v>-0.000137452594059353+0.00164479663933179i</v>
      </c>
      <c r="D3832" s="158" t="str">
        <f t="shared" si="1999"/>
        <v>-7.59459348430813-0.62184214696008i</v>
      </c>
      <c r="E3832" t="str">
        <f t="shared" si="2000"/>
        <v>26.3092480822479-837.714000874622i</v>
      </c>
      <c r="F3832" t="str">
        <f t="shared" si="2001"/>
        <v>0.990461697533088+0.0827546418949944i</v>
      </c>
      <c r="G3832" t="str">
        <f t="shared" si="1996"/>
        <v>0.990461697533088+0.0827546418949944i</v>
      </c>
      <c r="H3832" t="str">
        <f t="shared" si="2002"/>
        <v>11.6165312809869+1.22407266054408i</v>
      </c>
      <c r="I3832" t="str">
        <f t="shared" si="2003"/>
        <v>7453.42857064178i</v>
      </c>
      <c r="J3832" t="str">
        <f t="shared" si="1997"/>
        <v>-13758.515018313+1589.35718291794i</v>
      </c>
      <c r="K3832" t="str">
        <f t="shared" si="2004"/>
        <v>0.061755749289101-0.534598146466575i</v>
      </c>
      <c r="L3832" t="str">
        <f t="shared" si="2005"/>
        <v>0.015972624347141-0.114260209875307i</v>
      </c>
      <c r="M3832" t="str">
        <f t="shared" si="2006"/>
        <v>0.077728373636242-0.648858356341882i</v>
      </c>
      <c r="N3832" t="str">
        <f t="shared" si="2007"/>
        <v>-24.2632969442291i</v>
      </c>
      <c r="O3832" t="str">
        <f t="shared" si="2008"/>
        <v>0.645251197096186+0.763970478909977i</v>
      </c>
      <c r="P3832" t="str">
        <f t="shared" si="2009"/>
        <v>0.354748802903814-0.763970478909977i</v>
      </c>
      <c r="Q3832" t="str">
        <f t="shared" si="2010"/>
        <v>-0.354748802903814+25.0272674231391i</v>
      </c>
      <c r="R3832" t="str">
        <f t="shared" si="2011"/>
        <v>-0.0307202690842087-0.0137390478316222i</v>
      </c>
      <c r="S3832" t="str">
        <f t="shared" si="2012"/>
        <v>2.66263889648604i</v>
      </c>
      <c r="T3832" t="str">
        <f t="shared" si="2013"/>
        <v>0.0365821231571595-0.0817969833741317i</v>
      </c>
      <c r="U3832" t="e">
        <f t="shared" si="2014"/>
        <v>#DIV/0!</v>
      </c>
      <c r="V3832" t="str">
        <f t="shared" si="2015"/>
        <v>0.0000833333333333333-0.000139756711531345i</v>
      </c>
      <c r="W3832" t="e">
        <f t="shared" si="2016"/>
        <v>#DIV/0!</v>
      </c>
      <c r="X3832" t="e">
        <f t="shared" si="2017"/>
        <v>#DIV/0!</v>
      </c>
      <c r="Y3832" t="str">
        <f t="shared" si="2018"/>
        <v>0.00096+8.10933028485826i</v>
      </c>
      <c r="Z3832" t="e">
        <f t="shared" si="2019"/>
        <v>#DIV/0!</v>
      </c>
      <c r="AA3832" t="e">
        <f t="shared" si="2020"/>
        <v>#DIV/0!</v>
      </c>
      <c r="AB3832" t="str">
        <f t="shared" si="2021"/>
        <v>0.0208750435583524-0.0466762299044593i</v>
      </c>
      <c r="AC3832" t="str">
        <f t="shared" si="2022"/>
        <v>0.971336321369333-0.0171730138897827i</v>
      </c>
      <c r="AD3832" t="str">
        <f t="shared" si="2023"/>
        <v>0.0223336529175064-0.0476587694233823i</v>
      </c>
      <c r="AE3832" t="e">
        <f t="shared" si="2024"/>
        <v>#DIV/0!</v>
      </c>
      <c r="AF3832" t="str">
        <f t="shared" si="2025"/>
        <v>-19.211124765295-1.84591480750416i</v>
      </c>
      <c r="AG3832" t="e">
        <f t="shared" si="2026"/>
        <v>#DIV/0!</v>
      </c>
      <c r="AH3832" t="e">
        <f t="shared" si="2027"/>
        <v>#DIV/0!</v>
      </c>
      <c r="AI3832" t="e">
        <f t="shared" si="2028"/>
        <v>#DIV/0!</v>
      </c>
      <c r="AJ3832" t="e">
        <f t="shared" si="2029"/>
        <v>#DIV/0!</v>
      </c>
      <c r="AK3832"/>
      <c r="AL3832"/>
      <c r="AM3832"/>
      <c r="AN3832"/>
    </row>
    <row r="3833" spans="1:40" x14ac:dyDescent="0.3">
      <c r="A3833"/>
      <c r="B3833">
        <f t="shared" si="2030"/>
        <v>1899000</v>
      </c>
      <c r="C3833" s="186" t="str">
        <f t="shared" si="1998"/>
        <v>-0.000137309764414841+0.00164394695400582i</v>
      </c>
      <c r="D3833" s="158" t="str">
        <f t="shared" si="1999"/>
        <v>-7.59466837688899-0.621523316855803i</v>
      </c>
      <c r="E3833" t="str">
        <f t="shared" si="2000"/>
        <v>26.2815741161364-837.273735263934i</v>
      </c>
      <c r="F3833" t="str">
        <f t="shared" si="2001"/>
        <v>0.990471608960236+0.0827122056743279i</v>
      </c>
      <c r="G3833" t="str">
        <f t="shared" si="1996"/>
        <v>0.990471608960236+0.0827122056743279i</v>
      </c>
      <c r="H3833" t="str">
        <f t="shared" si="2002"/>
        <v>11.616675750595+1.22344466480568i</v>
      </c>
      <c r="I3833" t="str">
        <f t="shared" si="2003"/>
        <v>7457.35556145877i</v>
      </c>
      <c r="J3833" t="str">
        <f t="shared" si="1997"/>
        <v>-13773.0177999346+1590.19456815657i</v>
      </c>
      <c r="K3833" t="str">
        <f t="shared" si="2004"/>
        <v>0.0616915721929129-0.534323999675039i</v>
      </c>
      <c r="L3833" t="str">
        <f t="shared" si="2005"/>
        <v>0.0159561286485232-0.114202346001827i</v>
      </c>
      <c r="M3833" t="str">
        <f t="shared" si="2006"/>
        <v>0.0776477008414361-0.648526345676866i</v>
      </c>
      <c r="N3833" t="str">
        <f t="shared" si="2007"/>
        <v>-24.27608055695i</v>
      </c>
      <c r="O3833" t="str">
        <f t="shared" si="2008"/>
        <v>0.654964510827555+0.755659638697491i</v>
      </c>
      <c r="P3833" t="str">
        <f t="shared" si="2009"/>
        <v>0.345035489172445-0.755659638697491i</v>
      </c>
      <c r="Q3833" t="str">
        <f t="shared" si="2010"/>
        <v>-0.345035489172445+25.0317401956475i</v>
      </c>
      <c r="R3833" t="str">
        <f t="shared" si="2011"/>
        <v>-0.0303722843606819-0.0133652702754939i</v>
      </c>
      <c r="S3833" t="str">
        <f t="shared" si="2012"/>
        <v>2.66404176207956i</v>
      </c>
      <c r="T3833" t="str">
        <f t="shared" si="2013"/>
        <v>0.0356056381753963-0.0809130339466125i</v>
      </c>
      <c r="U3833" t="e">
        <f t="shared" si="2014"/>
        <v>#DIV/0!</v>
      </c>
      <c r="V3833" t="str">
        <f t="shared" si="2015"/>
        <v>0.0000833333333333333-0.000139683116633224i</v>
      </c>
      <c r="W3833" t="e">
        <f t="shared" si="2016"/>
        <v>#DIV/0!</v>
      </c>
      <c r="X3833" t="e">
        <f t="shared" si="2017"/>
        <v>#DIV/0!</v>
      </c>
      <c r="Y3833" t="str">
        <f t="shared" si="2018"/>
        <v>0.00096+8.11360285086714i</v>
      </c>
      <c r="Z3833" t="e">
        <f t="shared" si="2019"/>
        <v>#DIV/0!</v>
      </c>
      <c r="AA3833" t="e">
        <f t="shared" si="2020"/>
        <v>#DIV/0!</v>
      </c>
      <c r="AB3833" t="str">
        <f t="shared" si="2021"/>
        <v>0.0203178269517379-0.0461718173332269i</v>
      </c>
      <c r="AC3833" t="str">
        <f t="shared" si="2022"/>
        <v>0.971633992580519-0.0167617815247014i</v>
      </c>
      <c r="AD3833" t="str">
        <f t="shared" si="2023"/>
        <v>0.0217242924960093-0.0471449947597773i</v>
      </c>
      <c r="AE3833" t="e">
        <f t="shared" si="2024"/>
        <v>#DIV/0!</v>
      </c>
      <c r="AF3833" t="str">
        <f t="shared" si="2025"/>
        <v>-19.211344127484-1.84496798166148i</v>
      </c>
      <c r="AG3833" t="e">
        <f t="shared" si="2026"/>
        <v>#DIV/0!</v>
      </c>
      <c r="AH3833" t="e">
        <f t="shared" si="2027"/>
        <v>#DIV/0!</v>
      </c>
      <c r="AI3833" t="e">
        <f t="shared" si="2028"/>
        <v>#DIV/0!</v>
      </c>
      <c r="AJ3833" t="e">
        <f t="shared" si="2029"/>
        <v>#DIV/0!</v>
      </c>
      <c r="AK3833"/>
      <c r="AL3833"/>
      <c r="AM3833"/>
      <c r="AN3833"/>
    </row>
    <row r="3834" spans="1:40" x14ac:dyDescent="0.3">
      <c r="A3834"/>
      <c r="B3834">
        <f t="shared" si="2030"/>
        <v>1900000</v>
      </c>
      <c r="C3834" s="186" t="str">
        <f t="shared" si="1998"/>
        <v>-0.000137167156297561+0.0016430981375805i</v>
      </c>
      <c r="D3834" s="158" t="str">
        <f t="shared" si="1999"/>
        <v>-7.59474315331234-0.621204808987927i</v>
      </c>
      <c r="E3834" t="str">
        <f t="shared" si="2000"/>
        <v>26.2539437769735-836.833931722028i</v>
      </c>
      <c r="F3834" t="str">
        <f t="shared" si="2001"/>
        <v>0.990481505014877+0.082669812353397i</v>
      </c>
      <c r="G3834" t="str">
        <f t="shared" si="1996"/>
        <v>0.990481505014877+0.082669812353397i</v>
      </c>
      <c r="H3834" t="str">
        <f t="shared" si="2002"/>
        <v>11.616819996118+1.2228173043942i</v>
      </c>
      <c r="I3834" t="str">
        <f t="shared" si="2003"/>
        <v>7461.28255227576i</v>
      </c>
      <c r="J3834" t="str">
        <f t="shared" si="1997"/>
        <v>-13787.5282206299+1591.0319533952i</v>
      </c>
      <c r="K3834" t="str">
        <f t="shared" si="2004"/>
        <v>0.0616274946461312-0.534050130034815i</v>
      </c>
      <c r="L3834" t="str">
        <f t="shared" si="2005"/>
        <v>0.0159396583246315-0.114144539494246i</v>
      </c>
      <c r="M3834" t="str">
        <f t="shared" si="2006"/>
        <v>0.0775671529707627-0.648194669529061i</v>
      </c>
      <c r="N3834" t="str">
        <f t="shared" si="2007"/>
        <v>-24.2888641696709i</v>
      </c>
      <c r="O3834" t="str">
        <f t="shared" si="2008"/>
        <v>0.664570791222228+0.747225309698662i</v>
      </c>
      <c r="P3834" t="str">
        <f t="shared" si="2009"/>
        <v>0.335429208777772-0.747225309698662i</v>
      </c>
      <c r="Q3834" t="str">
        <f t="shared" si="2010"/>
        <v>-0.335429208777772+25.0360894793696i</v>
      </c>
      <c r="R3834" t="str">
        <f t="shared" si="2011"/>
        <v>-0.030020040560294-0.012995624200547i</v>
      </c>
      <c r="S3834" t="str">
        <f t="shared" si="2012"/>
        <v>2.66544462767307i</v>
      </c>
      <c r="T3834" t="str">
        <f t="shared" si="2013"/>
        <v>0.0346391167086061-0.0800167558339633i</v>
      </c>
      <c r="U3834" t="e">
        <f t="shared" si="2014"/>
        <v>#DIV/0!</v>
      </c>
      <c r="V3834" t="str">
        <f t="shared" si="2015"/>
        <v>0.0000833333333333333-0.000139609599203417i</v>
      </c>
      <c r="W3834" t="e">
        <f t="shared" si="2016"/>
        <v>#DIV/0!</v>
      </c>
      <c r="X3834" t="e">
        <f t="shared" si="2017"/>
        <v>#DIV/0!</v>
      </c>
      <c r="Y3834" t="str">
        <f t="shared" si="2018"/>
        <v>0.00096+8.11787541687603i</v>
      </c>
      <c r="Z3834" t="e">
        <f t="shared" si="2019"/>
        <v>#DIV/0!</v>
      </c>
      <c r="AA3834" t="e">
        <f t="shared" si="2020"/>
        <v>#DIV/0!</v>
      </c>
      <c r="AB3834" t="str">
        <f t="shared" si="2021"/>
        <v>0.0197662958765007-0.0456603695815048i</v>
      </c>
      <c r="AC3834" t="str">
        <f t="shared" si="2022"/>
        <v>0.97193640712446-0.0163541524955122i</v>
      </c>
      <c r="AD3834" t="str">
        <f t="shared" si="2023"/>
        <v>0.021121527427973-0.0466233640069899i</v>
      </c>
      <c r="AE3834" t="e">
        <f t="shared" si="2024"/>
        <v>#DIV/0!</v>
      </c>
      <c r="AF3834" t="str">
        <f t="shared" si="2025"/>
        <v>-19.2115631494303-1.84402211338213i</v>
      </c>
      <c r="AG3834" t="e">
        <f t="shared" si="2026"/>
        <v>#DIV/0!</v>
      </c>
      <c r="AH3834" t="e">
        <f t="shared" si="2027"/>
        <v>#DIV/0!</v>
      </c>
      <c r="AI3834" t="e">
        <f t="shared" si="2028"/>
        <v>#DIV/0!</v>
      </c>
      <c r="AJ3834" t="e">
        <f t="shared" si="2029"/>
        <v>#DIV/0!</v>
      </c>
      <c r="AK3834"/>
      <c r="AL3834"/>
      <c r="AM3834"/>
      <c r="AN3834"/>
    </row>
    <row r="3835" spans="1:40" x14ac:dyDescent="0.3">
      <c r="A3835"/>
      <c r="B3835">
        <f t="shared" si="2030"/>
        <v>1901000</v>
      </c>
      <c r="C3835" s="186" t="str">
        <f t="shared" si="1998"/>
        <v>-0.000137024769251682+0.00164225018873709i</v>
      </c>
      <c r="D3835" s="158" t="str">
        <f t="shared" si="1999"/>
        <v>-7.59481781381733-0.620886622875447i</v>
      </c>
      <c r="E3835" t="str">
        <f t="shared" si="2000"/>
        <v>26.2263569731354-836.394589522573i</v>
      </c>
      <c r="F3835" t="str">
        <f t="shared" si="2001"/>
        <v>0.99049138572866+0.0826274618681432i</v>
      </c>
      <c r="G3835" t="str">
        <f t="shared" si="1996"/>
        <v>0.99049138572866+0.0826274618681432i</v>
      </c>
      <c r="H3835" t="str">
        <f t="shared" si="2002"/>
        <v>11.6169640180171+1.22219057835994i</v>
      </c>
      <c r="I3835" t="str">
        <f t="shared" si="2003"/>
        <v>7465.20954309275i</v>
      </c>
      <c r="J3835" t="str">
        <f t="shared" si="1997"/>
        <v>-13802.0462803991+1591.86933863383i</v>
      </c>
      <c r="K3835" t="str">
        <f t="shared" si="2004"/>
        <v>0.061563516443884-0.533776537132016i</v>
      </c>
      <c r="L3835" t="str">
        <f t="shared" si="2005"/>
        <v>0.015923213323793-0.114086790269247i</v>
      </c>
      <c r="M3835" t="str">
        <f t="shared" si="2006"/>
        <v>0.077486729767677-0.647863327401263i</v>
      </c>
      <c r="N3835" t="str">
        <f t="shared" si="2007"/>
        <v>-24.3016477823918i</v>
      </c>
      <c r="O3835" t="str">
        <f t="shared" si="2008"/>
        <v>0.674068468435992+0.738668870239132i</v>
      </c>
      <c r="P3835" t="str">
        <f t="shared" si="2009"/>
        <v>0.325931531564008-0.738668870239132i</v>
      </c>
      <c r="Q3835" t="str">
        <f t="shared" si="2010"/>
        <v>-0.325931531564008+25.0403166526309i</v>
      </c>
      <c r="R3835" t="str">
        <f t="shared" si="2011"/>
        <v>-0.0296635800706001-0.0126301611863481i</v>
      </c>
      <c r="S3835" t="str">
        <f t="shared" si="2012"/>
        <v>2.66684749326658i</v>
      </c>
      <c r="T3835" t="str">
        <f t="shared" si="2013"/>
        <v>0.0336827136993653-0.0791082441525924i</v>
      </c>
      <c r="U3835" t="e">
        <f t="shared" si="2014"/>
        <v>#DIV/0!</v>
      </c>
      <c r="V3835" t="str">
        <f t="shared" si="2015"/>
        <v>0.0000833333333333333-0.00013953615911967i</v>
      </c>
      <c r="W3835" t="e">
        <f t="shared" si="2016"/>
        <v>#DIV/0!</v>
      </c>
      <c r="X3835" t="e">
        <f t="shared" si="2017"/>
        <v>#DIV/0!</v>
      </c>
      <c r="Y3835" t="str">
        <f t="shared" si="2018"/>
        <v>0.00096+8.12214798288491i</v>
      </c>
      <c r="Z3835" t="e">
        <f t="shared" si="2019"/>
        <v>#DIV/0!</v>
      </c>
      <c r="AA3835" t="e">
        <f t="shared" si="2020"/>
        <v>#DIV/0!</v>
      </c>
      <c r="AB3835" t="str">
        <f t="shared" si="2021"/>
        <v>0.0192205387483135-0.0451419409260544i</v>
      </c>
      <c r="AC3835" t="str">
        <f t="shared" si="2022"/>
        <v>0.972243528638275-0.0159501835656529i</v>
      </c>
      <c r="AD3835" t="str">
        <f t="shared" si="2023"/>
        <v>0.0205254602498698-0.0460939617978911i</v>
      </c>
      <c r="AE3835" t="e">
        <f t="shared" si="2024"/>
        <v>#DIV/0!</v>
      </c>
      <c r="AF3835" t="str">
        <f t="shared" si="2025"/>
        <v>-19.2117818318344-1.84307720123539i</v>
      </c>
      <c r="AG3835" t="e">
        <f t="shared" si="2026"/>
        <v>#DIV/0!</v>
      </c>
      <c r="AH3835" t="e">
        <f t="shared" si="2027"/>
        <v>#DIV/0!</v>
      </c>
      <c r="AI3835" t="e">
        <f t="shared" si="2028"/>
        <v>#DIV/0!</v>
      </c>
      <c r="AJ3835" t="e">
        <f t="shared" si="2029"/>
        <v>#DIV/0!</v>
      </c>
      <c r="AK3835"/>
      <c r="AL3835"/>
      <c r="AM3835"/>
      <c r="AN3835"/>
    </row>
    <row r="3836" spans="1:40" x14ac:dyDescent="0.3">
      <c r="A3836"/>
      <c r="B3836">
        <f t="shared" si="2030"/>
        <v>1902000</v>
      </c>
      <c r="C3836" s="186" t="str">
        <f t="shared" si="1998"/>
        <v>-0.00013688260282254+0.00164140310615945i</v>
      </c>
      <c r="D3836" s="158" t="str">
        <f t="shared" si="1999"/>
        <v>-7.59489235864223-0.620568758038265i</v>
      </c>
      <c r="E3836" t="str">
        <f t="shared" si="2000"/>
        <v>26.1988136132393-835.955707940767i</v>
      </c>
      <c r="F3836" t="str">
        <f t="shared" si="2001"/>
        <v>0.990501251133119+0.0825851541546287i</v>
      </c>
      <c r="G3836" t="str">
        <f t="shared" si="1996"/>
        <v>0.990501251133119+0.0825851541546287i</v>
      </c>
      <c r="H3836" t="str">
        <f t="shared" si="2002"/>
        <v>11.6171078167522+1.221564485755i</v>
      </c>
      <c r="I3836" t="str">
        <f t="shared" si="2003"/>
        <v>7469.13653390973i</v>
      </c>
      <c r="J3836" t="str">
        <f t="shared" si="1997"/>
        <v>-13816.571979242+1592.70672387246i</v>
      </c>
      <c r="K3836" t="str">
        <f t="shared" si="2004"/>
        <v>0.0614996373818274-0.533503220553581i</v>
      </c>
      <c r="L3836" t="str">
        <f t="shared" si="2005"/>
        <v>0.0159067935944651-0.114029098243667i</v>
      </c>
      <c r="M3836" t="str">
        <f t="shared" si="2006"/>
        <v>0.0774064309762925-0.647532318797248i</v>
      </c>
      <c r="N3836" t="str">
        <f t="shared" si="2007"/>
        <v>-24.3144313951126i</v>
      </c>
      <c r="O3836" t="str">
        <f t="shared" si="2008"/>
        <v>0.683455990372342+0.729991718599712i</v>
      </c>
      <c r="P3836" t="str">
        <f t="shared" si="2009"/>
        <v>0.316544009627658-0.729991718599712i</v>
      </c>
      <c r="Q3836" t="str">
        <f t="shared" si="2010"/>
        <v>-0.316544009627658+25.0444231137123i</v>
      </c>
      <c r="R3836" t="str">
        <f t="shared" si="2011"/>
        <v>-0.0293029459040467-0.0122689325380808i</v>
      </c>
      <c r="S3836" t="str">
        <f t="shared" si="2012"/>
        <v>2.6682503588601i</v>
      </c>
      <c r="T3836" t="str">
        <f t="shared" si="2013"/>
        <v>0.0327365836475645-0.0781875959241307i</v>
      </c>
      <c r="U3836" t="e">
        <f t="shared" si="2014"/>
        <v>#DIV/0!</v>
      </c>
      <c r="V3836" t="str">
        <f t="shared" si="2015"/>
        <v>0.0000833333333333333-0.000139462796259985i</v>
      </c>
      <c r="W3836" t="e">
        <f t="shared" si="2016"/>
        <v>#DIV/0!</v>
      </c>
      <c r="X3836" t="e">
        <f t="shared" si="2017"/>
        <v>#DIV/0!</v>
      </c>
      <c r="Y3836" t="str">
        <f t="shared" si="2018"/>
        <v>0.00096+8.12642054889379i</v>
      </c>
      <c r="Z3836" t="e">
        <f t="shared" si="2019"/>
        <v>#DIV/0!</v>
      </c>
      <c r="AA3836" t="e">
        <f t="shared" si="2020"/>
        <v>#DIV/0!</v>
      </c>
      <c r="AB3836" t="str">
        <f t="shared" si="2021"/>
        <v>0.0186806437302371-0.0446165867308237i</v>
      </c>
      <c r="AC3836" t="str">
        <f t="shared" si="2022"/>
        <v>0.972555320096869-0.015549931292443i</v>
      </c>
      <c r="AD3836" t="str">
        <f t="shared" si="2023"/>
        <v>0.0199361924122005-0.0455568741366486i</v>
      </c>
      <c r="AE3836" t="e">
        <f t="shared" si="2024"/>
        <v>#DIV/0!</v>
      </c>
      <c r="AF3836" t="str">
        <f t="shared" si="2025"/>
        <v>-19.2120001753944-1.84213324379327i</v>
      </c>
      <c r="AG3836" t="e">
        <f t="shared" si="2026"/>
        <v>#DIV/0!</v>
      </c>
      <c r="AH3836" t="e">
        <f t="shared" si="2027"/>
        <v>#DIV/0!</v>
      </c>
      <c r="AI3836" t="e">
        <f t="shared" si="2028"/>
        <v>#DIV/0!</v>
      </c>
      <c r="AJ3836" t="e">
        <f t="shared" si="2029"/>
        <v>#DIV/0!</v>
      </c>
      <c r="AK3836"/>
      <c r="AL3836"/>
      <c r="AM3836"/>
      <c r="AN3836"/>
    </row>
    <row r="3837" spans="1:40" x14ac:dyDescent="0.3">
      <c r="A3837"/>
      <c r="B3837">
        <f t="shared" si="2030"/>
        <v>1903000</v>
      </c>
      <c r="C3837" s="186" t="str">
        <f t="shared" si="1998"/>
        <v>-0.000136740656556631+0.00164055688853407i</v>
      </c>
      <c r="D3837" s="158" t="str">
        <f t="shared" si="1999"/>
        <v>-7.59496678802486-0.620251213997246i</v>
      </c>
      <c r="E3837" t="str">
        <f t="shared" si="2000"/>
        <v>26.1713136061418-835.517286253321i</v>
      </c>
      <c r="F3837" t="str">
        <f t="shared" si="2001"/>
        <v>0.990511101259729+0.0825428891490444i</v>
      </c>
      <c r="G3837" t="str">
        <f t="shared" si="1996"/>
        <v>0.990511101259729+0.0825428891490444i</v>
      </c>
      <c r="H3837" t="str">
        <f t="shared" si="2002"/>
        <v>11.617251392782+1.22093902563341i</v>
      </c>
      <c r="I3837" t="str">
        <f t="shared" si="2003"/>
        <v>7473.06352472672i</v>
      </c>
      <c r="J3837" t="str">
        <f t="shared" si="1997"/>
        <v>-13831.1053171588+1593.54410911108i</v>
      </c>
      <c r="K3837" t="str">
        <f t="shared" si="2004"/>
        <v>0.0614358572561366-0.533230179887245i</v>
      </c>
      <c r="L3837" t="str">
        <f t="shared" si="2005"/>
        <v>0.0158903990852355-0.113971463334504i</v>
      </c>
      <c r="M3837" t="str">
        <f t="shared" si="2006"/>
        <v>0.0773262563413721-0.647201643221749i</v>
      </c>
      <c r="N3837" t="str">
        <f t="shared" si="2007"/>
        <v>-24.3272150078335i</v>
      </c>
      <c r="O3837" t="str">
        <f t="shared" si="2008"/>
        <v>0.692731822936402+0.72119527278762i</v>
      </c>
      <c r="P3837" t="str">
        <f t="shared" si="2009"/>
        <v>0.307268177063598-0.72119527278762i</v>
      </c>
      <c r="Q3837" t="str">
        <f t="shared" si="2010"/>
        <v>-0.307268177063598+25.0484102806211i</v>
      </c>
      <c r="R3837" t="str">
        <f t="shared" si="2011"/>
        <v>-0.028938181700874-0.0119119892792429i</v>
      </c>
      <c r="S3837" t="str">
        <f t="shared" si="2012"/>
        <v>2.66965322445361i</v>
      </c>
      <c r="T3837" t="str">
        <f t="shared" si="2013"/>
        <v>0.0318008805889876-0.0772549100875627i</v>
      </c>
      <c r="U3837" t="e">
        <f t="shared" si="2014"/>
        <v>#DIV/0!</v>
      </c>
      <c r="V3837" t="str">
        <f t="shared" si="2015"/>
        <v>0.0000833333333333333-0.000139389510502623i</v>
      </c>
      <c r="W3837" t="e">
        <f t="shared" si="2016"/>
        <v>#DIV/0!</v>
      </c>
      <c r="X3837" t="e">
        <f t="shared" si="2017"/>
        <v>#DIV/0!</v>
      </c>
      <c r="Y3837" t="str">
        <f t="shared" si="2018"/>
        <v>0.00096+8.13069311490267i</v>
      </c>
      <c r="Z3837" t="e">
        <f t="shared" si="2019"/>
        <v>#DIV/0!</v>
      </c>
      <c r="AA3837" t="e">
        <f t="shared" si="2020"/>
        <v>#DIV/0!</v>
      </c>
      <c r="AB3837" t="str">
        <f t="shared" si="2021"/>
        <v>0.0181466987204967-0.0440843634538703i</v>
      </c>
      <c r="AC3837" t="str">
        <f t="shared" si="2022"/>
        <v>0.972871743809281-0.0151534520200357i</v>
      </c>
      <c r="AD3837" t="str">
        <f t="shared" si="2023"/>
        <v>0.0193538242603054-0.0450121883847438i</v>
      </c>
      <c r="AE3837" t="e">
        <f t="shared" si="2024"/>
        <v>#DIV/0!</v>
      </c>
      <c r="AF3837" t="str">
        <f t="shared" si="2025"/>
        <v>-19.2122181808069-1.84119023963066i</v>
      </c>
      <c r="AG3837" t="e">
        <f t="shared" si="2026"/>
        <v>#DIV/0!</v>
      </c>
      <c r="AH3837" t="e">
        <f t="shared" si="2027"/>
        <v>#DIV/0!</v>
      </c>
      <c r="AI3837" t="e">
        <f t="shared" si="2028"/>
        <v>#DIV/0!</v>
      </c>
      <c r="AJ3837" t="e">
        <f t="shared" si="2029"/>
        <v>#DIV/0!</v>
      </c>
      <c r="AK3837"/>
      <c r="AL3837"/>
      <c r="AM3837"/>
      <c r="AN3837"/>
    </row>
    <row r="3838" spans="1:40" x14ac:dyDescent="0.3">
      <c r="A3838"/>
      <c r="B3838">
        <f t="shared" si="2030"/>
        <v>1904000</v>
      </c>
      <c r="C3838" s="186" t="str">
        <f t="shared" si="1998"/>
        <v>-0.000136598930001613+0.00163971153455009i</v>
      </c>
      <c r="D3838" s="158" t="str">
        <f t="shared" si="1999"/>
        <v>-7.59504110220242-0.619933990274183i</v>
      </c>
      <c r="E3838" t="str">
        <f t="shared" si="2000"/>
        <v>26.1438568609378-835.079323738454i</v>
      </c>
      <c r="F3838" t="str">
        <f t="shared" si="2001"/>
        <v>0.990520936139879+0.0825006667877044i</v>
      </c>
      <c r="G3838" t="str">
        <f t="shared" si="1996"/>
        <v>0.990520936139879+0.0825006667877044i</v>
      </c>
      <c r="H3838" t="str">
        <f t="shared" si="2002"/>
        <v>11.6173947465642+1.220314197051i</v>
      </c>
      <c r="I3838" t="str">
        <f t="shared" si="2003"/>
        <v>7476.99051554371i</v>
      </c>
      <c r="J3838" t="str">
        <f t="shared" si="1997"/>
        <v>-13845.6462941493+1594.38149434971i</v>
      </c>
      <c r="K3838" t="str">
        <f t="shared" si="2004"/>
        <v>0.0613721758635123-0.532957414721559i</v>
      </c>
      <c r="L3838" t="str">
        <f t="shared" si="2005"/>
        <v>0.0158740297448218-0.113913885458908i</v>
      </c>
      <c r="M3838" t="str">
        <f t="shared" si="2006"/>
        <v>0.0772462056083341-0.646871300180467i</v>
      </c>
      <c r="N3838" t="str">
        <f t="shared" si="2007"/>
        <v>-24.3399986205544i</v>
      </c>
      <c r="O3838" t="str">
        <f t="shared" si="2008"/>
        <v>0.701894450285185+0.712280970305159i</v>
      </c>
      <c r="P3838" t="str">
        <f t="shared" si="2009"/>
        <v>0.298105549714815-0.712280970305159i</v>
      </c>
      <c r="Q3838" t="str">
        <f t="shared" si="2010"/>
        <v>-0.298105549714815+25.0522795908596i</v>
      </c>
      <c r="R3838" t="str">
        <f t="shared" si="2011"/>
        <v>-0.0285693317319815-0.0115593821441912i</v>
      </c>
      <c r="S3838" t="str">
        <f t="shared" si="2012"/>
        <v>2.67105609004713i</v>
      </c>
      <c r="T3838" t="str">
        <f t="shared" si="2013"/>
        <v>0.030875758073424-0.0763102875112859i</v>
      </c>
      <c r="U3838" t="e">
        <f t="shared" si="2014"/>
        <v>#DIV/0!</v>
      </c>
      <c r="V3838" t="str">
        <f t="shared" si="2015"/>
        <v>0.0000833333333333333-0.000139316301726099i</v>
      </c>
      <c r="W3838" t="e">
        <f t="shared" si="2016"/>
        <v>#DIV/0!</v>
      </c>
      <c r="X3838" t="e">
        <f t="shared" si="2017"/>
        <v>#DIV/0!</v>
      </c>
      <c r="Y3838" t="str">
        <f t="shared" si="2018"/>
        <v>0.00096+8.13496568091155i</v>
      </c>
      <c r="Z3838" t="e">
        <f t="shared" si="2019"/>
        <v>#DIV/0!</v>
      </c>
      <c r="AA3838" t="e">
        <f t="shared" si="2020"/>
        <v>#DIV/0!</v>
      </c>
      <c r="AB3838" t="str">
        <f t="shared" si="2021"/>
        <v>0.0176187913399918-0.0435453286542425i</v>
      </c>
      <c r="AC3838" t="str">
        <f t="shared" si="2022"/>
        <v>0.973192761415064-0.0147608018722169i</v>
      </c>
      <c r="AD3838" t="str">
        <f t="shared" si="2023"/>
        <v>0.0187784550154014-0.0444599932467439i</v>
      </c>
      <c r="AE3838" t="e">
        <f t="shared" si="2024"/>
        <v>#DIV/0!</v>
      </c>
      <c r="AF3838" t="str">
        <f t="shared" si="2025"/>
        <v>-19.2124358487666-1.84024818732518i</v>
      </c>
      <c r="AG3838" t="e">
        <f t="shared" si="2026"/>
        <v>#DIV/0!</v>
      </c>
      <c r="AH3838" t="e">
        <f t="shared" si="2027"/>
        <v>#DIV/0!</v>
      </c>
      <c r="AI3838" t="e">
        <f t="shared" si="2028"/>
        <v>#DIV/0!</v>
      </c>
      <c r="AJ3838" t="e">
        <f t="shared" si="2029"/>
        <v>#DIV/0!</v>
      </c>
      <c r="AK3838"/>
      <c r="AL3838"/>
      <c r="AM3838"/>
      <c r="AN3838"/>
    </row>
    <row r="3839" spans="1:40" x14ac:dyDescent="0.3">
      <c r="A3839"/>
      <c r="B3839">
        <f t="shared" si="2030"/>
        <v>1905000</v>
      </c>
      <c r="C3839" s="186" t="str">
        <f t="shared" si="1998"/>
        <v>-0.000136457422706297+0.00163886704289919i</v>
      </c>
      <c r="D3839" s="158" t="str">
        <f t="shared" si="1999"/>
        <v>-7.59511530141143-0.619617086391799i</v>
      </c>
      <c r="E3839" t="str">
        <f t="shared" si="2000"/>
        <v>26.1164432869609-834.641819675898i</v>
      </c>
      <c r="F3839" t="str">
        <f t="shared" si="2001"/>
        <v>0.990530755804871+0.0824584870070469i</v>
      </c>
      <c r="G3839" t="str">
        <f t="shared" si="1996"/>
        <v>0.990530755804871+0.0824584870070469i</v>
      </c>
      <c r="H3839" t="str">
        <f t="shared" si="2002"/>
        <v>11.6175378785551+1.21968999906547i</v>
      </c>
      <c r="I3839" t="str">
        <f t="shared" si="2003"/>
        <v>7480.91750636069i</v>
      </c>
      <c r="J3839" t="str">
        <f t="shared" si="1997"/>
        <v>-13860.1949102137+1595.21887958835i</v>
      </c>
      <c r="K3839" t="str">
        <f t="shared" si="2004"/>
        <v>0.0613085930011704-0.532684924645868i</v>
      </c>
      <c r="L3839" t="str">
        <f t="shared" si="2005"/>
        <v>0.0158576855220707-0.113856364534188i</v>
      </c>
      <c r="M3839" t="str">
        <f t="shared" si="2006"/>
        <v>0.0771662785232411-0.646541289180056i</v>
      </c>
      <c r="N3839" t="str">
        <f t="shared" si="2007"/>
        <v>-24.3527822332753i</v>
      </c>
      <c r="O3839" t="str">
        <f t="shared" si="2008"/>
        <v>0.710942375075612+0.703250267914522i</v>
      </c>
      <c r="P3839" t="str">
        <f t="shared" si="2009"/>
        <v>0.289057624924388-0.703250267914522i</v>
      </c>
      <c r="Q3839" t="str">
        <f t="shared" si="2010"/>
        <v>-0.289057624924388+25.0560325011898i</v>
      </c>
      <c r="R3839" t="str">
        <f t="shared" si="2011"/>
        <v>-0.0281964409016942-0.0112111615704795i</v>
      </c>
      <c r="S3839" t="str">
        <f t="shared" si="2012"/>
        <v>2.67245895564063i</v>
      </c>
      <c r="T3839" t="str">
        <f t="shared" si="2013"/>
        <v>0.029961369142162-0.0753538310049244i</v>
      </c>
      <c r="U3839" t="e">
        <f t="shared" si="2014"/>
        <v>#DIV/0!</v>
      </c>
      <c r="V3839" t="str">
        <f t="shared" si="2015"/>
        <v>0.0000833333333333333-0.000139243169809182i</v>
      </c>
      <c r="W3839" t="e">
        <f t="shared" si="2016"/>
        <v>#DIV/0!</v>
      </c>
      <c r="X3839" t="e">
        <f t="shared" si="2017"/>
        <v>#DIV/0!</v>
      </c>
      <c r="Y3839" t="str">
        <f t="shared" si="2018"/>
        <v>0.00096+8.13923824692044i</v>
      </c>
      <c r="Z3839" t="e">
        <f t="shared" si="2019"/>
        <v>#DIV/0!</v>
      </c>
      <c r="AA3839" t="e">
        <f t="shared" si="2020"/>
        <v>#DIV/0!</v>
      </c>
      <c r="AB3839" t="str">
        <f t="shared" si="2021"/>
        <v>0.0170970089194536-0.0429995409987204i</v>
      </c>
      <c r="AC3839" t="str">
        <f t="shared" si="2022"/>
        <v>0.97351833388073-0.0143720367449852i</v>
      </c>
      <c r="AD3839" t="str">
        <f t="shared" si="2023"/>
        <v>0.0182101827557588-0.0439003787557408i</v>
      </c>
      <c r="AE3839" t="e">
        <f t="shared" si="2024"/>
        <v>#DIV/0!</v>
      </c>
      <c r="AF3839" t="str">
        <f t="shared" si="2025"/>
        <v>-19.2126531799665-1.83930708545727i</v>
      </c>
      <c r="AG3839" t="e">
        <f t="shared" si="2026"/>
        <v>#DIV/0!</v>
      </c>
      <c r="AH3839" t="e">
        <f t="shared" si="2027"/>
        <v>#DIV/0!</v>
      </c>
      <c r="AI3839" t="e">
        <f t="shared" si="2028"/>
        <v>#DIV/0!</v>
      </c>
      <c r="AJ3839" t="e">
        <f t="shared" si="2029"/>
        <v>#DIV/0!</v>
      </c>
      <c r="AK3839"/>
      <c r="AL3839"/>
      <c r="AM3839"/>
      <c r="AN3839"/>
    </row>
    <row r="3840" spans="1:40" x14ac:dyDescent="0.3">
      <c r="A3840"/>
      <c r="B3840">
        <f t="shared" si="2030"/>
        <v>1906000</v>
      </c>
      <c r="C3840" s="186" t="str">
        <f t="shared" si="1998"/>
        <v>-0.000136316134220655+0.00163802341227582i</v>
      </c>
      <c r="D3840" s="158" t="str">
        <f t="shared" si="1999"/>
        <v>-7.595189385888-0.619300501873779i</v>
      </c>
      <c r="E3840" t="str">
        <f t="shared" si="2000"/>
        <v>26.0890727937818-834.204773346889i</v>
      </c>
      <c r="F3840" t="str">
        <f t="shared" si="2001"/>
        <v>0.990540560285952+0.0824163497436382i</v>
      </c>
      <c r="G3840" t="str">
        <f t="shared" si="1996"/>
        <v>0.990540560285952+0.0824163497436382i</v>
      </c>
      <c r="H3840" t="str">
        <f t="shared" si="2002"/>
        <v>11.6176807892102+1.21906643073639i</v>
      </c>
      <c r="I3840" t="str">
        <f t="shared" si="2003"/>
        <v>7484.84449717768i</v>
      </c>
      <c r="J3840" t="str">
        <f t="shared" si="1997"/>
        <v>-13874.7511653519+1596.05626482698i</v>
      </c>
      <c r="K3840" t="str">
        <f t="shared" si="2004"/>
        <v>0.0612451084668473-0.532412709250329i</v>
      </c>
      <c r="L3840" t="str">
        <f t="shared" si="2005"/>
        <v>0.0158413663659582-0.113798900477808i</v>
      </c>
      <c r="M3840" t="str">
        <f t="shared" si="2006"/>
        <v>0.0770864748328055-0.646211609728137i</v>
      </c>
      <c r="N3840" t="str">
        <f t="shared" si="2007"/>
        <v>-24.3655658459962i</v>
      </c>
      <c r="O3840" t="str">
        <f t="shared" si="2008"/>
        <v>0.71987411870913+0.694104641399806i</v>
      </c>
      <c r="P3840" t="str">
        <f t="shared" si="2009"/>
        <v>0.28012588129087-0.694104641399806i</v>
      </c>
      <c r="Q3840" t="str">
        <f t="shared" si="2010"/>
        <v>-0.28012588129087+25.059670487396i</v>
      </c>
      <c r="R3840" t="str">
        <f t="shared" si="2011"/>
        <v>-0.027819554750469-0.0108673776910294i</v>
      </c>
      <c r="S3840" t="str">
        <f t="shared" si="2012"/>
        <v>2.67386182123414i</v>
      </c>
      <c r="T3840" t="str">
        <f t="shared" si="2013"/>
        <v>0.0290578663049751-0.0743856453310119i</v>
      </c>
      <c r="U3840" t="e">
        <f t="shared" si="2014"/>
        <v>#DIV/0!</v>
      </c>
      <c r="V3840" t="str">
        <f t="shared" si="2015"/>
        <v>0.0000833333333333333-0.000139170114630898i</v>
      </c>
      <c r="W3840" t="e">
        <f t="shared" si="2016"/>
        <v>#DIV/0!</v>
      </c>
      <c r="X3840" t="e">
        <f t="shared" si="2017"/>
        <v>#DIV/0!</v>
      </c>
      <c r="Y3840" t="str">
        <f t="shared" si="2018"/>
        <v>0.00096+8.14351081292932i</v>
      </c>
      <c r="Z3840" t="e">
        <f t="shared" si="2019"/>
        <v>#DIV/0!</v>
      </c>
      <c r="AA3840" t="e">
        <f t="shared" si="2020"/>
        <v>#DIV/0!</v>
      </c>
      <c r="AB3840" t="str">
        <f t="shared" si="2021"/>
        <v>0.0165814384863121-0.0424470602684832i</v>
      </c>
      <c r="AC3840" t="str">
        <f t="shared" si="2022"/>
        <v>0.973848421496243-0.0139872122989608i</v>
      </c>
      <c r="AD3840" t="str">
        <f t="shared" si="2023"/>
        <v>0.0176491043980914-0.0433334362585332i</v>
      </c>
      <c r="AE3840" t="e">
        <f t="shared" si="2024"/>
        <v>#DIV/0!</v>
      </c>
      <c r="AF3840" t="str">
        <f t="shared" si="2025"/>
        <v>-19.2128701750982-1.83836693261017i</v>
      </c>
      <c r="AG3840" t="e">
        <f t="shared" si="2026"/>
        <v>#DIV/0!</v>
      </c>
      <c r="AH3840" t="e">
        <f t="shared" si="2027"/>
        <v>#DIV/0!</v>
      </c>
      <c r="AI3840" t="e">
        <f t="shared" si="2028"/>
        <v>#DIV/0!</v>
      </c>
      <c r="AJ3840" t="e">
        <f t="shared" si="2029"/>
        <v>#DIV/0!</v>
      </c>
      <c r="AK3840"/>
      <c r="AL3840"/>
      <c r="AM3840"/>
      <c r="AN3840"/>
    </row>
    <row r="3841" spans="1:40" x14ac:dyDescent="0.3">
      <c r="A3841"/>
      <c r="B3841">
        <f t="shared" si="2030"/>
        <v>1907000</v>
      </c>
      <c r="C3841" s="186" t="str">
        <f t="shared" si="1998"/>
        <v>-0.000136175064095799+0.00163718064137691i</v>
      </c>
      <c r="D3841" s="158" t="str">
        <f t="shared" si="1999"/>
        <v>-7.59526335586741-0.618984236244704i</v>
      </c>
      <c r="E3841" t="str">
        <f t="shared" si="2000"/>
        <v>26.0617452912079-833.768184034164i</v>
      </c>
      <c r="F3841" t="str">
        <f t="shared" si="2001"/>
        <v>0.990550349614262+0.0823742549341643i</v>
      </c>
      <c r="G3841" t="str">
        <f t="shared" si="1996"/>
        <v>0.990550349614262+0.0823742549341643i</v>
      </c>
      <c r="H3841" t="str">
        <f t="shared" si="2002"/>
        <v>11.6178234789835+1.21844349112513i</v>
      </c>
      <c r="I3841" t="str">
        <f t="shared" si="2003"/>
        <v>7488.77148799467i</v>
      </c>
      <c r="J3841" t="str">
        <f t="shared" si="1997"/>
        <v>-13889.3150595639+1596.8936500656i</v>
      </c>
      <c r="K3841" t="str">
        <f t="shared" si="2004"/>
        <v>0.0611817220587949-0.532140768125896i</v>
      </c>
      <c r="L3841" t="str">
        <f t="shared" si="2005"/>
        <v>0.0158250722255887-0.113741493207385i</v>
      </c>
      <c r="M3841" t="str">
        <f t="shared" si="2006"/>
        <v>0.0770067942843836-0.645882261333281i</v>
      </c>
      <c r="N3841" t="str">
        <f t="shared" si="2007"/>
        <v>-24.378349458717i</v>
      </c>
      <c r="O3841" t="str">
        <f t="shared" si="2008"/>
        <v>0.728688221573262+0.684845585325917i</v>
      </c>
      <c r="P3841" t="str">
        <f t="shared" si="2009"/>
        <v>0.271311778426738-0.684845585325917i</v>
      </c>
      <c r="Q3841" t="str">
        <f t="shared" si="2010"/>
        <v>-0.271311778426738+25.0631950440429i</v>
      </c>
      <c r="R3841" t="str">
        <f t="shared" si="2011"/>
        <v>-0.0274387194575207-0.0105280803261228i</v>
      </c>
      <c r="S3841" t="str">
        <f t="shared" si="2012"/>
        <v>2.67526468682765i</v>
      </c>
      <c r="T3841" t="str">
        <f t="shared" si="2013"/>
        <v>0.0281654015165613-0.0734058372164759i</v>
      </c>
      <c r="U3841" t="e">
        <f t="shared" si="2014"/>
        <v>#DIV/0!</v>
      </c>
      <c r="V3841" t="str">
        <f t="shared" si="2015"/>
        <v>0.0000833333333333333-0.000139097136070526i</v>
      </c>
      <c r="W3841" t="e">
        <f t="shared" si="2016"/>
        <v>#DIV/0!</v>
      </c>
      <c r="X3841" t="e">
        <f t="shared" si="2017"/>
        <v>#DIV/0!</v>
      </c>
      <c r="Y3841" t="str">
        <f t="shared" si="2018"/>
        <v>0.00096+8.1477833789382i</v>
      </c>
      <c r="Z3841" t="e">
        <f t="shared" si="2019"/>
        <v>#DIV/0!</v>
      </c>
      <c r="AA3841" t="e">
        <f t="shared" si="2020"/>
        <v>#DIV/0!</v>
      </c>
      <c r="AB3841" t="str">
        <f t="shared" si="2021"/>
        <v>0.0160721667512519-0.0418879473656618i</v>
      </c>
      <c r="AC3841" t="str">
        <f t="shared" si="2022"/>
        <v>0.974182983871575-0.0136063839516068i</v>
      </c>
      <c r="AD3841" t="str">
        <f t="shared" si="2023"/>
        <v>0.0170953156791444-0.0427592584005232i</v>
      </c>
      <c r="AE3841" t="e">
        <f t="shared" si="2024"/>
        <v>#DIV/0!</v>
      </c>
      <c r="AF3841" t="str">
        <f t="shared" si="2025"/>
        <v>-19.2130868348509-1.83742772736983i</v>
      </c>
      <c r="AG3841" t="e">
        <f t="shared" si="2026"/>
        <v>#DIV/0!</v>
      </c>
      <c r="AH3841" t="e">
        <f t="shared" si="2027"/>
        <v>#DIV/0!</v>
      </c>
      <c r="AI3841" t="e">
        <f t="shared" si="2028"/>
        <v>#DIV/0!</v>
      </c>
      <c r="AJ3841" t="e">
        <f t="shared" si="2029"/>
        <v>#DIV/0!</v>
      </c>
      <c r="AK3841"/>
      <c r="AL3841"/>
      <c r="AM3841"/>
      <c r="AN3841"/>
    </row>
    <row r="3842" spans="1:40" x14ac:dyDescent="0.3">
      <c r="A3842"/>
      <c r="B3842">
        <f t="shared" si="2030"/>
        <v>1908000</v>
      </c>
      <c r="C3842" s="186" t="str">
        <f t="shared" si="1998"/>
        <v>-0.000136034211883986+0.00163633872890201i</v>
      </c>
      <c r="D3842" s="158" t="str">
        <f t="shared" si="1999"/>
        <v>-7.59533721158442-0.618668289030083i</v>
      </c>
      <c r="E3842" t="str">
        <f t="shared" si="2000"/>
        <v>26.034460689282-833.332051021949i</v>
      </c>
      <c r="F3842" t="str">
        <f t="shared" si="2001"/>
        <v>0.990560123820866+0.0823322025154346i</v>
      </c>
      <c r="G3842" t="str">
        <f t="shared" si="1996"/>
        <v>0.990560123820866+0.0823322025154346i</v>
      </c>
      <c r="H3842" t="str">
        <f t="shared" si="2002"/>
        <v>11.6179659483278+1.21782117929489i</v>
      </c>
      <c r="I3842" t="str">
        <f t="shared" si="2003"/>
        <v>7492.69847881166i</v>
      </c>
      <c r="J3842" t="str">
        <f t="shared" si="1997"/>
        <v>-13903.8865928497+1597.73103530423i</v>
      </c>
      <c r="K3842" t="str">
        <f t="shared" si="2004"/>
        <v>0.0611184335757813-0.531869100864321i</v>
      </c>
      <c r="L3842" t="str">
        <f t="shared" si="2005"/>
        <v>0.0158088030501951-0.113684142640693i</v>
      </c>
      <c r="M3842" t="str">
        <f t="shared" si="2006"/>
        <v>0.0769272366259764-0.645553243505014i</v>
      </c>
      <c r="N3842" t="str">
        <f t="shared" si="2007"/>
        <v>-24.3911330714379i</v>
      </c>
      <c r="O3842" t="str">
        <f t="shared" si="2008"/>
        <v>0.737383243280425+0.675474612794027i</v>
      </c>
      <c r="P3842" t="str">
        <f t="shared" si="2009"/>
        <v>0.262616756719575-0.675474612794027i</v>
      </c>
      <c r="Q3842" t="str">
        <f t="shared" si="2010"/>
        <v>-0.262616756719575+25.0666076842319i</v>
      </c>
      <c r="R3842" t="str">
        <f t="shared" si="2011"/>
        <v>-0.0270539818433466-0.010193318975198i</v>
      </c>
      <c r="S3842" t="str">
        <f t="shared" si="2012"/>
        <v>2.67666755242117i</v>
      </c>
      <c r="T3842" t="str">
        <f t="shared" si="2013"/>
        <v>0.0272841261523915-0.0724145153638773i</v>
      </c>
      <c r="U3842" t="e">
        <f t="shared" si="2014"/>
        <v>#DIV/0!</v>
      </c>
      <c r="V3842" t="str">
        <f t="shared" si="2015"/>
        <v>0.0000833333333333333-0.000139024234007596i</v>
      </c>
      <c r="W3842" t="e">
        <f t="shared" si="2016"/>
        <v>#DIV/0!</v>
      </c>
      <c r="X3842" t="e">
        <f t="shared" si="2017"/>
        <v>#DIV/0!</v>
      </c>
      <c r="Y3842" t="str">
        <f t="shared" si="2018"/>
        <v>0.00096+8.15205594494708i</v>
      </c>
      <c r="Z3842" t="e">
        <f t="shared" si="2019"/>
        <v>#DIV/0!</v>
      </c>
      <c r="AA3842" t="e">
        <f t="shared" si="2020"/>
        <v>#DIV/0!</v>
      </c>
      <c r="AB3842" t="str">
        <f t="shared" si="2021"/>
        <v>0.0155692800944301-0.0413222643197533i</v>
      </c>
      <c r="AC3842" t="str">
        <f t="shared" si="2022"/>
        <v>0.974521979933332-0.0132296068692442i</v>
      </c>
      <c r="AD3842" t="str">
        <f t="shared" si="2023"/>
        <v>0.0165489111374561-0.042177939110314i</v>
      </c>
      <c r="AE3842" t="e">
        <f t="shared" si="2024"/>
        <v>#DIV/0!</v>
      </c>
      <c r="AF3842" t="str">
        <f t="shared" si="2025"/>
        <v>-19.2133031599122-1.83648946832497i</v>
      </c>
      <c r="AG3842" t="e">
        <f t="shared" si="2026"/>
        <v>#DIV/0!</v>
      </c>
      <c r="AH3842" t="e">
        <f t="shared" si="2027"/>
        <v>#DIV/0!</v>
      </c>
      <c r="AI3842" t="e">
        <f t="shared" si="2028"/>
        <v>#DIV/0!</v>
      </c>
      <c r="AJ3842" t="e">
        <f t="shared" si="2029"/>
        <v>#DIV/0!</v>
      </c>
      <c r="AK3842"/>
      <c r="AL3842"/>
      <c r="AM3842"/>
      <c r="AN3842"/>
    </row>
    <row r="3843" spans="1:40" x14ac:dyDescent="0.3">
      <c r="A3843"/>
      <c r="B3843">
        <f t="shared" si="2030"/>
        <v>1909000</v>
      </c>
      <c r="C3843" s="186" t="str">
        <f t="shared" si="1998"/>
        <v>-0.000135893577138621+0.00163549767355329i</v>
      </c>
      <c r="D3843" s="158" t="str">
        <f t="shared" si="1999"/>
        <v>-7.59541095327324-0.618352659756376i</v>
      </c>
      <c r="E3843" t="str">
        <f t="shared" si="2000"/>
        <v>26.0072188982824-832.89637359597i</v>
      </c>
      <c r="F3843" t="str">
        <f t="shared" si="2001"/>
        <v>0.990569882936762+0.0822901924243849i</v>
      </c>
      <c r="G3843" t="str">
        <f t="shared" si="1996"/>
        <v>0.990569882936762+0.0822901924243849i</v>
      </c>
      <c r="H3843" t="str">
        <f t="shared" si="2002"/>
        <v>11.6181081976951+1.21719949431075i</v>
      </c>
      <c r="I3843" t="str">
        <f t="shared" si="2003"/>
        <v>7496.62546962864i</v>
      </c>
      <c r="J3843" t="str">
        <f t="shared" si="1997"/>
        <v>-13918.4657652092+1598.56842054286i</v>
      </c>
      <c r="K3843" t="str">
        <f t="shared" si="2004"/>
        <v>0.0610552428170873-0.531597707058157i</v>
      </c>
      <c r="L3843" t="str">
        <f t="shared" si="2005"/>
        <v>0.0157925587891378-0.11362684869566i</v>
      </c>
      <c r="M3843" t="str">
        <f t="shared" si="2006"/>
        <v>0.0768478016062251-0.645224555753817i</v>
      </c>
      <c r="N3843" t="str">
        <f t="shared" si="2007"/>
        <v>-24.4039166841588i</v>
      </c>
      <c r="O3843" t="str">
        <f t="shared" si="2008"/>
        <v>0.7459577629029+0.665993255194751i</v>
      </c>
      <c r="P3843" t="str">
        <f t="shared" si="2009"/>
        <v>0.2540422370971-0.665993255194751i</v>
      </c>
      <c r="Q3843" t="str">
        <f t="shared" si="2010"/>
        <v>-0.2540422370971+25.0699099393536i</v>
      </c>
      <c r="R3843" t="str">
        <f t="shared" si="2011"/>
        <v>-0.0266653893721912-0.00986314280849383i</v>
      </c>
      <c r="S3843" t="str">
        <f t="shared" si="2012"/>
        <v>2.67807041801468i</v>
      </c>
      <c r="T3843" t="str">
        <f t="shared" si="2013"/>
        <v>0.0264141909840816-0.0714117904625083i</v>
      </c>
      <c r="U3843" t="e">
        <f t="shared" si="2014"/>
        <v>#DIV/0!</v>
      </c>
      <c r="V3843" t="str">
        <f t="shared" si="2015"/>
        <v>0.0000833333333333333-0.000138951408321892i</v>
      </c>
      <c r="W3843" t="e">
        <f t="shared" si="2016"/>
        <v>#DIV/0!</v>
      </c>
      <c r="X3843" t="e">
        <f t="shared" si="2017"/>
        <v>#DIV/0!</v>
      </c>
      <c r="Y3843" t="str">
        <f t="shared" si="2018"/>
        <v>0.00096+8.15632851095596i</v>
      </c>
      <c r="Z3843" t="e">
        <f t="shared" si="2019"/>
        <v>#DIV/0!</v>
      </c>
      <c r="AA3843" t="e">
        <f t="shared" si="2020"/>
        <v>#DIV/0!</v>
      </c>
      <c r="AB3843" t="str">
        <f t="shared" si="2021"/>
        <v>0.015072864551423-0.0407500742939531i</v>
      </c>
      <c r="AC3843" t="str">
        <f t="shared" si="2022"/>
        <v>0.974865367921434-0.01285693595891i</v>
      </c>
      <c r="AD3843" t="str">
        <f t="shared" si="2023"/>
        <v>0.0160099840953727-0.0415895735840759i</v>
      </c>
      <c r="AE3843" t="e">
        <f t="shared" si="2024"/>
        <v>#DIV/0!</v>
      </c>
      <c r="AF3843" t="str">
        <f t="shared" si="2025"/>
        <v>-19.2135191509683-1.83555215406713i</v>
      </c>
      <c r="AG3843" t="e">
        <f t="shared" si="2026"/>
        <v>#DIV/0!</v>
      </c>
      <c r="AH3843" t="e">
        <f t="shared" si="2027"/>
        <v>#DIV/0!</v>
      </c>
      <c r="AI3843" t="e">
        <f t="shared" si="2028"/>
        <v>#DIV/0!</v>
      </c>
      <c r="AJ3843" t="e">
        <f t="shared" si="2029"/>
        <v>#DIV/0!</v>
      </c>
      <c r="AK3843"/>
      <c r="AL3843"/>
      <c r="AM3843"/>
      <c r="AN3843"/>
    </row>
    <row r="3844" spans="1:40" x14ac:dyDescent="0.3">
      <c r="A3844"/>
      <c r="B3844">
        <f t="shared" si="2030"/>
        <v>1910000</v>
      </c>
      <c r="C3844" s="186" t="str">
        <f t="shared" si="1998"/>
        <v>-0.000135753159414243+0.00163465747403548i</v>
      </c>
      <c r="D3844" s="158" t="str">
        <f t="shared" si="1999"/>
        <v>-7.59548458116746-0.618037347950954i</v>
      </c>
      <c r="E3844" t="str">
        <f t="shared" si="2000"/>
        <v>25.9800198287219-832.461151043443i</v>
      </c>
      <c r="F3844" t="str">
        <f t="shared" si="2001"/>
        <v>0.990579626992863+0.082248224598073i</v>
      </c>
      <c r="G3844" t="str">
        <f t="shared" si="1996"/>
        <v>0.990579626992863+0.082248224598073i</v>
      </c>
      <c r="H3844" t="str">
        <f t="shared" si="2002"/>
        <v>11.618250227536+1.21657843523958i</v>
      </c>
      <c r="I3844" t="str">
        <f t="shared" si="2003"/>
        <v>7500.55246044563i</v>
      </c>
      <c r="J3844" t="str">
        <f t="shared" si="1997"/>
        <v>-13933.0525766427+1599.40580578149i</v>
      </c>
      <c r="K3844" t="str">
        <f t="shared" si="2004"/>
        <v>0.0609921495825024-0.531326586300739i</v>
      </c>
      <c r="L3844" t="str">
        <f t="shared" si="2005"/>
        <v>0.0157763393919051-0.11356961129037i</v>
      </c>
      <c r="M3844" t="str">
        <f t="shared" si="2006"/>
        <v>0.0767684889744075-0.644896197591109i</v>
      </c>
      <c r="N3844" t="str">
        <f t="shared" si="2007"/>
        <v>-24.4167002968797i</v>
      </c>
      <c r="O3844" t="str">
        <f t="shared" si="2008"/>
        <v>0.7544103792053+0.656403061957602i</v>
      </c>
      <c r="P3844" t="str">
        <f t="shared" si="2009"/>
        <v>0.2455896207947-0.656403061957602i</v>
      </c>
      <c r="Q3844" t="str">
        <f t="shared" si="2010"/>
        <v>-0.2455896207947+25.0731033588373i</v>
      </c>
      <c r="R3844" t="str">
        <f t="shared" si="2011"/>
        <v>-0.026272990154385-0.0095376006584863i</v>
      </c>
      <c r="S3844" t="str">
        <f t="shared" si="2012"/>
        <v>2.6794732836082i</v>
      </c>
      <c r="T3844" t="str">
        <f t="shared" si="2013"/>
        <v>0.025555746154138-0.0703977751991759i</v>
      </c>
      <c r="U3844" t="e">
        <f t="shared" si="2014"/>
        <v>#DIV/0!</v>
      </c>
      <c r="V3844" t="str">
        <f t="shared" si="2015"/>
        <v>0.0000833333333333333-0.000138878658893451i</v>
      </c>
      <c r="W3844" t="e">
        <f t="shared" si="2016"/>
        <v>#DIV/0!</v>
      </c>
      <c r="X3844" t="e">
        <f t="shared" si="2017"/>
        <v>#DIV/0!</v>
      </c>
      <c r="Y3844" t="str">
        <f t="shared" si="2018"/>
        <v>0.00096+8.16060107696485i</v>
      </c>
      <c r="Z3844" t="e">
        <f t="shared" si="2019"/>
        <v>#DIV/0!</v>
      </c>
      <c r="AA3844" t="e">
        <f t="shared" si="2020"/>
        <v>#DIV/0!</v>
      </c>
      <c r="AB3844" t="str">
        <f t="shared" si="2021"/>
        <v>0.0145830057988151-0.0401714415913087i</v>
      </c>
      <c r="AC3844" t="str">
        <f t="shared" si="2022"/>
        <v>0.975213105385892-0.0124884258599934i</v>
      </c>
      <c r="AD3844" t="str">
        <f t="shared" si="2023"/>
        <v>0.0154786266412276-0.0409942582695972i</v>
      </c>
      <c r="AE3844" t="e">
        <f t="shared" si="2024"/>
        <v>#DIV/0!</v>
      </c>
      <c r="AF3844" t="str">
        <f t="shared" si="2025"/>
        <v>-19.2137348087035-1.83461578319053i</v>
      </c>
      <c r="AG3844" t="e">
        <f t="shared" si="2026"/>
        <v>#DIV/0!</v>
      </c>
      <c r="AH3844" t="e">
        <f t="shared" si="2027"/>
        <v>#DIV/0!</v>
      </c>
      <c r="AI3844" t="e">
        <f t="shared" si="2028"/>
        <v>#DIV/0!</v>
      </c>
      <c r="AJ3844" t="e">
        <f t="shared" si="2029"/>
        <v>#DIV/0!</v>
      </c>
      <c r="AK3844"/>
      <c r="AL3844"/>
      <c r="AM3844"/>
      <c r="AN3844"/>
    </row>
    <row r="3845" spans="1:40" x14ac:dyDescent="0.3">
      <c r="A3845"/>
      <c r="B3845">
        <f t="shared" si="2030"/>
        <v>1911000</v>
      </c>
      <c r="C3845" s="186" t="str">
        <f t="shared" si="1998"/>
        <v>-0.000135612958266527+0.00163381812905594i</v>
      </c>
      <c r="D3845" s="158" t="str">
        <f t="shared" si="1999"/>
        <v>-7.59555809550002-0.617722353142097i</v>
      </c>
      <c r="E3845" t="str">
        <f t="shared" si="2000"/>
        <v>25.9528633913462-832.026382653058i</v>
      </c>
      <c r="F3845" t="str">
        <f t="shared" si="2001"/>
        <v>0.990589356019997+0.0822062989736772i</v>
      </c>
      <c r="G3845" t="str">
        <f t="shared" ref="G3845:G3908" si="2031">IF($C$11=$C$7,$C$24,F3845)</f>
        <v>0.990589356019997+0.0822062989736772i</v>
      </c>
      <c r="H3845" t="str">
        <f t="shared" si="2002"/>
        <v>11.6183920382998+1.21595800115007i</v>
      </c>
      <c r="I3845" t="str">
        <f t="shared" si="2003"/>
        <v>7504.47945126262i</v>
      </c>
      <c r="J3845" t="str">
        <f t="shared" ref="J3845:J3908" si="2032">IMSUM(COMPLEX(0,2*PI()*B3845*$C$113*$C$112),COMPLEX(0,2*PI()*B3845*$C$113*$C$111),COMPLEX(0,2*PI()*B3845*$C$28*10^-12*$C$111),COMPLEX(-1*2*PI()*B3845*2*PI()*B3845*$C$113*$C$112*$C$28*10^-12*$C$111,0),COMPLEX(1,0))</f>
        <v>-13947.6470271499+1600.24319102012i</v>
      </c>
      <c r="K3845" t="str">
        <f t="shared" si="2004"/>
        <v>0.0609291536723315-0.531055738186215i</v>
      </c>
      <c r="L3845" t="str">
        <f t="shared" si="2005"/>
        <v>0.015760144808112-0.113512430343057i</v>
      </c>
      <c r="M3845" t="str">
        <f t="shared" si="2006"/>
        <v>0.0766892984804435-0.644568168529272i</v>
      </c>
      <c r="N3845" t="str">
        <f t="shared" si="2007"/>
        <v>-24.4294839096005i</v>
      </c>
      <c r="O3845" t="str">
        <f t="shared" si="2008"/>
        <v>0.762739710873444+0.646705600297921i</v>
      </c>
      <c r="P3845" t="str">
        <f t="shared" si="2009"/>
        <v>0.237260289126556-0.646705600297921i</v>
      </c>
      <c r="Q3845" t="str">
        <f t="shared" si="2010"/>
        <v>-0.237260289126556+25.0761895098984i</v>
      </c>
      <c r="R3845" t="str">
        <f t="shared" si="2011"/>
        <v>-0.0258768329485983-0.00921674101115965i</v>
      </c>
      <c r="S3845" t="str">
        <f t="shared" si="2012"/>
        <v>2.68087614920171i</v>
      </c>
      <c r="T3845" t="str">
        <f t="shared" si="2013"/>
        <v>0.0247089411501872-0.0693725842687741i</v>
      </c>
      <c r="U3845" t="e">
        <f t="shared" si="2014"/>
        <v>#DIV/0!</v>
      </c>
      <c r="V3845" t="str">
        <f t="shared" si="2015"/>
        <v>0.0000833333333333333-0.00013880598560256i</v>
      </c>
      <c r="W3845" t="e">
        <f t="shared" si="2016"/>
        <v>#DIV/0!</v>
      </c>
      <c r="X3845" t="e">
        <f t="shared" si="2017"/>
        <v>#DIV/0!</v>
      </c>
      <c r="Y3845" t="str">
        <f t="shared" si="2018"/>
        <v>0.00096+8.16487364297373i</v>
      </c>
      <c r="Z3845" t="e">
        <f t="shared" si="2019"/>
        <v>#DIV/0!</v>
      </c>
      <c r="AA3845" t="e">
        <f t="shared" si="2020"/>
        <v>#DIV/0!</v>
      </c>
      <c r="AB3845" t="str">
        <f t="shared" si="2021"/>
        <v>0.0140997891394933-0.0395864316607526i</v>
      </c>
      <c r="AC3845" t="str">
        <f t="shared" si="2022"/>
        <v>0.975565149183649-0.0121241309356993i</v>
      </c>
      <c r="AD3845" t="str">
        <f t="shared" si="2023"/>
        <v>0.0149549296117588-0.0403920908500879i</v>
      </c>
      <c r="AE3845" t="e">
        <f t="shared" si="2024"/>
        <v>#DIV/0!</v>
      </c>
      <c r="AF3845" t="str">
        <f t="shared" si="2025"/>
        <v>-19.2139501337998-1.83368035429217i</v>
      </c>
      <c r="AG3845" t="e">
        <f t="shared" si="2026"/>
        <v>#DIV/0!</v>
      </c>
      <c r="AH3845" t="e">
        <f t="shared" si="2027"/>
        <v>#DIV/0!</v>
      </c>
      <c r="AI3845" t="e">
        <f t="shared" si="2028"/>
        <v>#DIV/0!</v>
      </c>
      <c r="AJ3845" t="e">
        <f t="shared" si="2029"/>
        <v>#DIV/0!</v>
      </c>
      <c r="AK3845"/>
      <c r="AL3845"/>
      <c r="AM3845"/>
      <c r="AN3845"/>
    </row>
    <row r="3846" spans="1:40" x14ac:dyDescent="0.3">
      <c r="A3846"/>
      <c r="B3846">
        <f t="shared" si="2030"/>
        <v>1912000</v>
      </c>
      <c r="C3846" s="186" t="str">
        <f t="shared" ref="C3846:C3909" si="2033">IMPRODUCT(COMPLEX(-1,0),IMDIV(IMPRODUCT(G3846,COMPLEX($C$100+$C$101,0)),COMPLEX($C$100,2*PI()*B3846*$C$103*$C$102*(2*$C$100+$C$101))))</f>
        <v>-0.000135472973252278+0.00163297963732455i</v>
      </c>
      <c r="D3846" s="158" t="str">
        <f t="shared" ref="D3846:D3909" si="2034">IMPRODUCT(COMPLEX($C$106,0),IMSUB(C3846,G3846))</f>
        <v>-7.5956314965033-0.617407674859015i</v>
      </c>
      <c r="E3846" t="str">
        <f t="shared" ref="E3846:E3909" si="2035">IMDIV(COMPLEX($C$20*10^3,0),COMPLEX(1,2*PI()*B3846*$C$20*1000*$C$29*10^-12))</f>
        <v>25.9257494971346-831.592067714998i</v>
      </c>
      <c r="F3846" t="str">
        <f t="shared" ref="F3846:F3909" si="2036">IMDIV(COMPLEX($C$22*1000,0),IMSUM(COMPLEX($C$22*1000,0),E3846))</f>
        <v>0.990599070048917+0.0821644154885003i</v>
      </c>
      <c r="G3846" t="str">
        <f t="shared" si="2031"/>
        <v>0.990599070048917+0.0821644154885003i</v>
      </c>
      <c r="H3846" t="str">
        <f t="shared" ref="H3846:H3909" si="2037">IMPRODUCT(COMPLEX($C$108,0),IMPRODUCT(COMPLEX(-1,0),D3846),IMDIV(COMPLEX(0,2*PI()*B3846*$C$109*$C$110),COMPLEX(1,2*PI()*B3846*$C$109*$C$110)))</f>
        <v>11.6185336304351+1.21533819111273i</v>
      </c>
      <c r="I3846" t="str">
        <f t="shared" ref="I3846:I3909" si="2038">COMPLEX(0,2*PI()*B3846*$C$113*$C$112*$C$114)</f>
        <v>7508.40644207961i</v>
      </c>
      <c r="J3846" t="str">
        <f t="shared" si="2032"/>
        <v>-13962.2491167309+1601.08057625875i</v>
      </c>
      <c r="K3846" t="str">
        <f t="shared" ref="K3846:K3909" si="2039">IMDIV(I3846,J3846)</f>
        <v>0.0608662548873845-0.530785162309509i</v>
      </c>
      <c r="L3846" t="str">
        <f t="shared" ref="L3846:L3909" si="2040">IMDIV(COMPLEX($C$117,0),COMPLEX(1,2*PI()*B3846*$C$115*$C$116))</f>
        <v>0.0157439749875003-0.113455305772111i</v>
      </c>
      <c r="M3846" t="str">
        <f t="shared" ref="M3846:M3909" si="2041">IMSUM(K3846,L3846)</f>
        <v>0.0766102298748848-0.64424046808162i</v>
      </c>
      <c r="N3846" t="str">
        <f t="shared" ref="N3846:N3909" si="2042">COMPLEX(0,-2*PI()*B3846*$C$43)</f>
        <v>-24.4422675223214i</v>
      </c>
      <c r="O3846" t="str">
        <f t="shared" ref="O3846:O3909" si="2043">IMEXP(N3846)</f>
        <v>0.770944396740338+0.636902454960472i</v>
      </c>
      <c r="P3846" t="str">
        <f t="shared" ref="P3846:P3909" si="2044">IMSUB(COMPLEX(1,0),O3846)</f>
        <v>0.229055603259662-0.636902454960472i</v>
      </c>
      <c r="Q3846" t="str">
        <f t="shared" ref="Q3846:Q3909" si="2045">IMSUM(COMPLEX(0,2*PI()*B3846*$C$43),O3846,COMPLEX(-1,0))</f>
        <v>-0.229055603259662+25.0791699772819i</v>
      </c>
      <c r="R3846" t="str">
        <f t="shared" ref="R3846:R3909" si="2046">IMDIV(P3846,Q3846)</f>
        <v>-0.0254769671639704-0.00890061199708352i</v>
      </c>
      <c r="S3846" t="str">
        <f t="shared" ref="S3846:S3909" si="2047">IMDIV(COMPLEX(0,2*PI()*B3846*$C$123),COMPLEX($C$124,0))</f>
        <v>2.68227901479523i</v>
      </c>
      <c r="T3846" t="str">
        <f t="shared" ref="T3846:T3909" si="2048">IMPRODUCT(R3846,S3846)</f>
        <v>0.0238739247786118-0.0683363343845449i</v>
      </c>
      <c r="U3846" t="e">
        <f t="shared" ref="U3846:U3909" si="2049">IMDIV(COMPLEX(1,2*PI()*B3846*$C$16*10^-3*$C$15*10^-6),COMPLEX(0,2*PI()*B3846*$C$15*10^-6))</f>
        <v>#DIV/0!</v>
      </c>
      <c r="V3846" t="str">
        <f t="shared" ref="V3846:V3909" si="2050">IMSUM(COMPLEX($C$18*10^-3,0),IMDIV(COMPLEX(1,0),COMPLEX(0,2*PI()*B3846*($C$17*1*10^-6))))</f>
        <v>0.0000833333333333333-0.000138733388329755i</v>
      </c>
      <c r="W3846" t="e">
        <f t="shared" ref="W3846:W3909" si="2051">IMDIV(IMPRODUCT(U3846,V3846),IMSUM(U3846,V3846))</f>
        <v>#DIV/0!</v>
      </c>
      <c r="X3846" t="e">
        <f t="shared" ref="X3846:X3909" si="2052">IMDIV(IMPRODUCT(COMPLEX($C$19,0),W3846),IMSUM(COMPLEX($C$19,0),W3846))</f>
        <v>#DIV/0!</v>
      </c>
      <c r="Y3846" t="str">
        <f t="shared" ref="Y3846:Y3909" si="2053">COMPLEX($C$13*10^-3,2*PI()*B3846*$C$12*0.000001)</f>
        <v>0.00096+8.16914620898261i</v>
      </c>
      <c r="Z3846" t="e">
        <f t="shared" ref="Z3846:Z3909" si="2054">IMPRODUCT(COMPLEX($C$6,0),IMDIV(X3846,IMSUM(X3846,Y3846)))</f>
        <v>#DIV/0!</v>
      </c>
      <c r="AA3846" t="e">
        <f t="shared" ref="AA3846:AA3909" si="2055">IMDIV(COMPLEX($C$6,0),IMSUM(X3846,Y3846))</f>
        <v>#DIV/0!</v>
      </c>
      <c r="AB3846" t="str">
        <f t="shared" ref="AB3846:AB3909" si="2056">IMPRODUCT(COMPLEX($C$119,0),T3846)</f>
        <v>0.0136232994876027-0.0389951111029574i</v>
      </c>
      <c r="AC3846" t="str">
        <f t="shared" ref="AC3846:AC3909" si="2057">IMSUM(COMPLEX(1,0),IMPRODUCT(AB3846,M3846))</f>
        <v>0.975921455475536-0.0117641052643035i</v>
      </c>
      <c r="AD3846" t="str">
        <f t="shared" ref="AD3846:AD3909" si="2058">IMDIV(AB3846,AC3846)</f>
        <v>0.0144389825747224-0.0397831702276907i</v>
      </c>
      <c r="AE3846" t="e">
        <f t="shared" ref="AE3846:AE3909" si="2059">IMPRODUCT(AD3846,AA3846,X3846)</f>
        <v>#DIV/0!</v>
      </c>
      <c r="AF3846" t="str">
        <f t="shared" ref="AF3846:AF3909" si="2060">IMSUB(D3846,H3846)</f>
        <v>-19.2141651269384-1.83274586597175i</v>
      </c>
      <c r="AG3846" t="e">
        <f t="shared" ref="AG3846:AG3909" si="2061">IMSUM(COMPLEX(1,0),IMPRODUCT(AD3846,AA3846,COMPLEX($C$127,0)))</f>
        <v>#DIV/0!</v>
      </c>
      <c r="AH3846" t="e">
        <f t="shared" ref="AH3846:AH3909" si="2062">IMDIV(IMPRODUCT(AE3846,AF3846),AG3846)</f>
        <v>#DIV/0!</v>
      </c>
      <c r="AI3846" t="e">
        <f t="shared" ref="AI3846:AI3909" si="2063">20*LOG10(IMABS(AH3846))</f>
        <v>#DIV/0!</v>
      </c>
      <c r="AJ3846" t="e">
        <f t="shared" ref="AJ3846:AJ3909" si="2064">IMARGUMENT(AH3846)*180/PI()</f>
        <v>#DIV/0!</v>
      </c>
      <c r="AK3846"/>
      <c r="AL3846"/>
      <c r="AM3846"/>
      <c r="AN3846"/>
    </row>
    <row r="3847" spans="1:40" x14ac:dyDescent="0.3">
      <c r="A3847"/>
      <c r="B3847">
        <f t="shared" si="2030"/>
        <v>1913000</v>
      </c>
      <c r="C3847" s="186" t="str">
        <f t="shared" si="2033"/>
        <v>-0.000135333203929431+0.00163214199755379i</v>
      </c>
      <c r="D3847" s="158" t="str">
        <f t="shared" si="2034"/>
        <v>-7.5957047844091-0.617093312631834i</v>
      </c>
      <c r="E3847" t="str">
        <f t="shared" si="2035"/>
        <v>25.8986780572984-831.158205520918i</v>
      </c>
      <c r="F3847" t="str">
        <f t="shared" si="2036"/>
        <v>0.990608769110301+0.0821225740799669i</v>
      </c>
      <c r="G3847" t="str">
        <f t="shared" si="2031"/>
        <v>0.990608769110301+0.0821225740799669i</v>
      </c>
      <c r="H3847" t="str">
        <f t="shared" si="2037"/>
        <v>11.6186750043889+1.2147190041999i</v>
      </c>
      <c r="I3847" t="str">
        <f t="shared" si="2038"/>
        <v>7512.33343289659i</v>
      </c>
      <c r="J3847" t="str">
        <f t="shared" si="2032"/>
        <v>-13976.8588453857+1601.91796149738i</v>
      </c>
      <c r="K3847" t="str">
        <f t="shared" si="2039"/>
        <v>0.0608034530289793-0.530514858266338i</v>
      </c>
      <c r="L3847" t="str">
        <f t="shared" si="2040"/>
        <v>0.0157278298799383-0.113398237496075i</v>
      </c>
      <c r="M3847" t="str">
        <f t="shared" si="2041"/>
        <v>0.0765312829089176-0.643913095762413i</v>
      </c>
      <c r="N3847" t="str">
        <f t="shared" si="2042"/>
        <v>-24.4550511350423i</v>
      </c>
      <c r="O3847" t="str">
        <f t="shared" si="2043"/>
        <v>0.77902309600822+0.626995227960922i</v>
      </c>
      <c r="P3847" t="str">
        <f t="shared" si="2044"/>
        <v>0.22097690399178-0.626995227960922i</v>
      </c>
      <c r="Q3847" t="str">
        <f t="shared" si="2045"/>
        <v>-0.22097690399178+25.0820463630032i</v>
      </c>
      <c r="R3847" t="str">
        <f t="shared" si="2046"/>
        <v>-0.0250734428621583-0.00858926138233524i</v>
      </c>
      <c r="S3847" t="str">
        <f t="shared" si="2047"/>
        <v>2.68368188038872i</v>
      </c>
      <c r="T3847" t="str">
        <f t="shared" si="2048"/>
        <v>0.0230508451376957-0.0672891442881361i</v>
      </c>
      <c r="U3847" t="e">
        <f t="shared" si="2049"/>
        <v>#DIV/0!</v>
      </c>
      <c r="V3847" t="str">
        <f t="shared" si="2050"/>
        <v>0.0000833333333333333-0.000138660866955824i</v>
      </c>
      <c r="W3847" t="e">
        <f t="shared" si="2051"/>
        <v>#DIV/0!</v>
      </c>
      <c r="X3847" t="e">
        <f t="shared" si="2052"/>
        <v>#DIV/0!</v>
      </c>
      <c r="Y3847" t="str">
        <f t="shared" si="2053"/>
        <v>0.00096+8.17341877499149i</v>
      </c>
      <c r="Z3847" t="e">
        <f t="shared" si="2054"/>
        <v>#DIV/0!</v>
      </c>
      <c r="AA3847" t="e">
        <f t="shared" si="2055"/>
        <v>#DIV/0!</v>
      </c>
      <c r="AB3847" t="str">
        <f t="shared" si="2056"/>
        <v>0.0131536213532226-0.0383975476760755i</v>
      </c>
      <c r="AC3847" t="str">
        <f t="shared" si="2057"/>
        <v>0.976281979723274-0.0114084026302465i</v>
      </c>
      <c r="AD3847" t="str">
        <f t="shared" si="2058"/>
        <v>0.0139308738117711-0.039167596506778i</v>
      </c>
      <c r="AE3847" t="e">
        <f t="shared" si="2059"/>
        <v>#DIV/0!</v>
      </c>
      <c r="AF3847" t="str">
        <f t="shared" si="2060"/>
        <v>-19.214379788798-1.83181231683173i</v>
      </c>
      <c r="AG3847" t="e">
        <f t="shared" si="2061"/>
        <v>#DIV/0!</v>
      </c>
      <c r="AH3847" t="e">
        <f t="shared" si="2062"/>
        <v>#DIV/0!</v>
      </c>
      <c r="AI3847" t="e">
        <f t="shared" si="2063"/>
        <v>#DIV/0!</v>
      </c>
      <c r="AJ3847" t="e">
        <f t="shared" si="2064"/>
        <v>#DIV/0!</v>
      </c>
      <c r="AK3847"/>
      <c r="AL3847"/>
      <c r="AM3847"/>
      <c r="AN3847"/>
    </row>
    <row r="3848" spans="1:40" x14ac:dyDescent="0.3">
      <c r="A3848"/>
      <c r="B3848">
        <f t="shared" si="2030"/>
        <v>1914000</v>
      </c>
      <c r="C3848" s="186" t="str">
        <f t="shared" si="2033"/>
        <v>-0.000135193649857045+0.00163130520845867i</v>
      </c>
      <c r="D3848" s="158" t="str">
        <f t="shared" si="2034"/>
        <v>-7.59577795944866-0.6167792659916i</v>
      </c>
      <c r="E3848" t="str">
        <f t="shared" si="2035"/>
        <v>25.87164898328-830.724795363942i</v>
      </c>
      <c r="F3848" t="str">
        <f t="shared" si="2036"/>
        <v>0.99061845323475+0.0820807746856239i</v>
      </c>
      <c r="G3848" t="str">
        <f t="shared" si="2031"/>
        <v>0.99061845323475+0.0820807746856239i</v>
      </c>
      <c r="H3848" t="str">
        <f t="shared" si="2037"/>
        <v>11.6188161606074+1.21410043948572i</v>
      </c>
      <c r="I3848" t="str">
        <f t="shared" si="2038"/>
        <v>7516.26042371358i</v>
      </c>
      <c r="J3848" t="str">
        <f t="shared" si="2032"/>
        <v>-13991.4762131143+1602.75534673601i</v>
      </c>
      <c r="K3848" t="str">
        <f t="shared" si="2039"/>
        <v>0.0607407478989395-0.530244825653209i</v>
      </c>
      <c r="L3848" t="str">
        <f t="shared" si="2040"/>
        <v>0.01571170943542-0.113341225433645i</v>
      </c>
      <c r="M3848" t="str">
        <f t="shared" si="2041"/>
        <v>0.0764524573343595-0.643586051086854i</v>
      </c>
      <c r="N3848" t="str">
        <f t="shared" si="2042"/>
        <v>-24.4678347477632i</v>
      </c>
      <c r="O3848" t="str">
        <f t="shared" si="2043"/>
        <v>0.786974488467942+0.616985538323728i</v>
      </c>
      <c r="P3848" t="str">
        <f t="shared" si="2044"/>
        <v>0.213025511532058-0.616985538323728i</v>
      </c>
      <c r="Q3848" t="str">
        <f t="shared" si="2045"/>
        <v>-0.213025511532058+25.0848202860869i</v>
      </c>
      <c r="R3848" t="str">
        <f t="shared" si="2046"/>
        <v>-0.0246663107592334-0.00828273655921714i</v>
      </c>
      <c r="S3848" t="str">
        <f t="shared" si="2047"/>
        <v>2.68508474598224i</v>
      </c>
      <c r="T3848" t="str">
        <f t="shared" si="2048"/>
        <v>0.0222398495901434-0.0662311347592752i</v>
      </c>
      <c r="U3848" t="e">
        <f t="shared" si="2049"/>
        <v>#DIV/0!</v>
      </c>
      <c r="V3848" t="str">
        <f t="shared" si="2050"/>
        <v>0.0000833333333333333-0.000138588421361804i</v>
      </c>
      <c r="W3848" t="e">
        <f t="shared" si="2051"/>
        <v>#DIV/0!</v>
      </c>
      <c r="X3848" t="e">
        <f t="shared" si="2052"/>
        <v>#DIV/0!</v>
      </c>
      <c r="Y3848" t="str">
        <f t="shared" si="2053"/>
        <v>0.00096+8.17769134100038i</v>
      </c>
      <c r="Z3848" t="e">
        <f t="shared" si="2054"/>
        <v>#DIV/0!</v>
      </c>
      <c r="AA3848" t="e">
        <f t="shared" si="2055"/>
        <v>#DIV/0!</v>
      </c>
      <c r="AB3848" t="str">
        <f t="shared" si="2056"/>
        <v>0.0126908388266849-0.0377938103012588i</v>
      </c>
      <c r="AC3848" t="str">
        <f t="shared" si="2057"/>
        <v>0.976646676686622-0.0110570765150057i</v>
      </c>
      <c r="AD3848" t="str">
        <f t="shared" si="2058"/>
        <v>0.013430690301517-0.0385454709769364i</v>
      </c>
      <c r="AE3848" t="e">
        <f t="shared" si="2059"/>
        <v>#DIV/0!</v>
      </c>
      <c r="AF3848" t="str">
        <f t="shared" si="2060"/>
        <v>-19.2145941200561-1.83087970547732i</v>
      </c>
      <c r="AG3848" t="e">
        <f t="shared" si="2061"/>
        <v>#DIV/0!</v>
      </c>
      <c r="AH3848" t="e">
        <f t="shared" si="2062"/>
        <v>#DIV/0!</v>
      </c>
      <c r="AI3848" t="e">
        <f t="shared" si="2063"/>
        <v>#DIV/0!</v>
      </c>
      <c r="AJ3848" t="e">
        <f t="shared" si="2064"/>
        <v>#DIV/0!</v>
      </c>
      <c r="AK3848"/>
      <c r="AL3848"/>
      <c r="AM3848"/>
      <c r="AN3848"/>
    </row>
    <row r="3849" spans="1:40" x14ac:dyDescent="0.3">
      <c r="A3849"/>
      <c r="B3849">
        <f t="shared" si="2030"/>
        <v>1915000</v>
      </c>
      <c r="C3849" s="186" t="str">
        <f t="shared" si="2033"/>
        <v>-0.0001350543105953+0.00163046926875682i</v>
      </c>
      <c r="D3849" s="158" t="str">
        <f t="shared" si="2034"/>
        <v>-7.59585102185257-0.616465534470262i</v>
      </c>
      <c r="E3849" t="str">
        <f t="shared" si="2035"/>
        <v>25.8446621867529-830.291836538669i</v>
      </c>
      <c r="F3849" t="str">
        <f t="shared" si="2036"/>
        <v>0.990628122452783+0.0820390172431388i</v>
      </c>
      <c r="G3849" t="str">
        <f t="shared" si="2031"/>
        <v>0.990628122452783+0.0820390172431388i</v>
      </c>
      <c r="H3849" t="str">
        <f t="shared" si="2037"/>
        <v>11.6189570995355+1.21348249604612i</v>
      </c>
      <c r="I3849" t="str">
        <f t="shared" si="2038"/>
        <v>7520.18741453057i</v>
      </c>
      <c r="J3849" t="str">
        <f t="shared" si="2032"/>
        <v>-14006.1012199168+1603.59273197463i</v>
      </c>
      <c r="K3849" t="str">
        <f t="shared" si="2039"/>
        <v>0.060678139299591-0.529975064067408i</v>
      </c>
      <c r="L3849" t="str">
        <f t="shared" si="2040"/>
        <v>0.0156956136040651-0.113284269503667i</v>
      </c>
      <c r="M3849" t="str">
        <f t="shared" si="2041"/>
        <v>0.0763737529036561-0.643259333571075i</v>
      </c>
      <c r="N3849" t="str">
        <f t="shared" si="2042"/>
        <v>-24.4806183604841i</v>
      </c>
      <c r="O3849" t="str">
        <f t="shared" si="2043"/>
        <v>0.794797274714651+0.606875021817642i</v>
      </c>
      <c r="P3849" t="str">
        <f t="shared" si="2044"/>
        <v>0.205202725285349-0.606875021817642i</v>
      </c>
      <c r="Q3849" t="str">
        <f t="shared" si="2045"/>
        <v>-0.205202725285349+25.0874933823017i</v>
      </c>
      <c r="R3849" t="str">
        <f t="shared" si="2046"/>
        <v>-0.0242556222274726-0.00798108453680874i</v>
      </c>
      <c r="S3849" t="str">
        <f t="shared" si="2047"/>
        <v>2.68648761157575i</v>
      </c>
      <c r="T3849" t="str">
        <f t="shared" si="2048"/>
        <v>0.0214410847350755-0.0651624286251665i</v>
      </c>
      <c r="U3849" t="e">
        <f t="shared" si="2049"/>
        <v>#DIV/0!</v>
      </c>
      <c r="V3849" t="str">
        <f t="shared" si="2050"/>
        <v>0.0000833333333333333-0.000138516051428978i</v>
      </c>
      <c r="W3849" t="e">
        <f t="shared" si="2051"/>
        <v>#DIV/0!</v>
      </c>
      <c r="X3849" t="e">
        <f t="shared" si="2052"/>
        <v>#DIV/0!</v>
      </c>
      <c r="Y3849" t="str">
        <f t="shared" si="2053"/>
        <v>0.00096+8.18196390700926i</v>
      </c>
      <c r="Z3849" t="e">
        <f t="shared" si="2054"/>
        <v>#DIV/0!</v>
      </c>
      <c r="AA3849" t="e">
        <f t="shared" si="2055"/>
        <v>#DIV/0!</v>
      </c>
      <c r="AB3849" t="str">
        <f t="shared" si="2056"/>
        <v>0.0122350355625936-0.0371839690680216i</v>
      </c>
      <c r="AC3849" t="str">
        <f t="shared" si="2057"/>
        <v>0.977015500420602-0.0107101800877906i</v>
      </c>
      <c r="AD3849" t="str">
        <f t="shared" si="2058"/>
        <v>0.0129385177028479-0.0379168960957192i</v>
      </c>
      <c r="AE3849" t="e">
        <f t="shared" si="2059"/>
        <v>#DIV/0!</v>
      </c>
      <c r="AF3849" t="str">
        <f t="shared" si="2060"/>
        <v>-19.2148081213881-1.82994803051638i</v>
      </c>
      <c r="AG3849" t="e">
        <f t="shared" si="2061"/>
        <v>#DIV/0!</v>
      </c>
      <c r="AH3849" t="e">
        <f t="shared" si="2062"/>
        <v>#DIV/0!</v>
      </c>
      <c r="AI3849" t="e">
        <f t="shared" si="2063"/>
        <v>#DIV/0!</v>
      </c>
      <c r="AJ3849" t="e">
        <f t="shared" si="2064"/>
        <v>#DIV/0!</v>
      </c>
      <c r="AK3849"/>
      <c r="AL3849"/>
      <c r="AM3849"/>
      <c r="AN3849"/>
    </row>
    <row r="3850" spans="1:40" x14ac:dyDescent="0.3">
      <c r="A3850"/>
      <c r="B3850">
        <f t="shared" si="2030"/>
        <v>1916000</v>
      </c>
      <c r="C3850" s="186" t="str">
        <f t="shared" si="2033"/>
        <v>-0.000134915185705499+0.00162963417716837i</v>
      </c>
      <c r="D3850" s="158" t="str">
        <f t="shared" si="2034"/>
        <v>-7.59592397185095-0.616152117600698i</v>
      </c>
      <c r="E3850" t="str">
        <f t="shared" si="2035"/>
        <v>25.8177175796205-829.859328341162i</v>
      </c>
      <c r="F3850" t="str">
        <f t="shared" si="2036"/>
        <v>0.990637776794852+0.0819973016903029i</v>
      </c>
      <c r="G3850" t="str">
        <f t="shared" si="2031"/>
        <v>0.990637776794852+0.0819973016903029i</v>
      </c>
      <c r="H3850" t="str">
        <f t="shared" si="2037"/>
        <v>11.6190978216171+1.21286517295889i</v>
      </c>
      <c r="I3850" t="str">
        <f t="shared" si="2038"/>
        <v>7524.11440534755i</v>
      </c>
      <c r="J3850" t="str">
        <f t="shared" si="2032"/>
        <v>-14020.733865793+1604.43011721326i</v>
      </c>
      <c r="K3850" t="str">
        <f t="shared" si="2039"/>
        <v>0.0606156270337663-0.529705573107015i</v>
      </c>
      <c r="L3850" t="str">
        <f t="shared" si="2040"/>
        <v>0.0156795423361187-0.113227369625143i</v>
      </c>
      <c r="M3850" t="str">
        <f t="shared" si="2041"/>
        <v>0.076295169369885-0.642932942732158i</v>
      </c>
      <c r="N3850" t="str">
        <f t="shared" si="2042"/>
        <v>-24.4934019732049i</v>
      </c>
      <c r="O3850" t="str">
        <f t="shared" si="2043"/>
        <v>0.802490176360065+0.596665330688478i</v>
      </c>
      <c r="P3850" t="str">
        <f t="shared" si="2044"/>
        <v>0.197509823639935-0.596665330688478i</v>
      </c>
      <c r="Q3850" t="str">
        <f t="shared" si="2045"/>
        <v>-0.197509823639935+25.0900673038934i</v>
      </c>
      <c r="R3850" t="str">
        <f t="shared" si="2046"/>
        <v>-0.0238414292970191-0.00768435193134131i</v>
      </c>
      <c r="S3850" t="str">
        <f t="shared" si="2047"/>
        <v>2.68789047716927i</v>
      </c>
      <c r="T3850" t="str">
        <f t="shared" si="2048"/>
        <v>0.0206546963794696-0.0640831507695621i</v>
      </c>
      <c r="U3850" t="e">
        <f t="shared" si="2049"/>
        <v>#DIV/0!</v>
      </c>
      <c r="V3850" t="str">
        <f t="shared" si="2050"/>
        <v>0.0000833333333333333-0.000138443757038879i</v>
      </c>
      <c r="W3850" t="e">
        <f t="shared" si="2051"/>
        <v>#DIV/0!</v>
      </c>
      <c r="X3850" t="e">
        <f t="shared" si="2052"/>
        <v>#DIV/0!</v>
      </c>
      <c r="Y3850" t="str">
        <f t="shared" si="2053"/>
        <v>0.00096+8.18623647301814i</v>
      </c>
      <c r="Z3850" t="e">
        <f t="shared" si="2054"/>
        <v>#DIV/0!</v>
      </c>
      <c r="AA3850" t="e">
        <f t="shared" si="2055"/>
        <v>#DIV/0!</v>
      </c>
      <c r="AB3850" t="str">
        <f t="shared" si="2056"/>
        <v>0.0117862947635281-0.0365680952394164i</v>
      </c>
      <c r="AC3850" t="str">
        <f t="shared" si="2057"/>
        <v>0.977388404272839-0.0103677661960491i</v>
      </c>
      <c r="AD3850" t="str">
        <f t="shared" si="2058"/>
        <v>0.0124544403384816-0.0372819754711479i</v>
      </c>
      <c r="AE3850" t="e">
        <f t="shared" si="2059"/>
        <v>#DIV/0!</v>
      </c>
      <c r="AF3850" t="str">
        <f t="shared" si="2060"/>
        <v>-19.2150217934681-1.82901729055959i</v>
      </c>
      <c r="AG3850" t="e">
        <f t="shared" si="2061"/>
        <v>#DIV/0!</v>
      </c>
      <c r="AH3850" t="e">
        <f t="shared" si="2062"/>
        <v>#DIV/0!</v>
      </c>
      <c r="AI3850" t="e">
        <f t="shared" si="2063"/>
        <v>#DIV/0!</v>
      </c>
      <c r="AJ3850" t="e">
        <f t="shared" si="2064"/>
        <v>#DIV/0!</v>
      </c>
      <c r="AK3850"/>
      <c r="AL3850"/>
      <c r="AM3850"/>
      <c r="AN3850"/>
    </row>
    <row r="3851" spans="1:40" x14ac:dyDescent="0.3">
      <c r="A3851"/>
      <c r="B3851">
        <f t="shared" si="2030"/>
        <v>1917000</v>
      </c>
      <c r="C3851" s="186" t="str">
        <f t="shared" si="2033"/>
        <v>-0.000134776274750046+0.00162879993241598i</v>
      </c>
      <c r="D3851" s="158" t="str">
        <f t="shared" si="2034"/>
        <v>-7.59599680967311-0.61583901491666i</v>
      </c>
      <c r="E3851" t="str">
        <f t="shared" si="2035"/>
        <v>25.7908150740154-829.427270068949i</v>
      </c>
      <c r="F3851" t="str">
        <f t="shared" si="2036"/>
        <v>0.990647416291308+0.0819556279650238i</v>
      </c>
      <c r="G3851" t="str">
        <f t="shared" si="2031"/>
        <v>0.990647416291308+0.0819556279650238i</v>
      </c>
      <c r="H3851" t="str">
        <f t="shared" si="2037"/>
        <v>11.6192383272947+1.21224846930352i</v>
      </c>
      <c r="I3851" t="str">
        <f t="shared" si="2038"/>
        <v>7528.04139616454i</v>
      </c>
      <c r="J3851" t="str">
        <f t="shared" si="2032"/>
        <v>-14035.3741507431+1605.26750245189i</v>
      </c>
      <c r="K3851" t="str">
        <f t="shared" si="2039"/>
        <v>0.060553210904794-0.529436352370879i</v>
      </c>
      <c r="L3851" t="str">
        <f t="shared" si="2040"/>
        <v>0.0156634955819503-0.113170525717224i</v>
      </c>
      <c r="M3851" t="str">
        <f t="shared" si="2041"/>
        <v>0.0762167064867443-0.642606878088103i</v>
      </c>
      <c r="N3851" t="str">
        <f t="shared" si="2042"/>
        <v>-24.5061855859258i</v>
      </c>
      <c r="O3851" t="str">
        <f t="shared" si="2043"/>
        <v>0.810051936241638+0.58635813338878i</v>
      </c>
      <c r="P3851" t="str">
        <f t="shared" si="2044"/>
        <v>0.189948063758362-0.58635813338878i</v>
      </c>
      <c r="Q3851" t="str">
        <f t="shared" si="2045"/>
        <v>-0.189948063758362+25.0925437193146i</v>
      </c>
      <c r="R3851" t="str">
        <f t="shared" si="2046"/>
        <v>-0.0234237846573918-0.00739258495638339i</v>
      </c>
      <c r="S3851" t="str">
        <f t="shared" si="2047"/>
        <v>2.68929334276278i</v>
      </c>
      <c r="T3851" t="str">
        <f t="shared" si="2048"/>
        <v>0.0198808295090101-0.0629934281414327i</v>
      </c>
      <c r="U3851" t="e">
        <f t="shared" si="2049"/>
        <v>#DIV/0!</v>
      </c>
      <c r="V3851" t="str">
        <f t="shared" si="2050"/>
        <v>0.0000833333333333333-0.000138371538073288i</v>
      </c>
      <c r="W3851" t="e">
        <f t="shared" si="2051"/>
        <v>#DIV/0!</v>
      </c>
      <c r="X3851" t="e">
        <f t="shared" si="2052"/>
        <v>#DIV/0!</v>
      </c>
      <c r="Y3851" t="str">
        <f t="shared" si="2053"/>
        <v>0.00096+8.19050903902702i</v>
      </c>
      <c r="Z3851" t="e">
        <f t="shared" si="2054"/>
        <v>#DIV/0!</v>
      </c>
      <c r="AA3851" t="e">
        <f t="shared" si="2055"/>
        <v>#DIV/0!</v>
      </c>
      <c r="AB3851" t="str">
        <f t="shared" si="2056"/>
        <v>0.0113446991634093-0.035946261256982i</v>
      </c>
      <c r="AC3851" t="str">
        <f t="shared" si="2057"/>
        <v>0.977765340881029-0.0100298873557664i</v>
      </c>
      <c r="AD3851" t="str">
        <f t="shared" si="2058"/>
        <v>0.0119785411787394-0.0366408138439344i</v>
      </c>
      <c r="AE3851" t="e">
        <f t="shared" si="2059"/>
        <v>#DIV/0!</v>
      </c>
      <c r="AF3851" t="str">
        <f t="shared" si="2060"/>
        <v>-19.2152351369678-1.82808748422018i</v>
      </c>
      <c r="AG3851" t="e">
        <f t="shared" si="2061"/>
        <v>#DIV/0!</v>
      </c>
      <c r="AH3851" t="e">
        <f t="shared" si="2062"/>
        <v>#DIV/0!</v>
      </c>
      <c r="AI3851" t="e">
        <f t="shared" si="2063"/>
        <v>#DIV/0!</v>
      </c>
      <c r="AJ3851" t="e">
        <f t="shared" si="2064"/>
        <v>#DIV/0!</v>
      </c>
      <c r="AK3851"/>
      <c r="AL3851"/>
      <c r="AM3851"/>
      <c r="AN3851"/>
    </row>
    <row r="3852" spans="1:40" x14ac:dyDescent="0.3">
      <c r="A3852"/>
      <c r="B3852">
        <f t="shared" si="2030"/>
        <v>1918000</v>
      </c>
      <c r="C3852" s="186" t="str">
        <f t="shared" si="2033"/>
        <v>-0.000134637577292468+0.00162796653322487i</v>
      </c>
      <c r="D3852" s="158" t="str">
        <f t="shared" si="2034"/>
        <v>-7.59606953554798-0.615526225952829i</v>
      </c>
      <c r="E3852" t="str">
        <f t="shared" si="2035"/>
        <v>25.7639545822987-828.995661021007i</v>
      </c>
      <c r="F3852" t="str">
        <f t="shared" si="2036"/>
        <v>0.990657040972444+0.081913996005333i</v>
      </c>
      <c r="G3852" t="str">
        <f t="shared" si="2031"/>
        <v>0.990657040972444+0.081913996005333i</v>
      </c>
      <c r="H3852" t="str">
        <f t="shared" si="2037"/>
        <v>11.6193786170098+1.21163238416135i</v>
      </c>
      <c r="I3852" t="str">
        <f t="shared" si="2038"/>
        <v>7531.96838698153i</v>
      </c>
      <c r="J3852" t="str">
        <f t="shared" si="2032"/>
        <v>-14050.0220747669+1606.10488769053i</v>
      </c>
      <c r="K3852" t="str">
        <f t="shared" si="2039"/>
        <v>0.0604908907165063-0.529167401458645i</v>
      </c>
      <c r="L3852" t="str">
        <f t="shared" si="2040"/>
        <v>0.0156474732920541-0.113113737699212i</v>
      </c>
      <c r="M3852" t="str">
        <f t="shared" si="2041"/>
        <v>0.0761383640085604-0.642281139157857i</v>
      </c>
      <c r="N3852" t="str">
        <f t="shared" si="2042"/>
        <v>-24.5189691986467i</v>
      </c>
      <c r="O3852" t="str">
        <f t="shared" si="2043"/>
        <v>0.817481318627636+0.575955114305639i</v>
      </c>
      <c r="P3852" t="str">
        <f t="shared" si="2044"/>
        <v>0.182518681372364-0.575955114305639i</v>
      </c>
      <c r="Q3852" t="str">
        <f t="shared" si="2045"/>
        <v>-0.182518681372364+25.0949243129523i</v>
      </c>
      <c r="R3852" t="str">
        <f t="shared" si="2046"/>
        <v>-0.0230027416588858-0.00710582941287447i</v>
      </c>
      <c r="S3852" t="str">
        <f t="shared" si="2047"/>
        <v>2.6906962083563i</v>
      </c>
      <c r="T3852" t="str">
        <f t="shared" si="2048"/>
        <v>0.019119628258448-0.0618933897633635i</v>
      </c>
      <c r="U3852" t="e">
        <f t="shared" si="2049"/>
        <v>#DIV/0!</v>
      </c>
      <c r="V3852" t="str">
        <f t="shared" si="2050"/>
        <v>0.0000833333333333333-0.000138299394414229i</v>
      </c>
      <c r="W3852" t="e">
        <f t="shared" si="2051"/>
        <v>#DIV/0!</v>
      </c>
      <c r="X3852" t="e">
        <f t="shared" si="2052"/>
        <v>#DIV/0!</v>
      </c>
      <c r="Y3852" t="str">
        <f t="shared" si="2053"/>
        <v>0.00096+8.1947816050359i</v>
      </c>
      <c r="Z3852" t="e">
        <f t="shared" si="2054"/>
        <v>#DIV/0!</v>
      </c>
      <c r="AA3852" t="e">
        <f t="shared" si="2055"/>
        <v>#DIV/0!</v>
      </c>
      <c r="AB3852" t="str">
        <f t="shared" si="2056"/>
        <v>0.0109103310105853-0.0353185407455343i</v>
      </c>
      <c r="AC3852" t="str">
        <f t="shared" si="2057"/>
        <v>0.978146262170503-0.00969659574160268i</v>
      </c>
      <c r="AD3852" t="str">
        <f t="shared" si="2058"/>
        <v>0.0115109018256046-0.0359935170695087i</v>
      </c>
      <c r="AE3852" t="e">
        <f t="shared" si="2059"/>
        <v>#DIV/0!</v>
      </c>
      <c r="AF3852" t="str">
        <f t="shared" si="2060"/>
        <v>-19.2154481525578-1.82715861011418i</v>
      </c>
      <c r="AG3852" t="e">
        <f t="shared" si="2061"/>
        <v>#DIV/0!</v>
      </c>
      <c r="AH3852" t="e">
        <f t="shared" si="2062"/>
        <v>#DIV/0!</v>
      </c>
      <c r="AI3852" t="e">
        <f t="shared" si="2063"/>
        <v>#DIV/0!</v>
      </c>
      <c r="AJ3852" t="e">
        <f t="shared" si="2064"/>
        <v>#DIV/0!</v>
      </c>
      <c r="AK3852"/>
      <c r="AL3852"/>
      <c r="AM3852"/>
      <c r="AN3852"/>
    </row>
    <row r="3853" spans="1:40" x14ac:dyDescent="0.3">
      <c r="A3853"/>
      <c r="B3853">
        <f t="shared" si="2030"/>
        <v>1919000</v>
      </c>
      <c r="C3853" s="186" t="str">
        <f t="shared" si="2033"/>
        <v>-0.000134499092897394+0.00162713397832281i</v>
      </c>
      <c r="D3853" s="158" t="str">
        <f t="shared" si="2034"/>
        <v>-7.59614214970382-0.615213750244786i</v>
      </c>
      <c r="E3853" t="str">
        <f t="shared" si="2035"/>
        <v>25.7371360170594-828.564500497774i</v>
      </c>
      <c r="F3853" t="str">
        <f t="shared" si="2036"/>
        <v>0.99066665086847+0.0818724057493818i</v>
      </c>
      <c r="G3853" t="str">
        <f t="shared" si="2031"/>
        <v>0.99066665086847+0.0818724057493818i</v>
      </c>
      <c r="H3853" t="str">
        <f t="shared" si="2037"/>
        <v>11.6195186912031+1.21101691661551i</v>
      </c>
      <c r="I3853" t="str">
        <f t="shared" si="2038"/>
        <v>7535.89537779852i</v>
      </c>
      <c r="J3853" t="str">
        <f t="shared" si="2032"/>
        <v>-14064.6776378646+1606.94227292915i</v>
      </c>
      <c r="K3853" t="str">
        <f t="shared" si="2039"/>
        <v>0.0604286662732286-0.528898719970716i</v>
      </c>
      <c r="L3853" t="str">
        <f t="shared" si="2040"/>
        <v>0.0156314754170483-0.113057005490563i</v>
      </c>
      <c r="M3853" t="str">
        <f t="shared" si="2041"/>
        <v>0.0760601416902769-0.641955725461279i</v>
      </c>
      <c r="N3853" t="str">
        <f t="shared" si="2042"/>
        <v>-24.5317528113676i</v>
      </c>
      <c r="O3853" t="str">
        <f t="shared" si="2043"/>
        <v>0.824777109419317+0.565457973485135i</v>
      </c>
      <c r="P3853" t="str">
        <f t="shared" si="2044"/>
        <v>0.175222890580683-0.565457973485135i</v>
      </c>
      <c r="Q3853" t="str">
        <f t="shared" si="2045"/>
        <v>-0.175222890580683+25.0972107848527i</v>
      </c>
      <c r="R3853" t="str">
        <f t="shared" si="2046"/>
        <v>-0.0225783543137951-0.00682413067896103i</v>
      </c>
      <c r="S3853" t="str">
        <f t="shared" si="2047"/>
        <v>2.69209907394981i</v>
      </c>
      <c r="T3853" t="str">
        <f t="shared" si="2048"/>
        <v>0.0183712358813435-0.0607831667394785i</v>
      </c>
      <c r="U3853" t="e">
        <f t="shared" si="2049"/>
        <v>#DIV/0!</v>
      </c>
      <c r="V3853" t="str">
        <f t="shared" si="2050"/>
        <v>0.0000833333333333333-0.000138227325943977i</v>
      </c>
      <c r="W3853" t="e">
        <f t="shared" si="2051"/>
        <v>#DIV/0!</v>
      </c>
      <c r="X3853" t="e">
        <f t="shared" si="2052"/>
        <v>#DIV/0!</v>
      </c>
      <c r="Y3853" t="str">
        <f t="shared" si="2053"/>
        <v>0.00096+8.19905417104479i</v>
      </c>
      <c r="Z3853" t="e">
        <f t="shared" si="2054"/>
        <v>#DIV/0!</v>
      </c>
      <c r="AA3853" t="e">
        <f t="shared" si="2055"/>
        <v>#DIV/0!</v>
      </c>
      <c r="AB3853" t="str">
        <f t="shared" si="2056"/>
        <v>0.0104832720505659-0.0346850085176885i</v>
      </c>
      <c r="AC3853" t="str">
        <f t="shared" si="2057"/>
        <v>0.97853111935194-0.00936794317681283i</v>
      </c>
      <c r="AD3853" t="str">
        <f t="shared" si="2058"/>
        <v>0.0110516024969918-0.0353401920997531i</v>
      </c>
      <c r="AE3853" t="e">
        <f t="shared" si="2059"/>
        <v>#DIV/0!</v>
      </c>
      <c r="AF3853" t="str">
        <f t="shared" si="2060"/>
        <v>-19.2156608409069-1.8262306668603i</v>
      </c>
      <c r="AG3853" t="e">
        <f t="shared" si="2061"/>
        <v>#DIV/0!</v>
      </c>
      <c r="AH3853" t="e">
        <f t="shared" si="2062"/>
        <v>#DIV/0!</v>
      </c>
      <c r="AI3853" t="e">
        <f t="shared" si="2063"/>
        <v>#DIV/0!</v>
      </c>
      <c r="AJ3853" t="e">
        <f t="shared" si="2064"/>
        <v>#DIV/0!</v>
      </c>
      <c r="AK3853"/>
      <c r="AL3853"/>
      <c r="AM3853"/>
      <c r="AN3853"/>
    </row>
    <row r="3854" spans="1:40" x14ac:dyDescent="0.3">
      <c r="A3854"/>
      <c r="B3854">
        <f t="shared" si="2030"/>
        <v>1920000</v>
      </c>
      <c r="C3854" s="186" t="str">
        <f t="shared" si="2033"/>
        <v>-0.000134360821130563+0.00162630226644008i</v>
      </c>
      <c r="D3854" s="158" t="str">
        <f t="shared" si="2034"/>
        <v>-7.59621465236844-0.614901587329029i</v>
      </c>
      <c r="E3854" t="str">
        <f t="shared" si="2035"/>
        <v>25.7103592911139-828.133787801139i</v>
      </c>
      <c r="F3854" t="str">
        <f t="shared" si="2036"/>
        <v>0.990676246009535+0.0818308571354438i</v>
      </c>
      <c r="G3854" t="str">
        <f t="shared" si="2031"/>
        <v>0.990676246009535+0.0818308571354438i</v>
      </c>
      <c r="H3854" t="str">
        <f t="shared" si="2037"/>
        <v>11.6196585503137+1.21040206575093i</v>
      </c>
      <c r="I3854" t="str">
        <f t="shared" si="2038"/>
        <v>7539.8223686155i</v>
      </c>
      <c r="J3854" t="str">
        <f t="shared" si="2032"/>
        <v>-14079.340840036+1607.77965816778i</v>
      </c>
      <c r="K3854" t="str">
        <f t="shared" si="2039"/>
        <v>0.0603665373797878-0.52863030750829i</v>
      </c>
      <c r="L3854" t="str">
        <f t="shared" si="2040"/>
        <v>0.0156155019076749-0.11300032901088i</v>
      </c>
      <c r="M3854" t="str">
        <f t="shared" si="2041"/>
        <v>0.0759820392874627-0.64163063651917i</v>
      </c>
      <c r="N3854" t="str">
        <f t="shared" si="2042"/>
        <v>-24.5445364240885i</v>
      </c>
      <c r="O3854" t="str">
        <f t="shared" si="2043"/>
        <v>0.831938116349287+0.554868426354573i</v>
      </c>
      <c r="P3854" t="str">
        <f t="shared" si="2044"/>
        <v>0.168061883650713-0.554868426354573i</v>
      </c>
      <c r="Q3854" t="str">
        <f t="shared" si="2045"/>
        <v>-0.168061883650713+25.0994048504431i</v>
      </c>
      <c r="R3854" t="str">
        <f t="shared" si="2046"/>
        <v>-0.0221506772974974-0.00654753369967078i</v>
      </c>
      <c r="S3854" t="str">
        <f t="shared" si="2047"/>
        <v>2.69350193954331i</v>
      </c>
      <c r="T3854" t="str">
        <f t="shared" si="2048"/>
        <v>0.0176357947192884-0.0596628922630072i</v>
      </c>
      <c r="U3854" t="e">
        <f t="shared" si="2049"/>
        <v>#DIV/0!</v>
      </c>
      <c r="V3854" t="str">
        <f t="shared" si="2050"/>
        <v>0.0000833333333333333-0.000138155332545048i</v>
      </c>
      <c r="W3854" t="e">
        <f t="shared" si="2051"/>
        <v>#DIV/0!</v>
      </c>
      <c r="X3854" t="e">
        <f t="shared" si="2052"/>
        <v>#DIV/0!</v>
      </c>
      <c r="Y3854" t="str">
        <f t="shared" si="2053"/>
        <v>0.00096+8.20332673705367i</v>
      </c>
      <c r="Z3854" t="e">
        <f t="shared" si="2054"/>
        <v>#DIV/0!</v>
      </c>
      <c r="AA3854" t="e">
        <f t="shared" si="2055"/>
        <v>#DIV/0!</v>
      </c>
      <c r="AB3854" t="str">
        <f t="shared" si="2056"/>
        <v>0.01006360350846-0.0340457405781766i</v>
      </c>
      <c r="AC3854" t="str">
        <f t="shared" si="2057"/>
        <v>0.978919862919211-0.00904398112299152i</v>
      </c>
      <c r="AD3854" t="str">
        <f t="shared" si="2058"/>
        <v>0.0106007220112879-0.0346809469645201i</v>
      </c>
      <c r="AE3854" t="e">
        <f t="shared" si="2059"/>
        <v>#DIV/0!</v>
      </c>
      <c r="AF3854" t="str">
        <f t="shared" si="2060"/>
        <v>-19.2158732026821-1.82530365307996i</v>
      </c>
      <c r="AG3854" t="e">
        <f t="shared" si="2061"/>
        <v>#DIV/0!</v>
      </c>
      <c r="AH3854" t="e">
        <f t="shared" si="2062"/>
        <v>#DIV/0!</v>
      </c>
      <c r="AI3854" t="e">
        <f t="shared" si="2063"/>
        <v>#DIV/0!</v>
      </c>
      <c r="AJ3854" t="e">
        <f t="shared" si="2064"/>
        <v>#DIV/0!</v>
      </c>
      <c r="AK3854"/>
      <c r="AL3854"/>
      <c r="AM3854"/>
      <c r="AN3854"/>
    </row>
    <row r="3855" spans="1:40" x14ac:dyDescent="0.3">
      <c r="A3855"/>
      <c r="B3855">
        <f t="shared" si="2030"/>
        <v>1921000</v>
      </c>
      <c r="C3855" s="186" t="str">
        <f t="shared" si="2033"/>
        <v>-0.000134222761558807+0.00162547139630946i</v>
      </c>
      <c r="D3855" s="158" t="str">
        <f t="shared" si="2034"/>
        <v>-7.59628704376884-0.614589736742917i</v>
      </c>
      <c r="E3855" t="str">
        <f t="shared" si="2035"/>
        <v>25.6836243175044-827.703522234432i</v>
      </c>
      <c r="F3855" t="str">
        <f t="shared" si="2036"/>
        <v>0.99068582642568+0.0817893501019074i</v>
      </c>
      <c r="G3855" t="str">
        <f t="shared" si="2031"/>
        <v>0.99068582642568+0.0817893501019074i</v>
      </c>
      <c r="H3855" t="str">
        <f t="shared" si="2037"/>
        <v>11.6197981947799+1.20978783065424i</v>
      </c>
      <c r="I3855" t="str">
        <f t="shared" si="2038"/>
        <v>7543.74935943249i</v>
      </c>
      <c r="J3855" t="str">
        <f t="shared" si="2032"/>
        <v>-14094.0116812813+1608.61704340641i</v>
      </c>
      <c r="K3855" t="str">
        <f t="shared" si="2039"/>
        <v>0.0603045038415015-0.528362163673323i</v>
      </c>
      <c r="L3855" t="str">
        <f t="shared" si="2040"/>
        <v>0.0155995527147991-0.112943708179919i</v>
      </c>
      <c r="M3855" t="str">
        <f t="shared" si="2041"/>
        <v>0.0759040565563006-0.641305871853242i</v>
      </c>
      <c r="N3855" t="str">
        <f t="shared" si="2042"/>
        <v>-24.5573200368093i</v>
      </c>
      <c r="O3855" t="str">
        <f t="shared" si="2043"/>
        <v>0.838963169176277+0.544188203442245i</v>
      </c>
      <c r="P3855" t="str">
        <f t="shared" si="2044"/>
        <v>0.161036830823723-0.544188203442245i</v>
      </c>
      <c r="Q3855" t="str">
        <f t="shared" si="2045"/>
        <v>-0.161036830823723+25.1015082402515i</v>
      </c>
      <c r="R3855" t="str">
        <f t="shared" si="2046"/>
        <v>-0.0217197659493823-0.00627608297641572i</v>
      </c>
      <c r="S3855" t="str">
        <f t="shared" si="2047"/>
        <v>2.69490480513682i</v>
      </c>
      <c r="T3855" t="str">
        <f t="shared" si="2048"/>
        <v>0.0169134461705801-0.0585327016234374i</v>
      </c>
      <c r="U3855" t="e">
        <f t="shared" si="2049"/>
        <v>#DIV/0!</v>
      </c>
      <c r="V3855" t="str">
        <f t="shared" si="2050"/>
        <v>0.0000833333333333333-0.000138083414100204i</v>
      </c>
      <c r="W3855" t="e">
        <f t="shared" si="2051"/>
        <v>#DIV/0!</v>
      </c>
      <c r="X3855" t="e">
        <f t="shared" si="2052"/>
        <v>#DIV/0!</v>
      </c>
      <c r="Y3855" t="str">
        <f t="shared" si="2053"/>
        <v>0.00096+8.20759930306255i</v>
      </c>
      <c r="Z3855" t="e">
        <f t="shared" si="2054"/>
        <v>#DIV/0!</v>
      </c>
      <c r="AA3855" t="e">
        <f t="shared" si="2055"/>
        <v>#DIV/0!</v>
      </c>
      <c r="AB3855" t="str">
        <f t="shared" si="2056"/>
        <v>0.00965140607109919-0.0334008141279291i</v>
      </c>
      <c r="AC3855" t="str">
        <f t="shared" si="2057"/>
        <v>0.979312442647349-0.00872476066962875i</v>
      </c>
      <c r="AD3855" t="str">
        <f t="shared" si="2058"/>
        <v>0.0101583377721516-0.0340158907529183i</v>
      </c>
      <c r="AE3855" t="e">
        <f t="shared" si="2059"/>
        <v>#DIV/0!</v>
      </c>
      <c r="AF3855" t="str">
        <f t="shared" si="2060"/>
        <v>-19.2160852385487-1.82437756739716i</v>
      </c>
      <c r="AG3855" t="e">
        <f t="shared" si="2061"/>
        <v>#DIV/0!</v>
      </c>
      <c r="AH3855" t="e">
        <f t="shared" si="2062"/>
        <v>#DIV/0!</v>
      </c>
      <c r="AI3855" t="e">
        <f t="shared" si="2063"/>
        <v>#DIV/0!</v>
      </c>
      <c r="AJ3855" t="e">
        <f t="shared" si="2064"/>
        <v>#DIV/0!</v>
      </c>
      <c r="AK3855"/>
      <c r="AL3855"/>
      <c r="AM3855"/>
      <c r="AN3855"/>
    </row>
    <row r="3856" spans="1:40" x14ac:dyDescent="0.3">
      <c r="A3856"/>
      <c r="B3856">
        <f t="shared" si="2030"/>
        <v>1922000</v>
      </c>
      <c r="C3856" s="186" t="str">
        <f t="shared" si="2033"/>
        <v>-0.000134084913750061+0.00162464136666626i</v>
      </c>
      <c r="D3856" s="158" t="str">
        <f t="shared" si="2034"/>
        <v>-7.59635932413161-0.614278198024743i</v>
      </c>
      <c r="E3856" t="str">
        <f t="shared" si="2035"/>
        <v>25.6569310094995-827.273703102432i</v>
      </c>
      <c r="F3856" t="str">
        <f t="shared" si="2036"/>
        <v>0.990695392146894+0.0817478845872849i</v>
      </c>
      <c r="G3856" t="str">
        <f t="shared" si="2031"/>
        <v>0.990695392146894+0.0817478845872849i</v>
      </c>
      <c r="H3856" t="str">
        <f t="shared" si="2037"/>
        <v>11.6199376250387+1.20917421041392i</v>
      </c>
      <c r="I3856" t="str">
        <f t="shared" si="2038"/>
        <v>7547.67635024948i</v>
      </c>
      <c r="J3856" t="str">
        <f t="shared" si="2032"/>
        <v>-14108.6901616004+1609.45442864504i</v>
      </c>
      <c r="K3856" t="str">
        <f t="shared" si="2039"/>
        <v>0.0602425654641831-0.528094288068557i</v>
      </c>
      <c r="L3856" t="str">
        <f t="shared" si="2040"/>
        <v>0.0155836277894093-0.112887142917586i</v>
      </c>
      <c r="M3856" t="str">
        <f t="shared" si="2041"/>
        <v>0.0758261932535924-0.640981430986143i</v>
      </c>
      <c r="N3856" t="str">
        <f t="shared" si="2042"/>
        <v>-24.5701036495302i</v>
      </c>
      <c r="O3856" t="str">
        <f t="shared" si="2043"/>
        <v>0.845851119876595+0.533419050094305i</v>
      </c>
      <c r="P3856" t="str">
        <f t="shared" si="2044"/>
        <v>0.154148880123405-0.533419050094305i</v>
      </c>
      <c r="Q3856" t="str">
        <f t="shared" si="2045"/>
        <v>-0.154148880123405+25.1035226996245i</v>
      </c>
      <c r="R3856" t="str">
        <f t="shared" si="2046"/>
        <v>-0.021285676273597-0.00600982255631467i</v>
      </c>
      <c r="S3856" t="str">
        <f t="shared" si="2047"/>
        <v>2.69630767073034i</v>
      </c>
      <c r="T3856" t="str">
        <f t="shared" si="2048"/>
        <v>0.0162043306583195-0.0573927322131824i</v>
      </c>
      <c r="U3856" t="e">
        <f t="shared" si="2049"/>
        <v>#DIV/0!</v>
      </c>
      <c r="V3856" t="str">
        <f t="shared" si="2050"/>
        <v>0.0000833333333333333-0.000138011570492452i</v>
      </c>
      <c r="W3856" t="e">
        <f t="shared" si="2051"/>
        <v>#DIV/0!</v>
      </c>
      <c r="X3856" t="e">
        <f t="shared" si="2052"/>
        <v>#DIV/0!</v>
      </c>
      <c r="Y3856" t="str">
        <f t="shared" si="2053"/>
        <v>0.00096+8.21187186907143i</v>
      </c>
      <c r="Z3856" t="e">
        <f t="shared" si="2054"/>
        <v>#DIV/0!</v>
      </c>
      <c r="AA3856" t="e">
        <f t="shared" si="2055"/>
        <v>#DIV/0!</v>
      </c>
      <c r="AB3856" t="str">
        <f t="shared" si="2056"/>
        <v>0.00924675986883396-0.0327503075678799i</v>
      </c>
      <c r="AC3856" t="str">
        <f t="shared" si="2057"/>
        <v>0.979708807590688-0.00841033252346708i</v>
      </c>
      <c r="AD3856" t="str">
        <f t="shared" si="2058"/>
        <v>0.00972452575355649-0.0333451335943364i</v>
      </c>
      <c r="AE3856" t="e">
        <f t="shared" si="2059"/>
        <v>#DIV/0!</v>
      </c>
      <c r="AF3856" t="str">
        <f t="shared" si="2060"/>
        <v>-19.2162969491703-1.82345240843866i</v>
      </c>
      <c r="AG3856" t="e">
        <f t="shared" si="2061"/>
        <v>#DIV/0!</v>
      </c>
      <c r="AH3856" t="e">
        <f t="shared" si="2062"/>
        <v>#DIV/0!</v>
      </c>
      <c r="AI3856" t="e">
        <f t="shared" si="2063"/>
        <v>#DIV/0!</v>
      </c>
      <c r="AJ3856" t="e">
        <f t="shared" si="2064"/>
        <v>#DIV/0!</v>
      </c>
      <c r="AK3856"/>
      <c r="AL3856"/>
      <c r="AM3856"/>
      <c r="AN3856"/>
    </row>
    <row r="3857" spans="1:40" x14ac:dyDescent="0.3">
      <c r="A3857"/>
      <c r="B3857">
        <f t="shared" si="2030"/>
        <v>1923000</v>
      </c>
      <c r="C3857" s="186" t="str">
        <f t="shared" si="2033"/>
        <v>-0.000133947277273352+0.00162381217624827i</v>
      </c>
      <c r="D3857" s="158" t="str">
        <f t="shared" si="2034"/>
        <v>-7.59643149368275-0.613966970713677i</v>
      </c>
      <c r="E3857" t="str">
        <f t="shared" si="2035"/>
        <v>25.6302792805926-826.844329711355i</v>
      </c>
      <c r="F3857" t="str">
        <f t="shared" si="2036"/>
        <v>0.990704943203085+0.0817064605302062i</v>
      </c>
      <c r="G3857" t="str">
        <f t="shared" si="2031"/>
        <v>0.990704943203085+0.0817064605302062i</v>
      </c>
      <c r="H3857" t="str">
        <f t="shared" si="2037"/>
        <v>11.6200768415262+1.20856120412021i</v>
      </c>
      <c r="I3857" t="str">
        <f t="shared" si="2038"/>
        <v>7551.60334106647i</v>
      </c>
      <c r="J3857" t="str">
        <f t="shared" si="2032"/>
        <v>-14123.3762809933+1610.29181388366i</v>
      </c>
      <c r="K3857" t="str">
        <f t="shared" si="2039"/>
        <v>0.0601807220541367-0.527826680297496i</v>
      </c>
      <c r="L3857" t="str">
        <f t="shared" si="2040"/>
        <v>0.0155677270826162-0.112830633143935i</v>
      </c>
      <c r="M3857" t="str">
        <f t="shared" si="2041"/>
        <v>0.0757484491367529-0.640657313441431i</v>
      </c>
      <c r="N3857" t="str">
        <f t="shared" si="2042"/>
        <v>-24.5828872622511i</v>
      </c>
      <c r="O3857" t="str">
        <f t="shared" si="2043"/>
        <v>0.852600842831419+0.522562726190027i</v>
      </c>
      <c r="P3857" t="str">
        <f t="shared" si="2044"/>
        <v>0.147399157168581-0.522562726190027i</v>
      </c>
      <c r="Q3857" t="str">
        <f t="shared" si="2045"/>
        <v>-0.147399157168581+25.1054499884411i</v>
      </c>
      <c r="R3857" t="str">
        <f t="shared" si="2046"/>
        <v>-0.0208484649396564-0.00574879602136854i</v>
      </c>
      <c r="S3857" t="str">
        <f t="shared" si="2047"/>
        <v>2.69771053632385i</v>
      </c>
      <c r="T3857" t="str">
        <f t="shared" si="2048"/>
        <v>0.0155085875980225-0.0562431235338894i</v>
      </c>
      <c r="U3857" t="e">
        <f t="shared" si="2049"/>
        <v>#DIV/0!</v>
      </c>
      <c r="V3857" t="str">
        <f t="shared" si="2050"/>
        <v>0.0000833333333333333-0.00013793980160504i</v>
      </c>
      <c r="W3857" t="e">
        <f t="shared" si="2051"/>
        <v>#DIV/0!</v>
      </c>
      <c r="X3857" t="e">
        <f t="shared" si="2052"/>
        <v>#DIV/0!</v>
      </c>
      <c r="Y3857" t="str">
        <f t="shared" si="2053"/>
        <v>0.00096+8.21614443508031i</v>
      </c>
      <c r="Z3857" t="e">
        <f t="shared" si="2054"/>
        <v>#DIV/0!</v>
      </c>
      <c r="AA3857" t="e">
        <f t="shared" si="2055"/>
        <v>#DIV/0!</v>
      </c>
      <c r="AB3857" t="str">
        <f t="shared" si="2056"/>
        <v>0.00884974445705137-0.0320943005025654i</v>
      </c>
      <c r="AC3857" t="str">
        <f t="shared" si="2057"/>
        <v>0.980108906081123-0.00810074699769596i</v>
      </c>
      <c r="AD3857" t="str">
        <f t="shared" si="2058"/>
        <v>0.00929936048513327-0.0326687866392929i</v>
      </c>
      <c r="AE3857" t="e">
        <f t="shared" si="2059"/>
        <v>#DIV/0!</v>
      </c>
      <c r="AF3857" t="str">
        <f t="shared" si="2060"/>
        <v>-19.2165083352089-1.82252817483389i</v>
      </c>
      <c r="AG3857" t="e">
        <f t="shared" si="2061"/>
        <v>#DIV/0!</v>
      </c>
      <c r="AH3857" t="e">
        <f t="shared" si="2062"/>
        <v>#DIV/0!</v>
      </c>
      <c r="AI3857" t="e">
        <f t="shared" si="2063"/>
        <v>#DIV/0!</v>
      </c>
      <c r="AJ3857" t="e">
        <f t="shared" si="2064"/>
        <v>#DIV/0!</v>
      </c>
      <c r="AK3857"/>
      <c r="AL3857"/>
      <c r="AM3857"/>
      <c r="AN3857"/>
    </row>
    <row r="3858" spans="1:40" x14ac:dyDescent="0.3">
      <c r="A3858"/>
      <c r="B3858">
        <f t="shared" si="2030"/>
        <v>1924000</v>
      </c>
      <c r="C3858" s="186" t="str">
        <f t="shared" si="2033"/>
        <v>-0.000133809851698799+0.00162298382379584i</v>
      </c>
      <c r="D3858" s="158" t="str">
        <f t="shared" si="2034"/>
        <v>-7.59650355264767-0.61365605434979i</v>
      </c>
      <c r="E3858" t="str">
        <f t="shared" si="2035"/>
        <v>25.603669044501-826.415401368849i</v>
      </c>
      <c r="F3858" t="str">
        <f t="shared" si="2036"/>
        <v>0.990714479624084+0.0816650778694205i</v>
      </c>
      <c r="G3858" t="str">
        <f t="shared" si="2031"/>
        <v>0.990714479624084+0.0816650778694205i</v>
      </c>
      <c r="H3858" t="str">
        <f t="shared" si="2037"/>
        <v>11.6202158446772+1.20794881086509i</v>
      </c>
      <c r="I3858" t="str">
        <f t="shared" si="2038"/>
        <v>7555.53033188345i</v>
      </c>
      <c r="J3858" t="str">
        <f t="shared" si="2032"/>
        <v>-14138.07003946+1611.1291991223i</v>
      </c>
      <c r="K3858" t="str">
        <f t="shared" si="2039"/>
        <v>0.0601189734181585-0.527559339964416i</v>
      </c>
      <c r="L3858" t="str">
        <f t="shared" si="2040"/>
        <v>0.0155518505456528-0.112774178779171i</v>
      </c>
      <c r="M3858" t="str">
        <f t="shared" si="2041"/>
        <v>0.0756708239638113-0.640333518743587i</v>
      </c>
      <c r="N3858" t="str">
        <f t="shared" si="2042"/>
        <v>-24.595670874972i</v>
      </c>
      <c r="O3858" t="str">
        <f t="shared" si="2043"/>
        <v>0.859211235010958+0.511621005853889i</v>
      </c>
      <c r="P3858" t="str">
        <f t="shared" si="2044"/>
        <v>0.140788764989042-0.511621005853889i</v>
      </c>
      <c r="Q3858" t="str">
        <f t="shared" si="2045"/>
        <v>-0.140788764989042+25.1072918808259i</v>
      </c>
      <c r="R3858" t="str">
        <f t="shared" si="2046"/>
        <v>-0.0204081892828428-0.00549304647744874i</v>
      </c>
      <c r="S3858" t="str">
        <f t="shared" si="2047"/>
        <v>2.69911340191737i</v>
      </c>
      <c r="T3858" t="str">
        <f t="shared" si="2048"/>
        <v>0.0148263553646369-0.0550840172021874i</v>
      </c>
      <c r="U3858" t="e">
        <f t="shared" si="2049"/>
        <v>#DIV/0!</v>
      </c>
      <c r="V3858" t="str">
        <f t="shared" si="2050"/>
        <v>0.0000833333333333333-0.000137868107321462i</v>
      </c>
      <c r="W3858" t="e">
        <f t="shared" si="2051"/>
        <v>#DIV/0!</v>
      </c>
      <c r="X3858" t="e">
        <f t="shared" si="2052"/>
        <v>#DIV/0!</v>
      </c>
      <c r="Y3858" t="str">
        <f t="shared" si="2053"/>
        <v>0.00096+8.2204170010892i</v>
      </c>
      <c r="Z3858" t="e">
        <f t="shared" si="2054"/>
        <v>#DIV/0!</v>
      </c>
      <c r="AA3858" t="e">
        <f t="shared" si="2055"/>
        <v>#DIV/0!</v>
      </c>
      <c r="AB3858" t="str">
        <f t="shared" si="2056"/>
        <v>0.00846043879735378-0.0314328737434051i</v>
      </c>
      <c r="AC3858" t="str">
        <f t="shared" si="2057"/>
        <v>0.980512685726554-0.00779605400093822i</v>
      </c>
      <c r="AD3858" t="str">
        <f t="shared" si="2058"/>
        <v>0.0088829150377486-0.0319869620400116i</v>
      </c>
      <c r="AE3858" t="e">
        <f t="shared" si="2059"/>
        <v>#DIV/0!</v>
      </c>
      <c r="AF3858" t="str">
        <f t="shared" si="2060"/>
        <v>-19.2167193973249-1.82160486521488i</v>
      </c>
      <c r="AG3858" t="e">
        <f t="shared" si="2061"/>
        <v>#DIV/0!</v>
      </c>
      <c r="AH3858" t="e">
        <f t="shared" si="2062"/>
        <v>#DIV/0!</v>
      </c>
      <c r="AI3858" t="e">
        <f t="shared" si="2063"/>
        <v>#DIV/0!</v>
      </c>
      <c r="AJ3858" t="e">
        <f t="shared" si="2064"/>
        <v>#DIV/0!</v>
      </c>
      <c r="AK3858"/>
      <c r="AL3858"/>
      <c r="AM3858"/>
      <c r="AN3858"/>
    </row>
    <row r="3859" spans="1:40" x14ac:dyDescent="0.3">
      <c r="A3859"/>
      <c r="B3859">
        <f t="shared" si="2030"/>
        <v>1925000</v>
      </c>
      <c r="C3859" s="186" t="str">
        <f t="shared" si="2033"/>
        <v>-0.000133672636597609+0.00162215630805176i</v>
      </c>
      <c r="D3859" s="158" t="str">
        <f t="shared" si="2034"/>
        <v>-7.59657550125116-0.61334544847403i</v>
      </c>
      <c r="E3859" t="str">
        <f t="shared" si="2035"/>
        <v>25.5771002151661-825.986917383998i</v>
      </c>
      <c r="F3859" t="str">
        <f t="shared" si="2036"/>
        <v>0.99072400143964+0.0816237365437948i</v>
      </c>
      <c r="G3859" t="str">
        <f t="shared" si="2031"/>
        <v>0.99072400143964+0.0816237365437948i</v>
      </c>
      <c r="H3859" t="str">
        <f t="shared" si="2037"/>
        <v>11.6203546349254+1.20733702974231i</v>
      </c>
      <c r="I3859" t="str">
        <f t="shared" si="2038"/>
        <v>7559.45732270044i</v>
      </c>
      <c r="J3859" t="str">
        <f t="shared" si="2032"/>
        <v>-14152.7714370005+1611.96658436093i</v>
      </c>
      <c r="K3859" t="str">
        <f t="shared" si="2039"/>
        <v>0.0600573193635312-0.52729226667436i</v>
      </c>
      <c r="L3859" t="str">
        <f t="shared" si="2040"/>
        <v>0.0155359981298743-0.112717779743646i</v>
      </c>
      <c r="M3859" t="str">
        <f t="shared" si="2041"/>
        <v>0.0755933174934055-0.640010046418006i</v>
      </c>
      <c r="N3859" t="str">
        <f t="shared" si="2042"/>
        <v>-24.6084544876929i</v>
      </c>
      <c r="O3859" t="str">
        <f t="shared" si="2043"/>
        <v>0.865681216154642+0.500595677165735i</v>
      </c>
      <c r="P3859" t="str">
        <f t="shared" si="2044"/>
        <v>0.134318783845358-0.500595677165735i</v>
      </c>
      <c r="Q3859" t="str">
        <f t="shared" si="2045"/>
        <v>-0.134318783845358+25.1090501648586i</v>
      </c>
      <c r="R3859" t="str">
        <f t="shared" si="2046"/>
        <v>-0.0199649073044416-0.00524261654313284i</v>
      </c>
      <c r="S3859" t="str">
        <f t="shared" si="2047"/>
        <v>2.70051626751088i</v>
      </c>
      <c r="T3859" t="str">
        <f t="shared" si="2048"/>
        <v>0.0141577712590519-0.0539155569549913i</v>
      </c>
      <c r="U3859" t="e">
        <f t="shared" si="2049"/>
        <v>#DIV/0!</v>
      </c>
      <c r="V3859" t="str">
        <f t="shared" si="2050"/>
        <v>0.0000833333333333333-0.000137796487525451i</v>
      </c>
      <c r="W3859" t="e">
        <f t="shared" si="2051"/>
        <v>#DIV/0!</v>
      </c>
      <c r="X3859" t="e">
        <f t="shared" si="2052"/>
        <v>#DIV/0!</v>
      </c>
      <c r="Y3859" t="str">
        <f t="shared" si="2053"/>
        <v>0.00096+8.22468956709808i</v>
      </c>
      <c r="Z3859" t="e">
        <f t="shared" si="2054"/>
        <v>#DIV/0!</v>
      </c>
      <c r="AA3859" t="e">
        <f t="shared" si="2055"/>
        <v>#DIV/0!</v>
      </c>
      <c r="AB3859" t="str">
        <f t="shared" si="2056"/>
        <v>0.00807892123844803-0.0307661093117281i</v>
      </c>
      <c r="AC3859" t="str">
        <f t="shared" si="2057"/>
        <v>0.980920093409482-0.00749630302606482i</v>
      </c>
      <c r="AD3859" t="str">
        <f t="shared" si="2058"/>
        <v>0.00847526100937344-0.0312997729308009i</v>
      </c>
      <c r="AE3859" t="e">
        <f t="shared" si="2059"/>
        <v>#DIV/0!</v>
      </c>
      <c r="AF3859" t="str">
        <f t="shared" si="2060"/>
        <v>-19.2169301361766-1.82068247821634i</v>
      </c>
      <c r="AG3859" t="e">
        <f t="shared" si="2061"/>
        <v>#DIV/0!</v>
      </c>
      <c r="AH3859" t="e">
        <f t="shared" si="2062"/>
        <v>#DIV/0!</v>
      </c>
      <c r="AI3859" t="e">
        <f t="shared" si="2063"/>
        <v>#DIV/0!</v>
      </c>
      <c r="AJ3859" t="e">
        <f t="shared" si="2064"/>
        <v>#DIV/0!</v>
      </c>
      <c r="AK3859"/>
      <c r="AL3859"/>
      <c r="AM3859"/>
      <c r="AN3859"/>
    </row>
    <row r="3860" spans="1:40" x14ac:dyDescent="0.3">
      <c r="A3860"/>
      <c r="B3860">
        <f t="shared" si="2030"/>
        <v>1926000</v>
      </c>
      <c r="C3860" s="186" t="str">
        <f t="shared" si="2033"/>
        <v>-0.000133535631542073+0.00162132962776132i</v>
      </c>
      <c r="D3860" s="158" t="str">
        <f t="shared" si="2034"/>
        <v>-7.59664733971754-0.613035152628258i</v>
      </c>
      <c r="E3860" t="str">
        <f t="shared" si="2035"/>
        <v>25.5505727067524-825.558877067315i</v>
      </c>
      <c r="F3860" t="str">
        <f t="shared" si="2036"/>
        <v>0.990733508679441+0.0815824364923166i</v>
      </c>
      <c r="G3860" t="str">
        <f t="shared" si="2031"/>
        <v>0.990733508679441+0.0815824364923166i</v>
      </c>
      <c r="H3860" t="str">
        <f t="shared" si="2037"/>
        <v>11.6204932127037+1.20672585984741i</v>
      </c>
      <c r="I3860" t="str">
        <f t="shared" si="2038"/>
        <v>7563.38431351743i</v>
      </c>
      <c r="J3860" t="str">
        <f t="shared" si="2032"/>
        <v>-14167.4804736148+1612.80396959956i</v>
      </c>
      <c r="K3860" t="str">
        <f t="shared" si="2039"/>
        <v>0.0599957596980265-0.527025460033136i</v>
      </c>
      <c r="L3860" t="str">
        <f t="shared" si="2040"/>
        <v>0.0155201697867569-0.112661435957863i</v>
      </c>
      <c r="M3860" t="str">
        <f t="shared" si="2041"/>
        <v>0.0755159294847834-0.639686895990999i</v>
      </c>
      <c r="N3860" t="str">
        <f t="shared" si="2042"/>
        <v>-24.6212381004137i</v>
      </c>
      <c r="O3860" t="str">
        <f t="shared" si="2043"/>
        <v>0.872009728947626+0.48948854186864i</v>
      </c>
      <c r="P3860" t="str">
        <f t="shared" si="2044"/>
        <v>0.127990271052374-0.48948854186864i</v>
      </c>
      <c r="Q3860" t="str">
        <f t="shared" si="2045"/>
        <v>-0.127990271052374+25.1107266422823i</v>
      </c>
      <c r="R3860" t="str">
        <f t="shared" si="2046"/>
        <v>-0.0195186776717871-0.00499754833837704i</v>
      </c>
      <c r="S3860" t="str">
        <f t="shared" si="2047"/>
        <v>2.70191913310439i</v>
      </c>
      <c r="T3860" t="str">
        <f t="shared" si="2048"/>
        <v>0.013502971474075-0.052737888654299i</v>
      </c>
      <c r="U3860" t="e">
        <f t="shared" si="2049"/>
        <v>#DIV/0!</v>
      </c>
      <c r="V3860" t="str">
        <f t="shared" si="2050"/>
        <v>0.0000833333333333333-0.000137724942100982i</v>
      </c>
      <c r="W3860" t="e">
        <f t="shared" si="2051"/>
        <v>#DIV/0!</v>
      </c>
      <c r="X3860" t="e">
        <f t="shared" si="2052"/>
        <v>#DIV/0!</v>
      </c>
      <c r="Y3860" t="str">
        <f t="shared" si="2053"/>
        <v>0.00096+8.22896213310696i</v>
      </c>
      <c r="Z3860" t="e">
        <f t="shared" si="2054"/>
        <v>#DIV/0!</v>
      </c>
      <c r="AA3860" t="e">
        <f t="shared" si="2055"/>
        <v>#DIV/0!</v>
      </c>
      <c r="AB3860" t="str">
        <f t="shared" si="2056"/>
        <v>0.00770526949673065-0.0300940904415103i</v>
      </c>
      <c r="AC3860" t="str">
        <f t="shared" si="2057"/>
        <v>0.981331075285774-0.00720154313882754i</v>
      </c>
      <c r="AD3860" t="str">
        <f t="shared" si="2058"/>
        <v>0.00807646851122733-0.0306073334082186i</v>
      </c>
      <c r="AE3860" t="e">
        <f t="shared" si="2059"/>
        <v>#DIV/0!</v>
      </c>
      <c r="AF3860" t="str">
        <f t="shared" si="2060"/>
        <v>-19.2171405524212-1.81976101247567i</v>
      </c>
      <c r="AG3860" t="e">
        <f t="shared" si="2061"/>
        <v>#DIV/0!</v>
      </c>
      <c r="AH3860" t="e">
        <f t="shared" si="2062"/>
        <v>#DIV/0!</v>
      </c>
      <c r="AI3860" t="e">
        <f t="shared" si="2063"/>
        <v>#DIV/0!</v>
      </c>
      <c r="AJ3860" t="e">
        <f t="shared" si="2064"/>
        <v>#DIV/0!</v>
      </c>
      <c r="AK3860"/>
      <c r="AL3860"/>
      <c r="AM3860"/>
      <c r="AN3860"/>
    </row>
    <row r="3861" spans="1:40" x14ac:dyDescent="0.3">
      <c r="A3861"/>
      <c r="B3861">
        <f t="shared" si="2030"/>
        <v>1927000</v>
      </c>
      <c r="C3861" s="186" t="str">
        <f t="shared" si="2033"/>
        <v>-0.000133398836105562+0.00162050378167231i</v>
      </c>
      <c r="D3861" s="158" t="str">
        <f t="shared" si="2034"/>
        <v>-7.59671906827058-0.612725166355211i</v>
      </c>
      <c r="E3861" t="str">
        <f t="shared" si="2035"/>
        <v>25.5240864336459-825.131279730731i</v>
      </c>
      <c r="F3861" t="str">
        <f t="shared" si="2036"/>
        <v>0.9907430013731+0.0815411776540911i</v>
      </c>
      <c r="G3861" t="str">
        <f t="shared" si="2031"/>
        <v>0.9907430013731+0.0815411776540911i</v>
      </c>
      <c r="H3861" t="str">
        <f t="shared" si="2037"/>
        <v>11.6206315784436+1.20611530027765i</v>
      </c>
      <c r="I3861" t="str">
        <f t="shared" si="2038"/>
        <v>7567.31130433441i</v>
      </c>
      <c r="J3861" t="str">
        <f t="shared" si="2032"/>
        <v>-14182.1971493029+1613.64135483818i</v>
      </c>
      <c r="K3861" t="str">
        <f t="shared" si="2039"/>
        <v>0.0599342942299012-0.526758919647313i</v>
      </c>
      <c r="L3861" t="str">
        <f t="shared" si="2040"/>
        <v>0.0155043654678984-0.112605147342472i</v>
      </c>
      <c r="M3861" t="str">
        <f t="shared" si="2041"/>
        <v>0.0754386596977996-0.639364066989785i</v>
      </c>
      <c r="N3861" t="str">
        <f t="shared" si="2042"/>
        <v>-24.6340217131346i</v>
      </c>
      <c r="O3861" t="str">
        <f t="shared" si="2043"/>
        <v>0.878195739193761+0.478301415074138i</v>
      </c>
      <c r="P3861" t="str">
        <f t="shared" si="2044"/>
        <v>0.121804260806239-0.478301415074138i</v>
      </c>
      <c r="Q3861" t="str">
        <f t="shared" si="2045"/>
        <v>-0.121804260806239+25.1123231282087i</v>
      </c>
      <c r="R3861" t="str">
        <f t="shared" si="2046"/>
        <v>-0.0190695597180989-0.00475788347302133i</v>
      </c>
      <c r="S3861" t="str">
        <f t="shared" si="2047"/>
        <v>2.70332199869789i</v>
      </c>
      <c r="T3861" t="str">
        <f t="shared" si="2048"/>
        <v>0.0128620910598597-0.0515511602914199i</v>
      </c>
      <c r="U3861" t="e">
        <f t="shared" si="2049"/>
        <v>#DIV/0!</v>
      </c>
      <c r="V3861" t="str">
        <f t="shared" si="2050"/>
        <v>0.0000833333333333333-0.000137653470932274i</v>
      </c>
      <c r="W3861" t="e">
        <f t="shared" si="2051"/>
        <v>#DIV/0!</v>
      </c>
      <c r="X3861" t="e">
        <f t="shared" si="2052"/>
        <v>#DIV/0!</v>
      </c>
      <c r="Y3861" t="str">
        <f t="shared" si="2053"/>
        <v>0.00096+8.23323469911584i</v>
      </c>
      <c r="Z3861" t="e">
        <f t="shared" si="2054"/>
        <v>#DIV/0!</v>
      </c>
      <c r="AA3861" t="e">
        <f t="shared" si="2055"/>
        <v>#DIV/0!</v>
      </c>
      <c r="AB3861" t="str">
        <f t="shared" si="2056"/>
        <v>0.00733956063655966-0.0294169015817876i</v>
      </c>
      <c r="AC3861" t="str">
        <f t="shared" si="2057"/>
        <v>0.981745576783623-0.00691182296630106i</v>
      </c>
      <c r="AD3861" t="str">
        <f t="shared" si="2058"/>
        <v>0.00768660615418866-0.0299097585109976i</v>
      </c>
      <c r="AE3861" t="e">
        <f t="shared" si="2059"/>
        <v>#DIV/0!</v>
      </c>
      <c r="AF3861" t="str">
        <f t="shared" si="2060"/>
        <v>-19.2173506467142-1.81884046663286i</v>
      </c>
      <c r="AG3861" t="e">
        <f t="shared" si="2061"/>
        <v>#DIV/0!</v>
      </c>
      <c r="AH3861" t="e">
        <f t="shared" si="2062"/>
        <v>#DIV/0!</v>
      </c>
      <c r="AI3861" t="e">
        <f t="shared" si="2063"/>
        <v>#DIV/0!</v>
      </c>
      <c r="AJ3861" t="e">
        <f t="shared" si="2064"/>
        <v>#DIV/0!</v>
      </c>
      <c r="AK3861"/>
      <c r="AL3861"/>
      <c r="AM3861"/>
      <c r="AN3861"/>
    </row>
    <row r="3862" spans="1:40" x14ac:dyDescent="0.3">
      <c r="A3862"/>
      <c r="B3862">
        <f t="shared" si="2030"/>
        <v>1928000</v>
      </c>
      <c r="C3862" s="186" t="str">
        <f t="shared" si="2033"/>
        <v>-0.000133262249862523+0.00161967876853495i</v>
      </c>
      <c r="D3862" s="158" t="str">
        <f t="shared" si="2034"/>
        <v>-7.59679068713319-0.612415489198476i</v>
      </c>
      <c r="E3862" t="str">
        <f t="shared" si="2035"/>
        <v>25.4976413104548-824.704124687604i</v>
      </c>
      <c r="F3862" t="str">
        <f t="shared" si="2036"/>
        <v>0.990752479550118+0.0814999599683361i</v>
      </c>
      <c r="G3862" t="str">
        <f t="shared" si="2031"/>
        <v>0.990752479550118+0.0814999599683361i</v>
      </c>
      <c r="H3862" t="str">
        <f t="shared" si="2037"/>
        <v>11.6207697325753+1.205505350132i</v>
      </c>
      <c r="I3862" t="str">
        <f t="shared" si="2038"/>
        <v>7571.2382951514i</v>
      </c>
      <c r="J3862" t="str">
        <f t="shared" si="2032"/>
        <v>-14196.9214640648+1614.47874007681i</v>
      </c>
      <c r="K3862" t="str">
        <f t="shared" si="2039"/>
        <v>0.0598729227678981-0.526492645124225i</v>
      </c>
      <c r="L3862" t="str">
        <f t="shared" si="2040"/>
        <v>0.0154885851250171-0.112548913818271i</v>
      </c>
      <c r="M3862" t="str">
        <f t="shared" si="2041"/>
        <v>0.0753615078929152-0.639041558942496i</v>
      </c>
      <c r="N3862" t="str">
        <f t="shared" si="2042"/>
        <v>-24.6468053258555i</v>
      </c>
      <c r="O3862" t="str">
        <f t="shared" si="2043"/>
        <v>0.884238235984302+0.467036124966121i</v>
      </c>
      <c r="P3862" t="str">
        <f t="shared" si="2044"/>
        <v>0.115761764015698-0.467036124966121i</v>
      </c>
      <c r="Q3862" t="str">
        <f t="shared" si="2045"/>
        <v>-0.115761764015698+25.1138414508216i</v>
      </c>
      <c r="R3862" t="str">
        <f t="shared" si="2046"/>
        <v>-0.0186176134421517-0.00452366303515687i</v>
      </c>
      <c r="S3862" t="str">
        <f t="shared" si="2047"/>
        <v>2.70472486429141i</v>
      </c>
      <c r="T3862" t="str">
        <f t="shared" si="2048"/>
        <v>0.0122352638888647-0.0503555219907537i</v>
      </c>
      <c r="U3862" t="e">
        <f t="shared" si="2049"/>
        <v>#DIV/0!</v>
      </c>
      <c r="V3862" t="str">
        <f t="shared" si="2050"/>
        <v>0.0000833333333333333-0.000137582073903782i</v>
      </c>
      <c r="W3862" t="e">
        <f t="shared" si="2051"/>
        <v>#DIV/0!</v>
      </c>
      <c r="X3862" t="e">
        <f t="shared" si="2052"/>
        <v>#DIV/0!</v>
      </c>
      <c r="Y3862" t="str">
        <f t="shared" si="2053"/>
        <v>0.00096+8.23750726512472i</v>
      </c>
      <c r="Z3862" t="e">
        <f t="shared" si="2054"/>
        <v>#DIV/0!</v>
      </c>
      <c r="AA3862" t="e">
        <f t="shared" si="2055"/>
        <v>#DIV/0!</v>
      </c>
      <c r="AB3862" t="str">
        <f t="shared" si="2056"/>
        <v>0.00698187105025913-0.028734628398812i</v>
      </c>
      <c r="AC3862" t="str">
        <f t="shared" si="2057"/>
        <v>0.982163542602651-0.00662719068517013i</v>
      </c>
      <c r="AD3862" t="str">
        <f t="shared" si="2058"/>
        <v>0.00730574103552054-0.0292071641998206i</v>
      </c>
      <c r="AE3862" t="e">
        <f t="shared" si="2059"/>
        <v>#DIV/0!</v>
      </c>
      <c r="AF3862" t="str">
        <f t="shared" si="2060"/>
        <v>-19.2175604197085-1.81792083933048i</v>
      </c>
      <c r="AG3862" t="e">
        <f t="shared" si="2061"/>
        <v>#DIV/0!</v>
      </c>
      <c r="AH3862" t="e">
        <f t="shared" si="2062"/>
        <v>#DIV/0!</v>
      </c>
      <c r="AI3862" t="e">
        <f t="shared" si="2063"/>
        <v>#DIV/0!</v>
      </c>
      <c r="AJ3862" t="e">
        <f t="shared" si="2064"/>
        <v>#DIV/0!</v>
      </c>
      <c r="AK3862"/>
      <c r="AL3862"/>
      <c r="AM3862"/>
      <c r="AN3862"/>
    </row>
    <row r="3863" spans="1:40" x14ac:dyDescent="0.3">
      <c r="A3863"/>
      <c r="B3863">
        <f t="shared" si="2030"/>
        <v>1929000</v>
      </c>
      <c r="C3863" s="186" t="str">
        <f t="shared" si="2033"/>
        <v>-0.000133125872388486+0.00161885458710201i</v>
      </c>
      <c r="D3863" s="158" t="str">
        <f t="shared" si="2034"/>
        <v>-7.59686219652819-0.612106120702592i</v>
      </c>
      <c r="E3863" t="str">
        <f t="shared" si="2035"/>
        <v>25.4712372520079-824.277411252706i</v>
      </c>
      <c r="F3863" t="str">
        <f t="shared" si="2036"/>
        <v>0.990761943239984+0.0814587833743966i</v>
      </c>
      <c r="G3863" t="str">
        <f t="shared" si="2031"/>
        <v>0.990761943239984+0.0814587833743966i</v>
      </c>
      <c r="H3863" t="str">
        <f t="shared" si="2037"/>
        <v>11.6209076755287+1.20489600851129i</v>
      </c>
      <c r="I3863" t="str">
        <f t="shared" si="2038"/>
        <v>7575.16528596839i</v>
      </c>
      <c r="J3863" t="str">
        <f t="shared" si="2032"/>
        <v>-14211.6534179005+1615.31612531544i</v>
      </c>
      <c r="K3863" t="str">
        <f t="shared" si="2039"/>
        <v>0.0598116451212414-0.526226636071964i</v>
      </c>
      <c r="L3863" t="str">
        <f t="shared" si="2040"/>
        <v>0.0154728287099518-0.112492735306207i</v>
      </c>
      <c r="M3863" t="str">
        <f t="shared" si="2041"/>
        <v>0.0752844738311932-0.638719371378171i</v>
      </c>
      <c r="N3863" t="str">
        <f t="shared" si="2042"/>
        <v>-24.6595889385764i</v>
      </c>
      <c r="O3863" t="str">
        <f t="shared" si="2043"/>
        <v>0.890136231863315+0.455694512501718i</v>
      </c>
      <c r="P3863" t="str">
        <f t="shared" si="2044"/>
        <v>0.109863768136685-0.455694512501718i</v>
      </c>
      <c r="Q3863" t="str">
        <f t="shared" si="2045"/>
        <v>-0.109863768136685+25.1152834510781i</v>
      </c>
      <c r="R3863" t="str">
        <f t="shared" si="2046"/>
        <v>-0.0181628995077049-0.00429492757932024i</v>
      </c>
      <c r="S3863" t="str">
        <f t="shared" si="2047"/>
        <v>2.70612772988492i</v>
      </c>
      <c r="T3863" t="str">
        <f t="shared" si="2048"/>
        <v>0.011622622620246-0.0491511260129134i</v>
      </c>
      <c r="U3863" t="e">
        <f t="shared" si="2049"/>
        <v>#DIV/0!</v>
      </c>
      <c r="V3863" t="str">
        <f t="shared" si="2050"/>
        <v>0.0000833333333333333-0.000137510750900203i</v>
      </c>
      <c r="W3863" t="e">
        <f t="shared" si="2051"/>
        <v>#DIV/0!</v>
      </c>
      <c r="X3863" t="e">
        <f t="shared" si="2052"/>
        <v>#DIV/0!</v>
      </c>
      <c r="Y3863" t="str">
        <f t="shared" si="2053"/>
        <v>0.00096+8.24177983113361i</v>
      </c>
      <c r="Z3863" t="e">
        <f t="shared" si="2054"/>
        <v>#DIV/0!</v>
      </c>
      <c r="AA3863" t="e">
        <f t="shared" si="2055"/>
        <v>#DIV/0!</v>
      </c>
      <c r="AB3863" t="str">
        <f t="shared" si="2056"/>
        <v>0.0066322764378-0.0280473577778338i</v>
      </c>
      <c r="AC3863" t="str">
        <f t="shared" si="2057"/>
        <v>0.982584916713246-0.00634769400981731i</v>
      </c>
      <c r="AD3863" t="str">
        <f t="shared" si="2058"/>
        <v>0.00693393872585177-0.028499667336835i</v>
      </c>
      <c r="AE3863" t="e">
        <f t="shared" si="2059"/>
        <v>#DIV/0!</v>
      </c>
      <c r="AF3863" t="str">
        <f t="shared" si="2060"/>
        <v>-19.2177698720569-1.81700212921388i</v>
      </c>
      <c r="AG3863" t="e">
        <f t="shared" si="2061"/>
        <v>#DIV/0!</v>
      </c>
      <c r="AH3863" t="e">
        <f t="shared" si="2062"/>
        <v>#DIV/0!</v>
      </c>
      <c r="AI3863" t="e">
        <f t="shared" si="2063"/>
        <v>#DIV/0!</v>
      </c>
      <c r="AJ3863" t="e">
        <f t="shared" si="2064"/>
        <v>#DIV/0!</v>
      </c>
      <c r="AK3863"/>
      <c r="AL3863"/>
      <c r="AM3863"/>
      <c r="AN3863"/>
    </row>
    <row r="3864" spans="1:40" x14ac:dyDescent="0.3">
      <c r="A3864"/>
      <c r="B3864">
        <f t="shared" si="2030"/>
        <v>1930000</v>
      </c>
      <c r="C3864" s="186" t="str">
        <f t="shared" si="2033"/>
        <v>-0.000132989703260042+0.00161803123612863i</v>
      </c>
      <c r="D3864" s="158" t="str">
        <f t="shared" si="2034"/>
        <v>-7.59693359667741-0.611797060412914i</v>
      </c>
      <c r="E3864" t="str">
        <f t="shared" si="2035"/>
        <v>25.4448741733544-823.851138742227i</v>
      </c>
      <c r="F3864" t="str">
        <f t="shared" si="2036"/>
        <v>0.990771392472054+0.081417647811726i</v>
      </c>
      <c r="G3864" t="str">
        <f t="shared" si="2031"/>
        <v>0.990771392472054+0.081417647811726i</v>
      </c>
      <c r="H3864" t="str">
        <f t="shared" si="2037"/>
        <v>11.6210454077317+1.20428727451797i</v>
      </c>
      <c r="I3864" t="str">
        <f t="shared" si="2038"/>
        <v>7579.09227678538i</v>
      </c>
      <c r="J3864" t="str">
        <f t="shared" si="2032"/>
        <v>-14226.3930108101+1616.15351055408i</v>
      </c>
      <c r="K3864" t="str">
        <f t="shared" si="2039"/>
        <v>0.0597504610996372-0.525960892099374i</v>
      </c>
      <c r="L3864" t="str">
        <f t="shared" si="2040"/>
        <v>0.0154570961746615-0.112436611727372i</v>
      </c>
      <c r="M3864" t="str">
        <f t="shared" si="2041"/>
        <v>0.0752075572742987-0.638397503826746i</v>
      </c>
      <c r="N3864" t="str">
        <f t="shared" si="2042"/>
        <v>-24.6723725512973i</v>
      </c>
      <c r="O3864" t="str">
        <f t="shared" si="2043"/>
        <v>0.89588876298899+0.444278431110557i</v>
      </c>
      <c r="P3864" t="str">
        <f t="shared" si="2044"/>
        <v>0.10411123701101-0.444278431110557i</v>
      </c>
      <c r="Q3864" t="str">
        <f t="shared" si="2045"/>
        <v>-0.10411123701101+25.1166509824079i</v>
      </c>
      <c r="R3864" t="str">
        <f t="shared" si="2046"/>
        <v>-0.0177054792427377-0.00407171711454707i</v>
      </c>
      <c r="S3864" t="str">
        <f t="shared" si="2047"/>
        <v>2.70753059547844i</v>
      </c>
      <c r="T3864" t="str">
        <f t="shared" si="2048"/>
        <v>0.0110242986637694-0.0479381267573208i</v>
      </c>
      <c r="U3864" t="e">
        <f t="shared" si="2049"/>
        <v>#DIV/0!</v>
      </c>
      <c r="V3864" t="str">
        <f t="shared" si="2050"/>
        <v>0.0000833333333333333-0.000137439501806473i</v>
      </c>
      <c r="W3864" t="e">
        <f t="shared" si="2051"/>
        <v>#DIV/0!</v>
      </c>
      <c r="X3864" t="e">
        <f t="shared" si="2052"/>
        <v>#DIV/0!</v>
      </c>
      <c r="Y3864" t="str">
        <f t="shared" si="2053"/>
        <v>0.00096+8.24605239714249i</v>
      </c>
      <c r="Z3864" t="e">
        <f t="shared" si="2054"/>
        <v>#DIV/0!</v>
      </c>
      <c r="AA3864" t="e">
        <f t="shared" si="2055"/>
        <v>#DIV/0!</v>
      </c>
      <c r="AB3864" t="str">
        <f t="shared" si="2056"/>
        <v>0.00629085178620729-0.0273551778245828i</v>
      </c>
      <c r="AC3864" t="str">
        <f t="shared" si="2057"/>
        <v>0.983009642356065-0.0060733801802497i</v>
      </c>
      <c r="AD3864" t="str">
        <f t="shared" si="2058"/>
        <v>0.00657126325646586-0.0277873856650001i</v>
      </c>
      <c r="AE3864" t="e">
        <f t="shared" si="2059"/>
        <v>#DIV/0!</v>
      </c>
      <c r="AF3864" t="str">
        <f t="shared" si="2060"/>
        <v>-19.2179790044091-1.81608433493088i</v>
      </c>
      <c r="AG3864" t="e">
        <f t="shared" si="2061"/>
        <v>#DIV/0!</v>
      </c>
      <c r="AH3864" t="e">
        <f t="shared" si="2062"/>
        <v>#DIV/0!</v>
      </c>
      <c r="AI3864" t="e">
        <f t="shared" si="2063"/>
        <v>#DIV/0!</v>
      </c>
      <c r="AJ3864" t="e">
        <f t="shared" si="2064"/>
        <v>#DIV/0!</v>
      </c>
      <c r="AK3864"/>
      <c r="AL3864"/>
      <c r="AM3864"/>
      <c r="AN3864"/>
    </row>
    <row r="3865" spans="1:40" x14ac:dyDescent="0.3">
      <c r="A3865"/>
      <c r="B3865">
        <f t="shared" ref="B3865:B3928" si="2065">B3864+1000</f>
        <v>1931000</v>
      </c>
      <c r="C3865" s="186" t="str">
        <f t="shared" si="2033"/>
        <v>-0.000132853742054854+0.00161720871437247i</v>
      </c>
      <c r="D3865" s="158" t="str">
        <f t="shared" si="2034"/>
        <v>-7.59700488780242-0.611488307875715i</v>
      </c>
      <c r="E3865" t="str">
        <f t="shared" si="2035"/>
        <v>25.4185519897624-823.425306473756i</v>
      </c>
      <c r="F3865" t="str">
        <f t="shared" si="2036"/>
        <v>0.990780827275652+0.0813765532199005i</v>
      </c>
      <c r="G3865" t="str">
        <f t="shared" si="2031"/>
        <v>0.990780827275652+0.0813765532199005i</v>
      </c>
      <c r="H3865" t="str">
        <f t="shared" si="2037"/>
        <v>11.6211829296119+1.20367914725632i</v>
      </c>
      <c r="I3865" t="str">
        <f t="shared" si="2038"/>
        <v>7583.01926760236i</v>
      </c>
      <c r="J3865" t="str">
        <f t="shared" si="2032"/>
        <v>-14241.1402427934+1616.9908957927i</v>
      </c>
      <c r="K3865" t="str">
        <f t="shared" si="2039"/>
        <v>0.0596893705132723-0.525695412816068i</v>
      </c>
      <c r="L3865" t="str">
        <f t="shared" si="2040"/>
        <v>0.0154413874712247-0.112380543003007i</v>
      </c>
      <c r="M3865" t="str">
        <f t="shared" si="2041"/>
        <v>0.075130757984497-0.638075955819075i</v>
      </c>
      <c r="N3865" t="str">
        <f t="shared" si="2042"/>
        <v>-24.6851561640181i</v>
      </c>
      <c r="O3865" t="str">
        <f t="shared" si="2043"/>
        <v>0.901494889291111+0.432789746391949i</v>
      </c>
      <c r="P3865" t="str">
        <f t="shared" si="2044"/>
        <v>0.098505110708889-0.432789746391949i</v>
      </c>
      <c r="Q3865" t="str">
        <f t="shared" si="2045"/>
        <v>-0.098505110708889+25.1179459104101i</v>
      </c>
      <c r="R3865" t="str">
        <f t="shared" si="2046"/>
        <v>-0.0172454146384656-0.00385407109227769i</v>
      </c>
      <c r="S3865" t="str">
        <f t="shared" si="2047"/>
        <v>2.70893346107195i</v>
      </c>
      <c r="T3865" t="str">
        <f t="shared" si="2048"/>
        <v>0.0104404221432212-0.0467166807641995i</v>
      </c>
      <c r="U3865" t="e">
        <f t="shared" si="2049"/>
        <v>#DIV/0!</v>
      </c>
      <c r="V3865" t="str">
        <f t="shared" si="2050"/>
        <v>0.0000833333333333333-0.000137368326507764i</v>
      </c>
      <c r="W3865" t="e">
        <f t="shared" si="2051"/>
        <v>#DIV/0!</v>
      </c>
      <c r="X3865" t="e">
        <f t="shared" si="2052"/>
        <v>#DIV/0!</v>
      </c>
      <c r="Y3865" t="str">
        <f t="shared" si="2053"/>
        <v>0.00096+8.25032496315137i</v>
      </c>
      <c r="Z3865" t="e">
        <f t="shared" si="2054"/>
        <v>#DIV/0!</v>
      </c>
      <c r="AA3865" t="e">
        <f t="shared" si="2055"/>
        <v>#DIV/0!</v>
      </c>
      <c r="AB3865" t="str">
        <f t="shared" si="2056"/>
        <v>0.005957671348681-0.0266581778664054i</v>
      </c>
      <c r="AC3865" t="str">
        <f t="shared" si="2057"/>
        <v>0.983437662041747-0.00580429594985413i</v>
      </c>
      <c r="AD3865" t="str">
        <f t="shared" si="2058"/>
        <v>0.00621777710688353-0.0270704377872369i</v>
      </c>
      <c r="AE3865" t="e">
        <f t="shared" si="2059"/>
        <v>#DIV/0!</v>
      </c>
      <c r="AF3865" t="str">
        <f t="shared" si="2060"/>
        <v>-19.2181878174143-1.81516745513203i</v>
      </c>
      <c r="AG3865" t="e">
        <f t="shared" si="2061"/>
        <v>#DIV/0!</v>
      </c>
      <c r="AH3865" t="e">
        <f t="shared" si="2062"/>
        <v>#DIV/0!</v>
      </c>
      <c r="AI3865" t="e">
        <f t="shared" si="2063"/>
        <v>#DIV/0!</v>
      </c>
      <c r="AJ3865" t="e">
        <f t="shared" si="2064"/>
        <v>#DIV/0!</v>
      </c>
      <c r="AK3865"/>
      <c r="AL3865"/>
      <c r="AM3865"/>
      <c r="AN3865"/>
    </row>
    <row r="3866" spans="1:40" x14ac:dyDescent="0.3">
      <c r="A3866"/>
      <c r="B3866">
        <f t="shared" si="2065"/>
        <v>1932000</v>
      </c>
      <c r="C3866" s="186" t="str">
        <f t="shared" si="2033"/>
        <v>-0.000132717988351657+0.00161638702059364i</v>
      </c>
      <c r="D3866" s="158" t="str">
        <f t="shared" si="2034"/>
        <v>-7.59707607012412-0.611179862638133i</v>
      </c>
      <c r="E3866" t="str">
        <f t="shared" si="2035"/>
        <v>25.3922706167194-822.999913766298i</v>
      </c>
      <c r="F3866" t="str">
        <f t="shared" si="2036"/>
        <v>0.990790247680011+0.0813354995386109i</v>
      </c>
      <c r="G3866" t="str">
        <f t="shared" si="2031"/>
        <v>0.990790247680011+0.0813354995386109i</v>
      </c>
      <c r="H3866" t="str">
        <f t="shared" si="2037"/>
        <v>11.6213202415953+1.20307162583231i</v>
      </c>
      <c r="I3866" t="str">
        <f t="shared" si="2038"/>
        <v>7586.94625841935i</v>
      </c>
      <c r="J3866" t="str">
        <f t="shared" si="2032"/>
        <v>-14255.8951138505+1617.82828103133i</v>
      </c>
      <c r="K3866" t="str">
        <f t="shared" si="2039"/>
        <v>0.0596283731728125-0.525430197832405i</v>
      </c>
      <c r="L3866" t="str">
        <f t="shared" si="2040"/>
        <v>0.0154257025518394-0.112324529054499i</v>
      </c>
      <c r="M3866" t="str">
        <f t="shared" si="2041"/>
        <v>0.0750540757246519-0.637754726886904i</v>
      </c>
      <c r="N3866" t="str">
        <f t="shared" si="2042"/>
        <v>-24.697939776739i</v>
      </c>
      <c r="O3866" t="str">
        <f t="shared" si="2043"/>
        <v>0.906953694624855+0.421230335809667i</v>
      </c>
      <c r="P3866" t="str">
        <f t="shared" si="2044"/>
        <v>0.093046305375145-0.421230335809667i</v>
      </c>
      <c r="Q3866" t="str">
        <f t="shared" si="2045"/>
        <v>-0.093046305375145+25.1191701125487i</v>
      </c>
      <c r="R3866" t="str">
        <f t="shared" si="2046"/>
        <v>-0.0167827683481155-0.00364202839411017i</v>
      </c>
      <c r="S3866" t="str">
        <f t="shared" si="2047"/>
        <v>2.71033632666547i</v>
      </c>
      <c r="T3866" t="str">
        <f t="shared" si="2048"/>
        <v>0.0098711218593039-0.0454869467159089i</v>
      </c>
      <c r="U3866" t="e">
        <f t="shared" si="2049"/>
        <v>#DIV/0!</v>
      </c>
      <c r="V3866" t="str">
        <f t="shared" si="2050"/>
        <v>0.0000833333333333333-0.000137297224889489i</v>
      </c>
      <c r="W3866" t="e">
        <f t="shared" si="2051"/>
        <v>#DIV/0!</v>
      </c>
      <c r="X3866" t="e">
        <f t="shared" si="2052"/>
        <v>#DIV/0!</v>
      </c>
      <c r="Y3866" t="str">
        <f t="shared" si="2053"/>
        <v>0.00096+8.25459752916025i</v>
      </c>
      <c r="Z3866" t="e">
        <f t="shared" si="2054"/>
        <v>#DIV/0!</v>
      </c>
      <c r="AA3866" t="e">
        <f t="shared" si="2055"/>
        <v>#DIV/0!</v>
      </c>
      <c r="AB3866" t="str">
        <f t="shared" si="2056"/>
        <v>0.00563280862342307-0.0259564484530258i</v>
      </c>
      <c r="AC3866" t="str">
        <f t="shared" si="2057"/>
        <v>0.983868917550851-0.0055404875729738i</v>
      </c>
      <c r="AD3866" t="str">
        <f t="shared" si="2058"/>
        <v>0.00587354119272934-0.0263489431453639i</v>
      </c>
      <c r="AE3866" t="e">
        <f t="shared" si="2059"/>
        <v>#DIV/0!</v>
      </c>
      <c r="AF3866" t="str">
        <f t="shared" si="2060"/>
        <v>-19.2183963117194-1.81425148847044i</v>
      </c>
      <c r="AG3866" t="e">
        <f t="shared" si="2061"/>
        <v>#DIV/0!</v>
      </c>
      <c r="AH3866" t="e">
        <f t="shared" si="2062"/>
        <v>#DIV/0!</v>
      </c>
      <c r="AI3866" t="e">
        <f t="shared" si="2063"/>
        <v>#DIV/0!</v>
      </c>
      <c r="AJ3866" t="e">
        <f t="shared" si="2064"/>
        <v>#DIV/0!</v>
      </c>
      <c r="AK3866"/>
      <c r="AL3866"/>
      <c r="AM3866"/>
      <c r="AN3866"/>
    </row>
    <row r="3867" spans="1:40" x14ac:dyDescent="0.3">
      <c r="A3867"/>
      <c r="B3867">
        <f t="shared" si="2065"/>
        <v>1933000</v>
      </c>
      <c r="C3867" s="186" t="str">
        <f t="shared" si="2033"/>
        <v>-0.000132582441730235+0.00161556615355467i</v>
      </c>
      <c r="D3867" s="158" t="str">
        <f t="shared" si="2034"/>
        <v>-7.59714714386275-0.610871724248167i</v>
      </c>
      <c r="E3867" t="str">
        <f t="shared" si="2035"/>
        <v>25.366029969931-822.574959940261i</v>
      </c>
      <c r="F3867" t="str">
        <f t="shared" si="2036"/>
        <v>0.99079965371428+0.0812944867076634i</v>
      </c>
      <c r="G3867" t="str">
        <f t="shared" si="2031"/>
        <v>0.99079965371428+0.0812944867076634i</v>
      </c>
      <c r="H3867" t="str">
        <f t="shared" si="2037"/>
        <v>11.6214573441069+1.20246470935363i</v>
      </c>
      <c r="I3867" t="str">
        <f t="shared" si="2038"/>
        <v>7590.87324923634i</v>
      </c>
      <c r="J3867" t="str">
        <f t="shared" si="2032"/>
        <v>-14270.6576239815+1618.66566626996i</v>
      </c>
      <c r="K3867" t="str">
        <f t="shared" si="2039"/>
        <v>0.0595674688893989-0.525165246759492i</v>
      </c>
      <c r="L3867" t="str">
        <f t="shared" si="2040"/>
        <v>0.0154100413688227-0.112268569803381i</v>
      </c>
      <c r="M3867" t="str">
        <f t="shared" si="2041"/>
        <v>0.0749775102582216-0.637433816562873i</v>
      </c>
      <c r="N3867" t="str">
        <f t="shared" si="2042"/>
        <v>-24.7107233894599i</v>
      </c>
      <c r="O3867" t="str">
        <f t="shared" si="2043"/>
        <v>0.912264286920243+0.409602088385669i</v>
      </c>
      <c r="P3867" t="str">
        <f t="shared" si="2044"/>
        <v>0.087735713079757-0.409602088385669i</v>
      </c>
      <c r="Q3867" t="str">
        <f t="shared" si="2045"/>
        <v>-0.087735713079757+25.1203254778456i</v>
      </c>
      <c r="R3867" t="str">
        <f t="shared" si="2046"/>
        <v>-0.0163176036855065-0.00343562731942986i</v>
      </c>
      <c r="S3867" t="str">
        <f t="shared" si="2047"/>
        <v>2.71173919225898i</v>
      </c>
      <c r="T3867" t="str">
        <f t="shared" si="2048"/>
        <v>0.00931652525209361-0.0442490854377375i</v>
      </c>
      <c r="U3867" t="e">
        <f t="shared" si="2049"/>
        <v>#DIV/0!</v>
      </c>
      <c r="V3867" t="str">
        <f t="shared" si="2050"/>
        <v>0.0000833333333333333-0.000137226196837296i</v>
      </c>
      <c r="W3867" t="e">
        <f t="shared" si="2051"/>
        <v>#DIV/0!</v>
      </c>
      <c r="X3867" t="e">
        <f t="shared" si="2052"/>
        <v>#DIV/0!</v>
      </c>
      <c r="Y3867" t="str">
        <f t="shared" si="2053"/>
        <v>0.00096+8.25887009516913i</v>
      </c>
      <c r="Z3867" t="e">
        <f t="shared" si="2054"/>
        <v>#DIV/0!</v>
      </c>
      <c r="AA3867" t="e">
        <f t="shared" si="2055"/>
        <v>#DIV/0!</v>
      </c>
      <c r="AB3867" t="str">
        <f t="shared" si="2056"/>
        <v>0.00531633633221426-0.0252500813569987i</v>
      </c>
      <c r="AC3867" t="str">
        <f t="shared" si="2057"/>
        <v>0.98430334993397-0.0052820007923405i</v>
      </c>
      <c r="AD3867" t="str">
        <f t="shared" si="2058"/>
        <v>0.00553861485392723-0.0256230219989028i</v>
      </c>
      <c r="AE3867" t="e">
        <f t="shared" si="2059"/>
        <v>#DIV/0!</v>
      </c>
      <c r="AF3867" t="str">
        <f t="shared" si="2060"/>
        <v>-19.2186044879696-1.8133364336018i</v>
      </c>
      <c r="AG3867" t="e">
        <f t="shared" si="2061"/>
        <v>#DIV/0!</v>
      </c>
      <c r="AH3867" t="e">
        <f t="shared" si="2062"/>
        <v>#DIV/0!</v>
      </c>
      <c r="AI3867" t="e">
        <f t="shared" si="2063"/>
        <v>#DIV/0!</v>
      </c>
      <c r="AJ3867" t="e">
        <f t="shared" si="2064"/>
        <v>#DIV/0!</v>
      </c>
      <c r="AK3867"/>
      <c r="AL3867"/>
      <c r="AM3867"/>
      <c r="AN3867"/>
    </row>
    <row r="3868" spans="1:40" x14ac:dyDescent="0.3">
      <c r="A3868"/>
      <c r="B3868">
        <f t="shared" si="2065"/>
        <v>1934000</v>
      </c>
      <c r="C3868" s="186" t="str">
        <f t="shared" si="2033"/>
        <v>-0.000132447101771437+0.00161474611202052i</v>
      </c>
      <c r="D3868" s="158" t="str">
        <f t="shared" si="2034"/>
        <v>-7.59721810923812-0.610563892254698i</v>
      </c>
      <c r="E3868" t="str">
        <f t="shared" si="2035"/>
        <v>25.3398299653198-822.150444317441i</v>
      </c>
      <c r="F3868" t="str">
        <f t="shared" si="2036"/>
        <v>0.990809045407548+0.0812535146669811i</v>
      </c>
      <c r="G3868" t="str">
        <f t="shared" si="2031"/>
        <v>0.990809045407548+0.0812535146669811i</v>
      </c>
      <c r="H3868" t="str">
        <f t="shared" si="2037"/>
        <v>11.6215942375708+1.20185839692969i</v>
      </c>
      <c r="I3868" t="str">
        <f t="shared" si="2038"/>
        <v>7594.80024005332i</v>
      </c>
      <c r="J3868" t="str">
        <f t="shared" si="2032"/>
        <v>-14285.4277731863+1619.50305150858i</v>
      </c>
      <c r="K3868" t="str">
        <f t="shared" si="2039"/>
        <v>0.0595066574746501-0.524900559209195i</v>
      </c>
      <c r="L3868" t="str">
        <f t="shared" si="2040"/>
        <v>0.01539440387461-0.112212665171333i</v>
      </c>
      <c r="M3868" t="str">
        <f t="shared" si="2041"/>
        <v>0.0749010613492601-0.637113224380528i</v>
      </c>
      <c r="N3868" t="str">
        <f t="shared" si="2042"/>
        <v>-24.7235070021808i</v>
      </c>
      <c r="O3868" t="str">
        <f t="shared" si="2043"/>
        <v>0.917425798328092+0.397906904391044i</v>
      </c>
      <c r="P3868" t="str">
        <f t="shared" si="2044"/>
        <v>0.082574201671908-0.397906904391044i</v>
      </c>
      <c r="Q3868" t="str">
        <f t="shared" si="2045"/>
        <v>-0.082574201671908+25.1214139065718i</v>
      </c>
      <c r="R3868" t="str">
        <f t="shared" si="2046"/>
        <v>-0.0158499846233594-0.00323490557288509i</v>
      </c>
      <c r="S3868" t="str">
        <f t="shared" si="2047"/>
        <v>2.71314205785249i</v>
      </c>
      <c r="T3868" t="str">
        <f t="shared" si="2048"/>
        <v>0.00877675836297594-0.0430032598979516i</v>
      </c>
      <c r="U3868" t="e">
        <f t="shared" si="2049"/>
        <v>#DIV/0!</v>
      </c>
      <c r="V3868" t="str">
        <f t="shared" si="2050"/>
        <v>0.0000833333333333333-0.000137155242237069i</v>
      </c>
      <c r="W3868" t="e">
        <f t="shared" si="2051"/>
        <v>#DIV/0!</v>
      </c>
      <c r="X3868" t="e">
        <f t="shared" si="2052"/>
        <v>#DIV/0!</v>
      </c>
      <c r="Y3868" t="str">
        <f t="shared" si="2053"/>
        <v>0.00096+8.26314266117802i</v>
      </c>
      <c r="Z3868" t="e">
        <f t="shared" si="2054"/>
        <v>#DIV/0!</v>
      </c>
      <c r="AA3868" t="e">
        <f t="shared" si="2055"/>
        <v>#DIV/0!</v>
      </c>
      <c r="AB3868" t="str">
        <f t="shared" si="2056"/>
        <v>0.00500832639869343-0.0245391695737375i</v>
      </c>
      <c r="AC3868" t="str">
        <f t="shared" si="2057"/>
        <v>0.984740899512101-0.0050288808263241i</v>
      </c>
      <c r="AD3868" t="str">
        <f t="shared" si="2058"/>
        <v>0.00521305584317245-0.0248927954036502i</v>
      </c>
      <c r="AE3868" t="e">
        <f t="shared" si="2059"/>
        <v>#DIV/0!</v>
      </c>
      <c r="AF3868" t="str">
        <f t="shared" si="2060"/>
        <v>-19.2188123468089-1.81242228918439i</v>
      </c>
      <c r="AG3868" t="e">
        <f t="shared" si="2061"/>
        <v>#DIV/0!</v>
      </c>
      <c r="AH3868" t="e">
        <f t="shared" si="2062"/>
        <v>#DIV/0!</v>
      </c>
      <c r="AI3868" t="e">
        <f t="shared" si="2063"/>
        <v>#DIV/0!</v>
      </c>
      <c r="AJ3868" t="e">
        <f t="shared" si="2064"/>
        <v>#DIV/0!</v>
      </c>
      <c r="AK3868"/>
      <c r="AL3868"/>
      <c r="AM3868"/>
      <c r="AN3868"/>
    </row>
    <row r="3869" spans="1:40" x14ac:dyDescent="0.3">
      <c r="A3869"/>
      <c r="B3869">
        <f t="shared" si="2065"/>
        <v>1935000</v>
      </c>
      <c r="C3869" s="186" t="str">
        <f t="shared" si="2033"/>
        <v>-0.00013231196805717+0.00161392689475862i</v>
      </c>
      <c r="D3869" s="158" t="str">
        <f t="shared" si="2034"/>
        <v>-7.59728896646949-0.610256366207485i</v>
      </c>
      <c r="E3869" t="str">
        <f t="shared" si="2035"/>
        <v>25.3136705190256-821.726366221042i</v>
      </c>
      <c r="F3869" t="str">
        <f t="shared" si="2036"/>
        <v>0.990818422788832+0.0812125833566045i</v>
      </c>
      <c r="G3869" t="str">
        <f t="shared" si="2031"/>
        <v>0.990818422788832+0.0812125833566045i</v>
      </c>
      <c r="H3869" t="str">
        <f t="shared" si="2037"/>
        <v>11.6217309224101+1.20125268767167i</v>
      </c>
      <c r="I3869" t="str">
        <f t="shared" si="2038"/>
        <v>7598.72723087031i</v>
      </c>
      <c r="J3869" t="str">
        <f t="shared" si="2032"/>
        <v>-14300.2055614648+1620.34043674721i</v>
      </c>
      <c r="K3869" t="str">
        <f t="shared" si="2039"/>
        <v>0.0594459387406605-0.52463613479413i</v>
      </c>
      <c r="L3869" t="str">
        <f t="shared" si="2040"/>
        <v>0.0153787900217554-0.11215681508018i</v>
      </c>
      <c r="M3869" t="str">
        <f t="shared" si="2041"/>
        <v>0.0748247287624159-0.63679294987431i</v>
      </c>
      <c r="N3869" t="str">
        <f t="shared" si="2042"/>
        <v>-24.7362906149017i</v>
      </c>
      <c r="O3869" t="str">
        <f t="shared" si="2043"/>
        <v>0.922437385361805+0.386146695035549i</v>
      </c>
      <c r="P3869" t="str">
        <f t="shared" si="2044"/>
        <v>0.077562614638195-0.386146695035549i</v>
      </c>
      <c r="Q3869" t="str">
        <f t="shared" si="2045"/>
        <v>-0.077562614638195+25.1224373099373i</v>
      </c>
      <c r="R3869" t="str">
        <f t="shared" si="2046"/>
        <v>-0.0153799757913806-0.00303990025173772i</v>
      </c>
      <c r="S3869" t="str">
        <f t="shared" si="2047"/>
        <v>2.71454492344599i</v>
      </c>
      <c r="T3869" t="str">
        <f t="shared" si="2048"/>
        <v>0.00825194579613681-0.0417496352072144i</v>
      </c>
      <c r="U3869" t="e">
        <f t="shared" si="2049"/>
        <v>#DIV/0!</v>
      </c>
      <c r="V3869" t="str">
        <f t="shared" si="2050"/>
        <v>0.0000833333333333333-0.000137084360974931i</v>
      </c>
      <c r="W3869" t="e">
        <f t="shared" si="2051"/>
        <v>#DIV/0!</v>
      </c>
      <c r="X3869" t="e">
        <f t="shared" si="2052"/>
        <v>#DIV/0!</v>
      </c>
      <c r="Y3869" t="str">
        <f t="shared" si="2053"/>
        <v>0.00096+8.2674152271869i</v>
      </c>
      <c r="Z3869" t="e">
        <f t="shared" si="2054"/>
        <v>#DIV/0!</v>
      </c>
      <c r="AA3869" t="e">
        <f t="shared" si="2055"/>
        <v>#DIV/0!</v>
      </c>
      <c r="AB3869" t="str">
        <f t="shared" si="2056"/>
        <v>0.00470884992638284-0.0238238073211821i</v>
      </c>
      <c r="AC3869" t="str">
        <f t="shared" si="2057"/>
        <v>0.985181505877232-0.00478117235603227i</v>
      </c>
      <c r="AD3869" t="str">
        <f t="shared" si="2058"/>
        <v>0.00489692031472351-0.0241583851900987i</v>
      </c>
      <c r="AE3869" t="e">
        <f t="shared" si="2059"/>
        <v>#DIV/0!</v>
      </c>
      <c r="AF3869" t="str">
        <f t="shared" si="2060"/>
        <v>-19.2190198888796-1.81150905387915i</v>
      </c>
      <c r="AG3869" t="e">
        <f t="shared" si="2061"/>
        <v>#DIV/0!</v>
      </c>
      <c r="AH3869" t="e">
        <f t="shared" si="2062"/>
        <v>#DIV/0!</v>
      </c>
      <c r="AI3869" t="e">
        <f t="shared" si="2063"/>
        <v>#DIV/0!</v>
      </c>
      <c r="AJ3869" t="e">
        <f t="shared" si="2064"/>
        <v>#DIV/0!</v>
      </c>
      <c r="AK3869"/>
      <c r="AL3869"/>
      <c r="AM3869"/>
      <c r="AN3869"/>
    </row>
    <row r="3870" spans="1:40" x14ac:dyDescent="0.3">
      <c r="A3870"/>
      <c r="B3870">
        <f t="shared" si="2065"/>
        <v>1936000</v>
      </c>
      <c r="C3870" s="186" t="str">
        <f t="shared" si="2033"/>
        <v>-0.000132177040170387+0.0016131085005388i</v>
      </c>
      <c r="D3870" s="158" t="str">
        <f t="shared" si="2034"/>
        <v>-7.59735971577549-0.609949145657144i</v>
      </c>
      <c r="E3870" t="str">
        <f t="shared" si="2035"/>
        <v>25.2875515474044-821.302724975654i</v>
      </c>
      <c r="F3870" t="str">
        <f t="shared" si="2036"/>
        <v>0.990827785887068+0.081171692716688i</v>
      </c>
      <c r="G3870" t="str">
        <f t="shared" si="2031"/>
        <v>0.990827785887068+0.081171692716688i</v>
      </c>
      <c r="H3870" t="str">
        <f t="shared" si="2037"/>
        <v>11.6218673990464+1.20064758069242i</v>
      </c>
      <c r="I3870" t="str">
        <f t="shared" si="2038"/>
        <v>7602.6542216873i</v>
      </c>
      <c r="J3870" t="str">
        <f t="shared" si="2032"/>
        <v>-14314.9909888172+1621.17782198584i</v>
      </c>
      <c r="K3870" t="str">
        <f t="shared" si="2039"/>
        <v>0.0593853124999936-0.52437197312765i</v>
      </c>
      <c r="L3870" t="str">
        <f t="shared" si="2040"/>
        <v>0.0153631997629307-0.112101019451891i</v>
      </c>
      <c r="M3870" t="str">
        <f t="shared" si="2041"/>
        <v>0.0747485122629243-0.636472992579541i</v>
      </c>
      <c r="N3870" t="str">
        <f t="shared" si="2042"/>
        <v>-24.7490742276225i</v>
      </c>
      <c r="O3870" t="str">
        <f t="shared" si="2043"/>
        <v>0.927298229035163+0.374323382155391i</v>
      </c>
      <c r="P3870" t="str">
        <f t="shared" si="2044"/>
        <v>0.072701770964837-0.374323382155391i</v>
      </c>
      <c r="Q3870" t="str">
        <f t="shared" si="2045"/>
        <v>-0.072701770964837+25.1233976097779i</v>
      </c>
      <c r="R3870" t="str">
        <f t="shared" si="2046"/>
        <v>-0.014907642474101-0.00285064783308552i</v>
      </c>
      <c r="S3870" t="str">
        <f t="shared" si="2047"/>
        <v>2.71594778903951i</v>
      </c>
      <c r="T3870" t="str">
        <f t="shared" si="2048"/>
        <v>0.00774221067959889-0.0404883786173261i</v>
      </c>
      <c r="U3870" t="e">
        <f t="shared" si="2049"/>
        <v>#DIV/0!</v>
      </c>
      <c r="V3870" t="str">
        <f t="shared" si="2050"/>
        <v>0.0000833333333333333-0.000137013552937238i</v>
      </c>
      <c r="W3870" t="e">
        <f t="shared" si="2051"/>
        <v>#DIV/0!</v>
      </c>
      <c r="X3870" t="e">
        <f t="shared" si="2052"/>
        <v>#DIV/0!</v>
      </c>
      <c r="Y3870" t="str">
        <f t="shared" si="2053"/>
        <v>0.00096+8.27168779319578i</v>
      </c>
      <c r="Z3870" t="e">
        <f t="shared" si="2054"/>
        <v>#DIV/0!</v>
      </c>
      <c r="AA3870" t="e">
        <f t="shared" si="2055"/>
        <v>#DIV/0!</v>
      </c>
      <c r="AB3870" t="str">
        <f t="shared" si="2056"/>
        <v>0.00441797717645421-0.0231040900390805i</v>
      </c>
      <c r="AC3870" t="str">
        <f t="shared" si="2057"/>
        <v>0.985625107893151-0.00453891951225584i</v>
      </c>
      <c r="AD3870" t="str">
        <f t="shared" si="2058"/>
        <v>0.00459026281350574-0.0234199139416934i</v>
      </c>
      <c r="AE3870" t="e">
        <f t="shared" si="2059"/>
        <v>#DIV/0!</v>
      </c>
      <c r="AF3870" t="str">
        <f t="shared" si="2060"/>
        <v>-19.2192271148219-1.81059672634956i</v>
      </c>
      <c r="AG3870" t="e">
        <f t="shared" si="2061"/>
        <v>#DIV/0!</v>
      </c>
      <c r="AH3870" t="e">
        <f t="shared" si="2062"/>
        <v>#DIV/0!</v>
      </c>
      <c r="AI3870" t="e">
        <f t="shared" si="2063"/>
        <v>#DIV/0!</v>
      </c>
      <c r="AJ3870" t="e">
        <f t="shared" si="2064"/>
        <v>#DIV/0!</v>
      </c>
      <c r="AK3870"/>
      <c r="AL3870"/>
      <c r="AM3870"/>
      <c r="AN3870"/>
    </row>
    <row r="3871" spans="1:40" x14ac:dyDescent="0.3">
      <c r="A3871"/>
      <c r="B3871">
        <f t="shared" si="2065"/>
        <v>1937000</v>
      </c>
      <c r="C3871" s="186" t="str">
        <f t="shared" si="2033"/>
        <v>-0.000132042317695095+0.00161229092813334i</v>
      </c>
      <c r="D3871" s="158" t="str">
        <f t="shared" si="2034"/>
        <v>-7.59743035737433-0.609642230155165i</v>
      </c>
      <c r="E3871" t="str">
        <f t="shared" si="2035"/>
        <v>25.2614729670271-820.879519907251i</v>
      </c>
      <c r="F3871" t="str">
        <f t="shared" si="2036"/>
        <v>0.99083713473113+0.0811308426875026i</v>
      </c>
      <c r="G3871" t="str">
        <f t="shared" si="2031"/>
        <v>0.99083713473113+0.0811308426875026i</v>
      </c>
      <c r="H3871" t="str">
        <f t="shared" si="2037"/>
        <v>11.6220036679008+1.20004307510652i</v>
      </c>
      <c r="I3871" t="str">
        <f t="shared" si="2038"/>
        <v>7606.58121250429i</v>
      </c>
      <c r="J3871" t="str">
        <f t="shared" si="2032"/>
        <v>-14329.7840552434+1622.01520722448i</v>
      </c>
      <c r="K3871" t="str">
        <f t="shared" si="2039"/>
        <v>0.0593247785656876-0.524108073823863i</v>
      </c>
      <c r="L3871" t="str">
        <f t="shared" si="2040"/>
        <v>0.0153476330509254-0.112045278208582i</v>
      </c>
      <c r="M3871" t="str">
        <f t="shared" si="2041"/>
        <v>0.074672411616613-0.636153352032445i</v>
      </c>
      <c r="N3871" t="str">
        <f t="shared" si="2042"/>
        <v>-24.7618578403434i</v>
      </c>
      <c r="O3871" t="str">
        <f t="shared" si="2043"/>
        <v>0.932007534996321+0.362438897898779i</v>
      </c>
      <c r="P3871" t="str">
        <f t="shared" si="2044"/>
        <v>0.0679924650036789-0.362438897898779i</v>
      </c>
      <c r="Q3871" t="str">
        <f t="shared" si="2045"/>
        <v>-0.0679924650036789+25.1242967382422i</v>
      </c>
      <c r="R3871" t="str">
        <f t="shared" si="2046"/>
        <v>-0.0144330506084395-0.00266718416095163i</v>
      </c>
      <c r="S3871" t="str">
        <f t="shared" si="2047"/>
        <v>2.71735065463302i</v>
      </c>
      <c r="T3871" t="str">
        <f t="shared" si="2048"/>
        <v>0.00724767462578873-0.0392196595191946i</v>
      </c>
      <c r="U3871" t="e">
        <f t="shared" si="2049"/>
        <v>#DIV/0!</v>
      </c>
      <c r="V3871" t="str">
        <f t="shared" si="2050"/>
        <v>0.0000833333333333333-0.000136942818010579i</v>
      </c>
      <c r="W3871" t="e">
        <f t="shared" si="2051"/>
        <v>#DIV/0!</v>
      </c>
      <c r="X3871" t="e">
        <f t="shared" si="2052"/>
        <v>#DIV/0!</v>
      </c>
      <c r="Y3871" t="str">
        <f t="shared" si="2053"/>
        <v>0.00096+8.27596035920466i</v>
      </c>
      <c r="Z3871" t="e">
        <f t="shared" si="2054"/>
        <v>#DIV/0!</v>
      </c>
      <c r="AA3871" t="e">
        <f t="shared" si="2055"/>
        <v>#DIV/0!</v>
      </c>
      <c r="AB3871" t="str">
        <f t="shared" si="2056"/>
        <v>0.00413577754522689-0.0223801143878306i</v>
      </c>
      <c r="AC3871" t="str">
        <f t="shared" si="2057"/>
        <v>0.986071643696524-0.00430216586225157i</v>
      </c>
      <c r="AD3871" t="str">
        <f t="shared" si="2058"/>
        <v>0.00429313626451381-0.0226775049728876i</v>
      </c>
      <c r="AE3871" t="e">
        <f t="shared" si="2059"/>
        <v>#DIV/0!</v>
      </c>
      <c r="AF3871" t="str">
        <f t="shared" si="2060"/>
        <v>-19.2194340252751-1.80968530526169i</v>
      </c>
      <c r="AG3871" t="e">
        <f t="shared" si="2061"/>
        <v>#DIV/0!</v>
      </c>
      <c r="AH3871" t="e">
        <f t="shared" si="2062"/>
        <v>#DIV/0!</v>
      </c>
      <c r="AI3871" t="e">
        <f t="shared" si="2063"/>
        <v>#DIV/0!</v>
      </c>
      <c r="AJ3871" t="e">
        <f t="shared" si="2064"/>
        <v>#DIV/0!</v>
      </c>
      <c r="AK3871"/>
      <c r="AL3871"/>
      <c r="AM3871"/>
      <c r="AN3871"/>
    </row>
    <row r="3872" spans="1:40" x14ac:dyDescent="0.3">
      <c r="A3872"/>
      <c r="B3872">
        <f t="shared" si="2065"/>
        <v>1938000</v>
      </c>
      <c r="C3872" s="186" t="str">
        <f t="shared" si="2033"/>
        <v>-0.000131907800216344+0.00161147417631691i</v>
      </c>
      <c r="D3872" s="158" t="str">
        <f t="shared" si="2034"/>
        <v>-7.59750089148347-0.609335619253886i</v>
      </c>
      <c r="E3872" t="str">
        <f t="shared" si="2035"/>
        <v>25.2354346946799-820.4567503432i</v>
      </c>
      <c r="F3872" t="str">
        <f t="shared" si="2036"/>
        <v>0.990846469349802+0.0810900332094324i</v>
      </c>
      <c r="G3872" t="str">
        <f t="shared" si="2031"/>
        <v>0.990846469349802+0.0810900332094324i</v>
      </c>
      <c r="H3872" t="str">
        <f t="shared" si="2037"/>
        <v>11.6221397293928+1.19943917003024i</v>
      </c>
      <c r="I3872" t="str">
        <f t="shared" si="2038"/>
        <v>7610.50820332127i</v>
      </c>
      <c r="J3872" t="str">
        <f t="shared" si="2032"/>
        <v>-14344.5847607434+1622.85259246311i</v>
      </c>
      <c r="K3872" t="str">
        <f t="shared" si="2039"/>
        <v>0.059264336751249-0.523844436497615i</v>
      </c>
      <c r="L3872" t="str">
        <f t="shared" si="2040"/>
        <v>0.0153320898386461-0.111989591272514i</v>
      </c>
      <c r="M3872" t="str">
        <f t="shared" si="2041"/>
        <v>0.0745964265898951-0.635834027770129i</v>
      </c>
      <c r="N3872" t="str">
        <f t="shared" si="2042"/>
        <v>-24.7746414530643i</v>
      </c>
      <c r="O3872" t="str">
        <f t="shared" si="2043"/>
        <v>0.936564533657392+0.350495184410731i</v>
      </c>
      <c r="P3872" t="str">
        <f t="shared" si="2044"/>
        <v>0.063435466342608-0.350495184410731i</v>
      </c>
      <c r="Q3872" t="str">
        <f t="shared" si="2045"/>
        <v>-0.063435466342608+25.125136637475i</v>
      </c>
      <c r="R3872" t="str">
        <f t="shared" si="2046"/>
        <v>-0.0139562667810461-0.00248954443326906i</v>
      </c>
      <c r="S3872" t="str">
        <f t="shared" si="2047"/>
        <v>2.71875352022653i</v>
      </c>
      <c r="T3872" t="str">
        <f t="shared" si="2048"/>
        <v>0.00676845769171062-0.0379436494401897i</v>
      </c>
      <c r="U3872" t="e">
        <f t="shared" si="2049"/>
        <v>#DIV/0!</v>
      </c>
      <c r="V3872" t="str">
        <f t="shared" si="2050"/>
        <v>0.0000833333333333333-0.000136872156081781i</v>
      </c>
      <c r="W3872" t="e">
        <f t="shared" si="2051"/>
        <v>#DIV/0!</v>
      </c>
      <c r="X3872" t="e">
        <f t="shared" si="2052"/>
        <v>#DIV/0!</v>
      </c>
      <c r="Y3872" t="str">
        <f t="shared" si="2053"/>
        <v>0.00096+8.28023292521355i</v>
      </c>
      <c r="Z3872" t="e">
        <f t="shared" si="2054"/>
        <v>#DIV/0!</v>
      </c>
      <c r="AA3872" t="e">
        <f t="shared" si="2055"/>
        <v>#DIV/0!</v>
      </c>
      <c r="AB3872" t="str">
        <f t="shared" si="2056"/>
        <v>0.0038623195414417-0.0216519782469705i</v>
      </c>
      <c r="AC3872" t="str">
        <f t="shared" si="2057"/>
        <v>0.986521050698177-0.00407095439639629i</v>
      </c>
      <c r="AD3872" t="str">
        <f t="shared" si="2058"/>
        <v>0.00400559196255548-0.0219312823071018i</v>
      </c>
      <c r="AE3872" t="e">
        <f t="shared" si="2059"/>
        <v>#DIV/0!</v>
      </c>
      <c r="AF3872" t="str">
        <f t="shared" si="2060"/>
        <v>-19.2196406208763-1.80877478928413i</v>
      </c>
      <c r="AG3872" t="e">
        <f t="shared" si="2061"/>
        <v>#DIV/0!</v>
      </c>
      <c r="AH3872" t="e">
        <f t="shared" si="2062"/>
        <v>#DIV/0!</v>
      </c>
      <c r="AI3872" t="e">
        <f t="shared" si="2063"/>
        <v>#DIV/0!</v>
      </c>
      <c r="AJ3872" t="e">
        <f t="shared" si="2064"/>
        <v>#DIV/0!</v>
      </c>
      <c r="AK3872"/>
      <c r="AL3872"/>
      <c r="AM3872"/>
      <c r="AN3872"/>
    </row>
    <row r="3873" spans="1:40" x14ac:dyDescent="0.3">
      <c r="A3873"/>
      <c r="B3873">
        <f t="shared" si="2065"/>
        <v>1939000</v>
      </c>
      <c r="C3873" s="186" t="str">
        <f t="shared" si="2033"/>
        <v>-0.00013177348732023+0.0016106582438666i</v>
      </c>
      <c r="D3873" s="158" t="str">
        <f t="shared" si="2034"/>
        <v>-7.59757131832004-0.60902931250653i</v>
      </c>
      <c r="E3873" t="str">
        <f t="shared" si="2035"/>
        <v>25.2094366473631-820.034415612245i</v>
      </c>
      <c r="F3873" t="str">
        <f t="shared" si="2036"/>
        <v>0.990855789771815+0.0810492642229792i</v>
      </c>
      <c r="G3873" t="str">
        <f t="shared" si="2031"/>
        <v>0.990855789771815+0.0810492642229792i</v>
      </c>
      <c r="H3873" t="str">
        <f t="shared" si="2037"/>
        <v>11.6222755839414+1.1988358645816i</v>
      </c>
      <c r="I3873" t="str">
        <f t="shared" si="2038"/>
        <v>7614.43519413826i</v>
      </c>
      <c r="J3873" t="str">
        <f t="shared" si="2032"/>
        <v>-14359.3931053171+1623.68997770173i</v>
      </c>
      <c r="K3873" t="str">
        <f t="shared" si="2039"/>
        <v>0.0592039868706546-0.523581060764501i</v>
      </c>
      <c r="L3873" t="str">
        <f t="shared" si="2040"/>
        <v>0.0153165700791166-0.111933958566091i</v>
      </c>
      <c r="M3873" t="str">
        <f t="shared" si="2041"/>
        <v>0.0745205569497712-0.635515019330592i</v>
      </c>
      <c r="N3873" t="str">
        <f t="shared" si="2042"/>
        <v>-24.7874250657852i</v>
      </c>
      <c r="O3873" t="str">
        <f t="shared" si="2043"/>
        <v>0.940968480320355+0.338494193515341i</v>
      </c>
      <c r="P3873" t="str">
        <f t="shared" si="2044"/>
        <v>0.059031519679645-0.338494193515341i</v>
      </c>
      <c r="Q3873" t="str">
        <f t="shared" si="2045"/>
        <v>-0.059031519679645+25.1259192593005i</v>
      </c>
      <c r="R3873" t="str">
        <f t="shared" si="2046"/>
        <v>-0.0134773582253427-0.00231776318873506i</v>
      </c>
      <c r="S3873" t="str">
        <f t="shared" si="2047"/>
        <v>2.72015638582005i</v>
      </c>
      <c r="T3873" t="str">
        <f t="shared" si="2048"/>
        <v>0.00630467833865632-0.0366605220406503i</v>
      </c>
      <c r="U3873" t="e">
        <f t="shared" si="2049"/>
        <v>#DIV/0!</v>
      </c>
      <c r="V3873" t="str">
        <f t="shared" si="2050"/>
        <v>0.0000833333333333333-0.000136801567037902i</v>
      </c>
      <c r="W3873" t="e">
        <f t="shared" si="2051"/>
        <v>#DIV/0!</v>
      </c>
      <c r="X3873" t="e">
        <f t="shared" si="2052"/>
        <v>#DIV/0!</v>
      </c>
      <c r="Y3873" t="str">
        <f t="shared" si="2053"/>
        <v>0.00096+8.28450549122243i</v>
      </c>
      <c r="Z3873" t="e">
        <f t="shared" si="2054"/>
        <v>#DIV/0!</v>
      </c>
      <c r="AA3873" t="e">
        <f t="shared" si="2055"/>
        <v>#DIV/0!</v>
      </c>
      <c r="AB3873" t="str">
        <f t="shared" si="2056"/>
        <v>0.00359767076326989-0.0209197807131852i</v>
      </c>
      <c r="AC3873" t="str">
        <f t="shared" si="2057"/>
        <v>0.986973265584669-0.00384532751467821i</v>
      </c>
      <c r="AD3873" t="str">
        <f t="shared" si="2058"/>
        <v>0.00372767956228951-0.0211813706544669i</v>
      </c>
      <c r="AE3873" t="e">
        <f t="shared" si="2059"/>
        <v>#DIV/0!</v>
      </c>
      <c r="AF3873" t="str">
        <f t="shared" si="2060"/>
        <v>-19.2198469022614-1.80786517708813i</v>
      </c>
      <c r="AG3873" t="e">
        <f t="shared" si="2061"/>
        <v>#DIV/0!</v>
      </c>
      <c r="AH3873" t="e">
        <f t="shared" si="2062"/>
        <v>#DIV/0!</v>
      </c>
      <c r="AI3873" t="e">
        <f t="shared" si="2063"/>
        <v>#DIV/0!</v>
      </c>
      <c r="AJ3873" t="e">
        <f t="shared" si="2064"/>
        <v>#DIV/0!</v>
      </c>
      <c r="AK3873"/>
      <c r="AL3873"/>
      <c r="AM3873"/>
      <c r="AN3873"/>
    </row>
    <row r="3874" spans="1:40" x14ac:dyDescent="0.3">
      <c r="A3874"/>
      <c r="B3874">
        <f t="shared" si="2065"/>
        <v>1940000</v>
      </c>
      <c r="C3874" s="186" t="str">
        <f t="shared" si="2033"/>
        <v>-0.000131639378593883+0.0016098431295619i</v>
      </c>
      <c r="D3874" s="158" t="str">
        <f t="shared" si="2034"/>
        <v>-7.59764163810052-0.608723309467169i</v>
      </c>
      <c r="E3874" t="str">
        <f t="shared" si="2035"/>
        <v>25.1834787422899-819.612515044504i</v>
      </c>
      <c r="F3874" t="str">
        <f t="shared" si="2036"/>
        <v>0.990865096025821+0.0810085356687578i</v>
      </c>
      <c r="G3874" t="str">
        <f t="shared" si="2031"/>
        <v>0.990865096025821+0.0810085356687578i</v>
      </c>
      <c r="H3874" t="str">
        <f t="shared" si="2037"/>
        <v>11.6224112319641+1.19823315788028i</v>
      </c>
      <c r="I3874" t="str">
        <f t="shared" si="2038"/>
        <v>7618.36218495525i</v>
      </c>
      <c r="J3874" t="str">
        <f t="shared" si="2032"/>
        <v>-14374.2090889647+1624.52736294036i</v>
      </c>
      <c r="K3874" t="str">
        <f t="shared" si="2039"/>
        <v>0.0591437287383466-0.523317946240844i</v>
      </c>
      <c r="L3874" t="str">
        <f t="shared" si="2040"/>
        <v>0.0153010737254771-0.111878380011861i</v>
      </c>
      <c r="M3874" t="str">
        <f t="shared" si="2041"/>
        <v>0.0744448024638237-0.635196326252705i</v>
      </c>
      <c r="N3874" t="str">
        <f t="shared" si="2042"/>
        <v>-24.800208678506i</v>
      </c>
      <c r="O3874" t="str">
        <f t="shared" si="2043"/>
        <v>0.945218655298697+0.326437886396973i</v>
      </c>
      <c r="P3874" t="str">
        <f t="shared" si="2044"/>
        <v>0.054781344701303-0.326437886396973i</v>
      </c>
      <c r="Q3874" t="str">
        <f t="shared" si="2045"/>
        <v>-0.054781344701303+25.126646564903i</v>
      </c>
      <c r="R3874" t="str">
        <f t="shared" si="2046"/>
        <v>-0.0129963928183133-0.00215187429356267i</v>
      </c>
      <c r="S3874" t="str">
        <f t="shared" si="2047"/>
        <v>2.72155925141356i</v>
      </c>
      <c r="T3874" t="str">
        <f t="shared" si="2048"/>
        <v>0.0058564533915245-0.0353704531096853i</v>
      </c>
      <c r="U3874" t="e">
        <f t="shared" si="2049"/>
        <v>#DIV/0!</v>
      </c>
      <c r="V3874" t="str">
        <f t="shared" si="2050"/>
        <v>0.0000833333333333333-0.000136731050766233i</v>
      </c>
      <c r="W3874" t="e">
        <f t="shared" si="2051"/>
        <v>#DIV/0!</v>
      </c>
      <c r="X3874" t="e">
        <f t="shared" si="2052"/>
        <v>#DIV/0!</v>
      </c>
      <c r="Y3874" t="str">
        <f t="shared" si="2053"/>
        <v>0.00096+8.28877805723131i</v>
      </c>
      <c r="Z3874" t="e">
        <f t="shared" si="2054"/>
        <v>#DIV/0!</v>
      </c>
      <c r="AA3874" t="e">
        <f t="shared" si="2055"/>
        <v>#DIV/0!</v>
      </c>
      <c r="AB3874" t="str">
        <f t="shared" si="2056"/>
        <v>0.00334189787509936-0.0201836220979108i</v>
      </c>
      <c r="AC3874" t="str">
        <f t="shared" si="2057"/>
        <v>0.9874282243201-0.00362532701305827i</v>
      </c>
      <c r="AD3874" t="str">
        <f t="shared" si="2058"/>
        <v>0.00345944706859756-0.0204278953894514i</v>
      </c>
      <c r="AE3874" t="e">
        <f t="shared" si="2059"/>
        <v>#DIV/0!</v>
      </c>
      <c r="AF3874" t="str">
        <f t="shared" si="2060"/>
        <v>-19.2200528700646-1.80695646734745i</v>
      </c>
      <c r="AG3874" t="e">
        <f t="shared" si="2061"/>
        <v>#DIV/0!</v>
      </c>
      <c r="AH3874" t="e">
        <f t="shared" si="2062"/>
        <v>#DIV/0!</v>
      </c>
      <c r="AI3874" t="e">
        <f t="shared" si="2063"/>
        <v>#DIV/0!</v>
      </c>
      <c r="AJ3874" t="e">
        <f t="shared" si="2064"/>
        <v>#DIV/0!</v>
      </c>
      <c r="AK3874"/>
      <c r="AL3874"/>
      <c r="AM3874"/>
      <c r="AN3874"/>
    </row>
    <row r="3875" spans="1:40" x14ac:dyDescent="0.3">
      <c r="A3875"/>
      <c r="B3875">
        <f t="shared" si="2065"/>
        <v>1941000</v>
      </c>
      <c r="C3875" s="186" t="str">
        <f t="shared" si="2033"/>
        <v>-0.000131505473625475+0.0016090288321847i</v>
      </c>
      <c r="D3875" s="158" t="str">
        <f t="shared" si="2034"/>
        <v>-7.59771185104078-0.608417609690722i</v>
      </c>
      <c r="E3875" t="str">
        <f t="shared" si="2035"/>
        <v>25.157560896887-819.191047971475i</v>
      </c>
      <c r="F3875" t="str">
        <f t="shared" si="2036"/>
        <v>0.99087438814039+0.0809678474874963i</v>
      </c>
      <c r="G3875" t="str">
        <f t="shared" si="2031"/>
        <v>0.99087438814039+0.0809678474874963i</v>
      </c>
      <c r="H3875" t="str">
        <f t="shared" si="2037"/>
        <v>11.6225466738776+1.19763104904765i</v>
      </c>
      <c r="I3875" t="str">
        <f t="shared" si="2038"/>
        <v>7622.28917577224i</v>
      </c>
      <c r="J3875" t="str">
        <f t="shared" si="2032"/>
        <v>-14389.0327116861+1625.36474817899i</v>
      </c>
      <c r="K3875" t="str">
        <f t="shared" si="2039"/>
        <v>0.0590835621692345-0.523055092543716i</v>
      </c>
      <c r="L3875" t="str">
        <f t="shared" si="2040"/>
        <v>0.0152856007309839-0.111822855532517i</v>
      </c>
      <c r="M3875" t="str">
        <f t="shared" si="2041"/>
        <v>0.0743691629002184-0.634877948076233i</v>
      </c>
      <c r="N3875" t="str">
        <f t="shared" si="2042"/>
        <v>-24.8129922912269i</v>
      </c>
      <c r="O3875" t="str">
        <f t="shared" si="2043"/>
        <v>0.949314364035142+0.314328233279408i</v>
      </c>
      <c r="P3875" t="str">
        <f t="shared" si="2044"/>
        <v>0.050685635964858-0.314328233279408i</v>
      </c>
      <c r="Q3875" t="str">
        <f t="shared" si="2045"/>
        <v>-0.050685635964858+25.1273205245063i</v>
      </c>
      <c r="R3875" t="str">
        <f t="shared" si="2046"/>
        <v>-0.012513439076997-0.00199191092811979i</v>
      </c>
      <c r="S3875" t="str">
        <f t="shared" si="2047"/>
        <v>2.72296211700708i</v>
      </c>
      <c r="T3875" t="str">
        <f t="shared" si="2048"/>
        <v>0.0054238979977226-0.0340736205601389i</v>
      </c>
      <c r="U3875" t="e">
        <f t="shared" si="2049"/>
        <v>#DIV/0!</v>
      </c>
      <c r="V3875" t="str">
        <f t="shared" si="2050"/>
        <v>0.0000833333333333333-0.000136660607154298i</v>
      </c>
      <c r="W3875" t="e">
        <f t="shared" si="2051"/>
        <v>#DIV/0!</v>
      </c>
      <c r="X3875" t="e">
        <f t="shared" si="2052"/>
        <v>#DIV/0!</v>
      </c>
      <c r="Y3875" t="str">
        <f t="shared" si="2053"/>
        <v>0.00096+8.29305062324019i</v>
      </c>
      <c r="Z3875" t="e">
        <f t="shared" si="2054"/>
        <v>#DIV/0!</v>
      </c>
      <c r="AA3875" t="e">
        <f t="shared" si="2055"/>
        <v>#DIV/0!</v>
      </c>
      <c r="AB3875" t="str">
        <f t="shared" si="2056"/>
        <v>0.00309506658408262-0.0194436039244612i</v>
      </c>
      <c r="AC3875" t="str">
        <f t="shared" si="2057"/>
        <v>0.98788586214821-0.00341099406968727i</v>
      </c>
      <c r="AD3875" t="str">
        <f t="shared" si="2058"/>
        <v>0.00320094082726856-0.0196709825283101i</v>
      </c>
      <c r="AE3875" t="e">
        <f t="shared" si="2059"/>
        <v>#DIV/0!</v>
      </c>
      <c r="AF3875" t="str">
        <f t="shared" si="2060"/>
        <v>-19.2202585249184-1.80604865873837i</v>
      </c>
      <c r="AG3875" t="e">
        <f t="shared" si="2061"/>
        <v>#DIV/0!</v>
      </c>
      <c r="AH3875" t="e">
        <f t="shared" si="2062"/>
        <v>#DIV/0!</v>
      </c>
      <c r="AI3875" t="e">
        <f t="shared" si="2063"/>
        <v>#DIV/0!</v>
      </c>
      <c r="AJ3875" t="e">
        <f t="shared" si="2064"/>
        <v>#DIV/0!</v>
      </c>
      <c r="AK3875"/>
      <c r="AL3875"/>
      <c r="AM3875"/>
      <c r="AN3875"/>
    </row>
    <row r="3876" spans="1:40" x14ac:dyDescent="0.3">
      <c r="A3876"/>
      <c r="B3876">
        <f t="shared" si="2065"/>
        <v>1942000</v>
      </c>
      <c r="C3876" s="186" t="str">
        <f t="shared" si="2033"/>
        <v>-0.000131371772004208+0.0016082153505193i</v>
      </c>
      <c r="D3876" s="158" t="str">
        <f t="shared" si="2034"/>
        <v>-7.5977819573563-0.60811221273298i</v>
      </c>
      <c r="E3876" t="str">
        <f t="shared" si="2035"/>
        <v>25.1316830287929-818.770013726023i</v>
      </c>
      <c r="F3876" t="str">
        <f t="shared" si="2036"/>
        <v>0.990883666144035+0.0809271996200384i</v>
      </c>
      <c r="G3876" t="str">
        <f t="shared" si="2031"/>
        <v>0.990883666144035+0.0809271996200384i</v>
      </c>
      <c r="H3876" t="str">
        <f t="shared" si="2037"/>
        <v>11.6226819100974+1.19702953720681i</v>
      </c>
      <c r="I3876" t="str">
        <f t="shared" si="2038"/>
        <v>7626.21616658922i</v>
      </c>
      <c r="J3876" t="str">
        <f t="shared" si="2032"/>
        <v>-14403.8639734814+1626.20213341761i</v>
      </c>
      <c r="K3876" t="str">
        <f t="shared" si="2039"/>
        <v>0.0590234869786907-0.522792499290916i</v>
      </c>
      <c r="L3876" t="str">
        <f t="shared" si="2040"/>
        <v>0.0152701510490092-0.111767385050894i</v>
      </c>
      <c r="M3876" t="str">
        <f t="shared" si="2041"/>
        <v>0.0742936380276999-0.63455988434181i</v>
      </c>
      <c r="N3876" t="str">
        <f t="shared" si="2042"/>
        <v>-24.8257759039478i</v>
      </c>
      <c r="O3876" t="str">
        <f t="shared" si="2043"/>
        <v>0.953254937214959+0.30216721310444i</v>
      </c>
      <c r="P3876" t="str">
        <f t="shared" si="2044"/>
        <v>0.046745062785041-0.30216721310444i</v>
      </c>
      <c r="Q3876" t="str">
        <f t="shared" si="2045"/>
        <v>-0.046745062785041+25.1279431170522i</v>
      </c>
      <c r="R3876" t="str">
        <f t="shared" si="2046"/>
        <v>-0.0120285661547344-0.00183790557348021i</v>
      </c>
      <c r="S3876" t="str">
        <f t="shared" si="2047"/>
        <v>2.72436498260058i</v>
      </c>
      <c r="T3876" t="str">
        <f t="shared" si="2048"/>
        <v>0.00500712558571592-0.0327702044228529i</v>
      </c>
      <c r="U3876" t="e">
        <f t="shared" si="2049"/>
        <v>#DIV/0!</v>
      </c>
      <c r="V3876" t="str">
        <f t="shared" si="2050"/>
        <v>0.0000833333333333333-0.000136590236089852i</v>
      </c>
      <c r="W3876" t="e">
        <f t="shared" si="2051"/>
        <v>#DIV/0!</v>
      </c>
      <c r="X3876" t="e">
        <f t="shared" si="2052"/>
        <v>#DIV/0!</v>
      </c>
      <c r="Y3876" t="str">
        <f t="shared" si="2053"/>
        <v>0.00096+8.29732318924908i</v>
      </c>
      <c r="Z3876" t="e">
        <f t="shared" si="2054"/>
        <v>#DIV/0!</v>
      </c>
      <c r="AA3876" t="e">
        <f t="shared" si="2055"/>
        <v>#DIV/0!</v>
      </c>
      <c r="AB3876" t="str">
        <f t="shared" si="2056"/>
        <v>0.00285724161648349-0.018699828924754i</v>
      </c>
      <c r="AC3876" t="str">
        <f t="shared" si="2057"/>
        <v>0.988346113594709-0.00320236923100796i</v>
      </c>
      <c r="AD3876" t="str">
        <f t="shared" si="2058"/>
        <v>0.00295220551602891-0.0189107587064487i</v>
      </c>
      <c r="AE3876" t="e">
        <f t="shared" si="2059"/>
        <v>#DIV/0!</v>
      </c>
      <c r="AF3876" t="str">
        <f t="shared" si="2060"/>
        <v>-19.2204638674537-1.80514174993979i</v>
      </c>
      <c r="AG3876" t="e">
        <f t="shared" si="2061"/>
        <v>#DIV/0!</v>
      </c>
      <c r="AH3876" t="e">
        <f t="shared" si="2062"/>
        <v>#DIV/0!</v>
      </c>
      <c r="AI3876" t="e">
        <f t="shared" si="2063"/>
        <v>#DIV/0!</v>
      </c>
      <c r="AJ3876" t="e">
        <f t="shared" si="2064"/>
        <v>#DIV/0!</v>
      </c>
      <c r="AK3876"/>
      <c r="AL3876"/>
      <c r="AM3876"/>
      <c r="AN3876"/>
    </row>
    <row r="3877" spans="1:40" x14ac:dyDescent="0.3">
      <c r="A3877"/>
      <c r="B3877">
        <f t="shared" si="2065"/>
        <v>1943000</v>
      </c>
      <c r="C3877" s="186" t="str">
        <f t="shared" si="2033"/>
        <v>-0.000131238273320314+0.00160740268335234i</v>
      </c>
      <c r="D3877" s="158" t="str">
        <f t="shared" si="2034"/>
        <v>-7.59785195726186-0.607807118150576i</v>
      </c>
      <c r="E3877" t="str">
        <f t="shared" si="2035"/>
        <v>25.1058450558578-818.349411642383i</v>
      </c>
      <c r="F3877" t="str">
        <f t="shared" si="2036"/>
        <v>0.990892930065183+0.0808865920073404i</v>
      </c>
      <c r="G3877" t="str">
        <f t="shared" si="2031"/>
        <v>0.990892930065183+0.0808865920073404i</v>
      </c>
      <c r="H3877" t="str">
        <f t="shared" si="2037"/>
        <v>11.622816941038+1.19642862148251i</v>
      </c>
      <c r="I3877" t="str">
        <f t="shared" si="2038"/>
        <v>7630.14315740621i</v>
      </c>
      <c r="J3877" t="str">
        <f t="shared" si="2032"/>
        <v>-14418.7028743504+1627.03951865625i</v>
      </c>
      <c r="K3877" t="str">
        <f t="shared" si="2039"/>
        <v>0.0589635029825548-0.522530166100994i</v>
      </c>
      <c r="L3877" t="str">
        <f t="shared" si="2040"/>
        <v>0.0152547246330411-0.111711968489971i</v>
      </c>
      <c r="M3877" t="str">
        <f t="shared" si="2041"/>
        <v>0.0742182276155959-0.634242134590965i</v>
      </c>
      <c r="N3877" t="str">
        <f t="shared" si="2042"/>
        <v>-24.8385595166687i</v>
      </c>
      <c r="O3877" t="str">
        <f t="shared" si="2043"/>
        <v>0.957039730875479+0.289956813208091i</v>
      </c>
      <c r="P3877" t="str">
        <f t="shared" si="2044"/>
        <v>0.042960269124521-0.289956813208091i</v>
      </c>
      <c r="Q3877" t="str">
        <f t="shared" si="2045"/>
        <v>-0.042960269124521+25.1285163298768i</v>
      </c>
      <c r="R3877" t="str">
        <f t="shared" si="2046"/>
        <v>-0.0115418438370895-0.0016898899978666i</v>
      </c>
      <c r="S3877" t="str">
        <f t="shared" si="2047"/>
        <v>2.72576784819409i</v>
      </c>
      <c r="T3877" t="str">
        <f t="shared" si="2048"/>
        <v>0.00460624782316956-0.0314603868400157i</v>
      </c>
      <c r="U3877" t="e">
        <f t="shared" si="2049"/>
        <v>#DIV/0!</v>
      </c>
      <c r="V3877" t="str">
        <f t="shared" si="2050"/>
        <v>0.0000833333333333333-0.000136519937460881i</v>
      </c>
      <c r="W3877" t="e">
        <f t="shared" si="2051"/>
        <v>#DIV/0!</v>
      </c>
      <c r="X3877" t="e">
        <f t="shared" si="2052"/>
        <v>#DIV/0!</v>
      </c>
      <c r="Y3877" t="str">
        <f t="shared" si="2053"/>
        <v>0.00096+8.30159575525796i</v>
      </c>
      <c r="Z3877" t="e">
        <f t="shared" si="2054"/>
        <v>#DIV/0!</v>
      </c>
      <c r="AA3877" t="e">
        <f t="shared" si="2055"/>
        <v>#DIV/0!</v>
      </c>
      <c r="AB3877" t="str">
        <f t="shared" si="2056"/>
        <v>0.00262848669379135-0.0179524010355154i</v>
      </c>
      <c r="AC3877" t="str">
        <f t="shared" si="2057"/>
        <v>0.988808912469926-0.00299949239771452i</v>
      </c>
      <c r="AD3877" t="str">
        <f t="shared" si="2058"/>
        <v>0.00271328413587982-0.0181473511555983i</v>
      </c>
      <c r="AE3877" t="e">
        <f t="shared" si="2059"/>
        <v>#DIV/0!</v>
      </c>
      <c r="AF3877" t="str">
        <f t="shared" si="2060"/>
        <v>-19.2206688982999-1.80423573963309i</v>
      </c>
      <c r="AG3877" t="e">
        <f t="shared" si="2061"/>
        <v>#DIV/0!</v>
      </c>
      <c r="AH3877" t="e">
        <f t="shared" si="2062"/>
        <v>#DIV/0!</v>
      </c>
      <c r="AI3877" t="e">
        <f t="shared" si="2063"/>
        <v>#DIV/0!</v>
      </c>
      <c r="AJ3877" t="e">
        <f t="shared" si="2064"/>
        <v>#DIV/0!</v>
      </c>
      <c r="AK3877"/>
      <c r="AL3877"/>
      <c r="AM3877"/>
      <c r="AN3877"/>
    </row>
    <row r="3878" spans="1:40" x14ac:dyDescent="0.3">
      <c r="A3878"/>
      <c r="B3878">
        <f t="shared" si="2065"/>
        <v>1944000</v>
      </c>
      <c r="C3878" s="186" t="str">
        <f t="shared" si="2033"/>
        <v>-0.000131104977165056+0.00160659082947291i</v>
      </c>
      <c r="D3878" s="158" t="str">
        <f t="shared" si="2034"/>
        <v>-7.59792185097192-0.607502325501013i</v>
      </c>
      <c r="E3878" t="str">
        <f t="shared" si="2035"/>
        <v>25.0800468961422-817.929241056147i</v>
      </c>
      <c r="F3878" t="str">
        <f t="shared" si="2036"/>
        <v>0.990902179932216+0.0808460245904746i</v>
      </c>
      <c r="G3878" t="str">
        <f t="shared" si="2031"/>
        <v>0.990902179932216+0.0808460245904746i</v>
      </c>
      <c r="H3878" t="str">
        <f t="shared" si="2037"/>
        <v>11.622951767113+1.19582830100123i</v>
      </c>
      <c r="I3878" t="str">
        <f t="shared" si="2038"/>
        <v>7634.0701482232i</v>
      </c>
      <c r="J3878" t="str">
        <f t="shared" si="2032"/>
        <v>-14433.5494142932+1627.87690389488i</v>
      </c>
      <c r="K3878" t="str">
        <f t="shared" si="2039"/>
        <v>0.058903609997123-0.522268092593217i</v>
      </c>
      <c r="L3878" t="str">
        <f t="shared" si="2040"/>
        <v>0.0152393214366823-0.11165660577287i</v>
      </c>
      <c r="M3878" t="str">
        <f t="shared" si="2041"/>
        <v>0.0741429314338053-0.633924698366087i</v>
      </c>
      <c r="N3878" t="str">
        <f t="shared" si="2042"/>
        <v>-24.8513431293896i</v>
      </c>
      <c r="O3878" t="str">
        <f t="shared" si="2043"/>
        <v>0.960668126511289+0.277699028995942i</v>
      </c>
      <c r="P3878" t="str">
        <f t="shared" si="2044"/>
        <v>0.039331873488711-0.277699028995942i</v>
      </c>
      <c r="Q3878" t="str">
        <f t="shared" si="2045"/>
        <v>-0.039331873488711+25.1290421583855i</v>
      </c>
      <c r="R3878" t="str">
        <f t="shared" si="2046"/>
        <v>-0.011053342537496-0.00154789524301144i</v>
      </c>
      <c r="S3878" t="str">
        <f t="shared" si="2047"/>
        <v>2.7271707137876i</v>
      </c>
      <c r="T3878" t="str">
        <f t="shared" si="2048"/>
        <v>0.00422137457475194-0.0301443520577218i</v>
      </c>
      <c r="U3878" t="e">
        <f t="shared" si="2049"/>
        <v>#DIV/0!</v>
      </c>
      <c r="V3878" t="str">
        <f t="shared" si="2050"/>
        <v>0.0000833333333333333-0.000136449711155603i</v>
      </c>
      <c r="W3878" t="e">
        <f t="shared" si="2051"/>
        <v>#DIV/0!</v>
      </c>
      <c r="X3878" t="e">
        <f t="shared" si="2052"/>
        <v>#DIV/0!</v>
      </c>
      <c r="Y3878" t="str">
        <f t="shared" si="2053"/>
        <v>0.00096+8.30586832126684i</v>
      </c>
      <c r="Z3878" t="e">
        <f t="shared" si="2054"/>
        <v>#DIV/0!</v>
      </c>
      <c r="AA3878" t="e">
        <f t="shared" si="2055"/>
        <v>#DIV/0!</v>
      </c>
      <c r="AB3878" t="str">
        <f t="shared" si="2056"/>
        <v>0.00240886450864243-0.0172014253940342i</v>
      </c>
      <c r="AC3878" t="str">
        <f t="shared" si="2057"/>
        <v>0.989274191871718-0.00280240281059952i</v>
      </c>
      <c r="AD3878" t="str">
        <f t="shared" si="2058"/>
        <v>0.00248421800277666-0.0173808876808855i</v>
      </c>
      <c r="AE3878" t="e">
        <f t="shared" si="2059"/>
        <v>#DIV/0!</v>
      </c>
      <c r="AF3878" t="str">
        <f t="shared" si="2060"/>
        <v>-19.2208736180849-1.80333062650224i</v>
      </c>
      <c r="AG3878" t="e">
        <f t="shared" si="2061"/>
        <v>#DIV/0!</v>
      </c>
      <c r="AH3878" t="e">
        <f t="shared" si="2062"/>
        <v>#DIV/0!</v>
      </c>
      <c r="AI3878" t="e">
        <f t="shared" si="2063"/>
        <v>#DIV/0!</v>
      </c>
      <c r="AJ3878" t="e">
        <f t="shared" si="2064"/>
        <v>#DIV/0!</v>
      </c>
      <c r="AK3878"/>
      <c r="AL3878"/>
      <c r="AM3878"/>
      <c r="AN3878"/>
    </row>
    <row r="3879" spans="1:40" x14ac:dyDescent="0.3">
      <c r="A3879"/>
      <c r="B3879">
        <f t="shared" si="2065"/>
        <v>1945000</v>
      </c>
      <c r="C3879" s="186" t="str">
        <f t="shared" si="2033"/>
        <v>-0.000130971883130715+0.0016057797876724i</v>
      </c>
      <c r="D3879" s="158" t="str">
        <f t="shared" si="2034"/>
        <v>-7.5979916387001-0.607197834342608i</v>
      </c>
      <c r="E3879" t="str">
        <f t="shared" si="2035"/>
        <v>25.0542884679174-817.509501304272i</v>
      </c>
      <c r="F3879" t="str">
        <f t="shared" si="2036"/>
        <v>0.990911415773403+0.0808054973106212i</v>
      </c>
      <c r="G3879" t="str">
        <f t="shared" si="2031"/>
        <v>0.990911415773403+0.0808054973106212i</v>
      </c>
      <c r="H3879" t="str">
        <f t="shared" si="2037"/>
        <v>11.6230863887348+1.19522857489106i</v>
      </c>
      <c r="I3879" t="str">
        <f t="shared" si="2038"/>
        <v>7637.99713904018i</v>
      </c>
      <c r="J3879" t="str">
        <f t="shared" si="2032"/>
        <v>-14448.4035933098+1628.71428913351i</v>
      </c>
      <c r="K3879" t="str">
        <f t="shared" si="2039"/>
        <v>0.0588438078391545-0.522006278387589i</v>
      </c>
      <c r="L3879" t="str">
        <f t="shared" si="2040"/>
        <v>0.0152239414136507-0.111601296822854i</v>
      </c>
      <c r="M3879" t="str">
        <f t="shared" si="2041"/>
        <v>0.0740677492528052-0.633607575210443i</v>
      </c>
      <c r="N3879" t="str">
        <f t="shared" si="2042"/>
        <v>-24.8641267421104i</v>
      </c>
      <c r="O3879" t="str">
        <f t="shared" si="2043"/>
        <v>0.964139531175287+0.265395863617159i</v>
      </c>
      <c r="P3879" t="str">
        <f t="shared" si="2044"/>
        <v>0.0358604688247131-0.265395863617159i</v>
      </c>
      <c r="Q3879" t="str">
        <f t="shared" si="2045"/>
        <v>-0.0358604688247131+25.1295226057276i</v>
      </c>
      <c r="R3879" t="str">
        <f t="shared" si="2046"/>
        <v>-0.0105631332926064-0.00141195161043351i</v>
      </c>
      <c r="S3879" t="str">
        <f t="shared" si="2047"/>
        <v>2.72857357938112i</v>
      </c>
      <c r="T3879" t="str">
        <f t="shared" si="2048"/>
        <v>0.0038526138595935-0.0288222864176869i</v>
      </c>
      <c r="U3879" t="e">
        <f t="shared" si="2049"/>
        <v>#DIV/0!</v>
      </c>
      <c r="V3879" t="str">
        <f t="shared" si="2050"/>
        <v>0.0000833333333333333-0.000136379557062464i</v>
      </c>
      <c r="W3879" t="e">
        <f t="shared" si="2051"/>
        <v>#DIV/0!</v>
      </c>
      <c r="X3879" t="e">
        <f t="shared" si="2052"/>
        <v>#DIV/0!</v>
      </c>
      <c r="Y3879" t="str">
        <f t="shared" si="2053"/>
        <v>0.00096+8.31014088727572i</v>
      </c>
      <c r="Z3879" t="e">
        <f t="shared" si="2054"/>
        <v>#DIV/0!</v>
      </c>
      <c r="AA3879" t="e">
        <f t="shared" si="2055"/>
        <v>#DIV/0!</v>
      </c>
      <c r="AB3879" t="str">
        <f t="shared" si="2056"/>
        <v>0.00219843670054417-0.0164470083334343i</v>
      </c>
      <c r="AC3879" t="str">
        <f t="shared" si="2057"/>
        <v>0.989741884188671-0.00261113903628505i</v>
      </c>
      <c r="AD3879" t="str">
        <f t="shared" si="2058"/>
        <v>0.0022650467396395-0.0166114966377833i</v>
      </c>
      <c r="AE3879" t="e">
        <f t="shared" si="2059"/>
        <v>#DIV/0!</v>
      </c>
      <c r="AF3879" t="str">
        <f t="shared" si="2060"/>
        <v>-19.2210780274349-1.80242640923367i</v>
      </c>
      <c r="AG3879" t="e">
        <f t="shared" si="2061"/>
        <v>#DIV/0!</v>
      </c>
      <c r="AH3879" t="e">
        <f t="shared" si="2062"/>
        <v>#DIV/0!</v>
      </c>
      <c r="AI3879" t="e">
        <f t="shared" si="2063"/>
        <v>#DIV/0!</v>
      </c>
      <c r="AJ3879" t="e">
        <f t="shared" si="2064"/>
        <v>#DIV/0!</v>
      </c>
      <c r="AK3879"/>
      <c r="AL3879"/>
      <c r="AM3879"/>
      <c r="AN3879"/>
    </row>
    <row r="3880" spans="1:40" x14ac:dyDescent="0.3">
      <c r="A3880"/>
      <c r="B3880">
        <f t="shared" si="2065"/>
        <v>1946000</v>
      </c>
      <c r="C3880" s="186" t="str">
        <f t="shared" si="2033"/>
        <v>-0.000130838990810598+0.00160496955674464i</v>
      </c>
      <c r="D3880" s="158" t="str">
        <f t="shared" si="2034"/>
        <v>-7.59806132065969-0.606893644234558i</v>
      </c>
      <c r="E3880" t="str">
        <f t="shared" si="2035"/>
        <v>25.0285696896641-817.090191725075i</v>
      </c>
      <c r="F3880" t="str">
        <f t="shared" si="2036"/>
        <v>0.990920637616974+0.0807650101090782i</v>
      </c>
      <c r="G3880" t="str">
        <f t="shared" si="2031"/>
        <v>0.990920637616974+0.0807650101090782i</v>
      </c>
      <c r="H3880" t="str">
        <f t="shared" si="2037"/>
        <v>11.6232208063147+1.19462944228183i</v>
      </c>
      <c r="I3880" t="str">
        <f t="shared" si="2038"/>
        <v>7641.92412985717i</v>
      </c>
      <c r="J3880" t="str">
        <f t="shared" si="2032"/>
        <v>-14463.2654114003+1629.55167437213i</v>
      </c>
      <c r="K3880" t="str">
        <f t="shared" si="2039"/>
        <v>0.0587840963258659-0.521744723104843i</v>
      </c>
      <c r="L3880" t="str">
        <f t="shared" si="2040"/>
        <v>0.0152085845177788-0.111546041563329i</v>
      </c>
      <c r="M3880" t="str">
        <f t="shared" si="2041"/>
        <v>0.0739926808436447-0.633290764668172i</v>
      </c>
      <c r="N3880" t="str">
        <f t="shared" si="2042"/>
        <v>-24.8769103548313i</v>
      </c>
      <c r="O3880" t="str">
        <f t="shared" si="2043"/>
        <v>0.967453377575684+0.253049327636729i</v>
      </c>
      <c r="P3880" t="str">
        <f t="shared" si="2044"/>
        <v>0.0325466224243161-0.253049327636729i</v>
      </c>
      <c r="Q3880" t="str">
        <f t="shared" si="2045"/>
        <v>-0.0325466224243161+25.129959682468i</v>
      </c>
      <c r="R3880" t="str">
        <f t="shared" si="2046"/>
        <v>-0.0100712877573149-0.0012820886476324i</v>
      </c>
      <c r="S3880" t="str">
        <f t="shared" si="2047"/>
        <v>2.72997644497463i</v>
      </c>
      <c r="T3880" t="str">
        <f t="shared" si="2048"/>
        <v>0.00350007180840583-0.027494378348031i</v>
      </c>
      <c r="U3880" t="e">
        <f t="shared" si="2049"/>
        <v>#DIV/0!</v>
      </c>
      <c r="V3880" t="str">
        <f t="shared" si="2050"/>
        <v>0.0000833333333333333-0.00013630947507014i</v>
      </c>
      <c r="W3880" t="e">
        <f t="shared" si="2051"/>
        <v>#DIV/0!</v>
      </c>
      <c r="X3880" t="e">
        <f t="shared" si="2052"/>
        <v>#DIV/0!</v>
      </c>
      <c r="Y3880" t="str">
        <f t="shared" si="2053"/>
        <v>0.00096+8.3144134532846i</v>
      </c>
      <c r="Z3880" t="e">
        <f t="shared" si="2054"/>
        <v>#DIV/0!</v>
      </c>
      <c r="AA3880" t="e">
        <f t="shared" si="2055"/>
        <v>#DIV/0!</v>
      </c>
      <c r="AB3880" t="str">
        <f t="shared" si="2056"/>
        <v>0.00199726383140595-0.0156892573774149i</v>
      </c>
      <c r="AC3880" t="str">
        <f t="shared" si="2057"/>
        <v>0.990211921103619-0.00242573895283602i</v>
      </c>
      <c r="AD3880" t="str">
        <f t="shared" si="2058"/>
        <v>0.00205580826869058-0.0158393069089063i</v>
      </c>
      <c r="AE3880" t="e">
        <f t="shared" si="2059"/>
        <v>#DIV/0!</v>
      </c>
      <c r="AF3880" t="str">
        <f t="shared" si="2060"/>
        <v>-19.2212821269744-1.80152308651639i</v>
      </c>
      <c r="AG3880" t="e">
        <f t="shared" si="2061"/>
        <v>#DIV/0!</v>
      </c>
      <c r="AH3880" t="e">
        <f t="shared" si="2062"/>
        <v>#DIV/0!</v>
      </c>
      <c r="AI3880" t="e">
        <f t="shared" si="2063"/>
        <v>#DIV/0!</v>
      </c>
      <c r="AJ3880" t="e">
        <f t="shared" si="2064"/>
        <v>#DIV/0!</v>
      </c>
      <c r="AK3880"/>
      <c r="AL3880"/>
      <c r="AM3880"/>
      <c r="AN3880"/>
    </row>
    <row r="3881" spans="1:40" x14ac:dyDescent="0.3">
      <c r="A3881"/>
      <c r="B3881">
        <f t="shared" si="2065"/>
        <v>1947000</v>
      </c>
      <c r="C3881" s="186" t="str">
        <f t="shared" si="2033"/>
        <v>-0.00013070629979903+0.00160416013548577i</v>
      </c>
      <c r="D3881" s="158" t="str">
        <f t="shared" si="2034"/>
        <v>-7.59813089706348-0.606589754736902i</v>
      </c>
      <c r="E3881" t="str">
        <f t="shared" si="2035"/>
        <v>25.0028904800715-816.671311658216i</v>
      </c>
      <c r="F3881" t="str">
        <f t="shared" si="2036"/>
        <v>0.990929845491089+0.0807245629272556i</v>
      </c>
      <c r="G3881" t="str">
        <f t="shared" si="2031"/>
        <v>0.990929845491089+0.0807245629272556i</v>
      </c>
      <c r="H3881" t="str">
        <f t="shared" si="2037"/>
        <v>11.6233550202633+1.19403090230504i</v>
      </c>
      <c r="I3881" t="str">
        <f t="shared" si="2038"/>
        <v>7645.85112067416i</v>
      </c>
      <c r="J3881" t="str">
        <f t="shared" si="2032"/>
        <v>-14478.1348685645+1630.38905961076i</v>
      </c>
      <c r="K3881" t="str">
        <f t="shared" si="2039"/>
        <v>0.0587244752749347-0.521483426366446i</v>
      </c>
      <c r="L3881" t="str">
        <f t="shared" si="2040"/>
        <v>0.0151932507030131-0.111490839917844i</v>
      </c>
      <c r="M3881" t="str">
        <f t="shared" si="2041"/>
        <v>0.0739177259779478-0.63297426628429i</v>
      </c>
      <c r="N3881" t="str">
        <f t="shared" si="2042"/>
        <v>-24.8896939675522i</v>
      </c>
      <c r="O3881" t="str">
        <f t="shared" si="2043"/>
        <v>0.970609124168551+0.24066143870749i</v>
      </c>
      <c r="P3881" t="str">
        <f t="shared" si="2044"/>
        <v>0.0293908758314489-0.24066143870749i</v>
      </c>
      <c r="Q3881" t="str">
        <f t="shared" si="2045"/>
        <v>-0.0293908758314489+25.1303554062597i</v>
      </c>
      <c r="R3881" t="str">
        <f t="shared" si="2046"/>
        <v>-0.00957787819951151-0.00115833513422208i</v>
      </c>
      <c r="S3881" t="str">
        <f t="shared" si="2047"/>
        <v>2.73137931056815i</v>
      </c>
      <c r="T3881" t="str">
        <f t="shared" si="2048"/>
        <v>0.00316385262031837-0.0261608183532875i</v>
      </c>
      <c r="U3881" t="e">
        <f t="shared" si="2049"/>
        <v>#DIV/0!</v>
      </c>
      <c r="V3881" t="str">
        <f t="shared" si="2050"/>
        <v>0.0000833333333333333-0.000136239465067536i</v>
      </c>
      <c r="W3881" t="e">
        <f t="shared" si="2051"/>
        <v>#DIV/0!</v>
      </c>
      <c r="X3881" t="e">
        <f t="shared" si="2052"/>
        <v>#DIV/0!</v>
      </c>
      <c r="Y3881" t="str">
        <f t="shared" si="2053"/>
        <v>0.00096+8.31868601929349i</v>
      </c>
      <c r="Z3881" t="e">
        <f t="shared" si="2054"/>
        <v>#DIV/0!</v>
      </c>
      <c r="AA3881" t="e">
        <f t="shared" si="2055"/>
        <v>#DIV/0!</v>
      </c>
      <c r="AB3881" t="str">
        <f t="shared" si="2056"/>
        <v>0.00180540536090857-0.01492828123455i</v>
      </c>
      <c r="AC3881" t="str">
        <f t="shared" si="2057"/>
        <v>0.990684233597422-0.00224623973528403i</v>
      </c>
      <c r="AD3881" t="str">
        <f t="shared" si="2058"/>
        <v>0.00185653880414518-0.015064447880759i</v>
      </c>
      <c r="AE3881" t="e">
        <f t="shared" si="2059"/>
        <v>#DIV/0!</v>
      </c>
      <c r="AF3881" t="str">
        <f t="shared" si="2060"/>
        <v>-19.2214859173268-1.80062065704194i</v>
      </c>
      <c r="AG3881" t="e">
        <f t="shared" si="2061"/>
        <v>#DIV/0!</v>
      </c>
      <c r="AH3881" t="e">
        <f t="shared" si="2062"/>
        <v>#DIV/0!</v>
      </c>
      <c r="AI3881" t="e">
        <f t="shared" si="2063"/>
        <v>#DIV/0!</v>
      </c>
      <c r="AJ3881" t="e">
        <f t="shared" si="2064"/>
        <v>#DIV/0!</v>
      </c>
      <c r="AK3881"/>
      <c r="AL3881"/>
      <c r="AM3881"/>
      <c r="AN3881"/>
    </row>
    <row r="3882" spans="1:40" x14ac:dyDescent="0.3">
      <c r="A3882"/>
      <c r="B3882">
        <f t="shared" si="2065"/>
        <v>1948000</v>
      </c>
      <c r="C3882" s="186" t="str">
        <f t="shared" si="2033"/>
        <v>-0.00013057380969135+0.00160335152269432i</v>
      </c>
      <c r="D3882" s="158" t="str">
        <f t="shared" si="2034"/>
        <v>-7.59820036812365-0.60628616541052i</v>
      </c>
      <c r="E3882" t="str">
        <f t="shared" si="2035"/>
        <v>24.9772507580376-816.252860444711i</v>
      </c>
      <c r="F3882" t="str">
        <f t="shared" si="2036"/>
        <v>0.990939039423828+0.0806841557066751i</v>
      </c>
      <c r="G3882" t="str">
        <f t="shared" si="2031"/>
        <v>0.990939039423828+0.0806841557066751i</v>
      </c>
      <c r="H3882" t="str">
        <f t="shared" si="2037"/>
        <v>11.6234890309899+1.19343295409382i</v>
      </c>
      <c r="I3882" t="str">
        <f t="shared" si="2038"/>
        <v>7649.77811149115i</v>
      </c>
      <c r="J3882" t="str">
        <f t="shared" si="2032"/>
        <v>-14493.0119648025+1631.22644484939i</v>
      </c>
      <c r="K3882" t="str">
        <f t="shared" si="2039"/>
        <v>0.0586649445044912-0.521222387794582i</v>
      </c>
      <c r="L3882" t="str">
        <f t="shared" si="2040"/>
        <v>0.0151779399234138-0.111435691810087i</v>
      </c>
      <c r="M3882" t="str">
        <f t="shared" si="2041"/>
        <v>0.073842884427905-0.632658079604669i</v>
      </c>
      <c r="N3882" t="str">
        <f t="shared" si="2042"/>
        <v>-24.9024775802731i</v>
      </c>
      <c r="O3882" t="str">
        <f t="shared" si="2043"/>
        <v>0.97360625524642+0.22823422124003i</v>
      </c>
      <c r="P3882" t="str">
        <f t="shared" si="2044"/>
        <v>0.02639374475358-0.22823422124003i</v>
      </c>
      <c r="Q3882" t="str">
        <f t="shared" si="2045"/>
        <v>-0.02639374475358+25.1307118015131i</v>
      </c>
      <c r="R3882" t="str">
        <f t="shared" si="2046"/>
        <v>-0.00908297749448256-0.00104071906798969i</v>
      </c>
      <c r="S3882" t="str">
        <f t="shared" si="2047"/>
        <v>2.73278217616166i</v>
      </c>
      <c r="T3882" t="str">
        <f t="shared" si="2048"/>
        <v>0.0028440585193938-0.0248217990033994i</v>
      </c>
      <c r="U3882" t="e">
        <f t="shared" si="2049"/>
        <v>#DIV/0!</v>
      </c>
      <c r="V3882" t="str">
        <f t="shared" si="2050"/>
        <v>0.0000833333333333333-0.000136169526943785i</v>
      </c>
      <c r="W3882" t="e">
        <f t="shared" si="2051"/>
        <v>#DIV/0!</v>
      </c>
      <c r="X3882" t="e">
        <f t="shared" si="2052"/>
        <v>#DIV/0!</v>
      </c>
      <c r="Y3882" t="str">
        <f t="shared" si="2053"/>
        <v>0.00096+8.32295858530237i</v>
      </c>
      <c r="Z3882" t="e">
        <f t="shared" si="2054"/>
        <v>#DIV/0!</v>
      </c>
      <c r="AA3882" t="e">
        <f t="shared" si="2055"/>
        <v>#DIV/0!</v>
      </c>
      <c r="AB3882" t="str">
        <f t="shared" si="2056"/>
        <v>0.00162291962169039-0.0141641897920083i</v>
      </c>
      <c r="AC3882" t="str">
        <f t="shared" si="2057"/>
        <v>0.991158751953092-0.00207267784103756i</v>
      </c>
      <c r="AD3882" t="str">
        <f t="shared" si="2058"/>
        <v>0.00166727284522418-0.0142870494203104i</v>
      </c>
      <c r="AE3882" t="e">
        <f t="shared" si="2059"/>
        <v>#DIV/0!</v>
      </c>
      <c r="AF3882" t="str">
        <f t="shared" si="2060"/>
        <v>-19.2216893991136-1.79971911950434i</v>
      </c>
      <c r="AG3882" t="e">
        <f t="shared" si="2061"/>
        <v>#DIV/0!</v>
      </c>
      <c r="AH3882" t="e">
        <f t="shared" si="2062"/>
        <v>#DIV/0!</v>
      </c>
      <c r="AI3882" t="e">
        <f t="shared" si="2063"/>
        <v>#DIV/0!</v>
      </c>
      <c r="AJ3882" t="e">
        <f t="shared" si="2064"/>
        <v>#DIV/0!</v>
      </c>
      <c r="AK3882"/>
      <c r="AL3882"/>
      <c r="AM3882"/>
      <c r="AN3882"/>
    </row>
    <row r="3883" spans="1:40" x14ac:dyDescent="0.3">
      <c r="A3883"/>
      <c r="B3883">
        <f t="shared" si="2065"/>
        <v>1949000</v>
      </c>
      <c r="C3883" s="186" t="str">
        <f t="shared" si="2033"/>
        <v>-0.0001304415200839+0.00160254371717112i</v>
      </c>
      <c r="D3883" s="158" t="str">
        <f t="shared" si="2034"/>
        <v>-7.59826973405172-0.605982875817106i</v>
      </c>
      <c r="E3883" t="str">
        <f t="shared" si="2035"/>
        <v>24.9516504426679-815.834837426926i</v>
      </c>
      <c r="F3883" t="str">
        <f t="shared" si="2036"/>
        <v>0.990948219443183+0.0806437883889675i</v>
      </c>
      <c r="G3883" t="str">
        <f t="shared" si="2031"/>
        <v>0.990948219443183+0.0806437883889675i</v>
      </c>
      <c r="H3883" t="str">
        <f t="shared" si="2037"/>
        <v>11.6236228389027+1.19283559678297i</v>
      </c>
      <c r="I3883" t="str">
        <f t="shared" si="2038"/>
        <v>7653.70510230813i</v>
      </c>
      <c r="J3883" t="str">
        <f t="shared" si="2032"/>
        <v>-14507.8967001144+1632.06383008803i</v>
      </c>
      <c r="K3883" t="str">
        <f t="shared" si="2039"/>
        <v>0.0586055038331212-0.52096160701216i</v>
      </c>
      <c r="L3883" t="str">
        <f t="shared" si="2040"/>
        <v>0.0151626521331549-0.11138059716389i</v>
      </c>
      <c r="M3883" t="str">
        <f t="shared" si="2041"/>
        <v>0.0737681559662761-0.63234220417605i</v>
      </c>
      <c r="N3883" t="str">
        <f t="shared" si="2042"/>
        <v>-24.915261192994i</v>
      </c>
      <c r="O3883" t="str">
        <f t="shared" si="2043"/>
        <v>0.976444281022542+0.21576970607194i</v>
      </c>
      <c r="P3883" t="str">
        <f t="shared" si="2044"/>
        <v>0.023555718977458-0.21576970607194i</v>
      </c>
      <c r="Q3883" t="str">
        <f t="shared" si="2045"/>
        <v>-0.023555718977458+25.1310308990659i</v>
      </c>
      <c r="R3883" t="str">
        <f t="shared" si="2046"/>
        <v>-0.00858665911900973-0.000929267650900998i</v>
      </c>
      <c r="S3883" t="str">
        <f t="shared" si="2047"/>
        <v>2.73418504175516i</v>
      </c>
      <c r="T3883" t="str">
        <f t="shared" si="2048"/>
        <v>0.00254078971088046-0.0234775149218469i</v>
      </c>
      <c r="U3883" t="e">
        <f t="shared" si="2049"/>
        <v>#DIV/0!</v>
      </c>
      <c r="V3883" t="str">
        <f t="shared" si="2050"/>
        <v>0.0000833333333333333-0.000136099660588246i</v>
      </c>
      <c r="W3883" t="e">
        <f t="shared" si="2051"/>
        <v>#DIV/0!</v>
      </c>
      <c r="X3883" t="e">
        <f t="shared" si="2052"/>
        <v>#DIV/0!</v>
      </c>
      <c r="Y3883" t="str">
        <f t="shared" si="2053"/>
        <v>0.00096+8.32723115131125i</v>
      </c>
      <c r="Z3883" t="e">
        <f t="shared" si="2054"/>
        <v>#DIV/0!</v>
      </c>
      <c r="AA3883" t="e">
        <f t="shared" si="2055"/>
        <v>#DIV/0!</v>
      </c>
      <c r="AB3883" t="str">
        <f t="shared" si="2056"/>
        <v>0.00144986379438348-0.0133970941087793i</v>
      </c>
      <c r="AC3883" t="str">
        <f t="shared" si="2057"/>
        <v>0.991635405760214-0.00190508899520681i</v>
      </c>
      <c r="AD3883" t="str">
        <f t="shared" si="2058"/>
        <v>0.00148804316951464-0.0135072418514991i</v>
      </c>
      <c r="AE3883" t="e">
        <f t="shared" si="2059"/>
        <v>#DIV/0!</v>
      </c>
      <c r="AF3883" t="str">
        <f t="shared" si="2060"/>
        <v>-19.2218925729544-1.79881847260008i</v>
      </c>
      <c r="AG3883" t="e">
        <f t="shared" si="2061"/>
        <v>#DIV/0!</v>
      </c>
      <c r="AH3883" t="e">
        <f t="shared" si="2062"/>
        <v>#DIV/0!</v>
      </c>
      <c r="AI3883" t="e">
        <f t="shared" si="2063"/>
        <v>#DIV/0!</v>
      </c>
      <c r="AJ3883" t="e">
        <f t="shared" si="2064"/>
        <v>#DIV/0!</v>
      </c>
      <c r="AK3883"/>
      <c r="AL3883"/>
      <c r="AM3883"/>
      <c r="AN3883"/>
    </row>
    <row r="3884" spans="1:40" x14ac:dyDescent="0.3">
      <c r="A3884"/>
      <c r="B3884">
        <f t="shared" si="2065"/>
        <v>1950000</v>
      </c>
      <c r="C3884" s="186" t="str">
        <f t="shared" si="2033"/>
        <v>-0.000130309430574049+0.00160173671771945i</v>
      </c>
      <c r="D3884" s="158" t="str">
        <f t="shared" si="2034"/>
        <v>-7.59833899505896-0.605679885519239i</v>
      </c>
      <c r="E3884" t="str">
        <f t="shared" si="2035"/>
        <v>24.9260894532744-815.417241948558i</v>
      </c>
      <c r="F3884" t="str">
        <f t="shared" si="2036"/>
        <v>0.990957385577116+0.0806034609158811i</v>
      </c>
      <c r="G3884" t="str">
        <f t="shared" si="2031"/>
        <v>0.990957385577116+0.0806034609158811i</v>
      </c>
      <c r="H3884" t="str">
        <f t="shared" si="2037"/>
        <v>11.6237564444091+1.19223882950898i</v>
      </c>
      <c r="I3884" t="str">
        <f t="shared" si="2038"/>
        <v>7657.63209312512i</v>
      </c>
      <c r="J3884" t="str">
        <f t="shared" si="2032"/>
        <v>-14522.7890745001+1632.90121532665i</v>
      </c>
      <c r="K3884" t="str">
        <f t="shared" si="2039"/>
        <v>0.0585461530798643-0.52070108364282i</v>
      </c>
      <c r="L3884" t="str">
        <f t="shared" si="2040"/>
        <v>0.0151473872865233-0.111325555903222i</v>
      </c>
      <c r="M3884" t="str">
        <f t="shared" si="2041"/>
        <v>0.0736935403663876-0.632026639546042i</v>
      </c>
      <c r="N3884" t="str">
        <f t="shared" si="2042"/>
        <v>-24.9280448057148i</v>
      </c>
      <c r="O3884" t="str">
        <f t="shared" si="2043"/>
        <v>0.9791227377109+0.203269930136044i</v>
      </c>
      <c r="P3884" t="str">
        <f t="shared" si="2044"/>
        <v>0.0208772622891-0.203269930136044i</v>
      </c>
      <c r="Q3884" t="str">
        <f t="shared" si="2045"/>
        <v>-0.0208772622891+25.1313147358508i</v>
      </c>
      <c r="R3884" t="str">
        <f t="shared" si="2046"/>
        <v>-0.00808899714514563-0.00082400727505528i</v>
      </c>
      <c r="S3884" t="str">
        <f t="shared" si="2047"/>
        <v>2.73558790734868i</v>
      </c>
      <c r="T3884" t="str">
        <f t="shared" si="2048"/>
        <v>0.00225414433720856-0.0221281627728384i</v>
      </c>
      <c r="U3884" t="e">
        <f t="shared" si="2049"/>
        <v>#DIV/0!</v>
      </c>
      <c r="V3884" t="str">
        <f t="shared" si="2050"/>
        <v>0.0000833333333333333-0.000136029865890509i</v>
      </c>
      <c r="W3884" t="e">
        <f t="shared" si="2051"/>
        <v>#DIV/0!</v>
      </c>
      <c r="X3884" t="e">
        <f t="shared" si="2052"/>
        <v>#DIV/0!</v>
      </c>
      <c r="Y3884" t="str">
        <f t="shared" si="2053"/>
        <v>0.00096+8.33150371732013i</v>
      </c>
      <c r="Z3884" t="e">
        <f t="shared" si="2054"/>
        <v>#DIV/0!</v>
      </c>
      <c r="AA3884" t="e">
        <f t="shared" si="2055"/>
        <v>#DIV/0!</v>
      </c>
      <c r="AB3884" t="str">
        <f t="shared" si="2056"/>
        <v>0.00128629388250345-0.0126271064083635i</v>
      </c>
      <c r="AC3884" t="str">
        <f t="shared" si="2057"/>
        <v>0.992114123919685-0.00174350817584269i</v>
      </c>
      <c r="AD3884" t="str">
        <f t="shared" si="2058"/>
        <v>0.00131888082667298-0.0127251559316388i</v>
      </c>
      <c r="AE3884" t="e">
        <f t="shared" si="2059"/>
        <v>#DIV/0!</v>
      </c>
      <c r="AF3884" t="str">
        <f t="shared" si="2060"/>
        <v>-19.2220954394681-1.79791871502822i</v>
      </c>
      <c r="AG3884" t="e">
        <f t="shared" si="2061"/>
        <v>#DIV/0!</v>
      </c>
      <c r="AH3884" t="e">
        <f t="shared" si="2062"/>
        <v>#DIV/0!</v>
      </c>
      <c r="AI3884" t="e">
        <f t="shared" si="2063"/>
        <v>#DIV/0!</v>
      </c>
      <c r="AJ3884" t="e">
        <f t="shared" si="2064"/>
        <v>#DIV/0!</v>
      </c>
      <c r="AK3884"/>
      <c r="AL3884"/>
      <c r="AM3884"/>
      <c r="AN3884"/>
    </row>
    <row r="3885" spans="1:40" x14ac:dyDescent="0.3">
      <c r="A3885"/>
      <c r="B3885">
        <f t="shared" si="2065"/>
        <v>1951000</v>
      </c>
      <c r="C3885" s="186" t="str">
        <f t="shared" si="2033"/>
        <v>-0.000130177540760158+0.00160093052314484i</v>
      </c>
      <c r="D3885" s="158" t="str">
        <f t="shared" si="2034"/>
        <v>-7.59840815135591-0.60537719408031i</v>
      </c>
      <c r="E3885" t="str">
        <f t="shared" si="2035"/>
        <v>24.900567709376-815.000073354654i</v>
      </c>
      <c r="F3885" t="str">
        <f t="shared" si="2036"/>
        <v>0.990966537853489+0.0805631732292722i</v>
      </c>
      <c r="G3885" t="str">
        <f t="shared" si="2031"/>
        <v>0.990966537853489+0.0805631732292722i</v>
      </c>
      <c r="H3885" t="str">
        <f t="shared" si="2037"/>
        <v>11.6238898479155+1.19164265140999i</v>
      </c>
      <c r="I3885" t="str">
        <f t="shared" si="2038"/>
        <v>7661.55908394211i</v>
      </c>
      <c r="J3885" t="str">
        <f t="shared" si="2032"/>
        <v>-14537.6890879595+1633.73860056528i</v>
      </c>
      <c r="K3885" t="str">
        <f t="shared" si="2039"/>
        <v>0.0584868920642145-0.520440817310922i</v>
      </c>
      <c r="L3885" t="str">
        <f t="shared" si="2040"/>
        <v>0.015132145337919-0.111270567952198i</v>
      </c>
      <c r="M3885" t="str">
        <f t="shared" si="2041"/>
        <v>0.0736190374021335-0.63171138526312i</v>
      </c>
      <c r="N3885" t="str">
        <f t="shared" si="2042"/>
        <v>-24.9408284184357i</v>
      </c>
      <c r="O3885" t="str">
        <f t="shared" si="2043"/>
        <v>0.981641187602084+0.190736936127146i</v>
      </c>
      <c r="P3885" t="str">
        <f t="shared" si="2044"/>
        <v>0.018358812397916-0.190736936127146i</v>
      </c>
      <c r="Q3885" t="str">
        <f t="shared" si="2045"/>
        <v>-0.018358812397916+25.1315653545628i</v>
      </c>
      <c r="R3885" t="str">
        <f t="shared" si="2046"/>
        <v>-0.00759006623364046-0.000724963508591675i</v>
      </c>
      <c r="S3885" t="str">
        <f t="shared" si="2047"/>
        <v>2.73699077294219i</v>
      </c>
      <c r="T3885" t="str">
        <f t="shared" si="2048"/>
        <v>0.00198421843373521-0.020773941247494i</v>
      </c>
      <c r="U3885" t="e">
        <f t="shared" si="2049"/>
        <v>#DIV/0!</v>
      </c>
      <c r="V3885" t="str">
        <f t="shared" si="2050"/>
        <v>0.0000833333333333333-0.000135960142740386i</v>
      </c>
      <c r="W3885" t="e">
        <f t="shared" si="2051"/>
        <v>#DIV/0!</v>
      </c>
      <c r="X3885" t="e">
        <f t="shared" si="2052"/>
        <v>#DIV/0!</v>
      </c>
      <c r="Y3885" t="str">
        <f t="shared" si="2053"/>
        <v>0.00096+8.33577628332901i</v>
      </c>
      <c r="Z3885" t="e">
        <f t="shared" si="2054"/>
        <v>#DIV/0!</v>
      </c>
      <c r="AA3885" t="e">
        <f t="shared" si="2055"/>
        <v>#DIV/0!</v>
      </c>
      <c r="AB3885" t="str">
        <f t="shared" si="2056"/>
        <v>0.00113226468719604-0.0118543400708884i</v>
      </c>
      <c r="AC3885" t="str">
        <f t="shared" si="2057"/>
        <v>0.992594834648795-0.00158796959908947i</v>
      </c>
      <c r="AD3885" t="str">
        <f t="shared" si="2058"/>
        <v>0.00115981513246423-0.0119409228277026i</v>
      </c>
      <c r="AE3885" t="e">
        <f t="shared" si="2059"/>
        <v>#DIV/0!</v>
      </c>
      <c r="AF3885" t="str">
        <f t="shared" si="2060"/>
        <v>-19.2222979992714-1.7970198454903i</v>
      </c>
      <c r="AG3885" t="e">
        <f t="shared" si="2061"/>
        <v>#DIV/0!</v>
      </c>
      <c r="AH3885" t="e">
        <f t="shared" si="2062"/>
        <v>#DIV/0!</v>
      </c>
      <c r="AI3885" t="e">
        <f t="shared" si="2063"/>
        <v>#DIV/0!</v>
      </c>
      <c r="AJ3885" t="e">
        <f t="shared" si="2064"/>
        <v>#DIV/0!</v>
      </c>
      <c r="AK3885"/>
      <c r="AL3885"/>
      <c r="AM3885"/>
      <c r="AN3885"/>
    </row>
    <row r="3886" spans="1:40" x14ac:dyDescent="0.3">
      <c r="A3886"/>
      <c r="B3886">
        <f t="shared" si="2065"/>
        <v>1952000</v>
      </c>
      <c r="C3886" s="186" t="str">
        <f t="shared" si="2033"/>
        <v>-0.000130045850241594+0.00160012513225517i</v>
      </c>
      <c r="D3886" s="158" t="str">
        <f t="shared" si="2034"/>
        <v>-7.59847720315267-0.605074801064549i</v>
      </c>
      <c r="E3886" t="str">
        <f t="shared" si="2035"/>
        <v>24.8750851306973-814.583330991592i</v>
      </c>
      <c r="F3886" t="str">
        <f t="shared" si="2036"/>
        <v>0.990975676300106+0.0805229252711094i</v>
      </c>
      <c r="G3886" t="str">
        <f t="shared" si="2031"/>
        <v>0.990975676300106+0.0805229252711094i</v>
      </c>
      <c r="H3886" t="str">
        <f t="shared" si="2037"/>
        <v>11.6240230498271+1.19104706162578i</v>
      </c>
      <c r="I3886" t="str">
        <f t="shared" si="2038"/>
        <v>7665.4860747591i</v>
      </c>
      <c r="J3886" t="str">
        <f t="shared" si="2032"/>
        <v>-14552.5967404928+1634.57598580391i</v>
      </c>
      <c r="K3886" t="str">
        <f t="shared" si="2039"/>
        <v>0.0584277206061123-0.520180807641533i</v>
      </c>
      <c r="L3886" t="str">
        <f t="shared" si="2040"/>
        <v>0.0151169262418544-0.111215633235067i</v>
      </c>
      <c r="M3886" t="str">
        <f t="shared" si="2041"/>
        <v>0.0735446468479667-0.6313964408766i</v>
      </c>
      <c r="N3886" t="str">
        <f t="shared" si="2042"/>
        <v>-24.9536120311566i</v>
      </c>
      <c r="O3886" t="str">
        <f t="shared" si="2043"/>
        <v>0.983999219134696+0.178172772168781i</v>
      </c>
      <c r="P3886" t="str">
        <f t="shared" si="2044"/>
        <v>0.016000780865304-0.178172772168781i</v>
      </c>
      <c r="Q3886" t="str">
        <f t="shared" si="2045"/>
        <v>-0.016000780865304+25.1317848033254i</v>
      </c>
      <c r="R3886" t="str">
        <f t="shared" si="2046"/>
        <v>-0.00708994162707226-0.000632161081567085i</v>
      </c>
      <c r="S3886" t="str">
        <f t="shared" si="2047"/>
        <v>2.7383936385357i</v>
      </c>
      <c r="T3886" t="str">
        <f t="shared" si="2048"/>
        <v>0.00173110588429315-0.0194150510491641i</v>
      </c>
      <c r="U3886" t="e">
        <f t="shared" si="2049"/>
        <v>#DIV/0!</v>
      </c>
      <c r="V3886" t="str">
        <f t="shared" si="2050"/>
        <v>0.0000833333333333333-0.000135890491027916i</v>
      </c>
      <c r="W3886" t="e">
        <f t="shared" si="2051"/>
        <v>#DIV/0!</v>
      </c>
      <c r="X3886" t="e">
        <f t="shared" si="2052"/>
        <v>#DIV/0!</v>
      </c>
      <c r="Y3886" t="str">
        <f t="shared" si="2053"/>
        <v>0.00096+8.3400488493379i</v>
      </c>
      <c r="Z3886" t="e">
        <f t="shared" si="2054"/>
        <v>#DIV/0!</v>
      </c>
      <c r="AA3886" t="e">
        <f t="shared" si="2055"/>
        <v>#DIV/0!</v>
      </c>
      <c r="AB3886" t="str">
        <f t="shared" si="2056"/>
        <v>0.000987829781871674-0.0110789096247306i</v>
      </c>
      <c r="AC3886" t="str">
        <f t="shared" si="2057"/>
        <v>0.993077465486605-0.00143850670427703i</v>
      </c>
      <c r="AD3886" t="str">
        <f t="shared" si="2058"/>
        <v>0.00101087366315978-0.0111546740925805i</v>
      </c>
      <c r="AE3886" t="e">
        <f t="shared" si="2059"/>
        <v>#DIV/0!</v>
      </c>
      <c r="AF3886" t="str">
        <f t="shared" si="2060"/>
        <v>-19.2225002529798-1.79612186269033i</v>
      </c>
      <c r="AG3886" t="e">
        <f t="shared" si="2061"/>
        <v>#DIV/0!</v>
      </c>
      <c r="AH3886" t="e">
        <f t="shared" si="2062"/>
        <v>#DIV/0!</v>
      </c>
      <c r="AI3886" t="e">
        <f t="shared" si="2063"/>
        <v>#DIV/0!</v>
      </c>
      <c r="AJ3886" t="e">
        <f t="shared" si="2064"/>
        <v>#DIV/0!</v>
      </c>
      <c r="AK3886"/>
      <c r="AL3886"/>
      <c r="AM3886"/>
      <c r="AN3886"/>
    </row>
    <row r="3887" spans="1:40" x14ac:dyDescent="0.3">
      <c r="A3887"/>
      <c r="B3887">
        <f t="shared" si="2065"/>
        <v>1953000</v>
      </c>
      <c r="C3887" s="186" t="str">
        <f t="shared" si="2033"/>
        <v>-0.000129914358618724+0.00159932054386067i</v>
      </c>
      <c r="D3887" s="158" t="str">
        <f t="shared" si="2034"/>
        <v>-7.59854615065871-0.604772706037016i</v>
      </c>
      <c r="E3887" t="str">
        <f t="shared" si="2035"/>
        <v>24.8496416371677-814.167014207086i</v>
      </c>
      <c r="F3887" t="str">
        <f t="shared" si="2036"/>
        <v>0.990984800944691+0.0804827169834715i</v>
      </c>
      <c r="G3887" t="str">
        <f t="shared" si="2031"/>
        <v>0.990984800944691+0.0804827169834715i</v>
      </c>
      <c r="H3887" t="str">
        <f t="shared" si="2037"/>
        <v>11.6241560505482+1.19045205929776i</v>
      </c>
      <c r="I3887" t="str">
        <f t="shared" si="2038"/>
        <v>7669.41306557608i</v>
      </c>
      <c r="J3887" t="str">
        <f t="shared" si="2032"/>
        <v>-14567.5120320999+1635.41337104254i</v>
      </c>
      <c r="K3887" t="str">
        <f t="shared" si="2039"/>
        <v>0.0583686385259507-0.519921054260451i</v>
      </c>
      <c r="L3887" t="str">
        <f t="shared" si="2040"/>
        <v>0.0151017299529538-0.111160751676223i</v>
      </c>
      <c r="M3887" t="str">
        <f t="shared" si="2041"/>
        <v>0.0734703684789045-0.631081805936674i</v>
      </c>
      <c r="N3887" t="str">
        <f t="shared" si="2042"/>
        <v>-24.9663956438775i</v>
      </c>
      <c r="O3887" t="str">
        <f t="shared" si="2043"/>
        <v>0.986196446962694+0.165579491478134i</v>
      </c>
      <c r="P3887" t="str">
        <f t="shared" si="2044"/>
        <v>0.013803553037306-0.165579491478134i</v>
      </c>
      <c r="Q3887" t="str">
        <f t="shared" si="2045"/>
        <v>-0.013803553037306+25.1319751353556i</v>
      </c>
      <c r="R3887" t="str">
        <f t="shared" si="2046"/>
        <v>-0.00658869914260099-0.000545623871796427i</v>
      </c>
      <c r="S3887" t="str">
        <f t="shared" si="2047"/>
        <v>2.73979650412922i</v>
      </c>
      <c r="T3887" t="str">
        <f t="shared" si="2048"/>
        <v>0.0014948983765173-0.0180516948776574i</v>
      </c>
      <c r="U3887" t="e">
        <f t="shared" si="2049"/>
        <v>#DIV/0!</v>
      </c>
      <c r="V3887" t="str">
        <f t="shared" si="2050"/>
        <v>0.0000833333333333333-0.000135820910643365i</v>
      </c>
      <c r="W3887" t="e">
        <f t="shared" si="2051"/>
        <v>#DIV/0!</v>
      </c>
      <c r="X3887" t="e">
        <f t="shared" si="2052"/>
        <v>#DIV/0!</v>
      </c>
      <c r="Y3887" t="str">
        <f t="shared" si="2053"/>
        <v>0.00096+8.34432141534678i</v>
      </c>
      <c r="Z3887" t="e">
        <f t="shared" si="2054"/>
        <v>#DIV/0!</v>
      </c>
      <c r="AA3887" t="e">
        <f t="shared" si="2055"/>
        <v>#DIV/0!</v>
      </c>
      <c r="AB3887" t="str">
        <f t="shared" si="2056"/>
        <v>0.000853041486713204-0.0103009307375161i</v>
      </c>
      <c r="AC3887" t="str">
        <f t="shared" si="2057"/>
        <v>0.993561943299696-0.00129515213893486i</v>
      </c>
      <c r="AD3887" t="str">
        <f t="shared" si="2058"/>
        <v>0.000872082250267709-0.0103665416411964i</v>
      </c>
      <c r="AE3887" t="e">
        <f t="shared" si="2059"/>
        <v>#DIV/0!</v>
      </c>
      <c r="AF3887" t="str">
        <f t="shared" si="2060"/>
        <v>-19.2227022012069-1.79522476533478i</v>
      </c>
      <c r="AG3887" t="e">
        <f t="shared" si="2061"/>
        <v>#DIV/0!</v>
      </c>
      <c r="AH3887" t="e">
        <f t="shared" si="2062"/>
        <v>#DIV/0!</v>
      </c>
      <c r="AI3887" t="e">
        <f t="shared" si="2063"/>
        <v>#DIV/0!</v>
      </c>
      <c r="AJ3887" t="e">
        <f t="shared" si="2064"/>
        <v>#DIV/0!</v>
      </c>
      <c r="AK3887"/>
      <c r="AL3887"/>
      <c r="AM3887"/>
      <c r="AN3887"/>
    </row>
    <row r="3888" spans="1:40" x14ac:dyDescent="0.3">
      <c r="A3888"/>
      <c r="B3888">
        <f t="shared" si="2065"/>
        <v>1954000</v>
      </c>
      <c r="C3888" s="186" t="str">
        <f t="shared" si="2033"/>
        <v>-0.000129783065492916+0.00159851675677391i</v>
      </c>
      <c r="D3888" s="158" t="str">
        <f t="shared" si="2034"/>
        <v>-7.59861499408317-0.604470908563621i</v>
      </c>
      <c r="E3888" t="str">
        <f t="shared" si="2035"/>
        <v>24.824237148921-813.751122350172i</v>
      </c>
      <c r="F3888" t="str">
        <f t="shared" si="2036"/>
        <v>0.99099391181492+0.0804425483085505i</v>
      </c>
      <c r="G3888" t="str">
        <f t="shared" si="2031"/>
        <v>0.99099391181492+0.0804425483085505i</v>
      </c>
      <c r="H3888" t="str">
        <f t="shared" si="2037"/>
        <v>11.624288850482+1.18985764356905i</v>
      </c>
      <c r="I3888" t="str">
        <f t="shared" si="2038"/>
        <v>7673.34005639307i</v>
      </c>
      <c r="J3888" t="str">
        <f t="shared" si="2032"/>
        <v>-14582.4349627808+1636.25075628116i</v>
      </c>
      <c r="K3888" t="str">
        <f t="shared" si="2039"/>
        <v>0.0583096456445698-0.519661556794187i</v>
      </c>
      <c r="L3888" t="str">
        <f t="shared" si="2040"/>
        <v>0.0150865564259538-0.111105923200197i</v>
      </c>
      <c r="M3888" t="str">
        <f t="shared" si="2041"/>
        <v>0.0733962020705236-0.630767479994384i</v>
      </c>
      <c r="N3888" t="str">
        <f t="shared" si="2042"/>
        <v>-24.9791792565984i</v>
      </c>
      <c r="O3888" t="str">
        <f t="shared" si="2043"/>
        <v>0.988232512018339+0.152959152030613i</v>
      </c>
      <c r="P3888" t="str">
        <f t="shared" si="2044"/>
        <v>0.0117674879816611-0.152959152030613i</v>
      </c>
      <c r="Q3888" t="str">
        <f t="shared" si="2045"/>
        <v>-0.0117674879816611+25.132138408629i</v>
      </c>
      <c r="R3888" t="str">
        <f t="shared" si="2046"/>
        <v>-0.00608641516439868-0.000465374890675714i</v>
      </c>
      <c r="S3888" t="str">
        <f t="shared" si="2047"/>
        <v>2.74119936972273i</v>
      </c>
      <c r="T3888" t="str">
        <f t="shared" si="2048"/>
        <v>0.00127568535700505-0.0166840774125205i</v>
      </c>
      <c r="U3888" t="e">
        <f t="shared" si="2049"/>
        <v>#DIV/0!</v>
      </c>
      <c r="V3888" t="str">
        <f t="shared" si="2050"/>
        <v>0.0000833333333333333-0.000135751401477222i</v>
      </c>
      <c r="W3888" t="e">
        <f t="shared" si="2051"/>
        <v>#DIV/0!</v>
      </c>
      <c r="X3888" t="e">
        <f t="shared" si="2052"/>
        <v>#DIV/0!</v>
      </c>
      <c r="Y3888" t="str">
        <f t="shared" si="2053"/>
        <v>0.00096+8.34859398135566i</v>
      </c>
      <c r="Z3888" t="e">
        <f t="shared" si="2054"/>
        <v>#DIV/0!</v>
      </c>
      <c r="AA3888" t="e">
        <f t="shared" si="2055"/>
        <v>#DIV/0!</v>
      </c>
      <c r="AB3888" t="str">
        <f t="shared" si="2056"/>
        <v>0.000727950843088803-0.00952052020657871i</v>
      </c>
      <c r="AC3888" t="str">
        <f t="shared" si="2057"/>
        <v>0.994048194288238-0.00115793774375347i</v>
      </c>
      <c r="AD3888" t="str">
        <f t="shared" si="2058"/>
        <v>0.000743464975617794-0.00957665772657893i</v>
      </c>
      <c r="AE3888" t="e">
        <f t="shared" si="2059"/>
        <v>#DIV/0!</v>
      </c>
      <c r="AF3888" t="str">
        <f t="shared" si="2060"/>
        <v>-19.2229038445652-1.79432855213267i</v>
      </c>
      <c r="AG3888" t="e">
        <f t="shared" si="2061"/>
        <v>#DIV/0!</v>
      </c>
      <c r="AH3888" t="e">
        <f t="shared" si="2062"/>
        <v>#DIV/0!</v>
      </c>
      <c r="AI3888" t="e">
        <f t="shared" si="2063"/>
        <v>#DIV/0!</v>
      </c>
      <c r="AJ3888" t="e">
        <f t="shared" si="2064"/>
        <v>#DIV/0!</v>
      </c>
      <c r="AK3888"/>
      <c r="AL3888"/>
      <c r="AM3888"/>
      <c r="AN3888"/>
    </row>
    <row r="3889" spans="1:40" x14ac:dyDescent="0.3">
      <c r="A3889"/>
      <c r="B3889">
        <f t="shared" si="2065"/>
        <v>1955000</v>
      </c>
      <c r="C3889" s="186" t="str">
        <f t="shared" si="2033"/>
        <v>-0.000129651970466525+0.00159771376980973i</v>
      </c>
      <c r="D3889" s="158" t="str">
        <f t="shared" si="2034"/>
        <v>-7.59868373363443-0.604169408211071i</v>
      </c>
      <c r="E3889" t="str">
        <f t="shared" si="2035"/>
        <v>24.7988715862951-813.335654771218i</v>
      </c>
      <c r="F3889" t="str">
        <f t="shared" si="2036"/>
        <v>0.991003008938371+0.080402419188645i</v>
      </c>
      <c r="G3889" t="str">
        <f t="shared" si="2031"/>
        <v>0.991003008938371+0.080402419188645i</v>
      </c>
      <c r="H3889" t="str">
        <f t="shared" si="2037"/>
        <v>11.6244214500308+1.18926381358432i</v>
      </c>
      <c r="I3889" t="str">
        <f t="shared" si="2038"/>
        <v>7677.26704721006i</v>
      </c>
      <c r="J3889" t="str">
        <f t="shared" si="2032"/>
        <v>-14597.3655325355+1637.0881415198i</v>
      </c>
      <c r="K3889" t="str">
        <f t="shared" si="2039"/>
        <v>0.0582507417832576-0.519402314869964i</v>
      </c>
      <c r="L3889" t="str">
        <f t="shared" si="2040"/>
        <v>0.0150714056157022-0.111051147731659i</v>
      </c>
      <c r="M3889" t="str">
        <f t="shared" si="2041"/>
        <v>0.0733221473989598-0.630453462601623i</v>
      </c>
      <c r="N3889" t="str">
        <f t="shared" si="2042"/>
        <v>-24.9919628693192i</v>
      </c>
      <c r="O3889" t="str">
        <f t="shared" si="2043"/>
        <v>0.99010708157086+0.140313816223617i</v>
      </c>
      <c r="P3889" t="str">
        <f t="shared" si="2044"/>
        <v>0.00989291842913997-0.140313816223617i</v>
      </c>
      <c r="Q3889" t="str">
        <f t="shared" si="2045"/>
        <v>-0.00989291842913997+25.1322766855428i</v>
      </c>
      <c r="R3889" t="str">
        <f t="shared" si="2046"/>
        <v>-0.00558316663573155-0.000391436268990921i</v>
      </c>
      <c r="S3889" t="str">
        <f t="shared" si="2047"/>
        <v>2.74260223531625i</v>
      </c>
      <c r="T3889" t="str">
        <f t="shared" si="2048"/>
        <v>0.00107355398631835-0.0153124052953005i</v>
      </c>
      <c r="U3889" t="e">
        <f t="shared" si="2049"/>
        <v>#DIV/0!</v>
      </c>
      <c r="V3889" t="str">
        <f t="shared" si="2050"/>
        <v>0.0000833333333333333-0.000135681963420201i</v>
      </c>
      <c r="W3889" t="e">
        <f t="shared" si="2051"/>
        <v>#DIV/0!</v>
      </c>
      <c r="X3889" t="e">
        <f t="shared" si="2052"/>
        <v>#DIV/0!</v>
      </c>
      <c r="Y3889" t="str">
        <f t="shared" si="2053"/>
        <v>0.00096+8.35286654736454i</v>
      </c>
      <c r="Z3889" t="e">
        <f t="shared" si="2054"/>
        <v>#DIV/0!</v>
      </c>
      <c r="AA3889" t="e">
        <f t="shared" si="2055"/>
        <v>#DIV/0!</v>
      </c>
      <c r="AB3889" t="str">
        <f t="shared" si="2056"/>
        <v>0.000612607587874582-0.0087377959488386i</v>
      </c>
      <c r="AC3889" t="str">
        <f t="shared" si="2057"/>
        <v>0.994536143992404-0.00102689453749434i</v>
      </c>
      <c r="AD3889" t="str">
        <f t="shared" si="2058"/>
        <v>0.000625044166794476-0.00878515491586272i</v>
      </c>
      <c r="AE3889" t="e">
        <f t="shared" si="2059"/>
        <v>#DIV/0!</v>
      </c>
      <c r="AF3889" t="str">
        <f t="shared" si="2060"/>
        <v>-19.2231051836652-1.79343322179539i</v>
      </c>
      <c r="AG3889" t="e">
        <f t="shared" si="2061"/>
        <v>#DIV/0!</v>
      </c>
      <c r="AH3889" t="e">
        <f t="shared" si="2062"/>
        <v>#DIV/0!</v>
      </c>
      <c r="AI3889" t="e">
        <f t="shared" si="2063"/>
        <v>#DIV/0!</v>
      </c>
      <c r="AJ3889" t="e">
        <f t="shared" si="2064"/>
        <v>#DIV/0!</v>
      </c>
      <c r="AK3889"/>
      <c r="AL3889"/>
      <c r="AM3889"/>
      <c r="AN3889"/>
    </row>
    <row r="3890" spans="1:40" x14ac:dyDescent="0.3">
      <c r="A3890"/>
      <c r="B3890">
        <f t="shared" si="2065"/>
        <v>1956000</v>
      </c>
      <c r="C3890" s="186" t="str">
        <f t="shared" si="2033"/>
        <v>-0.000129521073142902+0.00159691158178531i</v>
      </c>
      <c r="D3890" s="158" t="str">
        <f t="shared" si="2034"/>
        <v>-7.59875236952057-0.60386820454694i</v>
      </c>
      <c r="E3890" t="str">
        <f t="shared" si="2035"/>
        <v>24.7735448698312-812.920610821915i</v>
      </c>
      <c r="F3890" t="str">
        <f t="shared" si="2036"/>
        <v>0.991012092342583+0.0803623295661688i</v>
      </c>
      <c r="G3890" t="str">
        <f t="shared" si="2031"/>
        <v>0.991012092342583+0.0803623295661688i</v>
      </c>
      <c r="H3890" t="str">
        <f t="shared" si="2037"/>
        <v>11.6245538495959+1.18867056848997i</v>
      </c>
      <c r="I3890" t="str">
        <f t="shared" si="2038"/>
        <v>7681.19403802704i</v>
      </c>
      <c r="J3890" t="str">
        <f t="shared" si="2032"/>
        <v>-14612.303741364+1637.92552675843i</v>
      </c>
      <c r="K3890" t="str">
        <f t="shared" si="2039"/>
        <v>0.0581919267637456-0.519143328115717i</v>
      </c>
      <c r="L3890" t="str">
        <f t="shared" si="2040"/>
        <v>0.0150562774771581-0.11099642519542i</v>
      </c>
      <c r="M3890" t="str">
        <f t="shared" si="2041"/>
        <v>0.0732482042409037-0.630139753311137i</v>
      </c>
      <c r="N3890" t="str">
        <f t="shared" si="2042"/>
        <v>-25.0047464820401i</v>
      </c>
      <c r="O3890" t="str">
        <f t="shared" si="2043"/>
        <v>0.991819849280889+0.127645550539119i</v>
      </c>
      <c r="P3890" t="str">
        <f t="shared" si="2044"/>
        <v>0.00818015071911105-0.127645550539119i</v>
      </c>
      <c r="Q3890" t="str">
        <f t="shared" si="2045"/>
        <v>-0.00818015071911105+25.1323920325792i</v>
      </c>
      <c r="R3890" t="str">
        <f t="shared" si="2046"/>
        <v>-0.00507903105067201-0.000323829242718298i</v>
      </c>
      <c r="S3890" t="str">
        <f t="shared" si="2047"/>
        <v>2.74400510090974i</v>
      </c>
      <c r="T3890" t="str">
        <f t="shared" si="2048"/>
        <v>0.000888589093842748-0.013936887110723i</v>
      </c>
      <c r="U3890" t="e">
        <f t="shared" si="2049"/>
        <v>#DIV/0!</v>
      </c>
      <c r="V3890" t="str">
        <f t="shared" si="2050"/>
        <v>0.0000833333333333333-0.000135612596363237i</v>
      </c>
      <c r="W3890" t="e">
        <f t="shared" si="2051"/>
        <v>#DIV/0!</v>
      </c>
      <c r="X3890" t="e">
        <f t="shared" si="2052"/>
        <v>#DIV/0!</v>
      </c>
      <c r="Y3890" t="str">
        <f t="shared" si="2053"/>
        <v>0.00096+8.35713911337342i</v>
      </c>
      <c r="Z3890" t="e">
        <f t="shared" si="2054"/>
        <v>#DIV/0!</v>
      </c>
      <c r="AA3890" t="e">
        <f t="shared" si="2055"/>
        <v>#DIV/0!</v>
      </c>
      <c r="AB3890" t="str">
        <f t="shared" si="2056"/>
        <v>0.000507060127695566-0.00795287699006184i</v>
      </c>
      <c r="AC3890" t="str">
        <f t="shared" si="2057"/>
        <v>0.995025717299164-0.000902052701850831i</v>
      </c>
      <c r="AD3890" t="str">
        <f t="shared" si="2058"/>
        <v>0.000516840392914786-0.00799216606619426i</v>
      </c>
      <c r="AE3890" t="e">
        <f t="shared" si="2059"/>
        <v>#DIV/0!</v>
      </c>
      <c r="AF3890" t="str">
        <f t="shared" si="2060"/>
        <v>-19.2233062191165-1.79253877303691i</v>
      </c>
      <c r="AG3890" t="e">
        <f t="shared" si="2061"/>
        <v>#DIV/0!</v>
      </c>
      <c r="AH3890" t="e">
        <f t="shared" si="2062"/>
        <v>#DIV/0!</v>
      </c>
      <c r="AI3890" t="e">
        <f t="shared" si="2063"/>
        <v>#DIV/0!</v>
      </c>
      <c r="AJ3890" t="e">
        <f t="shared" si="2064"/>
        <v>#DIV/0!</v>
      </c>
      <c r="AK3890"/>
      <c r="AL3890"/>
      <c r="AM3890"/>
      <c r="AN3890"/>
    </row>
    <row r="3891" spans="1:40" x14ac:dyDescent="0.3">
      <c r="A3891"/>
      <c r="B3891">
        <f t="shared" si="2065"/>
        <v>1957000</v>
      </c>
      <c r="C3891" s="186" t="str">
        <f t="shared" si="2033"/>
        <v>-0.000129390373126381+0.00159611019152012i</v>
      </c>
      <c r="D3891" s="158" t="str">
        <f t="shared" si="2034"/>
        <v>-7.59882090194895-0.603567297139587i</v>
      </c>
      <c r="E3891" t="str">
        <f t="shared" si="2035"/>
        <v>24.7482569202726-812.505989855266i</v>
      </c>
      <c r="F3891" t="str">
        <f t="shared" si="2036"/>
        <v>0.991021162054997+0.0803222793836401i</v>
      </c>
      <c r="G3891" t="str">
        <f t="shared" si="2031"/>
        <v>0.991021162054997+0.0803222793836401i</v>
      </c>
      <c r="H3891" t="str">
        <f t="shared" si="2037"/>
        <v>11.6246860495775+1.18807790743395i</v>
      </c>
      <c r="I3891" t="str">
        <f t="shared" si="2038"/>
        <v>7685.12102884403i</v>
      </c>
      <c r="J3891" t="str">
        <f t="shared" si="2032"/>
        <v>-14627.2495892663+1638.76291199706i</v>
      </c>
      <c r="K3891" t="str">
        <f t="shared" si="2039"/>
        <v>0.0581332004082107-0.518884596160095i</v>
      </c>
      <c r="L3891" t="str">
        <f t="shared" si="2040"/>
        <v>0.0150411719653914-0.110941755516429i</v>
      </c>
      <c r="M3891" t="str">
        <f t="shared" si="2041"/>
        <v>0.0731743723736021-0.629826351676524i</v>
      </c>
      <c r="N3891" t="str">
        <f t="shared" si="2042"/>
        <v>-25.017530094761i</v>
      </c>
      <c r="O3891" t="str">
        <f t="shared" si="2043"/>
        <v>0.993370535250431+0.114956425206562i</v>
      </c>
      <c r="P3891" t="str">
        <f t="shared" si="2044"/>
        <v>0.00662946474956905-0.114956425206562i</v>
      </c>
      <c r="Q3891" t="str">
        <f t="shared" si="2045"/>
        <v>-0.00662946474956905+25.1324865199676i</v>
      </c>
      <c r="R3891" t="str">
        <f t="shared" si="2046"/>
        <v>-0.0045740864454946-0.000262574138833187i</v>
      </c>
      <c r="S3891" t="str">
        <f t="shared" si="2047"/>
        <v>2.74540796650326i</v>
      </c>
      <c r="T3891" t="str">
        <f t="shared" si="2048"/>
        <v>0.000720873132550364-0.0125577333669355i</v>
      </c>
      <c r="U3891" t="e">
        <f t="shared" si="2049"/>
        <v>#DIV/0!</v>
      </c>
      <c r="V3891" t="str">
        <f t="shared" si="2050"/>
        <v>0.0000833333333333333-0.000135543300197492i</v>
      </c>
      <c r="W3891" t="e">
        <f t="shared" si="2051"/>
        <v>#DIV/0!</v>
      </c>
      <c r="X3891" t="e">
        <f t="shared" si="2052"/>
        <v>#DIV/0!</v>
      </c>
      <c r="Y3891" t="str">
        <f t="shared" si="2053"/>
        <v>0.00096+8.36141167938231i</v>
      </c>
      <c r="Z3891" t="e">
        <f t="shared" si="2054"/>
        <v>#DIV/0!</v>
      </c>
      <c r="AA3891" t="e">
        <f t="shared" si="2055"/>
        <v>#DIV/0!</v>
      </c>
      <c r="AB3891" t="str">
        <f t="shared" si="2056"/>
        <v>0.000411355513111864-0.00716588345358651i</v>
      </c>
      <c r="AC3891" t="str">
        <f t="shared" si="2057"/>
        <v>0.995516838449383-0.000783441566283843i</v>
      </c>
      <c r="AD3891" t="str">
        <f t="shared" si="2058"/>
        <v>0.000418872460766516-0.00719782430064251i</v>
      </c>
      <c r="AE3891" t="e">
        <f t="shared" si="2059"/>
        <v>#DIV/0!</v>
      </c>
      <c r="AF3891" t="str">
        <f t="shared" si="2060"/>
        <v>-19.2235069515264-1.79164520457354i</v>
      </c>
      <c r="AG3891" t="e">
        <f t="shared" si="2061"/>
        <v>#DIV/0!</v>
      </c>
      <c r="AH3891" t="e">
        <f t="shared" si="2062"/>
        <v>#DIV/0!</v>
      </c>
      <c r="AI3891" t="e">
        <f t="shared" si="2063"/>
        <v>#DIV/0!</v>
      </c>
      <c r="AJ3891" t="e">
        <f t="shared" si="2064"/>
        <v>#DIV/0!</v>
      </c>
      <c r="AK3891"/>
      <c r="AL3891"/>
      <c r="AM3891"/>
      <c r="AN3891"/>
    </row>
    <row r="3892" spans="1:40" x14ac:dyDescent="0.3">
      <c r="A3892"/>
      <c r="B3892">
        <f t="shared" si="2065"/>
        <v>1958000</v>
      </c>
      <c r="C3892" s="186" t="str">
        <f t="shared" si="2033"/>
        <v>-0.000129259870022288+0.00159530959783599i</v>
      </c>
      <c r="D3892" s="158" t="str">
        <f t="shared" si="2034"/>
        <v>-7.59888933112662-0.603266685558234i</v>
      </c>
      <c r="E3892" t="str">
        <f t="shared" si="2035"/>
        <v>24.7230076585649-812.091791225596i</v>
      </c>
      <c r="F3892" t="str">
        <f t="shared" si="2036"/>
        <v>0.991030218103015+0.0802822685836926i</v>
      </c>
      <c r="G3892" t="str">
        <f t="shared" si="2031"/>
        <v>0.991030218103015+0.0802822685836926i</v>
      </c>
      <c r="H3892" t="str">
        <f t="shared" si="2037"/>
        <v>11.6248180503749+1.1874858295659i</v>
      </c>
      <c r="I3892" t="str">
        <f t="shared" si="2038"/>
        <v>7689.04801966102i</v>
      </c>
      <c r="J3892" t="str">
        <f t="shared" si="2032"/>
        <v>-14642.2030762424+1639.60029723568i</v>
      </c>
      <c r="K3892" t="str">
        <f t="shared" si="2039"/>
        <v>0.0580745625392721-0.518626118632456i</v>
      </c>
      <c r="L3892" t="str">
        <f t="shared" si="2040"/>
        <v>0.0150260890355826-0.110887138619771i</v>
      </c>
      <c r="M3892" t="str">
        <f t="shared" si="2041"/>
        <v>0.0731006515748547-0.629513257252227i</v>
      </c>
      <c r="N3892" t="str">
        <f t="shared" si="2042"/>
        <v>-25.0303137074819i</v>
      </c>
      <c r="O3892" t="str">
        <f t="shared" si="2043"/>
        <v>0.994758886068667+0.102248513864135i</v>
      </c>
      <c r="P3892" t="str">
        <f t="shared" si="2044"/>
        <v>0.00524111393133297-0.102248513864135i</v>
      </c>
      <c r="Q3892" t="str">
        <f t="shared" si="2045"/>
        <v>-0.00524111393133297+25.132562221346i</v>
      </c>
      <c r="R3892" t="str">
        <f t="shared" si="2046"/>
        <v>-0.00406841138967263-0.000207690361123897i</v>
      </c>
      <c r="S3892" t="str">
        <f t="shared" si="2047"/>
        <v>2.74681083209677i</v>
      </c>
      <c r="T3892" t="str">
        <f t="shared" si="2048"/>
        <v>0.00057048613365721-0.0111751564745787i</v>
      </c>
      <c r="U3892" t="e">
        <f t="shared" si="2049"/>
        <v>#DIV/0!</v>
      </c>
      <c r="V3892" t="str">
        <f t="shared" si="2050"/>
        <v>0.0000833333333333333-0.000135474074814347i</v>
      </c>
      <c r="W3892" t="e">
        <f t="shared" si="2051"/>
        <v>#DIV/0!</v>
      </c>
      <c r="X3892" t="e">
        <f t="shared" si="2052"/>
        <v>#DIV/0!</v>
      </c>
      <c r="Y3892" t="str">
        <f t="shared" si="2053"/>
        <v>0.00096+8.36568424539119i</v>
      </c>
      <c r="Z3892" t="e">
        <f t="shared" si="2054"/>
        <v>#DIV/0!</v>
      </c>
      <c r="AA3892" t="e">
        <f t="shared" si="2055"/>
        <v>#DIV/0!</v>
      </c>
      <c r="AB3892" t="str">
        <f t="shared" si="2056"/>
        <v>0.000325539412744544-0.00637693654838013i</v>
      </c>
      <c r="AC3892" t="str">
        <f t="shared" si="2057"/>
        <v>0.996009431045323-0.000671089592818887i</v>
      </c>
      <c r="AD3892" t="str">
        <f t="shared" si="2058"/>
        <v>0.000331157411288188-0.00640226298399142i</v>
      </c>
      <c r="AE3892" t="e">
        <f t="shared" si="2059"/>
        <v>#DIV/0!</v>
      </c>
      <c r="AF3892" t="str">
        <f t="shared" si="2060"/>
        <v>-19.2237073815015-1.79075251512413i</v>
      </c>
      <c r="AG3892" t="e">
        <f t="shared" si="2061"/>
        <v>#DIV/0!</v>
      </c>
      <c r="AH3892" t="e">
        <f t="shared" si="2062"/>
        <v>#DIV/0!</v>
      </c>
      <c r="AI3892" t="e">
        <f t="shared" si="2063"/>
        <v>#DIV/0!</v>
      </c>
      <c r="AJ3892" t="e">
        <f t="shared" si="2064"/>
        <v>#DIV/0!</v>
      </c>
      <c r="AK3892"/>
      <c r="AL3892"/>
      <c r="AM3892"/>
      <c r="AN3892"/>
    </row>
    <row r="3893" spans="1:40" x14ac:dyDescent="0.3">
      <c r="A3893"/>
      <c r="B3893">
        <f t="shared" si="2065"/>
        <v>1959000</v>
      </c>
      <c r="C3893" s="186" t="str">
        <f t="shared" si="2033"/>
        <v>-0.000129129563436928+0.00159450979955698i</v>
      </c>
      <c r="D3893" s="158" t="str">
        <f t="shared" si="2034"/>
        <v>-7.59895765725998-0.602966369372904i</v>
      </c>
      <c r="E3893" t="str">
        <f t="shared" si="2035"/>
        <v>24.6977970058552-811.678014288542i</v>
      </c>
      <c r="F3893" t="str">
        <f t="shared" si="2036"/>
        <v>0.991039260513951+0.0802422971090662i</v>
      </c>
      <c r="G3893" t="str">
        <f t="shared" si="2031"/>
        <v>0.991039260513951+0.0802422971090662i</v>
      </c>
      <c r="H3893" t="str">
        <f t="shared" si="2037"/>
        <v>11.6249498523863+1.18689433403707i</v>
      </c>
      <c r="I3893" t="str">
        <f t="shared" si="2038"/>
        <v>7692.97501047801i</v>
      </c>
      <c r="J3893" t="str">
        <f t="shared" si="2032"/>
        <v>-14657.1642022923+1640.43768247431i</v>
      </c>
      <c r="K3893" t="str">
        <f t="shared" si="2039"/>
        <v>0.0580160129799912-0.518367895162862i</v>
      </c>
      <c r="L3893" t="str">
        <f t="shared" si="2040"/>
        <v>0.0150110286430224-0.110832574430672i</v>
      </c>
      <c r="M3893" t="str">
        <f t="shared" si="2041"/>
        <v>0.0730270416230136-0.629200469593534i</v>
      </c>
      <c r="N3893" t="str">
        <f t="shared" si="2042"/>
        <v>-25.0430973202028i</v>
      </c>
      <c r="O3893" t="str">
        <f t="shared" si="2043"/>
        <v>0.99598467485335+0.0895238932200096i</v>
      </c>
      <c r="P3893" t="str">
        <f t="shared" si="2044"/>
        <v>0.00401532514665004-0.0895238932200096i</v>
      </c>
      <c r="Q3893" t="str">
        <f t="shared" si="2045"/>
        <v>-0.00401532514665004+25.1326212134228i</v>
      </c>
      <c r="R3893" t="str">
        <f t="shared" si="2046"/>
        <v>-0.00356208497653274-0.000159196376028315i</v>
      </c>
      <c r="S3893" t="str">
        <f t="shared" si="2047"/>
        <v>2.74821369769029i</v>
      </c>
      <c r="T3893" t="str">
        <f t="shared" si="2048"/>
        <v>0.000437505661223669-0.00978937072484407i</v>
      </c>
      <c r="U3893" t="e">
        <f t="shared" si="2049"/>
        <v>#DIV/0!</v>
      </c>
      <c r="V3893" t="str">
        <f t="shared" si="2050"/>
        <v>0.0000833333333333333-0.000135404920105407i</v>
      </c>
      <c r="W3893" t="e">
        <f t="shared" si="2051"/>
        <v>#DIV/0!</v>
      </c>
      <c r="X3893" t="e">
        <f t="shared" si="2052"/>
        <v>#DIV/0!</v>
      </c>
      <c r="Y3893" t="str">
        <f t="shared" si="2053"/>
        <v>0.00096+8.36995681140007i</v>
      </c>
      <c r="Z3893" t="e">
        <f t="shared" si="2054"/>
        <v>#DIV/0!</v>
      </c>
      <c r="AA3893" t="e">
        <f t="shared" si="2055"/>
        <v>#DIV/0!</v>
      </c>
      <c r="AB3893" t="str">
        <f t="shared" si="2056"/>
        <v>0.000249656087369069-0.00558615855651848i</v>
      </c>
      <c r="AC3893" t="str">
        <f t="shared" si="2057"/>
        <v>0.996503418058498-0.000565024360829131i</v>
      </c>
      <c r="AD3893" t="str">
        <f t="shared" si="2058"/>
        <v>0.000253710516406213-0.00560561569851855i</v>
      </c>
      <c r="AE3893" t="e">
        <f t="shared" si="2059"/>
        <v>#DIV/0!</v>
      </c>
      <c r="AF3893" t="str">
        <f t="shared" si="2060"/>
        <v>-19.2239075096463-1.78986070340997i</v>
      </c>
      <c r="AG3893" t="e">
        <f t="shared" si="2061"/>
        <v>#DIV/0!</v>
      </c>
      <c r="AH3893" t="e">
        <f t="shared" si="2062"/>
        <v>#DIV/0!</v>
      </c>
      <c r="AI3893" t="e">
        <f t="shared" si="2063"/>
        <v>#DIV/0!</v>
      </c>
      <c r="AJ3893" t="e">
        <f t="shared" si="2064"/>
        <v>#DIV/0!</v>
      </c>
      <c r="AK3893"/>
      <c r="AL3893"/>
      <c r="AM3893"/>
      <c r="AN3893"/>
    </row>
    <row r="3894" spans="1:40" x14ac:dyDescent="0.3">
      <c r="A3894"/>
      <c r="B3894">
        <f t="shared" si="2065"/>
        <v>1960000</v>
      </c>
      <c r="C3894" s="186" t="str">
        <f t="shared" si="2033"/>
        <v>-0.000128999452977584+0.00159371079550947i</v>
      </c>
      <c r="D3894" s="158" t="str">
        <f t="shared" si="2034"/>
        <v>-7.59902588055498-0.602666348154447i</v>
      </c>
      <c r="E3894" t="str">
        <f t="shared" si="2035"/>
        <v>24.6726248834908-811.264658401045i</v>
      </c>
      <c r="F3894" t="str">
        <f t="shared" si="2036"/>
        <v>0.991048289315062+0.0802023649026112i</v>
      </c>
      <c r="G3894" t="str">
        <f t="shared" si="2031"/>
        <v>0.991048289315062+0.0802023649026112i</v>
      </c>
      <c r="H3894" t="str">
        <f t="shared" si="2037"/>
        <v>11.6250814560091+1.18630342000033i</v>
      </c>
      <c r="I3894" t="str">
        <f t="shared" si="2038"/>
        <v>7696.90200129499i</v>
      </c>
      <c r="J3894" t="str">
        <f t="shared" si="2032"/>
        <v>-14672.132967416+1641.27506771294i</v>
      </c>
      <c r="K3894" t="str">
        <f t="shared" si="2039"/>
        <v>0.0579575515538686-0.518109925382085i</v>
      </c>
      <c r="L3894" t="str">
        <f t="shared" si="2040"/>
        <v>0.0149959907431114-0.110778062874494i</v>
      </c>
      <c r="M3894" t="str">
        <f t="shared" si="2041"/>
        <v>0.07295354229698-0.628887988256579i</v>
      </c>
      <c r="N3894" t="str">
        <f t="shared" si="2042"/>
        <v>-25.0558809329236i</v>
      </c>
      <c r="O3894" t="str">
        <f t="shared" si="2043"/>
        <v>0.99704770128787+0.0767846427130748i</v>
      </c>
      <c r="P3894" t="str">
        <f t="shared" si="2044"/>
        <v>0.00295229871212999-0.0767846427130748i</v>
      </c>
      <c r="Q3894" t="str">
        <f t="shared" si="2045"/>
        <v>-0.00295229871212999+25.1326655756367i</v>
      </c>
      <c r="R3894" t="str">
        <f t="shared" si="2046"/>
        <v>-0.00305518681354362-0.000117109698498842i</v>
      </c>
      <c r="S3894" t="str">
        <f t="shared" si="2047"/>
        <v>2.7496165632838i</v>
      </c>
      <c r="T3894" t="str">
        <f t="shared" si="2048"/>
        <v>0.000322006766713588-0.00840059226644579i</v>
      </c>
      <c r="U3894" t="e">
        <f t="shared" si="2049"/>
        <v>#DIV/0!</v>
      </c>
      <c r="V3894" t="str">
        <f t="shared" si="2050"/>
        <v>0.0000833333333333333-0.000135335835962496i</v>
      </c>
      <c r="W3894" t="e">
        <f t="shared" si="2051"/>
        <v>#DIV/0!</v>
      </c>
      <c r="X3894" t="e">
        <f t="shared" si="2052"/>
        <v>#DIV/0!</v>
      </c>
      <c r="Y3894" t="str">
        <f t="shared" si="2053"/>
        <v>0.00096+8.37422937740895i</v>
      </c>
      <c r="Z3894" t="e">
        <f t="shared" si="2054"/>
        <v>#DIV/0!</v>
      </c>
      <c r="AA3894" t="e">
        <f t="shared" si="2055"/>
        <v>#DIV/0!</v>
      </c>
      <c r="AB3894" t="str">
        <f t="shared" si="2056"/>
        <v>0.000183748363985123-0.00479367282004499i</v>
      </c>
      <c r="AC3894" t="str">
        <f t="shared" si="2057"/>
        <v>0.996998721837886-0.000465272551807077i</v>
      </c>
      <c r="AD3894" t="str">
        <f t="shared" si="2058"/>
        <v>0.000186545276224586-0.00480801621973166i</v>
      </c>
      <c r="AE3894" t="e">
        <f t="shared" si="2059"/>
        <v>#DIV/0!</v>
      </c>
      <c r="AF3894" t="str">
        <f t="shared" si="2060"/>
        <v>-19.2241073365641-1.78896976815478i</v>
      </c>
      <c r="AG3894" t="e">
        <f t="shared" si="2061"/>
        <v>#DIV/0!</v>
      </c>
      <c r="AH3894" t="e">
        <f t="shared" si="2062"/>
        <v>#DIV/0!</v>
      </c>
      <c r="AI3894" t="e">
        <f t="shared" si="2063"/>
        <v>#DIV/0!</v>
      </c>
      <c r="AJ3894" t="e">
        <f t="shared" si="2064"/>
        <v>#DIV/0!</v>
      </c>
      <c r="AK3894"/>
      <c r="AL3894"/>
      <c r="AM3894"/>
      <c r="AN3894"/>
    </row>
    <row r="3895" spans="1:40" x14ac:dyDescent="0.3">
      <c r="A3895"/>
      <c r="B3895">
        <f t="shared" si="2065"/>
        <v>1961000</v>
      </c>
      <c r="C3895" s="186" t="str">
        <f t="shared" si="2033"/>
        <v>-0.000128869538252515+0.00159291258452208i</v>
      </c>
      <c r="D3895" s="158" t="str">
        <f t="shared" si="2034"/>
        <v>-7.59909400121698-0.602366621474523i</v>
      </c>
      <c r="E3895" t="str">
        <f t="shared" si="2035"/>
        <v>24.6474912130197-810.851722921356i</v>
      </c>
      <c r="F3895" t="str">
        <f t="shared" si="2036"/>
        <v>0.991057304533527+0.0801624719072859i</v>
      </c>
      <c r="G3895" t="str">
        <f t="shared" si="2031"/>
        <v>0.991057304533527+0.0801624719072859i</v>
      </c>
      <c r="H3895" t="str">
        <f t="shared" si="2037"/>
        <v>11.6252128616395+1.18571308661016i</v>
      </c>
      <c r="I3895" t="str">
        <f t="shared" si="2038"/>
        <v>7700.82899211198i</v>
      </c>
      <c r="J3895" t="str">
        <f t="shared" si="2032"/>
        <v>-14687.1093716136+1642.11245295158i</v>
      </c>
      <c r="K3895" t="str">
        <f t="shared" si="2039"/>
        <v>0.0578991780848441-0.517852208921597i</v>
      </c>
      <c r="L3895" t="str">
        <f t="shared" si="2040"/>
        <v>0.0149809752913595-0.110723603876737i</v>
      </c>
      <c r="M3895" t="str">
        <f t="shared" si="2041"/>
        <v>0.0728801533762036-0.628575812798334i</v>
      </c>
      <c r="N3895" t="str">
        <f t="shared" si="2042"/>
        <v>-25.0686645456445i</v>
      </c>
      <c r="O3895" t="str">
        <f t="shared" si="2043"/>
        <v>0.997947791654029+0.0640328441727035i</v>
      </c>
      <c r="P3895" t="str">
        <f t="shared" si="2044"/>
        <v>0.00205220834597097-0.0640328441727035i</v>
      </c>
      <c r="Q3895" t="str">
        <f t="shared" si="2045"/>
        <v>-0.00205220834597097+25.1326973898172i</v>
      </c>
      <c r="R3895" t="str">
        <f t="shared" si="2046"/>
        <v>-0.00254779701221445-0.0000814468779028876i</v>
      </c>
      <c r="S3895" t="str">
        <f t="shared" si="2047"/>
        <v>2.75101942887732i</v>
      </c>
      <c r="T3895" t="str">
        <f t="shared" si="2048"/>
        <v>0.000224061943532243-0.00700903908143754i</v>
      </c>
      <c r="U3895" t="e">
        <f t="shared" si="2049"/>
        <v>#DIV/0!</v>
      </c>
      <c r="V3895" t="str">
        <f t="shared" si="2050"/>
        <v>0.0000833333333333333-0.000135266822277661i</v>
      </c>
      <c r="W3895" t="e">
        <f t="shared" si="2051"/>
        <v>#DIV/0!</v>
      </c>
      <c r="X3895" t="e">
        <f t="shared" si="2052"/>
        <v>#DIV/0!</v>
      </c>
      <c r="Y3895" t="str">
        <f t="shared" si="2053"/>
        <v>0.00096+8.37850194341784i</v>
      </c>
      <c r="Z3895" t="e">
        <f t="shared" si="2054"/>
        <v>#DIV/0!</v>
      </c>
      <c r="AA3895" t="e">
        <f t="shared" si="2055"/>
        <v>#DIV/0!</v>
      </c>
      <c r="AB3895" t="str">
        <f t="shared" si="2056"/>
        <v>0.000127857609874381-0.00399960372717097i</v>
      </c>
      <c r="AC3895" t="str">
        <f t="shared" si="2057"/>
        <v>0.99749526411854-0.000371859934129497i</v>
      </c>
      <c r="AD3895" t="str">
        <f t="shared" si="2058"/>
        <v>0.000129673416564857-0.00400959849203608i</v>
      </c>
      <c r="AE3895" t="e">
        <f t="shared" si="2059"/>
        <v>#DIV/0!</v>
      </c>
      <c r="AF3895" t="str">
        <f t="shared" si="2060"/>
        <v>-19.2243068628565-1.78807970808468i</v>
      </c>
      <c r="AG3895" t="e">
        <f t="shared" si="2061"/>
        <v>#DIV/0!</v>
      </c>
      <c r="AH3895" t="e">
        <f t="shared" si="2062"/>
        <v>#DIV/0!</v>
      </c>
      <c r="AI3895" t="e">
        <f t="shared" si="2063"/>
        <v>#DIV/0!</v>
      </c>
      <c r="AJ3895" t="e">
        <f t="shared" si="2064"/>
        <v>#DIV/0!</v>
      </c>
      <c r="AK3895"/>
      <c r="AL3895"/>
      <c r="AM3895"/>
      <c r="AN3895"/>
    </row>
    <row r="3896" spans="1:40" x14ac:dyDescent="0.3">
      <c r="A3896"/>
      <c r="B3896">
        <f t="shared" si="2065"/>
        <v>1962000</v>
      </c>
      <c r="C3896" s="186" t="str">
        <f t="shared" si="2033"/>
        <v>-0.000128739818870953+0.0015921151654258i</v>
      </c>
      <c r="D3896" s="158" t="str">
        <f t="shared" si="2034"/>
        <v>-7.59916201945086-0.602067188905606i</v>
      </c>
      <c r="E3896" t="str">
        <f t="shared" si="2035"/>
        <v>24.6223959161892-810.439207209029i</v>
      </c>
      <c r="F3896" t="str">
        <f t="shared" si="2036"/>
        <v>0.991066306196458+0.080122618066157i</v>
      </c>
      <c r="G3896" t="str">
        <f t="shared" si="2031"/>
        <v>0.991066306196458+0.080122618066157i</v>
      </c>
      <c r="H3896" t="str">
        <f t="shared" si="2037"/>
        <v>11.6253440696728+1.18512333302264i</v>
      </c>
      <c r="I3896" t="str">
        <f t="shared" si="2038"/>
        <v>7704.75598292897i</v>
      </c>
      <c r="J3896" t="str">
        <f t="shared" si="2032"/>
        <v>-14702.0934148849+1642.9498381902i</v>
      </c>
      <c r="K3896" t="str">
        <f t="shared" si="2039"/>
        <v>0.0578408923972954-0.517594745413583i</v>
      </c>
      <c r="L3896" t="str">
        <f t="shared" si="2040"/>
        <v>0.0149659822433864-0.110669197363039i</v>
      </c>
      <c r="M3896" t="str">
        <f t="shared" si="2041"/>
        <v>0.0728068746406818-0.628263942776622i</v>
      </c>
      <c r="N3896" t="str">
        <f t="shared" si="2042"/>
        <v>-25.0814481583654i</v>
      </c>
      <c r="O3896" t="str">
        <f t="shared" si="2043"/>
        <v>0.998684798860376+0.0512705814791466i</v>
      </c>
      <c r="P3896" t="str">
        <f t="shared" si="2044"/>
        <v>0.00131520113962402-0.0512705814791466i</v>
      </c>
      <c r="Q3896" t="str">
        <f t="shared" si="2045"/>
        <v>-0.00131520113962402+25.1327187398445i</v>
      </c>
      <c r="R3896" t="str">
        <f t="shared" si="2046"/>
        <v>-0.00203999617766181-0.0000522234839737219i</v>
      </c>
      <c r="S3896" t="str">
        <f t="shared" si="2047"/>
        <v>2.75242229447083i</v>
      </c>
      <c r="T3896" t="str">
        <f t="shared" si="2048"/>
        <v>0.000143741081584212-0.00561493096003164i</v>
      </c>
      <c r="U3896" t="e">
        <f t="shared" si="2049"/>
        <v>#DIV/0!</v>
      </c>
      <c r="V3896" t="str">
        <f t="shared" si="2050"/>
        <v>0.0000833333333333333-0.000135197878943166i</v>
      </c>
      <c r="W3896" t="e">
        <f t="shared" si="2051"/>
        <v>#DIV/0!</v>
      </c>
      <c r="X3896" t="e">
        <f t="shared" si="2052"/>
        <v>#DIV/0!</v>
      </c>
      <c r="Y3896" t="str">
        <f t="shared" si="2053"/>
        <v>0.00096+8.38277450942672i</v>
      </c>
      <c r="Z3896" t="e">
        <f t="shared" si="2054"/>
        <v>#DIV/0!</v>
      </c>
      <c r="AA3896" t="e">
        <f t="shared" si="2055"/>
        <v>#DIV/0!</v>
      </c>
      <c r="AB3896" t="str">
        <f t="shared" si="2056"/>
        <v>0.0000820237066696293-0.00320407669790653i</v>
      </c>
      <c r="AC3896" t="str">
        <f t="shared" si="2057"/>
        <v>0.997992966030544-0.000284811347837025i</v>
      </c>
      <c r="AD3896" t="str">
        <f t="shared" si="2058"/>
        <v>0.0000831048868657321-0.00321049660443562i</v>
      </c>
      <c r="AE3896" t="e">
        <f t="shared" si="2059"/>
        <v>#DIV/0!</v>
      </c>
      <c r="AF3896" t="str">
        <f t="shared" si="2060"/>
        <v>-19.2245060891237-1.78719052192825i</v>
      </c>
      <c r="AG3896" t="e">
        <f t="shared" si="2061"/>
        <v>#DIV/0!</v>
      </c>
      <c r="AH3896" t="e">
        <f t="shared" si="2062"/>
        <v>#DIV/0!</v>
      </c>
      <c r="AI3896" t="e">
        <f t="shared" si="2063"/>
        <v>#DIV/0!</v>
      </c>
      <c r="AJ3896" t="e">
        <f t="shared" si="2064"/>
        <v>#DIV/0!</v>
      </c>
      <c r="AK3896"/>
      <c r="AL3896"/>
      <c r="AM3896"/>
      <c r="AN3896"/>
    </row>
    <row r="3897" spans="1:40" x14ac:dyDescent="0.3">
      <c r="A3897"/>
      <c r="B3897">
        <f t="shared" si="2065"/>
        <v>1963000</v>
      </c>
      <c r="C3897" s="186" t="str">
        <f t="shared" si="2033"/>
        <v>-0.000128610294443106+0.00159131853705383i</v>
      </c>
      <c r="D3897" s="158" t="str">
        <f t="shared" si="2034"/>
        <v>-7.5992299354611-0.60176805002101i</v>
      </c>
      <c r="E3897" t="str">
        <f t="shared" si="2035"/>
        <v>24.5973389149452-810.027110624911i</v>
      </c>
      <c r="F3897" t="str">
        <f t="shared" si="2036"/>
        <v>0.991075294330917+0.0800828033224029i</v>
      </c>
      <c r="G3897" t="str">
        <f t="shared" si="2031"/>
        <v>0.991075294330917+0.0800828033224029i</v>
      </c>
      <c r="H3897" t="str">
        <f t="shared" si="2037"/>
        <v>11.6254750805035+1.18453415839552i</v>
      </c>
      <c r="I3897" t="str">
        <f t="shared" si="2038"/>
        <v>7708.68297374595i</v>
      </c>
      <c r="J3897" t="str">
        <f t="shared" si="2032"/>
        <v>-14717.08509723+1643.78722342883i</v>
      </c>
      <c r="K3897" t="str">
        <f t="shared" si="2039"/>
        <v>0.0577826943160365-0.517337534490915i</v>
      </c>
      <c r="L3897" t="str">
        <f t="shared" si="2040"/>
        <v>0.0149510115549202-0.110614843259173i</v>
      </c>
      <c r="M3897" t="str">
        <f t="shared" si="2041"/>
        <v>0.0727337058709567-0.627952377750088i</v>
      </c>
      <c r="N3897" t="str">
        <f t="shared" si="2042"/>
        <v>-25.0942317710863i</v>
      </c>
      <c r="O3897" t="str">
        <f t="shared" si="2043"/>
        <v>0.999258602466277+0.0384999402226033i</v>
      </c>
      <c r="P3897" t="str">
        <f t="shared" si="2044"/>
        <v>0.000741397533723043-0.0384999402226033i</v>
      </c>
      <c r="Q3897" t="str">
        <f t="shared" si="2045"/>
        <v>-0.000741397533723043+25.1327317113089i</v>
      </c>
      <c r="R3897" t="str">
        <f t="shared" si="2046"/>
        <v>-0.00153186539776221-0.0000294540928140355i</v>
      </c>
      <c r="S3897" t="str">
        <f t="shared" si="2047"/>
        <v>2.75382516006435i</v>
      </c>
      <c r="T3897" t="str">
        <f t="shared" si="2048"/>
        <v>0.0000811114218581615-0.00421848947418956i</v>
      </c>
      <c r="U3897" t="e">
        <f t="shared" si="2049"/>
        <v>#DIV/0!</v>
      </c>
      <c r="V3897" t="str">
        <f t="shared" si="2050"/>
        <v>0.0000833333333333333-0.000135129005851499i</v>
      </c>
      <c r="W3897" t="e">
        <f t="shared" si="2051"/>
        <v>#DIV/0!</v>
      </c>
      <c r="X3897" t="e">
        <f t="shared" si="2052"/>
        <v>#DIV/0!</v>
      </c>
      <c r="Y3897" t="str">
        <f t="shared" si="2053"/>
        <v>0.00096+8.3870470754356i</v>
      </c>
      <c r="Z3897" t="e">
        <f t="shared" si="2054"/>
        <v>#DIV/0!</v>
      </c>
      <c r="AA3897" t="e">
        <f t="shared" si="2055"/>
        <v>#DIV/0!</v>
      </c>
      <c r="AB3897" t="str">
        <f t="shared" si="2056"/>
        <v>0.0000462850244392564-0.00240721816899038i</v>
      </c>
      <c r="AC3897" t="str">
        <f t="shared" si="2057"/>
        <v>0.998491748108373-0.000204150689421421i</v>
      </c>
      <c r="AD3897" t="str">
        <f t="shared" si="2058"/>
        <v>0.0000468478584314512-0.00241084476614674i</v>
      </c>
      <c r="AE3897" t="e">
        <f t="shared" si="2059"/>
        <v>#DIV/0!</v>
      </c>
      <c r="AF3897" t="str">
        <f t="shared" si="2060"/>
        <v>-19.2247050159646-1.78630220841653i</v>
      </c>
      <c r="AG3897" t="e">
        <f t="shared" si="2061"/>
        <v>#DIV/0!</v>
      </c>
      <c r="AH3897" t="e">
        <f t="shared" si="2062"/>
        <v>#DIV/0!</v>
      </c>
      <c r="AI3897" t="e">
        <f t="shared" si="2063"/>
        <v>#DIV/0!</v>
      </c>
      <c r="AJ3897" t="e">
        <f t="shared" si="2064"/>
        <v>#DIV/0!</v>
      </c>
      <c r="AK3897"/>
      <c r="AL3897"/>
      <c r="AM3897"/>
      <c r="AN3897"/>
    </row>
    <row r="3898" spans="1:40" x14ac:dyDescent="0.3">
      <c r="A3898"/>
      <c r="B3898">
        <f t="shared" si="2065"/>
        <v>1964000</v>
      </c>
      <c r="C3898" s="186" t="str">
        <f t="shared" si="2033"/>
        <v>-0.000128480964580143+0.00159052269824162i</v>
      </c>
      <c r="D3898" s="158" t="str">
        <f t="shared" si="2034"/>
        <v>-7.59929774945147-0.601469204394825i</v>
      </c>
      <c r="E3898" t="str">
        <f t="shared" si="2035"/>
        <v>24.5723201314323-809.615432531151i</v>
      </c>
      <c r="F3898" t="str">
        <f t="shared" si="2036"/>
        <v>0.991084268963872+0.0800430276193057i</v>
      </c>
      <c r="G3898" t="str">
        <f t="shared" si="2031"/>
        <v>0.991084268963872+0.0800430276193057i</v>
      </c>
      <c r="H3898" t="str">
        <f t="shared" si="2037"/>
        <v>11.6256058945246+1.18394556188807i</v>
      </c>
      <c r="I3898" t="str">
        <f t="shared" si="2038"/>
        <v>7712.60996456294i</v>
      </c>
      <c r="J3898" t="str">
        <f t="shared" si="2032"/>
        <v>-14732.084418649+1644.62460866746i</v>
      </c>
      <c r="K3898" t="str">
        <f t="shared" si="2039"/>
        <v>0.0577245836663151-0.517080575787171i</v>
      </c>
      <c r="L3898" t="str">
        <f t="shared" si="2040"/>
        <v>0.0149360631817978-0.11056054149105i</v>
      </c>
      <c r="M3898" t="str">
        <f t="shared" si="2041"/>
        <v>0.0726606468481129-0.627641117278221i</v>
      </c>
      <c r="N3898" t="str">
        <f t="shared" si="2042"/>
        <v>-25.1070153838072i</v>
      </c>
      <c r="O3898" t="str">
        <f t="shared" si="2043"/>
        <v>0.999669108701589+0.0257230073624709i</v>
      </c>
      <c r="P3898" t="str">
        <f t="shared" si="2044"/>
        <v>0.000330891298411018-0.0257230073624709i</v>
      </c>
      <c r="Q3898" t="str">
        <f t="shared" si="2045"/>
        <v>-0.000330891298411018+25.1327383911697i</v>
      </c>
      <c r="R3898" t="str">
        <f t="shared" si="2046"/>
        <v>-0.00102348623194523-0.0000131522729667597i</v>
      </c>
      <c r="S3898" t="str">
        <f t="shared" si="2047"/>
        <v>2.75522802565784i</v>
      </c>
      <c r="T3898" t="str">
        <f t="shared" si="2048"/>
        <v>0.0000362375110791183-0.00281993795013044i</v>
      </c>
      <c r="U3898" t="e">
        <f t="shared" si="2049"/>
        <v>#DIV/0!</v>
      </c>
      <c r="V3898" t="str">
        <f t="shared" si="2050"/>
        <v>0.0000833333333333333-0.000135060202895363i</v>
      </c>
      <c r="W3898" t="e">
        <f t="shared" si="2051"/>
        <v>#DIV/0!</v>
      </c>
      <c r="X3898" t="e">
        <f t="shared" si="2052"/>
        <v>#DIV/0!</v>
      </c>
      <c r="Y3898" t="str">
        <f t="shared" si="2053"/>
        <v>0.00096+8.39131964144448i</v>
      </c>
      <c r="Z3898" t="e">
        <f t="shared" si="2054"/>
        <v>#DIV/0!</v>
      </c>
      <c r="AA3898" t="e">
        <f t="shared" si="2055"/>
        <v>#DIV/0!</v>
      </c>
      <c r="AB3898" t="str">
        <f t="shared" si="2056"/>
        <v>0.0000206783958102449-0.00160915557820222i</v>
      </c>
      <c r="AC3898" t="str">
        <f t="shared" si="2057"/>
        <v>0.998991530300638-0.000129900896641286i</v>
      </c>
      <c r="AD3898" t="str">
        <f t="shared" si="2058"/>
        <v>0.0000209087230371302-0.00161077728222189i</v>
      </c>
      <c r="AE3898" t="e">
        <f t="shared" si="2059"/>
        <v>#DIV/0!</v>
      </c>
      <c r="AF3898" t="str">
        <f t="shared" si="2060"/>
        <v>-19.2249036439761-1.7854147662829i</v>
      </c>
      <c r="AG3898" t="e">
        <f t="shared" si="2061"/>
        <v>#DIV/0!</v>
      </c>
      <c r="AH3898" t="e">
        <f t="shared" si="2062"/>
        <v>#DIV/0!</v>
      </c>
      <c r="AI3898" t="e">
        <f t="shared" si="2063"/>
        <v>#DIV/0!</v>
      </c>
      <c r="AJ3898" t="e">
        <f t="shared" si="2064"/>
        <v>#DIV/0!</v>
      </c>
      <c r="AK3898"/>
      <c r="AL3898"/>
      <c r="AM3898"/>
      <c r="AN3898"/>
    </row>
    <row r="3899" spans="1:40" x14ac:dyDescent="0.3">
      <c r="A3899"/>
      <c r="B3899">
        <f t="shared" si="2065"/>
        <v>1965000</v>
      </c>
      <c r="C3899" s="186" t="str">
        <f t="shared" si="2033"/>
        <v>-0.000128351828894199+0.00158972764782694i</v>
      </c>
      <c r="D3899" s="158" t="str">
        <f t="shared" si="2034"/>
        <v>-7.59936546162538-0.601170651601974i</v>
      </c>
      <c r="E3899" t="str">
        <f t="shared" si="2035"/>
        <v>24.5473394879927-809.204172291188i</v>
      </c>
      <c r="F3899" t="str">
        <f t="shared" si="2036"/>
        <v>0.991093230122242+0.0800032909002583i</v>
      </c>
      <c r="G3899" t="str">
        <f t="shared" si="2031"/>
        <v>0.991093230122242+0.0800032909002583i</v>
      </c>
      <c r="H3899" t="str">
        <f t="shared" si="2037"/>
        <v>11.6257365121287+1.18335754266122i</v>
      </c>
      <c r="I3899" t="str">
        <f t="shared" si="2038"/>
        <v>7716.53695537993i</v>
      </c>
      <c r="J3899" t="str">
        <f t="shared" si="2032"/>
        <v>-14747.0913791418+1645.46199390609i</v>
      </c>
      <c r="K3899" t="str">
        <f t="shared" si="2039"/>
        <v>0.0576665602738141-0.516823868936629i</v>
      </c>
      <c r="L3899" t="str">
        <f t="shared" si="2040"/>
        <v>0.0149211370799646-0.110506291984716i</v>
      </c>
      <c r="M3899" t="str">
        <f t="shared" si="2041"/>
        <v>0.0725876973537787-0.627330160921345i</v>
      </c>
      <c r="N3899" t="str">
        <f t="shared" si="2042"/>
        <v>-25.119798996528i</v>
      </c>
      <c r="O3899" t="str">
        <f t="shared" si="2043"/>
        <v>0.999916250481989+0.0129418708864251i</v>
      </c>
      <c r="P3899" t="str">
        <f t="shared" si="2044"/>
        <v>0.0000837495180110448-0.0129418708864251i</v>
      </c>
      <c r="Q3899" t="str">
        <f t="shared" si="2045"/>
        <v>-0.0000837495180110448+25.1327408674144i</v>
      </c>
      <c r="R3899" t="str">
        <f t="shared" si="2046"/>
        <v>-0.000514940699609031-3.33057156070777E-06i</v>
      </c>
      <c r="S3899" t="str">
        <f t="shared" si="2047"/>
        <v>2.75663089125136i</v>
      </c>
      <c r="T3899" t="str">
        <f t="shared" si="2048"/>
        <v>9.18115644977029E-06-0.00141950143970484i</v>
      </c>
      <c r="U3899" t="e">
        <f t="shared" si="2049"/>
        <v>#DIV/0!</v>
      </c>
      <c r="V3899" t="str">
        <f t="shared" si="2050"/>
        <v>0.0000833333333333333-0.000134991469967681i</v>
      </c>
      <c r="W3899" t="e">
        <f t="shared" si="2051"/>
        <v>#DIV/0!</v>
      </c>
      <c r="X3899" t="e">
        <f t="shared" si="2052"/>
        <v>#DIV/0!</v>
      </c>
      <c r="Y3899" t="str">
        <f t="shared" si="2053"/>
        <v>0.00096+8.39559220745336i</v>
      </c>
      <c r="Z3899" t="e">
        <f t="shared" si="2054"/>
        <v>#DIV/0!</v>
      </c>
      <c r="AA3899" t="e">
        <f t="shared" si="2055"/>
        <v>#DIV/0!</v>
      </c>
      <c r="AB3899" t="str">
        <f t="shared" si="2056"/>
        <v>5.23909014196988E-06-0.000810017348027628i</v>
      </c>
      <c r="AC3899" t="str">
        <f t="shared" si="2057"/>
        <v>0.999492231980202-0.0000620839333717833i</v>
      </c>
      <c r="AD3899" t="str">
        <f t="shared" si="2058"/>
        <v>5.29209188779549E-06-0.000810428529163189i</v>
      </c>
      <c r="AE3899" t="e">
        <f t="shared" si="2059"/>
        <v>#DIV/0!</v>
      </c>
      <c r="AF3899" t="str">
        <f t="shared" si="2060"/>
        <v>-19.2251019737541-1.78452819426319i</v>
      </c>
      <c r="AG3899" t="e">
        <f t="shared" si="2061"/>
        <v>#DIV/0!</v>
      </c>
      <c r="AH3899" t="e">
        <f t="shared" si="2062"/>
        <v>#DIV/0!</v>
      </c>
      <c r="AI3899" t="e">
        <f t="shared" si="2063"/>
        <v>#DIV/0!</v>
      </c>
      <c r="AJ3899" t="e">
        <f t="shared" si="2064"/>
        <v>#DIV/0!</v>
      </c>
      <c r="AK3899"/>
      <c r="AL3899"/>
      <c r="AM3899"/>
      <c r="AN3899"/>
    </row>
    <row r="3900" spans="1:40" x14ac:dyDescent="0.3">
      <c r="A3900"/>
      <c r="B3900">
        <f t="shared" si="2065"/>
        <v>1966000</v>
      </c>
      <c r="C3900" s="186" t="str">
        <f t="shared" si="2033"/>
        <v>-0.000128222886998375+0.00158893338464977i</v>
      </c>
      <c r="D3900" s="158" t="str">
        <f t="shared" si="2034"/>
        <v>-7.59943307218572-0.600872391218192i</v>
      </c>
      <c r="E3900" t="str">
        <f t="shared" si="2035"/>
        <v>24.5223969071657-808.793329269753i</v>
      </c>
      <c r="F3900" t="str">
        <f t="shared" si="2036"/>
        <v>0.991102177832878+0.0799635931087618i</v>
      </c>
      <c r="G3900" t="str">
        <f t="shared" si="2031"/>
        <v>0.991102177832878+0.0799635931087618i</v>
      </c>
      <c r="H3900" t="str">
        <f t="shared" si="2037"/>
        <v>11.6258669337071+1.18277009987752i</v>
      </c>
      <c r="I3900" t="str">
        <f t="shared" si="2038"/>
        <v>7720.46394619692i</v>
      </c>
      <c r="J3900" t="str">
        <f t="shared" si="2032"/>
        <v>-14762.1059787083+1646.29937914471i</v>
      </c>
      <c r="K3900" t="str">
        <f t="shared" si="2039"/>
        <v>0.0576086239646488-0.516567413574265i</v>
      </c>
      <c r="L3900" t="str">
        <f t="shared" si="2040"/>
        <v>0.0149062332054735-0.110452094666354i</v>
      </c>
      <c r="M3900" t="str">
        <f t="shared" si="2041"/>
        <v>0.0725148571701223-0.627019508240619i</v>
      </c>
      <c r="N3900" t="str">
        <f t="shared" si="2042"/>
        <v>-25.1325826092489i</v>
      </c>
      <c r="O3900" t="str">
        <f t="shared" si="2043"/>
        <v>0.999999987419932+0.00015861946878123i</v>
      </c>
      <c r="P3900" t="str">
        <f t="shared" si="2044"/>
        <v>1.25800679873223E-08-0.00015861946878123i</v>
      </c>
      <c r="Q3900" t="str">
        <f t="shared" si="2045"/>
        <v>-1.25800679873223E-08+25.1327412287177i</v>
      </c>
      <c r="R3900" t="str">
        <f t="shared" si="2046"/>
        <v>-6.31126813178624E-06-5.00541842079912E-10i</v>
      </c>
      <c r="S3900" t="str">
        <f t="shared" si="2047"/>
        <v>2.75803375684487i</v>
      </c>
      <c r="T3900" t="str">
        <f t="shared" si="2048"/>
        <v>1.38051129716971E-09-0.0000174066905559657i</v>
      </c>
      <c r="U3900" t="e">
        <f t="shared" si="2049"/>
        <v>#DIV/0!</v>
      </c>
      <c r="V3900" t="str">
        <f t="shared" si="2050"/>
        <v>0.0000833333333333333-0.000134922806961593i</v>
      </c>
      <c r="W3900" t="e">
        <f t="shared" si="2051"/>
        <v>#DIV/0!</v>
      </c>
      <c r="X3900" t="e">
        <f t="shared" si="2052"/>
        <v>#DIV/0!</v>
      </c>
      <c r="Y3900" t="str">
        <f t="shared" si="2053"/>
        <v>0.00096+8.39986477346224i</v>
      </c>
      <c r="Z3900" t="e">
        <f t="shared" si="2054"/>
        <v>#DIV/0!</v>
      </c>
      <c r="AA3900" t="e">
        <f t="shared" si="2055"/>
        <v>#DIV/0!</v>
      </c>
      <c r="AB3900" t="str">
        <f t="shared" si="2056"/>
        <v>7.87768204087279E-10-9.93286863098404E-06i</v>
      </c>
      <c r="AC3900" t="str">
        <f t="shared" si="2057"/>
        <v>0.999993771954721-7.2077449609733E-07i</v>
      </c>
      <c r="AD3900" t="str">
        <f t="shared" si="2058"/>
        <v>7.94932557934215E-10-9.93293049315194E-06i</v>
      </c>
      <c r="AE3900" t="e">
        <f t="shared" si="2059"/>
        <v>#DIV/0!</v>
      </c>
      <c r="AF3900" t="str">
        <f t="shared" si="2060"/>
        <v>-19.2253000058928-1.78364249109571i</v>
      </c>
      <c r="AG3900" t="e">
        <f t="shared" si="2061"/>
        <v>#DIV/0!</v>
      </c>
      <c r="AH3900" t="e">
        <f t="shared" si="2062"/>
        <v>#DIV/0!</v>
      </c>
      <c r="AI3900" t="e">
        <f t="shared" si="2063"/>
        <v>#DIV/0!</v>
      </c>
      <c r="AJ3900" t="e">
        <f t="shared" si="2064"/>
        <v>#DIV/0!</v>
      </c>
      <c r="AK3900"/>
      <c r="AL3900"/>
      <c r="AM3900"/>
      <c r="AN3900"/>
    </row>
    <row r="3901" spans="1:40" x14ac:dyDescent="0.3">
      <c r="A3901"/>
      <c r="B3901">
        <f t="shared" si="2065"/>
        <v>1967000</v>
      </c>
      <c r="C3901" s="186" t="str">
        <f t="shared" si="2033"/>
        <v>-0.000128094138506728+0.00158813990755241i</v>
      </c>
      <c r="D3901" s="158" t="str">
        <f t="shared" si="2034"/>
        <v>-7.59950058133491-0.600574422820015i</v>
      </c>
      <c r="E3901" t="str">
        <f t="shared" si="2035"/>
        <v>24.4974923116867-808.382902832855i</v>
      </c>
      <c r="F3901" t="str">
        <f t="shared" si="2036"/>
        <v>0.991111112122568+0.0799239341884239i</v>
      </c>
      <c r="G3901" t="str">
        <f t="shared" si="2031"/>
        <v>0.991111112122568+0.0799239341884239i</v>
      </c>
      <c r="H3901" t="str">
        <f t="shared" si="2037"/>
        <v>11.6259971596504+1.18218323270106i</v>
      </c>
      <c r="I3901" t="str">
        <f t="shared" si="2038"/>
        <v>7724.39093701391i</v>
      </c>
      <c r="J3901" t="str">
        <f t="shared" si="2032"/>
        <v>-14777.1282173487+1647.13676438334i</v>
      </c>
      <c r="K3901" t="str">
        <f t="shared" si="2039"/>
        <v>0.0575507745653641-0.516311209335738i</v>
      </c>
      <c r="L3901" t="str">
        <f t="shared" si="2040"/>
        <v>0.0148913515144855-0.110397949462282i</v>
      </c>
      <c r="M3901" t="str">
        <f t="shared" si="2041"/>
        <v>0.0724421260798496-0.62670915879802i</v>
      </c>
      <c r="N3901" t="str">
        <f t="shared" si="2042"/>
        <v>-25.1453662219698i</v>
      </c>
      <c r="O3901" t="str">
        <f t="shared" si="2043"/>
        <v>0.99992030583125-0.0126246578702264i</v>
      </c>
      <c r="P3901" t="str">
        <f t="shared" si="2044"/>
        <v>0.0000796941687499775+0.0126246578702264i</v>
      </c>
      <c r="Q3901" t="str">
        <f t="shared" si="2045"/>
        <v>-0.0000796941687499775+25.1327415640996i</v>
      </c>
      <c r="R3901" t="str">
        <f t="shared" si="2046"/>
        <v>0.000502319159459638-3.17252299970858E-06i</v>
      </c>
      <c r="S3901" t="str">
        <f t="shared" si="2047"/>
        <v>2.75943662243839i</v>
      </c>
      <c r="T3901" t="str">
        <f t="shared" si="2048"/>
        <v>8.75437615092395E-06+0.00138611788476539i</v>
      </c>
      <c r="U3901" t="e">
        <f t="shared" si="2049"/>
        <v>#DIV/0!</v>
      </c>
      <c r="V3901" t="str">
        <f t="shared" si="2050"/>
        <v>0.0000833333333333333-0.000134854213770459i</v>
      </c>
      <c r="W3901" t="e">
        <f t="shared" si="2051"/>
        <v>#DIV/0!</v>
      </c>
      <c r="X3901" t="e">
        <f t="shared" si="2052"/>
        <v>#DIV/0!</v>
      </c>
      <c r="Y3901" t="str">
        <f t="shared" si="2053"/>
        <v>0.00096+8.40413733947113i</v>
      </c>
      <c r="Z3901" t="e">
        <f t="shared" si="2054"/>
        <v>#DIV/0!</v>
      </c>
      <c r="AA3901" t="e">
        <f t="shared" si="2055"/>
        <v>#DIV/0!</v>
      </c>
      <c r="AB3901" t="str">
        <f t="shared" si="2056"/>
        <v>4.99555432284889E-06+0.000790967519768623i</v>
      </c>
      <c r="AC3901" t="str">
        <f t="shared" si="2057"/>
        <v>1.00049606847753+0.0000541686091447421i</v>
      </c>
      <c r="AD3901" t="str">
        <f t="shared" si="2058"/>
        <v>5.03588053309686E-06+0.000790575067611815i</v>
      </c>
      <c r="AE3901" t="e">
        <f t="shared" si="2059"/>
        <v>#DIV/0!</v>
      </c>
      <c r="AF3901" t="str">
        <f t="shared" si="2060"/>
        <v>-19.2254977409853-1.78275765552107i</v>
      </c>
      <c r="AG3901" t="e">
        <f t="shared" si="2061"/>
        <v>#DIV/0!</v>
      </c>
      <c r="AH3901" t="e">
        <f t="shared" si="2062"/>
        <v>#DIV/0!</v>
      </c>
      <c r="AI3901" t="e">
        <f t="shared" si="2063"/>
        <v>#DIV/0!</v>
      </c>
      <c r="AJ3901" t="e">
        <f t="shared" si="2064"/>
        <v>#DIV/0!</v>
      </c>
      <c r="AK3901"/>
      <c r="AL3901"/>
      <c r="AM3901"/>
      <c r="AN3901"/>
    </row>
    <row r="3902" spans="1:40" x14ac:dyDescent="0.3">
      <c r="A3902"/>
      <c r="B3902">
        <f t="shared" si="2065"/>
        <v>1968000</v>
      </c>
      <c r="C3902" s="186" t="str">
        <f t="shared" si="2033"/>
        <v>-0.000127965583034272+0.00158734721537932i</v>
      </c>
      <c r="D3902" s="158" t="str">
        <f t="shared" si="2034"/>
        <v>-7.59956798927473-0.600276745984776i</v>
      </c>
      <c r="E3902" t="str">
        <f t="shared" si="2035"/>
        <v>24.4726256244875-807.972892347794i</v>
      </c>
      <c r="F3902" t="str">
        <f t="shared" si="2036"/>
        <v>0.991120033018018+0.0798843140829587i</v>
      </c>
      <c r="G3902" t="str">
        <f t="shared" si="2031"/>
        <v>0.991120033018018+0.0798843140829587i</v>
      </c>
      <c r="H3902" t="str">
        <f t="shared" si="2037"/>
        <v>11.6261271903479+1.18159694029756i</v>
      </c>
      <c r="I3902" t="str">
        <f t="shared" si="2038"/>
        <v>7728.31792783089i</v>
      </c>
      <c r="J3902" t="str">
        <f t="shared" si="2032"/>
        <v>-14792.1580950629+1647.97414962198i</v>
      </c>
      <c r="K3902" t="str">
        <f t="shared" si="2039"/>
        <v>0.0574930119029364-0.51605525585741i</v>
      </c>
      <c r="L3902" t="str">
        <f t="shared" si="2040"/>
        <v>0.0148764919632688-0.110343856298954i</v>
      </c>
      <c r="M3902" t="str">
        <f t="shared" si="2041"/>
        <v>0.0723695038662052-0.626399112156364i</v>
      </c>
      <c r="N3902" t="str">
        <f t="shared" si="2042"/>
        <v>-25.1581498346907i</v>
      </c>
      <c r="O3902" t="str">
        <f t="shared" si="2043"/>
        <v>0.99967721873739-0.0254058721062162i</v>
      </c>
      <c r="P3902" t="str">
        <f t="shared" si="2044"/>
        <v>0.000322781262609984+0.0254058721062162i</v>
      </c>
      <c r="Q3902" t="str">
        <f t="shared" si="2045"/>
        <v>-0.000322781262609984+25.1327439625845i</v>
      </c>
      <c r="R3902" t="str">
        <f t="shared" si="2046"/>
        <v>0.00101086725724615-0.0000128560395992027i</v>
      </c>
      <c r="S3902" t="str">
        <f t="shared" si="2047"/>
        <v>2.7608394880319i</v>
      </c>
      <c r="T3902" t="str">
        <f t="shared" si="2048"/>
        <v>0.0000354934617851806+0.00279084224096367i</v>
      </c>
      <c r="U3902" t="e">
        <f t="shared" si="2049"/>
        <v>#DIV/0!</v>
      </c>
      <c r="V3902" t="str">
        <f t="shared" si="2050"/>
        <v>0.0000833333333333333-0.000134785690287852i</v>
      </c>
      <c r="W3902" t="e">
        <f t="shared" si="2051"/>
        <v>#DIV/0!</v>
      </c>
      <c r="X3902" t="e">
        <f t="shared" si="2052"/>
        <v>#DIV/0!</v>
      </c>
      <c r="Y3902" t="str">
        <f t="shared" si="2053"/>
        <v>0.00096+8.40840990548001i</v>
      </c>
      <c r="Z3902" t="e">
        <f t="shared" si="2054"/>
        <v>#DIV/0!</v>
      </c>
      <c r="AA3902" t="e">
        <f t="shared" si="2055"/>
        <v>#DIV/0!</v>
      </c>
      <c r="AB3902" t="str">
        <f t="shared" si="2056"/>
        <v>0.000020253815165929+0.00159255254525063i</v>
      </c>
      <c r="AC3902" t="str">
        <f t="shared" si="2057"/>
        <v>1.00099903925896+0.000102565265742933i</v>
      </c>
      <c r="AD3902" t="str">
        <f t="shared" si="2058"/>
        <v>0.000020396615486188+0.00159096102074714i</v>
      </c>
      <c r="AE3902" t="e">
        <f t="shared" si="2059"/>
        <v>#DIV/0!</v>
      </c>
      <c r="AF3902" t="str">
        <f t="shared" si="2060"/>
        <v>-19.2256951796226-1.78187368628234i</v>
      </c>
      <c r="AG3902" t="e">
        <f t="shared" si="2061"/>
        <v>#DIV/0!</v>
      </c>
      <c r="AH3902" t="e">
        <f t="shared" si="2062"/>
        <v>#DIV/0!</v>
      </c>
      <c r="AI3902" t="e">
        <f t="shared" si="2063"/>
        <v>#DIV/0!</v>
      </c>
      <c r="AJ3902" t="e">
        <f t="shared" si="2064"/>
        <v>#DIV/0!</v>
      </c>
      <c r="AK3902"/>
      <c r="AL3902"/>
      <c r="AM3902"/>
      <c r="AN3902"/>
    </row>
    <row r="3903" spans="1:40" x14ac:dyDescent="0.3">
      <c r="A3903"/>
      <c r="B3903">
        <f t="shared" si="2065"/>
        <v>1969000</v>
      </c>
      <c r="C3903" s="186" t="str">
        <f t="shared" si="2033"/>
        <v>-0.000127837220196973+0.00158655530697725i</v>
      </c>
      <c r="D3903" s="158" t="str">
        <f t="shared" si="2034"/>
        <v>-7.5996352962066-0.599979360290622i</v>
      </c>
      <c r="E3903" t="str">
        <f t="shared" si="2035"/>
        <v>24.4477967686952-807.563297183149i</v>
      </c>
      <c r="F3903" t="str">
        <f t="shared" si="2036"/>
        <v>0.991128940545881+0.0798447327361888i</v>
      </c>
      <c r="G3903" t="str">
        <f t="shared" si="2031"/>
        <v>0.991128940545881+0.0798447327361888i</v>
      </c>
      <c r="H3903" t="str">
        <f t="shared" si="2037"/>
        <v>11.6262570261881+1.1810112218343i</v>
      </c>
      <c r="I3903" t="str">
        <f t="shared" si="2038"/>
        <v>7732.24491864788i</v>
      </c>
      <c r="J3903" t="str">
        <f t="shared" si="2032"/>
        <v>-14807.1956118508+1648.81153486061i</v>
      </c>
      <c r="K3903" t="str">
        <f t="shared" si="2039"/>
        <v>0.0574353358047701-0.515799552776337i</v>
      </c>
      <c r="L3903" t="str">
        <f t="shared" si="2040"/>
        <v>0.0148616545081985-0.110289815102957i</v>
      </c>
      <c r="M3903" t="str">
        <f t="shared" si="2041"/>
        <v>0.0722969903129686-0.626089367879294i</v>
      </c>
      <c r="N3903" t="str">
        <f t="shared" si="2042"/>
        <v>-25.1709334474116i</v>
      </c>
      <c r="O3903" t="str">
        <f t="shared" si="2043"/>
        <v>0.999270765863287-0.0381829345519666i</v>
      </c>
      <c r="P3903" t="str">
        <f t="shared" si="2044"/>
        <v>0.000729234136712997+0.0381829345519666i</v>
      </c>
      <c r="Q3903" t="str">
        <f t="shared" si="2045"/>
        <v>-0.000729234136712997+25.1327505128596i</v>
      </c>
      <c r="R3903" t="str">
        <f t="shared" si="2046"/>
        <v>0.0015192492895412-0.0000290593751282183i</v>
      </c>
      <c r="S3903" t="str">
        <f t="shared" si="2047"/>
        <v>2.76224235362542i</v>
      </c>
      <c r="T3903" t="str">
        <f t="shared" si="2048"/>
        <v>0.0000802690367490537+0.00419653473328603i</v>
      </c>
      <c r="U3903" t="e">
        <f t="shared" si="2049"/>
        <v>#DIV/0!</v>
      </c>
      <c r="V3903" t="str">
        <f t="shared" si="2050"/>
        <v>0.0000833333333333333-0.000134717236407563i</v>
      </c>
      <c r="W3903" t="e">
        <f t="shared" si="2051"/>
        <v>#DIV/0!</v>
      </c>
      <c r="X3903" t="e">
        <f t="shared" si="2052"/>
        <v>#DIV/0!</v>
      </c>
      <c r="Y3903" t="str">
        <f t="shared" si="2053"/>
        <v>0.00096+8.41268247148889i</v>
      </c>
      <c r="Z3903" t="e">
        <f t="shared" si="2054"/>
        <v>#DIV/0!</v>
      </c>
      <c r="AA3903" t="e">
        <f t="shared" si="2055"/>
        <v>#DIV/0!</v>
      </c>
      <c r="AB3903" t="str">
        <f t="shared" si="2056"/>
        <v>0.0000458043299270766+0.002394690023188i</v>
      </c>
      <c r="AC3903" t="str">
        <f t="shared" si="2057"/>
        <v>1.00150260147808+0.000144451277438807i</v>
      </c>
      <c r="AD3903" t="str">
        <f t="shared" si="2058"/>
        <v>0.0000460804854003411+0.00239109051066747i</v>
      </c>
      <c r="AE3903" t="e">
        <f t="shared" si="2059"/>
        <v>#DIV/0!</v>
      </c>
      <c r="AF3903" t="str">
        <f t="shared" si="2060"/>
        <v>-19.2258923223947-1.78099058212492i</v>
      </c>
      <c r="AG3903" t="e">
        <f t="shared" si="2061"/>
        <v>#DIV/0!</v>
      </c>
      <c r="AH3903" t="e">
        <f t="shared" si="2062"/>
        <v>#DIV/0!</v>
      </c>
      <c r="AI3903" t="e">
        <f t="shared" si="2063"/>
        <v>#DIV/0!</v>
      </c>
      <c r="AJ3903" t="e">
        <f t="shared" si="2064"/>
        <v>#DIV/0!</v>
      </c>
      <c r="AK3903"/>
      <c r="AL3903"/>
      <c r="AM3903"/>
      <c r="AN3903"/>
    </row>
    <row r="3904" spans="1:40" x14ac:dyDescent="0.3">
      <c r="A3904"/>
      <c r="B3904">
        <f t="shared" si="2065"/>
        <v>1970000</v>
      </c>
      <c r="C3904" s="186" t="str">
        <f t="shared" si="2033"/>
        <v>-0.000127709049611749+0.00158576418119518i</v>
      </c>
      <c r="D3904" s="158" t="str">
        <f t="shared" si="2034"/>
        <v>-7.59970250233139-0.599682265316496i</v>
      </c>
      <c r="E3904" t="str">
        <f t="shared" si="2035"/>
        <v>24.4230056676311-807.154116708767i</v>
      </c>
      <c r="F3904" t="str">
        <f t="shared" si="2036"/>
        <v>0.991137834732743+0.0798051900920425i</v>
      </c>
      <c r="G3904" t="str">
        <f t="shared" si="2031"/>
        <v>0.991137834732743+0.0798051900920425i</v>
      </c>
      <c r="H3904" t="str">
        <f t="shared" si="2037"/>
        <v>11.6263866675586+1.18042607648017i</v>
      </c>
      <c r="I3904" t="str">
        <f t="shared" si="2038"/>
        <v>7736.17190946487i</v>
      </c>
      <c r="J3904" t="str">
        <f t="shared" si="2032"/>
        <v>-14822.2407677126+1649.64892009923i</v>
      </c>
      <c r="K3904" t="str">
        <f t="shared" si="2039"/>
        <v>0.057377746098695-0.515544099730252i</v>
      </c>
      <c r="L3904" t="str">
        <f t="shared" si="2040"/>
        <v>0.0148468391057566-0.110235825801014i</v>
      </c>
      <c r="M3904" t="str">
        <f t="shared" si="2041"/>
        <v>0.0722245852044516-0.625779925531266i</v>
      </c>
      <c r="N3904" t="str">
        <f t="shared" si="2042"/>
        <v>-25.1837170601324i</v>
      </c>
      <c r="O3904" t="str">
        <f t="shared" si="2043"/>
        <v>0.998701013630878-0.0509537571986324i</v>
      </c>
      <c r="P3904" t="str">
        <f t="shared" si="2044"/>
        <v>0.00129898636912196+0.0509537571986324i</v>
      </c>
      <c r="Q3904" t="str">
        <f t="shared" si="2045"/>
        <v>-0.00129898636912196+25.1327633029338i</v>
      </c>
      <c r="R3904" t="str">
        <f t="shared" si="2046"/>
        <v>0.00202738112440208-0.0000517897651714101i</v>
      </c>
      <c r="S3904" t="str">
        <f t="shared" si="2047"/>
        <v>2.76364521921893i</v>
      </c>
      <c r="T3904" t="str">
        <f t="shared" si="2048"/>
        <v>0.000143128536920439+0.00560296215198851i</v>
      </c>
      <c r="U3904" t="e">
        <f t="shared" si="2049"/>
        <v>#DIV/0!</v>
      </c>
      <c r="V3904" t="str">
        <f t="shared" si="2050"/>
        <v>0.0000833333333333333-0.0001346488520236i</v>
      </c>
      <c r="W3904" t="e">
        <f t="shared" si="2051"/>
        <v>#DIV/0!</v>
      </c>
      <c r="X3904" t="e">
        <f t="shared" si="2052"/>
        <v>#DIV/0!</v>
      </c>
      <c r="Y3904" t="str">
        <f t="shared" si="2053"/>
        <v>0.00096+8.41695503749777i</v>
      </c>
      <c r="Z3904" t="e">
        <f t="shared" si="2054"/>
        <v>#DIV/0!</v>
      </c>
      <c r="AA3904" t="e">
        <f t="shared" si="2055"/>
        <v>#DIV/0!</v>
      </c>
      <c r="AB3904" t="str">
        <f t="shared" si="2056"/>
        <v>0.0000816741671832861+0.00319724687591483i</v>
      </c>
      <c r="AC3904" t="str">
        <f t="shared" si="2057"/>
        <v>1.00200667179476+0.000179809775151392i</v>
      </c>
      <c r="AD3904" t="str">
        <f t="shared" si="2058"/>
        <v>0.0000820831954257441+0.00319082916965727i</v>
      </c>
      <c r="AE3904" t="e">
        <f t="shared" si="2059"/>
        <v>#DIV/0!</v>
      </c>
      <c r="AF3904" t="str">
        <f t="shared" si="2060"/>
        <v>-19.22608916989-1.78010834179667i</v>
      </c>
      <c r="AG3904" t="e">
        <f t="shared" si="2061"/>
        <v>#DIV/0!</v>
      </c>
      <c r="AH3904" t="e">
        <f t="shared" si="2062"/>
        <v>#DIV/0!</v>
      </c>
      <c r="AI3904" t="e">
        <f t="shared" si="2063"/>
        <v>#DIV/0!</v>
      </c>
      <c r="AJ3904" t="e">
        <f t="shared" si="2064"/>
        <v>#DIV/0!</v>
      </c>
      <c r="AK3904"/>
      <c r="AL3904"/>
      <c r="AM3904"/>
      <c r="AN3904"/>
    </row>
    <row r="3905" spans="1:40" x14ac:dyDescent="0.3">
      <c r="A3905"/>
      <c r="B3905">
        <f t="shared" si="2065"/>
        <v>1971000</v>
      </c>
      <c r="C3905" s="186" t="str">
        <f t="shared" si="2033"/>
        <v>-0.000127581070896464+0.00158497383688432i</v>
      </c>
      <c r="D3905" s="158" t="str">
        <f t="shared" si="2034"/>
        <v>-7.59976960784941-0.599385460642134i</v>
      </c>
      <c r="E3905" t="str">
        <f t="shared" si="2035"/>
        <v>24.398252244811-806.745350295775i</v>
      </c>
      <c r="F3905" t="str">
        <f t="shared" si="2036"/>
        <v>0.991146715605113+0.0797656860945539i</v>
      </c>
      <c r="G3905" t="str">
        <f t="shared" si="2031"/>
        <v>0.991146715605113+0.0797656860945539i</v>
      </c>
      <c r="H3905" t="str">
        <f t="shared" si="2037"/>
        <v>11.6265161148459+1.17984150340561i</v>
      </c>
      <c r="I3905" t="str">
        <f t="shared" si="2038"/>
        <v>7740.09890028185i</v>
      </c>
      <c r="J3905" t="str">
        <f t="shared" si="2032"/>
        <v>-14837.2935626482+1650.48630533786i</v>
      </c>
      <c r="K3905" t="str">
        <f t="shared" si="2039"/>
        <v>0.0573202426129701-0.515288896357585i</v>
      </c>
      <c r="L3905" t="str">
        <f t="shared" si="2040"/>
        <v>0.0148320457125314-0.110181888319984i</v>
      </c>
      <c r="M3905" t="str">
        <f t="shared" si="2041"/>
        <v>0.0721522883255015-0.625470784677569i</v>
      </c>
      <c r="N3905" t="str">
        <f t="shared" si="2042"/>
        <v>-25.1965006728533i</v>
      </c>
      <c r="O3905" t="str">
        <f t="shared" si="2043"/>
        <v>0.997968055148224-0.0637162530573689i</v>
      </c>
      <c r="P3905" t="str">
        <f t="shared" si="2044"/>
        <v>0.00203194485177605+0.0637162530573689i</v>
      </c>
      <c r="Q3905" t="str">
        <f t="shared" si="2045"/>
        <v>-0.00203194485177605+25.1327844197959i</v>
      </c>
      <c r="R3905" t="str">
        <f t="shared" si="2046"/>
        <v>0.00253517824755063-0.0000810533429220827i</v>
      </c>
      <c r="S3905" t="str">
        <f t="shared" si="2047"/>
        <v>2.76504808481243i</v>
      </c>
      <c r="T3905" t="str">
        <f t="shared" si="2048"/>
        <v>0.00022411639061435+0.007009889758048i</v>
      </c>
      <c r="U3905" t="e">
        <f t="shared" si="2049"/>
        <v>#DIV/0!</v>
      </c>
      <c r="V3905" t="str">
        <f t="shared" si="2050"/>
        <v>0.0000833333333333333-0.000134580537030184i</v>
      </c>
      <c r="W3905" t="e">
        <f t="shared" si="2051"/>
        <v>#DIV/0!</v>
      </c>
      <c r="X3905" t="e">
        <f t="shared" si="2052"/>
        <v>#DIV/0!</v>
      </c>
      <c r="Y3905" t="str">
        <f t="shared" si="2053"/>
        <v>0.00096+8.42122760350666i</v>
      </c>
      <c r="Z3905" t="e">
        <f t="shared" si="2054"/>
        <v>#DIV/0!</v>
      </c>
      <c r="AA3905" t="e">
        <f t="shared" si="2055"/>
        <v>#DIV/0!</v>
      </c>
      <c r="AB3905" t="str">
        <f t="shared" si="2056"/>
        <v>0.000127888679290602+0.00400008915310487i</v>
      </c>
      <c r="AC3905" t="str">
        <f t="shared" si="2057"/>
        <v>1.00251116636223+0.000208624953315263i</v>
      </c>
      <c r="AD3905" t="str">
        <f t="shared" si="2058"/>
        <v>0.000128398671339218+0.00399004270491362i</v>
      </c>
      <c r="AE3905" t="e">
        <f t="shared" si="2059"/>
        <v>#DIV/0!</v>
      </c>
      <c r="AF3905" t="str">
        <f t="shared" si="2060"/>
        <v>-19.2262857226953-1.77922696404774i</v>
      </c>
      <c r="AG3905" t="e">
        <f t="shared" si="2061"/>
        <v>#DIV/0!</v>
      </c>
      <c r="AH3905" t="e">
        <f t="shared" si="2062"/>
        <v>#DIV/0!</v>
      </c>
      <c r="AI3905" t="e">
        <f t="shared" si="2063"/>
        <v>#DIV/0!</v>
      </c>
      <c r="AJ3905" t="e">
        <f t="shared" si="2064"/>
        <v>#DIV/0!</v>
      </c>
      <c r="AK3905"/>
      <c r="AL3905"/>
      <c r="AM3905"/>
      <c r="AN3905"/>
    </row>
    <row r="3906" spans="1:40" x14ac:dyDescent="0.3">
      <c r="A3906"/>
      <c r="B3906">
        <f t="shared" si="2065"/>
        <v>1972000</v>
      </c>
      <c r="C3906" s="186" t="str">
        <f t="shared" si="2033"/>
        <v>-0.000127453283669932+0.0015841842728981i</v>
      </c>
      <c r="D3906" s="158" t="str">
        <f t="shared" si="2034"/>
        <v>-7.59983661296061-0.59908894584809i</v>
      </c>
      <c r="E3906" t="str">
        <f t="shared" si="2035"/>
        <v>24.3735364239444-806.336997316572i</v>
      </c>
      <c r="F3906" t="str">
        <f t="shared" si="2036"/>
        <v>0.991155583189453+0.0797262206878663i</v>
      </c>
      <c r="G3906" t="str">
        <f t="shared" si="2031"/>
        <v>0.991155583189453+0.0797262206878663i</v>
      </c>
      <c r="H3906" t="str">
        <f t="shared" si="2037"/>
        <v>11.6266453684357+1.17925750178269i</v>
      </c>
      <c r="I3906" t="str">
        <f t="shared" si="2038"/>
        <v>7744.02589109884i</v>
      </c>
      <c r="J3906" t="str">
        <f t="shared" si="2032"/>
        <v>-14852.3539966576+1651.32369057649i</v>
      </c>
      <c r="K3906" t="str">
        <f t="shared" si="2039"/>
        <v>0.0572628251762775-0.515033942297454i</v>
      </c>
      <c r="L3906" t="str">
        <f t="shared" si="2040"/>
        <v>0.0148172742852173-0.110128002586858i</v>
      </c>
      <c r="M3906" t="str">
        <f t="shared" si="2041"/>
        <v>0.0720800994614948-0.625161944884312i</v>
      </c>
      <c r="N3906" t="str">
        <f t="shared" si="2042"/>
        <v>-25.2092842855742i</v>
      </c>
      <c r="O3906" t="str">
        <f t="shared" si="2043"/>
        <v>0.997072010194328-0.0764683364997742i</v>
      </c>
      <c r="P3906" t="str">
        <f t="shared" si="2044"/>
        <v>0.00292798980567199+0.0764683364997742i</v>
      </c>
      <c r="Q3906" t="str">
        <f t="shared" si="2045"/>
        <v>-0.00292798980567199+25.1328159490744i</v>
      </c>
      <c r="R3906" t="str">
        <f t="shared" si="2046"/>
        <v>0.00304255577664278-0.000116855126139471i</v>
      </c>
      <c r="S3906" t="str">
        <f t="shared" si="2047"/>
        <v>2.76645095040594i</v>
      </c>
      <c r="T3906" t="str">
        <f t="shared" si="2048"/>
        <v>0.000323273974768346+0.0084170813199565i</v>
      </c>
      <c r="U3906" t="e">
        <f t="shared" si="2049"/>
        <v>#DIV/0!</v>
      </c>
      <c r="V3906" t="str">
        <f t="shared" si="2050"/>
        <v>0.0000833333333333333-0.000134512291321751i</v>
      </c>
      <c r="W3906" t="e">
        <f t="shared" si="2051"/>
        <v>#DIV/0!</v>
      </c>
      <c r="X3906" t="e">
        <f t="shared" si="2052"/>
        <v>#DIV/0!</v>
      </c>
      <c r="Y3906" t="str">
        <f t="shared" si="2053"/>
        <v>0.00096+8.42550016951554i</v>
      </c>
      <c r="Z3906" t="e">
        <f t="shared" si="2054"/>
        <v>#DIV/0!</v>
      </c>
      <c r="AA3906" t="e">
        <f t="shared" si="2055"/>
        <v>#DIV/0!</v>
      </c>
      <c r="AB3906" t="str">
        <f t="shared" si="2056"/>
        <v>0.000184471477381985+0.00480308205276757i</v>
      </c>
      <c r="AC3906" t="str">
        <f t="shared" si="2057"/>
        <v>1.00301600083998+0.000230882084509403i</v>
      </c>
      <c r="AD3906" t="str">
        <f t="shared" si="2058"/>
        <v>0.000185019060978083+0.00478859692283949i</v>
      </c>
      <c r="AE3906" t="e">
        <f t="shared" si="2059"/>
        <v>#DIV/0!</v>
      </c>
      <c r="AF3906" t="str">
        <f t="shared" si="2060"/>
        <v>-19.2264819813963-1.77834644763078i</v>
      </c>
      <c r="AG3906" t="e">
        <f t="shared" si="2061"/>
        <v>#DIV/0!</v>
      </c>
      <c r="AH3906" t="e">
        <f t="shared" si="2062"/>
        <v>#DIV/0!</v>
      </c>
      <c r="AI3906" t="e">
        <f t="shared" si="2063"/>
        <v>#DIV/0!</v>
      </c>
      <c r="AJ3906" t="e">
        <f t="shared" si="2064"/>
        <v>#DIV/0!</v>
      </c>
      <c r="AK3906"/>
      <c r="AL3906"/>
      <c r="AM3906"/>
      <c r="AN3906"/>
    </row>
    <row r="3907" spans="1:40" x14ac:dyDescent="0.3">
      <c r="A3907"/>
      <c r="B3907">
        <f t="shared" si="2065"/>
        <v>1973000</v>
      </c>
      <c r="C3907" s="186" t="str">
        <f t="shared" si="2033"/>
        <v>-0.000127325687551901+0.00158339548809218i</v>
      </c>
      <c r="D3907" s="158" t="str">
        <f t="shared" si="2034"/>
        <v>-7.59990351786431-0.598792720515687i</v>
      </c>
      <c r="E3907" t="str">
        <f t="shared" si="2035"/>
        <v>24.3488581289331-805.929057144815i</v>
      </c>
      <c r="F3907" t="str">
        <f t="shared" si="2036"/>
        <v>0.99116443751214+0.0796867938162252i</v>
      </c>
      <c r="G3907" t="str">
        <f t="shared" si="2031"/>
        <v>0.99116443751214+0.0796867938162252i</v>
      </c>
      <c r="H3907" t="str">
        <f t="shared" si="2037"/>
        <v>11.6267744287126+1.17867407078498i</v>
      </c>
      <c r="I3907" t="str">
        <f t="shared" si="2038"/>
        <v>7747.95288191583i</v>
      </c>
      <c r="J3907" t="str">
        <f t="shared" si="2032"/>
        <v>-14867.4220697408+1652.16107581512i</v>
      </c>
      <c r="K3907" t="str">
        <f t="shared" si="2039"/>
        <v>0.0572054936177229-0.514779237189657i</v>
      </c>
      <c r="L3907" t="str">
        <f t="shared" si="2040"/>
        <v>0.0148025247806145-0.110074168528761i</v>
      </c>
      <c r="M3907" t="str">
        <f t="shared" si="2041"/>
        <v>0.0720080183983374-0.624853405718418i</v>
      </c>
      <c r="N3907" t="str">
        <f t="shared" si="2042"/>
        <v>-25.2220678982951i</v>
      </c>
      <c r="O3907" t="str">
        <f t="shared" si="2043"/>
        <v>0.996013025199535-0.0892079235991415i</v>
      </c>
      <c r="P3907" t="str">
        <f t="shared" si="2044"/>
        <v>0.00398697480046495+0.0892079235991415i</v>
      </c>
      <c r="Q3907" t="str">
        <f t="shared" si="2045"/>
        <v>-0.00398697480046495+25.132859974696i</v>
      </c>
      <c r="R3907" t="str">
        <f t="shared" si="2046"/>
        <v>0.00354942847596883-0.000159199004267046i</v>
      </c>
      <c r="S3907" t="str">
        <f t="shared" si="2047"/>
        <v>2.76785381599946i</v>
      </c>
      <c r="T3907" t="str">
        <f t="shared" si="2048"/>
        <v>0.000440639571463858+0.00982429915182747i</v>
      </c>
      <c r="U3907" t="e">
        <f t="shared" si="2049"/>
        <v>#DIV/0!</v>
      </c>
      <c r="V3907" t="str">
        <f t="shared" si="2050"/>
        <v>0.0000833333333333333-0.000134444114792951i</v>
      </c>
      <c r="W3907" t="e">
        <f t="shared" si="2051"/>
        <v>#DIV/0!</v>
      </c>
      <c r="X3907" t="e">
        <f t="shared" si="2052"/>
        <v>#DIV/0!</v>
      </c>
      <c r="Y3907" t="str">
        <f t="shared" si="2053"/>
        <v>0.00096+8.42977273552442i</v>
      </c>
      <c r="Z3907" t="e">
        <f t="shared" si="2054"/>
        <v>#DIV/0!</v>
      </c>
      <c r="AA3907" t="e">
        <f t="shared" si="2055"/>
        <v>#DIV/0!</v>
      </c>
      <c r="AB3907" t="str">
        <f t="shared" si="2056"/>
        <v>0.000251444406556855+0.00560608994299298i</v>
      </c>
      <c r="AC3907" t="str">
        <f t="shared" si="2057"/>
        <v>1.0035210904071+0.000246567533971875i</v>
      </c>
      <c r="AD3907" t="str">
        <f t="shared" si="2058"/>
        <v>0.000251934736029739+0.00558635775337037i</v>
      </c>
      <c r="AE3907" t="e">
        <f t="shared" si="2059"/>
        <v>#DIV/0!</v>
      </c>
      <c r="AF3907" t="str">
        <f t="shared" si="2060"/>
        <v>-19.2266779465769-1.77746679130067i</v>
      </c>
      <c r="AG3907" t="e">
        <f t="shared" si="2061"/>
        <v>#DIV/0!</v>
      </c>
      <c r="AH3907" t="e">
        <f t="shared" si="2062"/>
        <v>#DIV/0!</v>
      </c>
      <c r="AI3907" t="e">
        <f t="shared" si="2063"/>
        <v>#DIV/0!</v>
      </c>
      <c r="AJ3907" t="e">
        <f t="shared" si="2064"/>
        <v>#DIV/0!</v>
      </c>
      <c r="AK3907"/>
      <c r="AL3907"/>
      <c r="AM3907"/>
      <c r="AN3907"/>
    </row>
    <row r="3908" spans="1:40" x14ac:dyDescent="0.3">
      <c r="A3908"/>
      <c r="B3908">
        <f t="shared" si="2065"/>
        <v>1974000</v>
      </c>
      <c r="C3908" s="186" t="str">
        <f t="shared" si="2033"/>
        <v>-0.000127198282163063+0.0015826074813244i</v>
      </c>
      <c r="D3908" s="158" t="str">
        <f t="shared" si="2034"/>
        <v>-7.59997032275939-0.598496784227054i</v>
      </c>
      <c r="E3908" t="str">
        <f t="shared" si="2035"/>
        <v>24.3242172838718-805.521529155431i</v>
      </c>
      <c r="F3908" t="str">
        <f t="shared" si="2036"/>
        <v>0.991173278599496+0.0796474054239836i</v>
      </c>
      <c r="G3908" t="str">
        <f t="shared" si="2031"/>
        <v>0.991173278599496+0.0796474054239836i</v>
      </c>
      <c r="H3908" t="str">
        <f t="shared" si="2037"/>
        <v>11.6269032960602+1.17809120958767i</v>
      </c>
      <c r="I3908" t="str">
        <f t="shared" si="2038"/>
        <v>7751.87987273281i</v>
      </c>
      <c r="J3908" t="str">
        <f t="shared" si="2032"/>
        <v>-14882.4977818979+1652.99846105375i</v>
      </c>
      <c r="K3908" t="str">
        <f t="shared" si="2039"/>
        <v>0.0571482477668335-0.514524780674672i</v>
      </c>
      <c r="L3908" t="str">
        <f t="shared" si="2040"/>
        <v>0.0147877971556288-0.110020386072951i</v>
      </c>
      <c r="M3908" t="str">
        <f t="shared" si="2041"/>
        <v>0.0719360449224623-0.624545166747623i</v>
      </c>
      <c r="N3908" t="str">
        <f t="shared" si="2042"/>
        <v>-25.2348515110159i</v>
      </c>
      <c r="O3908" t="str">
        <f t="shared" si="2043"/>
        <v>0.994791273221627-0.101932932470785i</v>
      </c>
      <c r="P3908" t="str">
        <f t="shared" si="2044"/>
        <v>0.00520872677837303+0.101932932470785i</v>
      </c>
      <c r="Q3908" t="str">
        <f t="shared" si="2045"/>
        <v>-0.00520872677837303+25.1329185785451i</v>
      </c>
      <c r="R3908" t="str">
        <f t="shared" si="2046"/>
        <v>0.00405571077151743-0.000208087725718352i</v>
      </c>
      <c r="S3908" t="str">
        <f t="shared" si="2047"/>
        <v>2.76925668159297i</v>
      </c>
      <c r="T3908" t="str">
        <f t="shared" si="2048"/>
        <v>0.000576248324803032+0.0112313041526332i</v>
      </c>
      <c r="U3908" t="e">
        <f t="shared" si="2049"/>
        <v>#DIV/0!</v>
      </c>
      <c r="V3908" t="str">
        <f t="shared" si="2050"/>
        <v>0.0000833333333333333-0.000134376007338649i</v>
      </c>
      <c r="W3908" t="e">
        <f t="shared" si="2051"/>
        <v>#DIV/0!</v>
      </c>
      <c r="X3908" t="e">
        <f t="shared" si="2052"/>
        <v>#DIV/0!</v>
      </c>
      <c r="Y3908" t="str">
        <f t="shared" si="2053"/>
        <v>0.00096+8.4340453015333i</v>
      </c>
      <c r="Z3908" t="e">
        <f t="shared" si="2054"/>
        <v>#DIV/0!</v>
      </c>
      <c r="AA3908" t="e">
        <f t="shared" si="2055"/>
        <v>#DIV/0!</v>
      </c>
      <c r="AB3908" t="str">
        <f t="shared" si="2056"/>
        <v>0.000328827521273506+0.00640897638434189i</v>
      </c>
      <c r="AC3908" t="str">
        <f t="shared" si="2057"/>
        <v>1.00402634977598+0.000255668773986049i</v>
      </c>
      <c r="AD3908" t="str">
        <f t="shared" si="2058"/>
        <v>0.00032913429416911+0.00638319127422342i</v>
      </c>
      <c r="AE3908" t="e">
        <f t="shared" si="2059"/>
        <v>#DIV/0!</v>
      </c>
      <c r="AF3908" t="str">
        <f t="shared" si="2060"/>
        <v>-19.2268736188196-1.77658799381472i</v>
      </c>
      <c r="AG3908" t="e">
        <f t="shared" si="2061"/>
        <v>#DIV/0!</v>
      </c>
      <c r="AH3908" t="e">
        <f t="shared" si="2062"/>
        <v>#DIV/0!</v>
      </c>
      <c r="AI3908" t="e">
        <f t="shared" si="2063"/>
        <v>#DIV/0!</v>
      </c>
      <c r="AJ3908" t="e">
        <f t="shared" si="2064"/>
        <v>#DIV/0!</v>
      </c>
      <c r="AK3908"/>
      <c r="AL3908"/>
      <c r="AM3908"/>
      <c r="AN3908"/>
    </row>
    <row r="3909" spans="1:40" x14ac:dyDescent="0.3">
      <c r="A3909"/>
      <c r="B3909">
        <f t="shared" si="2065"/>
        <v>1975000</v>
      </c>
      <c r="C3909" s="186" t="str">
        <f t="shared" si="2033"/>
        <v>-0.000127071067125053+0.00158182025145491i</v>
      </c>
      <c r="D3909" s="158" t="str">
        <f t="shared" si="2034"/>
        <v>-7.60003702784439-0.598201136565138i</v>
      </c>
      <c r="E3909" t="str">
        <f t="shared" si="2035"/>
        <v>24.2996138130468-805.114412724606i</v>
      </c>
      <c r="F3909" t="str">
        <f t="shared" si="2036"/>
        <v>0.991182106477795+0.0796080554556033i</v>
      </c>
      <c r="G3909" t="str">
        <f t="shared" ref="G3909:G3934" si="2066">IF($C$11=$C$7,$C$24,F3909)</f>
        <v>0.991182106477795+0.0796080554556033i</v>
      </c>
      <c r="H3909" t="str">
        <f t="shared" si="2037"/>
        <v>11.6270319708615+1.17750891736754i</v>
      </c>
      <c r="I3909" t="str">
        <f t="shared" si="2038"/>
        <v>7755.8068635498i</v>
      </c>
      <c r="J3909" t="str">
        <f t="shared" ref="J3909:J3934" si="2067">IMSUM(COMPLEX(0,2*PI()*B3909*$C$113*$C$112),COMPLEX(0,2*PI()*B3909*$C$113*$C$111),COMPLEX(0,2*PI()*B3909*$C$28*10^-12*$C$111),COMPLEX(-1*2*PI()*B3909*2*PI()*B3909*$C$113*$C$112*$C$28*10^-12*$C$111,0),COMPLEX(1,0))</f>
        <v>-14897.5811331287+1653.83584629238i</v>
      </c>
      <c r="K3909" t="str">
        <f t="shared" si="2039"/>
        <v>0.0570910874535601-0.514270572393674i</v>
      </c>
      <c r="L3909" t="str">
        <f t="shared" si="2040"/>
        <v>0.0147730913672709-0.109966655146822i</v>
      </c>
      <c r="M3909" t="str">
        <f t="shared" si="2041"/>
        <v>0.071864178820831-0.624237227540496i</v>
      </c>
      <c r="N3909" t="str">
        <f t="shared" si="2042"/>
        <v>-25.2476351237368i</v>
      </c>
      <c r="O3909" t="str">
        <f t="shared" si="2043"/>
        <v>0.993406953917496-0.114641283612679i</v>
      </c>
      <c r="P3909" t="str">
        <f t="shared" si="2044"/>
        <v>0.00659304608250399+0.114641283612679i</v>
      </c>
      <c r="Q3909" t="str">
        <f t="shared" si="2045"/>
        <v>-0.00659304608250399+25.1329938401241i</v>
      </c>
      <c r="R3909" t="str">
        <f t="shared" si="2046"/>
        <v>0.00456131676645436-0.000263522885346373i</v>
      </c>
      <c r="S3909" t="str">
        <f t="shared" si="2047"/>
        <v>2.77065954718649i</v>
      </c>
      <c r="T3909" t="str">
        <f t="shared" si="2048"/>
        <v>0.000730132198187059+0.0126378558467186i</v>
      </c>
      <c r="U3909" t="e">
        <f t="shared" si="2049"/>
        <v>#DIV/0!</v>
      </c>
      <c r="V3909" t="str">
        <f t="shared" si="2050"/>
        <v>0.0000833333333333333-0.00013430796885392i</v>
      </c>
      <c r="W3909" t="e">
        <f t="shared" si="2051"/>
        <v>#DIV/0!</v>
      </c>
      <c r="X3909" t="e">
        <f t="shared" si="2052"/>
        <v>#DIV/0!</v>
      </c>
      <c r="Y3909" t="str">
        <f t="shared" si="2053"/>
        <v>0.00096+8.43831786754219i</v>
      </c>
      <c r="Z3909" t="e">
        <f t="shared" si="2054"/>
        <v>#DIV/0!</v>
      </c>
      <c r="AA3909" t="e">
        <f t="shared" si="2055"/>
        <v>#DIV/0!</v>
      </c>
      <c r="AB3909" t="str">
        <f t="shared" si="2056"/>
        <v>0.000416639060970617+0.00721160415296446i</v>
      </c>
      <c r="AC3909" t="str">
        <f t="shared" si="2057"/>
        <v>1.00453169320655+0.000258174398128312i</v>
      </c>
      <c r="AD3909" t="str">
        <f t="shared" si="2058"/>
        <v>0.000416604561550726+0.0071789637351439i</v>
      </c>
      <c r="AE3909" t="e">
        <f t="shared" si="2059"/>
        <v>#DIV/0!</v>
      </c>
      <c r="AF3909" t="str">
        <f t="shared" si="2060"/>
        <v>-19.2270689987059-1.77571005393268i</v>
      </c>
      <c r="AG3909" t="e">
        <f t="shared" si="2061"/>
        <v>#DIV/0!</v>
      </c>
      <c r="AH3909" t="e">
        <f t="shared" si="2062"/>
        <v>#DIV/0!</v>
      </c>
      <c r="AI3909" t="e">
        <f t="shared" si="2063"/>
        <v>#DIV/0!</v>
      </c>
      <c r="AJ3909" t="e">
        <f t="shared" si="2064"/>
        <v>#DIV/0!</v>
      </c>
      <c r="AK3909"/>
      <c r="AL3909"/>
      <c r="AM3909"/>
      <c r="AN3909"/>
    </row>
    <row r="3910" spans="1:40" x14ac:dyDescent="0.3">
      <c r="A3910"/>
      <c r="B3910">
        <f t="shared" si="2065"/>
        <v>1976000</v>
      </c>
      <c r="C3910" s="186" t="str">
        <f t="shared" ref="C3910:C3934" si="2068">IMPRODUCT(COMPLEX(-1,0),IMDIV(IMPRODUCT(G3910,COMPLEX($C$100+$C$101,0)),COMPLEX($C$100,2*PI()*B3910*$C$103*$C$102*(2*$C$100+$C$101))))</f>
        <v>-0.000126944042060426+0.00158103379734592i</v>
      </c>
      <c r="D3910" s="158" t="str">
        <f t="shared" ref="D3910:D3934" si="2069">IMPRODUCT(COMPLEX($C$106,0),IMSUB(C3910,G3910))</f>
        <v>-7.60010363331704-0.597905777113624i</v>
      </c>
      <c r="E3910" t="str">
        <f t="shared" ref="E3910:E3934" si="2070">IMDIV(COMPLEX($C$20*10^3,0),COMPLEX(1,2*PI()*B3910*$C$20*1000*$C$29*10^-12))</f>
        <v>24.2750476409358-804.707707229784i</v>
      </c>
      <c r="F3910" t="str">
        <f t="shared" ref="F3910:F3934" si="2071">IMDIV(COMPLEX($C$22*1000,0),IMSUM(COMPLEX($C$22*1000,0),E3910))</f>
        <v>0.991190921173206+0.0795687438556446i</v>
      </c>
      <c r="G3910" t="str">
        <f t="shared" si="2066"/>
        <v>0.991190921173206+0.0795687438556446i</v>
      </c>
      <c r="H3910" t="str">
        <f t="shared" ref="H3910:H3934" si="2072">IMPRODUCT(COMPLEX($C$108,0),IMPRODUCT(COMPLEX(-1,0),D3910),IMDIV(COMPLEX(0,2*PI()*B3910*$C$109*$C$110),COMPLEX(1,2*PI()*B3910*$C$109*$C$110)))</f>
        <v>11.6271604534982+1.17692719330286i</v>
      </c>
      <c r="I3910" t="str">
        <f t="shared" ref="I3910:I3934" si="2073">COMPLEX(0,2*PI()*B3910*$C$113*$C$112*$C$114)</f>
        <v>7759.73385436679i</v>
      </c>
      <c r="J3910" t="str">
        <f t="shared" si="2067"/>
        <v>-14912.6721234333+1654.67323153101i</v>
      </c>
      <c r="K3910" t="str">
        <f t="shared" ref="K3910:K3934" si="2074">IMDIV(I3910,J3910)</f>
        <v>0.0570340125082707-0.514016611988501i</v>
      </c>
      <c r="L3910" t="str">
        <f t="shared" ref="L3910:L3934" si="2075">IMDIV(COMPLEX($C$117,0),COMPLEX(1,2*PI()*B3910*$C$115*$C$116))</f>
        <v>0.0147584073726568-0.109912975677897i</v>
      </c>
      <c r="M3910" t="str">
        <f t="shared" ref="M3910:M3934" si="2076">IMSUM(K3910,L3910)</f>
        <v>0.0717924198809275-0.623929587666398i</v>
      </c>
      <c r="N3910" t="str">
        <f t="shared" ref="N3910:N3934" si="2077">COMPLEX(0,-2*PI()*B3910*$C$43)</f>
        <v>-25.2604187364577i</v>
      </c>
      <c r="O3910" t="str">
        <f t="shared" ref="O3910:O3934" si="2078">IMEXP(N3910)</f>
        <v>0.991860293510572-0.127330900244682i</v>
      </c>
      <c r="P3910" t="str">
        <f t="shared" ref="P3910:P3934" si="2079">IMSUB(COMPLEX(1,0),O3910)</f>
        <v>0.00813970648942797+0.127330900244682i</v>
      </c>
      <c r="Q3910" t="str">
        <f t="shared" ref="Q3910:Q3934" si="2080">IMSUM(COMPLEX(0,2*PI()*B3910*$C$43),O3910,COMPLEX(-1,0))</f>
        <v>-0.00813970648942797+25.133087836213i</v>
      </c>
      <c r="R3910" t="str">
        <f t="shared" ref="R3910:R3934" si="2081">IMDIV(P3910,Q3910)</f>
        <v>0.00506616025694924-0.00032550491210079i</v>
      </c>
      <c r="S3910" t="str">
        <f t="shared" ref="S3910:S3934" si="2082">IMDIV(COMPLEX(0,2*PI()*B3910*$C$123),COMPLEX($C$124,0))</f>
        <v>2.77206241278i</v>
      </c>
      <c r="T3910" t="str">
        <f t="shared" ref="T3910:T3934" si="2083">IMPRODUCT(R3910,S3910)</f>
        <v>0.000902319932009858+0.0140437124254089i</v>
      </c>
      <c r="U3910" t="e">
        <f t="shared" ref="U3910:U3934" si="2084">IMDIV(COMPLEX(1,2*PI()*B3910*$C$16*10^-3*$C$15*10^-6),COMPLEX(0,2*PI()*B3910*$C$15*10^-6))</f>
        <v>#DIV/0!</v>
      </c>
      <c r="V3910" t="str">
        <f t="shared" ref="V3910:V3934" si="2085">IMSUM(COMPLEX($C$18*10^-3,0),IMDIV(COMPLEX(1,0),COMPLEX(0,2*PI()*B3910*($C$17*1*10^-6))))</f>
        <v>0.0000833333333333333-0.000134239999234055i</v>
      </c>
      <c r="W3910" t="e">
        <f t="shared" ref="W3910:W3934" si="2086">IMDIV(IMPRODUCT(U3910,V3910),IMSUM(U3910,V3910))</f>
        <v>#DIV/0!</v>
      </c>
      <c r="X3910" t="e">
        <f t="shared" ref="X3910:X3934" si="2087">IMDIV(IMPRODUCT(COMPLEX($C$19,0),W3910),IMSUM(COMPLEX($C$19,0),W3910))</f>
        <v>#DIV/0!</v>
      </c>
      <c r="Y3910" t="str">
        <f t="shared" ref="Y3910:Y3934" si="2088">COMPLEX($C$13*10^-3,2*PI()*B3910*$C$12*0.000001)</f>
        <v>0.00096+8.44259043355107i</v>
      </c>
      <c r="Z3910" t="e">
        <f t="shared" ref="Z3910:Z3934" si="2089">IMPRODUCT(COMPLEX($C$6,0),IMDIV(X3910,IMSUM(X3910,Y3910)))</f>
        <v>#DIV/0!</v>
      </c>
      <c r="AA3910" t="e">
        <f t="shared" ref="AA3910:AA3934" si="2090">IMDIV(COMPLEX($C$6,0),IMSUM(X3910,Y3910))</f>
        <v>#DIV/0!</v>
      </c>
      <c r="AB3910" t="str">
        <f t="shared" ref="AB3910:AB3934" si="2091">IMPRODUCT(COMPLEX($C$119,0),T3910)</f>
        <v>0.000514895425925789+0.00801383526434304i</v>
      </c>
      <c r="AC3910" t="str">
        <f t="shared" ref="AC3910:AC3934" si="2092">IMSUM(COMPLEX(1,0),IMPRODUCT(AB3910,M3910))</f>
        <v>1.00503703452072+0.000254074135365107i</v>
      </c>
      <c r="AD3910" t="str">
        <f t="shared" ref="AD3910:AD3934" si="2093">IMDIV(AB3910,AC3910)</f>
        <v>0.000514330595643724+0.00797354158204053i</v>
      </c>
      <c r="AE3910" t="e">
        <f t="shared" ref="AE3910:AE3934" si="2094">IMPRODUCT(AD3910,AA3910,X3910)</f>
        <v>#DIV/0!</v>
      </c>
      <c r="AF3910" t="str">
        <f t="shared" ref="AF3910:AF3934" si="2095">IMSUB(D3910,H3910)</f>
        <v>-19.2272640868152-1.77483297041648i</v>
      </c>
      <c r="AG3910" t="e">
        <f t="shared" ref="AG3910:AG3934" si="2096">IMSUM(COMPLEX(1,0),IMPRODUCT(AD3910,AA3910,COMPLEX($C$127,0)))</f>
        <v>#DIV/0!</v>
      </c>
      <c r="AH3910" t="e">
        <f t="shared" ref="AH3910:AH3934" si="2097">IMDIV(IMPRODUCT(AE3910,AF3910),AG3910)</f>
        <v>#DIV/0!</v>
      </c>
      <c r="AI3910" t="e">
        <f t="shared" ref="AI3910:AI3934" si="2098">20*LOG10(IMABS(AH3910))</f>
        <v>#DIV/0!</v>
      </c>
      <c r="AJ3910" t="e">
        <f t="shared" ref="AJ3910:AJ3934" si="2099">IMARGUMENT(AH3910)*180/PI()</f>
        <v>#DIV/0!</v>
      </c>
      <c r="AK3910"/>
      <c r="AL3910"/>
      <c r="AM3910"/>
      <c r="AN3910"/>
    </row>
    <row r="3911" spans="1:40" x14ac:dyDescent="0.3">
      <c r="A3911"/>
      <c r="B3911">
        <f t="shared" si="2065"/>
        <v>1977000</v>
      </c>
      <c r="C3911" s="186" t="str">
        <f t="shared" si="2068"/>
        <v>-0.000126817206592679+0.00158024811786194i</v>
      </c>
      <c r="D3911" s="158" t="str">
        <f t="shared" si="2069"/>
        <v>-7.60017013937484-0.597610705457018i</v>
      </c>
      <c r="E3911" t="str">
        <f t="shared" si="2070"/>
        <v>24.2505186922065-804.301412049657i</v>
      </c>
      <c r="F3911" t="str">
        <f t="shared" si="2071"/>
        <v>0.991199722711864+0.0795294705687772i</v>
      </c>
      <c r="G3911" t="str">
        <f t="shared" si="2066"/>
        <v>0.991199722711864+0.0795294705687772i</v>
      </c>
      <c r="H3911" t="str">
        <f t="shared" si="2072"/>
        <v>11.6272887443511+1.1763460365735i</v>
      </c>
      <c r="I3911" t="str">
        <f t="shared" si="2073"/>
        <v>7763.66084518378i</v>
      </c>
      <c r="J3911" t="str">
        <f t="shared" si="2067"/>
        <v>-14927.7707528117+1655.51061676964i</v>
      </c>
      <c r="K3911" t="str">
        <f t="shared" si="2074"/>
        <v>0.0569770227617526-0.513762899101678i</v>
      </c>
      <c r="L3911" t="str">
        <f t="shared" si="2075"/>
        <v>0.0147437451290065-0.109859347593835i</v>
      </c>
      <c r="M3911" t="str">
        <f t="shared" si="2076"/>
        <v>0.0717207678907591-0.623622246695513i</v>
      </c>
      <c r="N3911" t="str">
        <f t="shared" si="2077"/>
        <v>-25.2732023491786i</v>
      </c>
      <c r="O3911" t="str">
        <f t="shared" si="2078"/>
        <v>0.990151544753826-0.139999708648309i</v>
      </c>
      <c r="P3911" t="str">
        <f t="shared" si="2079"/>
        <v>0.00984845524617395+0.139999708648309i</v>
      </c>
      <c r="Q3911" t="str">
        <f t="shared" si="2080"/>
        <v>-0.00984845524617395+25.1332026405303i</v>
      </c>
      <c r="R3911" t="str">
        <f t="shared" si="2081"/>
        <v>0.00557015474842918-0.000394033056891756i</v>
      </c>
      <c r="S3911" t="str">
        <f t="shared" si="2082"/>
        <v>2.77346527837351i</v>
      </c>
      <c r="T3911" t="str">
        <f t="shared" si="2083"/>
        <v>0.00109283700182066+0.0154486307899357i</v>
      </c>
      <c r="U3911" t="e">
        <f t="shared" si="2084"/>
        <v>#DIV/0!</v>
      </c>
      <c r="V3911" t="str">
        <f t="shared" si="2085"/>
        <v>0.0000833333333333333-0.000134172098374554i</v>
      </c>
      <c r="W3911" t="e">
        <f t="shared" si="2086"/>
        <v>#DIV/0!</v>
      </c>
      <c r="X3911" t="e">
        <f t="shared" si="2087"/>
        <v>#DIV/0!</v>
      </c>
      <c r="Y3911" t="str">
        <f t="shared" si="2088"/>
        <v>0.00096+8.44686299955995i</v>
      </c>
      <c r="Z3911" t="e">
        <f t="shared" si="2089"/>
        <v>#DIV/0!</v>
      </c>
      <c r="AA3911" t="e">
        <f t="shared" si="2090"/>
        <v>#DIV/0!</v>
      </c>
      <c r="AB3911" t="str">
        <f t="shared" si="2091"/>
        <v>0.000623611153381641+0.00881553099778727i</v>
      </c>
      <c r="AC3911" t="str">
        <f t="shared" si="2092"/>
        <v>1.00554228711744+0.000243358863989854i</v>
      </c>
      <c r="AD3911" t="str">
        <f t="shared" si="2093"/>
        <v>0.000622295688420155+0.00876679148112833i</v>
      </c>
      <c r="AE3911" t="e">
        <f t="shared" si="2094"/>
        <v>#DIV/0!</v>
      </c>
      <c r="AF3911" t="str">
        <f t="shared" si="2095"/>
        <v>-19.2274588837259-1.77395674203052i</v>
      </c>
      <c r="AG3911" t="e">
        <f t="shared" si="2096"/>
        <v>#DIV/0!</v>
      </c>
      <c r="AH3911" t="e">
        <f t="shared" si="2097"/>
        <v>#DIV/0!</v>
      </c>
      <c r="AI3911" t="e">
        <f t="shared" si="2098"/>
        <v>#DIV/0!</v>
      </c>
      <c r="AJ3911" t="e">
        <f t="shared" si="2099"/>
        <v>#DIV/0!</v>
      </c>
      <c r="AK3911"/>
      <c r="AL3911"/>
      <c r="AM3911"/>
      <c r="AN3911"/>
    </row>
    <row r="3912" spans="1:40" x14ac:dyDescent="0.3">
      <c r="A3912"/>
      <c r="B3912">
        <f t="shared" si="2065"/>
        <v>1978000</v>
      </c>
      <c r="C3912" s="186" t="str">
        <f t="shared" si="2068"/>
        <v>-0.000126690560346234+0.00157946321186965i</v>
      </c>
      <c r="D3912" s="158" t="str">
        <f t="shared" si="2069"/>
        <v>-7.60023654621474-0.597315921180614i</v>
      </c>
      <c r="E3912" t="str">
        <f t="shared" si="2070"/>
        <v>24.2260268917172-803.895526564174i</v>
      </c>
      <c r="F3912" t="str">
        <f t="shared" si="2071"/>
        <v>0.991208511119837+0.0794902355397758i</v>
      </c>
      <c r="G3912" t="str">
        <f t="shared" si="2066"/>
        <v>0.991208511119837+0.0794902355397758i</v>
      </c>
      <c r="H3912" t="str">
        <f t="shared" si="2072"/>
        <v>11.6274168438003+1.17576544636088i</v>
      </c>
      <c r="I3912" t="str">
        <f t="shared" si="2073"/>
        <v>7767.58783600076i</v>
      </c>
      <c r="J3912" t="str">
        <f t="shared" si="2067"/>
        <v>-14942.877021264+1656.34800200826i</v>
      </c>
      <c r="K3912" t="str">
        <f t="shared" si="2074"/>
        <v>0.0569201180452094-0.5135094333764i</v>
      </c>
      <c r="L3912" t="str">
        <f t="shared" si="2075"/>
        <v>0.0147291045936447-0.109805770822424i</v>
      </c>
      <c r="M3912" t="str">
        <f t="shared" si="2076"/>
        <v>0.0716492226388541-0.623315204198824i</v>
      </c>
      <c r="N3912" t="str">
        <f t="shared" si="2077"/>
        <v>-25.2859859618995i</v>
      </c>
      <c r="O3912" t="str">
        <f t="shared" si="2078"/>
        <v>0.988280986888465-0.152645638505532i</v>
      </c>
      <c r="P3912" t="str">
        <f t="shared" si="2079"/>
        <v>0.011719013111535+0.152645638505532i</v>
      </c>
      <c r="Q3912" t="str">
        <f t="shared" si="2080"/>
        <v>-0.011719013111535+25.133340323394i</v>
      </c>
      <c r="R3912" t="str">
        <f t="shared" si="2081"/>
        <v>0.00607321347220005-0.000469105380667233i</v>
      </c>
      <c r="S3912" t="str">
        <f t="shared" si="2082"/>
        <v>2.77486814396701i</v>
      </c>
      <c r="T3912" t="str">
        <f t="shared" si="2083"/>
        <v>0.00130170557697702+0.0168523665955192i</v>
      </c>
      <c r="U3912" t="e">
        <f t="shared" si="2084"/>
        <v>#DIV/0!</v>
      </c>
      <c r="V3912" t="str">
        <f t="shared" si="2085"/>
        <v>0.0000833333333333333-0.000134104266171129i</v>
      </c>
      <c r="W3912" t="e">
        <f t="shared" si="2086"/>
        <v>#DIV/0!</v>
      </c>
      <c r="X3912" t="e">
        <f t="shared" si="2087"/>
        <v>#DIV/0!</v>
      </c>
      <c r="Y3912" t="str">
        <f t="shared" si="2088"/>
        <v>0.00096+8.45113556556883i</v>
      </c>
      <c r="Z3912" t="e">
        <f t="shared" si="2089"/>
        <v>#DIV/0!</v>
      </c>
      <c r="AA3912" t="e">
        <f t="shared" si="2090"/>
        <v>#DIV/0!</v>
      </c>
      <c r="AB3912" t="str">
        <f t="shared" si="2091"/>
        <v>0.000742798893951769+0.00961655192158894i</v>
      </c>
      <c r="AC3912" t="str">
        <f t="shared" si="2092"/>
        <v>1.00604736398802+0.000226020625385819i</v>
      </c>
      <c r="AD3912" t="str">
        <f t="shared" si="2093"/>
        <v>0.000740481369888627+0.00955858034298387i</v>
      </c>
      <c r="AE3912" t="e">
        <f t="shared" si="2094"/>
        <v>#DIV/0!</v>
      </c>
      <c r="AF3912" t="str">
        <f t="shared" si="2095"/>
        <v>-19.227653390015-1.77308136754149i</v>
      </c>
      <c r="AG3912" t="e">
        <f t="shared" si="2096"/>
        <v>#DIV/0!</v>
      </c>
      <c r="AH3912" t="e">
        <f t="shared" si="2097"/>
        <v>#DIV/0!</v>
      </c>
      <c r="AI3912" t="e">
        <f t="shared" si="2098"/>
        <v>#DIV/0!</v>
      </c>
      <c r="AJ3912" t="e">
        <f t="shared" si="2099"/>
        <v>#DIV/0!</v>
      </c>
      <c r="AK3912"/>
      <c r="AL3912"/>
      <c r="AM3912"/>
      <c r="AN3912"/>
    </row>
    <row r="3913" spans="1:40" x14ac:dyDescent="0.3">
      <c r="A3913"/>
      <c r="B3913">
        <f t="shared" si="2065"/>
        <v>1979000</v>
      </c>
      <c r="C3913" s="186" t="str">
        <f t="shared" si="2068"/>
        <v>-0.000126564102946436+0.00157867907823789i</v>
      </c>
      <c r="D3913" s="158" t="str">
        <f t="shared" si="2069"/>
        <v>-7.60030285403316-0.59702142387048i</v>
      </c>
      <c r="E3913" t="str">
        <f t="shared" si="2070"/>
        <v>24.2015721645156-803.490050154531i</v>
      </c>
      <c r="F3913" t="str">
        <f t="shared" si="2071"/>
        <v>0.991217286423118+0.0794510387135179i</v>
      </c>
      <c r="G3913" t="str">
        <f t="shared" si="2066"/>
        <v>0.991217286423118+0.0794510387135179i</v>
      </c>
      <c r="H3913" t="str">
        <f t="shared" si="2072"/>
        <v>11.6275447522247+1.17518542184799i</v>
      </c>
      <c r="I3913" t="str">
        <f t="shared" si="2073"/>
        <v>7771.51482681775i</v>
      </c>
      <c r="J3913" t="str">
        <f t="shared" si="2067"/>
        <v>-14957.99092879+1657.18538724689i</v>
      </c>
      <c r="K3913" t="str">
        <f t="shared" si="2074"/>
        <v>0.0568632981902641-0.513256214456551i</v>
      </c>
      <c r="L3913" t="str">
        <f t="shared" si="2075"/>
        <v>0.014714485724-0.109752245291588i</v>
      </c>
      <c r="M3913" t="str">
        <f t="shared" si="2076"/>
        <v>0.0715777839142641-0.623008459748139i</v>
      </c>
      <c r="N3913" t="str">
        <f t="shared" si="2077"/>
        <v>-25.2987695746203i</v>
      </c>
      <c r="O3913" t="str">
        <f t="shared" si="2078"/>
        <v>0.986248925598318-0.165266623237006i</v>
      </c>
      <c r="P3913" t="str">
        <f t="shared" si="2079"/>
        <v>0.013751074401682+0.165266623237006i</v>
      </c>
      <c r="Q3913" t="str">
        <f t="shared" si="2080"/>
        <v>-0.013751074401682+25.1335029513833i</v>
      </c>
      <c r="R3913" t="str">
        <f t="shared" si="2081"/>
        <v>0.00657524940245168-0.000550718742715604i</v>
      </c>
      <c r="S3913" t="str">
        <f t="shared" si="2082"/>
        <v>2.77627100956053i</v>
      </c>
      <c r="T3913" t="str">
        <f t="shared" si="2083"/>
        <v>0.00152894447982296+0.0182546742966568i</v>
      </c>
      <c r="U3913" t="e">
        <f t="shared" si="2084"/>
        <v>#DIV/0!</v>
      </c>
      <c r="V3913" t="str">
        <f t="shared" si="2085"/>
        <v>0.0000833333333333333-0.000134036502519703i</v>
      </c>
      <c r="W3913" t="e">
        <f t="shared" si="2086"/>
        <v>#DIV/0!</v>
      </c>
      <c r="X3913" t="e">
        <f t="shared" si="2087"/>
        <v>#DIV/0!</v>
      </c>
      <c r="Y3913" t="str">
        <f t="shared" si="2088"/>
        <v>0.00096+8.45540813157771i</v>
      </c>
      <c r="Z3913" t="e">
        <f t="shared" si="2089"/>
        <v>#DIV/0!</v>
      </c>
      <c r="AA3913" t="e">
        <f t="shared" si="2090"/>
        <v>#DIV/0!</v>
      </c>
      <c r="AB3913" t="str">
        <f t="shared" si="2091"/>
        <v>0.000872469388326364+0.0104167579188653i</v>
      </c>
      <c r="AC3913" t="str">
        <f t="shared" si="2092"/>
        <v>1.00655217773195+0.000202052637605131i</v>
      </c>
      <c r="AD3913" t="str">
        <f t="shared" si="2093"/>
        <v>0.000868867411972372+0.0103487753465345i</v>
      </c>
      <c r="AE3913" t="e">
        <f t="shared" si="2094"/>
        <v>#DIV/0!</v>
      </c>
      <c r="AF3913" t="str">
        <f t="shared" si="2095"/>
        <v>-19.2278476062579-1.77220684571847i</v>
      </c>
      <c r="AG3913" t="e">
        <f t="shared" si="2096"/>
        <v>#DIV/0!</v>
      </c>
      <c r="AH3913" t="e">
        <f t="shared" si="2097"/>
        <v>#DIV/0!</v>
      </c>
      <c r="AI3913" t="e">
        <f t="shared" si="2098"/>
        <v>#DIV/0!</v>
      </c>
      <c r="AJ3913" t="e">
        <f t="shared" si="2099"/>
        <v>#DIV/0!</v>
      </c>
      <c r="AK3913"/>
      <c r="AL3913"/>
      <c r="AM3913"/>
      <c r="AN3913"/>
    </row>
    <row r="3914" spans="1:40" x14ac:dyDescent="0.3">
      <c r="A3914"/>
      <c r="B3914">
        <f t="shared" si="2065"/>
        <v>1980000</v>
      </c>
      <c r="C3914" s="186" t="str">
        <f t="shared" si="2068"/>
        <v>-0.000126437834019559+0.00157789571583773i</v>
      </c>
      <c r="D3914" s="158" t="str">
        <f t="shared" si="2069"/>
        <v>-7.60036906302609-0.596727213113473i</v>
      </c>
      <c r="E3914" t="str">
        <f t="shared" si="2070"/>
        <v>24.1771544358378-803.084982203164i</v>
      </c>
      <c r="F3914" t="str">
        <f t="shared" si="2071"/>
        <v>0.991226048647644+0.0794118800349863i</v>
      </c>
      <c r="G3914" t="str">
        <f t="shared" si="2066"/>
        <v>0.991226048647644+0.0794118800349863i</v>
      </c>
      <c r="H3914" t="str">
        <f t="shared" si="2072"/>
        <v>11.6276724700024+1.17460596221934i</v>
      </c>
      <c r="I3914" t="str">
        <f t="shared" si="2073"/>
        <v>7775.44181763474i</v>
      </c>
      <c r="J3914" t="str">
        <f t="shared" si="2067"/>
        <v>-14973.1124753899+1658.02277248553i</v>
      </c>
      <c r="K3914" t="str">
        <f t="shared" si="2074"/>
        <v>0.0568065630289509-0.513003241986672i</v>
      </c>
      <c r="L3914" t="str">
        <f t="shared" si="2075"/>
        <v>0.0146998884776043-0.109698770929379i</v>
      </c>
      <c r="M3914" t="str">
        <f t="shared" si="2076"/>
        <v>0.0715064515065552-0.622702012916051i</v>
      </c>
      <c r="N3914" t="str">
        <f t="shared" si="2077"/>
        <v>-25.3115531873412i</v>
      </c>
      <c r="O3914" t="str">
        <f t="shared" si="2078"/>
        <v>0.984055692959822-0.177860600340165i</v>
      </c>
      <c r="P3914" t="str">
        <f t="shared" si="2079"/>
        <v>0.015944307040178+0.177860600340165i</v>
      </c>
      <c r="Q3914" t="str">
        <f t="shared" si="2080"/>
        <v>-0.015944307040178+25.133692587001i</v>
      </c>
      <c r="R3914" t="str">
        <f t="shared" si="2081"/>
        <v>0.00707617527366491-0.000638868789209115i</v>
      </c>
      <c r="S3914" t="str">
        <f t="shared" si="2082"/>
        <v>2.77767387515404i</v>
      </c>
      <c r="T3914" t="str">
        <f t="shared" si="2083"/>
        <v>0.00177456914543745+0.01965530719367i</v>
      </c>
      <c r="U3914" t="e">
        <f t="shared" si="2084"/>
        <v>#DIV/0!</v>
      </c>
      <c r="V3914" t="str">
        <f t="shared" si="2085"/>
        <v>0.0000833333333333333-0.00013396880731641i</v>
      </c>
      <c r="W3914" t="e">
        <f t="shared" si="2086"/>
        <v>#DIV/0!</v>
      </c>
      <c r="X3914" t="e">
        <f t="shared" si="2087"/>
        <v>#DIV/0!</v>
      </c>
      <c r="Y3914" t="str">
        <f t="shared" si="2088"/>
        <v>0.00096+8.4596806975866i</v>
      </c>
      <c r="Z3914" t="e">
        <f t="shared" si="2089"/>
        <v>#DIV/0!</v>
      </c>
      <c r="AA3914" t="e">
        <f t="shared" si="2090"/>
        <v>#DIV/0!</v>
      </c>
      <c r="AB3914" t="str">
        <f t="shared" si="2091"/>
        <v>0.00101263144430328+0.0112160082141202i</v>
      </c>
      <c r="AC3914" t="str">
        <f t="shared" si="2092"/>
        <v>1.00705664057308+0.00017144930875037i</v>
      </c>
      <c r="AD3914" t="str">
        <f t="shared" si="2093"/>
        <v>0.00100743183273662+0.0111372439630072i</v>
      </c>
      <c r="AE3914" t="e">
        <f t="shared" si="2094"/>
        <v>#DIV/0!</v>
      </c>
      <c r="AF3914" t="str">
        <f t="shared" si="2095"/>
        <v>-19.2280415330285-1.77133317533281i</v>
      </c>
      <c r="AG3914" t="e">
        <f t="shared" si="2096"/>
        <v>#DIV/0!</v>
      </c>
      <c r="AH3914" t="e">
        <f t="shared" si="2097"/>
        <v>#DIV/0!</v>
      </c>
      <c r="AI3914" t="e">
        <f t="shared" si="2098"/>
        <v>#DIV/0!</v>
      </c>
      <c r="AJ3914" t="e">
        <f t="shared" si="2099"/>
        <v>#DIV/0!</v>
      </c>
      <c r="AK3914"/>
      <c r="AL3914"/>
      <c r="AM3914"/>
      <c r="AN3914"/>
    </row>
    <row r="3915" spans="1:40" x14ac:dyDescent="0.3">
      <c r="A3915"/>
      <c r="B3915">
        <f t="shared" si="2065"/>
        <v>1981000</v>
      </c>
      <c r="C3915" s="186" t="str">
        <f t="shared" si="2068"/>
        <v>-0.000126311753192791+0.00157711312354239i</v>
      </c>
      <c r="D3915" s="158" t="str">
        <f t="shared" si="2069"/>
        <v>-7.60043517338895-0.596433288497216i</v>
      </c>
      <c r="E3915" t="str">
        <f t="shared" si="2070"/>
        <v>24.1527736311089-802.680322093754i</v>
      </c>
      <c r="F3915" t="str">
        <f t="shared" si="2071"/>
        <v>0.991234797819279+0.0793727594492662i</v>
      </c>
      <c r="G3915" t="str">
        <f t="shared" si="2066"/>
        <v>0.991234797819279+0.0793727594492662i</v>
      </c>
      <c r="H3915" t="str">
        <f t="shared" si="2072"/>
        <v>11.6277999975105+1.17402706666097i</v>
      </c>
      <c r="I3915" t="str">
        <f t="shared" si="2073"/>
        <v>7779.36880845173i</v>
      </c>
      <c r="J3915" t="str">
        <f t="shared" si="2067"/>
        <v>-14988.2416610636+1658.86015772415i</v>
      </c>
      <c r="K3915" t="str">
        <f t="shared" si="2074"/>
        <v>0.0567499123937186-0.512750515611989i</v>
      </c>
      <c r="L3915" t="str">
        <f t="shared" si="2075"/>
        <v>0.0146853128120934-0.109645347663982i</v>
      </c>
      <c r="M3915" t="str">
        <f t="shared" si="2076"/>
        <v>0.071435225205812-0.622395863275971i</v>
      </c>
      <c r="N3915" t="str">
        <f t="shared" si="2077"/>
        <v>-25.3243368000621i</v>
      </c>
      <c r="O3915" t="str">
        <f t="shared" si="2078"/>
        <v>0.981701647387842-0.190425511725707i</v>
      </c>
      <c r="P3915" t="str">
        <f t="shared" si="2079"/>
        <v>0.018298352612158+0.190425511725707i</v>
      </c>
      <c r="Q3915" t="str">
        <f t="shared" si="2080"/>
        <v>-0.018298352612158+25.1339112883364i</v>
      </c>
      <c r="R3915" t="str">
        <f t="shared" si="2081"/>
        <v>0.00757590359836163-0.000733549941990619i</v>
      </c>
      <c r="S3915" t="str">
        <f t="shared" si="2082"/>
        <v>2.77907674074756i</v>
      </c>
      <c r="T3915" t="str">
        <f t="shared" si="2083"/>
        <v>0.00203859158196285+0.0210540174803526i</v>
      </c>
      <c r="U3915" t="e">
        <f t="shared" si="2084"/>
        <v>#DIV/0!</v>
      </c>
      <c r="V3915" t="str">
        <f t="shared" si="2085"/>
        <v>0.0000833333333333333-0.000133901180457593i</v>
      </c>
      <c r="W3915" t="e">
        <f t="shared" si="2086"/>
        <v>#DIV/0!</v>
      </c>
      <c r="X3915" t="e">
        <f t="shared" si="2087"/>
        <v>#DIV/0!</v>
      </c>
      <c r="Y3915" t="str">
        <f t="shared" si="2088"/>
        <v>0.00096+8.46395326359548i</v>
      </c>
      <c r="Z3915" t="e">
        <f t="shared" si="2089"/>
        <v>#DIV/0!</v>
      </c>
      <c r="AA3915" t="e">
        <f t="shared" si="2090"/>
        <v>#DIV/0!</v>
      </c>
      <c r="AB3915" t="str">
        <f t="shared" si="2091"/>
        <v>0.00116329191415005+0.0120141614004341i</v>
      </c>
      <c r="AC3915" t="str">
        <f t="shared" si="2092"/>
        <v>1.00756066437623+0.000134206250149606i</v>
      </c>
      <c r="AD3915" t="str">
        <f t="shared" si="2093"/>
        <v>0.00115615090094965+0.011923853979745i</v>
      </c>
      <c r="AE3915" t="e">
        <f t="shared" si="2094"/>
        <v>#DIV/0!</v>
      </c>
      <c r="AF3915" t="str">
        <f t="shared" si="2095"/>
        <v>-19.2282351708995-1.77046035515819i</v>
      </c>
      <c r="AG3915" t="e">
        <f t="shared" si="2096"/>
        <v>#DIV/0!</v>
      </c>
      <c r="AH3915" t="e">
        <f t="shared" si="2097"/>
        <v>#DIV/0!</v>
      </c>
      <c r="AI3915" t="e">
        <f t="shared" si="2098"/>
        <v>#DIV/0!</v>
      </c>
      <c r="AJ3915" t="e">
        <f t="shared" si="2099"/>
        <v>#DIV/0!</v>
      </c>
      <c r="AK3915"/>
      <c r="AL3915"/>
      <c r="AM3915"/>
      <c r="AN3915"/>
    </row>
    <row r="3916" spans="1:40" x14ac:dyDescent="0.3">
      <c r="A3916"/>
      <c r="B3916">
        <f t="shared" si="2065"/>
        <v>1982000</v>
      </c>
      <c r="C3916" s="186" t="str">
        <f t="shared" si="2068"/>
        <v>-0.000126185860094243+0.00157633130022727i</v>
      </c>
      <c r="D3916" s="158" t="str">
        <f t="shared" si="2069"/>
        <v>-7.60050118531684-0.596139649610143i</v>
      </c>
      <c r="E3916" t="str">
        <f t="shared" si="2070"/>
        <v>24.1284296759415-802.276069211223i</v>
      </c>
      <c r="F3916" t="str">
        <f t="shared" si="2071"/>
        <v>0.991243533963841+0.0793336769015503i</v>
      </c>
      <c r="G3916" t="str">
        <f t="shared" si="2066"/>
        <v>0.991243533963841+0.0793336769015503i</v>
      </c>
      <c r="H3916" t="str">
        <f t="shared" si="2072"/>
        <v>11.6279273351253+1.17344873436053i</v>
      </c>
      <c r="I3916" t="str">
        <f t="shared" si="2073"/>
        <v>7783.29579926871i</v>
      </c>
      <c r="J3916" t="str">
        <f t="shared" si="2067"/>
        <v>-15003.378485811+1659.69754296278i</v>
      </c>
      <c r="K3916" t="str">
        <f t="shared" si="2074"/>
        <v>0.0566933461174307-0.512498034978396i</v>
      </c>
      <c r="L3916" t="str">
        <f t="shared" si="2075"/>
        <v>0.0146707586852058-0.109591975423714i</v>
      </c>
      <c r="M3916" t="str">
        <f t="shared" si="2076"/>
        <v>0.0713641048026365-0.62209001040211i</v>
      </c>
      <c r="N3916" t="str">
        <f t="shared" si="2077"/>
        <v>-25.337120412783i</v>
      </c>
      <c r="O3916" t="str">
        <f t="shared" si="2078"/>
        <v>0.979187173577041-0.202959304054302i</v>
      </c>
      <c r="P3916" t="str">
        <f t="shared" si="2079"/>
        <v>0.020812826422959+0.202959304054302i</v>
      </c>
      <c r="Q3916" t="str">
        <f t="shared" si="2080"/>
        <v>-0.020812826422959+25.1341611087287i</v>
      </c>
      <c r="R3916" t="str">
        <f t="shared" si="2081"/>
        <v>0.00807434668527032-0.000834755387627081i</v>
      </c>
      <c r="S3916" t="str">
        <f t="shared" si="2082"/>
        <v>2.78047960634107i</v>
      </c>
      <c r="T3916" t="str">
        <f t="shared" si="2083"/>
        <v>0.00232102033158043+0.0224505562929217i</v>
      </c>
      <c r="U3916" t="e">
        <f t="shared" si="2084"/>
        <v>#DIV/0!</v>
      </c>
      <c r="V3916" t="str">
        <f t="shared" si="2085"/>
        <v>0.0000833333333333333-0.000133833621839804i</v>
      </c>
      <c r="W3916" t="e">
        <f t="shared" si="2086"/>
        <v>#DIV/0!</v>
      </c>
      <c r="X3916" t="e">
        <f t="shared" si="2087"/>
        <v>#DIV/0!</v>
      </c>
      <c r="Y3916" t="str">
        <f t="shared" si="2088"/>
        <v>0.00096+8.46822582960436i</v>
      </c>
      <c r="Z3916" t="e">
        <f t="shared" si="2089"/>
        <v>#DIV/0!</v>
      </c>
      <c r="AA3916" t="e">
        <f t="shared" si="2090"/>
        <v>#DIV/0!</v>
      </c>
      <c r="AB3916" t="str">
        <f t="shared" si="2091"/>
        <v>0.00132445567233515+0.012811075467397i</v>
      </c>
      <c r="AC3916" t="str">
        <f t="shared" si="2092"/>
        <v>1.00806416066418+0.0000903202893096978i</v>
      </c>
      <c r="AD3916" t="str">
        <f t="shared" si="2093"/>
        <v>0.00131499914099429+0.0127084735240001i</v>
      </c>
      <c r="AE3916" t="e">
        <f t="shared" si="2094"/>
        <v>#DIV/0!</v>
      </c>
      <c r="AF3916" t="str">
        <f t="shared" si="2095"/>
        <v>-19.2284285204421-1.76958838397067i</v>
      </c>
      <c r="AG3916" t="e">
        <f t="shared" si="2096"/>
        <v>#DIV/0!</v>
      </c>
      <c r="AH3916" t="e">
        <f t="shared" si="2097"/>
        <v>#DIV/0!</v>
      </c>
      <c r="AI3916" t="e">
        <f t="shared" si="2098"/>
        <v>#DIV/0!</v>
      </c>
      <c r="AJ3916" t="e">
        <f t="shared" si="2099"/>
        <v>#DIV/0!</v>
      </c>
      <c r="AK3916"/>
      <c r="AL3916"/>
      <c r="AM3916"/>
      <c r="AN3916"/>
    </row>
    <row r="3917" spans="1:40" x14ac:dyDescent="0.3">
      <c r="A3917"/>
      <c r="B3917">
        <f t="shared" si="2065"/>
        <v>1983000</v>
      </c>
      <c r="C3917" s="186" t="str">
        <f t="shared" si="2068"/>
        <v>-0.000126060154352933+0.00157555024476992i</v>
      </c>
      <c r="D3917" s="158" t="str">
        <f t="shared" si="2069"/>
        <v>-7.60056709900419-0.595846296041428i</v>
      </c>
      <c r="E3917" t="str">
        <f t="shared" si="2070"/>
        <v>24.1041224961349-801.872222941719i</v>
      </c>
      <c r="F3917" t="str">
        <f t="shared" si="2071"/>
        <v>0.991252257107063+0.07929463233713i</v>
      </c>
      <c r="G3917" t="str">
        <f t="shared" si="2066"/>
        <v>0.991252257107063+0.07929463233713i</v>
      </c>
      <c r="H3917" t="str">
        <f t="shared" si="2072"/>
        <v>11.628054483222+1.17287096450713i</v>
      </c>
      <c r="I3917" t="str">
        <f t="shared" si="2073"/>
        <v>7787.2227900857i</v>
      </c>
      <c r="J3917" t="str">
        <f t="shared" si="2067"/>
        <v>-15018.5229496323+1660.53492820141i</v>
      </c>
      <c r="K3917" t="str">
        <f t="shared" si="2074"/>
        <v>0.0566368640333581-0.512245799732447i</v>
      </c>
      <c r="L3917" t="str">
        <f t="shared" si="2075"/>
        <v>0.0146562260547827-0.109538654137022i</v>
      </c>
      <c r="M3917" t="str">
        <f t="shared" si="2076"/>
        <v>0.0712930900881408-0.621784453869469i</v>
      </c>
      <c r="N3917" t="str">
        <f t="shared" si="2077"/>
        <v>-25.3499040255039i</v>
      </c>
      <c r="O3917" t="str">
        <f t="shared" si="2078"/>
        <v>0.97651268243903-0.215459929072043i</v>
      </c>
      <c r="P3917" t="str">
        <f t="shared" si="2079"/>
        <v>0.02348731756097+0.215459929072043i</v>
      </c>
      <c r="Q3917" t="str">
        <f t="shared" si="2080"/>
        <v>-0.02348731756097+25.1344440964319i</v>
      </c>
      <c r="R3917" t="str">
        <f t="shared" si="2081"/>
        <v>0.00857141665784709-0.000942477066732624i</v>
      </c>
      <c r="S3917" t="str">
        <f t="shared" si="2082"/>
        <v>2.78188247193458i</v>
      </c>
      <c r="T3917" t="str">
        <f t="shared" si="2083"/>
        <v>0.0026218604321438+0.0238446737601129i</v>
      </c>
      <c r="U3917" t="e">
        <f t="shared" si="2084"/>
        <v>#DIV/0!</v>
      </c>
      <c r="V3917" t="str">
        <f t="shared" si="2085"/>
        <v>0.0000833333333333333-0.000133766131359804i</v>
      </c>
      <c r="W3917" t="e">
        <f t="shared" si="2086"/>
        <v>#DIV/0!</v>
      </c>
      <c r="X3917" t="e">
        <f t="shared" si="2087"/>
        <v>#DIV/0!</v>
      </c>
      <c r="Y3917" t="str">
        <f t="shared" si="2088"/>
        <v>0.00096+8.47249839561324i</v>
      </c>
      <c r="Z3917" t="e">
        <f t="shared" si="2089"/>
        <v>#DIV/0!</v>
      </c>
      <c r="AA3917" t="e">
        <f t="shared" si="2090"/>
        <v>#DIV/0!</v>
      </c>
      <c r="AB3917" t="str">
        <f t="shared" si="2091"/>
        <v>0.00149612559363468+0.0136066078296946i</v>
      </c>
      <c r="AC3917" t="str">
        <f t="shared" si="2092"/>
        <v>1.00856704063513+0.0000397894826381444i</v>
      </c>
      <c r="AD3917" t="str">
        <f t="shared" si="2093"/>
        <v>0.0014839493381144+0.0134909710866118i</v>
      </c>
      <c r="AE3917" t="e">
        <f t="shared" si="2094"/>
        <v>#DIV/0!</v>
      </c>
      <c r="AF3917" t="str">
        <f t="shared" si="2095"/>
        <v>-19.2286215822262-1.76871726054856i</v>
      </c>
      <c r="AG3917" t="e">
        <f t="shared" si="2096"/>
        <v>#DIV/0!</v>
      </c>
      <c r="AH3917" t="e">
        <f t="shared" si="2097"/>
        <v>#DIV/0!</v>
      </c>
      <c r="AI3917" t="e">
        <f t="shared" si="2098"/>
        <v>#DIV/0!</v>
      </c>
      <c r="AJ3917" t="e">
        <f t="shared" si="2099"/>
        <v>#DIV/0!</v>
      </c>
      <c r="AK3917"/>
      <c r="AL3917"/>
      <c r="AM3917"/>
      <c r="AN3917"/>
    </row>
    <row r="3918" spans="1:40" x14ac:dyDescent="0.3">
      <c r="A3918"/>
      <c r="B3918">
        <f t="shared" si="2065"/>
        <v>1984000</v>
      </c>
      <c r="C3918" s="186" t="str">
        <f t="shared" si="2068"/>
        <v>-0.000125934635598798+0.00157476995605007i</v>
      </c>
      <c r="D3918" s="158" t="str">
        <f t="shared" si="2069"/>
        <v>-7.60063291464505-0.595553227381037i</v>
      </c>
      <c r="E3918" t="str">
        <f t="shared" si="2070"/>
        <v>24.0798520176757-801.46878267263i</v>
      </c>
      <c r="F3918" t="str">
        <f t="shared" si="2071"/>
        <v>0.991260967274624+0.0792556257014027i</v>
      </c>
      <c r="G3918" t="str">
        <f t="shared" si="2066"/>
        <v>0.991260967274624+0.0792556257014027i</v>
      </c>
      <c r="H3918" t="str">
        <f t="shared" si="2072"/>
        <v>11.6281814421749+1.17229375629143i</v>
      </c>
      <c r="I3918" t="str">
        <f t="shared" si="2073"/>
        <v>7791.14978090269i</v>
      </c>
      <c r="J3918" t="str">
        <f t="shared" si="2067"/>
        <v>-15033.6750525274+1661.37231344004i</v>
      </c>
      <c r="K3918" t="str">
        <f t="shared" si="2074"/>
        <v>0.0565804659751846-0.511993809521376i</v>
      </c>
      <c r="L3918" t="str">
        <f t="shared" si="2075"/>
        <v>0.014641714878768-0.109485383732482i</v>
      </c>
      <c r="M3918" t="str">
        <f t="shared" si="2076"/>
        <v>0.0712221808539526-0.621479193253858i</v>
      </c>
      <c r="N3918" t="str">
        <f t="shared" si="2077"/>
        <v>-25.3626876382247i</v>
      </c>
      <c r="O3918" t="str">
        <f t="shared" si="2078"/>
        <v>0.973678611035239-0.227925343945089i</v>
      </c>
      <c r="P3918" t="str">
        <f t="shared" si="2079"/>
        <v>0.026321388964761+0.227925343945089i</v>
      </c>
      <c r="Q3918" t="str">
        <f t="shared" si="2080"/>
        <v>-0.026321388964761+25.1347622942796i</v>
      </c>
      <c r="R3918" t="str">
        <f t="shared" si="2081"/>
        <v>0.00906702547316963-0.00105670566357568i</v>
      </c>
      <c r="S3918" t="str">
        <f t="shared" si="2082"/>
        <v>2.7832853375281i</v>
      </c>
      <c r="T3918" t="str">
        <f t="shared" si="2083"/>
        <v>0.00294111337951309+0.0252361190544668i</v>
      </c>
      <c r="U3918" t="e">
        <f t="shared" si="2084"/>
        <v>#DIV/0!</v>
      </c>
      <c r="V3918" t="str">
        <f t="shared" si="2085"/>
        <v>0.0000833333333333333-0.000133698708914563i</v>
      </c>
      <c r="W3918" t="e">
        <f t="shared" si="2086"/>
        <v>#DIV/0!</v>
      </c>
      <c r="X3918" t="e">
        <f t="shared" si="2087"/>
        <v>#DIV/0!</v>
      </c>
      <c r="Y3918" t="str">
        <f t="shared" si="2088"/>
        <v>0.00096+8.47677096162212i</v>
      </c>
      <c r="Z3918" t="e">
        <f t="shared" si="2089"/>
        <v>#DIV/0!</v>
      </c>
      <c r="AA3918" t="e">
        <f t="shared" si="2090"/>
        <v>#DIV/0!</v>
      </c>
      <c r="AB3918" t="str">
        <f t="shared" si="2091"/>
        <v>0.00167830253163895+0.0144006153563741i</v>
      </c>
      <c r="AC3918" t="str">
        <f t="shared" si="2092"/>
        <v>1.00906921518047-0.000017386872078999i</v>
      </c>
      <c r="AD3918" t="str">
        <f t="shared" si="2093"/>
        <v>0.00166297254399911+0.0142712155455951i</v>
      </c>
      <c r="AE3918" t="e">
        <f t="shared" si="2094"/>
        <v>#DIV/0!</v>
      </c>
      <c r="AF3918" t="str">
        <f t="shared" si="2095"/>
        <v>-19.22881435682-1.76784698367247i</v>
      </c>
      <c r="AG3918" t="e">
        <f t="shared" si="2096"/>
        <v>#DIV/0!</v>
      </c>
      <c r="AH3918" t="e">
        <f t="shared" si="2097"/>
        <v>#DIV/0!</v>
      </c>
      <c r="AI3918" t="e">
        <f t="shared" si="2098"/>
        <v>#DIV/0!</v>
      </c>
      <c r="AJ3918" t="e">
        <f t="shared" si="2099"/>
        <v>#DIV/0!</v>
      </c>
      <c r="AK3918"/>
      <c r="AL3918"/>
      <c r="AM3918"/>
      <c r="AN3918"/>
    </row>
    <row r="3919" spans="1:40" x14ac:dyDescent="0.3">
      <c r="A3919"/>
      <c r="B3919">
        <f t="shared" si="2065"/>
        <v>1985000</v>
      </c>
      <c r="C3919" s="186" t="str">
        <f t="shared" si="2068"/>
        <v>-0.000125809303462688+0.00157399043294963i</v>
      </c>
      <c r="D3919" s="158" t="str">
        <f t="shared" si="2069"/>
        <v>-7.6006986324331-0.595260443219734i</v>
      </c>
      <c r="E3919" t="str">
        <f t="shared" si="2070"/>
        <v>24.0556181667362-801.065747792572i</v>
      </c>
      <c r="F3919" t="str">
        <f t="shared" si="2071"/>
        <v>0.991269664492158+0.0792166569398714i</v>
      </c>
      <c r="G3919" t="str">
        <f t="shared" si="2066"/>
        <v>0.991269664492158+0.0792166569398714i</v>
      </c>
      <c r="H3919" t="str">
        <f t="shared" si="2072"/>
        <v>11.6283082123577+1.17171710890569i</v>
      </c>
      <c r="I3919" t="str">
        <f t="shared" si="2073"/>
        <v>7795.07677171968i</v>
      </c>
      <c r="J3919" t="str">
        <f t="shared" si="2067"/>
        <v>-15048.8347944963+1662.20969867867i</v>
      </c>
      <c r="K3919" t="str">
        <f t="shared" si="2074"/>
        <v>0.0565241517770017-0.511742063993077i</v>
      </c>
      <c r="L3919" t="str">
        <f t="shared" si="2075"/>
        <v>0.0146272251152077-0.109432164138804i</v>
      </c>
      <c r="M3919" t="str">
        <f t="shared" si="2076"/>
        <v>0.0711513768922094-0.621174228131881i</v>
      </c>
      <c r="N3919" t="str">
        <f t="shared" si="2077"/>
        <v>-25.3754712509456i</v>
      </c>
      <c r="O3919" t="str">
        <f t="shared" si="2078"/>
        <v>0.970685422505402-0.240353511593878i</v>
      </c>
      <c r="P3919" t="str">
        <f t="shared" si="2079"/>
        <v>0.029314577494598+0.240353511593878i</v>
      </c>
      <c r="Q3919" t="str">
        <f t="shared" si="2080"/>
        <v>-0.029314577494598+25.1351177393517i</v>
      </c>
      <c r="R3919" t="str">
        <f t="shared" si="2081"/>
        <v>0.00956108494121682-0.00117743059598666i</v>
      </c>
      <c r="S3919" t="str">
        <f t="shared" si="2082"/>
        <v>2.78468820312161i</v>
      </c>
      <c r="T3919" t="str">
        <f t="shared" si="2083"/>
        <v>0.0032787770906385+0.0266246404448502i</v>
      </c>
      <c r="U3919" t="e">
        <f t="shared" si="2084"/>
        <v>#DIV/0!</v>
      </c>
      <c r="V3919" t="str">
        <f t="shared" si="2085"/>
        <v>0.0000833333333333333-0.000133631354401255i</v>
      </c>
      <c r="W3919" t="e">
        <f t="shared" si="2086"/>
        <v>#DIV/0!</v>
      </c>
      <c r="X3919" t="e">
        <f t="shared" si="2087"/>
        <v>#DIV/0!</v>
      </c>
      <c r="Y3919" t="str">
        <f t="shared" si="2088"/>
        <v>0.00096+8.48104352763101i</v>
      </c>
      <c r="Z3919" t="e">
        <f t="shared" si="2089"/>
        <v>#DIV/0!</v>
      </c>
      <c r="AA3919" t="e">
        <f t="shared" si="2090"/>
        <v>#DIV/0!</v>
      </c>
      <c r="AB3919" t="str">
        <f t="shared" si="2091"/>
        <v>0.00187098529768662+0.0151929544008149i</v>
      </c>
      <c r="AC3919" t="str">
        <f t="shared" si="2092"/>
        <v>1.00957059490304-0.0000812082234580513i</v>
      </c>
      <c r="AD3919" t="str">
        <f t="shared" si="2093"/>
        <v>0.00185203808270995+0.0150490761896611i</v>
      </c>
      <c r="AE3919" t="e">
        <f t="shared" si="2094"/>
        <v>#DIV/0!</v>
      </c>
      <c r="AF3919" t="str">
        <f t="shared" si="2095"/>
        <v>-19.2290068447908-1.76697755212542i</v>
      </c>
      <c r="AG3919" t="e">
        <f t="shared" si="2096"/>
        <v>#DIV/0!</v>
      </c>
      <c r="AH3919" t="e">
        <f t="shared" si="2097"/>
        <v>#DIV/0!</v>
      </c>
      <c r="AI3919" t="e">
        <f t="shared" si="2098"/>
        <v>#DIV/0!</v>
      </c>
      <c r="AJ3919" t="e">
        <f t="shared" si="2099"/>
        <v>#DIV/0!</v>
      </c>
      <c r="AK3919"/>
      <c r="AL3919"/>
      <c r="AM3919"/>
      <c r="AN3919"/>
    </row>
    <row r="3920" spans="1:40" x14ac:dyDescent="0.3">
      <c r="A3920"/>
      <c r="B3920">
        <f t="shared" si="2065"/>
        <v>1986000</v>
      </c>
      <c r="C3920" s="186" t="str">
        <f t="shared" si="2068"/>
        <v>-0.000125684157576346+0.0015732116743526i</v>
      </c>
      <c r="D3920" s="158" t="str">
        <f t="shared" si="2069"/>
        <v>-7.60076425256124-0.594967943149i</v>
      </c>
      <c r="E3920" t="str">
        <f t="shared" si="2070"/>
        <v>24.0314208696741-800.663117691382i</v>
      </c>
      <c r="F3920" t="str">
        <f t="shared" si="2071"/>
        <v>0.991278348785194+0.0791777259981352i</v>
      </c>
      <c r="G3920" t="str">
        <f t="shared" si="2066"/>
        <v>0.991278348785194+0.0791777259981352i</v>
      </c>
      <c r="H3920" t="str">
        <f t="shared" si="2072"/>
        <v>11.6284347941426+1.17114102154358i</v>
      </c>
      <c r="I3920" t="str">
        <f t="shared" si="2073"/>
        <v>7799.00376253666i</v>
      </c>
      <c r="J3920" t="str">
        <f t="shared" si="2067"/>
        <v>-15064.0021755389+1663.0470839173i</v>
      </c>
      <c r="K3920" t="str">
        <f t="shared" si="2074"/>
        <v>0.0564679212733092-0.51149056279611i</v>
      </c>
      <c r="L3920" t="str">
        <f t="shared" si="2075"/>
        <v>0.0146127567222494-0.109378995284824i</v>
      </c>
      <c r="M3920" t="str">
        <f t="shared" si="2076"/>
        <v>0.0710806779955586-0.620869558080934i</v>
      </c>
      <c r="N3920" t="str">
        <f t="shared" si="2077"/>
        <v>-25.3882548636665i</v>
      </c>
      <c r="O3920" t="str">
        <f t="shared" si="2078"/>
        <v>0.967533605992008-0.252742401025436i</v>
      </c>
      <c r="P3920" t="str">
        <f t="shared" si="2079"/>
        <v>0.032466394007992+0.252742401025436i</v>
      </c>
      <c r="Q3920" t="str">
        <f t="shared" si="2080"/>
        <v>-0.032466394007992+25.1355124626411i</v>
      </c>
      <c r="R3920" t="str">
        <f t="shared" si="2081"/>
        <v>0.0100535067444742-0.00130464000556424i</v>
      </c>
      <c r="S3920" t="str">
        <f t="shared" si="2082"/>
        <v>2.78609106871511i</v>
      </c>
      <c r="T3920" t="str">
        <f t="shared" si="2083"/>
        <v>0.00363484586739096+0.0280099853500467i</v>
      </c>
      <c r="U3920" t="e">
        <f t="shared" si="2084"/>
        <v>#DIV/0!</v>
      </c>
      <c r="V3920" t="str">
        <f t="shared" si="2085"/>
        <v>0.0000833333333333333-0.000133564067717267i</v>
      </c>
      <c r="W3920" t="e">
        <f t="shared" si="2086"/>
        <v>#DIV/0!</v>
      </c>
      <c r="X3920" t="e">
        <f t="shared" si="2087"/>
        <v>#DIV/0!</v>
      </c>
      <c r="Y3920" t="str">
        <f t="shared" si="2088"/>
        <v>0.00096+8.48531609363989i</v>
      </c>
      <c r="Z3920" t="e">
        <f t="shared" si="2089"/>
        <v>#DIV/0!</v>
      </c>
      <c r="AA3920" t="e">
        <f t="shared" si="2090"/>
        <v>#DIV/0!</v>
      </c>
      <c r="AB3920" t="str">
        <f t="shared" si="2091"/>
        <v>0.00207417064022522+0.0159834808313088i</v>
      </c>
      <c r="AC3920" t="str">
        <f t="shared" si="2092"/>
        <v>1.01007109013572-0.000151672754562636i</v>
      </c>
      <c r="AD3920" t="str">
        <f t="shared" si="2093"/>
        <v>0.00205111355692822+0.0158244227415758i</v>
      </c>
      <c r="AE3920" t="e">
        <f t="shared" si="2094"/>
        <v>#DIV/0!</v>
      </c>
      <c r="AF3920" t="str">
        <f t="shared" si="2095"/>
        <v>-19.2291990467038-1.76610896469258i</v>
      </c>
      <c r="AG3920" t="e">
        <f t="shared" si="2096"/>
        <v>#DIV/0!</v>
      </c>
      <c r="AH3920" t="e">
        <f t="shared" si="2097"/>
        <v>#DIV/0!</v>
      </c>
      <c r="AI3920" t="e">
        <f t="shared" si="2098"/>
        <v>#DIV/0!</v>
      </c>
      <c r="AJ3920" t="e">
        <f t="shared" si="2099"/>
        <v>#DIV/0!</v>
      </c>
      <c r="AK3920"/>
      <c r="AL3920"/>
      <c r="AM3920"/>
      <c r="AN3920"/>
    </row>
    <row r="3921" spans="1:40" x14ac:dyDescent="0.3">
      <c r="A3921"/>
      <c r="B3921">
        <f t="shared" si="2065"/>
        <v>1987000</v>
      </c>
      <c r="C3921" s="186" t="str">
        <f t="shared" si="2068"/>
        <v>-0.000125559197572432+0.00157243367914519i</v>
      </c>
      <c r="D3921" s="158" t="str">
        <f t="shared" si="2069"/>
        <v>-7.60082977522229-0.594675726761148i</v>
      </c>
      <c r="E3921" t="str">
        <f t="shared" si="2070"/>
        <v>24.0072600530324-800.260891760125i</v>
      </c>
      <c r="F3921" t="str">
        <f t="shared" si="2071"/>
        <v>0.991287020179248+0.0791388328219036i</v>
      </c>
      <c r="G3921" t="str">
        <f t="shared" si="2066"/>
        <v>0.991287020179248+0.0791388328219036i</v>
      </c>
      <c r="H3921" t="str">
        <f t="shared" si="2072"/>
        <v>11.6285611879014+1.1705654934004i</v>
      </c>
      <c r="I3921" t="str">
        <f t="shared" si="2073"/>
        <v>7802.93075335365i</v>
      </c>
      <c r="J3921" t="str">
        <f t="shared" si="2067"/>
        <v>-15079.1771956554+1663.88446915593i</v>
      </c>
      <c r="K3921" t="str">
        <f t="shared" si="2074"/>
        <v>0.0564117742990114-0.511239305579692i</v>
      </c>
      <c r="L3921" t="str">
        <f t="shared" si="2075"/>
        <v>0.0145983096581427-0.10932587709951i</v>
      </c>
      <c r="M3921" t="str">
        <f t="shared" si="2076"/>
        <v>0.0710100839571541-0.620565182679202i</v>
      </c>
      <c r="N3921" t="str">
        <f t="shared" si="2077"/>
        <v>-25.4010384763874i</v>
      </c>
      <c r="O3921" t="str">
        <f t="shared" si="2078"/>
        <v>0.964223676560272-0.265089987665683i</v>
      </c>
      <c r="P3921" t="str">
        <f t="shared" si="2079"/>
        <v>0.035776323439728+0.265089987665683i</v>
      </c>
      <c r="Q3921" t="str">
        <f t="shared" si="2080"/>
        <v>-0.035776323439728+25.1359484887217i</v>
      </c>
      <c r="R3921" t="str">
        <f t="shared" si="2081"/>
        <v>0.0105442024579381-0.00143832074821044i</v>
      </c>
      <c r="S3921" t="str">
        <f t="shared" si="2082"/>
        <v>2.78749393430863i</v>
      </c>
      <c r="T3921" t="str">
        <f t="shared" si="2083"/>
        <v>0.00400931036122685+0.0293919003936246i</v>
      </c>
      <c r="U3921" t="e">
        <f t="shared" si="2084"/>
        <v>#DIV/0!</v>
      </c>
      <c r="V3921" t="str">
        <f t="shared" si="2085"/>
        <v>0.0000833333333333333-0.000133496848760187i</v>
      </c>
      <c r="W3921" t="e">
        <f t="shared" si="2086"/>
        <v>#DIV/0!</v>
      </c>
      <c r="X3921" t="e">
        <f t="shared" si="2087"/>
        <v>#DIV/0!</v>
      </c>
      <c r="Y3921" t="str">
        <f t="shared" si="2088"/>
        <v>0.00096+8.48958865964877i</v>
      </c>
      <c r="Z3921" t="e">
        <f t="shared" si="2089"/>
        <v>#DIV/0!</v>
      </c>
      <c r="AA3921" t="e">
        <f t="shared" si="2090"/>
        <v>#DIV/0!</v>
      </c>
      <c r="AB3921" t="str">
        <f t="shared" si="2091"/>
        <v>0.00228785322464762+0.0167720500623701i</v>
      </c>
      <c r="AC3921" t="str">
        <f t="shared" si="2092"/>
        <v>1.01057061096042-0.000228777371234159i</v>
      </c>
      <c r="AD3921" t="str">
        <f t="shared" si="2093"/>
        <v>0.00226016485454895+0.0165971253814752i</v>
      </c>
      <c r="AE3921" t="e">
        <f t="shared" si="2094"/>
        <v>#DIV/0!</v>
      </c>
      <c r="AF3921" t="str">
        <f t="shared" si="2095"/>
        <v>-19.2293909631237-1.76524122016155i</v>
      </c>
      <c r="AG3921" t="e">
        <f t="shared" si="2096"/>
        <v>#DIV/0!</v>
      </c>
      <c r="AH3921" t="e">
        <f t="shared" si="2097"/>
        <v>#DIV/0!</v>
      </c>
      <c r="AI3921" t="e">
        <f t="shared" si="2098"/>
        <v>#DIV/0!</v>
      </c>
      <c r="AJ3921" t="e">
        <f t="shared" si="2099"/>
        <v>#DIV/0!</v>
      </c>
      <c r="AK3921"/>
      <c r="AL3921"/>
      <c r="AM3921"/>
      <c r="AN3921"/>
    </row>
    <row r="3922" spans="1:40" x14ac:dyDescent="0.3">
      <c r="A3922"/>
      <c r="B3922">
        <f t="shared" si="2065"/>
        <v>1988000</v>
      </c>
      <c r="C3922" s="186" t="str">
        <f t="shared" si="2068"/>
        <v>-0.000125434423084501+0.00157165644621572i</v>
      </c>
      <c r="D3922" s="158" t="str">
        <f t="shared" si="2069"/>
        <v>-7.60089520060827-0.594383793649207i</v>
      </c>
      <c r="E3922" t="str">
        <f t="shared" si="2070"/>
        <v>23.983135643538-799.859069391082i</v>
      </c>
      <c r="F3922" t="str">
        <f t="shared" si="2071"/>
        <v>0.991295678699732+0.0790999773569818i</v>
      </c>
      <c r="G3922" t="str">
        <f t="shared" si="2066"/>
        <v>0.991295678699732+0.0790999773569818i</v>
      </c>
      <c r="H3922" t="str">
        <f t="shared" si="2072"/>
        <v>11.6286873940048+1.1699905236729i</v>
      </c>
      <c r="I3922" t="str">
        <f t="shared" si="2073"/>
        <v>7806.85774417064i</v>
      </c>
      <c r="J3922" t="str">
        <f t="shared" si="2067"/>
        <v>-15094.3598548458+1664.72185439456i</v>
      </c>
      <c r="K3922" t="str">
        <f t="shared" si="2074"/>
        <v>0.0563557106894191-0.510988291993707i</v>
      </c>
      <c r="L3922" t="str">
        <f t="shared" si="2075"/>
        <v>0.0145838838812381-0.109272809511959i</v>
      </c>
      <c r="M3922" t="str">
        <f t="shared" si="2076"/>
        <v>0.0709395945706572-0.620261101505666i</v>
      </c>
      <c r="N3922" t="str">
        <f t="shared" si="2077"/>
        <v>-25.4138220891083i</v>
      </c>
      <c r="O3922" t="str">
        <f t="shared" si="2078"/>
        <v>0.960756175113992-0.27739425369018i</v>
      </c>
      <c r="P3922" t="str">
        <f t="shared" si="2079"/>
        <v>0.039243824886008+0.27739425369018i</v>
      </c>
      <c r="Q3922" t="str">
        <f t="shared" si="2080"/>
        <v>-0.039243824886008+25.1364278354181i</v>
      </c>
      <c r="R3922" t="str">
        <f t="shared" si="2081"/>
        <v>0.0110330835694545-0.00157845838499193i</v>
      </c>
      <c r="S3922" t="str">
        <f t="shared" si="2082"/>
        <v>2.78889679990214i</v>
      </c>
      <c r="T3922" t="str">
        <f t="shared" si="2083"/>
        <v>0.00440215753868269+0.0307701314599045i</v>
      </c>
      <c r="U3922" t="e">
        <f t="shared" si="2084"/>
        <v>#DIV/0!</v>
      </c>
      <c r="V3922" t="str">
        <f t="shared" si="2085"/>
        <v>0.0000833333333333333-0.000133429697427813i</v>
      </c>
      <c r="W3922" t="e">
        <f t="shared" si="2086"/>
        <v>#DIV/0!</v>
      </c>
      <c r="X3922" t="e">
        <f t="shared" si="2087"/>
        <v>#DIV/0!</v>
      </c>
      <c r="Y3922" t="str">
        <f t="shared" si="2088"/>
        <v>0.00096+8.49386122565765i</v>
      </c>
      <c r="Z3922" t="e">
        <f t="shared" si="2089"/>
        <v>#DIV/0!</v>
      </c>
      <c r="AA3922" t="e">
        <f t="shared" si="2090"/>
        <v>#DIV/0!</v>
      </c>
      <c r="AB3922" t="str">
        <f t="shared" si="2091"/>
        <v>0.00251202561360208+0.0175585170866723i</v>
      </c>
      <c r="AC3922" t="str">
        <f t="shared" si="2092"/>
        <v>1.01106906722757-0.000312517690712783i</v>
      </c>
      <c r="AD3922" t="str">
        <f t="shared" si="2093"/>
        <v>0.00247915615559692+0.0173670547700346i</v>
      </c>
      <c r="AE3922" t="e">
        <f t="shared" si="2094"/>
        <v>#DIV/0!</v>
      </c>
      <c r="AF3922" t="str">
        <f t="shared" si="2095"/>
        <v>-19.2295825946131-1.76437431732211i</v>
      </c>
      <c r="AG3922" t="e">
        <f t="shared" si="2096"/>
        <v>#DIV/0!</v>
      </c>
      <c r="AH3922" t="e">
        <f t="shared" si="2097"/>
        <v>#DIV/0!</v>
      </c>
      <c r="AI3922" t="e">
        <f t="shared" si="2098"/>
        <v>#DIV/0!</v>
      </c>
      <c r="AJ3922" t="e">
        <f t="shared" si="2099"/>
        <v>#DIV/0!</v>
      </c>
      <c r="AK3922"/>
      <c r="AL3922"/>
      <c r="AM3922"/>
      <c r="AN3922"/>
    </row>
    <row r="3923" spans="1:40" x14ac:dyDescent="0.3">
      <c r="A3923"/>
      <c r="B3923">
        <f t="shared" si="2065"/>
        <v>1989000</v>
      </c>
      <c r="C3923" s="186" t="str">
        <f t="shared" si="2068"/>
        <v>-0.000125309833747009+0.00157087997445464i</v>
      </c>
      <c r="D3923" s="158" t="str">
        <f t="shared" si="2069"/>
        <v>-7.60096052891082-0.594092143407i</v>
      </c>
      <c r="E3923" t="str">
        <f t="shared" si="2070"/>
        <v>23.9590475681021-799.457649977756i</v>
      </c>
      <c r="F3923" t="str">
        <f t="shared" si="2071"/>
        <v>0.991304324372012+0.0790611595492806i</v>
      </c>
      <c r="G3923" t="str">
        <f t="shared" si="2066"/>
        <v>0.991304324372012+0.0790611595492806i</v>
      </c>
      <c r="H3923" t="str">
        <f t="shared" si="2072"/>
        <v>11.6288134128225+1.16941611155936i</v>
      </c>
      <c r="I3923" t="str">
        <f t="shared" si="2073"/>
        <v>7810.78473498762i</v>
      </c>
      <c r="J3923" t="str">
        <f t="shared" si="2067"/>
        <v>-15109.5501531099+1665.55923963318i</v>
      </c>
      <c r="K3923" t="str">
        <f t="shared" si="2074"/>
        <v>0.0562997302802481-0.510737521688702i</v>
      </c>
      <c r="L3923" t="str">
        <f t="shared" si="2075"/>
        <v>0.0145694793499874-0.109219792451398i</v>
      </c>
      <c r="M3923" t="str">
        <f t="shared" si="2076"/>
        <v>0.0708692096302355-0.6199573141401i</v>
      </c>
      <c r="N3923" t="str">
        <f t="shared" si="2077"/>
        <v>-25.4266057018291i</v>
      </c>
      <c r="O3923" t="str">
        <f t="shared" si="2078"/>
        <v>0.957131668307183-0.289653188353776i</v>
      </c>
      <c r="P3923" t="str">
        <f t="shared" si="2079"/>
        <v>0.042868331692817+0.289653188353776i</v>
      </c>
      <c r="Q3923" t="str">
        <f t="shared" si="2080"/>
        <v>-0.042868331692817+25.1369525134753i</v>
      </c>
      <c r="R3923" t="str">
        <f t="shared" si="2081"/>
        <v>0.011520061500407-0.00172503717334441i</v>
      </c>
      <c r="S3923" t="str">
        <f t="shared" si="2082"/>
        <v>2.79029966549565i</v>
      </c>
      <c r="T3923" t="str">
        <f t="shared" si="2083"/>
        <v>0.00481337064775047+0.032144423751075i</v>
      </c>
      <c r="U3923" t="e">
        <f t="shared" si="2084"/>
        <v>#DIV/0!</v>
      </c>
      <c r="V3923" t="str">
        <f t="shared" si="2085"/>
        <v>0.0000833333333333333-0.000133362613618146i</v>
      </c>
      <c r="W3923" t="e">
        <f t="shared" si="2086"/>
        <v>#DIV/0!</v>
      </c>
      <c r="X3923" t="e">
        <f t="shared" si="2087"/>
        <v>#DIV/0!</v>
      </c>
      <c r="Y3923" t="str">
        <f t="shared" si="2088"/>
        <v>0.00096+8.49813379166654i</v>
      </c>
      <c r="Z3923" t="e">
        <f t="shared" si="2089"/>
        <v>#DIV/0!</v>
      </c>
      <c r="AA3923" t="e">
        <f t="shared" si="2090"/>
        <v>#DIV/0!</v>
      </c>
      <c r="AB3923" t="str">
        <f t="shared" si="2091"/>
        <v>0.00274667824780479+0.0183427365076404i</v>
      </c>
      <c r="AC3923" t="str">
        <f t="shared" si="2092"/>
        <v>1.01156636857579-0.000402888030563952i</v>
      </c>
      <c r="AD3923" t="str">
        <f t="shared" si="2093"/>
        <v>0.00270804993947134+0.0181340820715243i</v>
      </c>
      <c r="AE3923" t="e">
        <f t="shared" si="2094"/>
        <v>#DIV/0!</v>
      </c>
      <c r="AF3923" t="str">
        <f t="shared" si="2095"/>
        <v>-19.2297739417333-1.76350825496636i</v>
      </c>
      <c r="AG3923" t="e">
        <f t="shared" si="2096"/>
        <v>#DIV/0!</v>
      </c>
      <c r="AH3923" t="e">
        <f t="shared" si="2097"/>
        <v>#DIV/0!</v>
      </c>
      <c r="AI3923" t="e">
        <f t="shared" si="2098"/>
        <v>#DIV/0!</v>
      </c>
      <c r="AJ3923" t="e">
        <f t="shared" si="2099"/>
        <v>#DIV/0!</v>
      </c>
      <c r="AK3923"/>
      <c r="AL3923"/>
      <c r="AM3923"/>
      <c r="AN3923"/>
    </row>
    <row r="3924" spans="1:40" x14ac:dyDescent="0.3">
      <c r="A3924"/>
      <c r="B3924">
        <f t="shared" si="2065"/>
        <v>1990000</v>
      </c>
      <c r="C3924" s="186" t="str">
        <f t="shared" si="2068"/>
        <v>-0.000125185429195308+0.00157010426275456i</v>
      </c>
      <c r="D3924" s="158" t="str">
        <f t="shared" si="2069"/>
        <v>-7.60102576032125-0.593800775629114i</v>
      </c>
      <c r="E3924" t="str">
        <f t="shared" si="2070"/>
        <v>23.9349957538188-799.056632914855i</v>
      </c>
      <c r="F3924" t="str">
        <f t="shared" si="2071"/>
        <v>0.991312957221403+0.0790223793448129i</v>
      </c>
      <c r="G3924" t="str">
        <f t="shared" si="2066"/>
        <v>0.991312957221403+0.0790223793448129i</v>
      </c>
      <c r="H3924" t="str">
        <f t="shared" si="2072"/>
        <v>11.6289392447234+1.16884225625959i</v>
      </c>
      <c r="I3924" t="str">
        <f t="shared" si="2073"/>
        <v>7814.71172580461i</v>
      </c>
      <c r="J3924" t="str">
        <f t="shared" si="2067"/>
        <v>-15124.7480904478+1666.39662487181i</v>
      </c>
      <c r="K3924" t="str">
        <f t="shared" si="2074"/>
        <v>0.0562438329076162-0.510486994315877i</v>
      </c>
      <c r="L3924" t="str">
        <f t="shared" si="2075"/>
        <v>0.0145550960229428-0.10916682584718i</v>
      </c>
      <c r="M3924" t="str">
        <f t="shared" si="2076"/>
        <v>0.070798928930559-0.619653820163057i</v>
      </c>
      <c r="N3924" t="str">
        <f t="shared" si="2077"/>
        <v>-25.43938931455i</v>
      </c>
      <c r="O3924" t="str">
        <f t="shared" si="2078"/>
        <v>0.953350748451357-0.3018647883196i</v>
      </c>
      <c r="P3924" t="str">
        <f t="shared" si="2079"/>
        <v>0.046649251548643+0.3018647883196i</v>
      </c>
      <c r="Q3924" t="str">
        <f t="shared" si="2080"/>
        <v>-0.046649251548643+25.1375245262304i</v>
      </c>
      <c r="R3924" t="str">
        <f t="shared" si="2081"/>
        <v>0.0120050476267697-0.00187804005863727i</v>
      </c>
      <c r="S3924" t="str">
        <f t="shared" si="2082"/>
        <v>2.79170253108917i</v>
      </c>
      <c r="T3924" t="str">
        <f t="shared" si="2083"/>
        <v>0.00524292918518452+0.033514521845499i</v>
      </c>
      <c r="U3924" t="e">
        <f t="shared" si="2084"/>
        <v>#DIV/0!</v>
      </c>
      <c r="V3924" t="str">
        <f t="shared" si="2085"/>
        <v>0.0000833333333333333-0.000133295597229393i</v>
      </c>
      <c r="W3924" t="e">
        <f t="shared" si="2086"/>
        <v>#DIV/0!</v>
      </c>
      <c r="X3924" t="e">
        <f t="shared" si="2087"/>
        <v>#DIV/0!</v>
      </c>
      <c r="Y3924" t="str">
        <f t="shared" si="2088"/>
        <v>0.00096+8.50240635767542i</v>
      </c>
      <c r="Z3924" t="e">
        <f t="shared" si="2089"/>
        <v>#DIV/0!</v>
      </c>
      <c r="AA3924" t="e">
        <f t="shared" si="2090"/>
        <v>#DIV/0!</v>
      </c>
      <c r="AB3924" t="str">
        <f t="shared" si="2091"/>
        <v>0.00299179942738408+0.0191245625727226i</v>
      </c>
      <c r="AC3924" t="str">
        <f t="shared" si="2092"/>
        <v>1.01206242445217-0.000499881397925976i</v>
      </c>
      <c r="AD3924" t="str">
        <f t="shared" si="2093"/>
        <v>0.0029468069925246+0.018898078976773i</v>
      </c>
      <c r="AE3924" t="e">
        <f t="shared" si="2094"/>
        <v>#DIV/0!</v>
      </c>
      <c r="AF3924" t="str">
        <f t="shared" si="2095"/>
        <v>-19.2299650050447-1.7626430318887i</v>
      </c>
      <c r="AG3924" t="e">
        <f t="shared" si="2096"/>
        <v>#DIV/0!</v>
      </c>
      <c r="AH3924" t="e">
        <f t="shared" si="2097"/>
        <v>#DIV/0!</v>
      </c>
      <c r="AI3924" t="e">
        <f t="shared" si="2098"/>
        <v>#DIV/0!</v>
      </c>
      <c r="AJ3924" t="e">
        <f t="shared" si="2099"/>
        <v>#DIV/0!</v>
      </c>
      <c r="AK3924"/>
      <c r="AL3924"/>
      <c r="AM3924"/>
      <c r="AN3924"/>
    </row>
    <row r="3925" spans="1:40" x14ac:dyDescent="0.3">
      <c r="A3925"/>
      <c r="B3925">
        <f t="shared" si="2065"/>
        <v>1991000</v>
      </c>
      <c r="C3925" s="186" t="str">
        <f t="shared" si="2068"/>
        <v>-0.000125061209065642+0.00156932931001019i</v>
      </c>
      <c r="D3925" s="158" t="str">
        <f t="shared" si="2069"/>
        <v>-7.60109089503021-0.593509689910885i</v>
      </c>
      <c r="E3925" t="str">
        <f t="shared" si="2070"/>
        <v>23.910980127965-798.656017598305i</v>
      </c>
      <c r="F3925" t="str">
        <f t="shared" si="2071"/>
        <v>0.991321577273135+0.0789836366896908i</v>
      </c>
      <c r="G3925" t="str">
        <f t="shared" si="2066"/>
        <v>0.991321577273135+0.0789836366896908i</v>
      </c>
      <c r="H3925" t="str">
        <f t="shared" si="2072"/>
        <v>11.6290648900755+1.1682689569749i</v>
      </c>
      <c r="I3925" t="str">
        <f t="shared" si="2073"/>
        <v>7818.6387166216i</v>
      </c>
      <c r="J3925" t="str">
        <f t="shared" si="2067"/>
        <v>-15139.9536668595+1667.23401011044i</v>
      </c>
      <c r="K3925" t="str">
        <f t="shared" si="2074"/>
        <v>0.0561880184080422-0.510236709527091i</v>
      </c>
      <c r="L3925" t="str">
        <f t="shared" si="2075"/>
        <v>0.014540733858757-0.109113909628789i</v>
      </c>
      <c r="M3925" t="str">
        <f t="shared" si="2076"/>
        <v>0.0707287522667992-0.61935061915588i</v>
      </c>
      <c r="N3925" t="str">
        <f t="shared" si="2077"/>
        <v>-25.4521729272709i</v>
      </c>
      <c r="O3925" t="str">
        <f t="shared" si="2078"/>
        <v>0.949414033418901-0.314027057985858i</v>
      </c>
      <c r="P3925" t="str">
        <f t="shared" si="2079"/>
        <v>0.050585966581099+0.314027057985858i</v>
      </c>
      <c r="Q3925" t="str">
        <f t="shared" si="2080"/>
        <v>-0.050585966581099+25.138145869285i</v>
      </c>
      <c r="R3925" t="str">
        <f t="shared" si="2081"/>
        <v>0.0124879533004577-0.00203744866609285i</v>
      </c>
      <c r="S3925" t="str">
        <f t="shared" si="2082"/>
        <v>2.79310539668268i</v>
      </c>
      <c r="T3925" t="str">
        <f t="shared" si="2083"/>
        <v>0.00569080886472787+0.0348801697570297i</v>
      </c>
      <c r="U3925" t="e">
        <f t="shared" si="2084"/>
        <v>#DIV/0!</v>
      </c>
      <c r="V3925" t="str">
        <f t="shared" si="2085"/>
        <v>0.0000833333333333333-0.000133228648159966i</v>
      </c>
      <c r="W3925" t="e">
        <f t="shared" si="2086"/>
        <v>#DIV/0!</v>
      </c>
      <c r="X3925" t="e">
        <f t="shared" si="2087"/>
        <v>#DIV/0!</v>
      </c>
      <c r="Y3925" t="str">
        <f t="shared" si="2088"/>
        <v>0.00096+8.5066789236843i</v>
      </c>
      <c r="Z3925" t="e">
        <f t="shared" si="2089"/>
        <v>#DIV/0!</v>
      </c>
      <c r="AA3925" t="e">
        <f t="shared" si="2090"/>
        <v>#DIV/0!</v>
      </c>
      <c r="AB3925" t="str">
        <f t="shared" si="2091"/>
        <v>0.00324737529374925+0.0199038492072382i</v>
      </c>
      <c r="AC3925" t="str">
        <f t="shared" si="2092"/>
        <v>1.01255714413276-0.000603489479080627i</v>
      </c>
      <c r="AD3925" t="str">
        <f t="shared" si="2093"/>
        <v>0.00319538641594663+0.0196589177259431i</v>
      </c>
      <c r="AE3925" t="e">
        <f t="shared" si="2094"/>
        <v>#DIV/0!</v>
      </c>
      <c r="AF3925" t="str">
        <f t="shared" si="2095"/>
        <v>-19.2301557851057-1.76177864688579i</v>
      </c>
      <c r="AG3925" t="e">
        <f t="shared" si="2096"/>
        <v>#DIV/0!</v>
      </c>
      <c r="AH3925" t="e">
        <f t="shared" si="2097"/>
        <v>#DIV/0!</v>
      </c>
      <c r="AI3925" t="e">
        <f t="shared" si="2098"/>
        <v>#DIV/0!</v>
      </c>
      <c r="AJ3925" t="e">
        <f t="shared" si="2099"/>
        <v>#DIV/0!</v>
      </c>
      <c r="AK3925"/>
      <c r="AL3925"/>
      <c r="AM3925"/>
      <c r="AN3925"/>
    </row>
    <row r="3926" spans="1:40" x14ac:dyDescent="0.3">
      <c r="A3926"/>
      <c r="B3926">
        <f t="shared" si="2065"/>
        <v>1992000</v>
      </c>
      <c r="C3926" s="186" t="str">
        <f t="shared" si="2068"/>
        <v>-0.00012493717299515+0.00156855511511837i</v>
      </c>
      <c r="D3926" s="158" t="str">
        <f t="shared" si="2069"/>
        <v>-7.60115593322805-0.593218885848439i</v>
      </c>
      <c r="E3926" t="str">
        <f t="shared" si="2070"/>
        <v>23.887000618-798.25580342524i</v>
      </c>
      <c r="F3926" t="str">
        <f t="shared" si="2071"/>
        <v>0.991330184552402+0.0789449315301321i</v>
      </c>
      <c r="G3926" t="str">
        <f t="shared" si="2066"/>
        <v>0.991330184552402+0.0789449315301321i</v>
      </c>
      <c r="H3926" t="str">
        <f t="shared" si="2072"/>
        <v>11.6291903492459+1.16769621290812i</v>
      </c>
      <c r="I3926" t="str">
        <f t="shared" si="2073"/>
        <v>7822.56570743858i</v>
      </c>
      <c r="J3926" t="str">
        <f t="shared" si="2067"/>
        <v>-15155.166882345+1668.07139534908i</v>
      </c>
      <c r="K3926" t="str">
        <f t="shared" si="2074"/>
        <v>0.056132286618446-0.509986666974854i</v>
      </c>
      <c r="L3926" t="str">
        <f t="shared" si="2075"/>
        <v>0.014526392816183-0.109061043725838i</v>
      </c>
      <c r="M3926" t="str">
        <f t="shared" si="2076"/>
        <v>0.070658679434629-0.619047710700692i</v>
      </c>
      <c r="N3926" t="str">
        <f t="shared" si="2077"/>
        <v>-25.4649565399918i</v>
      </c>
      <c r="O3926" t="str">
        <f t="shared" si="2078"/>
        <v>0.945322166541995-0.326138009812331i</v>
      </c>
      <c r="P3926" t="str">
        <f t="shared" si="2079"/>
        <v>0.054677833458005+0.326138009812331i</v>
      </c>
      <c r="Q3926" t="str">
        <f t="shared" si="2080"/>
        <v>-0.054677833458005+25.1388185301795i</v>
      </c>
      <c r="R3926" t="str">
        <f t="shared" si="2081"/>
        <v>0.0129686898710492-0.0022032432930947i</v>
      </c>
      <c r="S3926" t="str">
        <f t="shared" si="2082"/>
        <v>2.7945082622762i</v>
      </c>
      <c r="T3926" t="str">
        <f t="shared" si="2083"/>
        <v>0.00615698158635776+0.0362411109955447i</v>
      </c>
      <c r="U3926" t="e">
        <f t="shared" si="2084"/>
        <v>#DIV/0!</v>
      </c>
      <c r="V3926" t="str">
        <f t="shared" si="2085"/>
        <v>0.0000833333333333333-0.00013316176630848i</v>
      </c>
      <c r="W3926" t="e">
        <f t="shared" si="2086"/>
        <v>#DIV/0!</v>
      </c>
      <c r="X3926" t="e">
        <f t="shared" si="2087"/>
        <v>#DIV/0!</v>
      </c>
      <c r="Y3926" t="str">
        <f t="shared" si="2088"/>
        <v>0.00096+8.51095148969318i</v>
      </c>
      <c r="Z3926" t="e">
        <f t="shared" si="2089"/>
        <v>#DIV/0!</v>
      </c>
      <c r="AA3926" t="e">
        <f t="shared" si="2090"/>
        <v>#DIV/0!</v>
      </c>
      <c r="AB3926" t="str">
        <f t="shared" si="2091"/>
        <v>0.00351338981204095+0.02068045004892i</v>
      </c>
      <c r="AC3926" t="str">
        <f t="shared" si="2092"/>
        <v>1.0130504367435-0.000713702629372589i</v>
      </c>
      <c r="AD3926" t="str">
        <f t="shared" si="2093"/>
        <v>0.00345374563398758+0.0204164711312365i</v>
      </c>
      <c r="AE3926" t="e">
        <f t="shared" si="2094"/>
        <v>#DIV/0!</v>
      </c>
      <c r="AF3926" t="str">
        <f t="shared" si="2095"/>
        <v>-19.2303462824739-1.76091509875656i</v>
      </c>
      <c r="AG3926" t="e">
        <f t="shared" si="2096"/>
        <v>#DIV/0!</v>
      </c>
      <c r="AH3926" t="e">
        <f t="shared" si="2097"/>
        <v>#DIV/0!</v>
      </c>
      <c r="AI3926" t="e">
        <f t="shared" si="2098"/>
        <v>#DIV/0!</v>
      </c>
      <c r="AJ3926" t="e">
        <f t="shared" si="2099"/>
        <v>#DIV/0!</v>
      </c>
      <c r="AK3926"/>
      <c r="AL3926"/>
      <c r="AM3926"/>
      <c r="AN3926"/>
    </row>
    <row r="3927" spans="1:40" x14ac:dyDescent="0.3">
      <c r="A3927"/>
      <c r="B3927">
        <f t="shared" si="2065"/>
        <v>1993000</v>
      </c>
      <c r="C3927" s="186" t="str">
        <f t="shared" si="2068"/>
        <v>-0.000124813320621853+0.00156778167697807i</v>
      </c>
      <c r="D3927" s="158" t="str">
        <f t="shared" si="2069"/>
        <v>-7.60122087510447-0.592928363038618i</v>
      </c>
      <c r="E3927" t="str">
        <f t="shared" si="2070"/>
        <v>23.8630571515642-797.855989793989i</v>
      </c>
      <c r="F3927" t="str">
        <f t="shared" si="2071"/>
        <v>0.991338779084309+0.07890626381245i</v>
      </c>
      <c r="G3927" t="str">
        <f t="shared" si="2066"/>
        <v>0.991338779084309+0.07890626381245i</v>
      </c>
      <c r="H3927" t="str">
        <f t="shared" si="2072"/>
        <v>11.6293156226007+1.16712402326354i</v>
      </c>
      <c r="I3927" t="str">
        <f t="shared" si="2073"/>
        <v>7826.49269825557i</v>
      </c>
      <c r="J3927" t="str">
        <f t="shared" si="2067"/>
        <v>-15170.3877369044+1668.9087805877i</v>
      </c>
      <c r="K3927" t="str">
        <f t="shared" si="2074"/>
        <v>0.0560766373761454-0.509736866312333i</v>
      </c>
      <c r="L3927" t="str">
        <f t="shared" si="2075"/>
        <v>0.0145120728540733-0.109008228068064i</v>
      </c>
      <c r="M3927" t="str">
        <f t="shared" si="2076"/>
        <v>0.0705887102302187-0.618745094380397i</v>
      </c>
      <c r="N3927" t="str">
        <f t="shared" si="2077"/>
        <v>-25.4777401527127i</v>
      </c>
      <c r="O3927" t="str">
        <f t="shared" si="2078"/>
        <v>0.941075816507503-0.338195664645094i</v>
      </c>
      <c r="P3927" t="str">
        <f t="shared" si="2079"/>
        <v>0.058924183492497+0.338195664645094i</v>
      </c>
      <c r="Q3927" t="str">
        <f t="shared" si="2080"/>
        <v>-0.058924183492497+25.1395444880676i</v>
      </c>
      <c r="R3927" t="str">
        <f t="shared" si="2081"/>
        <v>0.0134471687078138-0.00237540290187975i</v>
      </c>
      <c r="S3927" t="str">
        <f t="shared" si="2082"/>
        <v>2.7959111278697i</v>
      </c>
      <c r="T3927" t="str">
        <f t="shared" si="2083"/>
        <v>0.00664141540653957+0.0375970886285178i</v>
      </c>
      <c r="U3927" t="e">
        <f t="shared" si="2084"/>
        <v>#DIV/0!</v>
      </c>
      <c r="V3927" t="str">
        <f t="shared" si="2085"/>
        <v>0.0000833333333333333-0.000133094951573754i</v>
      </c>
      <c r="W3927" t="e">
        <f t="shared" si="2086"/>
        <v>#DIV/0!</v>
      </c>
      <c r="X3927" t="e">
        <f t="shared" si="2087"/>
        <v>#DIV/0!</v>
      </c>
      <c r="Y3927" t="str">
        <f t="shared" si="2088"/>
        <v>0.00096+8.51522405570206i</v>
      </c>
      <c r="Z3927" t="e">
        <f t="shared" si="2089"/>
        <v>#DIV/0!</v>
      </c>
      <c r="AA3927" t="e">
        <f t="shared" si="2090"/>
        <v>#DIV/0!</v>
      </c>
      <c r="AB3927" t="str">
        <f t="shared" si="2091"/>
        <v>0.00378982475415708+0.02145421848305i</v>
      </c>
      <c r="AC3927" t="str">
        <f t="shared" si="2092"/>
        <v>1.01354221128155-0.000830509863480269i</v>
      </c>
      <c r="AD3927" t="str">
        <f t="shared" si="2093"/>
        <v>0.00372184040249059+0.0211706125994332i</v>
      </c>
      <c r="AE3927" t="e">
        <f t="shared" si="2094"/>
        <v>#DIV/0!</v>
      </c>
      <c r="AF3927" t="str">
        <f t="shared" si="2095"/>
        <v>-19.2305364977052-1.76005238630216i</v>
      </c>
      <c r="AG3927" t="e">
        <f t="shared" si="2096"/>
        <v>#DIV/0!</v>
      </c>
      <c r="AH3927" t="e">
        <f t="shared" si="2097"/>
        <v>#DIV/0!</v>
      </c>
      <c r="AI3927" t="e">
        <f t="shared" si="2098"/>
        <v>#DIV/0!</v>
      </c>
      <c r="AJ3927" t="e">
        <f t="shared" si="2099"/>
        <v>#DIV/0!</v>
      </c>
      <c r="AK3927"/>
      <c r="AL3927"/>
      <c r="AM3927"/>
      <c r="AN3927"/>
    </row>
    <row r="3928" spans="1:40" x14ac:dyDescent="0.3">
      <c r="A3928"/>
      <c r="B3928">
        <f t="shared" si="2065"/>
        <v>1994000</v>
      </c>
      <c r="C3928" s="186" t="str">
        <f t="shared" si="2068"/>
        <v>-0.000124689651584664+0.00156700899449037i</v>
      </c>
      <c r="D3928" s="158" t="str">
        <f t="shared" si="2069"/>
        <v>-7.60128572084891-0.592638121079064i</v>
      </c>
      <c r="E3928" t="str">
        <f t="shared" si="2070"/>
        <v>23.8391496564796-797.456576104093i</v>
      </c>
      <c r="F3928" t="str">
        <f t="shared" si="2071"/>
        <v>0.991347360893924+0.078867633483064i</v>
      </c>
      <c r="G3928" t="str">
        <f t="shared" si="2066"/>
        <v>0.991347360893924+0.078867633483064i</v>
      </c>
      <c r="H3928" t="str">
        <f t="shared" si="2072"/>
        <v>11.6294407105053+1.16655238724699i</v>
      </c>
      <c r="I3928" t="str">
        <f t="shared" si="2073"/>
        <v>7830.41968907256i</v>
      </c>
      <c r="J3928" t="str">
        <f t="shared" si="2067"/>
        <v>-15185.6162305375+1669.74616582633i</v>
      </c>
      <c r="K3928" t="str">
        <f t="shared" si="2074"/>
        <v>0.0560210705188596-0.509487307193352i</v>
      </c>
      <c r="L3928" t="str">
        <f t="shared" si="2075"/>
        <v>0.0144977739313803-0.108955462585337i</v>
      </c>
      <c r="M3928" t="str">
        <f t="shared" si="2076"/>
        <v>0.0705188444502399-0.618442769778689i</v>
      </c>
      <c r="N3928" t="str">
        <f t="shared" si="2077"/>
        <v>-25.4905237654335i</v>
      </c>
      <c r="O3928" t="str">
        <f t="shared" si="2078"/>
        <v>0.936675677247733-0.350198052039843i</v>
      </c>
      <c r="P3928" t="str">
        <f t="shared" si="2079"/>
        <v>0.063324322752267+0.350198052039843i</v>
      </c>
      <c r="Q3928" t="str">
        <f t="shared" si="2080"/>
        <v>-0.063324322752267+25.1403257133937i</v>
      </c>
      <c r="R3928" t="str">
        <f t="shared" si="2081"/>
        <v>0.0139233012220573-0.0025539051126304i</v>
      </c>
      <c r="S3928" t="str">
        <f t="shared" si="2082"/>
        <v>2.79731399346321i</v>
      </c>
      <c r="T3928" t="str">
        <f t="shared" si="2083"/>
        <v>0.00714407450953825+0.0389478453436643i</v>
      </c>
      <c r="U3928" t="e">
        <f t="shared" si="2084"/>
        <v>#DIV/0!</v>
      </c>
      <c r="V3928" t="str">
        <f t="shared" si="2085"/>
        <v>0.0000833333333333333-0.000133028203854811i</v>
      </c>
      <c r="W3928" t="e">
        <f t="shared" si="2086"/>
        <v>#DIV/0!</v>
      </c>
      <c r="X3928" t="e">
        <f t="shared" si="2087"/>
        <v>#DIV/0!</v>
      </c>
      <c r="Y3928" t="str">
        <f t="shared" si="2088"/>
        <v>0.00096+8.51949662171094i</v>
      </c>
      <c r="Z3928" t="e">
        <f t="shared" si="2089"/>
        <v>#DIV/0!</v>
      </c>
      <c r="AA3928" t="e">
        <f t="shared" si="2090"/>
        <v>#DIV/0!</v>
      </c>
      <c r="AB3928" t="str">
        <f t="shared" si="2091"/>
        <v>0.00407665968238202+0.0222250076782064i</v>
      </c>
      <c r="AC3928" t="str">
        <f t="shared" si="2092"/>
        <v>1.01403237663688-0.000953898846052622i</v>
      </c>
      <c r="AD3928" t="str">
        <f t="shared" si="2093"/>
        <v>0.00399962481773964+0.0219212161542892i</v>
      </c>
      <c r="AE3928" t="e">
        <f t="shared" si="2094"/>
        <v>#DIV/0!</v>
      </c>
      <c r="AF3928" t="str">
        <f t="shared" si="2095"/>
        <v>-19.2307264313542-1.75919050832605i</v>
      </c>
      <c r="AG3928" t="e">
        <f t="shared" si="2096"/>
        <v>#DIV/0!</v>
      </c>
      <c r="AH3928" t="e">
        <f t="shared" si="2097"/>
        <v>#DIV/0!</v>
      </c>
      <c r="AI3928" t="e">
        <f t="shared" si="2098"/>
        <v>#DIV/0!</v>
      </c>
      <c r="AJ3928" t="e">
        <f t="shared" si="2099"/>
        <v>#DIV/0!</v>
      </c>
      <c r="AK3928"/>
      <c r="AL3928"/>
      <c r="AM3928"/>
      <c r="AN3928"/>
    </row>
    <row r="3929" spans="1:40" x14ac:dyDescent="0.3">
      <c r="A3929"/>
      <c r="B3929">
        <f t="shared" ref="B3929:B3934" si="2100">B3928+1000</f>
        <v>1995000</v>
      </c>
      <c r="C3929" s="186" t="str">
        <f t="shared" si="2068"/>
        <v>-0.000124566165523377+0.00156623706655842i</v>
      </c>
      <c r="D3929" s="158" t="str">
        <f t="shared" si="2069"/>
        <v>-7.60135047065021-0.59234815956816i</v>
      </c>
      <c r="E3929" t="str">
        <f t="shared" si="2070"/>
        <v>23.8152780607487-797.057561756289i</v>
      </c>
      <c r="F3929" t="str">
        <f t="shared" si="2071"/>
        <v>0.991355930006243+0.0788290404884923i</v>
      </c>
      <c r="G3929" t="str">
        <f t="shared" si="2066"/>
        <v>0.991355930006243+0.0788290404884923i</v>
      </c>
      <c r="H3929" t="str">
        <f t="shared" si="2072"/>
        <v>11.6295656133241+1.16598130406578i</v>
      </c>
      <c r="I3929" t="str">
        <f t="shared" si="2073"/>
        <v>7834.34667988955i</v>
      </c>
      <c r="J3929" t="str">
        <f t="shared" si="2067"/>
        <v>-15200.8523632445+1670.58355106496i</v>
      </c>
      <c r="K3929" t="str">
        <f t="shared" si="2074"/>
        <v>0.0559655858847012-0.509237989272375i</v>
      </c>
      <c r="L3929" t="str">
        <f t="shared" si="2075"/>
        <v>0.0144834960071552-0.10890274720765i</v>
      </c>
      <c r="M3929" t="str">
        <f t="shared" si="2076"/>
        <v>0.0704490818918564-0.618140736480025i</v>
      </c>
      <c r="N3929" t="str">
        <f t="shared" si="2077"/>
        <v>-25.5033073781544i</v>
      </c>
      <c r="O3929" t="str">
        <f t="shared" si="2078"/>
        <v>0.932122467826903-0.362143210584272i</v>
      </c>
      <c r="P3929" t="str">
        <f t="shared" si="2079"/>
        <v>0.067877532173097+0.362143210584272i</v>
      </c>
      <c r="Q3929" t="str">
        <f t="shared" si="2080"/>
        <v>-0.067877532173097+25.1411641675701i</v>
      </c>
      <c r="R3929" t="str">
        <f t="shared" si="2081"/>
        <v>0.0143969988897975-0.00273872619698542i</v>
      </c>
      <c r="S3929" t="str">
        <f t="shared" si="2082"/>
        <v>2.79871685905672i</v>
      </c>
      <c r="T3929" t="str">
        <f t="shared" si="2083"/>
        <v>0.00766491917984339+0.0402931235126971i</v>
      </c>
      <c r="U3929" t="e">
        <f t="shared" si="2084"/>
        <v>#DIV/0!</v>
      </c>
      <c r="V3929" t="str">
        <f t="shared" si="2085"/>
        <v>0.0000833333333333333-0.000132961523050873i</v>
      </c>
      <c r="W3929" t="e">
        <f t="shared" si="2086"/>
        <v>#DIV/0!</v>
      </c>
      <c r="X3929" t="e">
        <f t="shared" si="2087"/>
        <v>#DIV/0!</v>
      </c>
      <c r="Y3929" t="str">
        <f t="shared" si="2088"/>
        <v>0.00096+8.52376918771983i</v>
      </c>
      <c r="Z3929" t="e">
        <f t="shared" si="2089"/>
        <v>#DIV/0!</v>
      </c>
      <c r="AA3929" t="e">
        <f t="shared" si="2090"/>
        <v>#DIV/0!</v>
      </c>
      <c r="AB3929" t="str">
        <f t="shared" si="2091"/>
        <v>0.00437387193365146+0.0229926706226456i</v>
      </c>
      <c r="AC3929" t="str">
        <f t="shared" si="2092"/>
        <v>1.01452084161436-0.00108385588272938i</v>
      </c>
      <c r="AD3929" t="str">
        <f t="shared" si="2093"/>
        <v>0.00428705132563082+0.0226681564588164i</v>
      </c>
      <c r="AE3929" t="e">
        <f t="shared" si="2094"/>
        <v>#DIV/0!</v>
      </c>
      <c r="AF3929" t="str">
        <f t="shared" si="2095"/>
        <v>-19.2309160839743-1.75832946363394i</v>
      </c>
      <c r="AG3929" t="e">
        <f t="shared" si="2096"/>
        <v>#DIV/0!</v>
      </c>
      <c r="AH3929" t="e">
        <f t="shared" si="2097"/>
        <v>#DIV/0!</v>
      </c>
      <c r="AI3929" t="e">
        <f t="shared" si="2098"/>
        <v>#DIV/0!</v>
      </c>
      <c r="AJ3929" t="e">
        <f t="shared" si="2099"/>
        <v>#DIV/0!</v>
      </c>
      <c r="AK3929"/>
      <c r="AL3929"/>
      <c r="AM3929"/>
      <c r="AN3929"/>
    </row>
    <row r="3930" spans="1:40" x14ac:dyDescent="0.3">
      <c r="A3930"/>
      <c r="B3930">
        <f t="shared" si="2100"/>
        <v>1996000</v>
      </c>
      <c r="C3930" s="186" t="str">
        <f t="shared" si="2068"/>
        <v>-0.00012444286207866+0.00156546589208749i</v>
      </c>
      <c r="D3930" s="158" t="str">
        <f t="shared" si="2069"/>
        <v>-7.60141512469666-0.592058478105008i</v>
      </c>
      <c r="E3930" t="str">
        <f t="shared" si="2070"/>
        <v>23.7914422925535-796.658946152504i</v>
      </c>
      <c r="F3930" t="str">
        <f t="shared" si="2071"/>
        <v>0.991364486446181+0.0787904847753494i</v>
      </c>
      <c r="G3930" t="str">
        <f t="shared" si="2066"/>
        <v>0.991364486446181+0.0787904847753494i</v>
      </c>
      <c r="H3930" t="str">
        <f t="shared" si="2072"/>
        <v>11.6296903314203+1.16541077292867i</v>
      </c>
      <c r="I3930" t="str">
        <f t="shared" si="2073"/>
        <v>7838.27367070653i</v>
      </c>
      <c r="J3930" t="str">
        <f t="shared" si="2067"/>
        <v>-15216.0961350252+1671.42093630359i</v>
      </c>
      <c r="K3930" t="str">
        <f t="shared" si="2074"/>
        <v>0.0559101833121815-0.508988912204527i</v>
      </c>
      <c r="L3930" t="str">
        <f t="shared" si="2075"/>
        <v>0.0144692390405486-0.108850081865126i</v>
      </c>
      <c r="M3930" t="str">
        <f t="shared" si="2076"/>
        <v>0.0703794223527301-0.617838994069653i</v>
      </c>
      <c r="N3930" t="str">
        <f t="shared" si="2077"/>
        <v>-25.5160909908753i</v>
      </c>
      <c r="O3930" t="str">
        <f t="shared" si="2078"/>
        <v>0.92741693232383-0.374029188218055i</v>
      </c>
      <c r="P3930" t="str">
        <f t="shared" si="2079"/>
        <v>0.07258306767617+0.374029188218055i</v>
      </c>
      <c r="Q3930" t="str">
        <f t="shared" si="2080"/>
        <v>-0.07258306767617+25.1420618026572i</v>
      </c>
      <c r="R3930" t="str">
        <f t="shared" si="2081"/>
        <v>0.014868173274705-0.00292984107196029i</v>
      </c>
      <c r="S3930" t="str">
        <f t="shared" si="2082"/>
        <v>2.80011972465024i</v>
      </c>
      <c r="T3930" t="str">
        <f t="shared" si="2083"/>
        <v>0.00820390577568641+0.041632665256019i</v>
      </c>
      <c r="U3930" t="e">
        <f t="shared" si="2084"/>
        <v>#DIV/0!</v>
      </c>
      <c r="V3930" t="str">
        <f t="shared" si="2085"/>
        <v>0.0000833333333333333-0.000132894909061369i</v>
      </c>
      <c r="W3930" t="e">
        <f t="shared" si="2086"/>
        <v>#DIV/0!</v>
      </c>
      <c r="X3930" t="e">
        <f t="shared" si="2087"/>
        <v>#DIV/0!</v>
      </c>
      <c r="Y3930" t="str">
        <f t="shared" si="2088"/>
        <v>0.00096+8.52804175372871i</v>
      </c>
      <c r="Z3930" t="e">
        <f t="shared" si="2089"/>
        <v>#DIV/0!</v>
      </c>
      <c r="AA3930" t="e">
        <f t="shared" si="2090"/>
        <v>#DIV/0!</v>
      </c>
      <c r="AB3930" t="str">
        <f t="shared" si="2091"/>
        <v>0.00468143660444037+0.0237570601612173i</v>
      </c>
      <c r="AC3930" t="str">
        <f t="shared" si="2092"/>
        <v>1.01500751495606-0.00122036591154276i</v>
      </c>
      <c r="AD3930" t="str">
        <f t="shared" si="2093"/>
        <v>0.00458407073113354+0.0234113088373561i</v>
      </c>
      <c r="AE3930" t="e">
        <f t="shared" si="2094"/>
        <v>#DIV/0!</v>
      </c>
      <c r="AF3930" t="str">
        <f t="shared" si="2095"/>
        <v>-19.231105456117-1.75746925103368i</v>
      </c>
      <c r="AG3930" t="e">
        <f t="shared" si="2096"/>
        <v>#DIV/0!</v>
      </c>
      <c r="AH3930" t="e">
        <f t="shared" si="2097"/>
        <v>#DIV/0!</v>
      </c>
      <c r="AI3930" t="e">
        <f t="shared" si="2098"/>
        <v>#DIV/0!</v>
      </c>
      <c r="AJ3930" t="e">
        <f t="shared" si="2099"/>
        <v>#DIV/0!</v>
      </c>
      <c r="AK3930"/>
      <c r="AL3930"/>
      <c r="AM3930"/>
      <c r="AN3930"/>
    </row>
    <row r="3931" spans="1:40" x14ac:dyDescent="0.3">
      <c r="A3931"/>
      <c r="B3931">
        <f t="shared" si="2100"/>
        <v>1997000</v>
      </c>
      <c r="C3931" s="186" t="str">
        <f t="shared" si="2068"/>
        <v>-0.000124319740892072+0.00156469546998499i</v>
      </c>
      <c r="D3931" s="158" t="str">
        <f t="shared" si="2069"/>
        <v>-7.60147968317638-0.59176907628953i</v>
      </c>
      <c r="E3931" t="str">
        <f t="shared" si="2070"/>
        <v>23.7676422802558-796.260728695864i</v>
      </c>
      <c r="F3931" t="str">
        <f t="shared" si="2071"/>
        <v>0.991373030238636+0.0787519662903584i</v>
      </c>
      <c r="G3931" t="str">
        <f t="shared" si="2066"/>
        <v>0.991373030238636+0.0787519662903584i</v>
      </c>
      <c r="H3931" t="str">
        <f t="shared" si="2072"/>
        <v>11.6298148651568+1.16484079304601i</v>
      </c>
      <c r="I3931" t="str">
        <f t="shared" si="2073"/>
        <v>7842.20066152352i</v>
      </c>
      <c r="J3931" t="str">
        <f t="shared" si="2067"/>
        <v>-15231.3475458798+1672.25832154221i</v>
      </c>
      <c r="K3931" t="str">
        <f t="shared" si="2074"/>
        <v>0.0558548626402035-0.508740075645569i</v>
      </c>
      <c r="L3931" t="str">
        <f t="shared" si="2075"/>
        <v>0.0144550029908096-0.108797466488013i</v>
      </c>
      <c r="M3931" t="str">
        <f t="shared" si="2076"/>
        <v>0.0703098656310131-0.617537542133582i</v>
      </c>
      <c r="N3931" t="str">
        <f t="shared" si="2077"/>
        <v>-25.5288746035962i</v>
      </c>
      <c r="O3931" t="str">
        <f t="shared" si="2078"/>
        <v>0.9225598397102-0.385854042552219i</v>
      </c>
      <c r="P3931" t="str">
        <f t="shared" si="2079"/>
        <v>0.0774401602898001+0.385854042552219i</v>
      </c>
      <c r="Q3931" t="str">
        <f t="shared" si="2080"/>
        <v>-0.0774401602898001+25.143020561044i</v>
      </c>
      <c r="R3931" t="str">
        <f t="shared" si="2081"/>
        <v>0.0153367360513757-0.00312722329431513i</v>
      </c>
      <c r="S3931" t="str">
        <f t="shared" si="2082"/>
        <v>2.80152259024375i</v>
      </c>
      <c r="T3931" t="str">
        <f t="shared" si="2083"/>
        <v>0.00876098670376032+0.0429662125085348i</v>
      </c>
      <c r="U3931" t="e">
        <f t="shared" si="2084"/>
        <v>#DIV/0!</v>
      </c>
      <c r="V3931" t="str">
        <f t="shared" si="2085"/>
        <v>0.0000833333333333333-0.000132828361785925i</v>
      </c>
      <c r="W3931" t="e">
        <f t="shared" si="2086"/>
        <v>#DIV/0!</v>
      </c>
      <c r="X3931" t="e">
        <f t="shared" si="2087"/>
        <v>#DIV/0!</v>
      </c>
      <c r="Y3931" t="str">
        <f t="shared" si="2088"/>
        <v>0.00096+8.53231431973759i</v>
      </c>
      <c r="Z3931" t="e">
        <f t="shared" si="2089"/>
        <v>#DIV/0!</v>
      </c>
      <c r="AA3931" t="e">
        <f t="shared" si="2090"/>
        <v>#DIV/0!</v>
      </c>
      <c r="AB3931" t="str">
        <f t="shared" si="2091"/>
        <v>0.00499932653633718+0.0245180290329199i</v>
      </c>
      <c r="AC3931" t="str">
        <f t="shared" si="2092"/>
        <v>1.01549230536396-0.00136341249473098i</v>
      </c>
      <c r="AD3931" t="str">
        <f t="shared" si="2093"/>
        <v>0.00489063220807989+0.0241505492975544i</v>
      </c>
      <c r="AE3931" t="e">
        <f t="shared" si="2094"/>
        <v>#DIV/0!</v>
      </c>
      <c r="AF3931" t="str">
        <f t="shared" si="2095"/>
        <v>-19.2312945483332-1.75660986933554i</v>
      </c>
      <c r="AG3931" t="e">
        <f t="shared" si="2096"/>
        <v>#DIV/0!</v>
      </c>
      <c r="AH3931" t="e">
        <f t="shared" si="2097"/>
        <v>#DIV/0!</v>
      </c>
      <c r="AI3931" t="e">
        <f t="shared" si="2098"/>
        <v>#DIV/0!</v>
      </c>
      <c r="AJ3931" t="e">
        <f t="shared" si="2099"/>
        <v>#DIV/0!</v>
      </c>
      <c r="AK3931"/>
      <c r="AL3931"/>
      <c r="AM3931"/>
      <c r="AN3931"/>
    </row>
    <row r="3932" spans="1:40" x14ac:dyDescent="0.3">
      <c r="A3932"/>
      <c r="B3932">
        <f t="shared" si="2100"/>
        <v>1998000</v>
      </c>
      <c r="C3932" s="186" t="str">
        <f t="shared" si="2068"/>
        <v>-0.000124196801606038+0.00156392579916039i</v>
      </c>
      <c r="D3932" s="158" t="str">
        <f t="shared" si="2069"/>
        <v>-7.60154414627684-0.591479953722354i</v>
      </c>
      <c r="E3932" t="str">
        <f t="shared" si="2070"/>
        <v>23.7438779523964-795.862908790683i</v>
      </c>
      <c r="F3932" t="str">
        <f t="shared" si="2071"/>
        <v>0.991381561408416+0.078713484980337i</v>
      </c>
      <c r="G3932" t="str">
        <f t="shared" si="2066"/>
        <v>0.991381561408416+0.078713484980337i</v>
      </c>
      <c r="H3932" t="str">
        <f t="shared" si="2072"/>
        <v>11.6299392148953+1.16427136362954i</v>
      </c>
      <c r="I3932" t="str">
        <f t="shared" si="2073"/>
        <v>7846.12765234051i</v>
      </c>
      <c r="J3932" t="str">
        <f t="shared" si="2067"/>
        <v>-15246.6065958082+1673.09570678084i</v>
      </c>
      <c r="K3932" t="str">
        <f t="shared" si="2074"/>
        <v>0.0557996237080665-0.508491479251918i</v>
      </c>
      <c r="L3932" t="str">
        <f t="shared" si="2075"/>
        <v>0.0144407878172854-0.108744901006686i</v>
      </c>
      <c r="M3932" t="str">
        <f t="shared" si="2076"/>
        <v>0.0702404115253519-0.617236380258604i</v>
      </c>
      <c r="N3932" t="str">
        <f t="shared" si="2077"/>
        <v>-25.5416582163171i</v>
      </c>
      <c r="O3932" t="str">
        <f t="shared" si="2078"/>
        <v>0.917551983724946-0.397615841186459i</v>
      </c>
      <c r="P3932" t="str">
        <f t="shared" si="2079"/>
        <v>0.082448016275054+0.397615841186459i</v>
      </c>
      <c r="Q3932" t="str">
        <f t="shared" si="2080"/>
        <v>-0.082448016275054+25.1440423751306i</v>
      </c>
      <c r="R3932" t="str">
        <f t="shared" si="2081"/>
        <v>0.0158025990288708-0.00333084505536034i</v>
      </c>
      <c r="S3932" t="str">
        <f t="shared" si="2082"/>
        <v>2.80292545583727i</v>
      </c>
      <c r="T3932" t="str">
        <f t="shared" si="2083"/>
        <v>0.0093361103951192+0.0442935070864113i</v>
      </c>
      <c r="U3932" t="e">
        <f t="shared" si="2084"/>
        <v>#DIV/0!</v>
      </c>
      <c r="V3932" t="str">
        <f t="shared" si="2085"/>
        <v>0.0000833333333333333-0.000132761881124371i</v>
      </c>
      <c r="W3932" t="e">
        <f t="shared" si="2086"/>
        <v>#DIV/0!</v>
      </c>
      <c r="X3932" t="e">
        <f t="shared" si="2087"/>
        <v>#DIV/0!</v>
      </c>
      <c r="Y3932" t="str">
        <f t="shared" si="2088"/>
        <v>0.00096+8.53658688574647i</v>
      </c>
      <c r="Z3932" t="e">
        <f t="shared" si="2089"/>
        <v>#DIV/0!</v>
      </c>
      <c r="AA3932" t="e">
        <f t="shared" si="2090"/>
        <v>#DIV/0!</v>
      </c>
      <c r="AB3932" t="str">
        <f t="shared" si="2091"/>
        <v>0.00532751230229121+0.0252754299089955i</v>
      </c>
      <c r="AC3932" t="str">
        <f t="shared" si="2092"/>
        <v>1.01597512152303-0.00151297781096138i</v>
      </c>
      <c r="AD3932" t="str">
        <f t="shared" si="2093"/>
        <v>0.00520668330924762+0.0248857545521482i</v>
      </c>
      <c r="AE3932" t="e">
        <f t="shared" si="2094"/>
        <v>#DIV/0!</v>
      </c>
      <c r="AF3932" t="str">
        <f t="shared" si="2095"/>
        <v>-19.2314833611721-1.75575131735189i</v>
      </c>
      <c r="AG3932" t="e">
        <f t="shared" si="2096"/>
        <v>#DIV/0!</v>
      </c>
      <c r="AH3932" t="e">
        <f t="shared" si="2097"/>
        <v>#DIV/0!</v>
      </c>
      <c r="AI3932" t="e">
        <f t="shared" si="2098"/>
        <v>#DIV/0!</v>
      </c>
      <c r="AJ3932" t="e">
        <f t="shared" si="2099"/>
        <v>#DIV/0!</v>
      </c>
      <c r="AK3932"/>
      <c r="AL3932"/>
      <c r="AM3932"/>
      <c r="AN3932"/>
    </row>
    <row r="3933" spans="1:40" x14ac:dyDescent="0.3">
      <c r="A3933"/>
      <c r="B3933">
        <f t="shared" si="2100"/>
        <v>1999000</v>
      </c>
      <c r="C3933" s="186" t="str">
        <f t="shared" si="2068"/>
        <v>-0.000124074043863857+0.00156315687852521i</v>
      </c>
      <c r="D3933" s="158" t="str">
        <f t="shared" si="2069"/>
        <v>-7.60160851418499-0.59119111000486i</v>
      </c>
      <c r="E3933" t="str">
        <f t="shared" si="2070"/>
        <v>23.7201492376945-795.465485842463i</v>
      </c>
      <c r="F3933" t="str">
        <f t="shared" si="2071"/>
        <v>0.991390079980265+0.0786750407922026i</v>
      </c>
      <c r="G3933" t="str">
        <f t="shared" si="2066"/>
        <v>0.991390079980265+0.0786750407922026i</v>
      </c>
      <c r="H3933" t="str">
        <f t="shared" si="2072"/>
        <v>11.6300633809966+1.16370248389251i</v>
      </c>
      <c r="I3933" t="str">
        <f t="shared" si="2073"/>
        <v>7850.0546431575i</v>
      </c>
      <c r="J3933" t="str">
        <f t="shared" si="2067"/>
        <v>-15261.8732848103+1673.93309201948i</v>
      </c>
      <c r="K3933" t="str">
        <f t="shared" si="2074"/>
        <v>0.0557444663554618-0.508243122680634i</v>
      </c>
      <c r="L3933" t="str">
        <f t="shared" si="2075"/>
        <v>0.0144265934794219-0.108692385351648i</v>
      </c>
      <c r="M3933" t="str">
        <f t="shared" si="2076"/>
        <v>0.0701710598348837-0.616935508032282i</v>
      </c>
      <c r="N3933" t="str">
        <f t="shared" si="2077"/>
        <v>-25.5544418290379i</v>
      </c>
      <c r="O3933" t="str">
        <f t="shared" si="2078"/>
        <v>0.912394182744564-0.409312662024862i</v>
      </c>
      <c r="P3933" t="str">
        <f t="shared" si="2079"/>
        <v>0.087605817255436+0.409312662024862i</v>
      </c>
      <c r="Q3933" t="str">
        <f t="shared" si="2080"/>
        <v>-0.087605817255436+25.145129167013i</v>
      </c>
      <c r="R3933" t="str">
        <f t="shared" si="2081"/>
        <v>0.0162656741745339-0.00354067717621841i</v>
      </c>
      <c r="S3933" t="str">
        <f t="shared" si="2082"/>
        <v>2.80432832143078i</v>
      </c>
      <c r="T3933" t="str">
        <f t="shared" si="2083"/>
        <v>0.00992922128231285+0.0456142907548106i</v>
      </c>
      <c r="U3933" t="e">
        <f t="shared" si="2084"/>
        <v>#DIV/0!</v>
      </c>
      <c r="V3933" t="str">
        <f t="shared" si="2085"/>
        <v>0.0000833333333333333-0.000132695466976734i</v>
      </c>
      <c r="W3933" t="e">
        <f t="shared" si="2086"/>
        <v>#DIV/0!</v>
      </c>
      <c r="X3933" t="e">
        <f t="shared" si="2087"/>
        <v>#DIV/0!</v>
      </c>
      <c r="Y3933" t="str">
        <f t="shared" si="2088"/>
        <v>0.00096+8.54085945175536i</v>
      </c>
      <c r="Z3933" t="e">
        <f t="shared" si="2089"/>
        <v>#DIV/0!</v>
      </c>
      <c r="AA3933" t="e">
        <f t="shared" si="2090"/>
        <v>#DIV/0!</v>
      </c>
      <c r="AB3933" t="str">
        <f t="shared" si="2091"/>
        <v>0.00566596219356488+0.0260291154315811i</v>
      </c>
      <c r="AC3933" t="str">
        <f t="shared" si="2092"/>
        <v>1.01645587212452-0.00166904264798008i</v>
      </c>
      <c r="AD3933" t="str">
        <f t="shared" si="2093"/>
        <v>0.00553216997674584+0.0256168020405891i</v>
      </c>
      <c r="AE3933" t="e">
        <f t="shared" si="2094"/>
        <v>#DIV/0!</v>
      </c>
      <c r="AF3933" t="str">
        <f t="shared" si="2095"/>
        <v>-19.2316718951816-1.75489359389737i</v>
      </c>
      <c r="AG3933" t="e">
        <f t="shared" si="2096"/>
        <v>#DIV/0!</v>
      </c>
      <c r="AH3933" t="e">
        <f t="shared" si="2097"/>
        <v>#DIV/0!</v>
      </c>
      <c r="AI3933" t="e">
        <f t="shared" si="2098"/>
        <v>#DIV/0!</v>
      </c>
      <c r="AJ3933" t="e">
        <f t="shared" si="2099"/>
        <v>#DIV/0!</v>
      </c>
      <c r="AK3933"/>
      <c r="AL3933"/>
      <c r="AM3933"/>
      <c r="AN3933"/>
    </row>
    <row r="3934" spans="1:40" x14ac:dyDescent="0.3">
      <c r="A3934"/>
      <c r="B3934">
        <f t="shared" si="2100"/>
        <v>2000000</v>
      </c>
      <c r="C3934" s="186" t="str">
        <f t="shared" si="2068"/>
        <v>-0.000123951467309702+0.0015623887069931i</v>
      </c>
      <c r="D3934" s="158" t="str">
        <f t="shared" si="2069"/>
        <v>-7.6016727870875-0.590902544739191i</v>
      </c>
      <c r="E3934" t="str">
        <f t="shared" si="2070"/>
        <v>23.6964560650467-795.068459257883i</v>
      </c>
      <c r="F3934" t="str">
        <f t="shared" si="2071"/>
        <v>0.991398585978885+0.0786366336729745i</v>
      </c>
      <c r="G3934" t="str">
        <f t="shared" si="2066"/>
        <v>0.991398585978885+0.0786366336729745i</v>
      </c>
      <c r="H3934" t="str">
        <f t="shared" si="2072"/>
        <v>11.6301873638207+1.16313415304967i</v>
      </c>
      <c r="I3934" t="str">
        <f t="shared" si="2073"/>
        <v>7853.98163397448i</v>
      </c>
      <c r="J3934" t="str">
        <f t="shared" si="2067"/>
        <v>-15277.1476128863+1674.77047725811i</v>
      </c>
      <c r="K3934" t="str">
        <f t="shared" si="2074"/>
        <v>0.0556893904224689-0.507995005589411i</v>
      </c>
      <c r="L3934" t="str">
        <f t="shared" si="2075"/>
        <v>0.0144124199367624-0.108639919453525i</v>
      </c>
      <c r="M3934" t="str">
        <f t="shared" si="2076"/>
        <v>0.0701018103592313-0.616634925042936i</v>
      </c>
      <c r="N3934" t="str">
        <f t="shared" si="2077"/>
        <v>-25.5672254417588i</v>
      </c>
      <c r="O3934" t="str">
        <f t="shared" si="2078"/>
        <v>0.907087279649219-0.420942593590361i</v>
      </c>
      <c r="P3934" t="str">
        <f t="shared" si="2079"/>
        <v>0.092912720350781+0.420942593590361i</v>
      </c>
      <c r="Q3934" t="str">
        <f t="shared" si="2080"/>
        <v>-0.092912720350781+25.1462828481684i</v>
      </c>
      <c r="R3934" t="str">
        <f t="shared" si="2081"/>
        <v>0.0167258736380941-0.00375668910355951i</v>
      </c>
      <c r="S3934" t="str">
        <f t="shared" si="2082"/>
        <v>2.80573118702428i</v>
      </c>
      <c r="T3934" t="str">
        <f t="shared" si="2083"/>
        <v>0.0105402597778112+0.0469283052966279i</v>
      </c>
      <c r="U3934" t="e">
        <f t="shared" si="2084"/>
        <v>#DIV/0!</v>
      </c>
      <c r="V3934" t="str">
        <f t="shared" si="2085"/>
        <v>0.0000833333333333333-0.000132629119243246i</v>
      </c>
      <c r="W3934" t="e">
        <f t="shared" si="2086"/>
        <v>#DIV/0!</v>
      </c>
      <c r="X3934" t="e">
        <f t="shared" si="2087"/>
        <v>#DIV/0!</v>
      </c>
      <c r="Y3934" t="str">
        <f t="shared" si="2088"/>
        <v>0.00096+8.54513201776424i</v>
      </c>
      <c r="Z3934" t="e">
        <f t="shared" si="2089"/>
        <v>#DIV/0!</v>
      </c>
      <c r="AA3934" t="e">
        <f t="shared" si="2090"/>
        <v>#DIV/0!</v>
      </c>
      <c r="AB3934" t="str">
        <f t="shared" si="2091"/>
        <v>0.00601464220742191+0.026778938252933i</v>
      </c>
      <c r="AC3934" t="str">
        <f t="shared" si="2092"/>
        <v>1.01693446588973-0.00183158639570502i</v>
      </c>
      <c r="AD3934" t="str">
        <f t="shared" si="2093"/>
        <v>0.00586703655271055+0.0263435699505252i</v>
      </c>
      <c r="AE3934" t="e">
        <f t="shared" si="2094"/>
        <v>#DIV/0!</v>
      </c>
      <c r="AF3934" t="str">
        <f t="shared" si="2095"/>
        <v>-19.2318601509082-1.75403669778886i</v>
      </c>
      <c r="AG3934" t="e">
        <f t="shared" si="2096"/>
        <v>#DIV/0!</v>
      </c>
      <c r="AH3934" t="e">
        <f t="shared" si="2097"/>
        <v>#DIV/0!</v>
      </c>
      <c r="AI3934" t="e">
        <f t="shared" si="2098"/>
        <v>#DIV/0!</v>
      </c>
      <c r="AJ3934" t="e">
        <f t="shared" si="2099"/>
        <v>#DIV/0!</v>
      </c>
      <c r="AK3934"/>
      <c r="AL3934"/>
      <c r="AM3934"/>
      <c r="AN3934"/>
    </row>
    <row r="3935" spans="1:40"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row>
    <row r="3936" spans="1:40"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row>
    <row r="3937" spans="1:40"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row>
    <row r="3938" spans="1:40"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row>
    <row r="3939" spans="1:40"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row>
    <row r="3940" spans="1:40"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row>
    <row r="3941" spans="1:40"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row>
    <row r="3942" spans="1:40"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row>
    <row r="3943" spans="1:40"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row>
    <row r="3944" spans="1:40"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row>
    <row r="3945" spans="1:40"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row>
    <row r="3946" spans="1:40"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row>
    <row r="3947" spans="1:40"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row>
    <row r="3948" spans="1:40"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row>
    <row r="3949" spans="1:40"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row>
    <row r="3950" spans="1:40"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row>
    <row r="3951" spans="1:40"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row>
    <row r="3952" spans="1:40"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row>
    <row r="3953" spans="1:40"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row>
    <row r="3954" spans="1:40"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row>
    <row r="3955" spans="1:40"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row>
    <row r="3956" spans="1:40"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row>
    <row r="3957" spans="1:40"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row>
    <row r="3958" spans="1:40"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row>
    <row r="3959" spans="1:40"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row>
    <row r="3960" spans="1:40"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row>
    <row r="3961" spans="1:40"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row>
    <row r="3962" spans="1:40"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row>
    <row r="3963" spans="1:40"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row>
    <row r="3964" spans="1:40"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row>
    <row r="3965" spans="1:40"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row>
    <row r="3966" spans="1:40"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row>
    <row r="3967" spans="1:40"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row>
    <row r="3968" spans="1:40"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row>
  </sheetData>
  <mergeCells count="11">
    <mergeCell ref="A53:D53"/>
    <mergeCell ref="A54:D54"/>
    <mergeCell ref="A55:D55"/>
    <mergeCell ref="A56:D56"/>
    <mergeCell ref="A57:D57"/>
    <mergeCell ref="A52:D52"/>
    <mergeCell ref="A47:D47"/>
    <mergeCell ref="A48:D48"/>
    <mergeCell ref="A49:D49"/>
    <mergeCell ref="A50:D50"/>
    <mergeCell ref="A51:D51"/>
  </mergeCells>
  <phoneticPr fontId="32" type="noConversion"/>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Sheet4!$J$2:$J$11</xm:f>
          </x14:formula1>
          <xm:sqref>C27</xm:sqref>
        </x14:dataValidation>
        <x14:dataValidation type="list" allowBlank="1" showInputMessage="1" showErrorMessage="1">
          <x14:formula1>
            <xm:f>Sheet4!$D$2:$D$11</xm:f>
          </x14:formula1>
          <xm:sqref>C11</xm:sqref>
        </x14:dataValidation>
        <x14:dataValidation type="list" allowBlank="1" showInputMessage="1" showErrorMessage="1">
          <x14:formula1>
            <xm:f>Sheet4!$A$2:$A$11</xm:f>
          </x14:formula1>
          <xm:sqref>C28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E3807"/>
  <sheetViews>
    <sheetView workbookViewId="0"/>
  </sheetViews>
  <sheetFormatPr defaultRowHeight="16.5" x14ac:dyDescent="0.3"/>
  <cols>
    <col min="3" max="3" width="14.375" bestFit="1" customWidth="1"/>
    <col min="4" max="4" width="15.625" bestFit="1" customWidth="1"/>
    <col min="5" max="5" width="10.375" bestFit="1" customWidth="1"/>
  </cols>
  <sheetData>
    <row r="2" spans="3:5" x14ac:dyDescent="0.3">
      <c r="C2" t="s">
        <v>351</v>
      </c>
    </row>
    <row r="5" spans="3:5" x14ac:dyDescent="0.3">
      <c r="C5" t="s">
        <v>352</v>
      </c>
      <c r="D5" t="s">
        <v>353</v>
      </c>
      <c r="E5" t="s">
        <v>354</v>
      </c>
    </row>
    <row r="6" spans="3:5" x14ac:dyDescent="0.3">
      <c r="C6" t="e">
        <f>'TPS543C20 Loop Gain'!AI3934</f>
        <v>#DIV/0!</v>
      </c>
      <c r="D6" t="e">
        <f>'TPS543C20 Loop Gain'!AJ3934</f>
        <v>#DIV/0!</v>
      </c>
      <c r="E6">
        <f>'TPS543C20 Loop Gain'!B3934</f>
        <v>2000000</v>
      </c>
    </row>
    <row r="7" spans="3:5" x14ac:dyDescent="0.3">
      <c r="C7" t="e">
        <f>'TPS543C20 Loop Gain'!AI3933</f>
        <v>#DIV/0!</v>
      </c>
      <c r="D7" t="e">
        <f>'TPS543C20 Loop Gain'!AJ3933</f>
        <v>#DIV/0!</v>
      </c>
      <c r="E7">
        <f>'TPS543C20 Loop Gain'!B3933</f>
        <v>1999000</v>
      </c>
    </row>
    <row r="8" spans="3:5" x14ac:dyDescent="0.3">
      <c r="C8" t="e">
        <f>'TPS543C20 Loop Gain'!AI3932</f>
        <v>#DIV/0!</v>
      </c>
      <c r="D8" t="e">
        <f>'TPS543C20 Loop Gain'!AJ3932</f>
        <v>#DIV/0!</v>
      </c>
      <c r="E8">
        <f>'TPS543C20 Loop Gain'!B3932</f>
        <v>1998000</v>
      </c>
    </row>
    <row r="9" spans="3:5" x14ac:dyDescent="0.3">
      <c r="C9" t="e">
        <f>'TPS543C20 Loop Gain'!AI3931</f>
        <v>#DIV/0!</v>
      </c>
      <c r="D9" t="e">
        <f>'TPS543C20 Loop Gain'!AJ3931</f>
        <v>#DIV/0!</v>
      </c>
      <c r="E9">
        <f>'TPS543C20 Loop Gain'!B3931</f>
        <v>1997000</v>
      </c>
    </row>
    <row r="10" spans="3:5" x14ac:dyDescent="0.3">
      <c r="C10" t="e">
        <f>'TPS543C20 Loop Gain'!AI3930</f>
        <v>#DIV/0!</v>
      </c>
      <c r="D10" t="e">
        <f>'TPS543C20 Loop Gain'!AJ3930</f>
        <v>#DIV/0!</v>
      </c>
      <c r="E10">
        <f>'TPS543C20 Loop Gain'!B3930</f>
        <v>1996000</v>
      </c>
    </row>
    <row r="11" spans="3:5" x14ac:dyDescent="0.3">
      <c r="C11" t="e">
        <f>'TPS543C20 Loop Gain'!AI3929</f>
        <v>#DIV/0!</v>
      </c>
      <c r="D11" t="e">
        <f>'TPS543C20 Loop Gain'!AJ3929</f>
        <v>#DIV/0!</v>
      </c>
      <c r="E11">
        <f>'TPS543C20 Loop Gain'!B3929</f>
        <v>1995000</v>
      </c>
    </row>
    <row r="12" spans="3:5" x14ac:dyDescent="0.3">
      <c r="C12" t="e">
        <f>'TPS543C20 Loop Gain'!AI3928</f>
        <v>#DIV/0!</v>
      </c>
      <c r="D12" t="e">
        <f>'TPS543C20 Loop Gain'!AJ3928</f>
        <v>#DIV/0!</v>
      </c>
      <c r="E12">
        <f>'TPS543C20 Loop Gain'!B3928</f>
        <v>1994000</v>
      </c>
    </row>
    <row r="13" spans="3:5" x14ac:dyDescent="0.3">
      <c r="C13" t="e">
        <f>'TPS543C20 Loop Gain'!AI3927</f>
        <v>#DIV/0!</v>
      </c>
      <c r="D13" t="e">
        <f>'TPS543C20 Loop Gain'!AJ3927</f>
        <v>#DIV/0!</v>
      </c>
      <c r="E13">
        <f>'TPS543C20 Loop Gain'!B3927</f>
        <v>1993000</v>
      </c>
    </row>
    <row r="14" spans="3:5" x14ac:dyDescent="0.3">
      <c r="C14" t="e">
        <f>'TPS543C20 Loop Gain'!AI3926</f>
        <v>#DIV/0!</v>
      </c>
      <c r="D14" t="e">
        <f>'TPS543C20 Loop Gain'!AJ3926</f>
        <v>#DIV/0!</v>
      </c>
      <c r="E14">
        <f>'TPS543C20 Loop Gain'!B3926</f>
        <v>1992000</v>
      </c>
    </row>
    <row r="15" spans="3:5" x14ac:dyDescent="0.3">
      <c r="C15" t="e">
        <f>'TPS543C20 Loop Gain'!AI3925</f>
        <v>#DIV/0!</v>
      </c>
      <c r="D15" t="e">
        <f>'TPS543C20 Loop Gain'!AJ3925</f>
        <v>#DIV/0!</v>
      </c>
      <c r="E15">
        <f>'TPS543C20 Loop Gain'!B3925</f>
        <v>1991000</v>
      </c>
    </row>
    <row r="16" spans="3:5" x14ac:dyDescent="0.3">
      <c r="C16" t="e">
        <f>'TPS543C20 Loop Gain'!AI3924</f>
        <v>#DIV/0!</v>
      </c>
      <c r="D16" t="e">
        <f>'TPS543C20 Loop Gain'!AJ3924</f>
        <v>#DIV/0!</v>
      </c>
      <c r="E16">
        <f>'TPS543C20 Loop Gain'!B3924</f>
        <v>1990000</v>
      </c>
    </row>
    <row r="17" spans="3:5" x14ac:dyDescent="0.3">
      <c r="C17" t="e">
        <f>'TPS543C20 Loop Gain'!AI3923</f>
        <v>#DIV/0!</v>
      </c>
      <c r="D17" t="e">
        <f>'TPS543C20 Loop Gain'!AJ3923</f>
        <v>#DIV/0!</v>
      </c>
      <c r="E17">
        <f>'TPS543C20 Loop Gain'!B3923</f>
        <v>1989000</v>
      </c>
    </row>
    <row r="18" spans="3:5" x14ac:dyDescent="0.3">
      <c r="C18" t="e">
        <f>'TPS543C20 Loop Gain'!AI3922</f>
        <v>#DIV/0!</v>
      </c>
      <c r="D18" t="e">
        <f>'TPS543C20 Loop Gain'!AJ3922</f>
        <v>#DIV/0!</v>
      </c>
      <c r="E18">
        <f>'TPS543C20 Loop Gain'!B3922</f>
        <v>1988000</v>
      </c>
    </row>
    <row r="19" spans="3:5" x14ac:dyDescent="0.3">
      <c r="C19" t="e">
        <f>'TPS543C20 Loop Gain'!AI3921</f>
        <v>#DIV/0!</v>
      </c>
      <c r="D19" t="e">
        <f>'TPS543C20 Loop Gain'!AJ3921</f>
        <v>#DIV/0!</v>
      </c>
      <c r="E19">
        <f>'TPS543C20 Loop Gain'!B3921</f>
        <v>1987000</v>
      </c>
    </row>
    <row r="20" spans="3:5" x14ac:dyDescent="0.3">
      <c r="C20" t="e">
        <f>'TPS543C20 Loop Gain'!AI3920</f>
        <v>#DIV/0!</v>
      </c>
      <c r="D20" t="e">
        <f>'TPS543C20 Loop Gain'!AJ3920</f>
        <v>#DIV/0!</v>
      </c>
      <c r="E20">
        <f>'TPS543C20 Loop Gain'!B3920</f>
        <v>1986000</v>
      </c>
    </row>
    <row r="21" spans="3:5" x14ac:dyDescent="0.3">
      <c r="C21" t="e">
        <f>'TPS543C20 Loop Gain'!AI3919</f>
        <v>#DIV/0!</v>
      </c>
      <c r="D21" t="e">
        <f>'TPS543C20 Loop Gain'!AJ3919</f>
        <v>#DIV/0!</v>
      </c>
      <c r="E21">
        <f>'TPS543C20 Loop Gain'!B3919</f>
        <v>1985000</v>
      </c>
    </row>
    <row r="22" spans="3:5" x14ac:dyDescent="0.3">
      <c r="C22" t="e">
        <f>'TPS543C20 Loop Gain'!AI3918</f>
        <v>#DIV/0!</v>
      </c>
      <c r="D22" t="e">
        <f>'TPS543C20 Loop Gain'!AJ3918</f>
        <v>#DIV/0!</v>
      </c>
      <c r="E22">
        <f>'TPS543C20 Loop Gain'!B3918</f>
        <v>1984000</v>
      </c>
    </row>
    <row r="23" spans="3:5" x14ac:dyDescent="0.3">
      <c r="C23" t="e">
        <f>'TPS543C20 Loop Gain'!AI3917</f>
        <v>#DIV/0!</v>
      </c>
      <c r="D23" t="e">
        <f>'TPS543C20 Loop Gain'!AJ3917</f>
        <v>#DIV/0!</v>
      </c>
      <c r="E23">
        <f>'TPS543C20 Loop Gain'!B3917</f>
        <v>1983000</v>
      </c>
    </row>
    <row r="24" spans="3:5" x14ac:dyDescent="0.3">
      <c r="C24" t="e">
        <f>'TPS543C20 Loop Gain'!AI3916</f>
        <v>#DIV/0!</v>
      </c>
      <c r="D24" t="e">
        <f>'TPS543C20 Loop Gain'!AJ3916</f>
        <v>#DIV/0!</v>
      </c>
      <c r="E24">
        <f>'TPS543C20 Loop Gain'!B3916</f>
        <v>1982000</v>
      </c>
    </row>
    <row r="25" spans="3:5" x14ac:dyDescent="0.3">
      <c r="C25" t="e">
        <f>'TPS543C20 Loop Gain'!AI3915</f>
        <v>#DIV/0!</v>
      </c>
      <c r="D25" t="e">
        <f>'TPS543C20 Loop Gain'!AJ3915</f>
        <v>#DIV/0!</v>
      </c>
      <c r="E25">
        <f>'TPS543C20 Loop Gain'!B3915</f>
        <v>1981000</v>
      </c>
    </row>
    <row r="26" spans="3:5" x14ac:dyDescent="0.3">
      <c r="C26" t="e">
        <f>'TPS543C20 Loop Gain'!AI3914</f>
        <v>#DIV/0!</v>
      </c>
      <c r="D26" t="e">
        <f>'TPS543C20 Loop Gain'!AJ3914</f>
        <v>#DIV/0!</v>
      </c>
      <c r="E26">
        <f>'TPS543C20 Loop Gain'!B3914</f>
        <v>1980000</v>
      </c>
    </row>
    <row r="27" spans="3:5" x14ac:dyDescent="0.3">
      <c r="C27" t="e">
        <f>'TPS543C20 Loop Gain'!AI3913</f>
        <v>#DIV/0!</v>
      </c>
      <c r="D27" t="e">
        <f>'TPS543C20 Loop Gain'!AJ3913</f>
        <v>#DIV/0!</v>
      </c>
      <c r="E27">
        <f>'TPS543C20 Loop Gain'!B3913</f>
        <v>1979000</v>
      </c>
    </row>
    <row r="28" spans="3:5" x14ac:dyDescent="0.3">
      <c r="C28" t="e">
        <f>'TPS543C20 Loop Gain'!AI3912</f>
        <v>#DIV/0!</v>
      </c>
      <c r="D28" t="e">
        <f>'TPS543C20 Loop Gain'!AJ3912</f>
        <v>#DIV/0!</v>
      </c>
      <c r="E28">
        <f>'TPS543C20 Loop Gain'!B3912</f>
        <v>1978000</v>
      </c>
    </row>
    <row r="29" spans="3:5" x14ac:dyDescent="0.3">
      <c r="C29" t="e">
        <f>'TPS543C20 Loop Gain'!AI3911</f>
        <v>#DIV/0!</v>
      </c>
      <c r="D29" t="e">
        <f>'TPS543C20 Loop Gain'!AJ3911</f>
        <v>#DIV/0!</v>
      </c>
      <c r="E29">
        <f>'TPS543C20 Loop Gain'!B3911</f>
        <v>1977000</v>
      </c>
    </row>
    <row r="30" spans="3:5" x14ac:dyDescent="0.3">
      <c r="C30" t="e">
        <f>'TPS543C20 Loop Gain'!AI3910</f>
        <v>#DIV/0!</v>
      </c>
      <c r="D30" t="e">
        <f>'TPS543C20 Loop Gain'!AJ3910</f>
        <v>#DIV/0!</v>
      </c>
      <c r="E30">
        <f>'TPS543C20 Loop Gain'!B3910</f>
        <v>1976000</v>
      </c>
    </row>
    <row r="31" spans="3:5" x14ac:dyDescent="0.3">
      <c r="C31" t="e">
        <f>'TPS543C20 Loop Gain'!AI3909</f>
        <v>#DIV/0!</v>
      </c>
      <c r="D31" t="e">
        <f>'TPS543C20 Loop Gain'!AJ3909</f>
        <v>#DIV/0!</v>
      </c>
      <c r="E31">
        <f>'TPS543C20 Loop Gain'!B3909</f>
        <v>1975000</v>
      </c>
    </row>
    <row r="32" spans="3:5" x14ac:dyDescent="0.3">
      <c r="C32" t="e">
        <f>'TPS543C20 Loop Gain'!AI3908</f>
        <v>#DIV/0!</v>
      </c>
      <c r="D32" t="e">
        <f>'TPS543C20 Loop Gain'!AJ3908</f>
        <v>#DIV/0!</v>
      </c>
      <c r="E32">
        <f>'TPS543C20 Loop Gain'!B3908</f>
        <v>1974000</v>
      </c>
    </row>
    <row r="33" spans="3:5" x14ac:dyDescent="0.3">
      <c r="C33" t="e">
        <f>'TPS543C20 Loop Gain'!AI3907</f>
        <v>#DIV/0!</v>
      </c>
      <c r="D33" t="e">
        <f>'TPS543C20 Loop Gain'!AJ3907</f>
        <v>#DIV/0!</v>
      </c>
      <c r="E33">
        <f>'TPS543C20 Loop Gain'!B3907</f>
        <v>1973000</v>
      </c>
    </row>
    <row r="34" spans="3:5" x14ac:dyDescent="0.3">
      <c r="C34" t="e">
        <f>'TPS543C20 Loop Gain'!AI3906</f>
        <v>#DIV/0!</v>
      </c>
      <c r="D34" t="e">
        <f>'TPS543C20 Loop Gain'!AJ3906</f>
        <v>#DIV/0!</v>
      </c>
      <c r="E34">
        <f>'TPS543C20 Loop Gain'!B3906</f>
        <v>1972000</v>
      </c>
    </row>
    <row r="35" spans="3:5" x14ac:dyDescent="0.3">
      <c r="C35" t="e">
        <f>'TPS543C20 Loop Gain'!AI3905</f>
        <v>#DIV/0!</v>
      </c>
      <c r="D35" t="e">
        <f>'TPS543C20 Loop Gain'!AJ3905</f>
        <v>#DIV/0!</v>
      </c>
      <c r="E35">
        <f>'TPS543C20 Loop Gain'!B3905</f>
        <v>1971000</v>
      </c>
    </row>
    <row r="36" spans="3:5" x14ac:dyDescent="0.3">
      <c r="C36" t="e">
        <f>'TPS543C20 Loop Gain'!AI3904</f>
        <v>#DIV/0!</v>
      </c>
      <c r="D36" t="e">
        <f>'TPS543C20 Loop Gain'!AJ3904</f>
        <v>#DIV/0!</v>
      </c>
      <c r="E36">
        <f>'TPS543C20 Loop Gain'!B3904</f>
        <v>1970000</v>
      </c>
    </row>
    <row r="37" spans="3:5" x14ac:dyDescent="0.3">
      <c r="C37" t="e">
        <f>'TPS543C20 Loop Gain'!AI3903</f>
        <v>#DIV/0!</v>
      </c>
      <c r="D37" t="e">
        <f>'TPS543C20 Loop Gain'!AJ3903</f>
        <v>#DIV/0!</v>
      </c>
      <c r="E37">
        <f>'TPS543C20 Loop Gain'!B3903</f>
        <v>1969000</v>
      </c>
    </row>
    <row r="38" spans="3:5" x14ac:dyDescent="0.3">
      <c r="C38" t="e">
        <f>'TPS543C20 Loop Gain'!AI3902</f>
        <v>#DIV/0!</v>
      </c>
      <c r="D38" t="e">
        <f>'TPS543C20 Loop Gain'!AJ3902</f>
        <v>#DIV/0!</v>
      </c>
      <c r="E38">
        <f>'TPS543C20 Loop Gain'!B3902</f>
        <v>1968000</v>
      </c>
    </row>
    <row r="39" spans="3:5" x14ac:dyDescent="0.3">
      <c r="C39" t="e">
        <f>'TPS543C20 Loop Gain'!AI3901</f>
        <v>#DIV/0!</v>
      </c>
      <c r="D39" t="e">
        <f>'TPS543C20 Loop Gain'!AJ3901</f>
        <v>#DIV/0!</v>
      </c>
      <c r="E39">
        <f>'TPS543C20 Loop Gain'!B3901</f>
        <v>1967000</v>
      </c>
    </row>
    <row r="40" spans="3:5" x14ac:dyDescent="0.3">
      <c r="C40" t="e">
        <f>'TPS543C20 Loop Gain'!AI3900</f>
        <v>#DIV/0!</v>
      </c>
      <c r="D40" t="e">
        <f>'TPS543C20 Loop Gain'!AJ3900</f>
        <v>#DIV/0!</v>
      </c>
      <c r="E40">
        <f>'TPS543C20 Loop Gain'!B3900</f>
        <v>1966000</v>
      </c>
    </row>
    <row r="41" spans="3:5" x14ac:dyDescent="0.3">
      <c r="C41" t="e">
        <f>'TPS543C20 Loop Gain'!AI3899</f>
        <v>#DIV/0!</v>
      </c>
      <c r="D41" t="e">
        <f>'TPS543C20 Loop Gain'!AJ3899</f>
        <v>#DIV/0!</v>
      </c>
      <c r="E41">
        <f>'TPS543C20 Loop Gain'!B3899</f>
        <v>1965000</v>
      </c>
    </row>
    <row r="42" spans="3:5" x14ac:dyDescent="0.3">
      <c r="C42" t="e">
        <f>'TPS543C20 Loop Gain'!AI3898</f>
        <v>#DIV/0!</v>
      </c>
      <c r="D42" t="e">
        <f>'TPS543C20 Loop Gain'!AJ3898</f>
        <v>#DIV/0!</v>
      </c>
      <c r="E42">
        <f>'TPS543C20 Loop Gain'!B3898</f>
        <v>1964000</v>
      </c>
    </row>
    <row r="43" spans="3:5" x14ac:dyDescent="0.3">
      <c r="C43" t="e">
        <f>'TPS543C20 Loop Gain'!AI3897</f>
        <v>#DIV/0!</v>
      </c>
      <c r="D43" t="e">
        <f>'TPS543C20 Loop Gain'!AJ3897</f>
        <v>#DIV/0!</v>
      </c>
      <c r="E43">
        <f>'TPS543C20 Loop Gain'!B3897</f>
        <v>1963000</v>
      </c>
    </row>
    <row r="44" spans="3:5" x14ac:dyDescent="0.3">
      <c r="C44" t="e">
        <f>'TPS543C20 Loop Gain'!AI3896</f>
        <v>#DIV/0!</v>
      </c>
      <c r="D44" t="e">
        <f>'TPS543C20 Loop Gain'!AJ3896</f>
        <v>#DIV/0!</v>
      </c>
      <c r="E44">
        <f>'TPS543C20 Loop Gain'!B3896</f>
        <v>1962000</v>
      </c>
    </row>
    <row r="45" spans="3:5" x14ac:dyDescent="0.3">
      <c r="C45" t="e">
        <f>'TPS543C20 Loop Gain'!AI3895</f>
        <v>#DIV/0!</v>
      </c>
      <c r="D45" t="e">
        <f>'TPS543C20 Loop Gain'!AJ3895</f>
        <v>#DIV/0!</v>
      </c>
      <c r="E45">
        <f>'TPS543C20 Loop Gain'!B3895</f>
        <v>1961000</v>
      </c>
    </row>
    <row r="46" spans="3:5" x14ac:dyDescent="0.3">
      <c r="C46" t="e">
        <f>'TPS543C20 Loop Gain'!AI3894</f>
        <v>#DIV/0!</v>
      </c>
      <c r="D46" t="e">
        <f>'TPS543C20 Loop Gain'!AJ3894</f>
        <v>#DIV/0!</v>
      </c>
      <c r="E46">
        <f>'TPS543C20 Loop Gain'!B3894</f>
        <v>1960000</v>
      </c>
    </row>
    <row r="47" spans="3:5" x14ac:dyDescent="0.3">
      <c r="C47" t="e">
        <f>'TPS543C20 Loop Gain'!AI3893</f>
        <v>#DIV/0!</v>
      </c>
      <c r="D47" t="e">
        <f>'TPS543C20 Loop Gain'!AJ3893</f>
        <v>#DIV/0!</v>
      </c>
      <c r="E47">
        <f>'TPS543C20 Loop Gain'!B3893</f>
        <v>1959000</v>
      </c>
    </row>
    <row r="48" spans="3:5" x14ac:dyDescent="0.3">
      <c r="C48" t="e">
        <f>'TPS543C20 Loop Gain'!AI3892</f>
        <v>#DIV/0!</v>
      </c>
      <c r="D48" t="e">
        <f>'TPS543C20 Loop Gain'!AJ3892</f>
        <v>#DIV/0!</v>
      </c>
      <c r="E48">
        <f>'TPS543C20 Loop Gain'!B3892</f>
        <v>1958000</v>
      </c>
    </row>
    <row r="49" spans="3:5" x14ac:dyDescent="0.3">
      <c r="C49" t="e">
        <f>'TPS543C20 Loop Gain'!AI3891</f>
        <v>#DIV/0!</v>
      </c>
      <c r="D49" t="e">
        <f>'TPS543C20 Loop Gain'!AJ3891</f>
        <v>#DIV/0!</v>
      </c>
      <c r="E49">
        <f>'TPS543C20 Loop Gain'!B3891</f>
        <v>1957000</v>
      </c>
    </row>
    <row r="50" spans="3:5" x14ac:dyDescent="0.3">
      <c r="C50" t="e">
        <f>'TPS543C20 Loop Gain'!AI3890</f>
        <v>#DIV/0!</v>
      </c>
      <c r="D50" t="e">
        <f>'TPS543C20 Loop Gain'!AJ3890</f>
        <v>#DIV/0!</v>
      </c>
      <c r="E50">
        <f>'TPS543C20 Loop Gain'!B3890</f>
        <v>1956000</v>
      </c>
    </row>
    <row r="51" spans="3:5" x14ac:dyDescent="0.3">
      <c r="C51" t="e">
        <f>'TPS543C20 Loop Gain'!AI3889</f>
        <v>#DIV/0!</v>
      </c>
      <c r="D51" t="e">
        <f>'TPS543C20 Loop Gain'!AJ3889</f>
        <v>#DIV/0!</v>
      </c>
      <c r="E51">
        <f>'TPS543C20 Loop Gain'!B3889</f>
        <v>1955000</v>
      </c>
    </row>
    <row r="52" spans="3:5" x14ac:dyDescent="0.3">
      <c r="C52" t="e">
        <f>'TPS543C20 Loop Gain'!AI3888</f>
        <v>#DIV/0!</v>
      </c>
      <c r="D52" t="e">
        <f>'TPS543C20 Loop Gain'!AJ3888</f>
        <v>#DIV/0!</v>
      </c>
      <c r="E52">
        <f>'TPS543C20 Loop Gain'!B3888</f>
        <v>1954000</v>
      </c>
    </row>
    <row r="53" spans="3:5" x14ac:dyDescent="0.3">
      <c r="C53" t="e">
        <f>'TPS543C20 Loop Gain'!AI3887</f>
        <v>#DIV/0!</v>
      </c>
      <c r="D53" t="e">
        <f>'TPS543C20 Loop Gain'!AJ3887</f>
        <v>#DIV/0!</v>
      </c>
      <c r="E53">
        <f>'TPS543C20 Loop Gain'!B3887</f>
        <v>1953000</v>
      </c>
    </row>
    <row r="54" spans="3:5" x14ac:dyDescent="0.3">
      <c r="C54" t="e">
        <f>'TPS543C20 Loop Gain'!AI3886</f>
        <v>#DIV/0!</v>
      </c>
      <c r="D54" t="e">
        <f>'TPS543C20 Loop Gain'!AJ3886</f>
        <v>#DIV/0!</v>
      </c>
      <c r="E54">
        <f>'TPS543C20 Loop Gain'!B3886</f>
        <v>1952000</v>
      </c>
    </row>
    <row r="55" spans="3:5" x14ac:dyDescent="0.3">
      <c r="C55" t="e">
        <f>'TPS543C20 Loop Gain'!AI3885</f>
        <v>#DIV/0!</v>
      </c>
      <c r="D55" t="e">
        <f>'TPS543C20 Loop Gain'!AJ3885</f>
        <v>#DIV/0!</v>
      </c>
      <c r="E55">
        <f>'TPS543C20 Loop Gain'!B3885</f>
        <v>1951000</v>
      </c>
    </row>
    <row r="56" spans="3:5" x14ac:dyDescent="0.3">
      <c r="C56" t="e">
        <f>'TPS543C20 Loop Gain'!AI3884</f>
        <v>#DIV/0!</v>
      </c>
      <c r="D56" t="e">
        <f>'TPS543C20 Loop Gain'!AJ3884</f>
        <v>#DIV/0!</v>
      </c>
      <c r="E56">
        <f>'TPS543C20 Loop Gain'!B3884</f>
        <v>1950000</v>
      </c>
    </row>
    <row r="57" spans="3:5" x14ac:dyDescent="0.3">
      <c r="C57" t="e">
        <f>'TPS543C20 Loop Gain'!AI3883</f>
        <v>#DIV/0!</v>
      </c>
      <c r="D57" t="e">
        <f>'TPS543C20 Loop Gain'!AJ3883</f>
        <v>#DIV/0!</v>
      </c>
      <c r="E57">
        <f>'TPS543C20 Loop Gain'!B3883</f>
        <v>1949000</v>
      </c>
    </row>
    <row r="58" spans="3:5" x14ac:dyDescent="0.3">
      <c r="C58" t="e">
        <f>'TPS543C20 Loop Gain'!AI3882</f>
        <v>#DIV/0!</v>
      </c>
      <c r="D58" t="e">
        <f>'TPS543C20 Loop Gain'!AJ3882</f>
        <v>#DIV/0!</v>
      </c>
      <c r="E58">
        <f>'TPS543C20 Loop Gain'!B3882</f>
        <v>1948000</v>
      </c>
    </row>
    <row r="59" spans="3:5" x14ac:dyDescent="0.3">
      <c r="C59" t="e">
        <f>'TPS543C20 Loop Gain'!AI3881</f>
        <v>#DIV/0!</v>
      </c>
      <c r="D59" t="e">
        <f>'TPS543C20 Loop Gain'!AJ3881</f>
        <v>#DIV/0!</v>
      </c>
      <c r="E59">
        <f>'TPS543C20 Loop Gain'!B3881</f>
        <v>1947000</v>
      </c>
    </row>
    <row r="60" spans="3:5" x14ac:dyDescent="0.3">
      <c r="C60" t="e">
        <f>'TPS543C20 Loop Gain'!AI3880</f>
        <v>#DIV/0!</v>
      </c>
      <c r="D60" t="e">
        <f>'TPS543C20 Loop Gain'!AJ3880</f>
        <v>#DIV/0!</v>
      </c>
      <c r="E60">
        <f>'TPS543C20 Loop Gain'!B3880</f>
        <v>1946000</v>
      </c>
    </row>
    <row r="61" spans="3:5" x14ac:dyDescent="0.3">
      <c r="C61" t="e">
        <f>'TPS543C20 Loop Gain'!AI3879</f>
        <v>#DIV/0!</v>
      </c>
      <c r="D61" t="e">
        <f>'TPS543C20 Loop Gain'!AJ3879</f>
        <v>#DIV/0!</v>
      </c>
      <c r="E61">
        <f>'TPS543C20 Loop Gain'!B3879</f>
        <v>1945000</v>
      </c>
    </row>
    <row r="62" spans="3:5" x14ac:dyDescent="0.3">
      <c r="C62" t="e">
        <f>'TPS543C20 Loop Gain'!AI3878</f>
        <v>#DIV/0!</v>
      </c>
      <c r="D62" t="e">
        <f>'TPS543C20 Loop Gain'!AJ3878</f>
        <v>#DIV/0!</v>
      </c>
      <c r="E62">
        <f>'TPS543C20 Loop Gain'!B3878</f>
        <v>1944000</v>
      </c>
    </row>
    <row r="63" spans="3:5" x14ac:dyDescent="0.3">
      <c r="C63" t="e">
        <f>'TPS543C20 Loop Gain'!AI3877</f>
        <v>#DIV/0!</v>
      </c>
      <c r="D63" t="e">
        <f>'TPS543C20 Loop Gain'!AJ3877</f>
        <v>#DIV/0!</v>
      </c>
      <c r="E63">
        <f>'TPS543C20 Loop Gain'!B3877</f>
        <v>1943000</v>
      </c>
    </row>
    <row r="64" spans="3:5" x14ac:dyDescent="0.3">
      <c r="C64" t="e">
        <f>'TPS543C20 Loop Gain'!AI3876</f>
        <v>#DIV/0!</v>
      </c>
      <c r="D64" t="e">
        <f>'TPS543C20 Loop Gain'!AJ3876</f>
        <v>#DIV/0!</v>
      </c>
      <c r="E64">
        <f>'TPS543C20 Loop Gain'!B3876</f>
        <v>1942000</v>
      </c>
    </row>
    <row r="65" spans="3:5" x14ac:dyDescent="0.3">
      <c r="C65" t="e">
        <f>'TPS543C20 Loop Gain'!AI3875</f>
        <v>#DIV/0!</v>
      </c>
      <c r="D65" t="e">
        <f>'TPS543C20 Loop Gain'!AJ3875</f>
        <v>#DIV/0!</v>
      </c>
      <c r="E65">
        <f>'TPS543C20 Loop Gain'!B3875</f>
        <v>1941000</v>
      </c>
    </row>
    <row r="66" spans="3:5" x14ac:dyDescent="0.3">
      <c r="C66" t="e">
        <f>'TPS543C20 Loop Gain'!AI3874</f>
        <v>#DIV/0!</v>
      </c>
      <c r="D66" t="e">
        <f>'TPS543C20 Loop Gain'!AJ3874</f>
        <v>#DIV/0!</v>
      </c>
      <c r="E66">
        <f>'TPS543C20 Loop Gain'!B3874</f>
        <v>1940000</v>
      </c>
    </row>
    <row r="67" spans="3:5" x14ac:dyDescent="0.3">
      <c r="C67" t="e">
        <f>'TPS543C20 Loop Gain'!AI3873</f>
        <v>#DIV/0!</v>
      </c>
      <c r="D67" t="e">
        <f>'TPS543C20 Loop Gain'!AJ3873</f>
        <v>#DIV/0!</v>
      </c>
      <c r="E67">
        <f>'TPS543C20 Loop Gain'!B3873</f>
        <v>1939000</v>
      </c>
    </row>
    <row r="68" spans="3:5" x14ac:dyDescent="0.3">
      <c r="C68" t="e">
        <f>'TPS543C20 Loop Gain'!AI3872</f>
        <v>#DIV/0!</v>
      </c>
      <c r="D68" t="e">
        <f>'TPS543C20 Loop Gain'!AJ3872</f>
        <v>#DIV/0!</v>
      </c>
      <c r="E68">
        <f>'TPS543C20 Loop Gain'!B3872</f>
        <v>1938000</v>
      </c>
    </row>
    <row r="69" spans="3:5" x14ac:dyDescent="0.3">
      <c r="C69" t="e">
        <f>'TPS543C20 Loop Gain'!AI3871</f>
        <v>#DIV/0!</v>
      </c>
      <c r="D69" t="e">
        <f>'TPS543C20 Loop Gain'!AJ3871</f>
        <v>#DIV/0!</v>
      </c>
      <c r="E69">
        <f>'TPS543C20 Loop Gain'!B3871</f>
        <v>1937000</v>
      </c>
    </row>
    <row r="70" spans="3:5" x14ac:dyDescent="0.3">
      <c r="C70" t="e">
        <f>'TPS543C20 Loop Gain'!AI3870</f>
        <v>#DIV/0!</v>
      </c>
      <c r="D70" t="e">
        <f>'TPS543C20 Loop Gain'!AJ3870</f>
        <v>#DIV/0!</v>
      </c>
      <c r="E70">
        <f>'TPS543C20 Loop Gain'!B3870</f>
        <v>1936000</v>
      </c>
    </row>
    <row r="71" spans="3:5" x14ac:dyDescent="0.3">
      <c r="C71" t="e">
        <f>'TPS543C20 Loop Gain'!AI3869</f>
        <v>#DIV/0!</v>
      </c>
      <c r="D71" t="e">
        <f>'TPS543C20 Loop Gain'!AJ3869</f>
        <v>#DIV/0!</v>
      </c>
      <c r="E71">
        <f>'TPS543C20 Loop Gain'!B3869</f>
        <v>1935000</v>
      </c>
    </row>
    <row r="72" spans="3:5" x14ac:dyDescent="0.3">
      <c r="C72" t="e">
        <f>'TPS543C20 Loop Gain'!AI3868</f>
        <v>#DIV/0!</v>
      </c>
      <c r="D72" t="e">
        <f>'TPS543C20 Loop Gain'!AJ3868</f>
        <v>#DIV/0!</v>
      </c>
      <c r="E72">
        <f>'TPS543C20 Loop Gain'!B3868</f>
        <v>1934000</v>
      </c>
    </row>
    <row r="73" spans="3:5" x14ac:dyDescent="0.3">
      <c r="C73" t="e">
        <f>'TPS543C20 Loop Gain'!AI3867</f>
        <v>#DIV/0!</v>
      </c>
      <c r="D73" t="e">
        <f>'TPS543C20 Loop Gain'!AJ3867</f>
        <v>#DIV/0!</v>
      </c>
      <c r="E73">
        <f>'TPS543C20 Loop Gain'!B3867</f>
        <v>1933000</v>
      </c>
    </row>
    <row r="74" spans="3:5" x14ac:dyDescent="0.3">
      <c r="C74" t="e">
        <f>'TPS543C20 Loop Gain'!AI3866</f>
        <v>#DIV/0!</v>
      </c>
      <c r="D74" t="e">
        <f>'TPS543C20 Loop Gain'!AJ3866</f>
        <v>#DIV/0!</v>
      </c>
      <c r="E74">
        <f>'TPS543C20 Loop Gain'!B3866</f>
        <v>1932000</v>
      </c>
    </row>
    <row r="75" spans="3:5" x14ac:dyDescent="0.3">
      <c r="C75" t="e">
        <f>'TPS543C20 Loop Gain'!AI3865</f>
        <v>#DIV/0!</v>
      </c>
      <c r="D75" t="e">
        <f>'TPS543C20 Loop Gain'!AJ3865</f>
        <v>#DIV/0!</v>
      </c>
      <c r="E75">
        <f>'TPS543C20 Loop Gain'!B3865</f>
        <v>1931000</v>
      </c>
    </row>
    <row r="76" spans="3:5" x14ac:dyDescent="0.3">
      <c r="C76" t="e">
        <f>'TPS543C20 Loop Gain'!AI3864</f>
        <v>#DIV/0!</v>
      </c>
      <c r="D76" t="e">
        <f>'TPS543C20 Loop Gain'!AJ3864</f>
        <v>#DIV/0!</v>
      </c>
      <c r="E76">
        <f>'TPS543C20 Loop Gain'!B3864</f>
        <v>1930000</v>
      </c>
    </row>
    <row r="77" spans="3:5" x14ac:dyDescent="0.3">
      <c r="C77" t="e">
        <f>'TPS543C20 Loop Gain'!AI3863</f>
        <v>#DIV/0!</v>
      </c>
      <c r="D77" t="e">
        <f>'TPS543C20 Loop Gain'!AJ3863</f>
        <v>#DIV/0!</v>
      </c>
      <c r="E77">
        <f>'TPS543C20 Loop Gain'!B3863</f>
        <v>1929000</v>
      </c>
    </row>
    <row r="78" spans="3:5" x14ac:dyDescent="0.3">
      <c r="C78" t="e">
        <f>'TPS543C20 Loop Gain'!AI3862</f>
        <v>#DIV/0!</v>
      </c>
      <c r="D78" t="e">
        <f>'TPS543C20 Loop Gain'!AJ3862</f>
        <v>#DIV/0!</v>
      </c>
      <c r="E78">
        <f>'TPS543C20 Loop Gain'!B3862</f>
        <v>1928000</v>
      </c>
    </row>
    <row r="79" spans="3:5" x14ac:dyDescent="0.3">
      <c r="C79" t="e">
        <f>'TPS543C20 Loop Gain'!AI3861</f>
        <v>#DIV/0!</v>
      </c>
      <c r="D79" t="e">
        <f>'TPS543C20 Loop Gain'!AJ3861</f>
        <v>#DIV/0!</v>
      </c>
      <c r="E79">
        <f>'TPS543C20 Loop Gain'!B3861</f>
        <v>1927000</v>
      </c>
    </row>
    <row r="80" spans="3:5" x14ac:dyDescent="0.3">
      <c r="C80" t="e">
        <f>'TPS543C20 Loop Gain'!AI3860</f>
        <v>#DIV/0!</v>
      </c>
      <c r="D80" t="e">
        <f>'TPS543C20 Loop Gain'!AJ3860</f>
        <v>#DIV/0!</v>
      </c>
      <c r="E80">
        <f>'TPS543C20 Loop Gain'!B3860</f>
        <v>1926000</v>
      </c>
    </row>
    <row r="81" spans="3:5" x14ac:dyDescent="0.3">
      <c r="C81" t="e">
        <f>'TPS543C20 Loop Gain'!AI3859</f>
        <v>#DIV/0!</v>
      </c>
      <c r="D81" t="e">
        <f>'TPS543C20 Loop Gain'!AJ3859</f>
        <v>#DIV/0!</v>
      </c>
      <c r="E81">
        <f>'TPS543C20 Loop Gain'!B3859</f>
        <v>1925000</v>
      </c>
    </row>
    <row r="82" spans="3:5" x14ac:dyDescent="0.3">
      <c r="C82" t="e">
        <f>'TPS543C20 Loop Gain'!AI3858</f>
        <v>#DIV/0!</v>
      </c>
      <c r="D82" t="e">
        <f>'TPS543C20 Loop Gain'!AJ3858</f>
        <v>#DIV/0!</v>
      </c>
      <c r="E82">
        <f>'TPS543C20 Loop Gain'!B3858</f>
        <v>1924000</v>
      </c>
    </row>
    <row r="83" spans="3:5" x14ac:dyDescent="0.3">
      <c r="C83" t="e">
        <f>'TPS543C20 Loop Gain'!AI3857</f>
        <v>#DIV/0!</v>
      </c>
      <c r="D83" t="e">
        <f>'TPS543C20 Loop Gain'!AJ3857</f>
        <v>#DIV/0!</v>
      </c>
      <c r="E83">
        <f>'TPS543C20 Loop Gain'!B3857</f>
        <v>1923000</v>
      </c>
    </row>
    <row r="84" spans="3:5" x14ac:dyDescent="0.3">
      <c r="C84" t="e">
        <f>'TPS543C20 Loop Gain'!AI3856</f>
        <v>#DIV/0!</v>
      </c>
      <c r="D84" t="e">
        <f>'TPS543C20 Loop Gain'!AJ3856</f>
        <v>#DIV/0!</v>
      </c>
      <c r="E84">
        <f>'TPS543C20 Loop Gain'!B3856</f>
        <v>1922000</v>
      </c>
    </row>
    <row r="85" spans="3:5" x14ac:dyDescent="0.3">
      <c r="C85" t="e">
        <f>'TPS543C20 Loop Gain'!AI3855</f>
        <v>#DIV/0!</v>
      </c>
      <c r="D85" t="e">
        <f>'TPS543C20 Loop Gain'!AJ3855</f>
        <v>#DIV/0!</v>
      </c>
      <c r="E85">
        <f>'TPS543C20 Loop Gain'!B3855</f>
        <v>1921000</v>
      </c>
    </row>
    <row r="86" spans="3:5" x14ac:dyDescent="0.3">
      <c r="C86" t="e">
        <f>'TPS543C20 Loop Gain'!AI3854</f>
        <v>#DIV/0!</v>
      </c>
      <c r="D86" t="e">
        <f>'TPS543C20 Loop Gain'!AJ3854</f>
        <v>#DIV/0!</v>
      </c>
      <c r="E86">
        <f>'TPS543C20 Loop Gain'!B3854</f>
        <v>1920000</v>
      </c>
    </row>
    <row r="87" spans="3:5" x14ac:dyDescent="0.3">
      <c r="C87" t="e">
        <f>'TPS543C20 Loop Gain'!AI3853</f>
        <v>#DIV/0!</v>
      </c>
      <c r="D87" t="e">
        <f>'TPS543C20 Loop Gain'!AJ3853</f>
        <v>#DIV/0!</v>
      </c>
      <c r="E87">
        <f>'TPS543C20 Loop Gain'!B3853</f>
        <v>1919000</v>
      </c>
    </row>
    <row r="88" spans="3:5" x14ac:dyDescent="0.3">
      <c r="C88" t="e">
        <f>'TPS543C20 Loop Gain'!AI3852</f>
        <v>#DIV/0!</v>
      </c>
      <c r="D88" t="e">
        <f>'TPS543C20 Loop Gain'!AJ3852</f>
        <v>#DIV/0!</v>
      </c>
      <c r="E88">
        <f>'TPS543C20 Loop Gain'!B3852</f>
        <v>1918000</v>
      </c>
    </row>
    <row r="89" spans="3:5" x14ac:dyDescent="0.3">
      <c r="C89" t="e">
        <f>'TPS543C20 Loop Gain'!AI3851</f>
        <v>#DIV/0!</v>
      </c>
      <c r="D89" t="e">
        <f>'TPS543C20 Loop Gain'!AJ3851</f>
        <v>#DIV/0!</v>
      </c>
      <c r="E89">
        <f>'TPS543C20 Loop Gain'!B3851</f>
        <v>1917000</v>
      </c>
    </row>
    <row r="90" spans="3:5" x14ac:dyDescent="0.3">
      <c r="C90" t="e">
        <f>'TPS543C20 Loop Gain'!AI3850</f>
        <v>#DIV/0!</v>
      </c>
      <c r="D90" t="e">
        <f>'TPS543C20 Loop Gain'!AJ3850</f>
        <v>#DIV/0!</v>
      </c>
      <c r="E90">
        <f>'TPS543C20 Loop Gain'!B3850</f>
        <v>1916000</v>
      </c>
    </row>
    <row r="91" spans="3:5" x14ac:dyDescent="0.3">
      <c r="C91" t="e">
        <f>'TPS543C20 Loop Gain'!AI3849</f>
        <v>#DIV/0!</v>
      </c>
      <c r="D91" t="e">
        <f>'TPS543C20 Loop Gain'!AJ3849</f>
        <v>#DIV/0!</v>
      </c>
      <c r="E91">
        <f>'TPS543C20 Loop Gain'!B3849</f>
        <v>1915000</v>
      </c>
    </row>
    <row r="92" spans="3:5" x14ac:dyDescent="0.3">
      <c r="C92" t="e">
        <f>'TPS543C20 Loop Gain'!AI3848</f>
        <v>#DIV/0!</v>
      </c>
      <c r="D92" t="e">
        <f>'TPS543C20 Loop Gain'!AJ3848</f>
        <v>#DIV/0!</v>
      </c>
      <c r="E92">
        <f>'TPS543C20 Loop Gain'!B3848</f>
        <v>1914000</v>
      </c>
    </row>
    <row r="93" spans="3:5" x14ac:dyDescent="0.3">
      <c r="C93" t="e">
        <f>'TPS543C20 Loop Gain'!AI3847</f>
        <v>#DIV/0!</v>
      </c>
      <c r="D93" t="e">
        <f>'TPS543C20 Loop Gain'!AJ3847</f>
        <v>#DIV/0!</v>
      </c>
      <c r="E93">
        <f>'TPS543C20 Loop Gain'!B3847</f>
        <v>1913000</v>
      </c>
    </row>
    <row r="94" spans="3:5" x14ac:dyDescent="0.3">
      <c r="C94" t="e">
        <f>'TPS543C20 Loop Gain'!AI3846</f>
        <v>#DIV/0!</v>
      </c>
      <c r="D94" t="e">
        <f>'TPS543C20 Loop Gain'!AJ3846</f>
        <v>#DIV/0!</v>
      </c>
      <c r="E94">
        <f>'TPS543C20 Loop Gain'!B3846</f>
        <v>1912000</v>
      </c>
    </row>
    <row r="95" spans="3:5" x14ac:dyDescent="0.3">
      <c r="C95" t="e">
        <f>'TPS543C20 Loop Gain'!AI3845</f>
        <v>#DIV/0!</v>
      </c>
      <c r="D95" t="e">
        <f>'TPS543C20 Loop Gain'!AJ3845</f>
        <v>#DIV/0!</v>
      </c>
      <c r="E95">
        <f>'TPS543C20 Loop Gain'!B3845</f>
        <v>1911000</v>
      </c>
    </row>
    <row r="96" spans="3:5" x14ac:dyDescent="0.3">
      <c r="C96" t="e">
        <f>'TPS543C20 Loop Gain'!AI3844</f>
        <v>#DIV/0!</v>
      </c>
      <c r="D96" t="e">
        <f>'TPS543C20 Loop Gain'!AJ3844</f>
        <v>#DIV/0!</v>
      </c>
      <c r="E96">
        <f>'TPS543C20 Loop Gain'!B3844</f>
        <v>1910000</v>
      </c>
    </row>
    <row r="97" spans="3:5" x14ac:dyDescent="0.3">
      <c r="C97" t="e">
        <f>'TPS543C20 Loop Gain'!AI3843</f>
        <v>#DIV/0!</v>
      </c>
      <c r="D97" t="e">
        <f>'TPS543C20 Loop Gain'!AJ3843</f>
        <v>#DIV/0!</v>
      </c>
      <c r="E97">
        <f>'TPS543C20 Loop Gain'!B3843</f>
        <v>1909000</v>
      </c>
    </row>
    <row r="98" spans="3:5" x14ac:dyDescent="0.3">
      <c r="C98" t="e">
        <f>'TPS543C20 Loop Gain'!AI3842</f>
        <v>#DIV/0!</v>
      </c>
      <c r="D98" t="e">
        <f>'TPS543C20 Loop Gain'!AJ3842</f>
        <v>#DIV/0!</v>
      </c>
      <c r="E98">
        <f>'TPS543C20 Loop Gain'!B3842</f>
        <v>1908000</v>
      </c>
    </row>
    <row r="99" spans="3:5" x14ac:dyDescent="0.3">
      <c r="C99" t="e">
        <f>'TPS543C20 Loop Gain'!AI3841</f>
        <v>#DIV/0!</v>
      </c>
      <c r="D99" t="e">
        <f>'TPS543C20 Loop Gain'!AJ3841</f>
        <v>#DIV/0!</v>
      </c>
      <c r="E99">
        <f>'TPS543C20 Loop Gain'!B3841</f>
        <v>1907000</v>
      </c>
    </row>
    <row r="100" spans="3:5" x14ac:dyDescent="0.3">
      <c r="C100" t="e">
        <f>'TPS543C20 Loop Gain'!AI3840</f>
        <v>#DIV/0!</v>
      </c>
      <c r="D100" t="e">
        <f>'TPS543C20 Loop Gain'!AJ3840</f>
        <v>#DIV/0!</v>
      </c>
      <c r="E100">
        <f>'TPS543C20 Loop Gain'!B3840</f>
        <v>1906000</v>
      </c>
    </row>
    <row r="101" spans="3:5" x14ac:dyDescent="0.3">
      <c r="C101" t="e">
        <f>'TPS543C20 Loop Gain'!AI3839</f>
        <v>#DIV/0!</v>
      </c>
      <c r="D101" t="e">
        <f>'TPS543C20 Loop Gain'!AJ3839</f>
        <v>#DIV/0!</v>
      </c>
      <c r="E101">
        <f>'TPS543C20 Loop Gain'!B3839</f>
        <v>1905000</v>
      </c>
    </row>
    <row r="102" spans="3:5" x14ac:dyDescent="0.3">
      <c r="C102" t="e">
        <f>'TPS543C20 Loop Gain'!AI3838</f>
        <v>#DIV/0!</v>
      </c>
      <c r="D102" t="e">
        <f>'TPS543C20 Loop Gain'!AJ3838</f>
        <v>#DIV/0!</v>
      </c>
      <c r="E102">
        <f>'TPS543C20 Loop Gain'!B3838</f>
        <v>1904000</v>
      </c>
    </row>
    <row r="103" spans="3:5" x14ac:dyDescent="0.3">
      <c r="C103" t="e">
        <f>'TPS543C20 Loop Gain'!AI3837</f>
        <v>#DIV/0!</v>
      </c>
      <c r="D103" t="e">
        <f>'TPS543C20 Loop Gain'!AJ3837</f>
        <v>#DIV/0!</v>
      </c>
      <c r="E103">
        <f>'TPS543C20 Loop Gain'!B3837</f>
        <v>1903000</v>
      </c>
    </row>
    <row r="104" spans="3:5" x14ac:dyDescent="0.3">
      <c r="C104" t="e">
        <f>'TPS543C20 Loop Gain'!AI3836</f>
        <v>#DIV/0!</v>
      </c>
      <c r="D104" t="e">
        <f>'TPS543C20 Loop Gain'!AJ3836</f>
        <v>#DIV/0!</v>
      </c>
      <c r="E104">
        <f>'TPS543C20 Loop Gain'!B3836</f>
        <v>1902000</v>
      </c>
    </row>
    <row r="105" spans="3:5" x14ac:dyDescent="0.3">
      <c r="C105" t="e">
        <f>'TPS543C20 Loop Gain'!AI3835</f>
        <v>#DIV/0!</v>
      </c>
      <c r="D105" t="e">
        <f>'TPS543C20 Loop Gain'!AJ3835</f>
        <v>#DIV/0!</v>
      </c>
      <c r="E105">
        <f>'TPS543C20 Loop Gain'!B3835</f>
        <v>1901000</v>
      </c>
    </row>
    <row r="106" spans="3:5" x14ac:dyDescent="0.3">
      <c r="C106" t="e">
        <f>'TPS543C20 Loop Gain'!AI3834</f>
        <v>#DIV/0!</v>
      </c>
      <c r="D106" t="e">
        <f>'TPS543C20 Loop Gain'!AJ3834</f>
        <v>#DIV/0!</v>
      </c>
      <c r="E106">
        <f>'TPS543C20 Loop Gain'!B3834</f>
        <v>1900000</v>
      </c>
    </row>
    <row r="107" spans="3:5" x14ac:dyDescent="0.3">
      <c r="C107" t="e">
        <f>'TPS543C20 Loop Gain'!AI3833</f>
        <v>#DIV/0!</v>
      </c>
      <c r="D107" t="e">
        <f>'TPS543C20 Loop Gain'!AJ3833</f>
        <v>#DIV/0!</v>
      </c>
      <c r="E107">
        <f>'TPS543C20 Loop Gain'!B3833</f>
        <v>1899000</v>
      </c>
    </row>
    <row r="108" spans="3:5" x14ac:dyDescent="0.3">
      <c r="C108" t="e">
        <f>'TPS543C20 Loop Gain'!AI3832</f>
        <v>#DIV/0!</v>
      </c>
      <c r="D108" t="e">
        <f>'TPS543C20 Loop Gain'!AJ3832</f>
        <v>#DIV/0!</v>
      </c>
      <c r="E108">
        <f>'TPS543C20 Loop Gain'!B3832</f>
        <v>1898000</v>
      </c>
    </row>
    <row r="109" spans="3:5" x14ac:dyDescent="0.3">
      <c r="C109" t="e">
        <f>'TPS543C20 Loop Gain'!AI3831</f>
        <v>#DIV/0!</v>
      </c>
      <c r="D109" t="e">
        <f>'TPS543C20 Loop Gain'!AJ3831</f>
        <v>#DIV/0!</v>
      </c>
      <c r="E109">
        <f>'TPS543C20 Loop Gain'!B3831</f>
        <v>1897000</v>
      </c>
    </row>
    <row r="110" spans="3:5" x14ac:dyDescent="0.3">
      <c r="C110" t="e">
        <f>'TPS543C20 Loop Gain'!AI3830</f>
        <v>#DIV/0!</v>
      </c>
      <c r="D110" t="e">
        <f>'TPS543C20 Loop Gain'!AJ3830</f>
        <v>#DIV/0!</v>
      </c>
      <c r="E110">
        <f>'TPS543C20 Loop Gain'!B3830</f>
        <v>1896000</v>
      </c>
    </row>
    <row r="111" spans="3:5" x14ac:dyDescent="0.3">
      <c r="C111" t="e">
        <f>'TPS543C20 Loop Gain'!AI3829</f>
        <v>#DIV/0!</v>
      </c>
      <c r="D111" t="e">
        <f>'TPS543C20 Loop Gain'!AJ3829</f>
        <v>#DIV/0!</v>
      </c>
      <c r="E111">
        <f>'TPS543C20 Loop Gain'!B3829</f>
        <v>1895000</v>
      </c>
    </row>
    <row r="112" spans="3:5" x14ac:dyDescent="0.3">
      <c r="C112" t="e">
        <f>'TPS543C20 Loop Gain'!AI3828</f>
        <v>#DIV/0!</v>
      </c>
      <c r="D112" t="e">
        <f>'TPS543C20 Loop Gain'!AJ3828</f>
        <v>#DIV/0!</v>
      </c>
      <c r="E112">
        <f>'TPS543C20 Loop Gain'!B3828</f>
        <v>1894000</v>
      </c>
    </row>
    <row r="113" spans="3:5" x14ac:dyDescent="0.3">
      <c r="C113" t="e">
        <f>'TPS543C20 Loop Gain'!AI3827</f>
        <v>#DIV/0!</v>
      </c>
      <c r="D113" t="e">
        <f>'TPS543C20 Loop Gain'!AJ3827</f>
        <v>#DIV/0!</v>
      </c>
      <c r="E113">
        <f>'TPS543C20 Loop Gain'!B3827</f>
        <v>1893000</v>
      </c>
    </row>
    <row r="114" spans="3:5" x14ac:dyDescent="0.3">
      <c r="C114" t="e">
        <f>'TPS543C20 Loop Gain'!AI3826</f>
        <v>#DIV/0!</v>
      </c>
      <c r="D114" t="e">
        <f>'TPS543C20 Loop Gain'!AJ3826</f>
        <v>#DIV/0!</v>
      </c>
      <c r="E114">
        <f>'TPS543C20 Loop Gain'!B3826</f>
        <v>1892000</v>
      </c>
    </row>
    <row r="115" spans="3:5" x14ac:dyDescent="0.3">
      <c r="C115" t="e">
        <f>'TPS543C20 Loop Gain'!AI3825</f>
        <v>#DIV/0!</v>
      </c>
      <c r="D115" t="e">
        <f>'TPS543C20 Loop Gain'!AJ3825</f>
        <v>#DIV/0!</v>
      </c>
      <c r="E115">
        <f>'TPS543C20 Loop Gain'!B3825</f>
        <v>1891000</v>
      </c>
    </row>
    <row r="116" spans="3:5" x14ac:dyDescent="0.3">
      <c r="C116" t="e">
        <f>'TPS543C20 Loop Gain'!AI3824</f>
        <v>#DIV/0!</v>
      </c>
      <c r="D116" t="e">
        <f>'TPS543C20 Loop Gain'!AJ3824</f>
        <v>#DIV/0!</v>
      </c>
      <c r="E116">
        <f>'TPS543C20 Loop Gain'!B3824</f>
        <v>1890000</v>
      </c>
    </row>
    <row r="117" spans="3:5" x14ac:dyDescent="0.3">
      <c r="C117" t="e">
        <f>'TPS543C20 Loop Gain'!AI3823</f>
        <v>#DIV/0!</v>
      </c>
      <c r="D117" t="e">
        <f>'TPS543C20 Loop Gain'!AJ3823</f>
        <v>#DIV/0!</v>
      </c>
      <c r="E117">
        <f>'TPS543C20 Loop Gain'!B3823</f>
        <v>1889000</v>
      </c>
    </row>
    <row r="118" spans="3:5" x14ac:dyDescent="0.3">
      <c r="C118" t="e">
        <f>'TPS543C20 Loop Gain'!AI3822</f>
        <v>#DIV/0!</v>
      </c>
      <c r="D118" t="e">
        <f>'TPS543C20 Loop Gain'!AJ3822</f>
        <v>#DIV/0!</v>
      </c>
      <c r="E118">
        <f>'TPS543C20 Loop Gain'!B3822</f>
        <v>1888000</v>
      </c>
    </row>
    <row r="119" spans="3:5" x14ac:dyDescent="0.3">
      <c r="C119" t="e">
        <f>'TPS543C20 Loop Gain'!AI3821</f>
        <v>#DIV/0!</v>
      </c>
      <c r="D119" t="e">
        <f>'TPS543C20 Loop Gain'!AJ3821</f>
        <v>#DIV/0!</v>
      </c>
      <c r="E119">
        <f>'TPS543C20 Loop Gain'!B3821</f>
        <v>1887000</v>
      </c>
    </row>
    <row r="120" spans="3:5" x14ac:dyDescent="0.3">
      <c r="C120" t="e">
        <f>'TPS543C20 Loop Gain'!AI3820</f>
        <v>#DIV/0!</v>
      </c>
      <c r="D120" t="e">
        <f>'TPS543C20 Loop Gain'!AJ3820</f>
        <v>#DIV/0!</v>
      </c>
      <c r="E120">
        <f>'TPS543C20 Loop Gain'!B3820</f>
        <v>1886000</v>
      </c>
    </row>
    <row r="121" spans="3:5" x14ac:dyDescent="0.3">
      <c r="C121" t="e">
        <f>'TPS543C20 Loop Gain'!AI3819</f>
        <v>#DIV/0!</v>
      </c>
      <c r="D121" t="e">
        <f>'TPS543C20 Loop Gain'!AJ3819</f>
        <v>#DIV/0!</v>
      </c>
      <c r="E121">
        <f>'TPS543C20 Loop Gain'!B3819</f>
        <v>1885000</v>
      </c>
    </row>
    <row r="122" spans="3:5" x14ac:dyDescent="0.3">
      <c r="C122" t="e">
        <f>'TPS543C20 Loop Gain'!AI3818</f>
        <v>#DIV/0!</v>
      </c>
      <c r="D122" t="e">
        <f>'TPS543C20 Loop Gain'!AJ3818</f>
        <v>#DIV/0!</v>
      </c>
      <c r="E122">
        <f>'TPS543C20 Loop Gain'!B3818</f>
        <v>1884000</v>
      </c>
    </row>
    <row r="123" spans="3:5" x14ac:dyDescent="0.3">
      <c r="C123" t="e">
        <f>'TPS543C20 Loop Gain'!AI3817</f>
        <v>#DIV/0!</v>
      </c>
      <c r="D123" t="e">
        <f>'TPS543C20 Loop Gain'!AJ3817</f>
        <v>#DIV/0!</v>
      </c>
      <c r="E123">
        <f>'TPS543C20 Loop Gain'!B3817</f>
        <v>1883000</v>
      </c>
    </row>
    <row r="124" spans="3:5" x14ac:dyDescent="0.3">
      <c r="C124" t="e">
        <f>'TPS543C20 Loop Gain'!AI3816</f>
        <v>#DIV/0!</v>
      </c>
      <c r="D124" t="e">
        <f>'TPS543C20 Loop Gain'!AJ3816</f>
        <v>#DIV/0!</v>
      </c>
      <c r="E124">
        <f>'TPS543C20 Loop Gain'!B3816</f>
        <v>1882000</v>
      </c>
    </row>
    <row r="125" spans="3:5" x14ac:dyDescent="0.3">
      <c r="C125" t="e">
        <f>'TPS543C20 Loop Gain'!AI3815</f>
        <v>#DIV/0!</v>
      </c>
      <c r="D125" t="e">
        <f>'TPS543C20 Loop Gain'!AJ3815</f>
        <v>#DIV/0!</v>
      </c>
      <c r="E125">
        <f>'TPS543C20 Loop Gain'!B3815</f>
        <v>1881000</v>
      </c>
    </row>
    <row r="126" spans="3:5" x14ac:dyDescent="0.3">
      <c r="C126" t="e">
        <f>'TPS543C20 Loop Gain'!AI3814</f>
        <v>#DIV/0!</v>
      </c>
      <c r="D126" t="e">
        <f>'TPS543C20 Loop Gain'!AJ3814</f>
        <v>#DIV/0!</v>
      </c>
      <c r="E126">
        <f>'TPS543C20 Loop Gain'!B3814</f>
        <v>1880000</v>
      </c>
    </row>
    <row r="127" spans="3:5" x14ac:dyDescent="0.3">
      <c r="C127" t="e">
        <f>'TPS543C20 Loop Gain'!AI3813</f>
        <v>#DIV/0!</v>
      </c>
      <c r="D127" t="e">
        <f>'TPS543C20 Loop Gain'!AJ3813</f>
        <v>#DIV/0!</v>
      </c>
      <c r="E127">
        <f>'TPS543C20 Loop Gain'!B3813</f>
        <v>1879000</v>
      </c>
    </row>
    <row r="128" spans="3:5" x14ac:dyDescent="0.3">
      <c r="C128" t="e">
        <f>'TPS543C20 Loop Gain'!AI3812</f>
        <v>#DIV/0!</v>
      </c>
      <c r="D128" t="e">
        <f>'TPS543C20 Loop Gain'!AJ3812</f>
        <v>#DIV/0!</v>
      </c>
      <c r="E128">
        <f>'TPS543C20 Loop Gain'!B3812</f>
        <v>1878000</v>
      </c>
    </row>
    <row r="129" spans="3:5" x14ac:dyDescent="0.3">
      <c r="C129" t="e">
        <f>'TPS543C20 Loop Gain'!AI3811</f>
        <v>#DIV/0!</v>
      </c>
      <c r="D129" t="e">
        <f>'TPS543C20 Loop Gain'!AJ3811</f>
        <v>#DIV/0!</v>
      </c>
      <c r="E129">
        <f>'TPS543C20 Loop Gain'!B3811</f>
        <v>1877000</v>
      </c>
    </row>
    <row r="130" spans="3:5" x14ac:dyDescent="0.3">
      <c r="C130" t="e">
        <f>'TPS543C20 Loop Gain'!AI3810</f>
        <v>#DIV/0!</v>
      </c>
      <c r="D130" t="e">
        <f>'TPS543C20 Loop Gain'!AJ3810</f>
        <v>#DIV/0!</v>
      </c>
      <c r="E130">
        <f>'TPS543C20 Loop Gain'!B3810</f>
        <v>1876000</v>
      </c>
    </row>
    <row r="131" spans="3:5" x14ac:dyDescent="0.3">
      <c r="C131" t="e">
        <f>'TPS543C20 Loop Gain'!AI3809</f>
        <v>#DIV/0!</v>
      </c>
      <c r="D131" t="e">
        <f>'TPS543C20 Loop Gain'!AJ3809</f>
        <v>#DIV/0!</v>
      </c>
      <c r="E131">
        <f>'TPS543C20 Loop Gain'!B3809</f>
        <v>1875000</v>
      </c>
    </row>
    <row r="132" spans="3:5" x14ac:dyDescent="0.3">
      <c r="C132" t="e">
        <f>'TPS543C20 Loop Gain'!AI3808</f>
        <v>#DIV/0!</v>
      </c>
      <c r="D132" t="e">
        <f>'TPS543C20 Loop Gain'!AJ3808</f>
        <v>#DIV/0!</v>
      </c>
      <c r="E132">
        <f>'TPS543C20 Loop Gain'!B3808</f>
        <v>1874000</v>
      </c>
    </row>
    <row r="133" spans="3:5" x14ac:dyDescent="0.3">
      <c r="C133" t="e">
        <f>'TPS543C20 Loop Gain'!AI3807</f>
        <v>#DIV/0!</v>
      </c>
      <c r="D133" t="e">
        <f>'TPS543C20 Loop Gain'!AJ3807</f>
        <v>#DIV/0!</v>
      </c>
      <c r="E133">
        <f>'TPS543C20 Loop Gain'!B3807</f>
        <v>1873000</v>
      </c>
    </row>
    <row r="134" spans="3:5" x14ac:dyDescent="0.3">
      <c r="C134" t="e">
        <f>'TPS543C20 Loop Gain'!AI3806</f>
        <v>#DIV/0!</v>
      </c>
      <c r="D134" t="e">
        <f>'TPS543C20 Loop Gain'!AJ3806</f>
        <v>#DIV/0!</v>
      </c>
      <c r="E134">
        <f>'TPS543C20 Loop Gain'!B3806</f>
        <v>1872000</v>
      </c>
    </row>
    <row r="135" spans="3:5" x14ac:dyDescent="0.3">
      <c r="C135" t="e">
        <f>'TPS543C20 Loop Gain'!AI3805</f>
        <v>#DIV/0!</v>
      </c>
      <c r="D135" t="e">
        <f>'TPS543C20 Loop Gain'!AJ3805</f>
        <v>#DIV/0!</v>
      </c>
      <c r="E135">
        <f>'TPS543C20 Loop Gain'!B3805</f>
        <v>1871000</v>
      </c>
    </row>
    <row r="136" spans="3:5" x14ac:dyDescent="0.3">
      <c r="C136" t="e">
        <f>'TPS543C20 Loop Gain'!AI3804</f>
        <v>#DIV/0!</v>
      </c>
      <c r="D136" t="e">
        <f>'TPS543C20 Loop Gain'!AJ3804</f>
        <v>#DIV/0!</v>
      </c>
      <c r="E136">
        <f>'TPS543C20 Loop Gain'!B3804</f>
        <v>1870000</v>
      </c>
    </row>
    <row r="137" spans="3:5" x14ac:dyDescent="0.3">
      <c r="C137" t="e">
        <f>'TPS543C20 Loop Gain'!AI3803</f>
        <v>#DIV/0!</v>
      </c>
      <c r="D137" t="e">
        <f>'TPS543C20 Loop Gain'!AJ3803</f>
        <v>#DIV/0!</v>
      </c>
      <c r="E137">
        <f>'TPS543C20 Loop Gain'!B3803</f>
        <v>1869000</v>
      </c>
    </row>
    <row r="138" spans="3:5" x14ac:dyDescent="0.3">
      <c r="C138" t="e">
        <f>'TPS543C20 Loop Gain'!AI3802</f>
        <v>#DIV/0!</v>
      </c>
      <c r="D138" t="e">
        <f>'TPS543C20 Loop Gain'!AJ3802</f>
        <v>#DIV/0!</v>
      </c>
      <c r="E138">
        <f>'TPS543C20 Loop Gain'!B3802</f>
        <v>1868000</v>
      </c>
    </row>
    <row r="139" spans="3:5" x14ac:dyDescent="0.3">
      <c r="C139" t="e">
        <f>'TPS543C20 Loop Gain'!AI3801</f>
        <v>#DIV/0!</v>
      </c>
      <c r="D139" t="e">
        <f>'TPS543C20 Loop Gain'!AJ3801</f>
        <v>#DIV/0!</v>
      </c>
      <c r="E139">
        <f>'TPS543C20 Loop Gain'!B3801</f>
        <v>1867000</v>
      </c>
    </row>
    <row r="140" spans="3:5" x14ac:dyDescent="0.3">
      <c r="C140" t="e">
        <f>'TPS543C20 Loop Gain'!AI3800</f>
        <v>#DIV/0!</v>
      </c>
      <c r="D140" t="e">
        <f>'TPS543C20 Loop Gain'!AJ3800</f>
        <v>#DIV/0!</v>
      </c>
      <c r="E140">
        <f>'TPS543C20 Loop Gain'!B3800</f>
        <v>1866000</v>
      </c>
    </row>
    <row r="141" spans="3:5" x14ac:dyDescent="0.3">
      <c r="C141" t="e">
        <f>'TPS543C20 Loop Gain'!AI3799</f>
        <v>#DIV/0!</v>
      </c>
      <c r="D141" t="e">
        <f>'TPS543C20 Loop Gain'!AJ3799</f>
        <v>#DIV/0!</v>
      </c>
      <c r="E141">
        <f>'TPS543C20 Loop Gain'!B3799</f>
        <v>1865000</v>
      </c>
    </row>
    <row r="142" spans="3:5" x14ac:dyDescent="0.3">
      <c r="C142" t="e">
        <f>'TPS543C20 Loop Gain'!AI3798</f>
        <v>#DIV/0!</v>
      </c>
      <c r="D142" t="e">
        <f>'TPS543C20 Loop Gain'!AJ3798</f>
        <v>#DIV/0!</v>
      </c>
      <c r="E142">
        <f>'TPS543C20 Loop Gain'!B3798</f>
        <v>1864000</v>
      </c>
    </row>
    <row r="143" spans="3:5" x14ac:dyDescent="0.3">
      <c r="C143" t="e">
        <f>'TPS543C20 Loop Gain'!AI3797</f>
        <v>#DIV/0!</v>
      </c>
      <c r="D143" t="e">
        <f>'TPS543C20 Loop Gain'!AJ3797</f>
        <v>#DIV/0!</v>
      </c>
      <c r="E143">
        <f>'TPS543C20 Loop Gain'!B3797</f>
        <v>1863000</v>
      </c>
    </row>
    <row r="144" spans="3:5" x14ac:dyDescent="0.3">
      <c r="C144" t="e">
        <f>'TPS543C20 Loop Gain'!AI3796</f>
        <v>#DIV/0!</v>
      </c>
      <c r="D144" t="e">
        <f>'TPS543C20 Loop Gain'!AJ3796</f>
        <v>#DIV/0!</v>
      </c>
      <c r="E144">
        <f>'TPS543C20 Loop Gain'!B3796</f>
        <v>1862000</v>
      </c>
    </row>
    <row r="145" spans="3:5" x14ac:dyDescent="0.3">
      <c r="C145" t="e">
        <f>'TPS543C20 Loop Gain'!AI3795</f>
        <v>#DIV/0!</v>
      </c>
      <c r="D145" t="e">
        <f>'TPS543C20 Loop Gain'!AJ3795</f>
        <v>#DIV/0!</v>
      </c>
      <c r="E145">
        <f>'TPS543C20 Loop Gain'!B3795</f>
        <v>1861000</v>
      </c>
    </row>
    <row r="146" spans="3:5" x14ac:dyDescent="0.3">
      <c r="C146" t="e">
        <f>'TPS543C20 Loop Gain'!AI3794</f>
        <v>#DIV/0!</v>
      </c>
      <c r="D146" t="e">
        <f>'TPS543C20 Loop Gain'!AJ3794</f>
        <v>#DIV/0!</v>
      </c>
      <c r="E146">
        <f>'TPS543C20 Loop Gain'!B3794</f>
        <v>1860000</v>
      </c>
    </row>
    <row r="147" spans="3:5" x14ac:dyDescent="0.3">
      <c r="C147" t="e">
        <f>'TPS543C20 Loop Gain'!AI3793</f>
        <v>#DIV/0!</v>
      </c>
      <c r="D147" t="e">
        <f>'TPS543C20 Loop Gain'!AJ3793</f>
        <v>#DIV/0!</v>
      </c>
      <c r="E147">
        <f>'TPS543C20 Loop Gain'!B3793</f>
        <v>1859000</v>
      </c>
    </row>
    <row r="148" spans="3:5" x14ac:dyDescent="0.3">
      <c r="C148" t="e">
        <f>'TPS543C20 Loop Gain'!AI3792</f>
        <v>#DIV/0!</v>
      </c>
      <c r="D148" t="e">
        <f>'TPS543C20 Loop Gain'!AJ3792</f>
        <v>#DIV/0!</v>
      </c>
      <c r="E148">
        <f>'TPS543C20 Loop Gain'!B3792</f>
        <v>1858000</v>
      </c>
    </row>
    <row r="149" spans="3:5" x14ac:dyDescent="0.3">
      <c r="C149" t="e">
        <f>'TPS543C20 Loop Gain'!AI3791</f>
        <v>#DIV/0!</v>
      </c>
      <c r="D149" t="e">
        <f>'TPS543C20 Loop Gain'!AJ3791</f>
        <v>#DIV/0!</v>
      </c>
      <c r="E149">
        <f>'TPS543C20 Loop Gain'!B3791</f>
        <v>1857000</v>
      </c>
    </row>
    <row r="150" spans="3:5" x14ac:dyDescent="0.3">
      <c r="C150" t="e">
        <f>'TPS543C20 Loop Gain'!AI3790</f>
        <v>#DIV/0!</v>
      </c>
      <c r="D150" t="e">
        <f>'TPS543C20 Loop Gain'!AJ3790</f>
        <v>#DIV/0!</v>
      </c>
      <c r="E150">
        <f>'TPS543C20 Loop Gain'!B3790</f>
        <v>1856000</v>
      </c>
    </row>
    <row r="151" spans="3:5" x14ac:dyDescent="0.3">
      <c r="C151" t="e">
        <f>'TPS543C20 Loop Gain'!AI3789</f>
        <v>#DIV/0!</v>
      </c>
      <c r="D151" t="e">
        <f>'TPS543C20 Loop Gain'!AJ3789</f>
        <v>#DIV/0!</v>
      </c>
      <c r="E151">
        <f>'TPS543C20 Loop Gain'!B3789</f>
        <v>1855000</v>
      </c>
    </row>
    <row r="152" spans="3:5" x14ac:dyDescent="0.3">
      <c r="C152" t="e">
        <f>'TPS543C20 Loop Gain'!AI3788</f>
        <v>#DIV/0!</v>
      </c>
      <c r="D152" t="e">
        <f>'TPS543C20 Loop Gain'!AJ3788</f>
        <v>#DIV/0!</v>
      </c>
      <c r="E152">
        <f>'TPS543C20 Loop Gain'!B3788</f>
        <v>1854000</v>
      </c>
    </row>
    <row r="153" spans="3:5" x14ac:dyDescent="0.3">
      <c r="C153" t="e">
        <f>'TPS543C20 Loop Gain'!AI3787</f>
        <v>#DIV/0!</v>
      </c>
      <c r="D153" t="e">
        <f>'TPS543C20 Loop Gain'!AJ3787</f>
        <v>#DIV/0!</v>
      </c>
      <c r="E153">
        <f>'TPS543C20 Loop Gain'!B3787</f>
        <v>1853000</v>
      </c>
    </row>
    <row r="154" spans="3:5" x14ac:dyDescent="0.3">
      <c r="C154" t="e">
        <f>'TPS543C20 Loop Gain'!AI3786</f>
        <v>#DIV/0!</v>
      </c>
      <c r="D154" t="e">
        <f>'TPS543C20 Loop Gain'!AJ3786</f>
        <v>#DIV/0!</v>
      </c>
      <c r="E154">
        <f>'TPS543C20 Loop Gain'!B3786</f>
        <v>1852000</v>
      </c>
    </row>
    <row r="155" spans="3:5" x14ac:dyDescent="0.3">
      <c r="C155" t="e">
        <f>'TPS543C20 Loop Gain'!AI3785</f>
        <v>#DIV/0!</v>
      </c>
      <c r="D155" t="e">
        <f>'TPS543C20 Loop Gain'!AJ3785</f>
        <v>#DIV/0!</v>
      </c>
      <c r="E155">
        <f>'TPS543C20 Loop Gain'!B3785</f>
        <v>1851000</v>
      </c>
    </row>
    <row r="156" spans="3:5" x14ac:dyDescent="0.3">
      <c r="C156" t="e">
        <f>'TPS543C20 Loop Gain'!AI3784</f>
        <v>#DIV/0!</v>
      </c>
      <c r="D156" t="e">
        <f>'TPS543C20 Loop Gain'!AJ3784</f>
        <v>#DIV/0!</v>
      </c>
      <c r="E156">
        <f>'TPS543C20 Loop Gain'!B3784</f>
        <v>1850000</v>
      </c>
    </row>
    <row r="157" spans="3:5" x14ac:dyDescent="0.3">
      <c r="C157" t="e">
        <f>'TPS543C20 Loop Gain'!AI3783</f>
        <v>#DIV/0!</v>
      </c>
      <c r="D157" t="e">
        <f>'TPS543C20 Loop Gain'!AJ3783</f>
        <v>#DIV/0!</v>
      </c>
      <c r="E157">
        <f>'TPS543C20 Loop Gain'!B3783</f>
        <v>1849000</v>
      </c>
    </row>
    <row r="158" spans="3:5" x14ac:dyDescent="0.3">
      <c r="C158" t="e">
        <f>'TPS543C20 Loop Gain'!AI3782</f>
        <v>#DIV/0!</v>
      </c>
      <c r="D158" t="e">
        <f>'TPS543C20 Loop Gain'!AJ3782</f>
        <v>#DIV/0!</v>
      </c>
      <c r="E158">
        <f>'TPS543C20 Loop Gain'!B3782</f>
        <v>1848000</v>
      </c>
    </row>
    <row r="159" spans="3:5" x14ac:dyDescent="0.3">
      <c r="C159" t="e">
        <f>'TPS543C20 Loop Gain'!AI3781</f>
        <v>#DIV/0!</v>
      </c>
      <c r="D159" t="e">
        <f>'TPS543C20 Loop Gain'!AJ3781</f>
        <v>#DIV/0!</v>
      </c>
      <c r="E159">
        <f>'TPS543C20 Loop Gain'!B3781</f>
        <v>1847000</v>
      </c>
    </row>
    <row r="160" spans="3:5" x14ac:dyDescent="0.3">
      <c r="C160" t="e">
        <f>'TPS543C20 Loop Gain'!AI3780</f>
        <v>#DIV/0!</v>
      </c>
      <c r="D160" t="e">
        <f>'TPS543C20 Loop Gain'!AJ3780</f>
        <v>#DIV/0!</v>
      </c>
      <c r="E160">
        <f>'TPS543C20 Loop Gain'!B3780</f>
        <v>1846000</v>
      </c>
    </row>
    <row r="161" spans="3:5" x14ac:dyDescent="0.3">
      <c r="C161" t="e">
        <f>'TPS543C20 Loop Gain'!AI3779</f>
        <v>#DIV/0!</v>
      </c>
      <c r="D161" t="e">
        <f>'TPS543C20 Loop Gain'!AJ3779</f>
        <v>#DIV/0!</v>
      </c>
      <c r="E161">
        <f>'TPS543C20 Loop Gain'!B3779</f>
        <v>1845000</v>
      </c>
    </row>
    <row r="162" spans="3:5" x14ac:dyDescent="0.3">
      <c r="C162" t="e">
        <f>'TPS543C20 Loop Gain'!AI3778</f>
        <v>#DIV/0!</v>
      </c>
      <c r="D162" t="e">
        <f>'TPS543C20 Loop Gain'!AJ3778</f>
        <v>#DIV/0!</v>
      </c>
      <c r="E162">
        <f>'TPS543C20 Loop Gain'!B3778</f>
        <v>1844000</v>
      </c>
    </row>
    <row r="163" spans="3:5" x14ac:dyDescent="0.3">
      <c r="C163" t="e">
        <f>'TPS543C20 Loop Gain'!AI3777</f>
        <v>#DIV/0!</v>
      </c>
      <c r="D163" t="e">
        <f>'TPS543C20 Loop Gain'!AJ3777</f>
        <v>#DIV/0!</v>
      </c>
      <c r="E163">
        <f>'TPS543C20 Loop Gain'!B3777</f>
        <v>1843000</v>
      </c>
    </row>
    <row r="164" spans="3:5" x14ac:dyDescent="0.3">
      <c r="C164" t="e">
        <f>'TPS543C20 Loop Gain'!AI3776</f>
        <v>#DIV/0!</v>
      </c>
      <c r="D164" t="e">
        <f>'TPS543C20 Loop Gain'!AJ3776</f>
        <v>#DIV/0!</v>
      </c>
      <c r="E164">
        <f>'TPS543C20 Loop Gain'!B3776</f>
        <v>1842000</v>
      </c>
    </row>
    <row r="165" spans="3:5" x14ac:dyDescent="0.3">
      <c r="C165" t="e">
        <f>'TPS543C20 Loop Gain'!AI3775</f>
        <v>#DIV/0!</v>
      </c>
      <c r="D165" t="e">
        <f>'TPS543C20 Loop Gain'!AJ3775</f>
        <v>#DIV/0!</v>
      </c>
      <c r="E165">
        <f>'TPS543C20 Loop Gain'!B3775</f>
        <v>1841000</v>
      </c>
    </row>
    <row r="166" spans="3:5" x14ac:dyDescent="0.3">
      <c r="C166" t="e">
        <f>'TPS543C20 Loop Gain'!AI3774</f>
        <v>#DIV/0!</v>
      </c>
      <c r="D166" t="e">
        <f>'TPS543C20 Loop Gain'!AJ3774</f>
        <v>#DIV/0!</v>
      </c>
      <c r="E166">
        <f>'TPS543C20 Loop Gain'!B3774</f>
        <v>1840000</v>
      </c>
    </row>
    <row r="167" spans="3:5" x14ac:dyDescent="0.3">
      <c r="C167" t="e">
        <f>'TPS543C20 Loop Gain'!AI3773</f>
        <v>#DIV/0!</v>
      </c>
      <c r="D167" t="e">
        <f>'TPS543C20 Loop Gain'!AJ3773</f>
        <v>#DIV/0!</v>
      </c>
      <c r="E167">
        <f>'TPS543C20 Loop Gain'!B3773</f>
        <v>1839000</v>
      </c>
    </row>
    <row r="168" spans="3:5" x14ac:dyDescent="0.3">
      <c r="C168" t="e">
        <f>'TPS543C20 Loop Gain'!AI3772</f>
        <v>#DIV/0!</v>
      </c>
      <c r="D168" t="e">
        <f>'TPS543C20 Loop Gain'!AJ3772</f>
        <v>#DIV/0!</v>
      </c>
      <c r="E168">
        <f>'TPS543C20 Loop Gain'!B3772</f>
        <v>1838000</v>
      </c>
    </row>
    <row r="169" spans="3:5" x14ac:dyDescent="0.3">
      <c r="C169" t="e">
        <f>'TPS543C20 Loop Gain'!AI3771</f>
        <v>#DIV/0!</v>
      </c>
      <c r="D169" t="e">
        <f>'TPS543C20 Loop Gain'!AJ3771</f>
        <v>#DIV/0!</v>
      </c>
      <c r="E169">
        <f>'TPS543C20 Loop Gain'!B3771</f>
        <v>1837000</v>
      </c>
    </row>
    <row r="170" spans="3:5" x14ac:dyDescent="0.3">
      <c r="C170" t="e">
        <f>'TPS543C20 Loop Gain'!AI3770</f>
        <v>#DIV/0!</v>
      </c>
      <c r="D170" t="e">
        <f>'TPS543C20 Loop Gain'!AJ3770</f>
        <v>#DIV/0!</v>
      </c>
      <c r="E170">
        <f>'TPS543C20 Loop Gain'!B3770</f>
        <v>1836000</v>
      </c>
    </row>
    <row r="171" spans="3:5" x14ac:dyDescent="0.3">
      <c r="C171" t="e">
        <f>'TPS543C20 Loop Gain'!AI3769</f>
        <v>#DIV/0!</v>
      </c>
      <c r="D171" t="e">
        <f>'TPS543C20 Loop Gain'!AJ3769</f>
        <v>#DIV/0!</v>
      </c>
      <c r="E171">
        <f>'TPS543C20 Loop Gain'!B3769</f>
        <v>1835000</v>
      </c>
    </row>
    <row r="172" spans="3:5" x14ac:dyDescent="0.3">
      <c r="C172" t="e">
        <f>'TPS543C20 Loop Gain'!AI3768</f>
        <v>#DIV/0!</v>
      </c>
      <c r="D172" t="e">
        <f>'TPS543C20 Loop Gain'!AJ3768</f>
        <v>#DIV/0!</v>
      </c>
      <c r="E172">
        <f>'TPS543C20 Loop Gain'!B3768</f>
        <v>1834000</v>
      </c>
    </row>
    <row r="173" spans="3:5" x14ac:dyDescent="0.3">
      <c r="C173" t="e">
        <f>'TPS543C20 Loop Gain'!AI3767</f>
        <v>#DIV/0!</v>
      </c>
      <c r="D173" t="e">
        <f>'TPS543C20 Loop Gain'!AJ3767</f>
        <v>#DIV/0!</v>
      </c>
      <c r="E173">
        <f>'TPS543C20 Loop Gain'!B3767</f>
        <v>1833000</v>
      </c>
    </row>
    <row r="174" spans="3:5" x14ac:dyDescent="0.3">
      <c r="C174" t="e">
        <f>'TPS543C20 Loop Gain'!AI3766</f>
        <v>#DIV/0!</v>
      </c>
      <c r="D174" t="e">
        <f>'TPS543C20 Loop Gain'!AJ3766</f>
        <v>#DIV/0!</v>
      </c>
      <c r="E174">
        <f>'TPS543C20 Loop Gain'!B3766</f>
        <v>1832000</v>
      </c>
    </row>
    <row r="175" spans="3:5" x14ac:dyDescent="0.3">
      <c r="C175" t="e">
        <f>'TPS543C20 Loop Gain'!AI3765</f>
        <v>#DIV/0!</v>
      </c>
      <c r="D175" t="e">
        <f>'TPS543C20 Loop Gain'!AJ3765</f>
        <v>#DIV/0!</v>
      </c>
      <c r="E175">
        <f>'TPS543C20 Loop Gain'!B3765</f>
        <v>1831000</v>
      </c>
    </row>
    <row r="176" spans="3:5" x14ac:dyDescent="0.3">
      <c r="C176" t="e">
        <f>'TPS543C20 Loop Gain'!AI3764</f>
        <v>#DIV/0!</v>
      </c>
      <c r="D176" t="e">
        <f>'TPS543C20 Loop Gain'!AJ3764</f>
        <v>#DIV/0!</v>
      </c>
      <c r="E176">
        <f>'TPS543C20 Loop Gain'!B3764</f>
        <v>1830000</v>
      </c>
    </row>
    <row r="177" spans="3:5" x14ac:dyDescent="0.3">
      <c r="C177" t="e">
        <f>'TPS543C20 Loop Gain'!AI3763</f>
        <v>#DIV/0!</v>
      </c>
      <c r="D177" t="e">
        <f>'TPS543C20 Loop Gain'!AJ3763</f>
        <v>#DIV/0!</v>
      </c>
      <c r="E177">
        <f>'TPS543C20 Loop Gain'!B3763</f>
        <v>1829000</v>
      </c>
    </row>
    <row r="178" spans="3:5" x14ac:dyDescent="0.3">
      <c r="C178" t="e">
        <f>'TPS543C20 Loop Gain'!AI3762</f>
        <v>#DIV/0!</v>
      </c>
      <c r="D178" t="e">
        <f>'TPS543C20 Loop Gain'!AJ3762</f>
        <v>#DIV/0!</v>
      </c>
      <c r="E178">
        <f>'TPS543C20 Loop Gain'!B3762</f>
        <v>1828000</v>
      </c>
    </row>
    <row r="179" spans="3:5" x14ac:dyDescent="0.3">
      <c r="C179" t="e">
        <f>'TPS543C20 Loop Gain'!AI3761</f>
        <v>#DIV/0!</v>
      </c>
      <c r="D179" t="e">
        <f>'TPS543C20 Loop Gain'!AJ3761</f>
        <v>#DIV/0!</v>
      </c>
      <c r="E179">
        <f>'TPS543C20 Loop Gain'!B3761</f>
        <v>1827000</v>
      </c>
    </row>
    <row r="180" spans="3:5" x14ac:dyDescent="0.3">
      <c r="C180" t="e">
        <f>'TPS543C20 Loop Gain'!AI3760</f>
        <v>#DIV/0!</v>
      </c>
      <c r="D180" t="e">
        <f>'TPS543C20 Loop Gain'!AJ3760</f>
        <v>#DIV/0!</v>
      </c>
      <c r="E180">
        <f>'TPS543C20 Loop Gain'!B3760</f>
        <v>1826000</v>
      </c>
    </row>
    <row r="181" spans="3:5" x14ac:dyDescent="0.3">
      <c r="C181" t="e">
        <f>'TPS543C20 Loop Gain'!AI3759</f>
        <v>#DIV/0!</v>
      </c>
      <c r="D181" t="e">
        <f>'TPS543C20 Loop Gain'!AJ3759</f>
        <v>#DIV/0!</v>
      </c>
      <c r="E181">
        <f>'TPS543C20 Loop Gain'!B3759</f>
        <v>1825000</v>
      </c>
    </row>
    <row r="182" spans="3:5" x14ac:dyDescent="0.3">
      <c r="C182" t="e">
        <f>'TPS543C20 Loop Gain'!AI3758</f>
        <v>#DIV/0!</v>
      </c>
      <c r="D182" t="e">
        <f>'TPS543C20 Loop Gain'!AJ3758</f>
        <v>#DIV/0!</v>
      </c>
      <c r="E182">
        <f>'TPS543C20 Loop Gain'!B3758</f>
        <v>1824000</v>
      </c>
    </row>
    <row r="183" spans="3:5" x14ac:dyDescent="0.3">
      <c r="C183" t="e">
        <f>'TPS543C20 Loop Gain'!AI3757</f>
        <v>#DIV/0!</v>
      </c>
      <c r="D183" t="e">
        <f>'TPS543C20 Loop Gain'!AJ3757</f>
        <v>#DIV/0!</v>
      </c>
      <c r="E183">
        <f>'TPS543C20 Loop Gain'!B3757</f>
        <v>1823000</v>
      </c>
    </row>
    <row r="184" spans="3:5" x14ac:dyDescent="0.3">
      <c r="C184" t="e">
        <f>'TPS543C20 Loop Gain'!AI3756</f>
        <v>#DIV/0!</v>
      </c>
      <c r="D184" t="e">
        <f>'TPS543C20 Loop Gain'!AJ3756</f>
        <v>#DIV/0!</v>
      </c>
      <c r="E184">
        <f>'TPS543C20 Loop Gain'!B3756</f>
        <v>1822000</v>
      </c>
    </row>
    <row r="185" spans="3:5" x14ac:dyDescent="0.3">
      <c r="C185" t="e">
        <f>'TPS543C20 Loop Gain'!AI3755</f>
        <v>#DIV/0!</v>
      </c>
      <c r="D185" t="e">
        <f>'TPS543C20 Loop Gain'!AJ3755</f>
        <v>#DIV/0!</v>
      </c>
      <c r="E185">
        <f>'TPS543C20 Loop Gain'!B3755</f>
        <v>1821000</v>
      </c>
    </row>
    <row r="186" spans="3:5" x14ac:dyDescent="0.3">
      <c r="C186" t="e">
        <f>'TPS543C20 Loop Gain'!AI3754</f>
        <v>#DIV/0!</v>
      </c>
      <c r="D186" t="e">
        <f>'TPS543C20 Loop Gain'!AJ3754</f>
        <v>#DIV/0!</v>
      </c>
      <c r="E186">
        <f>'TPS543C20 Loop Gain'!B3754</f>
        <v>1820000</v>
      </c>
    </row>
    <row r="187" spans="3:5" x14ac:dyDescent="0.3">
      <c r="C187" t="e">
        <f>'TPS543C20 Loop Gain'!AI3753</f>
        <v>#DIV/0!</v>
      </c>
      <c r="D187" t="e">
        <f>'TPS543C20 Loop Gain'!AJ3753</f>
        <v>#DIV/0!</v>
      </c>
      <c r="E187">
        <f>'TPS543C20 Loop Gain'!B3753</f>
        <v>1819000</v>
      </c>
    </row>
    <row r="188" spans="3:5" x14ac:dyDescent="0.3">
      <c r="C188" t="e">
        <f>'TPS543C20 Loop Gain'!AI3752</f>
        <v>#DIV/0!</v>
      </c>
      <c r="D188" t="e">
        <f>'TPS543C20 Loop Gain'!AJ3752</f>
        <v>#DIV/0!</v>
      </c>
      <c r="E188">
        <f>'TPS543C20 Loop Gain'!B3752</f>
        <v>1818000</v>
      </c>
    </row>
    <row r="189" spans="3:5" x14ac:dyDescent="0.3">
      <c r="C189" t="e">
        <f>'TPS543C20 Loop Gain'!AI3751</f>
        <v>#DIV/0!</v>
      </c>
      <c r="D189" t="e">
        <f>'TPS543C20 Loop Gain'!AJ3751</f>
        <v>#DIV/0!</v>
      </c>
      <c r="E189">
        <f>'TPS543C20 Loop Gain'!B3751</f>
        <v>1817000</v>
      </c>
    </row>
    <row r="190" spans="3:5" x14ac:dyDescent="0.3">
      <c r="C190" t="e">
        <f>'TPS543C20 Loop Gain'!AI3750</f>
        <v>#DIV/0!</v>
      </c>
      <c r="D190" t="e">
        <f>'TPS543C20 Loop Gain'!AJ3750</f>
        <v>#DIV/0!</v>
      </c>
      <c r="E190">
        <f>'TPS543C20 Loop Gain'!B3750</f>
        <v>1816000</v>
      </c>
    </row>
    <row r="191" spans="3:5" x14ac:dyDescent="0.3">
      <c r="C191" t="e">
        <f>'TPS543C20 Loop Gain'!AI3749</f>
        <v>#DIV/0!</v>
      </c>
      <c r="D191" t="e">
        <f>'TPS543C20 Loop Gain'!AJ3749</f>
        <v>#DIV/0!</v>
      </c>
      <c r="E191">
        <f>'TPS543C20 Loop Gain'!B3749</f>
        <v>1815000</v>
      </c>
    </row>
    <row r="192" spans="3:5" x14ac:dyDescent="0.3">
      <c r="C192" t="e">
        <f>'TPS543C20 Loop Gain'!AI3748</f>
        <v>#DIV/0!</v>
      </c>
      <c r="D192" t="e">
        <f>'TPS543C20 Loop Gain'!AJ3748</f>
        <v>#DIV/0!</v>
      </c>
      <c r="E192">
        <f>'TPS543C20 Loop Gain'!B3748</f>
        <v>1814000</v>
      </c>
    </row>
    <row r="193" spans="3:5" x14ac:dyDescent="0.3">
      <c r="C193" t="e">
        <f>'TPS543C20 Loop Gain'!AI3747</f>
        <v>#DIV/0!</v>
      </c>
      <c r="D193" t="e">
        <f>'TPS543C20 Loop Gain'!AJ3747</f>
        <v>#DIV/0!</v>
      </c>
      <c r="E193">
        <f>'TPS543C20 Loop Gain'!B3747</f>
        <v>1813000</v>
      </c>
    </row>
    <row r="194" spans="3:5" x14ac:dyDescent="0.3">
      <c r="C194" t="e">
        <f>'TPS543C20 Loop Gain'!AI3746</f>
        <v>#DIV/0!</v>
      </c>
      <c r="D194" t="e">
        <f>'TPS543C20 Loop Gain'!AJ3746</f>
        <v>#DIV/0!</v>
      </c>
      <c r="E194">
        <f>'TPS543C20 Loop Gain'!B3746</f>
        <v>1812000</v>
      </c>
    </row>
    <row r="195" spans="3:5" x14ac:dyDescent="0.3">
      <c r="C195" t="e">
        <f>'TPS543C20 Loop Gain'!AI3745</f>
        <v>#DIV/0!</v>
      </c>
      <c r="D195" t="e">
        <f>'TPS543C20 Loop Gain'!AJ3745</f>
        <v>#DIV/0!</v>
      </c>
      <c r="E195">
        <f>'TPS543C20 Loop Gain'!B3745</f>
        <v>1811000</v>
      </c>
    </row>
    <row r="196" spans="3:5" x14ac:dyDescent="0.3">
      <c r="C196" t="e">
        <f>'TPS543C20 Loop Gain'!AI3744</f>
        <v>#DIV/0!</v>
      </c>
      <c r="D196" t="e">
        <f>'TPS543C20 Loop Gain'!AJ3744</f>
        <v>#DIV/0!</v>
      </c>
      <c r="E196">
        <f>'TPS543C20 Loop Gain'!B3744</f>
        <v>1810000</v>
      </c>
    </row>
    <row r="197" spans="3:5" x14ac:dyDescent="0.3">
      <c r="C197" t="e">
        <f>'TPS543C20 Loop Gain'!AI3743</f>
        <v>#DIV/0!</v>
      </c>
      <c r="D197" t="e">
        <f>'TPS543C20 Loop Gain'!AJ3743</f>
        <v>#DIV/0!</v>
      </c>
      <c r="E197">
        <f>'TPS543C20 Loop Gain'!B3743</f>
        <v>1809000</v>
      </c>
    </row>
    <row r="198" spans="3:5" x14ac:dyDescent="0.3">
      <c r="C198" t="e">
        <f>'TPS543C20 Loop Gain'!AI3742</f>
        <v>#DIV/0!</v>
      </c>
      <c r="D198" t="e">
        <f>'TPS543C20 Loop Gain'!AJ3742</f>
        <v>#DIV/0!</v>
      </c>
      <c r="E198">
        <f>'TPS543C20 Loop Gain'!B3742</f>
        <v>1808000</v>
      </c>
    </row>
    <row r="199" spans="3:5" x14ac:dyDescent="0.3">
      <c r="C199" t="e">
        <f>'TPS543C20 Loop Gain'!AI3741</f>
        <v>#DIV/0!</v>
      </c>
      <c r="D199" t="e">
        <f>'TPS543C20 Loop Gain'!AJ3741</f>
        <v>#DIV/0!</v>
      </c>
      <c r="E199">
        <f>'TPS543C20 Loop Gain'!B3741</f>
        <v>1807000</v>
      </c>
    </row>
    <row r="200" spans="3:5" x14ac:dyDescent="0.3">
      <c r="C200" t="e">
        <f>'TPS543C20 Loop Gain'!AI3740</f>
        <v>#DIV/0!</v>
      </c>
      <c r="D200" t="e">
        <f>'TPS543C20 Loop Gain'!AJ3740</f>
        <v>#DIV/0!</v>
      </c>
      <c r="E200">
        <f>'TPS543C20 Loop Gain'!B3740</f>
        <v>1806000</v>
      </c>
    </row>
    <row r="201" spans="3:5" x14ac:dyDescent="0.3">
      <c r="C201" t="e">
        <f>'TPS543C20 Loop Gain'!AI3739</f>
        <v>#DIV/0!</v>
      </c>
      <c r="D201" t="e">
        <f>'TPS543C20 Loop Gain'!AJ3739</f>
        <v>#DIV/0!</v>
      </c>
      <c r="E201">
        <f>'TPS543C20 Loop Gain'!B3739</f>
        <v>1805000</v>
      </c>
    </row>
    <row r="202" spans="3:5" x14ac:dyDescent="0.3">
      <c r="C202" t="e">
        <f>'TPS543C20 Loop Gain'!AI3738</f>
        <v>#DIV/0!</v>
      </c>
      <c r="D202" t="e">
        <f>'TPS543C20 Loop Gain'!AJ3738</f>
        <v>#DIV/0!</v>
      </c>
      <c r="E202">
        <f>'TPS543C20 Loop Gain'!B3738</f>
        <v>1804000</v>
      </c>
    </row>
    <row r="203" spans="3:5" x14ac:dyDescent="0.3">
      <c r="C203" t="e">
        <f>'TPS543C20 Loop Gain'!AI3737</f>
        <v>#DIV/0!</v>
      </c>
      <c r="D203" t="e">
        <f>'TPS543C20 Loop Gain'!AJ3737</f>
        <v>#DIV/0!</v>
      </c>
      <c r="E203">
        <f>'TPS543C20 Loop Gain'!B3737</f>
        <v>1803000</v>
      </c>
    </row>
    <row r="204" spans="3:5" x14ac:dyDescent="0.3">
      <c r="C204" t="e">
        <f>'TPS543C20 Loop Gain'!AI3736</f>
        <v>#DIV/0!</v>
      </c>
      <c r="D204" t="e">
        <f>'TPS543C20 Loop Gain'!AJ3736</f>
        <v>#DIV/0!</v>
      </c>
      <c r="E204">
        <f>'TPS543C20 Loop Gain'!B3736</f>
        <v>1802000</v>
      </c>
    </row>
    <row r="205" spans="3:5" x14ac:dyDescent="0.3">
      <c r="C205" t="e">
        <f>'TPS543C20 Loop Gain'!AI3735</f>
        <v>#DIV/0!</v>
      </c>
      <c r="D205" t="e">
        <f>'TPS543C20 Loop Gain'!AJ3735</f>
        <v>#DIV/0!</v>
      </c>
      <c r="E205">
        <f>'TPS543C20 Loop Gain'!B3735</f>
        <v>1801000</v>
      </c>
    </row>
    <row r="206" spans="3:5" x14ac:dyDescent="0.3">
      <c r="C206" t="e">
        <f>'TPS543C20 Loop Gain'!AI3734</f>
        <v>#DIV/0!</v>
      </c>
      <c r="D206" t="e">
        <f>'TPS543C20 Loop Gain'!AJ3734</f>
        <v>#DIV/0!</v>
      </c>
      <c r="E206">
        <f>'TPS543C20 Loop Gain'!B3734</f>
        <v>1800000</v>
      </c>
    </row>
    <row r="207" spans="3:5" x14ac:dyDescent="0.3">
      <c r="C207" t="e">
        <f>'TPS543C20 Loop Gain'!AI3733</f>
        <v>#DIV/0!</v>
      </c>
      <c r="D207" t="e">
        <f>'TPS543C20 Loop Gain'!AJ3733</f>
        <v>#DIV/0!</v>
      </c>
      <c r="E207">
        <f>'TPS543C20 Loop Gain'!B3733</f>
        <v>1799000</v>
      </c>
    </row>
    <row r="208" spans="3:5" x14ac:dyDescent="0.3">
      <c r="C208" t="e">
        <f>'TPS543C20 Loop Gain'!AI3732</f>
        <v>#DIV/0!</v>
      </c>
      <c r="D208" t="e">
        <f>'TPS543C20 Loop Gain'!AJ3732</f>
        <v>#DIV/0!</v>
      </c>
      <c r="E208">
        <f>'TPS543C20 Loop Gain'!B3732</f>
        <v>1798000</v>
      </c>
    </row>
    <row r="209" spans="3:5" x14ac:dyDescent="0.3">
      <c r="C209" t="e">
        <f>'TPS543C20 Loop Gain'!AI3731</f>
        <v>#DIV/0!</v>
      </c>
      <c r="D209" t="e">
        <f>'TPS543C20 Loop Gain'!AJ3731</f>
        <v>#DIV/0!</v>
      </c>
      <c r="E209">
        <f>'TPS543C20 Loop Gain'!B3731</f>
        <v>1797000</v>
      </c>
    </row>
    <row r="210" spans="3:5" x14ac:dyDescent="0.3">
      <c r="C210" t="e">
        <f>'TPS543C20 Loop Gain'!AI3730</f>
        <v>#DIV/0!</v>
      </c>
      <c r="D210" t="e">
        <f>'TPS543C20 Loop Gain'!AJ3730</f>
        <v>#DIV/0!</v>
      </c>
      <c r="E210">
        <f>'TPS543C20 Loop Gain'!B3730</f>
        <v>1796000</v>
      </c>
    </row>
    <row r="211" spans="3:5" x14ac:dyDescent="0.3">
      <c r="C211" t="e">
        <f>'TPS543C20 Loop Gain'!AI3729</f>
        <v>#DIV/0!</v>
      </c>
      <c r="D211" t="e">
        <f>'TPS543C20 Loop Gain'!AJ3729</f>
        <v>#DIV/0!</v>
      </c>
      <c r="E211">
        <f>'TPS543C20 Loop Gain'!B3729</f>
        <v>1795000</v>
      </c>
    </row>
    <row r="212" spans="3:5" x14ac:dyDescent="0.3">
      <c r="C212" t="e">
        <f>'TPS543C20 Loop Gain'!AI3728</f>
        <v>#DIV/0!</v>
      </c>
      <c r="D212" t="e">
        <f>'TPS543C20 Loop Gain'!AJ3728</f>
        <v>#DIV/0!</v>
      </c>
      <c r="E212">
        <f>'TPS543C20 Loop Gain'!B3728</f>
        <v>1794000</v>
      </c>
    </row>
    <row r="213" spans="3:5" x14ac:dyDescent="0.3">
      <c r="C213" t="e">
        <f>'TPS543C20 Loop Gain'!AI3727</f>
        <v>#DIV/0!</v>
      </c>
      <c r="D213" t="e">
        <f>'TPS543C20 Loop Gain'!AJ3727</f>
        <v>#DIV/0!</v>
      </c>
      <c r="E213">
        <f>'TPS543C20 Loop Gain'!B3727</f>
        <v>1793000</v>
      </c>
    </row>
    <row r="214" spans="3:5" x14ac:dyDescent="0.3">
      <c r="C214" t="e">
        <f>'TPS543C20 Loop Gain'!AI3726</f>
        <v>#DIV/0!</v>
      </c>
      <c r="D214" t="e">
        <f>'TPS543C20 Loop Gain'!AJ3726</f>
        <v>#DIV/0!</v>
      </c>
      <c r="E214">
        <f>'TPS543C20 Loop Gain'!B3726</f>
        <v>1792000</v>
      </c>
    </row>
    <row r="215" spans="3:5" x14ac:dyDescent="0.3">
      <c r="C215" t="e">
        <f>'TPS543C20 Loop Gain'!AI3725</f>
        <v>#DIV/0!</v>
      </c>
      <c r="D215" t="e">
        <f>'TPS543C20 Loop Gain'!AJ3725</f>
        <v>#DIV/0!</v>
      </c>
      <c r="E215">
        <f>'TPS543C20 Loop Gain'!B3725</f>
        <v>1791000</v>
      </c>
    </row>
    <row r="216" spans="3:5" x14ac:dyDescent="0.3">
      <c r="C216" t="e">
        <f>'TPS543C20 Loop Gain'!AI3724</f>
        <v>#DIV/0!</v>
      </c>
      <c r="D216" t="e">
        <f>'TPS543C20 Loop Gain'!AJ3724</f>
        <v>#DIV/0!</v>
      </c>
      <c r="E216">
        <f>'TPS543C20 Loop Gain'!B3724</f>
        <v>1790000</v>
      </c>
    </row>
    <row r="217" spans="3:5" x14ac:dyDescent="0.3">
      <c r="C217" t="e">
        <f>'TPS543C20 Loop Gain'!AI3723</f>
        <v>#DIV/0!</v>
      </c>
      <c r="D217" t="e">
        <f>'TPS543C20 Loop Gain'!AJ3723</f>
        <v>#DIV/0!</v>
      </c>
      <c r="E217">
        <f>'TPS543C20 Loop Gain'!B3723</f>
        <v>1789000</v>
      </c>
    </row>
    <row r="218" spans="3:5" x14ac:dyDescent="0.3">
      <c r="C218" t="e">
        <f>'TPS543C20 Loop Gain'!AI3722</f>
        <v>#DIV/0!</v>
      </c>
      <c r="D218" t="e">
        <f>'TPS543C20 Loop Gain'!AJ3722</f>
        <v>#DIV/0!</v>
      </c>
      <c r="E218">
        <f>'TPS543C20 Loop Gain'!B3722</f>
        <v>1788000</v>
      </c>
    </row>
    <row r="219" spans="3:5" x14ac:dyDescent="0.3">
      <c r="C219" t="e">
        <f>'TPS543C20 Loop Gain'!AI3721</f>
        <v>#DIV/0!</v>
      </c>
      <c r="D219" t="e">
        <f>'TPS543C20 Loop Gain'!AJ3721</f>
        <v>#DIV/0!</v>
      </c>
      <c r="E219">
        <f>'TPS543C20 Loop Gain'!B3721</f>
        <v>1787000</v>
      </c>
    </row>
    <row r="220" spans="3:5" x14ac:dyDescent="0.3">
      <c r="C220" t="e">
        <f>'TPS543C20 Loop Gain'!AI3720</f>
        <v>#DIV/0!</v>
      </c>
      <c r="D220" t="e">
        <f>'TPS543C20 Loop Gain'!AJ3720</f>
        <v>#DIV/0!</v>
      </c>
      <c r="E220">
        <f>'TPS543C20 Loop Gain'!B3720</f>
        <v>1786000</v>
      </c>
    </row>
    <row r="221" spans="3:5" x14ac:dyDescent="0.3">
      <c r="C221" t="e">
        <f>'TPS543C20 Loop Gain'!AI3719</f>
        <v>#DIV/0!</v>
      </c>
      <c r="D221" t="e">
        <f>'TPS543C20 Loop Gain'!AJ3719</f>
        <v>#DIV/0!</v>
      </c>
      <c r="E221">
        <f>'TPS543C20 Loop Gain'!B3719</f>
        <v>1785000</v>
      </c>
    </row>
    <row r="222" spans="3:5" x14ac:dyDescent="0.3">
      <c r="C222" t="e">
        <f>'TPS543C20 Loop Gain'!AI3718</f>
        <v>#DIV/0!</v>
      </c>
      <c r="D222" t="e">
        <f>'TPS543C20 Loop Gain'!AJ3718</f>
        <v>#DIV/0!</v>
      </c>
      <c r="E222">
        <f>'TPS543C20 Loop Gain'!B3718</f>
        <v>1784000</v>
      </c>
    </row>
    <row r="223" spans="3:5" x14ac:dyDescent="0.3">
      <c r="C223" t="e">
        <f>'TPS543C20 Loop Gain'!AI3717</f>
        <v>#DIV/0!</v>
      </c>
      <c r="D223" t="e">
        <f>'TPS543C20 Loop Gain'!AJ3717</f>
        <v>#DIV/0!</v>
      </c>
      <c r="E223">
        <f>'TPS543C20 Loop Gain'!B3717</f>
        <v>1783000</v>
      </c>
    </row>
    <row r="224" spans="3:5" x14ac:dyDescent="0.3">
      <c r="C224" t="e">
        <f>'TPS543C20 Loop Gain'!AI3716</f>
        <v>#DIV/0!</v>
      </c>
      <c r="D224" t="e">
        <f>'TPS543C20 Loop Gain'!AJ3716</f>
        <v>#DIV/0!</v>
      </c>
      <c r="E224">
        <f>'TPS543C20 Loop Gain'!B3716</f>
        <v>1782000</v>
      </c>
    </row>
    <row r="225" spans="3:5" x14ac:dyDescent="0.3">
      <c r="C225" t="e">
        <f>'TPS543C20 Loop Gain'!AI3715</f>
        <v>#DIV/0!</v>
      </c>
      <c r="D225" t="e">
        <f>'TPS543C20 Loop Gain'!AJ3715</f>
        <v>#DIV/0!</v>
      </c>
      <c r="E225">
        <f>'TPS543C20 Loop Gain'!B3715</f>
        <v>1781000</v>
      </c>
    </row>
    <row r="226" spans="3:5" x14ac:dyDescent="0.3">
      <c r="C226" t="e">
        <f>'TPS543C20 Loop Gain'!AI3714</f>
        <v>#DIV/0!</v>
      </c>
      <c r="D226" t="e">
        <f>'TPS543C20 Loop Gain'!AJ3714</f>
        <v>#DIV/0!</v>
      </c>
      <c r="E226">
        <f>'TPS543C20 Loop Gain'!B3714</f>
        <v>1780000</v>
      </c>
    </row>
    <row r="227" spans="3:5" x14ac:dyDescent="0.3">
      <c r="C227" t="e">
        <f>'TPS543C20 Loop Gain'!AI3713</f>
        <v>#DIV/0!</v>
      </c>
      <c r="D227" t="e">
        <f>'TPS543C20 Loop Gain'!AJ3713</f>
        <v>#DIV/0!</v>
      </c>
      <c r="E227">
        <f>'TPS543C20 Loop Gain'!B3713</f>
        <v>1779000</v>
      </c>
    </row>
    <row r="228" spans="3:5" x14ac:dyDescent="0.3">
      <c r="C228" t="e">
        <f>'TPS543C20 Loop Gain'!AI3712</f>
        <v>#DIV/0!</v>
      </c>
      <c r="D228" t="e">
        <f>'TPS543C20 Loop Gain'!AJ3712</f>
        <v>#DIV/0!</v>
      </c>
      <c r="E228">
        <f>'TPS543C20 Loop Gain'!B3712</f>
        <v>1778000</v>
      </c>
    </row>
    <row r="229" spans="3:5" x14ac:dyDescent="0.3">
      <c r="C229" t="e">
        <f>'TPS543C20 Loop Gain'!AI3711</f>
        <v>#DIV/0!</v>
      </c>
      <c r="D229" t="e">
        <f>'TPS543C20 Loop Gain'!AJ3711</f>
        <v>#DIV/0!</v>
      </c>
      <c r="E229">
        <f>'TPS543C20 Loop Gain'!B3711</f>
        <v>1777000</v>
      </c>
    </row>
    <row r="230" spans="3:5" x14ac:dyDescent="0.3">
      <c r="C230" t="e">
        <f>'TPS543C20 Loop Gain'!AI3710</f>
        <v>#DIV/0!</v>
      </c>
      <c r="D230" t="e">
        <f>'TPS543C20 Loop Gain'!AJ3710</f>
        <v>#DIV/0!</v>
      </c>
      <c r="E230">
        <f>'TPS543C20 Loop Gain'!B3710</f>
        <v>1776000</v>
      </c>
    </row>
    <row r="231" spans="3:5" x14ac:dyDescent="0.3">
      <c r="C231" t="e">
        <f>'TPS543C20 Loop Gain'!AI3709</f>
        <v>#DIV/0!</v>
      </c>
      <c r="D231" t="e">
        <f>'TPS543C20 Loop Gain'!AJ3709</f>
        <v>#DIV/0!</v>
      </c>
      <c r="E231">
        <f>'TPS543C20 Loop Gain'!B3709</f>
        <v>1775000</v>
      </c>
    </row>
    <row r="232" spans="3:5" x14ac:dyDescent="0.3">
      <c r="C232" t="e">
        <f>'TPS543C20 Loop Gain'!AI3708</f>
        <v>#DIV/0!</v>
      </c>
      <c r="D232" t="e">
        <f>'TPS543C20 Loop Gain'!AJ3708</f>
        <v>#DIV/0!</v>
      </c>
      <c r="E232">
        <f>'TPS543C20 Loop Gain'!B3708</f>
        <v>1774000</v>
      </c>
    </row>
    <row r="233" spans="3:5" x14ac:dyDescent="0.3">
      <c r="C233" t="e">
        <f>'TPS543C20 Loop Gain'!AI3707</f>
        <v>#DIV/0!</v>
      </c>
      <c r="D233" t="e">
        <f>'TPS543C20 Loop Gain'!AJ3707</f>
        <v>#DIV/0!</v>
      </c>
      <c r="E233">
        <f>'TPS543C20 Loop Gain'!B3707</f>
        <v>1773000</v>
      </c>
    </row>
    <row r="234" spans="3:5" x14ac:dyDescent="0.3">
      <c r="C234" t="e">
        <f>'TPS543C20 Loop Gain'!AI3706</f>
        <v>#DIV/0!</v>
      </c>
      <c r="D234" t="e">
        <f>'TPS543C20 Loop Gain'!AJ3706</f>
        <v>#DIV/0!</v>
      </c>
      <c r="E234">
        <f>'TPS543C20 Loop Gain'!B3706</f>
        <v>1772000</v>
      </c>
    </row>
    <row r="235" spans="3:5" x14ac:dyDescent="0.3">
      <c r="C235" t="e">
        <f>'TPS543C20 Loop Gain'!AI3705</f>
        <v>#DIV/0!</v>
      </c>
      <c r="D235" t="e">
        <f>'TPS543C20 Loop Gain'!AJ3705</f>
        <v>#DIV/0!</v>
      </c>
      <c r="E235">
        <f>'TPS543C20 Loop Gain'!B3705</f>
        <v>1771000</v>
      </c>
    </row>
    <row r="236" spans="3:5" x14ac:dyDescent="0.3">
      <c r="C236" t="e">
        <f>'TPS543C20 Loop Gain'!AI3704</f>
        <v>#DIV/0!</v>
      </c>
      <c r="D236" t="e">
        <f>'TPS543C20 Loop Gain'!AJ3704</f>
        <v>#DIV/0!</v>
      </c>
      <c r="E236">
        <f>'TPS543C20 Loop Gain'!B3704</f>
        <v>1770000</v>
      </c>
    </row>
    <row r="237" spans="3:5" x14ac:dyDescent="0.3">
      <c r="C237" t="e">
        <f>'TPS543C20 Loop Gain'!AI3703</f>
        <v>#DIV/0!</v>
      </c>
      <c r="D237" t="e">
        <f>'TPS543C20 Loop Gain'!AJ3703</f>
        <v>#DIV/0!</v>
      </c>
      <c r="E237">
        <f>'TPS543C20 Loop Gain'!B3703</f>
        <v>1769000</v>
      </c>
    </row>
    <row r="238" spans="3:5" x14ac:dyDescent="0.3">
      <c r="C238" t="e">
        <f>'TPS543C20 Loop Gain'!AI3702</f>
        <v>#DIV/0!</v>
      </c>
      <c r="D238" t="e">
        <f>'TPS543C20 Loop Gain'!AJ3702</f>
        <v>#DIV/0!</v>
      </c>
      <c r="E238">
        <f>'TPS543C20 Loop Gain'!B3702</f>
        <v>1768000</v>
      </c>
    </row>
    <row r="239" spans="3:5" x14ac:dyDescent="0.3">
      <c r="C239" t="e">
        <f>'TPS543C20 Loop Gain'!AI3701</f>
        <v>#DIV/0!</v>
      </c>
      <c r="D239" t="e">
        <f>'TPS543C20 Loop Gain'!AJ3701</f>
        <v>#DIV/0!</v>
      </c>
      <c r="E239">
        <f>'TPS543C20 Loop Gain'!B3701</f>
        <v>1767000</v>
      </c>
    </row>
    <row r="240" spans="3:5" x14ac:dyDescent="0.3">
      <c r="C240" t="e">
        <f>'TPS543C20 Loop Gain'!AI3700</f>
        <v>#DIV/0!</v>
      </c>
      <c r="D240" t="e">
        <f>'TPS543C20 Loop Gain'!AJ3700</f>
        <v>#DIV/0!</v>
      </c>
      <c r="E240">
        <f>'TPS543C20 Loop Gain'!B3700</f>
        <v>1766000</v>
      </c>
    </row>
    <row r="241" spans="3:5" x14ac:dyDescent="0.3">
      <c r="C241" t="e">
        <f>'TPS543C20 Loop Gain'!AI3699</f>
        <v>#DIV/0!</v>
      </c>
      <c r="D241" t="e">
        <f>'TPS543C20 Loop Gain'!AJ3699</f>
        <v>#DIV/0!</v>
      </c>
      <c r="E241">
        <f>'TPS543C20 Loop Gain'!B3699</f>
        <v>1765000</v>
      </c>
    </row>
    <row r="242" spans="3:5" x14ac:dyDescent="0.3">
      <c r="C242" t="e">
        <f>'TPS543C20 Loop Gain'!AI3698</f>
        <v>#DIV/0!</v>
      </c>
      <c r="D242" t="e">
        <f>'TPS543C20 Loop Gain'!AJ3698</f>
        <v>#DIV/0!</v>
      </c>
      <c r="E242">
        <f>'TPS543C20 Loop Gain'!B3698</f>
        <v>1764000</v>
      </c>
    </row>
    <row r="243" spans="3:5" x14ac:dyDescent="0.3">
      <c r="C243" t="e">
        <f>'TPS543C20 Loop Gain'!AI3697</f>
        <v>#DIV/0!</v>
      </c>
      <c r="D243" t="e">
        <f>'TPS543C20 Loop Gain'!AJ3697</f>
        <v>#DIV/0!</v>
      </c>
      <c r="E243">
        <f>'TPS543C20 Loop Gain'!B3697</f>
        <v>1763000</v>
      </c>
    </row>
    <row r="244" spans="3:5" x14ac:dyDescent="0.3">
      <c r="C244" t="e">
        <f>'TPS543C20 Loop Gain'!AI3696</f>
        <v>#DIV/0!</v>
      </c>
      <c r="D244" t="e">
        <f>'TPS543C20 Loop Gain'!AJ3696</f>
        <v>#DIV/0!</v>
      </c>
      <c r="E244">
        <f>'TPS543C20 Loop Gain'!B3696</f>
        <v>1762000</v>
      </c>
    </row>
    <row r="245" spans="3:5" x14ac:dyDescent="0.3">
      <c r="C245" t="e">
        <f>'TPS543C20 Loop Gain'!AI3695</f>
        <v>#DIV/0!</v>
      </c>
      <c r="D245" t="e">
        <f>'TPS543C20 Loop Gain'!AJ3695</f>
        <v>#DIV/0!</v>
      </c>
      <c r="E245">
        <f>'TPS543C20 Loop Gain'!B3695</f>
        <v>1761000</v>
      </c>
    </row>
    <row r="246" spans="3:5" x14ac:dyDescent="0.3">
      <c r="C246" t="e">
        <f>'TPS543C20 Loop Gain'!AI3694</f>
        <v>#DIV/0!</v>
      </c>
      <c r="D246" t="e">
        <f>'TPS543C20 Loop Gain'!AJ3694</f>
        <v>#DIV/0!</v>
      </c>
      <c r="E246">
        <f>'TPS543C20 Loop Gain'!B3694</f>
        <v>1760000</v>
      </c>
    </row>
    <row r="247" spans="3:5" x14ac:dyDescent="0.3">
      <c r="C247" t="e">
        <f>'TPS543C20 Loop Gain'!AI3693</f>
        <v>#DIV/0!</v>
      </c>
      <c r="D247" t="e">
        <f>'TPS543C20 Loop Gain'!AJ3693</f>
        <v>#DIV/0!</v>
      </c>
      <c r="E247">
        <f>'TPS543C20 Loop Gain'!B3693</f>
        <v>1759000</v>
      </c>
    </row>
    <row r="248" spans="3:5" x14ac:dyDescent="0.3">
      <c r="C248" t="e">
        <f>'TPS543C20 Loop Gain'!AI3692</f>
        <v>#DIV/0!</v>
      </c>
      <c r="D248" t="e">
        <f>'TPS543C20 Loop Gain'!AJ3692</f>
        <v>#DIV/0!</v>
      </c>
      <c r="E248">
        <f>'TPS543C20 Loop Gain'!B3692</f>
        <v>1758000</v>
      </c>
    </row>
    <row r="249" spans="3:5" x14ac:dyDescent="0.3">
      <c r="C249" t="e">
        <f>'TPS543C20 Loop Gain'!AI3691</f>
        <v>#DIV/0!</v>
      </c>
      <c r="D249" t="e">
        <f>'TPS543C20 Loop Gain'!AJ3691</f>
        <v>#DIV/0!</v>
      </c>
      <c r="E249">
        <f>'TPS543C20 Loop Gain'!B3691</f>
        <v>1757000</v>
      </c>
    </row>
    <row r="250" spans="3:5" x14ac:dyDescent="0.3">
      <c r="C250" t="e">
        <f>'TPS543C20 Loop Gain'!AI3690</f>
        <v>#DIV/0!</v>
      </c>
      <c r="D250" t="e">
        <f>'TPS543C20 Loop Gain'!AJ3690</f>
        <v>#DIV/0!</v>
      </c>
      <c r="E250">
        <f>'TPS543C20 Loop Gain'!B3690</f>
        <v>1756000</v>
      </c>
    </row>
    <row r="251" spans="3:5" x14ac:dyDescent="0.3">
      <c r="C251" t="e">
        <f>'TPS543C20 Loop Gain'!AI3689</f>
        <v>#DIV/0!</v>
      </c>
      <c r="D251" t="e">
        <f>'TPS543C20 Loop Gain'!AJ3689</f>
        <v>#DIV/0!</v>
      </c>
      <c r="E251">
        <f>'TPS543C20 Loop Gain'!B3689</f>
        <v>1755000</v>
      </c>
    </row>
    <row r="252" spans="3:5" x14ac:dyDescent="0.3">
      <c r="C252" t="e">
        <f>'TPS543C20 Loop Gain'!AI3688</f>
        <v>#DIV/0!</v>
      </c>
      <c r="D252" t="e">
        <f>'TPS543C20 Loop Gain'!AJ3688</f>
        <v>#DIV/0!</v>
      </c>
      <c r="E252">
        <f>'TPS543C20 Loop Gain'!B3688</f>
        <v>1754000</v>
      </c>
    </row>
    <row r="253" spans="3:5" x14ac:dyDescent="0.3">
      <c r="C253" t="e">
        <f>'TPS543C20 Loop Gain'!AI3687</f>
        <v>#DIV/0!</v>
      </c>
      <c r="D253" t="e">
        <f>'TPS543C20 Loop Gain'!AJ3687</f>
        <v>#DIV/0!</v>
      </c>
      <c r="E253">
        <f>'TPS543C20 Loop Gain'!B3687</f>
        <v>1753000</v>
      </c>
    </row>
    <row r="254" spans="3:5" x14ac:dyDescent="0.3">
      <c r="C254" t="e">
        <f>'TPS543C20 Loop Gain'!AI3686</f>
        <v>#DIV/0!</v>
      </c>
      <c r="D254" t="e">
        <f>'TPS543C20 Loop Gain'!AJ3686</f>
        <v>#DIV/0!</v>
      </c>
      <c r="E254">
        <f>'TPS543C20 Loop Gain'!B3686</f>
        <v>1752000</v>
      </c>
    </row>
    <row r="255" spans="3:5" x14ac:dyDescent="0.3">
      <c r="C255" t="e">
        <f>'TPS543C20 Loop Gain'!AI3685</f>
        <v>#DIV/0!</v>
      </c>
      <c r="D255" t="e">
        <f>'TPS543C20 Loop Gain'!AJ3685</f>
        <v>#DIV/0!</v>
      </c>
      <c r="E255">
        <f>'TPS543C20 Loop Gain'!B3685</f>
        <v>1751000</v>
      </c>
    </row>
    <row r="256" spans="3:5" x14ac:dyDescent="0.3">
      <c r="C256" t="e">
        <f>'TPS543C20 Loop Gain'!AI3684</f>
        <v>#DIV/0!</v>
      </c>
      <c r="D256" t="e">
        <f>'TPS543C20 Loop Gain'!AJ3684</f>
        <v>#DIV/0!</v>
      </c>
      <c r="E256">
        <f>'TPS543C20 Loop Gain'!B3684</f>
        <v>1750000</v>
      </c>
    </row>
    <row r="257" spans="3:5" x14ac:dyDescent="0.3">
      <c r="C257" t="e">
        <f>'TPS543C20 Loop Gain'!AI3683</f>
        <v>#DIV/0!</v>
      </c>
      <c r="D257" t="e">
        <f>'TPS543C20 Loop Gain'!AJ3683</f>
        <v>#DIV/0!</v>
      </c>
      <c r="E257">
        <f>'TPS543C20 Loop Gain'!B3683</f>
        <v>1749000</v>
      </c>
    </row>
    <row r="258" spans="3:5" x14ac:dyDescent="0.3">
      <c r="C258" t="e">
        <f>'TPS543C20 Loop Gain'!AI3682</f>
        <v>#DIV/0!</v>
      </c>
      <c r="D258" t="e">
        <f>'TPS543C20 Loop Gain'!AJ3682</f>
        <v>#DIV/0!</v>
      </c>
      <c r="E258">
        <f>'TPS543C20 Loop Gain'!B3682</f>
        <v>1748000</v>
      </c>
    </row>
    <row r="259" spans="3:5" x14ac:dyDescent="0.3">
      <c r="C259" t="e">
        <f>'TPS543C20 Loop Gain'!AI3681</f>
        <v>#DIV/0!</v>
      </c>
      <c r="D259" t="e">
        <f>'TPS543C20 Loop Gain'!AJ3681</f>
        <v>#DIV/0!</v>
      </c>
      <c r="E259">
        <f>'TPS543C20 Loop Gain'!B3681</f>
        <v>1747000</v>
      </c>
    </row>
    <row r="260" spans="3:5" x14ac:dyDescent="0.3">
      <c r="C260" t="e">
        <f>'TPS543C20 Loop Gain'!AI3680</f>
        <v>#DIV/0!</v>
      </c>
      <c r="D260" t="e">
        <f>'TPS543C20 Loop Gain'!AJ3680</f>
        <v>#DIV/0!</v>
      </c>
      <c r="E260">
        <f>'TPS543C20 Loop Gain'!B3680</f>
        <v>1746000</v>
      </c>
    </row>
    <row r="261" spans="3:5" x14ac:dyDescent="0.3">
      <c r="C261" t="e">
        <f>'TPS543C20 Loop Gain'!AI3679</f>
        <v>#DIV/0!</v>
      </c>
      <c r="D261" t="e">
        <f>'TPS543C20 Loop Gain'!AJ3679</f>
        <v>#DIV/0!</v>
      </c>
      <c r="E261">
        <f>'TPS543C20 Loop Gain'!B3679</f>
        <v>1745000</v>
      </c>
    </row>
    <row r="262" spans="3:5" x14ac:dyDescent="0.3">
      <c r="C262" t="e">
        <f>'TPS543C20 Loop Gain'!AI3678</f>
        <v>#DIV/0!</v>
      </c>
      <c r="D262" t="e">
        <f>'TPS543C20 Loop Gain'!AJ3678</f>
        <v>#DIV/0!</v>
      </c>
      <c r="E262">
        <f>'TPS543C20 Loop Gain'!B3678</f>
        <v>1744000</v>
      </c>
    </row>
    <row r="263" spans="3:5" x14ac:dyDescent="0.3">
      <c r="C263" t="e">
        <f>'TPS543C20 Loop Gain'!AI3677</f>
        <v>#DIV/0!</v>
      </c>
      <c r="D263" t="e">
        <f>'TPS543C20 Loop Gain'!AJ3677</f>
        <v>#DIV/0!</v>
      </c>
      <c r="E263">
        <f>'TPS543C20 Loop Gain'!B3677</f>
        <v>1743000</v>
      </c>
    </row>
    <row r="264" spans="3:5" x14ac:dyDescent="0.3">
      <c r="C264" t="e">
        <f>'TPS543C20 Loop Gain'!AI3676</f>
        <v>#DIV/0!</v>
      </c>
      <c r="D264" t="e">
        <f>'TPS543C20 Loop Gain'!AJ3676</f>
        <v>#DIV/0!</v>
      </c>
      <c r="E264">
        <f>'TPS543C20 Loop Gain'!B3676</f>
        <v>1742000</v>
      </c>
    </row>
    <row r="265" spans="3:5" x14ac:dyDescent="0.3">
      <c r="C265" t="e">
        <f>'TPS543C20 Loop Gain'!AI3675</f>
        <v>#DIV/0!</v>
      </c>
      <c r="D265" t="e">
        <f>'TPS543C20 Loop Gain'!AJ3675</f>
        <v>#DIV/0!</v>
      </c>
      <c r="E265">
        <f>'TPS543C20 Loop Gain'!B3675</f>
        <v>1741000</v>
      </c>
    </row>
    <row r="266" spans="3:5" x14ac:dyDescent="0.3">
      <c r="C266" t="e">
        <f>'TPS543C20 Loop Gain'!AI3674</f>
        <v>#DIV/0!</v>
      </c>
      <c r="D266" t="e">
        <f>'TPS543C20 Loop Gain'!AJ3674</f>
        <v>#DIV/0!</v>
      </c>
      <c r="E266">
        <f>'TPS543C20 Loop Gain'!B3674</f>
        <v>1740000</v>
      </c>
    </row>
    <row r="267" spans="3:5" x14ac:dyDescent="0.3">
      <c r="C267" t="e">
        <f>'TPS543C20 Loop Gain'!AI3673</f>
        <v>#DIV/0!</v>
      </c>
      <c r="D267" t="e">
        <f>'TPS543C20 Loop Gain'!AJ3673</f>
        <v>#DIV/0!</v>
      </c>
      <c r="E267">
        <f>'TPS543C20 Loop Gain'!B3673</f>
        <v>1739000</v>
      </c>
    </row>
    <row r="268" spans="3:5" x14ac:dyDescent="0.3">
      <c r="C268" t="e">
        <f>'TPS543C20 Loop Gain'!AI3672</f>
        <v>#DIV/0!</v>
      </c>
      <c r="D268" t="e">
        <f>'TPS543C20 Loop Gain'!AJ3672</f>
        <v>#DIV/0!</v>
      </c>
      <c r="E268">
        <f>'TPS543C20 Loop Gain'!B3672</f>
        <v>1738000</v>
      </c>
    </row>
    <row r="269" spans="3:5" x14ac:dyDescent="0.3">
      <c r="C269" t="e">
        <f>'TPS543C20 Loop Gain'!AI3671</f>
        <v>#DIV/0!</v>
      </c>
      <c r="D269" t="e">
        <f>'TPS543C20 Loop Gain'!AJ3671</f>
        <v>#DIV/0!</v>
      </c>
      <c r="E269">
        <f>'TPS543C20 Loop Gain'!B3671</f>
        <v>1737000</v>
      </c>
    </row>
    <row r="270" spans="3:5" x14ac:dyDescent="0.3">
      <c r="C270" t="e">
        <f>'TPS543C20 Loop Gain'!AI3670</f>
        <v>#DIV/0!</v>
      </c>
      <c r="D270" t="e">
        <f>'TPS543C20 Loop Gain'!AJ3670</f>
        <v>#DIV/0!</v>
      </c>
      <c r="E270">
        <f>'TPS543C20 Loop Gain'!B3670</f>
        <v>1736000</v>
      </c>
    </row>
    <row r="271" spans="3:5" x14ac:dyDescent="0.3">
      <c r="C271" t="e">
        <f>'TPS543C20 Loop Gain'!AI3669</f>
        <v>#DIV/0!</v>
      </c>
      <c r="D271" t="e">
        <f>'TPS543C20 Loop Gain'!AJ3669</f>
        <v>#DIV/0!</v>
      </c>
      <c r="E271">
        <f>'TPS543C20 Loop Gain'!B3669</f>
        <v>1735000</v>
      </c>
    </row>
    <row r="272" spans="3:5" x14ac:dyDescent="0.3">
      <c r="C272" t="e">
        <f>'TPS543C20 Loop Gain'!AI3668</f>
        <v>#DIV/0!</v>
      </c>
      <c r="D272" t="e">
        <f>'TPS543C20 Loop Gain'!AJ3668</f>
        <v>#DIV/0!</v>
      </c>
      <c r="E272">
        <f>'TPS543C20 Loop Gain'!B3668</f>
        <v>1734000</v>
      </c>
    </row>
    <row r="273" spans="3:5" x14ac:dyDescent="0.3">
      <c r="C273" t="e">
        <f>'TPS543C20 Loop Gain'!AI3667</f>
        <v>#DIV/0!</v>
      </c>
      <c r="D273" t="e">
        <f>'TPS543C20 Loop Gain'!AJ3667</f>
        <v>#DIV/0!</v>
      </c>
      <c r="E273">
        <f>'TPS543C20 Loop Gain'!B3667</f>
        <v>1733000</v>
      </c>
    </row>
    <row r="274" spans="3:5" x14ac:dyDescent="0.3">
      <c r="C274" t="e">
        <f>'TPS543C20 Loop Gain'!AI3666</f>
        <v>#DIV/0!</v>
      </c>
      <c r="D274" t="e">
        <f>'TPS543C20 Loop Gain'!AJ3666</f>
        <v>#DIV/0!</v>
      </c>
      <c r="E274">
        <f>'TPS543C20 Loop Gain'!B3666</f>
        <v>1732000</v>
      </c>
    </row>
    <row r="275" spans="3:5" x14ac:dyDescent="0.3">
      <c r="C275" t="e">
        <f>'TPS543C20 Loop Gain'!AI3665</f>
        <v>#DIV/0!</v>
      </c>
      <c r="D275" t="e">
        <f>'TPS543C20 Loop Gain'!AJ3665</f>
        <v>#DIV/0!</v>
      </c>
      <c r="E275">
        <f>'TPS543C20 Loop Gain'!B3665</f>
        <v>1731000</v>
      </c>
    </row>
    <row r="276" spans="3:5" x14ac:dyDescent="0.3">
      <c r="C276" t="e">
        <f>'TPS543C20 Loop Gain'!AI3664</f>
        <v>#DIV/0!</v>
      </c>
      <c r="D276" t="e">
        <f>'TPS543C20 Loop Gain'!AJ3664</f>
        <v>#DIV/0!</v>
      </c>
      <c r="E276">
        <f>'TPS543C20 Loop Gain'!B3664</f>
        <v>1730000</v>
      </c>
    </row>
    <row r="277" spans="3:5" x14ac:dyDescent="0.3">
      <c r="C277" t="e">
        <f>'TPS543C20 Loop Gain'!AI3663</f>
        <v>#DIV/0!</v>
      </c>
      <c r="D277" t="e">
        <f>'TPS543C20 Loop Gain'!AJ3663</f>
        <v>#DIV/0!</v>
      </c>
      <c r="E277">
        <f>'TPS543C20 Loop Gain'!B3663</f>
        <v>1729000</v>
      </c>
    </row>
    <row r="278" spans="3:5" x14ac:dyDescent="0.3">
      <c r="C278" t="e">
        <f>'TPS543C20 Loop Gain'!AI3662</f>
        <v>#DIV/0!</v>
      </c>
      <c r="D278" t="e">
        <f>'TPS543C20 Loop Gain'!AJ3662</f>
        <v>#DIV/0!</v>
      </c>
      <c r="E278">
        <f>'TPS543C20 Loop Gain'!B3662</f>
        <v>1728000</v>
      </c>
    </row>
    <row r="279" spans="3:5" x14ac:dyDescent="0.3">
      <c r="C279" t="e">
        <f>'TPS543C20 Loop Gain'!AI3661</f>
        <v>#DIV/0!</v>
      </c>
      <c r="D279" t="e">
        <f>'TPS543C20 Loop Gain'!AJ3661</f>
        <v>#DIV/0!</v>
      </c>
      <c r="E279">
        <f>'TPS543C20 Loop Gain'!B3661</f>
        <v>1727000</v>
      </c>
    </row>
    <row r="280" spans="3:5" x14ac:dyDescent="0.3">
      <c r="C280" t="e">
        <f>'TPS543C20 Loop Gain'!AI3660</f>
        <v>#DIV/0!</v>
      </c>
      <c r="D280" t="e">
        <f>'TPS543C20 Loop Gain'!AJ3660</f>
        <v>#DIV/0!</v>
      </c>
      <c r="E280">
        <f>'TPS543C20 Loop Gain'!B3660</f>
        <v>1726000</v>
      </c>
    </row>
    <row r="281" spans="3:5" x14ac:dyDescent="0.3">
      <c r="C281" t="e">
        <f>'TPS543C20 Loop Gain'!AI3659</f>
        <v>#DIV/0!</v>
      </c>
      <c r="D281" t="e">
        <f>'TPS543C20 Loop Gain'!AJ3659</f>
        <v>#DIV/0!</v>
      </c>
      <c r="E281">
        <f>'TPS543C20 Loop Gain'!B3659</f>
        <v>1725000</v>
      </c>
    </row>
    <row r="282" spans="3:5" x14ac:dyDescent="0.3">
      <c r="C282" t="e">
        <f>'TPS543C20 Loop Gain'!AI3658</f>
        <v>#DIV/0!</v>
      </c>
      <c r="D282" t="e">
        <f>'TPS543C20 Loop Gain'!AJ3658</f>
        <v>#DIV/0!</v>
      </c>
      <c r="E282">
        <f>'TPS543C20 Loop Gain'!B3658</f>
        <v>1724000</v>
      </c>
    </row>
    <row r="283" spans="3:5" x14ac:dyDescent="0.3">
      <c r="C283" t="e">
        <f>'TPS543C20 Loop Gain'!AI3657</f>
        <v>#DIV/0!</v>
      </c>
      <c r="D283" t="e">
        <f>'TPS543C20 Loop Gain'!AJ3657</f>
        <v>#DIV/0!</v>
      </c>
      <c r="E283">
        <f>'TPS543C20 Loop Gain'!B3657</f>
        <v>1723000</v>
      </c>
    </row>
    <row r="284" spans="3:5" x14ac:dyDescent="0.3">
      <c r="C284" t="e">
        <f>'TPS543C20 Loop Gain'!AI3656</f>
        <v>#DIV/0!</v>
      </c>
      <c r="D284" t="e">
        <f>'TPS543C20 Loop Gain'!AJ3656</f>
        <v>#DIV/0!</v>
      </c>
      <c r="E284">
        <f>'TPS543C20 Loop Gain'!B3656</f>
        <v>1722000</v>
      </c>
    </row>
    <row r="285" spans="3:5" x14ac:dyDescent="0.3">
      <c r="C285" t="e">
        <f>'TPS543C20 Loop Gain'!AI3655</f>
        <v>#DIV/0!</v>
      </c>
      <c r="D285" t="e">
        <f>'TPS543C20 Loop Gain'!AJ3655</f>
        <v>#DIV/0!</v>
      </c>
      <c r="E285">
        <f>'TPS543C20 Loop Gain'!B3655</f>
        <v>1721000</v>
      </c>
    </row>
    <row r="286" spans="3:5" x14ac:dyDescent="0.3">
      <c r="C286" t="e">
        <f>'TPS543C20 Loop Gain'!AI3654</f>
        <v>#DIV/0!</v>
      </c>
      <c r="D286" t="e">
        <f>'TPS543C20 Loop Gain'!AJ3654</f>
        <v>#DIV/0!</v>
      </c>
      <c r="E286">
        <f>'TPS543C20 Loop Gain'!B3654</f>
        <v>1720000</v>
      </c>
    </row>
    <row r="287" spans="3:5" x14ac:dyDescent="0.3">
      <c r="C287" t="e">
        <f>'TPS543C20 Loop Gain'!AI3653</f>
        <v>#DIV/0!</v>
      </c>
      <c r="D287" t="e">
        <f>'TPS543C20 Loop Gain'!AJ3653</f>
        <v>#DIV/0!</v>
      </c>
      <c r="E287">
        <f>'TPS543C20 Loop Gain'!B3653</f>
        <v>1719000</v>
      </c>
    </row>
    <row r="288" spans="3:5" x14ac:dyDescent="0.3">
      <c r="C288" t="e">
        <f>'TPS543C20 Loop Gain'!AI3652</f>
        <v>#DIV/0!</v>
      </c>
      <c r="D288" t="e">
        <f>'TPS543C20 Loop Gain'!AJ3652</f>
        <v>#DIV/0!</v>
      </c>
      <c r="E288">
        <f>'TPS543C20 Loop Gain'!B3652</f>
        <v>1718000</v>
      </c>
    </row>
    <row r="289" spans="3:5" x14ac:dyDescent="0.3">
      <c r="C289" t="e">
        <f>'TPS543C20 Loop Gain'!AI3651</f>
        <v>#DIV/0!</v>
      </c>
      <c r="D289" t="e">
        <f>'TPS543C20 Loop Gain'!AJ3651</f>
        <v>#DIV/0!</v>
      </c>
      <c r="E289">
        <f>'TPS543C20 Loop Gain'!B3651</f>
        <v>1717000</v>
      </c>
    </row>
    <row r="290" spans="3:5" x14ac:dyDescent="0.3">
      <c r="C290" t="e">
        <f>'TPS543C20 Loop Gain'!AI3650</f>
        <v>#DIV/0!</v>
      </c>
      <c r="D290" t="e">
        <f>'TPS543C20 Loop Gain'!AJ3650</f>
        <v>#DIV/0!</v>
      </c>
      <c r="E290">
        <f>'TPS543C20 Loop Gain'!B3650</f>
        <v>1716000</v>
      </c>
    </row>
    <row r="291" spans="3:5" x14ac:dyDescent="0.3">
      <c r="C291" t="e">
        <f>'TPS543C20 Loop Gain'!AI3649</f>
        <v>#DIV/0!</v>
      </c>
      <c r="D291" t="e">
        <f>'TPS543C20 Loop Gain'!AJ3649</f>
        <v>#DIV/0!</v>
      </c>
      <c r="E291">
        <f>'TPS543C20 Loop Gain'!B3649</f>
        <v>1715000</v>
      </c>
    </row>
    <row r="292" spans="3:5" x14ac:dyDescent="0.3">
      <c r="C292" t="e">
        <f>'TPS543C20 Loop Gain'!AI3648</f>
        <v>#DIV/0!</v>
      </c>
      <c r="D292" t="e">
        <f>'TPS543C20 Loop Gain'!AJ3648</f>
        <v>#DIV/0!</v>
      </c>
      <c r="E292">
        <f>'TPS543C20 Loop Gain'!B3648</f>
        <v>1714000</v>
      </c>
    </row>
    <row r="293" spans="3:5" x14ac:dyDescent="0.3">
      <c r="C293" t="e">
        <f>'TPS543C20 Loop Gain'!AI3647</f>
        <v>#DIV/0!</v>
      </c>
      <c r="D293" t="e">
        <f>'TPS543C20 Loop Gain'!AJ3647</f>
        <v>#DIV/0!</v>
      </c>
      <c r="E293">
        <f>'TPS543C20 Loop Gain'!B3647</f>
        <v>1713000</v>
      </c>
    </row>
    <row r="294" spans="3:5" x14ac:dyDescent="0.3">
      <c r="C294" t="e">
        <f>'TPS543C20 Loop Gain'!AI3646</f>
        <v>#DIV/0!</v>
      </c>
      <c r="D294" t="e">
        <f>'TPS543C20 Loop Gain'!AJ3646</f>
        <v>#DIV/0!</v>
      </c>
      <c r="E294">
        <f>'TPS543C20 Loop Gain'!B3646</f>
        <v>1712000</v>
      </c>
    </row>
    <row r="295" spans="3:5" x14ac:dyDescent="0.3">
      <c r="C295" t="e">
        <f>'TPS543C20 Loop Gain'!AI3645</f>
        <v>#DIV/0!</v>
      </c>
      <c r="D295" t="e">
        <f>'TPS543C20 Loop Gain'!AJ3645</f>
        <v>#DIV/0!</v>
      </c>
      <c r="E295">
        <f>'TPS543C20 Loop Gain'!B3645</f>
        <v>1711000</v>
      </c>
    </row>
    <row r="296" spans="3:5" x14ac:dyDescent="0.3">
      <c r="C296" t="e">
        <f>'TPS543C20 Loop Gain'!AI3644</f>
        <v>#DIV/0!</v>
      </c>
      <c r="D296" t="e">
        <f>'TPS543C20 Loop Gain'!AJ3644</f>
        <v>#DIV/0!</v>
      </c>
      <c r="E296">
        <f>'TPS543C20 Loop Gain'!B3644</f>
        <v>1710000</v>
      </c>
    </row>
    <row r="297" spans="3:5" x14ac:dyDescent="0.3">
      <c r="C297" t="e">
        <f>'TPS543C20 Loop Gain'!AI3643</f>
        <v>#DIV/0!</v>
      </c>
      <c r="D297" t="e">
        <f>'TPS543C20 Loop Gain'!AJ3643</f>
        <v>#DIV/0!</v>
      </c>
      <c r="E297">
        <f>'TPS543C20 Loop Gain'!B3643</f>
        <v>1709000</v>
      </c>
    </row>
    <row r="298" spans="3:5" x14ac:dyDescent="0.3">
      <c r="C298" t="e">
        <f>'TPS543C20 Loop Gain'!AI3642</f>
        <v>#DIV/0!</v>
      </c>
      <c r="D298" t="e">
        <f>'TPS543C20 Loop Gain'!AJ3642</f>
        <v>#DIV/0!</v>
      </c>
      <c r="E298">
        <f>'TPS543C20 Loop Gain'!B3642</f>
        <v>1708000</v>
      </c>
    </row>
    <row r="299" spans="3:5" x14ac:dyDescent="0.3">
      <c r="C299" t="e">
        <f>'TPS543C20 Loop Gain'!AI3641</f>
        <v>#DIV/0!</v>
      </c>
      <c r="D299" t="e">
        <f>'TPS543C20 Loop Gain'!AJ3641</f>
        <v>#DIV/0!</v>
      </c>
      <c r="E299">
        <f>'TPS543C20 Loop Gain'!B3641</f>
        <v>1707000</v>
      </c>
    </row>
    <row r="300" spans="3:5" x14ac:dyDescent="0.3">
      <c r="C300" t="e">
        <f>'TPS543C20 Loop Gain'!AI3640</f>
        <v>#DIV/0!</v>
      </c>
      <c r="D300" t="e">
        <f>'TPS543C20 Loop Gain'!AJ3640</f>
        <v>#DIV/0!</v>
      </c>
      <c r="E300">
        <f>'TPS543C20 Loop Gain'!B3640</f>
        <v>1706000</v>
      </c>
    </row>
    <row r="301" spans="3:5" x14ac:dyDescent="0.3">
      <c r="C301" t="e">
        <f>'TPS543C20 Loop Gain'!AI3639</f>
        <v>#DIV/0!</v>
      </c>
      <c r="D301" t="e">
        <f>'TPS543C20 Loop Gain'!AJ3639</f>
        <v>#DIV/0!</v>
      </c>
      <c r="E301">
        <f>'TPS543C20 Loop Gain'!B3639</f>
        <v>1705000</v>
      </c>
    </row>
    <row r="302" spans="3:5" x14ac:dyDescent="0.3">
      <c r="C302" t="e">
        <f>'TPS543C20 Loop Gain'!AI3638</f>
        <v>#DIV/0!</v>
      </c>
      <c r="D302" t="e">
        <f>'TPS543C20 Loop Gain'!AJ3638</f>
        <v>#DIV/0!</v>
      </c>
      <c r="E302">
        <f>'TPS543C20 Loop Gain'!B3638</f>
        <v>1704000</v>
      </c>
    </row>
    <row r="303" spans="3:5" x14ac:dyDescent="0.3">
      <c r="C303" t="e">
        <f>'TPS543C20 Loop Gain'!AI3637</f>
        <v>#DIV/0!</v>
      </c>
      <c r="D303" t="e">
        <f>'TPS543C20 Loop Gain'!AJ3637</f>
        <v>#DIV/0!</v>
      </c>
      <c r="E303">
        <f>'TPS543C20 Loop Gain'!B3637</f>
        <v>1703000</v>
      </c>
    </row>
    <row r="304" spans="3:5" x14ac:dyDescent="0.3">
      <c r="C304" t="e">
        <f>'TPS543C20 Loop Gain'!AI3636</f>
        <v>#DIV/0!</v>
      </c>
      <c r="D304" t="e">
        <f>'TPS543C20 Loop Gain'!AJ3636</f>
        <v>#DIV/0!</v>
      </c>
      <c r="E304">
        <f>'TPS543C20 Loop Gain'!B3636</f>
        <v>1702000</v>
      </c>
    </row>
    <row r="305" spans="3:5" x14ac:dyDescent="0.3">
      <c r="C305" t="e">
        <f>'TPS543C20 Loop Gain'!AI3635</f>
        <v>#DIV/0!</v>
      </c>
      <c r="D305" t="e">
        <f>'TPS543C20 Loop Gain'!AJ3635</f>
        <v>#DIV/0!</v>
      </c>
      <c r="E305">
        <f>'TPS543C20 Loop Gain'!B3635</f>
        <v>1701000</v>
      </c>
    </row>
    <row r="306" spans="3:5" x14ac:dyDescent="0.3">
      <c r="C306" t="e">
        <f>'TPS543C20 Loop Gain'!AI3634</f>
        <v>#DIV/0!</v>
      </c>
      <c r="D306" t="e">
        <f>'TPS543C20 Loop Gain'!AJ3634</f>
        <v>#DIV/0!</v>
      </c>
      <c r="E306">
        <f>'TPS543C20 Loop Gain'!B3634</f>
        <v>1700000</v>
      </c>
    </row>
    <row r="307" spans="3:5" x14ac:dyDescent="0.3">
      <c r="C307" t="e">
        <f>'TPS543C20 Loop Gain'!AI3633</f>
        <v>#DIV/0!</v>
      </c>
      <c r="D307" t="e">
        <f>'TPS543C20 Loop Gain'!AJ3633</f>
        <v>#DIV/0!</v>
      </c>
      <c r="E307">
        <f>'TPS543C20 Loop Gain'!B3633</f>
        <v>1699000</v>
      </c>
    </row>
    <row r="308" spans="3:5" x14ac:dyDescent="0.3">
      <c r="C308" t="e">
        <f>'TPS543C20 Loop Gain'!AI3632</f>
        <v>#DIV/0!</v>
      </c>
      <c r="D308" t="e">
        <f>'TPS543C20 Loop Gain'!AJ3632</f>
        <v>#DIV/0!</v>
      </c>
      <c r="E308">
        <f>'TPS543C20 Loop Gain'!B3632</f>
        <v>1698000</v>
      </c>
    </row>
    <row r="309" spans="3:5" x14ac:dyDescent="0.3">
      <c r="C309" t="e">
        <f>'TPS543C20 Loop Gain'!AI3631</f>
        <v>#DIV/0!</v>
      </c>
      <c r="D309" t="e">
        <f>'TPS543C20 Loop Gain'!AJ3631</f>
        <v>#DIV/0!</v>
      </c>
      <c r="E309">
        <f>'TPS543C20 Loop Gain'!B3631</f>
        <v>1697000</v>
      </c>
    </row>
    <row r="310" spans="3:5" x14ac:dyDescent="0.3">
      <c r="C310" t="e">
        <f>'TPS543C20 Loop Gain'!AI3630</f>
        <v>#DIV/0!</v>
      </c>
      <c r="D310" t="e">
        <f>'TPS543C20 Loop Gain'!AJ3630</f>
        <v>#DIV/0!</v>
      </c>
      <c r="E310">
        <f>'TPS543C20 Loop Gain'!B3630</f>
        <v>1696000</v>
      </c>
    </row>
    <row r="311" spans="3:5" x14ac:dyDescent="0.3">
      <c r="C311" t="e">
        <f>'TPS543C20 Loop Gain'!AI3629</f>
        <v>#DIV/0!</v>
      </c>
      <c r="D311" t="e">
        <f>'TPS543C20 Loop Gain'!AJ3629</f>
        <v>#DIV/0!</v>
      </c>
      <c r="E311">
        <f>'TPS543C20 Loop Gain'!B3629</f>
        <v>1695000</v>
      </c>
    </row>
    <row r="312" spans="3:5" x14ac:dyDescent="0.3">
      <c r="C312" t="e">
        <f>'TPS543C20 Loop Gain'!AI3628</f>
        <v>#DIV/0!</v>
      </c>
      <c r="D312" t="e">
        <f>'TPS543C20 Loop Gain'!AJ3628</f>
        <v>#DIV/0!</v>
      </c>
      <c r="E312">
        <f>'TPS543C20 Loop Gain'!B3628</f>
        <v>1694000</v>
      </c>
    </row>
    <row r="313" spans="3:5" x14ac:dyDescent="0.3">
      <c r="C313" t="e">
        <f>'TPS543C20 Loop Gain'!AI3627</f>
        <v>#DIV/0!</v>
      </c>
      <c r="D313" t="e">
        <f>'TPS543C20 Loop Gain'!AJ3627</f>
        <v>#DIV/0!</v>
      </c>
      <c r="E313">
        <f>'TPS543C20 Loop Gain'!B3627</f>
        <v>1693000</v>
      </c>
    </row>
    <row r="314" spans="3:5" x14ac:dyDescent="0.3">
      <c r="C314" t="e">
        <f>'TPS543C20 Loop Gain'!AI3626</f>
        <v>#DIV/0!</v>
      </c>
      <c r="D314" t="e">
        <f>'TPS543C20 Loop Gain'!AJ3626</f>
        <v>#DIV/0!</v>
      </c>
      <c r="E314">
        <f>'TPS543C20 Loop Gain'!B3626</f>
        <v>1692000</v>
      </c>
    </row>
    <row r="315" spans="3:5" x14ac:dyDescent="0.3">
      <c r="C315" t="e">
        <f>'TPS543C20 Loop Gain'!AI3625</f>
        <v>#DIV/0!</v>
      </c>
      <c r="D315" t="e">
        <f>'TPS543C20 Loop Gain'!AJ3625</f>
        <v>#DIV/0!</v>
      </c>
      <c r="E315">
        <f>'TPS543C20 Loop Gain'!B3625</f>
        <v>1691000</v>
      </c>
    </row>
    <row r="316" spans="3:5" x14ac:dyDescent="0.3">
      <c r="C316" t="e">
        <f>'TPS543C20 Loop Gain'!AI3624</f>
        <v>#DIV/0!</v>
      </c>
      <c r="D316" t="e">
        <f>'TPS543C20 Loop Gain'!AJ3624</f>
        <v>#DIV/0!</v>
      </c>
      <c r="E316">
        <f>'TPS543C20 Loop Gain'!B3624</f>
        <v>1690000</v>
      </c>
    </row>
    <row r="317" spans="3:5" x14ac:dyDescent="0.3">
      <c r="C317" t="e">
        <f>'TPS543C20 Loop Gain'!AI3623</f>
        <v>#DIV/0!</v>
      </c>
      <c r="D317" t="e">
        <f>'TPS543C20 Loop Gain'!AJ3623</f>
        <v>#DIV/0!</v>
      </c>
      <c r="E317">
        <f>'TPS543C20 Loop Gain'!B3623</f>
        <v>1689000</v>
      </c>
    </row>
    <row r="318" spans="3:5" x14ac:dyDescent="0.3">
      <c r="C318" t="e">
        <f>'TPS543C20 Loop Gain'!AI3622</f>
        <v>#DIV/0!</v>
      </c>
      <c r="D318" t="e">
        <f>'TPS543C20 Loop Gain'!AJ3622</f>
        <v>#DIV/0!</v>
      </c>
      <c r="E318">
        <f>'TPS543C20 Loop Gain'!B3622</f>
        <v>1688000</v>
      </c>
    </row>
    <row r="319" spans="3:5" x14ac:dyDescent="0.3">
      <c r="C319" t="e">
        <f>'TPS543C20 Loop Gain'!AI3621</f>
        <v>#DIV/0!</v>
      </c>
      <c r="D319" t="e">
        <f>'TPS543C20 Loop Gain'!AJ3621</f>
        <v>#DIV/0!</v>
      </c>
      <c r="E319">
        <f>'TPS543C20 Loop Gain'!B3621</f>
        <v>1687000</v>
      </c>
    </row>
    <row r="320" spans="3:5" x14ac:dyDescent="0.3">
      <c r="C320" t="e">
        <f>'TPS543C20 Loop Gain'!AI3620</f>
        <v>#DIV/0!</v>
      </c>
      <c r="D320" t="e">
        <f>'TPS543C20 Loop Gain'!AJ3620</f>
        <v>#DIV/0!</v>
      </c>
      <c r="E320">
        <f>'TPS543C20 Loop Gain'!B3620</f>
        <v>1686000</v>
      </c>
    </row>
    <row r="321" spans="3:5" x14ac:dyDescent="0.3">
      <c r="C321" t="e">
        <f>'TPS543C20 Loop Gain'!AI3619</f>
        <v>#DIV/0!</v>
      </c>
      <c r="D321" t="e">
        <f>'TPS543C20 Loop Gain'!AJ3619</f>
        <v>#DIV/0!</v>
      </c>
      <c r="E321">
        <f>'TPS543C20 Loop Gain'!B3619</f>
        <v>1685000</v>
      </c>
    </row>
    <row r="322" spans="3:5" x14ac:dyDescent="0.3">
      <c r="C322" t="e">
        <f>'TPS543C20 Loop Gain'!AI3618</f>
        <v>#DIV/0!</v>
      </c>
      <c r="D322" t="e">
        <f>'TPS543C20 Loop Gain'!AJ3618</f>
        <v>#DIV/0!</v>
      </c>
      <c r="E322">
        <f>'TPS543C20 Loop Gain'!B3618</f>
        <v>1684000</v>
      </c>
    </row>
    <row r="323" spans="3:5" x14ac:dyDescent="0.3">
      <c r="C323" t="e">
        <f>'TPS543C20 Loop Gain'!AI3617</f>
        <v>#DIV/0!</v>
      </c>
      <c r="D323" t="e">
        <f>'TPS543C20 Loop Gain'!AJ3617</f>
        <v>#DIV/0!</v>
      </c>
      <c r="E323">
        <f>'TPS543C20 Loop Gain'!B3617</f>
        <v>1683000</v>
      </c>
    </row>
    <row r="324" spans="3:5" x14ac:dyDescent="0.3">
      <c r="C324" t="e">
        <f>'TPS543C20 Loop Gain'!AI3616</f>
        <v>#DIV/0!</v>
      </c>
      <c r="D324" t="e">
        <f>'TPS543C20 Loop Gain'!AJ3616</f>
        <v>#DIV/0!</v>
      </c>
      <c r="E324">
        <f>'TPS543C20 Loop Gain'!B3616</f>
        <v>1682000</v>
      </c>
    </row>
    <row r="325" spans="3:5" x14ac:dyDescent="0.3">
      <c r="C325" t="e">
        <f>'TPS543C20 Loop Gain'!AI3615</f>
        <v>#DIV/0!</v>
      </c>
      <c r="D325" t="e">
        <f>'TPS543C20 Loop Gain'!AJ3615</f>
        <v>#DIV/0!</v>
      </c>
      <c r="E325">
        <f>'TPS543C20 Loop Gain'!B3615</f>
        <v>1681000</v>
      </c>
    </row>
    <row r="326" spans="3:5" x14ac:dyDescent="0.3">
      <c r="C326" t="e">
        <f>'TPS543C20 Loop Gain'!AI3614</f>
        <v>#DIV/0!</v>
      </c>
      <c r="D326" t="e">
        <f>'TPS543C20 Loop Gain'!AJ3614</f>
        <v>#DIV/0!</v>
      </c>
      <c r="E326">
        <f>'TPS543C20 Loop Gain'!B3614</f>
        <v>1680000</v>
      </c>
    </row>
    <row r="327" spans="3:5" x14ac:dyDescent="0.3">
      <c r="C327" t="e">
        <f>'TPS543C20 Loop Gain'!AI3613</f>
        <v>#DIV/0!</v>
      </c>
      <c r="D327" t="e">
        <f>'TPS543C20 Loop Gain'!AJ3613</f>
        <v>#DIV/0!</v>
      </c>
      <c r="E327">
        <f>'TPS543C20 Loop Gain'!B3613</f>
        <v>1679000</v>
      </c>
    </row>
    <row r="328" spans="3:5" x14ac:dyDescent="0.3">
      <c r="C328" t="e">
        <f>'TPS543C20 Loop Gain'!AI3612</f>
        <v>#DIV/0!</v>
      </c>
      <c r="D328" t="e">
        <f>'TPS543C20 Loop Gain'!AJ3612</f>
        <v>#DIV/0!</v>
      </c>
      <c r="E328">
        <f>'TPS543C20 Loop Gain'!B3612</f>
        <v>1678000</v>
      </c>
    </row>
    <row r="329" spans="3:5" x14ac:dyDescent="0.3">
      <c r="C329" t="e">
        <f>'TPS543C20 Loop Gain'!AI3611</f>
        <v>#DIV/0!</v>
      </c>
      <c r="D329" t="e">
        <f>'TPS543C20 Loop Gain'!AJ3611</f>
        <v>#DIV/0!</v>
      </c>
      <c r="E329">
        <f>'TPS543C20 Loop Gain'!B3611</f>
        <v>1677000</v>
      </c>
    </row>
    <row r="330" spans="3:5" x14ac:dyDescent="0.3">
      <c r="C330" t="e">
        <f>'TPS543C20 Loop Gain'!AI3610</f>
        <v>#DIV/0!</v>
      </c>
      <c r="D330" t="e">
        <f>'TPS543C20 Loop Gain'!AJ3610</f>
        <v>#DIV/0!</v>
      </c>
      <c r="E330">
        <f>'TPS543C20 Loop Gain'!B3610</f>
        <v>1676000</v>
      </c>
    </row>
    <row r="331" spans="3:5" x14ac:dyDescent="0.3">
      <c r="C331" t="e">
        <f>'TPS543C20 Loop Gain'!AI3609</f>
        <v>#DIV/0!</v>
      </c>
      <c r="D331" t="e">
        <f>'TPS543C20 Loop Gain'!AJ3609</f>
        <v>#DIV/0!</v>
      </c>
      <c r="E331">
        <f>'TPS543C20 Loop Gain'!B3609</f>
        <v>1675000</v>
      </c>
    </row>
    <row r="332" spans="3:5" x14ac:dyDescent="0.3">
      <c r="C332" t="e">
        <f>'TPS543C20 Loop Gain'!AI3608</f>
        <v>#DIV/0!</v>
      </c>
      <c r="D332" t="e">
        <f>'TPS543C20 Loop Gain'!AJ3608</f>
        <v>#DIV/0!</v>
      </c>
      <c r="E332">
        <f>'TPS543C20 Loop Gain'!B3608</f>
        <v>1674000</v>
      </c>
    </row>
    <row r="333" spans="3:5" x14ac:dyDescent="0.3">
      <c r="C333" t="e">
        <f>'TPS543C20 Loop Gain'!AI3607</f>
        <v>#DIV/0!</v>
      </c>
      <c r="D333" t="e">
        <f>'TPS543C20 Loop Gain'!AJ3607</f>
        <v>#DIV/0!</v>
      </c>
      <c r="E333">
        <f>'TPS543C20 Loop Gain'!B3607</f>
        <v>1673000</v>
      </c>
    </row>
    <row r="334" spans="3:5" x14ac:dyDescent="0.3">
      <c r="C334" t="e">
        <f>'TPS543C20 Loop Gain'!AI3606</f>
        <v>#DIV/0!</v>
      </c>
      <c r="D334" t="e">
        <f>'TPS543C20 Loop Gain'!AJ3606</f>
        <v>#DIV/0!</v>
      </c>
      <c r="E334">
        <f>'TPS543C20 Loop Gain'!B3606</f>
        <v>1672000</v>
      </c>
    </row>
    <row r="335" spans="3:5" x14ac:dyDescent="0.3">
      <c r="C335" t="e">
        <f>'TPS543C20 Loop Gain'!AI3605</f>
        <v>#DIV/0!</v>
      </c>
      <c r="D335" t="e">
        <f>'TPS543C20 Loop Gain'!AJ3605</f>
        <v>#DIV/0!</v>
      </c>
      <c r="E335">
        <f>'TPS543C20 Loop Gain'!B3605</f>
        <v>1671000</v>
      </c>
    </row>
    <row r="336" spans="3:5" x14ac:dyDescent="0.3">
      <c r="C336" t="e">
        <f>'TPS543C20 Loop Gain'!AI3604</f>
        <v>#DIV/0!</v>
      </c>
      <c r="D336" t="e">
        <f>'TPS543C20 Loop Gain'!AJ3604</f>
        <v>#DIV/0!</v>
      </c>
      <c r="E336">
        <f>'TPS543C20 Loop Gain'!B3604</f>
        <v>1670000</v>
      </c>
    </row>
    <row r="337" spans="3:5" x14ac:dyDescent="0.3">
      <c r="C337" t="e">
        <f>'TPS543C20 Loop Gain'!AI3603</f>
        <v>#DIV/0!</v>
      </c>
      <c r="D337" t="e">
        <f>'TPS543C20 Loop Gain'!AJ3603</f>
        <v>#DIV/0!</v>
      </c>
      <c r="E337">
        <f>'TPS543C20 Loop Gain'!B3603</f>
        <v>1669000</v>
      </c>
    </row>
    <row r="338" spans="3:5" x14ac:dyDescent="0.3">
      <c r="C338" t="e">
        <f>'TPS543C20 Loop Gain'!AI3602</f>
        <v>#DIV/0!</v>
      </c>
      <c r="D338" t="e">
        <f>'TPS543C20 Loop Gain'!AJ3602</f>
        <v>#DIV/0!</v>
      </c>
      <c r="E338">
        <f>'TPS543C20 Loop Gain'!B3602</f>
        <v>1668000</v>
      </c>
    </row>
    <row r="339" spans="3:5" x14ac:dyDescent="0.3">
      <c r="C339" t="e">
        <f>'TPS543C20 Loop Gain'!AI3601</f>
        <v>#DIV/0!</v>
      </c>
      <c r="D339" t="e">
        <f>'TPS543C20 Loop Gain'!AJ3601</f>
        <v>#DIV/0!</v>
      </c>
      <c r="E339">
        <f>'TPS543C20 Loop Gain'!B3601</f>
        <v>1667000</v>
      </c>
    </row>
    <row r="340" spans="3:5" x14ac:dyDescent="0.3">
      <c r="C340" t="e">
        <f>'TPS543C20 Loop Gain'!AI3600</f>
        <v>#DIV/0!</v>
      </c>
      <c r="D340" t="e">
        <f>'TPS543C20 Loop Gain'!AJ3600</f>
        <v>#DIV/0!</v>
      </c>
      <c r="E340">
        <f>'TPS543C20 Loop Gain'!B3600</f>
        <v>1666000</v>
      </c>
    </row>
    <row r="341" spans="3:5" x14ac:dyDescent="0.3">
      <c r="C341" t="e">
        <f>'TPS543C20 Loop Gain'!AI3599</f>
        <v>#DIV/0!</v>
      </c>
      <c r="D341" t="e">
        <f>'TPS543C20 Loop Gain'!AJ3599</f>
        <v>#DIV/0!</v>
      </c>
      <c r="E341">
        <f>'TPS543C20 Loop Gain'!B3599</f>
        <v>1665000</v>
      </c>
    </row>
    <row r="342" spans="3:5" x14ac:dyDescent="0.3">
      <c r="C342" t="e">
        <f>'TPS543C20 Loop Gain'!AI3598</f>
        <v>#DIV/0!</v>
      </c>
      <c r="D342" t="e">
        <f>'TPS543C20 Loop Gain'!AJ3598</f>
        <v>#DIV/0!</v>
      </c>
      <c r="E342">
        <f>'TPS543C20 Loop Gain'!B3598</f>
        <v>1664000</v>
      </c>
    </row>
    <row r="343" spans="3:5" x14ac:dyDescent="0.3">
      <c r="C343" t="e">
        <f>'TPS543C20 Loop Gain'!AI3597</f>
        <v>#DIV/0!</v>
      </c>
      <c r="D343" t="e">
        <f>'TPS543C20 Loop Gain'!AJ3597</f>
        <v>#DIV/0!</v>
      </c>
      <c r="E343">
        <f>'TPS543C20 Loop Gain'!B3597</f>
        <v>1663000</v>
      </c>
    </row>
    <row r="344" spans="3:5" x14ac:dyDescent="0.3">
      <c r="C344" t="e">
        <f>'TPS543C20 Loop Gain'!AI3596</f>
        <v>#DIV/0!</v>
      </c>
      <c r="D344" t="e">
        <f>'TPS543C20 Loop Gain'!AJ3596</f>
        <v>#DIV/0!</v>
      </c>
      <c r="E344">
        <f>'TPS543C20 Loop Gain'!B3596</f>
        <v>1662000</v>
      </c>
    </row>
    <row r="345" spans="3:5" x14ac:dyDescent="0.3">
      <c r="C345" t="e">
        <f>'TPS543C20 Loop Gain'!AI3595</f>
        <v>#DIV/0!</v>
      </c>
      <c r="D345" t="e">
        <f>'TPS543C20 Loop Gain'!AJ3595</f>
        <v>#DIV/0!</v>
      </c>
      <c r="E345">
        <f>'TPS543C20 Loop Gain'!B3595</f>
        <v>1661000</v>
      </c>
    </row>
    <row r="346" spans="3:5" x14ac:dyDescent="0.3">
      <c r="C346" t="e">
        <f>'TPS543C20 Loop Gain'!AI3594</f>
        <v>#DIV/0!</v>
      </c>
      <c r="D346" t="e">
        <f>'TPS543C20 Loop Gain'!AJ3594</f>
        <v>#DIV/0!</v>
      </c>
      <c r="E346">
        <f>'TPS543C20 Loop Gain'!B3594</f>
        <v>1660000</v>
      </c>
    </row>
    <row r="347" spans="3:5" x14ac:dyDescent="0.3">
      <c r="C347" t="e">
        <f>'TPS543C20 Loop Gain'!AI3593</f>
        <v>#DIV/0!</v>
      </c>
      <c r="D347" t="e">
        <f>'TPS543C20 Loop Gain'!AJ3593</f>
        <v>#DIV/0!</v>
      </c>
      <c r="E347">
        <f>'TPS543C20 Loop Gain'!B3593</f>
        <v>1659000</v>
      </c>
    </row>
    <row r="348" spans="3:5" x14ac:dyDescent="0.3">
      <c r="C348" t="e">
        <f>'TPS543C20 Loop Gain'!AI3592</f>
        <v>#DIV/0!</v>
      </c>
      <c r="D348" t="e">
        <f>'TPS543C20 Loop Gain'!AJ3592</f>
        <v>#DIV/0!</v>
      </c>
      <c r="E348">
        <f>'TPS543C20 Loop Gain'!B3592</f>
        <v>1658000</v>
      </c>
    </row>
    <row r="349" spans="3:5" x14ac:dyDescent="0.3">
      <c r="C349" t="e">
        <f>'TPS543C20 Loop Gain'!AI3591</f>
        <v>#DIV/0!</v>
      </c>
      <c r="D349" t="e">
        <f>'TPS543C20 Loop Gain'!AJ3591</f>
        <v>#DIV/0!</v>
      </c>
      <c r="E349">
        <f>'TPS543C20 Loop Gain'!B3591</f>
        <v>1657000</v>
      </c>
    </row>
    <row r="350" spans="3:5" x14ac:dyDescent="0.3">
      <c r="C350" t="e">
        <f>'TPS543C20 Loop Gain'!AI3590</f>
        <v>#DIV/0!</v>
      </c>
      <c r="D350" t="e">
        <f>'TPS543C20 Loop Gain'!AJ3590</f>
        <v>#DIV/0!</v>
      </c>
      <c r="E350">
        <f>'TPS543C20 Loop Gain'!B3590</f>
        <v>1656000</v>
      </c>
    </row>
    <row r="351" spans="3:5" x14ac:dyDescent="0.3">
      <c r="C351" t="e">
        <f>'TPS543C20 Loop Gain'!AI3589</f>
        <v>#DIV/0!</v>
      </c>
      <c r="D351" t="e">
        <f>'TPS543C20 Loop Gain'!AJ3589</f>
        <v>#DIV/0!</v>
      </c>
      <c r="E351">
        <f>'TPS543C20 Loop Gain'!B3589</f>
        <v>1655000</v>
      </c>
    </row>
    <row r="352" spans="3:5" x14ac:dyDescent="0.3">
      <c r="C352" t="e">
        <f>'TPS543C20 Loop Gain'!AI3588</f>
        <v>#DIV/0!</v>
      </c>
      <c r="D352" t="e">
        <f>'TPS543C20 Loop Gain'!AJ3588</f>
        <v>#DIV/0!</v>
      </c>
      <c r="E352">
        <f>'TPS543C20 Loop Gain'!B3588</f>
        <v>1654000</v>
      </c>
    </row>
    <row r="353" spans="3:5" x14ac:dyDescent="0.3">
      <c r="C353" t="e">
        <f>'TPS543C20 Loop Gain'!AI3587</f>
        <v>#DIV/0!</v>
      </c>
      <c r="D353" t="e">
        <f>'TPS543C20 Loop Gain'!AJ3587</f>
        <v>#DIV/0!</v>
      </c>
      <c r="E353">
        <f>'TPS543C20 Loop Gain'!B3587</f>
        <v>1653000</v>
      </c>
    </row>
    <row r="354" spans="3:5" x14ac:dyDescent="0.3">
      <c r="C354" t="e">
        <f>'TPS543C20 Loop Gain'!AI3586</f>
        <v>#DIV/0!</v>
      </c>
      <c r="D354" t="e">
        <f>'TPS543C20 Loop Gain'!AJ3586</f>
        <v>#DIV/0!</v>
      </c>
      <c r="E354">
        <f>'TPS543C20 Loop Gain'!B3586</f>
        <v>1652000</v>
      </c>
    </row>
    <row r="355" spans="3:5" x14ac:dyDescent="0.3">
      <c r="C355" t="e">
        <f>'TPS543C20 Loop Gain'!AI3585</f>
        <v>#DIV/0!</v>
      </c>
      <c r="D355" t="e">
        <f>'TPS543C20 Loop Gain'!AJ3585</f>
        <v>#DIV/0!</v>
      </c>
      <c r="E355">
        <f>'TPS543C20 Loop Gain'!B3585</f>
        <v>1651000</v>
      </c>
    </row>
    <row r="356" spans="3:5" x14ac:dyDescent="0.3">
      <c r="C356" t="e">
        <f>'TPS543C20 Loop Gain'!AI3584</f>
        <v>#DIV/0!</v>
      </c>
      <c r="D356" t="e">
        <f>'TPS543C20 Loop Gain'!AJ3584</f>
        <v>#DIV/0!</v>
      </c>
      <c r="E356">
        <f>'TPS543C20 Loop Gain'!B3584</f>
        <v>1650000</v>
      </c>
    </row>
    <row r="357" spans="3:5" x14ac:dyDescent="0.3">
      <c r="C357" t="e">
        <f>'TPS543C20 Loop Gain'!AI3583</f>
        <v>#DIV/0!</v>
      </c>
      <c r="D357" t="e">
        <f>'TPS543C20 Loop Gain'!AJ3583</f>
        <v>#DIV/0!</v>
      </c>
      <c r="E357">
        <f>'TPS543C20 Loop Gain'!B3583</f>
        <v>1649000</v>
      </c>
    </row>
    <row r="358" spans="3:5" x14ac:dyDescent="0.3">
      <c r="C358" t="e">
        <f>'TPS543C20 Loop Gain'!AI3582</f>
        <v>#DIV/0!</v>
      </c>
      <c r="D358" t="e">
        <f>'TPS543C20 Loop Gain'!AJ3582</f>
        <v>#DIV/0!</v>
      </c>
      <c r="E358">
        <f>'TPS543C20 Loop Gain'!B3582</f>
        <v>1648000</v>
      </c>
    </row>
    <row r="359" spans="3:5" x14ac:dyDescent="0.3">
      <c r="C359" t="e">
        <f>'TPS543C20 Loop Gain'!AI3581</f>
        <v>#DIV/0!</v>
      </c>
      <c r="D359" t="e">
        <f>'TPS543C20 Loop Gain'!AJ3581</f>
        <v>#DIV/0!</v>
      </c>
      <c r="E359">
        <f>'TPS543C20 Loop Gain'!B3581</f>
        <v>1647000</v>
      </c>
    </row>
    <row r="360" spans="3:5" x14ac:dyDescent="0.3">
      <c r="C360" t="e">
        <f>'TPS543C20 Loop Gain'!AI3580</f>
        <v>#DIV/0!</v>
      </c>
      <c r="D360" t="e">
        <f>'TPS543C20 Loop Gain'!AJ3580</f>
        <v>#DIV/0!</v>
      </c>
      <c r="E360">
        <f>'TPS543C20 Loop Gain'!B3580</f>
        <v>1646000</v>
      </c>
    </row>
    <row r="361" spans="3:5" x14ac:dyDescent="0.3">
      <c r="C361" t="e">
        <f>'TPS543C20 Loop Gain'!AI3579</f>
        <v>#DIV/0!</v>
      </c>
      <c r="D361" t="e">
        <f>'TPS543C20 Loop Gain'!AJ3579</f>
        <v>#DIV/0!</v>
      </c>
      <c r="E361">
        <f>'TPS543C20 Loop Gain'!B3579</f>
        <v>1645000</v>
      </c>
    </row>
    <row r="362" spans="3:5" x14ac:dyDescent="0.3">
      <c r="C362" t="e">
        <f>'TPS543C20 Loop Gain'!AI3578</f>
        <v>#DIV/0!</v>
      </c>
      <c r="D362" t="e">
        <f>'TPS543C20 Loop Gain'!AJ3578</f>
        <v>#DIV/0!</v>
      </c>
      <c r="E362">
        <f>'TPS543C20 Loop Gain'!B3578</f>
        <v>1644000</v>
      </c>
    </row>
    <row r="363" spans="3:5" x14ac:dyDescent="0.3">
      <c r="C363" t="e">
        <f>'TPS543C20 Loop Gain'!AI3577</f>
        <v>#DIV/0!</v>
      </c>
      <c r="D363" t="e">
        <f>'TPS543C20 Loop Gain'!AJ3577</f>
        <v>#DIV/0!</v>
      </c>
      <c r="E363">
        <f>'TPS543C20 Loop Gain'!B3577</f>
        <v>1643000</v>
      </c>
    </row>
    <row r="364" spans="3:5" x14ac:dyDescent="0.3">
      <c r="C364" t="e">
        <f>'TPS543C20 Loop Gain'!AI3576</f>
        <v>#DIV/0!</v>
      </c>
      <c r="D364" t="e">
        <f>'TPS543C20 Loop Gain'!AJ3576</f>
        <v>#DIV/0!</v>
      </c>
      <c r="E364">
        <f>'TPS543C20 Loop Gain'!B3576</f>
        <v>1642000</v>
      </c>
    </row>
    <row r="365" spans="3:5" x14ac:dyDescent="0.3">
      <c r="C365" t="e">
        <f>'TPS543C20 Loop Gain'!AI3575</f>
        <v>#DIV/0!</v>
      </c>
      <c r="D365" t="e">
        <f>'TPS543C20 Loop Gain'!AJ3575</f>
        <v>#DIV/0!</v>
      </c>
      <c r="E365">
        <f>'TPS543C20 Loop Gain'!B3575</f>
        <v>1641000</v>
      </c>
    </row>
    <row r="366" spans="3:5" x14ac:dyDescent="0.3">
      <c r="C366" t="e">
        <f>'TPS543C20 Loop Gain'!AI3574</f>
        <v>#DIV/0!</v>
      </c>
      <c r="D366" t="e">
        <f>'TPS543C20 Loop Gain'!AJ3574</f>
        <v>#DIV/0!</v>
      </c>
      <c r="E366">
        <f>'TPS543C20 Loop Gain'!B3574</f>
        <v>1640000</v>
      </c>
    </row>
    <row r="367" spans="3:5" x14ac:dyDescent="0.3">
      <c r="C367" t="e">
        <f>'TPS543C20 Loop Gain'!AI3573</f>
        <v>#DIV/0!</v>
      </c>
      <c r="D367" t="e">
        <f>'TPS543C20 Loop Gain'!AJ3573</f>
        <v>#DIV/0!</v>
      </c>
      <c r="E367">
        <f>'TPS543C20 Loop Gain'!B3573</f>
        <v>1639000</v>
      </c>
    </row>
    <row r="368" spans="3:5" x14ac:dyDescent="0.3">
      <c r="C368" t="e">
        <f>'TPS543C20 Loop Gain'!AI3572</f>
        <v>#DIV/0!</v>
      </c>
      <c r="D368" t="e">
        <f>'TPS543C20 Loop Gain'!AJ3572</f>
        <v>#DIV/0!</v>
      </c>
      <c r="E368">
        <f>'TPS543C20 Loop Gain'!B3572</f>
        <v>1638000</v>
      </c>
    </row>
    <row r="369" spans="3:5" x14ac:dyDescent="0.3">
      <c r="C369" t="e">
        <f>'TPS543C20 Loop Gain'!AI3571</f>
        <v>#DIV/0!</v>
      </c>
      <c r="D369" t="e">
        <f>'TPS543C20 Loop Gain'!AJ3571</f>
        <v>#DIV/0!</v>
      </c>
      <c r="E369">
        <f>'TPS543C20 Loop Gain'!B3571</f>
        <v>1637000</v>
      </c>
    </row>
    <row r="370" spans="3:5" x14ac:dyDescent="0.3">
      <c r="C370" t="e">
        <f>'TPS543C20 Loop Gain'!AI3570</f>
        <v>#DIV/0!</v>
      </c>
      <c r="D370" t="e">
        <f>'TPS543C20 Loop Gain'!AJ3570</f>
        <v>#DIV/0!</v>
      </c>
      <c r="E370">
        <f>'TPS543C20 Loop Gain'!B3570</f>
        <v>1636000</v>
      </c>
    </row>
    <row r="371" spans="3:5" x14ac:dyDescent="0.3">
      <c r="C371" t="e">
        <f>'TPS543C20 Loop Gain'!AI3569</f>
        <v>#DIV/0!</v>
      </c>
      <c r="D371" t="e">
        <f>'TPS543C20 Loop Gain'!AJ3569</f>
        <v>#DIV/0!</v>
      </c>
      <c r="E371">
        <f>'TPS543C20 Loop Gain'!B3569</f>
        <v>1635000</v>
      </c>
    </row>
    <row r="372" spans="3:5" x14ac:dyDescent="0.3">
      <c r="C372" t="e">
        <f>'TPS543C20 Loop Gain'!AI3568</f>
        <v>#DIV/0!</v>
      </c>
      <c r="D372" t="e">
        <f>'TPS543C20 Loop Gain'!AJ3568</f>
        <v>#DIV/0!</v>
      </c>
      <c r="E372">
        <f>'TPS543C20 Loop Gain'!B3568</f>
        <v>1634000</v>
      </c>
    </row>
    <row r="373" spans="3:5" x14ac:dyDescent="0.3">
      <c r="C373" t="e">
        <f>'TPS543C20 Loop Gain'!AI3567</f>
        <v>#DIV/0!</v>
      </c>
      <c r="D373" t="e">
        <f>'TPS543C20 Loop Gain'!AJ3567</f>
        <v>#DIV/0!</v>
      </c>
      <c r="E373">
        <f>'TPS543C20 Loop Gain'!B3567</f>
        <v>1633000</v>
      </c>
    </row>
    <row r="374" spans="3:5" x14ac:dyDescent="0.3">
      <c r="C374" t="e">
        <f>'TPS543C20 Loop Gain'!AI3566</f>
        <v>#DIV/0!</v>
      </c>
      <c r="D374" t="e">
        <f>'TPS543C20 Loop Gain'!AJ3566</f>
        <v>#DIV/0!</v>
      </c>
      <c r="E374">
        <f>'TPS543C20 Loop Gain'!B3566</f>
        <v>1632000</v>
      </c>
    </row>
    <row r="375" spans="3:5" x14ac:dyDescent="0.3">
      <c r="C375" t="e">
        <f>'TPS543C20 Loop Gain'!AI3565</f>
        <v>#DIV/0!</v>
      </c>
      <c r="D375" t="e">
        <f>'TPS543C20 Loop Gain'!AJ3565</f>
        <v>#DIV/0!</v>
      </c>
      <c r="E375">
        <f>'TPS543C20 Loop Gain'!B3565</f>
        <v>1631000</v>
      </c>
    </row>
    <row r="376" spans="3:5" x14ac:dyDescent="0.3">
      <c r="C376" t="e">
        <f>'TPS543C20 Loop Gain'!AI3564</f>
        <v>#DIV/0!</v>
      </c>
      <c r="D376" t="e">
        <f>'TPS543C20 Loop Gain'!AJ3564</f>
        <v>#DIV/0!</v>
      </c>
      <c r="E376">
        <f>'TPS543C20 Loop Gain'!B3564</f>
        <v>1630000</v>
      </c>
    </row>
    <row r="377" spans="3:5" x14ac:dyDescent="0.3">
      <c r="C377" t="e">
        <f>'TPS543C20 Loop Gain'!AI3563</f>
        <v>#DIV/0!</v>
      </c>
      <c r="D377" t="e">
        <f>'TPS543C20 Loop Gain'!AJ3563</f>
        <v>#DIV/0!</v>
      </c>
      <c r="E377">
        <f>'TPS543C20 Loop Gain'!B3563</f>
        <v>1629000</v>
      </c>
    </row>
    <row r="378" spans="3:5" x14ac:dyDescent="0.3">
      <c r="C378" t="e">
        <f>'TPS543C20 Loop Gain'!AI3562</f>
        <v>#DIV/0!</v>
      </c>
      <c r="D378" t="e">
        <f>'TPS543C20 Loop Gain'!AJ3562</f>
        <v>#DIV/0!</v>
      </c>
      <c r="E378">
        <f>'TPS543C20 Loop Gain'!B3562</f>
        <v>1628000</v>
      </c>
    </row>
    <row r="379" spans="3:5" x14ac:dyDescent="0.3">
      <c r="C379" t="e">
        <f>'TPS543C20 Loop Gain'!AI3561</f>
        <v>#DIV/0!</v>
      </c>
      <c r="D379" t="e">
        <f>'TPS543C20 Loop Gain'!AJ3561</f>
        <v>#DIV/0!</v>
      </c>
      <c r="E379">
        <f>'TPS543C20 Loop Gain'!B3561</f>
        <v>1627000</v>
      </c>
    </row>
    <row r="380" spans="3:5" x14ac:dyDescent="0.3">
      <c r="C380" t="e">
        <f>'TPS543C20 Loop Gain'!AI3560</f>
        <v>#DIV/0!</v>
      </c>
      <c r="D380" t="e">
        <f>'TPS543C20 Loop Gain'!AJ3560</f>
        <v>#DIV/0!</v>
      </c>
      <c r="E380">
        <f>'TPS543C20 Loop Gain'!B3560</f>
        <v>1626000</v>
      </c>
    </row>
    <row r="381" spans="3:5" x14ac:dyDescent="0.3">
      <c r="C381" t="e">
        <f>'TPS543C20 Loop Gain'!AI3559</f>
        <v>#DIV/0!</v>
      </c>
      <c r="D381" t="e">
        <f>'TPS543C20 Loop Gain'!AJ3559</f>
        <v>#DIV/0!</v>
      </c>
      <c r="E381">
        <f>'TPS543C20 Loop Gain'!B3559</f>
        <v>1625000</v>
      </c>
    </row>
    <row r="382" spans="3:5" x14ac:dyDescent="0.3">
      <c r="C382" t="e">
        <f>'TPS543C20 Loop Gain'!AI3558</f>
        <v>#DIV/0!</v>
      </c>
      <c r="D382" t="e">
        <f>'TPS543C20 Loop Gain'!AJ3558</f>
        <v>#DIV/0!</v>
      </c>
      <c r="E382">
        <f>'TPS543C20 Loop Gain'!B3558</f>
        <v>1624000</v>
      </c>
    </row>
    <row r="383" spans="3:5" x14ac:dyDescent="0.3">
      <c r="C383" t="e">
        <f>'TPS543C20 Loop Gain'!AI3557</f>
        <v>#DIV/0!</v>
      </c>
      <c r="D383" t="e">
        <f>'TPS543C20 Loop Gain'!AJ3557</f>
        <v>#DIV/0!</v>
      </c>
      <c r="E383">
        <f>'TPS543C20 Loop Gain'!B3557</f>
        <v>1623000</v>
      </c>
    </row>
    <row r="384" spans="3:5" x14ac:dyDescent="0.3">
      <c r="C384" t="e">
        <f>'TPS543C20 Loop Gain'!AI3556</f>
        <v>#DIV/0!</v>
      </c>
      <c r="D384" t="e">
        <f>'TPS543C20 Loop Gain'!AJ3556</f>
        <v>#DIV/0!</v>
      </c>
      <c r="E384">
        <f>'TPS543C20 Loop Gain'!B3556</f>
        <v>1622000</v>
      </c>
    </row>
    <row r="385" spans="3:5" x14ac:dyDescent="0.3">
      <c r="C385" t="e">
        <f>'TPS543C20 Loop Gain'!AI3555</f>
        <v>#DIV/0!</v>
      </c>
      <c r="D385" t="e">
        <f>'TPS543C20 Loop Gain'!AJ3555</f>
        <v>#DIV/0!</v>
      </c>
      <c r="E385">
        <f>'TPS543C20 Loop Gain'!B3555</f>
        <v>1621000</v>
      </c>
    </row>
    <row r="386" spans="3:5" x14ac:dyDescent="0.3">
      <c r="C386" t="e">
        <f>'TPS543C20 Loop Gain'!AI3554</f>
        <v>#DIV/0!</v>
      </c>
      <c r="D386" t="e">
        <f>'TPS543C20 Loop Gain'!AJ3554</f>
        <v>#DIV/0!</v>
      </c>
      <c r="E386">
        <f>'TPS543C20 Loop Gain'!B3554</f>
        <v>1620000</v>
      </c>
    </row>
    <row r="387" spans="3:5" x14ac:dyDescent="0.3">
      <c r="C387" t="e">
        <f>'TPS543C20 Loop Gain'!AI3553</f>
        <v>#DIV/0!</v>
      </c>
      <c r="D387" t="e">
        <f>'TPS543C20 Loop Gain'!AJ3553</f>
        <v>#DIV/0!</v>
      </c>
      <c r="E387">
        <f>'TPS543C20 Loop Gain'!B3553</f>
        <v>1619000</v>
      </c>
    </row>
    <row r="388" spans="3:5" x14ac:dyDescent="0.3">
      <c r="C388" t="e">
        <f>'TPS543C20 Loop Gain'!AI3552</f>
        <v>#DIV/0!</v>
      </c>
      <c r="D388" t="e">
        <f>'TPS543C20 Loop Gain'!AJ3552</f>
        <v>#DIV/0!</v>
      </c>
      <c r="E388">
        <f>'TPS543C20 Loop Gain'!B3552</f>
        <v>1618000</v>
      </c>
    </row>
    <row r="389" spans="3:5" x14ac:dyDescent="0.3">
      <c r="C389" t="e">
        <f>'TPS543C20 Loop Gain'!AI3551</f>
        <v>#DIV/0!</v>
      </c>
      <c r="D389" t="e">
        <f>'TPS543C20 Loop Gain'!AJ3551</f>
        <v>#DIV/0!</v>
      </c>
      <c r="E389">
        <f>'TPS543C20 Loop Gain'!B3551</f>
        <v>1617000</v>
      </c>
    </row>
    <row r="390" spans="3:5" x14ac:dyDescent="0.3">
      <c r="C390" t="e">
        <f>'TPS543C20 Loop Gain'!AI3550</f>
        <v>#DIV/0!</v>
      </c>
      <c r="D390" t="e">
        <f>'TPS543C20 Loop Gain'!AJ3550</f>
        <v>#DIV/0!</v>
      </c>
      <c r="E390">
        <f>'TPS543C20 Loop Gain'!B3550</f>
        <v>1616000</v>
      </c>
    </row>
    <row r="391" spans="3:5" x14ac:dyDescent="0.3">
      <c r="C391" t="e">
        <f>'TPS543C20 Loop Gain'!AI3549</f>
        <v>#DIV/0!</v>
      </c>
      <c r="D391" t="e">
        <f>'TPS543C20 Loop Gain'!AJ3549</f>
        <v>#DIV/0!</v>
      </c>
      <c r="E391">
        <f>'TPS543C20 Loop Gain'!B3549</f>
        <v>1615000</v>
      </c>
    </row>
    <row r="392" spans="3:5" x14ac:dyDescent="0.3">
      <c r="C392" t="e">
        <f>'TPS543C20 Loop Gain'!AI3548</f>
        <v>#DIV/0!</v>
      </c>
      <c r="D392" t="e">
        <f>'TPS543C20 Loop Gain'!AJ3548</f>
        <v>#DIV/0!</v>
      </c>
      <c r="E392">
        <f>'TPS543C20 Loop Gain'!B3548</f>
        <v>1614000</v>
      </c>
    </row>
    <row r="393" spans="3:5" x14ac:dyDescent="0.3">
      <c r="C393" t="e">
        <f>'TPS543C20 Loop Gain'!AI3547</f>
        <v>#DIV/0!</v>
      </c>
      <c r="D393" t="e">
        <f>'TPS543C20 Loop Gain'!AJ3547</f>
        <v>#DIV/0!</v>
      </c>
      <c r="E393">
        <f>'TPS543C20 Loop Gain'!B3547</f>
        <v>1613000</v>
      </c>
    </row>
    <row r="394" spans="3:5" x14ac:dyDescent="0.3">
      <c r="C394" t="e">
        <f>'TPS543C20 Loop Gain'!AI3546</f>
        <v>#DIV/0!</v>
      </c>
      <c r="D394" t="e">
        <f>'TPS543C20 Loop Gain'!AJ3546</f>
        <v>#DIV/0!</v>
      </c>
      <c r="E394">
        <f>'TPS543C20 Loop Gain'!B3546</f>
        <v>1612000</v>
      </c>
    </row>
    <row r="395" spans="3:5" x14ac:dyDescent="0.3">
      <c r="C395" t="e">
        <f>'TPS543C20 Loop Gain'!AI3545</f>
        <v>#DIV/0!</v>
      </c>
      <c r="D395" t="e">
        <f>'TPS543C20 Loop Gain'!AJ3545</f>
        <v>#DIV/0!</v>
      </c>
      <c r="E395">
        <f>'TPS543C20 Loop Gain'!B3545</f>
        <v>1611000</v>
      </c>
    </row>
    <row r="396" spans="3:5" x14ac:dyDescent="0.3">
      <c r="C396" t="e">
        <f>'TPS543C20 Loop Gain'!AI3544</f>
        <v>#DIV/0!</v>
      </c>
      <c r="D396" t="e">
        <f>'TPS543C20 Loop Gain'!AJ3544</f>
        <v>#DIV/0!</v>
      </c>
      <c r="E396">
        <f>'TPS543C20 Loop Gain'!B3544</f>
        <v>1610000</v>
      </c>
    </row>
    <row r="397" spans="3:5" x14ac:dyDescent="0.3">
      <c r="C397" t="e">
        <f>'TPS543C20 Loop Gain'!AI3543</f>
        <v>#DIV/0!</v>
      </c>
      <c r="D397" t="e">
        <f>'TPS543C20 Loop Gain'!AJ3543</f>
        <v>#DIV/0!</v>
      </c>
      <c r="E397">
        <f>'TPS543C20 Loop Gain'!B3543</f>
        <v>1609000</v>
      </c>
    </row>
    <row r="398" spans="3:5" x14ac:dyDescent="0.3">
      <c r="C398" t="e">
        <f>'TPS543C20 Loop Gain'!AI3542</f>
        <v>#DIV/0!</v>
      </c>
      <c r="D398" t="e">
        <f>'TPS543C20 Loop Gain'!AJ3542</f>
        <v>#DIV/0!</v>
      </c>
      <c r="E398">
        <f>'TPS543C20 Loop Gain'!B3542</f>
        <v>1608000</v>
      </c>
    </row>
    <row r="399" spans="3:5" x14ac:dyDescent="0.3">
      <c r="C399" t="e">
        <f>'TPS543C20 Loop Gain'!AI3541</f>
        <v>#DIV/0!</v>
      </c>
      <c r="D399" t="e">
        <f>'TPS543C20 Loop Gain'!AJ3541</f>
        <v>#DIV/0!</v>
      </c>
      <c r="E399">
        <f>'TPS543C20 Loop Gain'!B3541</f>
        <v>1607000</v>
      </c>
    </row>
    <row r="400" spans="3:5" x14ac:dyDescent="0.3">
      <c r="C400" t="e">
        <f>'TPS543C20 Loop Gain'!AI3540</f>
        <v>#DIV/0!</v>
      </c>
      <c r="D400" t="e">
        <f>'TPS543C20 Loop Gain'!AJ3540</f>
        <v>#DIV/0!</v>
      </c>
      <c r="E400">
        <f>'TPS543C20 Loop Gain'!B3540</f>
        <v>1606000</v>
      </c>
    </row>
    <row r="401" spans="3:5" x14ac:dyDescent="0.3">
      <c r="C401" t="e">
        <f>'TPS543C20 Loop Gain'!AI3539</f>
        <v>#DIV/0!</v>
      </c>
      <c r="D401" t="e">
        <f>'TPS543C20 Loop Gain'!AJ3539</f>
        <v>#DIV/0!</v>
      </c>
      <c r="E401">
        <f>'TPS543C20 Loop Gain'!B3539</f>
        <v>1605000</v>
      </c>
    </row>
    <row r="402" spans="3:5" x14ac:dyDescent="0.3">
      <c r="C402" t="e">
        <f>'TPS543C20 Loop Gain'!AI3538</f>
        <v>#DIV/0!</v>
      </c>
      <c r="D402" t="e">
        <f>'TPS543C20 Loop Gain'!AJ3538</f>
        <v>#DIV/0!</v>
      </c>
      <c r="E402">
        <f>'TPS543C20 Loop Gain'!B3538</f>
        <v>1604000</v>
      </c>
    </row>
    <row r="403" spans="3:5" x14ac:dyDescent="0.3">
      <c r="C403" t="e">
        <f>'TPS543C20 Loop Gain'!AI3537</f>
        <v>#DIV/0!</v>
      </c>
      <c r="D403" t="e">
        <f>'TPS543C20 Loop Gain'!AJ3537</f>
        <v>#DIV/0!</v>
      </c>
      <c r="E403">
        <f>'TPS543C20 Loop Gain'!B3537</f>
        <v>1603000</v>
      </c>
    </row>
    <row r="404" spans="3:5" x14ac:dyDescent="0.3">
      <c r="C404" t="e">
        <f>'TPS543C20 Loop Gain'!AI3536</f>
        <v>#DIV/0!</v>
      </c>
      <c r="D404" t="e">
        <f>'TPS543C20 Loop Gain'!AJ3536</f>
        <v>#DIV/0!</v>
      </c>
      <c r="E404">
        <f>'TPS543C20 Loop Gain'!B3536</f>
        <v>1602000</v>
      </c>
    </row>
    <row r="405" spans="3:5" x14ac:dyDescent="0.3">
      <c r="C405" t="e">
        <f>'TPS543C20 Loop Gain'!AI3535</f>
        <v>#DIV/0!</v>
      </c>
      <c r="D405" t="e">
        <f>'TPS543C20 Loop Gain'!AJ3535</f>
        <v>#DIV/0!</v>
      </c>
      <c r="E405">
        <f>'TPS543C20 Loop Gain'!B3535</f>
        <v>1601000</v>
      </c>
    </row>
    <row r="406" spans="3:5" x14ac:dyDescent="0.3">
      <c r="C406" t="e">
        <f>'TPS543C20 Loop Gain'!AI3534</f>
        <v>#DIV/0!</v>
      </c>
      <c r="D406" t="e">
        <f>'TPS543C20 Loop Gain'!AJ3534</f>
        <v>#DIV/0!</v>
      </c>
      <c r="E406">
        <f>'TPS543C20 Loop Gain'!B3534</f>
        <v>1600000</v>
      </c>
    </row>
    <row r="407" spans="3:5" x14ac:dyDescent="0.3">
      <c r="C407" t="e">
        <f>'TPS543C20 Loop Gain'!AI3533</f>
        <v>#DIV/0!</v>
      </c>
      <c r="D407" t="e">
        <f>'TPS543C20 Loop Gain'!AJ3533</f>
        <v>#DIV/0!</v>
      </c>
      <c r="E407">
        <f>'TPS543C20 Loop Gain'!B3533</f>
        <v>1599000</v>
      </c>
    </row>
    <row r="408" spans="3:5" x14ac:dyDescent="0.3">
      <c r="C408" t="e">
        <f>'TPS543C20 Loop Gain'!AI3532</f>
        <v>#DIV/0!</v>
      </c>
      <c r="D408" t="e">
        <f>'TPS543C20 Loop Gain'!AJ3532</f>
        <v>#DIV/0!</v>
      </c>
      <c r="E408">
        <f>'TPS543C20 Loop Gain'!B3532</f>
        <v>1598000</v>
      </c>
    </row>
    <row r="409" spans="3:5" x14ac:dyDescent="0.3">
      <c r="C409" t="e">
        <f>'TPS543C20 Loop Gain'!AI3531</f>
        <v>#DIV/0!</v>
      </c>
      <c r="D409" t="e">
        <f>'TPS543C20 Loop Gain'!AJ3531</f>
        <v>#DIV/0!</v>
      </c>
      <c r="E409">
        <f>'TPS543C20 Loop Gain'!B3531</f>
        <v>1597000</v>
      </c>
    </row>
    <row r="410" spans="3:5" x14ac:dyDescent="0.3">
      <c r="C410" t="e">
        <f>'TPS543C20 Loop Gain'!AI3530</f>
        <v>#DIV/0!</v>
      </c>
      <c r="D410" t="e">
        <f>'TPS543C20 Loop Gain'!AJ3530</f>
        <v>#DIV/0!</v>
      </c>
      <c r="E410">
        <f>'TPS543C20 Loop Gain'!B3530</f>
        <v>1596000</v>
      </c>
    </row>
    <row r="411" spans="3:5" x14ac:dyDescent="0.3">
      <c r="C411" t="e">
        <f>'TPS543C20 Loop Gain'!AI3529</f>
        <v>#DIV/0!</v>
      </c>
      <c r="D411" t="e">
        <f>'TPS543C20 Loop Gain'!AJ3529</f>
        <v>#DIV/0!</v>
      </c>
      <c r="E411">
        <f>'TPS543C20 Loop Gain'!B3529</f>
        <v>1595000</v>
      </c>
    </row>
    <row r="412" spans="3:5" x14ac:dyDescent="0.3">
      <c r="C412" t="e">
        <f>'TPS543C20 Loop Gain'!AI3528</f>
        <v>#DIV/0!</v>
      </c>
      <c r="D412" t="e">
        <f>'TPS543C20 Loop Gain'!AJ3528</f>
        <v>#DIV/0!</v>
      </c>
      <c r="E412">
        <f>'TPS543C20 Loop Gain'!B3528</f>
        <v>1594000</v>
      </c>
    </row>
    <row r="413" spans="3:5" x14ac:dyDescent="0.3">
      <c r="C413" t="e">
        <f>'TPS543C20 Loop Gain'!AI3527</f>
        <v>#DIV/0!</v>
      </c>
      <c r="D413" t="e">
        <f>'TPS543C20 Loop Gain'!AJ3527</f>
        <v>#DIV/0!</v>
      </c>
      <c r="E413">
        <f>'TPS543C20 Loop Gain'!B3527</f>
        <v>1593000</v>
      </c>
    </row>
    <row r="414" spans="3:5" x14ac:dyDescent="0.3">
      <c r="C414" t="e">
        <f>'TPS543C20 Loop Gain'!AI3526</f>
        <v>#DIV/0!</v>
      </c>
      <c r="D414" t="e">
        <f>'TPS543C20 Loop Gain'!AJ3526</f>
        <v>#DIV/0!</v>
      </c>
      <c r="E414">
        <f>'TPS543C20 Loop Gain'!B3526</f>
        <v>1592000</v>
      </c>
    </row>
    <row r="415" spans="3:5" x14ac:dyDescent="0.3">
      <c r="C415" t="e">
        <f>'TPS543C20 Loop Gain'!AI3525</f>
        <v>#DIV/0!</v>
      </c>
      <c r="D415" t="e">
        <f>'TPS543C20 Loop Gain'!AJ3525</f>
        <v>#DIV/0!</v>
      </c>
      <c r="E415">
        <f>'TPS543C20 Loop Gain'!B3525</f>
        <v>1591000</v>
      </c>
    </row>
    <row r="416" spans="3:5" x14ac:dyDescent="0.3">
      <c r="C416" t="e">
        <f>'TPS543C20 Loop Gain'!AI3524</f>
        <v>#DIV/0!</v>
      </c>
      <c r="D416" t="e">
        <f>'TPS543C20 Loop Gain'!AJ3524</f>
        <v>#DIV/0!</v>
      </c>
      <c r="E416">
        <f>'TPS543C20 Loop Gain'!B3524</f>
        <v>1590000</v>
      </c>
    </row>
    <row r="417" spans="3:5" x14ac:dyDescent="0.3">
      <c r="C417" t="e">
        <f>'TPS543C20 Loop Gain'!AI3523</f>
        <v>#DIV/0!</v>
      </c>
      <c r="D417" t="e">
        <f>'TPS543C20 Loop Gain'!AJ3523</f>
        <v>#DIV/0!</v>
      </c>
      <c r="E417">
        <f>'TPS543C20 Loop Gain'!B3523</f>
        <v>1589000</v>
      </c>
    </row>
    <row r="418" spans="3:5" x14ac:dyDescent="0.3">
      <c r="C418" t="e">
        <f>'TPS543C20 Loop Gain'!AI3522</f>
        <v>#DIV/0!</v>
      </c>
      <c r="D418" t="e">
        <f>'TPS543C20 Loop Gain'!AJ3522</f>
        <v>#DIV/0!</v>
      </c>
      <c r="E418">
        <f>'TPS543C20 Loop Gain'!B3522</f>
        <v>1588000</v>
      </c>
    </row>
    <row r="419" spans="3:5" x14ac:dyDescent="0.3">
      <c r="C419" t="e">
        <f>'TPS543C20 Loop Gain'!AI3521</f>
        <v>#DIV/0!</v>
      </c>
      <c r="D419" t="e">
        <f>'TPS543C20 Loop Gain'!AJ3521</f>
        <v>#DIV/0!</v>
      </c>
      <c r="E419">
        <f>'TPS543C20 Loop Gain'!B3521</f>
        <v>1587000</v>
      </c>
    </row>
    <row r="420" spans="3:5" x14ac:dyDescent="0.3">
      <c r="C420" t="e">
        <f>'TPS543C20 Loop Gain'!AI3520</f>
        <v>#DIV/0!</v>
      </c>
      <c r="D420" t="e">
        <f>'TPS543C20 Loop Gain'!AJ3520</f>
        <v>#DIV/0!</v>
      </c>
      <c r="E420">
        <f>'TPS543C20 Loop Gain'!B3520</f>
        <v>1586000</v>
      </c>
    </row>
    <row r="421" spans="3:5" x14ac:dyDescent="0.3">
      <c r="C421" t="e">
        <f>'TPS543C20 Loop Gain'!AI3519</f>
        <v>#DIV/0!</v>
      </c>
      <c r="D421" t="e">
        <f>'TPS543C20 Loop Gain'!AJ3519</f>
        <v>#DIV/0!</v>
      </c>
      <c r="E421">
        <f>'TPS543C20 Loop Gain'!B3519</f>
        <v>1585000</v>
      </c>
    </row>
    <row r="422" spans="3:5" x14ac:dyDescent="0.3">
      <c r="C422" t="e">
        <f>'TPS543C20 Loop Gain'!AI3518</f>
        <v>#DIV/0!</v>
      </c>
      <c r="D422" t="e">
        <f>'TPS543C20 Loop Gain'!AJ3518</f>
        <v>#DIV/0!</v>
      </c>
      <c r="E422">
        <f>'TPS543C20 Loop Gain'!B3518</f>
        <v>1584000</v>
      </c>
    </row>
    <row r="423" spans="3:5" x14ac:dyDescent="0.3">
      <c r="C423" t="e">
        <f>'TPS543C20 Loop Gain'!AI3517</f>
        <v>#DIV/0!</v>
      </c>
      <c r="D423" t="e">
        <f>'TPS543C20 Loop Gain'!AJ3517</f>
        <v>#DIV/0!</v>
      </c>
      <c r="E423">
        <f>'TPS543C20 Loop Gain'!B3517</f>
        <v>1583000</v>
      </c>
    </row>
    <row r="424" spans="3:5" x14ac:dyDescent="0.3">
      <c r="C424" t="e">
        <f>'TPS543C20 Loop Gain'!AI3516</f>
        <v>#DIV/0!</v>
      </c>
      <c r="D424" t="e">
        <f>'TPS543C20 Loop Gain'!AJ3516</f>
        <v>#DIV/0!</v>
      </c>
      <c r="E424">
        <f>'TPS543C20 Loop Gain'!B3516</f>
        <v>1582000</v>
      </c>
    </row>
    <row r="425" spans="3:5" x14ac:dyDescent="0.3">
      <c r="C425" t="e">
        <f>'TPS543C20 Loop Gain'!AI3515</f>
        <v>#DIV/0!</v>
      </c>
      <c r="D425" t="e">
        <f>'TPS543C20 Loop Gain'!AJ3515</f>
        <v>#DIV/0!</v>
      </c>
      <c r="E425">
        <f>'TPS543C20 Loop Gain'!B3515</f>
        <v>1581000</v>
      </c>
    </row>
    <row r="426" spans="3:5" x14ac:dyDescent="0.3">
      <c r="C426" t="e">
        <f>'TPS543C20 Loop Gain'!AI3514</f>
        <v>#DIV/0!</v>
      </c>
      <c r="D426" t="e">
        <f>'TPS543C20 Loop Gain'!AJ3514</f>
        <v>#DIV/0!</v>
      </c>
      <c r="E426">
        <f>'TPS543C20 Loop Gain'!B3514</f>
        <v>1580000</v>
      </c>
    </row>
    <row r="427" spans="3:5" x14ac:dyDescent="0.3">
      <c r="C427" t="e">
        <f>'TPS543C20 Loop Gain'!AI3513</f>
        <v>#DIV/0!</v>
      </c>
      <c r="D427" t="e">
        <f>'TPS543C20 Loop Gain'!AJ3513</f>
        <v>#DIV/0!</v>
      </c>
      <c r="E427">
        <f>'TPS543C20 Loop Gain'!B3513</f>
        <v>1579000</v>
      </c>
    </row>
    <row r="428" spans="3:5" x14ac:dyDescent="0.3">
      <c r="C428" t="e">
        <f>'TPS543C20 Loop Gain'!AI3512</f>
        <v>#DIV/0!</v>
      </c>
      <c r="D428" t="e">
        <f>'TPS543C20 Loop Gain'!AJ3512</f>
        <v>#DIV/0!</v>
      </c>
      <c r="E428">
        <f>'TPS543C20 Loop Gain'!B3512</f>
        <v>1578000</v>
      </c>
    </row>
    <row r="429" spans="3:5" x14ac:dyDescent="0.3">
      <c r="C429" t="e">
        <f>'TPS543C20 Loop Gain'!AI3511</f>
        <v>#DIV/0!</v>
      </c>
      <c r="D429" t="e">
        <f>'TPS543C20 Loop Gain'!AJ3511</f>
        <v>#DIV/0!</v>
      </c>
      <c r="E429">
        <f>'TPS543C20 Loop Gain'!B3511</f>
        <v>1577000</v>
      </c>
    </row>
    <row r="430" spans="3:5" x14ac:dyDescent="0.3">
      <c r="C430" t="e">
        <f>'TPS543C20 Loop Gain'!AI3510</f>
        <v>#DIV/0!</v>
      </c>
      <c r="D430" t="e">
        <f>'TPS543C20 Loop Gain'!AJ3510</f>
        <v>#DIV/0!</v>
      </c>
      <c r="E430">
        <f>'TPS543C20 Loop Gain'!B3510</f>
        <v>1576000</v>
      </c>
    </row>
    <row r="431" spans="3:5" x14ac:dyDescent="0.3">
      <c r="C431" t="e">
        <f>'TPS543C20 Loop Gain'!AI3509</f>
        <v>#DIV/0!</v>
      </c>
      <c r="D431" t="e">
        <f>'TPS543C20 Loop Gain'!AJ3509</f>
        <v>#DIV/0!</v>
      </c>
      <c r="E431">
        <f>'TPS543C20 Loop Gain'!B3509</f>
        <v>1575000</v>
      </c>
    </row>
    <row r="432" spans="3:5" x14ac:dyDescent="0.3">
      <c r="C432" t="e">
        <f>'TPS543C20 Loop Gain'!AI3508</f>
        <v>#DIV/0!</v>
      </c>
      <c r="D432" t="e">
        <f>'TPS543C20 Loop Gain'!AJ3508</f>
        <v>#DIV/0!</v>
      </c>
      <c r="E432">
        <f>'TPS543C20 Loop Gain'!B3508</f>
        <v>1574000</v>
      </c>
    </row>
    <row r="433" spans="3:5" x14ac:dyDescent="0.3">
      <c r="C433" t="e">
        <f>'TPS543C20 Loop Gain'!AI3507</f>
        <v>#DIV/0!</v>
      </c>
      <c r="D433" t="e">
        <f>'TPS543C20 Loop Gain'!AJ3507</f>
        <v>#DIV/0!</v>
      </c>
      <c r="E433">
        <f>'TPS543C20 Loop Gain'!B3507</f>
        <v>1573000</v>
      </c>
    </row>
    <row r="434" spans="3:5" x14ac:dyDescent="0.3">
      <c r="C434" t="e">
        <f>'TPS543C20 Loop Gain'!AI3506</f>
        <v>#DIV/0!</v>
      </c>
      <c r="D434" t="e">
        <f>'TPS543C20 Loop Gain'!AJ3506</f>
        <v>#DIV/0!</v>
      </c>
      <c r="E434">
        <f>'TPS543C20 Loop Gain'!B3506</f>
        <v>1572000</v>
      </c>
    </row>
    <row r="435" spans="3:5" x14ac:dyDescent="0.3">
      <c r="C435" t="e">
        <f>'TPS543C20 Loop Gain'!AI3505</f>
        <v>#DIV/0!</v>
      </c>
      <c r="D435" t="e">
        <f>'TPS543C20 Loop Gain'!AJ3505</f>
        <v>#DIV/0!</v>
      </c>
      <c r="E435">
        <f>'TPS543C20 Loop Gain'!B3505</f>
        <v>1571000</v>
      </c>
    </row>
    <row r="436" spans="3:5" x14ac:dyDescent="0.3">
      <c r="C436" t="e">
        <f>'TPS543C20 Loop Gain'!AI3504</f>
        <v>#DIV/0!</v>
      </c>
      <c r="D436" t="e">
        <f>'TPS543C20 Loop Gain'!AJ3504</f>
        <v>#DIV/0!</v>
      </c>
      <c r="E436">
        <f>'TPS543C20 Loop Gain'!B3504</f>
        <v>1570000</v>
      </c>
    </row>
    <row r="437" spans="3:5" x14ac:dyDescent="0.3">
      <c r="C437" t="e">
        <f>'TPS543C20 Loop Gain'!AI3503</f>
        <v>#DIV/0!</v>
      </c>
      <c r="D437" t="e">
        <f>'TPS543C20 Loop Gain'!AJ3503</f>
        <v>#DIV/0!</v>
      </c>
      <c r="E437">
        <f>'TPS543C20 Loop Gain'!B3503</f>
        <v>1569000</v>
      </c>
    </row>
    <row r="438" spans="3:5" x14ac:dyDescent="0.3">
      <c r="C438" t="e">
        <f>'TPS543C20 Loop Gain'!AI3502</f>
        <v>#DIV/0!</v>
      </c>
      <c r="D438" t="e">
        <f>'TPS543C20 Loop Gain'!AJ3502</f>
        <v>#DIV/0!</v>
      </c>
      <c r="E438">
        <f>'TPS543C20 Loop Gain'!B3502</f>
        <v>1568000</v>
      </c>
    </row>
    <row r="439" spans="3:5" x14ac:dyDescent="0.3">
      <c r="C439" t="e">
        <f>'TPS543C20 Loop Gain'!AI3501</f>
        <v>#DIV/0!</v>
      </c>
      <c r="D439" t="e">
        <f>'TPS543C20 Loop Gain'!AJ3501</f>
        <v>#DIV/0!</v>
      </c>
      <c r="E439">
        <f>'TPS543C20 Loop Gain'!B3501</f>
        <v>1567000</v>
      </c>
    </row>
    <row r="440" spans="3:5" x14ac:dyDescent="0.3">
      <c r="C440" t="e">
        <f>'TPS543C20 Loop Gain'!AI3500</f>
        <v>#DIV/0!</v>
      </c>
      <c r="D440" t="e">
        <f>'TPS543C20 Loop Gain'!AJ3500</f>
        <v>#DIV/0!</v>
      </c>
      <c r="E440">
        <f>'TPS543C20 Loop Gain'!B3500</f>
        <v>1566000</v>
      </c>
    </row>
    <row r="441" spans="3:5" x14ac:dyDescent="0.3">
      <c r="C441" t="e">
        <f>'TPS543C20 Loop Gain'!AI3499</f>
        <v>#DIV/0!</v>
      </c>
      <c r="D441" t="e">
        <f>'TPS543C20 Loop Gain'!AJ3499</f>
        <v>#DIV/0!</v>
      </c>
      <c r="E441">
        <f>'TPS543C20 Loop Gain'!B3499</f>
        <v>1565000</v>
      </c>
    </row>
    <row r="442" spans="3:5" x14ac:dyDescent="0.3">
      <c r="C442" t="e">
        <f>'TPS543C20 Loop Gain'!AI3498</f>
        <v>#DIV/0!</v>
      </c>
      <c r="D442" t="e">
        <f>'TPS543C20 Loop Gain'!AJ3498</f>
        <v>#DIV/0!</v>
      </c>
      <c r="E442">
        <f>'TPS543C20 Loop Gain'!B3498</f>
        <v>1564000</v>
      </c>
    </row>
    <row r="443" spans="3:5" x14ac:dyDescent="0.3">
      <c r="C443" t="e">
        <f>'TPS543C20 Loop Gain'!AI3497</f>
        <v>#DIV/0!</v>
      </c>
      <c r="D443" t="e">
        <f>'TPS543C20 Loop Gain'!AJ3497</f>
        <v>#DIV/0!</v>
      </c>
      <c r="E443">
        <f>'TPS543C20 Loop Gain'!B3497</f>
        <v>1563000</v>
      </c>
    </row>
    <row r="444" spans="3:5" x14ac:dyDescent="0.3">
      <c r="C444" t="e">
        <f>'TPS543C20 Loop Gain'!AI3496</f>
        <v>#DIV/0!</v>
      </c>
      <c r="D444" t="e">
        <f>'TPS543C20 Loop Gain'!AJ3496</f>
        <v>#DIV/0!</v>
      </c>
      <c r="E444">
        <f>'TPS543C20 Loop Gain'!B3496</f>
        <v>1562000</v>
      </c>
    </row>
    <row r="445" spans="3:5" x14ac:dyDescent="0.3">
      <c r="C445" t="e">
        <f>'TPS543C20 Loop Gain'!AI3495</f>
        <v>#DIV/0!</v>
      </c>
      <c r="D445" t="e">
        <f>'TPS543C20 Loop Gain'!AJ3495</f>
        <v>#DIV/0!</v>
      </c>
      <c r="E445">
        <f>'TPS543C20 Loop Gain'!B3495</f>
        <v>1561000</v>
      </c>
    </row>
    <row r="446" spans="3:5" x14ac:dyDescent="0.3">
      <c r="C446" t="e">
        <f>'TPS543C20 Loop Gain'!AI3494</f>
        <v>#DIV/0!</v>
      </c>
      <c r="D446" t="e">
        <f>'TPS543C20 Loop Gain'!AJ3494</f>
        <v>#DIV/0!</v>
      </c>
      <c r="E446">
        <f>'TPS543C20 Loop Gain'!B3494</f>
        <v>1560000</v>
      </c>
    </row>
    <row r="447" spans="3:5" x14ac:dyDescent="0.3">
      <c r="C447" t="e">
        <f>'TPS543C20 Loop Gain'!AI3493</f>
        <v>#DIV/0!</v>
      </c>
      <c r="D447" t="e">
        <f>'TPS543C20 Loop Gain'!AJ3493</f>
        <v>#DIV/0!</v>
      </c>
      <c r="E447">
        <f>'TPS543C20 Loop Gain'!B3493</f>
        <v>1559000</v>
      </c>
    </row>
    <row r="448" spans="3:5" x14ac:dyDescent="0.3">
      <c r="C448" t="e">
        <f>'TPS543C20 Loop Gain'!AI3492</f>
        <v>#DIV/0!</v>
      </c>
      <c r="D448" t="e">
        <f>'TPS543C20 Loop Gain'!AJ3492</f>
        <v>#DIV/0!</v>
      </c>
      <c r="E448">
        <f>'TPS543C20 Loop Gain'!B3492</f>
        <v>1558000</v>
      </c>
    </row>
    <row r="449" spans="3:5" x14ac:dyDescent="0.3">
      <c r="C449" t="e">
        <f>'TPS543C20 Loop Gain'!AI3491</f>
        <v>#DIV/0!</v>
      </c>
      <c r="D449" t="e">
        <f>'TPS543C20 Loop Gain'!AJ3491</f>
        <v>#DIV/0!</v>
      </c>
      <c r="E449">
        <f>'TPS543C20 Loop Gain'!B3491</f>
        <v>1557000</v>
      </c>
    </row>
    <row r="450" spans="3:5" x14ac:dyDescent="0.3">
      <c r="C450" t="e">
        <f>'TPS543C20 Loop Gain'!AI3490</f>
        <v>#DIV/0!</v>
      </c>
      <c r="D450" t="e">
        <f>'TPS543C20 Loop Gain'!AJ3490</f>
        <v>#DIV/0!</v>
      </c>
      <c r="E450">
        <f>'TPS543C20 Loop Gain'!B3490</f>
        <v>1556000</v>
      </c>
    </row>
    <row r="451" spans="3:5" x14ac:dyDescent="0.3">
      <c r="C451" t="e">
        <f>'TPS543C20 Loop Gain'!AI3489</f>
        <v>#DIV/0!</v>
      </c>
      <c r="D451" t="e">
        <f>'TPS543C20 Loop Gain'!AJ3489</f>
        <v>#DIV/0!</v>
      </c>
      <c r="E451">
        <f>'TPS543C20 Loop Gain'!B3489</f>
        <v>1555000</v>
      </c>
    </row>
    <row r="452" spans="3:5" x14ac:dyDescent="0.3">
      <c r="C452" t="e">
        <f>'TPS543C20 Loop Gain'!AI3488</f>
        <v>#DIV/0!</v>
      </c>
      <c r="D452" t="e">
        <f>'TPS543C20 Loop Gain'!AJ3488</f>
        <v>#DIV/0!</v>
      </c>
      <c r="E452">
        <f>'TPS543C20 Loop Gain'!B3488</f>
        <v>1554000</v>
      </c>
    </row>
    <row r="453" spans="3:5" x14ac:dyDescent="0.3">
      <c r="C453" t="e">
        <f>'TPS543C20 Loop Gain'!AI3487</f>
        <v>#DIV/0!</v>
      </c>
      <c r="D453" t="e">
        <f>'TPS543C20 Loop Gain'!AJ3487</f>
        <v>#DIV/0!</v>
      </c>
      <c r="E453">
        <f>'TPS543C20 Loop Gain'!B3487</f>
        <v>1553000</v>
      </c>
    </row>
    <row r="454" spans="3:5" x14ac:dyDescent="0.3">
      <c r="C454" t="e">
        <f>'TPS543C20 Loop Gain'!AI3486</f>
        <v>#DIV/0!</v>
      </c>
      <c r="D454" t="e">
        <f>'TPS543C20 Loop Gain'!AJ3486</f>
        <v>#DIV/0!</v>
      </c>
      <c r="E454">
        <f>'TPS543C20 Loop Gain'!B3486</f>
        <v>1552000</v>
      </c>
    </row>
    <row r="455" spans="3:5" x14ac:dyDescent="0.3">
      <c r="C455" t="e">
        <f>'TPS543C20 Loop Gain'!AI3485</f>
        <v>#DIV/0!</v>
      </c>
      <c r="D455" t="e">
        <f>'TPS543C20 Loop Gain'!AJ3485</f>
        <v>#DIV/0!</v>
      </c>
      <c r="E455">
        <f>'TPS543C20 Loop Gain'!B3485</f>
        <v>1551000</v>
      </c>
    </row>
    <row r="456" spans="3:5" x14ac:dyDescent="0.3">
      <c r="C456" t="e">
        <f>'TPS543C20 Loop Gain'!AI3484</f>
        <v>#DIV/0!</v>
      </c>
      <c r="D456" t="e">
        <f>'TPS543C20 Loop Gain'!AJ3484</f>
        <v>#DIV/0!</v>
      </c>
      <c r="E456">
        <f>'TPS543C20 Loop Gain'!B3484</f>
        <v>1550000</v>
      </c>
    </row>
    <row r="457" spans="3:5" x14ac:dyDescent="0.3">
      <c r="C457" t="e">
        <f>'TPS543C20 Loop Gain'!AI3483</f>
        <v>#DIV/0!</v>
      </c>
      <c r="D457" t="e">
        <f>'TPS543C20 Loop Gain'!AJ3483</f>
        <v>#DIV/0!</v>
      </c>
      <c r="E457">
        <f>'TPS543C20 Loop Gain'!B3483</f>
        <v>1549000</v>
      </c>
    </row>
    <row r="458" spans="3:5" x14ac:dyDescent="0.3">
      <c r="C458" t="e">
        <f>'TPS543C20 Loop Gain'!AI3482</f>
        <v>#DIV/0!</v>
      </c>
      <c r="D458" t="e">
        <f>'TPS543C20 Loop Gain'!AJ3482</f>
        <v>#DIV/0!</v>
      </c>
      <c r="E458">
        <f>'TPS543C20 Loop Gain'!B3482</f>
        <v>1548000</v>
      </c>
    </row>
    <row r="459" spans="3:5" x14ac:dyDescent="0.3">
      <c r="C459" t="e">
        <f>'TPS543C20 Loop Gain'!AI3481</f>
        <v>#DIV/0!</v>
      </c>
      <c r="D459" t="e">
        <f>'TPS543C20 Loop Gain'!AJ3481</f>
        <v>#DIV/0!</v>
      </c>
      <c r="E459">
        <f>'TPS543C20 Loop Gain'!B3481</f>
        <v>1547000</v>
      </c>
    </row>
    <row r="460" spans="3:5" x14ac:dyDescent="0.3">
      <c r="C460" t="e">
        <f>'TPS543C20 Loop Gain'!AI3480</f>
        <v>#DIV/0!</v>
      </c>
      <c r="D460" t="e">
        <f>'TPS543C20 Loop Gain'!AJ3480</f>
        <v>#DIV/0!</v>
      </c>
      <c r="E460">
        <f>'TPS543C20 Loop Gain'!B3480</f>
        <v>1546000</v>
      </c>
    </row>
    <row r="461" spans="3:5" x14ac:dyDescent="0.3">
      <c r="C461" t="e">
        <f>'TPS543C20 Loop Gain'!AI3479</f>
        <v>#DIV/0!</v>
      </c>
      <c r="D461" t="e">
        <f>'TPS543C20 Loop Gain'!AJ3479</f>
        <v>#DIV/0!</v>
      </c>
      <c r="E461">
        <f>'TPS543C20 Loop Gain'!B3479</f>
        <v>1545000</v>
      </c>
    </row>
    <row r="462" spans="3:5" x14ac:dyDescent="0.3">
      <c r="C462" t="e">
        <f>'TPS543C20 Loop Gain'!AI3478</f>
        <v>#DIV/0!</v>
      </c>
      <c r="D462" t="e">
        <f>'TPS543C20 Loop Gain'!AJ3478</f>
        <v>#DIV/0!</v>
      </c>
      <c r="E462">
        <f>'TPS543C20 Loop Gain'!B3478</f>
        <v>1544000</v>
      </c>
    </row>
    <row r="463" spans="3:5" x14ac:dyDescent="0.3">
      <c r="C463" t="e">
        <f>'TPS543C20 Loop Gain'!AI3477</f>
        <v>#DIV/0!</v>
      </c>
      <c r="D463" t="e">
        <f>'TPS543C20 Loop Gain'!AJ3477</f>
        <v>#DIV/0!</v>
      </c>
      <c r="E463">
        <f>'TPS543C20 Loop Gain'!B3477</f>
        <v>1543000</v>
      </c>
    </row>
    <row r="464" spans="3:5" x14ac:dyDescent="0.3">
      <c r="C464" t="e">
        <f>'TPS543C20 Loop Gain'!AI3476</f>
        <v>#DIV/0!</v>
      </c>
      <c r="D464" t="e">
        <f>'TPS543C20 Loop Gain'!AJ3476</f>
        <v>#DIV/0!</v>
      </c>
      <c r="E464">
        <f>'TPS543C20 Loop Gain'!B3476</f>
        <v>1542000</v>
      </c>
    </row>
    <row r="465" spans="3:5" x14ac:dyDescent="0.3">
      <c r="C465" t="e">
        <f>'TPS543C20 Loop Gain'!AI3475</f>
        <v>#DIV/0!</v>
      </c>
      <c r="D465" t="e">
        <f>'TPS543C20 Loop Gain'!AJ3475</f>
        <v>#DIV/0!</v>
      </c>
      <c r="E465">
        <f>'TPS543C20 Loop Gain'!B3475</f>
        <v>1541000</v>
      </c>
    </row>
    <row r="466" spans="3:5" x14ac:dyDescent="0.3">
      <c r="C466" t="e">
        <f>'TPS543C20 Loop Gain'!AI3474</f>
        <v>#DIV/0!</v>
      </c>
      <c r="D466" t="e">
        <f>'TPS543C20 Loop Gain'!AJ3474</f>
        <v>#DIV/0!</v>
      </c>
      <c r="E466">
        <f>'TPS543C20 Loop Gain'!B3474</f>
        <v>1540000</v>
      </c>
    </row>
    <row r="467" spans="3:5" x14ac:dyDescent="0.3">
      <c r="C467" t="e">
        <f>'TPS543C20 Loop Gain'!AI3473</f>
        <v>#DIV/0!</v>
      </c>
      <c r="D467" t="e">
        <f>'TPS543C20 Loop Gain'!AJ3473</f>
        <v>#DIV/0!</v>
      </c>
      <c r="E467">
        <f>'TPS543C20 Loop Gain'!B3473</f>
        <v>1539000</v>
      </c>
    </row>
    <row r="468" spans="3:5" x14ac:dyDescent="0.3">
      <c r="C468" t="e">
        <f>'TPS543C20 Loop Gain'!AI3472</f>
        <v>#DIV/0!</v>
      </c>
      <c r="D468" t="e">
        <f>'TPS543C20 Loop Gain'!AJ3472</f>
        <v>#DIV/0!</v>
      </c>
      <c r="E468">
        <f>'TPS543C20 Loop Gain'!B3472</f>
        <v>1538000</v>
      </c>
    </row>
    <row r="469" spans="3:5" x14ac:dyDescent="0.3">
      <c r="C469" t="e">
        <f>'TPS543C20 Loop Gain'!AI3471</f>
        <v>#DIV/0!</v>
      </c>
      <c r="D469" t="e">
        <f>'TPS543C20 Loop Gain'!AJ3471</f>
        <v>#DIV/0!</v>
      </c>
      <c r="E469">
        <f>'TPS543C20 Loop Gain'!B3471</f>
        <v>1537000</v>
      </c>
    </row>
    <row r="470" spans="3:5" x14ac:dyDescent="0.3">
      <c r="C470" t="e">
        <f>'TPS543C20 Loop Gain'!AI3470</f>
        <v>#DIV/0!</v>
      </c>
      <c r="D470" t="e">
        <f>'TPS543C20 Loop Gain'!AJ3470</f>
        <v>#DIV/0!</v>
      </c>
      <c r="E470">
        <f>'TPS543C20 Loop Gain'!B3470</f>
        <v>1536000</v>
      </c>
    </row>
    <row r="471" spans="3:5" x14ac:dyDescent="0.3">
      <c r="C471" t="e">
        <f>'TPS543C20 Loop Gain'!AI3469</f>
        <v>#DIV/0!</v>
      </c>
      <c r="D471" t="e">
        <f>'TPS543C20 Loop Gain'!AJ3469</f>
        <v>#DIV/0!</v>
      </c>
      <c r="E471">
        <f>'TPS543C20 Loop Gain'!B3469</f>
        <v>1535000</v>
      </c>
    </row>
    <row r="472" spans="3:5" x14ac:dyDescent="0.3">
      <c r="C472" t="e">
        <f>'TPS543C20 Loop Gain'!AI3468</f>
        <v>#DIV/0!</v>
      </c>
      <c r="D472" t="e">
        <f>'TPS543C20 Loop Gain'!AJ3468</f>
        <v>#DIV/0!</v>
      </c>
      <c r="E472">
        <f>'TPS543C20 Loop Gain'!B3468</f>
        <v>1534000</v>
      </c>
    </row>
    <row r="473" spans="3:5" x14ac:dyDescent="0.3">
      <c r="C473" t="e">
        <f>'TPS543C20 Loop Gain'!AI3467</f>
        <v>#DIV/0!</v>
      </c>
      <c r="D473" t="e">
        <f>'TPS543C20 Loop Gain'!AJ3467</f>
        <v>#DIV/0!</v>
      </c>
      <c r="E473">
        <f>'TPS543C20 Loop Gain'!B3467</f>
        <v>1533000</v>
      </c>
    </row>
    <row r="474" spans="3:5" x14ac:dyDescent="0.3">
      <c r="C474" t="e">
        <f>'TPS543C20 Loop Gain'!AI3466</f>
        <v>#DIV/0!</v>
      </c>
      <c r="D474" t="e">
        <f>'TPS543C20 Loop Gain'!AJ3466</f>
        <v>#DIV/0!</v>
      </c>
      <c r="E474">
        <f>'TPS543C20 Loop Gain'!B3466</f>
        <v>1532000</v>
      </c>
    </row>
    <row r="475" spans="3:5" x14ac:dyDescent="0.3">
      <c r="C475" t="e">
        <f>'TPS543C20 Loop Gain'!AI3465</f>
        <v>#DIV/0!</v>
      </c>
      <c r="D475" t="e">
        <f>'TPS543C20 Loop Gain'!AJ3465</f>
        <v>#DIV/0!</v>
      </c>
      <c r="E475">
        <f>'TPS543C20 Loop Gain'!B3465</f>
        <v>1531000</v>
      </c>
    </row>
    <row r="476" spans="3:5" x14ac:dyDescent="0.3">
      <c r="C476" t="e">
        <f>'TPS543C20 Loop Gain'!AI3464</f>
        <v>#DIV/0!</v>
      </c>
      <c r="D476" t="e">
        <f>'TPS543C20 Loop Gain'!AJ3464</f>
        <v>#DIV/0!</v>
      </c>
      <c r="E476">
        <f>'TPS543C20 Loop Gain'!B3464</f>
        <v>1530000</v>
      </c>
    </row>
    <row r="477" spans="3:5" x14ac:dyDescent="0.3">
      <c r="C477" t="e">
        <f>'TPS543C20 Loop Gain'!AI3463</f>
        <v>#DIV/0!</v>
      </c>
      <c r="D477" t="e">
        <f>'TPS543C20 Loop Gain'!AJ3463</f>
        <v>#DIV/0!</v>
      </c>
      <c r="E477">
        <f>'TPS543C20 Loop Gain'!B3463</f>
        <v>1529000</v>
      </c>
    </row>
    <row r="478" spans="3:5" x14ac:dyDescent="0.3">
      <c r="C478" t="e">
        <f>'TPS543C20 Loop Gain'!AI3462</f>
        <v>#DIV/0!</v>
      </c>
      <c r="D478" t="e">
        <f>'TPS543C20 Loop Gain'!AJ3462</f>
        <v>#DIV/0!</v>
      </c>
      <c r="E478">
        <f>'TPS543C20 Loop Gain'!B3462</f>
        <v>1528000</v>
      </c>
    </row>
    <row r="479" spans="3:5" x14ac:dyDescent="0.3">
      <c r="C479" t="e">
        <f>'TPS543C20 Loop Gain'!AI3461</f>
        <v>#DIV/0!</v>
      </c>
      <c r="D479" t="e">
        <f>'TPS543C20 Loop Gain'!AJ3461</f>
        <v>#DIV/0!</v>
      </c>
      <c r="E479">
        <f>'TPS543C20 Loop Gain'!B3461</f>
        <v>1527000</v>
      </c>
    </row>
    <row r="480" spans="3:5" x14ac:dyDescent="0.3">
      <c r="C480" t="e">
        <f>'TPS543C20 Loop Gain'!AI3460</f>
        <v>#DIV/0!</v>
      </c>
      <c r="D480" t="e">
        <f>'TPS543C20 Loop Gain'!AJ3460</f>
        <v>#DIV/0!</v>
      </c>
      <c r="E480">
        <f>'TPS543C20 Loop Gain'!B3460</f>
        <v>1526000</v>
      </c>
    </row>
    <row r="481" spans="3:5" x14ac:dyDescent="0.3">
      <c r="C481" t="e">
        <f>'TPS543C20 Loop Gain'!AI3459</f>
        <v>#DIV/0!</v>
      </c>
      <c r="D481" t="e">
        <f>'TPS543C20 Loop Gain'!AJ3459</f>
        <v>#DIV/0!</v>
      </c>
      <c r="E481">
        <f>'TPS543C20 Loop Gain'!B3459</f>
        <v>1525000</v>
      </c>
    </row>
    <row r="482" spans="3:5" x14ac:dyDescent="0.3">
      <c r="C482" t="e">
        <f>'TPS543C20 Loop Gain'!AI3458</f>
        <v>#DIV/0!</v>
      </c>
      <c r="D482" t="e">
        <f>'TPS543C20 Loop Gain'!AJ3458</f>
        <v>#DIV/0!</v>
      </c>
      <c r="E482">
        <f>'TPS543C20 Loop Gain'!B3458</f>
        <v>1524000</v>
      </c>
    </row>
    <row r="483" spans="3:5" x14ac:dyDescent="0.3">
      <c r="C483" t="e">
        <f>'TPS543C20 Loop Gain'!AI3457</f>
        <v>#DIV/0!</v>
      </c>
      <c r="D483" t="e">
        <f>'TPS543C20 Loop Gain'!AJ3457</f>
        <v>#DIV/0!</v>
      </c>
      <c r="E483">
        <f>'TPS543C20 Loop Gain'!B3457</f>
        <v>1523000</v>
      </c>
    </row>
    <row r="484" spans="3:5" x14ac:dyDescent="0.3">
      <c r="C484" t="e">
        <f>'TPS543C20 Loop Gain'!AI3456</f>
        <v>#DIV/0!</v>
      </c>
      <c r="D484" t="e">
        <f>'TPS543C20 Loop Gain'!AJ3456</f>
        <v>#DIV/0!</v>
      </c>
      <c r="E484">
        <f>'TPS543C20 Loop Gain'!B3456</f>
        <v>1522000</v>
      </c>
    </row>
    <row r="485" spans="3:5" x14ac:dyDescent="0.3">
      <c r="C485" t="e">
        <f>'TPS543C20 Loop Gain'!AI3455</f>
        <v>#DIV/0!</v>
      </c>
      <c r="D485" t="e">
        <f>'TPS543C20 Loop Gain'!AJ3455</f>
        <v>#DIV/0!</v>
      </c>
      <c r="E485">
        <f>'TPS543C20 Loop Gain'!B3455</f>
        <v>1521000</v>
      </c>
    </row>
    <row r="486" spans="3:5" x14ac:dyDescent="0.3">
      <c r="C486" t="e">
        <f>'TPS543C20 Loop Gain'!AI3454</f>
        <v>#DIV/0!</v>
      </c>
      <c r="D486" t="e">
        <f>'TPS543C20 Loop Gain'!AJ3454</f>
        <v>#DIV/0!</v>
      </c>
      <c r="E486">
        <f>'TPS543C20 Loop Gain'!B3454</f>
        <v>1520000</v>
      </c>
    </row>
    <row r="487" spans="3:5" x14ac:dyDescent="0.3">
      <c r="C487" t="e">
        <f>'TPS543C20 Loop Gain'!AI3453</f>
        <v>#DIV/0!</v>
      </c>
      <c r="D487" t="e">
        <f>'TPS543C20 Loop Gain'!AJ3453</f>
        <v>#DIV/0!</v>
      </c>
      <c r="E487">
        <f>'TPS543C20 Loop Gain'!B3453</f>
        <v>1519000</v>
      </c>
    </row>
    <row r="488" spans="3:5" x14ac:dyDescent="0.3">
      <c r="C488" t="e">
        <f>'TPS543C20 Loop Gain'!AI3452</f>
        <v>#DIV/0!</v>
      </c>
      <c r="D488" t="e">
        <f>'TPS543C20 Loop Gain'!AJ3452</f>
        <v>#DIV/0!</v>
      </c>
      <c r="E488">
        <f>'TPS543C20 Loop Gain'!B3452</f>
        <v>1518000</v>
      </c>
    </row>
    <row r="489" spans="3:5" x14ac:dyDescent="0.3">
      <c r="C489" t="e">
        <f>'TPS543C20 Loop Gain'!AI3451</f>
        <v>#DIV/0!</v>
      </c>
      <c r="D489" t="e">
        <f>'TPS543C20 Loop Gain'!AJ3451</f>
        <v>#DIV/0!</v>
      </c>
      <c r="E489">
        <f>'TPS543C20 Loop Gain'!B3451</f>
        <v>1517000</v>
      </c>
    </row>
    <row r="490" spans="3:5" x14ac:dyDescent="0.3">
      <c r="C490" t="e">
        <f>'TPS543C20 Loop Gain'!AI3450</f>
        <v>#DIV/0!</v>
      </c>
      <c r="D490" t="e">
        <f>'TPS543C20 Loop Gain'!AJ3450</f>
        <v>#DIV/0!</v>
      </c>
      <c r="E490">
        <f>'TPS543C20 Loop Gain'!B3450</f>
        <v>1516000</v>
      </c>
    </row>
    <row r="491" spans="3:5" x14ac:dyDescent="0.3">
      <c r="C491" t="e">
        <f>'TPS543C20 Loop Gain'!AI3449</f>
        <v>#DIV/0!</v>
      </c>
      <c r="D491" t="e">
        <f>'TPS543C20 Loop Gain'!AJ3449</f>
        <v>#DIV/0!</v>
      </c>
      <c r="E491">
        <f>'TPS543C20 Loop Gain'!B3449</f>
        <v>1515000</v>
      </c>
    </row>
    <row r="492" spans="3:5" x14ac:dyDescent="0.3">
      <c r="C492" t="e">
        <f>'TPS543C20 Loop Gain'!AI3448</f>
        <v>#DIV/0!</v>
      </c>
      <c r="D492" t="e">
        <f>'TPS543C20 Loop Gain'!AJ3448</f>
        <v>#DIV/0!</v>
      </c>
      <c r="E492">
        <f>'TPS543C20 Loop Gain'!B3448</f>
        <v>1514000</v>
      </c>
    </row>
    <row r="493" spans="3:5" x14ac:dyDescent="0.3">
      <c r="C493" t="e">
        <f>'TPS543C20 Loop Gain'!AI3447</f>
        <v>#DIV/0!</v>
      </c>
      <c r="D493" t="e">
        <f>'TPS543C20 Loop Gain'!AJ3447</f>
        <v>#DIV/0!</v>
      </c>
      <c r="E493">
        <f>'TPS543C20 Loop Gain'!B3447</f>
        <v>1513000</v>
      </c>
    </row>
    <row r="494" spans="3:5" x14ac:dyDescent="0.3">
      <c r="C494" t="e">
        <f>'TPS543C20 Loop Gain'!AI3446</f>
        <v>#DIV/0!</v>
      </c>
      <c r="D494" t="e">
        <f>'TPS543C20 Loop Gain'!AJ3446</f>
        <v>#DIV/0!</v>
      </c>
      <c r="E494">
        <f>'TPS543C20 Loop Gain'!B3446</f>
        <v>1512000</v>
      </c>
    </row>
    <row r="495" spans="3:5" x14ac:dyDescent="0.3">
      <c r="C495" t="e">
        <f>'TPS543C20 Loop Gain'!AI3445</f>
        <v>#DIV/0!</v>
      </c>
      <c r="D495" t="e">
        <f>'TPS543C20 Loop Gain'!AJ3445</f>
        <v>#DIV/0!</v>
      </c>
      <c r="E495">
        <f>'TPS543C20 Loop Gain'!B3445</f>
        <v>1511000</v>
      </c>
    </row>
    <row r="496" spans="3:5" x14ac:dyDescent="0.3">
      <c r="C496" t="e">
        <f>'TPS543C20 Loop Gain'!AI3444</f>
        <v>#DIV/0!</v>
      </c>
      <c r="D496" t="e">
        <f>'TPS543C20 Loop Gain'!AJ3444</f>
        <v>#DIV/0!</v>
      </c>
      <c r="E496">
        <f>'TPS543C20 Loop Gain'!B3444</f>
        <v>1510000</v>
      </c>
    </row>
    <row r="497" spans="3:5" x14ac:dyDescent="0.3">
      <c r="C497" t="e">
        <f>'TPS543C20 Loop Gain'!AI3443</f>
        <v>#DIV/0!</v>
      </c>
      <c r="D497" t="e">
        <f>'TPS543C20 Loop Gain'!AJ3443</f>
        <v>#DIV/0!</v>
      </c>
      <c r="E497">
        <f>'TPS543C20 Loop Gain'!B3443</f>
        <v>1509000</v>
      </c>
    </row>
    <row r="498" spans="3:5" x14ac:dyDescent="0.3">
      <c r="C498" t="e">
        <f>'TPS543C20 Loop Gain'!AI3442</f>
        <v>#DIV/0!</v>
      </c>
      <c r="D498" t="e">
        <f>'TPS543C20 Loop Gain'!AJ3442</f>
        <v>#DIV/0!</v>
      </c>
      <c r="E498">
        <f>'TPS543C20 Loop Gain'!B3442</f>
        <v>1508000</v>
      </c>
    </row>
    <row r="499" spans="3:5" x14ac:dyDescent="0.3">
      <c r="C499" t="e">
        <f>'TPS543C20 Loop Gain'!AI3441</f>
        <v>#DIV/0!</v>
      </c>
      <c r="D499" t="e">
        <f>'TPS543C20 Loop Gain'!AJ3441</f>
        <v>#DIV/0!</v>
      </c>
      <c r="E499">
        <f>'TPS543C20 Loop Gain'!B3441</f>
        <v>1507000</v>
      </c>
    </row>
    <row r="500" spans="3:5" x14ac:dyDescent="0.3">
      <c r="C500" t="e">
        <f>'TPS543C20 Loop Gain'!AI3440</f>
        <v>#DIV/0!</v>
      </c>
      <c r="D500" t="e">
        <f>'TPS543C20 Loop Gain'!AJ3440</f>
        <v>#DIV/0!</v>
      </c>
      <c r="E500">
        <f>'TPS543C20 Loop Gain'!B3440</f>
        <v>1506000</v>
      </c>
    </row>
    <row r="501" spans="3:5" x14ac:dyDescent="0.3">
      <c r="C501" t="e">
        <f>'TPS543C20 Loop Gain'!AI3439</f>
        <v>#DIV/0!</v>
      </c>
      <c r="D501" t="e">
        <f>'TPS543C20 Loop Gain'!AJ3439</f>
        <v>#DIV/0!</v>
      </c>
      <c r="E501">
        <f>'TPS543C20 Loop Gain'!B3439</f>
        <v>1505000</v>
      </c>
    </row>
    <row r="502" spans="3:5" x14ac:dyDescent="0.3">
      <c r="C502" t="e">
        <f>'TPS543C20 Loop Gain'!AI3438</f>
        <v>#DIV/0!</v>
      </c>
      <c r="D502" t="e">
        <f>'TPS543C20 Loop Gain'!AJ3438</f>
        <v>#DIV/0!</v>
      </c>
      <c r="E502">
        <f>'TPS543C20 Loop Gain'!B3438</f>
        <v>1504000</v>
      </c>
    </row>
    <row r="503" spans="3:5" x14ac:dyDescent="0.3">
      <c r="C503" t="e">
        <f>'TPS543C20 Loop Gain'!AI3437</f>
        <v>#DIV/0!</v>
      </c>
      <c r="D503" t="e">
        <f>'TPS543C20 Loop Gain'!AJ3437</f>
        <v>#DIV/0!</v>
      </c>
      <c r="E503">
        <f>'TPS543C20 Loop Gain'!B3437</f>
        <v>1503000</v>
      </c>
    </row>
    <row r="504" spans="3:5" x14ac:dyDescent="0.3">
      <c r="C504" t="e">
        <f>'TPS543C20 Loop Gain'!AI3436</f>
        <v>#DIV/0!</v>
      </c>
      <c r="D504" t="e">
        <f>'TPS543C20 Loop Gain'!AJ3436</f>
        <v>#DIV/0!</v>
      </c>
      <c r="E504">
        <f>'TPS543C20 Loop Gain'!B3436</f>
        <v>1502000</v>
      </c>
    </row>
    <row r="505" spans="3:5" x14ac:dyDescent="0.3">
      <c r="C505" t="e">
        <f>'TPS543C20 Loop Gain'!AI3435</f>
        <v>#DIV/0!</v>
      </c>
      <c r="D505" t="e">
        <f>'TPS543C20 Loop Gain'!AJ3435</f>
        <v>#DIV/0!</v>
      </c>
      <c r="E505">
        <f>'TPS543C20 Loop Gain'!B3435</f>
        <v>1501000</v>
      </c>
    </row>
    <row r="506" spans="3:5" x14ac:dyDescent="0.3">
      <c r="C506" t="e">
        <f>'TPS543C20 Loop Gain'!AI3434</f>
        <v>#DIV/0!</v>
      </c>
      <c r="D506" t="e">
        <f>'TPS543C20 Loop Gain'!AJ3434</f>
        <v>#DIV/0!</v>
      </c>
      <c r="E506">
        <f>'TPS543C20 Loop Gain'!B3434</f>
        <v>1500000</v>
      </c>
    </row>
    <row r="507" spans="3:5" x14ac:dyDescent="0.3">
      <c r="C507" t="e">
        <f>'TPS543C20 Loop Gain'!AI3433</f>
        <v>#DIV/0!</v>
      </c>
      <c r="D507" t="e">
        <f>'TPS543C20 Loop Gain'!AJ3433</f>
        <v>#DIV/0!</v>
      </c>
      <c r="E507">
        <f>'TPS543C20 Loop Gain'!B3433</f>
        <v>1499000</v>
      </c>
    </row>
    <row r="508" spans="3:5" x14ac:dyDescent="0.3">
      <c r="C508" t="e">
        <f>'TPS543C20 Loop Gain'!AI3432</f>
        <v>#DIV/0!</v>
      </c>
      <c r="D508" t="e">
        <f>'TPS543C20 Loop Gain'!AJ3432</f>
        <v>#DIV/0!</v>
      </c>
      <c r="E508">
        <f>'TPS543C20 Loop Gain'!B3432</f>
        <v>1498000</v>
      </c>
    </row>
    <row r="509" spans="3:5" x14ac:dyDescent="0.3">
      <c r="C509" t="e">
        <f>'TPS543C20 Loop Gain'!AI3431</f>
        <v>#DIV/0!</v>
      </c>
      <c r="D509" t="e">
        <f>'TPS543C20 Loop Gain'!AJ3431</f>
        <v>#DIV/0!</v>
      </c>
      <c r="E509">
        <f>'TPS543C20 Loop Gain'!B3431</f>
        <v>1497000</v>
      </c>
    </row>
    <row r="510" spans="3:5" x14ac:dyDescent="0.3">
      <c r="C510" t="e">
        <f>'TPS543C20 Loop Gain'!AI3430</f>
        <v>#DIV/0!</v>
      </c>
      <c r="D510" t="e">
        <f>'TPS543C20 Loop Gain'!AJ3430</f>
        <v>#DIV/0!</v>
      </c>
      <c r="E510">
        <f>'TPS543C20 Loop Gain'!B3430</f>
        <v>1496000</v>
      </c>
    </row>
    <row r="511" spans="3:5" x14ac:dyDescent="0.3">
      <c r="C511" t="e">
        <f>'TPS543C20 Loop Gain'!AI3429</f>
        <v>#DIV/0!</v>
      </c>
      <c r="D511" t="e">
        <f>'TPS543C20 Loop Gain'!AJ3429</f>
        <v>#DIV/0!</v>
      </c>
      <c r="E511">
        <f>'TPS543C20 Loop Gain'!B3429</f>
        <v>1495000</v>
      </c>
    </row>
    <row r="512" spans="3:5" x14ac:dyDescent="0.3">
      <c r="C512" t="e">
        <f>'TPS543C20 Loop Gain'!AI3428</f>
        <v>#DIV/0!</v>
      </c>
      <c r="D512" t="e">
        <f>'TPS543C20 Loop Gain'!AJ3428</f>
        <v>#DIV/0!</v>
      </c>
      <c r="E512">
        <f>'TPS543C20 Loop Gain'!B3428</f>
        <v>1494000</v>
      </c>
    </row>
    <row r="513" spans="3:5" x14ac:dyDescent="0.3">
      <c r="C513" t="e">
        <f>'TPS543C20 Loop Gain'!AI3427</f>
        <v>#DIV/0!</v>
      </c>
      <c r="D513" t="e">
        <f>'TPS543C20 Loop Gain'!AJ3427</f>
        <v>#DIV/0!</v>
      </c>
      <c r="E513">
        <f>'TPS543C20 Loop Gain'!B3427</f>
        <v>1493000</v>
      </c>
    </row>
    <row r="514" spans="3:5" x14ac:dyDescent="0.3">
      <c r="C514" t="e">
        <f>'TPS543C20 Loop Gain'!AI3426</f>
        <v>#DIV/0!</v>
      </c>
      <c r="D514" t="e">
        <f>'TPS543C20 Loop Gain'!AJ3426</f>
        <v>#DIV/0!</v>
      </c>
      <c r="E514">
        <f>'TPS543C20 Loop Gain'!B3426</f>
        <v>1492000</v>
      </c>
    </row>
    <row r="515" spans="3:5" x14ac:dyDescent="0.3">
      <c r="C515" t="e">
        <f>'TPS543C20 Loop Gain'!AI3425</f>
        <v>#DIV/0!</v>
      </c>
      <c r="D515" t="e">
        <f>'TPS543C20 Loop Gain'!AJ3425</f>
        <v>#DIV/0!</v>
      </c>
      <c r="E515">
        <f>'TPS543C20 Loop Gain'!B3425</f>
        <v>1491000</v>
      </c>
    </row>
    <row r="516" spans="3:5" x14ac:dyDescent="0.3">
      <c r="C516" t="e">
        <f>'TPS543C20 Loop Gain'!AI3424</f>
        <v>#DIV/0!</v>
      </c>
      <c r="D516" t="e">
        <f>'TPS543C20 Loop Gain'!AJ3424</f>
        <v>#DIV/0!</v>
      </c>
      <c r="E516">
        <f>'TPS543C20 Loop Gain'!B3424</f>
        <v>1490000</v>
      </c>
    </row>
    <row r="517" spans="3:5" x14ac:dyDescent="0.3">
      <c r="C517" t="e">
        <f>'TPS543C20 Loop Gain'!AI3423</f>
        <v>#DIV/0!</v>
      </c>
      <c r="D517" t="e">
        <f>'TPS543C20 Loop Gain'!AJ3423</f>
        <v>#DIV/0!</v>
      </c>
      <c r="E517">
        <f>'TPS543C20 Loop Gain'!B3423</f>
        <v>1489000</v>
      </c>
    </row>
    <row r="518" spans="3:5" x14ac:dyDescent="0.3">
      <c r="C518" t="e">
        <f>'TPS543C20 Loop Gain'!AI3422</f>
        <v>#DIV/0!</v>
      </c>
      <c r="D518" t="e">
        <f>'TPS543C20 Loop Gain'!AJ3422</f>
        <v>#DIV/0!</v>
      </c>
      <c r="E518">
        <f>'TPS543C20 Loop Gain'!B3422</f>
        <v>1488000</v>
      </c>
    </row>
    <row r="519" spans="3:5" x14ac:dyDescent="0.3">
      <c r="C519" t="e">
        <f>'TPS543C20 Loop Gain'!AI3421</f>
        <v>#DIV/0!</v>
      </c>
      <c r="D519" t="e">
        <f>'TPS543C20 Loop Gain'!AJ3421</f>
        <v>#DIV/0!</v>
      </c>
      <c r="E519">
        <f>'TPS543C20 Loop Gain'!B3421</f>
        <v>1487000</v>
      </c>
    </row>
    <row r="520" spans="3:5" x14ac:dyDescent="0.3">
      <c r="C520" t="e">
        <f>'TPS543C20 Loop Gain'!AI3420</f>
        <v>#DIV/0!</v>
      </c>
      <c r="D520" t="e">
        <f>'TPS543C20 Loop Gain'!AJ3420</f>
        <v>#DIV/0!</v>
      </c>
      <c r="E520">
        <f>'TPS543C20 Loop Gain'!B3420</f>
        <v>1486000</v>
      </c>
    </row>
    <row r="521" spans="3:5" x14ac:dyDescent="0.3">
      <c r="C521" t="e">
        <f>'TPS543C20 Loop Gain'!AI3419</f>
        <v>#DIV/0!</v>
      </c>
      <c r="D521" t="e">
        <f>'TPS543C20 Loop Gain'!AJ3419</f>
        <v>#DIV/0!</v>
      </c>
      <c r="E521">
        <f>'TPS543C20 Loop Gain'!B3419</f>
        <v>1485000</v>
      </c>
    </row>
    <row r="522" spans="3:5" x14ac:dyDescent="0.3">
      <c r="C522" t="e">
        <f>'TPS543C20 Loop Gain'!AI3418</f>
        <v>#DIV/0!</v>
      </c>
      <c r="D522" t="e">
        <f>'TPS543C20 Loop Gain'!AJ3418</f>
        <v>#DIV/0!</v>
      </c>
      <c r="E522">
        <f>'TPS543C20 Loop Gain'!B3418</f>
        <v>1484000</v>
      </c>
    </row>
    <row r="523" spans="3:5" x14ac:dyDescent="0.3">
      <c r="C523" t="e">
        <f>'TPS543C20 Loop Gain'!AI3417</f>
        <v>#DIV/0!</v>
      </c>
      <c r="D523" t="e">
        <f>'TPS543C20 Loop Gain'!AJ3417</f>
        <v>#DIV/0!</v>
      </c>
      <c r="E523">
        <f>'TPS543C20 Loop Gain'!B3417</f>
        <v>1483000</v>
      </c>
    </row>
    <row r="524" spans="3:5" x14ac:dyDescent="0.3">
      <c r="C524" t="e">
        <f>'TPS543C20 Loop Gain'!AI3416</f>
        <v>#DIV/0!</v>
      </c>
      <c r="D524" t="e">
        <f>'TPS543C20 Loop Gain'!AJ3416</f>
        <v>#DIV/0!</v>
      </c>
      <c r="E524">
        <f>'TPS543C20 Loop Gain'!B3416</f>
        <v>1482000</v>
      </c>
    </row>
    <row r="525" spans="3:5" x14ac:dyDescent="0.3">
      <c r="C525" t="e">
        <f>'TPS543C20 Loop Gain'!AI3415</f>
        <v>#DIV/0!</v>
      </c>
      <c r="D525" t="e">
        <f>'TPS543C20 Loop Gain'!AJ3415</f>
        <v>#DIV/0!</v>
      </c>
      <c r="E525">
        <f>'TPS543C20 Loop Gain'!B3415</f>
        <v>1481000</v>
      </c>
    </row>
    <row r="526" spans="3:5" x14ac:dyDescent="0.3">
      <c r="C526" t="e">
        <f>'TPS543C20 Loop Gain'!AI3414</f>
        <v>#DIV/0!</v>
      </c>
      <c r="D526" t="e">
        <f>'TPS543C20 Loop Gain'!AJ3414</f>
        <v>#DIV/0!</v>
      </c>
      <c r="E526">
        <f>'TPS543C20 Loop Gain'!B3414</f>
        <v>1480000</v>
      </c>
    </row>
    <row r="527" spans="3:5" x14ac:dyDescent="0.3">
      <c r="C527" t="e">
        <f>'TPS543C20 Loop Gain'!AI3413</f>
        <v>#DIV/0!</v>
      </c>
      <c r="D527" t="e">
        <f>'TPS543C20 Loop Gain'!AJ3413</f>
        <v>#DIV/0!</v>
      </c>
      <c r="E527">
        <f>'TPS543C20 Loop Gain'!B3413</f>
        <v>1479000</v>
      </c>
    </row>
    <row r="528" spans="3:5" x14ac:dyDescent="0.3">
      <c r="C528" t="e">
        <f>'TPS543C20 Loop Gain'!AI3412</f>
        <v>#DIV/0!</v>
      </c>
      <c r="D528" t="e">
        <f>'TPS543C20 Loop Gain'!AJ3412</f>
        <v>#DIV/0!</v>
      </c>
      <c r="E528">
        <f>'TPS543C20 Loop Gain'!B3412</f>
        <v>1478000</v>
      </c>
    </row>
    <row r="529" spans="3:5" x14ac:dyDescent="0.3">
      <c r="C529" t="e">
        <f>'TPS543C20 Loop Gain'!AI3411</f>
        <v>#DIV/0!</v>
      </c>
      <c r="D529" t="e">
        <f>'TPS543C20 Loop Gain'!AJ3411</f>
        <v>#DIV/0!</v>
      </c>
      <c r="E529">
        <f>'TPS543C20 Loop Gain'!B3411</f>
        <v>1477000</v>
      </c>
    </row>
    <row r="530" spans="3:5" x14ac:dyDescent="0.3">
      <c r="C530" t="e">
        <f>'TPS543C20 Loop Gain'!AI3410</f>
        <v>#DIV/0!</v>
      </c>
      <c r="D530" t="e">
        <f>'TPS543C20 Loop Gain'!AJ3410</f>
        <v>#DIV/0!</v>
      </c>
      <c r="E530">
        <f>'TPS543C20 Loop Gain'!B3410</f>
        <v>1476000</v>
      </c>
    </row>
    <row r="531" spans="3:5" x14ac:dyDescent="0.3">
      <c r="C531" t="e">
        <f>'TPS543C20 Loop Gain'!AI3409</f>
        <v>#DIV/0!</v>
      </c>
      <c r="D531" t="e">
        <f>'TPS543C20 Loop Gain'!AJ3409</f>
        <v>#DIV/0!</v>
      </c>
      <c r="E531">
        <f>'TPS543C20 Loop Gain'!B3409</f>
        <v>1475000</v>
      </c>
    </row>
    <row r="532" spans="3:5" x14ac:dyDescent="0.3">
      <c r="C532" t="e">
        <f>'TPS543C20 Loop Gain'!AI3408</f>
        <v>#DIV/0!</v>
      </c>
      <c r="D532" t="e">
        <f>'TPS543C20 Loop Gain'!AJ3408</f>
        <v>#DIV/0!</v>
      </c>
      <c r="E532">
        <f>'TPS543C20 Loop Gain'!B3408</f>
        <v>1474000</v>
      </c>
    </row>
    <row r="533" spans="3:5" x14ac:dyDescent="0.3">
      <c r="C533" t="e">
        <f>'TPS543C20 Loop Gain'!AI3407</f>
        <v>#DIV/0!</v>
      </c>
      <c r="D533" t="e">
        <f>'TPS543C20 Loop Gain'!AJ3407</f>
        <v>#DIV/0!</v>
      </c>
      <c r="E533">
        <f>'TPS543C20 Loop Gain'!B3407</f>
        <v>1473000</v>
      </c>
    </row>
    <row r="534" spans="3:5" x14ac:dyDescent="0.3">
      <c r="C534" t="e">
        <f>'TPS543C20 Loop Gain'!AI3406</f>
        <v>#DIV/0!</v>
      </c>
      <c r="D534" t="e">
        <f>'TPS543C20 Loop Gain'!AJ3406</f>
        <v>#DIV/0!</v>
      </c>
      <c r="E534">
        <f>'TPS543C20 Loop Gain'!B3406</f>
        <v>1472000</v>
      </c>
    </row>
    <row r="535" spans="3:5" x14ac:dyDescent="0.3">
      <c r="C535" t="e">
        <f>'TPS543C20 Loop Gain'!AI3405</f>
        <v>#DIV/0!</v>
      </c>
      <c r="D535" t="e">
        <f>'TPS543C20 Loop Gain'!AJ3405</f>
        <v>#DIV/0!</v>
      </c>
      <c r="E535">
        <f>'TPS543C20 Loop Gain'!B3405</f>
        <v>1471000</v>
      </c>
    </row>
    <row r="536" spans="3:5" x14ac:dyDescent="0.3">
      <c r="C536" t="e">
        <f>'TPS543C20 Loop Gain'!AI3404</f>
        <v>#DIV/0!</v>
      </c>
      <c r="D536" t="e">
        <f>'TPS543C20 Loop Gain'!AJ3404</f>
        <v>#DIV/0!</v>
      </c>
      <c r="E536">
        <f>'TPS543C20 Loop Gain'!B3404</f>
        <v>1470000</v>
      </c>
    </row>
    <row r="537" spans="3:5" x14ac:dyDescent="0.3">
      <c r="C537" t="e">
        <f>'TPS543C20 Loop Gain'!AI3403</f>
        <v>#DIV/0!</v>
      </c>
      <c r="D537" t="e">
        <f>'TPS543C20 Loop Gain'!AJ3403</f>
        <v>#DIV/0!</v>
      </c>
      <c r="E537">
        <f>'TPS543C20 Loop Gain'!B3403</f>
        <v>1469000</v>
      </c>
    </row>
    <row r="538" spans="3:5" x14ac:dyDescent="0.3">
      <c r="C538" t="e">
        <f>'TPS543C20 Loop Gain'!AI3402</f>
        <v>#DIV/0!</v>
      </c>
      <c r="D538" t="e">
        <f>'TPS543C20 Loop Gain'!AJ3402</f>
        <v>#DIV/0!</v>
      </c>
      <c r="E538">
        <f>'TPS543C20 Loop Gain'!B3402</f>
        <v>1468000</v>
      </c>
    </row>
    <row r="539" spans="3:5" x14ac:dyDescent="0.3">
      <c r="C539" t="e">
        <f>'TPS543C20 Loop Gain'!AI3401</f>
        <v>#DIV/0!</v>
      </c>
      <c r="D539" t="e">
        <f>'TPS543C20 Loop Gain'!AJ3401</f>
        <v>#DIV/0!</v>
      </c>
      <c r="E539">
        <f>'TPS543C20 Loop Gain'!B3401</f>
        <v>1467000</v>
      </c>
    </row>
    <row r="540" spans="3:5" x14ac:dyDescent="0.3">
      <c r="C540" t="e">
        <f>'TPS543C20 Loop Gain'!AI3400</f>
        <v>#DIV/0!</v>
      </c>
      <c r="D540" t="e">
        <f>'TPS543C20 Loop Gain'!AJ3400</f>
        <v>#DIV/0!</v>
      </c>
      <c r="E540">
        <f>'TPS543C20 Loop Gain'!B3400</f>
        <v>1466000</v>
      </c>
    </row>
    <row r="541" spans="3:5" x14ac:dyDescent="0.3">
      <c r="C541" t="e">
        <f>'TPS543C20 Loop Gain'!AI3399</f>
        <v>#DIV/0!</v>
      </c>
      <c r="D541" t="e">
        <f>'TPS543C20 Loop Gain'!AJ3399</f>
        <v>#DIV/0!</v>
      </c>
      <c r="E541">
        <f>'TPS543C20 Loop Gain'!B3399</f>
        <v>1465000</v>
      </c>
    </row>
    <row r="542" spans="3:5" x14ac:dyDescent="0.3">
      <c r="C542" t="e">
        <f>'TPS543C20 Loop Gain'!AI3398</f>
        <v>#DIV/0!</v>
      </c>
      <c r="D542" t="e">
        <f>'TPS543C20 Loop Gain'!AJ3398</f>
        <v>#DIV/0!</v>
      </c>
      <c r="E542">
        <f>'TPS543C20 Loop Gain'!B3398</f>
        <v>1464000</v>
      </c>
    </row>
    <row r="543" spans="3:5" x14ac:dyDescent="0.3">
      <c r="C543" t="e">
        <f>'TPS543C20 Loop Gain'!AI3397</f>
        <v>#DIV/0!</v>
      </c>
      <c r="D543" t="e">
        <f>'TPS543C20 Loop Gain'!AJ3397</f>
        <v>#DIV/0!</v>
      </c>
      <c r="E543">
        <f>'TPS543C20 Loop Gain'!B3397</f>
        <v>1463000</v>
      </c>
    </row>
    <row r="544" spans="3:5" x14ac:dyDescent="0.3">
      <c r="C544" t="e">
        <f>'TPS543C20 Loop Gain'!AI3396</f>
        <v>#DIV/0!</v>
      </c>
      <c r="D544" t="e">
        <f>'TPS543C20 Loop Gain'!AJ3396</f>
        <v>#DIV/0!</v>
      </c>
      <c r="E544">
        <f>'TPS543C20 Loop Gain'!B3396</f>
        <v>1462000</v>
      </c>
    </row>
    <row r="545" spans="3:5" x14ac:dyDescent="0.3">
      <c r="C545" t="e">
        <f>'TPS543C20 Loop Gain'!AI3395</f>
        <v>#DIV/0!</v>
      </c>
      <c r="D545" t="e">
        <f>'TPS543C20 Loop Gain'!AJ3395</f>
        <v>#DIV/0!</v>
      </c>
      <c r="E545">
        <f>'TPS543C20 Loop Gain'!B3395</f>
        <v>1461000</v>
      </c>
    </row>
    <row r="546" spans="3:5" x14ac:dyDescent="0.3">
      <c r="C546" t="e">
        <f>'TPS543C20 Loop Gain'!AI3394</f>
        <v>#DIV/0!</v>
      </c>
      <c r="D546" t="e">
        <f>'TPS543C20 Loop Gain'!AJ3394</f>
        <v>#DIV/0!</v>
      </c>
      <c r="E546">
        <f>'TPS543C20 Loop Gain'!B3394</f>
        <v>1460000</v>
      </c>
    </row>
    <row r="547" spans="3:5" x14ac:dyDescent="0.3">
      <c r="C547" t="e">
        <f>'TPS543C20 Loop Gain'!AI3393</f>
        <v>#DIV/0!</v>
      </c>
      <c r="D547" t="e">
        <f>'TPS543C20 Loop Gain'!AJ3393</f>
        <v>#DIV/0!</v>
      </c>
      <c r="E547">
        <f>'TPS543C20 Loop Gain'!B3393</f>
        <v>1459000</v>
      </c>
    </row>
    <row r="548" spans="3:5" x14ac:dyDescent="0.3">
      <c r="C548" t="e">
        <f>'TPS543C20 Loop Gain'!AI3392</f>
        <v>#DIV/0!</v>
      </c>
      <c r="D548" t="e">
        <f>'TPS543C20 Loop Gain'!AJ3392</f>
        <v>#DIV/0!</v>
      </c>
      <c r="E548">
        <f>'TPS543C20 Loop Gain'!B3392</f>
        <v>1458000</v>
      </c>
    </row>
    <row r="549" spans="3:5" x14ac:dyDescent="0.3">
      <c r="C549" t="e">
        <f>'TPS543C20 Loop Gain'!AI3391</f>
        <v>#DIV/0!</v>
      </c>
      <c r="D549" t="e">
        <f>'TPS543C20 Loop Gain'!AJ3391</f>
        <v>#DIV/0!</v>
      </c>
      <c r="E549">
        <f>'TPS543C20 Loop Gain'!B3391</f>
        <v>1457000</v>
      </c>
    </row>
    <row r="550" spans="3:5" x14ac:dyDescent="0.3">
      <c r="C550" t="e">
        <f>'TPS543C20 Loop Gain'!AI3390</f>
        <v>#DIV/0!</v>
      </c>
      <c r="D550" t="e">
        <f>'TPS543C20 Loop Gain'!AJ3390</f>
        <v>#DIV/0!</v>
      </c>
      <c r="E550">
        <f>'TPS543C20 Loop Gain'!B3390</f>
        <v>1456000</v>
      </c>
    </row>
    <row r="551" spans="3:5" x14ac:dyDescent="0.3">
      <c r="C551" t="e">
        <f>'TPS543C20 Loop Gain'!AI3389</f>
        <v>#DIV/0!</v>
      </c>
      <c r="D551" t="e">
        <f>'TPS543C20 Loop Gain'!AJ3389</f>
        <v>#DIV/0!</v>
      </c>
      <c r="E551">
        <f>'TPS543C20 Loop Gain'!B3389</f>
        <v>1455000</v>
      </c>
    </row>
    <row r="552" spans="3:5" x14ac:dyDescent="0.3">
      <c r="C552" t="e">
        <f>'TPS543C20 Loop Gain'!AI3388</f>
        <v>#DIV/0!</v>
      </c>
      <c r="D552" t="e">
        <f>'TPS543C20 Loop Gain'!AJ3388</f>
        <v>#DIV/0!</v>
      </c>
      <c r="E552">
        <f>'TPS543C20 Loop Gain'!B3388</f>
        <v>1454000</v>
      </c>
    </row>
    <row r="553" spans="3:5" x14ac:dyDescent="0.3">
      <c r="C553" t="e">
        <f>'TPS543C20 Loop Gain'!AI3387</f>
        <v>#DIV/0!</v>
      </c>
      <c r="D553" t="e">
        <f>'TPS543C20 Loop Gain'!AJ3387</f>
        <v>#DIV/0!</v>
      </c>
      <c r="E553">
        <f>'TPS543C20 Loop Gain'!B3387</f>
        <v>1453000</v>
      </c>
    </row>
    <row r="554" spans="3:5" x14ac:dyDescent="0.3">
      <c r="C554" t="e">
        <f>'TPS543C20 Loop Gain'!AI3386</f>
        <v>#DIV/0!</v>
      </c>
      <c r="D554" t="e">
        <f>'TPS543C20 Loop Gain'!AJ3386</f>
        <v>#DIV/0!</v>
      </c>
      <c r="E554">
        <f>'TPS543C20 Loop Gain'!B3386</f>
        <v>1452000</v>
      </c>
    </row>
    <row r="555" spans="3:5" x14ac:dyDescent="0.3">
      <c r="C555" t="e">
        <f>'TPS543C20 Loop Gain'!AI3385</f>
        <v>#DIV/0!</v>
      </c>
      <c r="D555" t="e">
        <f>'TPS543C20 Loop Gain'!AJ3385</f>
        <v>#DIV/0!</v>
      </c>
      <c r="E555">
        <f>'TPS543C20 Loop Gain'!B3385</f>
        <v>1451000</v>
      </c>
    </row>
    <row r="556" spans="3:5" x14ac:dyDescent="0.3">
      <c r="C556" t="e">
        <f>'TPS543C20 Loop Gain'!AI3384</f>
        <v>#DIV/0!</v>
      </c>
      <c r="D556" t="e">
        <f>'TPS543C20 Loop Gain'!AJ3384</f>
        <v>#DIV/0!</v>
      </c>
      <c r="E556">
        <f>'TPS543C20 Loop Gain'!B3384</f>
        <v>1450000</v>
      </c>
    </row>
    <row r="557" spans="3:5" x14ac:dyDescent="0.3">
      <c r="C557" t="e">
        <f>'TPS543C20 Loop Gain'!AI3383</f>
        <v>#DIV/0!</v>
      </c>
      <c r="D557" t="e">
        <f>'TPS543C20 Loop Gain'!AJ3383</f>
        <v>#DIV/0!</v>
      </c>
      <c r="E557">
        <f>'TPS543C20 Loop Gain'!B3383</f>
        <v>1449000</v>
      </c>
    </row>
    <row r="558" spans="3:5" x14ac:dyDescent="0.3">
      <c r="C558" t="e">
        <f>'TPS543C20 Loop Gain'!AI3382</f>
        <v>#DIV/0!</v>
      </c>
      <c r="D558" t="e">
        <f>'TPS543C20 Loop Gain'!AJ3382</f>
        <v>#DIV/0!</v>
      </c>
      <c r="E558">
        <f>'TPS543C20 Loop Gain'!B3382</f>
        <v>1448000</v>
      </c>
    </row>
    <row r="559" spans="3:5" x14ac:dyDescent="0.3">
      <c r="C559" t="e">
        <f>'TPS543C20 Loop Gain'!AI3381</f>
        <v>#DIV/0!</v>
      </c>
      <c r="D559" t="e">
        <f>'TPS543C20 Loop Gain'!AJ3381</f>
        <v>#DIV/0!</v>
      </c>
      <c r="E559">
        <f>'TPS543C20 Loop Gain'!B3381</f>
        <v>1447000</v>
      </c>
    </row>
    <row r="560" spans="3:5" x14ac:dyDescent="0.3">
      <c r="C560" t="e">
        <f>'TPS543C20 Loop Gain'!AI3380</f>
        <v>#DIV/0!</v>
      </c>
      <c r="D560" t="e">
        <f>'TPS543C20 Loop Gain'!AJ3380</f>
        <v>#DIV/0!</v>
      </c>
      <c r="E560">
        <f>'TPS543C20 Loop Gain'!B3380</f>
        <v>1446000</v>
      </c>
    </row>
    <row r="561" spans="3:5" x14ac:dyDescent="0.3">
      <c r="C561" t="e">
        <f>'TPS543C20 Loop Gain'!AI3379</f>
        <v>#DIV/0!</v>
      </c>
      <c r="D561" t="e">
        <f>'TPS543C20 Loop Gain'!AJ3379</f>
        <v>#DIV/0!</v>
      </c>
      <c r="E561">
        <f>'TPS543C20 Loop Gain'!B3379</f>
        <v>1445000</v>
      </c>
    </row>
    <row r="562" spans="3:5" x14ac:dyDescent="0.3">
      <c r="C562" t="e">
        <f>'TPS543C20 Loop Gain'!AI3378</f>
        <v>#DIV/0!</v>
      </c>
      <c r="D562" t="e">
        <f>'TPS543C20 Loop Gain'!AJ3378</f>
        <v>#DIV/0!</v>
      </c>
      <c r="E562">
        <f>'TPS543C20 Loop Gain'!B3378</f>
        <v>1444000</v>
      </c>
    </row>
    <row r="563" spans="3:5" x14ac:dyDescent="0.3">
      <c r="C563" t="e">
        <f>'TPS543C20 Loop Gain'!AI3377</f>
        <v>#DIV/0!</v>
      </c>
      <c r="D563" t="e">
        <f>'TPS543C20 Loop Gain'!AJ3377</f>
        <v>#DIV/0!</v>
      </c>
      <c r="E563">
        <f>'TPS543C20 Loop Gain'!B3377</f>
        <v>1443000</v>
      </c>
    </row>
    <row r="564" spans="3:5" x14ac:dyDescent="0.3">
      <c r="C564" t="e">
        <f>'TPS543C20 Loop Gain'!AI3376</f>
        <v>#DIV/0!</v>
      </c>
      <c r="D564" t="e">
        <f>'TPS543C20 Loop Gain'!AJ3376</f>
        <v>#DIV/0!</v>
      </c>
      <c r="E564">
        <f>'TPS543C20 Loop Gain'!B3376</f>
        <v>1442000</v>
      </c>
    </row>
    <row r="565" spans="3:5" x14ac:dyDescent="0.3">
      <c r="C565" t="e">
        <f>'TPS543C20 Loop Gain'!AI3375</f>
        <v>#DIV/0!</v>
      </c>
      <c r="D565" t="e">
        <f>'TPS543C20 Loop Gain'!AJ3375</f>
        <v>#DIV/0!</v>
      </c>
      <c r="E565">
        <f>'TPS543C20 Loop Gain'!B3375</f>
        <v>1441000</v>
      </c>
    </row>
    <row r="566" spans="3:5" x14ac:dyDescent="0.3">
      <c r="C566" t="e">
        <f>'TPS543C20 Loop Gain'!AI3374</f>
        <v>#DIV/0!</v>
      </c>
      <c r="D566" t="e">
        <f>'TPS543C20 Loop Gain'!AJ3374</f>
        <v>#DIV/0!</v>
      </c>
      <c r="E566">
        <f>'TPS543C20 Loop Gain'!B3374</f>
        <v>1440000</v>
      </c>
    </row>
    <row r="567" spans="3:5" x14ac:dyDescent="0.3">
      <c r="C567" t="e">
        <f>'TPS543C20 Loop Gain'!AI3373</f>
        <v>#DIV/0!</v>
      </c>
      <c r="D567" t="e">
        <f>'TPS543C20 Loop Gain'!AJ3373</f>
        <v>#DIV/0!</v>
      </c>
      <c r="E567">
        <f>'TPS543C20 Loop Gain'!B3373</f>
        <v>1439000</v>
      </c>
    </row>
    <row r="568" spans="3:5" x14ac:dyDescent="0.3">
      <c r="C568" t="e">
        <f>'TPS543C20 Loop Gain'!AI3372</f>
        <v>#DIV/0!</v>
      </c>
      <c r="D568" t="e">
        <f>'TPS543C20 Loop Gain'!AJ3372</f>
        <v>#DIV/0!</v>
      </c>
      <c r="E568">
        <f>'TPS543C20 Loop Gain'!B3372</f>
        <v>1438000</v>
      </c>
    </row>
    <row r="569" spans="3:5" x14ac:dyDescent="0.3">
      <c r="C569" t="e">
        <f>'TPS543C20 Loop Gain'!AI3371</f>
        <v>#DIV/0!</v>
      </c>
      <c r="D569" t="e">
        <f>'TPS543C20 Loop Gain'!AJ3371</f>
        <v>#DIV/0!</v>
      </c>
      <c r="E569">
        <f>'TPS543C20 Loop Gain'!B3371</f>
        <v>1437000</v>
      </c>
    </row>
    <row r="570" spans="3:5" x14ac:dyDescent="0.3">
      <c r="C570" t="e">
        <f>'TPS543C20 Loop Gain'!AI3370</f>
        <v>#DIV/0!</v>
      </c>
      <c r="D570" t="e">
        <f>'TPS543C20 Loop Gain'!AJ3370</f>
        <v>#DIV/0!</v>
      </c>
      <c r="E570">
        <f>'TPS543C20 Loop Gain'!B3370</f>
        <v>1436000</v>
      </c>
    </row>
    <row r="571" spans="3:5" x14ac:dyDescent="0.3">
      <c r="C571" t="e">
        <f>'TPS543C20 Loop Gain'!AI3369</f>
        <v>#DIV/0!</v>
      </c>
      <c r="D571" t="e">
        <f>'TPS543C20 Loop Gain'!AJ3369</f>
        <v>#DIV/0!</v>
      </c>
      <c r="E571">
        <f>'TPS543C20 Loop Gain'!B3369</f>
        <v>1435000</v>
      </c>
    </row>
    <row r="572" spans="3:5" x14ac:dyDescent="0.3">
      <c r="C572" t="e">
        <f>'TPS543C20 Loop Gain'!AI3368</f>
        <v>#DIV/0!</v>
      </c>
      <c r="D572" t="e">
        <f>'TPS543C20 Loop Gain'!AJ3368</f>
        <v>#DIV/0!</v>
      </c>
      <c r="E572">
        <f>'TPS543C20 Loop Gain'!B3368</f>
        <v>1434000</v>
      </c>
    </row>
    <row r="573" spans="3:5" x14ac:dyDescent="0.3">
      <c r="C573" t="e">
        <f>'TPS543C20 Loop Gain'!AI3367</f>
        <v>#DIV/0!</v>
      </c>
      <c r="D573" t="e">
        <f>'TPS543C20 Loop Gain'!AJ3367</f>
        <v>#DIV/0!</v>
      </c>
      <c r="E573">
        <f>'TPS543C20 Loop Gain'!B3367</f>
        <v>1433000</v>
      </c>
    </row>
    <row r="574" spans="3:5" x14ac:dyDescent="0.3">
      <c r="C574" t="e">
        <f>'TPS543C20 Loop Gain'!AI3366</f>
        <v>#DIV/0!</v>
      </c>
      <c r="D574" t="e">
        <f>'TPS543C20 Loop Gain'!AJ3366</f>
        <v>#DIV/0!</v>
      </c>
      <c r="E574">
        <f>'TPS543C20 Loop Gain'!B3366</f>
        <v>1432000</v>
      </c>
    </row>
    <row r="575" spans="3:5" x14ac:dyDescent="0.3">
      <c r="C575" t="e">
        <f>'TPS543C20 Loop Gain'!AI3365</f>
        <v>#DIV/0!</v>
      </c>
      <c r="D575" t="e">
        <f>'TPS543C20 Loop Gain'!AJ3365</f>
        <v>#DIV/0!</v>
      </c>
      <c r="E575">
        <f>'TPS543C20 Loop Gain'!B3365</f>
        <v>1431000</v>
      </c>
    </row>
    <row r="576" spans="3:5" x14ac:dyDescent="0.3">
      <c r="C576" t="e">
        <f>'TPS543C20 Loop Gain'!AI3364</f>
        <v>#DIV/0!</v>
      </c>
      <c r="D576" t="e">
        <f>'TPS543C20 Loop Gain'!AJ3364</f>
        <v>#DIV/0!</v>
      </c>
      <c r="E576">
        <f>'TPS543C20 Loop Gain'!B3364</f>
        <v>1430000</v>
      </c>
    </row>
    <row r="577" spans="3:5" x14ac:dyDescent="0.3">
      <c r="C577" t="e">
        <f>'TPS543C20 Loop Gain'!AI3363</f>
        <v>#DIV/0!</v>
      </c>
      <c r="D577" t="e">
        <f>'TPS543C20 Loop Gain'!AJ3363</f>
        <v>#DIV/0!</v>
      </c>
      <c r="E577">
        <f>'TPS543C20 Loop Gain'!B3363</f>
        <v>1429000</v>
      </c>
    </row>
    <row r="578" spans="3:5" x14ac:dyDescent="0.3">
      <c r="C578" t="e">
        <f>'TPS543C20 Loop Gain'!AI3362</f>
        <v>#DIV/0!</v>
      </c>
      <c r="D578" t="e">
        <f>'TPS543C20 Loop Gain'!AJ3362</f>
        <v>#DIV/0!</v>
      </c>
      <c r="E578">
        <f>'TPS543C20 Loop Gain'!B3362</f>
        <v>1428000</v>
      </c>
    </row>
    <row r="579" spans="3:5" x14ac:dyDescent="0.3">
      <c r="C579" t="e">
        <f>'TPS543C20 Loop Gain'!AI3361</f>
        <v>#DIV/0!</v>
      </c>
      <c r="D579" t="e">
        <f>'TPS543C20 Loop Gain'!AJ3361</f>
        <v>#DIV/0!</v>
      </c>
      <c r="E579">
        <f>'TPS543C20 Loop Gain'!B3361</f>
        <v>1427000</v>
      </c>
    </row>
    <row r="580" spans="3:5" x14ac:dyDescent="0.3">
      <c r="C580" t="e">
        <f>'TPS543C20 Loop Gain'!AI3360</f>
        <v>#DIV/0!</v>
      </c>
      <c r="D580" t="e">
        <f>'TPS543C20 Loop Gain'!AJ3360</f>
        <v>#DIV/0!</v>
      </c>
      <c r="E580">
        <f>'TPS543C20 Loop Gain'!B3360</f>
        <v>1426000</v>
      </c>
    </row>
    <row r="581" spans="3:5" x14ac:dyDescent="0.3">
      <c r="C581" t="e">
        <f>'TPS543C20 Loop Gain'!AI3359</f>
        <v>#DIV/0!</v>
      </c>
      <c r="D581" t="e">
        <f>'TPS543C20 Loop Gain'!AJ3359</f>
        <v>#DIV/0!</v>
      </c>
      <c r="E581">
        <f>'TPS543C20 Loop Gain'!B3359</f>
        <v>1425000</v>
      </c>
    </row>
    <row r="582" spans="3:5" x14ac:dyDescent="0.3">
      <c r="C582" t="e">
        <f>'TPS543C20 Loop Gain'!AI3358</f>
        <v>#DIV/0!</v>
      </c>
      <c r="D582" t="e">
        <f>'TPS543C20 Loop Gain'!AJ3358</f>
        <v>#DIV/0!</v>
      </c>
      <c r="E582">
        <f>'TPS543C20 Loop Gain'!B3358</f>
        <v>1424000</v>
      </c>
    </row>
    <row r="583" spans="3:5" x14ac:dyDescent="0.3">
      <c r="C583" t="e">
        <f>'TPS543C20 Loop Gain'!AI3357</f>
        <v>#DIV/0!</v>
      </c>
      <c r="D583" t="e">
        <f>'TPS543C20 Loop Gain'!AJ3357</f>
        <v>#DIV/0!</v>
      </c>
      <c r="E583">
        <f>'TPS543C20 Loop Gain'!B3357</f>
        <v>1423000</v>
      </c>
    </row>
    <row r="584" spans="3:5" x14ac:dyDescent="0.3">
      <c r="C584" t="e">
        <f>'TPS543C20 Loop Gain'!AI3356</f>
        <v>#DIV/0!</v>
      </c>
      <c r="D584" t="e">
        <f>'TPS543C20 Loop Gain'!AJ3356</f>
        <v>#DIV/0!</v>
      </c>
      <c r="E584">
        <f>'TPS543C20 Loop Gain'!B3356</f>
        <v>1422000</v>
      </c>
    </row>
    <row r="585" spans="3:5" x14ac:dyDescent="0.3">
      <c r="C585" t="e">
        <f>'TPS543C20 Loop Gain'!AI3355</f>
        <v>#DIV/0!</v>
      </c>
      <c r="D585" t="e">
        <f>'TPS543C20 Loop Gain'!AJ3355</f>
        <v>#DIV/0!</v>
      </c>
      <c r="E585">
        <f>'TPS543C20 Loop Gain'!B3355</f>
        <v>1421000</v>
      </c>
    </row>
    <row r="586" spans="3:5" x14ac:dyDescent="0.3">
      <c r="C586" t="e">
        <f>'TPS543C20 Loop Gain'!AI3354</f>
        <v>#DIV/0!</v>
      </c>
      <c r="D586" t="e">
        <f>'TPS543C20 Loop Gain'!AJ3354</f>
        <v>#DIV/0!</v>
      </c>
      <c r="E586">
        <f>'TPS543C20 Loop Gain'!B3354</f>
        <v>1420000</v>
      </c>
    </row>
    <row r="587" spans="3:5" x14ac:dyDescent="0.3">
      <c r="C587" t="e">
        <f>'TPS543C20 Loop Gain'!AI3353</f>
        <v>#DIV/0!</v>
      </c>
      <c r="D587" t="e">
        <f>'TPS543C20 Loop Gain'!AJ3353</f>
        <v>#DIV/0!</v>
      </c>
      <c r="E587">
        <f>'TPS543C20 Loop Gain'!B3353</f>
        <v>1419000</v>
      </c>
    </row>
    <row r="588" spans="3:5" x14ac:dyDescent="0.3">
      <c r="C588" t="e">
        <f>'TPS543C20 Loop Gain'!AI3352</f>
        <v>#DIV/0!</v>
      </c>
      <c r="D588" t="e">
        <f>'TPS543C20 Loop Gain'!AJ3352</f>
        <v>#DIV/0!</v>
      </c>
      <c r="E588">
        <f>'TPS543C20 Loop Gain'!B3352</f>
        <v>1418000</v>
      </c>
    </row>
    <row r="589" spans="3:5" x14ac:dyDescent="0.3">
      <c r="C589" t="e">
        <f>'TPS543C20 Loop Gain'!AI3351</f>
        <v>#DIV/0!</v>
      </c>
      <c r="D589" t="e">
        <f>'TPS543C20 Loop Gain'!AJ3351</f>
        <v>#DIV/0!</v>
      </c>
      <c r="E589">
        <f>'TPS543C20 Loop Gain'!B3351</f>
        <v>1417000</v>
      </c>
    </row>
    <row r="590" spans="3:5" x14ac:dyDescent="0.3">
      <c r="C590" t="e">
        <f>'TPS543C20 Loop Gain'!AI3350</f>
        <v>#DIV/0!</v>
      </c>
      <c r="D590" t="e">
        <f>'TPS543C20 Loop Gain'!AJ3350</f>
        <v>#DIV/0!</v>
      </c>
      <c r="E590">
        <f>'TPS543C20 Loop Gain'!B3350</f>
        <v>1416000</v>
      </c>
    </row>
    <row r="591" spans="3:5" x14ac:dyDescent="0.3">
      <c r="C591" t="e">
        <f>'TPS543C20 Loop Gain'!AI3349</f>
        <v>#DIV/0!</v>
      </c>
      <c r="D591" t="e">
        <f>'TPS543C20 Loop Gain'!AJ3349</f>
        <v>#DIV/0!</v>
      </c>
      <c r="E591">
        <f>'TPS543C20 Loop Gain'!B3349</f>
        <v>1415000</v>
      </c>
    </row>
    <row r="592" spans="3:5" x14ac:dyDescent="0.3">
      <c r="C592" t="e">
        <f>'TPS543C20 Loop Gain'!AI3348</f>
        <v>#DIV/0!</v>
      </c>
      <c r="D592" t="e">
        <f>'TPS543C20 Loop Gain'!AJ3348</f>
        <v>#DIV/0!</v>
      </c>
      <c r="E592">
        <f>'TPS543C20 Loop Gain'!B3348</f>
        <v>1414000</v>
      </c>
    </row>
    <row r="593" spans="3:5" x14ac:dyDescent="0.3">
      <c r="C593" t="e">
        <f>'TPS543C20 Loop Gain'!AI3347</f>
        <v>#DIV/0!</v>
      </c>
      <c r="D593" t="e">
        <f>'TPS543C20 Loop Gain'!AJ3347</f>
        <v>#DIV/0!</v>
      </c>
      <c r="E593">
        <f>'TPS543C20 Loop Gain'!B3347</f>
        <v>1413000</v>
      </c>
    </row>
    <row r="594" spans="3:5" x14ac:dyDescent="0.3">
      <c r="C594" t="e">
        <f>'TPS543C20 Loop Gain'!AI3346</f>
        <v>#DIV/0!</v>
      </c>
      <c r="D594" t="e">
        <f>'TPS543C20 Loop Gain'!AJ3346</f>
        <v>#DIV/0!</v>
      </c>
      <c r="E594">
        <f>'TPS543C20 Loop Gain'!B3346</f>
        <v>1412000</v>
      </c>
    </row>
    <row r="595" spans="3:5" x14ac:dyDescent="0.3">
      <c r="C595" t="e">
        <f>'TPS543C20 Loop Gain'!AI3345</f>
        <v>#DIV/0!</v>
      </c>
      <c r="D595" t="e">
        <f>'TPS543C20 Loop Gain'!AJ3345</f>
        <v>#DIV/0!</v>
      </c>
      <c r="E595">
        <f>'TPS543C20 Loop Gain'!B3345</f>
        <v>1411000</v>
      </c>
    </row>
    <row r="596" spans="3:5" x14ac:dyDescent="0.3">
      <c r="C596" t="e">
        <f>'TPS543C20 Loop Gain'!AI3344</f>
        <v>#DIV/0!</v>
      </c>
      <c r="D596" t="e">
        <f>'TPS543C20 Loop Gain'!AJ3344</f>
        <v>#DIV/0!</v>
      </c>
      <c r="E596">
        <f>'TPS543C20 Loop Gain'!B3344</f>
        <v>1410000</v>
      </c>
    </row>
    <row r="597" spans="3:5" x14ac:dyDescent="0.3">
      <c r="C597" t="e">
        <f>'TPS543C20 Loop Gain'!AI3343</f>
        <v>#DIV/0!</v>
      </c>
      <c r="D597" t="e">
        <f>'TPS543C20 Loop Gain'!AJ3343</f>
        <v>#DIV/0!</v>
      </c>
      <c r="E597">
        <f>'TPS543C20 Loop Gain'!B3343</f>
        <v>1409000</v>
      </c>
    </row>
    <row r="598" spans="3:5" x14ac:dyDescent="0.3">
      <c r="C598" t="e">
        <f>'TPS543C20 Loop Gain'!AI3342</f>
        <v>#DIV/0!</v>
      </c>
      <c r="D598" t="e">
        <f>'TPS543C20 Loop Gain'!AJ3342</f>
        <v>#DIV/0!</v>
      </c>
      <c r="E598">
        <f>'TPS543C20 Loop Gain'!B3342</f>
        <v>1408000</v>
      </c>
    </row>
    <row r="599" spans="3:5" x14ac:dyDescent="0.3">
      <c r="C599" t="e">
        <f>'TPS543C20 Loop Gain'!AI3341</f>
        <v>#DIV/0!</v>
      </c>
      <c r="D599" t="e">
        <f>'TPS543C20 Loop Gain'!AJ3341</f>
        <v>#DIV/0!</v>
      </c>
      <c r="E599">
        <f>'TPS543C20 Loop Gain'!B3341</f>
        <v>1407000</v>
      </c>
    </row>
    <row r="600" spans="3:5" x14ac:dyDescent="0.3">
      <c r="C600" t="e">
        <f>'TPS543C20 Loop Gain'!AI3340</f>
        <v>#DIV/0!</v>
      </c>
      <c r="D600" t="e">
        <f>'TPS543C20 Loop Gain'!AJ3340</f>
        <v>#DIV/0!</v>
      </c>
      <c r="E600">
        <f>'TPS543C20 Loop Gain'!B3340</f>
        <v>1406000</v>
      </c>
    </row>
    <row r="601" spans="3:5" x14ac:dyDescent="0.3">
      <c r="C601" t="e">
        <f>'TPS543C20 Loop Gain'!AI3339</f>
        <v>#DIV/0!</v>
      </c>
      <c r="D601" t="e">
        <f>'TPS543C20 Loop Gain'!AJ3339</f>
        <v>#DIV/0!</v>
      </c>
      <c r="E601">
        <f>'TPS543C20 Loop Gain'!B3339</f>
        <v>1405000</v>
      </c>
    </row>
    <row r="602" spans="3:5" x14ac:dyDescent="0.3">
      <c r="C602" t="e">
        <f>'TPS543C20 Loop Gain'!AI3338</f>
        <v>#DIV/0!</v>
      </c>
      <c r="D602" t="e">
        <f>'TPS543C20 Loop Gain'!AJ3338</f>
        <v>#DIV/0!</v>
      </c>
      <c r="E602">
        <f>'TPS543C20 Loop Gain'!B3338</f>
        <v>1404000</v>
      </c>
    </row>
    <row r="603" spans="3:5" x14ac:dyDescent="0.3">
      <c r="C603" t="e">
        <f>'TPS543C20 Loop Gain'!AI3337</f>
        <v>#DIV/0!</v>
      </c>
      <c r="D603" t="e">
        <f>'TPS543C20 Loop Gain'!AJ3337</f>
        <v>#DIV/0!</v>
      </c>
      <c r="E603">
        <f>'TPS543C20 Loop Gain'!B3337</f>
        <v>1403000</v>
      </c>
    </row>
    <row r="604" spans="3:5" x14ac:dyDescent="0.3">
      <c r="C604" t="e">
        <f>'TPS543C20 Loop Gain'!AI3336</f>
        <v>#DIV/0!</v>
      </c>
      <c r="D604" t="e">
        <f>'TPS543C20 Loop Gain'!AJ3336</f>
        <v>#DIV/0!</v>
      </c>
      <c r="E604">
        <f>'TPS543C20 Loop Gain'!B3336</f>
        <v>1402000</v>
      </c>
    </row>
    <row r="605" spans="3:5" x14ac:dyDescent="0.3">
      <c r="C605" t="e">
        <f>'TPS543C20 Loop Gain'!AI3335</f>
        <v>#DIV/0!</v>
      </c>
      <c r="D605" t="e">
        <f>'TPS543C20 Loop Gain'!AJ3335</f>
        <v>#DIV/0!</v>
      </c>
      <c r="E605">
        <f>'TPS543C20 Loop Gain'!B3335</f>
        <v>1401000</v>
      </c>
    </row>
    <row r="606" spans="3:5" x14ac:dyDescent="0.3">
      <c r="C606" t="e">
        <f>'TPS543C20 Loop Gain'!AI3334</f>
        <v>#DIV/0!</v>
      </c>
      <c r="D606" t="e">
        <f>'TPS543C20 Loop Gain'!AJ3334</f>
        <v>#DIV/0!</v>
      </c>
      <c r="E606">
        <f>'TPS543C20 Loop Gain'!B3334</f>
        <v>1400000</v>
      </c>
    </row>
    <row r="607" spans="3:5" x14ac:dyDescent="0.3">
      <c r="C607" t="e">
        <f>'TPS543C20 Loop Gain'!AI3333</f>
        <v>#DIV/0!</v>
      </c>
      <c r="D607" t="e">
        <f>'TPS543C20 Loop Gain'!AJ3333</f>
        <v>#DIV/0!</v>
      </c>
      <c r="E607">
        <f>'TPS543C20 Loop Gain'!B3333</f>
        <v>1399000</v>
      </c>
    </row>
    <row r="608" spans="3:5" x14ac:dyDescent="0.3">
      <c r="C608" t="e">
        <f>'TPS543C20 Loop Gain'!AI3332</f>
        <v>#DIV/0!</v>
      </c>
      <c r="D608" t="e">
        <f>'TPS543C20 Loop Gain'!AJ3332</f>
        <v>#DIV/0!</v>
      </c>
      <c r="E608">
        <f>'TPS543C20 Loop Gain'!B3332</f>
        <v>1398000</v>
      </c>
    </row>
    <row r="609" spans="3:5" x14ac:dyDescent="0.3">
      <c r="C609" t="e">
        <f>'TPS543C20 Loop Gain'!AI3331</f>
        <v>#DIV/0!</v>
      </c>
      <c r="D609" t="e">
        <f>'TPS543C20 Loop Gain'!AJ3331</f>
        <v>#DIV/0!</v>
      </c>
      <c r="E609">
        <f>'TPS543C20 Loop Gain'!B3331</f>
        <v>1397000</v>
      </c>
    </row>
    <row r="610" spans="3:5" x14ac:dyDescent="0.3">
      <c r="C610" t="e">
        <f>'TPS543C20 Loop Gain'!AI3330</f>
        <v>#DIV/0!</v>
      </c>
      <c r="D610" t="e">
        <f>'TPS543C20 Loop Gain'!AJ3330</f>
        <v>#DIV/0!</v>
      </c>
      <c r="E610">
        <f>'TPS543C20 Loop Gain'!B3330</f>
        <v>1396000</v>
      </c>
    </row>
    <row r="611" spans="3:5" x14ac:dyDescent="0.3">
      <c r="C611" t="e">
        <f>'TPS543C20 Loop Gain'!AI3329</f>
        <v>#DIV/0!</v>
      </c>
      <c r="D611" t="e">
        <f>'TPS543C20 Loop Gain'!AJ3329</f>
        <v>#DIV/0!</v>
      </c>
      <c r="E611">
        <f>'TPS543C20 Loop Gain'!B3329</f>
        <v>1395000</v>
      </c>
    </row>
    <row r="612" spans="3:5" x14ac:dyDescent="0.3">
      <c r="C612" t="e">
        <f>'TPS543C20 Loop Gain'!AI3328</f>
        <v>#DIV/0!</v>
      </c>
      <c r="D612" t="e">
        <f>'TPS543C20 Loop Gain'!AJ3328</f>
        <v>#DIV/0!</v>
      </c>
      <c r="E612">
        <f>'TPS543C20 Loop Gain'!B3328</f>
        <v>1394000</v>
      </c>
    </row>
    <row r="613" spans="3:5" x14ac:dyDescent="0.3">
      <c r="C613" t="e">
        <f>'TPS543C20 Loop Gain'!AI3327</f>
        <v>#DIV/0!</v>
      </c>
      <c r="D613" t="e">
        <f>'TPS543C20 Loop Gain'!AJ3327</f>
        <v>#DIV/0!</v>
      </c>
      <c r="E613">
        <f>'TPS543C20 Loop Gain'!B3327</f>
        <v>1393000</v>
      </c>
    </row>
    <row r="614" spans="3:5" x14ac:dyDescent="0.3">
      <c r="C614" t="e">
        <f>'TPS543C20 Loop Gain'!AI3326</f>
        <v>#DIV/0!</v>
      </c>
      <c r="D614" t="e">
        <f>'TPS543C20 Loop Gain'!AJ3326</f>
        <v>#DIV/0!</v>
      </c>
      <c r="E614">
        <f>'TPS543C20 Loop Gain'!B3326</f>
        <v>1392000</v>
      </c>
    </row>
    <row r="615" spans="3:5" x14ac:dyDescent="0.3">
      <c r="C615" t="e">
        <f>'TPS543C20 Loop Gain'!AI3325</f>
        <v>#DIV/0!</v>
      </c>
      <c r="D615" t="e">
        <f>'TPS543C20 Loop Gain'!AJ3325</f>
        <v>#DIV/0!</v>
      </c>
      <c r="E615">
        <f>'TPS543C20 Loop Gain'!B3325</f>
        <v>1391000</v>
      </c>
    </row>
    <row r="616" spans="3:5" x14ac:dyDescent="0.3">
      <c r="C616" t="e">
        <f>'TPS543C20 Loop Gain'!AI3324</f>
        <v>#DIV/0!</v>
      </c>
      <c r="D616" t="e">
        <f>'TPS543C20 Loop Gain'!AJ3324</f>
        <v>#DIV/0!</v>
      </c>
      <c r="E616">
        <f>'TPS543C20 Loop Gain'!B3324</f>
        <v>1390000</v>
      </c>
    </row>
    <row r="617" spans="3:5" x14ac:dyDescent="0.3">
      <c r="C617" t="e">
        <f>'TPS543C20 Loop Gain'!AI3323</f>
        <v>#DIV/0!</v>
      </c>
      <c r="D617" t="e">
        <f>'TPS543C20 Loop Gain'!AJ3323</f>
        <v>#DIV/0!</v>
      </c>
      <c r="E617">
        <f>'TPS543C20 Loop Gain'!B3323</f>
        <v>1389000</v>
      </c>
    </row>
    <row r="618" spans="3:5" x14ac:dyDescent="0.3">
      <c r="C618" t="e">
        <f>'TPS543C20 Loop Gain'!AI3322</f>
        <v>#DIV/0!</v>
      </c>
      <c r="D618" t="e">
        <f>'TPS543C20 Loop Gain'!AJ3322</f>
        <v>#DIV/0!</v>
      </c>
      <c r="E618">
        <f>'TPS543C20 Loop Gain'!B3322</f>
        <v>1388000</v>
      </c>
    </row>
    <row r="619" spans="3:5" x14ac:dyDescent="0.3">
      <c r="C619" t="e">
        <f>'TPS543C20 Loop Gain'!AI3321</f>
        <v>#DIV/0!</v>
      </c>
      <c r="D619" t="e">
        <f>'TPS543C20 Loop Gain'!AJ3321</f>
        <v>#DIV/0!</v>
      </c>
      <c r="E619">
        <f>'TPS543C20 Loop Gain'!B3321</f>
        <v>1387000</v>
      </c>
    </row>
    <row r="620" spans="3:5" x14ac:dyDescent="0.3">
      <c r="C620" t="e">
        <f>'TPS543C20 Loop Gain'!AI3320</f>
        <v>#DIV/0!</v>
      </c>
      <c r="D620" t="e">
        <f>'TPS543C20 Loop Gain'!AJ3320</f>
        <v>#DIV/0!</v>
      </c>
      <c r="E620">
        <f>'TPS543C20 Loop Gain'!B3320</f>
        <v>1386000</v>
      </c>
    </row>
    <row r="621" spans="3:5" x14ac:dyDescent="0.3">
      <c r="C621" t="e">
        <f>'TPS543C20 Loop Gain'!AI3319</f>
        <v>#DIV/0!</v>
      </c>
      <c r="D621" t="e">
        <f>'TPS543C20 Loop Gain'!AJ3319</f>
        <v>#DIV/0!</v>
      </c>
      <c r="E621">
        <f>'TPS543C20 Loop Gain'!B3319</f>
        <v>1385000</v>
      </c>
    </row>
    <row r="622" spans="3:5" x14ac:dyDescent="0.3">
      <c r="C622" t="e">
        <f>'TPS543C20 Loop Gain'!AI3318</f>
        <v>#DIV/0!</v>
      </c>
      <c r="D622" t="e">
        <f>'TPS543C20 Loop Gain'!AJ3318</f>
        <v>#DIV/0!</v>
      </c>
      <c r="E622">
        <f>'TPS543C20 Loop Gain'!B3318</f>
        <v>1384000</v>
      </c>
    </row>
    <row r="623" spans="3:5" x14ac:dyDescent="0.3">
      <c r="C623" t="e">
        <f>'TPS543C20 Loop Gain'!AI3317</f>
        <v>#DIV/0!</v>
      </c>
      <c r="D623" t="e">
        <f>'TPS543C20 Loop Gain'!AJ3317</f>
        <v>#DIV/0!</v>
      </c>
      <c r="E623">
        <f>'TPS543C20 Loop Gain'!B3317</f>
        <v>1383000</v>
      </c>
    </row>
    <row r="624" spans="3:5" x14ac:dyDescent="0.3">
      <c r="C624" t="e">
        <f>'TPS543C20 Loop Gain'!AI3316</f>
        <v>#DIV/0!</v>
      </c>
      <c r="D624" t="e">
        <f>'TPS543C20 Loop Gain'!AJ3316</f>
        <v>#DIV/0!</v>
      </c>
      <c r="E624">
        <f>'TPS543C20 Loop Gain'!B3316</f>
        <v>1382000</v>
      </c>
    </row>
    <row r="625" spans="3:5" x14ac:dyDescent="0.3">
      <c r="C625" t="e">
        <f>'TPS543C20 Loop Gain'!AI3315</f>
        <v>#DIV/0!</v>
      </c>
      <c r="D625" t="e">
        <f>'TPS543C20 Loop Gain'!AJ3315</f>
        <v>#DIV/0!</v>
      </c>
      <c r="E625">
        <f>'TPS543C20 Loop Gain'!B3315</f>
        <v>1381000</v>
      </c>
    </row>
    <row r="626" spans="3:5" x14ac:dyDescent="0.3">
      <c r="C626" t="e">
        <f>'TPS543C20 Loop Gain'!AI3314</f>
        <v>#DIV/0!</v>
      </c>
      <c r="D626" t="e">
        <f>'TPS543C20 Loop Gain'!AJ3314</f>
        <v>#DIV/0!</v>
      </c>
      <c r="E626">
        <f>'TPS543C20 Loop Gain'!B3314</f>
        <v>1380000</v>
      </c>
    </row>
    <row r="627" spans="3:5" x14ac:dyDescent="0.3">
      <c r="C627" t="e">
        <f>'TPS543C20 Loop Gain'!AI3313</f>
        <v>#DIV/0!</v>
      </c>
      <c r="D627" t="e">
        <f>'TPS543C20 Loop Gain'!AJ3313</f>
        <v>#DIV/0!</v>
      </c>
      <c r="E627">
        <f>'TPS543C20 Loop Gain'!B3313</f>
        <v>1379000</v>
      </c>
    </row>
    <row r="628" spans="3:5" x14ac:dyDescent="0.3">
      <c r="C628" t="e">
        <f>'TPS543C20 Loop Gain'!AI3312</f>
        <v>#DIV/0!</v>
      </c>
      <c r="D628" t="e">
        <f>'TPS543C20 Loop Gain'!AJ3312</f>
        <v>#DIV/0!</v>
      </c>
      <c r="E628">
        <f>'TPS543C20 Loop Gain'!B3312</f>
        <v>1378000</v>
      </c>
    </row>
    <row r="629" spans="3:5" x14ac:dyDescent="0.3">
      <c r="C629" t="e">
        <f>'TPS543C20 Loop Gain'!AI3311</f>
        <v>#DIV/0!</v>
      </c>
      <c r="D629" t="e">
        <f>'TPS543C20 Loop Gain'!AJ3311</f>
        <v>#DIV/0!</v>
      </c>
      <c r="E629">
        <f>'TPS543C20 Loop Gain'!B3311</f>
        <v>1377000</v>
      </c>
    </row>
    <row r="630" spans="3:5" x14ac:dyDescent="0.3">
      <c r="C630" t="e">
        <f>'TPS543C20 Loop Gain'!AI3310</f>
        <v>#DIV/0!</v>
      </c>
      <c r="D630" t="e">
        <f>'TPS543C20 Loop Gain'!AJ3310</f>
        <v>#DIV/0!</v>
      </c>
      <c r="E630">
        <f>'TPS543C20 Loop Gain'!B3310</f>
        <v>1376000</v>
      </c>
    </row>
    <row r="631" spans="3:5" x14ac:dyDescent="0.3">
      <c r="C631" t="e">
        <f>'TPS543C20 Loop Gain'!AI3309</f>
        <v>#DIV/0!</v>
      </c>
      <c r="D631" t="e">
        <f>'TPS543C20 Loop Gain'!AJ3309</f>
        <v>#DIV/0!</v>
      </c>
      <c r="E631">
        <f>'TPS543C20 Loop Gain'!B3309</f>
        <v>1375000</v>
      </c>
    </row>
    <row r="632" spans="3:5" x14ac:dyDescent="0.3">
      <c r="C632" t="e">
        <f>'TPS543C20 Loop Gain'!AI3308</f>
        <v>#DIV/0!</v>
      </c>
      <c r="D632" t="e">
        <f>'TPS543C20 Loop Gain'!AJ3308</f>
        <v>#DIV/0!</v>
      </c>
      <c r="E632">
        <f>'TPS543C20 Loop Gain'!B3308</f>
        <v>1374000</v>
      </c>
    </row>
    <row r="633" spans="3:5" x14ac:dyDescent="0.3">
      <c r="C633" t="e">
        <f>'TPS543C20 Loop Gain'!AI3307</f>
        <v>#DIV/0!</v>
      </c>
      <c r="D633" t="e">
        <f>'TPS543C20 Loop Gain'!AJ3307</f>
        <v>#DIV/0!</v>
      </c>
      <c r="E633">
        <f>'TPS543C20 Loop Gain'!B3307</f>
        <v>1373000</v>
      </c>
    </row>
    <row r="634" spans="3:5" x14ac:dyDescent="0.3">
      <c r="C634" t="e">
        <f>'TPS543C20 Loop Gain'!AI3306</f>
        <v>#DIV/0!</v>
      </c>
      <c r="D634" t="e">
        <f>'TPS543C20 Loop Gain'!AJ3306</f>
        <v>#DIV/0!</v>
      </c>
      <c r="E634">
        <f>'TPS543C20 Loop Gain'!B3306</f>
        <v>1372000</v>
      </c>
    </row>
    <row r="635" spans="3:5" x14ac:dyDescent="0.3">
      <c r="C635" t="e">
        <f>'TPS543C20 Loop Gain'!AI3305</f>
        <v>#DIV/0!</v>
      </c>
      <c r="D635" t="e">
        <f>'TPS543C20 Loop Gain'!AJ3305</f>
        <v>#DIV/0!</v>
      </c>
      <c r="E635">
        <f>'TPS543C20 Loop Gain'!B3305</f>
        <v>1371000</v>
      </c>
    </row>
    <row r="636" spans="3:5" x14ac:dyDescent="0.3">
      <c r="C636" t="e">
        <f>'TPS543C20 Loop Gain'!AI3304</f>
        <v>#DIV/0!</v>
      </c>
      <c r="D636" t="e">
        <f>'TPS543C20 Loop Gain'!AJ3304</f>
        <v>#DIV/0!</v>
      </c>
      <c r="E636">
        <f>'TPS543C20 Loop Gain'!B3304</f>
        <v>1370000</v>
      </c>
    </row>
    <row r="637" spans="3:5" x14ac:dyDescent="0.3">
      <c r="C637" t="e">
        <f>'TPS543C20 Loop Gain'!AI3303</f>
        <v>#DIV/0!</v>
      </c>
      <c r="D637" t="e">
        <f>'TPS543C20 Loop Gain'!AJ3303</f>
        <v>#DIV/0!</v>
      </c>
      <c r="E637">
        <f>'TPS543C20 Loop Gain'!B3303</f>
        <v>1369000</v>
      </c>
    </row>
    <row r="638" spans="3:5" x14ac:dyDescent="0.3">
      <c r="C638" t="e">
        <f>'TPS543C20 Loop Gain'!AI3302</f>
        <v>#DIV/0!</v>
      </c>
      <c r="D638" t="e">
        <f>'TPS543C20 Loop Gain'!AJ3302</f>
        <v>#DIV/0!</v>
      </c>
      <c r="E638">
        <f>'TPS543C20 Loop Gain'!B3302</f>
        <v>1368000</v>
      </c>
    </row>
    <row r="639" spans="3:5" x14ac:dyDescent="0.3">
      <c r="C639" t="e">
        <f>'TPS543C20 Loop Gain'!AI3301</f>
        <v>#DIV/0!</v>
      </c>
      <c r="D639" t="e">
        <f>'TPS543C20 Loop Gain'!AJ3301</f>
        <v>#DIV/0!</v>
      </c>
      <c r="E639">
        <f>'TPS543C20 Loop Gain'!B3301</f>
        <v>1367000</v>
      </c>
    </row>
    <row r="640" spans="3:5" x14ac:dyDescent="0.3">
      <c r="C640" t="e">
        <f>'TPS543C20 Loop Gain'!AI3300</f>
        <v>#DIV/0!</v>
      </c>
      <c r="D640" t="e">
        <f>'TPS543C20 Loop Gain'!AJ3300</f>
        <v>#DIV/0!</v>
      </c>
      <c r="E640">
        <f>'TPS543C20 Loop Gain'!B3300</f>
        <v>1366000</v>
      </c>
    </row>
    <row r="641" spans="3:5" x14ac:dyDescent="0.3">
      <c r="C641" t="e">
        <f>'TPS543C20 Loop Gain'!AI3299</f>
        <v>#DIV/0!</v>
      </c>
      <c r="D641" t="e">
        <f>'TPS543C20 Loop Gain'!AJ3299</f>
        <v>#DIV/0!</v>
      </c>
      <c r="E641">
        <f>'TPS543C20 Loop Gain'!B3299</f>
        <v>1365000</v>
      </c>
    </row>
    <row r="642" spans="3:5" x14ac:dyDescent="0.3">
      <c r="C642" t="e">
        <f>'TPS543C20 Loop Gain'!AI3298</f>
        <v>#DIV/0!</v>
      </c>
      <c r="D642" t="e">
        <f>'TPS543C20 Loop Gain'!AJ3298</f>
        <v>#DIV/0!</v>
      </c>
      <c r="E642">
        <f>'TPS543C20 Loop Gain'!B3298</f>
        <v>1364000</v>
      </c>
    </row>
    <row r="643" spans="3:5" x14ac:dyDescent="0.3">
      <c r="C643" t="e">
        <f>'TPS543C20 Loop Gain'!AI3297</f>
        <v>#DIV/0!</v>
      </c>
      <c r="D643" t="e">
        <f>'TPS543C20 Loop Gain'!AJ3297</f>
        <v>#DIV/0!</v>
      </c>
      <c r="E643">
        <f>'TPS543C20 Loop Gain'!B3297</f>
        <v>1363000</v>
      </c>
    </row>
    <row r="644" spans="3:5" x14ac:dyDescent="0.3">
      <c r="C644" t="e">
        <f>'TPS543C20 Loop Gain'!AI3296</f>
        <v>#DIV/0!</v>
      </c>
      <c r="D644" t="e">
        <f>'TPS543C20 Loop Gain'!AJ3296</f>
        <v>#DIV/0!</v>
      </c>
      <c r="E644">
        <f>'TPS543C20 Loop Gain'!B3296</f>
        <v>1362000</v>
      </c>
    </row>
    <row r="645" spans="3:5" x14ac:dyDescent="0.3">
      <c r="C645" t="e">
        <f>'TPS543C20 Loop Gain'!AI3295</f>
        <v>#DIV/0!</v>
      </c>
      <c r="D645" t="e">
        <f>'TPS543C20 Loop Gain'!AJ3295</f>
        <v>#DIV/0!</v>
      </c>
      <c r="E645">
        <f>'TPS543C20 Loop Gain'!B3295</f>
        <v>1361000</v>
      </c>
    </row>
    <row r="646" spans="3:5" x14ac:dyDescent="0.3">
      <c r="C646" t="e">
        <f>'TPS543C20 Loop Gain'!AI3294</f>
        <v>#DIV/0!</v>
      </c>
      <c r="D646" t="e">
        <f>'TPS543C20 Loop Gain'!AJ3294</f>
        <v>#DIV/0!</v>
      </c>
      <c r="E646">
        <f>'TPS543C20 Loop Gain'!B3294</f>
        <v>1360000</v>
      </c>
    </row>
    <row r="647" spans="3:5" x14ac:dyDescent="0.3">
      <c r="C647" t="e">
        <f>'TPS543C20 Loop Gain'!AI3293</f>
        <v>#DIV/0!</v>
      </c>
      <c r="D647" t="e">
        <f>'TPS543C20 Loop Gain'!AJ3293</f>
        <v>#DIV/0!</v>
      </c>
      <c r="E647">
        <f>'TPS543C20 Loop Gain'!B3293</f>
        <v>1359000</v>
      </c>
    </row>
    <row r="648" spans="3:5" x14ac:dyDescent="0.3">
      <c r="C648" t="e">
        <f>'TPS543C20 Loop Gain'!AI3292</f>
        <v>#DIV/0!</v>
      </c>
      <c r="D648" t="e">
        <f>'TPS543C20 Loop Gain'!AJ3292</f>
        <v>#DIV/0!</v>
      </c>
      <c r="E648">
        <f>'TPS543C20 Loop Gain'!B3292</f>
        <v>1358000</v>
      </c>
    </row>
    <row r="649" spans="3:5" x14ac:dyDescent="0.3">
      <c r="C649" t="e">
        <f>'TPS543C20 Loop Gain'!AI3291</f>
        <v>#DIV/0!</v>
      </c>
      <c r="D649" t="e">
        <f>'TPS543C20 Loop Gain'!AJ3291</f>
        <v>#DIV/0!</v>
      </c>
      <c r="E649">
        <f>'TPS543C20 Loop Gain'!B3291</f>
        <v>1357000</v>
      </c>
    </row>
    <row r="650" spans="3:5" x14ac:dyDescent="0.3">
      <c r="C650" t="e">
        <f>'TPS543C20 Loop Gain'!AI3290</f>
        <v>#DIV/0!</v>
      </c>
      <c r="D650" t="e">
        <f>'TPS543C20 Loop Gain'!AJ3290</f>
        <v>#DIV/0!</v>
      </c>
      <c r="E650">
        <f>'TPS543C20 Loop Gain'!B3290</f>
        <v>1356000</v>
      </c>
    </row>
    <row r="651" spans="3:5" x14ac:dyDescent="0.3">
      <c r="C651" t="e">
        <f>'TPS543C20 Loop Gain'!AI3289</f>
        <v>#DIV/0!</v>
      </c>
      <c r="D651" t="e">
        <f>'TPS543C20 Loop Gain'!AJ3289</f>
        <v>#DIV/0!</v>
      </c>
      <c r="E651">
        <f>'TPS543C20 Loop Gain'!B3289</f>
        <v>1355000</v>
      </c>
    </row>
    <row r="652" spans="3:5" x14ac:dyDescent="0.3">
      <c r="C652" t="e">
        <f>'TPS543C20 Loop Gain'!AI3288</f>
        <v>#DIV/0!</v>
      </c>
      <c r="D652" t="e">
        <f>'TPS543C20 Loop Gain'!AJ3288</f>
        <v>#DIV/0!</v>
      </c>
      <c r="E652">
        <f>'TPS543C20 Loop Gain'!B3288</f>
        <v>1354000</v>
      </c>
    </row>
    <row r="653" spans="3:5" x14ac:dyDescent="0.3">
      <c r="C653" t="e">
        <f>'TPS543C20 Loop Gain'!AI3287</f>
        <v>#DIV/0!</v>
      </c>
      <c r="D653" t="e">
        <f>'TPS543C20 Loop Gain'!AJ3287</f>
        <v>#DIV/0!</v>
      </c>
      <c r="E653">
        <f>'TPS543C20 Loop Gain'!B3287</f>
        <v>1353000</v>
      </c>
    </row>
    <row r="654" spans="3:5" x14ac:dyDescent="0.3">
      <c r="C654" t="e">
        <f>'TPS543C20 Loop Gain'!AI3286</f>
        <v>#DIV/0!</v>
      </c>
      <c r="D654" t="e">
        <f>'TPS543C20 Loop Gain'!AJ3286</f>
        <v>#DIV/0!</v>
      </c>
      <c r="E654">
        <f>'TPS543C20 Loop Gain'!B3286</f>
        <v>1352000</v>
      </c>
    </row>
    <row r="655" spans="3:5" x14ac:dyDescent="0.3">
      <c r="C655" t="e">
        <f>'TPS543C20 Loop Gain'!AI3285</f>
        <v>#DIV/0!</v>
      </c>
      <c r="D655" t="e">
        <f>'TPS543C20 Loop Gain'!AJ3285</f>
        <v>#DIV/0!</v>
      </c>
      <c r="E655">
        <f>'TPS543C20 Loop Gain'!B3285</f>
        <v>1351000</v>
      </c>
    </row>
    <row r="656" spans="3:5" x14ac:dyDescent="0.3">
      <c r="C656" t="e">
        <f>'TPS543C20 Loop Gain'!AI3284</f>
        <v>#DIV/0!</v>
      </c>
      <c r="D656" t="e">
        <f>'TPS543C20 Loop Gain'!AJ3284</f>
        <v>#DIV/0!</v>
      </c>
      <c r="E656">
        <f>'TPS543C20 Loop Gain'!B3284</f>
        <v>1350000</v>
      </c>
    </row>
    <row r="657" spans="3:5" x14ac:dyDescent="0.3">
      <c r="C657" t="e">
        <f>'TPS543C20 Loop Gain'!AI3283</f>
        <v>#DIV/0!</v>
      </c>
      <c r="D657" t="e">
        <f>'TPS543C20 Loop Gain'!AJ3283</f>
        <v>#DIV/0!</v>
      </c>
      <c r="E657">
        <f>'TPS543C20 Loop Gain'!B3283</f>
        <v>1349000</v>
      </c>
    </row>
    <row r="658" spans="3:5" x14ac:dyDescent="0.3">
      <c r="C658" t="e">
        <f>'TPS543C20 Loop Gain'!AI3282</f>
        <v>#DIV/0!</v>
      </c>
      <c r="D658" t="e">
        <f>'TPS543C20 Loop Gain'!AJ3282</f>
        <v>#DIV/0!</v>
      </c>
      <c r="E658">
        <f>'TPS543C20 Loop Gain'!B3282</f>
        <v>1348000</v>
      </c>
    </row>
    <row r="659" spans="3:5" x14ac:dyDescent="0.3">
      <c r="C659" t="e">
        <f>'TPS543C20 Loop Gain'!AI3281</f>
        <v>#DIV/0!</v>
      </c>
      <c r="D659" t="e">
        <f>'TPS543C20 Loop Gain'!AJ3281</f>
        <v>#DIV/0!</v>
      </c>
      <c r="E659">
        <f>'TPS543C20 Loop Gain'!B3281</f>
        <v>1347000</v>
      </c>
    </row>
    <row r="660" spans="3:5" x14ac:dyDescent="0.3">
      <c r="C660" t="e">
        <f>'TPS543C20 Loop Gain'!AI3280</f>
        <v>#DIV/0!</v>
      </c>
      <c r="D660" t="e">
        <f>'TPS543C20 Loop Gain'!AJ3280</f>
        <v>#DIV/0!</v>
      </c>
      <c r="E660">
        <f>'TPS543C20 Loop Gain'!B3280</f>
        <v>1346000</v>
      </c>
    </row>
    <row r="661" spans="3:5" x14ac:dyDescent="0.3">
      <c r="C661" t="e">
        <f>'TPS543C20 Loop Gain'!AI3279</f>
        <v>#DIV/0!</v>
      </c>
      <c r="D661" t="e">
        <f>'TPS543C20 Loop Gain'!AJ3279</f>
        <v>#DIV/0!</v>
      </c>
      <c r="E661">
        <f>'TPS543C20 Loop Gain'!B3279</f>
        <v>1345000</v>
      </c>
    </row>
    <row r="662" spans="3:5" x14ac:dyDescent="0.3">
      <c r="C662" t="e">
        <f>'TPS543C20 Loop Gain'!AI3278</f>
        <v>#DIV/0!</v>
      </c>
      <c r="D662" t="e">
        <f>'TPS543C20 Loop Gain'!AJ3278</f>
        <v>#DIV/0!</v>
      </c>
      <c r="E662">
        <f>'TPS543C20 Loop Gain'!B3278</f>
        <v>1344000</v>
      </c>
    </row>
    <row r="663" spans="3:5" x14ac:dyDescent="0.3">
      <c r="C663" t="e">
        <f>'TPS543C20 Loop Gain'!AI3277</f>
        <v>#DIV/0!</v>
      </c>
      <c r="D663" t="e">
        <f>'TPS543C20 Loop Gain'!AJ3277</f>
        <v>#DIV/0!</v>
      </c>
      <c r="E663">
        <f>'TPS543C20 Loop Gain'!B3277</f>
        <v>1343000</v>
      </c>
    </row>
    <row r="664" spans="3:5" x14ac:dyDescent="0.3">
      <c r="C664" t="e">
        <f>'TPS543C20 Loop Gain'!AI3276</f>
        <v>#DIV/0!</v>
      </c>
      <c r="D664" t="e">
        <f>'TPS543C20 Loop Gain'!AJ3276</f>
        <v>#DIV/0!</v>
      </c>
      <c r="E664">
        <f>'TPS543C20 Loop Gain'!B3276</f>
        <v>1342000</v>
      </c>
    </row>
    <row r="665" spans="3:5" x14ac:dyDescent="0.3">
      <c r="C665" t="e">
        <f>'TPS543C20 Loop Gain'!AI3275</f>
        <v>#DIV/0!</v>
      </c>
      <c r="D665" t="e">
        <f>'TPS543C20 Loop Gain'!AJ3275</f>
        <v>#DIV/0!</v>
      </c>
      <c r="E665">
        <f>'TPS543C20 Loop Gain'!B3275</f>
        <v>1341000</v>
      </c>
    </row>
    <row r="666" spans="3:5" x14ac:dyDescent="0.3">
      <c r="C666" t="e">
        <f>'TPS543C20 Loop Gain'!AI3274</f>
        <v>#DIV/0!</v>
      </c>
      <c r="D666" t="e">
        <f>'TPS543C20 Loop Gain'!AJ3274</f>
        <v>#DIV/0!</v>
      </c>
      <c r="E666">
        <f>'TPS543C20 Loop Gain'!B3274</f>
        <v>1340000</v>
      </c>
    </row>
    <row r="667" spans="3:5" x14ac:dyDescent="0.3">
      <c r="C667" t="e">
        <f>'TPS543C20 Loop Gain'!AI3273</f>
        <v>#DIV/0!</v>
      </c>
      <c r="D667" t="e">
        <f>'TPS543C20 Loop Gain'!AJ3273</f>
        <v>#DIV/0!</v>
      </c>
      <c r="E667">
        <f>'TPS543C20 Loop Gain'!B3273</f>
        <v>1339000</v>
      </c>
    </row>
    <row r="668" spans="3:5" x14ac:dyDescent="0.3">
      <c r="C668" t="e">
        <f>'TPS543C20 Loop Gain'!AI3272</f>
        <v>#DIV/0!</v>
      </c>
      <c r="D668" t="e">
        <f>'TPS543C20 Loop Gain'!AJ3272</f>
        <v>#DIV/0!</v>
      </c>
      <c r="E668">
        <f>'TPS543C20 Loop Gain'!B3272</f>
        <v>1338000</v>
      </c>
    </row>
    <row r="669" spans="3:5" x14ac:dyDescent="0.3">
      <c r="C669" t="e">
        <f>'TPS543C20 Loop Gain'!AI3271</f>
        <v>#DIV/0!</v>
      </c>
      <c r="D669" t="e">
        <f>'TPS543C20 Loop Gain'!AJ3271</f>
        <v>#DIV/0!</v>
      </c>
      <c r="E669">
        <f>'TPS543C20 Loop Gain'!B3271</f>
        <v>1337000</v>
      </c>
    </row>
    <row r="670" spans="3:5" x14ac:dyDescent="0.3">
      <c r="C670" t="e">
        <f>'TPS543C20 Loop Gain'!AI3270</f>
        <v>#DIV/0!</v>
      </c>
      <c r="D670" t="e">
        <f>'TPS543C20 Loop Gain'!AJ3270</f>
        <v>#DIV/0!</v>
      </c>
      <c r="E670">
        <f>'TPS543C20 Loop Gain'!B3270</f>
        <v>1336000</v>
      </c>
    </row>
    <row r="671" spans="3:5" x14ac:dyDescent="0.3">
      <c r="C671" t="e">
        <f>'TPS543C20 Loop Gain'!AI3269</f>
        <v>#DIV/0!</v>
      </c>
      <c r="D671" t="e">
        <f>'TPS543C20 Loop Gain'!AJ3269</f>
        <v>#DIV/0!</v>
      </c>
      <c r="E671">
        <f>'TPS543C20 Loop Gain'!B3269</f>
        <v>1335000</v>
      </c>
    </row>
    <row r="672" spans="3:5" x14ac:dyDescent="0.3">
      <c r="C672" t="e">
        <f>'TPS543C20 Loop Gain'!AI3268</f>
        <v>#DIV/0!</v>
      </c>
      <c r="D672" t="e">
        <f>'TPS543C20 Loop Gain'!AJ3268</f>
        <v>#DIV/0!</v>
      </c>
      <c r="E672">
        <f>'TPS543C20 Loop Gain'!B3268</f>
        <v>1334000</v>
      </c>
    </row>
    <row r="673" spans="3:5" x14ac:dyDescent="0.3">
      <c r="C673" t="e">
        <f>'TPS543C20 Loop Gain'!AI3267</f>
        <v>#DIV/0!</v>
      </c>
      <c r="D673" t="e">
        <f>'TPS543C20 Loop Gain'!AJ3267</f>
        <v>#DIV/0!</v>
      </c>
      <c r="E673">
        <f>'TPS543C20 Loop Gain'!B3267</f>
        <v>1333000</v>
      </c>
    </row>
    <row r="674" spans="3:5" x14ac:dyDescent="0.3">
      <c r="C674" t="e">
        <f>'TPS543C20 Loop Gain'!AI3266</f>
        <v>#DIV/0!</v>
      </c>
      <c r="D674" t="e">
        <f>'TPS543C20 Loop Gain'!AJ3266</f>
        <v>#DIV/0!</v>
      </c>
      <c r="E674">
        <f>'TPS543C20 Loop Gain'!B3266</f>
        <v>1332000</v>
      </c>
    </row>
    <row r="675" spans="3:5" x14ac:dyDescent="0.3">
      <c r="C675" t="e">
        <f>'TPS543C20 Loop Gain'!AI3265</f>
        <v>#DIV/0!</v>
      </c>
      <c r="D675" t="e">
        <f>'TPS543C20 Loop Gain'!AJ3265</f>
        <v>#DIV/0!</v>
      </c>
      <c r="E675">
        <f>'TPS543C20 Loop Gain'!B3265</f>
        <v>1331000</v>
      </c>
    </row>
    <row r="676" spans="3:5" x14ac:dyDescent="0.3">
      <c r="C676" t="e">
        <f>'TPS543C20 Loop Gain'!AI3264</f>
        <v>#DIV/0!</v>
      </c>
      <c r="D676" t="e">
        <f>'TPS543C20 Loop Gain'!AJ3264</f>
        <v>#DIV/0!</v>
      </c>
      <c r="E676">
        <f>'TPS543C20 Loop Gain'!B3264</f>
        <v>1330000</v>
      </c>
    </row>
    <row r="677" spans="3:5" x14ac:dyDescent="0.3">
      <c r="C677" t="e">
        <f>'TPS543C20 Loop Gain'!AI3263</f>
        <v>#DIV/0!</v>
      </c>
      <c r="D677" t="e">
        <f>'TPS543C20 Loop Gain'!AJ3263</f>
        <v>#DIV/0!</v>
      </c>
      <c r="E677">
        <f>'TPS543C20 Loop Gain'!B3263</f>
        <v>1329000</v>
      </c>
    </row>
    <row r="678" spans="3:5" x14ac:dyDescent="0.3">
      <c r="C678" t="e">
        <f>'TPS543C20 Loop Gain'!AI3262</f>
        <v>#DIV/0!</v>
      </c>
      <c r="D678" t="e">
        <f>'TPS543C20 Loop Gain'!AJ3262</f>
        <v>#DIV/0!</v>
      </c>
      <c r="E678">
        <f>'TPS543C20 Loop Gain'!B3262</f>
        <v>1328000</v>
      </c>
    </row>
    <row r="679" spans="3:5" x14ac:dyDescent="0.3">
      <c r="C679" t="e">
        <f>'TPS543C20 Loop Gain'!AI3261</f>
        <v>#DIV/0!</v>
      </c>
      <c r="D679" t="e">
        <f>'TPS543C20 Loop Gain'!AJ3261</f>
        <v>#DIV/0!</v>
      </c>
      <c r="E679">
        <f>'TPS543C20 Loop Gain'!B3261</f>
        <v>1327000</v>
      </c>
    </row>
    <row r="680" spans="3:5" x14ac:dyDescent="0.3">
      <c r="C680" t="e">
        <f>'TPS543C20 Loop Gain'!AI3260</f>
        <v>#DIV/0!</v>
      </c>
      <c r="D680" t="e">
        <f>'TPS543C20 Loop Gain'!AJ3260</f>
        <v>#DIV/0!</v>
      </c>
      <c r="E680">
        <f>'TPS543C20 Loop Gain'!B3260</f>
        <v>1326000</v>
      </c>
    </row>
    <row r="681" spans="3:5" x14ac:dyDescent="0.3">
      <c r="C681" t="e">
        <f>'TPS543C20 Loop Gain'!AI3259</f>
        <v>#DIV/0!</v>
      </c>
      <c r="D681" t="e">
        <f>'TPS543C20 Loop Gain'!AJ3259</f>
        <v>#DIV/0!</v>
      </c>
      <c r="E681">
        <f>'TPS543C20 Loop Gain'!B3259</f>
        <v>1325000</v>
      </c>
    </row>
    <row r="682" spans="3:5" x14ac:dyDescent="0.3">
      <c r="C682" t="e">
        <f>'TPS543C20 Loop Gain'!AI3258</f>
        <v>#DIV/0!</v>
      </c>
      <c r="D682" t="e">
        <f>'TPS543C20 Loop Gain'!AJ3258</f>
        <v>#DIV/0!</v>
      </c>
      <c r="E682">
        <f>'TPS543C20 Loop Gain'!B3258</f>
        <v>1324000</v>
      </c>
    </row>
    <row r="683" spans="3:5" x14ac:dyDescent="0.3">
      <c r="C683" t="e">
        <f>'TPS543C20 Loop Gain'!AI3257</f>
        <v>#DIV/0!</v>
      </c>
      <c r="D683" t="e">
        <f>'TPS543C20 Loop Gain'!AJ3257</f>
        <v>#DIV/0!</v>
      </c>
      <c r="E683">
        <f>'TPS543C20 Loop Gain'!B3257</f>
        <v>1323000</v>
      </c>
    </row>
    <row r="684" spans="3:5" x14ac:dyDescent="0.3">
      <c r="C684" t="e">
        <f>'TPS543C20 Loop Gain'!AI3256</f>
        <v>#DIV/0!</v>
      </c>
      <c r="D684" t="e">
        <f>'TPS543C20 Loop Gain'!AJ3256</f>
        <v>#DIV/0!</v>
      </c>
      <c r="E684">
        <f>'TPS543C20 Loop Gain'!B3256</f>
        <v>1322000</v>
      </c>
    </row>
    <row r="685" spans="3:5" x14ac:dyDescent="0.3">
      <c r="C685" t="e">
        <f>'TPS543C20 Loop Gain'!AI3255</f>
        <v>#DIV/0!</v>
      </c>
      <c r="D685" t="e">
        <f>'TPS543C20 Loop Gain'!AJ3255</f>
        <v>#DIV/0!</v>
      </c>
      <c r="E685">
        <f>'TPS543C20 Loop Gain'!B3255</f>
        <v>1321000</v>
      </c>
    </row>
    <row r="686" spans="3:5" x14ac:dyDescent="0.3">
      <c r="C686" t="e">
        <f>'TPS543C20 Loop Gain'!AI3254</f>
        <v>#DIV/0!</v>
      </c>
      <c r="D686" t="e">
        <f>'TPS543C20 Loop Gain'!AJ3254</f>
        <v>#DIV/0!</v>
      </c>
      <c r="E686">
        <f>'TPS543C20 Loop Gain'!B3254</f>
        <v>1320000</v>
      </c>
    </row>
    <row r="687" spans="3:5" x14ac:dyDescent="0.3">
      <c r="C687" t="e">
        <f>'TPS543C20 Loop Gain'!AI3253</f>
        <v>#DIV/0!</v>
      </c>
      <c r="D687" t="e">
        <f>'TPS543C20 Loop Gain'!AJ3253</f>
        <v>#DIV/0!</v>
      </c>
      <c r="E687">
        <f>'TPS543C20 Loop Gain'!B3253</f>
        <v>1319000</v>
      </c>
    </row>
    <row r="688" spans="3:5" x14ac:dyDescent="0.3">
      <c r="C688" t="e">
        <f>'TPS543C20 Loop Gain'!AI3252</f>
        <v>#DIV/0!</v>
      </c>
      <c r="D688" t="e">
        <f>'TPS543C20 Loop Gain'!AJ3252</f>
        <v>#DIV/0!</v>
      </c>
      <c r="E688">
        <f>'TPS543C20 Loop Gain'!B3252</f>
        <v>1318000</v>
      </c>
    </row>
    <row r="689" spans="3:5" x14ac:dyDescent="0.3">
      <c r="C689" t="e">
        <f>'TPS543C20 Loop Gain'!AI3251</f>
        <v>#DIV/0!</v>
      </c>
      <c r="D689" t="e">
        <f>'TPS543C20 Loop Gain'!AJ3251</f>
        <v>#DIV/0!</v>
      </c>
      <c r="E689">
        <f>'TPS543C20 Loop Gain'!B3251</f>
        <v>1317000</v>
      </c>
    </row>
    <row r="690" spans="3:5" x14ac:dyDescent="0.3">
      <c r="C690" t="e">
        <f>'TPS543C20 Loop Gain'!AI3250</f>
        <v>#DIV/0!</v>
      </c>
      <c r="D690" t="e">
        <f>'TPS543C20 Loop Gain'!AJ3250</f>
        <v>#DIV/0!</v>
      </c>
      <c r="E690">
        <f>'TPS543C20 Loop Gain'!B3250</f>
        <v>1316000</v>
      </c>
    </row>
    <row r="691" spans="3:5" x14ac:dyDescent="0.3">
      <c r="C691" t="e">
        <f>'TPS543C20 Loop Gain'!AI3249</f>
        <v>#DIV/0!</v>
      </c>
      <c r="D691" t="e">
        <f>'TPS543C20 Loop Gain'!AJ3249</f>
        <v>#DIV/0!</v>
      </c>
      <c r="E691">
        <f>'TPS543C20 Loop Gain'!B3249</f>
        <v>1315000</v>
      </c>
    </row>
    <row r="692" spans="3:5" x14ac:dyDescent="0.3">
      <c r="C692" t="e">
        <f>'TPS543C20 Loop Gain'!AI3248</f>
        <v>#DIV/0!</v>
      </c>
      <c r="D692" t="e">
        <f>'TPS543C20 Loop Gain'!AJ3248</f>
        <v>#DIV/0!</v>
      </c>
      <c r="E692">
        <f>'TPS543C20 Loop Gain'!B3248</f>
        <v>1314000</v>
      </c>
    </row>
    <row r="693" spans="3:5" x14ac:dyDescent="0.3">
      <c r="C693" t="e">
        <f>'TPS543C20 Loop Gain'!AI3247</f>
        <v>#DIV/0!</v>
      </c>
      <c r="D693" t="e">
        <f>'TPS543C20 Loop Gain'!AJ3247</f>
        <v>#DIV/0!</v>
      </c>
      <c r="E693">
        <f>'TPS543C20 Loop Gain'!B3247</f>
        <v>1313000</v>
      </c>
    </row>
    <row r="694" spans="3:5" x14ac:dyDescent="0.3">
      <c r="C694" t="e">
        <f>'TPS543C20 Loop Gain'!AI3246</f>
        <v>#DIV/0!</v>
      </c>
      <c r="D694" t="e">
        <f>'TPS543C20 Loop Gain'!AJ3246</f>
        <v>#DIV/0!</v>
      </c>
      <c r="E694">
        <f>'TPS543C20 Loop Gain'!B3246</f>
        <v>1312000</v>
      </c>
    </row>
    <row r="695" spans="3:5" x14ac:dyDescent="0.3">
      <c r="C695" t="e">
        <f>'TPS543C20 Loop Gain'!AI3245</f>
        <v>#DIV/0!</v>
      </c>
      <c r="D695" t="e">
        <f>'TPS543C20 Loop Gain'!AJ3245</f>
        <v>#DIV/0!</v>
      </c>
      <c r="E695">
        <f>'TPS543C20 Loop Gain'!B3245</f>
        <v>1311000</v>
      </c>
    </row>
    <row r="696" spans="3:5" x14ac:dyDescent="0.3">
      <c r="C696" t="e">
        <f>'TPS543C20 Loop Gain'!AI3244</f>
        <v>#DIV/0!</v>
      </c>
      <c r="D696" t="e">
        <f>'TPS543C20 Loop Gain'!AJ3244</f>
        <v>#DIV/0!</v>
      </c>
      <c r="E696">
        <f>'TPS543C20 Loop Gain'!B3244</f>
        <v>1310000</v>
      </c>
    </row>
    <row r="697" spans="3:5" x14ac:dyDescent="0.3">
      <c r="C697" t="e">
        <f>'TPS543C20 Loop Gain'!AI3243</f>
        <v>#DIV/0!</v>
      </c>
      <c r="D697" t="e">
        <f>'TPS543C20 Loop Gain'!AJ3243</f>
        <v>#DIV/0!</v>
      </c>
      <c r="E697">
        <f>'TPS543C20 Loop Gain'!B3243</f>
        <v>1309000</v>
      </c>
    </row>
    <row r="698" spans="3:5" x14ac:dyDescent="0.3">
      <c r="C698" t="e">
        <f>'TPS543C20 Loop Gain'!AI3242</f>
        <v>#DIV/0!</v>
      </c>
      <c r="D698" t="e">
        <f>'TPS543C20 Loop Gain'!AJ3242</f>
        <v>#DIV/0!</v>
      </c>
      <c r="E698">
        <f>'TPS543C20 Loop Gain'!B3242</f>
        <v>1308000</v>
      </c>
    </row>
    <row r="699" spans="3:5" x14ac:dyDescent="0.3">
      <c r="C699" t="e">
        <f>'TPS543C20 Loop Gain'!AI3241</f>
        <v>#DIV/0!</v>
      </c>
      <c r="D699" t="e">
        <f>'TPS543C20 Loop Gain'!AJ3241</f>
        <v>#DIV/0!</v>
      </c>
      <c r="E699">
        <f>'TPS543C20 Loop Gain'!B3241</f>
        <v>1307000</v>
      </c>
    </row>
    <row r="700" spans="3:5" x14ac:dyDescent="0.3">
      <c r="C700" t="e">
        <f>'TPS543C20 Loop Gain'!AI3240</f>
        <v>#DIV/0!</v>
      </c>
      <c r="D700" t="e">
        <f>'TPS543C20 Loop Gain'!AJ3240</f>
        <v>#DIV/0!</v>
      </c>
      <c r="E700">
        <f>'TPS543C20 Loop Gain'!B3240</f>
        <v>1306000</v>
      </c>
    </row>
    <row r="701" spans="3:5" x14ac:dyDescent="0.3">
      <c r="C701" t="e">
        <f>'TPS543C20 Loop Gain'!AI3239</f>
        <v>#DIV/0!</v>
      </c>
      <c r="D701" t="e">
        <f>'TPS543C20 Loop Gain'!AJ3239</f>
        <v>#DIV/0!</v>
      </c>
      <c r="E701">
        <f>'TPS543C20 Loop Gain'!B3239</f>
        <v>1305000</v>
      </c>
    </row>
    <row r="702" spans="3:5" x14ac:dyDescent="0.3">
      <c r="C702" t="e">
        <f>'TPS543C20 Loop Gain'!AI3238</f>
        <v>#DIV/0!</v>
      </c>
      <c r="D702" t="e">
        <f>'TPS543C20 Loop Gain'!AJ3238</f>
        <v>#DIV/0!</v>
      </c>
      <c r="E702">
        <f>'TPS543C20 Loop Gain'!B3238</f>
        <v>1304000</v>
      </c>
    </row>
    <row r="703" spans="3:5" x14ac:dyDescent="0.3">
      <c r="C703" t="e">
        <f>'TPS543C20 Loop Gain'!AI3237</f>
        <v>#DIV/0!</v>
      </c>
      <c r="D703" t="e">
        <f>'TPS543C20 Loop Gain'!AJ3237</f>
        <v>#DIV/0!</v>
      </c>
      <c r="E703">
        <f>'TPS543C20 Loop Gain'!B3237</f>
        <v>1303000</v>
      </c>
    </row>
    <row r="704" spans="3:5" x14ac:dyDescent="0.3">
      <c r="C704" t="e">
        <f>'TPS543C20 Loop Gain'!AI3236</f>
        <v>#DIV/0!</v>
      </c>
      <c r="D704" t="e">
        <f>'TPS543C20 Loop Gain'!AJ3236</f>
        <v>#DIV/0!</v>
      </c>
      <c r="E704">
        <f>'TPS543C20 Loop Gain'!B3236</f>
        <v>1302000</v>
      </c>
    </row>
    <row r="705" spans="3:5" x14ac:dyDescent="0.3">
      <c r="C705" t="e">
        <f>'TPS543C20 Loop Gain'!AI3235</f>
        <v>#DIV/0!</v>
      </c>
      <c r="D705" t="e">
        <f>'TPS543C20 Loop Gain'!AJ3235</f>
        <v>#DIV/0!</v>
      </c>
      <c r="E705">
        <f>'TPS543C20 Loop Gain'!B3235</f>
        <v>1301000</v>
      </c>
    </row>
    <row r="706" spans="3:5" x14ac:dyDescent="0.3">
      <c r="C706" t="e">
        <f>'TPS543C20 Loop Gain'!AI3234</f>
        <v>#DIV/0!</v>
      </c>
      <c r="D706" t="e">
        <f>'TPS543C20 Loop Gain'!AJ3234</f>
        <v>#DIV/0!</v>
      </c>
      <c r="E706">
        <f>'TPS543C20 Loop Gain'!B3234</f>
        <v>1300000</v>
      </c>
    </row>
    <row r="707" spans="3:5" x14ac:dyDescent="0.3">
      <c r="C707" t="e">
        <f>'TPS543C20 Loop Gain'!AI3233</f>
        <v>#DIV/0!</v>
      </c>
      <c r="D707" t="e">
        <f>'TPS543C20 Loop Gain'!AJ3233</f>
        <v>#DIV/0!</v>
      </c>
      <c r="E707">
        <f>'TPS543C20 Loop Gain'!B3233</f>
        <v>1299000</v>
      </c>
    </row>
    <row r="708" spans="3:5" x14ac:dyDescent="0.3">
      <c r="C708" t="e">
        <f>'TPS543C20 Loop Gain'!AI3232</f>
        <v>#DIV/0!</v>
      </c>
      <c r="D708" t="e">
        <f>'TPS543C20 Loop Gain'!AJ3232</f>
        <v>#DIV/0!</v>
      </c>
      <c r="E708">
        <f>'TPS543C20 Loop Gain'!B3232</f>
        <v>1298000</v>
      </c>
    </row>
    <row r="709" spans="3:5" x14ac:dyDescent="0.3">
      <c r="C709" t="e">
        <f>'TPS543C20 Loop Gain'!AI3231</f>
        <v>#DIV/0!</v>
      </c>
      <c r="D709" t="e">
        <f>'TPS543C20 Loop Gain'!AJ3231</f>
        <v>#DIV/0!</v>
      </c>
      <c r="E709">
        <f>'TPS543C20 Loop Gain'!B3231</f>
        <v>1297000</v>
      </c>
    </row>
    <row r="710" spans="3:5" x14ac:dyDescent="0.3">
      <c r="C710" t="e">
        <f>'TPS543C20 Loop Gain'!AI3230</f>
        <v>#DIV/0!</v>
      </c>
      <c r="D710" t="e">
        <f>'TPS543C20 Loop Gain'!AJ3230</f>
        <v>#DIV/0!</v>
      </c>
      <c r="E710">
        <f>'TPS543C20 Loop Gain'!B3230</f>
        <v>1296000</v>
      </c>
    </row>
    <row r="711" spans="3:5" x14ac:dyDescent="0.3">
      <c r="C711" t="e">
        <f>'TPS543C20 Loop Gain'!AI3229</f>
        <v>#DIV/0!</v>
      </c>
      <c r="D711" t="e">
        <f>'TPS543C20 Loop Gain'!AJ3229</f>
        <v>#DIV/0!</v>
      </c>
      <c r="E711">
        <f>'TPS543C20 Loop Gain'!B3229</f>
        <v>1295000</v>
      </c>
    </row>
    <row r="712" spans="3:5" x14ac:dyDescent="0.3">
      <c r="C712" t="e">
        <f>'TPS543C20 Loop Gain'!AI3228</f>
        <v>#DIV/0!</v>
      </c>
      <c r="D712" t="e">
        <f>'TPS543C20 Loop Gain'!AJ3228</f>
        <v>#DIV/0!</v>
      </c>
      <c r="E712">
        <f>'TPS543C20 Loop Gain'!B3228</f>
        <v>1294000</v>
      </c>
    </row>
    <row r="713" spans="3:5" x14ac:dyDescent="0.3">
      <c r="C713" t="e">
        <f>'TPS543C20 Loop Gain'!AI3227</f>
        <v>#DIV/0!</v>
      </c>
      <c r="D713" t="e">
        <f>'TPS543C20 Loop Gain'!AJ3227</f>
        <v>#DIV/0!</v>
      </c>
      <c r="E713">
        <f>'TPS543C20 Loop Gain'!B3227</f>
        <v>1293000</v>
      </c>
    </row>
    <row r="714" spans="3:5" x14ac:dyDescent="0.3">
      <c r="C714" t="e">
        <f>'TPS543C20 Loop Gain'!AI3226</f>
        <v>#DIV/0!</v>
      </c>
      <c r="D714" t="e">
        <f>'TPS543C20 Loop Gain'!AJ3226</f>
        <v>#DIV/0!</v>
      </c>
      <c r="E714">
        <f>'TPS543C20 Loop Gain'!B3226</f>
        <v>1292000</v>
      </c>
    </row>
    <row r="715" spans="3:5" x14ac:dyDescent="0.3">
      <c r="C715" t="e">
        <f>'TPS543C20 Loop Gain'!AI3225</f>
        <v>#DIV/0!</v>
      </c>
      <c r="D715" t="e">
        <f>'TPS543C20 Loop Gain'!AJ3225</f>
        <v>#DIV/0!</v>
      </c>
      <c r="E715">
        <f>'TPS543C20 Loop Gain'!B3225</f>
        <v>1291000</v>
      </c>
    </row>
    <row r="716" spans="3:5" x14ac:dyDescent="0.3">
      <c r="C716" t="e">
        <f>'TPS543C20 Loop Gain'!AI3224</f>
        <v>#DIV/0!</v>
      </c>
      <c r="D716" t="e">
        <f>'TPS543C20 Loop Gain'!AJ3224</f>
        <v>#DIV/0!</v>
      </c>
      <c r="E716">
        <f>'TPS543C20 Loop Gain'!B3224</f>
        <v>1290000</v>
      </c>
    </row>
    <row r="717" spans="3:5" x14ac:dyDescent="0.3">
      <c r="C717" t="e">
        <f>'TPS543C20 Loop Gain'!AI3223</f>
        <v>#DIV/0!</v>
      </c>
      <c r="D717" t="e">
        <f>'TPS543C20 Loop Gain'!AJ3223</f>
        <v>#DIV/0!</v>
      </c>
      <c r="E717">
        <f>'TPS543C20 Loop Gain'!B3223</f>
        <v>1289000</v>
      </c>
    </row>
    <row r="718" spans="3:5" x14ac:dyDescent="0.3">
      <c r="C718" t="e">
        <f>'TPS543C20 Loop Gain'!AI3222</f>
        <v>#DIV/0!</v>
      </c>
      <c r="D718" t="e">
        <f>'TPS543C20 Loop Gain'!AJ3222</f>
        <v>#DIV/0!</v>
      </c>
      <c r="E718">
        <f>'TPS543C20 Loop Gain'!B3222</f>
        <v>1288000</v>
      </c>
    </row>
    <row r="719" spans="3:5" x14ac:dyDescent="0.3">
      <c r="C719" t="e">
        <f>'TPS543C20 Loop Gain'!AI3221</f>
        <v>#DIV/0!</v>
      </c>
      <c r="D719" t="e">
        <f>'TPS543C20 Loop Gain'!AJ3221</f>
        <v>#DIV/0!</v>
      </c>
      <c r="E719">
        <f>'TPS543C20 Loop Gain'!B3221</f>
        <v>1287000</v>
      </c>
    </row>
    <row r="720" spans="3:5" x14ac:dyDescent="0.3">
      <c r="C720" t="e">
        <f>'TPS543C20 Loop Gain'!AI3220</f>
        <v>#DIV/0!</v>
      </c>
      <c r="D720" t="e">
        <f>'TPS543C20 Loop Gain'!AJ3220</f>
        <v>#DIV/0!</v>
      </c>
      <c r="E720">
        <f>'TPS543C20 Loop Gain'!B3220</f>
        <v>1286000</v>
      </c>
    </row>
    <row r="721" spans="3:5" x14ac:dyDescent="0.3">
      <c r="C721" t="e">
        <f>'TPS543C20 Loop Gain'!AI3219</f>
        <v>#DIV/0!</v>
      </c>
      <c r="D721" t="e">
        <f>'TPS543C20 Loop Gain'!AJ3219</f>
        <v>#DIV/0!</v>
      </c>
      <c r="E721">
        <f>'TPS543C20 Loop Gain'!B3219</f>
        <v>1285000</v>
      </c>
    </row>
    <row r="722" spans="3:5" x14ac:dyDescent="0.3">
      <c r="C722" t="e">
        <f>'TPS543C20 Loop Gain'!AI3218</f>
        <v>#DIV/0!</v>
      </c>
      <c r="D722" t="e">
        <f>'TPS543C20 Loop Gain'!AJ3218</f>
        <v>#DIV/0!</v>
      </c>
      <c r="E722">
        <f>'TPS543C20 Loop Gain'!B3218</f>
        <v>1284000</v>
      </c>
    </row>
    <row r="723" spans="3:5" x14ac:dyDescent="0.3">
      <c r="C723" t="e">
        <f>'TPS543C20 Loop Gain'!AI3217</f>
        <v>#DIV/0!</v>
      </c>
      <c r="D723" t="e">
        <f>'TPS543C20 Loop Gain'!AJ3217</f>
        <v>#DIV/0!</v>
      </c>
      <c r="E723">
        <f>'TPS543C20 Loop Gain'!B3217</f>
        <v>1283000</v>
      </c>
    </row>
    <row r="724" spans="3:5" x14ac:dyDescent="0.3">
      <c r="C724" t="e">
        <f>'TPS543C20 Loop Gain'!AI3216</f>
        <v>#DIV/0!</v>
      </c>
      <c r="D724" t="e">
        <f>'TPS543C20 Loop Gain'!AJ3216</f>
        <v>#DIV/0!</v>
      </c>
      <c r="E724">
        <f>'TPS543C20 Loop Gain'!B3216</f>
        <v>1282000</v>
      </c>
    </row>
    <row r="725" spans="3:5" x14ac:dyDescent="0.3">
      <c r="C725" t="e">
        <f>'TPS543C20 Loop Gain'!AI3215</f>
        <v>#DIV/0!</v>
      </c>
      <c r="D725" t="e">
        <f>'TPS543C20 Loop Gain'!AJ3215</f>
        <v>#DIV/0!</v>
      </c>
      <c r="E725">
        <f>'TPS543C20 Loop Gain'!B3215</f>
        <v>1281000</v>
      </c>
    </row>
    <row r="726" spans="3:5" x14ac:dyDescent="0.3">
      <c r="C726" t="e">
        <f>'TPS543C20 Loop Gain'!AI3214</f>
        <v>#DIV/0!</v>
      </c>
      <c r="D726" t="e">
        <f>'TPS543C20 Loop Gain'!AJ3214</f>
        <v>#DIV/0!</v>
      </c>
      <c r="E726">
        <f>'TPS543C20 Loop Gain'!B3214</f>
        <v>1280000</v>
      </c>
    </row>
    <row r="727" spans="3:5" x14ac:dyDescent="0.3">
      <c r="C727" t="e">
        <f>'TPS543C20 Loop Gain'!AI3213</f>
        <v>#DIV/0!</v>
      </c>
      <c r="D727" t="e">
        <f>'TPS543C20 Loop Gain'!AJ3213</f>
        <v>#DIV/0!</v>
      </c>
      <c r="E727">
        <f>'TPS543C20 Loop Gain'!B3213</f>
        <v>1279000</v>
      </c>
    </row>
    <row r="728" spans="3:5" x14ac:dyDescent="0.3">
      <c r="C728" t="e">
        <f>'TPS543C20 Loop Gain'!AI3212</f>
        <v>#DIV/0!</v>
      </c>
      <c r="D728" t="e">
        <f>'TPS543C20 Loop Gain'!AJ3212</f>
        <v>#DIV/0!</v>
      </c>
      <c r="E728">
        <f>'TPS543C20 Loop Gain'!B3212</f>
        <v>1278000</v>
      </c>
    </row>
    <row r="729" spans="3:5" x14ac:dyDescent="0.3">
      <c r="C729" t="e">
        <f>'TPS543C20 Loop Gain'!AI3211</f>
        <v>#DIV/0!</v>
      </c>
      <c r="D729" t="e">
        <f>'TPS543C20 Loop Gain'!AJ3211</f>
        <v>#DIV/0!</v>
      </c>
      <c r="E729">
        <f>'TPS543C20 Loop Gain'!B3211</f>
        <v>1277000</v>
      </c>
    </row>
    <row r="730" spans="3:5" x14ac:dyDescent="0.3">
      <c r="C730" t="e">
        <f>'TPS543C20 Loop Gain'!AI3210</f>
        <v>#DIV/0!</v>
      </c>
      <c r="D730" t="e">
        <f>'TPS543C20 Loop Gain'!AJ3210</f>
        <v>#DIV/0!</v>
      </c>
      <c r="E730">
        <f>'TPS543C20 Loop Gain'!B3210</f>
        <v>1276000</v>
      </c>
    </row>
    <row r="731" spans="3:5" x14ac:dyDescent="0.3">
      <c r="C731" t="e">
        <f>'TPS543C20 Loop Gain'!AI3209</f>
        <v>#DIV/0!</v>
      </c>
      <c r="D731" t="e">
        <f>'TPS543C20 Loop Gain'!AJ3209</f>
        <v>#DIV/0!</v>
      </c>
      <c r="E731">
        <f>'TPS543C20 Loop Gain'!B3209</f>
        <v>1275000</v>
      </c>
    </row>
    <row r="732" spans="3:5" x14ac:dyDescent="0.3">
      <c r="C732" t="e">
        <f>'TPS543C20 Loop Gain'!AI3208</f>
        <v>#DIV/0!</v>
      </c>
      <c r="D732" t="e">
        <f>'TPS543C20 Loop Gain'!AJ3208</f>
        <v>#DIV/0!</v>
      </c>
      <c r="E732">
        <f>'TPS543C20 Loop Gain'!B3208</f>
        <v>1274000</v>
      </c>
    </row>
    <row r="733" spans="3:5" x14ac:dyDescent="0.3">
      <c r="C733" t="e">
        <f>'TPS543C20 Loop Gain'!AI3207</f>
        <v>#DIV/0!</v>
      </c>
      <c r="D733" t="e">
        <f>'TPS543C20 Loop Gain'!AJ3207</f>
        <v>#DIV/0!</v>
      </c>
      <c r="E733">
        <f>'TPS543C20 Loop Gain'!B3207</f>
        <v>1273000</v>
      </c>
    </row>
    <row r="734" spans="3:5" x14ac:dyDescent="0.3">
      <c r="C734" t="e">
        <f>'TPS543C20 Loop Gain'!AI3206</f>
        <v>#DIV/0!</v>
      </c>
      <c r="D734" t="e">
        <f>'TPS543C20 Loop Gain'!AJ3206</f>
        <v>#DIV/0!</v>
      </c>
      <c r="E734">
        <f>'TPS543C20 Loop Gain'!B3206</f>
        <v>1272000</v>
      </c>
    </row>
    <row r="735" spans="3:5" x14ac:dyDescent="0.3">
      <c r="C735" t="e">
        <f>'TPS543C20 Loop Gain'!AI3205</f>
        <v>#DIV/0!</v>
      </c>
      <c r="D735" t="e">
        <f>'TPS543C20 Loop Gain'!AJ3205</f>
        <v>#DIV/0!</v>
      </c>
      <c r="E735">
        <f>'TPS543C20 Loop Gain'!B3205</f>
        <v>1271000</v>
      </c>
    </row>
    <row r="736" spans="3:5" x14ac:dyDescent="0.3">
      <c r="C736" t="e">
        <f>'TPS543C20 Loop Gain'!AI3204</f>
        <v>#DIV/0!</v>
      </c>
      <c r="D736" t="e">
        <f>'TPS543C20 Loop Gain'!AJ3204</f>
        <v>#DIV/0!</v>
      </c>
      <c r="E736">
        <f>'TPS543C20 Loop Gain'!B3204</f>
        <v>1270000</v>
      </c>
    </row>
    <row r="737" spans="3:5" x14ac:dyDescent="0.3">
      <c r="C737" t="e">
        <f>'TPS543C20 Loop Gain'!AI3203</f>
        <v>#DIV/0!</v>
      </c>
      <c r="D737" t="e">
        <f>'TPS543C20 Loop Gain'!AJ3203</f>
        <v>#DIV/0!</v>
      </c>
      <c r="E737">
        <f>'TPS543C20 Loop Gain'!B3203</f>
        <v>1269000</v>
      </c>
    </row>
    <row r="738" spans="3:5" x14ac:dyDescent="0.3">
      <c r="C738" t="e">
        <f>'TPS543C20 Loop Gain'!AI3202</f>
        <v>#DIV/0!</v>
      </c>
      <c r="D738" t="e">
        <f>'TPS543C20 Loop Gain'!AJ3202</f>
        <v>#DIV/0!</v>
      </c>
      <c r="E738">
        <f>'TPS543C20 Loop Gain'!B3202</f>
        <v>1268000</v>
      </c>
    </row>
    <row r="739" spans="3:5" x14ac:dyDescent="0.3">
      <c r="C739" t="e">
        <f>'TPS543C20 Loop Gain'!AI3201</f>
        <v>#DIV/0!</v>
      </c>
      <c r="D739" t="e">
        <f>'TPS543C20 Loop Gain'!AJ3201</f>
        <v>#DIV/0!</v>
      </c>
      <c r="E739">
        <f>'TPS543C20 Loop Gain'!B3201</f>
        <v>1267000</v>
      </c>
    </row>
    <row r="740" spans="3:5" x14ac:dyDescent="0.3">
      <c r="C740" t="e">
        <f>'TPS543C20 Loop Gain'!AI3200</f>
        <v>#DIV/0!</v>
      </c>
      <c r="D740" t="e">
        <f>'TPS543C20 Loop Gain'!AJ3200</f>
        <v>#DIV/0!</v>
      </c>
      <c r="E740">
        <f>'TPS543C20 Loop Gain'!B3200</f>
        <v>1266000</v>
      </c>
    </row>
    <row r="741" spans="3:5" x14ac:dyDescent="0.3">
      <c r="C741" t="e">
        <f>'TPS543C20 Loop Gain'!AI3199</f>
        <v>#DIV/0!</v>
      </c>
      <c r="D741" t="e">
        <f>'TPS543C20 Loop Gain'!AJ3199</f>
        <v>#DIV/0!</v>
      </c>
      <c r="E741">
        <f>'TPS543C20 Loop Gain'!B3199</f>
        <v>1265000</v>
      </c>
    </row>
    <row r="742" spans="3:5" x14ac:dyDescent="0.3">
      <c r="C742" t="e">
        <f>'TPS543C20 Loop Gain'!AI3198</f>
        <v>#DIV/0!</v>
      </c>
      <c r="D742" t="e">
        <f>'TPS543C20 Loop Gain'!AJ3198</f>
        <v>#DIV/0!</v>
      </c>
      <c r="E742">
        <f>'TPS543C20 Loop Gain'!B3198</f>
        <v>1264000</v>
      </c>
    </row>
    <row r="743" spans="3:5" x14ac:dyDescent="0.3">
      <c r="C743" t="e">
        <f>'TPS543C20 Loop Gain'!AI3197</f>
        <v>#DIV/0!</v>
      </c>
      <c r="D743" t="e">
        <f>'TPS543C20 Loop Gain'!AJ3197</f>
        <v>#DIV/0!</v>
      </c>
      <c r="E743">
        <f>'TPS543C20 Loop Gain'!B3197</f>
        <v>1263000</v>
      </c>
    </row>
    <row r="744" spans="3:5" x14ac:dyDescent="0.3">
      <c r="C744" t="e">
        <f>'TPS543C20 Loop Gain'!AI3196</f>
        <v>#DIV/0!</v>
      </c>
      <c r="D744" t="e">
        <f>'TPS543C20 Loop Gain'!AJ3196</f>
        <v>#DIV/0!</v>
      </c>
      <c r="E744">
        <f>'TPS543C20 Loop Gain'!B3196</f>
        <v>1262000</v>
      </c>
    </row>
    <row r="745" spans="3:5" x14ac:dyDescent="0.3">
      <c r="C745" t="e">
        <f>'TPS543C20 Loop Gain'!AI3195</f>
        <v>#DIV/0!</v>
      </c>
      <c r="D745" t="e">
        <f>'TPS543C20 Loop Gain'!AJ3195</f>
        <v>#DIV/0!</v>
      </c>
      <c r="E745">
        <f>'TPS543C20 Loop Gain'!B3195</f>
        <v>1261000</v>
      </c>
    </row>
    <row r="746" spans="3:5" x14ac:dyDescent="0.3">
      <c r="C746" t="e">
        <f>'TPS543C20 Loop Gain'!AI3194</f>
        <v>#DIV/0!</v>
      </c>
      <c r="D746" t="e">
        <f>'TPS543C20 Loop Gain'!AJ3194</f>
        <v>#DIV/0!</v>
      </c>
      <c r="E746">
        <f>'TPS543C20 Loop Gain'!B3194</f>
        <v>1260000</v>
      </c>
    </row>
    <row r="747" spans="3:5" x14ac:dyDescent="0.3">
      <c r="C747" t="e">
        <f>'TPS543C20 Loop Gain'!AI3193</f>
        <v>#DIV/0!</v>
      </c>
      <c r="D747" t="e">
        <f>'TPS543C20 Loop Gain'!AJ3193</f>
        <v>#DIV/0!</v>
      </c>
      <c r="E747">
        <f>'TPS543C20 Loop Gain'!B3193</f>
        <v>1259000</v>
      </c>
    </row>
    <row r="748" spans="3:5" x14ac:dyDescent="0.3">
      <c r="C748" t="e">
        <f>'TPS543C20 Loop Gain'!AI3192</f>
        <v>#DIV/0!</v>
      </c>
      <c r="D748" t="e">
        <f>'TPS543C20 Loop Gain'!AJ3192</f>
        <v>#DIV/0!</v>
      </c>
      <c r="E748">
        <f>'TPS543C20 Loop Gain'!B3192</f>
        <v>1258000</v>
      </c>
    </row>
    <row r="749" spans="3:5" x14ac:dyDescent="0.3">
      <c r="C749" t="e">
        <f>'TPS543C20 Loop Gain'!AI3191</f>
        <v>#DIV/0!</v>
      </c>
      <c r="D749" t="e">
        <f>'TPS543C20 Loop Gain'!AJ3191</f>
        <v>#DIV/0!</v>
      </c>
      <c r="E749">
        <f>'TPS543C20 Loop Gain'!B3191</f>
        <v>1257000</v>
      </c>
    </row>
    <row r="750" spans="3:5" x14ac:dyDescent="0.3">
      <c r="C750" t="e">
        <f>'TPS543C20 Loop Gain'!AI3190</f>
        <v>#DIV/0!</v>
      </c>
      <c r="D750" t="e">
        <f>'TPS543C20 Loop Gain'!AJ3190</f>
        <v>#DIV/0!</v>
      </c>
      <c r="E750">
        <f>'TPS543C20 Loop Gain'!B3190</f>
        <v>1256000</v>
      </c>
    </row>
    <row r="751" spans="3:5" x14ac:dyDescent="0.3">
      <c r="C751" t="e">
        <f>'TPS543C20 Loop Gain'!AI3189</f>
        <v>#DIV/0!</v>
      </c>
      <c r="D751" t="e">
        <f>'TPS543C20 Loop Gain'!AJ3189</f>
        <v>#DIV/0!</v>
      </c>
      <c r="E751">
        <f>'TPS543C20 Loop Gain'!B3189</f>
        <v>1255000</v>
      </c>
    </row>
    <row r="752" spans="3:5" x14ac:dyDescent="0.3">
      <c r="C752" t="e">
        <f>'TPS543C20 Loop Gain'!AI3188</f>
        <v>#DIV/0!</v>
      </c>
      <c r="D752" t="e">
        <f>'TPS543C20 Loop Gain'!AJ3188</f>
        <v>#DIV/0!</v>
      </c>
      <c r="E752">
        <f>'TPS543C20 Loop Gain'!B3188</f>
        <v>1254000</v>
      </c>
    </row>
    <row r="753" spans="3:5" x14ac:dyDescent="0.3">
      <c r="C753" t="e">
        <f>'TPS543C20 Loop Gain'!AI3187</f>
        <v>#DIV/0!</v>
      </c>
      <c r="D753" t="e">
        <f>'TPS543C20 Loop Gain'!AJ3187</f>
        <v>#DIV/0!</v>
      </c>
      <c r="E753">
        <f>'TPS543C20 Loop Gain'!B3187</f>
        <v>1253000</v>
      </c>
    </row>
    <row r="754" spans="3:5" x14ac:dyDescent="0.3">
      <c r="C754" t="e">
        <f>'TPS543C20 Loop Gain'!AI3186</f>
        <v>#DIV/0!</v>
      </c>
      <c r="D754" t="e">
        <f>'TPS543C20 Loop Gain'!AJ3186</f>
        <v>#DIV/0!</v>
      </c>
      <c r="E754">
        <f>'TPS543C20 Loop Gain'!B3186</f>
        <v>1252000</v>
      </c>
    </row>
    <row r="755" spans="3:5" x14ac:dyDescent="0.3">
      <c r="C755" t="e">
        <f>'TPS543C20 Loop Gain'!AI3185</f>
        <v>#DIV/0!</v>
      </c>
      <c r="D755" t="e">
        <f>'TPS543C20 Loop Gain'!AJ3185</f>
        <v>#DIV/0!</v>
      </c>
      <c r="E755">
        <f>'TPS543C20 Loop Gain'!B3185</f>
        <v>1251000</v>
      </c>
    </row>
    <row r="756" spans="3:5" x14ac:dyDescent="0.3">
      <c r="C756" t="e">
        <f>'TPS543C20 Loop Gain'!AI3184</f>
        <v>#DIV/0!</v>
      </c>
      <c r="D756" t="e">
        <f>'TPS543C20 Loop Gain'!AJ3184</f>
        <v>#DIV/0!</v>
      </c>
      <c r="E756">
        <f>'TPS543C20 Loop Gain'!B3184</f>
        <v>1250000</v>
      </c>
    </row>
    <row r="757" spans="3:5" x14ac:dyDescent="0.3">
      <c r="C757" t="e">
        <f>'TPS543C20 Loop Gain'!AI3183</f>
        <v>#DIV/0!</v>
      </c>
      <c r="D757" t="e">
        <f>'TPS543C20 Loop Gain'!AJ3183</f>
        <v>#DIV/0!</v>
      </c>
      <c r="E757">
        <f>'TPS543C20 Loop Gain'!B3183</f>
        <v>1249000</v>
      </c>
    </row>
    <row r="758" spans="3:5" x14ac:dyDescent="0.3">
      <c r="C758" t="e">
        <f>'TPS543C20 Loop Gain'!AI3182</f>
        <v>#DIV/0!</v>
      </c>
      <c r="D758" t="e">
        <f>'TPS543C20 Loop Gain'!AJ3182</f>
        <v>#DIV/0!</v>
      </c>
      <c r="E758">
        <f>'TPS543C20 Loop Gain'!B3182</f>
        <v>1248000</v>
      </c>
    </row>
    <row r="759" spans="3:5" x14ac:dyDescent="0.3">
      <c r="C759" t="e">
        <f>'TPS543C20 Loop Gain'!AI3181</f>
        <v>#DIV/0!</v>
      </c>
      <c r="D759" t="e">
        <f>'TPS543C20 Loop Gain'!AJ3181</f>
        <v>#DIV/0!</v>
      </c>
      <c r="E759">
        <f>'TPS543C20 Loop Gain'!B3181</f>
        <v>1247000</v>
      </c>
    </row>
    <row r="760" spans="3:5" x14ac:dyDescent="0.3">
      <c r="C760" t="e">
        <f>'TPS543C20 Loop Gain'!AI3180</f>
        <v>#DIV/0!</v>
      </c>
      <c r="D760" t="e">
        <f>'TPS543C20 Loop Gain'!AJ3180</f>
        <v>#DIV/0!</v>
      </c>
      <c r="E760">
        <f>'TPS543C20 Loop Gain'!B3180</f>
        <v>1246000</v>
      </c>
    </row>
    <row r="761" spans="3:5" x14ac:dyDescent="0.3">
      <c r="C761" t="e">
        <f>'TPS543C20 Loop Gain'!AI3179</f>
        <v>#DIV/0!</v>
      </c>
      <c r="D761" t="e">
        <f>'TPS543C20 Loop Gain'!AJ3179</f>
        <v>#DIV/0!</v>
      </c>
      <c r="E761">
        <f>'TPS543C20 Loop Gain'!B3179</f>
        <v>1245000</v>
      </c>
    </row>
    <row r="762" spans="3:5" x14ac:dyDescent="0.3">
      <c r="C762" t="e">
        <f>'TPS543C20 Loop Gain'!AI3178</f>
        <v>#DIV/0!</v>
      </c>
      <c r="D762" t="e">
        <f>'TPS543C20 Loop Gain'!AJ3178</f>
        <v>#DIV/0!</v>
      </c>
      <c r="E762">
        <f>'TPS543C20 Loop Gain'!B3178</f>
        <v>1244000</v>
      </c>
    </row>
    <row r="763" spans="3:5" x14ac:dyDescent="0.3">
      <c r="C763" t="e">
        <f>'TPS543C20 Loop Gain'!AI3177</f>
        <v>#DIV/0!</v>
      </c>
      <c r="D763" t="e">
        <f>'TPS543C20 Loop Gain'!AJ3177</f>
        <v>#DIV/0!</v>
      </c>
      <c r="E763">
        <f>'TPS543C20 Loop Gain'!B3177</f>
        <v>1243000</v>
      </c>
    </row>
    <row r="764" spans="3:5" x14ac:dyDescent="0.3">
      <c r="C764" t="e">
        <f>'TPS543C20 Loop Gain'!AI3176</f>
        <v>#DIV/0!</v>
      </c>
      <c r="D764" t="e">
        <f>'TPS543C20 Loop Gain'!AJ3176</f>
        <v>#DIV/0!</v>
      </c>
      <c r="E764">
        <f>'TPS543C20 Loop Gain'!B3176</f>
        <v>1242000</v>
      </c>
    </row>
    <row r="765" spans="3:5" x14ac:dyDescent="0.3">
      <c r="C765" t="e">
        <f>'TPS543C20 Loop Gain'!AI3175</f>
        <v>#DIV/0!</v>
      </c>
      <c r="D765" t="e">
        <f>'TPS543C20 Loop Gain'!AJ3175</f>
        <v>#DIV/0!</v>
      </c>
      <c r="E765">
        <f>'TPS543C20 Loop Gain'!B3175</f>
        <v>1241000</v>
      </c>
    </row>
    <row r="766" spans="3:5" x14ac:dyDescent="0.3">
      <c r="C766" t="e">
        <f>'TPS543C20 Loop Gain'!AI3174</f>
        <v>#DIV/0!</v>
      </c>
      <c r="D766" t="e">
        <f>'TPS543C20 Loop Gain'!AJ3174</f>
        <v>#DIV/0!</v>
      </c>
      <c r="E766">
        <f>'TPS543C20 Loop Gain'!B3174</f>
        <v>1240000</v>
      </c>
    </row>
    <row r="767" spans="3:5" x14ac:dyDescent="0.3">
      <c r="C767" t="e">
        <f>'TPS543C20 Loop Gain'!AI3173</f>
        <v>#DIV/0!</v>
      </c>
      <c r="D767" t="e">
        <f>'TPS543C20 Loop Gain'!AJ3173</f>
        <v>#DIV/0!</v>
      </c>
      <c r="E767">
        <f>'TPS543C20 Loop Gain'!B3173</f>
        <v>1239000</v>
      </c>
    </row>
    <row r="768" spans="3:5" x14ac:dyDescent="0.3">
      <c r="C768" t="e">
        <f>'TPS543C20 Loop Gain'!AI3172</f>
        <v>#DIV/0!</v>
      </c>
      <c r="D768" t="e">
        <f>'TPS543C20 Loop Gain'!AJ3172</f>
        <v>#DIV/0!</v>
      </c>
      <c r="E768">
        <f>'TPS543C20 Loop Gain'!B3172</f>
        <v>1238000</v>
      </c>
    </row>
    <row r="769" spans="3:5" x14ac:dyDescent="0.3">
      <c r="C769" t="e">
        <f>'TPS543C20 Loop Gain'!AI3171</f>
        <v>#DIV/0!</v>
      </c>
      <c r="D769" t="e">
        <f>'TPS543C20 Loop Gain'!AJ3171</f>
        <v>#DIV/0!</v>
      </c>
      <c r="E769">
        <f>'TPS543C20 Loop Gain'!B3171</f>
        <v>1237000</v>
      </c>
    </row>
    <row r="770" spans="3:5" x14ac:dyDescent="0.3">
      <c r="C770" t="e">
        <f>'TPS543C20 Loop Gain'!AI3170</f>
        <v>#DIV/0!</v>
      </c>
      <c r="D770" t="e">
        <f>'TPS543C20 Loop Gain'!AJ3170</f>
        <v>#DIV/0!</v>
      </c>
      <c r="E770">
        <f>'TPS543C20 Loop Gain'!B3170</f>
        <v>1236000</v>
      </c>
    </row>
    <row r="771" spans="3:5" x14ac:dyDescent="0.3">
      <c r="C771" t="e">
        <f>'TPS543C20 Loop Gain'!AI3169</f>
        <v>#DIV/0!</v>
      </c>
      <c r="D771" t="e">
        <f>'TPS543C20 Loop Gain'!AJ3169</f>
        <v>#DIV/0!</v>
      </c>
      <c r="E771">
        <f>'TPS543C20 Loop Gain'!B3169</f>
        <v>1235000</v>
      </c>
    </row>
    <row r="772" spans="3:5" x14ac:dyDescent="0.3">
      <c r="C772" t="e">
        <f>'TPS543C20 Loop Gain'!AI3168</f>
        <v>#DIV/0!</v>
      </c>
      <c r="D772" t="e">
        <f>'TPS543C20 Loop Gain'!AJ3168</f>
        <v>#DIV/0!</v>
      </c>
      <c r="E772">
        <f>'TPS543C20 Loop Gain'!B3168</f>
        <v>1234000</v>
      </c>
    </row>
    <row r="773" spans="3:5" x14ac:dyDescent="0.3">
      <c r="C773" t="e">
        <f>'TPS543C20 Loop Gain'!AI3167</f>
        <v>#DIV/0!</v>
      </c>
      <c r="D773" t="e">
        <f>'TPS543C20 Loop Gain'!AJ3167</f>
        <v>#DIV/0!</v>
      </c>
      <c r="E773">
        <f>'TPS543C20 Loop Gain'!B3167</f>
        <v>1233000</v>
      </c>
    </row>
    <row r="774" spans="3:5" x14ac:dyDescent="0.3">
      <c r="C774" t="e">
        <f>'TPS543C20 Loop Gain'!AI3166</f>
        <v>#DIV/0!</v>
      </c>
      <c r="D774" t="e">
        <f>'TPS543C20 Loop Gain'!AJ3166</f>
        <v>#DIV/0!</v>
      </c>
      <c r="E774">
        <f>'TPS543C20 Loop Gain'!B3166</f>
        <v>1232000</v>
      </c>
    </row>
    <row r="775" spans="3:5" x14ac:dyDescent="0.3">
      <c r="C775" t="e">
        <f>'TPS543C20 Loop Gain'!AI3165</f>
        <v>#DIV/0!</v>
      </c>
      <c r="D775" t="e">
        <f>'TPS543C20 Loop Gain'!AJ3165</f>
        <v>#DIV/0!</v>
      </c>
      <c r="E775">
        <f>'TPS543C20 Loop Gain'!B3165</f>
        <v>1231000</v>
      </c>
    </row>
    <row r="776" spans="3:5" x14ac:dyDescent="0.3">
      <c r="C776" t="e">
        <f>'TPS543C20 Loop Gain'!AI3164</f>
        <v>#DIV/0!</v>
      </c>
      <c r="D776" t="e">
        <f>'TPS543C20 Loop Gain'!AJ3164</f>
        <v>#DIV/0!</v>
      </c>
      <c r="E776">
        <f>'TPS543C20 Loop Gain'!B3164</f>
        <v>1230000</v>
      </c>
    </row>
    <row r="777" spans="3:5" x14ac:dyDescent="0.3">
      <c r="C777" t="e">
        <f>'TPS543C20 Loop Gain'!AI3163</f>
        <v>#DIV/0!</v>
      </c>
      <c r="D777" t="e">
        <f>'TPS543C20 Loop Gain'!AJ3163</f>
        <v>#DIV/0!</v>
      </c>
      <c r="E777">
        <f>'TPS543C20 Loop Gain'!B3163</f>
        <v>1229000</v>
      </c>
    </row>
    <row r="778" spans="3:5" x14ac:dyDescent="0.3">
      <c r="C778" t="e">
        <f>'TPS543C20 Loop Gain'!AI3162</f>
        <v>#DIV/0!</v>
      </c>
      <c r="D778" t="e">
        <f>'TPS543C20 Loop Gain'!AJ3162</f>
        <v>#DIV/0!</v>
      </c>
      <c r="E778">
        <f>'TPS543C20 Loop Gain'!B3162</f>
        <v>1228000</v>
      </c>
    </row>
    <row r="779" spans="3:5" x14ac:dyDescent="0.3">
      <c r="C779" t="e">
        <f>'TPS543C20 Loop Gain'!AI3161</f>
        <v>#DIV/0!</v>
      </c>
      <c r="D779" t="e">
        <f>'TPS543C20 Loop Gain'!AJ3161</f>
        <v>#DIV/0!</v>
      </c>
      <c r="E779">
        <f>'TPS543C20 Loop Gain'!B3161</f>
        <v>1227000</v>
      </c>
    </row>
    <row r="780" spans="3:5" x14ac:dyDescent="0.3">
      <c r="C780" t="e">
        <f>'TPS543C20 Loop Gain'!AI3160</f>
        <v>#DIV/0!</v>
      </c>
      <c r="D780" t="e">
        <f>'TPS543C20 Loop Gain'!AJ3160</f>
        <v>#DIV/0!</v>
      </c>
      <c r="E780">
        <f>'TPS543C20 Loop Gain'!B3160</f>
        <v>1226000</v>
      </c>
    </row>
    <row r="781" spans="3:5" x14ac:dyDescent="0.3">
      <c r="C781" t="e">
        <f>'TPS543C20 Loop Gain'!AI3159</f>
        <v>#DIV/0!</v>
      </c>
      <c r="D781" t="e">
        <f>'TPS543C20 Loop Gain'!AJ3159</f>
        <v>#DIV/0!</v>
      </c>
      <c r="E781">
        <f>'TPS543C20 Loop Gain'!B3159</f>
        <v>1225000</v>
      </c>
    </row>
    <row r="782" spans="3:5" x14ac:dyDescent="0.3">
      <c r="C782" t="e">
        <f>'TPS543C20 Loop Gain'!AI3158</f>
        <v>#DIV/0!</v>
      </c>
      <c r="D782" t="e">
        <f>'TPS543C20 Loop Gain'!AJ3158</f>
        <v>#DIV/0!</v>
      </c>
      <c r="E782">
        <f>'TPS543C20 Loop Gain'!B3158</f>
        <v>1224000</v>
      </c>
    </row>
    <row r="783" spans="3:5" x14ac:dyDescent="0.3">
      <c r="C783" t="e">
        <f>'TPS543C20 Loop Gain'!AI3157</f>
        <v>#DIV/0!</v>
      </c>
      <c r="D783" t="e">
        <f>'TPS543C20 Loop Gain'!AJ3157</f>
        <v>#DIV/0!</v>
      </c>
      <c r="E783">
        <f>'TPS543C20 Loop Gain'!B3157</f>
        <v>1223000</v>
      </c>
    </row>
    <row r="784" spans="3:5" x14ac:dyDescent="0.3">
      <c r="C784" t="e">
        <f>'TPS543C20 Loop Gain'!AI3156</f>
        <v>#DIV/0!</v>
      </c>
      <c r="D784" t="e">
        <f>'TPS543C20 Loop Gain'!AJ3156</f>
        <v>#DIV/0!</v>
      </c>
      <c r="E784">
        <f>'TPS543C20 Loop Gain'!B3156</f>
        <v>1222000</v>
      </c>
    </row>
    <row r="785" spans="3:5" x14ac:dyDescent="0.3">
      <c r="C785" t="e">
        <f>'TPS543C20 Loop Gain'!AI3155</f>
        <v>#DIV/0!</v>
      </c>
      <c r="D785" t="e">
        <f>'TPS543C20 Loop Gain'!AJ3155</f>
        <v>#DIV/0!</v>
      </c>
      <c r="E785">
        <f>'TPS543C20 Loop Gain'!B3155</f>
        <v>1221000</v>
      </c>
    </row>
    <row r="786" spans="3:5" x14ac:dyDescent="0.3">
      <c r="C786" t="e">
        <f>'TPS543C20 Loop Gain'!AI3154</f>
        <v>#DIV/0!</v>
      </c>
      <c r="D786" t="e">
        <f>'TPS543C20 Loop Gain'!AJ3154</f>
        <v>#DIV/0!</v>
      </c>
      <c r="E786">
        <f>'TPS543C20 Loop Gain'!B3154</f>
        <v>1220000</v>
      </c>
    </row>
    <row r="787" spans="3:5" x14ac:dyDescent="0.3">
      <c r="C787" t="e">
        <f>'TPS543C20 Loop Gain'!AI3153</f>
        <v>#DIV/0!</v>
      </c>
      <c r="D787" t="e">
        <f>'TPS543C20 Loop Gain'!AJ3153</f>
        <v>#DIV/0!</v>
      </c>
      <c r="E787">
        <f>'TPS543C20 Loop Gain'!B3153</f>
        <v>1219000</v>
      </c>
    </row>
    <row r="788" spans="3:5" x14ac:dyDescent="0.3">
      <c r="C788" t="e">
        <f>'TPS543C20 Loop Gain'!AI3152</f>
        <v>#DIV/0!</v>
      </c>
      <c r="D788" t="e">
        <f>'TPS543C20 Loop Gain'!AJ3152</f>
        <v>#DIV/0!</v>
      </c>
      <c r="E788">
        <f>'TPS543C20 Loop Gain'!B3152</f>
        <v>1218000</v>
      </c>
    </row>
    <row r="789" spans="3:5" x14ac:dyDescent="0.3">
      <c r="C789" t="e">
        <f>'TPS543C20 Loop Gain'!AI3151</f>
        <v>#DIV/0!</v>
      </c>
      <c r="D789" t="e">
        <f>'TPS543C20 Loop Gain'!AJ3151</f>
        <v>#DIV/0!</v>
      </c>
      <c r="E789">
        <f>'TPS543C20 Loop Gain'!B3151</f>
        <v>1217000</v>
      </c>
    </row>
    <row r="790" spans="3:5" x14ac:dyDescent="0.3">
      <c r="C790" t="e">
        <f>'TPS543C20 Loop Gain'!AI3150</f>
        <v>#DIV/0!</v>
      </c>
      <c r="D790" t="e">
        <f>'TPS543C20 Loop Gain'!AJ3150</f>
        <v>#DIV/0!</v>
      </c>
      <c r="E790">
        <f>'TPS543C20 Loop Gain'!B3150</f>
        <v>1216000</v>
      </c>
    </row>
    <row r="791" spans="3:5" x14ac:dyDescent="0.3">
      <c r="C791" t="e">
        <f>'TPS543C20 Loop Gain'!AI3149</f>
        <v>#DIV/0!</v>
      </c>
      <c r="D791" t="e">
        <f>'TPS543C20 Loop Gain'!AJ3149</f>
        <v>#DIV/0!</v>
      </c>
      <c r="E791">
        <f>'TPS543C20 Loop Gain'!B3149</f>
        <v>1215000</v>
      </c>
    </row>
    <row r="792" spans="3:5" x14ac:dyDescent="0.3">
      <c r="C792" t="e">
        <f>'TPS543C20 Loop Gain'!AI3148</f>
        <v>#DIV/0!</v>
      </c>
      <c r="D792" t="e">
        <f>'TPS543C20 Loop Gain'!AJ3148</f>
        <v>#DIV/0!</v>
      </c>
      <c r="E792">
        <f>'TPS543C20 Loop Gain'!B3148</f>
        <v>1214000</v>
      </c>
    </row>
    <row r="793" spans="3:5" x14ac:dyDescent="0.3">
      <c r="C793" t="e">
        <f>'TPS543C20 Loop Gain'!AI3147</f>
        <v>#DIV/0!</v>
      </c>
      <c r="D793" t="e">
        <f>'TPS543C20 Loop Gain'!AJ3147</f>
        <v>#DIV/0!</v>
      </c>
      <c r="E793">
        <f>'TPS543C20 Loop Gain'!B3147</f>
        <v>1213000</v>
      </c>
    </row>
    <row r="794" spans="3:5" x14ac:dyDescent="0.3">
      <c r="C794" t="e">
        <f>'TPS543C20 Loop Gain'!AI3146</f>
        <v>#DIV/0!</v>
      </c>
      <c r="D794" t="e">
        <f>'TPS543C20 Loop Gain'!AJ3146</f>
        <v>#DIV/0!</v>
      </c>
      <c r="E794">
        <f>'TPS543C20 Loop Gain'!B3146</f>
        <v>1212000</v>
      </c>
    </row>
    <row r="795" spans="3:5" x14ac:dyDescent="0.3">
      <c r="C795" t="e">
        <f>'TPS543C20 Loop Gain'!AI3145</f>
        <v>#DIV/0!</v>
      </c>
      <c r="D795" t="e">
        <f>'TPS543C20 Loop Gain'!AJ3145</f>
        <v>#DIV/0!</v>
      </c>
      <c r="E795">
        <f>'TPS543C20 Loop Gain'!B3145</f>
        <v>1211000</v>
      </c>
    </row>
    <row r="796" spans="3:5" x14ac:dyDescent="0.3">
      <c r="C796" t="e">
        <f>'TPS543C20 Loop Gain'!AI3144</f>
        <v>#DIV/0!</v>
      </c>
      <c r="D796" t="e">
        <f>'TPS543C20 Loop Gain'!AJ3144</f>
        <v>#DIV/0!</v>
      </c>
      <c r="E796">
        <f>'TPS543C20 Loop Gain'!B3144</f>
        <v>1210000</v>
      </c>
    </row>
    <row r="797" spans="3:5" x14ac:dyDescent="0.3">
      <c r="C797" t="e">
        <f>'TPS543C20 Loop Gain'!AI3143</f>
        <v>#DIV/0!</v>
      </c>
      <c r="D797" t="e">
        <f>'TPS543C20 Loop Gain'!AJ3143</f>
        <v>#DIV/0!</v>
      </c>
      <c r="E797">
        <f>'TPS543C20 Loop Gain'!B3143</f>
        <v>1209000</v>
      </c>
    </row>
    <row r="798" spans="3:5" x14ac:dyDescent="0.3">
      <c r="C798" t="e">
        <f>'TPS543C20 Loop Gain'!AI3142</f>
        <v>#DIV/0!</v>
      </c>
      <c r="D798" t="e">
        <f>'TPS543C20 Loop Gain'!AJ3142</f>
        <v>#DIV/0!</v>
      </c>
      <c r="E798">
        <f>'TPS543C20 Loop Gain'!B3142</f>
        <v>1208000</v>
      </c>
    </row>
    <row r="799" spans="3:5" x14ac:dyDescent="0.3">
      <c r="C799" t="e">
        <f>'TPS543C20 Loop Gain'!AI3141</f>
        <v>#DIV/0!</v>
      </c>
      <c r="D799" t="e">
        <f>'TPS543C20 Loop Gain'!AJ3141</f>
        <v>#DIV/0!</v>
      </c>
      <c r="E799">
        <f>'TPS543C20 Loop Gain'!B3141</f>
        <v>1207000</v>
      </c>
    </row>
    <row r="800" spans="3:5" x14ac:dyDescent="0.3">
      <c r="C800" t="e">
        <f>'TPS543C20 Loop Gain'!AI3140</f>
        <v>#DIV/0!</v>
      </c>
      <c r="D800" t="e">
        <f>'TPS543C20 Loop Gain'!AJ3140</f>
        <v>#DIV/0!</v>
      </c>
      <c r="E800">
        <f>'TPS543C20 Loop Gain'!B3140</f>
        <v>1206000</v>
      </c>
    </row>
    <row r="801" spans="3:5" x14ac:dyDescent="0.3">
      <c r="C801" t="e">
        <f>'TPS543C20 Loop Gain'!AI3139</f>
        <v>#DIV/0!</v>
      </c>
      <c r="D801" t="e">
        <f>'TPS543C20 Loop Gain'!AJ3139</f>
        <v>#DIV/0!</v>
      </c>
      <c r="E801">
        <f>'TPS543C20 Loop Gain'!B3139</f>
        <v>1205000</v>
      </c>
    </row>
    <row r="802" spans="3:5" x14ac:dyDescent="0.3">
      <c r="C802" t="e">
        <f>'TPS543C20 Loop Gain'!AI3138</f>
        <v>#DIV/0!</v>
      </c>
      <c r="D802" t="e">
        <f>'TPS543C20 Loop Gain'!AJ3138</f>
        <v>#DIV/0!</v>
      </c>
      <c r="E802">
        <f>'TPS543C20 Loop Gain'!B3138</f>
        <v>1204000</v>
      </c>
    </row>
    <row r="803" spans="3:5" x14ac:dyDescent="0.3">
      <c r="C803" t="e">
        <f>'TPS543C20 Loop Gain'!AI3137</f>
        <v>#DIV/0!</v>
      </c>
      <c r="D803" t="e">
        <f>'TPS543C20 Loop Gain'!AJ3137</f>
        <v>#DIV/0!</v>
      </c>
      <c r="E803">
        <f>'TPS543C20 Loop Gain'!B3137</f>
        <v>1203000</v>
      </c>
    </row>
    <row r="804" spans="3:5" x14ac:dyDescent="0.3">
      <c r="C804" t="e">
        <f>'TPS543C20 Loop Gain'!AI3136</f>
        <v>#DIV/0!</v>
      </c>
      <c r="D804" t="e">
        <f>'TPS543C20 Loop Gain'!AJ3136</f>
        <v>#DIV/0!</v>
      </c>
      <c r="E804">
        <f>'TPS543C20 Loop Gain'!B3136</f>
        <v>1202000</v>
      </c>
    </row>
    <row r="805" spans="3:5" x14ac:dyDescent="0.3">
      <c r="C805" t="e">
        <f>'TPS543C20 Loop Gain'!AI3135</f>
        <v>#DIV/0!</v>
      </c>
      <c r="D805" t="e">
        <f>'TPS543C20 Loop Gain'!AJ3135</f>
        <v>#DIV/0!</v>
      </c>
      <c r="E805">
        <f>'TPS543C20 Loop Gain'!B3135</f>
        <v>1201000</v>
      </c>
    </row>
    <row r="806" spans="3:5" x14ac:dyDescent="0.3">
      <c r="C806" t="e">
        <f>'TPS543C20 Loop Gain'!AI3134</f>
        <v>#DIV/0!</v>
      </c>
      <c r="D806" t="e">
        <f>'TPS543C20 Loop Gain'!AJ3134</f>
        <v>#DIV/0!</v>
      </c>
      <c r="E806">
        <f>'TPS543C20 Loop Gain'!B3134</f>
        <v>1200000</v>
      </c>
    </row>
    <row r="807" spans="3:5" x14ac:dyDescent="0.3">
      <c r="C807" t="e">
        <f>'TPS543C20 Loop Gain'!AI3133</f>
        <v>#DIV/0!</v>
      </c>
      <c r="D807" t="e">
        <f>'TPS543C20 Loop Gain'!AJ3133</f>
        <v>#DIV/0!</v>
      </c>
      <c r="E807">
        <f>'TPS543C20 Loop Gain'!B3133</f>
        <v>1199000</v>
      </c>
    </row>
    <row r="808" spans="3:5" x14ac:dyDescent="0.3">
      <c r="C808" t="e">
        <f>'TPS543C20 Loop Gain'!AI3132</f>
        <v>#DIV/0!</v>
      </c>
      <c r="D808" t="e">
        <f>'TPS543C20 Loop Gain'!AJ3132</f>
        <v>#DIV/0!</v>
      </c>
      <c r="E808">
        <f>'TPS543C20 Loop Gain'!B3132</f>
        <v>1198000</v>
      </c>
    </row>
    <row r="809" spans="3:5" x14ac:dyDescent="0.3">
      <c r="C809" t="e">
        <f>'TPS543C20 Loop Gain'!AI3131</f>
        <v>#DIV/0!</v>
      </c>
      <c r="D809" t="e">
        <f>'TPS543C20 Loop Gain'!AJ3131</f>
        <v>#DIV/0!</v>
      </c>
      <c r="E809">
        <f>'TPS543C20 Loop Gain'!B3131</f>
        <v>1197000</v>
      </c>
    </row>
    <row r="810" spans="3:5" x14ac:dyDescent="0.3">
      <c r="C810" t="e">
        <f>'TPS543C20 Loop Gain'!AI3130</f>
        <v>#DIV/0!</v>
      </c>
      <c r="D810" t="e">
        <f>'TPS543C20 Loop Gain'!AJ3130</f>
        <v>#DIV/0!</v>
      </c>
      <c r="E810">
        <f>'TPS543C20 Loop Gain'!B3130</f>
        <v>1196000</v>
      </c>
    </row>
    <row r="811" spans="3:5" x14ac:dyDescent="0.3">
      <c r="C811" t="e">
        <f>'TPS543C20 Loop Gain'!AI3129</f>
        <v>#DIV/0!</v>
      </c>
      <c r="D811" t="e">
        <f>'TPS543C20 Loop Gain'!AJ3129</f>
        <v>#DIV/0!</v>
      </c>
      <c r="E811">
        <f>'TPS543C20 Loop Gain'!B3129</f>
        <v>1195000</v>
      </c>
    </row>
    <row r="812" spans="3:5" x14ac:dyDescent="0.3">
      <c r="C812" t="e">
        <f>'TPS543C20 Loop Gain'!AI3128</f>
        <v>#DIV/0!</v>
      </c>
      <c r="D812" t="e">
        <f>'TPS543C20 Loop Gain'!AJ3128</f>
        <v>#DIV/0!</v>
      </c>
      <c r="E812">
        <f>'TPS543C20 Loop Gain'!B3128</f>
        <v>1194000</v>
      </c>
    </row>
    <row r="813" spans="3:5" x14ac:dyDescent="0.3">
      <c r="C813" t="e">
        <f>'TPS543C20 Loop Gain'!AI3127</f>
        <v>#DIV/0!</v>
      </c>
      <c r="D813" t="e">
        <f>'TPS543C20 Loop Gain'!AJ3127</f>
        <v>#DIV/0!</v>
      </c>
      <c r="E813">
        <f>'TPS543C20 Loop Gain'!B3127</f>
        <v>1193000</v>
      </c>
    </row>
    <row r="814" spans="3:5" x14ac:dyDescent="0.3">
      <c r="C814" t="e">
        <f>'TPS543C20 Loop Gain'!AI3126</f>
        <v>#DIV/0!</v>
      </c>
      <c r="D814" t="e">
        <f>'TPS543C20 Loop Gain'!AJ3126</f>
        <v>#DIV/0!</v>
      </c>
      <c r="E814">
        <f>'TPS543C20 Loop Gain'!B3126</f>
        <v>1192000</v>
      </c>
    </row>
    <row r="815" spans="3:5" x14ac:dyDescent="0.3">
      <c r="C815" t="e">
        <f>'TPS543C20 Loop Gain'!AI3125</f>
        <v>#DIV/0!</v>
      </c>
      <c r="D815" t="e">
        <f>'TPS543C20 Loop Gain'!AJ3125</f>
        <v>#DIV/0!</v>
      </c>
      <c r="E815">
        <f>'TPS543C20 Loop Gain'!B3125</f>
        <v>1191000</v>
      </c>
    </row>
    <row r="816" spans="3:5" x14ac:dyDescent="0.3">
      <c r="C816" t="e">
        <f>'TPS543C20 Loop Gain'!AI3124</f>
        <v>#DIV/0!</v>
      </c>
      <c r="D816" t="e">
        <f>'TPS543C20 Loop Gain'!AJ3124</f>
        <v>#DIV/0!</v>
      </c>
      <c r="E816">
        <f>'TPS543C20 Loop Gain'!B3124</f>
        <v>1190000</v>
      </c>
    </row>
    <row r="817" spans="3:5" x14ac:dyDescent="0.3">
      <c r="C817" t="e">
        <f>'TPS543C20 Loop Gain'!AI3123</f>
        <v>#DIV/0!</v>
      </c>
      <c r="D817" t="e">
        <f>'TPS543C20 Loop Gain'!AJ3123</f>
        <v>#DIV/0!</v>
      </c>
      <c r="E817">
        <f>'TPS543C20 Loop Gain'!B3123</f>
        <v>1189000</v>
      </c>
    </row>
    <row r="818" spans="3:5" x14ac:dyDescent="0.3">
      <c r="C818" t="e">
        <f>'TPS543C20 Loop Gain'!AI3122</f>
        <v>#DIV/0!</v>
      </c>
      <c r="D818" t="e">
        <f>'TPS543C20 Loop Gain'!AJ3122</f>
        <v>#DIV/0!</v>
      </c>
      <c r="E818">
        <f>'TPS543C20 Loop Gain'!B3122</f>
        <v>1188000</v>
      </c>
    </row>
    <row r="819" spans="3:5" x14ac:dyDescent="0.3">
      <c r="C819" t="e">
        <f>'TPS543C20 Loop Gain'!AI3121</f>
        <v>#DIV/0!</v>
      </c>
      <c r="D819" t="e">
        <f>'TPS543C20 Loop Gain'!AJ3121</f>
        <v>#DIV/0!</v>
      </c>
      <c r="E819">
        <f>'TPS543C20 Loop Gain'!B3121</f>
        <v>1187000</v>
      </c>
    </row>
    <row r="820" spans="3:5" x14ac:dyDescent="0.3">
      <c r="C820" t="e">
        <f>'TPS543C20 Loop Gain'!AI3120</f>
        <v>#DIV/0!</v>
      </c>
      <c r="D820" t="e">
        <f>'TPS543C20 Loop Gain'!AJ3120</f>
        <v>#DIV/0!</v>
      </c>
      <c r="E820">
        <f>'TPS543C20 Loop Gain'!B3120</f>
        <v>1186000</v>
      </c>
    </row>
    <row r="821" spans="3:5" x14ac:dyDescent="0.3">
      <c r="C821" t="e">
        <f>'TPS543C20 Loop Gain'!AI3119</f>
        <v>#DIV/0!</v>
      </c>
      <c r="D821" t="e">
        <f>'TPS543C20 Loop Gain'!AJ3119</f>
        <v>#DIV/0!</v>
      </c>
      <c r="E821">
        <f>'TPS543C20 Loop Gain'!B3119</f>
        <v>1185000</v>
      </c>
    </row>
    <row r="822" spans="3:5" x14ac:dyDescent="0.3">
      <c r="C822" t="e">
        <f>'TPS543C20 Loop Gain'!AI3118</f>
        <v>#DIV/0!</v>
      </c>
      <c r="D822" t="e">
        <f>'TPS543C20 Loop Gain'!AJ3118</f>
        <v>#DIV/0!</v>
      </c>
      <c r="E822">
        <f>'TPS543C20 Loop Gain'!B3118</f>
        <v>1184000</v>
      </c>
    </row>
    <row r="823" spans="3:5" x14ac:dyDescent="0.3">
      <c r="C823" t="e">
        <f>'TPS543C20 Loop Gain'!AI3117</f>
        <v>#DIV/0!</v>
      </c>
      <c r="D823" t="e">
        <f>'TPS543C20 Loop Gain'!AJ3117</f>
        <v>#DIV/0!</v>
      </c>
      <c r="E823">
        <f>'TPS543C20 Loop Gain'!B3117</f>
        <v>1183000</v>
      </c>
    </row>
    <row r="824" spans="3:5" x14ac:dyDescent="0.3">
      <c r="C824" t="e">
        <f>'TPS543C20 Loop Gain'!AI3116</f>
        <v>#DIV/0!</v>
      </c>
      <c r="D824" t="e">
        <f>'TPS543C20 Loop Gain'!AJ3116</f>
        <v>#DIV/0!</v>
      </c>
      <c r="E824">
        <f>'TPS543C20 Loop Gain'!B3116</f>
        <v>1182000</v>
      </c>
    </row>
    <row r="825" spans="3:5" x14ac:dyDescent="0.3">
      <c r="C825" t="e">
        <f>'TPS543C20 Loop Gain'!AI3115</f>
        <v>#DIV/0!</v>
      </c>
      <c r="D825" t="e">
        <f>'TPS543C20 Loop Gain'!AJ3115</f>
        <v>#DIV/0!</v>
      </c>
      <c r="E825">
        <f>'TPS543C20 Loop Gain'!B3115</f>
        <v>1181000</v>
      </c>
    </row>
    <row r="826" spans="3:5" x14ac:dyDescent="0.3">
      <c r="C826" t="e">
        <f>'TPS543C20 Loop Gain'!AI3114</f>
        <v>#DIV/0!</v>
      </c>
      <c r="D826" t="e">
        <f>'TPS543C20 Loop Gain'!AJ3114</f>
        <v>#DIV/0!</v>
      </c>
      <c r="E826">
        <f>'TPS543C20 Loop Gain'!B3114</f>
        <v>1180000</v>
      </c>
    </row>
    <row r="827" spans="3:5" x14ac:dyDescent="0.3">
      <c r="C827" t="e">
        <f>'TPS543C20 Loop Gain'!AI3113</f>
        <v>#DIV/0!</v>
      </c>
      <c r="D827" t="e">
        <f>'TPS543C20 Loop Gain'!AJ3113</f>
        <v>#DIV/0!</v>
      </c>
      <c r="E827">
        <f>'TPS543C20 Loop Gain'!B3113</f>
        <v>1179000</v>
      </c>
    </row>
    <row r="828" spans="3:5" x14ac:dyDescent="0.3">
      <c r="C828" t="e">
        <f>'TPS543C20 Loop Gain'!AI3112</f>
        <v>#DIV/0!</v>
      </c>
      <c r="D828" t="e">
        <f>'TPS543C20 Loop Gain'!AJ3112</f>
        <v>#DIV/0!</v>
      </c>
      <c r="E828">
        <f>'TPS543C20 Loop Gain'!B3112</f>
        <v>1178000</v>
      </c>
    </row>
    <row r="829" spans="3:5" x14ac:dyDescent="0.3">
      <c r="C829" t="e">
        <f>'TPS543C20 Loop Gain'!AI3111</f>
        <v>#DIV/0!</v>
      </c>
      <c r="D829" t="e">
        <f>'TPS543C20 Loop Gain'!AJ3111</f>
        <v>#DIV/0!</v>
      </c>
      <c r="E829">
        <f>'TPS543C20 Loop Gain'!B3111</f>
        <v>1177000</v>
      </c>
    </row>
    <row r="830" spans="3:5" x14ac:dyDescent="0.3">
      <c r="C830" t="e">
        <f>'TPS543C20 Loop Gain'!AI3110</f>
        <v>#DIV/0!</v>
      </c>
      <c r="D830" t="e">
        <f>'TPS543C20 Loop Gain'!AJ3110</f>
        <v>#DIV/0!</v>
      </c>
      <c r="E830">
        <f>'TPS543C20 Loop Gain'!B3110</f>
        <v>1176000</v>
      </c>
    </row>
    <row r="831" spans="3:5" x14ac:dyDescent="0.3">
      <c r="C831" t="e">
        <f>'TPS543C20 Loop Gain'!AI3109</f>
        <v>#DIV/0!</v>
      </c>
      <c r="D831" t="e">
        <f>'TPS543C20 Loop Gain'!AJ3109</f>
        <v>#DIV/0!</v>
      </c>
      <c r="E831">
        <f>'TPS543C20 Loop Gain'!B3109</f>
        <v>1175000</v>
      </c>
    </row>
    <row r="832" spans="3:5" x14ac:dyDescent="0.3">
      <c r="C832" t="e">
        <f>'TPS543C20 Loop Gain'!AI3108</f>
        <v>#DIV/0!</v>
      </c>
      <c r="D832" t="e">
        <f>'TPS543C20 Loop Gain'!AJ3108</f>
        <v>#DIV/0!</v>
      </c>
      <c r="E832">
        <f>'TPS543C20 Loop Gain'!B3108</f>
        <v>1174000</v>
      </c>
    </row>
    <row r="833" spans="3:5" x14ac:dyDescent="0.3">
      <c r="C833" t="e">
        <f>'TPS543C20 Loop Gain'!AI3107</f>
        <v>#DIV/0!</v>
      </c>
      <c r="D833" t="e">
        <f>'TPS543C20 Loop Gain'!AJ3107</f>
        <v>#DIV/0!</v>
      </c>
      <c r="E833">
        <f>'TPS543C20 Loop Gain'!B3107</f>
        <v>1173000</v>
      </c>
    </row>
    <row r="834" spans="3:5" x14ac:dyDescent="0.3">
      <c r="C834" t="e">
        <f>'TPS543C20 Loop Gain'!AI3106</f>
        <v>#DIV/0!</v>
      </c>
      <c r="D834" t="e">
        <f>'TPS543C20 Loop Gain'!AJ3106</f>
        <v>#DIV/0!</v>
      </c>
      <c r="E834">
        <f>'TPS543C20 Loop Gain'!B3106</f>
        <v>1172000</v>
      </c>
    </row>
    <row r="835" spans="3:5" x14ac:dyDescent="0.3">
      <c r="C835" t="e">
        <f>'TPS543C20 Loop Gain'!AI3105</f>
        <v>#DIV/0!</v>
      </c>
      <c r="D835" t="e">
        <f>'TPS543C20 Loop Gain'!AJ3105</f>
        <v>#DIV/0!</v>
      </c>
      <c r="E835">
        <f>'TPS543C20 Loop Gain'!B3105</f>
        <v>1171000</v>
      </c>
    </row>
    <row r="836" spans="3:5" x14ac:dyDescent="0.3">
      <c r="C836" t="e">
        <f>'TPS543C20 Loop Gain'!AI3104</f>
        <v>#DIV/0!</v>
      </c>
      <c r="D836" t="e">
        <f>'TPS543C20 Loop Gain'!AJ3104</f>
        <v>#DIV/0!</v>
      </c>
      <c r="E836">
        <f>'TPS543C20 Loop Gain'!B3104</f>
        <v>1170000</v>
      </c>
    </row>
    <row r="837" spans="3:5" x14ac:dyDescent="0.3">
      <c r="C837" t="e">
        <f>'TPS543C20 Loop Gain'!AI3103</f>
        <v>#DIV/0!</v>
      </c>
      <c r="D837" t="e">
        <f>'TPS543C20 Loop Gain'!AJ3103</f>
        <v>#DIV/0!</v>
      </c>
      <c r="E837">
        <f>'TPS543C20 Loop Gain'!B3103</f>
        <v>1169000</v>
      </c>
    </row>
    <row r="838" spans="3:5" x14ac:dyDescent="0.3">
      <c r="C838" t="e">
        <f>'TPS543C20 Loop Gain'!AI3102</f>
        <v>#DIV/0!</v>
      </c>
      <c r="D838" t="e">
        <f>'TPS543C20 Loop Gain'!AJ3102</f>
        <v>#DIV/0!</v>
      </c>
      <c r="E838">
        <f>'TPS543C20 Loop Gain'!B3102</f>
        <v>1168000</v>
      </c>
    </row>
    <row r="839" spans="3:5" x14ac:dyDescent="0.3">
      <c r="C839" t="e">
        <f>'TPS543C20 Loop Gain'!AI3101</f>
        <v>#DIV/0!</v>
      </c>
      <c r="D839" t="e">
        <f>'TPS543C20 Loop Gain'!AJ3101</f>
        <v>#DIV/0!</v>
      </c>
      <c r="E839">
        <f>'TPS543C20 Loop Gain'!B3101</f>
        <v>1167000</v>
      </c>
    </row>
    <row r="840" spans="3:5" x14ac:dyDescent="0.3">
      <c r="C840" t="e">
        <f>'TPS543C20 Loop Gain'!AI3100</f>
        <v>#DIV/0!</v>
      </c>
      <c r="D840" t="e">
        <f>'TPS543C20 Loop Gain'!AJ3100</f>
        <v>#DIV/0!</v>
      </c>
      <c r="E840">
        <f>'TPS543C20 Loop Gain'!B3100</f>
        <v>1166000</v>
      </c>
    </row>
    <row r="841" spans="3:5" x14ac:dyDescent="0.3">
      <c r="C841" t="e">
        <f>'TPS543C20 Loop Gain'!AI3099</f>
        <v>#DIV/0!</v>
      </c>
      <c r="D841" t="e">
        <f>'TPS543C20 Loop Gain'!AJ3099</f>
        <v>#DIV/0!</v>
      </c>
      <c r="E841">
        <f>'TPS543C20 Loop Gain'!B3099</f>
        <v>1165000</v>
      </c>
    </row>
    <row r="842" spans="3:5" x14ac:dyDescent="0.3">
      <c r="C842" t="e">
        <f>'TPS543C20 Loop Gain'!AI3098</f>
        <v>#DIV/0!</v>
      </c>
      <c r="D842" t="e">
        <f>'TPS543C20 Loop Gain'!AJ3098</f>
        <v>#DIV/0!</v>
      </c>
      <c r="E842">
        <f>'TPS543C20 Loop Gain'!B3098</f>
        <v>1164000</v>
      </c>
    </row>
    <row r="843" spans="3:5" x14ac:dyDescent="0.3">
      <c r="C843" t="e">
        <f>'TPS543C20 Loop Gain'!AI3097</f>
        <v>#DIV/0!</v>
      </c>
      <c r="D843" t="e">
        <f>'TPS543C20 Loop Gain'!AJ3097</f>
        <v>#DIV/0!</v>
      </c>
      <c r="E843">
        <f>'TPS543C20 Loop Gain'!B3097</f>
        <v>1163000</v>
      </c>
    </row>
    <row r="844" spans="3:5" x14ac:dyDescent="0.3">
      <c r="C844" t="e">
        <f>'TPS543C20 Loop Gain'!AI3096</f>
        <v>#DIV/0!</v>
      </c>
      <c r="D844" t="e">
        <f>'TPS543C20 Loop Gain'!AJ3096</f>
        <v>#DIV/0!</v>
      </c>
      <c r="E844">
        <f>'TPS543C20 Loop Gain'!B3096</f>
        <v>1162000</v>
      </c>
    </row>
    <row r="845" spans="3:5" x14ac:dyDescent="0.3">
      <c r="C845" t="e">
        <f>'TPS543C20 Loop Gain'!AI3095</f>
        <v>#DIV/0!</v>
      </c>
      <c r="D845" t="e">
        <f>'TPS543C20 Loop Gain'!AJ3095</f>
        <v>#DIV/0!</v>
      </c>
      <c r="E845">
        <f>'TPS543C20 Loop Gain'!B3095</f>
        <v>1161000</v>
      </c>
    </row>
    <row r="846" spans="3:5" x14ac:dyDescent="0.3">
      <c r="C846" t="e">
        <f>'TPS543C20 Loop Gain'!AI3094</f>
        <v>#DIV/0!</v>
      </c>
      <c r="D846" t="e">
        <f>'TPS543C20 Loop Gain'!AJ3094</f>
        <v>#DIV/0!</v>
      </c>
      <c r="E846">
        <f>'TPS543C20 Loop Gain'!B3094</f>
        <v>1160000</v>
      </c>
    </row>
    <row r="847" spans="3:5" x14ac:dyDescent="0.3">
      <c r="C847" t="e">
        <f>'TPS543C20 Loop Gain'!AI3093</f>
        <v>#DIV/0!</v>
      </c>
      <c r="D847" t="e">
        <f>'TPS543C20 Loop Gain'!AJ3093</f>
        <v>#DIV/0!</v>
      </c>
      <c r="E847">
        <f>'TPS543C20 Loop Gain'!B3093</f>
        <v>1159000</v>
      </c>
    </row>
    <row r="848" spans="3:5" x14ac:dyDescent="0.3">
      <c r="C848" t="e">
        <f>'TPS543C20 Loop Gain'!AI3092</f>
        <v>#DIV/0!</v>
      </c>
      <c r="D848" t="e">
        <f>'TPS543C20 Loop Gain'!AJ3092</f>
        <v>#DIV/0!</v>
      </c>
      <c r="E848">
        <f>'TPS543C20 Loop Gain'!B3092</f>
        <v>1158000</v>
      </c>
    </row>
    <row r="849" spans="3:5" x14ac:dyDescent="0.3">
      <c r="C849" t="e">
        <f>'TPS543C20 Loop Gain'!AI3091</f>
        <v>#DIV/0!</v>
      </c>
      <c r="D849" t="e">
        <f>'TPS543C20 Loop Gain'!AJ3091</f>
        <v>#DIV/0!</v>
      </c>
      <c r="E849">
        <f>'TPS543C20 Loop Gain'!B3091</f>
        <v>1157000</v>
      </c>
    </row>
    <row r="850" spans="3:5" x14ac:dyDescent="0.3">
      <c r="C850" t="e">
        <f>'TPS543C20 Loop Gain'!AI3090</f>
        <v>#DIV/0!</v>
      </c>
      <c r="D850" t="e">
        <f>'TPS543C20 Loop Gain'!AJ3090</f>
        <v>#DIV/0!</v>
      </c>
      <c r="E850">
        <f>'TPS543C20 Loop Gain'!B3090</f>
        <v>1156000</v>
      </c>
    </row>
    <row r="851" spans="3:5" x14ac:dyDescent="0.3">
      <c r="C851" t="e">
        <f>'TPS543C20 Loop Gain'!AI3089</f>
        <v>#DIV/0!</v>
      </c>
      <c r="D851" t="e">
        <f>'TPS543C20 Loop Gain'!AJ3089</f>
        <v>#DIV/0!</v>
      </c>
      <c r="E851">
        <f>'TPS543C20 Loop Gain'!B3089</f>
        <v>1155000</v>
      </c>
    </row>
    <row r="852" spans="3:5" x14ac:dyDescent="0.3">
      <c r="C852" t="e">
        <f>'TPS543C20 Loop Gain'!AI3088</f>
        <v>#DIV/0!</v>
      </c>
      <c r="D852" t="e">
        <f>'TPS543C20 Loop Gain'!AJ3088</f>
        <v>#DIV/0!</v>
      </c>
      <c r="E852">
        <f>'TPS543C20 Loop Gain'!B3088</f>
        <v>1154000</v>
      </c>
    </row>
    <row r="853" spans="3:5" x14ac:dyDescent="0.3">
      <c r="C853" t="e">
        <f>'TPS543C20 Loop Gain'!AI3087</f>
        <v>#DIV/0!</v>
      </c>
      <c r="D853" t="e">
        <f>'TPS543C20 Loop Gain'!AJ3087</f>
        <v>#DIV/0!</v>
      </c>
      <c r="E853">
        <f>'TPS543C20 Loop Gain'!B3087</f>
        <v>1153000</v>
      </c>
    </row>
    <row r="854" spans="3:5" x14ac:dyDescent="0.3">
      <c r="C854" t="e">
        <f>'TPS543C20 Loop Gain'!AI3086</f>
        <v>#DIV/0!</v>
      </c>
      <c r="D854" t="e">
        <f>'TPS543C20 Loop Gain'!AJ3086</f>
        <v>#DIV/0!</v>
      </c>
      <c r="E854">
        <f>'TPS543C20 Loop Gain'!B3086</f>
        <v>1152000</v>
      </c>
    </row>
    <row r="855" spans="3:5" x14ac:dyDescent="0.3">
      <c r="C855" t="e">
        <f>'TPS543C20 Loop Gain'!AI3085</f>
        <v>#DIV/0!</v>
      </c>
      <c r="D855" t="e">
        <f>'TPS543C20 Loop Gain'!AJ3085</f>
        <v>#DIV/0!</v>
      </c>
      <c r="E855">
        <f>'TPS543C20 Loop Gain'!B3085</f>
        <v>1151000</v>
      </c>
    </row>
    <row r="856" spans="3:5" x14ac:dyDescent="0.3">
      <c r="C856" t="e">
        <f>'TPS543C20 Loop Gain'!AI3084</f>
        <v>#DIV/0!</v>
      </c>
      <c r="D856" t="e">
        <f>'TPS543C20 Loop Gain'!AJ3084</f>
        <v>#DIV/0!</v>
      </c>
      <c r="E856">
        <f>'TPS543C20 Loop Gain'!B3084</f>
        <v>1150000</v>
      </c>
    </row>
    <row r="857" spans="3:5" x14ac:dyDescent="0.3">
      <c r="C857" t="e">
        <f>'TPS543C20 Loop Gain'!AI3083</f>
        <v>#DIV/0!</v>
      </c>
      <c r="D857" t="e">
        <f>'TPS543C20 Loop Gain'!AJ3083</f>
        <v>#DIV/0!</v>
      </c>
      <c r="E857">
        <f>'TPS543C20 Loop Gain'!B3083</f>
        <v>1149000</v>
      </c>
    </row>
    <row r="858" spans="3:5" x14ac:dyDescent="0.3">
      <c r="C858" t="e">
        <f>'TPS543C20 Loop Gain'!AI3082</f>
        <v>#DIV/0!</v>
      </c>
      <c r="D858" t="e">
        <f>'TPS543C20 Loop Gain'!AJ3082</f>
        <v>#DIV/0!</v>
      </c>
      <c r="E858">
        <f>'TPS543C20 Loop Gain'!B3082</f>
        <v>1148000</v>
      </c>
    </row>
    <row r="859" spans="3:5" x14ac:dyDescent="0.3">
      <c r="C859" t="e">
        <f>'TPS543C20 Loop Gain'!AI3081</f>
        <v>#DIV/0!</v>
      </c>
      <c r="D859" t="e">
        <f>'TPS543C20 Loop Gain'!AJ3081</f>
        <v>#DIV/0!</v>
      </c>
      <c r="E859">
        <f>'TPS543C20 Loop Gain'!B3081</f>
        <v>1147000</v>
      </c>
    </row>
    <row r="860" spans="3:5" x14ac:dyDescent="0.3">
      <c r="C860" t="e">
        <f>'TPS543C20 Loop Gain'!AI3080</f>
        <v>#DIV/0!</v>
      </c>
      <c r="D860" t="e">
        <f>'TPS543C20 Loop Gain'!AJ3080</f>
        <v>#DIV/0!</v>
      </c>
      <c r="E860">
        <f>'TPS543C20 Loop Gain'!B3080</f>
        <v>1146000</v>
      </c>
    </row>
    <row r="861" spans="3:5" x14ac:dyDescent="0.3">
      <c r="C861" t="e">
        <f>'TPS543C20 Loop Gain'!AI3079</f>
        <v>#DIV/0!</v>
      </c>
      <c r="D861" t="e">
        <f>'TPS543C20 Loop Gain'!AJ3079</f>
        <v>#DIV/0!</v>
      </c>
      <c r="E861">
        <f>'TPS543C20 Loop Gain'!B3079</f>
        <v>1145000</v>
      </c>
    </row>
    <row r="862" spans="3:5" x14ac:dyDescent="0.3">
      <c r="C862" t="e">
        <f>'TPS543C20 Loop Gain'!AI3078</f>
        <v>#DIV/0!</v>
      </c>
      <c r="D862" t="e">
        <f>'TPS543C20 Loop Gain'!AJ3078</f>
        <v>#DIV/0!</v>
      </c>
      <c r="E862">
        <f>'TPS543C20 Loop Gain'!B3078</f>
        <v>1144000</v>
      </c>
    </row>
    <row r="863" spans="3:5" x14ac:dyDescent="0.3">
      <c r="C863" t="e">
        <f>'TPS543C20 Loop Gain'!AI3077</f>
        <v>#DIV/0!</v>
      </c>
      <c r="D863" t="e">
        <f>'TPS543C20 Loop Gain'!AJ3077</f>
        <v>#DIV/0!</v>
      </c>
      <c r="E863">
        <f>'TPS543C20 Loop Gain'!B3077</f>
        <v>1143000</v>
      </c>
    </row>
    <row r="864" spans="3:5" x14ac:dyDescent="0.3">
      <c r="C864" t="e">
        <f>'TPS543C20 Loop Gain'!AI3076</f>
        <v>#DIV/0!</v>
      </c>
      <c r="D864" t="e">
        <f>'TPS543C20 Loop Gain'!AJ3076</f>
        <v>#DIV/0!</v>
      </c>
      <c r="E864">
        <f>'TPS543C20 Loop Gain'!B3076</f>
        <v>1142000</v>
      </c>
    </row>
    <row r="865" spans="3:5" x14ac:dyDescent="0.3">
      <c r="C865" t="e">
        <f>'TPS543C20 Loop Gain'!AI3075</f>
        <v>#DIV/0!</v>
      </c>
      <c r="D865" t="e">
        <f>'TPS543C20 Loop Gain'!AJ3075</f>
        <v>#DIV/0!</v>
      </c>
      <c r="E865">
        <f>'TPS543C20 Loop Gain'!B3075</f>
        <v>1141000</v>
      </c>
    </row>
    <row r="866" spans="3:5" x14ac:dyDescent="0.3">
      <c r="C866" t="e">
        <f>'TPS543C20 Loop Gain'!AI3074</f>
        <v>#DIV/0!</v>
      </c>
      <c r="D866" t="e">
        <f>'TPS543C20 Loop Gain'!AJ3074</f>
        <v>#DIV/0!</v>
      </c>
      <c r="E866">
        <f>'TPS543C20 Loop Gain'!B3074</f>
        <v>1140000</v>
      </c>
    </row>
    <row r="867" spans="3:5" x14ac:dyDescent="0.3">
      <c r="C867" t="e">
        <f>'TPS543C20 Loop Gain'!AI3073</f>
        <v>#DIV/0!</v>
      </c>
      <c r="D867" t="e">
        <f>'TPS543C20 Loop Gain'!AJ3073</f>
        <v>#DIV/0!</v>
      </c>
      <c r="E867">
        <f>'TPS543C20 Loop Gain'!B3073</f>
        <v>1139000</v>
      </c>
    </row>
    <row r="868" spans="3:5" x14ac:dyDescent="0.3">
      <c r="C868" t="e">
        <f>'TPS543C20 Loop Gain'!AI3072</f>
        <v>#DIV/0!</v>
      </c>
      <c r="D868" t="e">
        <f>'TPS543C20 Loop Gain'!AJ3072</f>
        <v>#DIV/0!</v>
      </c>
      <c r="E868">
        <f>'TPS543C20 Loop Gain'!B3072</f>
        <v>1138000</v>
      </c>
    </row>
    <row r="869" spans="3:5" x14ac:dyDescent="0.3">
      <c r="C869" t="e">
        <f>'TPS543C20 Loop Gain'!AI3071</f>
        <v>#DIV/0!</v>
      </c>
      <c r="D869" t="e">
        <f>'TPS543C20 Loop Gain'!AJ3071</f>
        <v>#DIV/0!</v>
      </c>
      <c r="E869">
        <f>'TPS543C20 Loop Gain'!B3071</f>
        <v>1137000</v>
      </c>
    </row>
    <row r="870" spans="3:5" x14ac:dyDescent="0.3">
      <c r="C870" t="e">
        <f>'TPS543C20 Loop Gain'!AI3070</f>
        <v>#DIV/0!</v>
      </c>
      <c r="D870" t="e">
        <f>'TPS543C20 Loop Gain'!AJ3070</f>
        <v>#DIV/0!</v>
      </c>
      <c r="E870">
        <f>'TPS543C20 Loop Gain'!B3070</f>
        <v>1136000</v>
      </c>
    </row>
    <row r="871" spans="3:5" x14ac:dyDescent="0.3">
      <c r="C871" t="e">
        <f>'TPS543C20 Loop Gain'!AI3069</f>
        <v>#DIV/0!</v>
      </c>
      <c r="D871" t="e">
        <f>'TPS543C20 Loop Gain'!AJ3069</f>
        <v>#DIV/0!</v>
      </c>
      <c r="E871">
        <f>'TPS543C20 Loop Gain'!B3069</f>
        <v>1135000</v>
      </c>
    </row>
    <row r="872" spans="3:5" x14ac:dyDescent="0.3">
      <c r="C872" t="e">
        <f>'TPS543C20 Loop Gain'!AI3068</f>
        <v>#DIV/0!</v>
      </c>
      <c r="D872" t="e">
        <f>'TPS543C20 Loop Gain'!AJ3068</f>
        <v>#DIV/0!</v>
      </c>
      <c r="E872">
        <f>'TPS543C20 Loop Gain'!B3068</f>
        <v>1134000</v>
      </c>
    </row>
    <row r="873" spans="3:5" x14ac:dyDescent="0.3">
      <c r="C873" t="e">
        <f>'TPS543C20 Loop Gain'!AI3067</f>
        <v>#DIV/0!</v>
      </c>
      <c r="D873" t="e">
        <f>'TPS543C20 Loop Gain'!AJ3067</f>
        <v>#DIV/0!</v>
      </c>
      <c r="E873">
        <f>'TPS543C20 Loop Gain'!B3067</f>
        <v>1133000</v>
      </c>
    </row>
    <row r="874" spans="3:5" x14ac:dyDescent="0.3">
      <c r="C874" t="e">
        <f>'TPS543C20 Loop Gain'!AI3066</f>
        <v>#DIV/0!</v>
      </c>
      <c r="D874" t="e">
        <f>'TPS543C20 Loop Gain'!AJ3066</f>
        <v>#DIV/0!</v>
      </c>
      <c r="E874">
        <f>'TPS543C20 Loop Gain'!B3066</f>
        <v>1132000</v>
      </c>
    </row>
    <row r="875" spans="3:5" x14ac:dyDescent="0.3">
      <c r="C875" t="e">
        <f>'TPS543C20 Loop Gain'!AI3065</f>
        <v>#DIV/0!</v>
      </c>
      <c r="D875" t="e">
        <f>'TPS543C20 Loop Gain'!AJ3065</f>
        <v>#DIV/0!</v>
      </c>
      <c r="E875">
        <f>'TPS543C20 Loop Gain'!B3065</f>
        <v>1131000</v>
      </c>
    </row>
    <row r="876" spans="3:5" x14ac:dyDescent="0.3">
      <c r="C876" t="e">
        <f>'TPS543C20 Loop Gain'!AI3064</f>
        <v>#DIV/0!</v>
      </c>
      <c r="D876" t="e">
        <f>'TPS543C20 Loop Gain'!AJ3064</f>
        <v>#DIV/0!</v>
      </c>
      <c r="E876">
        <f>'TPS543C20 Loop Gain'!B3064</f>
        <v>1130000</v>
      </c>
    </row>
    <row r="877" spans="3:5" x14ac:dyDescent="0.3">
      <c r="C877" t="e">
        <f>'TPS543C20 Loop Gain'!AI3063</f>
        <v>#DIV/0!</v>
      </c>
      <c r="D877" t="e">
        <f>'TPS543C20 Loop Gain'!AJ3063</f>
        <v>#DIV/0!</v>
      </c>
      <c r="E877">
        <f>'TPS543C20 Loop Gain'!B3063</f>
        <v>1129000</v>
      </c>
    </row>
    <row r="878" spans="3:5" x14ac:dyDescent="0.3">
      <c r="C878" t="e">
        <f>'TPS543C20 Loop Gain'!AI3062</f>
        <v>#DIV/0!</v>
      </c>
      <c r="D878" t="e">
        <f>'TPS543C20 Loop Gain'!AJ3062</f>
        <v>#DIV/0!</v>
      </c>
      <c r="E878">
        <f>'TPS543C20 Loop Gain'!B3062</f>
        <v>1128000</v>
      </c>
    </row>
    <row r="879" spans="3:5" x14ac:dyDescent="0.3">
      <c r="C879" t="e">
        <f>'TPS543C20 Loop Gain'!AI3061</f>
        <v>#DIV/0!</v>
      </c>
      <c r="D879" t="e">
        <f>'TPS543C20 Loop Gain'!AJ3061</f>
        <v>#DIV/0!</v>
      </c>
      <c r="E879">
        <f>'TPS543C20 Loop Gain'!B3061</f>
        <v>1127000</v>
      </c>
    </row>
    <row r="880" spans="3:5" x14ac:dyDescent="0.3">
      <c r="C880" t="e">
        <f>'TPS543C20 Loop Gain'!AI3060</f>
        <v>#DIV/0!</v>
      </c>
      <c r="D880" t="e">
        <f>'TPS543C20 Loop Gain'!AJ3060</f>
        <v>#DIV/0!</v>
      </c>
      <c r="E880">
        <f>'TPS543C20 Loop Gain'!B3060</f>
        <v>1126000</v>
      </c>
    </row>
    <row r="881" spans="3:5" x14ac:dyDescent="0.3">
      <c r="C881" t="e">
        <f>'TPS543C20 Loop Gain'!AI3059</f>
        <v>#DIV/0!</v>
      </c>
      <c r="D881" t="e">
        <f>'TPS543C20 Loop Gain'!AJ3059</f>
        <v>#DIV/0!</v>
      </c>
      <c r="E881">
        <f>'TPS543C20 Loop Gain'!B3059</f>
        <v>1125000</v>
      </c>
    </row>
    <row r="882" spans="3:5" x14ac:dyDescent="0.3">
      <c r="C882" t="e">
        <f>'TPS543C20 Loop Gain'!AI3058</f>
        <v>#DIV/0!</v>
      </c>
      <c r="D882" t="e">
        <f>'TPS543C20 Loop Gain'!AJ3058</f>
        <v>#DIV/0!</v>
      </c>
      <c r="E882">
        <f>'TPS543C20 Loop Gain'!B3058</f>
        <v>1124000</v>
      </c>
    </row>
    <row r="883" spans="3:5" x14ac:dyDescent="0.3">
      <c r="C883" t="e">
        <f>'TPS543C20 Loop Gain'!AI3057</f>
        <v>#DIV/0!</v>
      </c>
      <c r="D883" t="e">
        <f>'TPS543C20 Loop Gain'!AJ3057</f>
        <v>#DIV/0!</v>
      </c>
      <c r="E883">
        <f>'TPS543C20 Loop Gain'!B3057</f>
        <v>1123000</v>
      </c>
    </row>
    <row r="884" spans="3:5" x14ac:dyDescent="0.3">
      <c r="C884" t="e">
        <f>'TPS543C20 Loop Gain'!AI3056</f>
        <v>#DIV/0!</v>
      </c>
      <c r="D884" t="e">
        <f>'TPS543C20 Loop Gain'!AJ3056</f>
        <v>#DIV/0!</v>
      </c>
      <c r="E884">
        <f>'TPS543C20 Loop Gain'!B3056</f>
        <v>1122000</v>
      </c>
    </row>
    <row r="885" spans="3:5" x14ac:dyDescent="0.3">
      <c r="C885" t="e">
        <f>'TPS543C20 Loop Gain'!AI3055</f>
        <v>#DIV/0!</v>
      </c>
      <c r="D885" t="e">
        <f>'TPS543C20 Loop Gain'!AJ3055</f>
        <v>#DIV/0!</v>
      </c>
      <c r="E885">
        <f>'TPS543C20 Loop Gain'!B3055</f>
        <v>1121000</v>
      </c>
    </row>
    <row r="886" spans="3:5" x14ac:dyDescent="0.3">
      <c r="C886" t="e">
        <f>'TPS543C20 Loop Gain'!AI3054</f>
        <v>#DIV/0!</v>
      </c>
      <c r="D886" t="e">
        <f>'TPS543C20 Loop Gain'!AJ3054</f>
        <v>#DIV/0!</v>
      </c>
      <c r="E886">
        <f>'TPS543C20 Loop Gain'!B3054</f>
        <v>1120000</v>
      </c>
    </row>
    <row r="887" spans="3:5" x14ac:dyDescent="0.3">
      <c r="C887" t="e">
        <f>'TPS543C20 Loop Gain'!AI3053</f>
        <v>#DIV/0!</v>
      </c>
      <c r="D887" t="e">
        <f>'TPS543C20 Loop Gain'!AJ3053</f>
        <v>#DIV/0!</v>
      </c>
      <c r="E887">
        <f>'TPS543C20 Loop Gain'!B3053</f>
        <v>1119000</v>
      </c>
    </row>
    <row r="888" spans="3:5" x14ac:dyDescent="0.3">
      <c r="C888" t="e">
        <f>'TPS543C20 Loop Gain'!AI3052</f>
        <v>#DIV/0!</v>
      </c>
      <c r="D888" t="e">
        <f>'TPS543C20 Loop Gain'!AJ3052</f>
        <v>#DIV/0!</v>
      </c>
      <c r="E888">
        <f>'TPS543C20 Loop Gain'!B3052</f>
        <v>1118000</v>
      </c>
    </row>
    <row r="889" spans="3:5" x14ac:dyDescent="0.3">
      <c r="C889" t="e">
        <f>'TPS543C20 Loop Gain'!AI3051</f>
        <v>#DIV/0!</v>
      </c>
      <c r="D889" t="e">
        <f>'TPS543C20 Loop Gain'!AJ3051</f>
        <v>#DIV/0!</v>
      </c>
      <c r="E889">
        <f>'TPS543C20 Loop Gain'!B3051</f>
        <v>1117000</v>
      </c>
    </row>
    <row r="890" spans="3:5" x14ac:dyDescent="0.3">
      <c r="C890" t="e">
        <f>'TPS543C20 Loop Gain'!AI3050</f>
        <v>#DIV/0!</v>
      </c>
      <c r="D890" t="e">
        <f>'TPS543C20 Loop Gain'!AJ3050</f>
        <v>#DIV/0!</v>
      </c>
      <c r="E890">
        <f>'TPS543C20 Loop Gain'!B3050</f>
        <v>1116000</v>
      </c>
    </row>
    <row r="891" spans="3:5" x14ac:dyDescent="0.3">
      <c r="C891" t="e">
        <f>'TPS543C20 Loop Gain'!AI3049</f>
        <v>#DIV/0!</v>
      </c>
      <c r="D891" t="e">
        <f>'TPS543C20 Loop Gain'!AJ3049</f>
        <v>#DIV/0!</v>
      </c>
      <c r="E891">
        <f>'TPS543C20 Loop Gain'!B3049</f>
        <v>1115000</v>
      </c>
    </row>
    <row r="892" spans="3:5" x14ac:dyDescent="0.3">
      <c r="C892" t="e">
        <f>'TPS543C20 Loop Gain'!AI3048</f>
        <v>#DIV/0!</v>
      </c>
      <c r="D892" t="e">
        <f>'TPS543C20 Loop Gain'!AJ3048</f>
        <v>#DIV/0!</v>
      </c>
      <c r="E892">
        <f>'TPS543C20 Loop Gain'!B3048</f>
        <v>1114000</v>
      </c>
    </row>
    <row r="893" spans="3:5" x14ac:dyDescent="0.3">
      <c r="C893" t="e">
        <f>'TPS543C20 Loop Gain'!AI3047</f>
        <v>#DIV/0!</v>
      </c>
      <c r="D893" t="e">
        <f>'TPS543C20 Loop Gain'!AJ3047</f>
        <v>#DIV/0!</v>
      </c>
      <c r="E893">
        <f>'TPS543C20 Loop Gain'!B3047</f>
        <v>1113000</v>
      </c>
    </row>
    <row r="894" spans="3:5" x14ac:dyDescent="0.3">
      <c r="C894" t="e">
        <f>'TPS543C20 Loop Gain'!AI3046</f>
        <v>#DIV/0!</v>
      </c>
      <c r="D894" t="e">
        <f>'TPS543C20 Loop Gain'!AJ3046</f>
        <v>#DIV/0!</v>
      </c>
      <c r="E894">
        <f>'TPS543C20 Loop Gain'!B3046</f>
        <v>1112000</v>
      </c>
    </row>
    <row r="895" spans="3:5" x14ac:dyDescent="0.3">
      <c r="C895" t="e">
        <f>'TPS543C20 Loop Gain'!AI3045</f>
        <v>#DIV/0!</v>
      </c>
      <c r="D895" t="e">
        <f>'TPS543C20 Loop Gain'!AJ3045</f>
        <v>#DIV/0!</v>
      </c>
      <c r="E895">
        <f>'TPS543C20 Loop Gain'!B3045</f>
        <v>1111000</v>
      </c>
    </row>
    <row r="896" spans="3:5" x14ac:dyDescent="0.3">
      <c r="C896" t="e">
        <f>'TPS543C20 Loop Gain'!AI3044</f>
        <v>#DIV/0!</v>
      </c>
      <c r="D896" t="e">
        <f>'TPS543C20 Loop Gain'!AJ3044</f>
        <v>#DIV/0!</v>
      </c>
      <c r="E896">
        <f>'TPS543C20 Loop Gain'!B3044</f>
        <v>1110000</v>
      </c>
    </row>
    <row r="897" spans="3:5" x14ac:dyDescent="0.3">
      <c r="C897" t="e">
        <f>'TPS543C20 Loop Gain'!AI3043</f>
        <v>#DIV/0!</v>
      </c>
      <c r="D897" t="e">
        <f>'TPS543C20 Loop Gain'!AJ3043</f>
        <v>#DIV/0!</v>
      </c>
      <c r="E897">
        <f>'TPS543C20 Loop Gain'!B3043</f>
        <v>1109000</v>
      </c>
    </row>
    <row r="898" spans="3:5" x14ac:dyDescent="0.3">
      <c r="C898" t="e">
        <f>'TPS543C20 Loop Gain'!AI3042</f>
        <v>#DIV/0!</v>
      </c>
      <c r="D898" t="e">
        <f>'TPS543C20 Loop Gain'!AJ3042</f>
        <v>#DIV/0!</v>
      </c>
      <c r="E898">
        <f>'TPS543C20 Loop Gain'!B3042</f>
        <v>1108000</v>
      </c>
    </row>
    <row r="899" spans="3:5" x14ac:dyDescent="0.3">
      <c r="C899" t="e">
        <f>'TPS543C20 Loop Gain'!AI3041</f>
        <v>#DIV/0!</v>
      </c>
      <c r="D899" t="e">
        <f>'TPS543C20 Loop Gain'!AJ3041</f>
        <v>#DIV/0!</v>
      </c>
      <c r="E899">
        <f>'TPS543C20 Loop Gain'!B3041</f>
        <v>1107000</v>
      </c>
    </row>
    <row r="900" spans="3:5" x14ac:dyDescent="0.3">
      <c r="C900" t="e">
        <f>'TPS543C20 Loop Gain'!AI3040</f>
        <v>#DIV/0!</v>
      </c>
      <c r="D900" t="e">
        <f>'TPS543C20 Loop Gain'!AJ3040</f>
        <v>#DIV/0!</v>
      </c>
      <c r="E900">
        <f>'TPS543C20 Loop Gain'!B3040</f>
        <v>1106000</v>
      </c>
    </row>
    <row r="901" spans="3:5" x14ac:dyDescent="0.3">
      <c r="C901" t="e">
        <f>'TPS543C20 Loop Gain'!AI3039</f>
        <v>#DIV/0!</v>
      </c>
      <c r="D901" t="e">
        <f>'TPS543C20 Loop Gain'!AJ3039</f>
        <v>#DIV/0!</v>
      </c>
      <c r="E901">
        <f>'TPS543C20 Loop Gain'!B3039</f>
        <v>1105000</v>
      </c>
    </row>
    <row r="902" spans="3:5" x14ac:dyDescent="0.3">
      <c r="C902" t="e">
        <f>'TPS543C20 Loop Gain'!AI3038</f>
        <v>#DIV/0!</v>
      </c>
      <c r="D902" t="e">
        <f>'TPS543C20 Loop Gain'!AJ3038</f>
        <v>#DIV/0!</v>
      </c>
      <c r="E902">
        <f>'TPS543C20 Loop Gain'!B3038</f>
        <v>1104000</v>
      </c>
    </row>
    <row r="903" spans="3:5" x14ac:dyDescent="0.3">
      <c r="C903" t="e">
        <f>'TPS543C20 Loop Gain'!AI3037</f>
        <v>#DIV/0!</v>
      </c>
      <c r="D903" t="e">
        <f>'TPS543C20 Loop Gain'!AJ3037</f>
        <v>#DIV/0!</v>
      </c>
      <c r="E903">
        <f>'TPS543C20 Loop Gain'!B3037</f>
        <v>1103000</v>
      </c>
    </row>
    <row r="904" spans="3:5" x14ac:dyDescent="0.3">
      <c r="C904" t="e">
        <f>'TPS543C20 Loop Gain'!AI3036</f>
        <v>#DIV/0!</v>
      </c>
      <c r="D904" t="e">
        <f>'TPS543C20 Loop Gain'!AJ3036</f>
        <v>#DIV/0!</v>
      </c>
      <c r="E904">
        <f>'TPS543C20 Loop Gain'!B3036</f>
        <v>1102000</v>
      </c>
    </row>
    <row r="905" spans="3:5" x14ac:dyDescent="0.3">
      <c r="C905" t="e">
        <f>'TPS543C20 Loop Gain'!AI3035</f>
        <v>#DIV/0!</v>
      </c>
      <c r="D905" t="e">
        <f>'TPS543C20 Loop Gain'!AJ3035</f>
        <v>#DIV/0!</v>
      </c>
      <c r="E905">
        <f>'TPS543C20 Loop Gain'!B3035</f>
        <v>1101000</v>
      </c>
    </row>
    <row r="906" spans="3:5" x14ac:dyDescent="0.3">
      <c r="C906" t="e">
        <f>'TPS543C20 Loop Gain'!AI3034</f>
        <v>#DIV/0!</v>
      </c>
      <c r="D906" t="e">
        <f>'TPS543C20 Loop Gain'!AJ3034</f>
        <v>#DIV/0!</v>
      </c>
      <c r="E906">
        <f>'TPS543C20 Loop Gain'!B3034</f>
        <v>1100000</v>
      </c>
    </row>
    <row r="907" spans="3:5" x14ac:dyDescent="0.3">
      <c r="C907" t="e">
        <f>'TPS543C20 Loop Gain'!AI3033</f>
        <v>#DIV/0!</v>
      </c>
      <c r="D907" t="e">
        <f>'TPS543C20 Loop Gain'!AJ3033</f>
        <v>#DIV/0!</v>
      </c>
      <c r="E907">
        <f>'TPS543C20 Loop Gain'!B3033</f>
        <v>1099000</v>
      </c>
    </row>
    <row r="908" spans="3:5" x14ac:dyDescent="0.3">
      <c r="C908" t="e">
        <f>'TPS543C20 Loop Gain'!AI3032</f>
        <v>#DIV/0!</v>
      </c>
      <c r="D908" t="e">
        <f>'TPS543C20 Loop Gain'!AJ3032</f>
        <v>#DIV/0!</v>
      </c>
      <c r="E908">
        <f>'TPS543C20 Loop Gain'!B3032</f>
        <v>1098000</v>
      </c>
    </row>
    <row r="909" spans="3:5" x14ac:dyDescent="0.3">
      <c r="C909" t="e">
        <f>'TPS543C20 Loop Gain'!AI3031</f>
        <v>#DIV/0!</v>
      </c>
      <c r="D909" t="e">
        <f>'TPS543C20 Loop Gain'!AJ3031</f>
        <v>#DIV/0!</v>
      </c>
      <c r="E909">
        <f>'TPS543C20 Loop Gain'!B3031</f>
        <v>1097000</v>
      </c>
    </row>
    <row r="910" spans="3:5" x14ac:dyDescent="0.3">
      <c r="C910" t="e">
        <f>'TPS543C20 Loop Gain'!AI3030</f>
        <v>#DIV/0!</v>
      </c>
      <c r="D910" t="e">
        <f>'TPS543C20 Loop Gain'!AJ3030</f>
        <v>#DIV/0!</v>
      </c>
      <c r="E910">
        <f>'TPS543C20 Loop Gain'!B3030</f>
        <v>1096000</v>
      </c>
    </row>
    <row r="911" spans="3:5" x14ac:dyDescent="0.3">
      <c r="C911" t="e">
        <f>'TPS543C20 Loop Gain'!AI3029</f>
        <v>#DIV/0!</v>
      </c>
      <c r="D911" t="e">
        <f>'TPS543C20 Loop Gain'!AJ3029</f>
        <v>#DIV/0!</v>
      </c>
      <c r="E911">
        <f>'TPS543C20 Loop Gain'!B3029</f>
        <v>1095000</v>
      </c>
    </row>
    <row r="912" spans="3:5" x14ac:dyDescent="0.3">
      <c r="C912" t="e">
        <f>'TPS543C20 Loop Gain'!AI3028</f>
        <v>#DIV/0!</v>
      </c>
      <c r="D912" t="e">
        <f>'TPS543C20 Loop Gain'!AJ3028</f>
        <v>#DIV/0!</v>
      </c>
      <c r="E912">
        <f>'TPS543C20 Loop Gain'!B3028</f>
        <v>1094000</v>
      </c>
    </row>
    <row r="913" spans="3:5" x14ac:dyDescent="0.3">
      <c r="C913" t="e">
        <f>'TPS543C20 Loop Gain'!AI3027</f>
        <v>#DIV/0!</v>
      </c>
      <c r="D913" t="e">
        <f>'TPS543C20 Loop Gain'!AJ3027</f>
        <v>#DIV/0!</v>
      </c>
      <c r="E913">
        <f>'TPS543C20 Loop Gain'!B3027</f>
        <v>1093000</v>
      </c>
    </row>
    <row r="914" spans="3:5" x14ac:dyDescent="0.3">
      <c r="C914" t="e">
        <f>'TPS543C20 Loop Gain'!AI3026</f>
        <v>#DIV/0!</v>
      </c>
      <c r="D914" t="e">
        <f>'TPS543C20 Loop Gain'!AJ3026</f>
        <v>#DIV/0!</v>
      </c>
      <c r="E914">
        <f>'TPS543C20 Loop Gain'!B3026</f>
        <v>1092000</v>
      </c>
    </row>
    <row r="915" spans="3:5" x14ac:dyDescent="0.3">
      <c r="C915" t="e">
        <f>'TPS543C20 Loop Gain'!AI3025</f>
        <v>#DIV/0!</v>
      </c>
      <c r="D915" t="e">
        <f>'TPS543C20 Loop Gain'!AJ3025</f>
        <v>#DIV/0!</v>
      </c>
      <c r="E915">
        <f>'TPS543C20 Loop Gain'!B3025</f>
        <v>1091000</v>
      </c>
    </row>
    <row r="916" spans="3:5" x14ac:dyDescent="0.3">
      <c r="C916" t="e">
        <f>'TPS543C20 Loop Gain'!AI3024</f>
        <v>#DIV/0!</v>
      </c>
      <c r="D916" t="e">
        <f>'TPS543C20 Loop Gain'!AJ3024</f>
        <v>#DIV/0!</v>
      </c>
      <c r="E916">
        <f>'TPS543C20 Loop Gain'!B3024</f>
        <v>1090000</v>
      </c>
    </row>
    <row r="917" spans="3:5" x14ac:dyDescent="0.3">
      <c r="C917" t="e">
        <f>'TPS543C20 Loop Gain'!AI3023</f>
        <v>#DIV/0!</v>
      </c>
      <c r="D917" t="e">
        <f>'TPS543C20 Loop Gain'!AJ3023</f>
        <v>#DIV/0!</v>
      </c>
      <c r="E917">
        <f>'TPS543C20 Loop Gain'!B3023</f>
        <v>1089000</v>
      </c>
    </row>
    <row r="918" spans="3:5" x14ac:dyDescent="0.3">
      <c r="C918" t="e">
        <f>'TPS543C20 Loop Gain'!AI3022</f>
        <v>#DIV/0!</v>
      </c>
      <c r="D918" t="e">
        <f>'TPS543C20 Loop Gain'!AJ3022</f>
        <v>#DIV/0!</v>
      </c>
      <c r="E918">
        <f>'TPS543C20 Loop Gain'!B3022</f>
        <v>1088000</v>
      </c>
    </row>
    <row r="919" spans="3:5" x14ac:dyDescent="0.3">
      <c r="C919" t="e">
        <f>'TPS543C20 Loop Gain'!AI3021</f>
        <v>#DIV/0!</v>
      </c>
      <c r="D919" t="e">
        <f>'TPS543C20 Loop Gain'!AJ3021</f>
        <v>#DIV/0!</v>
      </c>
      <c r="E919">
        <f>'TPS543C20 Loop Gain'!B3021</f>
        <v>1087000</v>
      </c>
    </row>
    <row r="920" spans="3:5" x14ac:dyDescent="0.3">
      <c r="C920" t="e">
        <f>'TPS543C20 Loop Gain'!AI3020</f>
        <v>#DIV/0!</v>
      </c>
      <c r="D920" t="e">
        <f>'TPS543C20 Loop Gain'!AJ3020</f>
        <v>#DIV/0!</v>
      </c>
      <c r="E920">
        <f>'TPS543C20 Loop Gain'!B3020</f>
        <v>1086000</v>
      </c>
    </row>
    <row r="921" spans="3:5" x14ac:dyDescent="0.3">
      <c r="C921" t="e">
        <f>'TPS543C20 Loop Gain'!AI3019</f>
        <v>#DIV/0!</v>
      </c>
      <c r="D921" t="e">
        <f>'TPS543C20 Loop Gain'!AJ3019</f>
        <v>#DIV/0!</v>
      </c>
      <c r="E921">
        <f>'TPS543C20 Loop Gain'!B3019</f>
        <v>1085000</v>
      </c>
    </row>
    <row r="922" spans="3:5" x14ac:dyDescent="0.3">
      <c r="C922" t="e">
        <f>'TPS543C20 Loop Gain'!AI3018</f>
        <v>#DIV/0!</v>
      </c>
      <c r="D922" t="e">
        <f>'TPS543C20 Loop Gain'!AJ3018</f>
        <v>#DIV/0!</v>
      </c>
      <c r="E922">
        <f>'TPS543C20 Loop Gain'!B3018</f>
        <v>1084000</v>
      </c>
    </row>
    <row r="923" spans="3:5" x14ac:dyDescent="0.3">
      <c r="C923" t="e">
        <f>'TPS543C20 Loop Gain'!AI3017</f>
        <v>#DIV/0!</v>
      </c>
      <c r="D923" t="e">
        <f>'TPS543C20 Loop Gain'!AJ3017</f>
        <v>#DIV/0!</v>
      </c>
      <c r="E923">
        <f>'TPS543C20 Loop Gain'!B3017</f>
        <v>1083000</v>
      </c>
    </row>
    <row r="924" spans="3:5" x14ac:dyDescent="0.3">
      <c r="C924" t="e">
        <f>'TPS543C20 Loop Gain'!AI3016</f>
        <v>#DIV/0!</v>
      </c>
      <c r="D924" t="e">
        <f>'TPS543C20 Loop Gain'!AJ3016</f>
        <v>#DIV/0!</v>
      </c>
      <c r="E924">
        <f>'TPS543C20 Loop Gain'!B3016</f>
        <v>1082000</v>
      </c>
    </row>
    <row r="925" spans="3:5" x14ac:dyDescent="0.3">
      <c r="C925" t="e">
        <f>'TPS543C20 Loop Gain'!AI3015</f>
        <v>#DIV/0!</v>
      </c>
      <c r="D925" t="e">
        <f>'TPS543C20 Loop Gain'!AJ3015</f>
        <v>#DIV/0!</v>
      </c>
      <c r="E925">
        <f>'TPS543C20 Loop Gain'!B3015</f>
        <v>1081000</v>
      </c>
    </row>
    <row r="926" spans="3:5" x14ac:dyDescent="0.3">
      <c r="C926" t="e">
        <f>'TPS543C20 Loop Gain'!AI3014</f>
        <v>#DIV/0!</v>
      </c>
      <c r="D926" t="e">
        <f>'TPS543C20 Loop Gain'!AJ3014</f>
        <v>#DIV/0!</v>
      </c>
      <c r="E926">
        <f>'TPS543C20 Loop Gain'!B3014</f>
        <v>1080000</v>
      </c>
    </row>
    <row r="927" spans="3:5" x14ac:dyDescent="0.3">
      <c r="C927" t="e">
        <f>'TPS543C20 Loop Gain'!AI3013</f>
        <v>#DIV/0!</v>
      </c>
      <c r="D927" t="e">
        <f>'TPS543C20 Loop Gain'!AJ3013</f>
        <v>#DIV/0!</v>
      </c>
      <c r="E927">
        <f>'TPS543C20 Loop Gain'!B3013</f>
        <v>1079000</v>
      </c>
    </row>
    <row r="928" spans="3:5" x14ac:dyDescent="0.3">
      <c r="C928" t="e">
        <f>'TPS543C20 Loop Gain'!AI3012</f>
        <v>#DIV/0!</v>
      </c>
      <c r="D928" t="e">
        <f>'TPS543C20 Loop Gain'!AJ3012</f>
        <v>#DIV/0!</v>
      </c>
      <c r="E928">
        <f>'TPS543C20 Loop Gain'!B3012</f>
        <v>1078000</v>
      </c>
    </row>
    <row r="929" spans="3:5" x14ac:dyDescent="0.3">
      <c r="C929" t="e">
        <f>'TPS543C20 Loop Gain'!AI3011</f>
        <v>#DIV/0!</v>
      </c>
      <c r="D929" t="e">
        <f>'TPS543C20 Loop Gain'!AJ3011</f>
        <v>#DIV/0!</v>
      </c>
      <c r="E929">
        <f>'TPS543C20 Loop Gain'!B3011</f>
        <v>1077000</v>
      </c>
    </row>
    <row r="930" spans="3:5" x14ac:dyDescent="0.3">
      <c r="C930" t="e">
        <f>'TPS543C20 Loop Gain'!AI3010</f>
        <v>#DIV/0!</v>
      </c>
      <c r="D930" t="e">
        <f>'TPS543C20 Loop Gain'!AJ3010</f>
        <v>#DIV/0!</v>
      </c>
      <c r="E930">
        <f>'TPS543C20 Loop Gain'!B3010</f>
        <v>1076000</v>
      </c>
    </row>
    <row r="931" spans="3:5" x14ac:dyDescent="0.3">
      <c r="C931" t="e">
        <f>'TPS543C20 Loop Gain'!AI3009</f>
        <v>#DIV/0!</v>
      </c>
      <c r="D931" t="e">
        <f>'TPS543C20 Loop Gain'!AJ3009</f>
        <v>#DIV/0!</v>
      </c>
      <c r="E931">
        <f>'TPS543C20 Loop Gain'!B3009</f>
        <v>1075000</v>
      </c>
    </row>
    <row r="932" spans="3:5" x14ac:dyDescent="0.3">
      <c r="C932" t="e">
        <f>'TPS543C20 Loop Gain'!AI3008</f>
        <v>#DIV/0!</v>
      </c>
      <c r="D932" t="e">
        <f>'TPS543C20 Loop Gain'!AJ3008</f>
        <v>#DIV/0!</v>
      </c>
      <c r="E932">
        <f>'TPS543C20 Loop Gain'!B3008</f>
        <v>1074000</v>
      </c>
    </row>
    <row r="933" spans="3:5" x14ac:dyDescent="0.3">
      <c r="C933" t="e">
        <f>'TPS543C20 Loop Gain'!AI3007</f>
        <v>#DIV/0!</v>
      </c>
      <c r="D933" t="e">
        <f>'TPS543C20 Loop Gain'!AJ3007</f>
        <v>#DIV/0!</v>
      </c>
      <c r="E933">
        <f>'TPS543C20 Loop Gain'!B3007</f>
        <v>1073000</v>
      </c>
    </row>
    <row r="934" spans="3:5" x14ac:dyDescent="0.3">
      <c r="C934" t="e">
        <f>'TPS543C20 Loop Gain'!AI3006</f>
        <v>#DIV/0!</v>
      </c>
      <c r="D934" t="e">
        <f>'TPS543C20 Loop Gain'!AJ3006</f>
        <v>#DIV/0!</v>
      </c>
      <c r="E934">
        <f>'TPS543C20 Loop Gain'!B3006</f>
        <v>1072000</v>
      </c>
    </row>
    <row r="935" spans="3:5" x14ac:dyDescent="0.3">
      <c r="C935" t="e">
        <f>'TPS543C20 Loop Gain'!AI3005</f>
        <v>#DIV/0!</v>
      </c>
      <c r="D935" t="e">
        <f>'TPS543C20 Loop Gain'!AJ3005</f>
        <v>#DIV/0!</v>
      </c>
      <c r="E935">
        <f>'TPS543C20 Loop Gain'!B3005</f>
        <v>1071000</v>
      </c>
    </row>
    <row r="936" spans="3:5" x14ac:dyDescent="0.3">
      <c r="C936" t="e">
        <f>'TPS543C20 Loop Gain'!AI3004</f>
        <v>#DIV/0!</v>
      </c>
      <c r="D936" t="e">
        <f>'TPS543C20 Loop Gain'!AJ3004</f>
        <v>#DIV/0!</v>
      </c>
      <c r="E936">
        <f>'TPS543C20 Loop Gain'!B3004</f>
        <v>1070000</v>
      </c>
    </row>
    <row r="937" spans="3:5" x14ac:dyDescent="0.3">
      <c r="C937" t="e">
        <f>'TPS543C20 Loop Gain'!AI3003</f>
        <v>#DIV/0!</v>
      </c>
      <c r="D937" t="e">
        <f>'TPS543C20 Loop Gain'!AJ3003</f>
        <v>#DIV/0!</v>
      </c>
      <c r="E937">
        <f>'TPS543C20 Loop Gain'!B3003</f>
        <v>1069000</v>
      </c>
    </row>
    <row r="938" spans="3:5" x14ac:dyDescent="0.3">
      <c r="C938" t="e">
        <f>'TPS543C20 Loop Gain'!AI3002</f>
        <v>#DIV/0!</v>
      </c>
      <c r="D938" t="e">
        <f>'TPS543C20 Loop Gain'!AJ3002</f>
        <v>#DIV/0!</v>
      </c>
      <c r="E938">
        <f>'TPS543C20 Loop Gain'!B3002</f>
        <v>1068000</v>
      </c>
    </row>
    <row r="939" spans="3:5" x14ac:dyDescent="0.3">
      <c r="C939" t="e">
        <f>'TPS543C20 Loop Gain'!AI3001</f>
        <v>#DIV/0!</v>
      </c>
      <c r="D939" t="e">
        <f>'TPS543C20 Loop Gain'!AJ3001</f>
        <v>#DIV/0!</v>
      </c>
      <c r="E939">
        <f>'TPS543C20 Loop Gain'!B3001</f>
        <v>1067000</v>
      </c>
    </row>
    <row r="940" spans="3:5" x14ac:dyDescent="0.3">
      <c r="C940" t="e">
        <f>'TPS543C20 Loop Gain'!AI3000</f>
        <v>#DIV/0!</v>
      </c>
      <c r="D940" t="e">
        <f>'TPS543C20 Loop Gain'!AJ3000</f>
        <v>#DIV/0!</v>
      </c>
      <c r="E940">
        <f>'TPS543C20 Loop Gain'!B3000</f>
        <v>1066000</v>
      </c>
    </row>
    <row r="941" spans="3:5" x14ac:dyDescent="0.3">
      <c r="C941" t="e">
        <f>'TPS543C20 Loop Gain'!AI2999</f>
        <v>#DIV/0!</v>
      </c>
      <c r="D941" t="e">
        <f>'TPS543C20 Loop Gain'!AJ2999</f>
        <v>#DIV/0!</v>
      </c>
      <c r="E941">
        <f>'TPS543C20 Loop Gain'!B2999</f>
        <v>1065000</v>
      </c>
    </row>
    <row r="942" spans="3:5" x14ac:dyDescent="0.3">
      <c r="C942" t="e">
        <f>'TPS543C20 Loop Gain'!AI2998</f>
        <v>#DIV/0!</v>
      </c>
      <c r="D942" t="e">
        <f>'TPS543C20 Loop Gain'!AJ2998</f>
        <v>#DIV/0!</v>
      </c>
      <c r="E942">
        <f>'TPS543C20 Loop Gain'!B2998</f>
        <v>1064000</v>
      </c>
    </row>
    <row r="943" spans="3:5" x14ac:dyDescent="0.3">
      <c r="C943" t="e">
        <f>'TPS543C20 Loop Gain'!AI2997</f>
        <v>#DIV/0!</v>
      </c>
      <c r="D943" t="e">
        <f>'TPS543C20 Loop Gain'!AJ2997</f>
        <v>#DIV/0!</v>
      </c>
      <c r="E943">
        <f>'TPS543C20 Loop Gain'!B2997</f>
        <v>1063000</v>
      </c>
    </row>
    <row r="944" spans="3:5" x14ac:dyDescent="0.3">
      <c r="C944" t="e">
        <f>'TPS543C20 Loop Gain'!AI2996</f>
        <v>#DIV/0!</v>
      </c>
      <c r="D944" t="e">
        <f>'TPS543C20 Loop Gain'!AJ2996</f>
        <v>#DIV/0!</v>
      </c>
      <c r="E944">
        <f>'TPS543C20 Loop Gain'!B2996</f>
        <v>1062000</v>
      </c>
    </row>
    <row r="945" spans="3:5" x14ac:dyDescent="0.3">
      <c r="C945" t="e">
        <f>'TPS543C20 Loop Gain'!AI2995</f>
        <v>#DIV/0!</v>
      </c>
      <c r="D945" t="e">
        <f>'TPS543C20 Loop Gain'!AJ2995</f>
        <v>#DIV/0!</v>
      </c>
      <c r="E945">
        <f>'TPS543C20 Loop Gain'!B2995</f>
        <v>1061000</v>
      </c>
    </row>
    <row r="946" spans="3:5" x14ac:dyDescent="0.3">
      <c r="C946" t="e">
        <f>'TPS543C20 Loop Gain'!AI2994</f>
        <v>#DIV/0!</v>
      </c>
      <c r="D946" t="e">
        <f>'TPS543C20 Loop Gain'!AJ2994</f>
        <v>#DIV/0!</v>
      </c>
      <c r="E946">
        <f>'TPS543C20 Loop Gain'!B2994</f>
        <v>1060000</v>
      </c>
    </row>
    <row r="947" spans="3:5" x14ac:dyDescent="0.3">
      <c r="C947" t="e">
        <f>'TPS543C20 Loop Gain'!AI2993</f>
        <v>#DIV/0!</v>
      </c>
      <c r="D947" t="e">
        <f>'TPS543C20 Loop Gain'!AJ2993</f>
        <v>#DIV/0!</v>
      </c>
      <c r="E947">
        <f>'TPS543C20 Loop Gain'!B2993</f>
        <v>1059000</v>
      </c>
    </row>
    <row r="948" spans="3:5" x14ac:dyDescent="0.3">
      <c r="C948" t="e">
        <f>'TPS543C20 Loop Gain'!AI2992</f>
        <v>#DIV/0!</v>
      </c>
      <c r="D948" t="e">
        <f>'TPS543C20 Loop Gain'!AJ2992</f>
        <v>#DIV/0!</v>
      </c>
      <c r="E948">
        <f>'TPS543C20 Loop Gain'!B2992</f>
        <v>1058000</v>
      </c>
    </row>
    <row r="949" spans="3:5" x14ac:dyDescent="0.3">
      <c r="C949" t="e">
        <f>'TPS543C20 Loop Gain'!AI2991</f>
        <v>#DIV/0!</v>
      </c>
      <c r="D949" t="e">
        <f>'TPS543C20 Loop Gain'!AJ2991</f>
        <v>#DIV/0!</v>
      </c>
      <c r="E949">
        <f>'TPS543C20 Loop Gain'!B2991</f>
        <v>1057000</v>
      </c>
    </row>
    <row r="950" spans="3:5" x14ac:dyDescent="0.3">
      <c r="C950" t="e">
        <f>'TPS543C20 Loop Gain'!AI2990</f>
        <v>#DIV/0!</v>
      </c>
      <c r="D950" t="e">
        <f>'TPS543C20 Loop Gain'!AJ2990</f>
        <v>#DIV/0!</v>
      </c>
      <c r="E950">
        <f>'TPS543C20 Loop Gain'!B2990</f>
        <v>1056000</v>
      </c>
    </row>
    <row r="951" spans="3:5" x14ac:dyDescent="0.3">
      <c r="C951" t="e">
        <f>'TPS543C20 Loop Gain'!AI2989</f>
        <v>#DIV/0!</v>
      </c>
      <c r="D951" t="e">
        <f>'TPS543C20 Loop Gain'!AJ2989</f>
        <v>#DIV/0!</v>
      </c>
      <c r="E951">
        <f>'TPS543C20 Loop Gain'!B2989</f>
        <v>1055000</v>
      </c>
    </row>
    <row r="952" spans="3:5" x14ac:dyDescent="0.3">
      <c r="C952" t="e">
        <f>'TPS543C20 Loop Gain'!AI2988</f>
        <v>#DIV/0!</v>
      </c>
      <c r="D952" t="e">
        <f>'TPS543C20 Loop Gain'!AJ2988</f>
        <v>#DIV/0!</v>
      </c>
      <c r="E952">
        <f>'TPS543C20 Loop Gain'!B2988</f>
        <v>1054000</v>
      </c>
    </row>
    <row r="953" spans="3:5" x14ac:dyDescent="0.3">
      <c r="C953" t="e">
        <f>'TPS543C20 Loop Gain'!AI2987</f>
        <v>#DIV/0!</v>
      </c>
      <c r="D953" t="e">
        <f>'TPS543C20 Loop Gain'!AJ2987</f>
        <v>#DIV/0!</v>
      </c>
      <c r="E953">
        <f>'TPS543C20 Loop Gain'!B2987</f>
        <v>1053000</v>
      </c>
    </row>
    <row r="954" spans="3:5" x14ac:dyDescent="0.3">
      <c r="C954" t="e">
        <f>'TPS543C20 Loop Gain'!AI2986</f>
        <v>#DIV/0!</v>
      </c>
      <c r="D954" t="e">
        <f>'TPS543C20 Loop Gain'!AJ2986</f>
        <v>#DIV/0!</v>
      </c>
      <c r="E954">
        <f>'TPS543C20 Loop Gain'!B2986</f>
        <v>1052000</v>
      </c>
    </row>
    <row r="955" spans="3:5" x14ac:dyDescent="0.3">
      <c r="C955" t="e">
        <f>'TPS543C20 Loop Gain'!AI2985</f>
        <v>#DIV/0!</v>
      </c>
      <c r="D955" t="e">
        <f>'TPS543C20 Loop Gain'!AJ2985</f>
        <v>#DIV/0!</v>
      </c>
      <c r="E955">
        <f>'TPS543C20 Loop Gain'!B2985</f>
        <v>1051000</v>
      </c>
    </row>
    <row r="956" spans="3:5" x14ac:dyDescent="0.3">
      <c r="C956" t="e">
        <f>'TPS543C20 Loop Gain'!AI2984</f>
        <v>#DIV/0!</v>
      </c>
      <c r="D956" t="e">
        <f>'TPS543C20 Loop Gain'!AJ2984</f>
        <v>#DIV/0!</v>
      </c>
      <c r="E956">
        <f>'TPS543C20 Loop Gain'!B2984</f>
        <v>1050000</v>
      </c>
    </row>
    <row r="957" spans="3:5" x14ac:dyDescent="0.3">
      <c r="C957" t="e">
        <f>'TPS543C20 Loop Gain'!AI2983</f>
        <v>#DIV/0!</v>
      </c>
      <c r="D957" t="e">
        <f>'TPS543C20 Loop Gain'!AJ2983</f>
        <v>#DIV/0!</v>
      </c>
      <c r="E957">
        <f>'TPS543C20 Loop Gain'!B2983</f>
        <v>1049000</v>
      </c>
    </row>
    <row r="958" spans="3:5" x14ac:dyDescent="0.3">
      <c r="C958" t="e">
        <f>'TPS543C20 Loop Gain'!AI2982</f>
        <v>#DIV/0!</v>
      </c>
      <c r="D958" t="e">
        <f>'TPS543C20 Loop Gain'!AJ2982</f>
        <v>#DIV/0!</v>
      </c>
      <c r="E958">
        <f>'TPS543C20 Loop Gain'!B2982</f>
        <v>1048000</v>
      </c>
    </row>
    <row r="959" spans="3:5" x14ac:dyDescent="0.3">
      <c r="C959" t="e">
        <f>'TPS543C20 Loop Gain'!AI2981</f>
        <v>#DIV/0!</v>
      </c>
      <c r="D959" t="e">
        <f>'TPS543C20 Loop Gain'!AJ2981</f>
        <v>#DIV/0!</v>
      </c>
      <c r="E959">
        <f>'TPS543C20 Loop Gain'!B2981</f>
        <v>1047000</v>
      </c>
    </row>
    <row r="960" spans="3:5" x14ac:dyDescent="0.3">
      <c r="C960" t="e">
        <f>'TPS543C20 Loop Gain'!AI2980</f>
        <v>#DIV/0!</v>
      </c>
      <c r="D960" t="e">
        <f>'TPS543C20 Loop Gain'!AJ2980</f>
        <v>#DIV/0!</v>
      </c>
      <c r="E960">
        <f>'TPS543C20 Loop Gain'!B2980</f>
        <v>1046000</v>
      </c>
    </row>
    <row r="961" spans="3:5" x14ac:dyDescent="0.3">
      <c r="C961" t="e">
        <f>'TPS543C20 Loop Gain'!AI2979</f>
        <v>#DIV/0!</v>
      </c>
      <c r="D961" t="e">
        <f>'TPS543C20 Loop Gain'!AJ2979</f>
        <v>#DIV/0!</v>
      </c>
      <c r="E961">
        <f>'TPS543C20 Loop Gain'!B2979</f>
        <v>1045000</v>
      </c>
    </row>
    <row r="962" spans="3:5" x14ac:dyDescent="0.3">
      <c r="C962" t="e">
        <f>'TPS543C20 Loop Gain'!AI2978</f>
        <v>#DIV/0!</v>
      </c>
      <c r="D962" t="e">
        <f>'TPS543C20 Loop Gain'!AJ2978</f>
        <v>#DIV/0!</v>
      </c>
      <c r="E962">
        <f>'TPS543C20 Loop Gain'!B2978</f>
        <v>1044000</v>
      </c>
    </row>
    <row r="963" spans="3:5" x14ac:dyDescent="0.3">
      <c r="C963" t="e">
        <f>'TPS543C20 Loop Gain'!AI2977</f>
        <v>#DIV/0!</v>
      </c>
      <c r="D963" t="e">
        <f>'TPS543C20 Loop Gain'!AJ2977</f>
        <v>#DIV/0!</v>
      </c>
      <c r="E963">
        <f>'TPS543C20 Loop Gain'!B2977</f>
        <v>1043000</v>
      </c>
    </row>
    <row r="964" spans="3:5" x14ac:dyDescent="0.3">
      <c r="C964" t="e">
        <f>'TPS543C20 Loop Gain'!AI2976</f>
        <v>#DIV/0!</v>
      </c>
      <c r="D964" t="e">
        <f>'TPS543C20 Loop Gain'!AJ2976</f>
        <v>#DIV/0!</v>
      </c>
      <c r="E964">
        <f>'TPS543C20 Loop Gain'!B2976</f>
        <v>1042000</v>
      </c>
    </row>
    <row r="965" spans="3:5" x14ac:dyDescent="0.3">
      <c r="C965" t="e">
        <f>'TPS543C20 Loop Gain'!AI2975</f>
        <v>#DIV/0!</v>
      </c>
      <c r="D965" t="e">
        <f>'TPS543C20 Loop Gain'!AJ2975</f>
        <v>#DIV/0!</v>
      </c>
      <c r="E965">
        <f>'TPS543C20 Loop Gain'!B2975</f>
        <v>1041000</v>
      </c>
    </row>
    <row r="966" spans="3:5" x14ac:dyDescent="0.3">
      <c r="C966" t="e">
        <f>'TPS543C20 Loop Gain'!AI2974</f>
        <v>#DIV/0!</v>
      </c>
      <c r="D966" t="e">
        <f>'TPS543C20 Loop Gain'!AJ2974</f>
        <v>#DIV/0!</v>
      </c>
      <c r="E966">
        <f>'TPS543C20 Loop Gain'!B2974</f>
        <v>1040000</v>
      </c>
    </row>
    <row r="967" spans="3:5" x14ac:dyDescent="0.3">
      <c r="C967" t="e">
        <f>'TPS543C20 Loop Gain'!AI2973</f>
        <v>#DIV/0!</v>
      </c>
      <c r="D967" t="e">
        <f>'TPS543C20 Loop Gain'!AJ2973</f>
        <v>#DIV/0!</v>
      </c>
      <c r="E967">
        <f>'TPS543C20 Loop Gain'!B2973</f>
        <v>1039000</v>
      </c>
    </row>
    <row r="968" spans="3:5" x14ac:dyDescent="0.3">
      <c r="C968" t="e">
        <f>'TPS543C20 Loop Gain'!AI2972</f>
        <v>#DIV/0!</v>
      </c>
      <c r="D968" t="e">
        <f>'TPS543C20 Loop Gain'!AJ2972</f>
        <v>#DIV/0!</v>
      </c>
      <c r="E968">
        <f>'TPS543C20 Loop Gain'!B2972</f>
        <v>1038000</v>
      </c>
    </row>
    <row r="969" spans="3:5" x14ac:dyDescent="0.3">
      <c r="C969" t="e">
        <f>'TPS543C20 Loop Gain'!AI2971</f>
        <v>#DIV/0!</v>
      </c>
      <c r="D969" t="e">
        <f>'TPS543C20 Loop Gain'!AJ2971</f>
        <v>#DIV/0!</v>
      </c>
      <c r="E969">
        <f>'TPS543C20 Loop Gain'!B2971</f>
        <v>1037000</v>
      </c>
    </row>
    <row r="970" spans="3:5" x14ac:dyDescent="0.3">
      <c r="C970" t="e">
        <f>'TPS543C20 Loop Gain'!AI2970</f>
        <v>#DIV/0!</v>
      </c>
      <c r="D970" t="e">
        <f>'TPS543C20 Loop Gain'!AJ2970</f>
        <v>#DIV/0!</v>
      </c>
      <c r="E970">
        <f>'TPS543C20 Loop Gain'!B2970</f>
        <v>1036000</v>
      </c>
    </row>
    <row r="971" spans="3:5" x14ac:dyDescent="0.3">
      <c r="C971" t="e">
        <f>'TPS543C20 Loop Gain'!AI2969</f>
        <v>#DIV/0!</v>
      </c>
      <c r="D971" t="e">
        <f>'TPS543C20 Loop Gain'!AJ2969</f>
        <v>#DIV/0!</v>
      </c>
      <c r="E971">
        <f>'TPS543C20 Loop Gain'!B2969</f>
        <v>1035000</v>
      </c>
    </row>
    <row r="972" spans="3:5" x14ac:dyDescent="0.3">
      <c r="C972" t="e">
        <f>'TPS543C20 Loop Gain'!AI2968</f>
        <v>#DIV/0!</v>
      </c>
      <c r="D972" t="e">
        <f>'TPS543C20 Loop Gain'!AJ2968</f>
        <v>#DIV/0!</v>
      </c>
      <c r="E972">
        <f>'TPS543C20 Loop Gain'!B2968</f>
        <v>1034000</v>
      </c>
    </row>
    <row r="973" spans="3:5" x14ac:dyDescent="0.3">
      <c r="C973" t="e">
        <f>'TPS543C20 Loop Gain'!AI2967</f>
        <v>#DIV/0!</v>
      </c>
      <c r="D973" t="e">
        <f>'TPS543C20 Loop Gain'!AJ2967</f>
        <v>#DIV/0!</v>
      </c>
      <c r="E973">
        <f>'TPS543C20 Loop Gain'!B2967</f>
        <v>1033000</v>
      </c>
    </row>
    <row r="974" spans="3:5" x14ac:dyDescent="0.3">
      <c r="C974" t="e">
        <f>'TPS543C20 Loop Gain'!AI2966</f>
        <v>#DIV/0!</v>
      </c>
      <c r="D974" t="e">
        <f>'TPS543C20 Loop Gain'!AJ2966</f>
        <v>#DIV/0!</v>
      </c>
      <c r="E974">
        <f>'TPS543C20 Loop Gain'!B2966</f>
        <v>1032000</v>
      </c>
    </row>
    <row r="975" spans="3:5" x14ac:dyDescent="0.3">
      <c r="C975" t="e">
        <f>'TPS543C20 Loop Gain'!AI2965</f>
        <v>#DIV/0!</v>
      </c>
      <c r="D975" t="e">
        <f>'TPS543C20 Loop Gain'!AJ2965</f>
        <v>#DIV/0!</v>
      </c>
      <c r="E975">
        <f>'TPS543C20 Loop Gain'!B2965</f>
        <v>1031000</v>
      </c>
    </row>
    <row r="976" spans="3:5" x14ac:dyDescent="0.3">
      <c r="C976" t="e">
        <f>'TPS543C20 Loop Gain'!AI2964</f>
        <v>#DIV/0!</v>
      </c>
      <c r="D976" t="e">
        <f>'TPS543C20 Loop Gain'!AJ2964</f>
        <v>#DIV/0!</v>
      </c>
      <c r="E976">
        <f>'TPS543C20 Loop Gain'!B2964</f>
        <v>1030000</v>
      </c>
    </row>
    <row r="977" spans="3:5" x14ac:dyDescent="0.3">
      <c r="C977" t="e">
        <f>'TPS543C20 Loop Gain'!AI2963</f>
        <v>#DIV/0!</v>
      </c>
      <c r="D977" t="e">
        <f>'TPS543C20 Loop Gain'!AJ2963</f>
        <v>#DIV/0!</v>
      </c>
      <c r="E977">
        <f>'TPS543C20 Loop Gain'!B2963</f>
        <v>1029000</v>
      </c>
    </row>
    <row r="978" spans="3:5" x14ac:dyDescent="0.3">
      <c r="C978" t="e">
        <f>'TPS543C20 Loop Gain'!AI2962</f>
        <v>#DIV/0!</v>
      </c>
      <c r="D978" t="e">
        <f>'TPS543C20 Loop Gain'!AJ2962</f>
        <v>#DIV/0!</v>
      </c>
      <c r="E978">
        <f>'TPS543C20 Loop Gain'!B2962</f>
        <v>1028000</v>
      </c>
    </row>
    <row r="979" spans="3:5" x14ac:dyDescent="0.3">
      <c r="C979" t="e">
        <f>'TPS543C20 Loop Gain'!AI2961</f>
        <v>#DIV/0!</v>
      </c>
      <c r="D979" t="e">
        <f>'TPS543C20 Loop Gain'!AJ2961</f>
        <v>#DIV/0!</v>
      </c>
      <c r="E979">
        <f>'TPS543C20 Loop Gain'!B2961</f>
        <v>1027000</v>
      </c>
    </row>
    <row r="980" spans="3:5" x14ac:dyDescent="0.3">
      <c r="C980" t="e">
        <f>'TPS543C20 Loop Gain'!AI2960</f>
        <v>#DIV/0!</v>
      </c>
      <c r="D980" t="e">
        <f>'TPS543C20 Loop Gain'!AJ2960</f>
        <v>#DIV/0!</v>
      </c>
      <c r="E980">
        <f>'TPS543C20 Loop Gain'!B2960</f>
        <v>1026000</v>
      </c>
    </row>
    <row r="981" spans="3:5" x14ac:dyDescent="0.3">
      <c r="C981" t="e">
        <f>'TPS543C20 Loop Gain'!AI2959</f>
        <v>#DIV/0!</v>
      </c>
      <c r="D981" t="e">
        <f>'TPS543C20 Loop Gain'!AJ2959</f>
        <v>#DIV/0!</v>
      </c>
      <c r="E981">
        <f>'TPS543C20 Loop Gain'!B2959</f>
        <v>1025000</v>
      </c>
    </row>
    <row r="982" spans="3:5" x14ac:dyDescent="0.3">
      <c r="C982" t="e">
        <f>'TPS543C20 Loop Gain'!AI2958</f>
        <v>#DIV/0!</v>
      </c>
      <c r="D982" t="e">
        <f>'TPS543C20 Loop Gain'!AJ2958</f>
        <v>#DIV/0!</v>
      </c>
      <c r="E982">
        <f>'TPS543C20 Loop Gain'!B2958</f>
        <v>1024000</v>
      </c>
    </row>
    <row r="983" spans="3:5" x14ac:dyDescent="0.3">
      <c r="C983" t="e">
        <f>'TPS543C20 Loop Gain'!AI2957</f>
        <v>#DIV/0!</v>
      </c>
      <c r="D983" t="e">
        <f>'TPS543C20 Loop Gain'!AJ2957</f>
        <v>#DIV/0!</v>
      </c>
      <c r="E983">
        <f>'TPS543C20 Loop Gain'!B2957</f>
        <v>1023000</v>
      </c>
    </row>
    <row r="984" spans="3:5" x14ac:dyDescent="0.3">
      <c r="C984" t="e">
        <f>'TPS543C20 Loop Gain'!AI2956</f>
        <v>#DIV/0!</v>
      </c>
      <c r="D984" t="e">
        <f>'TPS543C20 Loop Gain'!AJ2956</f>
        <v>#DIV/0!</v>
      </c>
      <c r="E984">
        <f>'TPS543C20 Loop Gain'!B2956</f>
        <v>1022000</v>
      </c>
    </row>
    <row r="985" spans="3:5" x14ac:dyDescent="0.3">
      <c r="C985" t="e">
        <f>'TPS543C20 Loop Gain'!AI2955</f>
        <v>#DIV/0!</v>
      </c>
      <c r="D985" t="e">
        <f>'TPS543C20 Loop Gain'!AJ2955</f>
        <v>#DIV/0!</v>
      </c>
      <c r="E985">
        <f>'TPS543C20 Loop Gain'!B2955</f>
        <v>1021000</v>
      </c>
    </row>
    <row r="986" spans="3:5" x14ac:dyDescent="0.3">
      <c r="C986" t="e">
        <f>'TPS543C20 Loop Gain'!AI2954</f>
        <v>#DIV/0!</v>
      </c>
      <c r="D986" t="e">
        <f>'TPS543C20 Loop Gain'!AJ2954</f>
        <v>#DIV/0!</v>
      </c>
      <c r="E986">
        <f>'TPS543C20 Loop Gain'!B2954</f>
        <v>1020000</v>
      </c>
    </row>
    <row r="987" spans="3:5" x14ac:dyDescent="0.3">
      <c r="C987" t="e">
        <f>'TPS543C20 Loop Gain'!AI2953</f>
        <v>#DIV/0!</v>
      </c>
      <c r="D987" t="e">
        <f>'TPS543C20 Loop Gain'!AJ2953</f>
        <v>#DIV/0!</v>
      </c>
      <c r="E987">
        <f>'TPS543C20 Loop Gain'!B2953</f>
        <v>1019000</v>
      </c>
    </row>
    <row r="988" spans="3:5" x14ac:dyDescent="0.3">
      <c r="C988" t="e">
        <f>'TPS543C20 Loop Gain'!AI2952</f>
        <v>#DIV/0!</v>
      </c>
      <c r="D988" t="e">
        <f>'TPS543C20 Loop Gain'!AJ2952</f>
        <v>#DIV/0!</v>
      </c>
      <c r="E988">
        <f>'TPS543C20 Loop Gain'!B2952</f>
        <v>1018000</v>
      </c>
    </row>
    <row r="989" spans="3:5" x14ac:dyDescent="0.3">
      <c r="C989" t="e">
        <f>'TPS543C20 Loop Gain'!AI2951</f>
        <v>#DIV/0!</v>
      </c>
      <c r="D989" t="e">
        <f>'TPS543C20 Loop Gain'!AJ2951</f>
        <v>#DIV/0!</v>
      </c>
      <c r="E989">
        <f>'TPS543C20 Loop Gain'!B2951</f>
        <v>1017000</v>
      </c>
    </row>
    <row r="990" spans="3:5" x14ac:dyDescent="0.3">
      <c r="C990" t="e">
        <f>'TPS543C20 Loop Gain'!AI2950</f>
        <v>#DIV/0!</v>
      </c>
      <c r="D990" t="e">
        <f>'TPS543C20 Loop Gain'!AJ2950</f>
        <v>#DIV/0!</v>
      </c>
      <c r="E990">
        <f>'TPS543C20 Loop Gain'!B2950</f>
        <v>1016000</v>
      </c>
    </row>
    <row r="991" spans="3:5" x14ac:dyDescent="0.3">
      <c r="C991" t="e">
        <f>'TPS543C20 Loop Gain'!AI2949</f>
        <v>#DIV/0!</v>
      </c>
      <c r="D991" t="e">
        <f>'TPS543C20 Loop Gain'!AJ2949</f>
        <v>#DIV/0!</v>
      </c>
      <c r="E991">
        <f>'TPS543C20 Loop Gain'!B2949</f>
        <v>1015000</v>
      </c>
    </row>
    <row r="992" spans="3:5" x14ac:dyDescent="0.3">
      <c r="C992" t="e">
        <f>'TPS543C20 Loop Gain'!AI2948</f>
        <v>#DIV/0!</v>
      </c>
      <c r="D992" t="e">
        <f>'TPS543C20 Loop Gain'!AJ2948</f>
        <v>#DIV/0!</v>
      </c>
      <c r="E992">
        <f>'TPS543C20 Loop Gain'!B2948</f>
        <v>1014000</v>
      </c>
    </row>
    <row r="993" spans="3:5" x14ac:dyDescent="0.3">
      <c r="C993" t="e">
        <f>'TPS543C20 Loop Gain'!AI2947</f>
        <v>#DIV/0!</v>
      </c>
      <c r="D993" t="e">
        <f>'TPS543C20 Loop Gain'!AJ2947</f>
        <v>#DIV/0!</v>
      </c>
      <c r="E993">
        <f>'TPS543C20 Loop Gain'!B2947</f>
        <v>1013000</v>
      </c>
    </row>
    <row r="994" spans="3:5" x14ac:dyDescent="0.3">
      <c r="C994" t="e">
        <f>'TPS543C20 Loop Gain'!AI2946</f>
        <v>#DIV/0!</v>
      </c>
      <c r="D994" t="e">
        <f>'TPS543C20 Loop Gain'!AJ2946</f>
        <v>#DIV/0!</v>
      </c>
      <c r="E994">
        <f>'TPS543C20 Loop Gain'!B2946</f>
        <v>1012000</v>
      </c>
    </row>
    <row r="995" spans="3:5" x14ac:dyDescent="0.3">
      <c r="C995" t="e">
        <f>'TPS543C20 Loop Gain'!AI2945</f>
        <v>#DIV/0!</v>
      </c>
      <c r="D995" t="e">
        <f>'TPS543C20 Loop Gain'!AJ2945</f>
        <v>#DIV/0!</v>
      </c>
      <c r="E995">
        <f>'TPS543C20 Loop Gain'!B2945</f>
        <v>1011000</v>
      </c>
    </row>
    <row r="996" spans="3:5" x14ac:dyDescent="0.3">
      <c r="C996" t="e">
        <f>'TPS543C20 Loop Gain'!AI2944</f>
        <v>#DIV/0!</v>
      </c>
      <c r="D996" t="e">
        <f>'TPS543C20 Loop Gain'!AJ2944</f>
        <v>#DIV/0!</v>
      </c>
      <c r="E996">
        <f>'TPS543C20 Loop Gain'!B2944</f>
        <v>1010000</v>
      </c>
    </row>
    <row r="997" spans="3:5" x14ac:dyDescent="0.3">
      <c r="C997" t="e">
        <f>'TPS543C20 Loop Gain'!AI2943</f>
        <v>#DIV/0!</v>
      </c>
      <c r="D997" t="e">
        <f>'TPS543C20 Loop Gain'!AJ2943</f>
        <v>#DIV/0!</v>
      </c>
      <c r="E997">
        <f>'TPS543C20 Loop Gain'!B2943</f>
        <v>1009000</v>
      </c>
    </row>
    <row r="998" spans="3:5" x14ac:dyDescent="0.3">
      <c r="C998" t="e">
        <f>'TPS543C20 Loop Gain'!AI2942</f>
        <v>#DIV/0!</v>
      </c>
      <c r="D998" t="e">
        <f>'TPS543C20 Loop Gain'!AJ2942</f>
        <v>#DIV/0!</v>
      </c>
      <c r="E998">
        <f>'TPS543C20 Loop Gain'!B2942</f>
        <v>1008000</v>
      </c>
    </row>
    <row r="999" spans="3:5" x14ac:dyDescent="0.3">
      <c r="C999" t="e">
        <f>'TPS543C20 Loop Gain'!AI2941</f>
        <v>#DIV/0!</v>
      </c>
      <c r="D999" t="e">
        <f>'TPS543C20 Loop Gain'!AJ2941</f>
        <v>#DIV/0!</v>
      </c>
      <c r="E999">
        <f>'TPS543C20 Loop Gain'!B2941</f>
        <v>1007000</v>
      </c>
    </row>
    <row r="1000" spans="3:5" x14ac:dyDescent="0.3">
      <c r="C1000" t="e">
        <f>'TPS543C20 Loop Gain'!AI2940</f>
        <v>#DIV/0!</v>
      </c>
      <c r="D1000" t="e">
        <f>'TPS543C20 Loop Gain'!AJ2940</f>
        <v>#DIV/0!</v>
      </c>
      <c r="E1000">
        <f>'TPS543C20 Loop Gain'!B2940</f>
        <v>1006000</v>
      </c>
    </row>
    <row r="1001" spans="3:5" x14ac:dyDescent="0.3">
      <c r="C1001" t="e">
        <f>'TPS543C20 Loop Gain'!AI2939</f>
        <v>#DIV/0!</v>
      </c>
      <c r="D1001" t="e">
        <f>'TPS543C20 Loop Gain'!AJ2939</f>
        <v>#DIV/0!</v>
      </c>
      <c r="E1001">
        <f>'TPS543C20 Loop Gain'!B2939</f>
        <v>1005000</v>
      </c>
    </row>
    <row r="1002" spans="3:5" x14ac:dyDescent="0.3">
      <c r="C1002" t="e">
        <f>'TPS543C20 Loop Gain'!AI2938</f>
        <v>#DIV/0!</v>
      </c>
      <c r="D1002" t="e">
        <f>'TPS543C20 Loop Gain'!AJ2938</f>
        <v>#DIV/0!</v>
      </c>
      <c r="E1002">
        <f>'TPS543C20 Loop Gain'!B2938</f>
        <v>1004000</v>
      </c>
    </row>
    <row r="1003" spans="3:5" x14ac:dyDescent="0.3">
      <c r="C1003" t="e">
        <f>'TPS543C20 Loop Gain'!AI2937</f>
        <v>#DIV/0!</v>
      </c>
      <c r="D1003" t="e">
        <f>'TPS543C20 Loop Gain'!AJ2937</f>
        <v>#DIV/0!</v>
      </c>
      <c r="E1003">
        <f>'TPS543C20 Loop Gain'!B2937</f>
        <v>1003000</v>
      </c>
    </row>
    <row r="1004" spans="3:5" x14ac:dyDescent="0.3">
      <c r="C1004" t="e">
        <f>'TPS543C20 Loop Gain'!AI2936</f>
        <v>#DIV/0!</v>
      </c>
      <c r="D1004" t="e">
        <f>'TPS543C20 Loop Gain'!AJ2936</f>
        <v>#DIV/0!</v>
      </c>
      <c r="E1004">
        <f>'TPS543C20 Loop Gain'!B2936</f>
        <v>1002000</v>
      </c>
    </row>
    <row r="1005" spans="3:5" x14ac:dyDescent="0.3">
      <c r="C1005" t="e">
        <f>'TPS543C20 Loop Gain'!AI2935</f>
        <v>#DIV/0!</v>
      </c>
      <c r="D1005" t="e">
        <f>'TPS543C20 Loop Gain'!AJ2935</f>
        <v>#DIV/0!</v>
      </c>
      <c r="E1005">
        <f>'TPS543C20 Loop Gain'!B2935</f>
        <v>1001000</v>
      </c>
    </row>
    <row r="1006" spans="3:5" x14ac:dyDescent="0.3">
      <c r="C1006" t="e">
        <f>'TPS543C20 Loop Gain'!AI2934</f>
        <v>#DIV/0!</v>
      </c>
      <c r="D1006" t="e">
        <f>'TPS543C20 Loop Gain'!AJ2934</f>
        <v>#DIV/0!</v>
      </c>
      <c r="E1006">
        <f>'TPS543C20 Loop Gain'!B2934</f>
        <v>1000000</v>
      </c>
    </row>
    <row r="1007" spans="3:5" x14ac:dyDescent="0.3">
      <c r="C1007" t="e">
        <f>'TPS543C20 Loop Gain'!AI2933</f>
        <v>#DIV/0!</v>
      </c>
      <c r="D1007" t="e">
        <f>'TPS543C20 Loop Gain'!AJ2933</f>
        <v>#DIV/0!</v>
      </c>
      <c r="E1007">
        <f>'TPS543C20 Loop Gain'!B2933</f>
        <v>999000</v>
      </c>
    </row>
    <row r="1008" spans="3:5" x14ac:dyDescent="0.3">
      <c r="C1008" t="e">
        <f>'TPS543C20 Loop Gain'!AI2932</f>
        <v>#DIV/0!</v>
      </c>
      <c r="D1008" t="e">
        <f>'TPS543C20 Loop Gain'!AJ2932</f>
        <v>#DIV/0!</v>
      </c>
      <c r="E1008">
        <f>'TPS543C20 Loop Gain'!B2932</f>
        <v>998000</v>
      </c>
    </row>
    <row r="1009" spans="3:5" x14ac:dyDescent="0.3">
      <c r="C1009" t="e">
        <f>'TPS543C20 Loop Gain'!AI2931</f>
        <v>#DIV/0!</v>
      </c>
      <c r="D1009" t="e">
        <f>'TPS543C20 Loop Gain'!AJ2931</f>
        <v>#DIV/0!</v>
      </c>
      <c r="E1009">
        <f>'TPS543C20 Loop Gain'!B2931</f>
        <v>997000</v>
      </c>
    </row>
    <row r="1010" spans="3:5" x14ac:dyDescent="0.3">
      <c r="C1010" t="e">
        <f>'TPS543C20 Loop Gain'!AI2930</f>
        <v>#DIV/0!</v>
      </c>
      <c r="D1010" t="e">
        <f>'TPS543C20 Loop Gain'!AJ2930</f>
        <v>#DIV/0!</v>
      </c>
      <c r="E1010">
        <f>'TPS543C20 Loop Gain'!B2930</f>
        <v>996000</v>
      </c>
    </row>
    <row r="1011" spans="3:5" x14ac:dyDescent="0.3">
      <c r="C1011" t="e">
        <f>'TPS543C20 Loop Gain'!AI2929</f>
        <v>#DIV/0!</v>
      </c>
      <c r="D1011" t="e">
        <f>'TPS543C20 Loop Gain'!AJ2929</f>
        <v>#DIV/0!</v>
      </c>
      <c r="E1011">
        <f>'TPS543C20 Loop Gain'!B2929</f>
        <v>995000</v>
      </c>
    </row>
    <row r="1012" spans="3:5" x14ac:dyDescent="0.3">
      <c r="C1012" t="e">
        <f>'TPS543C20 Loop Gain'!AI2928</f>
        <v>#DIV/0!</v>
      </c>
      <c r="D1012" t="e">
        <f>'TPS543C20 Loop Gain'!AJ2928</f>
        <v>#DIV/0!</v>
      </c>
      <c r="E1012">
        <f>'TPS543C20 Loop Gain'!B2928</f>
        <v>994000</v>
      </c>
    </row>
    <row r="1013" spans="3:5" x14ac:dyDescent="0.3">
      <c r="C1013" t="e">
        <f>'TPS543C20 Loop Gain'!AI2927</f>
        <v>#DIV/0!</v>
      </c>
      <c r="D1013" t="e">
        <f>'TPS543C20 Loop Gain'!AJ2927</f>
        <v>#DIV/0!</v>
      </c>
      <c r="E1013">
        <f>'TPS543C20 Loop Gain'!B2927</f>
        <v>993000</v>
      </c>
    </row>
    <row r="1014" spans="3:5" x14ac:dyDescent="0.3">
      <c r="C1014" t="e">
        <f>'TPS543C20 Loop Gain'!AI2926</f>
        <v>#DIV/0!</v>
      </c>
      <c r="D1014" t="e">
        <f>'TPS543C20 Loop Gain'!AJ2926</f>
        <v>#DIV/0!</v>
      </c>
      <c r="E1014">
        <f>'TPS543C20 Loop Gain'!B2926</f>
        <v>992000</v>
      </c>
    </row>
    <row r="1015" spans="3:5" x14ac:dyDescent="0.3">
      <c r="C1015" t="e">
        <f>'TPS543C20 Loop Gain'!AI2925</f>
        <v>#DIV/0!</v>
      </c>
      <c r="D1015" t="e">
        <f>'TPS543C20 Loop Gain'!AJ2925</f>
        <v>#DIV/0!</v>
      </c>
      <c r="E1015">
        <f>'TPS543C20 Loop Gain'!B2925</f>
        <v>991000</v>
      </c>
    </row>
    <row r="1016" spans="3:5" x14ac:dyDescent="0.3">
      <c r="C1016" t="e">
        <f>'TPS543C20 Loop Gain'!AI2924</f>
        <v>#DIV/0!</v>
      </c>
      <c r="D1016" t="e">
        <f>'TPS543C20 Loop Gain'!AJ2924</f>
        <v>#DIV/0!</v>
      </c>
      <c r="E1016">
        <f>'TPS543C20 Loop Gain'!B2924</f>
        <v>990000</v>
      </c>
    </row>
    <row r="1017" spans="3:5" x14ac:dyDescent="0.3">
      <c r="C1017" t="e">
        <f>'TPS543C20 Loop Gain'!AI2923</f>
        <v>#DIV/0!</v>
      </c>
      <c r="D1017" t="e">
        <f>'TPS543C20 Loop Gain'!AJ2923</f>
        <v>#DIV/0!</v>
      </c>
      <c r="E1017">
        <f>'TPS543C20 Loop Gain'!B2923</f>
        <v>989000</v>
      </c>
    </row>
    <row r="1018" spans="3:5" x14ac:dyDescent="0.3">
      <c r="C1018" t="e">
        <f>'TPS543C20 Loop Gain'!AI2922</f>
        <v>#DIV/0!</v>
      </c>
      <c r="D1018" t="e">
        <f>'TPS543C20 Loop Gain'!AJ2922</f>
        <v>#DIV/0!</v>
      </c>
      <c r="E1018">
        <f>'TPS543C20 Loop Gain'!B2922</f>
        <v>988000</v>
      </c>
    </row>
    <row r="1019" spans="3:5" x14ac:dyDescent="0.3">
      <c r="C1019" t="e">
        <f>'TPS543C20 Loop Gain'!AI2921</f>
        <v>#DIV/0!</v>
      </c>
      <c r="D1019" t="e">
        <f>'TPS543C20 Loop Gain'!AJ2921</f>
        <v>#DIV/0!</v>
      </c>
      <c r="E1019">
        <f>'TPS543C20 Loop Gain'!B2921</f>
        <v>987000</v>
      </c>
    </row>
    <row r="1020" spans="3:5" x14ac:dyDescent="0.3">
      <c r="C1020" t="e">
        <f>'TPS543C20 Loop Gain'!AI2920</f>
        <v>#DIV/0!</v>
      </c>
      <c r="D1020" t="e">
        <f>'TPS543C20 Loop Gain'!AJ2920</f>
        <v>#DIV/0!</v>
      </c>
      <c r="E1020">
        <f>'TPS543C20 Loop Gain'!B2920</f>
        <v>986000</v>
      </c>
    </row>
    <row r="1021" spans="3:5" x14ac:dyDescent="0.3">
      <c r="C1021" t="e">
        <f>'TPS543C20 Loop Gain'!AI2919</f>
        <v>#DIV/0!</v>
      </c>
      <c r="D1021" t="e">
        <f>'TPS543C20 Loop Gain'!AJ2919</f>
        <v>#DIV/0!</v>
      </c>
      <c r="E1021">
        <f>'TPS543C20 Loop Gain'!B2919</f>
        <v>985000</v>
      </c>
    </row>
    <row r="1022" spans="3:5" x14ac:dyDescent="0.3">
      <c r="C1022" t="e">
        <f>'TPS543C20 Loop Gain'!AI2918</f>
        <v>#DIV/0!</v>
      </c>
      <c r="D1022" t="e">
        <f>'TPS543C20 Loop Gain'!AJ2918</f>
        <v>#DIV/0!</v>
      </c>
      <c r="E1022">
        <f>'TPS543C20 Loop Gain'!B2918</f>
        <v>984000</v>
      </c>
    </row>
    <row r="1023" spans="3:5" x14ac:dyDescent="0.3">
      <c r="C1023" t="e">
        <f>'TPS543C20 Loop Gain'!AI2917</f>
        <v>#DIV/0!</v>
      </c>
      <c r="D1023" t="e">
        <f>'TPS543C20 Loop Gain'!AJ2917</f>
        <v>#DIV/0!</v>
      </c>
      <c r="E1023">
        <f>'TPS543C20 Loop Gain'!B2917</f>
        <v>983000</v>
      </c>
    </row>
    <row r="1024" spans="3:5" x14ac:dyDescent="0.3">
      <c r="C1024" t="e">
        <f>'TPS543C20 Loop Gain'!AI2916</f>
        <v>#DIV/0!</v>
      </c>
      <c r="D1024" t="e">
        <f>'TPS543C20 Loop Gain'!AJ2916</f>
        <v>#DIV/0!</v>
      </c>
      <c r="E1024">
        <f>'TPS543C20 Loop Gain'!B2916</f>
        <v>982000</v>
      </c>
    </row>
    <row r="1025" spans="3:5" x14ac:dyDescent="0.3">
      <c r="C1025" t="e">
        <f>'TPS543C20 Loop Gain'!AI2915</f>
        <v>#DIV/0!</v>
      </c>
      <c r="D1025" t="e">
        <f>'TPS543C20 Loop Gain'!AJ2915</f>
        <v>#DIV/0!</v>
      </c>
      <c r="E1025">
        <f>'TPS543C20 Loop Gain'!B2915</f>
        <v>981000</v>
      </c>
    </row>
    <row r="1026" spans="3:5" x14ac:dyDescent="0.3">
      <c r="C1026" t="e">
        <f>'TPS543C20 Loop Gain'!AI2914</f>
        <v>#DIV/0!</v>
      </c>
      <c r="D1026" t="e">
        <f>'TPS543C20 Loop Gain'!AJ2914</f>
        <v>#DIV/0!</v>
      </c>
      <c r="E1026">
        <f>'TPS543C20 Loop Gain'!B2914</f>
        <v>980000</v>
      </c>
    </row>
    <row r="1027" spans="3:5" x14ac:dyDescent="0.3">
      <c r="C1027" t="e">
        <f>'TPS543C20 Loop Gain'!AI2913</f>
        <v>#DIV/0!</v>
      </c>
      <c r="D1027" t="e">
        <f>'TPS543C20 Loop Gain'!AJ2913</f>
        <v>#DIV/0!</v>
      </c>
      <c r="E1027">
        <f>'TPS543C20 Loop Gain'!B2913</f>
        <v>979000</v>
      </c>
    </row>
    <row r="1028" spans="3:5" x14ac:dyDescent="0.3">
      <c r="C1028" t="e">
        <f>'TPS543C20 Loop Gain'!AI2912</f>
        <v>#DIV/0!</v>
      </c>
      <c r="D1028" t="e">
        <f>'TPS543C20 Loop Gain'!AJ2912</f>
        <v>#DIV/0!</v>
      </c>
      <c r="E1028">
        <f>'TPS543C20 Loop Gain'!B2912</f>
        <v>978000</v>
      </c>
    </row>
    <row r="1029" spans="3:5" x14ac:dyDescent="0.3">
      <c r="C1029" t="e">
        <f>'TPS543C20 Loop Gain'!AI2911</f>
        <v>#DIV/0!</v>
      </c>
      <c r="D1029" t="e">
        <f>'TPS543C20 Loop Gain'!AJ2911</f>
        <v>#DIV/0!</v>
      </c>
      <c r="E1029">
        <f>'TPS543C20 Loop Gain'!B2911</f>
        <v>977000</v>
      </c>
    </row>
    <row r="1030" spans="3:5" x14ac:dyDescent="0.3">
      <c r="C1030" t="e">
        <f>'TPS543C20 Loop Gain'!AI2910</f>
        <v>#DIV/0!</v>
      </c>
      <c r="D1030" t="e">
        <f>'TPS543C20 Loop Gain'!AJ2910</f>
        <v>#DIV/0!</v>
      </c>
      <c r="E1030">
        <f>'TPS543C20 Loop Gain'!B2910</f>
        <v>976000</v>
      </c>
    </row>
    <row r="1031" spans="3:5" x14ac:dyDescent="0.3">
      <c r="C1031" t="e">
        <f>'TPS543C20 Loop Gain'!AI2909</f>
        <v>#DIV/0!</v>
      </c>
      <c r="D1031" t="e">
        <f>'TPS543C20 Loop Gain'!AJ2909</f>
        <v>#DIV/0!</v>
      </c>
      <c r="E1031">
        <f>'TPS543C20 Loop Gain'!B2909</f>
        <v>975000</v>
      </c>
    </row>
    <row r="1032" spans="3:5" x14ac:dyDescent="0.3">
      <c r="C1032" t="e">
        <f>'TPS543C20 Loop Gain'!AI2908</f>
        <v>#DIV/0!</v>
      </c>
      <c r="D1032" t="e">
        <f>'TPS543C20 Loop Gain'!AJ2908</f>
        <v>#DIV/0!</v>
      </c>
      <c r="E1032">
        <f>'TPS543C20 Loop Gain'!B2908</f>
        <v>974000</v>
      </c>
    </row>
    <row r="1033" spans="3:5" x14ac:dyDescent="0.3">
      <c r="C1033" t="e">
        <f>'TPS543C20 Loop Gain'!AI2907</f>
        <v>#DIV/0!</v>
      </c>
      <c r="D1033" t="e">
        <f>'TPS543C20 Loop Gain'!AJ2907</f>
        <v>#DIV/0!</v>
      </c>
      <c r="E1033">
        <f>'TPS543C20 Loop Gain'!B2907</f>
        <v>973000</v>
      </c>
    </row>
    <row r="1034" spans="3:5" x14ac:dyDescent="0.3">
      <c r="C1034" t="e">
        <f>'TPS543C20 Loop Gain'!AI2906</f>
        <v>#DIV/0!</v>
      </c>
      <c r="D1034" t="e">
        <f>'TPS543C20 Loop Gain'!AJ2906</f>
        <v>#DIV/0!</v>
      </c>
      <c r="E1034">
        <f>'TPS543C20 Loop Gain'!B2906</f>
        <v>972000</v>
      </c>
    </row>
    <row r="1035" spans="3:5" x14ac:dyDescent="0.3">
      <c r="C1035" t="e">
        <f>'TPS543C20 Loop Gain'!AI2905</f>
        <v>#DIV/0!</v>
      </c>
      <c r="D1035" t="e">
        <f>'TPS543C20 Loop Gain'!AJ2905</f>
        <v>#DIV/0!</v>
      </c>
      <c r="E1035">
        <f>'TPS543C20 Loop Gain'!B2905</f>
        <v>971000</v>
      </c>
    </row>
    <row r="1036" spans="3:5" x14ac:dyDescent="0.3">
      <c r="C1036" t="e">
        <f>'TPS543C20 Loop Gain'!AI2904</f>
        <v>#DIV/0!</v>
      </c>
      <c r="D1036" t="e">
        <f>'TPS543C20 Loop Gain'!AJ2904</f>
        <v>#DIV/0!</v>
      </c>
      <c r="E1036">
        <f>'TPS543C20 Loop Gain'!B2904</f>
        <v>970000</v>
      </c>
    </row>
    <row r="1037" spans="3:5" x14ac:dyDescent="0.3">
      <c r="C1037" t="e">
        <f>'TPS543C20 Loop Gain'!AI2903</f>
        <v>#DIV/0!</v>
      </c>
      <c r="D1037" t="e">
        <f>'TPS543C20 Loop Gain'!AJ2903</f>
        <v>#DIV/0!</v>
      </c>
      <c r="E1037">
        <f>'TPS543C20 Loop Gain'!B2903</f>
        <v>969000</v>
      </c>
    </row>
    <row r="1038" spans="3:5" x14ac:dyDescent="0.3">
      <c r="C1038" t="e">
        <f>'TPS543C20 Loop Gain'!AI2902</f>
        <v>#DIV/0!</v>
      </c>
      <c r="D1038" t="e">
        <f>'TPS543C20 Loop Gain'!AJ2902</f>
        <v>#DIV/0!</v>
      </c>
      <c r="E1038">
        <f>'TPS543C20 Loop Gain'!B2902</f>
        <v>968000</v>
      </c>
    </row>
    <row r="1039" spans="3:5" x14ac:dyDescent="0.3">
      <c r="C1039" t="e">
        <f>'TPS543C20 Loop Gain'!AI2901</f>
        <v>#DIV/0!</v>
      </c>
      <c r="D1039" t="e">
        <f>'TPS543C20 Loop Gain'!AJ2901</f>
        <v>#DIV/0!</v>
      </c>
      <c r="E1039">
        <f>'TPS543C20 Loop Gain'!B2901</f>
        <v>967000</v>
      </c>
    </row>
    <row r="1040" spans="3:5" x14ac:dyDescent="0.3">
      <c r="C1040" t="e">
        <f>'TPS543C20 Loop Gain'!AI2900</f>
        <v>#DIV/0!</v>
      </c>
      <c r="D1040" t="e">
        <f>'TPS543C20 Loop Gain'!AJ2900</f>
        <v>#DIV/0!</v>
      </c>
      <c r="E1040">
        <f>'TPS543C20 Loop Gain'!B2900</f>
        <v>966000</v>
      </c>
    </row>
    <row r="1041" spans="3:5" x14ac:dyDescent="0.3">
      <c r="C1041" t="e">
        <f>'TPS543C20 Loop Gain'!AI2899</f>
        <v>#DIV/0!</v>
      </c>
      <c r="D1041" t="e">
        <f>'TPS543C20 Loop Gain'!AJ2899</f>
        <v>#DIV/0!</v>
      </c>
      <c r="E1041">
        <f>'TPS543C20 Loop Gain'!B2899</f>
        <v>965000</v>
      </c>
    </row>
    <row r="1042" spans="3:5" x14ac:dyDescent="0.3">
      <c r="C1042" t="e">
        <f>'TPS543C20 Loop Gain'!AI2898</f>
        <v>#DIV/0!</v>
      </c>
      <c r="D1042" t="e">
        <f>'TPS543C20 Loop Gain'!AJ2898</f>
        <v>#DIV/0!</v>
      </c>
      <c r="E1042">
        <f>'TPS543C20 Loop Gain'!B2898</f>
        <v>964000</v>
      </c>
    </row>
    <row r="1043" spans="3:5" x14ac:dyDescent="0.3">
      <c r="C1043" t="e">
        <f>'TPS543C20 Loop Gain'!AI2897</f>
        <v>#DIV/0!</v>
      </c>
      <c r="D1043" t="e">
        <f>'TPS543C20 Loop Gain'!AJ2897</f>
        <v>#DIV/0!</v>
      </c>
      <c r="E1043">
        <f>'TPS543C20 Loop Gain'!B2897</f>
        <v>963000</v>
      </c>
    </row>
    <row r="1044" spans="3:5" x14ac:dyDescent="0.3">
      <c r="C1044" t="e">
        <f>'TPS543C20 Loop Gain'!AI2896</f>
        <v>#DIV/0!</v>
      </c>
      <c r="D1044" t="e">
        <f>'TPS543C20 Loop Gain'!AJ2896</f>
        <v>#DIV/0!</v>
      </c>
      <c r="E1044">
        <f>'TPS543C20 Loop Gain'!B2896</f>
        <v>962000</v>
      </c>
    </row>
    <row r="1045" spans="3:5" x14ac:dyDescent="0.3">
      <c r="C1045" t="e">
        <f>'TPS543C20 Loop Gain'!AI2895</f>
        <v>#DIV/0!</v>
      </c>
      <c r="D1045" t="e">
        <f>'TPS543C20 Loop Gain'!AJ2895</f>
        <v>#DIV/0!</v>
      </c>
      <c r="E1045">
        <f>'TPS543C20 Loop Gain'!B2895</f>
        <v>961000</v>
      </c>
    </row>
    <row r="1046" spans="3:5" x14ac:dyDescent="0.3">
      <c r="C1046" t="e">
        <f>'TPS543C20 Loop Gain'!AI2894</f>
        <v>#DIV/0!</v>
      </c>
      <c r="D1046" t="e">
        <f>'TPS543C20 Loop Gain'!AJ2894</f>
        <v>#DIV/0!</v>
      </c>
      <c r="E1046">
        <f>'TPS543C20 Loop Gain'!B2894</f>
        <v>960000</v>
      </c>
    </row>
    <row r="1047" spans="3:5" x14ac:dyDescent="0.3">
      <c r="C1047" t="e">
        <f>'TPS543C20 Loop Gain'!AI2893</f>
        <v>#DIV/0!</v>
      </c>
      <c r="D1047" t="e">
        <f>'TPS543C20 Loop Gain'!AJ2893</f>
        <v>#DIV/0!</v>
      </c>
      <c r="E1047">
        <f>'TPS543C20 Loop Gain'!B2893</f>
        <v>959000</v>
      </c>
    </row>
    <row r="1048" spans="3:5" x14ac:dyDescent="0.3">
      <c r="C1048" t="e">
        <f>'TPS543C20 Loop Gain'!AI2892</f>
        <v>#DIV/0!</v>
      </c>
      <c r="D1048" t="e">
        <f>'TPS543C20 Loop Gain'!AJ2892</f>
        <v>#DIV/0!</v>
      </c>
      <c r="E1048">
        <f>'TPS543C20 Loop Gain'!B2892</f>
        <v>958000</v>
      </c>
    </row>
    <row r="1049" spans="3:5" x14ac:dyDescent="0.3">
      <c r="C1049" t="e">
        <f>'TPS543C20 Loop Gain'!AI2891</f>
        <v>#DIV/0!</v>
      </c>
      <c r="D1049" t="e">
        <f>'TPS543C20 Loop Gain'!AJ2891</f>
        <v>#DIV/0!</v>
      </c>
      <c r="E1049">
        <f>'TPS543C20 Loop Gain'!B2891</f>
        <v>957000</v>
      </c>
    </row>
    <row r="1050" spans="3:5" x14ac:dyDescent="0.3">
      <c r="C1050" t="e">
        <f>'TPS543C20 Loop Gain'!AI2890</f>
        <v>#DIV/0!</v>
      </c>
      <c r="D1050" t="e">
        <f>'TPS543C20 Loop Gain'!AJ2890</f>
        <v>#DIV/0!</v>
      </c>
      <c r="E1050">
        <f>'TPS543C20 Loop Gain'!B2890</f>
        <v>956000</v>
      </c>
    </row>
    <row r="1051" spans="3:5" x14ac:dyDescent="0.3">
      <c r="C1051" t="e">
        <f>'TPS543C20 Loop Gain'!AI2889</f>
        <v>#DIV/0!</v>
      </c>
      <c r="D1051" t="e">
        <f>'TPS543C20 Loop Gain'!AJ2889</f>
        <v>#DIV/0!</v>
      </c>
      <c r="E1051">
        <f>'TPS543C20 Loop Gain'!B2889</f>
        <v>955000</v>
      </c>
    </row>
    <row r="1052" spans="3:5" x14ac:dyDescent="0.3">
      <c r="C1052" t="e">
        <f>'TPS543C20 Loop Gain'!AI2888</f>
        <v>#DIV/0!</v>
      </c>
      <c r="D1052" t="e">
        <f>'TPS543C20 Loop Gain'!AJ2888</f>
        <v>#DIV/0!</v>
      </c>
      <c r="E1052">
        <f>'TPS543C20 Loop Gain'!B2888</f>
        <v>954000</v>
      </c>
    </row>
    <row r="1053" spans="3:5" x14ac:dyDescent="0.3">
      <c r="C1053" t="e">
        <f>'TPS543C20 Loop Gain'!AI2887</f>
        <v>#DIV/0!</v>
      </c>
      <c r="D1053" t="e">
        <f>'TPS543C20 Loop Gain'!AJ2887</f>
        <v>#DIV/0!</v>
      </c>
      <c r="E1053">
        <f>'TPS543C20 Loop Gain'!B2887</f>
        <v>953000</v>
      </c>
    </row>
    <row r="1054" spans="3:5" x14ac:dyDescent="0.3">
      <c r="C1054" t="e">
        <f>'TPS543C20 Loop Gain'!AI2886</f>
        <v>#DIV/0!</v>
      </c>
      <c r="D1054" t="e">
        <f>'TPS543C20 Loop Gain'!AJ2886</f>
        <v>#DIV/0!</v>
      </c>
      <c r="E1054">
        <f>'TPS543C20 Loop Gain'!B2886</f>
        <v>952000</v>
      </c>
    </row>
    <row r="1055" spans="3:5" x14ac:dyDescent="0.3">
      <c r="C1055" t="e">
        <f>'TPS543C20 Loop Gain'!AI2885</f>
        <v>#DIV/0!</v>
      </c>
      <c r="D1055" t="e">
        <f>'TPS543C20 Loop Gain'!AJ2885</f>
        <v>#DIV/0!</v>
      </c>
      <c r="E1055">
        <f>'TPS543C20 Loop Gain'!B2885</f>
        <v>951000</v>
      </c>
    </row>
    <row r="1056" spans="3:5" x14ac:dyDescent="0.3">
      <c r="C1056" t="e">
        <f>'TPS543C20 Loop Gain'!AI2884</f>
        <v>#DIV/0!</v>
      </c>
      <c r="D1056" t="e">
        <f>'TPS543C20 Loop Gain'!AJ2884</f>
        <v>#DIV/0!</v>
      </c>
      <c r="E1056">
        <f>'TPS543C20 Loop Gain'!B2884</f>
        <v>950000</v>
      </c>
    </row>
    <row r="1057" spans="3:5" x14ac:dyDescent="0.3">
      <c r="C1057" t="e">
        <f>'TPS543C20 Loop Gain'!AI2883</f>
        <v>#DIV/0!</v>
      </c>
      <c r="D1057" t="e">
        <f>'TPS543C20 Loop Gain'!AJ2883</f>
        <v>#DIV/0!</v>
      </c>
      <c r="E1057">
        <f>'TPS543C20 Loop Gain'!B2883</f>
        <v>949000</v>
      </c>
    </row>
    <row r="1058" spans="3:5" x14ac:dyDescent="0.3">
      <c r="C1058" t="e">
        <f>'TPS543C20 Loop Gain'!AI2882</f>
        <v>#DIV/0!</v>
      </c>
      <c r="D1058" t="e">
        <f>'TPS543C20 Loop Gain'!AJ2882</f>
        <v>#DIV/0!</v>
      </c>
      <c r="E1058">
        <f>'TPS543C20 Loop Gain'!B2882</f>
        <v>948000</v>
      </c>
    </row>
    <row r="1059" spans="3:5" x14ac:dyDescent="0.3">
      <c r="C1059" t="e">
        <f>'TPS543C20 Loop Gain'!AI2881</f>
        <v>#DIV/0!</v>
      </c>
      <c r="D1059" t="e">
        <f>'TPS543C20 Loop Gain'!AJ2881</f>
        <v>#DIV/0!</v>
      </c>
      <c r="E1059">
        <f>'TPS543C20 Loop Gain'!B2881</f>
        <v>947000</v>
      </c>
    </row>
    <row r="1060" spans="3:5" x14ac:dyDescent="0.3">
      <c r="C1060" t="e">
        <f>'TPS543C20 Loop Gain'!AI2880</f>
        <v>#DIV/0!</v>
      </c>
      <c r="D1060" t="e">
        <f>'TPS543C20 Loop Gain'!AJ2880</f>
        <v>#DIV/0!</v>
      </c>
      <c r="E1060">
        <f>'TPS543C20 Loop Gain'!B2880</f>
        <v>946000</v>
      </c>
    </row>
    <row r="1061" spans="3:5" x14ac:dyDescent="0.3">
      <c r="C1061" t="e">
        <f>'TPS543C20 Loop Gain'!AI2879</f>
        <v>#DIV/0!</v>
      </c>
      <c r="D1061" t="e">
        <f>'TPS543C20 Loop Gain'!AJ2879</f>
        <v>#DIV/0!</v>
      </c>
      <c r="E1061">
        <f>'TPS543C20 Loop Gain'!B2879</f>
        <v>945000</v>
      </c>
    </row>
    <row r="1062" spans="3:5" x14ac:dyDescent="0.3">
      <c r="C1062" t="e">
        <f>'TPS543C20 Loop Gain'!AI2878</f>
        <v>#DIV/0!</v>
      </c>
      <c r="D1062" t="e">
        <f>'TPS543C20 Loop Gain'!AJ2878</f>
        <v>#DIV/0!</v>
      </c>
      <c r="E1062">
        <f>'TPS543C20 Loop Gain'!B2878</f>
        <v>944000</v>
      </c>
    </row>
    <row r="1063" spans="3:5" x14ac:dyDescent="0.3">
      <c r="C1063" t="e">
        <f>'TPS543C20 Loop Gain'!AI2877</f>
        <v>#DIV/0!</v>
      </c>
      <c r="D1063" t="e">
        <f>'TPS543C20 Loop Gain'!AJ2877</f>
        <v>#DIV/0!</v>
      </c>
      <c r="E1063">
        <f>'TPS543C20 Loop Gain'!B2877</f>
        <v>943000</v>
      </c>
    </row>
    <row r="1064" spans="3:5" x14ac:dyDescent="0.3">
      <c r="C1064" t="e">
        <f>'TPS543C20 Loop Gain'!AI2876</f>
        <v>#DIV/0!</v>
      </c>
      <c r="D1064" t="e">
        <f>'TPS543C20 Loop Gain'!AJ2876</f>
        <v>#DIV/0!</v>
      </c>
      <c r="E1064">
        <f>'TPS543C20 Loop Gain'!B2876</f>
        <v>942000</v>
      </c>
    </row>
    <row r="1065" spans="3:5" x14ac:dyDescent="0.3">
      <c r="C1065" t="e">
        <f>'TPS543C20 Loop Gain'!AI2875</f>
        <v>#DIV/0!</v>
      </c>
      <c r="D1065" t="e">
        <f>'TPS543C20 Loop Gain'!AJ2875</f>
        <v>#DIV/0!</v>
      </c>
      <c r="E1065">
        <f>'TPS543C20 Loop Gain'!B2875</f>
        <v>941000</v>
      </c>
    </row>
    <row r="1066" spans="3:5" x14ac:dyDescent="0.3">
      <c r="C1066" t="e">
        <f>'TPS543C20 Loop Gain'!AI2874</f>
        <v>#DIV/0!</v>
      </c>
      <c r="D1066" t="e">
        <f>'TPS543C20 Loop Gain'!AJ2874</f>
        <v>#DIV/0!</v>
      </c>
      <c r="E1066">
        <f>'TPS543C20 Loop Gain'!B2874</f>
        <v>940000</v>
      </c>
    </row>
    <row r="1067" spans="3:5" x14ac:dyDescent="0.3">
      <c r="C1067" t="e">
        <f>'TPS543C20 Loop Gain'!AI2873</f>
        <v>#DIV/0!</v>
      </c>
      <c r="D1067" t="e">
        <f>'TPS543C20 Loop Gain'!AJ2873</f>
        <v>#DIV/0!</v>
      </c>
      <c r="E1067">
        <f>'TPS543C20 Loop Gain'!B2873</f>
        <v>939000</v>
      </c>
    </row>
    <row r="1068" spans="3:5" x14ac:dyDescent="0.3">
      <c r="C1068" t="e">
        <f>'TPS543C20 Loop Gain'!AI2872</f>
        <v>#DIV/0!</v>
      </c>
      <c r="D1068" t="e">
        <f>'TPS543C20 Loop Gain'!AJ2872</f>
        <v>#DIV/0!</v>
      </c>
      <c r="E1068">
        <f>'TPS543C20 Loop Gain'!B2872</f>
        <v>938000</v>
      </c>
    </row>
    <row r="1069" spans="3:5" x14ac:dyDescent="0.3">
      <c r="C1069" t="e">
        <f>'TPS543C20 Loop Gain'!AI2871</f>
        <v>#DIV/0!</v>
      </c>
      <c r="D1069" t="e">
        <f>'TPS543C20 Loop Gain'!AJ2871</f>
        <v>#DIV/0!</v>
      </c>
      <c r="E1069">
        <f>'TPS543C20 Loop Gain'!B2871</f>
        <v>937000</v>
      </c>
    </row>
    <row r="1070" spans="3:5" x14ac:dyDescent="0.3">
      <c r="C1070" t="e">
        <f>'TPS543C20 Loop Gain'!AI2870</f>
        <v>#DIV/0!</v>
      </c>
      <c r="D1070" t="e">
        <f>'TPS543C20 Loop Gain'!AJ2870</f>
        <v>#DIV/0!</v>
      </c>
      <c r="E1070">
        <f>'TPS543C20 Loop Gain'!B2870</f>
        <v>936000</v>
      </c>
    </row>
    <row r="1071" spans="3:5" x14ac:dyDescent="0.3">
      <c r="C1071" t="e">
        <f>'TPS543C20 Loop Gain'!AI2869</f>
        <v>#DIV/0!</v>
      </c>
      <c r="D1071" t="e">
        <f>'TPS543C20 Loop Gain'!AJ2869</f>
        <v>#DIV/0!</v>
      </c>
      <c r="E1071">
        <f>'TPS543C20 Loop Gain'!B2869</f>
        <v>935000</v>
      </c>
    </row>
    <row r="1072" spans="3:5" x14ac:dyDescent="0.3">
      <c r="C1072" t="e">
        <f>'TPS543C20 Loop Gain'!AI2868</f>
        <v>#DIV/0!</v>
      </c>
      <c r="D1072" t="e">
        <f>'TPS543C20 Loop Gain'!AJ2868</f>
        <v>#DIV/0!</v>
      </c>
      <c r="E1072">
        <f>'TPS543C20 Loop Gain'!B2868</f>
        <v>934000</v>
      </c>
    </row>
    <row r="1073" spans="3:5" x14ac:dyDescent="0.3">
      <c r="C1073" t="e">
        <f>'TPS543C20 Loop Gain'!AI2867</f>
        <v>#DIV/0!</v>
      </c>
      <c r="D1073" t="e">
        <f>'TPS543C20 Loop Gain'!AJ2867</f>
        <v>#DIV/0!</v>
      </c>
      <c r="E1073">
        <f>'TPS543C20 Loop Gain'!B2867</f>
        <v>933000</v>
      </c>
    </row>
    <row r="1074" spans="3:5" x14ac:dyDescent="0.3">
      <c r="C1074" t="e">
        <f>'TPS543C20 Loop Gain'!AI2866</f>
        <v>#DIV/0!</v>
      </c>
      <c r="D1074" t="e">
        <f>'TPS543C20 Loop Gain'!AJ2866</f>
        <v>#DIV/0!</v>
      </c>
      <c r="E1074">
        <f>'TPS543C20 Loop Gain'!B2866</f>
        <v>932000</v>
      </c>
    </row>
    <row r="1075" spans="3:5" x14ac:dyDescent="0.3">
      <c r="C1075" t="e">
        <f>'TPS543C20 Loop Gain'!AI2865</f>
        <v>#DIV/0!</v>
      </c>
      <c r="D1075" t="e">
        <f>'TPS543C20 Loop Gain'!AJ2865</f>
        <v>#DIV/0!</v>
      </c>
      <c r="E1075">
        <f>'TPS543C20 Loop Gain'!B2865</f>
        <v>931000</v>
      </c>
    </row>
    <row r="1076" spans="3:5" x14ac:dyDescent="0.3">
      <c r="C1076" t="e">
        <f>'TPS543C20 Loop Gain'!AI2864</f>
        <v>#DIV/0!</v>
      </c>
      <c r="D1076" t="e">
        <f>'TPS543C20 Loop Gain'!AJ2864</f>
        <v>#DIV/0!</v>
      </c>
      <c r="E1076">
        <f>'TPS543C20 Loop Gain'!B2864</f>
        <v>930000</v>
      </c>
    </row>
    <row r="1077" spans="3:5" x14ac:dyDescent="0.3">
      <c r="C1077" t="e">
        <f>'TPS543C20 Loop Gain'!AI2863</f>
        <v>#DIV/0!</v>
      </c>
      <c r="D1077" t="e">
        <f>'TPS543C20 Loop Gain'!AJ2863</f>
        <v>#DIV/0!</v>
      </c>
      <c r="E1077">
        <f>'TPS543C20 Loop Gain'!B2863</f>
        <v>929000</v>
      </c>
    </row>
    <row r="1078" spans="3:5" x14ac:dyDescent="0.3">
      <c r="C1078" t="e">
        <f>'TPS543C20 Loop Gain'!AI2862</f>
        <v>#DIV/0!</v>
      </c>
      <c r="D1078" t="e">
        <f>'TPS543C20 Loop Gain'!AJ2862</f>
        <v>#DIV/0!</v>
      </c>
      <c r="E1078">
        <f>'TPS543C20 Loop Gain'!B2862</f>
        <v>928000</v>
      </c>
    </row>
    <row r="1079" spans="3:5" x14ac:dyDescent="0.3">
      <c r="C1079" t="e">
        <f>'TPS543C20 Loop Gain'!AI2861</f>
        <v>#DIV/0!</v>
      </c>
      <c r="D1079" t="e">
        <f>'TPS543C20 Loop Gain'!AJ2861</f>
        <v>#DIV/0!</v>
      </c>
      <c r="E1079">
        <f>'TPS543C20 Loop Gain'!B2861</f>
        <v>927000</v>
      </c>
    </row>
    <row r="1080" spans="3:5" x14ac:dyDescent="0.3">
      <c r="C1080" t="e">
        <f>'TPS543C20 Loop Gain'!AI2860</f>
        <v>#DIV/0!</v>
      </c>
      <c r="D1080" t="e">
        <f>'TPS543C20 Loop Gain'!AJ2860</f>
        <v>#DIV/0!</v>
      </c>
      <c r="E1080">
        <f>'TPS543C20 Loop Gain'!B2860</f>
        <v>926000</v>
      </c>
    </row>
    <row r="1081" spans="3:5" x14ac:dyDescent="0.3">
      <c r="C1081" t="e">
        <f>'TPS543C20 Loop Gain'!AI2859</f>
        <v>#DIV/0!</v>
      </c>
      <c r="D1081" t="e">
        <f>'TPS543C20 Loop Gain'!AJ2859</f>
        <v>#DIV/0!</v>
      </c>
      <c r="E1081">
        <f>'TPS543C20 Loop Gain'!B2859</f>
        <v>925000</v>
      </c>
    </row>
    <row r="1082" spans="3:5" x14ac:dyDescent="0.3">
      <c r="C1082" t="e">
        <f>'TPS543C20 Loop Gain'!AI2858</f>
        <v>#DIV/0!</v>
      </c>
      <c r="D1082" t="e">
        <f>'TPS543C20 Loop Gain'!AJ2858</f>
        <v>#DIV/0!</v>
      </c>
      <c r="E1082">
        <f>'TPS543C20 Loop Gain'!B2858</f>
        <v>924000</v>
      </c>
    </row>
    <row r="1083" spans="3:5" x14ac:dyDescent="0.3">
      <c r="C1083" t="e">
        <f>'TPS543C20 Loop Gain'!AI2857</f>
        <v>#DIV/0!</v>
      </c>
      <c r="D1083" t="e">
        <f>'TPS543C20 Loop Gain'!AJ2857</f>
        <v>#DIV/0!</v>
      </c>
      <c r="E1083">
        <f>'TPS543C20 Loop Gain'!B2857</f>
        <v>923000</v>
      </c>
    </row>
    <row r="1084" spans="3:5" x14ac:dyDescent="0.3">
      <c r="C1084" t="e">
        <f>'TPS543C20 Loop Gain'!AI2856</f>
        <v>#DIV/0!</v>
      </c>
      <c r="D1084" t="e">
        <f>'TPS543C20 Loop Gain'!AJ2856</f>
        <v>#DIV/0!</v>
      </c>
      <c r="E1084">
        <f>'TPS543C20 Loop Gain'!B2856</f>
        <v>922000</v>
      </c>
    </row>
    <row r="1085" spans="3:5" x14ac:dyDescent="0.3">
      <c r="C1085" t="e">
        <f>'TPS543C20 Loop Gain'!AI2855</f>
        <v>#DIV/0!</v>
      </c>
      <c r="D1085" t="e">
        <f>'TPS543C20 Loop Gain'!AJ2855</f>
        <v>#DIV/0!</v>
      </c>
      <c r="E1085">
        <f>'TPS543C20 Loop Gain'!B2855</f>
        <v>921000</v>
      </c>
    </row>
    <row r="1086" spans="3:5" x14ac:dyDescent="0.3">
      <c r="C1086" t="e">
        <f>'TPS543C20 Loop Gain'!AI2854</f>
        <v>#DIV/0!</v>
      </c>
      <c r="D1086" t="e">
        <f>'TPS543C20 Loop Gain'!AJ2854</f>
        <v>#DIV/0!</v>
      </c>
      <c r="E1086">
        <f>'TPS543C20 Loop Gain'!B2854</f>
        <v>920000</v>
      </c>
    </row>
    <row r="1087" spans="3:5" x14ac:dyDescent="0.3">
      <c r="C1087" t="e">
        <f>'TPS543C20 Loop Gain'!AI2853</f>
        <v>#DIV/0!</v>
      </c>
      <c r="D1087" t="e">
        <f>'TPS543C20 Loop Gain'!AJ2853</f>
        <v>#DIV/0!</v>
      </c>
      <c r="E1087">
        <f>'TPS543C20 Loop Gain'!B2853</f>
        <v>919000</v>
      </c>
    </row>
    <row r="1088" spans="3:5" x14ac:dyDescent="0.3">
      <c r="C1088" t="e">
        <f>'TPS543C20 Loop Gain'!AI2852</f>
        <v>#DIV/0!</v>
      </c>
      <c r="D1088" t="e">
        <f>'TPS543C20 Loop Gain'!AJ2852</f>
        <v>#DIV/0!</v>
      </c>
      <c r="E1088">
        <f>'TPS543C20 Loop Gain'!B2852</f>
        <v>918000</v>
      </c>
    </row>
    <row r="1089" spans="3:5" x14ac:dyDescent="0.3">
      <c r="C1089" t="e">
        <f>'TPS543C20 Loop Gain'!AI2851</f>
        <v>#DIV/0!</v>
      </c>
      <c r="D1089" t="e">
        <f>'TPS543C20 Loop Gain'!AJ2851</f>
        <v>#DIV/0!</v>
      </c>
      <c r="E1089">
        <f>'TPS543C20 Loop Gain'!B2851</f>
        <v>917000</v>
      </c>
    </row>
    <row r="1090" spans="3:5" x14ac:dyDescent="0.3">
      <c r="C1090" t="e">
        <f>'TPS543C20 Loop Gain'!AI2850</f>
        <v>#DIV/0!</v>
      </c>
      <c r="D1090" t="e">
        <f>'TPS543C20 Loop Gain'!AJ2850</f>
        <v>#DIV/0!</v>
      </c>
      <c r="E1090">
        <f>'TPS543C20 Loop Gain'!B2850</f>
        <v>916000</v>
      </c>
    </row>
    <row r="1091" spans="3:5" x14ac:dyDescent="0.3">
      <c r="C1091" t="e">
        <f>'TPS543C20 Loop Gain'!AI2849</f>
        <v>#DIV/0!</v>
      </c>
      <c r="D1091" t="e">
        <f>'TPS543C20 Loop Gain'!AJ2849</f>
        <v>#DIV/0!</v>
      </c>
      <c r="E1091">
        <f>'TPS543C20 Loop Gain'!B2849</f>
        <v>915000</v>
      </c>
    </row>
    <row r="1092" spans="3:5" x14ac:dyDescent="0.3">
      <c r="C1092" t="e">
        <f>'TPS543C20 Loop Gain'!AI2848</f>
        <v>#DIV/0!</v>
      </c>
      <c r="D1092" t="e">
        <f>'TPS543C20 Loop Gain'!AJ2848</f>
        <v>#DIV/0!</v>
      </c>
      <c r="E1092">
        <f>'TPS543C20 Loop Gain'!B2848</f>
        <v>914000</v>
      </c>
    </row>
    <row r="1093" spans="3:5" x14ac:dyDescent="0.3">
      <c r="C1093" t="e">
        <f>'TPS543C20 Loop Gain'!AI2847</f>
        <v>#DIV/0!</v>
      </c>
      <c r="D1093" t="e">
        <f>'TPS543C20 Loop Gain'!AJ2847</f>
        <v>#DIV/0!</v>
      </c>
      <c r="E1093">
        <f>'TPS543C20 Loop Gain'!B2847</f>
        <v>913000</v>
      </c>
    </row>
    <row r="1094" spans="3:5" x14ac:dyDescent="0.3">
      <c r="C1094" t="e">
        <f>'TPS543C20 Loop Gain'!AI2846</f>
        <v>#DIV/0!</v>
      </c>
      <c r="D1094" t="e">
        <f>'TPS543C20 Loop Gain'!AJ2846</f>
        <v>#DIV/0!</v>
      </c>
      <c r="E1094">
        <f>'TPS543C20 Loop Gain'!B2846</f>
        <v>912000</v>
      </c>
    </row>
    <row r="1095" spans="3:5" x14ac:dyDescent="0.3">
      <c r="C1095" t="e">
        <f>'TPS543C20 Loop Gain'!AI2845</f>
        <v>#DIV/0!</v>
      </c>
      <c r="D1095" t="e">
        <f>'TPS543C20 Loop Gain'!AJ2845</f>
        <v>#DIV/0!</v>
      </c>
      <c r="E1095">
        <f>'TPS543C20 Loop Gain'!B2845</f>
        <v>911000</v>
      </c>
    </row>
    <row r="1096" spans="3:5" x14ac:dyDescent="0.3">
      <c r="C1096" t="e">
        <f>'TPS543C20 Loop Gain'!AI2844</f>
        <v>#DIV/0!</v>
      </c>
      <c r="D1096" t="e">
        <f>'TPS543C20 Loop Gain'!AJ2844</f>
        <v>#DIV/0!</v>
      </c>
      <c r="E1096">
        <f>'TPS543C20 Loop Gain'!B2844</f>
        <v>910000</v>
      </c>
    </row>
    <row r="1097" spans="3:5" x14ac:dyDescent="0.3">
      <c r="C1097" t="e">
        <f>'TPS543C20 Loop Gain'!AI2843</f>
        <v>#DIV/0!</v>
      </c>
      <c r="D1097" t="e">
        <f>'TPS543C20 Loop Gain'!AJ2843</f>
        <v>#DIV/0!</v>
      </c>
      <c r="E1097">
        <f>'TPS543C20 Loop Gain'!B2843</f>
        <v>909000</v>
      </c>
    </row>
    <row r="1098" spans="3:5" x14ac:dyDescent="0.3">
      <c r="C1098" t="e">
        <f>'TPS543C20 Loop Gain'!AI2842</f>
        <v>#DIV/0!</v>
      </c>
      <c r="D1098" t="e">
        <f>'TPS543C20 Loop Gain'!AJ2842</f>
        <v>#DIV/0!</v>
      </c>
      <c r="E1098">
        <f>'TPS543C20 Loop Gain'!B2842</f>
        <v>908000</v>
      </c>
    </row>
    <row r="1099" spans="3:5" x14ac:dyDescent="0.3">
      <c r="C1099" t="e">
        <f>'TPS543C20 Loop Gain'!AI2841</f>
        <v>#DIV/0!</v>
      </c>
      <c r="D1099" t="e">
        <f>'TPS543C20 Loop Gain'!AJ2841</f>
        <v>#DIV/0!</v>
      </c>
      <c r="E1099">
        <f>'TPS543C20 Loop Gain'!B2841</f>
        <v>907000</v>
      </c>
    </row>
    <row r="1100" spans="3:5" x14ac:dyDescent="0.3">
      <c r="C1100" t="e">
        <f>'TPS543C20 Loop Gain'!AI2840</f>
        <v>#DIV/0!</v>
      </c>
      <c r="D1100" t="e">
        <f>'TPS543C20 Loop Gain'!AJ2840</f>
        <v>#DIV/0!</v>
      </c>
      <c r="E1100">
        <f>'TPS543C20 Loop Gain'!B2840</f>
        <v>906000</v>
      </c>
    </row>
    <row r="1101" spans="3:5" x14ac:dyDescent="0.3">
      <c r="C1101" t="e">
        <f>'TPS543C20 Loop Gain'!AI2839</f>
        <v>#DIV/0!</v>
      </c>
      <c r="D1101" t="e">
        <f>'TPS543C20 Loop Gain'!AJ2839</f>
        <v>#DIV/0!</v>
      </c>
      <c r="E1101">
        <f>'TPS543C20 Loop Gain'!B2839</f>
        <v>905000</v>
      </c>
    </row>
    <row r="1102" spans="3:5" x14ac:dyDescent="0.3">
      <c r="C1102" t="e">
        <f>'TPS543C20 Loop Gain'!AI2838</f>
        <v>#DIV/0!</v>
      </c>
      <c r="D1102" t="e">
        <f>'TPS543C20 Loop Gain'!AJ2838</f>
        <v>#DIV/0!</v>
      </c>
      <c r="E1102">
        <f>'TPS543C20 Loop Gain'!B2838</f>
        <v>904000</v>
      </c>
    </row>
    <row r="1103" spans="3:5" x14ac:dyDescent="0.3">
      <c r="C1103" t="e">
        <f>'TPS543C20 Loop Gain'!AI2837</f>
        <v>#DIV/0!</v>
      </c>
      <c r="D1103" t="e">
        <f>'TPS543C20 Loop Gain'!AJ2837</f>
        <v>#DIV/0!</v>
      </c>
      <c r="E1103">
        <f>'TPS543C20 Loop Gain'!B2837</f>
        <v>903000</v>
      </c>
    </row>
    <row r="1104" spans="3:5" x14ac:dyDescent="0.3">
      <c r="C1104" t="e">
        <f>'TPS543C20 Loop Gain'!AI2836</f>
        <v>#DIV/0!</v>
      </c>
      <c r="D1104" t="e">
        <f>'TPS543C20 Loop Gain'!AJ2836</f>
        <v>#DIV/0!</v>
      </c>
      <c r="E1104">
        <f>'TPS543C20 Loop Gain'!B2836</f>
        <v>902000</v>
      </c>
    </row>
    <row r="1105" spans="3:5" x14ac:dyDescent="0.3">
      <c r="C1105" t="e">
        <f>'TPS543C20 Loop Gain'!AI2835</f>
        <v>#DIV/0!</v>
      </c>
      <c r="D1105" t="e">
        <f>'TPS543C20 Loop Gain'!AJ2835</f>
        <v>#DIV/0!</v>
      </c>
      <c r="E1105">
        <f>'TPS543C20 Loop Gain'!B2835</f>
        <v>901000</v>
      </c>
    </row>
    <row r="1106" spans="3:5" x14ac:dyDescent="0.3">
      <c r="C1106" t="e">
        <f>'TPS543C20 Loop Gain'!AI2834</f>
        <v>#DIV/0!</v>
      </c>
      <c r="D1106" t="e">
        <f>'TPS543C20 Loop Gain'!AJ2834</f>
        <v>#DIV/0!</v>
      </c>
      <c r="E1106">
        <f>'TPS543C20 Loop Gain'!B2834</f>
        <v>900000</v>
      </c>
    </row>
    <row r="1107" spans="3:5" x14ac:dyDescent="0.3">
      <c r="C1107" t="e">
        <f>'TPS543C20 Loop Gain'!AI2833</f>
        <v>#DIV/0!</v>
      </c>
      <c r="D1107" t="e">
        <f>'TPS543C20 Loop Gain'!AJ2833</f>
        <v>#DIV/0!</v>
      </c>
      <c r="E1107">
        <f>'TPS543C20 Loop Gain'!B2833</f>
        <v>899000</v>
      </c>
    </row>
    <row r="1108" spans="3:5" x14ac:dyDescent="0.3">
      <c r="C1108" t="e">
        <f>'TPS543C20 Loop Gain'!AI2832</f>
        <v>#DIV/0!</v>
      </c>
      <c r="D1108" t="e">
        <f>'TPS543C20 Loop Gain'!AJ2832</f>
        <v>#DIV/0!</v>
      </c>
      <c r="E1108">
        <f>'TPS543C20 Loop Gain'!B2832</f>
        <v>898000</v>
      </c>
    </row>
    <row r="1109" spans="3:5" x14ac:dyDescent="0.3">
      <c r="C1109" t="e">
        <f>'TPS543C20 Loop Gain'!AI2831</f>
        <v>#DIV/0!</v>
      </c>
      <c r="D1109" t="e">
        <f>'TPS543C20 Loop Gain'!AJ2831</f>
        <v>#DIV/0!</v>
      </c>
      <c r="E1109">
        <f>'TPS543C20 Loop Gain'!B2831</f>
        <v>897000</v>
      </c>
    </row>
    <row r="1110" spans="3:5" x14ac:dyDescent="0.3">
      <c r="C1110" t="e">
        <f>'TPS543C20 Loop Gain'!AI2830</f>
        <v>#DIV/0!</v>
      </c>
      <c r="D1110" t="e">
        <f>'TPS543C20 Loop Gain'!AJ2830</f>
        <v>#DIV/0!</v>
      </c>
      <c r="E1110">
        <f>'TPS543C20 Loop Gain'!B2830</f>
        <v>896000</v>
      </c>
    </row>
    <row r="1111" spans="3:5" x14ac:dyDescent="0.3">
      <c r="C1111" t="e">
        <f>'TPS543C20 Loop Gain'!AI2829</f>
        <v>#DIV/0!</v>
      </c>
      <c r="D1111" t="e">
        <f>'TPS543C20 Loop Gain'!AJ2829</f>
        <v>#DIV/0!</v>
      </c>
      <c r="E1111">
        <f>'TPS543C20 Loop Gain'!B2829</f>
        <v>895000</v>
      </c>
    </row>
    <row r="1112" spans="3:5" x14ac:dyDescent="0.3">
      <c r="C1112" t="e">
        <f>'TPS543C20 Loop Gain'!AI2828</f>
        <v>#DIV/0!</v>
      </c>
      <c r="D1112" t="e">
        <f>'TPS543C20 Loop Gain'!AJ2828</f>
        <v>#DIV/0!</v>
      </c>
      <c r="E1112">
        <f>'TPS543C20 Loop Gain'!B2828</f>
        <v>894000</v>
      </c>
    </row>
    <row r="1113" spans="3:5" x14ac:dyDescent="0.3">
      <c r="C1113" t="e">
        <f>'TPS543C20 Loop Gain'!AI2827</f>
        <v>#DIV/0!</v>
      </c>
      <c r="D1113" t="e">
        <f>'TPS543C20 Loop Gain'!AJ2827</f>
        <v>#DIV/0!</v>
      </c>
      <c r="E1113">
        <f>'TPS543C20 Loop Gain'!B2827</f>
        <v>893000</v>
      </c>
    </row>
    <row r="1114" spans="3:5" x14ac:dyDescent="0.3">
      <c r="C1114" t="e">
        <f>'TPS543C20 Loop Gain'!AI2826</f>
        <v>#DIV/0!</v>
      </c>
      <c r="D1114" t="e">
        <f>'TPS543C20 Loop Gain'!AJ2826</f>
        <v>#DIV/0!</v>
      </c>
      <c r="E1114">
        <f>'TPS543C20 Loop Gain'!B2826</f>
        <v>892000</v>
      </c>
    </row>
    <row r="1115" spans="3:5" x14ac:dyDescent="0.3">
      <c r="C1115" t="e">
        <f>'TPS543C20 Loop Gain'!AI2825</f>
        <v>#DIV/0!</v>
      </c>
      <c r="D1115" t="e">
        <f>'TPS543C20 Loop Gain'!AJ2825</f>
        <v>#DIV/0!</v>
      </c>
      <c r="E1115">
        <f>'TPS543C20 Loop Gain'!B2825</f>
        <v>891000</v>
      </c>
    </row>
    <row r="1116" spans="3:5" x14ac:dyDescent="0.3">
      <c r="C1116" t="e">
        <f>'TPS543C20 Loop Gain'!AI2824</f>
        <v>#DIV/0!</v>
      </c>
      <c r="D1116" t="e">
        <f>'TPS543C20 Loop Gain'!AJ2824</f>
        <v>#DIV/0!</v>
      </c>
      <c r="E1116">
        <f>'TPS543C20 Loop Gain'!B2824</f>
        <v>890000</v>
      </c>
    </row>
    <row r="1117" spans="3:5" x14ac:dyDescent="0.3">
      <c r="C1117" t="e">
        <f>'TPS543C20 Loop Gain'!AI2823</f>
        <v>#DIV/0!</v>
      </c>
      <c r="D1117" t="e">
        <f>'TPS543C20 Loop Gain'!AJ2823</f>
        <v>#DIV/0!</v>
      </c>
      <c r="E1117">
        <f>'TPS543C20 Loop Gain'!B2823</f>
        <v>889000</v>
      </c>
    </row>
    <row r="1118" spans="3:5" x14ac:dyDescent="0.3">
      <c r="C1118" t="e">
        <f>'TPS543C20 Loop Gain'!AI2822</f>
        <v>#DIV/0!</v>
      </c>
      <c r="D1118" t="e">
        <f>'TPS543C20 Loop Gain'!AJ2822</f>
        <v>#DIV/0!</v>
      </c>
      <c r="E1118">
        <f>'TPS543C20 Loop Gain'!B2822</f>
        <v>888000</v>
      </c>
    </row>
    <row r="1119" spans="3:5" x14ac:dyDescent="0.3">
      <c r="C1119" t="e">
        <f>'TPS543C20 Loop Gain'!AI2821</f>
        <v>#DIV/0!</v>
      </c>
      <c r="D1119" t="e">
        <f>'TPS543C20 Loop Gain'!AJ2821</f>
        <v>#DIV/0!</v>
      </c>
      <c r="E1119">
        <f>'TPS543C20 Loop Gain'!B2821</f>
        <v>887000</v>
      </c>
    </row>
    <row r="1120" spans="3:5" x14ac:dyDescent="0.3">
      <c r="C1120" t="e">
        <f>'TPS543C20 Loop Gain'!AI2820</f>
        <v>#DIV/0!</v>
      </c>
      <c r="D1120" t="e">
        <f>'TPS543C20 Loop Gain'!AJ2820</f>
        <v>#DIV/0!</v>
      </c>
      <c r="E1120">
        <f>'TPS543C20 Loop Gain'!B2820</f>
        <v>886000</v>
      </c>
    </row>
    <row r="1121" spans="3:5" x14ac:dyDescent="0.3">
      <c r="C1121" t="e">
        <f>'TPS543C20 Loop Gain'!AI2819</f>
        <v>#DIV/0!</v>
      </c>
      <c r="D1121" t="e">
        <f>'TPS543C20 Loop Gain'!AJ2819</f>
        <v>#DIV/0!</v>
      </c>
      <c r="E1121">
        <f>'TPS543C20 Loop Gain'!B2819</f>
        <v>885000</v>
      </c>
    </row>
    <row r="1122" spans="3:5" x14ac:dyDescent="0.3">
      <c r="C1122" t="e">
        <f>'TPS543C20 Loop Gain'!AI2818</f>
        <v>#DIV/0!</v>
      </c>
      <c r="D1122" t="e">
        <f>'TPS543C20 Loop Gain'!AJ2818</f>
        <v>#DIV/0!</v>
      </c>
      <c r="E1122">
        <f>'TPS543C20 Loop Gain'!B2818</f>
        <v>884000</v>
      </c>
    </row>
    <row r="1123" spans="3:5" x14ac:dyDescent="0.3">
      <c r="C1123" t="e">
        <f>'TPS543C20 Loop Gain'!AI2817</f>
        <v>#DIV/0!</v>
      </c>
      <c r="D1123" t="e">
        <f>'TPS543C20 Loop Gain'!AJ2817</f>
        <v>#DIV/0!</v>
      </c>
      <c r="E1123">
        <f>'TPS543C20 Loop Gain'!B2817</f>
        <v>883000</v>
      </c>
    </row>
    <row r="1124" spans="3:5" x14ac:dyDescent="0.3">
      <c r="C1124" t="e">
        <f>'TPS543C20 Loop Gain'!AI2816</f>
        <v>#DIV/0!</v>
      </c>
      <c r="D1124" t="e">
        <f>'TPS543C20 Loop Gain'!AJ2816</f>
        <v>#DIV/0!</v>
      </c>
      <c r="E1124">
        <f>'TPS543C20 Loop Gain'!B2816</f>
        <v>882000</v>
      </c>
    </row>
    <row r="1125" spans="3:5" x14ac:dyDescent="0.3">
      <c r="C1125" t="e">
        <f>'TPS543C20 Loop Gain'!AI2815</f>
        <v>#DIV/0!</v>
      </c>
      <c r="D1125" t="e">
        <f>'TPS543C20 Loop Gain'!AJ2815</f>
        <v>#DIV/0!</v>
      </c>
      <c r="E1125">
        <f>'TPS543C20 Loop Gain'!B2815</f>
        <v>881000</v>
      </c>
    </row>
    <row r="1126" spans="3:5" x14ac:dyDescent="0.3">
      <c r="C1126" t="e">
        <f>'TPS543C20 Loop Gain'!AI2814</f>
        <v>#DIV/0!</v>
      </c>
      <c r="D1126" t="e">
        <f>'TPS543C20 Loop Gain'!AJ2814</f>
        <v>#DIV/0!</v>
      </c>
      <c r="E1126">
        <f>'TPS543C20 Loop Gain'!B2814</f>
        <v>880000</v>
      </c>
    </row>
    <row r="1127" spans="3:5" x14ac:dyDescent="0.3">
      <c r="C1127" t="e">
        <f>'TPS543C20 Loop Gain'!AI2813</f>
        <v>#DIV/0!</v>
      </c>
      <c r="D1127" t="e">
        <f>'TPS543C20 Loop Gain'!AJ2813</f>
        <v>#DIV/0!</v>
      </c>
      <c r="E1127">
        <f>'TPS543C20 Loop Gain'!B2813</f>
        <v>879000</v>
      </c>
    </row>
    <row r="1128" spans="3:5" x14ac:dyDescent="0.3">
      <c r="C1128" t="e">
        <f>'TPS543C20 Loop Gain'!AI2812</f>
        <v>#DIV/0!</v>
      </c>
      <c r="D1128" t="e">
        <f>'TPS543C20 Loop Gain'!AJ2812</f>
        <v>#DIV/0!</v>
      </c>
      <c r="E1128">
        <f>'TPS543C20 Loop Gain'!B2812</f>
        <v>878000</v>
      </c>
    </row>
    <row r="1129" spans="3:5" x14ac:dyDescent="0.3">
      <c r="C1129" t="e">
        <f>'TPS543C20 Loop Gain'!AI2811</f>
        <v>#DIV/0!</v>
      </c>
      <c r="D1129" t="e">
        <f>'TPS543C20 Loop Gain'!AJ2811</f>
        <v>#DIV/0!</v>
      </c>
      <c r="E1129">
        <f>'TPS543C20 Loop Gain'!B2811</f>
        <v>877000</v>
      </c>
    </row>
    <row r="1130" spans="3:5" x14ac:dyDescent="0.3">
      <c r="C1130" t="e">
        <f>'TPS543C20 Loop Gain'!AI2810</f>
        <v>#DIV/0!</v>
      </c>
      <c r="D1130" t="e">
        <f>'TPS543C20 Loop Gain'!AJ2810</f>
        <v>#DIV/0!</v>
      </c>
      <c r="E1130">
        <f>'TPS543C20 Loop Gain'!B2810</f>
        <v>876000</v>
      </c>
    </row>
    <row r="1131" spans="3:5" x14ac:dyDescent="0.3">
      <c r="C1131" t="e">
        <f>'TPS543C20 Loop Gain'!AI2809</f>
        <v>#DIV/0!</v>
      </c>
      <c r="D1131" t="e">
        <f>'TPS543C20 Loop Gain'!AJ2809</f>
        <v>#DIV/0!</v>
      </c>
      <c r="E1131">
        <f>'TPS543C20 Loop Gain'!B2809</f>
        <v>875000</v>
      </c>
    </row>
    <row r="1132" spans="3:5" x14ac:dyDescent="0.3">
      <c r="C1132" t="e">
        <f>'TPS543C20 Loop Gain'!AI2808</f>
        <v>#DIV/0!</v>
      </c>
      <c r="D1132" t="e">
        <f>'TPS543C20 Loop Gain'!AJ2808</f>
        <v>#DIV/0!</v>
      </c>
      <c r="E1132">
        <f>'TPS543C20 Loop Gain'!B2808</f>
        <v>874000</v>
      </c>
    </row>
    <row r="1133" spans="3:5" x14ac:dyDescent="0.3">
      <c r="C1133" t="e">
        <f>'TPS543C20 Loop Gain'!AI2807</f>
        <v>#DIV/0!</v>
      </c>
      <c r="D1133" t="e">
        <f>'TPS543C20 Loop Gain'!AJ2807</f>
        <v>#DIV/0!</v>
      </c>
      <c r="E1133">
        <f>'TPS543C20 Loop Gain'!B2807</f>
        <v>873000</v>
      </c>
    </row>
    <row r="1134" spans="3:5" x14ac:dyDescent="0.3">
      <c r="C1134" t="e">
        <f>'TPS543C20 Loop Gain'!AI2806</f>
        <v>#DIV/0!</v>
      </c>
      <c r="D1134" t="e">
        <f>'TPS543C20 Loop Gain'!AJ2806</f>
        <v>#DIV/0!</v>
      </c>
      <c r="E1134">
        <f>'TPS543C20 Loop Gain'!B2806</f>
        <v>872000</v>
      </c>
    </row>
    <row r="1135" spans="3:5" x14ac:dyDescent="0.3">
      <c r="C1135" t="e">
        <f>'TPS543C20 Loop Gain'!AI2805</f>
        <v>#DIV/0!</v>
      </c>
      <c r="D1135" t="e">
        <f>'TPS543C20 Loop Gain'!AJ2805</f>
        <v>#DIV/0!</v>
      </c>
      <c r="E1135">
        <f>'TPS543C20 Loop Gain'!B2805</f>
        <v>871000</v>
      </c>
    </row>
    <row r="1136" spans="3:5" x14ac:dyDescent="0.3">
      <c r="C1136" t="e">
        <f>'TPS543C20 Loop Gain'!AI2804</f>
        <v>#DIV/0!</v>
      </c>
      <c r="D1136" t="e">
        <f>'TPS543C20 Loop Gain'!AJ2804</f>
        <v>#DIV/0!</v>
      </c>
      <c r="E1136">
        <f>'TPS543C20 Loop Gain'!B2804</f>
        <v>870000</v>
      </c>
    </row>
    <row r="1137" spans="3:5" x14ac:dyDescent="0.3">
      <c r="C1137" t="e">
        <f>'TPS543C20 Loop Gain'!AI2803</f>
        <v>#DIV/0!</v>
      </c>
      <c r="D1137" t="e">
        <f>'TPS543C20 Loop Gain'!AJ2803</f>
        <v>#DIV/0!</v>
      </c>
      <c r="E1137">
        <f>'TPS543C20 Loop Gain'!B2803</f>
        <v>869000</v>
      </c>
    </row>
    <row r="1138" spans="3:5" x14ac:dyDescent="0.3">
      <c r="C1138" t="e">
        <f>'TPS543C20 Loop Gain'!AI2802</f>
        <v>#DIV/0!</v>
      </c>
      <c r="D1138" t="e">
        <f>'TPS543C20 Loop Gain'!AJ2802</f>
        <v>#DIV/0!</v>
      </c>
      <c r="E1138">
        <f>'TPS543C20 Loop Gain'!B2802</f>
        <v>868000</v>
      </c>
    </row>
    <row r="1139" spans="3:5" x14ac:dyDescent="0.3">
      <c r="C1139" t="e">
        <f>'TPS543C20 Loop Gain'!AI2801</f>
        <v>#DIV/0!</v>
      </c>
      <c r="D1139" t="e">
        <f>'TPS543C20 Loop Gain'!AJ2801</f>
        <v>#DIV/0!</v>
      </c>
      <c r="E1139">
        <f>'TPS543C20 Loop Gain'!B2801</f>
        <v>867000</v>
      </c>
    </row>
    <row r="1140" spans="3:5" x14ac:dyDescent="0.3">
      <c r="C1140" t="e">
        <f>'TPS543C20 Loop Gain'!AI2800</f>
        <v>#DIV/0!</v>
      </c>
      <c r="D1140" t="e">
        <f>'TPS543C20 Loop Gain'!AJ2800</f>
        <v>#DIV/0!</v>
      </c>
      <c r="E1140">
        <f>'TPS543C20 Loop Gain'!B2800</f>
        <v>866000</v>
      </c>
    </row>
    <row r="1141" spans="3:5" x14ac:dyDescent="0.3">
      <c r="C1141" t="e">
        <f>'TPS543C20 Loop Gain'!AI2799</f>
        <v>#DIV/0!</v>
      </c>
      <c r="D1141" t="e">
        <f>'TPS543C20 Loop Gain'!AJ2799</f>
        <v>#DIV/0!</v>
      </c>
      <c r="E1141">
        <f>'TPS543C20 Loop Gain'!B2799</f>
        <v>865000</v>
      </c>
    </row>
    <row r="1142" spans="3:5" x14ac:dyDescent="0.3">
      <c r="C1142" t="e">
        <f>'TPS543C20 Loop Gain'!AI2798</f>
        <v>#DIV/0!</v>
      </c>
      <c r="D1142" t="e">
        <f>'TPS543C20 Loop Gain'!AJ2798</f>
        <v>#DIV/0!</v>
      </c>
      <c r="E1142">
        <f>'TPS543C20 Loop Gain'!B2798</f>
        <v>864000</v>
      </c>
    </row>
    <row r="1143" spans="3:5" x14ac:dyDescent="0.3">
      <c r="C1143" t="e">
        <f>'TPS543C20 Loop Gain'!AI2797</f>
        <v>#DIV/0!</v>
      </c>
      <c r="D1143" t="e">
        <f>'TPS543C20 Loop Gain'!AJ2797</f>
        <v>#DIV/0!</v>
      </c>
      <c r="E1143">
        <f>'TPS543C20 Loop Gain'!B2797</f>
        <v>863000</v>
      </c>
    </row>
    <row r="1144" spans="3:5" x14ac:dyDescent="0.3">
      <c r="C1144" t="e">
        <f>'TPS543C20 Loop Gain'!AI2796</f>
        <v>#DIV/0!</v>
      </c>
      <c r="D1144" t="e">
        <f>'TPS543C20 Loop Gain'!AJ2796</f>
        <v>#DIV/0!</v>
      </c>
      <c r="E1144">
        <f>'TPS543C20 Loop Gain'!B2796</f>
        <v>862000</v>
      </c>
    </row>
    <row r="1145" spans="3:5" x14ac:dyDescent="0.3">
      <c r="C1145" t="e">
        <f>'TPS543C20 Loop Gain'!AI2795</f>
        <v>#DIV/0!</v>
      </c>
      <c r="D1145" t="e">
        <f>'TPS543C20 Loop Gain'!AJ2795</f>
        <v>#DIV/0!</v>
      </c>
      <c r="E1145">
        <f>'TPS543C20 Loop Gain'!B2795</f>
        <v>861000</v>
      </c>
    </row>
    <row r="1146" spans="3:5" x14ac:dyDescent="0.3">
      <c r="C1146" t="e">
        <f>'TPS543C20 Loop Gain'!AI2794</f>
        <v>#DIV/0!</v>
      </c>
      <c r="D1146" t="e">
        <f>'TPS543C20 Loop Gain'!AJ2794</f>
        <v>#DIV/0!</v>
      </c>
      <c r="E1146">
        <f>'TPS543C20 Loop Gain'!B2794</f>
        <v>860000</v>
      </c>
    </row>
    <row r="1147" spans="3:5" x14ac:dyDescent="0.3">
      <c r="C1147" t="e">
        <f>'TPS543C20 Loop Gain'!AI2793</f>
        <v>#DIV/0!</v>
      </c>
      <c r="D1147" t="e">
        <f>'TPS543C20 Loop Gain'!AJ2793</f>
        <v>#DIV/0!</v>
      </c>
      <c r="E1147">
        <f>'TPS543C20 Loop Gain'!B2793</f>
        <v>859000</v>
      </c>
    </row>
    <row r="1148" spans="3:5" x14ac:dyDescent="0.3">
      <c r="C1148" t="e">
        <f>'TPS543C20 Loop Gain'!AI2792</f>
        <v>#DIV/0!</v>
      </c>
      <c r="D1148" t="e">
        <f>'TPS543C20 Loop Gain'!AJ2792</f>
        <v>#DIV/0!</v>
      </c>
      <c r="E1148">
        <f>'TPS543C20 Loop Gain'!B2792</f>
        <v>858000</v>
      </c>
    </row>
    <row r="1149" spans="3:5" x14ac:dyDescent="0.3">
      <c r="C1149" t="e">
        <f>'TPS543C20 Loop Gain'!AI2791</f>
        <v>#DIV/0!</v>
      </c>
      <c r="D1149" t="e">
        <f>'TPS543C20 Loop Gain'!AJ2791</f>
        <v>#DIV/0!</v>
      </c>
      <c r="E1149">
        <f>'TPS543C20 Loop Gain'!B2791</f>
        <v>857000</v>
      </c>
    </row>
    <row r="1150" spans="3:5" x14ac:dyDescent="0.3">
      <c r="C1150" t="e">
        <f>'TPS543C20 Loop Gain'!AI2790</f>
        <v>#DIV/0!</v>
      </c>
      <c r="D1150" t="e">
        <f>'TPS543C20 Loop Gain'!AJ2790</f>
        <v>#DIV/0!</v>
      </c>
      <c r="E1150">
        <f>'TPS543C20 Loop Gain'!B2790</f>
        <v>856000</v>
      </c>
    </row>
    <row r="1151" spans="3:5" x14ac:dyDescent="0.3">
      <c r="C1151" t="e">
        <f>'TPS543C20 Loop Gain'!AI2789</f>
        <v>#DIV/0!</v>
      </c>
      <c r="D1151" t="e">
        <f>'TPS543C20 Loop Gain'!AJ2789</f>
        <v>#DIV/0!</v>
      </c>
      <c r="E1151">
        <f>'TPS543C20 Loop Gain'!B2789</f>
        <v>855000</v>
      </c>
    </row>
    <row r="1152" spans="3:5" x14ac:dyDescent="0.3">
      <c r="C1152" t="e">
        <f>'TPS543C20 Loop Gain'!AI2788</f>
        <v>#DIV/0!</v>
      </c>
      <c r="D1152" t="e">
        <f>'TPS543C20 Loop Gain'!AJ2788</f>
        <v>#DIV/0!</v>
      </c>
      <c r="E1152">
        <f>'TPS543C20 Loop Gain'!B2788</f>
        <v>854000</v>
      </c>
    </row>
    <row r="1153" spans="3:5" x14ac:dyDescent="0.3">
      <c r="C1153" t="e">
        <f>'TPS543C20 Loop Gain'!AI2787</f>
        <v>#DIV/0!</v>
      </c>
      <c r="D1153" t="e">
        <f>'TPS543C20 Loop Gain'!AJ2787</f>
        <v>#DIV/0!</v>
      </c>
      <c r="E1153">
        <f>'TPS543C20 Loop Gain'!B2787</f>
        <v>853000</v>
      </c>
    </row>
    <row r="1154" spans="3:5" x14ac:dyDescent="0.3">
      <c r="C1154" t="e">
        <f>'TPS543C20 Loop Gain'!AI2786</f>
        <v>#DIV/0!</v>
      </c>
      <c r="D1154" t="e">
        <f>'TPS543C20 Loop Gain'!AJ2786</f>
        <v>#DIV/0!</v>
      </c>
      <c r="E1154">
        <f>'TPS543C20 Loop Gain'!B2786</f>
        <v>852000</v>
      </c>
    </row>
    <row r="1155" spans="3:5" x14ac:dyDescent="0.3">
      <c r="C1155" t="e">
        <f>'TPS543C20 Loop Gain'!AI2785</f>
        <v>#DIV/0!</v>
      </c>
      <c r="D1155" t="e">
        <f>'TPS543C20 Loop Gain'!AJ2785</f>
        <v>#DIV/0!</v>
      </c>
      <c r="E1155">
        <f>'TPS543C20 Loop Gain'!B2785</f>
        <v>851000</v>
      </c>
    </row>
    <row r="1156" spans="3:5" x14ac:dyDescent="0.3">
      <c r="C1156" t="e">
        <f>'TPS543C20 Loop Gain'!AI2784</f>
        <v>#DIV/0!</v>
      </c>
      <c r="D1156" t="e">
        <f>'TPS543C20 Loop Gain'!AJ2784</f>
        <v>#DIV/0!</v>
      </c>
      <c r="E1156">
        <f>'TPS543C20 Loop Gain'!B2784</f>
        <v>850000</v>
      </c>
    </row>
    <row r="1157" spans="3:5" x14ac:dyDescent="0.3">
      <c r="C1157" t="e">
        <f>'TPS543C20 Loop Gain'!AI2783</f>
        <v>#DIV/0!</v>
      </c>
      <c r="D1157" t="e">
        <f>'TPS543C20 Loop Gain'!AJ2783</f>
        <v>#DIV/0!</v>
      </c>
      <c r="E1157">
        <f>'TPS543C20 Loop Gain'!B2783</f>
        <v>849000</v>
      </c>
    </row>
    <row r="1158" spans="3:5" x14ac:dyDescent="0.3">
      <c r="C1158" t="e">
        <f>'TPS543C20 Loop Gain'!AI2782</f>
        <v>#DIV/0!</v>
      </c>
      <c r="D1158" t="e">
        <f>'TPS543C20 Loop Gain'!AJ2782</f>
        <v>#DIV/0!</v>
      </c>
      <c r="E1158">
        <f>'TPS543C20 Loop Gain'!B2782</f>
        <v>848000</v>
      </c>
    </row>
    <row r="1159" spans="3:5" x14ac:dyDescent="0.3">
      <c r="C1159" t="e">
        <f>'TPS543C20 Loop Gain'!AI2781</f>
        <v>#DIV/0!</v>
      </c>
      <c r="D1159" t="e">
        <f>'TPS543C20 Loop Gain'!AJ2781</f>
        <v>#DIV/0!</v>
      </c>
      <c r="E1159">
        <f>'TPS543C20 Loop Gain'!B2781</f>
        <v>847000</v>
      </c>
    </row>
    <row r="1160" spans="3:5" x14ac:dyDescent="0.3">
      <c r="C1160" t="e">
        <f>'TPS543C20 Loop Gain'!AI2780</f>
        <v>#DIV/0!</v>
      </c>
      <c r="D1160" t="e">
        <f>'TPS543C20 Loop Gain'!AJ2780</f>
        <v>#DIV/0!</v>
      </c>
      <c r="E1160">
        <f>'TPS543C20 Loop Gain'!B2780</f>
        <v>846000</v>
      </c>
    </row>
    <row r="1161" spans="3:5" x14ac:dyDescent="0.3">
      <c r="C1161" t="e">
        <f>'TPS543C20 Loop Gain'!AI2779</f>
        <v>#DIV/0!</v>
      </c>
      <c r="D1161" t="e">
        <f>'TPS543C20 Loop Gain'!AJ2779</f>
        <v>#DIV/0!</v>
      </c>
      <c r="E1161">
        <f>'TPS543C20 Loop Gain'!B2779</f>
        <v>845000</v>
      </c>
    </row>
    <row r="1162" spans="3:5" x14ac:dyDescent="0.3">
      <c r="C1162" t="e">
        <f>'TPS543C20 Loop Gain'!AI2778</f>
        <v>#DIV/0!</v>
      </c>
      <c r="D1162" t="e">
        <f>'TPS543C20 Loop Gain'!AJ2778</f>
        <v>#DIV/0!</v>
      </c>
      <c r="E1162">
        <f>'TPS543C20 Loop Gain'!B2778</f>
        <v>844000</v>
      </c>
    </row>
    <row r="1163" spans="3:5" x14ac:dyDescent="0.3">
      <c r="C1163" t="e">
        <f>'TPS543C20 Loop Gain'!AI2777</f>
        <v>#DIV/0!</v>
      </c>
      <c r="D1163" t="e">
        <f>'TPS543C20 Loop Gain'!AJ2777</f>
        <v>#DIV/0!</v>
      </c>
      <c r="E1163">
        <f>'TPS543C20 Loop Gain'!B2777</f>
        <v>843000</v>
      </c>
    </row>
    <row r="1164" spans="3:5" x14ac:dyDescent="0.3">
      <c r="C1164" t="e">
        <f>'TPS543C20 Loop Gain'!AI2776</f>
        <v>#DIV/0!</v>
      </c>
      <c r="D1164" t="e">
        <f>'TPS543C20 Loop Gain'!AJ2776</f>
        <v>#DIV/0!</v>
      </c>
      <c r="E1164">
        <f>'TPS543C20 Loop Gain'!B2776</f>
        <v>842000</v>
      </c>
    </row>
    <row r="1165" spans="3:5" x14ac:dyDescent="0.3">
      <c r="C1165" t="e">
        <f>'TPS543C20 Loop Gain'!AI2775</f>
        <v>#DIV/0!</v>
      </c>
      <c r="D1165" t="e">
        <f>'TPS543C20 Loop Gain'!AJ2775</f>
        <v>#DIV/0!</v>
      </c>
      <c r="E1165">
        <f>'TPS543C20 Loop Gain'!B2775</f>
        <v>841000</v>
      </c>
    </row>
    <row r="1166" spans="3:5" x14ac:dyDescent="0.3">
      <c r="C1166" t="e">
        <f>'TPS543C20 Loop Gain'!AI2774</f>
        <v>#DIV/0!</v>
      </c>
      <c r="D1166" t="e">
        <f>'TPS543C20 Loop Gain'!AJ2774</f>
        <v>#DIV/0!</v>
      </c>
      <c r="E1166">
        <f>'TPS543C20 Loop Gain'!B2774</f>
        <v>840000</v>
      </c>
    </row>
    <row r="1167" spans="3:5" x14ac:dyDescent="0.3">
      <c r="C1167" t="e">
        <f>'TPS543C20 Loop Gain'!AI2773</f>
        <v>#DIV/0!</v>
      </c>
      <c r="D1167" t="e">
        <f>'TPS543C20 Loop Gain'!AJ2773</f>
        <v>#DIV/0!</v>
      </c>
      <c r="E1167">
        <f>'TPS543C20 Loop Gain'!B2773</f>
        <v>839000</v>
      </c>
    </row>
    <row r="1168" spans="3:5" x14ac:dyDescent="0.3">
      <c r="C1168" t="e">
        <f>'TPS543C20 Loop Gain'!AI2772</f>
        <v>#DIV/0!</v>
      </c>
      <c r="D1168" t="e">
        <f>'TPS543C20 Loop Gain'!AJ2772</f>
        <v>#DIV/0!</v>
      </c>
      <c r="E1168">
        <f>'TPS543C20 Loop Gain'!B2772</f>
        <v>838000</v>
      </c>
    </row>
    <row r="1169" spans="3:5" x14ac:dyDescent="0.3">
      <c r="C1169" t="e">
        <f>'TPS543C20 Loop Gain'!AI2771</f>
        <v>#DIV/0!</v>
      </c>
      <c r="D1169" t="e">
        <f>'TPS543C20 Loop Gain'!AJ2771</f>
        <v>#DIV/0!</v>
      </c>
      <c r="E1169">
        <f>'TPS543C20 Loop Gain'!B2771</f>
        <v>837000</v>
      </c>
    </row>
    <row r="1170" spans="3:5" x14ac:dyDescent="0.3">
      <c r="C1170" t="e">
        <f>'TPS543C20 Loop Gain'!AI2770</f>
        <v>#DIV/0!</v>
      </c>
      <c r="D1170" t="e">
        <f>'TPS543C20 Loop Gain'!AJ2770</f>
        <v>#DIV/0!</v>
      </c>
      <c r="E1170">
        <f>'TPS543C20 Loop Gain'!B2770</f>
        <v>836000</v>
      </c>
    </row>
    <row r="1171" spans="3:5" x14ac:dyDescent="0.3">
      <c r="C1171" t="e">
        <f>'TPS543C20 Loop Gain'!AI2769</f>
        <v>#DIV/0!</v>
      </c>
      <c r="D1171" t="e">
        <f>'TPS543C20 Loop Gain'!AJ2769</f>
        <v>#DIV/0!</v>
      </c>
      <c r="E1171">
        <f>'TPS543C20 Loop Gain'!B2769</f>
        <v>835000</v>
      </c>
    </row>
    <row r="1172" spans="3:5" x14ac:dyDescent="0.3">
      <c r="C1172" t="e">
        <f>'TPS543C20 Loop Gain'!AI2768</f>
        <v>#DIV/0!</v>
      </c>
      <c r="D1172" t="e">
        <f>'TPS543C20 Loop Gain'!AJ2768</f>
        <v>#DIV/0!</v>
      </c>
      <c r="E1172">
        <f>'TPS543C20 Loop Gain'!B2768</f>
        <v>834000</v>
      </c>
    </row>
    <row r="1173" spans="3:5" x14ac:dyDescent="0.3">
      <c r="C1173" t="e">
        <f>'TPS543C20 Loop Gain'!AI2767</f>
        <v>#DIV/0!</v>
      </c>
      <c r="D1173" t="e">
        <f>'TPS543C20 Loop Gain'!AJ2767</f>
        <v>#DIV/0!</v>
      </c>
      <c r="E1173">
        <f>'TPS543C20 Loop Gain'!B2767</f>
        <v>833000</v>
      </c>
    </row>
    <row r="1174" spans="3:5" x14ac:dyDescent="0.3">
      <c r="C1174" t="e">
        <f>'TPS543C20 Loop Gain'!AI2766</f>
        <v>#DIV/0!</v>
      </c>
      <c r="D1174" t="e">
        <f>'TPS543C20 Loop Gain'!AJ2766</f>
        <v>#DIV/0!</v>
      </c>
      <c r="E1174">
        <f>'TPS543C20 Loop Gain'!B2766</f>
        <v>832000</v>
      </c>
    </row>
    <row r="1175" spans="3:5" x14ac:dyDescent="0.3">
      <c r="C1175" t="e">
        <f>'TPS543C20 Loop Gain'!AI2765</f>
        <v>#DIV/0!</v>
      </c>
      <c r="D1175" t="e">
        <f>'TPS543C20 Loop Gain'!AJ2765</f>
        <v>#DIV/0!</v>
      </c>
      <c r="E1175">
        <f>'TPS543C20 Loop Gain'!B2765</f>
        <v>831000</v>
      </c>
    </row>
    <row r="1176" spans="3:5" x14ac:dyDescent="0.3">
      <c r="C1176" t="e">
        <f>'TPS543C20 Loop Gain'!AI2764</f>
        <v>#DIV/0!</v>
      </c>
      <c r="D1176" t="e">
        <f>'TPS543C20 Loop Gain'!AJ2764</f>
        <v>#DIV/0!</v>
      </c>
      <c r="E1176">
        <f>'TPS543C20 Loop Gain'!B2764</f>
        <v>830000</v>
      </c>
    </row>
    <row r="1177" spans="3:5" x14ac:dyDescent="0.3">
      <c r="C1177" t="e">
        <f>'TPS543C20 Loop Gain'!AI2763</f>
        <v>#DIV/0!</v>
      </c>
      <c r="D1177" t="e">
        <f>'TPS543C20 Loop Gain'!AJ2763</f>
        <v>#DIV/0!</v>
      </c>
      <c r="E1177">
        <f>'TPS543C20 Loop Gain'!B2763</f>
        <v>829000</v>
      </c>
    </row>
    <row r="1178" spans="3:5" x14ac:dyDescent="0.3">
      <c r="C1178" t="e">
        <f>'TPS543C20 Loop Gain'!AI2762</f>
        <v>#DIV/0!</v>
      </c>
      <c r="D1178" t="e">
        <f>'TPS543C20 Loop Gain'!AJ2762</f>
        <v>#DIV/0!</v>
      </c>
      <c r="E1178">
        <f>'TPS543C20 Loop Gain'!B2762</f>
        <v>828000</v>
      </c>
    </row>
    <row r="1179" spans="3:5" x14ac:dyDescent="0.3">
      <c r="C1179" t="e">
        <f>'TPS543C20 Loop Gain'!AI2761</f>
        <v>#DIV/0!</v>
      </c>
      <c r="D1179" t="e">
        <f>'TPS543C20 Loop Gain'!AJ2761</f>
        <v>#DIV/0!</v>
      </c>
      <c r="E1179">
        <f>'TPS543C20 Loop Gain'!B2761</f>
        <v>827000</v>
      </c>
    </row>
    <row r="1180" spans="3:5" x14ac:dyDescent="0.3">
      <c r="C1180" t="e">
        <f>'TPS543C20 Loop Gain'!AI2760</f>
        <v>#DIV/0!</v>
      </c>
      <c r="D1180" t="e">
        <f>'TPS543C20 Loop Gain'!AJ2760</f>
        <v>#DIV/0!</v>
      </c>
      <c r="E1180">
        <f>'TPS543C20 Loop Gain'!B2760</f>
        <v>826000</v>
      </c>
    </row>
    <row r="1181" spans="3:5" x14ac:dyDescent="0.3">
      <c r="C1181" t="e">
        <f>'TPS543C20 Loop Gain'!AI2759</f>
        <v>#DIV/0!</v>
      </c>
      <c r="D1181" t="e">
        <f>'TPS543C20 Loop Gain'!AJ2759</f>
        <v>#DIV/0!</v>
      </c>
      <c r="E1181">
        <f>'TPS543C20 Loop Gain'!B2759</f>
        <v>825000</v>
      </c>
    </row>
    <row r="1182" spans="3:5" x14ac:dyDescent="0.3">
      <c r="C1182" t="e">
        <f>'TPS543C20 Loop Gain'!AI2758</f>
        <v>#DIV/0!</v>
      </c>
      <c r="D1182" t="e">
        <f>'TPS543C20 Loop Gain'!AJ2758</f>
        <v>#DIV/0!</v>
      </c>
      <c r="E1182">
        <f>'TPS543C20 Loop Gain'!B2758</f>
        <v>824000</v>
      </c>
    </row>
    <row r="1183" spans="3:5" x14ac:dyDescent="0.3">
      <c r="C1183" t="e">
        <f>'TPS543C20 Loop Gain'!AI2757</f>
        <v>#DIV/0!</v>
      </c>
      <c r="D1183" t="e">
        <f>'TPS543C20 Loop Gain'!AJ2757</f>
        <v>#DIV/0!</v>
      </c>
      <c r="E1183">
        <f>'TPS543C20 Loop Gain'!B2757</f>
        <v>823000</v>
      </c>
    </row>
    <row r="1184" spans="3:5" x14ac:dyDescent="0.3">
      <c r="C1184" t="e">
        <f>'TPS543C20 Loop Gain'!AI2756</f>
        <v>#DIV/0!</v>
      </c>
      <c r="D1184" t="e">
        <f>'TPS543C20 Loop Gain'!AJ2756</f>
        <v>#DIV/0!</v>
      </c>
      <c r="E1184">
        <f>'TPS543C20 Loop Gain'!B2756</f>
        <v>822000</v>
      </c>
    </row>
    <row r="1185" spans="3:5" x14ac:dyDescent="0.3">
      <c r="C1185" t="e">
        <f>'TPS543C20 Loop Gain'!AI2755</f>
        <v>#DIV/0!</v>
      </c>
      <c r="D1185" t="e">
        <f>'TPS543C20 Loop Gain'!AJ2755</f>
        <v>#DIV/0!</v>
      </c>
      <c r="E1185">
        <f>'TPS543C20 Loop Gain'!B2755</f>
        <v>821000</v>
      </c>
    </row>
    <row r="1186" spans="3:5" x14ac:dyDescent="0.3">
      <c r="C1186" t="e">
        <f>'TPS543C20 Loop Gain'!AI2754</f>
        <v>#DIV/0!</v>
      </c>
      <c r="D1186" t="e">
        <f>'TPS543C20 Loop Gain'!AJ2754</f>
        <v>#DIV/0!</v>
      </c>
      <c r="E1186">
        <f>'TPS543C20 Loop Gain'!B2754</f>
        <v>820000</v>
      </c>
    </row>
    <row r="1187" spans="3:5" x14ac:dyDescent="0.3">
      <c r="C1187" t="e">
        <f>'TPS543C20 Loop Gain'!AI2753</f>
        <v>#DIV/0!</v>
      </c>
      <c r="D1187" t="e">
        <f>'TPS543C20 Loop Gain'!AJ2753</f>
        <v>#DIV/0!</v>
      </c>
      <c r="E1187">
        <f>'TPS543C20 Loop Gain'!B2753</f>
        <v>819000</v>
      </c>
    </row>
    <row r="1188" spans="3:5" x14ac:dyDescent="0.3">
      <c r="C1188" t="e">
        <f>'TPS543C20 Loop Gain'!AI2752</f>
        <v>#DIV/0!</v>
      </c>
      <c r="D1188" t="e">
        <f>'TPS543C20 Loop Gain'!AJ2752</f>
        <v>#DIV/0!</v>
      </c>
      <c r="E1188">
        <f>'TPS543C20 Loop Gain'!B2752</f>
        <v>818000</v>
      </c>
    </row>
    <row r="1189" spans="3:5" x14ac:dyDescent="0.3">
      <c r="C1189" t="e">
        <f>'TPS543C20 Loop Gain'!AI2751</f>
        <v>#DIV/0!</v>
      </c>
      <c r="D1189" t="e">
        <f>'TPS543C20 Loop Gain'!AJ2751</f>
        <v>#DIV/0!</v>
      </c>
      <c r="E1189">
        <f>'TPS543C20 Loop Gain'!B2751</f>
        <v>817000</v>
      </c>
    </row>
    <row r="1190" spans="3:5" x14ac:dyDescent="0.3">
      <c r="C1190" t="e">
        <f>'TPS543C20 Loop Gain'!AI2750</f>
        <v>#DIV/0!</v>
      </c>
      <c r="D1190" t="e">
        <f>'TPS543C20 Loop Gain'!AJ2750</f>
        <v>#DIV/0!</v>
      </c>
      <c r="E1190">
        <f>'TPS543C20 Loop Gain'!B2750</f>
        <v>816000</v>
      </c>
    </row>
    <row r="1191" spans="3:5" x14ac:dyDescent="0.3">
      <c r="C1191" t="e">
        <f>'TPS543C20 Loop Gain'!AI2749</f>
        <v>#DIV/0!</v>
      </c>
      <c r="D1191" t="e">
        <f>'TPS543C20 Loop Gain'!AJ2749</f>
        <v>#DIV/0!</v>
      </c>
      <c r="E1191">
        <f>'TPS543C20 Loop Gain'!B2749</f>
        <v>815000</v>
      </c>
    </row>
    <row r="1192" spans="3:5" x14ac:dyDescent="0.3">
      <c r="C1192" t="e">
        <f>'TPS543C20 Loop Gain'!AI2748</f>
        <v>#DIV/0!</v>
      </c>
      <c r="D1192" t="e">
        <f>'TPS543C20 Loop Gain'!AJ2748</f>
        <v>#DIV/0!</v>
      </c>
      <c r="E1192">
        <f>'TPS543C20 Loop Gain'!B2748</f>
        <v>814000</v>
      </c>
    </row>
    <row r="1193" spans="3:5" x14ac:dyDescent="0.3">
      <c r="C1193" t="e">
        <f>'TPS543C20 Loop Gain'!AI2747</f>
        <v>#DIV/0!</v>
      </c>
      <c r="D1193" t="e">
        <f>'TPS543C20 Loop Gain'!AJ2747</f>
        <v>#DIV/0!</v>
      </c>
      <c r="E1193">
        <f>'TPS543C20 Loop Gain'!B2747</f>
        <v>813000</v>
      </c>
    </row>
    <row r="1194" spans="3:5" x14ac:dyDescent="0.3">
      <c r="C1194" t="e">
        <f>'TPS543C20 Loop Gain'!AI2746</f>
        <v>#DIV/0!</v>
      </c>
      <c r="D1194" t="e">
        <f>'TPS543C20 Loop Gain'!AJ2746</f>
        <v>#DIV/0!</v>
      </c>
      <c r="E1194">
        <f>'TPS543C20 Loop Gain'!B2746</f>
        <v>812000</v>
      </c>
    </row>
    <row r="1195" spans="3:5" x14ac:dyDescent="0.3">
      <c r="C1195" t="e">
        <f>'TPS543C20 Loop Gain'!AI2745</f>
        <v>#DIV/0!</v>
      </c>
      <c r="D1195" t="e">
        <f>'TPS543C20 Loop Gain'!AJ2745</f>
        <v>#DIV/0!</v>
      </c>
      <c r="E1195">
        <f>'TPS543C20 Loop Gain'!B2745</f>
        <v>811000</v>
      </c>
    </row>
    <row r="1196" spans="3:5" x14ac:dyDescent="0.3">
      <c r="C1196" t="e">
        <f>'TPS543C20 Loop Gain'!AI2744</f>
        <v>#DIV/0!</v>
      </c>
      <c r="D1196" t="e">
        <f>'TPS543C20 Loop Gain'!AJ2744</f>
        <v>#DIV/0!</v>
      </c>
      <c r="E1196">
        <f>'TPS543C20 Loop Gain'!B2744</f>
        <v>810000</v>
      </c>
    </row>
    <row r="1197" spans="3:5" x14ac:dyDescent="0.3">
      <c r="C1197" t="e">
        <f>'TPS543C20 Loop Gain'!AI2743</f>
        <v>#DIV/0!</v>
      </c>
      <c r="D1197" t="e">
        <f>'TPS543C20 Loop Gain'!AJ2743</f>
        <v>#DIV/0!</v>
      </c>
      <c r="E1197">
        <f>'TPS543C20 Loop Gain'!B2743</f>
        <v>809000</v>
      </c>
    </row>
    <row r="1198" spans="3:5" x14ac:dyDescent="0.3">
      <c r="C1198" t="e">
        <f>'TPS543C20 Loop Gain'!AI2742</f>
        <v>#DIV/0!</v>
      </c>
      <c r="D1198" t="e">
        <f>'TPS543C20 Loop Gain'!AJ2742</f>
        <v>#DIV/0!</v>
      </c>
      <c r="E1198">
        <f>'TPS543C20 Loop Gain'!B2742</f>
        <v>808000</v>
      </c>
    </row>
    <row r="1199" spans="3:5" x14ac:dyDescent="0.3">
      <c r="C1199" t="e">
        <f>'TPS543C20 Loop Gain'!AI2741</f>
        <v>#DIV/0!</v>
      </c>
      <c r="D1199" t="e">
        <f>'TPS543C20 Loop Gain'!AJ2741</f>
        <v>#DIV/0!</v>
      </c>
      <c r="E1199">
        <f>'TPS543C20 Loop Gain'!B2741</f>
        <v>807000</v>
      </c>
    </row>
    <row r="1200" spans="3:5" x14ac:dyDescent="0.3">
      <c r="C1200" t="e">
        <f>'TPS543C20 Loop Gain'!AI2740</f>
        <v>#DIV/0!</v>
      </c>
      <c r="D1200" t="e">
        <f>'TPS543C20 Loop Gain'!AJ2740</f>
        <v>#DIV/0!</v>
      </c>
      <c r="E1200">
        <f>'TPS543C20 Loop Gain'!B2740</f>
        <v>806000</v>
      </c>
    </row>
    <row r="1201" spans="3:5" x14ac:dyDescent="0.3">
      <c r="C1201" t="e">
        <f>'TPS543C20 Loop Gain'!AI2739</f>
        <v>#DIV/0!</v>
      </c>
      <c r="D1201" t="e">
        <f>'TPS543C20 Loop Gain'!AJ2739</f>
        <v>#DIV/0!</v>
      </c>
      <c r="E1201">
        <f>'TPS543C20 Loop Gain'!B2739</f>
        <v>805000</v>
      </c>
    </row>
    <row r="1202" spans="3:5" x14ac:dyDescent="0.3">
      <c r="C1202" t="e">
        <f>'TPS543C20 Loop Gain'!AI2738</f>
        <v>#DIV/0!</v>
      </c>
      <c r="D1202" t="e">
        <f>'TPS543C20 Loop Gain'!AJ2738</f>
        <v>#DIV/0!</v>
      </c>
      <c r="E1202">
        <f>'TPS543C20 Loop Gain'!B2738</f>
        <v>804000</v>
      </c>
    </row>
    <row r="1203" spans="3:5" x14ac:dyDescent="0.3">
      <c r="C1203" t="e">
        <f>'TPS543C20 Loop Gain'!AI2737</f>
        <v>#DIV/0!</v>
      </c>
      <c r="D1203" t="e">
        <f>'TPS543C20 Loop Gain'!AJ2737</f>
        <v>#DIV/0!</v>
      </c>
      <c r="E1203">
        <f>'TPS543C20 Loop Gain'!B2737</f>
        <v>803000</v>
      </c>
    </row>
    <row r="1204" spans="3:5" x14ac:dyDescent="0.3">
      <c r="C1204" t="e">
        <f>'TPS543C20 Loop Gain'!AI2736</f>
        <v>#DIV/0!</v>
      </c>
      <c r="D1204" t="e">
        <f>'TPS543C20 Loop Gain'!AJ2736</f>
        <v>#DIV/0!</v>
      </c>
      <c r="E1204">
        <f>'TPS543C20 Loop Gain'!B2736</f>
        <v>802000</v>
      </c>
    </row>
    <row r="1205" spans="3:5" x14ac:dyDescent="0.3">
      <c r="C1205" t="e">
        <f>'TPS543C20 Loop Gain'!AI2735</f>
        <v>#DIV/0!</v>
      </c>
      <c r="D1205" t="e">
        <f>'TPS543C20 Loop Gain'!AJ2735</f>
        <v>#DIV/0!</v>
      </c>
      <c r="E1205">
        <f>'TPS543C20 Loop Gain'!B2735</f>
        <v>801000</v>
      </c>
    </row>
    <row r="1206" spans="3:5" x14ac:dyDescent="0.3">
      <c r="C1206" t="e">
        <f>'TPS543C20 Loop Gain'!AI2734</f>
        <v>#DIV/0!</v>
      </c>
      <c r="D1206" t="e">
        <f>'TPS543C20 Loop Gain'!AJ2734</f>
        <v>#DIV/0!</v>
      </c>
      <c r="E1206">
        <f>'TPS543C20 Loop Gain'!B2734</f>
        <v>800000</v>
      </c>
    </row>
    <row r="1207" spans="3:5" x14ac:dyDescent="0.3">
      <c r="C1207" t="e">
        <f>'TPS543C20 Loop Gain'!AI2733</f>
        <v>#DIV/0!</v>
      </c>
      <c r="D1207" t="e">
        <f>'TPS543C20 Loop Gain'!AJ2733</f>
        <v>#DIV/0!</v>
      </c>
      <c r="E1207">
        <f>'TPS543C20 Loop Gain'!B2733</f>
        <v>799000</v>
      </c>
    </row>
    <row r="1208" spans="3:5" x14ac:dyDescent="0.3">
      <c r="C1208" t="e">
        <f>'TPS543C20 Loop Gain'!AI2732</f>
        <v>#DIV/0!</v>
      </c>
      <c r="D1208" t="e">
        <f>'TPS543C20 Loop Gain'!AJ2732</f>
        <v>#DIV/0!</v>
      </c>
      <c r="E1208">
        <f>'TPS543C20 Loop Gain'!B2732</f>
        <v>798000</v>
      </c>
    </row>
    <row r="1209" spans="3:5" x14ac:dyDescent="0.3">
      <c r="C1209" t="e">
        <f>'TPS543C20 Loop Gain'!AI2731</f>
        <v>#DIV/0!</v>
      </c>
      <c r="D1209" t="e">
        <f>'TPS543C20 Loop Gain'!AJ2731</f>
        <v>#DIV/0!</v>
      </c>
      <c r="E1209">
        <f>'TPS543C20 Loop Gain'!B2731</f>
        <v>797000</v>
      </c>
    </row>
    <row r="1210" spans="3:5" x14ac:dyDescent="0.3">
      <c r="C1210" t="e">
        <f>'TPS543C20 Loop Gain'!AI2730</f>
        <v>#DIV/0!</v>
      </c>
      <c r="D1210" t="e">
        <f>'TPS543C20 Loop Gain'!AJ2730</f>
        <v>#DIV/0!</v>
      </c>
      <c r="E1210">
        <f>'TPS543C20 Loop Gain'!B2730</f>
        <v>796000</v>
      </c>
    </row>
    <row r="1211" spans="3:5" x14ac:dyDescent="0.3">
      <c r="C1211" t="e">
        <f>'TPS543C20 Loop Gain'!AI2729</f>
        <v>#DIV/0!</v>
      </c>
      <c r="D1211" t="e">
        <f>'TPS543C20 Loop Gain'!AJ2729</f>
        <v>#DIV/0!</v>
      </c>
      <c r="E1211">
        <f>'TPS543C20 Loop Gain'!B2729</f>
        <v>795000</v>
      </c>
    </row>
    <row r="1212" spans="3:5" x14ac:dyDescent="0.3">
      <c r="C1212" t="e">
        <f>'TPS543C20 Loop Gain'!AI2728</f>
        <v>#DIV/0!</v>
      </c>
      <c r="D1212" t="e">
        <f>'TPS543C20 Loop Gain'!AJ2728</f>
        <v>#DIV/0!</v>
      </c>
      <c r="E1212">
        <f>'TPS543C20 Loop Gain'!B2728</f>
        <v>794000</v>
      </c>
    </row>
    <row r="1213" spans="3:5" x14ac:dyDescent="0.3">
      <c r="C1213" t="e">
        <f>'TPS543C20 Loop Gain'!AI2727</f>
        <v>#DIV/0!</v>
      </c>
      <c r="D1213" t="e">
        <f>'TPS543C20 Loop Gain'!AJ2727</f>
        <v>#DIV/0!</v>
      </c>
      <c r="E1213">
        <f>'TPS543C20 Loop Gain'!B2727</f>
        <v>793000</v>
      </c>
    </row>
    <row r="1214" spans="3:5" x14ac:dyDescent="0.3">
      <c r="C1214" t="e">
        <f>'TPS543C20 Loop Gain'!AI2726</f>
        <v>#DIV/0!</v>
      </c>
      <c r="D1214" t="e">
        <f>'TPS543C20 Loop Gain'!AJ2726</f>
        <v>#DIV/0!</v>
      </c>
      <c r="E1214">
        <f>'TPS543C20 Loop Gain'!B2726</f>
        <v>792000</v>
      </c>
    </row>
    <row r="1215" spans="3:5" x14ac:dyDescent="0.3">
      <c r="C1215" t="e">
        <f>'TPS543C20 Loop Gain'!AI2725</f>
        <v>#DIV/0!</v>
      </c>
      <c r="D1215" t="e">
        <f>'TPS543C20 Loop Gain'!AJ2725</f>
        <v>#DIV/0!</v>
      </c>
      <c r="E1215">
        <f>'TPS543C20 Loop Gain'!B2725</f>
        <v>791000</v>
      </c>
    </row>
    <row r="1216" spans="3:5" x14ac:dyDescent="0.3">
      <c r="C1216" t="e">
        <f>'TPS543C20 Loop Gain'!AI2724</f>
        <v>#DIV/0!</v>
      </c>
      <c r="D1216" t="e">
        <f>'TPS543C20 Loop Gain'!AJ2724</f>
        <v>#DIV/0!</v>
      </c>
      <c r="E1216">
        <f>'TPS543C20 Loop Gain'!B2724</f>
        <v>790000</v>
      </c>
    </row>
    <row r="1217" spans="3:5" x14ac:dyDescent="0.3">
      <c r="C1217" t="e">
        <f>'TPS543C20 Loop Gain'!AI2723</f>
        <v>#DIV/0!</v>
      </c>
      <c r="D1217" t="e">
        <f>'TPS543C20 Loop Gain'!AJ2723</f>
        <v>#DIV/0!</v>
      </c>
      <c r="E1217">
        <f>'TPS543C20 Loop Gain'!B2723</f>
        <v>789000</v>
      </c>
    </row>
    <row r="1218" spans="3:5" x14ac:dyDescent="0.3">
      <c r="C1218" t="e">
        <f>'TPS543C20 Loop Gain'!AI2722</f>
        <v>#DIV/0!</v>
      </c>
      <c r="D1218" t="e">
        <f>'TPS543C20 Loop Gain'!AJ2722</f>
        <v>#DIV/0!</v>
      </c>
      <c r="E1218">
        <f>'TPS543C20 Loop Gain'!B2722</f>
        <v>788000</v>
      </c>
    </row>
    <row r="1219" spans="3:5" x14ac:dyDescent="0.3">
      <c r="C1219" t="e">
        <f>'TPS543C20 Loop Gain'!AI2721</f>
        <v>#DIV/0!</v>
      </c>
      <c r="D1219" t="e">
        <f>'TPS543C20 Loop Gain'!AJ2721</f>
        <v>#DIV/0!</v>
      </c>
      <c r="E1219">
        <f>'TPS543C20 Loop Gain'!B2721</f>
        <v>787000</v>
      </c>
    </row>
    <row r="1220" spans="3:5" x14ac:dyDescent="0.3">
      <c r="C1220" t="e">
        <f>'TPS543C20 Loop Gain'!AI2720</f>
        <v>#DIV/0!</v>
      </c>
      <c r="D1220" t="e">
        <f>'TPS543C20 Loop Gain'!AJ2720</f>
        <v>#DIV/0!</v>
      </c>
      <c r="E1220">
        <f>'TPS543C20 Loop Gain'!B2720</f>
        <v>786000</v>
      </c>
    </row>
    <row r="1221" spans="3:5" x14ac:dyDescent="0.3">
      <c r="C1221" t="e">
        <f>'TPS543C20 Loop Gain'!AI2719</f>
        <v>#DIV/0!</v>
      </c>
      <c r="D1221" t="e">
        <f>'TPS543C20 Loop Gain'!AJ2719</f>
        <v>#DIV/0!</v>
      </c>
      <c r="E1221">
        <f>'TPS543C20 Loop Gain'!B2719</f>
        <v>785000</v>
      </c>
    </row>
    <row r="1222" spans="3:5" x14ac:dyDescent="0.3">
      <c r="C1222" t="e">
        <f>'TPS543C20 Loop Gain'!AI2718</f>
        <v>#DIV/0!</v>
      </c>
      <c r="D1222" t="e">
        <f>'TPS543C20 Loop Gain'!AJ2718</f>
        <v>#DIV/0!</v>
      </c>
      <c r="E1222">
        <f>'TPS543C20 Loop Gain'!B2718</f>
        <v>784000</v>
      </c>
    </row>
    <row r="1223" spans="3:5" x14ac:dyDescent="0.3">
      <c r="C1223" t="e">
        <f>'TPS543C20 Loop Gain'!AI2717</f>
        <v>#DIV/0!</v>
      </c>
      <c r="D1223" t="e">
        <f>'TPS543C20 Loop Gain'!AJ2717</f>
        <v>#DIV/0!</v>
      </c>
      <c r="E1223">
        <f>'TPS543C20 Loop Gain'!B2717</f>
        <v>783000</v>
      </c>
    </row>
    <row r="1224" spans="3:5" x14ac:dyDescent="0.3">
      <c r="C1224" t="e">
        <f>'TPS543C20 Loop Gain'!AI2716</f>
        <v>#DIV/0!</v>
      </c>
      <c r="D1224" t="e">
        <f>'TPS543C20 Loop Gain'!AJ2716</f>
        <v>#DIV/0!</v>
      </c>
      <c r="E1224">
        <f>'TPS543C20 Loop Gain'!B2716</f>
        <v>782000</v>
      </c>
    </row>
    <row r="1225" spans="3:5" x14ac:dyDescent="0.3">
      <c r="C1225" t="e">
        <f>'TPS543C20 Loop Gain'!AI2715</f>
        <v>#DIV/0!</v>
      </c>
      <c r="D1225" t="e">
        <f>'TPS543C20 Loop Gain'!AJ2715</f>
        <v>#DIV/0!</v>
      </c>
      <c r="E1225">
        <f>'TPS543C20 Loop Gain'!B2715</f>
        <v>781000</v>
      </c>
    </row>
    <row r="1226" spans="3:5" x14ac:dyDescent="0.3">
      <c r="C1226" t="e">
        <f>'TPS543C20 Loop Gain'!AI2714</f>
        <v>#DIV/0!</v>
      </c>
      <c r="D1226" t="e">
        <f>'TPS543C20 Loop Gain'!AJ2714</f>
        <v>#DIV/0!</v>
      </c>
      <c r="E1226">
        <f>'TPS543C20 Loop Gain'!B2714</f>
        <v>780000</v>
      </c>
    </row>
    <row r="1227" spans="3:5" x14ac:dyDescent="0.3">
      <c r="C1227" t="e">
        <f>'TPS543C20 Loop Gain'!AI2713</f>
        <v>#DIV/0!</v>
      </c>
      <c r="D1227" t="e">
        <f>'TPS543C20 Loop Gain'!AJ2713</f>
        <v>#DIV/0!</v>
      </c>
      <c r="E1227">
        <f>'TPS543C20 Loop Gain'!B2713</f>
        <v>779000</v>
      </c>
    </row>
    <row r="1228" spans="3:5" x14ac:dyDescent="0.3">
      <c r="C1228" t="e">
        <f>'TPS543C20 Loop Gain'!AI2712</f>
        <v>#DIV/0!</v>
      </c>
      <c r="D1228" t="e">
        <f>'TPS543C20 Loop Gain'!AJ2712</f>
        <v>#DIV/0!</v>
      </c>
      <c r="E1228">
        <f>'TPS543C20 Loop Gain'!B2712</f>
        <v>778000</v>
      </c>
    </row>
    <row r="1229" spans="3:5" x14ac:dyDescent="0.3">
      <c r="C1229" t="e">
        <f>'TPS543C20 Loop Gain'!AI2711</f>
        <v>#DIV/0!</v>
      </c>
      <c r="D1229" t="e">
        <f>'TPS543C20 Loop Gain'!AJ2711</f>
        <v>#DIV/0!</v>
      </c>
      <c r="E1229">
        <f>'TPS543C20 Loop Gain'!B2711</f>
        <v>777000</v>
      </c>
    </row>
    <row r="1230" spans="3:5" x14ac:dyDescent="0.3">
      <c r="C1230" t="e">
        <f>'TPS543C20 Loop Gain'!AI2710</f>
        <v>#DIV/0!</v>
      </c>
      <c r="D1230" t="e">
        <f>'TPS543C20 Loop Gain'!AJ2710</f>
        <v>#DIV/0!</v>
      </c>
      <c r="E1230">
        <f>'TPS543C20 Loop Gain'!B2710</f>
        <v>776000</v>
      </c>
    </row>
    <row r="1231" spans="3:5" x14ac:dyDescent="0.3">
      <c r="C1231" t="e">
        <f>'TPS543C20 Loop Gain'!AI2709</f>
        <v>#DIV/0!</v>
      </c>
      <c r="D1231" t="e">
        <f>'TPS543C20 Loop Gain'!AJ2709</f>
        <v>#DIV/0!</v>
      </c>
      <c r="E1231">
        <f>'TPS543C20 Loop Gain'!B2709</f>
        <v>775000</v>
      </c>
    </row>
    <row r="1232" spans="3:5" x14ac:dyDescent="0.3">
      <c r="C1232" t="e">
        <f>'TPS543C20 Loop Gain'!AI2708</f>
        <v>#DIV/0!</v>
      </c>
      <c r="D1232" t="e">
        <f>'TPS543C20 Loop Gain'!AJ2708</f>
        <v>#DIV/0!</v>
      </c>
      <c r="E1232">
        <f>'TPS543C20 Loop Gain'!B2708</f>
        <v>774000</v>
      </c>
    </row>
    <row r="1233" spans="3:5" x14ac:dyDescent="0.3">
      <c r="C1233" t="e">
        <f>'TPS543C20 Loop Gain'!AI2707</f>
        <v>#DIV/0!</v>
      </c>
      <c r="D1233" t="e">
        <f>'TPS543C20 Loop Gain'!AJ2707</f>
        <v>#DIV/0!</v>
      </c>
      <c r="E1233">
        <f>'TPS543C20 Loop Gain'!B2707</f>
        <v>773000</v>
      </c>
    </row>
    <row r="1234" spans="3:5" x14ac:dyDescent="0.3">
      <c r="C1234" t="e">
        <f>'TPS543C20 Loop Gain'!AI2706</f>
        <v>#DIV/0!</v>
      </c>
      <c r="D1234" t="e">
        <f>'TPS543C20 Loop Gain'!AJ2706</f>
        <v>#DIV/0!</v>
      </c>
      <c r="E1234">
        <f>'TPS543C20 Loop Gain'!B2706</f>
        <v>772000</v>
      </c>
    </row>
    <row r="1235" spans="3:5" x14ac:dyDescent="0.3">
      <c r="C1235" t="e">
        <f>'TPS543C20 Loop Gain'!AI2705</f>
        <v>#DIV/0!</v>
      </c>
      <c r="D1235" t="e">
        <f>'TPS543C20 Loop Gain'!AJ2705</f>
        <v>#DIV/0!</v>
      </c>
      <c r="E1235">
        <f>'TPS543C20 Loop Gain'!B2705</f>
        <v>771000</v>
      </c>
    </row>
    <row r="1236" spans="3:5" x14ac:dyDescent="0.3">
      <c r="C1236" t="e">
        <f>'TPS543C20 Loop Gain'!AI2704</f>
        <v>#DIV/0!</v>
      </c>
      <c r="D1236" t="e">
        <f>'TPS543C20 Loop Gain'!AJ2704</f>
        <v>#DIV/0!</v>
      </c>
      <c r="E1236">
        <f>'TPS543C20 Loop Gain'!B2704</f>
        <v>770000</v>
      </c>
    </row>
    <row r="1237" spans="3:5" x14ac:dyDescent="0.3">
      <c r="C1237" t="e">
        <f>'TPS543C20 Loop Gain'!AI2703</f>
        <v>#DIV/0!</v>
      </c>
      <c r="D1237" t="e">
        <f>'TPS543C20 Loop Gain'!AJ2703</f>
        <v>#DIV/0!</v>
      </c>
      <c r="E1237">
        <f>'TPS543C20 Loop Gain'!B2703</f>
        <v>769000</v>
      </c>
    </row>
    <row r="1238" spans="3:5" x14ac:dyDescent="0.3">
      <c r="C1238" t="e">
        <f>'TPS543C20 Loop Gain'!AI2702</f>
        <v>#DIV/0!</v>
      </c>
      <c r="D1238" t="e">
        <f>'TPS543C20 Loop Gain'!AJ2702</f>
        <v>#DIV/0!</v>
      </c>
      <c r="E1238">
        <f>'TPS543C20 Loop Gain'!B2702</f>
        <v>768000</v>
      </c>
    </row>
    <row r="1239" spans="3:5" x14ac:dyDescent="0.3">
      <c r="C1239" t="e">
        <f>'TPS543C20 Loop Gain'!AI2701</f>
        <v>#DIV/0!</v>
      </c>
      <c r="D1239" t="e">
        <f>'TPS543C20 Loop Gain'!AJ2701</f>
        <v>#DIV/0!</v>
      </c>
      <c r="E1239">
        <f>'TPS543C20 Loop Gain'!B2701</f>
        <v>767000</v>
      </c>
    </row>
    <row r="1240" spans="3:5" x14ac:dyDescent="0.3">
      <c r="C1240" t="e">
        <f>'TPS543C20 Loop Gain'!AI2700</f>
        <v>#DIV/0!</v>
      </c>
      <c r="D1240" t="e">
        <f>'TPS543C20 Loop Gain'!AJ2700</f>
        <v>#DIV/0!</v>
      </c>
      <c r="E1240">
        <f>'TPS543C20 Loop Gain'!B2700</f>
        <v>766000</v>
      </c>
    </row>
    <row r="1241" spans="3:5" x14ac:dyDescent="0.3">
      <c r="C1241" t="e">
        <f>'TPS543C20 Loop Gain'!AI2699</f>
        <v>#DIV/0!</v>
      </c>
      <c r="D1241" t="e">
        <f>'TPS543C20 Loop Gain'!AJ2699</f>
        <v>#DIV/0!</v>
      </c>
      <c r="E1241">
        <f>'TPS543C20 Loop Gain'!B2699</f>
        <v>765000</v>
      </c>
    </row>
    <row r="1242" spans="3:5" x14ac:dyDescent="0.3">
      <c r="C1242" t="e">
        <f>'TPS543C20 Loop Gain'!AI2698</f>
        <v>#DIV/0!</v>
      </c>
      <c r="D1242" t="e">
        <f>'TPS543C20 Loop Gain'!AJ2698</f>
        <v>#DIV/0!</v>
      </c>
      <c r="E1242">
        <f>'TPS543C20 Loop Gain'!B2698</f>
        <v>764000</v>
      </c>
    </row>
    <row r="1243" spans="3:5" x14ac:dyDescent="0.3">
      <c r="C1243" t="e">
        <f>'TPS543C20 Loop Gain'!AI2697</f>
        <v>#DIV/0!</v>
      </c>
      <c r="D1243" t="e">
        <f>'TPS543C20 Loop Gain'!AJ2697</f>
        <v>#DIV/0!</v>
      </c>
      <c r="E1243">
        <f>'TPS543C20 Loop Gain'!B2697</f>
        <v>763000</v>
      </c>
    </row>
    <row r="1244" spans="3:5" x14ac:dyDescent="0.3">
      <c r="C1244" t="e">
        <f>'TPS543C20 Loop Gain'!AI2696</f>
        <v>#DIV/0!</v>
      </c>
      <c r="D1244" t="e">
        <f>'TPS543C20 Loop Gain'!AJ2696</f>
        <v>#DIV/0!</v>
      </c>
      <c r="E1244">
        <f>'TPS543C20 Loop Gain'!B2696</f>
        <v>762000</v>
      </c>
    </row>
    <row r="1245" spans="3:5" x14ac:dyDescent="0.3">
      <c r="C1245" t="e">
        <f>'TPS543C20 Loop Gain'!AI2695</f>
        <v>#DIV/0!</v>
      </c>
      <c r="D1245" t="e">
        <f>'TPS543C20 Loop Gain'!AJ2695</f>
        <v>#DIV/0!</v>
      </c>
      <c r="E1245">
        <f>'TPS543C20 Loop Gain'!B2695</f>
        <v>761000</v>
      </c>
    </row>
    <row r="1246" spans="3:5" x14ac:dyDescent="0.3">
      <c r="C1246" t="e">
        <f>'TPS543C20 Loop Gain'!AI2694</f>
        <v>#DIV/0!</v>
      </c>
      <c r="D1246" t="e">
        <f>'TPS543C20 Loop Gain'!AJ2694</f>
        <v>#DIV/0!</v>
      </c>
      <c r="E1246">
        <f>'TPS543C20 Loop Gain'!B2694</f>
        <v>760000</v>
      </c>
    </row>
    <row r="1247" spans="3:5" x14ac:dyDescent="0.3">
      <c r="C1247" t="e">
        <f>'TPS543C20 Loop Gain'!AI2693</f>
        <v>#DIV/0!</v>
      </c>
      <c r="D1247" t="e">
        <f>'TPS543C20 Loop Gain'!AJ2693</f>
        <v>#DIV/0!</v>
      </c>
      <c r="E1247">
        <f>'TPS543C20 Loop Gain'!B2693</f>
        <v>759000</v>
      </c>
    </row>
    <row r="1248" spans="3:5" x14ac:dyDescent="0.3">
      <c r="C1248" t="e">
        <f>'TPS543C20 Loop Gain'!AI2692</f>
        <v>#DIV/0!</v>
      </c>
      <c r="D1248" t="e">
        <f>'TPS543C20 Loop Gain'!AJ2692</f>
        <v>#DIV/0!</v>
      </c>
      <c r="E1248">
        <f>'TPS543C20 Loop Gain'!B2692</f>
        <v>758000</v>
      </c>
    </row>
    <row r="1249" spans="3:5" x14ac:dyDescent="0.3">
      <c r="C1249" t="e">
        <f>'TPS543C20 Loop Gain'!AI2691</f>
        <v>#DIV/0!</v>
      </c>
      <c r="D1249" t="e">
        <f>'TPS543C20 Loop Gain'!AJ2691</f>
        <v>#DIV/0!</v>
      </c>
      <c r="E1249">
        <f>'TPS543C20 Loop Gain'!B2691</f>
        <v>757000</v>
      </c>
    </row>
    <row r="1250" spans="3:5" x14ac:dyDescent="0.3">
      <c r="C1250" t="e">
        <f>'TPS543C20 Loop Gain'!AI2690</f>
        <v>#DIV/0!</v>
      </c>
      <c r="D1250" t="e">
        <f>'TPS543C20 Loop Gain'!AJ2690</f>
        <v>#DIV/0!</v>
      </c>
      <c r="E1250">
        <f>'TPS543C20 Loop Gain'!B2690</f>
        <v>756000</v>
      </c>
    </row>
    <row r="1251" spans="3:5" x14ac:dyDescent="0.3">
      <c r="C1251" t="e">
        <f>'TPS543C20 Loop Gain'!AI2689</f>
        <v>#DIV/0!</v>
      </c>
      <c r="D1251" t="e">
        <f>'TPS543C20 Loop Gain'!AJ2689</f>
        <v>#DIV/0!</v>
      </c>
      <c r="E1251">
        <f>'TPS543C20 Loop Gain'!B2689</f>
        <v>755000</v>
      </c>
    </row>
    <row r="1252" spans="3:5" x14ac:dyDescent="0.3">
      <c r="C1252" t="e">
        <f>'TPS543C20 Loop Gain'!AI2688</f>
        <v>#DIV/0!</v>
      </c>
      <c r="D1252" t="e">
        <f>'TPS543C20 Loop Gain'!AJ2688</f>
        <v>#DIV/0!</v>
      </c>
      <c r="E1252">
        <f>'TPS543C20 Loop Gain'!B2688</f>
        <v>754000</v>
      </c>
    </row>
    <row r="1253" spans="3:5" x14ac:dyDescent="0.3">
      <c r="C1253" t="e">
        <f>'TPS543C20 Loop Gain'!AI2687</f>
        <v>#DIV/0!</v>
      </c>
      <c r="D1253" t="e">
        <f>'TPS543C20 Loop Gain'!AJ2687</f>
        <v>#DIV/0!</v>
      </c>
      <c r="E1253">
        <f>'TPS543C20 Loop Gain'!B2687</f>
        <v>753000</v>
      </c>
    </row>
    <row r="1254" spans="3:5" x14ac:dyDescent="0.3">
      <c r="C1254" t="e">
        <f>'TPS543C20 Loop Gain'!AI2686</f>
        <v>#DIV/0!</v>
      </c>
      <c r="D1254" t="e">
        <f>'TPS543C20 Loop Gain'!AJ2686</f>
        <v>#DIV/0!</v>
      </c>
      <c r="E1254">
        <f>'TPS543C20 Loop Gain'!B2686</f>
        <v>752000</v>
      </c>
    </row>
    <row r="1255" spans="3:5" x14ac:dyDescent="0.3">
      <c r="C1255" t="e">
        <f>'TPS543C20 Loop Gain'!AI2685</f>
        <v>#DIV/0!</v>
      </c>
      <c r="D1255" t="e">
        <f>'TPS543C20 Loop Gain'!AJ2685</f>
        <v>#DIV/0!</v>
      </c>
      <c r="E1255">
        <f>'TPS543C20 Loop Gain'!B2685</f>
        <v>751000</v>
      </c>
    </row>
    <row r="1256" spans="3:5" x14ac:dyDescent="0.3">
      <c r="C1256" t="e">
        <f>'TPS543C20 Loop Gain'!AI2684</f>
        <v>#DIV/0!</v>
      </c>
      <c r="D1256" t="e">
        <f>'TPS543C20 Loop Gain'!AJ2684</f>
        <v>#DIV/0!</v>
      </c>
      <c r="E1256">
        <f>'TPS543C20 Loop Gain'!B2684</f>
        <v>750000</v>
      </c>
    </row>
    <row r="1257" spans="3:5" x14ac:dyDescent="0.3">
      <c r="C1257" t="e">
        <f>'TPS543C20 Loop Gain'!AI2683</f>
        <v>#DIV/0!</v>
      </c>
      <c r="D1257" t="e">
        <f>'TPS543C20 Loop Gain'!AJ2683</f>
        <v>#DIV/0!</v>
      </c>
      <c r="E1257">
        <f>'TPS543C20 Loop Gain'!B2683</f>
        <v>749000</v>
      </c>
    </row>
    <row r="1258" spans="3:5" x14ac:dyDescent="0.3">
      <c r="C1258" t="e">
        <f>'TPS543C20 Loop Gain'!AI2682</f>
        <v>#DIV/0!</v>
      </c>
      <c r="D1258" t="e">
        <f>'TPS543C20 Loop Gain'!AJ2682</f>
        <v>#DIV/0!</v>
      </c>
      <c r="E1258">
        <f>'TPS543C20 Loop Gain'!B2682</f>
        <v>748000</v>
      </c>
    </row>
    <row r="1259" spans="3:5" x14ac:dyDescent="0.3">
      <c r="C1259" t="e">
        <f>'TPS543C20 Loop Gain'!AI2681</f>
        <v>#DIV/0!</v>
      </c>
      <c r="D1259" t="e">
        <f>'TPS543C20 Loop Gain'!AJ2681</f>
        <v>#DIV/0!</v>
      </c>
      <c r="E1259">
        <f>'TPS543C20 Loop Gain'!B2681</f>
        <v>747000</v>
      </c>
    </row>
    <row r="1260" spans="3:5" x14ac:dyDescent="0.3">
      <c r="C1260" t="e">
        <f>'TPS543C20 Loop Gain'!AI2680</f>
        <v>#DIV/0!</v>
      </c>
      <c r="D1260" t="e">
        <f>'TPS543C20 Loop Gain'!AJ2680</f>
        <v>#DIV/0!</v>
      </c>
      <c r="E1260">
        <f>'TPS543C20 Loop Gain'!B2680</f>
        <v>746000</v>
      </c>
    </row>
    <row r="1261" spans="3:5" x14ac:dyDescent="0.3">
      <c r="C1261" t="e">
        <f>'TPS543C20 Loop Gain'!AI2679</f>
        <v>#DIV/0!</v>
      </c>
      <c r="D1261" t="e">
        <f>'TPS543C20 Loop Gain'!AJ2679</f>
        <v>#DIV/0!</v>
      </c>
      <c r="E1261">
        <f>'TPS543C20 Loop Gain'!B2679</f>
        <v>745000</v>
      </c>
    </row>
    <row r="1262" spans="3:5" x14ac:dyDescent="0.3">
      <c r="C1262" t="e">
        <f>'TPS543C20 Loop Gain'!AI2678</f>
        <v>#DIV/0!</v>
      </c>
      <c r="D1262" t="e">
        <f>'TPS543C20 Loop Gain'!AJ2678</f>
        <v>#DIV/0!</v>
      </c>
      <c r="E1262">
        <f>'TPS543C20 Loop Gain'!B2678</f>
        <v>744000</v>
      </c>
    </row>
    <row r="1263" spans="3:5" x14ac:dyDescent="0.3">
      <c r="C1263" t="e">
        <f>'TPS543C20 Loop Gain'!AI2677</f>
        <v>#DIV/0!</v>
      </c>
      <c r="D1263" t="e">
        <f>'TPS543C20 Loop Gain'!AJ2677</f>
        <v>#DIV/0!</v>
      </c>
      <c r="E1263">
        <f>'TPS543C20 Loop Gain'!B2677</f>
        <v>743000</v>
      </c>
    </row>
    <row r="1264" spans="3:5" x14ac:dyDescent="0.3">
      <c r="C1264" t="e">
        <f>'TPS543C20 Loop Gain'!AI2676</f>
        <v>#DIV/0!</v>
      </c>
      <c r="D1264" t="e">
        <f>'TPS543C20 Loop Gain'!AJ2676</f>
        <v>#DIV/0!</v>
      </c>
      <c r="E1264">
        <f>'TPS543C20 Loop Gain'!B2676</f>
        <v>742000</v>
      </c>
    </row>
    <row r="1265" spans="3:5" x14ac:dyDescent="0.3">
      <c r="C1265" t="e">
        <f>'TPS543C20 Loop Gain'!AI2675</f>
        <v>#DIV/0!</v>
      </c>
      <c r="D1265" t="e">
        <f>'TPS543C20 Loop Gain'!AJ2675</f>
        <v>#DIV/0!</v>
      </c>
      <c r="E1265">
        <f>'TPS543C20 Loop Gain'!B2675</f>
        <v>741000</v>
      </c>
    </row>
    <row r="1266" spans="3:5" x14ac:dyDescent="0.3">
      <c r="C1266" t="e">
        <f>'TPS543C20 Loop Gain'!AI2674</f>
        <v>#DIV/0!</v>
      </c>
      <c r="D1266" t="e">
        <f>'TPS543C20 Loop Gain'!AJ2674</f>
        <v>#DIV/0!</v>
      </c>
      <c r="E1266">
        <f>'TPS543C20 Loop Gain'!B2674</f>
        <v>740000</v>
      </c>
    </row>
    <row r="1267" spans="3:5" x14ac:dyDescent="0.3">
      <c r="C1267" t="e">
        <f>'TPS543C20 Loop Gain'!AI2673</f>
        <v>#DIV/0!</v>
      </c>
      <c r="D1267" t="e">
        <f>'TPS543C20 Loop Gain'!AJ2673</f>
        <v>#DIV/0!</v>
      </c>
      <c r="E1267">
        <f>'TPS543C20 Loop Gain'!B2673</f>
        <v>739000</v>
      </c>
    </row>
    <row r="1268" spans="3:5" x14ac:dyDescent="0.3">
      <c r="C1268" t="e">
        <f>'TPS543C20 Loop Gain'!AI2672</f>
        <v>#DIV/0!</v>
      </c>
      <c r="D1268" t="e">
        <f>'TPS543C20 Loop Gain'!AJ2672</f>
        <v>#DIV/0!</v>
      </c>
      <c r="E1268">
        <f>'TPS543C20 Loop Gain'!B2672</f>
        <v>738000</v>
      </c>
    </row>
    <row r="1269" spans="3:5" x14ac:dyDescent="0.3">
      <c r="C1269" t="e">
        <f>'TPS543C20 Loop Gain'!AI2671</f>
        <v>#DIV/0!</v>
      </c>
      <c r="D1269" t="e">
        <f>'TPS543C20 Loop Gain'!AJ2671</f>
        <v>#DIV/0!</v>
      </c>
      <c r="E1269">
        <f>'TPS543C20 Loop Gain'!B2671</f>
        <v>737000</v>
      </c>
    </row>
    <row r="1270" spans="3:5" x14ac:dyDescent="0.3">
      <c r="C1270" t="e">
        <f>'TPS543C20 Loop Gain'!AI2670</f>
        <v>#DIV/0!</v>
      </c>
      <c r="D1270" t="e">
        <f>'TPS543C20 Loop Gain'!AJ2670</f>
        <v>#DIV/0!</v>
      </c>
      <c r="E1270">
        <f>'TPS543C20 Loop Gain'!B2670</f>
        <v>736000</v>
      </c>
    </row>
    <row r="1271" spans="3:5" x14ac:dyDescent="0.3">
      <c r="C1271" t="e">
        <f>'TPS543C20 Loop Gain'!AI2669</f>
        <v>#DIV/0!</v>
      </c>
      <c r="D1271" t="e">
        <f>'TPS543C20 Loop Gain'!AJ2669</f>
        <v>#DIV/0!</v>
      </c>
      <c r="E1271">
        <f>'TPS543C20 Loop Gain'!B2669</f>
        <v>735000</v>
      </c>
    </row>
    <row r="1272" spans="3:5" x14ac:dyDescent="0.3">
      <c r="C1272" t="e">
        <f>'TPS543C20 Loop Gain'!AI2668</f>
        <v>#DIV/0!</v>
      </c>
      <c r="D1272" t="e">
        <f>'TPS543C20 Loop Gain'!AJ2668</f>
        <v>#DIV/0!</v>
      </c>
      <c r="E1272">
        <f>'TPS543C20 Loop Gain'!B2668</f>
        <v>734000</v>
      </c>
    </row>
    <row r="1273" spans="3:5" x14ac:dyDescent="0.3">
      <c r="C1273" t="e">
        <f>'TPS543C20 Loop Gain'!AI2667</f>
        <v>#DIV/0!</v>
      </c>
      <c r="D1273" t="e">
        <f>'TPS543C20 Loop Gain'!AJ2667</f>
        <v>#DIV/0!</v>
      </c>
      <c r="E1273">
        <f>'TPS543C20 Loop Gain'!B2667</f>
        <v>733000</v>
      </c>
    </row>
    <row r="1274" spans="3:5" x14ac:dyDescent="0.3">
      <c r="C1274" t="e">
        <f>'TPS543C20 Loop Gain'!AI2666</f>
        <v>#DIV/0!</v>
      </c>
      <c r="D1274" t="e">
        <f>'TPS543C20 Loop Gain'!AJ2666</f>
        <v>#DIV/0!</v>
      </c>
      <c r="E1274">
        <f>'TPS543C20 Loop Gain'!B2666</f>
        <v>732000</v>
      </c>
    </row>
    <row r="1275" spans="3:5" x14ac:dyDescent="0.3">
      <c r="C1275" t="e">
        <f>'TPS543C20 Loop Gain'!AI2665</f>
        <v>#DIV/0!</v>
      </c>
      <c r="D1275" t="e">
        <f>'TPS543C20 Loop Gain'!AJ2665</f>
        <v>#DIV/0!</v>
      </c>
      <c r="E1275">
        <f>'TPS543C20 Loop Gain'!B2665</f>
        <v>731000</v>
      </c>
    </row>
    <row r="1276" spans="3:5" x14ac:dyDescent="0.3">
      <c r="C1276" t="e">
        <f>'TPS543C20 Loop Gain'!AI2664</f>
        <v>#DIV/0!</v>
      </c>
      <c r="D1276" t="e">
        <f>'TPS543C20 Loop Gain'!AJ2664</f>
        <v>#DIV/0!</v>
      </c>
      <c r="E1276">
        <f>'TPS543C20 Loop Gain'!B2664</f>
        <v>730000</v>
      </c>
    </row>
    <row r="1277" spans="3:5" x14ac:dyDescent="0.3">
      <c r="C1277" t="e">
        <f>'TPS543C20 Loop Gain'!AI2663</f>
        <v>#DIV/0!</v>
      </c>
      <c r="D1277" t="e">
        <f>'TPS543C20 Loop Gain'!AJ2663</f>
        <v>#DIV/0!</v>
      </c>
      <c r="E1277">
        <f>'TPS543C20 Loop Gain'!B2663</f>
        <v>729000</v>
      </c>
    </row>
    <row r="1278" spans="3:5" x14ac:dyDescent="0.3">
      <c r="C1278" t="e">
        <f>'TPS543C20 Loop Gain'!AI2662</f>
        <v>#DIV/0!</v>
      </c>
      <c r="D1278" t="e">
        <f>'TPS543C20 Loop Gain'!AJ2662</f>
        <v>#DIV/0!</v>
      </c>
      <c r="E1278">
        <f>'TPS543C20 Loop Gain'!B2662</f>
        <v>728000</v>
      </c>
    </row>
    <row r="1279" spans="3:5" x14ac:dyDescent="0.3">
      <c r="C1279" t="e">
        <f>'TPS543C20 Loop Gain'!AI2661</f>
        <v>#DIV/0!</v>
      </c>
      <c r="D1279" t="e">
        <f>'TPS543C20 Loop Gain'!AJ2661</f>
        <v>#DIV/0!</v>
      </c>
      <c r="E1279">
        <f>'TPS543C20 Loop Gain'!B2661</f>
        <v>727000</v>
      </c>
    </row>
    <row r="1280" spans="3:5" x14ac:dyDescent="0.3">
      <c r="C1280" t="e">
        <f>'TPS543C20 Loop Gain'!AI2660</f>
        <v>#DIV/0!</v>
      </c>
      <c r="D1280" t="e">
        <f>'TPS543C20 Loop Gain'!AJ2660</f>
        <v>#DIV/0!</v>
      </c>
      <c r="E1280">
        <f>'TPS543C20 Loop Gain'!B2660</f>
        <v>726000</v>
      </c>
    </row>
    <row r="1281" spans="3:5" x14ac:dyDescent="0.3">
      <c r="C1281" t="e">
        <f>'TPS543C20 Loop Gain'!AI2659</f>
        <v>#DIV/0!</v>
      </c>
      <c r="D1281" t="e">
        <f>'TPS543C20 Loop Gain'!AJ2659</f>
        <v>#DIV/0!</v>
      </c>
      <c r="E1281">
        <f>'TPS543C20 Loop Gain'!B2659</f>
        <v>725000</v>
      </c>
    </row>
    <row r="1282" spans="3:5" x14ac:dyDescent="0.3">
      <c r="C1282" t="e">
        <f>'TPS543C20 Loop Gain'!AI2658</f>
        <v>#DIV/0!</v>
      </c>
      <c r="D1282" t="e">
        <f>'TPS543C20 Loop Gain'!AJ2658</f>
        <v>#DIV/0!</v>
      </c>
      <c r="E1282">
        <f>'TPS543C20 Loop Gain'!B2658</f>
        <v>724000</v>
      </c>
    </row>
    <row r="1283" spans="3:5" x14ac:dyDescent="0.3">
      <c r="C1283" t="e">
        <f>'TPS543C20 Loop Gain'!AI2657</f>
        <v>#DIV/0!</v>
      </c>
      <c r="D1283" t="e">
        <f>'TPS543C20 Loop Gain'!AJ2657</f>
        <v>#DIV/0!</v>
      </c>
      <c r="E1283">
        <f>'TPS543C20 Loop Gain'!B2657</f>
        <v>723000</v>
      </c>
    </row>
    <row r="1284" spans="3:5" x14ac:dyDescent="0.3">
      <c r="C1284" t="e">
        <f>'TPS543C20 Loop Gain'!AI2656</f>
        <v>#DIV/0!</v>
      </c>
      <c r="D1284" t="e">
        <f>'TPS543C20 Loop Gain'!AJ2656</f>
        <v>#DIV/0!</v>
      </c>
      <c r="E1284">
        <f>'TPS543C20 Loop Gain'!B2656</f>
        <v>722000</v>
      </c>
    </row>
    <row r="1285" spans="3:5" x14ac:dyDescent="0.3">
      <c r="C1285" t="e">
        <f>'TPS543C20 Loop Gain'!AI2655</f>
        <v>#DIV/0!</v>
      </c>
      <c r="D1285" t="e">
        <f>'TPS543C20 Loop Gain'!AJ2655</f>
        <v>#DIV/0!</v>
      </c>
      <c r="E1285">
        <f>'TPS543C20 Loop Gain'!B2655</f>
        <v>721000</v>
      </c>
    </row>
    <row r="1286" spans="3:5" x14ac:dyDescent="0.3">
      <c r="C1286" t="e">
        <f>'TPS543C20 Loop Gain'!AI2654</f>
        <v>#DIV/0!</v>
      </c>
      <c r="D1286" t="e">
        <f>'TPS543C20 Loop Gain'!AJ2654</f>
        <v>#DIV/0!</v>
      </c>
      <c r="E1286">
        <f>'TPS543C20 Loop Gain'!B2654</f>
        <v>720000</v>
      </c>
    </row>
    <row r="1287" spans="3:5" x14ac:dyDescent="0.3">
      <c r="C1287" t="e">
        <f>'TPS543C20 Loop Gain'!AI2653</f>
        <v>#DIV/0!</v>
      </c>
      <c r="D1287" t="e">
        <f>'TPS543C20 Loop Gain'!AJ2653</f>
        <v>#DIV/0!</v>
      </c>
      <c r="E1287">
        <f>'TPS543C20 Loop Gain'!B2653</f>
        <v>719000</v>
      </c>
    </row>
    <row r="1288" spans="3:5" x14ac:dyDescent="0.3">
      <c r="C1288" t="e">
        <f>'TPS543C20 Loop Gain'!AI2652</f>
        <v>#DIV/0!</v>
      </c>
      <c r="D1288" t="e">
        <f>'TPS543C20 Loop Gain'!AJ2652</f>
        <v>#DIV/0!</v>
      </c>
      <c r="E1288">
        <f>'TPS543C20 Loop Gain'!B2652</f>
        <v>718000</v>
      </c>
    </row>
    <row r="1289" spans="3:5" x14ac:dyDescent="0.3">
      <c r="C1289" t="e">
        <f>'TPS543C20 Loop Gain'!AI2651</f>
        <v>#DIV/0!</v>
      </c>
      <c r="D1289" t="e">
        <f>'TPS543C20 Loop Gain'!AJ2651</f>
        <v>#DIV/0!</v>
      </c>
      <c r="E1289">
        <f>'TPS543C20 Loop Gain'!B2651</f>
        <v>717000</v>
      </c>
    </row>
    <row r="1290" spans="3:5" x14ac:dyDescent="0.3">
      <c r="C1290" t="e">
        <f>'TPS543C20 Loop Gain'!AI2650</f>
        <v>#DIV/0!</v>
      </c>
      <c r="D1290" t="e">
        <f>'TPS543C20 Loop Gain'!AJ2650</f>
        <v>#DIV/0!</v>
      </c>
      <c r="E1290">
        <f>'TPS543C20 Loop Gain'!B2650</f>
        <v>716000</v>
      </c>
    </row>
    <row r="1291" spans="3:5" x14ac:dyDescent="0.3">
      <c r="C1291" t="e">
        <f>'TPS543C20 Loop Gain'!AI2649</f>
        <v>#DIV/0!</v>
      </c>
      <c r="D1291" t="e">
        <f>'TPS543C20 Loop Gain'!AJ2649</f>
        <v>#DIV/0!</v>
      </c>
      <c r="E1291">
        <f>'TPS543C20 Loop Gain'!B2649</f>
        <v>715000</v>
      </c>
    </row>
    <row r="1292" spans="3:5" x14ac:dyDescent="0.3">
      <c r="C1292" t="e">
        <f>'TPS543C20 Loop Gain'!AI2648</f>
        <v>#DIV/0!</v>
      </c>
      <c r="D1292" t="e">
        <f>'TPS543C20 Loop Gain'!AJ2648</f>
        <v>#DIV/0!</v>
      </c>
      <c r="E1292">
        <f>'TPS543C20 Loop Gain'!B2648</f>
        <v>714000</v>
      </c>
    </row>
    <row r="1293" spans="3:5" x14ac:dyDescent="0.3">
      <c r="C1293" t="e">
        <f>'TPS543C20 Loop Gain'!AI2647</f>
        <v>#DIV/0!</v>
      </c>
      <c r="D1293" t="e">
        <f>'TPS543C20 Loop Gain'!AJ2647</f>
        <v>#DIV/0!</v>
      </c>
      <c r="E1293">
        <f>'TPS543C20 Loop Gain'!B2647</f>
        <v>713000</v>
      </c>
    </row>
    <row r="1294" spans="3:5" x14ac:dyDescent="0.3">
      <c r="C1294" t="e">
        <f>'TPS543C20 Loop Gain'!AI2646</f>
        <v>#DIV/0!</v>
      </c>
      <c r="D1294" t="e">
        <f>'TPS543C20 Loop Gain'!AJ2646</f>
        <v>#DIV/0!</v>
      </c>
      <c r="E1294">
        <f>'TPS543C20 Loop Gain'!B2646</f>
        <v>712000</v>
      </c>
    </row>
    <row r="1295" spans="3:5" x14ac:dyDescent="0.3">
      <c r="C1295" t="e">
        <f>'TPS543C20 Loop Gain'!AI2645</f>
        <v>#DIV/0!</v>
      </c>
      <c r="D1295" t="e">
        <f>'TPS543C20 Loop Gain'!AJ2645</f>
        <v>#DIV/0!</v>
      </c>
      <c r="E1295">
        <f>'TPS543C20 Loop Gain'!B2645</f>
        <v>711000</v>
      </c>
    </row>
    <row r="1296" spans="3:5" x14ac:dyDescent="0.3">
      <c r="C1296" t="e">
        <f>'TPS543C20 Loop Gain'!AI2644</f>
        <v>#DIV/0!</v>
      </c>
      <c r="D1296" t="e">
        <f>'TPS543C20 Loop Gain'!AJ2644</f>
        <v>#DIV/0!</v>
      </c>
      <c r="E1296">
        <f>'TPS543C20 Loop Gain'!B2644</f>
        <v>710000</v>
      </c>
    </row>
    <row r="1297" spans="3:5" x14ac:dyDescent="0.3">
      <c r="C1297" t="e">
        <f>'TPS543C20 Loop Gain'!AI2643</f>
        <v>#DIV/0!</v>
      </c>
      <c r="D1297" t="e">
        <f>'TPS543C20 Loop Gain'!AJ2643</f>
        <v>#DIV/0!</v>
      </c>
      <c r="E1297">
        <f>'TPS543C20 Loop Gain'!B2643</f>
        <v>709000</v>
      </c>
    </row>
    <row r="1298" spans="3:5" x14ac:dyDescent="0.3">
      <c r="C1298" t="e">
        <f>'TPS543C20 Loop Gain'!AI2642</f>
        <v>#DIV/0!</v>
      </c>
      <c r="D1298" t="e">
        <f>'TPS543C20 Loop Gain'!AJ2642</f>
        <v>#DIV/0!</v>
      </c>
      <c r="E1298">
        <f>'TPS543C20 Loop Gain'!B2642</f>
        <v>708000</v>
      </c>
    </row>
    <row r="1299" spans="3:5" x14ac:dyDescent="0.3">
      <c r="C1299" t="e">
        <f>'TPS543C20 Loop Gain'!AI2641</f>
        <v>#DIV/0!</v>
      </c>
      <c r="D1299" t="e">
        <f>'TPS543C20 Loop Gain'!AJ2641</f>
        <v>#DIV/0!</v>
      </c>
      <c r="E1299">
        <f>'TPS543C20 Loop Gain'!B2641</f>
        <v>707000</v>
      </c>
    </row>
    <row r="1300" spans="3:5" x14ac:dyDescent="0.3">
      <c r="C1300" t="e">
        <f>'TPS543C20 Loop Gain'!AI2640</f>
        <v>#DIV/0!</v>
      </c>
      <c r="D1300" t="e">
        <f>'TPS543C20 Loop Gain'!AJ2640</f>
        <v>#DIV/0!</v>
      </c>
      <c r="E1300">
        <f>'TPS543C20 Loop Gain'!B2640</f>
        <v>706000</v>
      </c>
    </row>
    <row r="1301" spans="3:5" x14ac:dyDescent="0.3">
      <c r="C1301" t="e">
        <f>'TPS543C20 Loop Gain'!AI2639</f>
        <v>#DIV/0!</v>
      </c>
      <c r="D1301" t="e">
        <f>'TPS543C20 Loop Gain'!AJ2639</f>
        <v>#DIV/0!</v>
      </c>
      <c r="E1301">
        <f>'TPS543C20 Loop Gain'!B2639</f>
        <v>705000</v>
      </c>
    </row>
    <row r="1302" spans="3:5" x14ac:dyDescent="0.3">
      <c r="C1302" t="e">
        <f>'TPS543C20 Loop Gain'!AI2638</f>
        <v>#DIV/0!</v>
      </c>
      <c r="D1302" t="e">
        <f>'TPS543C20 Loop Gain'!AJ2638</f>
        <v>#DIV/0!</v>
      </c>
      <c r="E1302">
        <f>'TPS543C20 Loop Gain'!B2638</f>
        <v>704000</v>
      </c>
    </row>
    <row r="1303" spans="3:5" x14ac:dyDescent="0.3">
      <c r="C1303" t="e">
        <f>'TPS543C20 Loop Gain'!AI2637</f>
        <v>#DIV/0!</v>
      </c>
      <c r="D1303" t="e">
        <f>'TPS543C20 Loop Gain'!AJ2637</f>
        <v>#DIV/0!</v>
      </c>
      <c r="E1303">
        <f>'TPS543C20 Loop Gain'!B2637</f>
        <v>703000</v>
      </c>
    </row>
    <row r="1304" spans="3:5" x14ac:dyDescent="0.3">
      <c r="C1304" t="e">
        <f>'TPS543C20 Loop Gain'!AI2636</f>
        <v>#DIV/0!</v>
      </c>
      <c r="D1304" t="e">
        <f>'TPS543C20 Loop Gain'!AJ2636</f>
        <v>#DIV/0!</v>
      </c>
      <c r="E1304">
        <f>'TPS543C20 Loop Gain'!B2636</f>
        <v>702000</v>
      </c>
    </row>
    <row r="1305" spans="3:5" x14ac:dyDescent="0.3">
      <c r="C1305" t="e">
        <f>'TPS543C20 Loop Gain'!AI2635</f>
        <v>#DIV/0!</v>
      </c>
      <c r="D1305" t="e">
        <f>'TPS543C20 Loop Gain'!AJ2635</f>
        <v>#DIV/0!</v>
      </c>
      <c r="E1305">
        <f>'TPS543C20 Loop Gain'!B2635</f>
        <v>701000</v>
      </c>
    </row>
    <row r="1306" spans="3:5" x14ac:dyDescent="0.3">
      <c r="C1306" t="e">
        <f>'TPS543C20 Loop Gain'!AI2634</f>
        <v>#DIV/0!</v>
      </c>
      <c r="D1306" t="e">
        <f>'TPS543C20 Loop Gain'!AJ2634</f>
        <v>#DIV/0!</v>
      </c>
      <c r="E1306">
        <f>'TPS543C20 Loop Gain'!B2634</f>
        <v>700000</v>
      </c>
    </row>
    <row r="1307" spans="3:5" x14ac:dyDescent="0.3">
      <c r="C1307" t="e">
        <f>'TPS543C20 Loop Gain'!AI2633</f>
        <v>#DIV/0!</v>
      </c>
      <c r="D1307" t="e">
        <f>'TPS543C20 Loop Gain'!AJ2633</f>
        <v>#DIV/0!</v>
      </c>
      <c r="E1307">
        <f>'TPS543C20 Loop Gain'!B2633</f>
        <v>699000</v>
      </c>
    </row>
    <row r="1308" spans="3:5" x14ac:dyDescent="0.3">
      <c r="C1308" t="e">
        <f>'TPS543C20 Loop Gain'!AI2632</f>
        <v>#DIV/0!</v>
      </c>
      <c r="D1308" t="e">
        <f>'TPS543C20 Loop Gain'!AJ2632</f>
        <v>#DIV/0!</v>
      </c>
      <c r="E1308">
        <f>'TPS543C20 Loop Gain'!B2632</f>
        <v>698000</v>
      </c>
    </row>
    <row r="1309" spans="3:5" x14ac:dyDescent="0.3">
      <c r="C1309" t="e">
        <f>'TPS543C20 Loop Gain'!AI2631</f>
        <v>#DIV/0!</v>
      </c>
      <c r="D1309" t="e">
        <f>'TPS543C20 Loop Gain'!AJ2631</f>
        <v>#DIV/0!</v>
      </c>
      <c r="E1309">
        <f>'TPS543C20 Loop Gain'!B2631</f>
        <v>697000</v>
      </c>
    </row>
    <row r="1310" spans="3:5" x14ac:dyDescent="0.3">
      <c r="C1310" t="e">
        <f>'TPS543C20 Loop Gain'!AI2630</f>
        <v>#DIV/0!</v>
      </c>
      <c r="D1310" t="e">
        <f>'TPS543C20 Loop Gain'!AJ2630</f>
        <v>#DIV/0!</v>
      </c>
      <c r="E1310">
        <f>'TPS543C20 Loop Gain'!B2630</f>
        <v>696000</v>
      </c>
    </row>
    <row r="1311" spans="3:5" x14ac:dyDescent="0.3">
      <c r="C1311" t="e">
        <f>'TPS543C20 Loop Gain'!AI2629</f>
        <v>#DIV/0!</v>
      </c>
      <c r="D1311" t="e">
        <f>'TPS543C20 Loop Gain'!AJ2629</f>
        <v>#DIV/0!</v>
      </c>
      <c r="E1311">
        <f>'TPS543C20 Loop Gain'!B2629</f>
        <v>695000</v>
      </c>
    </row>
    <row r="1312" spans="3:5" x14ac:dyDescent="0.3">
      <c r="C1312" t="e">
        <f>'TPS543C20 Loop Gain'!AI2628</f>
        <v>#DIV/0!</v>
      </c>
      <c r="D1312" t="e">
        <f>'TPS543C20 Loop Gain'!AJ2628</f>
        <v>#DIV/0!</v>
      </c>
      <c r="E1312">
        <f>'TPS543C20 Loop Gain'!B2628</f>
        <v>694000</v>
      </c>
    </row>
    <row r="1313" spans="3:5" x14ac:dyDescent="0.3">
      <c r="C1313" t="e">
        <f>'TPS543C20 Loop Gain'!AI2627</f>
        <v>#DIV/0!</v>
      </c>
      <c r="D1313" t="e">
        <f>'TPS543C20 Loop Gain'!AJ2627</f>
        <v>#DIV/0!</v>
      </c>
      <c r="E1313">
        <f>'TPS543C20 Loop Gain'!B2627</f>
        <v>693000</v>
      </c>
    </row>
    <row r="1314" spans="3:5" x14ac:dyDescent="0.3">
      <c r="C1314" t="e">
        <f>'TPS543C20 Loop Gain'!AI2626</f>
        <v>#DIV/0!</v>
      </c>
      <c r="D1314" t="e">
        <f>'TPS543C20 Loop Gain'!AJ2626</f>
        <v>#DIV/0!</v>
      </c>
      <c r="E1314">
        <f>'TPS543C20 Loop Gain'!B2626</f>
        <v>692000</v>
      </c>
    </row>
    <row r="1315" spans="3:5" x14ac:dyDescent="0.3">
      <c r="C1315" t="e">
        <f>'TPS543C20 Loop Gain'!AI2625</f>
        <v>#DIV/0!</v>
      </c>
      <c r="D1315" t="e">
        <f>'TPS543C20 Loop Gain'!AJ2625</f>
        <v>#DIV/0!</v>
      </c>
      <c r="E1315">
        <f>'TPS543C20 Loop Gain'!B2625</f>
        <v>691000</v>
      </c>
    </row>
    <row r="1316" spans="3:5" x14ac:dyDescent="0.3">
      <c r="C1316" t="e">
        <f>'TPS543C20 Loop Gain'!AI2624</f>
        <v>#DIV/0!</v>
      </c>
      <c r="D1316" t="e">
        <f>'TPS543C20 Loop Gain'!AJ2624</f>
        <v>#DIV/0!</v>
      </c>
      <c r="E1316">
        <f>'TPS543C20 Loop Gain'!B2624</f>
        <v>690000</v>
      </c>
    </row>
    <row r="1317" spans="3:5" x14ac:dyDescent="0.3">
      <c r="C1317" t="e">
        <f>'TPS543C20 Loop Gain'!AI2623</f>
        <v>#DIV/0!</v>
      </c>
      <c r="D1317" t="e">
        <f>'TPS543C20 Loop Gain'!AJ2623</f>
        <v>#DIV/0!</v>
      </c>
      <c r="E1317">
        <f>'TPS543C20 Loop Gain'!B2623</f>
        <v>689000</v>
      </c>
    </row>
    <row r="1318" spans="3:5" x14ac:dyDescent="0.3">
      <c r="C1318" t="e">
        <f>'TPS543C20 Loop Gain'!AI2622</f>
        <v>#DIV/0!</v>
      </c>
      <c r="D1318" t="e">
        <f>'TPS543C20 Loop Gain'!AJ2622</f>
        <v>#DIV/0!</v>
      </c>
      <c r="E1318">
        <f>'TPS543C20 Loop Gain'!B2622</f>
        <v>688000</v>
      </c>
    </row>
    <row r="1319" spans="3:5" x14ac:dyDescent="0.3">
      <c r="C1319" t="e">
        <f>'TPS543C20 Loop Gain'!AI2621</f>
        <v>#DIV/0!</v>
      </c>
      <c r="D1319" t="e">
        <f>'TPS543C20 Loop Gain'!AJ2621</f>
        <v>#DIV/0!</v>
      </c>
      <c r="E1319">
        <f>'TPS543C20 Loop Gain'!B2621</f>
        <v>687000</v>
      </c>
    </row>
    <row r="1320" spans="3:5" x14ac:dyDescent="0.3">
      <c r="C1320" t="e">
        <f>'TPS543C20 Loop Gain'!AI2620</f>
        <v>#DIV/0!</v>
      </c>
      <c r="D1320" t="e">
        <f>'TPS543C20 Loop Gain'!AJ2620</f>
        <v>#DIV/0!</v>
      </c>
      <c r="E1320">
        <f>'TPS543C20 Loop Gain'!B2620</f>
        <v>686000</v>
      </c>
    </row>
    <row r="1321" spans="3:5" x14ac:dyDescent="0.3">
      <c r="C1321" t="e">
        <f>'TPS543C20 Loop Gain'!AI2619</f>
        <v>#DIV/0!</v>
      </c>
      <c r="D1321" t="e">
        <f>'TPS543C20 Loop Gain'!AJ2619</f>
        <v>#DIV/0!</v>
      </c>
      <c r="E1321">
        <f>'TPS543C20 Loop Gain'!B2619</f>
        <v>685000</v>
      </c>
    </row>
    <row r="1322" spans="3:5" x14ac:dyDescent="0.3">
      <c r="C1322" t="e">
        <f>'TPS543C20 Loop Gain'!AI2618</f>
        <v>#DIV/0!</v>
      </c>
      <c r="D1322" t="e">
        <f>'TPS543C20 Loop Gain'!AJ2618</f>
        <v>#DIV/0!</v>
      </c>
      <c r="E1322">
        <f>'TPS543C20 Loop Gain'!B2618</f>
        <v>684000</v>
      </c>
    </row>
    <row r="1323" spans="3:5" x14ac:dyDescent="0.3">
      <c r="C1323" t="e">
        <f>'TPS543C20 Loop Gain'!AI2617</f>
        <v>#DIV/0!</v>
      </c>
      <c r="D1323" t="e">
        <f>'TPS543C20 Loop Gain'!AJ2617</f>
        <v>#DIV/0!</v>
      </c>
      <c r="E1323">
        <f>'TPS543C20 Loop Gain'!B2617</f>
        <v>683000</v>
      </c>
    </row>
    <row r="1324" spans="3:5" x14ac:dyDescent="0.3">
      <c r="C1324" t="e">
        <f>'TPS543C20 Loop Gain'!AI2616</f>
        <v>#DIV/0!</v>
      </c>
      <c r="D1324" t="e">
        <f>'TPS543C20 Loop Gain'!AJ2616</f>
        <v>#DIV/0!</v>
      </c>
      <c r="E1324">
        <f>'TPS543C20 Loop Gain'!B2616</f>
        <v>682000</v>
      </c>
    </row>
    <row r="1325" spans="3:5" x14ac:dyDescent="0.3">
      <c r="C1325" t="e">
        <f>'TPS543C20 Loop Gain'!AI2615</f>
        <v>#DIV/0!</v>
      </c>
      <c r="D1325" t="e">
        <f>'TPS543C20 Loop Gain'!AJ2615</f>
        <v>#DIV/0!</v>
      </c>
      <c r="E1325">
        <f>'TPS543C20 Loop Gain'!B2615</f>
        <v>681000</v>
      </c>
    </row>
    <row r="1326" spans="3:5" x14ac:dyDescent="0.3">
      <c r="C1326" t="e">
        <f>'TPS543C20 Loop Gain'!AI2614</f>
        <v>#DIV/0!</v>
      </c>
      <c r="D1326" t="e">
        <f>'TPS543C20 Loop Gain'!AJ2614</f>
        <v>#DIV/0!</v>
      </c>
      <c r="E1326">
        <f>'TPS543C20 Loop Gain'!B2614</f>
        <v>680000</v>
      </c>
    </row>
    <row r="1327" spans="3:5" x14ac:dyDescent="0.3">
      <c r="C1327" t="e">
        <f>'TPS543C20 Loop Gain'!AI2613</f>
        <v>#DIV/0!</v>
      </c>
      <c r="D1327" t="e">
        <f>'TPS543C20 Loop Gain'!AJ2613</f>
        <v>#DIV/0!</v>
      </c>
      <c r="E1327">
        <f>'TPS543C20 Loop Gain'!B2613</f>
        <v>679000</v>
      </c>
    </row>
    <row r="1328" spans="3:5" x14ac:dyDescent="0.3">
      <c r="C1328" t="e">
        <f>'TPS543C20 Loop Gain'!AI2612</f>
        <v>#DIV/0!</v>
      </c>
      <c r="D1328" t="e">
        <f>'TPS543C20 Loop Gain'!AJ2612</f>
        <v>#DIV/0!</v>
      </c>
      <c r="E1328">
        <f>'TPS543C20 Loop Gain'!B2612</f>
        <v>678000</v>
      </c>
    </row>
    <row r="1329" spans="3:5" x14ac:dyDescent="0.3">
      <c r="C1329" t="e">
        <f>'TPS543C20 Loop Gain'!AI2611</f>
        <v>#DIV/0!</v>
      </c>
      <c r="D1329" t="e">
        <f>'TPS543C20 Loop Gain'!AJ2611</f>
        <v>#DIV/0!</v>
      </c>
      <c r="E1329">
        <f>'TPS543C20 Loop Gain'!B2611</f>
        <v>677000</v>
      </c>
    </row>
    <row r="1330" spans="3:5" x14ac:dyDescent="0.3">
      <c r="C1330" t="e">
        <f>'TPS543C20 Loop Gain'!AI2610</f>
        <v>#DIV/0!</v>
      </c>
      <c r="D1330" t="e">
        <f>'TPS543C20 Loop Gain'!AJ2610</f>
        <v>#DIV/0!</v>
      </c>
      <c r="E1330">
        <f>'TPS543C20 Loop Gain'!B2610</f>
        <v>676000</v>
      </c>
    </row>
    <row r="1331" spans="3:5" x14ac:dyDescent="0.3">
      <c r="C1331" t="e">
        <f>'TPS543C20 Loop Gain'!AI2609</f>
        <v>#DIV/0!</v>
      </c>
      <c r="D1331" t="e">
        <f>'TPS543C20 Loop Gain'!AJ2609</f>
        <v>#DIV/0!</v>
      </c>
      <c r="E1331">
        <f>'TPS543C20 Loop Gain'!B2609</f>
        <v>675000</v>
      </c>
    </row>
    <row r="1332" spans="3:5" x14ac:dyDescent="0.3">
      <c r="C1332" t="e">
        <f>'TPS543C20 Loop Gain'!AI2608</f>
        <v>#DIV/0!</v>
      </c>
      <c r="D1332" t="e">
        <f>'TPS543C20 Loop Gain'!AJ2608</f>
        <v>#DIV/0!</v>
      </c>
      <c r="E1332">
        <f>'TPS543C20 Loop Gain'!B2608</f>
        <v>674000</v>
      </c>
    </row>
    <row r="1333" spans="3:5" x14ac:dyDescent="0.3">
      <c r="C1333" t="e">
        <f>'TPS543C20 Loop Gain'!AI2607</f>
        <v>#DIV/0!</v>
      </c>
      <c r="D1333" t="e">
        <f>'TPS543C20 Loop Gain'!AJ2607</f>
        <v>#DIV/0!</v>
      </c>
      <c r="E1333">
        <f>'TPS543C20 Loop Gain'!B2607</f>
        <v>673000</v>
      </c>
    </row>
    <row r="1334" spans="3:5" x14ac:dyDescent="0.3">
      <c r="C1334" t="e">
        <f>'TPS543C20 Loop Gain'!AI2606</f>
        <v>#DIV/0!</v>
      </c>
      <c r="D1334" t="e">
        <f>'TPS543C20 Loop Gain'!AJ2606</f>
        <v>#DIV/0!</v>
      </c>
      <c r="E1334">
        <f>'TPS543C20 Loop Gain'!B2606</f>
        <v>672000</v>
      </c>
    </row>
    <row r="1335" spans="3:5" x14ac:dyDescent="0.3">
      <c r="C1335" t="e">
        <f>'TPS543C20 Loop Gain'!AI2605</f>
        <v>#DIV/0!</v>
      </c>
      <c r="D1335" t="e">
        <f>'TPS543C20 Loop Gain'!AJ2605</f>
        <v>#DIV/0!</v>
      </c>
      <c r="E1335">
        <f>'TPS543C20 Loop Gain'!B2605</f>
        <v>671000</v>
      </c>
    </row>
    <row r="1336" spans="3:5" x14ac:dyDescent="0.3">
      <c r="C1336" t="e">
        <f>'TPS543C20 Loop Gain'!AI2604</f>
        <v>#DIV/0!</v>
      </c>
      <c r="D1336" t="e">
        <f>'TPS543C20 Loop Gain'!AJ2604</f>
        <v>#DIV/0!</v>
      </c>
      <c r="E1336">
        <f>'TPS543C20 Loop Gain'!B2604</f>
        <v>670000</v>
      </c>
    </row>
    <row r="1337" spans="3:5" x14ac:dyDescent="0.3">
      <c r="C1337" t="e">
        <f>'TPS543C20 Loop Gain'!AI2603</f>
        <v>#DIV/0!</v>
      </c>
      <c r="D1337" t="e">
        <f>'TPS543C20 Loop Gain'!AJ2603</f>
        <v>#DIV/0!</v>
      </c>
      <c r="E1337">
        <f>'TPS543C20 Loop Gain'!B2603</f>
        <v>669000</v>
      </c>
    </row>
    <row r="1338" spans="3:5" x14ac:dyDescent="0.3">
      <c r="C1338" t="e">
        <f>'TPS543C20 Loop Gain'!AI2602</f>
        <v>#DIV/0!</v>
      </c>
      <c r="D1338" t="e">
        <f>'TPS543C20 Loop Gain'!AJ2602</f>
        <v>#DIV/0!</v>
      </c>
      <c r="E1338">
        <f>'TPS543C20 Loop Gain'!B2602</f>
        <v>668000</v>
      </c>
    </row>
    <row r="1339" spans="3:5" x14ac:dyDescent="0.3">
      <c r="C1339" t="e">
        <f>'TPS543C20 Loop Gain'!AI2601</f>
        <v>#DIV/0!</v>
      </c>
      <c r="D1339" t="e">
        <f>'TPS543C20 Loop Gain'!AJ2601</f>
        <v>#DIV/0!</v>
      </c>
      <c r="E1339">
        <f>'TPS543C20 Loop Gain'!B2601</f>
        <v>667000</v>
      </c>
    </row>
    <row r="1340" spans="3:5" x14ac:dyDescent="0.3">
      <c r="C1340" t="e">
        <f>'TPS543C20 Loop Gain'!AI2600</f>
        <v>#DIV/0!</v>
      </c>
      <c r="D1340" t="e">
        <f>'TPS543C20 Loop Gain'!AJ2600</f>
        <v>#DIV/0!</v>
      </c>
      <c r="E1340">
        <f>'TPS543C20 Loop Gain'!B2600</f>
        <v>666000</v>
      </c>
    </row>
    <row r="1341" spans="3:5" x14ac:dyDescent="0.3">
      <c r="C1341" t="e">
        <f>'TPS543C20 Loop Gain'!AI2599</f>
        <v>#DIV/0!</v>
      </c>
      <c r="D1341" t="e">
        <f>'TPS543C20 Loop Gain'!AJ2599</f>
        <v>#DIV/0!</v>
      </c>
      <c r="E1341">
        <f>'TPS543C20 Loop Gain'!B2599</f>
        <v>665000</v>
      </c>
    </row>
    <row r="1342" spans="3:5" x14ac:dyDescent="0.3">
      <c r="C1342" t="e">
        <f>'TPS543C20 Loop Gain'!AI2598</f>
        <v>#DIV/0!</v>
      </c>
      <c r="D1342" t="e">
        <f>'TPS543C20 Loop Gain'!AJ2598</f>
        <v>#DIV/0!</v>
      </c>
      <c r="E1342">
        <f>'TPS543C20 Loop Gain'!B2598</f>
        <v>664000</v>
      </c>
    </row>
    <row r="1343" spans="3:5" x14ac:dyDescent="0.3">
      <c r="C1343" t="e">
        <f>'TPS543C20 Loop Gain'!AI2597</f>
        <v>#DIV/0!</v>
      </c>
      <c r="D1343" t="e">
        <f>'TPS543C20 Loop Gain'!AJ2597</f>
        <v>#DIV/0!</v>
      </c>
      <c r="E1343">
        <f>'TPS543C20 Loop Gain'!B2597</f>
        <v>663000</v>
      </c>
    </row>
    <row r="1344" spans="3:5" x14ac:dyDescent="0.3">
      <c r="C1344" t="e">
        <f>'TPS543C20 Loop Gain'!AI2596</f>
        <v>#DIV/0!</v>
      </c>
      <c r="D1344" t="e">
        <f>'TPS543C20 Loop Gain'!AJ2596</f>
        <v>#DIV/0!</v>
      </c>
      <c r="E1344">
        <f>'TPS543C20 Loop Gain'!B2596</f>
        <v>662000</v>
      </c>
    </row>
    <row r="1345" spans="3:5" x14ac:dyDescent="0.3">
      <c r="C1345" t="e">
        <f>'TPS543C20 Loop Gain'!AI2595</f>
        <v>#DIV/0!</v>
      </c>
      <c r="D1345" t="e">
        <f>'TPS543C20 Loop Gain'!AJ2595</f>
        <v>#DIV/0!</v>
      </c>
      <c r="E1345">
        <f>'TPS543C20 Loop Gain'!B2595</f>
        <v>661000</v>
      </c>
    </row>
    <row r="1346" spans="3:5" x14ac:dyDescent="0.3">
      <c r="C1346" t="e">
        <f>'TPS543C20 Loop Gain'!AI2594</f>
        <v>#DIV/0!</v>
      </c>
      <c r="D1346" t="e">
        <f>'TPS543C20 Loop Gain'!AJ2594</f>
        <v>#DIV/0!</v>
      </c>
      <c r="E1346">
        <f>'TPS543C20 Loop Gain'!B2594</f>
        <v>660000</v>
      </c>
    </row>
    <row r="1347" spans="3:5" x14ac:dyDescent="0.3">
      <c r="C1347" t="e">
        <f>'TPS543C20 Loop Gain'!AI2593</f>
        <v>#DIV/0!</v>
      </c>
      <c r="D1347" t="e">
        <f>'TPS543C20 Loop Gain'!AJ2593</f>
        <v>#DIV/0!</v>
      </c>
      <c r="E1347">
        <f>'TPS543C20 Loop Gain'!B2593</f>
        <v>659000</v>
      </c>
    </row>
    <row r="1348" spans="3:5" x14ac:dyDescent="0.3">
      <c r="C1348" t="e">
        <f>'TPS543C20 Loop Gain'!AI2592</f>
        <v>#DIV/0!</v>
      </c>
      <c r="D1348" t="e">
        <f>'TPS543C20 Loop Gain'!AJ2592</f>
        <v>#DIV/0!</v>
      </c>
      <c r="E1348">
        <f>'TPS543C20 Loop Gain'!B2592</f>
        <v>658000</v>
      </c>
    </row>
    <row r="1349" spans="3:5" x14ac:dyDescent="0.3">
      <c r="C1349" t="e">
        <f>'TPS543C20 Loop Gain'!AI2591</f>
        <v>#DIV/0!</v>
      </c>
      <c r="D1349" t="e">
        <f>'TPS543C20 Loop Gain'!AJ2591</f>
        <v>#DIV/0!</v>
      </c>
      <c r="E1349">
        <f>'TPS543C20 Loop Gain'!B2591</f>
        <v>657000</v>
      </c>
    </row>
    <row r="1350" spans="3:5" x14ac:dyDescent="0.3">
      <c r="C1350" t="e">
        <f>'TPS543C20 Loop Gain'!AI2590</f>
        <v>#DIV/0!</v>
      </c>
      <c r="D1350" t="e">
        <f>'TPS543C20 Loop Gain'!AJ2590</f>
        <v>#DIV/0!</v>
      </c>
      <c r="E1350">
        <f>'TPS543C20 Loop Gain'!B2590</f>
        <v>656000</v>
      </c>
    </row>
    <row r="1351" spans="3:5" x14ac:dyDescent="0.3">
      <c r="C1351" t="e">
        <f>'TPS543C20 Loop Gain'!AI2589</f>
        <v>#DIV/0!</v>
      </c>
      <c r="D1351" t="e">
        <f>'TPS543C20 Loop Gain'!AJ2589</f>
        <v>#DIV/0!</v>
      </c>
      <c r="E1351">
        <f>'TPS543C20 Loop Gain'!B2589</f>
        <v>655000</v>
      </c>
    </row>
    <row r="1352" spans="3:5" x14ac:dyDescent="0.3">
      <c r="C1352" t="e">
        <f>'TPS543C20 Loop Gain'!AI2588</f>
        <v>#DIV/0!</v>
      </c>
      <c r="D1352" t="e">
        <f>'TPS543C20 Loop Gain'!AJ2588</f>
        <v>#DIV/0!</v>
      </c>
      <c r="E1352">
        <f>'TPS543C20 Loop Gain'!B2588</f>
        <v>654000</v>
      </c>
    </row>
    <row r="1353" spans="3:5" x14ac:dyDescent="0.3">
      <c r="C1353" t="e">
        <f>'TPS543C20 Loop Gain'!AI2587</f>
        <v>#DIV/0!</v>
      </c>
      <c r="D1353" t="e">
        <f>'TPS543C20 Loop Gain'!AJ2587</f>
        <v>#DIV/0!</v>
      </c>
      <c r="E1353">
        <f>'TPS543C20 Loop Gain'!B2587</f>
        <v>653000</v>
      </c>
    </row>
    <row r="1354" spans="3:5" x14ac:dyDescent="0.3">
      <c r="C1354" t="e">
        <f>'TPS543C20 Loop Gain'!AI2586</f>
        <v>#DIV/0!</v>
      </c>
      <c r="D1354" t="e">
        <f>'TPS543C20 Loop Gain'!AJ2586</f>
        <v>#DIV/0!</v>
      </c>
      <c r="E1354">
        <f>'TPS543C20 Loop Gain'!B2586</f>
        <v>652000</v>
      </c>
    </row>
    <row r="1355" spans="3:5" x14ac:dyDescent="0.3">
      <c r="C1355" t="e">
        <f>'TPS543C20 Loop Gain'!AI2585</f>
        <v>#DIV/0!</v>
      </c>
      <c r="D1355" t="e">
        <f>'TPS543C20 Loop Gain'!AJ2585</f>
        <v>#DIV/0!</v>
      </c>
      <c r="E1355">
        <f>'TPS543C20 Loop Gain'!B2585</f>
        <v>651000</v>
      </c>
    </row>
    <row r="1356" spans="3:5" x14ac:dyDescent="0.3">
      <c r="C1356" t="e">
        <f>'TPS543C20 Loop Gain'!AI2584</f>
        <v>#DIV/0!</v>
      </c>
      <c r="D1356" t="e">
        <f>'TPS543C20 Loop Gain'!AJ2584</f>
        <v>#DIV/0!</v>
      </c>
      <c r="E1356">
        <f>'TPS543C20 Loop Gain'!B2584</f>
        <v>650000</v>
      </c>
    </row>
    <row r="1357" spans="3:5" x14ac:dyDescent="0.3">
      <c r="C1357" t="e">
        <f>'TPS543C20 Loop Gain'!AI2583</f>
        <v>#DIV/0!</v>
      </c>
      <c r="D1357" t="e">
        <f>'TPS543C20 Loop Gain'!AJ2583</f>
        <v>#DIV/0!</v>
      </c>
      <c r="E1357">
        <f>'TPS543C20 Loop Gain'!B2583</f>
        <v>649000</v>
      </c>
    </row>
    <row r="1358" spans="3:5" x14ac:dyDescent="0.3">
      <c r="C1358" t="e">
        <f>'TPS543C20 Loop Gain'!AI2582</f>
        <v>#DIV/0!</v>
      </c>
      <c r="D1358" t="e">
        <f>'TPS543C20 Loop Gain'!AJ2582</f>
        <v>#DIV/0!</v>
      </c>
      <c r="E1358">
        <f>'TPS543C20 Loop Gain'!B2582</f>
        <v>648000</v>
      </c>
    </row>
    <row r="1359" spans="3:5" x14ac:dyDescent="0.3">
      <c r="C1359" t="e">
        <f>'TPS543C20 Loop Gain'!AI2581</f>
        <v>#DIV/0!</v>
      </c>
      <c r="D1359" t="e">
        <f>'TPS543C20 Loop Gain'!AJ2581</f>
        <v>#DIV/0!</v>
      </c>
      <c r="E1359">
        <f>'TPS543C20 Loop Gain'!B2581</f>
        <v>647000</v>
      </c>
    </row>
    <row r="1360" spans="3:5" x14ac:dyDescent="0.3">
      <c r="C1360" t="e">
        <f>'TPS543C20 Loop Gain'!AI2580</f>
        <v>#DIV/0!</v>
      </c>
      <c r="D1360" t="e">
        <f>'TPS543C20 Loop Gain'!AJ2580</f>
        <v>#DIV/0!</v>
      </c>
      <c r="E1360">
        <f>'TPS543C20 Loop Gain'!B2580</f>
        <v>646000</v>
      </c>
    </row>
    <row r="1361" spans="3:5" x14ac:dyDescent="0.3">
      <c r="C1361" t="e">
        <f>'TPS543C20 Loop Gain'!AI2579</f>
        <v>#DIV/0!</v>
      </c>
      <c r="D1361" t="e">
        <f>'TPS543C20 Loop Gain'!AJ2579</f>
        <v>#DIV/0!</v>
      </c>
      <c r="E1361">
        <f>'TPS543C20 Loop Gain'!B2579</f>
        <v>645000</v>
      </c>
    </row>
    <row r="1362" spans="3:5" x14ac:dyDescent="0.3">
      <c r="C1362" t="e">
        <f>'TPS543C20 Loop Gain'!AI2578</f>
        <v>#DIV/0!</v>
      </c>
      <c r="D1362" t="e">
        <f>'TPS543C20 Loop Gain'!AJ2578</f>
        <v>#DIV/0!</v>
      </c>
      <c r="E1362">
        <f>'TPS543C20 Loop Gain'!B2578</f>
        <v>644000</v>
      </c>
    </row>
    <row r="1363" spans="3:5" x14ac:dyDescent="0.3">
      <c r="C1363" t="e">
        <f>'TPS543C20 Loop Gain'!AI2577</f>
        <v>#DIV/0!</v>
      </c>
      <c r="D1363" t="e">
        <f>'TPS543C20 Loop Gain'!AJ2577</f>
        <v>#DIV/0!</v>
      </c>
      <c r="E1363">
        <f>'TPS543C20 Loop Gain'!B2577</f>
        <v>643000</v>
      </c>
    </row>
    <row r="1364" spans="3:5" x14ac:dyDescent="0.3">
      <c r="C1364" t="e">
        <f>'TPS543C20 Loop Gain'!AI2576</f>
        <v>#DIV/0!</v>
      </c>
      <c r="D1364" t="e">
        <f>'TPS543C20 Loop Gain'!AJ2576</f>
        <v>#DIV/0!</v>
      </c>
      <c r="E1364">
        <f>'TPS543C20 Loop Gain'!B2576</f>
        <v>642000</v>
      </c>
    </row>
    <row r="1365" spans="3:5" x14ac:dyDescent="0.3">
      <c r="C1365" t="e">
        <f>'TPS543C20 Loop Gain'!AI2575</f>
        <v>#DIV/0!</v>
      </c>
      <c r="D1365" t="e">
        <f>'TPS543C20 Loop Gain'!AJ2575</f>
        <v>#DIV/0!</v>
      </c>
      <c r="E1365">
        <f>'TPS543C20 Loop Gain'!B2575</f>
        <v>641000</v>
      </c>
    </row>
    <row r="1366" spans="3:5" x14ac:dyDescent="0.3">
      <c r="C1366" t="e">
        <f>'TPS543C20 Loop Gain'!AI2574</f>
        <v>#DIV/0!</v>
      </c>
      <c r="D1366" t="e">
        <f>'TPS543C20 Loop Gain'!AJ2574</f>
        <v>#DIV/0!</v>
      </c>
      <c r="E1366">
        <f>'TPS543C20 Loop Gain'!B2574</f>
        <v>640000</v>
      </c>
    </row>
    <row r="1367" spans="3:5" x14ac:dyDescent="0.3">
      <c r="C1367" t="e">
        <f>'TPS543C20 Loop Gain'!AI2573</f>
        <v>#DIV/0!</v>
      </c>
      <c r="D1367" t="e">
        <f>'TPS543C20 Loop Gain'!AJ2573</f>
        <v>#DIV/0!</v>
      </c>
      <c r="E1367">
        <f>'TPS543C20 Loop Gain'!B2573</f>
        <v>639000</v>
      </c>
    </row>
    <row r="1368" spans="3:5" x14ac:dyDescent="0.3">
      <c r="C1368" t="e">
        <f>'TPS543C20 Loop Gain'!AI2572</f>
        <v>#DIV/0!</v>
      </c>
      <c r="D1368" t="e">
        <f>'TPS543C20 Loop Gain'!AJ2572</f>
        <v>#DIV/0!</v>
      </c>
      <c r="E1368">
        <f>'TPS543C20 Loop Gain'!B2572</f>
        <v>638000</v>
      </c>
    </row>
    <row r="1369" spans="3:5" x14ac:dyDescent="0.3">
      <c r="C1369" t="e">
        <f>'TPS543C20 Loop Gain'!AI2571</f>
        <v>#DIV/0!</v>
      </c>
      <c r="D1369" t="e">
        <f>'TPS543C20 Loop Gain'!AJ2571</f>
        <v>#DIV/0!</v>
      </c>
      <c r="E1369">
        <f>'TPS543C20 Loop Gain'!B2571</f>
        <v>637000</v>
      </c>
    </row>
    <row r="1370" spans="3:5" x14ac:dyDescent="0.3">
      <c r="C1370" t="e">
        <f>'TPS543C20 Loop Gain'!AI2570</f>
        <v>#DIV/0!</v>
      </c>
      <c r="D1370" t="e">
        <f>'TPS543C20 Loop Gain'!AJ2570</f>
        <v>#DIV/0!</v>
      </c>
      <c r="E1370">
        <f>'TPS543C20 Loop Gain'!B2570</f>
        <v>636000</v>
      </c>
    </row>
    <row r="1371" spans="3:5" x14ac:dyDescent="0.3">
      <c r="C1371" t="e">
        <f>'TPS543C20 Loop Gain'!AI2569</f>
        <v>#DIV/0!</v>
      </c>
      <c r="D1371" t="e">
        <f>'TPS543C20 Loop Gain'!AJ2569</f>
        <v>#DIV/0!</v>
      </c>
      <c r="E1371">
        <f>'TPS543C20 Loop Gain'!B2569</f>
        <v>635000</v>
      </c>
    </row>
    <row r="1372" spans="3:5" x14ac:dyDescent="0.3">
      <c r="C1372" t="e">
        <f>'TPS543C20 Loop Gain'!AI2568</f>
        <v>#DIV/0!</v>
      </c>
      <c r="D1372" t="e">
        <f>'TPS543C20 Loop Gain'!AJ2568</f>
        <v>#DIV/0!</v>
      </c>
      <c r="E1372">
        <f>'TPS543C20 Loop Gain'!B2568</f>
        <v>634000</v>
      </c>
    </row>
    <row r="1373" spans="3:5" x14ac:dyDescent="0.3">
      <c r="C1373" t="e">
        <f>'TPS543C20 Loop Gain'!AI2567</f>
        <v>#DIV/0!</v>
      </c>
      <c r="D1373" t="e">
        <f>'TPS543C20 Loop Gain'!AJ2567</f>
        <v>#DIV/0!</v>
      </c>
      <c r="E1373">
        <f>'TPS543C20 Loop Gain'!B2567</f>
        <v>633000</v>
      </c>
    </row>
    <row r="1374" spans="3:5" x14ac:dyDescent="0.3">
      <c r="C1374" t="e">
        <f>'TPS543C20 Loop Gain'!AI2566</f>
        <v>#DIV/0!</v>
      </c>
      <c r="D1374" t="e">
        <f>'TPS543C20 Loop Gain'!AJ2566</f>
        <v>#DIV/0!</v>
      </c>
      <c r="E1374">
        <f>'TPS543C20 Loop Gain'!B2566</f>
        <v>632000</v>
      </c>
    </row>
    <row r="1375" spans="3:5" x14ac:dyDescent="0.3">
      <c r="C1375" t="e">
        <f>'TPS543C20 Loop Gain'!AI2565</f>
        <v>#DIV/0!</v>
      </c>
      <c r="D1375" t="e">
        <f>'TPS543C20 Loop Gain'!AJ2565</f>
        <v>#DIV/0!</v>
      </c>
      <c r="E1375">
        <f>'TPS543C20 Loop Gain'!B2565</f>
        <v>631000</v>
      </c>
    </row>
    <row r="1376" spans="3:5" x14ac:dyDescent="0.3">
      <c r="C1376" t="e">
        <f>'TPS543C20 Loop Gain'!AI2564</f>
        <v>#DIV/0!</v>
      </c>
      <c r="D1376" t="e">
        <f>'TPS543C20 Loop Gain'!AJ2564</f>
        <v>#DIV/0!</v>
      </c>
      <c r="E1376">
        <f>'TPS543C20 Loop Gain'!B2564</f>
        <v>630000</v>
      </c>
    </row>
    <row r="1377" spans="3:5" x14ac:dyDescent="0.3">
      <c r="C1377" t="e">
        <f>'TPS543C20 Loop Gain'!AI2563</f>
        <v>#DIV/0!</v>
      </c>
      <c r="D1377" t="e">
        <f>'TPS543C20 Loop Gain'!AJ2563</f>
        <v>#DIV/0!</v>
      </c>
      <c r="E1377">
        <f>'TPS543C20 Loop Gain'!B2563</f>
        <v>629000</v>
      </c>
    </row>
    <row r="1378" spans="3:5" x14ac:dyDescent="0.3">
      <c r="C1378" t="e">
        <f>'TPS543C20 Loop Gain'!AI2562</f>
        <v>#DIV/0!</v>
      </c>
      <c r="D1378" t="e">
        <f>'TPS543C20 Loop Gain'!AJ2562</f>
        <v>#DIV/0!</v>
      </c>
      <c r="E1378">
        <f>'TPS543C20 Loop Gain'!B2562</f>
        <v>628000</v>
      </c>
    </row>
    <row r="1379" spans="3:5" x14ac:dyDescent="0.3">
      <c r="C1379" t="e">
        <f>'TPS543C20 Loop Gain'!AI2561</f>
        <v>#DIV/0!</v>
      </c>
      <c r="D1379" t="e">
        <f>'TPS543C20 Loop Gain'!AJ2561</f>
        <v>#DIV/0!</v>
      </c>
      <c r="E1379">
        <f>'TPS543C20 Loop Gain'!B2561</f>
        <v>627000</v>
      </c>
    </row>
    <row r="1380" spans="3:5" x14ac:dyDescent="0.3">
      <c r="C1380" t="e">
        <f>'TPS543C20 Loop Gain'!AI2560</f>
        <v>#DIV/0!</v>
      </c>
      <c r="D1380" t="e">
        <f>'TPS543C20 Loop Gain'!AJ2560</f>
        <v>#DIV/0!</v>
      </c>
      <c r="E1380">
        <f>'TPS543C20 Loop Gain'!B2560</f>
        <v>626000</v>
      </c>
    </row>
    <row r="1381" spans="3:5" x14ac:dyDescent="0.3">
      <c r="C1381" t="e">
        <f>'TPS543C20 Loop Gain'!AI2559</f>
        <v>#DIV/0!</v>
      </c>
      <c r="D1381" t="e">
        <f>'TPS543C20 Loop Gain'!AJ2559</f>
        <v>#DIV/0!</v>
      </c>
      <c r="E1381">
        <f>'TPS543C20 Loop Gain'!B2559</f>
        <v>625000</v>
      </c>
    </row>
    <row r="1382" spans="3:5" x14ac:dyDescent="0.3">
      <c r="C1382" t="e">
        <f>'TPS543C20 Loop Gain'!AI2558</f>
        <v>#DIV/0!</v>
      </c>
      <c r="D1382" t="e">
        <f>'TPS543C20 Loop Gain'!AJ2558</f>
        <v>#DIV/0!</v>
      </c>
      <c r="E1382">
        <f>'TPS543C20 Loop Gain'!B2558</f>
        <v>624000</v>
      </c>
    </row>
    <row r="1383" spans="3:5" x14ac:dyDescent="0.3">
      <c r="C1383" t="e">
        <f>'TPS543C20 Loop Gain'!AI2557</f>
        <v>#DIV/0!</v>
      </c>
      <c r="D1383" t="e">
        <f>'TPS543C20 Loop Gain'!AJ2557</f>
        <v>#DIV/0!</v>
      </c>
      <c r="E1383">
        <f>'TPS543C20 Loop Gain'!B2557</f>
        <v>623000</v>
      </c>
    </row>
    <row r="1384" spans="3:5" x14ac:dyDescent="0.3">
      <c r="C1384" t="e">
        <f>'TPS543C20 Loop Gain'!AI2556</f>
        <v>#DIV/0!</v>
      </c>
      <c r="D1384" t="e">
        <f>'TPS543C20 Loop Gain'!AJ2556</f>
        <v>#DIV/0!</v>
      </c>
      <c r="E1384">
        <f>'TPS543C20 Loop Gain'!B2556</f>
        <v>622000</v>
      </c>
    </row>
    <row r="1385" spans="3:5" x14ac:dyDescent="0.3">
      <c r="C1385" t="e">
        <f>'TPS543C20 Loop Gain'!AI2555</f>
        <v>#DIV/0!</v>
      </c>
      <c r="D1385" t="e">
        <f>'TPS543C20 Loop Gain'!AJ2555</f>
        <v>#DIV/0!</v>
      </c>
      <c r="E1385">
        <f>'TPS543C20 Loop Gain'!B2555</f>
        <v>621000</v>
      </c>
    </row>
    <row r="1386" spans="3:5" x14ac:dyDescent="0.3">
      <c r="C1386" t="e">
        <f>'TPS543C20 Loop Gain'!AI2554</f>
        <v>#DIV/0!</v>
      </c>
      <c r="D1386" t="e">
        <f>'TPS543C20 Loop Gain'!AJ2554</f>
        <v>#DIV/0!</v>
      </c>
      <c r="E1386">
        <f>'TPS543C20 Loop Gain'!B2554</f>
        <v>620000</v>
      </c>
    </row>
    <row r="1387" spans="3:5" x14ac:dyDescent="0.3">
      <c r="C1387" t="e">
        <f>'TPS543C20 Loop Gain'!AI2553</f>
        <v>#DIV/0!</v>
      </c>
      <c r="D1387" t="e">
        <f>'TPS543C20 Loop Gain'!AJ2553</f>
        <v>#DIV/0!</v>
      </c>
      <c r="E1387">
        <f>'TPS543C20 Loop Gain'!B2553</f>
        <v>619000</v>
      </c>
    </row>
    <row r="1388" spans="3:5" x14ac:dyDescent="0.3">
      <c r="C1388" t="e">
        <f>'TPS543C20 Loop Gain'!AI2552</f>
        <v>#DIV/0!</v>
      </c>
      <c r="D1388" t="e">
        <f>'TPS543C20 Loop Gain'!AJ2552</f>
        <v>#DIV/0!</v>
      </c>
      <c r="E1388">
        <f>'TPS543C20 Loop Gain'!B2552</f>
        <v>618000</v>
      </c>
    </row>
    <row r="1389" spans="3:5" x14ac:dyDescent="0.3">
      <c r="C1389" t="e">
        <f>'TPS543C20 Loop Gain'!AI2551</f>
        <v>#DIV/0!</v>
      </c>
      <c r="D1389" t="e">
        <f>'TPS543C20 Loop Gain'!AJ2551</f>
        <v>#DIV/0!</v>
      </c>
      <c r="E1389">
        <f>'TPS543C20 Loop Gain'!B2551</f>
        <v>617000</v>
      </c>
    </row>
    <row r="1390" spans="3:5" x14ac:dyDescent="0.3">
      <c r="C1390" t="e">
        <f>'TPS543C20 Loop Gain'!AI2550</f>
        <v>#DIV/0!</v>
      </c>
      <c r="D1390" t="e">
        <f>'TPS543C20 Loop Gain'!AJ2550</f>
        <v>#DIV/0!</v>
      </c>
      <c r="E1390">
        <f>'TPS543C20 Loop Gain'!B2550</f>
        <v>616000</v>
      </c>
    </row>
    <row r="1391" spans="3:5" x14ac:dyDescent="0.3">
      <c r="C1391" t="e">
        <f>'TPS543C20 Loop Gain'!AI2549</f>
        <v>#DIV/0!</v>
      </c>
      <c r="D1391" t="e">
        <f>'TPS543C20 Loop Gain'!AJ2549</f>
        <v>#DIV/0!</v>
      </c>
      <c r="E1391">
        <f>'TPS543C20 Loop Gain'!B2549</f>
        <v>615000</v>
      </c>
    </row>
    <row r="1392" spans="3:5" x14ac:dyDescent="0.3">
      <c r="C1392" t="e">
        <f>'TPS543C20 Loop Gain'!AI2548</f>
        <v>#DIV/0!</v>
      </c>
      <c r="D1392" t="e">
        <f>'TPS543C20 Loop Gain'!AJ2548</f>
        <v>#DIV/0!</v>
      </c>
      <c r="E1392">
        <f>'TPS543C20 Loop Gain'!B2548</f>
        <v>614000</v>
      </c>
    </row>
    <row r="1393" spans="3:5" x14ac:dyDescent="0.3">
      <c r="C1393" t="e">
        <f>'TPS543C20 Loop Gain'!AI2547</f>
        <v>#DIV/0!</v>
      </c>
      <c r="D1393" t="e">
        <f>'TPS543C20 Loop Gain'!AJ2547</f>
        <v>#DIV/0!</v>
      </c>
      <c r="E1393">
        <f>'TPS543C20 Loop Gain'!B2547</f>
        <v>613000</v>
      </c>
    </row>
    <row r="1394" spans="3:5" x14ac:dyDescent="0.3">
      <c r="C1394" t="e">
        <f>'TPS543C20 Loop Gain'!AI2546</f>
        <v>#DIV/0!</v>
      </c>
      <c r="D1394" t="e">
        <f>'TPS543C20 Loop Gain'!AJ2546</f>
        <v>#DIV/0!</v>
      </c>
      <c r="E1394">
        <f>'TPS543C20 Loop Gain'!B2546</f>
        <v>612000</v>
      </c>
    </row>
    <row r="1395" spans="3:5" x14ac:dyDescent="0.3">
      <c r="C1395" t="e">
        <f>'TPS543C20 Loop Gain'!AI2545</f>
        <v>#DIV/0!</v>
      </c>
      <c r="D1395" t="e">
        <f>'TPS543C20 Loop Gain'!AJ2545</f>
        <v>#DIV/0!</v>
      </c>
      <c r="E1395">
        <f>'TPS543C20 Loop Gain'!B2545</f>
        <v>611000</v>
      </c>
    </row>
    <row r="1396" spans="3:5" x14ac:dyDescent="0.3">
      <c r="C1396" t="e">
        <f>'TPS543C20 Loop Gain'!AI2544</f>
        <v>#DIV/0!</v>
      </c>
      <c r="D1396" t="e">
        <f>'TPS543C20 Loop Gain'!AJ2544</f>
        <v>#DIV/0!</v>
      </c>
      <c r="E1396">
        <f>'TPS543C20 Loop Gain'!B2544</f>
        <v>610000</v>
      </c>
    </row>
    <row r="1397" spans="3:5" x14ac:dyDescent="0.3">
      <c r="C1397" t="e">
        <f>'TPS543C20 Loop Gain'!AI2543</f>
        <v>#DIV/0!</v>
      </c>
      <c r="D1397" t="e">
        <f>'TPS543C20 Loop Gain'!AJ2543</f>
        <v>#DIV/0!</v>
      </c>
      <c r="E1397">
        <f>'TPS543C20 Loop Gain'!B2543</f>
        <v>609000</v>
      </c>
    </row>
    <row r="1398" spans="3:5" x14ac:dyDescent="0.3">
      <c r="C1398" t="e">
        <f>'TPS543C20 Loop Gain'!AI2542</f>
        <v>#DIV/0!</v>
      </c>
      <c r="D1398" t="e">
        <f>'TPS543C20 Loop Gain'!AJ2542</f>
        <v>#DIV/0!</v>
      </c>
      <c r="E1398">
        <f>'TPS543C20 Loop Gain'!B2542</f>
        <v>608000</v>
      </c>
    </row>
    <row r="1399" spans="3:5" x14ac:dyDescent="0.3">
      <c r="C1399" t="e">
        <f>'TPS543C20 Loop Gain'!AI2541</f>
        <v>#DIV/0!</v>
      </c>
      <c r="D1399" t="e">
        <f>'TPS543C20 Loop Gain'!AJ2541</f>
        <v>#DIV/0!</v>
      </c>
      <c r="E1399">
        <f>'TPS543C20 Loop Gain'!B2541</f>
        <v>607000</v>
      </c>
    </row>
    <row r="1400" spans="3:5" x14ac:dyDescent="0.3">
      <c r="C1400" t="e">
        <f>'TPS543C20 Loop Gain'!AI2540</f>
        <v>#DIV/0!</v>
      </c>
      <c r="D1400" t="e">
        <f>'TPS543C20 Loop Gain'!AJ2540</f>
        <v>#DIV/0!</v>
      </c>
      <c r="E1400">
        <f>'TPS543C20 Loop Gain'!B2540</f>
        <v>606000</v>
      </c>
    </row>
    <row r="1401" spans="3:5" x14ac:dyDescent="0.3">
      <c r="C1401" t="e">
        <f>'TPS543C20 Loop Gain'!AI2539</f>
        <v>#DIV/0!</v>
      </c>
      <c r="D1401" t="e">
        <f>'TPS543C20 Loop Gain'!AJ2539</f>
        <v>#DIV/0!</v>
      </c>
      <c r="E1401">
        <f>'TPS543C20 Loop Gain'!B2539</f>
        <v>605000</v>
      </c>
    </row>
    <row r="1402" spans="3:5" x14ac:dyDescent="0.3">
      <c r="C1402" t="e">
        <f>'TPS543C20 Loop Gain'!AI2538</f>
        <v>#DIV/0!</v>
      </c>
      <c r="D1402" t="e">
        <f>'TPS543C20 Loop Gain'!AJ2538</f>
        <v>#DIV/0!</v>
      </c>
      <c r="E1402">
        <f>'TPS543C20 Loop Gain'!B2538</f>
        <v>604000</v>
      </c>
    </row>
    <row r="1403" spans="3:5" x14ac:dyDescent="0.3">
      <c r="C1403" t="e">
        <f>'TPS543C20 Loop Gain'!AI2537</f>
        <v>#DIV/0!</v>
      </c>
      <c r="D1403" t="e">
        <f>'TPS543C20 Loop Gain'!AJ2537</f>
        <v>#DIV/0!</v>
      </c>
      <c r="E1403">
        <f>'TPS543C20 Loop Gain'!B2537</f>
        <v>603000</v>
      </c>
    </row>
    <row r="1404" spans="3:5" x14ac:dyDescent="0.3">
      <c r="C1404" t="e">
        <f>'TPS543C20 Loop Gain'!AI2536</f>
        <v>#DIV/0!</v>
      </c>
      <c r="D1404" t="e">
        <f>'TPS543C20 Loop Gain'!AJ2536</f>
        <v>#DIV/0!</v>
      </c>
      <c r="E1404">
        <f>'TPS543C20 Loop Gain'!B2536</f>
        <v>602000</v>
      </c>
    </row>
    <row r="1405" spans="3:5" x14ac:dyDescent="0.3">
      <c r="C1405" t="e">
        <f>'TPS543C20 Loop Gain'!AI2535</f>
        <v>#DIV/0!</v>
      </c>
      <c r="D1405" t="e">
        <f>'TPS543C20 Loop Gain'!AJ2535</f>
        <v>#DIV/0!</v>
      </c>
      <c r="E1405">
        <f>'TPS543C20 Loop Gain'!B2535</f>
        <v>601000</v>
      </c>
    </row>
    <row r="1406" spans="3:5" x14ac:dyDescent="0.3">
      <c r="C1406" t="e">
        <f>'TPS543C20 Loop Gain'!AI2534</f>
        <v>#DIV/0!</v>
      </c>
      <c r="D1406" t="e">
        <f>'TPS543C20 Loop Gain'!AJ2534</f>
        <v>#DIV/0!</v>
      </c>
      <c r="E1406">
        <f>'TPS543C20 Loop Gain'!B2534</f>
        <v>600000</v>
      </c>
    </row>
    <row r="1407" spans="3:5" x14ac:dyDescent="0.3">
      <c r="C1407" t="e">
        <f>'TPS543C20 Loop Gain'!AI2533</f>
        <v>#DIV/0!</v>
      </c>
      <c r="D1407" t="e">
        <f>'TPS543C20 Loop Gain'!AJ2533</f>
        <v>#DIV/0!</v>
      </c>
      <c r="E1407">
        <f>'TPS543C20 Loop Gain'!B2533</f>
        <v>599000</v>
      </c>
    </row>
    <row r="1408" spans="3:5" x14ac:dyDescent="0.3">
      <c r="C1408" t="e">
        <f>'TPS543C20 Loop Gain'!AI2532</f>
        <v>#DIV/0!</v>
      </c>
      <c r="D1408" t="e">
        <f>'TPS543C20 Loop Gain'!AJ2532</f>
        <v>#DIV/0!</v>
      </c>
      <c r="E1408">
        <f>'TPS543C20 Loop Gain'!B2532</f>
        <v>598000</v>
      </c>
    </row>
    <row r="1409" spans="3:5" x14ac:dyDescent="0.3">
      <c r="C1409" t="e">
        <f>'TPS543C20 Loop Gain'!AI2531</f>
        <v>#DIV/0!</v>
      </c>
      <c r="D1409" t="e">
        <f>'TPS543C20 Loop Gain'!AJ2531</f>
        <v>#DIV/0!</v>
      </c>
      <c r="E1409">
        <f>'TPS543C20 Loop Gain'!B2531</f>
        <v>597000</v>
      </c>
    </row>
    <row r="1410" spans="3:5" x14ac:dyDescent="0.3">
      <c r="C1410" t="e">
        <f>'TPS543C20 Loop Gain'!AI2530</f>
        <v>#DIV/0!</v>
      </c>
      <c r="D1410" t="e">
        <f>'TPS543C20 Loop Gain'!AJ2530</f>
        <v>#DIV/0!</v>
      </c>
      <c r="E1410">
        <f>'TPS543C20 Loop Gain'!B2530</f>
        <v>596000</v>
      </c>
    </row>
    <row r="1411" spans="3:5" x14ac:dyDescent="0.3">
      <c r="C1411" t="e">
        <f>'TPS543C20 Loop Gain'!AI2529</f>
        <v>#DIV/0!</v>
      </c>
      <c r="D1411" t="e">
        <f>'TPS543C20 Loop Gain'!AJ2529</f>
        <v>#DIV/0!</v>
      </c>
      <c r="E1411">
        <f>'TPS543C20 Loop Gain'!B2529</f>
        <v>595000</v>
      </c>
    </row>
    <row r="1412" spans="3:5" x14ac:dyDescent="0.3">
      <c r="C1412" t="e">
        <f>'TPS543C20 Loop Gain'!AI2528</f>
        <v>#DIV/0!</v>
      </c>
      <c r="D1412" t="e">
        <f>'TPS543C20 Loop Gain'!AJ2528</f>
        <v>#DIV/0!</v>
      </c>
      <c r="E1412">
        <f>'TPS543C20 Loop Gain'!B2528</f>
        <v>594000</v>
      </c>
    </row>
    <row r="1413" spans="3:5" x14ac:dyDescent="0.3">
      <c r="C1413" t="e">
        <f>'TPS543C20 Loop Gain'!AI2527</f>
        <v>#DIV/0!</v>
      </c>
      <c r="D1413" t="e">
        <f>'TPS543C20 Loop Gain'!AJ2527</f>
        <v>#DIV/0!</v>
      </c>
      <c r="E1413">
        <f>'TPS543C20 Loop Gain'!B2527</f>
        <v>593000</v>
      </c>
    </row>
    <row r="1414" spans="3:5" x14ac:dyDescent="0.3">
      <c r="C1414" t="e">
        <f>'TPS543C20 Loop Gain'!AI2526</f>
        <v>#DIV/0!</v>
      </c>
      <c r="D1414" t="e">
        <f>'TPS543C20 Loop Gain'!AJ2526</f>
        <v>#DIV/0!</v>
      </c>
      <c r="E1414">
        <f>'TPS543C20 Loop Gain'!B2526</f>
        <v>592000</v>
      </c>
    </row>
    <row r="1415" spans="3:5" x14ac:dyDescent="0.3">
      <c r="C1415" t="e">
        <f>'TPS543C20 Loop Gain'!AI2525</f>
        <v>#DIV/0!</v>
      </c>
      <c r="D1415" t="e">
        <f>'TPS543C20 Loop Gain'!AJ2525</f>
        <v>#DIV/0!</v>
      </c>
      <c r="E1415">
        <f>'TPS543C20 Loop Gain'!B2525</f>
        <v>591000</v>
      </c>
    </row>
    <row r="1416" spans="3:5" x14ac:dyDescent="0.3">
      <c r="C1416" t="e">
        <f>'TPS543C20 Loop Gain'!AI2524</f>
        <v>#DIV/0!</v>
      </c>
      <c r="D1416" t="e">
        <f>'TPS543C20 Loop Gain'!AJ2524</f>
        <v>#DIV/0!</v>
      </c>
      <c r="E1416">
        <f>'TPS543C20 Loop Gain'!B2524</f>
        <v>590000</v>
      </c>
    </row>
    <row r="1417" spans="3:5" x14ac:dyDescent="0.3">
      <c r="C1417" t="e">
        <f>'TPS543C20 Loop Gain'!AI2523</f>
        <v>#DIV/0!</v>
      </c>
      <c r="D1417" t="e">
        <f>'TPS543C20 Loop Gain'!AJ2523</f>
        <v>#DIV/0!</v>
      </c>
      <c r="E1417">
        <f>'TPS543C20 Loop Gain'!B2523</f>
        <v>589000</v>
      </c>
    </row>
    <row r="1418" spans="3:5" x14ac:dyDescent="0.3">
      <c r="C1418" t="e">
        <f>'TPS543C20 Loop Gain'!AI2522</f>
        <v>#DIV/0!</v>
      </c>
      <c r="D1418" t="e">
        <f>'TPS543C20 Loop Gain'!AJ2522</f>
        <v>#DIV/0!</v>
      </c>
      <c r="E1418">
        <f>'TPS543C20 Loop Gain'!B2522</f>
        <v>588000</v>
      </c>
    </row>
    <row r="1419" spans="3:5" x14ac:dyDescent="0.3">
      <c r="C1419" t="e">
        <f>'TPS543C20 Loop Gain'!AI2521</f>
        <v>#DIV/0!</v>
      </c>
      <c r="D1419" t="e">
        <f>'TPS543C20 Loop Gain'!AJ2521</f>
        <v>#DIV/0!</v>
      </c>
      <c r="E1419">
        <f>'TPS543C20 Loop Gain'!B2521</f>
        <v>587000</v>
      </c>
    </row>
    <row r="1420" spans="3:5" x14ac:dyDescent="0.3">
      <c r="C1420" t="e">
        <f>'TPS543C20 Loop Gain'!AI2520</f>
        <v>#DIV/0!</v>
      </c>
      <c r="D1420" t="e">
        <f>'TPS543C20 Loop Gain'!AJ2520</f>
        <v>#DIV/0!</v>
      </c>
      <c r="E1420">
        <f>'TPS543C20 Loop Gain'!B2520</f>
        <v>586000</v>
      </c>
    </row>
    <row r="1421" spans="3:5" x14ac:dyDescent="0.3">
      <c r="C1421" t="e">
        <f>'TPS543C20 Loop Gain'!AI2519</f>
        <v>#DIV/0!</v>
      </c>
      <c r="D1421" t="e">
        <f>'TPS543C20 Loop Gain'!AJ2519</f>
        <v>#DIV/0!</v>
      </c>
      <c r="E1421">
        <f>'TPS543C20 Loop Gain'!B2519</f>
        <v>585000</v>
      </c>
    </row>
    <row r="1422" spans="3:5" x14ac:dyDescent="0.3">
      <c r="C1422" t="e">
        <f>'TPS543C20 Loop Gain'!AI2518</f>
        <v>#DIV/0!</v>
      </c>
      <c r="D1422" t="e">
        <f>'TPS543C20 Loop Gain'!AJ2518</f>
        <v>#DIV/0!</v>
      </c>
      <c r="E1422">
        <f>'TPS543C20 Loop Gain'!B2518</f>
        <v>584000</v>
      </c>
    </row>
    <row r="1423" spans="3:5" x14ac:dyDescent="0.3">
      <c r="C1423" t="e">
        <f>'TPS543C20 Loop Gain'!AI2517</f>
        <v>#DIV/0!</v>
      </c>
      <c r="D1423" t="e">
        <f>'TPS543C20 Loop Gain'!AJ2517</f>
        <v>#DIV/0!</v>
      </c>
      <c r="E1423">
        <f>'TPS543C20 Loop Gain'!B2517</f>
        <v>583000</v>
      </c>
    </row>
    <row r="1424" spans="3:5" x14ac:dyDescent="0.3">
      <c r="C1424" t="e">
        <f>'TPS543C20 Loop Gain'!AI2516</f>
        <v>#DIV/0!</v>
      </c>
      <c r="D1424" t="e">
        <f>'TPS543C20 Loop Gain'!AJ2516</f>
        <v>#DIV/0!</v>
      </c>
      <c r="E1424">
        <f>'TPS543C20 Loop Gain'!B2516</f>
        <v>582000</v>
      </c>
    </row>
    <row r="1425" spans="3:5" x14ac:dyDescent="0.3">
      <c r="C1425" t="e">
        <f>'TPS543C20 Loop Gain'!AI2515</f>
        <v>#DIV/0!</v>
      </c>
      <c r="D1425" t="e">
        <f>'TPS543C20 Loop Gain'!AJ2515</f>
        <v>#DIV/0!</v>
      </c>
      <c r="E1425">
        <f>'TPS543C20 Loop Gain'!B2515</f>
        <v>581000</v>
      </c>
    </row>
    <row r="1426" spans="3:5" x14ac:dyDescent="0.3">
      <c r="C1426" t="e">
        <f>'TPS543C20 Loop Gain'!AI2514</f>
        <v>#DIV/0!</v>
      </c>
      <c r="D1426" t="e">
        <f>'TPS543C20 Loop Gain'!AJ2514</f>
        <v>#DIV/0!</v>
      </c>
      <c r="E1426">
        <f>'TPS543C20 Loop Gain'!B2514</f>
        <v>580000</v>
      </c>
    </row>
    <row r="1427" spans="3:5" x14ac:dyDescent="0.3">
      <c r="C1427" t="e">
        <f>'TPS543C20 Loop Gain'!AI2513</f>
        <v>#DIV/0!</v>
      </c>
      <c r="D1427" t="e">
        <f>'TPS543C20 Loop Gain'!AJ2513</f>
        <v>#DIV/0!</v>
      </c>
      <c r="E1427">
        <f>'TPS543C20 Loop Gain'!B2513</f>
        <v>579000</v>
      </c>
    </row>
    <row r="1428" spans="3:5" x14ac:dyDescent="0.3">
      <c r="C1428" t="e">
        <f>'TPS543C20 Loop Gain'!AI2512</f>
        <v>#DIV/0!</v>
      </c>
      <c r="D1428" t="e">
        <f>'TPS543C20 Loop Gain'!AJ2512</f>
        <v>#DIV/0!</v>
      </c>
      <c r="E1428">
        <f>'TPS543C20 Loop Gain'!B2512</f>
        <v>578000</v>
      </c>
    </row>
    <row r="1429" spans="3:5" x14ac:dyDescent="0.3">
      <c r="C1429" t="e">
        <f>'TPS543C20 Loop Gain'!AI2511</f>
        <v>#DIV/0!</v>
      </c>
      <c r="D1429" t="e">
        <f>'TPS543C20 Loop Gain'!AJ2511</f>
        <v>#DIV/0!</v>
      </c>
      <c r="E1429">
        <f>'TPS543C20 Loop Gain'!B2511</f>
        <v>577000</v>
      </c>
    </row>
    <row r="1430" spans="3:5" x14ac:dyDescent="0.3">
      <c r="C1430" t="e">
        <f>'TPS543C20 Loop Gain'!AI2510</f>
        <v>#DIV/0!</v>
      </c>
      <c r="D1430" t="e">
        <f>'TPS543C20 Loop Gain'!AJ2510</f>
        <v>#DIV/0!</v>
      </c>
      <c r="E1430">
        <f>'TPS543C20 Loop Gain'!B2510</f>
        <v>576000</v>
      </c>
    </row>
    <row r="1431" spans="3:5" x14ac:dyDescent="0.3">
      <c r="C1431" t="e">
        <f>'TPS543C20 Loop Gain'!AI2509</f>
        <v>#DIV/0!</v>
      </c>
      <c r="D1431" t="e">
        <f>'TPS543C20 Loop Gain'!AJ2509</f>
        <v>#DIV/0!</v>
      </c>
      <c r="E1431">
        <f>'TPS543C20 Loop Gain'!B2509</f>
        <v>575000</v>
      </c>
    </row>
    <row r="1432" spans="3:5" x14ac:dyDescent="0.3">
      <c r="C1432" t="e">
        <f>'TPS543C20 Loop Gain'!AI2508</f>
        <v>#DIV/0!</v>
      </c>
      <c r="D1432" t="e">
        <f>'TPS543C20 Loop Gain'!AJ2508</f>
        <v>#DIV/0!</v>
      </c>
      <c r="E1432">
        <f>'TPS543C20 Loop Gain'!B2508</f>
        <v>574000</v>
      </c>
    </row>
    <row r="1433" spans="3:5" x14ac:dyDescent="0.3">
      <c r="C1433" t="e">
        <f>'TPS543C20 Loop Gain'!AI2507</f>
        <v>#DIV/0!</v>
      </c>
      <c r="D1433" t="e">
        <f>'TPS543C20 Loop Gain'!AJ2507</f>
        <v>#DIV/0!</v>
      </c>
      <c r="E1433">
        <f>'TPS543C20 Loop Gain'!B2507</f>
        <v>573000</v>
      </c>
    </row>
    <row r="1434" spans="3:5" x14ac:dyDescent="0.3">
      <c r="C1434" t="e">
        <f>'TPS543C20 Loop Gain'!AI2506</f>
        <v>#DIV/0!</v>
      </c>
      <c r="D1434" t="e">
        <f>'TPS543C20 Loop Gain'!AJ2506</f>
        <v>#DIV/0!</v>
      </c>
      <c r="E1434">
        <f>'TPS543C20 Loop Gain'!B2506</f>
        <v>572000</v>
      </c>
    </row>
    <row r="1435" spans="3:5" x14ac:dyDescent="0.3">
      <c r="C1435" t="e">
        <f>'TPS543C20 Loop Gain'!AI2505</f>
        <v>#DIV/0!</v>
      </c>
      <c r="D1435" t="e">
        <f>'TPS543C20 Loop Gain'!AJ2505</f>
        <v>#DIV/0!</v>
      </c>
      <c r="E1435">
        <f>'TPS543C20 Loop Gain'!B2505</f>
        <v>571000</v>
      </c>
    </row>
    <row r="1436" spans="3:5" x14ac:dyDescent="0.3">
      <c r="C1436" t="e">
        <f>'TPS543C20 Loop Gain'!AI2504</f>
        <v>#DIV/0!</v>
      </c>
      <c r="D1436" t="e">
        <f>'TPS543C20 Loop Gain'!AJ2504</f>
        <v>#DIV/0!</v>
      </c>
      <c r="E1436">
        <f>'TPS543C20 Loop Gain'!B2504</f>
        <v>570000</v>
      </c>
    </row>
    <row r="1437" spans="3:5" x14ac:dyDescent="0.3">
      <c r="C1437" t="e">
        <f>'TPS543C20 Loop Gain'!AI2503</f>
        <v>#DIV/0!</v>
      </c>
      <c r="D1437" t="e">
        <f>'TPS543C20 Loop Gain'!AJ2503</f>
        <v>#DIV/0!</v>
      </c>
      <c r="E1437">
        <f>'TPS543C20 Loop Gain'!B2503</f>
        <v>569000</v>
      </c>
    </row>
    <row r="1438" spans="3:5" x14ac:dyDescent="0.3">
      <c r="C1438" t="e">
        <f>'TPS543C20 Loop Gain'!AI2502</f>
        <v>#DIV/0!</v>
      </c>
      <c r="D1438" t="e">
        <f>'TPS543C20 Loop Gain'!AJ2502</f>
        <v>#DIV/0!</v>
      </c>
      <c r="E1438">
        <f>'TPS543C20 Loop Gain'!B2502</f>
        <v>568000</v>
      </c>
    </row>
    <row r="1439" spans="3:5" x14ac:dyDescent="0.3">
      <c r="C1439" t="e">
        <f>'TPS543C20 Loop Gain'!AI2501</f>
        <v>#DIV/0!</v>
      </c>
      <c r="D1439" t="e">
        <f>'TPS543C20 Loop Gain'!AJ2501</f>
        <v>#DIV/0!</v>
      </c>
      <c r="E1439">
        <f>'TPS543C20 Loop Gain'!B2501</f>
        <v>567000</v>
      </c>
    </row>
    <row r="1440" spans="3:5" x14ac:dyDescent="0.3">
      <c r="C1440" t="e">
        <f>'TPS543C20 Loop Gain'!AI2500</f>
        <v>#DIV/0!</v>
      </c>
      <c r="D1440" t="e">
        <f>'TPS543C20 Loop Gain'!AJ2500</f>
        <v>#DIV/0!</v>
      </c>
      <c r="E1440">
        <f>'TPS543C20 Loop Gain'!B2500</f>
        <v>566000</v>
      </c>
    </row>
    <row r="1441" spans="3:5" x14ac:dyDescent="0.3">
      <c r="C1441" t="e">
        <f>'TPS543C20 Loop Gain'!AI2499</f>
        <v>#DIV/0!</v>
      </c>
      <c r="D1441" t="e">
        <f>'TPS543C20 Loop Gain'!AJ2499</f>
        <v>#DIV/0!</v>
      </c>
      <c r="E1441">
        <f>'TPS543C20 Loop Gain'!B2499</f>
        <v>565000</v>
      </c>
    </row>
    <row r="1442" spans="3:5" x14ac:dyDescent="0.3">
      <c r="C1442" t="e">
        <f>'TPS543C20 Loop Gain'!AI2498</f>
        <v>#DIV/0!</v>
      </c>
      <c r="D1442" t="e">
        <f>'TPS543C20 Loop Gain'!AJ2498</f>
        <v>#DIV/0!</v>
      </c>
      <c r="E1442">
        <f>'TPS543C20 Loop Gain'!B2498</f>
        <v>564000</v>
      </c>
    </row>
    <row r="1443" spans="3:5" x14ac:dyDescent="0.3">
      <c r="C1443" t="e">
        <f>'TPS543C20 Loop Gain'!AI2497</f>
        <v>#DIV/0!</v>
      </c>
      <c r="D1443" t="e">
        <f>'TPS543C20 Loop Gain'!AJ2497</f>
        <v>#DIV/0!</v>
      </c>
      <c r="E1443">
        <f>'TPS543C20 Loop Gain'!B2497</f>
        <v>563000</v>
      </c>
    </row>
    <row r="1444" spans="3:5" x14ac:dyDescent="0.3">
      <c r="C1444" t="e">
        <f>'TPS543C20 Loop Gain'!AI2496</f>
        <v>#DIV/0!</v>
      </c>
      <c r="D1444" t="e">
        <f>'TPS543C20 Loop Gain'!AJ2496</f>
        <v>#DIV/0!</v>
      </c>
      <c r="E1444">
        <f>'TPS543C20 Loop Gain'!B2496</f>
        <v>562000</v>
      </c>
    </row>
    <row r="1445" spans="3:5" x14ac:dyDescent="0.3">
      <c r="C1445" t="e">
        <f>'TPS543C20 Loop Gain'!AI2495</f>
        <v>#DIV/0!</v>
      </c>
      <c r="D1445" t="e">
        <f>'TPS543C20 Loop Gain'!AJ2495</f>
        <v>#DIV/0!</v>
      </c>
      <c r="E1445">
        <f>'TPS543C20 Loop Gain'!B2495</f>
        <v>561000</v>
      </c>
    </row>
    <row r="1446" spans="3:5" x14ac:dyDescent="0.3">
      <c r="C1446" t="e">
        <f>'TPS543C20 Loop Gain'!AI2494</f>
        <v>#DIV/0!</v>
      </c>
      <c r="D1446" t="e">
        <f>'TPS543C20 Loop Gain'!AJ2494</f>
        <v>#DIV/0!</v>
      </c>
      <c r="E1446">
        <f>'TPS543C20 Loop Gain'!B2494</f>
        <v>560000</v>
      </c>
    </row>
    <row r="1447" spans="3:5" x14ac:dyDescent="0.3">
      <c r="C1447" t="e">
        <f>'TPS543C20 Loop Gain'!AI2493</f>
        <v>#DIV/0!</v>
      </c>
      <c r="D1447" t="e">
        <f>'TPS543C20 Loop Gain'!AJ2493</f>
        <v>#DIV/0!</v>
      </c>
      <c r="E1447">
        <f>'TPS543C20 Loop Gain'!B2493</f>
        <v>559000</v>
      </c>
    </row>
    <row r="1448" spans="3:5" x14ac:dyDescent="0.3">
      <c r="C1448" t="e">
        <f>'TPS543C20 Loop Gain'!AI2492</f>
        <v>#DIV/0!</v>
      </c>
      <c r="D1448" t="e">
        <f>'TPS543C20 Loop Gain'!AJ2492</f>
        <v>#DIV/0!</v>
      </c>
      <c r="E1448">
        <f>'TPS543C20 Loop Gain'!B2492</f>
        <v>558000</v>
      </c>
    </row>
    <row r="1449" spans="3:5" x14ac:dyDescent="0.3">
      <c r="C1449" t="e">
        <f>'TPS543C20 Loop Gain'!AI2491</f>
        <v>#DIV/0!</v>
      </c>
      <c r="D1449" t="e">
        <f>'TPS543C20 Loop Gain'!AJ2491</f>
        <v>#DIV/0!</v>
      </c>
      <c r="E1449">
        <f>'TPS543C20 Loop Gain'!B2491</f>
        <v>557000</v>
      </c>
    </row>
    <row r="1450" spans="3:5" x14ac:dyDescent="0.3">
      <c r="C1450" t="e">
        <f>'TPS543C20 Loop Gain'!AI2490</f>
        <v>#DIV/0!</v>
      </c>
      <c r="D1450" t="e">
        <f>'TPS543C20 Loop Gain'!AJ2490</f>
        <v>#DIV/0!</v>
      </c>
      <c r="E1450">
        <f>'TPS543C20 Loop Gain'!B2490</f>
        <v>556000</v>
      </c>
    </row>
    <row r="1451" spans="3:5" x14ac:dyDescent="0.3">
      <c r="C1451" t="e">
        <f>'TPS543C20 Loop Gain'!AI2489</f>
        <v>#DIV/0!</v>
      </c>
      <c r="D1451" t="e">
        <f>'TPS543C20 Loop Gain'!AJ2489</f>
        <v>#DIV/0!</v>
      </c>
      <c r="E1451">
        <f>'TPS543C20 Loop Gain'!B2489</f>
        <v>555000</v>
      </c>
    </row>
    <row r="1452" spans="3:5" x14ac:dyDescent="0.3">
      <c r="C1452" t="e">
        <f>'TPS543C20 Loop Gain'!AI2488</f>
        <v>#DIV/0!</v>
      </c>
      <c r="D1452" t="e">
        <f>'TPS543C20 Loop Gain'!AJ2488</f>
        <v>#DIV/0!</v>
      </c>
      <c r="E1452">
        <f>'TPS543C20 Loop Gain'!B2488</f>
        <v>554000</v>
      </c>
    </row>
    <row r="1453" spans="3:5" x14ac:dyDescent="0.3">
      <c r="C1453" t="e">
        <f>'TPS543C20 Loop Gain'!AI2487</f>
        <v>#DIV/0!</v>
      </c>
      <c r="D1453" t="e">
        <f>'TPS543C20 Loop Gain'!AJ2487</f>
        <v>#DIV/0!</v>
      </c>
      <c r="E1453">
        <f>'TPS543C20 Loop Gain'!B2487</f>
        <v>553000</v>
      </c>
    </row>
    <row r="1454" spans="3:5" x14ac:dyDescent="0.3">
      <c r="C1454" t="e">
        <f>'TPS543C20 Loop Gain'!AI2486</f>
        <v>#DIV/0!</v>
      </c>
      <c r="D1454" t="e">
        <f>'TPS543C20 Loop Gain'!AJ2486</f>
        <v>#DIV/0!</v>
      </c>
      <c r="E1454">
        <f>'TPS543C20 Loop Gain'!B2486</f>
        <v>552000</v>
      </c>
    </row>
    <row r="1455" spans="3:5" x14ac:dyDescent="0.3">
      <c r="C1455" t="e">
        <f>'TPS543C20 Loop Gain'!AI2485</f>
        <v>#DIV/0!</v>
      </c>
      <c r="D1455" t="e">
        <f>'TPS543C20 Loop Gain'!AJ2485</f>
        <v>#DIV/0!</v>
      </c>
      <c r="E1455">
        <f>'TPS543C20 Loop Gain'!B2485</f>
        <v>551000</v>
      </c>
    </row>
    <row r="1456" spans="3:5" x14ac:dyDescent="0.3">
      <c r="C1456" t="e">
        <f>'TPS543C20 Loop Gain'!AI2484</f>
        <v>#DIV/0!</v>
      </c>
      <c r="D1456" t="e">
        <f>'TPS543C20 Loop Gain'!AJ2484</f>
        <v>#DIV/0!</v>
      </c>
      <c r="E1456">
        <f>'TPS543C20 Loop Gain'!B2484</f>
        <v>550000</v>
      </c>
    </row>
    <row r="1457" spans="3:5" x14ac:dyDescent="0.3">
      <c r="C1457" t="e">
        <f>'TPS543C20 Loop Gain'!AI2483</f>
        <v>#DIV/0!</v>
      </c>
      <c r="D1457" t="e">
        <f>'TPS543C20 Loop Gain'!AJ2483</f>
        <v>#DIV/0!</v>
      </c>
      <c r="E1457">
        <f>'TPS543C20 Loop Gain'!B2483</f>
        <v>549000</v>
      </c>
    </row>
    <row r="1458" spans="3:5" x14ac:dyDescent="0.3">
      <c r="C1458" t="e">
        <f>'TPS543C20 Loop Gain'!AI2482</f>
        <v>#DIV/0!</v>
      </c>
      <c r="D1458" t="e">
        <f>'TPS543C20 Loop Gain'!AJ2482</f>
        <v>#DIV/0!</v>
      </c>
      <c r="E1458">
        <f>'TPS543C20 Loop Gain'!B2482</f>
        <v>548000</v>
      </c>
    </row>
    <row r="1459" spans="3:5" x14ac:dyDescent="0.3">
      <c r="C1459" t="e">
        <f>'TPS543C20 Loop Gain'!AI2481</f>
        <v>#DIV/0!</v>
      </c>
      <c r="D1459" t="e">
        <f>'TPS543C20 Loop Gain'!AJ2481</f>
        <v>#DIV/0!</v>
      </c>
      <c r="E1459">
        <f>'TPS543C20 Loop Gain'!B2481</f>
        <v>547000</v>
      </c>
    </row>
    <row r="1460" spans="3:5" x14ac:dyDescent="0.3">
      <c r="C1460" t="e">
        <f>'TPS543C20 Loop Gain'!AI2480</f>
        <v>#DIV/0!</v>
      </c>
      <c r="D1460" t="e">
        <f>'TPS543C20 Loop Gain'!AJ2480</f>
        <v>#DIV/0!</v>
      </c>
      <c r="E1460">
        <f>'TPS543C20 Loop Gain'!B2480</f>
        <v>546000</v>
      </c>
    </row>
    <row r="1461" spans="3:5" x14ac:dyDescent="0.3">
      <c r="C1461" t="e">
        <f>'TPS543C20 Loop Gain'!AI2479</f>
        <v>#DIV/0!</v>
      </c>
      <c r="D1461" t="e">
        <f>'TPS543C20 Loop Gain'!AJ2479</f>
        <v>#DIV/0!</v>
      </c>
      <c r="E1461">
        <f>'TPS543C20 Loop Gain'!B2479</f>
        <v>545000</v>
      </c>
    </row>
    <row r="1462" spans="3:5" x14ac:dyDescent="0.3">
      <c r="C1462" t="e">
        <f>'TPS543C20 Loop Gain'!AI2478</f>
        <v>#DIV/0!</v>
      </c>
      <c r="D1462" t="e">
        <f>'TPS543C20 Loop Gain'!AJ2478</f>
        <v>#DIV/0!</v>
      </c>
      <c r="E1462">
        <f>'TPS543C20 Loop Gain'!B2478</f>
        <v>544000</v>
      </c>
    </row>
    <row r="1463" spans="3:5" x14ac:dyDescent="0.3">
      <c r="C1463" t="e">
        <f>'TPS543C20 Loop Gain'!AI2477</f>
        <v>#DIV/0!</v>
      </c>
      <c r="D1463" t="e">
        <f>'TPS543C20 Loop Gain'!AJ2477</f>
        <v>#DIV/0!</v>
      </c>
      <c r="E1463">
        <f>'TPS543C20 Loop Gain'!B2477</f>
        <v>543000</v>
      </c>
    </row>
    <row r="1464" spans="3:5" x14ac:dyDescent="0.3">
      <c r="C1464" t="e">
        <f>'TPS543C20 Loop Gain'!AI2476</f>
        <v>#DIV/0!</v>
      </c>
      <c r="D1464" t="e">
        <f>'TPS543C20 Loop Gain'!AJ2476</f>
        <v>#DIV/0!</v>
      </c>
      <c r="E1464">
        <f>'TPS543C20 Loop Gain'!B2476</f>
        <v>542000</v>
      </c>
    </row>
    <row r="1465" spans="3:5" x14ac:dyDescent="0.3">
      <c r="C1465" t="e">
        <f>'TPS543C20 Loop Gain'!AI2475</f>
        <v>#DIV/0!</v>
      </c>
      <c r="D1465" t="e">
        <f>'TPS543C20 Loop Gain'!AJ2475</f>
        <v>#DIV/0!</v>
      </c>
      <c r="E1465">
        <f>'TPS543C20 Loop Gain'!B2475</f>
        <v>541000</v>
      </c>
    </row>
    <row r="1466" spans="3:5" x14ac:dyDescent="0.3">
      <c r="C1466" t="e">
        <f>'TPS543C20 Loop Gain'!AI2474</f>
        <v>#DIV/0!</v>
      </c>
      <c r="D1466" t="e">
        <f>'TPS543C20 Loop Gain'!AJ2474</f>
        <v>#DIV/0!</v>
      </c>
      <c r="E1466">
        <f>'TPS543C20 Loop Gain'!B2474</f>
        <v>540000</v>
      </c>
    </row>
    <row r="1467" spans="3:5" x14ac:dyDescent="0.3">
      <c r="C1467" t="e">
        <f>'TPS543C20 Loop Gain'!AI2473</f>
        <v>#DIV/0!</v>
      </c>
      <c r="D1467" t="e">
        <f>'TPS543C20 Loop Gain'!AJ2473</f>
        <v>#DIV/0!</v>
      </c>
      <c r="E1467">
        <f>'TPS543C20 Loop Gain'!B2473</f>
        <v>539000</v>
      </c>
    </row>
    <row r="1468" spans="3:5" x14ac:dyDescent="0.3">
      <c r="C1468" t="e">
        <f>'TPS543C20 Loop Gain'!AI2472</f>
        <v>#DIV/0!</v>
      </c>
      <c r="D1468" t="e">
        <f>'TPS543C20 Loop Gain'!AJ2472</f>
        <v>#DIV/0!</v>
      </c>
      <c r="E1468">
        <f>'TPS543C20 Loop Gain'!B2472</f>
        <v>538000</v>
      </c>
    </row>
    <row r="1469" spans="3:5" x14ac:dyDescent="0.3">
      <c r="C1469" t="e">
        <f>'TPS543C20 Loop Gain'!AI2471</f>
        <v>#DIV/0!</v>
      </c>
      <c r="D1469" t="e">
        <f>'TPS543C20 Loop Gain'!AJ2471</f>
        <v>#DIV/0!</v>
      </c>
      <c r="E1469">
        <f>'TPS543C20 Loop Gain'!B2471</f>
        <v>537000</v>
      </c>
    </row>
    <row r="1470" spans="3:5" x14ac:dyDescent="0.3">
      <c r="C1470" t="e">
        <f>'TPS543C20 Loop Gain'!AI2470</f>
        <v>#DIV/0!</v>
      </c>
      <c r="D1470" t="e">
        <f>'TPS543C20 Loop Gain'!AJ2470</f>
        <v>#DIV/0!</v>
      </c>
      <c r="E1470">
        <f>'TPS543C20 Loop Gain'!B2470</f>
        <v>536000</v>
      </c>
    </row>
    <row r="1471" spans="3:5" x14ac:dyDescent="0.3">
      <c r="C1471" t="e">
        <f>'TPS543C20 Loop Gain'!AI2469</f>
        <v>#DIV/0!</v>
      </c>
      <c r="D1471" t="e">
        <f>'TPS543C20 Loop Gain'!AJ2469</f>
        <v>#DIV/0!</v>
      </c>
      <c r="E1471">
        <f>'TPS543C20 Loop Gain'!B2469</f>
        <v>535000</v>
      </c>
    </row>
    <row r="1472" spans="3:5" x14ac:dyDescent="0.3">
      <c r="C1472" t="e">
        <f>'TPS543C20 Loop Gain'!AI2468</f>
        <v>#DIV/0!</v>
      </c>
      <c r="D1472" t="e">
        <f>'TPS543C20 Loop Gain'!AJ2468</f>
        <v>#DIV/0!</v>
      </c>
      <c r="E1472">
        <f>'TPS543C20 Loop Gain'!B2468</f>
        <v>534000</v>
      </c>
    </row>
    <row r="1473" spans="3:5" x14ac:dyDescent="0.3">
      <c r="C1473" t="e">
        <f>'TPS543C20 Loop Gain'!AI2467</f>
        <v>#DIV/0!</v>
      </c>
      <c r="D1473" t="e">
        <f>'TPS543C20 Loop Gain'!AJ2467</f>
        <v>#DIV/0!</v>
      </c>
      <c r="E1473">
        <f>'TPS543C20 Loop Gain'!B2467</f>
        <v>533000</v>
      </c>
    </row>
    <row r="1474" spans="3:5" x14ac:dyDescent="0.3">
      <c r="C1474" t="e">
        <f>'TPS543C20 Loop Gain'!AI2466</f>
        <v>#DIV/0!</v>
      </c>
      <c r="D1474" t="e">
        <f>'TPS543C20 Loop Gain'!AJ2466</f>
        <v>#DIV/0!</v>
      </c>
      <c r="E1474">
        <f>'TPS543C20 Loop Gain'!B2466</f>
        <v>532000</v>
      </c>
    </row>
    <row r="1475" spans="3:5" x14ac:dyDescent="0.3">
      <c r="C1475" t="e">
        <f>'TPS543C20 Loop Gain'!AI2465</f>
        <v>#DIV/0!</v>
      </c>
      <c r="D1475" t="e">
        <f>'TPS543C20 Loop Gain'!AJ2465</f>
        <v>#DIV/0!</v>
      </c>
      <c r="E1475">
        <f>'TPS543C20 Loop Gain'!B2465</f>
        <v>531000</v>
      </c>
    </row>
    <row r="1476" spans="3:5" x14ac:dyDescent="0.3">
      <c r="C1476" t="e">
        <f>'TPS543C20 Loop Gain'!AI2464</f>
        <v>#DIV/0!</v>
      </c>
      <c r="D1476" t="e">
        <f>'TPS543C20 Loop Gain'!AJ2464</f>
        <v>#DIV/0!</v>
      </c>
      <c r="E1476">
        <f>'TPS543C20 Loop Gain'!B2464</f>
        <v>530000</v>
      </c>
    </row>
    <row r="1477" spans="3:5" x14ac:dyDescent="0.3">
      <c r="C1477" t="e">
        <f>'TPS543C20 Loop Gain'!AI2463</f>
        <v>#DIV/0!</v>
      </c>
      <c r="D1477" t="e">
        <f>'TPS543C20 Loop Gain'!AJ2463</f>
        <v>#DIV/0!</v>
      </c>
      <c r="E1477">
        <f>'TPS543C20 Loop Gain'!B2463</f>
        <v>529000</v>
      </c>
    </row>
    <row r="1478" spans="3:5" x14ac:dyDescent="0.3">
      <c r="C1478" t="e">
        <f>'TPS543C20 Loop Gain'!AI2462</f>
        <v>#DIV/0!</v>
      </c>
      <c r="D1478" t="e">
        <f>'TPS543C20 Loop Gain'!AJ2462</f>
        <v>#DIV/0!</v>
      </c>
      <c r="E1478">
        <f>'TPS543C20 Loop Gain'!B2462</f>
        <v>528000</v>
      </c>
    </row>
    <row r="1479" spans="3:5" x14ac:dyDescent="0.3">
      <c r="C1479" t="e">
        <f>'TPS543C20 Loop Gain'!AI2461</f>
        <v>#DIV/0!</v>
      </c>
      <c r="D1479" t="e">
        <f>'TPS543C20 Loop Gain'!AJ2461</f>
        <v>#DIV/0!</v>
      </c>
      <c r="E1479">
        <f>'TPS543C20 Loop Gain'!B2461</f>
        <v>527000</v>
      </c>
    </row>
    <row r="1480" spans="3:5" x14ac:dyDescent="0.3">
      <c r="C1480" t="e">
        <f>'TPS543C20 Loop Gain'!AI2460</f>
        <v>#DIV/0!</v>
      </c>
      <c r="D1480" t="e">
        <f>'TPS543C20 Loop Gain'!AJ2460</f>
        <v>#DIV/0!</v>
      </c>
      <c r="E1480">
        <f>'TPS543C20 Loop Gain'!B2460</f>
        <v>526000</v>
      </c>
    </row>
    <row r="1481" spans="3:5" x14ac:dyDescent="0.3">
      <c r="C1481" t="e">
        <f>'TPS543C20 Loop Gain'!AI2459</f>
        <v>#DIV/0!</v>
      </c>
      <c r="D1481" t="e">
        <f>'TPS543C20 Loop Gain'!AJ2459</f>
        <v>#DIV/0!</v>
      </c>
      <c r="E1481">
        <f>'TPS543C20 Loop Gain'!B2459</f>
        <v>525000</v>
      </c>
    </row>
    <row r="1482" spans="3:5" x14ac:dyDescent="0.3">
      <c r="C1482" t="e">
        <f>'TPS543C20 Loop Gain'!AI2458</f>
        <v>#DIV/0!</v>
      </c>
      <c r="D1482" t="e">
        <f>'TPS543C20 Loop Gain'!AJ2458</f>
        <v>#DIV/0!</v>
      </c>
      <c r="E1482">
        <f>'TPS543C20 Loop Gain'!B2458</f>
        <v>524000</v>
      </c>
    </row>
    <row r="1483" spans="3:5" x14ac:dyDescent="0.3">
      <c r="C1483" t="e">
        <f>'TPS543C20 Loop Gain'!AI2457</f>
        <v>#DIV/0!</v>
      </c>
      <c r="D1483" t="e">
        <f>'TPS543C20 Loop Gain'!AJ2457</f>
        <v>#DIV/0!</v>
      </c>
      <c r="E1483">
        <f>'TPS543C20 Loop Gain'!B2457</f>
        <v>523000</v>
      </c>
    </row>
    <row r="1484" spans="3:5" x14ac:dyDescent="0.3">
      <c r="C1484" t="e">
        <f>'TPS543C20 Loop Gain'!AI2456</f>
        <v>#DIV/0!</v>
      </c>
      <c r="D1484" t="e">
        <f>'TPS543C20 Loop Gain'!AJ2456</f>
        <v>#DIV/0!</v>
      </c>
      <c r="E1484">
        <f>'TPS543C20 Loop Gain'!B2456</f>
        <v>522000</v>
      </c>
    </row>
    <row r="1485" spans="3:5" x14ac:dyDescent="0.3">
      <c r="C1485" t="e">
        <f>'TPS543C20 Loop Gain'!AI2455</f>
        <v>#DIV/0!</v>
      </c>
      <c r="D1485" t="e">
        <f>'TPS543C20 Loop Gain'!AJ2455</f>
        <v>#DIV/0!</v>
      </c>
      <c r="E1485">
        <f>'TPS543C20 Loop Gain'!B2455</f>
        <v>521000</v>
      </c>
    </row>
    <row r="1486" spans="3:5" x14ac:dyDescent="0.3">
      <c r="C1486" t="e">
        <f>'TPS543C20 Loop Gain'!AI2454</f>
        <v>#DIV/0!</v>
      </c>
      <c r="D1486" t="e">
        <f>'TPS543C20 Loop Gain'!AJ2454</f>
        <v>#DIV/0!</v>
      </c>
      <c r="E1486">
        <f>'TPS543C20 Loop Gain'!B2454</f>
        <v>520000</v>
      </c>
    </row>
    <row r="1487" spans="3:5" x14ac:dyDescent="0.3">
      <c r="C1487" t="e">
        <f>'TPS543C20 Loop Gain'!AI2453</f>
        <v>#DIV/0!</v>
      </c>
      <c r="D1487" t="e">
        <f>'TPS543C20 Loop Gain'!AJ2453</f>
        <v>#DIV/0!</v>
      </c>
      <c r="E1487">
        <f>'TPS543C20 Loop Gain'!B2453</f>
        <v>519000</v>
      </c>
    </row>
    <row r="1488" spans="3:5" x14ac:dyDescent="0.3">
      <c r="C1488" t="e">
        <f>'TPS543C20 Loop Gain'!AI2452</f>
        <v>#DIV/0!</v>
      </c>
      <c r="D1488" t="e">
        <f>'TPS543C20 Loop Gain'!AJ2452</f>
        <v>#DIV/0!</v>
      </c>
      <c r="E1488">
        <f>'TPS543C20 Loop Gain'!B2452</f>
        <v>518000</v>
      </c>
    </row>
    <row r="1489" spans="3:5" x14ac:dyDescent="0.3">
      <c r="C1489" t="e">
        <f>'TPS543C20 Loop Gain'!AI2451</f>
        <v>#DIV/0!</v>
      </c>
      <c r="D1489" t="e">
        <f>'TPS543C20 Loop Gain'!AJ2451</f>
        <v>#DIV/0!</v>
      </c>
      <c r="E1489">
        <f>'TPS543C20 Loop Gain'!B2451</f>
        <v>517000</v>
      </c>
    </row>
    <row r="1490" spans="3:5" x14ac:dyDescent="0.3">
      <c r="C1490" t="e">
        <f>'TPS543C20 Loop Gain'!AI2450</f>
        <v>#DIV/0!</v>
      </c>
      <c r="D1490" t="e">
        <f>'TPS543C20 Loop Gain'!AJ2450</f>
        <v>#DIV/0!</v>
      </c>
      <c r="E1490">
        <f>'TPS543C20 Loop Gain'!B2450</f>
        <v>516000</v>
      </c>
    </row>
    <row r="1491" spans="3:5" x14ac:dyDescent="0.3">
      <c r="C1491" t="e">
        <f>'TPS543C20 Loop Gain'!AI2449</f>
        <v>#DIV/0!</v>
      </c>
      <c r="D1491" t="e">
        <f>'TPS543C20 Loop Gain'!AJ2449</f>
        <v>#DIV/0!</v>
      </c>
      <c r="E1491">
        <f>'TPS543C20 Loop Gain'!B2449</f>
        <v>515000</v>
      </c>
    </row>
    <row r="1492" spans="3:5" x14ac:dyDescent="0.3">
      <c r="C1492" t="e">
        <f>'TPS543C20 Loop Gain'!AI2448</f>
        <v>#DIV/0!</v>
      </c>
      <c r="D1492" t="e">
        <f>'TPS543C20 Loop Gain'!AJ2448</f>
        <v>#DIV/0!</v>
      </c>
      <c r="E1492">
        <f>'TPS543C20 Loop Gain'!B2448</f>
        <v>514000</v>
      </c>
    </row>
    <row r="1493" spans="3:5" x14ac:dyDescent="0.3">
      <c r="C1493" t="e">
        <f>'TPS543C20 Loop Gain'!AI2447</f>
        <v>#DIV/0!</v>
      </c>
      <c r="D1493" t="e">
        <f>'TPS543C20 Loop Gain'!AJ2447</f>
        <v>#DIV/0!</v>
      </c>
      <c r="E1493">
        <f>'TPS543C20 Loop Gain'!B2447</f>
        <v>513000</v>
      </c>
    </row>
    <row r="1494" spans="3:5" x14ac:dyDescent="0.3">
      <c r="C1494" t="e">
        <f>'TPS543C20 Loop Gain'!AI2446</f>
        <v>#DIV/0!</v>
      </c>
      <c r="D1494" t="e">
        <f>'TPS543C20 Loop Gain'!AJ2446</f>
        <v>#DIV/0!</v>
      </c>
      <c r="E1494">
        <f>'TPS543C20 Loop Gain'!B2446</f>
        <v>512000</v>
      </c>
    </row>
    <row r="1495" spans="3:5" x14ac:dyDescent="0.3">
      <c r="C1495" t="e">
        <f>'TPS543C20 Loop Gain'!AI2445</f>
        <v>#DIV/0!</v>
      </c>
      <c r="D1495" t="e">
        <f>'TPS543C20 Loop Gain'!AJ2445</f>
        <v>#DIV/0!</v>
      </c>
      <c r="E1495">
        <f>'TPS543C20 Loop Gain'!B2445</f>
        <v>511000</v>
      </c>
    </row>
    <row r="1496" spans="3:5" x14ac:dyDescent="0.3">
      <c r="C1496" t="e">
        <f>'TPS543C20 Loop Gain'!AI2444</f>
        <v>#DIV/0!</v>
      </c>
      <c r="D1496" t="e">
        <f>'TPS543C20 Loop Gain'!AJ2444</f>
        <v>#DIV/0!</v>
      </c>
      <c r="E1496">
        <f>'TPS543C20 Loop Gain'!B2444</f>
        <v>510000</v>
      </c>
    </row>
    <row r="1497" spans="3:5" x14ac:dyDescent="0.3">
      <c r="C1497" t="e">
        <f>'TPS543C20 Loop Gain'!AI2443</f>
        <v>#DIV/0!</v>
      </c>
      <c r="D1497" t="e">
        <f>'TPS543C20 Loop Gain'!AJ2443</f>
        <v>#DIV/0!</v>
      </c>
      <c r="E1497">
        <f>'TPS543C20 Loop Gain'!B2443</f>
        <v>509000</v>
      </c>
    </row>
    <row r="1498" spans="3:5" x14ac:dyDescent="0.3">
      <c r="C1498" t="e">
        <f>'TPS543C20 Loop Gain'!AI2442</f>
        <v>#DIV/0!</v>
      </c>
      <c r="D1498" t="e">
        <f>'TPS543C20 Loop Gain'!AJ2442</f>
        <v>#DIV/0!</v>
      </c>
      <c r="E1498">
        <f>'TPS543C20 Loop Gain'!B2442</f>
        <v>508000</v>
      </c>
    </row>
    <row r="1499" spans="3:5" x14ac:dyDescent="0.3">
      <c r="C1499" t="e">
        <f>'TPS543C20 Loop Gain'!AI2441</f>
        <v>#DIV/0!</v>
      </c>
      <c r="D1499" t="e">
        <f>'TPS543C20 Loop Gain'!AJ2441</f>
        <v>#DIV/0!</v>
      </c>
      <c r="E1499">
        <f>'TPS543C20 Loop Gain'!B2441</f>
        <v>507000</v>
      </c>
    </row>
    <row r="1500" spans="3:5" x14ac:dyDescent="0.3">
      <c r="C1500" t="e">
        <f>'TPS543C20 Loop Gain'!AI2440</f>
        <v>#DIV/0!</v>
      </c>
      <c r="D1500" t="e">
        <f>'TPS543C20 Loop Gain'!AJ2440</f>
        <v>#DIV/0!</v>
      </c>
      <c r="E1500">
        <f>'TPS543C20 Loop Gain'!B2440</f>
        <v>506000</v>
      </c>
    </row>
    <row r="1501" spans="3:5" x14ac:dyDescent="0.3">
      <c r="C1501" t="e">
        <f>'TPS543C20 Loop Gain'!AI2439</f>
        <v>#DIV/0!</v>
      </c>
      <c r="D1501" t="e">
        <f>'TPS543C20 Loop Gain'!AJ2439</f>
        <v>#DIV/0!</v>
      </c>
      <c r="E1501">
        <f>'TPS543C20 Loop Gain'!B2439</f>
        <v>505000</v>
      </c>
    </row>
    <row r="1502" spans="3:5" x14ac:dyDescent="0.3">
      <c r="C1502" t="e">
        <f>'TPS543C20 Loop Gain'!AI2438</f>
        <v>#DIV/0!</v>
      </c>
      <c r="D1502" t="e">
        <f>'TPS543C20 Loop Gain'!AJ2438</f>
        <v>#DIV/0!</v>
      </c>
      <c r="E1502">
        <f>'TPS543C20 Loop Gain'!B2438</f>
        <v>504000</v>
      </c>
    </row>
    <row r="1503" spans="3:5" x14ac:dyDescent="0.3">
      <c r="C1503" t="e">
        <f>'TPS543C20 Loop Gain'!AI2437</f>
        <v>#DIV/0!</v>
      </c>
      <c r="D1503" t="e">
        <f>'TPS543C20 Loop Gain'!AJ2437</f>
        <v>#DIV/0!</v>
      </c>
      <c r="E1503">
        <f>'TPS543C20 Loop Gain'!B2437</f>
        <v>503000</v>
      </c>
    </row>
    <row r="1504" spans="3:5" x14ac:dyDescent="0.3">
      <c r="C1504" t="e">
        <f>'TPS543C20 Loop Gain'!AI2436</f>
        <v>#DIV/0!</v>
      </c>
      <c r="D1504" t="e">
        <f>'TPS543C20 Loop Gain'!AJ2436</f>
        <v>#DIV/0!</v>
      </c>
      <c r="E1504">
        <f>'TPS543C20 Loop Gain'!B2436</f>
        <v>502000</v>
      </c>
    </row>
    <row r="1505" spans="3:5" x14ac:dyDescent="0.3">
      <c r="C1505" t="e">
        <f>'TPS543C20 Loop Gain'!AI2435</f>
        <v>#DIV/0!</v>
      </c>
      <c r="D1505" t="e">
        <f>'TPS543C20 Loop Gain'!AJ2435</f>
        <v>#DIV/0!</v>
      </c>
      <c r="E1505">
        <f>'TPS543C20 Loop Gain'!B2435</f>
        <v>501000</v>
      </c>
    </row>
    <row r="1506" spans="3:5" x14ac:dyDescent="0.3">
      <c r="C1506" t="e">
        <f>'TPS543C20 Loop Gain'!AI2434</f>
        <v>#DIV/0!</v>
      </c>
      <c r="D1506" t="e">
        <f>'TPS543C20 Loop Gain'!AJ2434</f>
        <v>#DIV/0!</v>
      </c>
      <c r="E1506">
        <f>'TPS543C20 Loop Gain'!B2434</f>
        <v>500000</v>
      </c>
    </row>
    <row r="1507" spans="3:5" x14ac:dyDescent="0.3">
      <c r="C1507" t="e">
        <f>'TPS543C20 Loop Gain'!AI2433</f>
        <v>#DIV/0!</v>
      </c>
      <c r="D1507" t="e">
        <f>'TPS543C20 Loop Gain'!AJ2433</f>
        <v>#DIV/0!</v>
      </c>
      <c r="E1507">
        <f>'TPS543C20 Loop Gain'!B2433</f>
        <v>499000</v>
      </c>
    </row>
    <row r="1508" spans="3:5" x14ac:dyDescent="0.3">
      <c r="C1508" t="e">
        <f>'TPS543C20 Loop Gain'!AI2432</f>
        <v>#DIV/0!</v>
      </c>
      <c r="D1508" t="e">
        <f>'TPS543C20 Loop Gain'!AJ2432</f>
        <v>#DIV/0!</v>
      </c>
      <c r="E1508">
        <f>'TPS543C20 Loop Gain'!B2432</f>
        <v>498000</v>
      </c>
    </row>
    <row r="1509" spans="3:5" x14ac:dyDescent="0.3">
      <c r="C1509" t="e">
        <f>'TPS543C20 Loop Gain'!AI2431</f>
        <v>#DIV/0!</v>
      </c>
      <c r="D1509" t="e">
        <f>'TPS543C20 Loop Gain'!AJ2431</f>
        <v>#DIV/0!</v>
      </c>
      <c r="E1509">
        <f>'TPS543C20 Loop Gain'!B2431</f>
        <v>497000</v>
      </c>
    </row>
    <row r="1510" spans="3:5" x14ac:dyDescent="0.3">
      <c r="C1510" t="e">
        <f>'TPS543C20 Loop Gain'!AI2430</f>
        <v>#DIV/0!</v>
      </c>
      <c r="D1510" t="e">
        <f>'TPS543C20 Loop Gain'!AJ2430</f>
        <v>#DIV/0!</v>
      </c>
      <c r="E1510">
        <f>'TPS543C20 Loop Gain'!B2430</f>
        <v>496000</v>
      </c>
    </row>
    <row r="1511" spans="3:5" x14ac:dyDescent="0.3">
      <c r="C1511" t="e">
        <f>'TPS543C20 Loop Gain'!AI2429</f>
        <v>#DIV/0!</v>
      </c>
      <c r="D1511" t="e">
        <f>'TPS543C20 Loop Gain'!AJ2429</f>
        <v>#DIV/0!</v>
      </c>
      <c r="E1511">
        <f>'TPS543C20 Loop Gain'!B2429</f>
        <v>495000</v>
      </c>
    </row>
    <row r="1512" spans="3:5" x14ac:dyDescent="0.3">
      <c r="C1512" t="e">
        <f>'TPS543C20 Loop Gain'!AI2428</f>
        <v>#DIV/0!</v>
      </c>
      <c r="D1512" t="e">
        <f>'TPS543C20 Loop Gain'!AJ2428</f>
        <v>#DIV/0!</v>
      </c>
      <c r="E1512">
        <f>'TPS543C20 Loop Gain'!B2428</f>
        <v>494000</v>
      </c>
    </row>
    <row r="1513" spans="3:5" x14ac:dyDescent="0.3">
      <c r="C1513" t="e">
        <f>'TPS543C20 Loop Gain'!AI2427</f>
        <v>#DIV/0!</v>
      </c>
      <c r="D1513" t="e">
        <f>'TPS543C20 Loop Gain'!AJ2427</f>
        <v>#DIV/0!</v>
      </c>
      <c r="E1513">
        <f>'TPS543C20 Loop Gain'!B2427</f>
        <v>493000</v>
      </c>
    </row>
    <row r="1514" spans="3:5" x14ac:dyDescent="0.3">
      <c r="C1514" t="e">
        <f>'TPS543C20 Loop Gain'!AI2426</f>
        <v>#DIV/0!</v>
      </c>
      <c r="D1514" t="e">
        <f>'TPS543C20 Loop Gain'!AJ2426</f>
        <v>#DIV/0!</v>
      </c>
      <c r="E1514">
        <f>'TPS543C20 Loop Gain'!B2426</f>
        <v>492000</v>
      </c>
    </row>
    <row r="1515" spans="3:5" x14ac:dyDescent="0.3">
      <c r="C1515" t="e">
        <f>'TPS543C20 Loop Gain'!AI2425</f>
        <v>#DIV/0!</v>
      </c>
      <c r="D1515" t="e">
        <f>'TPS543C20 Loop Gain'!AJ2425</f>
        <v>#DIV/0!</v>
      </c>
      <c r="E1515">
        <f>'TPS543C20 Loop Gain'!B2425</f>
        <v>491000</v>
      </c>
    </row>
    <row r="1516" spans="3:5" x14ac:dyDescent="0.3">
      <c r="C1516" t="e">
        <f>'TPS543C20 Loop Gain'!AI2424</f>
        <v>#DIV/0!</v>
      </c>
      <c r="D1516" t="e">
        <f>'TPS543C20 Loop Gain'!AJ2424</f>
        <v>#DIV/0!</v>
      </c>
      <c r="E1516">
        <f>'TPS543C20 Loop Gain'!B2424</f>
        <v>490000</v>
      </c>
    </row>
    <row r="1517" spans="3:5" x14ac:dyDescent="0.3">
      <c r="C1517" t="e">
        <f>'TPS543C20 Loop Gain'!AI2423</f>
        <v>#DIV/0!</v>
      </c>
      <c r="D1517" t="e">
        <f>'TPS543C20 Loop Gain'!AJ2423</f>
        <v>#DIV/0!</v>
      </c>
      <c r="E1517">
        <f>'TPS543C20 Loop Gain'!B2423</f>
        <v>489000</v>
      </c>
    </row>
    <row r="1518" spans="3:5" x14ac:dyDescent="0.3">
      <c r="C1518" t="e">
        <f>'TPS543C20 Loop Gain'!AI2422</f>
        <v>#DIV/0!</v>
      </c>
      <c r="D1518" t="e">
        <f>'TPS543C20 Loop Gain'!AJ2422</f>
        <v>#DIV/0!</v>
      </c>
      <c r="E1518">
        <f>'TPS543C20 Loop Gain'!B2422</f>
        <v>488000</v>
      </c>
    </row>
    <row r="1519" spans="3:5" x14ac:dyDescent="0.3">
      <c r="C1519" t="e">
        <f>'TPS543C20 Loop Gain'!AI2421</f>
        <v>#DIV/0!</v>
      </c>
      <c r="D1519" t="e">
        <f>'TPS543C20 Loop Gain'!AJ2421</f>
        <v>#DIV/0!</v>
      </c>
      <c r="E1519">
        <f>'TPS543C20 Loop Gain'!B2421</f>
        <v>487000</v>
      </c>
    </row>
    <row r="1520" spans="3:5" x14ac:dyDescent="0.3">
      <c r="C1520" t="e">
        <f>'TPS543C20 Loop Gain'!AI2420</f>
        <v>#DIV/0!</v>
      </c>
      <c r="D1520" t="e">
        <f>'TPS543C20 Loop Gain'!AJ2420</f>
        <v>#DIV/0!</v>
      </c>
      <c r="E1520">
        <f>'TPS543C20 Loop Gain'!B2420</f>
        <v>486000</v>
      </c>
    </row>
    <row r="1521" spans="3:5" x14ac:dyDescent="0.3">
      <c r="C1521" t="e">
        <f>'TPS543C20 Loop Gain'!AI2419</f>
        <v>#DIV/0!</v>
      </c>
      <c r="D1521" t="e">
        <f>'TPS543C20 Loop Gain'!AJ2419</f>
        <v>#DIV/0!</v>
      </c>
      <c r="E1521">
        <f>'TPS543C20 Loop Gain'!B2419</f>
        <v>485000</v>
      </c>
    </row>
    <row r="1522" spans="3:5" x14ac:dyDescent="0.3">
      <c r="C1522" t="e">
        <f>'TPS543C20 Loop Gain'!AI2418</f>
        <v>#DIV/0!</v>
      </c>
      <c r="D1522" t="e">
        <f>'TPS543C20 Loop Gain'!AJ2418</f>
        <v>#DIV/0!</v>
      </c>
      <c r="E1522">
        <f>'TPS543C20 Loop Gain'!B2418</f>
        <v>484000</v>
      </c>
    </row>
    <row r="1523" spans="3:5" x14ac:dyDescent="0.3">
      <c r="C1523" t="e">
        <f>'TPS543C20 Loop Gain'!AI2417</f>
        <v>#DIV/0!</v>
      </c>
      <c r="D1523" t="e">
        <f>'TPS543C20 Loop Gain'!AJ2417</f>
        <v>#DIV/0!</v>
      </c>
      <c r="E1523">
        <f>'TPS543C20 Loop Gain'!B2417</f>
        <v>483000</v>
      </c>
    </row>
    <row r="1524" spans="3:5" x14ac:dyDescent="0.3">
      <c r="C1524" t="e">
        <f>'TPS543C20 Loop Gain'!AI2416</f>
        <v>#DIV/0!</v>
      </c>
      <c r="D1524" t="e">
        <f>'TPS543C20 Loop Gain'!AJ2416</f>
        <v>#DIV/0!</v>
      </c>
      <c r="E1524">
        <f>'TPS543C20 Loop Gain'!B2416</f>
        <v>482000</v>
      </c>
    </row>
    <row r="1525" spans="3:5" x14ac:dyDescent="0.3">
      <c r="C1525" t="e">
        <f>'TPS543C20 Loop Gain'!AI2415</f>
        <v>#DIV/0!</v>
      </c>
      <c r="D1525" t="e">
        <f>'TPS543C20 Loop Gain'!AJ2415</f>
        <v>#DIV/0!</v>
      </c>
      <c r="E1525">
        <f>'TPS543C20 Loop Gain'!B2415</f>
        <v>481000</v>
      </c>
    </row>
    <row r="1526" spans="3:5" x14ac:dyDescent="0.3">
      <c r="C1526" t="e">
        <f>'TPS543C20 Loop Gain'!AI2414</f>
        <v>#DIV/0!</v>
      </c>
      <c r="D1526" t="e">
        <f>'TPS543C20 Loop Gain'!AJ2414</f>
        <v>#DIV/0!</v>
      </c>
      <c r="E1526">
        <f>'TPS543C20 Loop Gain'!B2414</f>
        <v>480000</v>
      </c>
    </row>
    <row r="1527" spans="3:5" x14ac:dyDescent="0.3">
      <c r="C1527" t="e">
        <f>'TPS543C20 Loop Gain'!AI2413</f>
        <v>#DIV/0!</v>
      </c>
      <c r="D1527" t="e">
        <f>'TPS543C20 Loop Gain'!AJ2413</f>
        <v>#DIV/0!</v>
      </c>
      <c r="E1527">
        <f>'TPS543C20 Loop Gain'!B2413</f>
        <v>479000</v>
      </c>
    </row>
    <row r="1528" spans="3:5" x14ac:dyDescent="0.3">
      <c r="C1528" t="e">
        <f>'TPS543C20 Loop Gain'!AI2412</f>
        <v>#DIV/0!</v>
      </c>
      <c r="D1528" t="e">
        <f>'TPS543C20 Loop Gain'!AJ2412</f>
        <v>#DIV/0!</v>
      </c>
      <c r="E1528">
        <f>'TPS543C20 Loop Gain'!B2412</f>
        <v>478000</v>
      </c>
    </row>
    <row r="1529" spans="3:5" x14ac:dyDescent="0.3">
      <c r="C1529" t="e">
        <f>'TPS543C20 Loop Gain'!AI2411</f>
        <v>#DIV/0!</v>
      </c>
      <c r="D1529" t="e">
        <f>'TPS543C20 Loop Gain'!AJ2411</f>
        <v>#DIV/0!</v>
      </c>
      <c r="E1529">
        <f>'TPS543C20 Loop Gain'!B2411</f>
        <v>477000</v>
      </c>
    </row>
    <row r="1530" spans="3:5" x14ac:dyDescent="0.3">
      <c r="C1530" t="e">
        <f>'TPS543C20 Loop Gain'!AI2410</f>
        <v>#DIV/0!</v>
      </c>
      <c r="D1530" t="e">
        <f>'TPS543C20 Loop Gain'!AJ2410</f>
        <v>#DIV/0!</v>
      </c>
      <c r="E1530">
        <f>'TPS543C20 Loop Gain'!B2410</f>
        <v>476000</v>
      </c>
    </row>
    <row r="1531" spans="3:5" x14ac:dyDescent="0.3">
      <c r="C1531" t="e">
        <f>'TPS543C20 Loop Gain'!AI2409</f>
        <v>#DIV/0!</v>
      </c>
      <c r="D1531" t="e">
        <f>'TPS543C20 Loop Gain'!AJ2409</f>
        <v>#DIV/0!</v>
      </c>
      <c r="E1531">
        <f>'TPS543C20 Loop Gain'!B2409</f>
        <v>475000</v>
      </c>
    </row>
    <row r="1532" spans="3:5" x14ac:dyDescent="0.3">
      <c r="C1532" t="e">
        <f>'TPS543C20 Loop Gain'!AI2408</f>
        <v>#DIV/0!</v>
      </c>
      <c r="D1532" t="e">
        <f>'TPS543C20 Loop Gain'!AJ2408</f>
        <v>#DIV/0!</v>
      </c>
      <c r="E1532">
        <f>'TPS543C20 Loop Gain'!B2408</f>
        <v>474000</v>
      </c>
    </row>
    <row r="1533" spans="3:5" x14ac:dyDescent="0.3">
      <c r="C1533" t="e">
        <f>'TPS543C20 Loop Gain'!AI2407</f>
        <v>#DIV/0!</v>
      </c>
      <c r="D1533" t="e">
        <f>'TPS543C20 Loop Gain'!AJ2407</f>
        <v>#DIV/0!</v>
      </c>
      <c r="E1533">
        <f>'TPS543C20 Loop Gain'!B2407</f>
        <v>473000</v>
      </c>
    </row>
    <row r="1534" spans="3:5" x14ac:dyDescent="0.3">
      <c r="C1534" t="e">
        <f>'TPS543C20 Loop Gain'!AI2406</f>
        <v>#DIV/0!</v>
      </c>
      <c r="D1534" t="e">
        <f>'TPS543C20 Loop Gain'!AJ2406</f>
        <v>#DIV/0!</v>
      </c>
      <c r="E1534">
        <f>'TPS543C20 Loop Gain'!B2406</f>
        <v>472000</v>
      </c>
    </row>
    <row r="1535" spans="3:5" x14ac:dyDescent="0.3">
      <c r="C1535" t="e">
        <f>'TPS543C20 Loop Gain'!AI2405</f>
        <v>#DIV/0!</v>
      </c>
      <c r="D1535" t="e">
        <f>'TPS543C20 Loop Gain'!AJ2405</f>
        <v>#DIV/0!</v>
      </c>
      <c r="E1535">
        <f>'TPS543C20 Loop Gain'!B2405</f>
        <v>471000</v>
      </c>
    </row>
    <row r="1536" spans="3:5" x14ac:dyDescent="0.3">
      <c r="C1536" t="e">
        <f>'TPS543C20 Loop Gain'!AI2404</f>
        <v>#DIV/0!</v>
      </c>
      <c r="D1536" t="e">
        <f>'TPS543C20 Loop Gain'!AJ2404</f>
        <v>#DIV/0!</v>
      </c>
      <c r="E1536">
        <f>'TPS543C20 Loop Gain'!B2404</f>
        <v>470000</v>
      </c>
    </row>
    <row r="1537" spans="3:5" x14ac:dyDescent="0.3">
      <c r="C1537" t="e">
        <f>'TPS543C20 Loop Gain'!AI2403</f>
        <v>#DIV/0!</v>
      </c>
      <c r="D1537" t="e">
        <f>'TPS543C20 Loop Gain'!AJ2403</f>
        <v>#DIV/0!</v>
      </c>
      <c r="E1537">
        <f>'TPS543C20 Loop Gain'!B2403</f>
        <v>469000</v>
      </c>
    </row>
    <row r="1538" spans="3:5" x14ac:dyDescent="0.3">
      <c r="C1538" t="e">
        <f>'TPS543C20 Loop Gain'!AI2402</f>
        <v>#DIV/0!</v>
      </c>
      <c r="D1538" t="e">
        <f>'TPS543C20 Loop Gain'!AJ2402</f>
        <v>#DIV/0!</v>
      </c>
      <c r="E1538">
        <f>'TPS543C20 Loop Gain'!B2402</f>
        <v>468000</v>
      </c>
    </row>
    <row r="1539" spans="3:5" x14ac:dyDescent="0.3">
      <c r="C1539" t="e">
        <f>'TPS543C20 Loop Gain'!AI2401</f>
        <v>#DIV/0!</v>
      </c>
      <c r="D1539" t="e">
        <f>'TPS543C20 Loop Gain'!AJ2401</f>
        <v>#DIV/0!</v>
      </c>
      <c r="E1539">
        <f>'TPS543C20 Loop Gain'!B2401</f>
        <v>467000</v>
      </c>
    </row>
    <row r="1540" spans="3:5" x14ac:dyDescent="0.3">
      <c r="C1540" t="e">
        <f>'TPS543C20 Loop Gain'!AI2400</f>
        <v>#DIV/0!</v>
      </c>
      <c r="D1540" t="e">
        <f>'TPS543C20 Loop Gain'!AJ2400</f>
        <v>#DIV/0!</v>
      </c>
      <c r="E1540">
        <f>'TPS543C20 Loop Gain'!B2400</f>
        <v>466000</v>
      </c>
    </row>
    <row r="1541" spans="3:5" x14ac:dyDescent="0.3">
      <c r="C1541" t="e">
        <f>'TPS543C20 Loop Gain'!AI2399</f>
        <v>#DIV/0!</v>
      </c>
      <c r="D1541" t="e">
        <f>'TPS543C20 Loop Gain'!AJ2399</f>
        <v>#DIV/0!</v>
      </c>
      <c r="E1541">
        <f>'TPS543C20 Loop Gain'!B2399</f>
        <v>465000</v>
      </c>
    </row>
    <row r="1542" spans="3:5" x14ac:dyDescent="0.3">
      <c r="C1542" t="e">
        <f>'TPS543C20 Loop Gain'!AI2398</f>
        <v>#DIV/0!</v>
      </c>
      <c r="D1542" t="e">
        <f>'TPS543C20 Loop Gain'!AJ2398</f>
        <v>#DIV/0!</v>
      </c>
      <c r="E1542">
        <f>'TPS543C20 Loop Gain'!B2398</f>
        <v>464000</v>
      </c>
    </row>
    <row r="1543" spans="3:5" x14ac:dyDescent="0.3">
      <c r="C1543" t="e">
        <f>'TPS543C20 Loop Gain'!AI2397</f>
        <v>#DIV/0!</v>
      </c>
      <c r="D1543" t="e">
        <f>'TPS543C20 Loop Gain'!AJ2397</f>
        <v>#DIV/0!</v>
      </c>
      <c r="E1543">
        <f>'TPS543C20 Loop Gain'!B2397</f>
        <v>463000</v>
      </c>
    </row>
    <row r="1544" spans="3:5" x14ac:dyDescent="0.3">
      <c r="C1544" t="e">
        <f>'TPS543C20 Loop Gain'!AI2396</f>
        <v>#DIV/0!</v>
      </c>
      <c r="D1544" t="e">
        <f>'TPS543C20 Loop Gain'!AJ2396</f>
        <v>#DIV/0!</v>
      </c>
      <c r="E1544">
        <f>'TPS543C20 Loop Gain'!B2396</f>
        <v>462000</v>
      </c>
    </row>
    <row r="1545" spans="3:5" x14ac:dyDescent="0.3">
      <c r="C1545" t="e">
        <f>'TPS543C20 Loop Gain'!AI2395</f>
        <v>#DIV/0!</v>
      </c>
      <c r="D1545" t="e">
        <f>'TPS543C20 Loop Gain'!AJ2395</f>
        <v>#DIV/0!</v>
      </c>
      <c r="E1545">
        <f>'TPS543C20 Loop Gain'!B2395</f>
        <v>461000</v>
      </c>
    </row>
    <row r="1546" spans="3:5" x14ac:dyDescent="0.3">
      <c r="C1546" t="e">
        <f>'TPS543C20 Loop Gain'!AI2394</f>
        <v>#DIV/0!</v>
      </c>
      <c r="D1546" t="e">
        <f>'TPS543C20 Loop Gain'!AJ2394</f>
        <v>#DIV/0!</v>
      </c>
      <c r="E1546">
        <f>'TPS543C20 Loop Gain'!B2394</f>
        <v>460000</v>
      </c>
    </row>
    <row r="1547" spans="3:5" x14ac:dyDescent="0.3">
      <c r="C1547" t="e">
        <f>'TPS543C20 Loop Gain'!AI2393</f>
        <v>#DIV/0!</v>
      </c>
      <c r="D1547" t="e">
        <f>'TPS543C20 Loop Gain'!AJ2393</f>
        <v>#DIV/0!</v>
      </c>
      <c r="E1547">
        <f>'TPS543C20 Loop Gain'!B2393</f>
        <v>459000</v>
      </c>
    </row>
    <row r="1548" spans="3:5" x14ac:dyDescent="0.3">
      <c r="C1548" t="e">
        <f>'TPS543C20 Loop Gain'!AI2392</f>
        <v>#DIV/0!</v>
      </c>
      <c r="D1548" t="e">
        <f>'TPS543C20 Loop Gain'!AJ2392</f>
        <v>#DIV/0!</v>
      </c>
      <c r="E1548">
        <f>'TPS543C20 Loop Gain'!B2392</f>
        <v>458000</v>
      </c>
    </row>
    <row r="1549" spans="3:5" x14ac:dyDescent="0.3">
      <c r="C1549" t="e">
        <f>'TPS543C20 Loop Gain'!AI2391</f>
        <v>#DIV/0!</v>
      </c>
      <c r="D1549" t="e">
        <f>'TPS543C20 Loop Gain'!AJ2391</f>
        <v>#DIV/0!</v>
      </c>
      <c r="E1549">
        <f>'TPS543C20 Loop Gain'!B2391</f>
        <v>457000</v>
      </c>
    </row>
    <row r="1550" spans="3:5" x14ac:dyDescent="0.3">
      <c r="C1550" t="e">
        <f>'TPS543C20 Loop Gain'!AI2390</f>
        <v>#DIV/0!</v>
      </c>
      <c r="D1550" t="e">
        <f>'TPS543C20 Loop Gain'!AJ2390</f>
        <v>#DIV/0!</v>
      </c>
      <c r="E1550">
        <f>'TPS543C20 Loop Gain'!B2390</f>
        <v>456000</v>
      </c>
    </row>
    <row r="1551" spans="3:5" x14ac:dyDescent="0.3">
      <c r="C1551" t="e">
        <f>'TPS543C20 Loop Gain'!AI2389</f>
        <v>#DIV/0!</v>
      </c>
      <c r="D1551" t="e">
        <f>'TPS543C20 Loop Gain'!AJ2389</f>
        <v>#DIV/0!</v>
      </c>
      <c r="E1551">
        <f>'TPS543C20 Loop Gain'!B2389</f>
        <v>455000</v>
      </c>
    </row>
    <row r="1552" spans="3:5" x14ac:dyDescent="0.3">
      <c r="C1552" t="e">
        <f>'TPS543C20 Loop Gain'!AI2388</f>
        <v>#DIV/0!</v>
      </c>
      <c r="D1552" t="e">
        <f>'TPS543C20 Loop Gain'!AJ2388</f>
        <v>#DIV/0!</v>
      </c>
      <c r="E1552">
        <f>'TPS543C20 Loop Gain'!B2388</f>
        <v>454000</v>
      </c>
    </row>
    <row r="1553" spans="3:5" x14ac:dyDescent="0.3">
      <c r="C1553" t="e">
        <f>'TPS543C20 Loop Gain'!AI2387</f>
        <v>#DIV/0!</v>
      </c>
      <c r="D1553" t="e">
        <f>'TPS543C20 Loop Gain'!AJ2387</f>
        <v>#DIV/0!</v>
      </c>
      <c r="E1553">
        <f>'TPS543C20 Loop Gain'!B2387</f>
        <v>453000</v>
      </c>
    </row>
    <row r="1554" spans="3:5" x14ac:dyDescent="0.3">
      <c r="C1554" t="e">
        <f>'TPS543C20 Loop Gain'!AI2386</f>
        <v>#DIV/0!</v>
      </c>
      <c r="D1554" t="e">
        <f>'TPS543C20 Loop Gain'!AJ2386</f>
        <v>#DIV/0!</v>
      </c>
      <c r="E1554">
        <f>'TPS543C20 Loop Gain'!B2386</f>
        <v>452000</v>
      </c>
    </row>
    <row r="1555" spans="3:5" x14ac:dyDescent="0.3">
      <c r="C1555" t="e">
        <f>'TPS543C20 Loop Gain'!AI2385</f>
        <v>#DIV/0!</v>
      </c>
      <c r="D1555" t="e">
        <f>'TPS543C20 Loop Gain'!AJ2385</f>
        <v>#DIV/0!</v>
      </c>
      <c r="E1555">
        <f>'TPS543C20 Loop Gain'!B2385</f>
        <v>451000</v>
      </c>
    </row>
    <row r="1556" spans="3:5" x14ac:dyDescent="0.3">
      <c r="C1556" t="e">
        <f>'TPS543C20 Loop Gain'!AI2384</f>
        <v>#DIV/0!</v>
      </c>
      <c r="D1556" t="e">
        <f>'TPS543C20 Loop Gain'!AJ2384</f>
        <v>#DIV/0!</v>
      </c>
      <c r="E1556">
        <f>'TPS543C20 Loop Gain'!B2384</f>
        <v>450000</v>
      </c>
    </row>
    <row r="1557" spans="3:5" x14ac:dyDescent="0.3">
      <c r="C1557" t="e">
        <f>'TPS543C20 Loop Gain'!AI2383</f>
        <v>#DIV/0!</v>
      </c>
      <c r="D1557" t="e">
        <f>'TPS543C20 Loop Gain'!AJ2383</f>
        <v>#DIV/0!</v>
      </c>
      <c r="E1557">
        <f>'TPS543C20 Loop Gain'!B2383</f>
        <v>449000</v>
      </c>
    </row>
    <row r="1558" spans="3:5" x14ac:dyDescent="0.3">
      <c r="C1558" t="e">
        <f>'TPS543C20 Loop Gain'!AI2382</f>
        <v>#DIV/0!</v>
      </c>
      <c r="D1558" t="e">
        <f>'TPS543C20 Loop Gain'!AJ2382</f>
        <v>#DIV/0!</v>
      </c>
      <c r="E1558">
        <f>'TPS543C20 Loop Gain'!B2382</f>
        <v>448000</v>
      </c>
    </row>
    <row r="1559" spans="3:5" x14ac:dyDescent="0.3">
      <c r="C1559" t="e">
        <f>'TPS543C20 Loop Gain'!AI2381</f>
        <v>#DIV/0!</v>
      </c>
      <c r="D1559" t="e">
        <f>'TPS543C20 Loop Gain'!AJ2381</f>
        <v>#DIV/0!</v>
      </c>
      <c r="E1559">
        <f>'TPS543C20 Loop Gain'!B2381</f>
        <v>447000</v>
      </c>
    </row>
    <row r="1560" spans="3:5" x14ac:dyDescent="0.3">
      <c r="C1560" t="e">
        <f>'TPS543C20 Loop Gain'!AI2380</f>
        <v>#DIV/0!</v>
      </c>
      <c r="D1560" t="e">
        <f>'TPS543C20 Loop Gain'!AJ2380</f>
        <v>#DIV/0!</v>
      </c>
      <c r="E1560">
        <f>'TPS543C20 Loop Gain'!B2380</f>
        <v>446000</v>
      </c>
    </row>
    <row r="1561" spans="3:5" x14ac:dyDescent="0.3">
      <c r="C1561" t="e">
        <f>'TPS543C20 Loop Gain'!AI2379</f>
        <v>#DIV/0!</v>
      </c>
      <c r="D1561" t="e">
        <f>'TPS543C20 Loop Gain'!AJ2379</f>
        <v>#DIV/0!</v>
      </c>
      <c r="E1561">
        <f>'TPS543C20 Loop Gain'!B2379</f>
        <v>445000</v>
      </c>
    </row>
    <row r="1562" spans="3:5" x14ac:dyDescent="0.3">
      <c r="C1562" t="e">
        <f>'TPS543C20 Loop Gain'!AI2378</f>
        <v>#DIV/0!</v>
      </c>
      <c r="D1562" t="e">
        <f>'TPS543C20 Loop Gain'!AJ2378</f>
        <v>#DIV/0!</v>
      </c>
      <c r="E1562">
        <f>'TPS543C20 Loop Gain'!B2378</f>
        <v>444000</v>
      </c>
    </row>
    <row r="1563" spans="3:5" x14ac:dyDescent="0.3">
      <c r="C1563" t="e">
        <f>'TPS543C20 Loop Gain'!AI2377</f>
        <v>#DIV/0!</v>
      </c>
      <c r="D1563" t="e">
        <f>'TPS543C20 Loop Gain'!AJ2377</f>
        <v>#DIV/0!</v>
      </c>
      <c r="E1563">
        <f>'TPS543C20 Loop Gain'!B2377</f>
        <v>443000</v>
      </c>
    </row>
    <row r="1564" spans="3:5" x14ac:dyDescent="0.3">
      <c r="C1564" t="e">
        <f>'TPS543C20 Loop Gain'!AI2376</f>
        <v>#DIV/0!</v>
      </c>
      <c r="D1564" t="e">
        <f>'TPS543C20 Loop Gain'!AJ2376</f>
        <v>#DIV/0!</v>
      </c>
      <c r="E1564">
        <f>'TPS543C20 Loop Gain'!B2376</f>
        <v>442000</v>
      </c>
    </row>
    <row r="1565" spans="3:5" x14ac:dyDescent="0.3">
      <c r="C1565" t="e">
        <f>'TPS543C20 Loop Gain'!AI2375</f>
        <v>#DIV/0!</v>
      </c>
      <c r="D1565" t="e">
        <f>'TPS543C20 Loop Gain'!AJ2375</f>
        <v>#DIV/0!</v>
      </c>
      <c r="E1565">
        <f>'TPS543C20 Loop Gain'!B2375</f>
        <v>441000</v>
      </c>
    </row>
    <row r="1566" spans="3:5" x14ac:dyDescent="0.3">
      <c r="C1566" t="e">
        <f>'TPS543C20 Loop Gain'!AI2374</f>
        <v>#DIV/0!</v>
      </c>
      <c r="D1566" t="e">
        <f>'TPS543C20 Loop Gain'!AJ2374</f>
        <v>#DIV/0!</v>
      </c>
      <c r="E1566">
        <f>'TPS543C20 Loop Gain'!B2374</f>
        <v>440000</v>
      </c>
    </row>
    <row r="1567" spans="3:5" x14ac:dyDescent="0.3">
      <c r="C1567" t="e">
        <f>'TPS543C20 Loop Gain'!AI2373</f>
        <v>#DIV/0!</v>
      </c>
      <c r="D1567" t="e">
        <f>'TPS543C20 Loop Gain'!AJ2373</f>
        <v>#DIV/0!</v>
      </c>
      <c r="E1567">
        <f>'TPS543C20 Loop Gain'!B2373</f>
        <v>439000</v>
      </c>
    </row>
    <row r="1568" spans="3:5" x14ac:dyDescent="0.3">
      <c r="C1568" t="e">
        <f>'TPS543C20 Loop Gain'!AI2372</f>
        <v>#DIV/0!</v>
      </c>
      <c r="D1568" t="e">
        <f>'TPS543C20 Loop Gain'!AJ2372</f>
        <v>#DIV/0!</v>
      </c>
      <c r="E1568">
        <f>'TPS543C20 Loop Gain'!B2372</f>
        <v>438000</v>
      </c>
    </row>
    <row r="1569" spans="3:5" x14ac:dyDescent="0.3">
      <c r="C1569" t="e">
        <f>'TPS543C20 Loop Gain'!AI2371</f>
        <v>#DIV/0!</v>
      </c>
      <c r="D1569" t="e">
        <f>'TPS543C20 Loop Gain'!AJ2371</f>
        <v>#DIV/0!</v>
      </c>
      <c r="E1569">
        <f>'TPS543C20 Loop Gain'!B2371</f>
        <v>437000</v>
      </c>
    </row>
    <row r="1570" spans="3:5" x14ac:dyDescent="0.3">
      <c r="C1570" t="e">
        <f>'TPS543C20 Loop Gain'!AI2370</f>
        <v>#DIV/0!</v>
      </c>
      <c r="D1570" t="e">
        <f>'TPS543C20 Loop Gain'!AJ2370</f>
        <v>#DIV/0!</v>
      </c>
      <c r="E1570">
        <f>'TPS543C20 Loop Gain'!B2370</f>
        <v>436000</v>
      </c>
    </row>
    <row r="1571" spans="3:5" x14ac:dyDescent="0.3">
      <c r="C1571" t="e">
        <f>'TPS543C20 Loop Gain'!AI2369</f>
        <v>#DIV/0!</v>
      </c>
      <c r="D1571" t="e">
        <f>'TPS543C20 Loop Gain'!AJ2369</f>
        <v>#DIV/0!</v>
      </c>
      <c r="E1571">
        <f>'TPS543C20 Loop Gain'!B2369</f>
        <v>435000</v>
      </c>
    </row>
    <row r="1572" spans="3:5" x14ac:dyDescent="0.3">
      <c r="C1572" t="e">
        <f>'TPS543C20 Loop Gain'!AI2368</f>
        <v>#DIV/0!</v>
      </c>
      <c r="D1572" t="e">
        <f>'TPS543C20 Loop Gain'!AJ2368</f>
        <v>#DIV/0!</v>
      </c>
      <c r="E1572">
        <f>'TPS543C20 Loop Gain'!B2368</f>
        <v>434000</v>
      </c>
    </row>
    <row r="1573" spans="3:5" x14ac:dyDescent="0.3">
      <c r="C1573" t="e">
        <f>'TPS543C20 Loop Gain'!AI2367</f>
        <v>#DIV/0!</v>
      </c>
      <c r="D1573" t="e">
        <f>'TPS543C20 Loop Gain'!AJ2367</f>
        <v>#DIV/0!</v>
      </c>
      <c r="E1573">
        <f>'TPS543C20 Loop Gain'!B2367</f>
        <v>433000</v>
      </c>
    </row>
    <row r="1574" spans="3:5" x14ac:dyDescent="0.3">
      <c r="C1574" t="e">
        <f>'TPS543C20 Loop Gain'!AI2366</f>
        <v>#DIV/0!</v>
      </c>
      <c r="D1574" t="e">
        <f>'TPS543C20 Loop Gain'!AJ2366</f>
        <v>#DIV/0!</v>
      </c>
      <c r="E1574">
        <f>'TPS543C20 Loop Gain'!B2366</f>
        <v>432000</v>
      </c>
    </row>
    <row r="1575" spans="3:5" x14ac:dyDescent="0.3">
      <c r="C1575" t="e">
        <f>'TPS543C20 Loop Gain'!AI2365</f>
        <v>#DIV/0!</v>
      </c>
      <c r="D1575" t="e">
        <f>'TPS543C20 Loop Gain'!AJ2365</f>
        <v>#DIV/0!</v>
      </c>
      <c r="E1575">
        <f>'TPS543C20 Loop Gain'!B2365</f>
        <v>431000</v>
      </c>
    </row>
    <row r="1576" spans="3:5" x14ac:dyDescent="0.3">
      <c r="C1576" t="e">
        <f>'TPS543C20 Loop Gain'!AI2364</f>
        <v>#DIV/0!</v>
      </c>
      <c r="D1576" t="e">
        <f>'TPS543C20 Loop Gain'!AJ2364</f>
        <v>#DIV/0!</v>
      </c>
      <c r="E1576">
        <f>'TPS543C20 Loop Gain'!B2364</f>
        <v>430000</v>
      </c>
    </row>
    <row r="1577" spans="3:5" x14ac:dyDescent="0.3">
      <c r="C1577" t="e">
        <f>'TPS543C20 Loop Gain'!AI2363</f>
        <v>#DIV/0!</v>
      </c>
      <c r="D1577" t="e">
        <f>'TPS543C20 Loop Gain'!AJ2363</f>
        <v>#DIV/0!</v>
      </c>
      <c r="E1577">
        <f>'TPS543C20 Loop Gain'!B2363</f>
        <v>429000</v>
      </c>
    </row>
    <row r="1578" spans="3:5" x14ac:dyDescent="0.3">
      <c r="C1578" t="e">
        <f>'TPS543C20 Loop Gain'!AI2362</f>
        <v>#DIV/0!</v>
      </c>
      <c r="D1578" t="e">
        <f>'TPS543C20 Loop Gain'!AJ2362</f>
        <v>#DIV/0!</v>
      </c>
      <c r="E1578">
        <f>'TPS543C20 Loop Gain'!B2362</f>
        <v>428000</v>
      </c>
    </row>
    <row r="1579" spans="3:5" x14ac:dyDescent="0.3">
      <c r="C1579" t="e">
        <f>'TPS543C20 Loop Gain'!AI2361</f>
        <v>#DIV/0!</v>
      </c>
      <c r="D1579" t="e">
        <f>'TPS543C20 Loop Gain'!AJ2361</f>
        <v>#DIV/0!</v>
      </c>
      <c r="E1579">
        <f>'TPS543C20 Loop Gain'!B2361</f>
        <v>427000</v>
      </c>
    </row>
    <row r="1580" spans="3:5" x14ac:dyDescent="0.3">
      <c r="C1580" t="e">
        <f>'TPS543C20 Loop Gain'!AI2360</f>
        <v>#DIV/0!</v>
      </c>
      <c r="D1580" t="e">
        <f>'TPS543C20 Loop Gain'!AJ2360</f>
        <v>#DIV/0!</v>
      </c>
      <c r="E1580">
        <f>'TPS543C20 Loop Gain'!B2360</f>
        <v>426000</v>
      </c>
    </row>
    <row r="1581" spans="3:5" x14ac:dyDescent="0.3">
      <c r="C1581" t="e">
        <f>'TPS543C20 Loop Gain'!AI2359</f>
        <v>#DIV/0!</v>
      </c>
      <c r="D1581" t="e">
        <f>'TPS543C20 Loop Gain'!AJ2359</f>
        <v>#DIV/0!</v>
      </c>
      <c r="E1581">
        <f>'TPS543C20 Loop Gain'!B2359</f>
        <v>425000</v>
      </c>
    </row>
    <row r="1582" spans="3:5" x14ac:dyDescent="0.3">
      <c r="C1582" t="e">
        <f>'TPS543C20 Loop Gain'!AI2358</f>
        <v>#DIV/0!</v>
      </c>
      <c r="D1582" t="e">
        <f>'TPS543C20 Loop Gain'!AJ2358</f>
        <v>#DIV/0!</v>
      </c>
      <c r="E1582">
        <f>'TPS543C20 Loop Gain'!B2358</f>
        <v>424000</v>
      </c>
    </row>
    <row r="1583" spans="3:5" x14ac:dyDescent="0.3">
      <c r="C1583" t="e">
        <f>'TPS543C20 Loop Gain'!AI2357</f>
        <v>#DIV/0!</v>
      </c>
      <c r="D1583" t="e">
        <f>'TPS543C20 Loop Gain'!AJ2357</f>
        <v>#DIV/0!</v>
      </c>
      <c r="E1583">
        <f>'TPS543C20 Loop Gain'!B2357</f>
        <v>423000</v>
      </c>
    </row>
    <row r="1584" spans="3:5" x14ac:dyDescent="0.3">
      <c r="C1584" t="e">
        <f>'TPS543C20 Loop Gain'!AI2356</f>
        <v>#DIV/0!</v>
      </c>
      <c r="D1584" t="e">
        <f>'TPS543C20 Loop Gain'!AJ2356</f>
        <v>#DIV/0!</v>
      </c>
      <c r="E1584">
        <f>'TPS543C20 Loop Gain'!B2356</f>
        <v>422000</v>
      </c>
    </row>
    <row r="1585" spans="3:5" x14ac:dyDescent="0.3">
      <c r="C1585" t="e">
        <f>'TPS543C20 Loop Gain'!AI2355</f>
        <v>#DIV/0!</v>
      </c>
      <c r="D1585" t="e">
        <f>'TPS543C20 Loop Gain'!AJ2355</f>
        <v>#DIV/0!</v>
      </c>
      <c r="E1585">
        <f>'TPS543C20 Loop Gain'!B2355</f>
        <v>421000</v>
      </c>
    </row>
    <row r="1586" spans="3:5" x14ac:dyDescent="0.3">
      <c r="C1586" t="e">
        <f>'TPS543C20 Loop Gain'!AI2354</f>
        <v>#DIV/0!</v>
      </c>
      <c r="D1586" t="e">
        <f>'TPS543C20 Loop Gain'!AJ2354</f>
        <v>#DIV/0!</v>
      </c>
      <c r="E1586">
        <f>'TPS543C20 Loop Gain'!B2354</f>
        <v>420000</v>
      </c>
    </row>
    <row r="1587" spans="3:5" x14ac:dyDescent="0.3">
      <c r="C1587" t="e">
        <f>'TPS543C20 Loop Gain'!AI2353</f>
        <v>#DIV/0!</v>
      </c>
      <c r="D1587" t="e">
        <f>'TPS543C20 Loop Gain'!AJ2353</f>
        <v>#DIV/0!</v>
      </c>
      <c r="E1587">
        <f>'TPS543C20 Loop Gain'!B2353</f>
        <v>419000</v>
      </c>
    </row>
    <row r="1588" spans="3:5" x14ac:dyDescent="0.3">
      <c r="C1588" t="e">
        <f>'TPS543C20 Loop Gain'!AI2352</f>
        <v>#DIV/0!</v>
      </c>
      <c r="D1588" t="e">
        <f>'TPS543C20 Loop Gain'!AJ2352</f>
        <v>#DIV/0!</v>
      </c>
      <c r="E1588">
        <f>'TPS543C20 Loop Gain'!B2352</f>
        <v>418000</v>
      </c>
    </row>
    <row r="1589" spans="3:5" x14ac:dyDescent="0.3">
      <c r="C1589" t="e">
        <f>'TPS543C20 Loop Gain'!AI2351</f>
        <v>#DIV/0!</v>
      </c>
      <c r="D1589" t="e">
        <f>'TPS543C20 Loop Gain'!AJ2351</f>
        <v>#DIV/0!</v>
      </c>
      <c r="E1589">
        <f>'TPS543C20 Loop Gain'!B2351</f>
        <v>417000</v>
      </c>
    </row>
    <row r="1590" spans="3:5" x14ac:dyDescent="0.3">
      <c r="C1590" t="e">
        <f>'TPS543C20 Loop Gain'!AI2350</f>
        <v>#DIV/0!</v>
      </c>
      <c r="D1590" t="e">
        <f>'TPS543C20 Loop Gain'!AJ2350</f>
        <v>#DIV/0!</v>
      </c>
      <c r="E1590">
        <f>'TPS543C20 Loop Gain'!B2350</f>
        <v>416000</v>
      </c>
    </row>
    <row r="1591" spans="3:5" x14ac:dyDescent="0.3">
      <c r="C1591" t="e">
        <f>'TPS543C20 Loop Gain'!AI2349</f>
        <v>#DIV/0!</v>
      </c>
      <c r="D1591" t="e">
        <f>'TPS543C20 Loop Gain'!AJ2349</f>
        <v>#DIV/0!</v>
      </c>
      <c r="E1591">
        <f>'TPS543C20 Loop Gain'!B2349</f>
        <v>415000</v>
      </c>
    </row>
    <row r="1592" spans="3:5" x14ac:dyDescent="0.3">
      <c r="C1592" t="e">
        <f>'TPS543C20 Loop Gain'!AI2348</f>
        <v>#DIV/0!</v>
      </c>
      <c r="D1592" t="e">
        <f>'TPS543C20 Loop Gain'!AJ2348</f>
        <v>#DIV/0!</v>
      </c>
      <c r="E1592">
        <f>'TPS543C20 Loop Gain'!B2348</f>
        <v>414000</v>
      </c>
    </row>
    <row r="1593" spans="3:5" x14ac:dyDescent="0.3">
      <c r="C1593" t="e">
        <f>'TPS543C20 Loop Gain'!AI2347</f>
        <v>#DIV/0!</v>
      </c>
      <c r="D1593" t="e">
        <f>'TPS543C20 Loop Gain'!AJ2347</f>
        <v>#DIV/0!</v>
      </c>
      <c r="E1593">
        <f>'TPS543C20 Loop Gain'!B2347</f>
        <v>413000</v>
      </c>
    </row>
    <row r="1594" spans="3:5" x14ac:dyDescent="0.3">
      <c r="C1594" t="e">
        <f>'TPS543C20 Loop Gain'!AI2346</f>
        <v>#DIV/0!</v>
      </c>
      <c r="D1594" t="e">
        <f>'TPS543C20 Loop Gain'!AJ2346</f>
        <v>#DIV/0!</v>
      </c>
      <c r="E1594">
        <f>'TPS543C20 Loop Gain'!B2346</f>
        <v>412000</v>
      </c>
    </row>
    <row r="1595" spans="3:5" x14ac:dyDescent="0.3">
      <c r="C1595" t="e">
        <f>'TPS543C20 Loop Gain'!AI2345</f>
        <v>#DIV/0!</v>
      </c>
      <c r="D1595" t="e">
        <f>'TPS543C20 Loop Gain'!AJ2345</f>
        <v>#DIV/0!</v>
      </c>
      <c r="E1595">
        <f>'TPS543C20 Loop Gain'!B2345</f>
        <v>411000</v>
      </c>
    </row>
    <row r="1596" spans="3:5" x14ac:dyDescent="0.3">
      <c r="C1596" t="e">
        <f>'TPS543C20 Loop Gain'!AI2344</f>
        <v>#DIV/0!</v>
      </c>
      <c r="D1596" t="e">
        <f>'TPS543C20 Loop Gain'!AJ2344</f>
        <v>#DIV/0!</v>
      </c>
      <c r="E1596">
        <f>'TPS543C20 Loop Gain'!B2344</f>
        <v>410000</v>
      </c>
    </row>
    <row r="1597" spans="3:5" x14ac:dyDescent="0.3">
      <c r="C1597" t="e">
        <f>'TPS543C20 Loop Gain'!AI2343</f>
        <v>#DIV/0!</v>
      </c>
      <c r="D1597" t="e">
        <f>'TPS543C20 Loop Gain'!AJ2343</f>
        <v>#DIV/0!</v>
      </c>
      <c r="E1597">
        <f>'TPS543C20 Loop Gain'!B2343</f>
        <v>409000</v>
      </c>
    </row>
    <row r="1598" spans="3:5" x14ac:dyDescent="0.3">
      <c r="C1598" t="e">
        <f>'TPS543C20 Loop Gain'!AI2342</f>
        <v>#DIV/0!</v>
      </c>
      <c r="D1598" t="e">
        <f>'TPS543C20 Loop Gain'!AJ2342</f>
        <v>#DIV/0!</v>
      </c>
      <c r="E1598">
        <f>'TPS543C20 Loop Gain'!B2342</f>
        <v>408000</v>
      </c>
    </row>
    <row r="1599" spans="3:5" x14ac:dyDescent="0.3">
      <c r="C1599" t="e">
        <f>'TPS543C20 Loop Gain'!AI2341</f>
        <v>#DIV/0!</v>
      </c>
      <c r="D1599" t="e">
        <f>'TPS543C20 Loop Gain'!AJ2341</f>
        <v>#DIV/0!</v>
      </c>
      <c r="E1599">
        <f>'TPS543C20 Loop Gain'!B2341</f>
        <v>407000</v>
      </c>
    </row>
    <row r="1600" spans="3:5" x14ac:dyDescent="0.3">
      <c r="C1600" t="e">
        <f>'TPS543C20 Loop Gain'!AI2340</f>
        <v>#DIV/0!</v>
      </c>
      <c r="D1600" t="e">
        <f>'TPS543C20 Loop Gain'!AJ2340</f>
        <v>#DIV/0!</v>
      </c>
      <c r="E1600">
        <f>'TPS543C20 Loop Gain'!B2340</f>
        <v>406000</v>
      </c>
    </row>
    <row r="1601" spans="3:5" x14ac:dyDescent="0.3">
      <c r="C1601" t="e">
        <f>'TPS543C20 Loop Gain'!AI2339</f>
        <v>#DIV/0!</v>
      </c>
      <c r="D1601" t="e">
        <f>'TPS543C20 Loop Gain'!AJ2339</f>
        <v>#DIV/0!</v>
      </c>
      <c r="E1601">
        <f>'TPS543C20 Loop Gain'!B2339</f>
        <v>405000</v>
      </c>
    </row>
    <row r="1602" spans="3:5" x14ac:dyDescent="0.3">
      <c r="C1602" t="e">
        <f>'TPS543C20 Loop Gain'!AI2338</f>
        <v>#DIV/0!</v>
      </c>
      <c r="D1602" t="e">
        <f>'TPS543C20 Loop Gain'!AJ2338</f>
        <v>#DIV/0!</v>
      </c>
      <c r="E1602">
        <f>'TPS543C20 Loop Gain'!B2338</f>
        <v>404000</v>
      </c>
    </row>
    <row r="1603" spans="3:5" x14ac:dyDescent="0.3">
      <c r="C1603" t="e">
        <f>'TPS543C20 Loop Gain'!AI2337</f>
        <v>#DIV/0!</v>
      </c>
      <c r="D1603" t="e">
        <f>'TPS543C20 Loop Gain'!AJ2337</f>
        <v>#DIV/0!</v>
      </c>
      <c r="E1603">
        <f>'TPS543C20 Loop Gain'!B2337</f>
        <v>403000</v>
      </c>
    </row>
    <row r="1604" spans="3:5" x14ac:dyDescent="0.3">
      <c r="C1604" t="e">
        <f>'TPS543C20 Loop Gain'!AI2336</f>
        <v>#DIV/0!</v>
      </c>
      <c r="D1604" t="e">
        <f>'TPS543C20 Loop Gain'!AJ2336</f>
        <v>#DIV/0!</v>
      </c>
      <c r="E1604">
        <f>'TPS543C20 Loop Gain'!B2336</f>
        <v>402000</v>
      </c>
    </row>
    <row r="1605" spans="3:5" x14ac:dyDescent="0.3">
      <c r="C1605" t="e">
        <f>'TPS543C20 Loop Gain'!AI2335</f>
        <v>#DIV/0!</v>
      </c>
      <c r="D1605" t="e">
        <f>'TPS543C20 Loop Gain'!AJ2335</f>
        <v>#DIV/0!</v>
      </c>
      <c r="E1605">
        <f>'TPS543C20 Loop Gain'!B2335</f>
        <v>401000</v>
      </c>
    </row>
    <row r="1606" spans="3:5" x14ac:dyDescent="0.3">
      <c r="C1606" t="e">
        <f>'TPS543C20 Loop Gain'!AI2334</f>
        <v>#DIV/0!</v>
      </c>
      <c r="D1606" t="e">
        <f>'TPS543C20 Loop Gain'!AJ2334</f>
        <v>#DIV/0!</v>
      </c>
      <c r="E1606">
        <f>'TPS543C20 Loop Gain'!B2334</f>
        <v>400000</v>
      </c>
    </row>
    <row r="1607" spans="3:5" x14ac:dyDescent="0.3">
      <c r="C1607" t="e">
        <f>'TPS543C20 Loop Gain'!AI2333</f>
        <v>#DIV/0!</v>
      </c>
      <c r="D1607" t="e">
        <f>'TPS543C20 Loop Gain'!AJ2333</f>
        <v>#DIV/0!</v>
      </c>
      <c r="E1607">
        <f>'TPS543C20 Loop Gain'!B2333</f>
        <v>399000</v>
      </c>
    </row>
    <row r="1608" spans="3:5" x14ac:dyDescent="0.3">
      <c r="C1608" t="e">
        <f>'TPS543C20 Loop Gain'!AI2332</f>
        <v>#DIV/0!</v>
      </c>
      <c r="D1608" t="e">
        <f>'TPS543C20 Loop Gain'!AJ2332</f>
        <v>#DIV/0!</v>
      </c>
      <c r="E1608">
        <f>'TPS543C20 Loop Gain'!B2332</f>
        <v>398000</v>
      </c>
    </row>
    <row r="1609" spans="3:5" x14ac:dyDescent="0.3">
      <c r="C1609" t="e">
        <f>'TPS543C20 Loop Gain'!AI2331</f>
        <v>#DIV/0!</v>
      </c>
      <c r="D1609" t="e">
        <f>'TPS543C20 Loop Gain'!AJ2331</f>
        <v>#DIV/0!</v>
      </c>
      <c r="E1609">
        <f>'TPS543C20 Loop Gain'!B2331</f>
        <v>397000</v>
      </c>
    </row>
    <row r="1610" spans="3:5" x14ac:dyDescent="0.3">
      <c r="C1610" t="e">
        <f>'TPS543C20 Loop Gain'!AI2330</f>
        <v>#DIV/0!</v>
      </c>
      <c r="D1610" t="e">
        <f>'TPS543C20 Loop Gain'!AJ2330</f>
        <v>#DIV/0!</v>
      </c>
      <c r="E1610">
        <f>'TPS543C20 Loop Gain'!B2330</f>
        <v>396000</v>
      </c>
    </row>
    <row r="1611" spans="3:5" x14ac:dyDescent="0.3">
      <c r="C1611" t="e">
        <f>'TPS543C20 Loop Gain'!AI2329</f>
        <v>#DIV/0!</v>
      </c>
      <c r="D1611" t="e">
        <f>'TPS543C20 Loop Gain'!AJ2329</f>
        <v>#DIV/0!</v>
      </c>
      <c r="E1611">
        <f>'TPS543C20 Loop Gain'!B2329</f>
        <v>395000</v>
      </c>
    </row>
    <row r="1612" spans="3:5" x14ac:dyDescent="0.3">
      <c r="C1612" t="e">
        <f>'TPS543C20 Loop Gain'!AI2328</f>
        <v>#DIV/0!</v>
      </c>
      <c r="D1612" t="e">
        <f>'TPS543C20 Loop Gain'!AJ2328</f>
        <v>#DIV/0!</v>
      </c>
      <c r="E1612">
        <f>'TPS543C20 Loop Gain'!B2328</f>
        <v>394000</v>
      </c>
    </row>
    <row r="1613" spans="3:5" x14ac:dyDescent="0.3">
      <c r="C1613" t="e">
        <f>'TPS543C20 Loop Gain'!AI2327</f>
        <v>#DIV/0!</v>
      </c>
      <c r="D1613" t="e">
        <f>'TPS543C20 Loop Gain'!AJ2327</f>
        <v>#DIV/0!</v>
      </c>
      <c r="E1613">
        <f>'TPS543C20 Loop Gain'!B2327</f>
        <v>393000</v>
      </c>
    </row>
    <row r="1614" spans="3:5" x14ac:dyDescent="0.3">
      <c r="C1614" t="e">
        <f>'TPS543C20 Loop Gain'!AI2326</f>
        <v>#DIV/0!</v>
      </c>
      <c r="D1614" t="e">
        <f>'TPS543C20 Loop Gain'!AJ2326</f>
        <v>#DIV/0!</v>
      </c>
      <c r="E1614">
        <f>'TPS543C20 Loop Gain'!B2326</f>
        <v>392000</v>
      </c>
    </row>
    <row r="1615" spans="3:5" x14ac:dyDescent="0.3">
      <c r="C1615" t="e">
        <f>'TPS543C20 Loop Gain'!AI2325</f>
        <v>#DIV/0!</v>
      </c>
      <c r="D1615" t="e">
        <f>'TPS543C20 Loop Gain'!AJ2325</f>
        <v>#DIV/0!</v>
      </c>
      <c r="E1615">
        <f>'TPS543C20 Loop Gain'!B2325</f>
        <v>391000</v>
      </c>
    </row>
    <row r="1616" spans="3:5" x14ac:dyDescent="0.3">
      <c r="C1616" t="e">
        <f>'TPS543C20 Loop Gain'!AI2324</f>
        <v>#DIV/0!</v>
      </c>
      <c r="D1616" t="e">
        <f>'TPS543C20 Loop Gain'!AJ2324</f>
        <v>#DIV/0!</v>
      </c>
      <c r="E1616">
        <f>'TPS543C20 Loop Gain'!B2324</f>
        <v>390000</v>
      </c>
    </row>
    <row r="1617" spans="3:5" x14ac:dyDescent="0.3">
      <c r="C1617" t="e">
        <f>'TPS543C20 Loop Gain'!AI2323</f>
        <v>#DIV/0!</v>
      </c>
      <c r="D1617" t="e">
        <f>'TPS543C20 Loop Gain'!AJ2323</f>
        <v>#DIV/0!</v>
      </c>
      <c r="E1617">
        <f>'TPS543C20 Loop Gain'!B2323</f>
        <v>389000</v>
      </c>
    </row>
    <row r="1618" spans="3:5" x14ac:dyDescent="0.3">
      <c r="C1618" t="e">
        <f>'TPS543C20 Loop Gain'!AI2322</f>
        <v>#DIV/0!</v>
      </c>
      <c r="D1618" t="e">
        <f>'TPS543C20 Loop Gain'!AJ2322</f>
        <v>#DIV/0!</v>
      </c>
      <c r="E1618">
        <f>'TPS543C20 Loop Gain'!B2322</f>
        <v>388000</v>
      </c>
    </row>
    <row r="1619" spans="3:5" x14ac:dyDescent="0.3">
      <c r="C1619" t="e">
        <f>'TPS543C20 Loop Gain'!AI2321</f>
        <v>#DIV/0!</v>
      </c>
      <c r="D1619" t="e">
        <f>'TPS543C20 Loop Gain'!AJ2321</f>
        <v>#DIV/0!</v>
      </c>
      <c r="E1619">
        <f>'TPS543C20 Loop Gain'!B2321</f>
        <v>387000</v>
      </c>
    </row>
    <row r="1620" spans="3:5" x14ac:dyDescent="0.3">
      <c r="C1620" t="e">
        <f>'TPS543C20 Loop Gain'!AI2320</f>
        <v>#DIV/0!</v>
      </c>
      <c r="D1620" t="e">
        <f>'TPS543C20 Loop Gain'!AJ2320</f>
        <v>#DIV/0!</v>
      </c>
      <c r="E1620">
        <f>'TPS543C20 Loop Gain'!B2320</f>
        <v>386000</v>
      </c>
    </row>
    <row r="1621" spans="3:5" x14ac:dyDescent="0.3">
      <c r="C1621" t="e">
        <f>'TPS543C20 Loop Gain'!AI2319</f>
        <v>#DIV/0!</v>
      </c>
      <c r="D1621" t="e">
        <f>'TPS543C20 Loop Gain'!AJ2319</f>
        <v>#DIV/0!</v>
      </c>
      <c r="E1621">
        <f>'TPS543C20 Loop Gain'!B2319</f>
        <v>385000</v>
      </c>
    </row>
    <row r="1622" spans="3:5" x14ac:dyDescent="0.3">
      <c r="C1622" t="e">
        <f>'TPS543C20 Loop Gain'!AI2318</f>
        <v>#DIV/0!</v>
      </c>
      <c r="D1622" t="e">
        <f>'TPS543C20 Loop Gain'!AJ2318</f>
        <v>#DIV/0!</v>
      </c>
      <c r="E1622">
        <f>'TPS543C20 Loop Gain'!B2318</f>
        <v>384000</v>
      </c>
    </row>
    <row r="1623" spans="3:5" x14ac:dyDescent="0.3">
      <c r="C1623" t="e">
        <f>'TPS543C20 Loop Gain'!AI2317</f>
        <v>#DIV/0!</v>
      </c>
      <c r="D1623" t="e">
        <f>'TPS543C20 Loop Gain'!AJ2317</f>
        <v>#DIV/0!</v>
      </c>
      <c r="E1623">
        <f>'TPS543C20 Loop Gain'!B2317</f>
        <v>383000</v>
      </c>
    </row>
    <row r="1624" spans="3:5" x14ac:dyDescent="0.3">
      <c r="C1624" t="e">
        <f>'TPS543C20 Loop Gain'!AI2316</f>
        <v>#DIV/0!</v>
      </c>
      <c r="D1624" t="e">
        <f>'TPS543C20 Loop Gain'!AJ2316</f>
        <v>#DIV/0!</v>
      </c>
      <c r="E1624">
        <f>'TPS543C20 Loop Gain'!B2316</f>
        <v>382000</v>
      </c>
    </row>
    <row r="1625" spans="3:5" x14ac:dyDescent="0.3">
      <c r="C1625" t="e">
        <f>'TPS543C20 Loop Gain'!AI2315</f>
        <v>#DIV/0!</v>
      </c>
      <c r="D1625" t="e">
        <f>'TPS543C20 Loop Gain'!AJ2315</f>
        <v>#DIV/0!</v>
      </c>
      <c r="E1625">
        <f>'TPS543C20 Loop Gain'!B2315</f>
        <v>381000</v>
      </c>
    </row>
    <row r="1626" spans="3:5" x14ac:dyDescent="0.3">
      <c r="C1626" t="e">
        <f>'TPS543C20 Loop Gain'!AI2314</f>
        <v>#DIV/0!</v>
      </c>
      <c r="D1626" t="e">
        <f>'TPS543C20 Loop Gain'!AJ2314</f>
        <v>#DIV/0!</v>
      </c>
      <c r="E1626">
        <f>'TPS543C20 Loop Gain'!B2314</f>
        <v>380000</v>
      </c>
    </row>
    <row r="1627" spans="3:5" x14ac:dyDescent="0.3">
      <c r="C1627" t="e">
        <f>'TPS543C20 Loop Gain'!AI2313</f>
        <v>#DIV/0!</v>
      </c>
      <c r="D1627" t="e">
        <f>'TPS543C20 Loop Gain'!AJ2313</f>
        <v>#DIV/0!</v>
      </c>
      <c r="E1627">
        <f>'TPS543C20 Loop Gain'!B2313</f>
        <v>379000</v>
      </c>
    </row>
    <row r="1628" spans="3:5" x14ac:dyDescent="0.3">
      <c r="C1628" t="e">
        <f>'TPS543C20 Loop Gain'!AI2312</f>
        <v>#DIV/0!</v>
      </c>
      <c r="D1628" t="e">
        <f>'TPS543C20 Loop Gain'!AJ2312</f>
        <v>#DIV/0!</v>
      </c>
      <c r="E1628">
        <f>'TPS543C20 Loop Gain'!B2312</f>
        <v>378000</v>
      </c>
    </row>
    <row r="1629" spans="3:5" x14ac:dyDescent="0.3">
      <c r="C1629" t="e">
        <f>'TPS543C20 Loop Gain'!AI2311</f>
        <v>#DIV/0!</v>
      </c>
      <c r="D1629" t="e">
        <f>'TPS543C20 Loop Gain'!AJ2311</f>
        <v>#DIV/0!</v>
      </c>
      <c r="E1629">
        <f>'TPS543C20 Loop Gain'!B2311</f>
        <v>377000</v>
      </c>
    </row>
    <row r="1630" spans="3:5" x14ac:dyDescent="0.3">
      <c r="C1630" t="e">
        <f>'TPS543C20 Loop Gain'!AI2310</f>
        <v>#DIV/0!</v>
      </c>
      <c r="D1630" t="e">
        <f>'TPS543C20 Loop Gain'!AJ2310</f>
        <v>#DIV/0!</v>
      </c>
      <c r="E1630">
        <f>'TPS543C20 Loop Gain'!B2310</f>
        <v>376000</v>
      </c>
    </row>
    <row r="1631" spans="3:5" x14ac:dyDescent="0.3">
      <c r="C1631" t="e">
        <f>'TPS543C20 Loop Gain'!AI2309</f>
        <v>#DIV/0!</v>
      </c>
      <c r="D1631" t="e">
        <f>'TPS543C20 Loop Gain'!AJ2309</f>
        <v>#DIV/0!</v>
      </c>
      <c r="E1631">
        <f>'TPS543C20 Loop Gain'!B2309</f>
        <v>375000</v>
      </c>
    </row>
    <row r="1632" spans="3:5" x14ac:dyDescent="0.3">
      <c r="C1632" t="e">
        <f>'TPS543C20 Loop Gain'!AI2308</f>
        <v>#DIV/0!</v>
      </c>
      <c r="D1632" t="e">
        <f>'TPS543C20 Loop Gain'!AJ2308</f>
        <v>#DIV/0!</v>
      </c>
      <c r="E1632">
        <f>'TPS543C20 Loop Gain'!B2308</f>
        <v>374000</v>
      </c>
    </row>
    <row r="1633" spans="3:5" x14ac:dyDescent="0.3">
      <c r="C1633" t="e">
        <f>'TPS543C20 Loop Gain'!AI2307</f>
        <v>#DIV/0!</v>
      </c>
      <c r="D1633" t="e">
        <f>'TPS543C20 Loop Gain'!AJ2307</f>
        <v>#DIV/0!</v>
      </c>
      <c r="E1633">
        <f>'TPS543C20 Loop Gain'!B2307</f>
        <v>373000</v>
      </c>
    </row>
    <row r="1634" spans="3:5" x14ac:dyDescent="0.3">
      <c r="C1634" t="e">
        <f>'TPS543C20 Loop Gain'!AI2306</f>
        <v>#DIV/0!</v>
      </c>
      <c r="D1634" t="e">
        <f>'TPS543C20 Loop Gain'!AJ2306</f>
        <v>#DIV/0!</v>
      </c>
      <c r="E1634">
        <f>'TPS543C20 Loop Gain'!B2306</f>
        <v>372000</v>
      </c>
    </row>
    <row r="1635" spans="3:5" x14ac:dyDescent="0.3">
      <c r="C1635" t="e">
        <f>'TPS543C20 Loop Gain'!AI2305</f>
        <v>#DIV/0!</v>
      </c>
      <c r="D1635" t="e">
        <f>'TPS543C20 Loop Gain'!AJ2305</f>
        <v>#DIV/0!</v>
      </c>
      <c r="E1635">
        <f>'TPS543C20 Loop Gain'!B2305</f>
        <v>371000</v>
      </c>
    </row>
    <row r="1636" spans="3:5" x14ac:dyDescent="0.3">
      <c r="C1636" t="e">
        <f>'TPS543C20 Loop Gain'!AI2304</f>
        <v>#DIV/0!</v>
      </c>
      <c r="D1636" t="e">
        <f>'TPS543C20 Loop Gain'!AJ2304</f>
        <v>#DIV/0!</v>
      </c>
      <c r="E1636">
        <f>'TPS543C20 Loop Gain'!B2304</f>
        <v>370000</v>
      </c>
    </row>
    <row r="1637" spans="3:5" x14ac:dyDescent="0.3">
      <c r="C1637" t="e">
        <f>'TPS543C20 Loop Gain'!AI2303</f>
        <v>#DIV/0!</v>
      </c>
      <c r="D1637" t="e">
        <f>'TPS543C20 Loop Gain'!AJ2303</f>
        <v>#DIV/0!</v>
      </c>
      <c r="E1637">
        <f>'TPS543C20 Loop Gain'!B2303</f>
        <v>369000</v>
      </c>
    </row>
    <row r="1638" spans="3:5" x14ac:dyDescent="0.3">
      <c r="C1638" t="e">
        <f>'TPS543C20 Loop Gain'!AI2302</f>
        <v>#DIV/0!</v>
      </c>
      <c r="D1638" t="e">
        <f>'TPS543C20 Loop Gain'!AJ2302</f>
        <v>#DIV/0!</v>
      </c>
      <c r="E1638">
        <f>'TPS543C20 Loop Gain'!B2302</f>
        <v>368000</v>
      </c>
    </row>
    <row r="1639" spans="3:5" x14ac:dyDescent="0.3">
      <c r="C1639" t="e">
        <f>'TPS543C20 Loop Gain'!AI2301</f>
        <v>#DIV/0!</v>
      </c>
      <c r="D1639" t="e">
        <f>'TPS543C20 Loop Gain'!AJ2301</f>
        <v>#DIV/0!</v>
      </c>
      <c r="E1639">
        <f>'TPS543C20 Loop Gain'!B2301</f>
        <v>367000</v>
      </c>
    </row>
    <row r="1640" spans="3:5" x14ac:dyDescent="0.3">
      <c r="C1640" t="e">
        <f>'TPS543C20 Loop Gain'!AI2300</f>
        <v>#DIV/0!</v>
      </c>
      <c r="D1640" t="e">
        <f>'TPS543C20 Loop Gain'!AJ2300</f>
        <v>#DIV/0!</v>
      </c>
      <c r="E1640">
        <f>'TPS543C20 Loop Gain'!B2300</f>
        <v>366000</v>
      </c>
    </row>
    <row r="1641" spans="3:5" x14ac:dyDescent="0.3">
      <c r="C1641" t="e">
        <f>'TPS543C20 Loop Gain'!AI2299</f>
        <v>#DIV/0!</v>
      </c>
      <c r="D1641" t="e">
        <f>'TPS543C20 Loop Gain'!AJ2299</f>
        <v>#DIV/0!</v>
      </c>
      <c r="E1641">
        <f>'TPS543C20 Loop Gain'!B2299</f>
        <v>365000</v>
      </c>
    </row>
    <row r="1642" spans="3:5" x14ac:dyDescent="0.3">
      <c r="C1642" t="e">
        <f>'TPS543C20 Loop Gain'!AI2298</f>
        <v>#DIV/0!</v>
      </c>
      <c r="D1642" t="e">
        <f>'TPS543C20 Loop Gain'!AJ2298</f>
        <v>#DIV/0!</v>
      </c>
      <c r="E1642">
        <f>'TPS543C20 Loop Gain'!B2298</f>
        <v>364000</v>
      </c>
    </row>
    <row r="1643" spans="3:5" x14ac:dyDescent="0.3">
      <c r="C1643" t="e">
        <f>'TPS543C20 Loop Gain'!AI2297</f>
        <v>#DIV/0!</v>
      </c>
      <c r="D1643" t="e">
        <f>'TPS543C20 Loop Gain'!AJ2297</f>
        <v>#DIV/0!</v>
      </c>
      <c r="E1643">
        <f>'TPS543C20 Loop Gain'!B2297</f>
        <v>363000</v>
      </c>
    </row>
    <row r="1644" spans="3:5" x14ac:dyDescent="0.3">
      <c r="C1644" t="e">
        <f>'TPS543C20 Loop Gain'!AI2296</f>
        <v>#DIV/0!</v>
      </c>
      <c r="D1644" t="e">
        <f>'TPS543C20 Loop Gain'!AJ2296</f>
        <v>#DIV/0!</v>
      </c>
      <c r="E1644">
        <f>'TPS543C20 Loop Gain'!B2296</f>
        <v>362000</v>
      </c>
    </row>
    <row r="1645" spans="3:5" x14ac:dyDescent="0.3">
      <c r="C1645" t="e">
        <f>'TPS543C20 Loop Gain'!AI2295</f>
        <v>#DIV/0!</v>
      </c>
      <c r="D1645" t="e">
        <f>'TPS543C20 Loop Gain'!AJ2295</f>
        <v>#DIV/0!</v>
      </c>
      <c r="E1645">
        <f>'TPS543C20 Loop Gain'!B2295</f>
        <v>361000</v>
      </c>
    </row>
    <row r="1646" spans="3:5" x14ac:dyDescent="0.3">
      <c r="C1646" t="e">
        <f>'TPS543C20 Loop Gain'!AI2294</f>
        <v>#DIV/0!</v>
      </c>
      <c r="D1646" t="e">
        <f>'TPS543C20 Loop Gain'!AJ2294</f>
        <v>#DIV/0!</v>
      </c>
      <c r="E1646">
        <f>'TPS543C20 Loop Gain'!B2294</f>
        <v>360000</v>
      </c>
    </row>
    <row r="1647" spans="3:5" x14ac:dyDescent="0.3">
      <c r="C1647" t="e">
        <f>'TPS543C20 Loop Gain'!AI2293</f>
        <v>#DIV/0!</v>
      </c>
      <c r="D1647" t="e">
        <f>'TPS543C20 Loop Gain'!AJ2293</f>
        <v>#DIV/0!</v>
      </c>
      <c r="E1647">
        <f>'TPS543C20 Loop Gain'!B2293</f>
        <v>359000</v>
      </c>
    </row>
    <row r="1648" spans="3:5" x14ac:dyDescent="0.3">
      <c r="C1648" t="e">
        <f>'TPS543C20 Loop Gain'!AI2292</f>
        <v>#DIV/0!</v>
      </c>
      <c r="D1648" t="e">
        <f>'TPS543C20 Loop Gain'!AJ2292</f>
        <v>#DIV/0!</v>
      </c>
      <c r="E1648">
        <f>'TPS543C20 Loop Gain'!B2292</f>
        <v>358000</v>
      </c>
    </row>
    <row r="1649" spans="3:5" x14ac:dyDescent="0.3">
      <c r="C1649" t="e">
        <f>'TPS543C20 Loop Gain'!AI2291</f>
        <v>#DIV/0!</v>
      </c>
      <c r="D1649" t="e">
        <f>'TPS543C20 Loop Gain'!AJ2291</f>
        <v>#DIV/0!</v>
      </c>
      <c r="E1649">
        <f>'TPS543C20 Loop Gain'!B2291</f>
        <v>357000</v>
      </c>
    </row>
    <row r="1650" spans="3:5" x14ac:dyDescent="0.3">
      <c r="C1650" t="e">
        <f>'TPS543C20 Loop Gain'!AI2290</f>
        <v>#DIV/0!</v>
      </c>
      <c r="D1650" t="e">
        <f>'TPS543C20 Loop Gain'!AJ2290</f>
        <v>#DIV/0!</v>
      </c>
      <c r="E1650">
        <f>'TPS543C20 Loop Gain'!B2290</f>
        <v>356000</v>
      </c>
    </row>
    <row r="1651" spans="3:5" x14ac:dyDescent="0.3">
      <c r="C1651" t="e">
        <f>'TPS543C20 Loop Gain'!AI2289</f>
        <v>#DIV/0!</v>
      </c>
      <c r="D1651" t="e">
        <f>'TPS543C20 Loop Gain'!AJ2289</f>
        <v>#DIV/0!</v>
      </c>
      <c r="E1651">
        <f>'TPS543C20 Loop Gain'!B2289</f>
        <v>355000</v>
      </c>
    </row>
    <row r="1652" spans="3:5" x14ac:dyDescent="0.3">
      <c r="C1652" t="e">
        <f>'TPS543C20 Loop Gain'!AI2288</f>
        <v>#DIV/0!</v>
      </c>
      <c r="D1652" t="e">
        <f>'TPS543C20 Loop Gain'!AJ2288</f>
        <v>#DIV/0!</v>
      </c>
      <c r="E1652">
        <f>'TPS543C20 Loop Gain'!B2288</f>
        <v>354000</v>
      </c>
    </row>
    <row r="1653" spans="3:5" x14ac:dyDescent="0.3">
      <c r="C1653" t="e">
        <f>'TPS543C20 Loop Gain'!AI2287</f>
        <v>#DIV/0!</v>
      </c>
      <c r="D1653" t="e">
        <f>'TPS543C20 Loop Gain'!AJ2287</f>
        <v>#DIV/0!</v>
      </c>
      <c r="E1653">
        <f>'TPS543C20 Loop Gain'!B2287</f>
        <v>353000</v>
      </c>
    </row>
    <row r="1654" spans="3:5" x14ac:dyDescent="0.3">
      <c r="C1654" t="e">
        <f>'TPS543C20 Loop Gain'!AI2286</f>
        <v>#DIV/0!</v>
      </c>
      <c r="D1654" t="e">
        <f>'TPS543C20 Loop Gain'!AJ2286</f>
        <v>#DIV/0!</v>
      </c>
      <c r="E1654">
        <f>'TPS543C20 Loop Gain'!B2286</f>
        <v>352000</v>
      </c>
    </row>
    <row r="1655" spans="3:5" x14ac:dyDescent="0.3">
      <c r="C1655" t="e">
        <f>'TPS543C20 Loop Gain'!AI2285</f>
        <v>#DIV/0!</v>
      </c>
      <c r="D1655" t="e">
        <f>'TPS543C20 Loop Gain'!AJ2285</f>
        <v>#DIV/0!</v>
      </c>
      <c r="E1655">
        <f>'TPS543C20 Loop Gain'!B2285</f>
        <v>351000</v>
      </c>
    </row>
    <row r="1656" spans="3:5" x14ac:dyDescent="0.3">
      <c r="C1656" t="e">
        <f>'TPS543C20 Loop Gain'!AI2284</f>
        <v>#DIV/0!</v>
      </c>
      <c r="D1656" t="e">
        <f>'TPS543C20 Loop Gain'!AJ2284</f>
        <v>#DIV/0!</v>
      </c>
      <c r="E1656">
        <f>'TPS543C20 Loop Gain'!B2284</f>
        <v>350000</v>
      </c>
    </row>
    <row r="1657" spans="3:5" x14ac:dyDescent="0.3">
      <c r="C1657" t="e">
        <f>'TPS543C20 Loop Gain'!AI2283</f>
        <v>#DIV/0!</v>
      </c>
      <c r="D1657" t="e">
        <f>'TPS543C20 Loop Gain'!AJ2283</f>
        <v>#DIV/0!</v>
      </c>
      <c r="E1657">
        <f>'TPS543C20 Loop Gain'!B2283</f>
        <v>349000</v>
      </c>
    </row>
    <row r="1658" spans="3:5" x14ac:dyDescent="0.3">
      <c r="C1658" t="e">
        <f>'TPS543C20 Loop Gain'!AI2282</f>
        <v>#DIV/0!</v>
      </c>
      <c r="D1658" t="e">
        <f>'TPS543C20 Loop Gain'!AJ2282</f>
        <v>#DIV/0!</v>
      </c>
      <c r="E1658">
        <f>'TPS543C20 Loop Gain'!B2282</f>
        <v>348000</v>
      </c>
    </row>
    <row r="1659" spans="3:5" x14ac:dyDescent="0.3">
      <c r="C1659" t="e">
        <f>'TPS543C20 Loop Gain'!AI2281</f>
        <v>#DIV/0!</v>
      </c>
      <c r="D1659" t="e">
        <f>'TPS543C20 Loop Gain'!AJ2281</f>
        <v>#DIV/0!</v>
      </c>
      <c r="E1659">
        <f>'TPS543C20 Loop Gain'!B2281</f>
        <v>347000</v>
      </c>
    </row>
    <row r="1660" spans="3:5" x14ac:dyDescent="0.3">
      <c r="C1660" t="e">
        <f>'TPS543C20 Loop Gain'!AI2280</f>
        <v>#DIV/0!</v>
      </c>
      <c r="D1660" t="e">
        <f>'TPS543C20 Loop Gain'!AJ2280</f>
        <v>#DIV/0!</v>
      </c>
      <c r="E1660">
        <f>'TPS543C20 Loop Gain'!B2280</f>
        <v>346000</v>
      </c>
    </row>
    <row r="1661" spans="3:5" x14ac:dyDescent="0.3">
      <c r="C1661" t="e">
        <f>'TPS543C20 Loop Gain'!AI2279</f>
        <v>#DIV/0!</v>
      </c>
      <c r="D1661" t="e">
        <f>'TPS543C20 Loop Gain'!AJ2279</f>
        <v>#DIV/0!</v>
      </c>
      <c r="E1661">
        <f>'TPS543C20 Loop Gain'!B2279</f>
        <v>345000</v>
      </c>
    </row>
    <row r="1662" spans="3:5" x14ac:dyDescent="0.3">
      <c r="C1662" t="e">
        <f>'TPS543C20 Loop Gain'!AI2278</f>
        <v>#DIV/0!</v>
      </c>
      <c r="D1662" t="e">
        <f>'TPS543C20 Loop Gain'!AJ2278</f>
        <v>#DIV/0!</v>
      </c>
      <c r="E1662">
        <f>'TPS543C20 Loop Gain'!B2278</f>
        <v>344000</v>
      </c>
    </row>
    <row r="1663" spans="3:5" x14ac:dyDescent="0.3">
      <c r="C1663" t="e">
        <f>'TPS543C20 Loop Gain'!AI2277</f>
        <v>#DIV/0!</v>
      </c>
      <c r="D1663" t="e">
        <f>'TPS543C20 Loop Gain'!AJ2277</f>
        <v>#DIV/0!</v>
      </c>
      <c r="E1663">
        <f>'TPS543C20 Loop Gain'!B2277</f>
        <v>343000</v>
      </c>
    </row>
    <row r="1664" spans="3:5" x14ac:dyDescent="0.3">
      <c r="C1664" t="e">
        <f>'TPS543C20 Loop Gain'!AI2276</f>
        <v>#DIV/0!</v>
      </c>
      <c r="D1664" t="e">
        <f>'TPS543C20 Loop Gain'!AJ2276</f>
        <v>#DIV/0!</v>
      </c>
      <c r="E1664">
        <f>'TPS543C20 Loop Gain'!B2276</f>
        <v>342000</v>
      </c>
    </row>
    <row r="1665" spans="3:5" x14ac:dyDescent="0.3">
      <c r="C1665" t="e">
        <f>'TPS543C20 Loop Gain'!AI2275</f>
        <v>#DIV/0!</v>
      </c>
      <c r="D1665" t="e">
        <f>'TPS543C20 Loop Gain'!AJ2275</f>
        <v>#DIV/0!</v>
      </c>
      <c r="E1665">
        <f>'TPS543C20 Loop Gain'!B2275</f>
        <v>341000</v>
      </c>
    </row>
    <row r="1666" spans="3:5" x14ac:dyDescent="0.3">
      <c r="C1666" t="e">
        <f>'TPS543C20 Loop Gain'!AI2274</f>
        <v>#DIV/0!</v>
      </c>
      <c r="D1666" t="e">
        <f>'TPS543C20 Loop Gain'!AJ2274</f>
        <v>#DIV/0!</v>
      </c>
      <c r="E1666">
        <f>'TPS543C20 Loop Gain'!B2274</f>
        <v>340000</v>
      </c>
    </row>
    <row r="1667" spans="3:5" x14ac:dyDescent="0.3">
      <c r="C1667" t="e">
        <f>'TPS543C20 Loop Gain'!AI2273</f>
        <v>#DIV/0!</v>
      </c>
      <c r="D1667" t="e">
        <f>'TPS543C20 Loop Gain'!AJ2273</f>
        <v>#DIV/0!</v>
      </c>
      <c r="E1667">
        <f>'TPS543C20 Loop Gain'!B2273</f>
        <v>339000</v>
      </c>
    </row>
    <row r="1668" spans="3:5" x14ac:dyDescent="0.3">
      <c r="C1668" t="e">
        <f>'TPS543C20 Loop Gain'!AI2272</f>
        <v>#DIV/0!</v>
      </c>
      <c r="D1668" t="e">
        <f>'TPS543C20 Loop Gain'!AJ2272</f>
        <v>#DIV/0!</v>
      </c>
      <c r="E1668">
        <f>'TPS543C20 Loop Gain'!B2272</f>
        <v>338000</v>
      </c>
    </row>
    <row r="1669" spans="3:5" x14ac:dyDescent="0.3">
      <c r="C1669" t="e">
        <f>'TPS543C20 Loop Gain'!AI2271</f>
        <v>#DIV/0!</v>
      </c>
      <c r="D1669" t="e">
        <f>'TPS543C20 Loop Gain'!AJ2271</f>
        <v>#DIV/0!</v>
      </c>
      <c r="E1669">
        <f>'TPS543C20 Loop Gain'!B2271</f>
        <v>337000</v>
      </c>
    </row>
    <row r="1670" spans="3:5" x14ac:dyDescent="0.3">
      <c r="C1670" t="e">
        <f>'TPS543C20 Loop Gain'!AI2270</f>
        <v>#DIV/0!</v>
      </c>
      <c r="D1670" t="e">
        <f>'TPS543C20 Loop Gain'!AJ2270</f>
        <v>#DIV/0!</v>
      </c>
      <c r="E1670">
        <f>'TPS543C20 Loop Gain'!B2270</f>
        <v>336000</v>
      </c>
    </row>
    <row r="1671" spans="3:5" x14ac:dyDescent="0.3">
      <c r="C1671" t="e">
        <f>'TPS543C20 Loop Gain'!AI2269</f>
        <v>#DIV/0!</v>
      </c>
      <c r="D1671" t="e">
        <f>'TPS543C20 Loop Gain'!AJ2269</f>
        <v>#DIV/0!</v>
      </c>
      <c r="E1671">
        <f>'TPS543C20 Loop Gain'!B2269</f>
        <v>335000</v>
      </c>
    </row>
    <row r="1672" spans="3:5" x14ac:dyDescent="0.3">
      <c r="C1672" t="e">
        <f>'TPS543C20 Loop Gain'!AI2268</f>
        <v>#DIV/0!</v>
      </c>
      <c r="D1672" t="e">
        <f>'TPS543C20 Loop Gain'!AJ2268</f>
        <v>#DIV/0!</v>
      </c>
      <c r="E1672">
        <f>'TPS543C20 Loop Gain'!B2268</f>
        <v>334000</v>
      </c>
    </row>
    <row r="1673" spans="3:5" x14ac:dyDescent="0.3">
      <c r="C1673" t="e">
        <f>'TPS543C20 Loop Gain'!AI2267</f>
        <v>#DIV/0!</v>
      </c>
      <c r="D1673" t="e">
        <f>'TPS543C20 Loop Gain'!AJ2267</f>
        <v>#DIV/0!</v>
      </c>
      <c r="E1673">
        <f>'TPS543C20 Loop Gain'!B2267</f>
        <v>333000</v>
      </c>
    </row>
    <row r="1674" spans="3:5" x14ac:dyDescent="0.3">
      <c r="C1674" t="e">
        <f>'TPS543C20 Loop Gain'!AI2266</f>
        <v>#DIV/0!</v>
      </c>
      <c r="D1674" t="e">
        <f>'TPS543C20 Loop Gain'!AJ2266</f>
        <v>#DIV/0!</v>
      </c>
      <c r="E1674">
        <f>'TPS543C20 Loop Gain'!B2266</f>
        <v>332000</v>
      </c>
    </row>
    <row r="1675" spans="3:5" x14ac:dyDescent="0.3">
      <c r="C1675" t="e">
        <f>'TPS543C20 Loop Gain'!AI2265</f>
        <v>#DIV/0!</v>
      </c>
      <c r="D1675" t="e">
        <f>'TPS543C20 Loop Gain'!AJ2265</f>
        <v>#DIV/0!</v>
      </c>
      <c r="E1675">
        <f>'TPS543C20 Loop Gain'!B2265</f>
        <v>331000</v>
      </c>
    </row>
    <row r="1676" spans="3:5" x14ac:dyDescent="0.3">
      <c r="C1676" t="e">
        <f>'TPS543C20 Loop Gain'!AI2264</f>
        <v>#DIV/0!</v>
      </c>
      <c r="D1676" t="e">
        <f>'TPS543C20 Loop Gain'!AJ2264</f>
        <v>#DIV/0!</v>
      </c>
      <c r="E1676">
        <f>'TPS543C20 Loop Gain'!B2264</f>
        <v>330000</v>
      </c>
    </row>
    <row r="1677" spans="3:5" x14ac:dyDescent="0.3">
      <c r="C1677" t="e">
        <f>'TPS543C20 Loop Gain'!AI2263</f>
        <v>#DIV/0!</v>
      </c>
      <c r="D1677" t="e">
        <f>'TPS543C20 Loop Gain'!AJ2263</f>
        <v>#DIV/0!</v>
      </c>
      <c r="E1677">
        <f>'TPS543C20 Loop Gain'!B2263</f>
        <v>329000</v>
      </c>
    </row>
    <row r="1678" spans="3:5" x14ac:dyDescent="0.3">
      <c r="C1678" t="e">
        <f>'TPS543C20 Loop Gain'!AI2262</f>
        <v>#DIV/0!</v>
      </c>
      <c r="D1678" t="e">
        <f>'TPS543C20 Loop Gain'!AJ2262</f>
        <v>#DIV/0!</v>
      </c>
      <c r="E1678">
        <f>'TPS543C20 Loop Gain'!B2262</f>
        <v>328000</v>
      </c>
    </row>
    <row r="1679" spans="3:5" x14ac:dyDescent="0.3">
      <c r="C1679" t="e">
        <f>'TPS543C20 Loop Gain'!AI2261</f>
        <v>#DIV/0!</v>
      </c>
      <c r="D1679" t="e">
        <f>'TPS543C20 Loop Gain'!AJ2261</f>
        <v>#DIV/0!</v>
      </c>
      <c r="E1679">
        <f>'TPS543C20 Loop Gain'!B2261</f>
        <v>327000</v>
      </c>
    </row>
    <row r="1680" spans="3:5" x14ac:dyDescent="0.3">
      <c r="C1680" t="e">
        <f>'TPS543C20 Loop Gain'!AI2260</f>
        <v>#DIV/0!</v>
      </c>
      <c r="D1680" t="e">
        <f>'TPS543C20 Loop Gain'!AJ2260</f>
        <v>#DIV/0!</v>
      </c>
      <c r="E1680">
        <f>'TPS543C20 Loop Gain'!B2260</f>
        <v>326000</v>
      </c>
    </row>
    <row r="1681" spans="3:5" x14ac:dyDescent="0.3">
      <c r="C1681" t="e">
        <f>'TPS543C20 Loop Gain'!AI2259</f>
        <v>#DIV/0!</v>
      </c>
      <c r="D1681" t="e">
        <f>'TPS543C20 Loop Gain'!AJ2259</f>
        <v>#DIV/0!</v>
      </c>
      <c r="E1681">
        <f>'TPS543C20 Loop Gain'!B2259</f>
        <v>325000</v>
      </c>
    </row>
    <row r="1682" spans="3:5" x14ac:dyDescent="0.3">
      <c r="C1682" t="e">
        <f>'TPS543C20 Loop Gain'!AI2258</f>
        <v>#DIV/0!</v>
      </c>
      <c r="D1682" t="e">
        <f>'TPS543C20 Loop Gain'!AJ2258</f>
        <v>#DIV/0!</v>
      </c>
      <c r="E1682">
        <f>'TPS543C20 Loop Gain'!B2258</f>
        <v>324000</v>
      </c>
    </row>
    <row r="1683" spans="3:5" x14ac:dyDescent="0.3">
      <c r="C1683" t="e">
        <f>'TPS543C20 Loop Gain'!AI2257</f>
        <v>#DIV/0!</v>
      </c>
      <c r="D1683" t="e">
        <f>'TPS543C20 Loop Gain'!AJ2257</f>
        <v>#DIV/0!</v>
      </c>
      <c r="E1683">
        <f>'TPS543C20 Loop Gain'!B2257</f>
        <v>323000</v>
      </c>
    </row>
    <row r="1684" spans="3:5" x14ac:dyDescent="0.3">
      <c r="C1684" t="e">
        <f>'TPS543C20 Loop Gain'!AI2256</f>
        <v>#DIV/0!</v>
      </c>
      <c r="D1684" t="e">
        <f>'TPS543C20 Loop Gain'!AJ2256</f>
        <v>#DIV/0!</v>
      </c>
      <c r="E1684">
        <f>'TPS543C20 Loop Gain'!B2256</f>
        <v>322000</v>
      </c>
    </row>
    <row r="1685" spans="3:5" x14ac:dyDescent="0.3">
      <c r="C1685" t="e">
        <f>'TPS543C20 Loop Gain'!AI2255</f>
        <v>#DIV/0!</v>
      </c>
      <c r="D1685" t="e">
        <f>'TPS543C20 Loop Gain'!AJ2255</f>
        <v>#DIV/0!</v>
      </c>
      <c r="E1685">
        <f>'TPS543C20 Loop Gain'!B2255</f>
        <v>321000</v>
      </c>
    </row>
    <row r="1686" spans="3:5" x14ac:dyDescent="0.3">
      <c r="C1686" t="e">
        <f>'TPS543C20 Loop Gain'!AI2254</f>
        <v>#DIV/0!</v>
      </c>
      <c r="D1686" t="e">
        <f>'TPS543C20 Loop Gain'!AJ2254</f>
        <v>#DIV/0!</v>
      </c>
      <c r="E1686">
        <f>'TPS543C20 Loop Gain'!B2254</f>
        <v>320000</v>
      </c>
    </row>
    <row r="1687" spans="3:5" x14ac:dyDescent="0.3">
      <c r="C1687" t="e">
        <f>'TPS543C20 Loop Gain'!AI2253</f>
        <v>#DIV/0!</v>
      </c>
      <c r="D1687" t="e">
        <f>'TPS543C20 Loop Gain'!AJ2253</f>
        <v>#DIV/0!</v>
      </c>
      <c r="E1687">
        <f>'TPS543C20 Loop Gain'!B2253</f>
        <v>319000</v>
      </c>
    </row>
    <row r="1688" spans="3:5" x14ac:dyDescent="0.3">
      <c r="C1688" t="e">
        <f>'TPS543C20 Loop Gain'!AI2252</f>
        <v>#DIV/0!</v>
      </c>
      <c r="D1688" t="e">
        <f>'TPS543C20 Loop Gain'!AJ2252</f>
        <v>#DIV/0!</v>
      </c>
      <c r="E1688">
        <f>'TPS543C20 Loop Gain'!B2252</f>
        <v>318000</v>
      </c>
    </row>
    <row r="1689" spans="3:5" x14ac:dyDescent="0.3">
      <c r="C1689" t="e">
        <f>'TPS543C20 Loop Gain'!AI2251</f>
        <v>#DIV/0!</v>
      </c>
      <c r="D1689" t="e">
        <f>'TPS543C20 Loop Gain'!AJ2251</f>
        <v>#DIV/0!</v>
      </c>
      <c r="E1689">
        <f>'TPS543C20 Loop Gain'!B2251</f>
        <v>317000</v>
      </c>
    </row>
    <row r="1690" spans="3:5" x14ac:dyDescent="0.3">
      <c r="C1690" t="e">
        <f>'TPS543C20 Loop Gain'!AI2250</f>
        <v>#DIV/0!</v>
      </c>
      <c r="D1690" t="e">
        <f>'TPS543C20 Loop Gain'!AJ2250</f>
        <v>#DIV/0!</v>
      </c>
      <c r="E1690">
        <f>'TPS543C20 Loop Gain'!B2250</f>
        <v>316000</v>
      </c>
    </row>
    <row r="1691" spans="3:5" x14ac:dyDescent="0.3">
      <c r="C1691" t="e">
        <f>'TPS543C20 Loop Gain'!AI2249</f>
        <v>#DIV/0!</v>
      </c>
      <c r="D1691" t="e">
        <f>'TPS543C20 Loop Gain'!AJ2249</f>
        <v>#DIV/0!</v>
      </c>
      <c r="E1691">
        <f>'TPS543C20 Loop Gain'!B2249</f>
        <v>315000</v>
      </c>
    </row>
    <row r="1692" spans="3:5" x14ac:dyDescent="0.3">
      <c r="C1692" t="e">
        <f>'TPS543C20 Loop Gain'!AI2248</f>
        <v>#DIV/0!</v>
      </c>
      <c r="D1692" t="e">
        <f>'TPS543C20 Loop Gain'!AJ2248</f>
        <v>#DIV/0!</v>
      </c>
      <c r="E1692">
        <f>'TPS543C20 Loop Gain'!B2248</f>
        <v>314000</v>
      </c>
    </row>
    <row r="1693" spans="3:5" x14ac:dyDescent="0.3">
      <c r="C1693" t="e">
        <f>'TPS543C20 Loop Gain'!AI2247</f>
        <v>#DIV/0!</v>
      </c>
      <c r="D1693" t="e">
        <f>'TPS543C20 Loop Gain'!AJ2247</f>
        <v>#DIV/0!</v>
      </c>
      <c r="E1693">
        <f>'TPS543C20 Loop Gain'!B2247</f>
        <v>313000</v>
      </c>
    </row>
    <row r="1694" spans="3:5" x14ac:dyDescent="0.3">
      <c r="C1694" t="e">
        <f>'TPS543C20 Loop Gain'!AI2246</f>
        <v>#DIV/0!</v>
      </c>
      <c r="D1694" t="e">
        <f>'TPS543C20 Loop Gain'!AJ2246</f>
        <v>#DIV/0!</v>
      </c>
      <c r="E1694">
        <f>'TPS543C20 Loop Gain'!B2246</f>
        <v>312000</v>
      </c>
    </row>
    <row r="1695" spans="3:5" x14ac:dyDescent="0.3">
      <c r="C1695" t="e">
        <f>'TPS543C20 Loop Gain'!AI2245</f>
        <v>#DIV/0!</v>
      </c>
      <c r="D1695" t="e">
        <f>'TPS543C20 Loop Gain'!AJ2245</f>
        <v>#DIV/0!</v>
      </c>
      <c r="E1695">
        <f>'TPS543C20 Loop Gain'!B2245</f>
        <v>311000</v>
      </c>
    </row>
    <row r="1696" spans="3:5" x14ac:dyDescent="0.3">
      <c r="C1696" t="e">
        <f>'TPS543C20 Loop Gain'!AI2244</f>
        <v>#DIV/0!</v>
      </c>
      <c r="D1696" t="e">
        <f>'TPS543C20 Loop Gain'!AJ2244</f>
        <v>#DIV/0!</v>
      </c>
      <c r="E1696">
        <f>'TPS543C20 Loop Gain'!B2244</f>
        <v>310000</v>
      </c>
    </row>
    <row r="1697" spans="3:5" x14ac:dyDescent="0.3">
      <c r="C1697" t="e">
        <f>'TPS543C20 Loop Gain'!AI2243</f>
        <v>#DIV/0!</v>
      </c>
      <c r="D1697" t="e">
        <f>'TPS543C20 Loop Gain'!AJ2243</f>
        <v>#DIV/0!</v>
      </c>
      <c r="E1697">
        <f>'TPS543C20 Loop Gain'!B2243</f>
        <v>309000</v>
      </c>
    </row>
    <row r="1698" spans="3:5" x14ac:dyDescent="0.3">
      <c r="C1698" t="e">
        <f>'TPS543C20 Loop Gain'!AI2242</f>
        <v>#DIV/0!</v>
      </c>
      <c r="D1698" t="e">
        <f>'TPS543C20 Loop Gain'!AJ2242</f>
        <v>#DIV/0!</v>
      </c>
      <c r="E1698">
        <f>'TPS543C20 Loop Gain'!B2242</f>
        <v>308000</v>
      </c>
    </row>
    <row r="1699" spans="3:5" x14ac:dyDescent="0.3">
      <c r="C1699" t="e">
        <f>'TPS543C20 Loop Gain'!AI2241</f>
        <v>#DIV/0!</v>
      </c>
      <c r="D1699" t="e">
        <f>'TPS543C20 Loop Gain'!AJ2241</f>
        <v>#DIV/0!</v>
      </c>
      <c r="E1699">
        <f>'TPS543C20 Loop Gain'!B2241</f>
        <v>307000</v>
      </c>
    </row>
    <row r="1700" spans="3:5" x14ac:dyDescent="0.3">
      <c r="C1700" t="e">
        <f>'TPS543C20 Loop Gain'!AI2240</f>
        <v>#DIV/0!</v>
      </c>
      <c r="D1700" t="e">
        <f>'TPS543C20 Loop Gain'!AJ2240</f>
        <v>#DIV/0!</v>
      </c>
      <c r="E1700">
        <f>'TPS543C20 Loop Gain'!B2240</f>
        <v>306000</v>
      </c>
    </row>
    <row r="1701" spans="3:5" x14ac:dyDescent="0.3">
      <c r="C1701" t="e">
        <f>'TPS543C20 Loop Gain'!AI2239</f>
        <v>#DIV/0!</v>
      </c>
      <c r="D1701" t="e">
        <f>'TPS543C20 Loop Gain'!AJ2239</f>
        <v>#DIV/0!</v>
      </c>
      <c r="E1701">
        <f>'TPS543C20 Loop Gain'!B2239</f>
        <v>305000</v>
      </c>
    </row>
    <row r="1702" spans="3:5" x14ac:dyDescent="0.3">
      <c r="C1702" t="e">
        <f>'TPS543C20 Loop Gain'!AI2238</f>
        <v>#DIV/0!</v>
      </c>
      <c r="D1702" t="e">
        <f>'TPS543C20 Loop Gain'!AJ2238</f>
        <v>#DIV/0!</v>
      </c>
      <c r="E1702">
        <f>'TPS543C20 Loop Gain'!B2238</f>
        <v>304000</v>
      </c>
    </row>
    <row r="1703" spans="3:5" x14ac:dyDescent="0.3">
      <c r="C1703" t="e">
        <f>'TPS543C20 Loop Gain'!AI2237</f>
        <v>#DIV/0!</v>
      </c>
      <c r="D1703" t="e">
        <f>'TPS543C20 Loop Gain'!AJ2237</f>
        <v>#DIV/0!</v>
      </c>
      <c r="E1703">
        <f>'TPS543C20 Loop Gain'!B2237</f>
        <v>303000</v>
      </c>
    </row>
    <row r="1704" spans="3:5" x14ac:dyDescent="0.3">
      <c r="C1704" t="e">
        <f>'TPS543C20 Loop Gain'!AI2236</f>
        <v>#DIV/0!</v>
      </c>
      <c r="D1704" t="e">
        <f>'TPS543C20 Loop Gain'!AJ2236</f>
        <v>#DIV/0!</v>
      </c>
      <c r="E1704">
        <f>'TPS543C20 Loop Gain'!B2236</f>
        <v>302000</v>
      </c>
    </row>
    <row r="1705" spans="3:5" x14ac:dyDescent="0.3">
      <c r="C1705" t="e">
        <f>'TPS543C20 Loop Gain'!AI2235</f>
        <v>#DIV/0!</v>
      </c>
      <c r="D1705" t="e">
        <f>'TPS543C20 Loop Gain'!AJ2235</f>
        <v>#DIV/0!</v>
      </c>
      <c r="E1705">
        <f>'TPS543C20 Loop Gain'!B2235</f>
        <v>301000</v>
      </c>
    </row>
    <row r="1706" spans="3:5" x14ac:dyDescent="0.3">
      <c r="C1706" t="e">
        <f>'TPS543C20 Loop Gain'!AI2234</f>
        <v>#DIV/0!</v>
      </c>
      <c r="D1706" t="e">
        <f>'TPS543C20 Loop Gain'!AJ2234</f>
        <v>#DIV/0!</v>
      </c>
      <c r="E1706">
        <f>'TPS543C20 Loop Gain'!B2234</f>
        <v>300000</v>
      </c>
    </row>
    <row r="1707" spans="3:5" x14ac:dyDescent="0.3">
      <c r="C1707" t="e">
        <f>'TPS543C20 Loop Gain'!AI2233</f>
        <v>#DIV/0!</v>
      </c>
      <c r="D1707" t="e">
        <f>'TPS543C20 Loop Gain'!AJ2233</f>
        <v>#DIV/0!</v>
      </c>
      <c r="E1707">
        <f>'TPS543C20 Loop Gain'!B2233</f>
        <v>299000</v>
      </c>
    </row>
    <row r="1708" spans="3:5" x14ac:dyDescent="0.3">
      <c r="C1708" t="e">
        <f>'TPS543C20 Loop Gain'!AI2232</f>
        <v>#DIV/0!</v>
      </c>
      <c r="D1708" t="e">
        <f>'TPS543C20 Loop Gain'!AJ2232</f>
        <v>#DIV/0!</v>
      </c>
      <c r="E1708">
        <f>'TPS543C20 Loop Gain'!B2232</f>
        <v>298000</v>
      </c>
    </row>
    <row r="1709" spans="3:5" x14ac:dyDescent="0.3">
      <c r="C1709" t="e">
        <f>'TPS543C20 Loop Gain'!AI2231</f>
        <v>#DIV/0!</v>
      </c>
      <c r="D1709" t="e">
        <f>'TPS543C20 Loop Gain'!AJ2231</f>
        <v>#DIV/0!</v>
      </c>
      <c r="E1709">
        <f>'TPS543C20 Loop Gain'!B2231</f>
        <v>297000</v>
      </c>
    </row>
    <row r="1710" spans="3:5" x14ac:dyDescent="0.3">
      <c r="C1710" t="e">
        <f>'TPS543C20 Loop Gain'!AI2230</f>
        <v>#DIV/0!</v>
      </c>
      <c r="D1710" t="e">
        <f>'TPS543C20 Loop Gain'!AJ2230</f>
        <v>#DIV/0!</v>
      </c>
      <c r="E1710">
        <f>'TPS543C20 Loop Gain'!B2230</f>
        <v>296000</v>
      </c>
    </row>
    <row r="1711" spans="3:5" x14ac:dyDescent="0.3">
      <c r="C1711" t="e">
        <f>'TPS543C20 Loop Gain'!AI2229</f>
        <v>#DIV/0!</v>
      </c>
      <c r="D1711" t="e">
        <f>'TPS543C20 Loop Gain'!AJ2229</f>
        <v>#DIV/0!</v>
      </c>
      <c r="E1711">
        <f>'TPS543C20 Loop Gain'!B2229</f>
        <v>295000</v>
      </c>
    </row>
    <row r="1712" spans="3:5" x14ac:dyDescent="0.3">
      <c r="C1712" t="e">
        <f>'TPS543C20 Loop Gain'!AI2228</f>
        <v>#DIV/0!</v>
      </c>
      <c r="D1712" t="e">
        <f>'TPS543C20 Loop Gain'!AJ2228</f>
        <v>#DIV/0!</v>
      </c>
      <c r="E1712">
        <f>'TPS543C20 Loop Gain'!B2228</f>
        <v>294000</v>
      </c>
    </row>
    <row r="1713" spans="3:5" x14ac:dyDescent="0.3">
      <c r="C1713" t="e">
        <f>'TPS543C20 Loop Gain'!AI2227</f>
        <v>#DIV/0!</v>
      </c>
      <c r="D1713" t="e">
        <f>'TPS543C20 Loop Gain'!AJ2227</f>
        <v>#DIV/0!</v>
      </c>
      <c r="E1713">
        <f>'TPS543C20 Loop Gain'!B2227</f>
        <v>293000</v>
      </c>
    </row>
    <row r="1714" spans="3:5" x14ac:dyDescent="0.3">
      <c r="C1714" t="e">
        <f>'TPS543C20 Loop Gain'!AI2226</f>
        <v>#DIV/0!</v>
      </c>
      <c r="D1714" t="e">
        <f>'TPS543C20 Loop Gain'!AJ2226</f>
        <v>#DIV/0!</v>
      </c>
      <c r="E1714">
        <f>'TPS543C20 Loop Gain'!B2226</f>
        <v>292000</v>
      </c>
    </row>
    <row r="1715" spans="3:5" x14ac:dyDescent="0.3">
      <c r="C1715" t="e">
        <f>'TPS543C20 Loop Gain'!AI2225</f>
        <v>#DIV/0!</v>
      </c>
      <c r="D1715" t="e">
        <f>'TPS543C20 Loop Gain'!AJ2225</f>
        <v>#DIV/0!</v>
      </c>
      <c r="E1715">
        <f>'TPS543C20 Loop Gain'!B2225</f>
        <v>291000</v>
      </c>
    </row>
    <row r="1716" spans="3:5" x14ac:dyDescent="0.3">
      <c r="C1716" t="e">
        <f>'TPS543C20 Loop Gain'!AI2224</f>
        <v>#DIV/0!</v>
      </c>
      <c r="D1716" t="e">
        <f>'TPS543C20 Loop Gain'!AJ2224</f>
        <v>#DIV/0!</v>
      </c>
      <c r="E1716">
        <f>'TPS543C20 Loop Gain'!B2224</f>
        <v>290000</v>
      </c>
    </row>
    <row r="1717" spans="3:5" x14ac:dyDescent="0.3">
      <c r="C1717" t="e">
        <f>'TPS543C20 Loop Gain'!AI2223</f>
        <v>#DIV/0!</v>
      </c>
      <c r="D1717" t="e">
        <f>'TPS543C20 Loop Gain'!AJ2223</f>
        <v>#DIV/0!</v>
      </c>
      <c r="E1717">
        <f>'TPS543C20 Loop Gain'!B2223</f>
        <v>289000</v>
      </c>
    </row>
    <row r="1718" spans="3:5" x14ac:dyDescent="0.3">
      <c r="C1718" t="e">
        <f>'TPS543C20 Loop Gain'!AI2222</f>
        <v>#DIV/0!</v>
      </c>
      <c r="D1718" t="e">
        <f>'TPS543C20 Loop Gain'!AJ2222</f>
        <v>#DIV/0!</v>
      </c>
      <c r="E1718">
        <f>'TPS543C20 Loop Gain'!B2222</f>
        <v>288000</v>
      </c>
    </row>
    <row r="1719" spans="3:5" x14ac:dyDescent="0.3">
      <c r="C1719" t="e">
        <f>'TPS543C20 Loop Gain'!AI2221</f>
        <v>#DIV/0!</v>
      </c>
      <c r="D1719" t="e">
        <f>'TPS543C20 Loop Gain'!AJ2221</f>
        <v>#DIV/0!</v>
      </c>
      <c r="E1719">
        <f>'TPS543C20 Loop Gain'!B2221</f>
        <v>287000</v>
      </c>
    </row>
    <row r="1720" spans="3:5" x14ac:dyDescent="0.3">
      <c r="C1720" t="e">
        <f>'TPS543C20 Loop Gain'!AI2220</f>
        <v>#DIV/0!</v>
      </c>
      <c r="D1720" t="e">
        <f>'TPS543C20 Loop Gain'!AJ2220</f>
        <v>#DIV/0!</v>
      </c>
      <c r="E1720">
        <f>'TPS543C20 Loop Gain'!B2220</f>
        <v>286000</v>
      </c>
    </row>
    <row r="1721" spans="3:5" x14ac:dyDescent="0.3">
      <c r="C1721" t="e">
        <f>'TPS543C20 Loop Gain'!AI2219</f>
        <v>#DIV/0!</v>
      </c>
      <c r="D1721" t="e">
        <f>'TPS543C20 Loop Gain'!AJ2219</f>
        <v>#DIV/0!</v>
      </c>
      <c r="E1721">
        <f>'TPS543C20 Loop Gain'!B2219</f>
        <v>285000</v>
      </c>
    </row>
    <row r="1722" spans="3:5" x14ac:dyDescent="0.3">
      <c r="C1722" t="e">
        <f>'TPS543C20 Loop Gain'!AI2218</f>
        <v>#DIV/0!</v>
      </c>
      <c r="D1722" t="e">
        <f>'TPS543C20 Loop Gain'!AJ2218</f>
        <v>#DIV/0!</v>
      </c>
      <c r="E1722">
        <f>'TPS543C20 Loop Gain'!B2218</f>
        <v>284000</v>
      </c>
    </row>
    <row r="1723" spans="3:5" x14ac:dyDescent="0.3">
      <c r="C1723" t="e">
        <f>'TPS543C20 Loop Gain'!AI2217</f>
        <v>#DIV/0!</v>
      </c>
      <c r="D1723" t="e">
        <f>'TPS543C20 Loop Gain'!AJ2217</f>
        <v>#DIV/0!</v>
      </c>
      <c r="E1723">
        <f>'TPS543C20 Loop Gain'!B2217</f>
        <v>283000</v>
      </c>
    </row>
    <row r="1724" spans="3:5" x14ac:dyDescent="0.3">
      <c r="C1724" t="e">
        <f>'TPS543C20 Loop Gain'!AI2216</f>
        <v>#DIV/0!</v>
      </c>
      <c r="D1724" t="e">
        <f>'TPS543C20 Loop Gain'!AJ2216</f>
        <v>#DIV/0!</v>
      </c>
      <c r="E1724">
        <f>'TPS543C20 Loop Gain'!B2216</f>
        <v>282000</v>
      </c>
    </row>
    <row r="1725" spans="3:5" x14ac:dyDescent="0.3">
      <c r="C1725" t="e">
        <f>'TPS543C20 Loop Gain'!AI2215</f>
        <v>#DIV/0!</v>
      </c>
      <c r="D1725" t="e">
        <f>'TPS543C20 Loop Gain'!AJ2215</f>
        <v>#DIV/0!</v>
      </c>
      <c r="E1725">
        <f>'TPS543C20 Loop Gain'!B2215</f>
        <v>281000</v>
      </c>
    </row>
    <row r="1726" spans="3:5" x14ac:dyDescent="0.3">
      <c r="C1726" t="e">
        <f>'TPS543C20 Loop Gain'!AI2214</f>
        <v>#DIV/0!</v>
      </c>
      <c r="D1726" t="e">
        <f>'TPS543C20 Loop Gain'!AJ2214</f>
        <v>#DIV/0!</v>
      </c>
      <c r="E1726">
        <f>'TPS543C20 Loop Gain'!B2214</f>
        <v>280000</v>
      </c>
    </row>
    <row r="1727" spans="3:5" x14ac:dyDescent="0.3">
      <c r="C1727" t="e">
        <f>'TPS543C20 Loop Gain'!AI2213</f>
        <v>#DIV/0!</v>
      </c>
      <c r="D1727" t="e">
        <f>'TPS543C20 Loop Gain'!AJ2213</f>
        <v>#DIV/0!</v>
      </c>
      <c r="E1727">
        <f>'TPS543C20 Loop Gain'!B2213</f>
        <v>279000</v>
      </c>
    </row>
    <row r="1728" spans="3:5" x14ac:dyDescent="0.3">
      <c r="C1728" t="e">
        <f>'TPS543C20 Loop Gain'!AI2212</f>
        <v>#DIV/0!</v>
      </c>
      <c r="D1728" t="e">
        <f>'TPS543C20 Loop Gain'!AJ2212</f>
        <v>#DIV/0!</v>
      </c>
      <c r="E1728">
        <f>'TPS543C20 Loop Gain'!B2212</f>
        <v>278000</v>
      </c>
    </row>
    <row r="1729" spans="3:5" x14ac:dyDescent="0.3">
      <c r="C1729" t="e">
        <f>'TPS543C20 Loop Gain'!AI2211</f>
        <v>#DIV/0!</v>
      </c>
      <c r="D1729" t="e">
        <f>'TPS543C20 Loop Gain'!AJ2211</f>
        <v>#DIV/0!</v>
      </c>
      <c r="E1729">
        <f>'TPS543C20 Loop Gain'!B2211</f>
        <v>277000</v>
      </c>
    </row>
    <row r="1730" spans="3:5" x14ac:dyDescent="0.3">
      <c r="C1730" t="e">
        <f>'TPS543C20 Loop Gain'!AI2210</f>
        <v>#DIV/0!</v>
      </c>
      <c r="D1730" t="e">
        <f>'TPS543C20 Loop Gain'!AJ2210</f>
        <v>#DIV/0!</v>
      </c>
      <c r="E1730">
        <f>'TPS543C20 Loop Gain'!B2210</f>
        <v>276000</v>
      </c>
    </row>
    <row r="1731" spans="3:5" x14ac:dyDescent="0.3">
      <c r="C1731" t="e">
        <f>'TPS543C20 Loop Gain'!AI2209</f>
        <v>#DIV/0!</v>
      </c>
      <c r="D1731" t="e">
        <f>'TPS543C20 Loop Gain'!AJ2209</f>
        <v>#DIV/0!</v>
      </c>
      <c r="E1731">
        <f>'TPS543C20 Loop Gain'!B2209</f>
        <v>275000</v>
      </c>
    </row>
    <row r="1732" spans="3:5" x14ac:dyDescent="0.3">
      <c r="C1732" t="e">
        <f>'TPS543C20 Loop Gain'!AI2208</f>
        <v>#DIV/0!</v>
      </c>
      <c r="D1732" t="e">
        <f>'TPS543C20 Loop Gain'!AJ2208</f>
        <v>#DIV/0!</v>
      </c>
      <c r="E1732">
        <f>'TPS543C20 Loop Gain'!B2208</f>
        <v>274000</v>
      </c>
    </row>
    <row r="1733" spans="3:5" x14ac:dyDescent="0.3">
      <c r="C1733" t="e">
        <f>'TPS543C20 Loop Gain'!AI2207</f>
        <v>#DIV/0!</v>
      </c>
      <c r="D1733" t="e">
        <f>'TPS543C20 Loop Gain'!AJ2207</f>
        <v>#DIV/0!</v>
      </c>
      <c r="E1733">
        <f>'TPS543C20 Loop Gain'!B2207</f>
        <v>273000</v>
      </c>
    </row>
    <row r="1734" spans="3:5" x14ac:dyDescent="0.3">
      <c r="C1734" t="e">
        <f>'TPS543C20 Loop Gain'!AI2206</f>
        <v>#DIV/0!</v>
      </c>
      <c r="D1734" t="e">
        <f>'TPS543C20 Loop Gain'!AJ2206</f>
        <v>#DIV/0!</v>
      </c>
      <c r="E1734">
        <f>'TPS543C20 Loop Gain'!B2206</f>
        <v>272000</v>
      </c>
    </row>
    <row r="1735" spans="3:5" x14ac:dyDescent="0.3">
      <c r="C1735" t="e">
        <f>'TPS543C20 Loop Gain'!AI2205</f>
        <v>#DIV/0!</v>
      </c>
      <c r="D1735" t="e">
        <f>'TPS543C20 Loop Gain'!AJ2205</f>
        <v>#DIV/0!</v>
      </c>
      <c r="E1735">
        <f>'TPS543C20 Loop Gain'!B2205</f>
        <v>271000</v>
      </c>
    </row>
    <row r="1736" spans="3:5" x14ac:dyDescent="0.3">
      <c r="C1736" t="e">
        <f>'TPS543C20 Loop Gain'!AI2204</f>
        <v>#DIV/0!</v>
      </c>
      <c r="D1736" t="e">
        <f>'TPS543C20 Loop Gain'!AJ2204</f>
        <v>#DIV/0!</v>
      </c>
      <c r="E1736">
        <f>'TPS543C20 Loop Gain'!B2204</f>
        <v>270000</v>
      </c>
    </row>
    <row r="1737" spans="3:5" x14ac:dyDescent="0.3">
      <c r="C1737" t="e">
        <f>'TPS543C20 Loop Gain'!AI2203</f>
        <v>#DIV/0!</v>
      </c>
      <c r="D1737" t="e">
        <f>'TPS543C20 Loop Gain'!AJ2203</f>
        <v>#DIV/0!</v>
      </c>
      <c r="E1737">
        <f>'TPS543C20 Loop Gain'!B2203</f>
        <v>269000</v>
      </c>
    </row>
    <row r="1738" spans="3:5" x14ac:dyDescent="0.3">
      <c r="C1738" t="e">
        <f>'TPS543C20 Loop Gain'!AI2202</f>
        <v>#DIV/0!</v>
      </c>
      <c r="D1738" t="e">
        <f>'TPS543C20 Loop Gain'!AJ2202</f>
        <v>#DIV/0!</v>
      </c>
      <c r="E1738">
        <f>'TPS543C20 Loop Gain'!B2202</f>
        <v>268000</v>
      </c>
    </row>
    <row r="1739" spans="3:5" x14ac:dyDescent="0.3">
      <c r="C1739" t="e">
        <f>'TPS543C20 Loop Gain'!AI2201</f>
        <v>#DIV/0!</v>
      </c>
      <c r="D1739" t="e">
        <f>'TPS543C20 Loop Gain'!AJ2201</f>
        <v>#DIV/0!</v>
      </c>
      <c r="E1739">
        <f>'TPS543C20 Loop Gain'!B2201</f>
        <v>267000</v>
      </c>
    </row>
    <row r="1740" spans="3:5" x14ac:dyDescent="0.3">
      <c r="C1740" t="e">
        <f>'TPS543C20 Loop Gain'!AI2200</f>
        <v>#DIV/0!</v>
      </c>
      <c r="D1740" t="e">
        <f>'TPS543C20 Loop Gain'!AJ2200</f>
        <v>#DIV/0!</v>
      </c>
      <c r="E1740">
        <f>'TPS543C20 Loop Gain'!B2200</f>
        <v>266000</v>
      </c>
    </row>
    <row r="1741" spans="3:5" x14ac:dyDescent="0.3">
      <c r="C1741" t="e">
        <f>'TPS543C20 Loop Gain'!AI2199</f>
        <v>#DIV/0!</v>
      </c>
      <c r="D1741" t="e">
        <f>'TPS543C20 Loop Gain'!AJ2199</f>
        <v>#DIV/0!</v>
      </c>
      <c r="E1741">
        <f>'TPS543C20 Loop Gain'!B2199</f>
        <v>265000</v>
      </c>
    </row>
    <row r="1742" spans="3:5" x14ac:dyDescent="0.3">
      <c r="C1742" t="e">
        <f>'TPS543C20 Loop Gain'!AI2198</f>
        <v>#DIV/0!</v>
      </c>
      <c r="D1742" t="e">
        <f>'TPS543C20 Loop Gain'!AJ2198</f>
        <v>#DIV/0!</v>
      </c>
      <c r="E1742">
        <f>'TPS543C20 Loop Gain'!B2198</f>
        <v>264000</v>
      </c>
    </row>
    <row r="1743" spans="3:5" x14ac:dyDescent="0.3">
      <c r="C1743" t="e">
        <f>'TPS543C20 Loop Gain'!AI2197</f>
        <v>#DIV/0!</v>
      </c>
      <c r="D1743" t="e">
        <f>'TPS543C20 Loop Gain'!AJ2197</f>
        <v>#DIV/0!</v>
      </c>
      <c r="E1743">
        <f>'TPS543C20 Loop Gain'!B2197</f>
        <v>263000</v>
      </c>
    </row>
    <row r="1744" spans="3:5" x14ac:dyDescent="0.3">
      <c r="C1744" t="e">
        <f>'TPS543C20 Loop Gain'!AI2196</f>
        <v>#DIV/0!</v>
      </c>
      <c r="D1744" t="e">
        <f>'TPS543C20 Loop Gain'!AJ2196</f>
        <v>#DIV/0!</v>
      </c>
      <c r="E1744">
        <f>'TPS543C20 Loop Gain'!B2196</f>
        <v>262000</v>
      </c>
    </row>
    <row r="1745" spans="3:5" x14ac:dyDescent="0.3">
      <c r="C1745" t="e">
        <f>'TPS543C20 Loop Gain'!AI2195</f>
        <v>#DIV/0!</v>
      </c>
      <c r="D1745" t="e">
        <f>'TPS543C20 Loop Gain'!AJ2195</f>
        <v>#DIV/0!</v>
      </c>
      <c r="E1745">
        <f>'TPS543C20 Loop Gain'!B2195</f>
        <v>261000</v>
      </c>
    </row>
    <row r="1746" spans="3:5" x14ac:dyDescent="0.3">
      <c r="C1746" t="e">
        <f>'TPS543C20 Loop Gain'!AI2194</f>
        <v>#DIV/0!</v>
      </c>
      <c r="D1746" t="e">
        <f>'TPS543C20 Loop Gain'!AJ2194</f>
        <v>#DIV/0!</v>
      </c>
      <c r="E1746">
        <f>'TPS543C20 Loop Gain'!B2194</f>
        <v>260000</v>
      </c>
    </row>
    <row r="1747" spans="3:5" x14ac:dyDescent="0.3">
      <c r="C1747" t="e">
        <f>'TPS543C20 Loop Gain'!AI2193</f>
        <v>#DIV/0!</v>
      </c>
      <c r="D1747" t="e">
        <f>'TPS543C20 Loop Gain'!AJ2193</f>
        <v>#DIV/0!</v>
      </c>
      <c r="E1747">
        <f>'TPS543C20 Loop Gain'!B2193</f>
        <v>259000</v>
      </c>
    </row>
    <row r="1748" spans="3:5" x14ac:dyDescent="0.3">
      <c r="C1748" t="e">
        <f>'TPS543C20 Loop Gain'!AI2192</f>
        <v>#DIV/0!</v>
      </c>
      <c r="D1748" t="e">
        <f>'TPS543C20 Loop Gain'!AJ2192</f>
        <v>#DIV/0!</v>
      </c>
      <c r="E1748">
        <f>'TPS543C20 Loop Gain'!B2192</f>
        <v>258000</v>
      </c>
    </row>
    <row r="1749" spans="3:5" x14ac:dyDescent="0.3">
      <c r="C1749" t="e">
        <f>'TPS543C20 Loop Gain'!AI2191</f>
        <v>#DIV/0!</v>
      </c>
      <c r="D1749" t="e">
        <f>'TPS543C20 Loop Gain'!AJ2191</f>
        <v>#DIV/0!</v>
      </c>
      <c r="E1749">
        <f>'TPS543C20 Loop Gain'!B2191</f>
        <v>257000</v>
      </c>
    </row>
    <row r="1750" spans="3:5" x14ac:dyDescent="0.3">
      <c r="C1750" t="e">
        <f>'TPS543C20 Loop Gain'!AI2190</f>
        <v>#DIV/0!</v>
      </c>
      <c r="D1750" t="e">
        <f>'TPS543C20 Loop Gain'!AJ2190</f>
        <v>#DIV/0!</v>
      </c>
      <c r="E1750">
        <f>'TPS543C20 Loop Gain'!B2190</f>
        <v>256000</v>
      </c>
    </row>
    <row r="1751" spans="3:5" x14ac:dyDescent="0.3">
      <c r="C1751" t="e">
        <f>'TPS543C20 Loop Gain'!AI2189</f>
        <v>#DIV/0!</v>
      </c>
      <c r="D1751" t="e">
        <f>'TPS543C20 Loop Gain'!AJ2189</f>
        <v>#DIV/0!</v>
      </c>
      <c r="E1751">
        <f>'TPS543C20 Loop Gain'!B2189</f>
        <v>255000</v>
      </c>
    </row>
    <row r="1752" spans="3:5" x14ac:dyDescent="0.3">
      <c r="C1752" t="e">
        <f>'TPS543C20 Loop Gain'!AI2188</f>
        <v>#DIV/0!</v>
      </c>
      <c r="D1752" t="e">
        <f>'TPS543C20 Loop Gain'!AJ2188</f>
        <v>#DIV/0!</v>
      </c>
      <c r="E1752">
        <f>'TPS543C20 Loop Gain'!B2188</f>
        <v>254000</v>
      </c>
    </row>
    <row r="1753" spans="3:5" x14ac:dyDescent="0.3">
      <c r="C1753" t="e">
        <f>'TPS543C20 Loop Gain'!AI2187</f>
        <v>#DIV/0!</v>
      </c>
      <c r="D1753" t="e">
        <f>'TPS543C20 Loop Gain'!AJ2187</f>
        <v>#DIV/0!</v>
      </c>
      <c r="E1753">
        <f>'TPS543C20 Loop Gain'!B2187</f>
        <v>253000</v>
      </c>
    </row>
    <row r="1754" spans="3:5" x14ac:dyDescent="0.3">
      <c r="C1754" t="e">
        <f>'TPS543C20 Loop Gain'!AI2186</f>
        <v>#DIV/0!</v>
      </c>
      <c r="D1754" t="e">
        <f>'TPS543C20 Loop Gain'!AJ2186</f>
        <v>#DIV/0!</v>
      </c>
      <c r="E1754">
        <f>'TPS543C20 Loop Gain'!B2186</f>
        <v>252000</v>
      </c>
    </row>
    <row r="1755" spans="3:5" x14ac:dyDescent="0.3">
      <c r="C1755" t="e">
        <f>'TPS543C20 Loop Gain'!AI2185</f>
        <v>#DIV/0!</v>
      </c>
      <c r="D1755" t="e">
        <f>'TPS543C20 Loop Gain'!AJ2185</f>
        <v>#DIV/0!</v>
      </c>
      <c r="E1755">
        <f>'TPS543C20 Loop Gain'!B2185</f>
        <v>251000</v>
      </c>
    </row>
    <row r="1756" spans="3:5" x14ac:dyDescent="0.3">
      <c r="C1756" t="e">
        <f>'TPS543C20 Loop Gain'!AI2184</f>
        <v>#DIV/0!</v>
      </c>
      <c r="D1756" t="e">
        <f>'TPS543C20 Loop Gain'!AJ2184</f>
        <v>#DIV/0!</v>
      </c>
      <c r="E1756">
        <f>'TPS543C20 Loop Gain'!B2184</f>
        <v>250000</v>
      </c>
    </row>
    <row r="1757" spans="3:5" x14ac:dyDescent="0.3">
      <c r="C1757" t="e">
        <f>'TPS543C20 Loop Gain'!AI2183</f>
        <v>#DIV/0!</v>
      </c>
      <c r="D1757" t="e">
        <f>'TPS543C20 Loop Gain'!AJ2183</f>
        <v>#DIV/0!</v>
      </c>
      <c r="E1757">
        <f>'TPS543C20 Loop Gain'!B2183</f>
        <v>249000</v>
      </c>
    </row>
    <row r="1758" spans="3:5" x14ac:dyDescent="0.3">
      <c r="C1758" t="e">
        <f>'TPS543C20 Loop Gain'!AI2182</f>
        <v>#DIV/0!</v>
      </c>
      <c r="D1758" t="e">
        <f>'TPS543C20 Loop Gain'!AJ2182</f>
        <v>#DIV/0!</v>
      </c>
      <c r="E1758">
        <f>'TPS543C20 Loop Gain'!B2182</f>
        <v>248000</v>
      </c>
    </row>
    <row r="1759" spans="3:5" x14ac:dyDescent="0.3">
      <c r="C1759" t="e">
        <f>'TPS543C20 Loop Gain'!AI2181</f>
        <v>#DIV/0!</v>
      </c>
      <c r="D1759" t="e">
        <f>'TPS543C20 Loop Gain'!AJ2181</f>
        <v>#DIV/0!</v>
      </c>
      <c r="E1759">
        <f>'TPS543C20 Loop Gain'!B2181</f>
        <v>247000</v>
      </c>
    </row>
    <row r="1760" spans="3:5" x14ac:dyDescent="0.3">
      <c r="C1760" t="e">
        <f>'TPS543C20 Loop Gain'!AI2180</f>
        <v>#DIV/0!</v>
      </c>
      <c r="D1760" t="e">
        <f>'TPS543C20 Loop Gain'!AJ2180</f>
        <v>#DIV/0!</v>
      </c>
      <c r="E1760">
        <f>'TPS543C20 Loop Gain'!B2180</f>
        <v>246000</v>
      </c>
    </row>
    <row r="1761" spans="3:5" x14ac:dyDescent="0.3">
      <c r="C1761" t="e">
        <f>'TPS543C20 Loop Gain'!AI2179</f>
        <v>#DIV/0!</v>
      </c>
      <c r="D1761" t="e">
        <f>'TPS543C20 Loop Gain'!AJ2179</f>
        <v>#DIV/0!</v>
      </c>
      <c r="E1761">
        <f>'TPS543C20 Loop Gain'!B2179</f>
        <v>245000</v>
      </c>
    </row>
    <row r="1762" spans="3:5" x14ac:dyDescent="0.3">
      <c r="C1762" t="e">
        <f>'TPS543C20 Loop Gain'!AI2178</f>
        <v>#DIV/0!</v>
      </c>
      <c r="D1762" t="e">
        <f>'TPS543C20 Loop Gain'!AJ2178</f>
        <v>#DIV/0!</v>
      </c>
      <c r="E1762">
        <f>'TPS543C20 Loop Gain'!B2178</f>
        <v>244000</v>
      </c>
    </row>
    <row r="1763" spans="3:5" x14ac:dyDescent="0.3">
      <c r="C1763" t="e">
        <f>'TPS543C20 Loop Gain'!AI2177</f>
        <v>#DIV/0!</v>
      </c>
      <c r="D1763" t="e">
        <f>'TPS543C20 Loop Gain'!AJ2177</f>
        <v>#DIV/0!</v>
      </c>
      <c r="E1763">
        <f>'TPS543C20 Loop Gain'!B2177</f>
        <v>243000</v>
      </c>
    </row>
    <row r="1764" spans="3:5" x14ac:dyDescent="0.3">
      <c r="C1764" t="e">
        <f>'TPS543C20 Loop Gain'!AI2176</f>
        <v>#DIV/0!</v>
      </c>
      <c r="D1764" t="e">
        <f>'TPS543C20 Loop Gain'!AJ2176</f>
        <v>#DIV/0!</v>
      </c>
      <c r="E1764">
        <f>'TPS543C20 Loop Gain'!B2176</f>
        <v>242000</v>
      </c>
    </row>
    <row r="1765" spans="3:5" x14ac:dyDescent="0.3">
      <c r="C1765" t="e">
        <f>'TPS543C20 Loop Gain'!AI2175</f>
        <v>#DIV/0!</v>
      </c>
      <c r="D1765" t="e">
        <f>'TPS543C20 Loop Gain'!AJ2175</f>
        <v>#DIV/0!</v>
      </c>
      <c r="E1765">
        <f>'TPS543C20 Loop Gain'!B2175</f>
        <v>241000</v>
      </c>
    </row>
    <row r="1766" spans="3:5" x14ac:dyDescent="0.3">
      <c r="C1766" t="e">
        <f>'TPS543C20 Loop Gain'!AI2174</f>
        <v>#DIV/0!</v>
      </c>
      <c r="D1766" t="e">
        <f>'TPS543C20 Loop Gain'!AJ2174</f>
        <v>#DIV/0!</v>
      </c>
      <c r="E1766">
        <f>'TPS543C20 Loop Gain'!B2174</f>
        <v>240000</v>
      </c>
    </row>
    <row r="1767" spans="3:5" x14ac:dyDescent="0.3">
      <c r="C1767" t="e">
        <f>'TPS543C20 Loop Gain'!AI2173</f>
        <v>#DIV/0!</v>
      </c>
      <c r="D1767" t="e">
        <f>'TPS543C20 Loop Gain'!AJ2173</f>
        <v>#DIV/0!</v>
      </c>
      <c r="E1767">
        <f>'TPS543C20 Loop Gain'!B2173</f>
        <v>239000</v>
      </c>
    </row>
    <row r="1768" spans="3:5" x14ac:dyDescent="0.3">
      <c r="C1768" t="e">
        <f>'TPS543C20 Loop Gain'!AI2172</f>
        <v>#DIV/0!</v>
      </c>
      <c r="D1768" t="e">
        <f>'TPS543C20 Loop Gain'!AJ2172</f>
        <v>#DIV/0!</v>
      </c>
      <c r="E1768">
        <f>'TPS543C20 Loop Gain'!B2172</f>
        <v>238000</v>
      </c>
    </row>
    <row r="1769" spans="3:5" x14ac:dyDescent="0.3">
      <c r="C1769" t="e">
        <f>'TPS543C20 Loop Gain'!AI2171</f>
        <v>#DIV/0!</v>
      </c>
      <c r="D1769" t="e">
        <f>'TPS543C20 Loop Gain'!AJ2171</f>
        <v>#DIV/0!</v>
      </c>
      <c r="E1769">
        <f>'TPS543C20 Loop Gain'!B2171</f>
        <v>237000</v>
      </c>
    </row>
    <row r="1770" spans="3:5" x14ac:dyDescent="0.3">
      <c r="C1770" t="e">
        <f>'TPS543C20 Loop Gain'!AI2170</f>
        <v>#DIV/0!</v>
      </c>
      <c r="D1770" t="e">
        <f>'TPS543C20 Loop Gain'!AJ2170</f>
        <v>#DIV/0!</v>
      </c>
      <c r="E1770">
        <f>'TPS543C20 Loop Gain'!B2170</f>
        <v>236000</v>
      </c>
    </row>
    <row r="1771" spans="3:5" x14ac:dyDescent="0.3">
      <c r="C1771" t="e">
        <f>'TPS543C20 Loop Gain'!AI2169</f>
        <v>#DIV/0!</v>
      </c>
      <c r="D1771" t="e">
        <f>'TPS543C20 Loop Gain'!AJ2169</f>
        <v>#DIV/0!</v>
      </c>
      <c r="E1771">
        <f>'TPS543C20 Loop Gain'!B2169</f>
        <v>235000</v>
      </c>
    </row>
    <row r="1772" spans="3:5" x14ac:dyDescent="0.3">
      <c r="C1772" t="e">
        <f>'TPS543C20 Loop Gain'!AI2168</f>
        <v>#DIV/0!</v>
      </c>
      <c r="D1772" t="e">
        <f>'TPS543C20 Loop Gain'!AJ2168</f>
        <v>#DIV/0!</v>
      </c>
      <c r="E1772">
        <f>'TPS543C20 Loop Gain'!B2168</f>
        <v>234000</v>
      </c>
    </row>
    <row r="1773" spans="3:5" x14ac:dyDescent="0.3">
      <c r="C1773" t="e">
        <f>'TPS543C20 Loop Gain'!AI2167</f>
        <v>#DIV/0!</v>
      </c>
      <c r="D1773" t="e">
        <f>'TPS543C20 Loop Gain'!AJ2167</f>
        <v>#DIV/0!</v>
      </c>
      <c r="E1773">
        <f>'TPS543C20 Loop Gain'!B2167</f>
        <v>233000</v>
      </c>
    </row>
    <row r="1774" spans="3:5" x14ac:dyDescent="0.3">
      <c r="C1774" t="e">
        <f>'TPS543C20 Loop Gain'!AI2166</f>
        <v>#DIV/0!</v>
      </c>
      <c r="D1774" t="e">
        <f>'TPS543C20 Loop Gain'!AJ2166</f>
        <v>#DIV/0!</v>
      </c>
      <c r="E1774">
        <f>'TPS543C20 Loop Gain'!B2166</f>
        <v>232000</v>
      </c>
    </row>
    <row r="1775" spans="3:5" x14ac:dyDescent="0.3">
      <c r="C1775" t="e">
        <f>'TPS543C20 Loop Gain'!AI2165</f>
        <v>#DIV/0!</v>
      </c>
      <c r="D1775" t="e">
        <f>'TPS543C20 Loop Gain'!AJ2165</f>
        <v>#DIV/0!</v>
      </c>
      <c r="E1775">
        <f>'TPS543C20 Loop Gain'!B2165</f>
        <v>231000</v>
      </c>
    </row>
    <row r="1776" spans="3:5" x14ac:dyDescent="0.3">
      <c r="C1776" t="e">
        <f>'TPS543C20 Loop Gain'!AI2164</f>
        <v>#DIV/0!</v>
      </c>
      <c r="D1776" t="e">
        <f>'TPS543C20 Loop Gain'!AJ2164</f>
        <v>#DIV/0!</v>
      </c>
      <c r="E1776">
        <f>'TPS543C20 Loop Gain'!B2164</f>
        <v>230000</v>
      </c>
    </row>
    <row r="1777" spans="3:5" x14ac:dyDescent="0.3">
      <c r="C1777" t="e">
        <f>'TPS543C20 Loop Gain'!AI2163</f>
        <v>#DIV/0!</v>
      </c>
      <c r="D1777" t="e">
        <f>'TPS543C20 Loop Gain'!AJ2163</f>
        <v>#DIV/0!</v>
      </c>
      <c r="E1777">
        <f>'TPS543C20 Loop Gain'!B2163</f>
        <v>229000</v>
      </c>
    </row>
    <row r="1778" spans="3:5" x14ac:dyDescent="0.3">
      <c r="C1778" t="e">
        <f>'TPS543C20 Loop Gain'!AI2162</f>
        <v>#DIV/0!</v>
      </c>
      <c r="D1778" t="e">
        <f>'TPS543C20 Loop Gain'!AJ2162</f>
        <v>#DIV/0!</v>
      </c>
      <c r="E1778">
        <f>'TPS543C20 Loop Gain'!B2162</f>
        <v>228000</v>
      </c>
    </row>
    <row r="1779" spans="3:5" x14ac:dyDescent="0.3">
      <c r="C1779" t="e">
        <f>'TPS543C20 Loop Gain'!AI2161</f>
        <v>#DIV/0!</v>
      </c>
      <c r="D1779" t="e">
        <f>'TPS543C20 Loop Gain'!AJ2161</f>
        <v>#DIV/0!</v>
      </c>
      <c r="E1779">
        <f>'TPS543C20 Loop Gain'!B2161</f>
        <v>227000</v>
      </c>
    </row>
    <row r="1780" spans="3:5" x14ac:dyDescent="0.3">
      <c r="C1780" t="e">
        <f>'TPS543C20 Loop Gain'!AI2160</f>
        <v>#DIV/0!</v>
      </c>
      <c r="D1780" t="e">
        <f>'TPS543C20 Loop Gain'!AJ2160</f>
        <v>#DIV/0!</v>
      </c>
      <c r="E1780">
        <f>'TPS543C20 Loop Gain'!B2160</f>
        <v>226000</v>
      </c>
    </row>
    <row r="1781" spans="3:5" x14ac:dyDescent="0.3">
      <c r="C1781" t="e">
        <f>'TPS543C20 Loop Gain'!AI2159</f>
        <v>#DIV/0!</v>
      </c>
      <c r="D1781" t="e">
        <f>'TPS543C20 Loop Gain'!AJ2159</f>
        <v>#DIV/0!</v>
      </c>
      <c r="E1781">
        <f>'TPS543C20 Loop Gain'!B2159</f>
        <v>225000</v>
      </c>
    </row>
    <row r="1782" spans="3:5" x14ac:dyDescent="0.3">
      <c r="C1782" t="e">
        <f>'TPS543C20 Loop Gain'!AI2158</f>
        <v>#DIV/0!</v>
      </c>
      <c r="D1782" t="e">
        <f>'TPS543C20 Loop Gain'!AJ2158</f>
        <v>#DIV/0!</v>
      </c>
      <c r="E1782">
        <f>'TPS543C20 Loop Gain'!B2158</f>
        <v>224000</v>
      </c>
    </row>
    <row r="1783" spans="3:5" x14ac:dyDescent="0.3">
      <c r="C1783" t="e">
        <f>'TPS543C20 Loop Gain'!AI2157</f>
        <v>#DIV/0!</v>
      </c>
      <c r="D1783" t="e">
        <f>'TPS543C20 Loop Gain'!AJ2157</f>
        <v>#DIV/0!</v>
      </c>
      <c r="E1783">
        <f>'TPS543C20 Loop Gain'!B2157</f>
        <v>223000</v>
      </c>
    </row>
    <row r="1784" spans="3:5" x14ac:dyDescent="0.3">
      <c r="C1784" t="e">
        <f>'TPS543C20 Loop Gain'!AI2156</f>
        <v>#DIV/0!</v>
      </c>
      <c r="D1784" t="e">
        <f>'TPS543C20 Loop Gain'!AJ2156</f>
        <v>#DIV/0!</v>
      </c>
      <c r="E1784">
        <f>'TPS543C20 Loop Gain'!B2156</f>
        <v>222000</v>
      </c>
    </row>
    <row r="1785" spans="3:5" x14ac:dyDescent="0.3">
      <c r="C1785" t="e">
        <f>'TPS543C20 Loop Gain'!AI2155</f>
        <v>#DIV/0!</v>
      </c>
      <c r="D1785" t="e">
        <f>'TPS543C20 Loop Gain'!AJ2155</f>
        <v>#DIV/0!</v>
      </c>
      <c r="E1785">
        <f>'TPS543C20 Loop Gain'!B2155</f>
        <v>221000</v>
      </c>
    </row>
    <row r="1786" spans="3:5" x14ac:dyDescent="0.3">
      <c r="C1786" t="e">
        <f>'TPS543C20 Loop Gain'!AI2154</f>
        <v>#DIV/0!</v>
      </c>
      <c r="D1786" t="e">
        <f>'TPS543C20 Loop Gain'!AJ2154</f>
        <v>#DIV/0!</v>
      </c>
      <c r="E1786">
        <f>'TPS543C20 Loop Gain'!B2154</f>
        <v>220000</v>
      </c>
    </row>
    <row r="1787" spans="3:5" x14ac:dyDescent="0.3">
      <c r="C1787" t="e">
        <f>'TPS543C20 Loop Gain'!AI2153</f>
        <v>#DIV/0!</v>
      </c>
      <c r="D1787" t="e">
        <f>'TPS543C20 Loop Gain'!AJ2153</f>
        <v>#DIV/0!</v>
      </c>
      <c r="E1787">
        <f>'TPS543C20 Loop Gain'!B2153</f>
        <v>219000</v>
      </c>
    </row>
    <row r="1788" spans="3:5" x14ac:dyDescent="0.3">
      <c r="C1788" t="e">
        <f>'TPS543C20 Loop Gain'!AI2152</f>
        <v>#DIV/0!</v>
      </c>
      <c r="D1788" t="e">
        <f>'TPS543C20 Loop Gain'!AJ2152</f>
        <v>#DIV/0!</v>
      </c>
      <c r="E1788">
        <f>'TPS543C20 Loop Gain'!B2152</f>
        <v>218000</v>
      </c>
    </row>
    <row r="1789" spans="3:5" x14ac:dyDescent="0.3">
      <c r="C1789" t="e">
        <f>'TPS543C20 Loop Gain'!AI2151</f>
        <v>#DIV/0!</v>
      </c>
      <c r="D1789" t="e">
        <f>'TPS543C20 Loop Gain'!AJ2151</f>
        <v>#DIV/0!</v>
      </c>
      <c r="E1789">
        <f>'TPS543C20 Loop Gain'!B2151</f>
        <v>217000</v>
      </c>
    </row>
    <row r="1790" spans="3:5" x14ac:dyDescent="0.3">
      <c r="C1790" t="e">
        <f>'TPS543C20 Loop Gain'!AI2150</f>
        <v>#DIV/0!</v>
      </c>
      <c r="D1790" t="e">
        <f>'TPS543C20 Loop Gain'!AJ2150</f>
        <v>#DIV/0!</v>
      </c>
      <c r="E1790">
        <f>'TPS543C20 Loop Gain'!B2150</f>
        <v>216000</v>
      </c>
    </row>
    <row r="1791" spans="3:5" x14ac:dyDescent="0.3">
      <c r="C1791" t="e">
        <f>'TPS543C20 Loop Gain'!AI2149</f>
        <v>#DIV/0!</v>
      </c>
      <c r="D1791" t="e">
        <f>'TPS543C20 Loop Gain'!AJ2149</f>
        <v>#DIV/0!</v>
      </c>
      <c r="E1791">
        <f>'TPS543C20 Loop Gain'!B2149</f>
        <v>215000</v>
      </c>
    </row>
    <row r="1792" spans="3:5" x14ac:dyDescent="0.3">
      <c r="C1792" t="e">
        <f>'TPS543C20 Loop Gain'!AI2148</f>
        <v>#DIV/0!</v>
      </c>
      <c r="D1792" t="e">
        <f>'TPS543C20 Loop Gain'!AJ2148</f>
        <v>#DIV/0!</v>
      </c>
      <c r="E1792">
        <f>'TPS543C20 Loop Gain'!B2148</f>
        <v>214000</v>
      </c>
    </row>
    <row r="1793" spans="3:5" x14ac:dyDescent="0.3">
      <c r="C1793" t="e">
        <f>'TPS543C20 Loop Gain'!AI2147</f>
        <v>#DIV/0!</v>
      </c>
      <c r="D1793" t="e">
        <f>'TPS543C20 Loop Gain'!AJ2147</f>
        <v>#DIV/0!</v>
      </c>
      <c r="E1793">
        <f>'TPS543C20 Loop Gain'!B2147</f>
        <v>213000</v>
      </c>
    </row>
    <row r="1794" spans="3:5" x14ac:dyDescent="0.3">
      <c r="C1794" t="e">
        <f>'TPS543C20 Loop Gain'!AI2146</f>
        <v>#DIV/0!</v>
      </c>
      <c r="D1794" t="e">
        <f>'TPS543C20 Loop Gain'!AJ2146</f>
        <v>#DIV/0!</v>
      </c>
      <c r="E1794">
        <f>'TPS543C20 Loop Gain'!B2146</f>
        <v>212000</v>
      </c>
    </row>
    <row r="1795" spans="3:5" x14ac:dyDescent="0.3">
      <c r="C1795" t="e">
        <f>'TPS543C20 Loop Gain'!AI2145</f>
        <v>#DIV/0!</v>
      </c>
      <c r="D1795" t="e">
        <f>'TPS543C20 Loop Gain'!AJ2145</f>
        <v>#DIV/0!</v>
      </c>
      <c r="E1795">
        <f>'TPS543C20 Loop Gain'!B2145</f>
        <v>211000</v>
      </c>
    </row>
    <row r="1796" spans="3:5" x14ac:dyDescent="0.3">
      <c r="C1796" t="e">
        <f>'TPS543C20 Loop Gain'!AI2144</f>
        <v>#DIV/0!</v>
      </c>
      <c r="D1796" t="e">
        <f>'TPS543C20 Loop Gain'!AJ2144</f>
        <v>#DIV/0!</v>
      </c>
      <c r="E1796">
        <f>'TPS543C20 Loop Gain'!B2144</f>
        <v>210000</v>
      </c>
    </row>
    <row r="1797" spans="3:5" x14ac:dyDescent="0.3">
      <c r="C1797" t="e">
        <f>'TPS543C20 Loop Gain'!AI2143</f>
        <v>#DIV/0!</v>
      </c>
      <c r="D1797" t="e">
        <f>'TPS543C20 Loop Gain'!AJ2143</f>
        <v>#DIV/0!</v>
      </c>
      <c r="E1797">
        <f>'TPS543C20 Loop Gain'!B2143</f>
        <v>209000</v>
      </c>
    </row>
    <row r="1798" spans="3:5" x14ac:dyDescent="0.3">
      <c r="C1798" t="e">
        <f>'TPS543C20 Loop Gain'!AI2142</f>
        <v>#DIV/0!</v>
      </c>
      <c r="D1798" t="e">
        <f>'TPS543C20 Loop Gain'!AJ2142</f>
        <v>#DIV/0!</v>
      </c>
      <c r="E1798">
        <f>'TPS543C20 Loop Gain'!B2142</f>
        <v>208000</v>
      </c>
    </row>
    <row r="1799" spans="3:5" x14ac:dyDescent="0.3">
      <c r="C1799" t="e">
        <f>'TPS543C20 Loop Gain'!AI2141</f>
        <v>#DIV/0!</v>
      </c>
      <c r="D1799" t="e">
        <f>'TPS543C20 Loop Gain'!AJ2141</f>
        <v>#DIV/0!</v>
      </c>
      <c r="E1799">
        <f>'TPS543C20 Loop Gain'!B2141</f>
        <v>207000</v>
      </c>
    </row>
    <row r="1800" spans="3:5" x14ac:dyDescent="0.3">
      <c r="C1800" t="e">
        <f>'TPS543C20 Loop Gain'!AI2140</f>
        <v>#DIV/0!</v>
      </c>
      <c r="D1800" t="e">
        <f>'TPS543C20 Loop Gain'!AJ2140</f>
        <v>#DIV/0!</v>
      </c>
      <c r="E1800">
        <f>'TPS543C20 Loop Gain'!B2140</f>
        <v>206000</v>
      </c>
    </row>
    <row r="1801" spans="3:5" x14ac:dyDescent="0.3">
      <c r="C1801" t="e">
        <f>'TPS543C20 Loop Gain'!AI2139</f>
        <v>#DIV/0!</v>
      </c>
      <c r="D1801" t="e">
        <f>'TPS543C20 Loop Gain'!AJ2139</f>
        <v>#DIV/0!</v>
      </c>
      <c r="E1801">
        <f>'TPS543C20 Loop Gain'!B2139</f>
        <v>205000</v>
      </c>
    </row>
    <row r="1802" spans="3:5" x14ac:dyDescent="0.3">
      <c r="C1802" t="e">
        <f>'TPS543C20 Loop Gain'!AI2138</f>
        <v>#DIV/0!</v>
      </c>
      <c r="D1802" t="e">
        <f>'TPS543C20 Loop Gain'!AJ2138</f>
        <v>#DIV/0!</v>
      </c>
      <c r="E1802">
        <f>'TPS543C20 Loop Gain'!B2138</f>
        <v>204000</v>
      </c>
    </row>
    <row r="1803" spans="3:5" x14ac:dyDescent="0.3">
      <c r="C1803" t="e">
        <f>'TPS543C20 Loop Gain'!AI2137</f>
        <v>#DIV/0!</v>
      </c>
      <c r="D1803" t="e">
        <f>'TPS543C20 Loop Gain'!AJ2137</f>
        <v>#DIV/0!</v>
      </c>
      <c r="E1803">
        <f>'TPS543C20 Loop Gain'!B2137</f>
        <v>203000</v>
      </c>
    </row>
    <row r="1804" spans="3:5" x14ac:dyDescent="0.3">
      <c r="C1804" t="e">
        <f>'TPS543C20 Loop Gain'!AI2136</f>
        <v>#DIV/0!</v>
      </c>
      <c r="D1804" t="e">
        <f>'TPS543C20 Loop Gain'!AJ2136</f>
        <v>#DIV/0!</v>
      </c>
      <c r="E1804">
        <f>'TPS543C20 Loop Gain'!B2136</f>
        <v>202000</v>
      </c>
    </row>
    <row r="1805" spans="3:5" x14ac:dyDescent="0.3">
      <c r="C1805" t="e">
        <f>'TPS543C20 Loop Gain'!AI2135</f>
        <v>#DIV/0!</v>
      </c>
      <c r="D1805" t="e">
        <f>'TPS543C20 Loop Gain'!AJ2135</f>
        <v>#DIV/0!</v>
      </c>
      <c r="E1805">
        <f>'TPS543C20 Loop Gain'!B2135</f>
        <v>201000</v>
      </c>
    </row>
    <row r="1806" spans="3:5" x14ac:dyDescent="0.3">
      <c r="C1806" t="e">
        <f>'TPS543C20 Loop Gain'!AI2134</f>
        <v>#DIV/0!</v>
      </c>
      <c r="D1806" t="e">
        <f>'TPS543C20 Loop Gain'!AJ2134</f>
        <v>#DIV/0!</v>
      </c>
      <c r="E1806">
        <f>'TPS543C20 Loop Gain'!B2134</f>
        <v>200000</v>
      </c>
    </row>
    <row r="1807" spans="3:5" x14ac:dyDescent="0.3">
      <c r="C1807" t="e">
        <f>'TPS543C20 Loop Gain'!AI2133</f>
        <v>#DIV/0!</v>
      </c>
      <c r="D1807" t="e">
        <f>'TPS543C20 Loop Gain'!AJ2133</f>
        <v>#DIV/0!</v>
      </c>
      <c r="E1807">
        <f>'TPS543C20 Loop Gain'!B2133</f>
        <v>199900</v>
      </c>
    </row>
    <row r="1808" spans="3:5" x14ac:dyDescent="0.3">
      <c r="C1808" t="e">
        <f>'TPS543C20 Loop Gain'!AI2132</f>
        <v>#DIV/0!</v>
      </c>
      <c r="D1808" t="e">
        <f>'TPS543C20 Loop Gain'!AJ2132</f>
        <v>#DIV/0!</v>
      </c>
      <c r="E1808">
        <f>'TPS543C20 Loop Gain'!B2132</f>
        <v>199800</v>
      </c>
    </row>
    <row r="1809" spans="3:5" x14ac:dyDescent="0.3">
      <c r="C1809" t="e">
        <f>'TPS543C20 Loop Gain'!AI2131</f>
        <v>#DIV/0!</v>
      </c>
      <c r="D1809" t="e">
        <f>'TPS543C20 Loop Gain'!AJ2131</f>
        <v>#DIV/0!</v>
      </c>
      <c r="E1809">
        <f>'TPS543C20 Loop Gain'!B2131</f>
        <v>199700</v>
      </c>
    </row>
    <row r="1810" spans="3:5" x14ac:dyDescent="0.3">
      <c r="C1810" t="e">
        <f>'TPS543C20 Loop Gain'!AI2130</f>
        <v>#DIV/0!</v>
      </c>
      <c r="D1810" t="e">
        <f>'TPS543C20 Loop Gain'!AJ2130</f>
        <v>#DIV/0!</v>
      </c>
      <c r="E1810">
        <f>'TPS543C20 Loop Gain'!B2130</f>
        <v>199600</v>
      </c>
    </row>
    <row r="1811" spans="3:5" x14ac:dyDescent="0.3">
      <c r="C1811" t="e">
        <f>'TPS543C20 Loop Gain'!AI2129</f>
        <v>#DIV/0!</v>
      </c>
      <c r="D1811" t="e">
        <f>'TPS543C20 Loop Gain'!AJ2129</f>
        <v>#DIV/0!</v>
      </c>
      <c r="E1811">
        <f>'TPS543C20 Loop Gain'!B2129</f>
        <v>199500</v>
      </c>
    </row>
    <row r="1812" spans="3:5" x14ac:dyDescent="0.3">
      <c r="C1812" t="e">
        <f>'TPS543C20 Loop Gain'!AI2128</f>
        <v>#DIV/0!</v>
      </c>
      <c r="D1812" t="e">
        <f>'TPS543C20 Loop Gain'!AJ2128</f>
        <v>#DIV/0!</v>
      </c>
      <c r="E1812">
        <f>'TPS543C20 Loop Gain'!B2128</f>
        <v>199400</v>
      </c>
    </row>
    <row r="1813" spans="3:5" x14ac:dyDescent="0.3">
      <c r="C1813" t="e">
        <f>'TPS543C20 Loop Gain'!AI2127</f>
        <v>#DIV/0!</v>
      </c>
      <c r="D1813" t="e">
        <f>'TPS543C20 Loop Gain'!AJ2127</f>
        <v>#DIV/0!</v>
      </c>
      <c r="E1813">
        <f>'TPS543C20 Loop Gain'!B2127</f>
        <v>199300</v>
      </c>
    </row>
    <row r="1814" spans="3:5" x14ac:dyDescent="0.3">
      <c r="C1814" t="e">
        <f>'TPS543C20 Loop Gain'!AI2126</f>
        <v>#DIV/0!</v>
      </c>
      <c r="D1814" t="e">
        <f>'TPS543C20 Loop Gain'!AJ2126</f>
        <v>#DIV/0!</v>
      </c>
      <c r="E1814">
        <f>'TPS543C20 Loop Gain'!B2126</f>
        <v>199200</v>
      </c>
    </row>
    <row r="1815" spans="3:5" x14ac:dyDescent="0.3">
      <c r="C1815" t="e">
        <f>'TPS543C20 Loop Gain'!AI2125</f>
        <v>#DIV/0!</v>
      </c>
      <c r="D1815" t="e">
        <f>'TPS543C20 Loop Gain'!AJ2125</f>
        <v>#DIV/0!</v>
      </c>
      <c r="E1815">
        <f>'TPS543C20 Loop Gain'!B2125</f>
        <v>199100</v>
      </c>
    </row>
    <row r="1816" spans="3:5" x14ac:dyDescent="0.3">
      <c r="C1816" t="e">
        <f>'TPS543C20 Loop Gain'!AI2124</f>
        <v>#DIV/0!</v>
      </c>
      <c r="D1816" t="e">
        <f>'TPS543C20 Loop Gain'!AJ2124</f>
        <v>#DIV/0!</v>
      </c>
      <c r="E1816">
        <f>'TPS543C20 Loop Gain'!B2124</f>
        <v>199000</v>
      </c>
    </row>
    <row r="1817" spans="3:5" x14ac:dyDescent="0.3">
      <c r="C1817" t="e">
        <f>'TPS543C20 Loop Gain'!AI2123</f>
        <v>#DIV/0!</v>
      </c>
      <c r="D1817" t="e">
        <f>'TPS543C20 Loop Gain'!AJ2123</f>
        <v>#DIV/0!</v>
      </c>
      <c r="E1817">
        <f>'TPS543C20 Loop Gain'!B2123</f>
        <v>198900</v>
      </c>
    </row>
    <row r="1818" spans="3:5" x14ac:dyDescent="0.3">
      <c r="C1818" t="e">
        <f>'TPS543C20 Loop Gain'!AI2122</f>
        <v>#DIV/0!</v>
      </c>
      <c r="D1818" t="e">
        <f>'TPS543C20 Loop Gain'!AJ2122</f>
        <v>#DIV/0!</v>
      </c>
      <c r="E1818">
        <f>'TPS543C20 Loop Gain'!B2122</f>
        <v>198800</v>
      </c>
    </row>
    <row r="1819" spans="3:5" x14ac:dyDescent="0.3">
      <c r="C1819" t="e">
        <f>'TPS543C20 Loop Gain'!AI2121</f>
        <v>#DIV/0!</v>
      </c>
      <c r="D1819" t="e">
        <f>'TPS543C20 Loop Gain'!AJ2121</f>
        <v>#DIV/0!</v>
      </c>
      <c r="E1819">
        <f>'TPS543C20 Loop Gain'!B2121</f>
        <v>198700</v>
      </c>
    </row>
    <row r="1820" spans="3:5" x14ac:dyDescent="0.3">
      <c r="C1820" t="e">
        <f>'TPS543C20 Loop Gain'!AI2120</f>
        <v>#DIV/0!</v>
      </c>
      <c r="D1820" t="e">
        <f>'TPS543C20 Loop Gain'!AJ2120</f>
        <v>#DIV/0!</v>
      </c>
      <c r="E1820">
        <f>'TPS543C20 Loop Gain'!B2120</f>
        <v>198600</v>
      </c>
    </row>
    <row r="1821" spans="3:5" x14ac:dyDescent="0.3">
      <c r="C1821" t="e">
        <f>'TPS543C20 Loop Gain'!AI2119</f>
        <v>#DIV/0!</v>
      </c>
      <c r="D1821" t="e">
        <f>'TPS543C20 Loop Gain'!AJ2119</f>
        <v>#DIV/0!</v>
      </c>
      <c r="E1821">
        <f>'TPS543C20 Loop Gain'!B2119</f>
        <v>198500</v>
      </c>
    </row>
    <row r="1822" spans="3:5" x14ac:dyDescent="0.3">
      <c r="C1822" t="e">
        <f>'TPS543C20 Loop Gain'!AI2118</f>
        <v>#DIV/0!</v>
      </c>
      <c r="D1822" t="e">
        <f>'TPS543C20 Loop Gain'!AJ2118</f>
        <v>#DIV/0!</v>
      </c>
      <c r="E1822">
        <f>'TPS543C20 Loop Gain'!B2118</f>
        <v>198400</v>
      </c>
    </row>
    <row r="1823" spans="3:5" x14ac:dyDescent="0.3">
      <c r="C1823" t="e">
        <f>'TPS543C20 Loop Gain'!AI2117</f>
        <v>#DIV/0!</v>
      </c>
      <c r="D1823" t="e">
        <f>'TPS543C20 Loop Gain'!AJ2117</f>
        <v>#DIV/0!</v>
      </c>
      <c r="E1823">
        <f>'TPS543C20 Loop Gain'!B2117</f>
        <v>198300</v>
      </c>
    </row>
    <row r="1824" spans="3:5" x14ac:dyDescent="0.3">
      <c r="C1824" t="e">
        <f>'TPS543C20 Loop Gain'!AI2116</f>
        <v>#DIV/0!</v>
      </c>
      <c r="D1824" t="e">
        <f>'TPS543C20 Loop Gain'!AJ2116</f>
        <v>#DIV/0!</v>
      </c>
      <c r="E1824">
        <f>'TPS543C20 Loop Gain'!B2116</f>
        <v>198200</v>
      </c>
    </row>
    <row r="1825" spans="3:5" x14ac:dyDescent="0.3">
      <c r="C1825" t="e">
        <f>'TPS543C20 Loop Gain'!AI2115</f>
        <v>#DIV/0!</v>
      </c>
      <c r="D1825" t="e">
        <f>'TPS543C20 Loop Gain'!AJ2115</f>
        <v>#DIV/0!</v>
      </c>
      <c r="E1825">
        <f>'TPS543C20 Loop Gain'!B2115</f>
        <v>198100</v>
      </c>
    </row>
    <row r="1826" spans="3:5" x14ac:dyDescent="0.3">
      <c r="C1826" t="e">
        <f>'TPS543C20 Loop Gain'!AI2114</f>
        <v>#DIV/0!</v>
      </c>
      <c r="D1826" t="e">
        <f>'TPS543C20 Loop Gain'!AJ2114</f>
        <v>#DIV/0!</v>
      </c>
      <c r="E1826">
        <f>'TPS543C20 Loop Gain'!B2114</f>
        <v>198000</v>
      </c>
    </row>
    <row r="1827" spans="3:5" x14ac:dyDescent="0.3">
      <c r="C1827" t="e">
        <f>'TPS543C20 Loop Gain'!AI2113</f>
        <v>#DIV/0!</v>
      </c>
      <c r="D1827" t="e">
        <f>'TPS543C20 Loop Gain'!AJ2113</f>
        <v>#DIV/0!</v>
      </c>
      <c r="E1827">
        <f>'TPS543C20 Loop Gain'!B2113</f>
        <v>197900</v>
      </c>
    </row>
    <row r="1828" spans="3:5" x14ac:dyDescent="0.3">
      <c r="C1828" t="e">
        <f>'TPS543C20 Loop Gain'!AI2112</f>
        <v>#DIV/0!</v>
      </c>
      <c r="D1828" t="e">
        <f>'TPS543C20 Loop Gain'!AJ2112</f>
        <v>#DIV/0!</v>
      </c>
      <c r="E1828">
        <f>'TPS543C20 Loop Gain'!B2112</f>
        <v>197800</v>
      </c>
    </row>
    <row r="1829" spans="3:5" x14ac:dyDescent="0.3">
      <c r="C1829" t="e">
        <f>'TPS543C20 Loop Gain'!AI2111</f>
        <v>#DIV/0!</v>
      </c>
      <c r="D1829" t="e">
        <f>'TPS543C20 Loop Gain'!AJ2111</f>
        <v>#DIV/0!</v>
      </c>
      <c r="E1829">
        <f>'TPS543C20 Loop Gain'!B2111</f>
        <v>197700</v>
      </c>
    </row>
    <row r="1830" spans="3:5" x14ac:dyDescent="0.3">
      <c r="C1830" t="e">
        <f>'TPS543C20 Loop Gain'!AI2110</f>
        <v>#DIV/0!</v>
      </c>
      <c r="D1830" t="e">
        <f>'TPS543C20 Loop Gain'!AJ2110</f>
        <v>#DIV/0!</v>
      </c>
      <c r="E1830">
        <f>'TPS543C20 Loop Gain'!B2110</f>
        <v>197600</v>
      </c>
    </row>
    <row r="1831" spans="3:5" x14ac:dyDescent="0.3">
      <c r="C1831" t="e">
        <f>'TPS543C20 Loop Gain'!AI2109</f>
        <v>#DIV/0!</v>
      </c>
      <c r="D1831" t="e">
        <f>'TPS543C20 Loop Gain'!AJ2109</f>
        <v>#DIV/0!</v>
      </c>
      <c r="E1831">
        <f>'TPS543C20 Loop Gain'!B2109</f>
        <v>197500</v>
      </c>
    </row>
    <row r="1832" spans="3:5" x14ac:dyDescent="0.3">
      <c r="C1832" t="e">
        <f>'TPS543C20 Loop Gain'!AI2108</f>
        <v>#DIV/0!</v>
      </c>
      <c r="D1832" t="e">
        <f>'TPS543C20 Loop Gain'!AJ2108</f>
        <v>#DIV/0!</v>
      </c>
      <c r="E1832">
        <f>'TPS543C20 Loop Gain'!B2108</f>
        <v>197400</v>
      </c>
    </row>
    <row r="1833" spans="3:5" x14ac:dyDescent="0.3">
      <c r="C1833" t="e">
        <f>'TPS543C20 Loop Gain'!AI2107</f>
        <v>#DIV/0!</v>
      </c>
      <c r="D1833" t="e">
        <f>'TPS543C20 Loop Gain'!AJ2107</f>
        <v>#DIV/0!</v>
      </c>
      <c r="E1833">
        <f>'TPS543C20 Loop Gain'!B2107</f>
        <v>197300</v>
      </c>
    </row>
    <row r="1834" spans="3:5" x14ac:dyDescent="0.3">
      <c r="C1834" t="e">
        <f>'TPS543C20 Loop Gain'!AI2106</f>
        <v>#DIV/0!</v>
      </c>
      <c r="D1834" t="e">
        <f>'TPS543C20 Loop Gain'!AJ2106</f>
        <v>#DIV/0!</v>
      </c>
      <c r="E1834">
        <f>'TPS543C20 Loop Gain'!B2106</f>
        <v>197200</v>
      </c>
    </row>
    <row r="1835" spans="3:5" x14ac:dyDescent="0.3">
      <c r="C1835" t="e">
        <f>'TPS543C20 Loop Gain'!AI2105</f>
        <v>#DIV/0!</v>
      </c>
      <c r="D1835" t="e">
        <f>'TPS543C20 Loop Gain'!AJ2105</f>
        <v>#DIV/0!</v>
      </c>
      <c r="E1835">
        <f>'TPS543C20 Loop Gain'!B2105</f>
        <v>197100</v>
      </c>
    </row>
    <row r="1836" spans="3:5" x14ac:dyDescent="0.3">
      <c r="C1836" t="e">
        <f>'TPS543C20 Loop Gain'!AI2104</f>
        <v>#DIV/0!</v>
      </c>
      <c r="D1836" t="e">
        <f>'TPS543C20 Loop Gain'!AJ2104</f>
        <v>#DIV/0!</v>
      </c>
      <c r="E1836">
        <f>'TPS543C20 Loop Gain'!B2104</f>
        <v>197000</v>
      </c>
    </row>
    <row r="1837" spans="3:5" x14ac:dyDescent="0.3">
      <c r="C1837" t="e">
        <f>'TPS543C20 Loop Gain'!AI2103</f>
        <v>#DIV/0!</v>
      </c>
      <c r="D1837" t="e">
        <f>'TPS543C20 Loop Gain'!AJ2103</f>
        <v>#DIV/0!</v>
      </c>
      <c r="E1837">
        <f>'TPS543C20 Loop Gain'!B2103</f>
        <v>196900</v>
      </c>
    </row>
    <row r="1838" spans="3:5" x14ac:dyDescent="0.3">
      <c r="C1838" t="e">
        <f>'TPS543C20 Loop Gain'!AI2102</f>
        <v>#DIV/0!</v>
      </c>
      <c r="D1838" t="e">
        <f>'TPS543C20 Loop Gain'!AJ2102</f>
        <v>#DIV/0!</v>
      </c>
      <c r="E1838">
        <f>'TPS543C20 Loop Gain'!B2102</f>
        <v>196800</v>
      </c>
    </row>
    <row r="1839" spans="3:5" x14ac:dyDescent="0.3">
      <c r="C1839" t="e">
        <f>'TPS543C20 Loop Gain'!AI2101</f>
        <v>#DIV/0!</v>
      </c>
      <c r="D1839" t="e">
        <f>'TPS543C20 Loop Gain'!AJ2101</f>
        <v>#DIV/0!</v>
      </c>
      <c r="E1839">
        <f>'TPS543C20 Loop Gain'!B2101</f>
        <v>196700</v>
      </c>
    </row>
    <row r="1840" spans="3:5" x14ac:dyDescent="0.3">
      <c r="C1840" t="e">
        <f>'TPS543C20 Loop Gain'!AI2100</f>
        <v>#DIV/0!</v>
      </c>
      <c r="D1840" t="e">
        <f>'TPS543C20 Loop Gain'!AJ2100</f>
        <v>#DIV/0!</v>
      </c>
      <c r="E1840">
        <f>'TPS543C20 Loop Gain'!B2100</f>
        <v>196600</v>
      </c>
    </row>
    <row r="1841" spans="3:5" x14ac:dyDescent="0.3">
      <c r="C1841" t="e">
        <f>'TPS543C20 Loop Gain'!AI2099</f>
        <v>#DIV/0!</v>
      </c>
      <c r="D1841" t="e">
        <f>'TPS543C20 Loop Gain'!AJ2099</f>
        <v>#DIV/0!</v>
      </c>
      <c r="E1841">
        <f>'TPS543C20 Loop Gain'!B2099</f>
        <v>196500</v>
      </c>
    </row>
    <row r="1842" spans="3:5" x14ac:dyDescent="0.3">
      <c r="C1842" t="e">
        <f>'TPS543C20 Loop Gain'!AI2098</f>
        <v>#DIV/0!</v>
      </c>
      <c r="D1842" t="e">
        <f>'TPS543C20 Loop Gain'!AJ2098</f>
        <v>#DIV/0!</v>
      </c>
      <c r="E1842">
        <f>'TPS543C20 Loop Gain'!B2098</f>
        <v>196400</v>
      </c>
    </row>
    <row r="1843" spans="3:5" x14ac:dyDescent="0.3">
      <c r="C1843" t="e">
        <f>'TPS543C20 Loop Gain'!AI2097</f>
        <v>#DIV/0!</v>
      </c>
      <c r="D1843" t="e">
        <f>'TPS543C20 Loop Gain'!AJ2097</f>
        <v>#DIV/0!</v>
      </c>
      <c r="E1843">
        <f>'TPS543C20 Loop Gain'!B2097</f>
        <v>196300</v>
      </c>
    </row>
    <row r="1844" spans="3:5" x14ac:dyDescent="0.3">
      <c r="C1844" t="e">
        <f>'TPS543C20 Loop Gain'!AI2096</f>
        <v>#DIV/0!</v>
      </c>
      <c r="D1844" t="e">
        <f>'TPS543C20 Loop Gain'!AJ2096</f>
        <v>#DIV/0!</v>
      </c>
      <c r="E1844">
        <f>'TPS543C20 Loop Gain'!B2096</f>
        <v>196200</v>
      </c>
    </row>
    <row r="1845" spans="3:5" x14ac:dyDescent="0.3">
      <c r="C1845" t="e">
        <f>'TPS543C20 Loop Gain'!AI2095</f>
        <v>#DIV/0!</v>
      </c>
      <c r="D1845" t="e">
        <f>'TPS543C20 Loop Gain'!AJ2095</f>
        <v>#DIV/0!</v>
      </c>
      <c r="E1845">
        <f>'TPS543C20 Loop Gain'!B2095</f>
        <v>196100</v>
      </c>
    </row>
    <row r="1846" spans="3:5" x14ac:dyDescent="0.3">
      <c r="C1846" t="e">
        <f>'TPS543C20 Loop Gain'!AI2094</f>
        <v>#DIV/0!</v>
      </c>
      <c r="D1846" t="e">
        <f>'TPS543C20 Loop Gain'!AJ2094</f>
        <v>#DIV/0!</v>
      </c>
      <c r="E1846">
        <f>'TPS543C20 Loop Gain'!B2094</f>
        <v>196000</v>
      </c>
    </row>
    <row r="1847" spans="3:5" x14ac:dyDescent="0.3">
      <c r="C1847" t="e">
        <f>'TPS543C20 Loop Gain'!AI2093</f>
        <v>#DIV/0!</v>
      </c>
      <c r="D1847" t="e">
        <f>'TPS543C20 Loop Gain'!AJ2093</f>
        <v>#DIV/0!</v>
      </c>
      <c r="E1847">
        <f>'TPS543C20 Loop Gain'!B2093</f>
        <v>195900</v>
      </c>
    </row>
    <row r="1848" spans="3:5" x14ac:dyDescent="0.3">
      <c r="C1848" t="e">
        <f>'TPS543C20 Loop Gain'!AI2092</f>
        <v>#DIV/0!</v>
      </c>
      <c r="D1848" t="e">
        <f>'TPS543C20 Loop Gain'!AJ2092</f>
        <v>#DIV/0!</v>
      </c>
      <c r="E1848">
        <f>'TPS543C20 Loop Gain'!B2092</f>
        <v>195800</v>
      </c>
    </row>
    <row r="1849" spans="3:5" x14ac:dyDescent="0.3">
      <c r="C1849" t="e">
        <f>'TPS543C20 Loop Gain'!AI2091</f>
        <v>#DIV/0!</v>
      </c>
      <c r="D1849" t="e">
        <f>'TPS543C20 Loop Gain'!AJ2091</f>
        <v>#DIV/0!</v>
      </c>
      <c r="E1849">
        <f>'TPS543C20 Loop Gain'!B2091</f>
        <v>195700</v>
      </c>
    </row>
    <row r="1850" spans="3:5" x14ac:dyDescent="0.3">
      <c r="C1850" t="e">
        <f>'TPS543C20 Loop Gain'!AI2090</f>
        <v>#DIV/0!</v>
      </c>
      <c r="D1850" t="e">
        <f>'TPS543C20 Loop Gain'!AJ2090</f>
        <v>#DIV/0!</v>
      </c>
      <c r="E1850">
        <f>'TPS543C20 Loop Gain'!B2090</f>
        <v>195600</v>
      </c>
    </row>
    <row r="1851" spans="3:5" x14ac:dyDescent="0.3">
      <c r="C1851" t="e">
        <f>'TPS543C20 Loop Gain'!AI2089</f>
        <v>#DIV/0!</v>
      </c>
      <c r="D1851" t="e">
        <f>'TPS543C20 Loop Gain'!AJ2089</f>
        <v>#DIV/0!</v>
      </c>
      <c r="E1851">
        <f>'TPS543C20 Loop Gain'!B2089</f>
        <v>195500</v>
      </c>
    </row>
    <row r="1852" spans="3:5" x14ac:dyDescent="0.3">
      <c r="C1852" t="e">
        <f>'TPS543C20 Loop Gain'!AI2088</f>
        <v>#DIV/0!</v>
      </c>
      <c r="D1852" t="e">
        <f>'TPS543C20 Loop Gain'!AJ2088</f>
        <v>#DIV/0!</v>
      </c>
      <c r="E1852">
        <f>'TPS543C20 Loop Gain'!B2088</f>
        <v>195400</v>
      </c>
    </row>
    <row r="1853" spans="3:5" x14ac:dyDescent="0.3">
      <c r="C1853" t="e">
        <f>'TPS543C20 Loop Gain'!AI2087</f>
        <v>#DIV/0!</v>
      </c>
      <c r="D1853" t="e">
        <f>'TPS543C20 Loop Gain'!AJ2087</f>
        <v>#DIV/0!</v>
      </c>
      <c r="E1853">
        <f>'TPS543C20 Loop Gain'!B2087</f>
        <v>195300</v>
      </c>
    </row>
    <row r="1854" spans="3:5" x14ac:dyDescent="0.3">
      <c r="C1854" t="e">
        <f>'TPS543C20 Loop Gain'!AI2086</f>
        <v>#DIV/0!</v>
      </c>
      <c r="D1854" t="e">
        <f>'TPS543C20 Loop Gain'!AJ2086</f>
        <v>#DIV/0!</v>
      </c>
      <c r="E1854">
        <f>'TPS543C20 Loop Gain'!B2086</f>
        <v>195200</v>
      </c>
    </row>
    <row r="1855" spans="3:5" x14ac:dyDescent="0.3">
      <c r="C1855" t="e">
        <f>'TPS543C20 Loop Gain'!AI2085</f>
        <v>#DIV/0!</v>
      </c>
      <c r="D1855" t="e">
        <f>'TPS543C20 Loop Gain'!AJ2085</f>
        <v>#DIV/0!</v>
      </c>
      <c r="E1855">
        <f>'TPS543C20 Loop Gain'!B2085</f>
        <v>195100</v>
      </c>
    </row>
    <row r="1856" spans="3:5" x14ac:dyDescent="0.3">
      <c r="C1856" t="e">
        <f>'TPS543C20 Loop Gain'!AI2084</f>
        <v>#DIV/0!</v>
      </c>
      <c r="D1856" t="e">
        <f>'TPS543C20 Loop Gain'!AJ2084</f>
        <v>#DIV/0!</v>
      </c>
      <c r="E1856">
        <f>'TPS543C20 Loop Gain'!B2084</f>
        <v>195000</v>
      </c>
    </row>
    <row r="1857" spans="3:5" x14ac:dyDescent="0.3">
      <c r="C1857" t="e">
        <f>'TPS543C20 Loop Gain'!AI2083</f>
        <v>#DIV/0!</v>
      </c>
      <c r="D1857" t="e">
        <f>'TPS543C20 Loop Gain'!AJ2083</f>
        <v>#DIV/0!</v>
      </c>
      <c r="E1857">
        <f>'TPS543C20 Loop Gain'!B2083</f>
        <v>194900</v>
      </c>
    </row>
    <row r="1858" spans="3:5" x14ac:dyDescent="0.3">
      <c r="C1858" t="e">
        <f>'TPS543C20 Loop Gain'!AI2082</f>
        <v>#DIV/0!</v>
      </c>
      <c r="D1858" t="e">
        <f>'TPS543C20 Loop Gain'!AJ2082</f>
        <v>#DIV/0!</v>
      </c>
      <c r="E1858">
        <f>'TPS543C20 Loop Gain'!B2082</f>
        <v>194800</v>
      </c>
    </row>
    <row r="1859" spans="3:5" x14ac:dyDescent="0.3">
      <c r="C1859" t="e">
        <f>'TPS543C20 Loop Gain'!AI2081</f>
        <v>#DIV/0!</v>
      </c>
      <c r="D1859" t="e">
        <f>'TPS543C20 Loop Gain'!AJ2081</f>
        <v>#DIV/0!</v>
      </c>
      <c r="E1859">
        <f>'TPS543C20 Loop Gain'!B2081</f>
        <v>194700</v>
      </c>
    </row>
    <row r="1860" spans="3:5" x14ac:dyDescent="0.3">
      <c r="C1860" t="e">
        <f>'TPS543C20 Loop Gain'!AI2080</f>
        <v>#DIV/0!</v>
      </c>
      <c r="D1860" t="e">
        <f>'TPS543C20 Loop Gain'!AJ2080</f>
        <v>#DIV/0!</v>
      </c>
      <c r="E1860">
        <f>'TPS543C20 Loop Gain'!B2080</f>
        <v>194600</v>
      </c>
    </row>
    <row r="1861" spans="3:5" x14ac:dyDescent="0.3">
      <c r="C1861" t="e">
        <f>'TPS543C20 Loop Gain'!AI2079</f>
        <v>#DIV/0!</v>
      </c>
      <c r="D1861" t="e">
        <f>'TPS543C20 Loop Gain'!AJ2079</f>
        <v>#DIV/0!</v>
      </c>
      <c r="E1861">
        <f>'TPS543C20 Loop Gain'!B2079</f>
        <v>194500</v>
      </c>
    </row>
    <row r="1862" spans="3:5" x14ac:dyDescent="0.3">
      <c r="C1862" t="e">
        <f>'TPS543C20 Loop Gain'!AI2078</f>
        <v>#DIV/0!</v>
      </c>
      <c r="D1862" t="e">
        <f>'TPS543C20 Loop Gain'!AJ2078</f>
        <v>#DIV/0!</v>
      </c>
      <c r="E1862">
        <f>'TPS543C20 Loop Gain'!B2078</f>
        <v>194400</v>
      </c>
    </row>
    <row r="1863" spans="3:5" x14ac:dyDescent="0.3">
      <c r="C1863" t="e">
        <f>'TPS543C20 Loop Gain'!AI2077</f>
        <v>#DIV/0!</v>
      </c>
      <c r="D1863" t="e">
        <f>'TPS543C20 Loop Gain'!AJ2077</f>
        <v>#DIV/0!</v>
      </c>
      <c r="E1863">
        <f>'TPS543C20 Loop Gain'!B2077</f>
        <v>194300</v>
      </c>
    </row>
    <row r="1864" spans="3:5" x14ac:dyDescent="0.3">
      <c r="C1864" t="e">
        <f>'TPS543C20 Loop Gain'!AI2076</f>
        <v>#DIV/0!</v>
      </c>
      <c r="D1864" t="e">
        <f>'TPS543C20 Loop Gain'!AJ2076</f>
        <v>#DIV/0!</v>
      </c>
      <c r="E1864">
        <f>'TPS543C20 Loop Gain'!B2076</f>
        <v>194200</v>
      </c>
    </row>
    <row r="1865" spans="3:5" x14ac:dyDescent="0.3">
      <c r="C1865" t="e">
        <f>'TPS543C20 Loop Gain'!AI2075</f>
        <v>#DIV/0!</v>
      </c>
      <c r="D1865" t="e">
        <f>'TPS543C20 Loop Gain'!AJ2075</f>
        <v>#DIV/0!</v>
      </c>
      <c r="E1865">
        <f>'TPS543C20 Loop Gain'!B2075</f>
        <v>194100</v>
      </c>
    </row>
    <row r="1866" spans="3:5" x14ac:dyDescent="0.3">
      <c r="C1866" t="e">
        <f>'TPS543C20 Loop Gain'!AI2074</f>
        <v>#DIV/0!</v>
      </c>
      <c r="D1866" t="e">
        <f>'TPS543C20 Loop Gain'!AJ2074</f>
        <v>#DIV/0!</v>
      </c>
      <c r="E1866">
        <f>'TPS543C20 Loop Gain'!B2074</f>
        <v>194000</v>
      </c>
    </row>
    <row r="1867" spans="3:5" x14ac:dyDescent="0.3">
      <c r="C1867" t="e">
        <f>'TPS543C20 Loop Gain'!AI2073</f>
        <v>#DIV/0!</v>
      </c>
      <c r="D1867" t="e">
        <f>'TPS543C20 Loop Gain'!AJ2073</f>
        <v>#DIV/0!</v>
      </c>
      <c r="E1867">
        <f>'TPS543C20 Loop Gain'!B2073</f>
        <v>193900</v>
      </c>
    </row>
    <row r="1868" spans="3:5" x14ac:dyDescent="0.3">
      <c r="C1868" t="e">
        <f>'TPS543C20 Loop Gain'!AI2072</f>
        <v>#DIV/0!</v>
      </c>
      <c r="D1868" t="e">
        <f>'TPS543C20 Loop Gain'!AJ2072</f>
        <v>#DIV/0!</v>
      </c>
      <c r="E1868">
        <f>'TPS543C20 Loop Gain'!B2072</f>
        <v>193800</v>
      </c>
    </row>
    <row r="1869" spans="3:5" x14ac:dyDescent="0.3">
      <c r="C1869" t="e">
        <f>'TPS543C20 Loop Gain'!AI2071</f>
        <v>#DIV/0!</v>
      </c>
      <c r="D1869" t="e">
        <f>'TPS543C20 Loop Gain'!AJ2071</f>
        <v>#DIV/0!</v>
      </c>
      <c r="E1869">
        <f>'TPS543C20 Loop Gain'!B2071</f>
        <v>193700</v>
      </c>
    </row>
    <row r="1870" spans="3:5" x14ac:dyDescent="0.3">
      <c r="C1870" t="e">
        <f>'TPS543C20 Loop Gain'!AI2070</f>
        <v>#DIV/0!</v>
      </c>
      <c r="D1870" t="e">
        <f>'TPS543C20 Loop Gain'!AJ2070</f>
        <v>#DIV/0!</v>
      </c>
      <c r="E1870">
        <f>'TPS543C20 Loop Gain'!B2070</f>
        <v>193600</v>
      </c>
    </row>
    <row r="1871" spans="3:5" x14ac:dyDescent="0.3">
      <c r="C1871" t="e">
        <f>'TPS543C20 Loop Gain'!AI2069</f>
        <v>#DIV/0!</v>
      </c>
      <c r="D1871" t="e">
        <f>'TPS543C20 Loop Gain'!AJ2069</f>
        <v>#DIV/0!</v>
      </c>
      <c r="E1871">
        <f>'TPS543C20 Loop Gain'!B2069</f>
        <v>193500</v>
      </c>
    </row>
    <row r="1872" spans="3:5" x14ac:dyDescent="0.3">
      <c r="C1872" t="e">
        <f>'TPS543C20 Loop Gain'!AI2068</f>
        <v>#DIV/0!</v>
      </c>
      <c r="D1872" t="e">
        <f>'TPS543C20 Loop Gain'!AJ2068</f>
        <v>#DIV/0!</v>
      </c>
      <c r="E1872">
        <f>'TPS543C20 Loop Gain'!B2068</f>
        <v>193400</v>
      </c>
    </row>
    <row r="1873" spans="3:5" x14ac:dyDescent="0.3">
      <c r="C1873" t="e">
        <f>'TPS543C20 Loop Gain'!AI2067</f>
        <v>#DIV/0!</v>
      </c>
      <c r="D1873" t="e">
        <f>'TPS543C20 Loop Gain'!AJ2067</f>
        <v>#DIV/0!</v>
      </c>
      <c r="E1873">
        <f>'TPS543C20 Loop Gain'!B2067</f>
        <v>193300</v>
      </c>
    </row>
    <row r="1874" spans="3:5" x14ac:dyDescent="0.3">
      <c r="C1874" t="e">
        <f>'TPS543C20 Loop Gain'!AI2066</f>
        <v>#DIV/0!</v>
      </c>
      <c r="D1874" t="e">
        <f>'TPS543C20 Loop Gain'!AJ2066</f>
        <v>#DIV/0!</v>
      </c>
      <c r="E1874">
        <f>'TPS543C20 Loop Gain'!B2066</f>
        <v>193200</v>
      </c>
    </row>
    <row r="1875" spans="3:5" x14ac:dyDescent="0.3">
      <c r="C1875" t="e">
        <f>'TPS543C20 Loop Gain'!AI2065</f>
        <v>#DIV/0!</v>
      </c>
      <c r="D1875" t="e">
        <f>'TPS543C20 Loop Gain'!AJ2065</f>
        <v>#DIV/0!</v>
      </c>
      <c r="E1875">
        <f>'TPS543C20 Loop Gain'!B2065</f>
        <v>193100</v>
      </c>
    </row>
    <row r="1876" spans="3:5" x14ac:dyDescent="0.3">
      <c r="C1876" t="e">
        <f>'TPS543C20 Loop Gain'!AI2064</f>
        <v>#DIV/0!</v>
      </c>
      <c r="D1876" t="e">
        <f>'TPS543C20 Loop Gain'!AJ2064</f>
        <v>#DIV/0!</v>
      </c>
      <c r="E1876">
        <f>'TPS543C20 Loop Gain'!B2064</f>
        <v>193000</v>
      </c>
    </row>
    <row r="1877" spans="3:5" x14ac:dyDescent="0.3">
      <c r="C1877" t="e">
        <f>'TPS543C20 Loop Gain'!AI2063</f>
        <v>#DIV/0!</v>
      </c>
      <c r="D1877" t="e">
        <f>'TPS543C20 Loop Gain'!AJ2063</f>
        <v>#DIV/0!</v>
      </c>
      <c r="E1877">
        <f>'TPS543C20 Loop Gain'!B2063</f>
        <v>192900</v>
      </c>
    </row>
    <row r="1878" spans="3:5" x14ac:dyDescent="0.3">
      <c r="C1878" t="e">
        <f>'TPS543C20 Loop Gain'!AI2062</f>
        <v>#DIV/0!</v>
      </c>
      <c r="D1878" t="e">
        <f>'TPS543C20 Loop Gain'!AJ2062</f>
        <v>#DIV/0!</v>
      </c>
      <c r="E1878">
        <f>'TPS543C20 Loop Gain'!B2062</f>
        <v>192800</v>
      </c>
    </row>
    <row r="1879" spans="3:5" x14ac:dyDescent="0.3">
      <c r="C1879" t="e">
        <f>'TPS543C20 Loop Gain'!AI2061</f>
        <v>#DIV/0!</v>
      </c>
      <c r="D1879" t="e">
        <f>'TPS543C20 Loop Gain'!AJ2061</f>
        <v>#DIV/0!</v>
      </c>
      <c r="E1879">
        <f>'TPS543C20 Loop Gain'!B2061</f>
        <v>192700</v>
      </c>
    </row>
    <row r="1880" spans="3:5" x14ac:dyDescent="0.3">
      <c r="C1880" t="e">
        <f>'TPS543C20 Loop Gain'!AI2060</f>
        <v>#DIV/0!</v>
      </c>
      <c r="D1880" t="e">
        <f>'TPS543C20 Loop Gain'!AJ2060</f>
        <v>#DIV/0!</v>
      </c>
      <c r="E1880">
        <f>'TPS543C20 Loop Gain'!B2060</f>
        <v>192600</v>
      </c>
    </row>
    <row r="1881" spans="3:5" x14ac:dyDescent="0.3">
      <c r="C1881" t="e">
        <f>'TPS543C20 Loop Gain'!AI2059</f>
        <v>#DIV/0!</v>
      </c>
      <c r="D1881" t="e">
        <f>'TPS543C20 Loop Gain'!AJ2059</f>
        <v>#DIV/0!</v>
      </c>
      <c r="E1881">
        <f>'TPS543C20 Loop Gain'!B2059</f>
        <v>192500</v>
      </c>
    </row>
    <row r="1882" spans="3:5" x14ac:dyDescent="0.3">
      <c r="C1882" t="e">
        <f>'TPS543C20 Loop Gain'!AI2058</f>
        <v>#DIV/0!</v>
      </c>
      <c r="D1882" t="e">
        <f>'TPS543C20 Loop Gain'!AJ2058</f>
        <v>#DIV/0!</v>
      </c>
      <c r="E1882">
        <f>'TPS543C20 Loop Gain'!B2058</f>
        <v>192400</v>
      </c>
    </row>
    <row r="1883" spans="3:5" x14ac:dyDescent="0.3">
      <c r="C1883" t="e">
        <f>'TPS543C20 Loop Gain'!AI2057</f>
        <v>#DIV/0!</v>
      </c>
      <c r="D1883" t="e">
        <f>'TPS543C20 Loop Gain'!AJ2057</f>
        <v>#DIV/0!</v>
      </c>
      <c r="E1883">
        <f>'TPS543C20 Loop Gain'!B2057</f>
        <v>192300</v>
      </c>
    </row>
    <row r="1884" spans="3:5" x14ac:dyDescent="0.3">
      <c r="C1884" t="e">
        <f>'TPS543C20 Loop Gain'!AI2056</f>
        <v>#DIV/0!</v>
      </c>
      <c r="D1884" t="e">
        <f>'TPS543C20 Loop Gain'!AJ2056</f>
        <v>#DIV/0!</v>
      </c>
      <c r="E1884">
        <f>'TPS543C20 Loop Gain'!B2056</f>
        <v>192200</v>
      </c>
    </row>
    <row r="1885" spans="3:5" x14ac:dyDescent="0.3">
      <c r="C1885" t="e">
        <f>'TPS543C20 Loop Gain'!AI2055</f>
        <v>#DIV/0!</v>
      </c>
      <c r="D1885" t="e">
        <f>'TPS543C20 Loop Gain'!AJ2055</f>
        <v>#DIV/0!</v>
      </c>
      <c r="E1885">
        <f>'TPS543C20 Loop Gain'!B2055</f>
        <v>192100</v>
      </c>
    </row>
    <row r="1886" spans="3:5" x14ac:dyDescent="0.3">
      <c r="C1886" t="e">
        <f>'TPS543C20 Loop Gain'!AI2054</f>
        <v>#DIV/0!</v>
      </c>
      <c r="D1886" t="e">
        <f>'TPS543C20 Loop Gain'!AJ2054</f>
        <v>#DIV/0!</v>
      </c>
      <c r="E1886">
        <f>'TPS543C20 Loop Gain'!B2054</f>
        <v>192000</v>
      </c>
    </row>
    <row r="1887" spans="3:5" x14ac:dyDescent="0.3">
      <c r="C1887" t="e">
        <f>'TPS543C20 Loop Gain'!AI2053</f>
        <v>#DIV/0!</v>
      </c>
      <c r="D1887" t="e">
        <f>'TPS543C20 Loop Gain'!AJ2053</f>
        <v>#DIV/0!</v>
      </c>
      <c r="E1887">
        <f>'TPS543C20 Loop Gain'!B2053</f>
        <v>191900</v>
      </c>
    </row>
    <row r="1888" spans="3:5" x14ac:dyDescent="0.3">
      <c r="C1888" t="e">
        <f>'TPS543C20 Loop Gain'!AI2052</f>
        <v>#DIV/0!</v>
      </c>
      <c r="D1888" t="e">
        <f>'TPS543C20 Loop Gain'!AJ2052</f>
        <v>#DIV/0!</v>
      </c>
      <c r="E1888">
        <f>'TPS543C20 Loop Gain'!B2052</f>
        <v>191800</v>
      </c>
    </row>
    <row r="1889" spans="3:5" x14ac:dyDescent="0.3">
      <c r="C1889" t="e">
        <f>'TPS543C20 Loop Gain'!AI2051</f>
        <v>#DIV/0!</v>
      </c>
      <c r="D1889" t="e">
        <f>'TPS543C20 Loop Gain'!AJ2051</f>
        <v>#DIV/0!</v>
      </c>
      <c r="E1889">
        <f>'TPS543C20 Loop Gain'!B2051</f>
        <v>191700</v>
      </c>
    </row>
    <row r="1890" spans="3:5" x14ac:dyDescent="0.3">
      <c r="C1890" t="e">
        <f>'TPS543C20 Loop Gain'!AI2050</f>
        <v>#DIV/0!</v>
      </c>
      <c r="D1890" t="e">
        <f>'TPS543C20 Loop Gain'!AJ2050</f>
        <v>#DIV/0!</v>
      </c>
      <c r="E1890">
        <f>'TPS543C20 Loop Gain'!B2050</f>
        <v>191600</v>
      </c>
    </row>
    <row r="1891" spans="3:5" x14ac:dyDescent="0.3">
      <c r="C1891" t="e">
        <f>'TPS543C20 Loop Gain'!AI2049</f>
        <v>#DIV/0!</v>
      </c>
      <c r="D1891" t="e">
        <f>'TPS543C20 Loop Gain'!AJ2049</f>
        <v>#DIV/0!</v>
      </c>
      <c r="E1891">
        <f>'TPS543C20 Loop Gain'!B2049</f>
        <v>191500</v>
      </c>
    </row>
    <row r="1892" spans="3:5" x14ac:dyDescent="0.3">
      <c r="C1892" t="e">
        <f>'TPS543C20 Loop Gain'!AI2048</f>
        <v>#DIV/0!</v>
      </c>
      <c r="D1892" t="e">
        <f>'TPS543C20 Loop Gain'!AJ2048</f>
        <v>#DIV/0!</v>
      </c>
      <c r="E1892">
        <f>'TPS543C20 Loop Gain'!B2048</f>
        <v>191400</v>
      </c>
    </row>
    <row r="1893" spans="3:5" x14ac:dyDescent="0.3">
      <c r="C1893" t="e">
        <f>'TPS543C20 Loop Gain'!AI2047</f>
        <v>#DIV/0!</v>
      </c>
      <c r="D1893" t="e">
        <f>'TPS543C20 Loop Gain'!AJ2047</f>
        <v>#DIV/0!</v>
      </c>
      <c r="E1893">
        <f>'TPS543C20 Loop Gain'!B2047</f>
        <v>191300</v>
      </c>
    </row>
    <row r="1894" spans="3:5" x14ac:dyDescent="0.3">
      <c r="C1894" t="e">
        <f>'TPS543C20 Loop Gain'!AI2046</f>
        <v>#DIV/0!</v>
      </c>
      <c r="D1894" t="e">
        <f>'TPS543C20 Loop Gain'!AJ2046</f>
        <v>#DIV/0!</v>
      </c>
      <c r="E1894">
        <f>'TPS543C20 Loop Gain'!B2046</f>
        <v>191200</v>
      </c>
    </row>
    <row r="1895" spans="3:5" x14ac:dyDescent="0.3">
      <c r="C1895" t="e">
        <f>'TPS543C20 Loop Gain'!AI2045</f>
        <v>#DIV/0!</v>
      </c>
      <c r="D1895" t="e">
        <f>'TPS543C20 Loop Gain'!AJ2045</f>
        <v>#DIV/0!</v>
      </c>
      <c r="E1895">
        <f>'TPS543C20 Loop Gain'!B2045</f>
        <v>191100</v>
      </c>
    </row>
    <row r="1896" spans="3:5" x14ac:dyDescent="0.3">
      <c r="C1896" t="e">
        <f>'TPS543C20 Loop Gain'!AI2044</f>
        <v>#DIV/0!</v>
      </c>
      <c r="D1896" t="e">
        <f>'TPS543C20 Loop Gain'!AJ2044</f>
        <v>#DIV/0!</v>
      </c>
      <c r="E1896">
        <f>'TPS543C20 Loop Gain'!B2044</f>
        <v>191000</v>
      </c>
    </row>
    <row r="1897" spans="3:5" x14ac:dyDescent="0.3">
      <c r="C1897" t="e">
        <f>'TPS543C20 Loop Gain'!AI2043</f>
        <v>#DIV/0!</v>
      </c>
      <c r="D1897" t="e">
        <f>'TPS543C20 Loop Gain'!AJ2043</f>
        <v>#DIV/0!</v>
      </c>
      <c r="E1897">
        <f>'TPS543C20 Loop Gain'!B2043</f>
        <v>190900</v>
      </c>
    </row>
    <row r="1898" spans="3:5" x14ac:dyDescent="0.3">
      <c r="C1898" t="e">
        <f>'TPS543C20 Loop Gain'!AI2042</f>
        <v>#DIV/0!</v>
      </c>
      <c r="D1898" t="e">
        <f>'TPS543C20 Loop Gain'!AJ2042</f>
        <v>#DIV/0!</v>
      </c>
      <c r="E1898">
        <f>'TPS543C20 Loop Gain'!B2042</f>
        <v>190800</v>
      </c>
    </row>
    <row r="1899" spans="3:5" x14ac:dyDescent="0.3">
      <c r="C1899" t="e">
        <f>'TPS543C20 Loop Gain'!AI2041</f>
        <v>#DIV/0!</v>
      </c>
      <c r="D1899" t="e">
        <f>'TPS543C20 Loop Gain'!AJ2041</f>
        <v>#DIV/0!</v>
      </c>
      <c r="E1899">
        <f>'TPS543C20 Loop Gain'!B2041</f>
        <v>190700</v>
      </c>
    </row>
    <row r="1900" spans="3:5" x14ac:dyDescent="0.3">
      <c r="C1900" t="e">
        <f>'TPS543C20 Loop Gain'!AI2040</f>
        <v>#DIV/0!</v>
      </c>
      <c r="D1900" t="e">
        <f>'TPS543C20 Loop Gain'!AJ2040</f>
        <v>#DIV/0!</v>
      </c>
      <c r="E1900">
        <f>'TPS543C20 Loop Gain'!B2040</f>
        <v>190600</v>
      </c>
    </row>
    <row r="1901" spans="3:5" x14ac:dyDescent="0.3">
      <c r="C1901" t="e">
        <f>'TPS543C20 Loop Gain'!AI2039</f>
        <v>#DIV/0!</v>
      </c>
      <c r="D1901" t="e">
        <f>'TPS543C20 Loop Gain'!AJ2039</f>
        <v>#DIV/0!</v>
      </c>
      <c r="E1901">
        <f>'TPS543C20 Loop Gain'!B2039</f>
        <v>190500</v>
      </c>
    </row>
    <row r="1902" spans="3:5" x14ac:dyDescent="0.3">
      <c r="C1902" t="e">
        <f>'TPS543C20 Loop Gain'!AI2038</f>
        <v>#DIV/0!</v>
      </c>
      <c r="D1902" t="e">
        <f>'TPS543C20 Loop Gain'!AJ2038</f>
        <v>#DIV/0!</v>
      </c>
      <c r="E1902">
        <f>'TPS543C20 Loop Gain'!B2038</f>
        <v>190400</v>
      </c>
    </row>
    <row r="1903" spans="3:5" x14ac:dyDescent="0.3">
      <c r="C1903" t="e">
        <f>'TPS543C20 Loop Gain'!AI2037</f>
        <v>#DIV/0!</v>
      </c>
      <c r="D1903" t="e">
        <f>'TPS543C20 Loop Gain'!AJ2037</f>
        <v>#DIV/0!</v>
      </c>
      <c r="E1903">
        <f>'TPS543C20 Loop Gain'!B2037</f>
        <v>190300</v>
      </c>
    </row>
    <row r="1904" spans="3:5" x14ac:dyDescent="0.3">
      <c r="C1904" t="e">
        <f>'TPS543C20 Loop Gain'!AI2036</f>
        <v>#DIV/0!</v>
      </c>
      <c r="D1904" t="e">
        <f>'TPS543C20 Loop Gain'!AJ2036</f>
        <v>#DIV/0!</v>
      </c>
      <c r="E1904">
        <f>'TPS543C20 Loop Gain'!B2036</f>
        <v>190200</v>
      </c>
    </row>
    <row r="1905" spans="3:5" x14ac:dyDescent="0.3">
      <c r="C1905" t="e">
        <f>'TPS543C20 Loop Gain'!AI2035</f>
        <v>#DIV/0!</v>
      </c>
      <c r="D1905" t="e">
        <f>'TPS543C20 Loop Gain'!AJ2035</f>
        <v>#DIV/0!</v>
      </c>
      <c r="E1905">
        <f>'TPS543C20 Loop Gain'!B2035</f>
        <v>190100</v>
      </c>
    </row>
    <row r="1906" spans="3:5" x14ac:dyDescent="0.3">
      <c r="C1906" t="e">
        <f>'TPS543C20 Loop Gain'!AI2034</f>
        <v>#DIV/0!</v>
      </c>
      <c r="D1906" t="e">
        <f>'TPS543C20 Loop Gain'!AJ2034</f>
        <v>#DIV/0!</v>
      </c>
      <c r="E1906">
        <f>'TPS543C20 Loop Gain'!B2034</f>
        <v>190000</v>
      </c>
    </row>
    <row r="1907" spans="3:5" x14ac:dyDescent="0.3">
      <c r="C1907" t="e">
        <f>'TPS543C20 Loop Gain'!AI2033</f>
        <v>#DIV/0!</v>
      </c>
      <c r="D1907" t="e">
        <f>'TPS543C20 Loop Gain'!AJ2033</f>
        <v>#DIV/0!</v>
      </c>
      <c r="E1907">
        <f>'TPS543C20 Loop Gain'!B2033</f>
        <v>189900</v>
      </c>
    </row>
    <row r="1908" spans="3:5" x14ac:dyDescent="0.3">
      <c r="C1908" t="e">
        <f>'TPS543C20 Loop Gain'!AI2032</f>
        <v>#DIV/0!</v>
      </c>
      <c r="D1908" t="e">
        <f>'TPS543C20 Loop Gain'!AJ2032</f>
        <v>#DIV/0!</v>
      </c>
      <c r="E1908">
        <f>'TPS543C20 Loop Gain'!B2032</f>
        <v>189800</v>
      </c>
    </row>
    <row r="1909" spans="3:5" x14ac:dyDescent="0.3">
      <c r="C1909" t="e">
        <f>'TPS543C20 Loop Gain'!AI2031</f>
        <v>#DIV/0!</v>
      </c>
      <c r="D1909" t="e">
        <f>'TPS543C20 Loop Gain'!AJ2031</f>
        <v>#DIV/0!</v>
      </c>
      <c r="E1909">
        <f>'TPS543C20 Loop Gain'!B2031</f>
        <v>189700</v>
      </c>
    </row>
    <row r="1910" spans="3:5" x14ac:dyDescent="0.3">
      <c r="C1910" t="e">
        <f>'TPS543C20 Loop Gain'!AI2030</f>
        <v>#DIV/0!</v>
      </c>
      <c r="D1910" t="e">
        <f>'TPS543C20 Loop Gain'!AJ2030</f>
        <v>#DIV/0!</v>
      </c>
      <c r="E1910">
        <f>'TPS543C20 Loop Gain'!B2030</f>
        <v>189600</v>
      </c>
    </row>
    <row r="1911" spans="3:5" x14ac:dyDescent="0.3">
      <c r="C1911" t="e">
        <f>'TPS543C20 Loop Gain'!AI2029</f>
        <v>#DIV/0!</v>
      </c>
      <c r="D1911" t="e">
        <f>'TPS543C20 Loop Gain'!AJ2029</f>
        <v>#DIV/0!</v>
      </c>
      <c r="E1911">
        <f>'TPS543C20 Loop Gain'!B2029</f>
        <v>189500</v>
      </c>
    </row>
    <row r="1912" spans="3:5" x14ac:dyDescent="0.3">
      <c r="C1912" t="e">
        <f>'TPS543C20 Loop Gain'!AI2028</f>
        <v>#DIV/0!</v>
      </c>
      <c r="D1912" t="e">
        <f>'TPS543C20 Loop Gain'!AJ2028</f>
        <v>#DIV/0!</v>
      </c>
      <c r="E1912">
        <f>'TPS543C20 Loop Gain'!B2028</f>
        <v>189400</v>
      </c>
    </row>
    <row r="1913" spans="3:5" x14ac:dyDescent="0.3">
      <c r="C1913" t="e">
        <f>'TPS543C20 Loop Gain'!AI2027</f>
        <v>#DIV/0!</v>
      </c>
      <c r="D1913" t="e">
        <f>'TPS543C20 Loop Gain'!AJ2027</f>
        <v>#DIV/0!</v>
      </c>
      <c r="E1913">
        <f>'TPS543C20 Loop Gain'!B2027</f>
        <v>189300</v>
      </c>
    </row>
    <row r="1914" spans="3:5" x14ac:dyDescent="0.3">
      <c r="C1914" t="e">
        <f>'TPS543C20 Loop Gain'!AI2026</f>
        <v>#DIV/0!</v>
      </c>
      <c r="D1914" t="e">
        <f>'TPS543C20 Loop Gain'!AJ2026</f>
        <v>#DIV/0!</v>
      </c>
      <c r="E1914">
        <f>'TPS543C20 Loop Gain'!B2026</f>
        <v>189200</v>
      </c>
    </row>
    <row r="1915" spans="3:5" x14ac:dyDescent="0.3">
      <c r="C1915" t="e">
        <f>'TPS543C20 Loop Gain'!AI2025</f>
        <v>#DIV/0!</v>
      </c>
      <c r="D1915" t="e">
        <f>'TPS543C20 Loop Gain'!AJ2025</f>
        <v>#DIV/0!</v>
      </c>
      <c r="E1915">
        <f>'TPS543C20 Loop Gain'!B2025</f>
        <v>189100</v>
      </c>
    </row>
    <row r="1916" spans="3:5" x14ac:dyDescent="0.3">
      <c r="C1916" t="e">
        <f>'TPS543C20 Loop Gain'!AI2024</f>
        <v>#DIV/0!</v>
      </c>
      <c r="D1916" t="e">
        <f>'TPS543C20 Loop Gain'!AJ2024</f>
        <v>#DIV/0!</v>
      </c>
      <c r="E1916">
        <f>'TPS543C20 Loop Gain'!B2024</f>
        <v>189000</v>
      </c>
    </row>
    <row r="1917" spans="3:5" x14ac:dyDescent="0.3">
      <c r="C1917" t="e">
        <f>'TPS543C20 Loop Gain'!AI2023</f>
        <v>#DIV/0!</v>
      </c>
      <c r="D1917" t="e">
        <f>'TPS543C20 Loop Gain'!AJ2023</f>
        <v>#DIV/0!</v>
      </c>
      <c r="E1917">
        <f>'TPS543C20 Loop Gain'!B2023</f>
        <v>188900</v>
      </c>
    </row>
    <row r="1918" spans="3:5" x14ac:dyDescent="0.3">
      <c r="C1918" t="e">
        <f>'TPS543C20 Loop Gain'!AI2022</f>
        <v>#DIV/0!</v>
      </c>
      <c r="D1918" t="e">
        <f>'TPS543C20 Loop Gain'!AJ2022</f>
        <v>#DIV/0!</v>
      </c>
      <c r="E1918">
        <f>'TPS543C20 Loop Gain'!B2022</f>
        <v>188800</v>
      </c>
    </row>
    <row r="1919" spans="3:5" x14ac:dyDescent="0.3">
      <c r="C1919" t="e">
        <f>'TPS543C20 Loop Gain'!AI2021</f>
        <v>#DIV/0!</v>
      </c>
      <c r="D1919" t="e">
        <f>'TPS543C20 Loop Gain'!AJ2021</f>
        <v>#DIV/0!</v>
      </c>
      <c r="E1919">
        <f>'TPS543C20 Loop Gain'!B2021</f>
        <v>188700</v>
      </c>
    </row>
    <row r="1920" spans="3:5" x14ac:dyDescent="0.3">
      <c r="C1920" t="e">
        <f>'TPS543C20 Loop Gain'!AI2020</f>
        <v>#DIV/0!</v>
      </c>
      <c r="D1920" t="e">
        <f>'TPS543C20 Loop Gain'!AJ2020</f>
        <v>#DIV/0!</v>
      </c>
      <c r="E1920">
        <f>'TPS543C20 Loop Gain'!B2020</f>
        <v>188600</v>
      </c>
    </row>
    <row r="1921" spans="3:5" x14ac:dyDescent="0.3">
      <c r="C1921" t="e">
        <f>'TPS543C20 Loop Gain'!AI2019</f>
        <v>#DIV/0!</v>
      </c>
      <c r="D1921" t="e">
        <f>'TPS543C20 Loop Gain'!AJ2019</f>
        <v>#DIV/0!</v>
      </c>
      <c r="E1921">
        <f>'TPS543C20 Loop Gain'!B2019</f>
        <v>188500</v>
      </c>
    </row>
    <row r="1922" spans="3:5" x14ac:dyDescent="0.3">
      <c r="C1922" t="e">
        <f>'TPS543C20 Loop Gain'!AI2018</f>
        <v>#DIV/0!</v>
      </c>
      <c r="D1922" t="e">
        <f>'TPS543C20 Loop Gain'!AJ2018</f>
        <v>#DIV/0!</v>
      </c>
      <c r="E1922">
        <f>'TPS543C20 Loop Gain'!B2018</f>
        <v>188400</v>
      </c>
    </row>
    <row r="1923" spans="3:5" x14ac:dyDescent="0.3">
      <c r="C1923" t="e">
        <f>'TPS543C20 Loop Gain'!AI2017</f>
        <v>#DIV/0!</v>
      </c>
      <c r="D1923" t="e">
        <f>'TPS543C20 Loop Gain'!AJ2017</f>
        <v>#DIV/0!</v>
      </c>
      <c r="E1923">
        <f>'TPS543C20 Loop Gain'!B2017</f>
        <v>188300</v>
      </c>
    </row>
    <row r="1924" spans="3:5" x14ac:dyDescent="0.3">
      <c r="C1924" t="e">
        <f>'TPS543C20 Loop Gain'!AI2016</f>
        <v>#DIV/0!</v>
      </c>
      <c r="D1924" t="e">
        <f>'TPS543C20 Loop Gain'!AJ2016</f>
        <v>#DIV/0!</v>
      </c>
      <c r="E1924">
        <f>'TPS543C20 Loop Gain'!B2016</f>
        <v>188200</v>
      </c>
    </row>
    <row r="1925" spans="3:5" x14ac:dyDescent="0.3">
      <c r="C1925" t="e">
        <f>'TPS543C20 Loop Gain'!AI2015</f>
        <v>#DIV/0!</v>
      </c>
      <c r="D1925" t="e">
        <f>'TPS543C20 Loop Gain'!AJ2015</f>
        <v>#DIV/0!</v>
      </c>
      <c r="E1925">
        <f>'TPS543C20 Loop Gain'!B2015</f>
        <v>188100</v>
      </c>
    </row>
    <row r="1926" spans="3:5" x14ac:dyDescent="0.3">
      <c r="C1926" t="e">
        <f>'TPS543C20 Loop Gain'!AI2014</f>
        <v>#DIV/0!</v>
      </c>
      <c r="D1926" t="e">
        <f>'TPS543C20 Loop Gain'!AJ2014</f>
        <v>#DIV/0!</v>
      </c>
      <c r="E1926">
        <f>'TPS543C20 Loop Gain'!B2014</f>
        <v>188000</v>
      </c>
    </row>
    <row r="1927" spans="3:5" x14ac:dyDescent="0.3">
      <c r="C1927" t="e">
        <f>'TPS543C20 Loop Gain'!AI2013</f>
        <v>#DIV/0!</v>
      </c>
      <c r="D1927" t="e">
        <f>'TPS543C20 Loop Gain'!AJ2013</f>
        <v>#DIV/0!</v>
      </c>
      <c r="E1927">
        <f>'TPS543C20 Loop Gain'!B2013</f>
        <v>187900</v>
      </c>
    </row>
    <row r="1928" spans="3:5" x14ac:dyDescent="0.3">
      <c r="C1928" t="e">
        <f>'TPS543C20 Loop Gain'!AI2012</f>
        <v>#DIV/0!</v>
      </c>
      <c r="D1928" t="e">
        <f>'TPS543C20 Loop Gain'!AJ2012</f>
        <v>#DIV/0!</v>
      </c>
      <c r="E1928">
        <f>'TPS543C20 Loop Gain'!B2012</f>
        <v>187800</v>
      </c>
    </row>
    <row r="1929" spans="3:5" x14ac:dyDescent="0.3">
      <c r="C1929" t="e">
        <f>'TPS543C20 Loop Gain'!AI2011</f>
        <v>#DIV/0!</v>
      </c>
      <c r="D1929" t="e">
        <f>'TPS543C20 Loop Gain'!AJ2011</f>
        <v>#DIV/0!</v>
      </c>
      <c r="E1929">
        <f>'TPS543C20 Loop Gain'!B2011</f>
        <v>187700</v>
      </c>
    </row>
    <row r="1930" spans="3:5" x14ac:dyDescent="0.3">
      <c r="C1930" t="e">
        <f>'TPS543C20 Loop Gain'!AI2010</f>
        <v>#DIV/0!</v>
      </c>
      <c r="D1930" t="e">
        <f>'TPS543C20 Loop Gain'!AJ2010</f>
        <v>#DIV/0!</v>
      </c>
      <c r="E1930">
        <f>'TPS543C20 Loop Gain'!B2010</f>
        <v>187600</v>
      </c>
    </row>
    <row r="1931" spans="3:5" x14ac:dyDescent="0.3">
      <c r="C1931" t="e">
        <f>'TPS543C20 Loop Gain'!AI2009</f>
        <v>#DIV/0!</v>
      </c>
      <c r="D1931" t="e">
        <f>'TPS543C20 Loop Gain'!AJ2009</f>
        <v>#DIV/0!</v>
      </c>
      <c r="E1931">
        <f>'TPS543C20 Loop Gain'!B2009</f>
        <v>187500</v>
      </c>
    </row>
    <row r="1932" spans="3:5" x14ac:dyDescent="0.3">
      <c r="C1932" t="e">
        <f>'TPS543C20 Loop Gain'!AI2008</f>
        <v>#DIV/0!</v>
      </c>
      <c r="D1932" t="e">
        <f>'TPS543C20 Loop Gain'!AJ2008</f>
        <v>#DIV/0!</v>
      </c>
      <c r="E1932">
        <f>'TPS543C20 Loop Gain'!B2008</f>
        <v>187400</v>
      </c>
    </row>
    <row r="1933" spans="3:5" x14ac:dyDescent="0.3">
      <c r="C1933" t="e">
        <f>'TPS543C20 Loop Gain'!AI2007</f>
        <v>#DIV/0!</v>
      </c>
      <c r="D1933" t="e">
        <f>'TPS543C20 Loop Gain'!AJ2007</f>
        <v>#DIV/0!</v>
      </c>
      <c r="E1933">
        <f>'TPS543C20 Loop Gain'!B2007</f>
        <v>187300</v>
      </c>
    </row>
    <row r="1934" spans="3:5" x14ac:dyDescent="0.3">
      <c r="C1934" t="e">
        <f>'TPS543C20 Loop Gain'!AI2006</f>
        <v>#DIV/0!</v>
      </c>
      <c r="D1934" t="e">
        <f>'TPS543C20 Loop Gain'!AJ2006</f>
        <v>#DIV/0!</v>
      </c>
      <c r="E1934">
        <f>'TPS543C20 Loop Gain'!B2006</f>
        <v>187200</v>
      </c>
    </row>
    <row r="1935" spans="3:5" x14ac:dyDescent="0.3">
      <c r="C1935" t="e">
        <f>'TPS543C20 Loop Gain'!AI2005</f>
        <v>#DIV/0!</v>
      </c>
      <c r="D1935" t="e">
        <f>'TPS543C20 Loop Gain'!AJ2005</f>
        <v>#DIV/0!</v>
      </c>
      <c r="E1935">
        <f>'TPS543C20 Loop Gain'!B2005</f>
        <v>187100</v>
      </c>
    </row>
    <row r="1936" spans="3:5" x14ac:dyDescent="0.3">
      <c r="C1936" t="e">
        <f>'TPS543C20 Loop Gain'!AI2004</f>
        <v>#DIV/0!</v>
      </c>
      <c r="D1936" t="e">
        <f>'TPS543C20 Loop Gain'!AJ2004</f>
        <v>#DIV/0!</v>
      </c>
      <c r="E1936">
        <f>'TPS543C20 Loop Gain'!B2004</f>
        <v>187000</v>
      </c>
    </row>
    <row r="1937" spans="3:5" x14ac:dyDescent="0.3">
      <c r="C1937" t="e">
        <f>'TPS543C20 Loop Gain'!AI2003</f>
        <v>#DIV/0!</v>
      </c>
      <c r="D1937" t="e">
        <f>'TPS543C20 Loop Gain'!AJ2003</f>
        <v>#DIV/0!</v>
      </c>
      <c r="E1937">
        <f>'TPS543C20 Loop Gain'!B2003</f>
        <v>186900</v>
      </c>
    </row>
    <row r="1938" spans="3:5" x14ac:dyDescent="0.3">
      <c r="C1938" t="e">
        <f>'TPS543C20 Loop Gain'!AI2002</f>
        <v>#DIV/0!</v>
      </c>
      <c r="D1938" t="e">
        <f>'TPS543C20 Loop Gain'!AJ2002</f>
        <v>#DIV/0!</v>
      </c>
      <c r="E1938">
        <f>'TPS543C20 Loop Gain'!B2002</f>
        <v>186800</v>
      </c>
    </row>
    <row r="1939" spans="3:5" x14ac:dyDescent="0.3">
      <c r="C1939" t="e">
        <f>'TPS543C20 Loop Gain'!AI2001</f>
        <v>#DIV/0!</v>
      </c>
      <c r="D1939" t="e">
        <f>'TPS543C20 Loop Gain'!AJ2001</f>
        <v>#DIV/0!</v>
      </c>
      <c r="E1939">
        <f>'TPS543C20 Loop Gain'!B2001</f>
        <v>186700</v>
      </c>
    </row>
    <row r="1940" spans="3:5" x14ac:dyDescent="0.3">
      <c r="C1940" t="e">
        <f>'TPS543C20 Loop Gain'!AI2000</f>
        <v>#DIV/0!</v>
      </c>
      <c r="D1940" t="e">
        <f>'TPS543C20 Loop Gain'!AJ2000</f>
        <v>#DIV/0!</v>
      </c>
      <c r="E1940">
        <f>'TPS543C20 Loop Gain'!B2000</f>
        <v>186600</v>
      </c>
    </row>
    <row r="1941" spans="3:5" x14ac:dyDescent="0.3">
      <c r="C1941" t="e">
        <f>'TPS543C20 Loop Gain'!AI1999</f>
        <v>#DIV/0!</v>
      </c>
      <c r="D1941" t="e">
        <f>'TPS543C20 Loop Gain'!AJ1999</f>
        <v>#DIV/0!</v>
      </c>
      <c r="E1941">
        <f>'TPS543C20 Loop Gain'!B1999</f>
        <v>186500</v>
      </c>
    </row>
    <row r="1942" spans="3:5" x14ac:dyDescent="0.3">
      <c r="C1942" t="e">
        <f>'TPS543C20 Loop Gain'!AI1998</f>
        <v>#DIV/0!</v>
      </c>
      <c r="D1942" t="e">
        <f>'TPS543C20 Loop Gain'!AJ1998</f>
        <v>#DIV/0!</v>
      </c>
      <c r="E1942">
        <f>'TPS543C20 Loop Gain'!B1998</f>
        <v>186400</v>
      </c>
    </row>
    <row r="1943" spans="3:5" x14ac:dyDescent="0.3">
      <c r="C1943" t="e">
        <f>'TPS543C20 Loop Gain'!AI1997</f>
        <v>#DIV/0!</v>
      </c>
      <c r="D1943" t="e">
        <f>'TPS543C20 Loop Gain'!AJ1997</f>
        <v>#DIV/0!</v>
      </c>
      <c r="E1943">
        <f>'TPS543C20 Loop Gain'!B1997</f>
        <v>186300</v>
      </c>
    </row>
    <row r="1944" spans="3:5" x14ac:dyDescent="0.3">
      <c r="C1944" t="e">
        <f>'TPS543C20 Loop Gain'!AI1996</f>
        <v>#DIV/0!</v>
      </c>
      <c r="D1944" t="e">
        <f>'TPS543C20 Loop Gain'!AJ1996</f>
        <v>#DIV/0!</v>
      </c>
      <c r="E1944">
        <f>'TPS543C20 Loop Gain'!B1996</f>
        <v>186200</v>
      </c>
    </row>
    <row r="1945" spans="3:5" x14ac:dyDescent="0.3">
      <c r="C1945" t="e">
        <f>'TPS543C20 Loop Gain'!AI1995</f>
        <v>#DIV/0!</v>
      </c>
      <c r="D1945" t="e">
        <f>'TPS543C20 Loop Gain'!AJ1995</f>
        <v>#DIV/0!</v>
      </c>
      <c r="E1945">
        <f>'TPS543C20 Loop Gain'!B1995</f>
        <v>186100</v>
      </c>
    </row>
    <row r="1946" spans="3:5" x14ac:dyDescent="0.3">
      <c r="C1946" t="e">
        <f>'TPS543C20 Loop Gain'!AI1994</f>
        <v>#DIV/0!</v>
      </c>
      <c r="D1946" t="e">
        <f>'TPS543C20 Loop Gain'!AJ1994</f>
        <v>#DIV/0!</v>
      </c>
      <c r="E1946">
        <f>'TPS543C20 Loop Gain'!B1994</f>
        <v>186000</v>
      </c>
    </row>
    <row r="1947" spans="3:5" x14ac:dyDescent="0.3">
      <c r="C1947" t="e">
        <f>'TPS543C20 Loop Gain'!AI1993</f>
        <v>#DIV/0!</v>
      </c>
      <c r="D1947" t="e">
        <f>'TPS543C20 Loop Gain'!AJ1993</f>
        <v>#DIV/0!</v>
      </c>
      <c r="E1947">
        <f>'TPS543C20 Loop Gain'!B1993</f>
        <v>185900</v>
      </c>
    </row>
    <row r="1948" spans="3:5" x14ac:dyDescent="0.3">
      <c r="C1948" t="e">
        <f>'TPS543C20 Loop Gain'!AI1992</f>
        <v>#DIV/0!</v>
      </c>
      <c r="D1948" t="e">
        <f>'TPS543C20 Loop Gain'!AJ1992</f>
        <v>#DIV/0!</v>
      </c>
      <c r="E1948">
        <f>'TPS543C20 Loop Gain'!B1992</f>
        <v>185800</v>
      </c>
    </row>
    <row r="1949" spans="3:5" x14ac:dyDescent="0.3">
      <c r="C1949" t="e">
        <f>'TPS543C20 Loop Gain'!AI1991</f>
        <v>#DIV/0!</v>
      </c>
      <c r="D1949" t="e">
        <f>'TPS543C20 Loop Gain'!AJ1991</f>
        <v>#DIV/0!</v>
      </c>
      <c r="E1949">
        <f>'TPS543C20 Loop Gain'!B1991</f>
        <v>185700</v>
      </c>
    </row>
    <row r="1950" spans="3:5" x14ac:dyDescent="0.3">
      <c r="C1950" t="e">
        <f>'TPS543C20 Loop Gain'!AI1990</f>
        <v>#DIV/0!</v>
      </c>
      <c r="D1950" t="e">
        <f>'TPS543C20 Loop Gain'!AJ1990</f>
        <v>#DIV/0!</v>
      </c>
      <c r="E1950">
        <f>'TPS543C20 Loop Gain'!B1990</f>
        <v>185600</v>
      </c>
    </row>
    <row r="1951" spans="3:5" x14ac:dyDescent="0.3">
      <c r="C1951" t="e">
        <f>'TPS543C20 Loop Gain'!AI1989</f>
        <v>#DIV/0!</v>
      </c>
      <c r="D1951" t="e">
        <f>'TPS543C20 Loop Gain'!AJ1989</f>
        <v>#DIV/0!</v>
      </c>
      <c r="E1951">
        <f>'TPS543C20 Loop Gain'!B1989</f>
        <v>185500</v>
      </c>
    </row>
    <row r="1952" spans="3:5" x14ac:dyDescent="0.3">
      <c r="C1952" t="e">
        <f>'TPS543C20 Loop Gain'!AI1988</f>
        <v>#DIV/0!</v>
      </c>
      <c r="D1952" t="e">
        <f>'TPS543C20 Loop Gain'!AJ1988</f>
        <v>#DIV/0!</v>
      </c>
      <c r="E1952">
        <f>'TPS543C20 Loop Gain'!B1988</f>
        <v>185400</v>
      </c>
    </row>
    <row r="1953" spans="3:5" x14ac:dyDescent="0.3">
      <c r="C1953" t="e">
        <f>'TPS543C20 Loop Gain'!AI1987</f>
        <v>#DIV/0!</v>
      </c>
      <c r="D1953" t="e">
        <f>'TPS543C20 Loop Gain'!AJ1987</f>
        <v>#DIV/0!</v>
      </c>
      <c r="E1953">
        <f>'TPS543C20 Loop Gain'!B1987</f>
        <v>185300</v>
      </c>
    </row>
    <row r="1954" spans="3:5" x14ac:dyDescent="0.3">
      <c r="C1954" t="e">
        <f>'TPS543C20 Loop Gain'!AI1986</f>
        <v>#DIV/0!</v>
      </c>
      <c r="D1954" t="e">
        <f>'TPS543C20 Loop Gain'!AJ1986</f>
        <v>#DIV/0!</v>
      </c>
      <c r="E1954">
        <f>'TPS543C20 Loop Gain'!B1986</f>
        <v>185200</v>
      </c>
    </row>
    <row r="1955" spans="3:5" x14ac:dyDescent="0.3">
      <c r="C1955" t="e">
        <f>'TPS543C20 Loop Gain'!AI1985</f>
        <v>#DIV/0!</v>
      </c>
      <c r="D1955" t="e">
        <f>'TPS543C20 Loop Gain'!AJ1985</f>
        <v>#DIV/0!</v>
      </c>
      <c r="E1955">
        <f>'TPS543C20 Loop Gain'!B1985</f>
        <v>185100</v>
      </c>
    </row>
    <row r="1956" spans="3:5" x14ac:dyDescent="0.3">
      <c r="C1956" t="e">
        <f>'TPS543C20 Loop Gain'!AI1984</f>
        <v>#DIV/0!</v>
      </c>
      <c r="D1956" t="e">
        <f>'TPS543C20 Loop Gain'!AJ1984</f>
        <v>#DIV/0!</v>
      </c>
      <c r="E1956">
        <f>'TPS543C20 Loop Gain'!B1984</f>
        <v>185000</v>
      </c>
    </row>
    <row r="1957" spans="3:5" x14ac:dyDescent="0.3">
      <c r="C1957" t="e">
        <f>'TPS543C20 Loop Gain'!AI1983</f>
        <v>#DIV/0!</v>
      </c>
      <c r="D1957" t="e">
        <f>'TPS543C20 Loop Gain'!AJ1983</f>
        <v>#DIV/0!</v>
      </c>
      <c r="E1957">
        <f>'TPS543C20 Loop Gain'!B1983</f>
        <v>184900</v>
      </c>
    </row>
    <row r="1958" spans="3:5" x14ac:dyDescent="0.3">
      <c r="C1958" t="e">
        <f>'TPS543C20 Loop Gain'!AI1982</f>
        <v>#DIV/0!</v>
      </c>
      <c r="D1958" t="e">
        <f>'TPS543C20 Loop Gain'!AJ1982</f>
        <v>#DIV/0!</v>
      </c>
      <c r="E1958">
        <f>'TPS543C20 Loop Gain'!B1982</f>
        <v>184800</v>
      </c>
    </row>
    <row r="1959" spans="3:5" x14ac:dyDescent="0.3">
      <c r="C1959" t="e">
        <f>'TPS543C20 Loop Gain'!AI1981</f>
        <v>#DIV/0!</v>
      </c>
      <c r="D1959" t="e">
        <f>'TPS543C20 Loop Gain'!AJ1981</f>
        <v>#DIV/0!</v>
      </c>
      <c r="E1959">
        <f>'TPS543C20 Loop Gain'!B1981</f>
        <v>184700</v>
      </c>
    </row>
    <row r="1960" spans="3:5" x14ac:dyDescent="0.3">
      <c r="C1960" t="e">
        <f>'TPS543C20 Loop Gain'!AI1980</f>
        <v>#DIV/0!</v>
      </c>
      <c r="D1960" t="e">
        <f>'TPS543C20 Loop Gain'!AJ1980</f>
        <v>#DIV/0!</v>
      </c>
      <c r="E1960">
        <f>'TPS543C20 Loop Gain'!B1980</f>
        <v>184600</v>
      </c>
    </row>
    <row r="1961" spans="3:5" x14ac:dyDescent="0.3">
      <c r="C1961" t="e">
        <f>'TPS543C20 Loop Gain'!AI1979</f>
        <v>#DIV/0!</v>
      </c>
      <c r="D1961" t="e">
        <f>'TPS543C20 Loop Gain'!AJ1979</f>
        <v>#DIV/0!</v>
      </c>
      <c r="E1961">
        <f>'TPS543C20 Loop Gain'!B1979</f>
        <v>184500</v>
      </c>
    </row>
    <row r="1962" spans="3:5" x14ac:dyDescent="0.3">
      <c r="C1962" t="e">
        <f>'TPS543C20 Loop Gain'!AI1978</f>
        <v>#DIV/0!</v>
      </c>
      <c r="D1962" t="e">
        <f>'TPS543C20 Loop Gain'!AJ1978</f>
        <v>#DIV/0!</v>
      </c>
      <c r="E1962">
        <f>'TPS543C20 Loop Gain'!B1978</f>
        <v>184400</v>
      </c>
    </row>
    <row r="1963" spans="3:5" x14ac:dyDescent="0.3">
      <c r="C1963" t="e">
        <f>'TPS543C20 Loop Gain'!AI1977</f>
        <v>#DIV/0!</v>
      </c>
      <c r="D1963" t="e">
        <f>'TPS543C20 Loop Gain'!AJ1977</f>
        <v>#DIV/0!</v>
      </c>
      <c r="E1963">
        <f>'TPS543C20 Loop Gain'!B1977</f>
        <v>184300</v>
      </c>
    </row>
    <row r="1964" spans="3:5" x14ac:dyDescent="0.3">
      <c r="C1964" t="e">
        <f>'TPS543C20 Loop Gain'!AI1976</f>
        <v>#DIV/0!</v>
      </c>
      <c r="D1964" t="e">
        <f>'TPS543C20 Loop Gain'!AJ1976</f>
        <v>#DIV/0!</v>
      </c>
      <c r="E1964">
        <f>'TPS543C20 Loop Gain'!B1976</f>
        <v>184200</v>
      </c>
    </row>
    <row r="1965" spans="3:5" x14ac:dyDescent="0.3">
      <c r="C1965" t="e">
        <f>'TPS543C20 Loop Gain'!AI1975</f>
        <v>#DIV/0!</v>
      </c>
      <c r="D1965" t="e">
        <f>'TPS543C20 Loop Gain'!AJ1975</f>
        <v>#DIV/0!</v>
      </c>
      <c r="E1965">
        <f>'TPS543C20 Loop Gain'!B1975</f>
        <v>184100</v>
      </c>
    </row>
    <row r="1966" spans="3:5" x14ac:dyDescent="0.3">
      <c r="C1966" t="e">
        <f>'TPS543C20 Loop Gain'!AI1974</f>
        <v>#DIV/0!</v>
      </c>
      <c r="D1966" t="e">
        <f>'TPS543C20 Loop Gain'!AJ1974</f>
        <v>#DIV/0!</v>
      </c>
      <c r="E1966">
        <f>'TPS543C20 Loop Gain'!B1974</f>
        <v>184000</v>
      </c>
    </row>
    <row r="1967" spans="3:5" x14ac:dyDescent="0.3">
      <c r="C1967" t="e">
        <f>'TPS543C20 Loop Gain'!AI1973</f>
        <v>#DIV/0!</v>
      </c>
      <c r="D1967" t="e">
        <f>'TPS543C20 Loop Gain'!AJ1973</f>
        <v>#DIV/0!</v>
      </c>
      <c r="E1967">
        <f>'TPS543C20 Loop Gain'!B1973</f>
        <v>183900</v>
      </c>
    </row>
    <row r="1968" spans="3:5" x14ac:dyDescent="0.3">
      <c r="C1968" t="e">
        <f>'TPS543C20 Loop Gain'!AI1972</f>
        <v>#DIV/0!</v>
      </c>
      <c r="D1968" t="e">
        <f>'TPS543C20 Loop Gain'!AJ1972</f>
        <v>#DIV/0!</v>
      </c>
      <c r="E1968">
        <f>'TPS543C20 Loop Gain'!B1972</f>
        <v>183800</v>
      </c>
    </row>
    <row r="1969" spans="3:5" x14ac:dyDescent="0.3">
      <c r="C1969" t="e">
        <f>'TPS543C20 Loop Gain'!AI1971</f>
        <v>#DIV/0!</v>
      </c>
      <c r="D1969" t="e">
        <f>'TPS543C20 Loop Gain'!AJ1971</f>
        <v>#DIV/0!</v>
      </c>
      <c r="E1969">
        <f>'TPS543C20 Loop Gain'!B1971</f>
        <v>183700</v>
      </c>
    </row>
    <row r="1970" spans="3:5" x14ac:dyDescent="0.3">
      <c r="C1970" t="e">
        <f>'TPS543C20 Loop Gain'!AI1970</f>
        <v>#DIV/0!</v>
      </c>
      <c r="D1970" t="e">
        <f>'TPS543C20 Loop Gain'!AJ1970</f>
        <v>#DIV/0!</v>
      </c>
      <c r="E1970">
        <f>'TPS543C20 Loop Gain'!B1970</f>
        <v>183600</v>
      </c>
    </row>
    <row r="1971" spans="3:5" x14ac:dyDescent="0.3">
      <c r="C1971" t="e">
        <f>'TPS543C20 Loop Gain'!AI1969</f>
        <v>#DIV/0!</v>
      </c>
      <c r="D1971" t="e">
        <f>'TPS543C20 Loop Gain'!AJ1969</f>
        <v>#DIV/0!</v>
      </c>
      <c r="E1971">
        <f>'TPS543C20 Loop Gain'!B1969</f>
        <v>183500</v>
      </c>
    </row>
    <row r="1972" spans="3:5" x14ac:dyDescent="0.3">
      <c r="C1972" t="e">
        <f>'TPS543C20 Loop Gain'!AI1968</f>
        <v>#DIV/0!</v>
      </c>
      <c r="D1972" t="e">
        <f>'TPS543C20 Loop Gain'!AJ1968</f>
        <v>#DIV/0!</v>
      </c>
      <c r="E1972">
        <f>'TPS543C20 Loop Gain'!B1968</f>
        <v>183400</v>
      </c>
    </row>
    <row r="1973" spans="3:5" x14ac:dyDescent="0.3">
      <c r="C1973" t="e">
        <f>'TPS543C20 Loop Gain'!AI1967</f>
        <v>#DIV/0!</v>
      </c>
      <c r="D1973" t="e">
        <f>'TPS543C20 Loop Gain'!AJ1967</f>
        <v>#DIV/0!</v>
      </c>
      <c r="E1973">
        <f>'TPS543C20 Loop Gain'!B1967</f>
        <v>183300</v>
      </c>
    </row>
    <row r="1974" spans="3:5" x14ac:dyDescent="0.3">
      <c r="C1974" t="e">
        <f>'TPS543C20 Loop Gain'!AI1966</f>
        <v>#DIV/0!</v>
      </c>
      <c r="D1974" t="e">
        <f>'TPS543C20 Loop Gain'!AJ1966</f>
        <v>#DIV/0!</v>
      </c>
      <c r="E1974">
        <f>'TPS543C20 Loop Gain'!B1966</f>
        <v>183200</v>
      </c>
    </row>
    <row r="1975" spans="3:5" x14ac:dyDescent="0.3">
      <c r="C1975" t="e">
        <f>'TPS543C20 Loop Gain'!AI1965</f>
        <v>#DIV/0!</v>
      </c>
      <c r="D1975" t="e">
        <f>'TPS543C20 Loop Gain'!AJ1965</f>
        <v>#DIV/0!</v>
      </c>
      <c r="E1975">
        <f>'TPS543C20 Loop Gain'!B1965</f>
        <v>183100</v>
      </c>
    </row>
    <row r="1976" spans="3:5" x14ac:dyDescent="0.3">
      <c r="C1976" t="e">
        <f>'TPS543C20 Loop Gain'!AI1964</f>
        <v>#DIV/0!</v>
      </c>
      <c r="D1976" t="e">
        <f>'TPS543C20 Loop Gain'!AJ1964</f>
        <v>#DIV/0!</v>
      </c>
      <c r="E1976">
        <f>'TPS543C20 Loop Gain'!B1964</f>
        <v>183000</v>
      </c>
    </row>
    <row r="1977" spans="3:5" x14ac:dyDescent="0.3">
      <c r="C1977" t="e">
        <f>'TPS543C20 Loop Gain'!AI1963</f>
        <v>#DIV/0!</v>
      </c>
      <c r="D1977" t="e">
        <f>'TPS543C20 Loop Gain'!AJ1963</f>
        <v>#DIV/0!</v>
      </c>
      <c r="E1977">
        <f>'TPS543C20 Loop Gain'!B1963</f>
        <v>182900</v>
      </c>
    </row>
    <row r="1978" spans="3:5" x14ac:dyDescent="0.3">
      <c r="C1978" t="e">
        <f>'TPS543C20 Loop Gain'!AI1962</f>
        <v>#DIV/0!</v>
      </c>
      <c r="D1978" t="e">
        <f>'TPS543C20 Loop Gain'!AJ1962</f>
        <v>#DIV/0!</v>
      </c>
      <c r="E1978">
        <f>'TPS543C20 Loop Gain'!B1962</f>
        <v>182800</v>
      </c>
    </row>
    <row r="1979" spans="3:5" x14ac:dyDescent="0.3">
      <c r="C1979" t="e">
        <f>'TPS543C20 Loop Gain'!AI1961</f>
        <v>#DIV/0!</v>
      </c>
      <c r="D1979" t="e">
        <f>'TPS543C20 Loop Gain'!AJ1961</f>
        <v>#DIV/0!</v>
      </c>
      <c r="E1979">
        <f>'TPS543C20 Loop Gain'!B1961</f>
        <v>182700</v>
      </c>
    </row>
    <row r="1980" spans="3:5" x14ac:dyDescent="0.3">
      <c r="C1980" t="e">
        <f>'TPS543C20 Loop Gain'!AI1960</f>
        <v>#DIV/0!</v>
      </c>
      <c r="D1980" t="e">
        <f>'TPS543C20 Loop Gain'!AJ1960</f>
        <v>#DIV/0!</v>
      </c>
      <c r="E1980">
        <f>'TPS543C20 Loop Gain'!B1960</f>
        <v>182600</v>
      </c>
    </row>
    <row r="1981" spans="3:5" x14ac:dyDescent="0.3">
      <c r="C1981" t="e">
        <f>'TPS543C20 Loop Gain'!AI1959</f>
        <v>#DIV/0!</v>
      </c>
      <c r="D1981" t="e">
        <f>'TPS543C20 Loop Gain'!AJ1959</f>
        <v>#DIV/0!</v>
      </c>
      <c r="E1981">
        <f>'TPS543C20 Loop Gain'!B1959</f>
        <v>182500</v>
      </c>
    </row>
    <row r="1982" spans="3:5" x14ac:dyDescent="0.3">
      <c r="C1982" t="e">
        <f>'TPS543C20 Loop Gain'!AI1958</f>
        <v>#DIV/0!</v>
      </c>
      <c r="D1982" t="e">
        <f>'TPS543C20 Loop Gain'!AJ1958</f>
        <v>#DIV/0!</v>
      </c>
      <c r="E1982">
        <f>'TPS543C20 Loop Gain'!B1958</f>
        <v>182400</v>
      </c>
    </row>
    <row r="1983" spans="3:5" x14ac:dyDescent="0.3">
      <c r="C1983" t="e">
        <f>'TPS543C20 Loop Gain'!AI1957</f>
        <v>#DIV/0!</v>
      </c>
      <c r="D1983" t="e">
        <f>'TPS543C20 Loop Gain'!AJ1957</f>
        <v>#DIV/0!</v>
      </c>
      <c r="E1983">
        <f>'TPS543C20 Loop Gain'!B1957</f>
        <v>182300</v>
      </c>
    </row>
    <row r="1984" spans="3:5" x14ac:dyDescent="0.3">
      <c r="C1984" t="e">
        <f>'TPS543C20 Loop Gain'!AI1956</f>
        <v>#DIV/0!</v>
      </c>
      <c r="D1984" t="e">
        <f>'TPS543C20 Loop Gain'!AJ1956</f>
        <v>#DIV/0!</v>
      </c>
      <c r="E1984">
        <f>'TPS543C20 Loop Gain'!B1956</f>
        <v>182200</v>
      </c>
    </row>
    <row r="1985" spans="3:5" x14ac:dyDescent="0.3">
      <c r="C1985" t="e">
        <f>'TPS543C20 Loop Gain'!AI1955</f>
        <v>#DIV/0!</v>
      </c>
      <c r="D1985" t="e">
        <f>'TPS543C20 Loop Gain'!AJ1955</f>
        <v>#DIV/0!</v>
      </c>
      <c r="E1985">
        <f>'TPS543C20 Loop Gain'!B1955</f>
        <v>182100</v>
      </c>
    </row>
    <row r="1986" spans="3:5" x14ac:dyDescent="0.3">
      <c r="C1986" t="e">
        <f>'TPS543C20 Loop Gain'!AI1954</f>
        <v>#DIV/0!</v>
      </c>
      <c r="D1986" t="e">
        <f>'TPS543C20 Loop Gain'!AJ1954</f>
        <v>#DIV/0!</v>
      </c>
      <c r="E1986">
        <f>'TPS543C20 Loop Gain'!B1954</f>
        <v>182000</v>
      </c>
    </row>
    <row r="1987" spans="3:5" x14ac:dyDescent="0.3">
      <c r="C1987" t="e">
        <f>'TPS543C20 Loop Gain'!AI1953</f>
        <v>#DIV/0!</v>
      </c>
      <c r="D1987" t="e">
        <f>'TPS543C20 Loop Gain'!AJ1953</f>
        <v>#DIV/0!</v>
      </c>
      <c r="E1987">
        <f>'TPS543C20 Loop Gain'!B1953</f>
        <v>181900</v>
      </c>
    </row>
    <row r="1988" spans="3:5" x14ac:dyDescent="0.3">
      <c r="C1988" t="e">
        <f>'TPS543C20 Loop Gain'!AI1952</f>
        <v>#DIV/0!</v>
      </c>
      <c r="D1988" t="e">
        <f>'TPS543C20 Loop Gain'!AJ1952</f>
        <v>#DIV/0!</v>
      </c>
      <c r="E1988">
        <f>'TPS543C20 Loop Gain'!B1952</f>
        <v>181800</v>
      </c>
    </row>
    <row r="1989" spans="3:5" x14ac:dyDescent="0.3">
      <c r="C1989" t="e">
        <f>'TPS543C20 Loop Gain'!AI1951</f>
        <v>#DIV/0!</v>
      </c>
      <c r="D1989" t="e">
        <f>'TPS543C20 Loop Gain'!AJ1951</f>
        <v>#DIV/0!</v>
      </c>
      <c r="E1989">
        <f>'TPS543C20 Loop Gain'!B1951</f>
        <v>181700</v>
      </c>
    </row>
    <row r="1990" spans="3:5" x14ac:dyDescent="0.3">
      <c r="C1990" t="e">
        <f>'TPS543C20 Loop Gain'!AI1950</f>
        <v>#DIV/0!</v>
      </c>
      <c r="D1990" t="e">
        <f>'TPS543C20 Loop Gain'!AJ1950</f>
        <v>#DIV/0!</v>
      </c>
      <c r="E1990">
        <f>'TPS543C20 Loop Gain'!B1950</f>
        <v>181600</v>
      </c>
    </row>
    <row r="1991" spans="3:5" x14ac:dyDescent="0.3">
      <c r="C1991" t="e">
        <f>'TPS543C20 Loop Gain'!AI1949</f>
        <v>#DIV/0!</v>
      </c>
      <c r="D1991" t="e">
        <f>'TPS543C20 Loop Gain'!AJ1949</f>
        <v>#DIV/0!</v>
      </c>
      <c r="E1991">
        <f>'TPS543C20 Loop Gain'!B1949</f>
        <v>181500</v>
      </c>
    </row>
    <row r="1992" spans="3:5" x14ac:dyDescent="0.3">
      <c r="C1992" t="e">
        <f>'TPS543C20 Loop Gain'!AI1948</f>
        <v>#DIV/0!</v>
      </c>
      <c r="D1992" t="e">
        <f>'TPS543C20 Loop Gain'!AJ1948</f>
        <v>#DIV/0!</v>
      </c>
      <c r="E1992">
        <f>'TPS543C20 Loop Gain'!B1948</f>
        <v>181400</v>
      </c>
    </row>
    <row r="1993" spans="3:5" x14ac:dyDescent="0.3">
      <c r="C1993" t="e">
        <f>'TPS543C20 Loop Gain'!AI1947</f>
        <v>#DIV/0!</v>
      </c>
      <c r="D1993" t="e">
        <f>'TPS543C20 Loop Gain'!AJ1947</f>
        <v>#DIV/0!</v>
      </c>
      <c r="E1993">
        <f>'TPS543C20 Loop Gain'!B1947</f>
        <v>181300</v>
      </c>
    </row>
    <row r="1994" spans="3:5" x14ac:dyDescent="0.3">
      <c r="C1994" t="e">
        <f>'TPS543C20 Loop Gain'!AI1946</f>
        <v>#DIV/0!</v>
      </c>
      <c r="D1994" t="e">
        <f>'TPS543C20 Loop Gain'!AJ1946</f>
        <v>#DIV/0!</v>
      </c>
      <c r="E1994">
        <f>'TPS543C20 Loop Gain'!B1946</f>
        <v>181200</v>
      </c>
    </row>
    <row r="1995" spans="3:5" x14ac:dyDescent="0.3">
      <c r="C1995" t="e">
        <f>'TPS543C20 Loop Gain'!AI1945</f>
        <v>#DIV/0!</v>
      </c>
      <c r="D1995" t="e">
        <f>'TPS543C20 Loop Gain'!AJ1945</f>
        <v>#DIV/0!</v>
      </c>
      <c r="E1995">
        <f>'TPS543C20 Loop Gain'!B1945</f>
        <v>181100</v>
      </c>
    </row>
    <row r="1996" spans="3:5" x14ac:dyDescent="0.3">
      <c r="C1996" t="e">
        <f>'TPS543C20 Loop Gain'!AI1944</f>
        <v>#DIV/0!</v>
      </c>
      <c r="D1996" t="e">
        <f>'TPS543C20 Loop Gain'!AJ1944</f>
        <v>#DIV/0!</v>
      </c>
      <c r="E1996">
        <f>'TPS543C20 Loop Gain'!B1944</f>
        <v>181000</v>
      </c>
    </row>
    <row r="1997" spans="3:5" x14ac:dyDescent="0.3">
      <c r="C1997" t="e">
        <f>'TPS543C20 Loop Gain'!AI1943</f>
        <v>#DIV/0!</v>
      </c>
      <c r="D1997" t="e">
        <f>'TPS543C20 Loop Gain'!AJ1943</f>
        <v>#DIV/0!</v>
      </c>
      <c r="E1997">
        <f>'TPS543C20 Loop Gain'!B1943</f>
        <v>180900</v>
      </c>
    </row>
    <row r="1998" spans="3:5" x14ac:dyDescent="0.3">
      <c r="C1998" t="e">
        <f>'TPS543C20 Loop Gain'!AI1942</f>
        <v>#DIV/0!</v>
      </c>
      <c r="D1998" t="e">
        <f>'TPS543C20 Loop Gain'!AJ1942</f>
        <v>#DIV/0!</v>
      </c>
      <c r="E1998">
        <f>'TPS543C20 Loop Gain'!B1942</f>
        <v>180800</v>
      </c>
    </row>
    <row r="1999" spans="3:5" x14ac:dyDescent="0.3">
      <c r="C1999" t="e">
        <f>'TPS543C20 Loop Gain'!AI1941</f>
        <v>#DIV/0!</v>
      </c>
      <c r="D1999" t="e">
        <f>'TPS543C20 Loop Gain'!AJ1941</f>
        <v>#DIV/0!</v>
      </c>
      <c r="E1999">
        <f>'TPS543C20 Loop Gain'!B1941</f>
        <v>180700</v>
      </c>
    </row>
    <row r="2000" spans="3:5" x14ac:dyDescent="0.3">
      <c r="C2000" t="e">
        <f>'TPS543C20 Loop Gain'!AI1940</f>
        <v>#DIV/0!</v>
      </c>
      <c r="D2000" t="e">
        <f>'TPS543C20 Loop Gain'!AJ1940</f>
        <v>#DIV/0!</v>
      </c>
      <c r="E2000">
        <f>'TPS543C20 Loop Gain'!B1940</f>
        <v>180600</v>
      </c>
    </row>
    <row r="2001" spans="3:5" x14ac:dyDescent="0.3">
      <c r="C2001" t="e">
        <f>'TPS543C20 Loop Gain'!AI1939</f>
        <v>#DIV/0!</v>
      </c>
      <c r="D2001" t="e">
        <f>'TPS543C20 Loop Gain'!AJ1939</f>
        <v>#DIV/0!</v>
      </c>
      <c r="E2001">
        <f>'TPS543C20 Loop Gain'!B1939</f>
        <v>180500</v>
      </c>
    </row>
    <row r="2002" spans="3:5" x14ac:dyDescent="0.3">
      <c r="C2002" t="e">
        <f>'TPS543C20 Loop Gain'!AI1938</f>
        <v>#DIV/0!</v>
      </c>
      <c r="D2002" t="e">
        <f>'TPS543C20 Loop Gain'!AJ1938</f>
        <v>#DIV/0!</v>
      </c>
      <c r="E2002">
        <f>'TPS543C20 Loop Gain'!B1938</f>
        <v>180400</v>
      </c>
    </row>
    <row r="2003" spans="3:5" x14ac:dyDescent="0.3">
      <c r="C2003" t="e">
        <f>'TPS543C20 Loop Gain'!AI1937</f>
        <v>#DIV/0!</v>
      </c>
      <c r="D2003" t="e">
        <f>'TPS543C20 Loop Gain'!AJ1937</f>
        <v>#DIV/0!</v>
      </c>
      <c r="E2003">
        <f>'TPS543C20 Loop Gain'!B1937</f>
        <v>180300</v>
      </c>
    </row>
    <row r="2004" spans="3:5" x14ac:dyDescent="0.3">
      <c r="C2004" t="e">
        <f>'TPS543C20 Loop Gain'!AI1936</f>
        <v>#DIV/0!</v>
      </c>
      <c r="D2004" t="e">
        <f>'TPS543C20 Loop Gain'!AJ1936</f>
        <v>#DIV/0!</v>
      </c>
      <c r="E2004">
        <f>'TPS543C20 Loop Gain'!B1936</f>
        <v>180200</v>
      </c>
    </row>
    <row r="2005" spans="3:5" x14ac:dyDescent="0.3">
      <c r="C2005" t="e">
        <f>'TPS543C20 Loop Gain'!AI1935</f>
        <v>#DIV/0!</v>
      </c>
      <c r="D2005" t="e">
        <f>'TPS543C20 Loop Gain'!AJ1935</f>
        <v>#DIV/0!</v>
      </c>
      <c r="E2005">
        <f>'TPS543C20 Loop Gain'!B1935</f>
        <v>180100</v>
      </c>
    </row>
    <row r="2006" spans="3:5" x14ac:dyDescent="0.3">
      <c r="C2006" t="e">
        <f>'TPS543C20 Loop Gain'!AI1934</f>
        <v>#DIV/0!</v>
      </c>
      <c r="D2006" t="e">
        <f>'TPS543C20 Loop Gain'!AJ1934</f>
        <v>#DIV/0!</v>
      </c>
      <c r="E2006">
        <f>'TPS543C20 Loop Gain'!B1934</f>
        <v>180000</v>
      </c>
    </row>
    <row r="2007" spans="3:5" x14ac:dyDescent="0.3">
      <c r="C2007" t="e">
        <f>'TPS543C20 Loop Gain'!AI1933</f>
        <v>#DIV/0!</v>
      </c>
      <c r="D2007" t="e">
        <f>'TPS543C20 Loop Gain'!AJ1933</f>
        <v>#DIV/0!</v>
      </c>
      <c r="E2007">
        <f>'TPS543C20 Loop Gain'!B1933</f>
        <v>179900</v>
      </c>
    </row>
    <row r="2008" spans="3:5" x14ac:dyDescent="0.3">
      <c r="C2008" t="e">
        <f>'TPS543C20 Loop Gain'!AI1932</f>
        <v>#DIV/0!</v>
      </c>
      <c r="D2008" t="e">
        <f>'TPS543C20 Loop Gain'!AJ1932</f>
        <v>#DIV/0!</v>
      </c>
      <c r="E2008">
        <f>'TPS543C20 Loop Gain'!B1932</f>
        <v>179800</v>
      </c>
    </row>
    <row r="2009" spans="3:5" x14ac:dyDescent="0.3">
      <c r="C2009" t="e">
        <f>'TPS543C20 Loop Gain'!AI1931</f>
        <v>#DIV/0!</v>
      </c>
      <c r="D2009" t="e">
        <f>'TPS543C20 Loop Gain'!AJ1931</f>
        <v>#DIV/0!</v>
      </c>
      <c r="E2009">
        <f>'TPS543C20 Loop Gain'!B1931</f>
        <v>179700</v>
      </c>
    </row>
    <row r="2010" spans="3:5" x14ac:dyDescent="0.3">
      <c r="C2010" t="e">
        <f>'TPS543C20 Loop Gain'!AI1930</f>
        <v>#DIV/0!</v>
      </c>
      <c r="D2010" t="e">
        <f>'TPS543C20 Loop Gain'!AJ1930</f>
        <v>#DIV/0!</v>
      </c>
      <c r="E2010">
        <f>'TPS543C20 Loop Gain'!B1930</f>
        <v>179600</v>
      </c>
    </row>
    <row r="2011" spans="3:5" x14ac:dyDescent="0.3">
      <c r="C2011" t="e">
        <f>'TPS543C20 Loop Gain'!AI1929</f>
        <v>#DIV/0!</v>
      </c>
      <c r="D2011" t="e">
        <f>'TPS543C20 Loop Gain'!AJ1929</f>
        <v>#DIV/0!</v>
      </c>
      <c r="E2011">
        <f>'TPS543C20 Loop Gain'!B1929</f>
        <v>179500</v>
      </c>
    </row>
    <row r="2012" spans="3:5" x14ac:dyDescent="0.3">
      <c r="C2012" t="e">
        <f>'TPS543C20 Loop Gain'!AI1928</f>
        <v>#DIV/0!</v>
      </c>
      <c r="D2012" t="e">
        <f>'TPS543C20 Loop Gain'!AJ1928</f>
        <v>#DIV/0!</v>
      </c>
      <c r="E2012">
        <f>'TPS543C20 Loop Gain'!B1928</f>
        <v>179400</v>
      </c>
    </row>
    <row r="2013" spans="3:5" x14ac:dyDescent="0.3">
      <c r="C2013" t="e">
        <f>'TPS543C20 Loop Gain'!AI1927</f>
        <v>#DIV/0!</v>
      </c>
      <c r="D2013" t="e">
        <f>'TPS543C20 Loop Gain'!AJ1927</f>
        <v>#DIV/0!</v>
      </c>
      <c r="E2013">
        <f>'TPS543C20 Loop Gain'!B1927</f>
        <v>179300</v>
      </c>
    </row>
    <row r="2014" spans="3:5" x14ac:dyDescent="0.3">
      <c r="C2014" t="e">
        <f>'TPS543C20 Loop Gain'!AI1926</f>
        <v>#DIV/0!</v>
      </c>
      <c r="D2014" t="e">
        <f>'TPS543C20 Loop Gain'!AJ1926</f>
        <v>#DIV/0!</v>
      </c>
      <c r="E2014">
        <f>'TPS543C20 Loop Gain'!B1926</f>
        <v>179200</v>
      </c>
    </row>
    <row r="2015" spans="3:5" x14ac:dyDescent="0.3">
      <c r="C2015" t="e">
        <f>'TPS543C20 Loop Gain'!AI1925</f>
        <v>#DIV/0!</v>
      </c>
      <c r="D2015" t="e">
        <f>'TPS543C20 Loop Gain'!AJ1925</f>
        <v>#DIV/0!</v>
      </c>
      <c r="E2015">
        <f>'TPS543C20 Loop Gain'!B1925</f>
        <v>179100</v>
      </c>
    </row>
    <row r="2016" spans="3:5" x14ac:dyDescent="0.3">
      <c r="C2016" t="e">
        <f>'TPS543C20 Loop Gain'!AI1924</f>
        <v>#DIV/0!</v>
      </c>
      <c r="D2016" t="e">
        <f>'TPS543C20 Loop Gain'!AJ1924</f>
        <v>#DIV/0!</v>
      </c>
      <c r="E2016">
        <f>'TPS543C20 Loop Gain'!B1924</f>
        <v>179000</v>
      </c>
    </row>
    <row r="2017" spans="3:5" x14ac:dyDescent="0.3">
      <c r="C2017" t="e">
        <f>'TPS543C20 Loop Gain'!AI1923</f>
        <v>#DIV/0!</v>
      </c>
      <c r="D2017" t="e">
        <f>'TPS543C20 Loop Gain'!AJ1923</f>
        <v>#DIV/0!</v>
      </c>
      <c r="E2017">
        <f>'TPS543C20 Loop Gain'!B1923</f>
        <v>178900</v>
      </c>
    </row>
    <row r="2018" spans="3:5" x14ac:dyDescent="0.3">
      <c r="C2018" t="e">
        <f>'TPS543C20 Loop Gain'!AI1922</f>
        <v>#DIV/0!</v>
      </c>
      <c r="D2018" t="e">
        <f>'TPS543C20 Loop Gain'!AJ1922</f>
        <v>#DIV/0!</v>
      </c>
      <c r="E2018">
        <f>'TPS543C20 Loop Gain'!B1922</f>
        <v>178800</v>
      </c>
    </row>
    <row r="2019" spans="3:5" x14ac:dyDescent="0.3">
      <c r="C2019" t="e">
        <f>'TPS543C20 Loop Gain'!AI1921</f>
        <v>#DIV/0!</v>
      </c>
      <c r="D2019" t="e">
        <f>'TPS543C20 Loop Gain'!AJ1921</f>
        <v>#DIV/0!</v>
      </c>
      <c r="E2019">
        <f>'TPS543C20 Loop Gain'!B1921</f>
        <v>178700</v>
      </c>
    </row>
    <row r="2020" spans="3:5" x14ac:dyDescent="0.3">
      <c r="C2020" t="e">
        <f>'TPS543C20 Loop Gain'!AI1920</f>
        <v>#DIV/0!</v>
      </c>
      <c r="D2020" t="e">
        <f>'TPS543C20 Loop Gain'!AJ1920</f>
        <v>#DIV/0!</v>
      </c>
      <c r="E2020">
        <f>'TPS543C20 Loop Gain'!B1920</f>
        <v>178600</v>
      </c>
    </row>
    <row r="2021" spans="3:5" x14ac:dyDescent="0.3">
      <c r="C2021" t="e">
        <f>'TPS543C20 Loop Gain'!AI1919</f>
        <v>#DIV/0!</v>
      </c>
      <c r="D2021" t="e">
        <f>'TPS543C20 Loop Gain'!AJ1919</f>
        <v>#DIV/0!</v>
      </c>
      <c r="E2021">
        <f>'TPS543C20 Loop Gain'!B1919</f>
        <v>178500</v>
      </c>
    </row>
    <row r="2022" spans="3:5" x14ac:dyDescent="0.3">
      <c r="C2022" t="e">
        <f>'TPS543C20 Loop Gain'!AI1918</f>
        <v>#DIV/0!</v>
      </c>
      <c r="D2022" t="e">
        <f>'TPS543C20 Loop Gain'!AJ1918</f>
        <v>#DIV/0!</v>
      </c>
      <c r="E2022">
        <f>'TPS543C20 Loop Gain'!B1918</f>
        <v>178400</v>
      </c>
    </row>
    <row r="2023" spans="3:5" x14ac:dyDescent="0.3">
      <c r="C2023" t="e">
        <f>'TPS543C20 Loop Gain'!AI1917</f>
        <v>#DIV/0!</v>
      </c>
      <c r="D2023" t="e">
        <f>'TPS543C20 Loop Gain'!AJ1917</f>
        <v>#DIV/0!</v>
      </c>
      <c r="E2023">
        <f>'TPS543C20 Loop Gain'!B1917</f>
        <v>178300</v>
      </c>
    </row>
    <row r="2024" spans="3:5" x14ac:dyDescent="0.3">
      <c r="C2024" t="e">
        <f>'TPS543C20 Loop Gain'!AI1916</f>
        <v>#DIV/0!</v>
      </c>
      <c r="D2024" t="e">
        <f>'TPS543C20 Loop Gain'!AJ1916</f>
        <v>#DIV/0!</v>
      </c>
      <c r="E2024">
        <f>'TPS543C20 Loop Gain'!B1916</f>
        <v>178200</v>
      </c>
    </row>
    <row r="2025" spans="3:5" x14ac:dyDescent="0.3">
      <c r="C2025" t="e">
        <f>'TPS543C20 Loop Gain'!AI1915</f>
        <v>#DIV/0!</v>
      </c>
      <c r="D2025" t="e">
        <f>'TPS543C20 Loop Gain'!AJ1915</f>
        <v>#DIV/0!</v>
      </c>
      <c r="E2025">
        <f>'TPS543C20 Loop Gain'!B1915</f>
        <v>178100</v>
      </c>
    </row>
    <row r="2026" spans="3:5" x14ac:dyDescent="0.3">
      <c r="C2026" t="e">
        <f>'TPS543C20 Loop Gain'!AI1914</f>
        <v>#DIV/0!</v>
      </c>
      <c r="D2026" t="e">
        <f>'TPS543C20 Loop Gain'!AJ1914</f>
        <v>#DIV/0!</v>
      </c>
      <c r="E2026">
        <f>'TPS543C20 Loop Gain'!B1914</f>
        <v>178000</v>
      </c>
    </row>
    <row r="2027" spans="3:5" x14ac:dyDescent="0.3">
      <c r="C2027" t="e">
        <f>'TPS543C20 Loop Gain'!AI1913</f>
        <v>#DIV/0!</v>
      </c>
      <c r="D2027" t="e">
        <f>'TPS543C20 Loop Gain'!AJ1913</f>
        <v>#DIV/0!</v>
      </c>
      <c r="E2027">
        <f>'TPS543C20 Loop Gain'!B1913</f>
        <v>177900</v>
      </c>
    </row>
    <row r="2028" spans="3:5" x14ac:dyDescent="0.3">
      <c r="C2028" t="e">
        <f>'TPS543C20 Loop Gain'!AI1912</f>
        <v>#DIV/0!</v>
      </c>
      <c r="D2028" t="e">
        <f>'TPS543C20 Loop Gain'!AJ1912</f>
        <v>#DIV/0!</v>
      </c>
      <c r="E2028">
        <f>'TPS543C20 Loop Gain'!B1912</f>
        <v>177800</v>
      </c>
    </row>
    <row r="2029" spans="3:5" x14ac:dyDescent="0.3">
      <c r="C2029" t="e">
        <f>'TPS543C20 Loop Gain'!AI1911</f>
        <v>#DIV/0!</v>
      </c>
      <c r="D2029" t="e">
        <f>'TPS543C20 Loop Gain'!AJ1911</f>
        <v>#DIV/0!</v>
      </c>
      <c r="E2029">
        <f>'TPS543C20 Loop Gain'!B1911</f>
        <v>177700</v>
      </c>
    </row>
    <row r="2030" spans="3:5" x14ac:dyDescent="0.3">
      <c r="C2030" t="e">
        <f>'TPS543C20 Loop Gain'!AI1910</f>
        <v>#DIV/0!</v>
      </c>
      <c r="D2030" t="e">
        <f>'TPS543C20 Loop Gain'!AJ1910</f>
        <v>#DIV/0!</v>
      </c>
      <c r="E2030">
        <f>'TPS543C20 Loop Gain'!B1910</f>
        <v>177600</v>
      </c>
    </row>
    <row r="2031" spans="3:5" x14ac:dyDescent="0.3">
      <c r="C2031" t="e">
        <f>'TPS543C20 Loop Gain'!AI1909</f>
        <v>#DIV/0!</v>
      </c>
      <c r="D2031" t="e">
        <f>'TPS543C20 Loop Gain'!AJ1909</f>
        <v>#DIV/0!</v>
      </c>
      <c r="E2031">
        <f>'TPS543C20 Loop Gain'!B1909</f>
        <v>177500</v>
      </c>
    </row>
    <row r="2032" spans="3:5" x14ac:dyDescent="0.3">
      <c r="C2032" t="e">
        <f>'TPS543C20 Loop Gain'!AI1908</f>
        <v>#DIV/0!</v>
      </c>
      <c r="D2032" t="e">
        <f>'TPS543C20 Loop Gain'!AJ1908</f>
        <v>#DIV/0!</v>
      </c>
      <c r="E2032">
        <f>'TPS543C20 Loop Gain'!B1908</f>
        <v>177400</v>
      </c>
    </row>
    <row r="2033" spans="3:5" x14ac:dyDescent="0.3">
      <c r="C2033" t="e">
        <f>'TPS543C20 Loop Gain'!AI1907</f>
        <v>#DIV/0!</v>
      </c>
      <c r="D2033" t="e">
        <f>'TPS543C20 Loop Gain'!AJ1907</f>
        <v>#DIV/0!</v>
      </c>
      <c r="E2033">
        <f>'TPS543C20 Loop Gain'!B1907</f>
        <v>177300</v>
      </c>
    </row>
    <row r="2034" spans="3:5" x14ac:dyDescent="0.3">
      <c r="C2034" t="e">
        <f>'TPS543C20 Loop Gain'!AI1906</f>
        <v>#DIV/0!</v>
      </c>
      <c r="D2034" t="e">
        <f>'TPS543C20 Loop Gain'!AJ1906</f>
        <v>#DIV/0!</v>
      </c>
      <c r="E2034">
        <f>'TPS543C20 Loop Gain'!B1906</f>
        <v>177200</v>
      </c>
    </row>
    <row r="2035" spans="3:5" x14ac:dyDescent="0.3">
      <c r="C2035" t="e">
        <f>'TPS543C20 Loop Gain'!AI1905</f>
        <v>#DIV/0!</v>
      </c>
      <c r="D2035" t="e">
        <f>'TPS543C20 Loop Gain'!AJ1905</f>
        <v>#DIV/0!</v>
      </c>
      <c r="E2035">
        <f>'TPS543C20 Loop Gain'!B1905</f>
        <v>177100</v>
      </c>
    </row>
    <row r="2036" spans="3:5" x14ac:dyDescent="0.3">
      <c r="C2036" t="e">
        <f>'TPS543C20 Loop Gain'!AI1904</f>
        <v>#DIV/0!</v>
      </c>
      <c r="D2036" t="e">
        <f>'TPS543C20 Loop Gain'!AJ1904</f>
        <v>#DIV/0!</v>
      </c>
      <c r="E2036">
        <f>'TPS543C20 Loop Gain'!B1904</f>
        <v>177000</v>
      </c>
    </row>
    <row r="2037" spans="3:5" x14ac:dyDescent="0.3">
      <c r="C2037" t="e">
        <f>'TPS543C20 Loop Gain'!AI1903</f>
        <v>#DIV/0!</v>
      </c>
      <c r="D2037" t="e">
        <f>'TPS543C20 Loop Gain'!AJ1903</f>
        <v>#DIV/0!</v>
      </c>
      <c r="E2037">
        <f>'TPS543C20 Loop Gain'!B1903</f>
        <v>176900</v>
      </c>
    </row>
    <row r="2038" spans="3:5" x14ac:dyDescent="0.3">
      <c r="C2038" t="e">
        <f>'TPS543C20 Loop Gain'!AI1902</f>
        <v>#DIV/0!</v>
      </c>
      <c r="D2038" t="e">
        <f>'TPS543C20 Loop Gain'!AJ1902</f>
        <v>#DIV/0!</v>
      </c>
      <c r="E2038">
        <f>'TPS543C20 Loop Gain'!B1902</f>
        <v>176800</v>
      </c>
    </row>
    <row r="2039" spans="3:5" x14ac:dyDescent="0.3">
      <c r="C2039" t="e">
        <f>'TPS543C20 Loop Gain'!AI1901</f>
        <v>#DIV/0!</v>
      </c>
      <c r="D2039" t="e">
        <f>'TPS543C20 Loop Gain'!AJ1901</f>
        <v>#DIV/0!</v>
      </c>
      <c r="E2039">
        <f>'TPS543C20 Loop Gain'!B1901</f>
        <v>176700</v>
      </c>
    </row>
    <row r="2040" spans="3:5" x14ac:dyDescent="0.3">
      <c r="C2040" t="e">
        <f>'TPS543C20 Loop Gain'!AI1900</f>
        <v>#DIV/0!</v>
      </c>
      <c r="D2040" t="e">
        <f>'TPS543C20 Loop Gain'!AJ1900</f>
        <v>#DIV/0!</v>
      </c>
      <c r="E2040">
        <f>'TPS543C20 Loop Gain'!B1900</f>
        <v>176600</v>
      </c>
    </row>
    <row r="2041" spans="3:5" x14ac:dyDescent="0.3">
      <c r="C2041" t="e">
        <f>'TPS543C20 Loop Gain'!AI1899</f>
        <v>#DIV/0!</v>
      </c>
      <c r="D2041" t="e">
        <f>'TPS543C20 Loop Gain'!AJ1899</f>
        <v>#DIV/0!</v>
      </c>
      <c r="E2041">
        <f>'TPS543C20 Loop Gain'!B1899</f>
        <v>176500</v>
      </c>
    </row>
    <row r="2042" spans="3:5" x14ac:dyDescent="0.3">
      <c r="C2042" t="e">
        <f>'TPS543C20 Loop Gain'!AI1898</f>
        <v>#DIV/0!</v>
      </c>
      <c r="D2042" t="e">
        <f>'TPS543C20 Loop Gain'!AJ1898</f>
        <v>#DIV/0!</v>
      </c>
      <c r="E2042">
        <f>'TPS543C20 Loop Gain'!B1898</f>
        <v>176400</v>
      </c>
    </row>
    <row r="2043" spans="3:5" x14ac:dyDescent="0.3">
      <c r="C2043" t="e">
        <f>'TPS543C20 Loop Gain'!AI1897</f>
        <v>#DIV/0!</v>
      </c>
      <c r="D2043" t="e">
        <f>'TPS543C20 Loop Gain'!AJ1897</f>
        <v>#DIV/0!</v>
      </c>
      <c r="E2043">
        <f>'TPS543C20 Loop Gain'!B1897</f>
        <v>176300</v>
      </c>
    </row>
    <row r="2044" spans="3:5" x14ac:dyDescent="0.3">
      <c r="C2044" t="e">
        <f>'TPS543C20 Loop Gain'!AI1896</f>
        <v>#DIV/0!</v>
      </c>
      <c r="D2044" t="e">
        <f>'TPS543C20 Loop Gain'!AJ1896</f>
        <v>#DIV/0!</v>
      </c>
      <c r="E2044">
        <f>'TPS543C20 Loop Gain'!B1896</f>
        <v>176200</v>
      </c>
    </row>
    <row r="2045" spans="3:5" x14ac:dyDescent="0.3">
      <c r="C2045" t="e">
        <f>'TPS543C20 Loop Gain'!AI1895</f>
        <v>#DIV/0!</v>
      </c>
      <c r="D2045" t="e">
        <f>'TPS543C20 Loop Gain'!AJ1895</f>
        <v>#DIV/0!</v>
      </c>
      <c r="E2045">
        <f>'TPS543C20 Loop Gain'!B1895</f>
        <v>176100</v>
      </c>
    </row>
    <row r="2046" spans="3:5" x14ac:dyDescent="0.3">
      <c r="C2046" t="e">
        <f>'TPS543C20 Loop Gain'!AI1894</f>
        <v>#DIV/0!</v>
      </c>
      <c r="D2046" t="e">
        <f>'TPS543C20 Loop Gain'!AJ1894</f>
        <v>#DIV/0!</v>
      </c>
      <c r="E2046">
        <f>'TPS543C20 Loop Gain'!B1894</f>
        <v>176000</v>
      </c>
    </row>
    <row r="2047" spans="3:5" x14ac:dyDescent="0.3">
      <c r="C2047" t="e">
        <f>'TPS543C20 Loop Gain'!AI1893</f>
        <v>#DIV/0!</v>
      </c>
      <c r="D2047" t="e">
        <f>'TPS543C20 Loop Gain'!AJ1893</f>
        <v>#DIV/0!</v>
      </c>
      <c r="E2047">
        <f>'TPS543C20 Loop Gain'!B1893</f>
        <v>175900</v>
      </c>
    </row>
    <row r="2048" spans="3:5" x14ac:dyDescent="0.3">
      <c r="C2048" t="e">
        <f>'TPS543C20 Loop Gain'!AI1892</f>
        <v>#DIV/0!</v>
      </c>
      <c r="D2048" t="e">
        <f>'TPS543C20 Loop Gain'!AJ1892</f>
        <v>#DIV/0!</v>
      </c>
      <c r="E2048">
        <f>'TPS543C20 Loop Gain'!B1892</f>
        <v>175800</v>
      </c>
    </row>
    <row r="2049" spans="3:5" x14ac:dyDescent="0.3">
      <c r="C2049" t="e">
        <f>'TPS543C20 Loop Gain'!AI1891</f>
        <v>#DIV/0!</v>
      </c>
      <c r="D2049" t="e">
        <f>'TPS543C20 Loop Gain'!AJ1891</f>
        <v>#DIV/0!</v>
      </c>
      <c r="E2049">
        <f>'TPS543C20 Loop Gain'!B1891</f>
        <v>175700</v>
      </c>
    </row>
    <row r="2050" spans="3:5" x14ac:dyDescent="0.3">
      <c r="C2050" t="e">
        <f>'TPS543C20 Loop Gain'!AI1890</f>
        <v>#DIV/0!</v>
      </c>
      <c r="D2050" t="e">
        <f>'TPS543C20 Loop Gain'!AJ1890</f>
        <v>#DIV/0!</v>
      </c>
      <c r="E2050">
        <f>'TPS543C20 Loop Gain'!B1890</f>
        <v>175600</v>
      </c>
    </row>
    <row r="2051" spans="3:5" x14ac:dyDescent="0.3">
      <c r="C2051" t="e">
        <f>'TPS543C20 Loop Gain'!AI1889</f>
        <v>#DIV/0!</v>
      </c>
      <c r="D2051" t="e">
        <f>'TPS543C20 Loop Gain'!AJ1889</f>
        <v>#DIV/0!</v>
      </c>
      <c r="E2051">
        <f>'TPS543C20 Loop Gain'!B1889</f>
        <v>175500</v>
      </c>
    </row>
    <row r="2052" spans="3:5" x14ac:dyDescent="0.3">
      <c r="C2052" t="e">
        <f>'TPS543C20 Loop Gain'!AI1888</f>
        <v>#DIV/0!</v>
      </c>
      <c r="D2052" t="e">
        <f>'TPS543C20 Loop Gain'!AJ1888</f>
        <v>#DIV/0!</v>
      </c>
      <c r="E2052">
        <f>'TPS543C20 Loop Gain'!B1888</f>
        <v>175400</v>
      </c>
    </row>
    <row r="2053" spans="3:5" x14ac:dyDescent="0.3">
      <c r="C2053" t="e">
        <f>'TPS543C20 Loop Gain'!AI1887</f>
        <v>#DIV/0!</v>
      </c>
      <c r="D2053" t="e">
        <f>'TPS543C20 Loop Gain'!AJ1887</f>
        <v>#DIV/0!</v>
      </c>
      <c r="E2053">
        <f>'TPS543C20 Loop Gain'!B1887</f>
        <v>175300</v>
      </c>
    </row>
    <row r="2054" spans="3:5" x14ac:dyDescent="0.3">
      <c r="C2054" t="e">
        <f>'TPS543C20 Loop Gain'!AI1886</f>
        <v>#DIV/0!</v>
      </c>
      <c r="D2054" t="e">
        <f>'TPS543C20 Loop Gain'!AJ1886</f>
        <v>#DIV/0!</v>
      </c>
      <c r="E2054">
        <f>'TPS543C20 Loop Gain'!B1886</f>
        <v>175200</v>
      </c>
    </row>
    <row r="2055" spans="3:5" x14ac:dyDescent="0.3">
      <c r="C2055" t="e">
        <f>'TPS543C20 Loop Gain'!AI1885</f>
        <v>#DIV/0!</v>
      </c>
      <c r="D2055" t="e">
        <f>'TPS543C20 Loop Gain'!AJ1885</f>
        <v>#DIV/0!</v>
      </c>
      <c r="E2055">
        <f>'TPS543C20 Loop Gain'!B1885</f>
        <v>175100</v>
      </c>
    </row>
    <row r="2056" spans="3:5" x14ac:dyDescent="0.3">
      <c r="C2056" t="e">
        <f>'TPS543C20 Loop Gain'!AI1884</f>
        <v>#DIV/0!</v>
      </c>
      <c r="D2056" t="e">
        <f>'TPS543C20 Loop Gain'!AJ1884</f>
        <v>#DIV/0!</v>
      </c>
      <c r="E2056">
        <f>'TPS543C20 Loop Gain'!B1884</f>
        <v>175000</v>
      </c>
    </row>
    <row r="2057" spans="3:5" x14ac:dyDescent="0.3">
      <c r="C2057" t="e">
        <f>'TPS543C20 Loop Gain'!AI1883</f>
        <v>#DIV/0!</v>
      </c>
      <c r="D2057" t="e">
        <f>'TPS543C20 Loop Gain'!AJ1883</f>
        <v>#DIV/0!</v>
      </c>
      <c r="E2057">
        <f>'TPS543C20 Loop Gain'!B1883</f>
        <v>174900</v>
      </c>
    </row>
    <row r="2058" spans="3:5" x14ac:dyDescent="0.3">
      <c r="C2058" t="e">
        <f>'TPS543C20 Loop Gain'!AI1882</f>
        <v>#DIV/0!</v>
      </c>
      <c r="D2058" t="e">
        <f>'TPS543C20 Loop Gain'!AJ1882</f>
        <v>#DIV/0!</v>
      </c>
      <c r="E2058">
        <f>'TPS543C20 Loop Gain'!B1882</f>
        <v>174800</v>
      </c>
    </row>
    <row r="2059" spans="3:5" x14ac:dyDescent="0.3">
      <c r="C2059" t="e">
        <f>'TPS543C20 Loop Gain'!AI1881</f>
        <v>#DIV/0!</v>
      </c>
      <c r="D2059" t="e">
        <f>'TPS543C20 Loop Gain'!AJ1881</f>
        <v>#DIV/0!</v>
      </c>
      <c r="E2059">
        <f>'TPS543C20 Loop Gain'!B1881</f>
        <v>174700</v>
      </c>
    </row>
    <row r="2060" spans="3:5" x14ac:dyDescent="0.3">
      <c r="C2060" t="e">
        <f>'TPS543C20 Loop Gain'!AI1880</f>
        <v>#DIV/0!</v>
      </c>
      <c r="D2060" t="e">
        <f>'TPS543C20 Loop Gain'!AJ1880</f>
        <v>#DIV/0!</v>
      </c>
      <c r="E2060">
        <f>'TPS543C20 Loop Gain'!B1880</f>
        <v>174600</v>
      </c>
    </row>
    <row r="2061" spans="3:5" x14ac:dyDescent="0.3">
      <c r="C2061" t="e">
        <f>'TPS543C20 Loop Gain'!AI1879</f>
        <v>#DIV/0!</v>
      </c>
      <c r="D2061" t="e">
        <f>'TPS543C20 Loop Gain'!AJ1879</f>
        <v>#DIV/0!</v>
      </c>
      <c r="E2061">
        <f>'TPS543C20 Loop Gain'!B1879</f>
        <v>174500</v>
      </c>
    </row>
    <row r="2062" spans="3:5" x14ac:dyDescent="0.3">
      <c r="C2062" t="e">
        <f>'TPS543C20 Loop Gain'!AI1878</f>
        <v>#DIV/0!</v>
      </c>
      <c r="D2062" t="e">
        <f>'TPS543C20 Loop Gain'!AJ1878</f>
        <v>#DIV/0!</v>
      </c>
      <c r="E2062">
        <f>'TPS543C20 Loop Gain'!B1878</f>
        <v>174400</v>
      </c>
    </row>
    <row r="2063" spans="3:5" x14ac:dyDescent="0.3">
      <c r="C2063" t="e">
        <f>'TPS543C20 Loop Gain'!AI1877</f>
        <v>#DIV/0!</v>
      </c>
      <c r="D2063" t="e">
        <f>'TPS543C20 Loop Gain'!AJ1877</f>
        <v>#DIV/0!</v>
      </c>
      <c r="E2063">
        <f>'TPS543C20 Loop Gain'!B1877</f>
        <v>174300</v>
      </c>
    </row>
    <row r="2064" spans="3:5" x14ac:dyDescent="0.3">
      <c r="C2064" t="e">
        <f>'TPS543C20 Loop Gain'!AI1876</f>
        <v>#DIV/0!</v>
      </c>
      <c r="D2064" t="e">
        <f>'TPS543C20 Loop Gain'!AJ1876</f>
        <v>#DIV/0!</v>
      </c>
      <c r="E2064">
        <f>'TPS543C20 Loop Gain'!B1876</f>
        <v>174200</v>
      </c>
    </row>
    <row r="2065" spans="3:5" x14ac:dyDescent="0.3">
      <c r="C2065" t="e">
        <f>'TPS543C20 Loop Gain'!AI1875</f>
        <v>#DIV/0!</v>
      </c>
      <c r="D2065" t="e">
        <f>'TPS543C20 Loop Gain'!AJ1875</f>
        <v>#DIV/0!</v>
      </c>
      <c r="E2065">
        <f>'TPS543C20 Loop Gain'!B1875</f>
        <v>174100</v>
      </c>
    </row>
    <row r="2066" spans="3:5" x14ac:dyDescent="0.3">
      <c r="C2066" t="e">
        <f>'TPS543C20 Loop Gain'!AI1874</f>
        <v>#DIV/0!</v>
      </c>
      <c r="D2066" t="e">
        <f>'TPS543C20 Loop Gain'!AJ1874</f>
        <v>#DIV/0!</v>
      </c>
      <c r="E2066">
        <f>'TPS543C20 Loop Gain'!B1874</f>
        <v>174000</v>
      </c>
    </row>
    <row r="2067" spans="3:5" x14ac:dyDescent="0.3">
      <c r="C2067" t="e">
        <f>'TPS543C20 Loop Gain'!AI1873</f>
        <v>#DIV/0!</v>
      </c>
      <c r="D2067" t="e">
        <f>'TPS543C20 Loop Gain'!AJ1873</f>
        <v>#DIV/0!</v>
      </c>
      <c r="E2067">
        <f>'TPS543C20 Loop Gain'!B1873</f>
        <v>173900</v>
      </c>
    </row>
    <row r="2068" spans="3:5" x14ac:dyDescent="0.3">
      <c r="C2068" t="e">
        <f>'TPS543C20 Loop Gain'!AI1872</f>
        <v>#DIV/0!</v>
      </c>
      <c r="D2068" t="e">
        <f>'TPS543C20 Loop Gain'!AJ1872</f>
        <v>#DIV/0!</v>
      </c>
      <c r="E2068">
        <f>'TPS543C20 Loop Gain'!B1872</f>
        <v>173800</v>
      </c>
    </row>
    <row r="2069" spans="3:5" x14ac:dyDescent="0.3">
      <c r="C2069" t="e">
        <f>'TPS543C20 Loop Gain'!AI1871</f>
        <v>#DIV/0!</v>
      </c>
      <c r="D2069" t="e">
        <f>'TPS543C20 Loop Gain'!AJ1871</f>
        <v>#DIV/0!</v>
      </c>
      <c r="E2069">
        <f>'TPS543C20 Loop Gain'!B1871</f>
        <v>173700</v>
      </c>
    </row>
    <row r="2070" spans="3:5" x14ac:dyDescent="0.3">
      <c r="C2070" t="e">
        <f>'TPS543C20 Loop Gain'!AI1870</f>
        <v>#DIV/0!</v>
      </c>
      <c r="D2070" t="e">
        <f>'TPS543C20 Loop Gain'!AJ1870</f>
        <v>#DIV/0!</v>
      </c>
      <c r="E2070">
        <f>'TPS543C20 Loop Gain'!B1870</f>
        <v>173600</v>
      </c>
    </row>
    <row r="2071" spans="3:5" x14ac:dyDescent="0.3">
      <c r="C2071" t="e">
        <f>'TPS543C20 Loop Gain'!AI1869</f>
        <v>#DIV/0!</v>
      </c>
      <c r="D2071" t="e">
        <f>'TPS543C20 Loop Gain'!AJ1869</f>
        <v>#DIV/0!</v>
      </c>
      <c r="E2071">
        <f>'TPS543C20 Loop Gain'!B1869</f>
        <v>173500</v>
      </c>
    </row>
    <row r="2072" spans="3:5" x14ac:dyDescent="0.3">
      <c r="C2072" t="e">
        <f>'TPS543C20 Loop Gain'!AI1868</f>
        <v>#DIV/0!</v>
      </c>
      <c r="D2072" t="e">
        <f>'TPS543C20 Loop Gain'!AJ1868</f>
        <v>#DIV/0!</v>
      </c>
      <c r="E2072">
        <f>'TPS543C20 Loop Gain'!B1868</f>
        <v>173400</v>
      </c>
    </row>
    <row r="2073" spans="3:5" x14ac:dyDescent="0.3">
      <c r="C2073" t="e">
        <f>'TPS543C20 Loop Gain'!AI1867</f>
        <v>#DIV/0!</v>
      </c>
      <c r="D2073" t="e">
        <f>'TPS543C20 Loop Gain'!AJ1867</f>
        <v>#DIV/0!</v>
      </c>
      <c r="E2073">
        <f>'TPS543C20 Loop Gain'!B1867</f>
        <v>173300</v>
      </c>
    </row>
    <row r="2074" spans="3:5" x14ac:dyDescent="0.3">
      <c r="C2074" t="e">
        <f>'TPS543C20 Loop Gain'!AI1866</f>
        <v>#DIV/0!</v>
      </c>
      <c r="D2074" t="e">
        <f>'TPS543C20 Loop Gain'!AJ1866</f>
        <v>#DIV/0!</v>
      </c>
      <c r="E2074">
        <f>'TPS543C20 Loop Gain'!B1866</f>
        <v>173200</v>
      </c>
    </row>
    <row r="2075" spans="3:5" x14ac:dyDescent="0.3">
      <c r="C2075" t="e">
        <f>'TPS543C20 Loop Gain'!AI1865</f>
        <v>#DIV/0!</v>
      </c>
      <c r="D2075" t="e">
        <f>'TPS543C20 Loop Gain'!AJ1865</f>
        <v>#DIV/0!</v>
      </c>
      <c r="E2075">
        <f>'TPS543C20 Loop Gain'!B1865</f>
        <v>173100</v>
      </c>
    </row>
    <row r="2076" spans="3:5" x14ac:dyDescent="0.3">
      <c r="C2076" t="e">
        <f>'TPS543C20 Loop Gain'!AI1864</f>
        <v>#DIV/0!</v>
      </c>
      <c r="D2076" t="e">
        <f>'TPS543C20 Loop Gain'!AJ1864</f>
        <v>#DIV/0!</v>
      </c>
      <c r="E2076">
        <f>'TPS543C20 Loop Gain'!B1864</f>
        <v>173000</v>
      </c>
    </row>
    <row r="2077" spans="3:5" x14ac:dyDescent="0.3">
      <c r="C2077" t="e">
        <f>'TPS543C20 Loop Gain'!AI1863</f>
        <v>#DIV/0!</v>
      </c>
      <c r="D2077" t="e">
        <f>'TPS543C20 Loop Gain'!AJ1863</f>
        <v>#DIV/0!</v>
      </c>
      <c r="E2077">
        <f>'TPS543C20 Loop Gain'!B1863</f>
        <v>172900</v>
      </c>
    </row>
    <row r="2078" spans="3:5" x14ac:dyDescent="0.3">
      <c r="C2078" t="e">
        <f>'TPS543C20 Loop Gain'!AI1862</f>
        <v>#DIV/0!</v>
      </c>
      <c r="D2078" t="e">
        <f>'TPS543C20 Loop Gain'!AJ1862</f>
        <v>#DIV/0!</v>
      </c>
      <c r="E2078">
        <f>'TPS543C20 Loop Gain'!B1862</f>
        <v>172800</v>
      </c>
    </row>
    <row r="2079" spans="3:5" x14ac:dyDescent="0.3">
      <c r="C2079" t="e">
        <f>'TPS543C20 Loop Gain'!AI1861</f>
        <v>#DIV/0!</v>
      </c>
      <c r="D2079" t="e">
        <f>'TPS543C20 Loop Gain'!AJ1861</f>
        <v>#DIV/0!</v>
      </c>
      <c r="E2079">
        <f>'TPS543C20 Loop Gain'!B1861</f>
        <v>172700</v>
      </c>
    </row>
    <row r="2080" spans="3:5" x14ac:dyDescent="0.3">
      <c r="C2080" t="e">
        <f>'TPS543C20 Loop Gain'!AI1860</f>
        <v>#DIV/0!</v>
      </c>
      <c r="D2080" t="e">
        <f>'TPS543C20 Loop Gain'!AJ1860</f>
        <v>#DIV/0!</v>
      </c>
      <c r="E2080">
        <f>'TPS543C20 Loop Gain'!B1860</f>
        <v>172600</v>
      </c>
    </row>
    <row r="2081" spans="3:5" x14ac:dyDescent="0.3">
      <c r="C2081" t="e">
        <f>'TPS543C20 Loop Gain'!AI1859</f>
        <v>#DIV/0!</v>
      </c>
      <c r="D2081" t="e">
        <f>'TPS543C20 Loop Gain'!AJ1859</f>
        <v>#DIV/0!</v>
      </c>
      <c r="E2081">
        <f>'TPS543C20 Loop Gain'!B1859</f>
        <v>172500</v>
      </c>
    </row>
    <row r="2082" spans="3:5" x14ac:dyDescent="0.3">
      <c r="C2082" t="e">
        <f>'TPS543C20 Loop Gain'!AI1858</f>
        <v>#DIV/0!</v>
      </c>
      <c r="D2082" t="e">
        <f>'TPS543C20 Loop Gain'!AJ1858</f>
        <v>#DIV/0!</v>
      </c>
      <c r="E2082">
        <f>'TPS543C20 Loop Gain'!B1858</f>
        <v>172400</v>
      </c>
    </row>
    <row r="2083" spans="3:5" x14ac:dyDescent="0.3">
      <c r="C2083" t="e">
        <f>'TPS543C20 Loop Gain'!AI1857</f>
        <v>#DIV/0!</v>
      </c>
      <c r="D2083" t="e">
        <f>'TPS543C20 Loop Gain'!AJ1857</f>
        <v>#DIV/0!</v>
      </c>
      <c r="E2083">
        <f>'TPS543C20 Loop Gain'!B1857</f>
        <v>172300</v>
      </c>
    </row>
    <row r="2084" spans="3:5" x14ac:dyDescent="0.3">
      <c r="C2084" t="e">
        <f>'TPS543C20 Loop Gain'!AI1856</f>
        <v>#DIV/0!</v>
      </c>
      <c r="D2084" t="e">
        <f>'TPS543C20 Loop Gain'!AJ1856</f>
        <v>#DIV/0!</v>
      </c>
      <c r="E2084">
        <f>'TPS543C20 Loop Gain'!B1856</f>
        <v>172200</v>
      </c>
    </row>
    <row r="2085" spans="3:5" x14ac:dyDescent="0.3">
      <c r="C2085" t="e">
        <f>'TPS543C20 Loop Gain'!AI1855</f>
        <v>#DIV/0!</v>
      </c>
      <c r="D2085" t="e">
        <f>'TPS543C20 Loop Gain'!AJ1855</f>
        <v>#DIV/0!</v>
      </c>
      <c r="E2085">
        <f>'TPS543C20 Loop Gain'!B1855</f>
        <v>172100</v>
      </c>
    </row>
    <row r="2086" spans="3:5" x14ac:dyDescent="0.3">
      <c r="C2086" t="e">
        <f>'TPS543C20 Loop Gain'!AI1854</f>
        <v>#DIV/0!</v>
      </c>
      <c r="D2086" t="e">
        <f>'TPS543C20 Loop Gain'!AJ1854</f>
        <v>#DIV/0!</v>
      </c>
      <c r="E2086">
        <f>'TPS543C20 Loop Gain'!B1854</f>
        <v>172000</v>
      </c>
    </row>
    <row r="2087" spans="3:5" x14ac:dyDescent="0.3">
      <c r="C2087" t="e">
        <f>'TPS543C20 Loop Gain'!AI1853</f>
        <v>#DIV/0!</v>
      </c>
      <c r="D2087" t="e">
        <f>'TPS543C20 Loop Gain'!AJ1853</f>
        <v>#DIV/0!</v>
      </c>
      <c r="E2087">
        <f>'TPS543C20 Loop Gain'!B1853</f>
        <v>171900</v>
      </c>
    </row>
    <row r="2088" spans="3:5" x14ac:dyDescent="0.3">
      <c r="C2088" t="e">
        <f>'TPS543C20 Loop Gain'!AI1852</f>
        <v>#DIV/0!</v>
      </c>
      <c r="D2088" t="e">
        <f>'TPS543C20 Loop Gain'!AJ1852</f>
        <v>#DIV/0!</v>
      </c>
      <c r="E2088">
        <f>'TPS543C20 Loop Gain'!B1852</f>
        <v>171800</v>
      </c>
    </row>
    <row r="2089" spans="3:5" x14ac:dyDescent="0.3">
      <c r="C2089" t="e">
        <f>'TPS543C20 Loop Gain'!AI1851</f>
        <v>#DIV/0!</v>
      </c>
      <c r="D2089" t="e">
        <f>'TPS543C20 Loop Gain'!AJ1851</f>
        <v>#DIV/0!</v>
      </c>
      <c r="E2089">
        <f>'TPS543C20 Loop Gain'!B1851</f>
        <v>171700</v>
      </c>
    </row>
    <row r="2090" spans="3:5" x14ac:dyDescent="0.3">
      <c r="C2090" t="e">
        <f>'TPS543C20 Loop Gain'!AI1850</f>
        <v>#DIV/0!</v>
      </c>
      <c r="D2090" t="e">
        <f>'TPS543C20 Loop Gain'!AJ1850</f>
        <v>#DIV/0!</v>
      </c>
      <c r="E2090">
        <f>'TPS543C20 Loop Gain'!B1850</f>
        <v>171600</v>
      </c>
    </row>
    <row r="2091" spans="3:5" x14ac:dyDescent="0.3">
      <c r="C2091" t="e">
        <f>'TPS543C20 Loop Gain'!AI1849</f>
        <v>#DIV/0!</v>
      </c>
      <c r="D2091" t="e">
        <f>'TPS543C20 Loop Gain'!AJ1849</f>
        <v>#DIV/0!</v>
      </c>
      <c r="E2091">
        <f>'TPS543C20 Loop Gain'!B1849</f>
        <v>171500</v>
      </c>
    </row>
    <row r="2092" spans="3:5" x14ac:dyDescent="0.3">
      <c r="C2092" t="e">
        <f>'TPS543C20 Loop Gain'!AI1848</f>
        <v>#DIV/0!</v>
      </c>
      <c r="D2092" t="e">
        <f>'TPS543C20 Loop Gain'!AJ1848</f>
        <v>#DIV/0!</v>
      </c>
      <c r="E2092">
        <f>'TPS543C20 Loop Gain'!B1848</f>
        <v>171400</v>
      </c>
    </row>
    <row r="2093" spans="3:5" x14ac:dyDescent="0.3">
      <c r="C2093" t="e">
        <f>'TPS543C20 Loop Gain'!AI1847</f>
        <v>#DIV/0!</v>
      </c>
      <c r="D2093" t="e">
        <f>'TPS543C20 Loop Gain'!AJ1847</f>
        <v>#DIV/0!</v>
      </c>
      <c r="E2093">
        <f>'TPS543C20 Loop Gain'!B1847</f>
        <v>171300</v>
      </c>
    </row>
    <row r="2094" spans="3:5" x14ac:dyDescent="0.3">
      <c r="C2094" t="e">
        <f>'TPS543C20 Loop Gain'!AI1846</f>
        <v>#DIV/0!</v>
      </c>
      <c r="D2094" t="e">
        <f>'TPS543C20 Loop Gain'!AJ1846</f>
        <v>#DIV/0!</v>
      </c>
      <c r="E2094">
        <f>'TPS543C20 Loop Gain'!B1846</f>
        <v>171200</v>
      </c>
    </row>
    <row r="2095" spans="3:5" x14ac:dyDescent="0.3">
      <c r="C2095" t="e">
        <f>'TPS543C20 Loop Gain'!AI1845</f>
        <v>#DIV/0!</v>
      </c>
      <c r="D2095" t="e">
        <f>'TPS543C20 Loop Gain'!AJ1845</f>
        <v>#DIV/0!</v>
      </c>
      <c r="E2095">
        <f>'TPS543C20 Loop Gain'!B1845</f>
        <v>171100</v>
      </c>
    </row>
    <row r="2096" spans="3:5" x14ac:dyDescent="0.3">
      <c r="C2096" t="e">
        <f>'TPS543C20 Loop Gain'!AI1844</f>
        <v>#DIV/0!</v>
      </c>
      <c r="D2096" t="e">
        <f>'TPS543C20 Loop Gain'!AJ1844</f>
        <v>#DIV/0!</v>
      </c>
      <c r="E2096">
        <f>'TPS543C20 Loop Gain'!B1844</f>
        <v>171000</v>
      </c>
    </row>
    <row r="2097" spans="3:5" x14ac:dyDescent="0.3">
      <c r="C2097" t="e">
        <f>'TPS543C20 Loop Gain'!AI1843</f>
        <v>#DIV/0!</v>
      </c>
      <c r="D2097" t="e">
        <f>'TPS543C20 Loop Gain'!AJ1843</f>
        <v>#DIV/0!</v>
      </c>
      <c r="E2097">
        <f>'TPS543C20 Loop Gain'!B1843</f>
        <v>170900</v>
      </c>
    </row>
    <row r="2098" spans="3:5" x14ac:dyDescent="0.3">
      <c r="C2098" t="e">
        <f>'TPS543C20 Loop Gain'!AI1842</f>
        <v>#DIV/0!</v>
      </c>
      <c r="D2098" t="e">
        <f>'TPS543C20 Loop Gain'!AJ1842</f>
        <v>#DIV/0!</v>
      </c>
      <c r="E2098">
        <f>'TPS543C20 Loop Gain'!B1842</f>
        <v>170800</v>
      </c>
    </row>
    <row r="2099" spans="3:5" x14ac:dyDescent="0.3">
      <c r="C2099" t="e">
        <f>'TPS543C20 Loop Gain'!AI1841</f>
        <v>#DIV/0!</v>
      </c>
      <c r="D2099" t="e">
        <f>'TPS543C20 Loop Gain'!AJ1841</f>
        <v>#DIV/0!</v>
      </c>
      <c r="E2099">
        <f>'TPS543C20 Loop Gain'!B1841</f>
        <v>170700</v>
      </c>
    </row>
    <row r="2100" spans="3:5" x14ac:dyDescent="0.3">
      <c r="C2100" t="e">
        <f>'TPS543C20 Loop Gain'!AI1840</f>
        <v>#DIV/0!</v>
      </c>
      <c r="D2100" t="e">
        <f>'TPS543C20 Loop Gain'!AJ1840</f>
        <v>#DIV/0!</v>
      </c>
      <c r="E2100">
        <f>'TPS543C20 Loop Gain'!B1840</f>
        <v>170600</v>
      </c>
    </row>
    <row r="2101" spans="3:5" x14ac:dyDescent="0.3">
      <c r="C2101" t="e">
        <f>'TPS543C20 Loop Gain'!AI1839</f>
        <v>#DIV/0!</v>
      </c>
      <c r="D2101" t="e">
        <f>'TPS543C20 Loop Gain'!AJ1839</f>
        <v>#DIV/0!</v>
      </c>
      <c r="E2101">
        <f>'TPS543C20 Loop Gain'!B1839</f>
        <v>170500</v>
      </c>
    </row>
    <row r="2102" spans="3:5" x14ac:dyDescent="0.3">
      <c r="C2102" t="e">
        <f>'TPS543C20 Loop Gain'!AI1838</f>
        <v>#DIV/0!</v>
      </c>
      <c r="D2102" t="e">
        <f>'TPS543C20 Loop Gain'!AJ1838</f>
        <v>#DIV/0!</v>
      </c>
      <c r="E2102">
        <f>'TPS543C20 Loop Gain'!B1838</f>
        <v>170400</v>
      </c>
    </row>
    <row r="2103" spans="3:5" x14ac:dyDescent="0.3">
      <c r="C2103" t="e">
        <f>'TPS543C20 Loop Gain'!AI1837</f>
        <v>#DIV/0!</v>
      </c>
      <c r="D2103" t="e">
        <f>'TPS543C20 Loop Gain'!AJ1837</f>
        <v>#DIV/0!</v>
      </c>
      <c r="E2103">
        <f>'TPS543C20 Loop Gain'!B1837</f>
        <v>170300</v>
      </c>
    </row>
    <row r="2104" spans="3:5" x14ac:dyDescent="0.3">
      <c r="C2104" t="e">
        <f>'TPS543C20 Loop Gain'!AI1836</f>
        <v>#DIV/0!</v>
      </c>
      <c r="D2104" t="e">
        <f>'TPS543C20 Loop Gain'!AJ1836</f>
        <v>#DIV/0!</v>
      </c>
      <c r="E2104">
        <f>'TPS543C20 Loop Gain'!B1836</f>
        <v>170200</v>
      </c>
    </row>
    <row r="2105" spans="3:5" x14ac:dyDescent="0.3">
      <c r="C2105" t="e">
        <f>'TPS543C20 Loop Gain'!AI1835</f>
        <v>#DIV/0!</v>
      </c>
      <c r="D2105" t="e">
        <f>'TPS543C20 Loop Gain'!AJ1835</f>
        <v>#DIV/0!</v>
      </c>
      <c r="E2105">
        <f>'TPS543C20 Loop Gain'!B1835</f>
        <v>170100</v>
      </c>
    </row>
    <row r="2106" spans="3:5" x14ac:dyDescent="0.3">
      <c r="C2106" t="e">
        <f>'TPS543C20 Loop Gain'!AI1834</f>
        <v>#DIV/0!</v>
      </c>
      <c r="D2106" t="e">
        <f>'TPS543C20 Loop Gain'!AJ1834</f>
        <v>#DIV/0!</v>
      </c>
      <c r="E2106">
        <f>'TPS543C20 Loop Gain'!B1834</f>
        <v>170000</v>
      </c>
    </row>
    <row r="2107" spans="3:5" x14ac:dyDescent="0.3">
      <c r="C2107" t="e">
        <f>'TPS543C20 Loop Gain'!AI1833</f>
        <v>#DIV/0!</v>
      </c>
      <c r="D2107" t="e">
        <f>'TPS543C20 Loop Gain'!AJ1833</f>
        <v>#DIV/0!</v>
      </c>
      <c r="E2107">
        <f>'TPS543C20 Loop Gain'!B1833</f>
        <v>169900</v>
      </c>
    </row>
    <row r="2108" spans="3:5" x14ac:dyDescent="0.3">
      <c r="C2108" t="e">
        <f>'TPS543C20 Loop Gain'!AI1832</f>
        <v>#DIV/0!</v>
      </c>
      <c r="D2108" t="e">
        <f>'TPS543C20 Loop Gain'!AJ1832</f>
        <v>#DIV/0!</v>
      </c>
      <c r="E2108">
        <f>'TPS543C20 Loop Gain'!B1832</f>
        <v>169800</v>
      </c>
    </row>
    <row r="2109" spans="3:5" x14ac:dyDescent="0.3">
      <c r="C2109" t="e">
        <f>'TPS543C20 Loop Gain'!AI1831</f>
        <v>#DIV/0!</v>
      </c>
      <c r="D2109" t="e">
        <f>'TPS543C20 Loop Gain'!AJ1831</f>
        <v>#DIV/0!</v>
      </c>
      <c r="E2109">
        <f>'TPS543C20 Loop Gain'!B1831</f>
        <v>169700</v>
      </c>
    </row>
    <row r="2110" spans="3:5" x14ac:dyDescent="0.3">
      <c r="C2110" t="e">
        <f>'TPS543C20 Loop Gain'!AI1830</f>
        <v>#DIV/0!</v>
      </c>
      <c r="D2110" t="e">
        <f>'TPS543C20 Loop Gain'!AJ1830</f>
        <v>#DIV/0!</v>
      </c>
      <c r="E2110">
        <f>'TPS543C20 Loop Gain'!B1830</f>
        <v>169600</v>
      </c>
    </row>
    <row r="2111" spans="3:5" x14ac:dyDescent="0.3">
      <c r="C2111" t="e">
        <f>'TPS543C20 Loop Gain'!AI1829</f>
        <v>#DIV/0!</v>
      </c>
      <c r="D2111" t="e">
        <f>'TPS543C20 Loop Gain'!AJ1829</f>
        <v>#DIV/0!</v>
      </c>
      <c r="E2111">
        <f>'TPS543C20 Loop Gain'!B1829</f>
        <v>169500</v>
      </c>
    </row>
    <row r="2112" spans="3:5" x14ac:dyDescent="0.3">
      <c r="C2112" t="e">
        <f>'TPS543C20 Loop Gain'!AI1828</f>
        <v>#DIV/0!</v>
      </c>
      <c r="D2112" t="e">
        <f>'TPS543C20 Loop Gain'!AJ1828</f>
        <v>#DIV/0!</v>
      </c>
      <c r="E2112">
        <f>'TPS543C20 Loop Gain'!B1828</f>
        <v>169400</v>
      </c>
    </row>
    <row r="2113" spans="3:5" x14ac:dyDescent="0.3">
      <c r="C2113" t="e">
        <f>'TPS543C20 Loop Gain'!AI1827</f>
        <v>#DIV/0!</v>
      </c>
      <c r="D2113" t="e">
        <f>'TPS543C20 Loop Gain'!AJ1827</f>
        <v>#DIV/0!</v>
      </c>
      <c r="E2113">
        <f>'TPS543C20 Loop Gain'!B1827</f>
        <v>169300</v>
      </c>
    </row>
    <row r="2114" spans="3:5" x14ac:dyDescent="0.3">
      <c r="C2114" t="e">
        <f>'TPS543C20 Loop Gain'!AI1826</f>
        <v>#DIV/0!</v>
      </c>
      <c r="D2114" t="e">
        <f>'TPS543C20 Loop Gain'!AJ1826</f>
        <v>#DIV/0!</v>
      </c>
      <c r="E2114">
        <f>'TPS543C20 Loop Gain'!B1826</f>
        <v>169200</v>
      </c>
    </row>
    <row r="2115" spans="3:5" x14ac:dyDescent="0.3">
      <c r="C2115" t="e">
        <f>'TPS543C20 Loop Gain'!AI1825</f>
        <v>#DIV/0!</v>
      </c>
      <c r="D2115" t="e">
        <f>'TPS543C20 Loop Gain'!AJ1825</f>
        <v>#DIV/0!</v>
      </c>
      <c r="E2115">
        <f>'TPS543C20 Loop Gain'!B1825</f>
        <v>169100</v>
      </c>
    </row>
    <row r="2116" spans="3:5" x14ac:dyDescent="0.3">
      <c r="C2116" t="e">
        <f>'TPS543C20 Loop Gain'!AI1824</f>
        <v>#DIV/0!</v>
      </c>
      <c r="D2116" t="e">
        <f>'TPS543C20 Loop Gain'!AJ1824</f>
        <v>#DIV/0!</v>
      </c>
      <c r="E2116">
        <f>'TPS543C20 Loop Gain'!B1824</f>
        <v>169000</v>
      </c>
    </row>
    <row r="2117" spans="3:5" x14ac:dyDescent="0.3">
      <c r="C2117" t="e">
        <f>'TPS543C20 Loop Gain'!AI1823</f>
        <v>#DIV/0!</v>
      </c>
      <c r="D2117" t="e">
        <f>'TPS543C20 Loop Gain'!AJ1823</f>
        <v>#DIV/0!</v>
      </c>
      <c r="E2117">
        <f>'TPS543C20 Loop Gain'!B1823</f>
        <v>168900</v>
      </c>
    </row>
    <row r="2118" spans="3:5" x14ac:dyDescent="0.3">
      <c r="C2118" t="e">
        <f>'TPS543C20 Loop Gain'!AI1822</f>
        <v>#DIV/0!</v>
      </c>
      <c r="D2118" t="e">
        <f>'TPS543C20 Loop Gain'!AJ1822</f>
        <v>#DIV/0!</v>
      </c>
      <c r="E2118">
        <f>'TPS543C20 Loop Gain'!B1822</f>
        <v>168800</v>
      </c>
    </row>
    <row r="2119" spans="3:5" x14ac:dyDescent="0.3">
      <c r="C2119" t="e">
        <f>'TPS543C20 Loop Gain'!AI1821</f>
        <v>#DIV/0!</v>
      </c>
      <c r="D2119" t="e">
        <f>'TPS543C20 Loop Gain'!AJ1821</f>
        <v>#DIV/0!</v>
      </c>
      <c r="E2119">
        <f>'TPS543C20 Loop Gain'!B1821</f>
        <v>168700</v>
      </c>
    </row>
    <row r="2120" spans="3:5" x14ac:dyDescent="0.3">
      <c r="C2120" t="e">
        <f>'TPS543C20 Loop Gain'!AI1820</f>
        <v>#DIV/0!</v>
      </c>
      <c r="D2120" t="e">
        <f>'TPS543C20 Loop Gain'!AJ1820</f>
        <v>#DIV/0!</v>
      </c>
      <c r="E2120">
        <f>'TPS543C20 Loop Gain'!B1820</f>
        <v>168600</v>
      </c>
    </row>
    <row r="2121" spans="3:5" x14ac:dyDescent="0.3">
      <c r="C2121" t="e">
        <f>'TPS543C20 Loop Gain'!AI1819</f>
        <v>#DIV/0!</v>
      </c>
      <c r="D2121" t="e">
        <f>'TPS543C20 Loop Gain'!AJ1819</f>
        <v>#DIV/0!</v>
      </c>
      <c r="E2121">
        <f>'TPS543C20 Loop Gain'!B1819</f>
        <v>168500</v>
      </c>
    </row>
    <row r="2122" spans="3:5" x14ac:dyDescent="0.3">
      <c r="C2122" t="e">
        <f>'TPS543C20 Loop Gain'!AI1818</f>
        <v>#DIV/0!</v>
      </c>
      <c r="D2122" t="e">
        <f>'TPS543C20 Loop Gain'!AJ1818</f>
        <v>#DIV/0!</v>
      </c>
      <c r="E2122">
        <f>'TPS543C20 Loop Gain'!B1818</f>
        <v>168400</v>
      </c>
    </row>
    <row r="2123" spans="3:5" x14ac:dyDescent="0.3">
      <c r="C2123" t="e">
        <f>'TPS543C20 Loop Gain'!AI1817</f>
        <v>#DIV/0!</v>
      </c>
      <c r="D2123" t="e">
        <f>'TPS543C20 Loop Gain'!AJ1817</f>
        <v>#DIV/0!</v>
      </c>
      <c r="E2123">
        <f>'TPS543C20 Loop Gain'!B1817</f>
        <v>168300</v>
      </c>
    </row>
    <row r="2124" spans="3:5" x14ac:dyDescent="0.3">
      <c r="C2124" t="e">
        <f>'TPS543C20 Loop Gain'!AI1816</f>
        <v>#DIV/0!</v>
      </c>
      <c r="D2124" t="e">
        <f>'TPS543C20 Loop Gain'!AJ1816</f>
        <v>#DIV/0!</v>
      </c>
      <c r="E2124">
        <f>'TPS543C20 Loop Gain'!B1816</f>
        <v>168200</v>
      </c>
    </row>
    <row r="2125" spans="3:5" x14ac:dyDescent="0.3">
      <c r="C2125" t="e">
        <f>'TPS543C20 Loop Gain'!AI1815</f>
        <v>#DIV/0!</v>
      </c>
      <c r="D2125" t="e">
        <f>'TPS543C20 Loop Gain'!AJ1815</f>
        <v>#DIV/0!</v>
      </c>
      <c r="E2125">
        <f>'TPS543C20 Loop Gain'!B1815</f>
        <v>168100</v>
      </c>
    </row>
    <row r="2126" spans="3:5" x14ac:dyDescent="0.3">
      <c r="C2126" t="e">
        <f>'TPS543C20 Loop Gain'!AI1814</f>
        <v>#DIV/0!</v>
      </c>
      <c r="D2126" t="e">
        <f>'TPS543C20 Loop Gain'!AJ1814</f>
        <v>#DIV/0!</v>
      </c>
      <c r="E2126">
        <f>'TPS543C20 Loop Gain'!B1814</f>
        <v>168000</v>
      </c>
    </row>
    <row r="2127" spans="3:5" x14ac:dyDescent="0.3">
      <c r="C2127" t="e">
        <f>'TPS543C20 Loop Gain'!AI1813</f>
        <v>#DIV/0!</v>
      </c>
      <c r="D2127" t="e">
        <f>'TPS543C20 Loop Gain'!AJ1813</f>
        <v>#DIV/0!</v>
      </c>
      <c r="E2127">
        <f>'TPS543C20 Loop Gain'!B1813</f>
        <v>167900</v>
      </c>
    </row>
    <row r="2128" spans="3:5" x14ac:dyDescent="0.3">
      <c r="C2128" t="e">
        <f>'TPS543C20 Loop Gain'!AI1812</f>
        <v>#DIV/0!</v>
      </c>
      <c r="D2128" t="e">
        <f>'TPS543C20 Loop Gain'!AJ1812</f>
        <v>#DIV/0!</v>
      </c>
      <c r="E2128">
        <f>'TPS543C20 Loop Gain'!B1812</f>
        <v>167800</v>
      </c>
    </row>
    <row r="2129" spans="3:5" x14ac:dyDescent="0.3">
      <c r="C2129" t="e">
        <f>'TPS543C20 Loop Gain'!AI1811</f>
        <v>#DIV/0!</v>
      </c>
      <c r="D2129" t="e">
        <f>'TPS543C20 Loop Gain'!AJ1811</f>
        <v>#DIV/0!</v>
      </c>
      <c r="E2129">
        <f>'TPS543C20 Loop Gain'!B1811</f>
        <v>167700</v>
      </c>
    </row>
    <row r="2130" spans="3:5" x14ac:dyDescent="0.3">
      <c r="C2130" t="e">
        <f>'TPS543C20 Loop Gain'!AI1810</f>
        <v>#DIV/0!</v>
      </c>
      <c r="D2130" t="e">
        <f>'TPS543C20 Loop Gain'!AJ1810</f>
        <v>#DIV/0!</v>
      </c>
      <c r="E2130">
        <f>'TPS543C20 Loop Gain'!B1810</f>
        <v>167600</v>
      </c>
    </row>
    <row r="2131" spans="3:5" x14ac:dyDescent="0.3">
      <c r="C2131" t="e">
        <f>'TPS543C20 Loop Gain'!AI1809</f>
        <v>#DIV/0!</v>
      </c>
      <c r="D2131" t="e">
        <f>'TPS543C20 Loop Gain'!AJ1809</f>
        <v>#DIV/0!</v>
      </c>
      <c r="E2131">
        <f>'TPS543C20 Loop Gain'!B1809</f>
        <v>167500</v>
      </c>
    </row>
    <row r="2132" spans="3:5" x14ac:dyDescent="0.3">
      <c r="C2132" t="e">
        <f>'TPS543C20 Loop Gain'!AI1808</f>
        <v>#DIV/0!</v>
      </c>
      <c r="D2132" t="e">
        <f>'TPS543C20 Loop Gain'!AJ1808</f>
        <v>#DIV/0!</v>
      </c>
      <c r="E2132">
        <f>'TPS543C20 Loop Gain'!B1808</f>
        <v>167400</v>
      </c>
    </row>
    <row r="2133" spans="3:5" x14ac:dyDescent="0.3">
      <c r="C2133" t="e">
        <f>'TPS543C20 Loop Gain'!AI1807</f>
        <v>#DIV/0!</v>
      </c>
      <c r="D2133" t="e">
        <f>'TPS543C20 Loop Gain'!AJ1807</f>
        <v>#DIV/0!</v>
      </c>
      <c r="E2133">
        <f>'TPS543C20 Loop Gain'!B1807</f>
        <v>167300</v>
      </c>
    </row>
    <row r="2134" spans="3:5" x14ac:dyDescent="0.3">
      <c r="C2134" t="e">
        <f>'TPS543C20 Loop Gain'!AI1806</f>
        <v>#DIV/0!</v>
      </c>
      <c r="D2134" t="e">
        <f>'TPS543C20 Loop Gain'!AJ1806</f>
        <v>#DIV/0!</v>
      </c>
      <c r="E2134">
        <f>'TPS543C20 Loop Gain'!B1806</f>
        <v>167200</v>
      </c>
    </row>
    <row r="2135" spans="3:5" x14ac:dyDescent="0.3">
      <c r="C2135" t="e">
        <f>'TPS543C20 Loop Gain'!AI1805</f>
        <v>#DIV/0!</v>
      </c>
      <c r="D2135" t="e">
        <f>'TPS543C20 Loop Gain'!AJ1805</f>
        <v>#DIV/0!</v>
      </c>
      <c r="E2135">
        <f>'TPS543C20 Loop Gain'!B1805</f>
        <v>167100</v>
      </c>
    </row>
    <row r="2136" spans="3:5" x14ac:dyDescent="0.3">
      <c r="C2136" t="e">
        <f>'TPS543C20 Loop Gain'!AI1804</f>
        <v>#DIV/0!</v>
      </c>
      <c r="D2136" t="e">
        <f>'TPS543C20 Loop Gain'!AJ1804</f>
        <v>#DIV/0!</v>
      </c>
      <c r="E2136">
        <f>'TPS543C20 Loop Gain'!B1804</f>
        <v>167000</v>
      </c>
    </row>
    <row r="2137" spans="3:5" x14ac:dyDescent="0.3">
      <c r="C2137" t="e">
        <f>'TPS543C20 Loop Gain'!AI1803</f>
        <v>#DIV/0!</v>
      </c>
      <c r="D2137" t="e">
        <f>'TPS543C20 Loop Gain'!AJ1803</f>
        <v>#DIV/0!</v>
      </c>
      <c r="E2137">
        <f>'TPS543C20 Loop Gain'!B1803</f>
        <v>166900</v>
      </c>
    </row>
    <row r="2138" spans="3:5" x14ac:dyDescent="0.3">
      <c r="C2138" t="e">
        <f>'TPS543C20 Loop Gain'!AI1802</f>
        <v>#DIV/0!</v>
      </c>
      <c r="D2138" t="e">
        <f>'TPS543C20 Loop Gain'!AJ1802</f>
        <v>#DIV/0!</v>
      </c>
      <c r="E2138">
        <f>'TPS543C20 Loop Gain'!B1802</f>
        <v>166800</v>
      </c>
    </row>
    <row r="2139" spans="3:5" x14ac:dyDescent="0.3">
      <c r="C2139" t="e">
        <f>'TPS543C20 Loop Gain'!AI1801</f>
        <v>#DIV/0!</v>
      </c>
      <c r="D2139" t="e">
        <f>'TPS543C20 Loop Gain'!AJ1801</f>
        <v>#DIV/0!</v>
      </c>
      <c r="E2139">
        <f>'TPS543C20 Loop Gain'!B1801</f>
        <v>166700</v>
      </c>
    </row>
    <row r="2140" spans="3:5" x14ac:dyDescent="0.3">
      <c r="C2140" t="e">
        <f>'TPS543C20 Loop Gain'!AI1800</f>
        <v>#DIV/0!</v>
      </c>
      <c r="D2140" t="e">
        <f>'TPS543C20 Loop Gain'!AJ1800</f>
        <v>#DIV/0!</v>
      </c>
      <c r="E2140">
        <f>'TPS543C20 Loop Gain'!B1800</f>
        <v>166600</v>
      </c>
    </row>
    <row r="2141" spans="3:5" x14ac:dyDescent="0.3">
      <c r="C2141" t="e">
        <f>'TPS543C20 Loop Gain'!AI1799</f>
        <v>#DIV/0!</v>
      </c>
      <c r="D2141" t="e">
        <f>'TPS543C20 Loop Gain'!AJ1799</f>
        <v>#DIV/0!</v>
      </c>
      <c r="E2141">
        <f>'TPS543C20 Loop Gain'!B1799</f>
        <v>166500</v>
      </c>
    </row>
    <row r="2142" spans="3:5" x14ac:dyDescent="0.3">
      <c r="C2142" t="e">
        <f>'TPS543C20 Loop Gain'!AI1798</f>
        <v>#DIV/0!</v>
      </c>
      <c r="D2142" t="e">
        <f>'TPS543C20 Loop Gain'!AJ1798</f>
        <v>#DIV/0!</v>
      </c>
      <c r="E2142">
        <f>'TPS543C20 Loop Gain'!B1798</f>
        <v>166400</v>
      </c>
    </row>
    <row r="2143" spans="3:5" x14ac:dyDescent="0.3">
      <c r="C2143" t="e">
        <f>'TPS543C20 Loop Gain'!AI1797</f>
        <v>#DIV/0!</v>
      </c>
      <c r="D2143" t="e">
        <f>'TPS543C20 Loop Gain'!AJ1797</f>
        <v>#DIV/0!</v>
      </c>
      <c r="E2143">
        <f>'TPS543C20 Loop Gain'!B1797</f>
        <v>166300</v>
      </c>
    </row>
    <row r="2144" spans="3:5" x14ac:dyDescent="0.3">
      <c r="C2144" t="e">
        <f>'TPS543C20 Loop Gain'!AI1796</f>
        <v>#DIV/0!</v>
      </c>
      <c r="D2144" t="e">
        <f>'TPS543C20 Loop Gain'!AJ1796</f>
        <v>#DIV/0!</v>
      </c>
      <c r="E2144">
        <f>'TPS543C20 Loop Gain'!B1796</f>
        <v>166200</v>
      </c>
    </row>
    <row r="2145" spans="3:5" x14ac:dyDescent="0.3">
      <c r="C2145" t="e">
        <f>'TPS543C20 Loop Gain'!AI1795</f>
        <v>#DIV/0!</v>
      </c>
      <c r="D2145" t="e">
        <f>'TPS543C20 Loop Gain'!AJ1795</f>
        <v>#DIV/0!</v>
      </c>
      <c r="E2145">
        <f>'TPS543C20 Loop Gain'!B1795</f>
        <v>166100</v>
      </c>
    </row>
    <row r="2146" spans="3:5" x14ac:dyDescent="0.3">
      <c r="C2146" t="e">
        <f>'TPS543C20 Loop Gain'!AI1794</f>
        <v>#DIV/0!</v>
      </c>
      <c r="D2146" t="e">
        <f>'TPS543C20 Loop Gain'!AJ1794</f>
        <v>#DIV/0!</v>
      </c>
      <c r="E2146">
        <f>'TPS543C20 Loop Gain'!B1794</f>
        <v>166000</v>
      </c>
    </row>
    <row r="2147" spans="3:5" x14ac:dyDescent="0.3">
      <c r="C2147" t="e">
        <f>'TPS543C20 Loop Gain'!AI1793</f>
        <v>#DIV/0!</v>
      </c>
      <c r="D2147" t="e">
        <f>'TPS543C20 Loop Gain'!AJ1793</f>
        <v>#DIV/0!</v>
      </c>
      <c r="E2147">
        <f>'TPS543C20 Loop Gain'!B1793</f>
        <v>165900</v>
      </c>
    </row>
    <row r="2148" spans="3:5" x14ac:dyDescent="0.3">
      <c r="C2148" t="e">
        <f>'TPS543C20 Loop Gain'!AI1792</f>
        <v>#DIV/0!</v>
      </c>
      <c r="D2148" t="e">
        <f>'TPS543C20 Loop Gain'!AJ1792</f>
        <v>#DIV/0!</v>
      </c>
      <c r="E2148">
        <f>'TPS543C20 Loop Gain'!B1792</f>
        <v>165800</v>
      </c>
    </row>
    <row r="2149" spans="3:5" x14ac:dyDescent="0.3">
      <c r="C2149" t="e">
        <f>'TPS543C20 Loop Gain'!AI1791</f>
        <v>#DIV/0!</v>
      </c>
      <c r="D2149" t="e">
        <f>'TPS543C20 Loop Gain'!AJ1791</f>
        <v>#DIV/0!</v>
      </c>
      <c r="E2149">
        <f>'TPS543C20 Loop Gain'!B1791</f>
        <v>165700</v>
      </c>
    </row>
    <row r="2150" spans="3:5" x14ac:dyDescent="0.3">
      <c r="C2150" t="e">
        <f>'TPS543C20 Loop Gain'!AI1790</f>
        <v>#DIV/0!</v>
      </c>
      <c r="D2150" t="e">
        <f>'TPS543C20 Loop Gain'!AJ1790</f>
        <v>#DIV/0!</v>
      </c>
      <c r="E2150">
        <f>'TPS543C20 Loop Gain'!B1790</f>
        <v>165600</v>
      </c>
    </row>
    <row r="2151" spans="3:5" x14ac:dyDescent="0.3">
      <c r="C2151" t="e">
        <f>'TPS543C20 Loop Gain'!AI1789</f>
        <v>#DIV/0!</v>
      </c>
      <c r="D2151" t="e">
        <f>'TPS543C20 Loop Gain'!AJ1789</f>
        <v>#DIV/0!</v>
      </c>
      <c r="E2151">
        <f>'TPS543C20 Loop Gain'!B1789</f>
        <v>165500</v>
      </c>
    </row>
    <row r="2152" spans="3:5" x14ac:dyDescent="0.3">
      <c r="C2152" t="e">
        <f>'TPS543C20 Loop Gain'!AI1788</f>
        <v>#DIV/0!</v>
      </c>
      <c r="D2152" t="e">
        <f>'TPS543C20 Loop Gain'!AJ1788</f>
        <v>#DIV/0!</v>
      </c>
      <c r="E2152">
        <f>'TPS543C20 Loop Gain'!B1788</f>
        <v>165400</v>
      </c>
    </row>
    <row r="2153" spans="3:5" x14ac:dyDescent="0.3">
      <c r="C2153" t="e">
        <f>'TPS543C20 Loop Gain'!AI1787</f>
        <v>#DIV/0!</v>
      </c>
      <c r="D2153" t="e">
        <f>'TPS543C20 Loop Gain'!AJ1787</f>
        <v>#DIV/0!</v>
      </c>
      <c r="E2153">
        <f>'TPS543C20 Loop Gain'!B1787</f>
        <v>165300</v>
      </c>
    </row>
    <row r="2154" spans="3:5" x14ac:dyDescent="0.3">
      <c r="C2154" t="e">
        <f>'TPS543C20 Loop Gain'!AI1786</f>
        <v>#DIV/0!</v>
      </c>
      <c r="D2154" t="e">
        <f>'TPS543C20 Loop Gain'!AJ1786</f>
        <v>#DIV/0!</v>
      </c>
      <c r="E2154">
        <f>'TPS543C20 Loop Gain'!B1786</f>
        <v>165200</v>
      </c>
    </row>
    <row r="2155" spans="3:5" x14ac:dyDescent="0.3">
      <c r="C2155" t="e">
        <f>'TPS543C20 Loop Gain'!AI1785</f>
        <v>#DIV/0!</v>
      </c>
      <c r="D2155" t="e">
        <f>'TPS543C20 Loop Gain'!AJ1785</f>
        <v>#DIV/0!</v>
      </c>
      <c r="E2155">
        <f>'TPS543C20 Loop Gain'!B1785</f>
        <v>165100</v>
      </c>
    </row>
    <row r="2156" spans="3:5" x14ac:dyDescent="0.3">
      <c r="C2156" t="e">
        <f>'TPS543C20 Loop Gain'!AI1784</f>
        <v>#DIV/0!</v>
      </c>
      <c r="D2156" t="e">
        <f>'TPS543C20 Loop Gain'!AJ1784</f>
        <v>#DIV/0!</v>
      </c>
      <c r="E2156">
        <f>'TPS543C20 Loop Gain'!B1784</f>
        <v>165000</v>
      </c>
    </row>
    <row r="2157" spans="3:5" x14ac:dyDescent="0.3">
      <c r="C2157" t="e">
        <f>'TPS543C20 Loop Gain'!AI1783</f>
        <v>#DIV/0!</v>
      </c>
      <c r="D2157" t="e">
        <f>'TPS543C20 Loop Gain'!AJ1783</f>
        <v>#DIV/0!</v>
      </c>
      <c r="E2157">
        <f>'TPS543C20 Loop Gain'!B1783</f>
        <v>164900</v>
      </c>
    </row>
    <row r="2158" spans="3:5" x14ac:dyDescent="0.3">
      <c r="C2158" t="e">
        <f>'TPS543C20 Loop Gain'!AI1782</f>
        <v>#DIV/0!</v>
      </c>
      <c r="D2158" t="e">
        <f>'TPS543C20 Loop Gain'!AJ1782</f>
        <v>#DIV/0!</v>
      </c>
      <c r="E2158">
        <f>'TPS543C20 Loop Gain'!B1782</f>
        <v>164800</v>
      </c>
    </row>
    <row r="2159" spans="3:5" x14ac:dyDescent="0.3">
      <c r="C2159" t="e">
        <f>'TPS543C20 Loop Gain'!AI1781</f>
        <v>#DIV/0!</v>
      </c>
      <c r="D2159" t="e">
        <f>'TPS543C20 Loop Gain'!AJ1781</f>
        <v>#DIV/0!</v>
      </c>
      <c r="E2159">
        <f>'TPS543C20 Loop Gain'!B1781</f>
        <v>164700</v>
      </c>
    </row>
    <row r="2160" spans="3:5" x14ac:dyDescent="0.3">
      <c r="C2160" t="e">
        <f>'TPS543C20 Loop Gain'!AI1780</f>
        <v>#DIV/0!</v>
      </c>
      <c r="D2160" t="e">
        <f>'TPS543C20 Loop Gain'!AJ1780</f>
        <v>#DIV/0!</v>
      </c>
      <c r="E2160">
        <f>'TPS543C20 Loop Gain'!B1780</f>
        <v>164600</v>
      </c>
    </row>
    <row r="2161" spans="3:5" x14ac:dyDescent="0.3">
      <c r="C2161" t="e">
        <f>'TPS543C20 Loop Gain'!AI1779</f>
        <v>#DIV/0!</v>
      </c>
      <c r="D2161" t="e">
        <f>'TPS543C20 Loop Gain'!AJ1779</f>
        <v>#DIV/0!</v>
      </c>
      <c r="E2161">
        <f>'TPS543C20 Loop Gain'!B1779</f>
        <v>164500</v>
      </c>
    </row>
    <row r="2162" spans="3:5" x14ac:dyDescent="0.3">
      <c r="C2162" t="e">
        <f>'TPS543C20 Loop Gain'!AI1778</f>
        <v>#DIV/0!</v>
      </c>
      <c r="D2162" t="e">
        <f>'TPS543C20 Loop Gain'!AJ1778</f>
        <v>#DIV/0!</v>
      </c>
      <c r="E2162">
        <f>'TPS543C20 Loop Gain'!B1778</f>
        <v>164400</v>
      </c>
    </row>
    <row r="2163" spans="3:5" x14ac:dyDescent="0.3">
      <c r="C2163" t="e">
        <f>'TPS543C20 Loop Gain'!AI1777</f>
        <v>#DIV/0!</v>
      </c>
      <c r="D2163" t="e">
        <f>'TPS543C20 Loop Gain'!AJ1777</f>
        <v>#DIV/0!</v>
      </c>
      <c r="E2163">
        <f>'TPS543C20 Loop Gain'!B1777</f>
        <v>164300</v>
      </c>
    </row>
    <row r="2164" spans="3:5" x14ac:dyDescent="0.3">
      <c r="C2164" t="e">
        <f>'TPS543C20 Loop Gain'!AI1776</f>
        <v>#DIV/0!</v>
      </c>
      <c r="D2164" t="e">
        <f>'TPS543C20 Loop Gain'!AJ1776</f>
        <v>#DIV/0!</v>
      </c>
      <c r="E2164">
        <f>'TPS543C20 Loop Gain'!B1776</f>
        <v>164200</v>
      </c>
    </row>
    <row r="2165" spans="3:5" x14ac:dyDescent="0.3">
      <c r="C2165" t="e">
        <f>'TPS543C20 Loop Gain'!AI1775</f>
        <v>#DIV/0!</v>
      </c>
      <c r="D2165" t="e">
        <f>'TPS543C20 Loop Gain'!AJ1775</f>
        <v>#DIV/0!</v>
      </c>
      <c r="E2165">
        <f>'TPS543C20 Loop Gain'!B1775</f>
        <v>164100</v>
      </c>
    </row>
    <row r="2166" spans="3:5" x14ac:dyDescent="0.3">
      <c r="C2166" t="e">
        <f>'TPS543C20 Loop Gain'!AI1774</f>
        <v>#DIV/0!</v>
      </c>
      <c r="D2166" t="e">
        <f>'TPS543C20 Loop Gain'!AJ1774</f>
        <v>#DIV/0!</v>
      </c>
      <c r="E2166">
        <f>'TPS543C20 Loop Gain'!B1774</f>
        <v>164000</v>
      </c>
    </row>
    <row r="2167" spans="3:5" x14ac:dyDescent="0.3">
      <c r="C2167" t="e">
        <f>'TPS543C20 Loop Gain'!AI1773</f>
        <v>#DIV/0!</v>
      </c>
      <c r="D2167" t="e">
        <f>'TPS543C20 Loop Gain'!AJ1773</f>
        <v>#DIV/0!</v>
      </c>
      <c r="E2167">
        <f>'TPS543C20 Loop Gain'!B1773</f>
        <v>163900</v>
      </c>
    </row>
    <row r="2168" spans="3:5" x14ac:dyDescent="0.3">
      <c r="C2168" t="e">
        <f>'TPS543C20 Loop Gain'!AI1772</f>
        <v>#DIV/0!</v>
      </c>
      <c r="D2168" t="e">
        <f>'TPS543C20 Loop Gain'!AJ1772</f>
        <v>#DIV/0!</v>
      </c>
      <c r="E2168">
        <f>'TPS543C20 Loop Gain'!B1772</f>
        <v>163800</v>
      </c>
    </row>
    <row r="2169" spans="3:5" x14ac:dyDescent="0.3">
      <c r="C2169" t="e">
        <f>'TPS543C20 Loop Gain'!AI1771</f>
        <v>#DIV/0!</v>
      </c>
      <c r="D2169" t="e">
        <f>'TPS543C20 Loop Gain'!AJ1771</f>
        <v>#DIV/0!</v>
      </c>
      <c r="E2169">
        <f>'TPS543C20 Loop Gain'!B1771</f>
        <v>163700</v>
      </c>
    </row>
    <row r="2170" spans="3:5" x14ac:dyDescent="0.3">
      <c r="C2170" t="e">
        <f>'TPS543C20 Loop Gain'!AI1770</f>
        <v>#DIV/0!</v>
      </c>
      <c r="D2170" t="e">
        <f>'TPS543C20 Loop Gain'!AJ1770</f>
        <v>#DIV/0!</v>
      </c>
      <c r="E2170">
        <f>'TPS543C20 Loop Gain'!B1770</f>
        <v>163600</v>
      </c>
    </row>
    <row r="2171" spans="3:5" x14ac:dyDescent="0.3">
      <c r="C2171" t="e">
        <f>'TPS543C20 Loop Gain'!AI1769</f>
        <v>#DIV/0!</v>
      </c>
      <c r="D2171" t="e">
        <f>'TPS543C20 Loop Gain'!AJ1769</f>
        <v>#DIV/0!</v>
      </c>
      <c r="E2171">
        <f>'TPS543C20 Loop Gain'!B1769</f>
        <v>163500</v>
      </c>
    </row>
    <row r="2172" spans="3:5" x14ac:dyDescent="0.3">
      <c r="C2172" t="e">
        <f>'TPS543C20 Loop Gain'!AI1768</f>
        <v>#DIV/0!</v>
      </c>
      <c r="D2172" t="e">
        <f>'TPS543C20 Loop Gain'!AJ1768</f>
        <v>#DIV/0!</v>
      </c>
      <c r="E2172">
        <f>'TPS543C20 Loop Gain'!B1768</f>
        <v>163400</v>
      </c>
    </row>
    <row r="2173" spans="3:5" x14ac:dyDescent="0.3">
      <c r="C2173" t="e">
        <f>'TPS543C20 Loop Gain'!AI1767</f>
        <v>#DIV/0!</v>
      </c>
      <c r="D2173" t="e">
        <f>'TPS543C20 Loop Gain'!AJ1767</f>
        <v>#DIV/0!</v>
      </c>
      <c r="E2173">
        <f>'TPS543C20 Loop Gain'!B1767</f>
        <v>163300</v>
      </c>
    </row>
    <row r="2174" spans="3:5" x14ac:dyDescent="0.3">
      <c r="C2174" t="e">
        <f>'TPS543C20 Loop Gain'!AI1766</f>
        <v>#DIV/0!</v>
      </c>
      <c r="D2174" t="e">
        <f>'TPS543C20 Loop Gain'!AJ1766</f>
        <v>#DIV/0!</v>
      </c>
      <c r="E2174">
        <f>'TPS543C20 Loop Gain'!B1766</f>
        <v>163200</v>
      </c>
    </row>
    <row r="2175" spans="3:5" x14ac:dyDescent="0.3">
      <c r="C2175" t="e">
        <f>'TPS543C20 Loop Gain'!AI1765</f>
        <v>#DIV/0!</v>
      </c>
      <c r="D2175" t="e">
        <f>'TPS543C20 Loop Gain'!AJ1765</f>
        <v>#DIV/0!</v>
      </c>
      <c r="E2175">
        <f>'TPS543C20 Loop Gain'!B1765</f>
        <v>163100</v>
      </c>
    </row>
    <row r="2176" spans="3:5" x14ac:dyDescent="0.3">
      <c r="C2176" t="e">
        <f>'TPS543C20 Loop Gain'!AI1764</f>
        <v>#DIV/0!</v>
      </c>
      <c r="D2176" t="e">
        <f>'TPS543C20 Loop Gain'!AJ1764</f>
        <v>#DIV/0!</v>
      </c>
      <c r="E2176">
        <f>'TPS543C20 Loop Gain'!B1764</f>
        <v>163000</v>
      </c>
    </row>
    <row r="2177" spans="3:5" x14ac:dyDescent="0.3">
      <c r="C2177" t="e">
        <f>'TPS543C20 Loop Gain'!AI1763</f>
        <v>#DIV/0!</v>
      </c>
      <c r="D2177" t="e">
        <f>'TPS543C20 Loop Gain'!AJ1763</f>
        <v>#DIV/0!</v>
      </c>
      <c r="E2177">
        <f>'TPS543C20 Loop Gain'!B1763</f>
        <v>162900</v>
      </c>
    </row>
    <row r="2178" spans="3:5" x14ac:dyDescent="0.3">
      <c r="C2178" t="e">
        <f>'TPS543C20 Loop Gain'!AI1762</f>
        <v>#DIV/0!</v>
      </c>
      <c r="D2178" t="e">
        <f>'TPS543C20 Loop Gain'!AJ1762</f>
        <v>#DIV/0!</v>
      </c>
      <c r="E2178">
        <f>'TPS543C20 Loop Gain'!B1762</f>
        <v>162800</v>
      </c>
    </row>
    <row r="2179" spans="3:5" x14ac:dyDescent="0.3">
      <c r="C2179" t="e">
        <f>'TPS543C20 Loop Gain'!AI1761</f>
        <v>#DIV/0!</v>
      </c>
      <c r="D2179" t="e">
        <f>'TPS543C20 Loop Gain'!AJ1761</f>
        <v>#DIV/0!</v>
      </c>
      <c r="E2179">
        <f>'TPS543C20 Loop Gain'!B1761</f>
        <v>162700</v>
      </c>
    </row>
    <row r="2180" spans="3:5" x14ac:dyDescent="0.3">
      <c r="C2180" t="e">
        <f>'TPS543C20 Loop Gain'!AI1760</f>
        <v>#DIV/0!</v>
      </c>
      <c r="D2180" t="e">
        <f>'TPS543C20 Loop Gain'!AJ1760</f>
        <v>#DIV/0!</v>
      </c>
      <c r="E2180">
        <f>'TPS543C20 Loop Gain'!B1760</f>
        <v>162600</v>
      </c>
    </row>
    <row r="2181" spans="3:5" x14ac:dyDescent="0.3">
      <c r="C2181" t="e">
        <f>'TPS543C20 Loop Gain'!AI1759</f>
        <v>#DIV/0!</v>
      </c>
      <c r="D2181" t="e">
        <f>'TPS543C20 Loop Gain'!AJ1759</f>
        <v>#DIV/0!</v>
      </c>
      <c r="E2181">
        <f>'TPS543C20 Loop Gain'!B1759</f>
        <v>162500</v>
      </c>
    </row>
    <row r="2182" spans="3:5" x14ac:dyDescent="0.3">
      <c r="C2182" t="e">
        <f>'TPS543C20 Loop Gain'!AI1758</f>
        <v>#DIV/0!</v>
      </c>
      <c r="D2182" t="e">
        <f>'TPS543C20 Loop Gain'!AJ1758</f>
        <v>#DIV/0!</v>
      </c>
      <c r="E2182">
        <f>'TPS543C20 Loop Gain'!B1758</f>
        <v>162400</v>
      </c>
    </row>
    <row r="2183" spans="3:5" x14ac:dyDescent="0.3">
      <c r="C2183" t="e">
        <f>'TPS543C20 Loop Gain'!AI1757</f>
        <v>#DIV/0!</v>
      </c>
      <c r="D2183" t="e">
        <f>'TPS543C20 Loop Gain'!AJ1757</f>
        <v>#DIV/0!</v>
      </c>
      <c r="E2183">
        <f>'TPS543C20 Loop Gain'!B1757</f>
        <v>162300</v>
      </c>
    </row>
    <row r="2184" spans="3:5" x14ac:dyDescent="0.3">
      <c r="C2184" t="e">
        <f>'TPS543C20 Loop Gain'!AI1756</f>
        <v>#DIV/0!</v>
      </c>
      <c r="D2184" t="e">
        <f>'TPS543C20 Loop Gain'!AJ1756</f>
        <v>#DIV/0!</v>
      </c>
      <c r="E2184">
        <f>'TPS543C20 Loop Gain'!B1756</f>
        <v>162200</v>
      </c>
    </row>
    <row r="2185" spans="3:5" x14ac:dyDescent="0.3">
      <c r="C2185" t="e">
        <f>'TPS543C20 Loop Gain'!AI1755</f>
        <v>#DIV/0!</v>
      </c>
      <c r="D2185" t="e">
        <f>'TPS543C20 Loop Gain'!AJ1755</f>
        <v>#DIV/0!</v>
      </c>
      <c r="E2185">
        <f>'TPS543C20 Loop Gain'!B1755</f>
        <v>162100</v>
      </c>
    </row>
    <row r="2186" spans="3:5" x14ac:dyDescent="0.3">
      <c r="C2186" t="e">
        <f>'TPS543C20 Loop Gain'!AI1754</f>
        <v>#DIV/0!</v>
      </c>
      <c r="D2186" t="e">
        <f>'TPS543C20 Loop Gain'!AJ1754</f>
        <v>#DIV/0!</v>
      </c>
      <c r="E2186">
        <f>'TPS543C20 Loop Gain'!B1754</f>
        <v>162000</v>
      </c>
    </row>
    <row r="2187" spans="3:5" x14ac:dyDescent="0.3">
      <c r="C2187" t="e">
        <f>'TPS543C20 Loop Gain'!AI1753</f>
        <v>#DIV/0!</v>
      </c>
      <c r="D2187" t="e">
        <f>'TPS543C20 Loop Gain'!AJ1753</f>
        <v>#DIV/0!</v>
      </c>
      <c r="E2187">
        <f>'TPS543C20 Loop Gain'!B1753</f>
        <v>161900</v>
      </c>
    </row>
    <row r="2188" spans="3:5" x14ac:dyDescent="0.3">
      <c r="C2188" t="e">
        <f>'TPS543C20 Loop Gain'!AI1752</f>
        <v>#DIV/0!</v>
      </c>
      <c r="D2188" t="e">
        <f>'TPS543C20 Loop Gain'!AJ1752</f>
        <v>#DIV/0!</v>
      </c>
      <c r="E2188">
        <f>'TPS543C20 Loop Gain'!B1752</f>
        <v>161800</v>
      </c>
    </row>
    <row r="2189" spans="3:5" x14ac:dyDescent="0.3">
      <c r="C2189" t="e">
        <f>'TPS543C20 Loop Gain'!AI1751</f>
        <v>#DIV/0!</v>
      </c>
      <c r="D2189" t="e">
        <f>'TPS543C20 Loop Gain'!AJ1751</f>
        <v>#DIV/0!</v>
      </c>
      <c r="E2189">
        <f>'TPS543C20 Loop Gain'!B1751</f>
        <v>161700</v>
      </c>
    </row>
    <row r="2190" spans="3:5" x14ac:dyDescent="0.3">
      <c r="C2190" t="e">
        <f>'TPS543C20 Loop Gain'!AI1750</f>
        <v>#DIV/0!</v>
      </c>
      <c r="D2190" t="e">
        <f>'TPS543C20 Loop Gain'!AJ1750</f>
        <v>#DIV/0!</v>
      </c>
      <c r="E2190">
        <f>'TPS543C20 Loop Gain'!B1750</f>
        <v>161600</v>
      </c>
    </row>
    <row r="2191" spans="3:5" x14ac:dyDescent="0.3">
      <c r="C2191" t="e">
        <f>'TPS543C20 Loop Gain'!AI1749</f>
        <v>#DIV/0!</v>
      </c>
      <c r="D2191" t="e">
        <f>'TPS543C20 Loop Gain'!AJ1749</f>
        <v>#DIV/0!</v>
      </c>
      <c r="E2191">
        <f>'TPS543C20 Loop Gain'!B1749</f>
        <v>161500</v>
      </c>
    </row>
    <row r="2192" spans="3:5" x14ac:dyDescent="0.3">
      <c r="C2192" t="e">
        <f>'TPS543C20 Loop Gain'!AI1748</f>
        <v>#DIV/0!</v>
      </c>
      <c r="D2192" t="e">
        <f>'TPS543C20 Loop Gain'!AJ1748</f>
        <v>#DIV/0!</v>
      </c>
      <c r="E2192">
        <f>'TPS543C20 Loop Gain'!B1748</f>
        <v>161400</v>
      </c>
    </row>
    <row r="2193" spans="3:5" x14ac:dyDescent="0.3">
      <c r="C2193" t="e">
        <f>'TPS543C20 Loop Gain'!AI1747</f>
        <v>#DIV/0!</v>
      </c>
      <c r="D2193" t="e">
        <f>'TPS543C20 Loop Gain'!AJ1747</f>
        <v>#DIV/0!</v>
      </c>
      <c r="E2193">
        <f>'TPS543C20 Loop Gain'!B1747</f>
        <v>161300</v>
      </c>
    </row>
    <row r="2194" spans="3:5" x14ac:dyDescent="0.3">
      <c r="C2194" t="e">
        <f>'TPS543C20 Loop Gain'!AI1746</f>
        <v>#DIV/0!</v>
      </c>
      <c r="D2194" t="e">
        <f>'TPS543C20 Loop Gain'!AJ1746</f>
        <v>#DIV/0!</v>
      </c>
      <c r="E2194">
        <f>'TPS543C20 Loop Gain'!B1746</f>
        <v>161200</v>
      </c>
    </row>
    <row r="2195" spans="3:5" x14ac:dyDescent="0.3">
      <c r="C2195" t="e">
        <f>'TPS543C20 Loop Gain'!AI1745</f>
        <v>#DIV/0!</v>
      </c>
      <c r="D2195" t="e">
        <f>'TPS543C20 Loop Gain'!AJ1745</f>
        <v>#DIV/0!</v>
      </c>
      <c r="E2195">
        <f>'TPS543C20 Loop Gain'!B1745</f>
        <v>161100</v>
      </c>
    </row>
    <row r="2196" spans="3:5" x14ac:dyDescent="0.3">
      <c r="C2196" t="e">
        <f>'TPS543C20 Loop Gain'!AI1744</f>
        <v>#DIV/0!</v>
      </c>
      <c r="D2196" t="e">
        <f>'TPS543C20 Loop Gain'!AJ1744</f>
        <v>#DIV/0!</v>
      </c>
      <c r="E2196">
        <f>'TPS543C20 Loop Gain'!B1744</f>
        <v>161000</v>
      </c>
    </row>
    <row r="2197" spans="3:5" x14ac:dyDescent="0.3">
      <c r="C2197" t="e">
        <f>'TPS543C20 Loop Gain'!AI1743</f>
        <v>#DIV/0!</v>
      </c>
      <c r="D2197" t="e">
        <f>'TPS543C20 Loop Gain'!AJ1743</f>
        <v>#DIV/0!</v>
      </c>
      <c r="E2197">
        <f>'TPS543C20 Loop Gain'!B1743</f>
        <v>160900</v>
      </c>
    </row>
    <row r="2198" spans="3:5" x14ac:dyDescent="0.3">
      <c r="C2198" t="e">
        <f>'TPS543C20 Loop Gain'!AI1742</f>
        <v>#DIV/0!</v>
      </c>
      <c r="D2198" t="e">
        <f>'TPS543C20 Loop Gain'!AJ1742</f>
        <v>#DIV/0!</v>
      </c>
      <c r="E2198">
        <f>'TPS543C20 Loop Gain'!B1742</f>
        <v>160800</v>
      </c>
    </row>
    <row r="2199" spans="3:5" x14ac:dyDescent="0.3">
      <c r="C2199" t="e">
        <f>'TPS543C20 Loop Gain'!AI1741</f>
        <v>#DIV/0!</v>
      </c>
      <c r="D2199" t="e">
        <f>'TPS543C20 Loop Gain'!AJ1741</f>
        <v>#DIV/0!</v>
      </c>
      <c r="E2199">
        <f>'TPS543C20 Loop Gain'!B1741</f>
        <v>160700</v>
      </c>
    </row>
    <row r="2200" spans="3:5" x14ac:dyDescent="0.3">
      <c r="C2200" t="e">
        <f>'TPS543C20 Loop Gain'!AI1740</f>
        <v>#DIV/0!</v>
      </c>
      <c r="D2200" t="e">
        <f>'TPS543C20 Loop Gain'!AJ1740</f>
        <v>#DIV/0!</v>
      </c>
      <c r="E2200">
        <f>'TPS543C20 Loop Gain'!B1740</f>
        <v>160600</v>
      </c>
    </row>
    <row r="2201" spans="3:5" x14ac:dyDescent="0.3">
      <c r="C2201" t="e">
        <f>'TPS543C20 Loop Gain'!AI1739</f>
        <v>#DIV/0!</v>
      </c>
      <c r="D2201" t="e">
        <f>'TPS543C20 Loop Gain'!AJ1739</f>
        <v>#DIV/0!</v>
      </c>
      <c r="E2201">
        <f>'TPS543C20 Loop Gain'!B1739</f>
        <v>160500</v>
      </c>
    </row>
    <row r="2202" spans="3:5" x14ac:dyDescent="0.3">
      <c r="C2202" t="e">
        <f>'TPS543C20 Loop Gain'!AI1738</f>
        <v>#DIV/0!</v>
      </c>
      <c r="D2202" t="e">
        <f>'TPS543C20 Loop Gain'!AJ1738</f>
        <v>#DIV/0!</v>
      </c>
      <c r="E2202">
        <f>'TPS543C20 Loop Gain'!B1738</f>
        <v>160400</v>
      </c>
    </row>
    <row r="2203" spans="3:5" x14ac:dyDescent="0.3">
      <c r="C2203" t="e">
        <f>'TPS543C20 Loop Gain'!AI1737</f>
        <v>#DIV/0!</v>
      </c>
      <c r="D2203" t="e">
        <f>'TPS543C20 Loop Gain'!AJ1737</f>
        <v>#DIV/0!</v>
      </c>
      <c r="E2203">
        <f>'TPS543C20 Loop Gain'!B1737</f>
        <v>160300</v>
      </c>
    </row>
    <row r="2204" spans="3:5" x14ac:dyDescent="0.3">
      <c r="C2204" t="e">
        <f>'TPS543C20 Loop Gain'!AI1736</f>
        <v>#DIV/0!</v>
      </c>
      <c r="D2204" t="e">
        <f>'TPS543C20 Loop Gain'!AJ1736</f>
        <v>#DIV/0!</v>
      </c>
      <c r="E2204">
        <f>'TPS543C20 Loop Gain'!B1736</f>
        <v>160200</v>
      </c>
    </row>
    <row r="2205" spans="3:5" x14ac:dyDescent="0.3">
      <c r="C2205" t="e">
        <f>'TPS543C20 Loop Gain'!AI1735</f>
        <v>#DIV/0!</v>
      </c>
      <c r="D2205" t="e">
        <f>'TPS543C20 Loop Gain'!AJ1735</f>
        <v>#DIV/0!</v>
      </c>
      <c r="E2205">
        <f>'TPS543C20 Loop Gain'!B1735</f>
        <v>160100</v>
      </c>
    </row>
    <row r="2206" spans="3:5" x14ac:dyDescent="0.3">
      <c r="C2206" t="e">
        <f>'TPS543C20 Loop Gain'!AI1734</f>
        <v>#DIV/0!</v>
      </c>
      <c r="D2206" t="e">
        <f>'TPS543C20 Loop Gain'!AJ1734</f>
        <v>#DIV/0!</v>
      </c>
      <c r="E2206">
        <f>'TPS543C20 Loop Gain'!B1734</f>
        <v>160000</v>
      </c>
    </row>
    <row r="2207" spans="3:5" x14ac:dyDescent="0.3">
      <c r="C2207" t="e">
        <f>'TPS543C20 Loop Gain'!AI1733</f>
        <v>#DIV/0!</v>
      </c>
      <c r="D2207" t="e">
        <f>'TPS543C20 Loop Gain'!AJ1733</f>
        <v>#DIV/0!</v>
      </c>
      <c r="E2207">
        <f>'TPS543C20 Loop Gain'!B1733</f>
        <v>159900</v>
      </c>
    </row>
    <row r="2208" spans="3:5" x14ac:dyDescent="0.3">
      <c r="C2208" t="e">
        <f>'TPS543C20 Loop Gain'!AI1732</f>
        <v>#DIV/0!</v>
      </c>
      <c r="D2208" t="e">
        <f>'TPS543C20 Loop Gain'!AJ1732</f>
        <v>#DIV/0!</v>
      </c>
      <c r="E2208">
        <f>'TPS543C20 Loop Gain'!B1732</f>
        <v>159800</v>
      </c>
    </row>
    <row r="2209" spans="3:5" x14ac:dyDescent="0.3">
      <c r="C2209" t="e">
        <f>'TPS543C20 Loop Gain'!AI1731</f>
        <v>#DIV/0!</v>
      </c>
      <c r="D2209" t="e">
        <f>'TPS543C20 Loop Gain'!AJ1731</f>
        <v>#DIV/0!</v>
      </c>
      <c r="E2209">
        <f>'TPS543C20 Loop Gain'!B1731</f>
        <v>159700</v>
      </c>
    </row>
    <row r="2210" spans="3:5" x14ac:dyDescent="0.3">
      <c r="C2210" t="e">
        <f>'TPS543C20 Loop Gain'!AI1730</f>
        <v>#DIV/0!</v>
      </c>
      <c r="D2210" t="e">
        <f>'TPS543C20 Loop Gain'!AJ1730</f>
        <v>#DIV/0!</v>
      </c>
      <c r="E2210">
        <f>'TPS543C20 Loop Gain'!B1730</f>
        <v>159600</v>
      </c>
    </row>
    <row r="2211" spans="3:5" x14ac:dyDescent="0.3">
      <c r="C2211" t="e">
        <f>'TPS543C20 Loop Gain'!AI1729</f>
        <v>#DIV/0!</v>
      </c>
      <c r="D2211" t="e">
        <f>'TPS543C20 Loop Gain'!AJ1729</f>
        <v>#DIV/0!</v>
      </c>
      <c r="E2211">
        <f>'TPS543C20 Loop Gain'!B1729</f>
        <v>159500</v>
      </c>
    </row>
    <row r="2212" spans="3:5" x14ac:dyDescent="0.3">
      <c r="C2212" t="e">
        <f>'TPS543C20 Loop Gain'!AI1728</f>
        <v>#DIV/0!</v>
      </c>
      <c r="D2212" t="e">
        <f>'TPS543C20 Loop Gain'!AJ1728</f>
        <v>#DIV/0!</v>
      </c>
      <c r="E2212">
        <f>'TPS543C20 Loop Gain'!B1728</f>
        <v>159400</v>
      </c>
    </row>
    <row r="2213" spans="3:5" x14ac:dyDescent="0.3">
      <c r="C2213" t="e">
        <f>'TPS543C20 Loop Gain'!AI1727</f>
        <v>#DIV/0!</v>
      </c>
      <c r="D2213" t="e">
        <f>'TPS543C20 Loop Gain'!AJ1727</f>
        <v>#DIV/0!</v>
      </c>
      <c r="E2213">
        <f>'TPS543C20 Loop Gain'!B1727</f>
        <v>159300</v>
      </c>
    </row>
    <row r="2214" spans="3:5" x14ac:dyDescent="0.3">
      <c r="C2214" t="e">
        <f>'TPS543C20 Loop Gain'!AI1726</f>
        <v>#DIV/0!</v>
      </c>
      <c r="D2214" t="e">
        <f>'TPS543C20 Loop Gain'!AJ1726</f>
        <v>#DIV/0!</v>
      </c>
      <c r="E2214">
        <f>'TPS543C20 Loop Gain'!B1726</f>
        <v>159200</v>
      </c>
    </row>
    <row r="2215" spans="3:5" x14ac:dyDescent="0.3">
      <c r="C2215" t="e">
        <f>'TPS543C20 Loop Gain'!AI1725</f>
        <v>#DIV/0!</v>
      </c>
      <c r="D2215" t="e">
        <f>'TPS543C20 Loop Gain'!AJ1725</f>
        <v>#DIV/0!</v>
      </c>
      <c r="E2215">
        <f>'TPS543C20 Loop Gain'!B1725</f>
        <v>159100</v>
      </c>
    </row>
    <row r="2216" spans="3:5" x14ac:dyDescent="0.3">
      <c r="C2216" t="e">
        <f>'TPS543C20 Loop Gain'!AI1724</f>
        <v>#DIV/0!</v>
      </c>
      <c r="D2216" t="e">
        <f>'TPS543C20 Loop Gain'!AJ1724</f>
        <v>#DIV/0!</v>
      </c>
      <c r="E2216">
        <f>'TPS543C20 Loop Gain'!B1724</f>
        <v>159000</v>
      </c>
    </row>
    <row r="2217" spans="3:5" x14ac:dyDescent="0.3">
      <c r="C2217" t="e">
        <f>'TPS543C20 Loop Gain'!AI1723</f>
        <v>#DIV/0!</v>
      </c>
      <c r="D2217" t="e">
        <f>'TPS543C20 Loop Gain'!AJ1723</f>
        <v>#DIV/0!</v>
      </c>
      <c r="E2217">
        <f>'TPS543C20 Loop Gain'!B1723</f>
        <v>158900</v>
      </c>
    </row>
    <row r="2218" spans="3:5" x14ac:dyDescent="0.3">
      <c r="C2218" t="e">
        <f>'TPS543C20 Loop Gain'!AI1722</f>
        <v>#DIV/0!</v>
      </c>
      <c r="D2218" t="e">
        <f>'TPS543C20 Loop Gain'!AJ1722</f>
        <v>#DIV/0!</v>
      </c>
      <c r="E2218">
        <f>'TPS543C20 Loop Gain'!B1722</f>
        <v>158800</v>
      </c>
    </row>
    <row r="2219" spans="3:5" x14ac:dyDescent="0.3">
      <c r="C2219" t="e">
        <f>'TPS543C20 Loop Gain'!AI1721</f>
        <v>#DIV/0!</v>
      </c>
      <c r="D2219" t="e">
        <f>'TPS543C20 Loop Gain'!AJ1721</f>
        <v>#DIV/0!</v>
      </c>
      <c r="E2219">
        <f>'TPS543C20 Loop Gain'!B1721</f>
        <v>158700</v>
      </c>
    </row>
    <row r="2220" spans="3:5" x14ac:dyDescent="0.3">
      <c r="C2220" t="e">
        <f>'TPS543C20 Loop Gain'!AI1720</f>
        <v>#DIV/0!</v>
      </c>
      <c r="D2220" t="e">
        <f>'TPS543C20 Loop Gain'!AJ1720</f>
        <v>#DIV/0!</v>
      </c>
      <c r="E2220">
        <f>'TPS543C20 Loop Gain'!B1720</f>
        <v>158600</v>
      </c>
    </row>
    <row r="2221" spans="3:5" x14ac:dyDescent="0.3">
      <c r="C2221" t="e">
        <f>'TPS543C20 Loop Gain'!AI1719</f>
        <v>#DIV/0!</v>
      </c>
      <c r="D2221" t="e">
        <f>'TPS543C20 Loop Gain'!AJ1719</f>
        <v>#DIV/0!</v>
      </c>
      <c r="E2221">
        <f>'TPS543C20 Loop Gain'!B1719</f>
        <v>158500</v>
      </c>
    </row>
    <row r="2222" spans="3:5" x14ac:dyDescent="0.3">
      <c r="C2222" t="e">
        <f>'TPS543C20 Loop Gain'!AI1718</f>
        <v>#DIV/0!</v>
      </c>
      <c r="D2222" t="e">
        <f>'TPS543C20 Loop Gain'!AJ1718</f>
        <v>#DIV/0!</v>
      </c>
      <c r="E2222">
        <f>'TPS543C20 Loop Gain'!B1718</f>
        <v>158400</v>
      </c>
    </row>
    <row r="2223" spans="3:5" x14ac:dyDescent="0.3">
      <c r="C2223" t="e">
        <f>'TPS543C20 Loop Gain'!AI1717</f>
        <v>#DIV/0!</v>
      </c>
      <c r="D2223" t="e">
        <f>'TPS543C20 Loop Gain'!AJ1717</f>
        <v>#DIV/0!</v>
      </c>
      <c r="E2223">
        <f>'TPS543C20 Loop Gain'!B1717</f>
        <v>158300</v>
      </c>
    </row>
    <row r="2224" spans="3:5" x14ac:dyDescent="0.3">
      <c r="C2224" t="e">
        <f>'TPS543C20 Loop Gain'!AI1716</f>
        <v>#DIV/0!</v>
      </c>
      <c r="D2224" t="e">
        <f>'TPS543C20 Loop Gain'!AJ1716</f>
        <v>#DIV/0!</v>
      </c>
      <c r="E2224">
        <f>'TPS543C20 Loop Gain'!B1716</f>
        <v>158200</v>
      </c>
    </row>
    <row r="2225" spans="3:5" x14ac:dyDescent="0.3">
      <c r="C2225" t="e">
        <f>'TPS543C20 Loop Gain'!AI1715</f>
        <v>#DIV/0!</v>
      </c>
      <c r="D2225" t="e">
        <f>'TPS543C20 Loop Gain'!AJ1715</f>
        <v>#DIV/0!</v>
      </c>
      <c r="E2225">
        <f>'TPS543C20 Loop Gain'!B1715</f>
        <v>158100</v>
      </c>
    </row>
    <row r="2226" spans="3:5" x14ac:dyDescent="0.3">
      <c r="C2226" t="e">
        <f>'TPS543C20 Loop Gain'!AI1714</f>
        <v>#DIV/0!</v>
      </c>
      <c r="D2226" t="e">
        <f>'TPS543C20 Loop Gain'!AJ1714</f>
        <v>#DIV/0!</v>
      </c>
      <c r="E2226">
        <f>'TPS543C20 Loop Gain'!B1714</f>
        <v>158000</v>
      </c>
    </row>
    <row r="2227" spans="3:5" x14ac:dyDescent="0.3">
      <c r="C2227" t="e">
        <f>'TPS543C20 Loop Gain'!AI1713</f>
        <v>#DIV/0!</v>
      </c>
      <c r="D2227" t="e">
        <f>'TPS543C20 Loop Gain'!AJ1713</f>
        <v>#DIV/0!</v>
      </c>
      <c r="E2227">
        <f>'TPS543C20 Loop Gain'!B1713</f>
        <v>157900</v>
      </c>
    </row>
    <row r="2228" spans="3:5" x14ac:dyDescent="0.3">
      <c r="C2228" t="e">
        <f>'TPS543C20 Loop Gain'!AI1712</f>
        <v>#DIV/0!</v>
      </c>
      <c r="D2228" t="e">
        <f>'TPS543C20 Loop Gain'!AJ1712</f>
        <v>#DIV/0!</v>
      </c>
      <c r="E2228">
        <f>'TPS543C20 Loop Gain'!B1712</f>
        <v>157800</v>
      </c>
    </row>
    <row r="2229" spans="3:5" x14ac:dyDescent="0.3">
      <c r="C2229" t="e">
        <f>'TPS543C20 Loop Gain'!AI1711</f>
        <v>#DIV/0!</v>
      </c>
      <c r="D2229" t="e">
        <f>'TPS543C20 Loop Gain'!AJ1711</f>
        <v>#DIV/0!</v>
      </c>
      <c r="E2229">
        <f>'TPS543C20 Loop Gain'!B1711</f>
        <v>157700</v>
      </c>
    </row>
    <row r="2230" spans="3:5" x14ac:dyDescent="0.3">
      <c r="C2230" t="e">
        <f>'TPS543C20 Loop Gain'!AI1710</f>
        <v>#DIV/0!</v>
      </c>
      <c r="D2230" t="e">
        <f>'TPS543C20 Loop Gain'!AJ1710</f>
        <v>#DIV/0!</v>
      </c>
      <c r="E2230">
        <f>'TPS543C20 Loop Gain'!B1710</f>
        <v>157600</v>
      </c>
    </row>
    <row r="2231" spans="3:5" x14ac:dyDescent="0.3">
      <c r="C2231" t="e">
        <f>'TPS543C20 Loop Gain'!AI1709</f>
        <v>#DIV/0!</v>
      </c>
      <c r="D2231" t="e">
        <f>'TPS543C20 Loop Gain'!AJ1709</f>
        <v>#DIV/0!</v>
      </c>
      <c r="E2231">
        <f>'TPS543C20 Loop Gain'!B1709</f>
        <v>157500</v>
      </c>
    </row>
    <row r="2232" spans="3:5" x14ac:dyDescent="0.3">
      <c r="C2232" t="e">
        <f>'TPS543C20 Loop Gain'!AI1708</f>
        <v>#DIV/0!</v>
      </c>
      <c r="D2232" t="e">
        <f>'TPS543C20 Loop Gain'!AJ1708</f>
        <v>#DIV/0!</v>
      </c>
      <c r="E2232">
        <f>'TPS543C20 Loop Gain'!B1708</f>
        <v>157400</v>
      </c>
    </row>
    <row r="2233" spans="3:5" x14ac:dyDescent="0.3">
      <c r="C2233" t="e">
        <f>'TPS543C20 Loop Gain'!AI1707</f>
        <v>#DIV/0!</v>
      </c>
      <c r="D2233" t="e">
        <f>'TPS543C20 Loop Gain'!AJ1707</f>
        <v>#DIV/0!</v>
      </c>
      <c r="E2233">
        <f>'TPS543C20 Loop Gain'!B1707</f>
        <v>157300</v>
      </c>
    </row>
    <row r="2234" spans="3:5" x14ac:dyDescent="0.3">
      <c r="C2234" t="e">
        <f>'TPS543C20 Loop Gain'!AI1706</f>
        <v>#DIV/0!</v>
      </c>
      <c r="D2234" t="e">
        <f>'TPS543C20 Loop Gain'!AJ1706</f>
        <v>#DIV/0!</v>
      </c>
      <c r="E2234">
        <f>'TPS543C20 Loop Gain'!B1706</f>
        <v>157200</v>
      </c>
    </row>
    <row r="2235" spans="3:5" x14ac:dyDescent="0.3">
      <c r="C2235" t="e">
        <f>'TPS543C20 Loop Gain'!AI1705</f>
        <v>#DIV/0!</v>
      </c>
      <c r="D2235" t="e">
        <f>'TPS543C20 Loop Gain'!AJ1705</f>
        <v>#DIV/0!</v>
      </c>
      <c r="E2235">
        <f>'TPS543C20 Loop Gain'!B1705</f>
        <v>157100</v>
      </c>
    </row>
    <row r="2236" spans="3:5" x14ac:dyDescent="0.3">
      <c r="C2236" t="e">
        <f>'TPS543C20 Loop Gain'!AI1704</f>
        <v>#DIV/0!</v>
      </c>
      <c r="D2236" t="e">
        <f>'TPS543C20 Loop Gain'!AJ1704</f>
        <v>#DIV/0!</v>
      </c>
      <c r="E2236">
        <f>'TPS543C20 Loop Gain'!B1704</f>
        <v>157000</v>
      </c>
    </row>
    <row r="2237" spans="3:5" x14ac:dyDescent="0.3">
      <c r="C2237" t="e">
        <f>'TPS543C20 Loop Gain'!AI1703</f>
        <v>#DIV/0!</v>
      </c>
      <c r="D2237" t="e">
        <f>'TPS543C20 Loop Gain'!AJ1703</f>
        <v>#DIV/0!</v>
      </c>
      <c r="E2237">
        <f>'TPS543C20 Loop Gain'!B1703</f>
        <v>156900</v>
      </c>
    </row>
    <row r="2238" spans="3:5" x14ac:dyDescent="0.3">
      <c r="C2238" t="e">
        <f>'TPS543C20 Loop Gain'!AI1702</f>
        <v>#DIV/0!</v>
      </c>
      <c r="D2238" t="e">
        <f>'TPS543C20 Loop Gain'!AJ1702</f>
        <v>#DIV/0!</v>
      </c>
      <c r="E2238">
        <f>'TPS543C20 Loop Gain'!B1702</f>
        <v>156800</v>
      </c>
    </row>
    <row r="2239" spans="3:5" x14ac:dyDescent="0.3">
      <c r="C2239" t="e">
        <f>'TPS543C20 Loop Gain'!AI1701</f>
        <v>#DIV/0!</v>
      </c>
      <c r="D2239" t="e">
        <f>'TPS543C20 Loop Gain'!AJ1701</f>
        <v>#DIV/0!</v>
      </c>
      <c r="E2239">
        <f>'TPS543C20 Loop Gain'!B1701</f>
        <v>156700</v>
      </c>
    </row>
    <row r="2240" spans="3:5" x14ac:dyDescent="0.3">
      <c r="C2240" t="e">
        <f>'TPS543C20 Loop Gain'!AI1700</f>
        <v>#DIV/0!</v>
      </c>
      <c r="D2240" t="e">
        <f>'TPS543C20 Loop Gain'!AJ1700</f>
        <v>#DIV/0!</v>
      </c>
      <c r="E2240">
        <f>'TPS543C20 Loop Gain'!B1700</f>
        <v>156600</v>
      </c>
    </row>
    <row r="2241" spans="3:5" x14ac:dyDescent="0.3">
      <c r="C2241" t="e">
        <f>'TPS543C20 Loop Gain'!AI1699</f>
        <v>#DIV/0!</v>
      </c>
      <c r="D2241" t="e">
        <f>'TPS543C20 Loop Gain'!AJ1699</f>
        <v>#DIV/0!</v>
      </c>
      <c r="E2241">
        <f>'TPS543C20 Loop Gain'!B1699</f>
        <v>156500</v>
      </c>
    </row>
    <row r="2242" spans="3:5" x14ac:dyDescent="0.3">
      <c r="C2242" t="e">
        <f>'TPS543C20 Loop Gain'!AI1698</f>
        <v>#DIV/0!</v>
      </c>
      <c r="D2242" t="e">
        <f>'TPS543C20 Loop Gain'!AJ1698</f>
        <v>#DIV/0!</v>
      </c>
      <c r="E2242">
        <f>'TPS543C20 Loop Gain'!B1698</f>
        <v>156400</v>
      </c>
    </row>
    <row r="2243" spans="3:5" x14ac:dyDescent="0.3">
      <c r="C2243" t="e">
        <f>'TPS543C20 Loop Gain'!AI1697</f>
        <v>#DIV/0!</v>
      </c>
      <c r="D2243" t="e">
        <f>'TPS543C20 Loop Gain'!AJ1697</f>
        <v>#DIV/0!</v>
      </c>
      <c r="E2243">
        <f>'TPS543C20 Loop Gain'!B1697</f>
        <v>156300</v>
      </c>
    </row>
    <row r="2244" spans="3:5" x14ac:dyDescent="0.3">
      <c r="C2244" t="e">
        <f>'TPS543C20 Loop Gain'!AI1696</f>
        <v>#DIV/0!</v>
      </c>
      <c r="D2244" t="e">
        <f>'TPS543C20 Loop Gain'!AJ1696</f>
        <v>#DIV/0!</v>
      </c>
      <c r="E2244">
        <f>'TPS543C20 Loop Gain'!B1696</f>
        <v>156200</v>
      </c>
    </row>
    <row r="2245" spans="3:5" x14ac:dyDescent="0.3">
      <c r="C2245" t="e">
        <f>'TPS543C20 Loop Gain'!AI1695</f>
        <v>#DIV/0!</v>
      </c>
      <c r="D2245" t="e">
        <f>'TPS543C20 Loop Gain'!AJ1695</f>
        <v>#DIV/0!</v>
      </c>
      <c r="E2245">
        <f>'TPS543C20 Loop Gain'!B1695</f>
        <v>156100</v>
      </c>
    </row>
    <row r="2246" spans="3:5" x14ac:dyDescent="0.3">
      <c r="C2246" t="e">
        <f>'TPS543C20 Loop Gain'!AI1694</f>
        <v>#DIV/0!</v>
      </c>
      <c r="D2246" t="e">
        <f>'TPS543C20 Loop Gain'!AJ1694</f>
        <v>#DIV/0!</v>
      </c>
      <c r="E2246">
        <f>'TPS543C20 Loop Gain'!B1694</f>
        <v>156000</v>
      </c>
    </row>
    <row r="2247" spans="3:5" x14ac:dyDescent="0.3">
      <c r="C2247" t="e">
        <f>'TPS543C20 Loop Gain'!AI1693</f>
        <v>#DIV/0!</v>
      </c>
      <c r="D2247" t="e">
        <f>'TPS543C20 Loop Gain'!AJ1693</f>
        <v>#DIV/0!</v>
      </c>
      <c r="E2247">
        <f>'TPS543C20 Loop Gain'!B1693</f>
        <v>155900</v>
      </c>
    </row>
    <row r="2248" spans="3:5" x14ac:dyDescent="0.3">
      <c r="C2248" t="e">
        <f>'TPS543C20 Loop Gain'!AI1692</f>
        <v>#DIV/0!</v>
      </c>
      <c r="D2248" t="e">
        <f>'TPS543C20 Loop Gain'!AJ1692</f>
        <v>#DIV/0!</v>
      </c>
      <c r="E2248">
        <f>'TPS543C20 Loop Gain'!B1692</f>
        <v>155800</v>
      </c>
    </row>
    <row r="2249" spans="3:5" x14ac:dyDescent="0.3">
      <c r="C2249" t="e">
        <f>'TPS543C20 Loop Gain'!AI1691</f>
        <v>#DIV/0!</v>
      </c>
      <c r="D2249" t="e">
        <f>'TPS543C20 Loop Gain'!AJ1691</f>
        <v>#DIV/0!</v>
      </c>
      <c r="E2249">
        <f>'TPS543C20 Loop Gain'!B1691</f>
        <v>155700</v>
      </c>
    </row>
    <row r="2250" spans="3:5" x14ac:dyDescent="0.3">
      <c r="C2250" t="e">
        <f>'TPS543C20 Loop Gain'!AI1690</f>
        <v>#DIV/0!</v>
      </c>
      <c r="D2250" t="e">
        <f>'TPS543C20 Loop Gain'!AJ1690</f>
        <v>#DIV/0!</v>
      </c>
      <c r="E2250">
        <f>'TPS543C20 Loop Gain'!B1690</f>
        <v>155600</v>
      </c>
    </row>
    <row r="2251" spans="3:5" x14ac:dyDescent="0.3">
      <c r="C2251" t="e">
        <f>'TPS543C20 Loop Gain'!AI1689</f>
        <v>#DIV/0!</v>
      </c>
      <c r="D2251" t="e">
        <f>'TPS543C20 Loop Gain'!AJ1689</f>
        <v>#DIV/0!</v>
      </c>
      <c r="E2251">
        <f>'TPS543C20 Loop Gain'!B1689</f>
        <v>155500</v>
      </c>
    </row>
    <row r="2252" spans="3:5" x14ac:dyDescent="0.3">
      <c r="C2252" t="e">
        <f>'TPS543C20 Loop Gain'!AI1688</f>
        <v>#DIV/0!</v>
      </c>
      <c r="D2252" t="e">
        <f>'TPS543C20 Loop Gain'!AJ1688</f>
        <v>#DIV/0!</v>
      </c>
      <c r="E2252">
        <f>'TPS543C20 Loop Gain'!B1688</f>
        <v>155400</v>
      </c>
    </row>
    <row r="2253" spans="3:5" x14ac:dyDescent="0.3">
      <c r="C2253" t="e">
        <f>'TPS543C20 Loop Gain'!AI1687</f>
        <v>#DIV/0!</v>
      </c>
      <c r="D2253" t="e">
        <f>'TPS543C20 Loop Gain'!AJ1687</f>
        <v>#DIV/0!</v>
      </c>
      <c r="E2253">
        <f>'TPS543C20 Loop Gain'!B1687</f>
        <v>155300</v>
      </c>
    </row>
    <row r="2254" spans="3:5" x14ac:dyDescent="0.3">
      <c r="C2254" t="e">
        <f>'TPS543C20 Loop Gain'!AI1686</f>
        <v>#DIV/0!</v>
      </c>
      <c r="D2254" t="e">
        <f>'TPS543C20 Loop Gain'!AJ1686</f>
        <v>#DIV/0!</v>
      </c>
      <c r="E2254">
        <f>'TPS543C20 Loop Gain'!B1686</f>
        <v>155200</v>
      </c>
    </row>
    <row r="2255" spans="3:5" x14ac:dyDescent="0.3">
      <c r="C2255" t="e">
        <f>'TPS543C20 Loop Gain'!AI1685</f>
        <v>#DIV/0!</v>
      </c>
      <c r="D2255" t="e">
        <f>'TPS543C20 Loop Gain'!AJ1685</f>
        <v>#DIV/0!</v>
      </c>
      <c r="E2255">
        <f>'TPS543C20 Loop Gain'!B1685</f>
        <v>155100</v>
      </c>
    </row>
    <row r="2256" spans="3:5" x14ac:dyDescent="0.3">
      <c r="C2256" t="e">
        <f>'TPS543C20 Loop Gain'!AI1684</f>
        <v>#DIV/0!</v>
      </c>
      <c r="D2256" t="e">
        <f>'TPS543C20 Loop Gain'!AJ1684</f>
        <v>#DIV/0!</v>
      </c>
      <c r="E2256">
        <f>'TPS543C20 Loop Gain'!B1684</f>
        <v>155000</v>
      </c>
    </row>
    <row r="2257" spans="3:5" x14ac:dyDescent="0.3">
      <c r="C2257" t="e">
        <f>'TPS543C20 Loop Gain'!AI1683</f>
        <v>#DIV/0!</v>
      </c>
      <c r="D2257" t="e">
        <f>'TPS543C20 Loop Gain'!AJ1683</f>
        <v>#DIV/0!</v>
      </c>
      <c r="E2257">
        <f>'TPS543C20 Loop Gain'!B1683</f>
        <v>154900</v>
      </c>
    </row>
    <row r="2258" spans="3:5" x14ac:dyDescent="0.3">
      <c r="C2258" t="e">
        <f>'TPS543C20 Loop Gain'!AI1682</f>
        <v>#DIV/0!</v>
      </c>
      <c r="D2258" t="e">
        <f>'TPS543C20 Loop Gain'!AJ1682</f>
        <v>#DIV/0!</v>
      </c>
      <c r="E2258">
        <f>'TPS543C20 Loop Gain'!B1682</f>
        <v>154800</v>
      </c>
    </row>
    <row r="2259" spans="3:5" x14ac:dyDescent="0.3">
      <c r="C2259" t="e">
        <f>'TPS543C20 Loop Gain'!AI1681</f>
        <v>#DIV/0!</v>
      </c>
      <c r="D2259" t="e">
        <f>'TPS543C20 Loop Gain'!AJ1681</f>
        <v>#DIV/0!</v>
      </c>
      <c r="E2259">
        <f>'TPS543C20 Loop Gain'!B1681</f>
        <v>154700</v>
      </c>
    </row>
    <row r="2260" spans="3:5" x14ac:dyDescent="0.3">
      <c r="C2260" t="e">
        <f>'TPS543C20 Loop Gain'!AI1680</f>
        <v>#DIV/0!</v>
      </c>
      <c r="D2260" t="e">
        <f>'TPS543C20 Loop Gain'!AJ1680</f>
        <v>#DIV/0!</v>
      </c>
      <c r="E2260">
        <f>'TPS543C20 Loop Gain'!B1680</f>
        <v>154600</v>
      </c>
    </row>
    <row r="2261" spans="3:5" x14ac:dyDescent="0.3">
      <c r="C2261" t="e">
        <f>'TPS543C20 Loop Gain'!AI1679</f>
        <v>#DIV/0!</v>
      </c>
      <c r="D2261" t="e">
        <f>'TPS543C20 Loop Gain'!AJ1679</f>
        <v>#DIV/0!</v>
      </c>
      <c r="E2261">
        <f>'TPS543C20 Loop Gain'!B1679</f>
        <v>154500</v>
      </c>
    </row>
    <row r="2262" spans="3:5" x14ac:dyDescent="0.3">
      <c r="C2262" t="e">
        <f>'TPS543C20 Loop Gain'!AI1678</f>
        <v>#DIV/0!</v>
      </c>
      <c r="D2262" t="e">
        <f>'TPS543C20 Loop Gain'!AJ1678</f>
        <v>#DIV/0!</v>
      </c>
      <c r="E2262">
        <f>'TPS543C20 Loop Gain'!B1678</f>
        <v>154400</v>
      </c>
    </row>
    <row r="2263" spans="3:5" x14ac:dyDescent="0.3">
      <c r="C2263" t="e">
        <f>'TPS543C20 Loop Gain'!AI1677</f>
        <v>#DIV/0!</v>
      </c>
      <c r="D2263" t="e">
        <f>'TPS543C20 Loop Gain'!AJ1677</f>
        <v>#DIV/0!</v>
      </c>
      <c r="E2263">
        <f>'TPS543C20 Loop Gain'!B1677</f>
        <v>154300</v>
      </c>
    </row>
    <row r="2264" spans="3:5" x14ac:dyDescent="0.3">
      <c r="C2264" t="e">
        <f>'TPS543C20 Loop Gain'!AI1676</f>
        <v>#DIV/0!</v>
      </c>
      <c r="D2264" t="e">
        <f>'TPS543C20 Loop Gain'!AJ1676</f>
        <v>#DIV/0!</v>
      </c>
      <c r="E2264">
        <f>'TPS543C20 Loop Gain'!B1676</f>
        <v>154200</v>
      </c>
    </row>
    <row r="2265" spans="3:5" x14ac:dyDescent="0.3">
      <c r="C2265" t="e">
        <f>'TPS543C20 Loop Gain'!AI1675</f>
        <v>#DIV/0!</v>
      </c>
      <c r="D2265" t="e">
        <f>'TPS543C20 Loop Gain'!AJ1675</f>
        <v>#DIV/0!</v>
      </c>
      <c r="E2265">
        <f>'TPS543C20 Loop Gain'!B1675</f>
        <v>154100</v>
      </c>
    </row>
    <row r="2266" spans="3:5" x14ac:dyDescent="0.3">
      <c r="C2266" t="e">
        <f>'TPS543C20 Loop Gain'!AI1674</f>
        <v>#DIV/0!</v>
      </c>
      <c r="D2266" t="e">
        <f>'TPS543C20 Loop Gain'!AJ1674</f>
        <v>#DIV/0!</v>
      </c>
      <c r="E2266">
        <f>'TPS543C20 Loop Gain'!B1674</f>
        <v>154000</v>
      </c>
    </row>
    <row r="2267" spans="3:5" x14ac:dyDescent="0.3">
      <c r="C2267" t="e">
        <f>'TPS543C20 Loop Gain'!AI1673</f>
        <v>#DIV/0!</v>
      </c>
      <c r="D2267" t="e">
        <f>'TPS543C20 Loop Gain'!AJ1673</f>
        <v>#DIV/0!</v>
      </c>
      <c r="E2267">
        <f>'TPS543C20 Loop Gain'!B1673</f>
        <v>153900</v>
      </c>
    </row>
    <row r="2268" spans="3:5" x14ac:dyDescent="0.3">
      <c r="C2268" t="e">
        <f>'TPS543C20 Loop Gain'!AI1672</f>
        <v>#DIV/0!</v>
      </c>
      <c r="D2268" t="e">
        <f>'TPS543C20 Loop Gain'!AJ1672</f>
        <v>#DIV/0!</v>
      </c>
      <c r="E2268">
        <f>'TPS543C20 Loop Gain'!B1672</f>
        <v>153800</v>
      </c>
    </row>
    <row r="2269" spans="3:5" x14ac:dyDescent="0.3">
      <c r="C2269" t="e">
        <f>'TPS543C20 Loop Gain'!AI1671</f>
        <v>#DIV/0!</v>
      </c>
      <c r="D2269" t="e">
        <f>'TPS543C20 Loop Gain'!AJ1671</f>
        <v>#DIV/0!</v>
      </c>
      <c r="E2269">
        <f>'TPS543C20 Loop Gain'!B1671</f>
        <v>153700</v>
      </c>
    </row>
    <row r="2270" spans="3:5" x14ac:dyDescent="0.3">
      <c r="C2270" t="e">
        <f>'TPS543C20 Loop Gain'!AI1670</f>
        <v>#DIV/0!</v>
      </c>
      <c r="D2270" t="e">
        <f>'TPS543C20 Loop Gain'!AJ1670</f>
        <v>#DIV/0!</v>
      </c>
      <c r="E2270">
        <f>'TPS543C20 Loop Gain'!B1670</f>
        <v>153600</v>
      </c>
    </row>
    <row r="2271" spans="3:5" x14ac:dyDescent="0.3">
      <c r="C2271" t="e">
        <f>'TPS543C20 Loop Gain'!AI1669</f>
        <v>#DIV/0!</v>
      </c>
      <c r="D2271" t="e">
        <f>'TPS543C20 Loop Gain'!AJ1669</f>
        <v>#DIV/0!</v>
      </c>
      <c r="E2271">
        <f>'TPS543C20 Loop Gain'!B1669</f>
        <v>153500</v>
      </c>
    </row>
    <row r="2272" spans="3:5" x14ac:dyDescent="0.3">
      <c r="C2272" t="e">
        <f>'TPS543C20 Loop Gain'!AI1668</f>
        <v>#DIV/0!</v>
      </c>
      <c r="D2272" t="e">
        <f>'TPS543C20 Loop Gain'!AJ1668</f>
        <v>#DIV/0!</v>
      </c>
      <c r="E2272">
        <f>'TPS543C20 Loop Gain'!B1668</f>
        <v>153400</v>
      </c>
    </row>
    <row r="2273" spans="3:5" x14ac:dyDescent="0.3">
      <c r="C2273" t="e">
        <f>'TPS543C20 Loop Gain'!AI1667</f>
        <v>#DIV/0!</v>
      </c>
      <c r="D2273" t="e">
        <f>'TPS543C20 Loop Gain'!AJ1667</f>
        <v>#DIV/0!</v>
      </c>
      <c r="E2273">
        <f>'TPS543C20 Loop Gain'!B1667</f>
        <v>153300</v>
      </c>
    </row>
    <row r="2274" spans="3:5" x14ac:dyDescent="0.3">
      <c r="C2274" t="e">
        <f>'TPS543C20 Loop Gain'!AI1666</f>
        <v>#DIV/0!</v>
      </c>
      <c r="D2274" t="e">
        <f>'TPS543C20 Loop Gain'!AJ1666</f>
        <v>#DIV/0!</v>
      </c>
      <c r="E2274">
        <f>'TPS543C20 Loop Gain'!B1666</f>
        <v>153200</v>
      </c>
    </row>
    <row r="2275" spans="3:5" x14ac:dyDescent="0.3">
      <c r="C2275" t="e">
        <f>'TPS543C20 Loop Gain'!AI1665</f>
        <v>#DIV/0!</v>
      </c>
      <c r="D2275" t="e">
        <f>'TPS543C20 Loop Gain'!AJ1665</f>
        <v>#DIV/0!</v>
      </c>
      <c r="E2275">
        <f>'TPS543C20 Loop Gain'!B1665</f>
        <v>153100</v>
      </c>
    </row>
    <row r="2276" spans="3:5" x14ac:dyDescent="0.3">
      <c r="C2276" t="e">
        <f>'TPS543C20 Loop Gain'!AI1664</f>
        <v>#DIV/0!</v>
      </c>
      <c r="D2276" t="e">
        <f>'TPS543C20 Loop Gain'!AJ1664</f>
        <v>#DIV/0!</v>
      </c>
      <c r="E2276">
        <f>'TPS543C20 Loop Gain'!B1664</f>
        <v>153000</v>
      </c>
    </row>
    <row r="2277" spans="3:5" x14ac:dyDescent="0.3">
      <c r="C2277" t="e">
        <f>'TPS543C20 Loop Gain'!AI1663</f>
        <v>#DIV/0!</v>
      </c>
      <c r="D2277" t="e">
        <f>'TPS543C20 Loop Gain'!AJ1663</f>
        <v>#DIV/0!</v>
      </c>
      <c r="E2277">
        <f>'TPS543C20 Loop Gain'!B1663</f>
        <v>152900</v>
      </c>
    </row>
    <row r="2278" spans="3:5" x14ac:dyDescent="0.3">
      <c r="C2278" t="e">
        <f>'TPS543C20 Loop Gain'!AI1662</f>
        <v>#DIV/0!</v>
      </c>
      <c r="D2278" t="e">
        <f>'TPS543C20 Loop Gain'!AJ1662</f>
        <v>#DIV/0!</v>
      </c>
      <c r="E2278">
        <f>'TPS543C20 Loop Gain'!B1662</f>
        <v>152800</v>
      </c>
    </row>
    <row r="2279" spans="3:5" x14ac:dyDescent="0.3">
      <c r="C2279" t="e">
        <f>'TPS543C20 Loop Gain'!AI1661</f>
        <v>#DIV/0!</v>
      </c>
      <c r="D2279" t="e">
        <f>'TPS543C20 Loop Gain'!AJ1661</f>
        <v>#DIV/0!</v>
      </c>
      <c r="E2279">
        <f>'TPS543C20 Loop Gain'!B1661</f>
        <v>152700</v>
      </c>
    </row>
    <row r="2280" spans="3:5" x14ac:dyDescent="0.3">
      <c r="C2280" t="e">
        <f>'TPS543C20 Loop Gain'!AI1660</f>
        <v>#DIV/0!</v>
      </c>
      <c r="D2280" t="e">
        <f>'TPS543C20 Loop Gain'!AJ1660</f>
        <v>#DIV/0!</v>
      </c>
      <c r="E2280">
        <f>'TPS543C20 Loop Gain'!B1660</f>
        <v>152600</v>
      </c>
    </row>
    <row r="2281" spans="3:5" x14ac:dyDescent="0.3">
      <c r="C2281" t="e">
        <f>'TPS543C20 Loop Gain'!AI1659</f>
        <v>#DIV/0!</v>
      </c>
      <c r="D2281" t="e">
        <f>'TPS543C20 Loop Gain'!AJ1659</f>
        <v>#DIV/0!</v>
      </c>
      <c r="E2281">
        <f>'TPS543C20 Loop Gain'!B1659</f>
        <v>152500</v>
      </c>
    </row>
    <row r="2282" spans="3:5" x14ac:dyDescent="0.3">
      <c r="C2282" t="e">
        <f>'TPS543C20 Loop Gain'!AI1658</f>
        <v>#DIV/0!</v>
      </c>
      <c r="D2282" t="e">
        <f>'TPS543C20 Loop Gain'!AJ1658</f>
        <v>#DIV/0!</v>
      </c>
      <c r="E2282">
        <f>'TPS543C20 Loop Gain'!B1658</f>
        <v>152400</v>
      </c>
    </row>
    <row r="2283" spans="3:5" x14ac:dyDescent="0.3">
      <c r="C2283" t="e">
        <f>'TPS543C20 Loop Gain'!AI1657</f>
        <v>#DIV/0!</v>
      </c>
      <c r="D2283" t="e">
        <f>'TPS543C20 Loop Gain'!AJ1657</f>
        <v>#DIV/0!</v>
      </c>
      <c r="E2283">
        <f>'TPS543C20 Loop Gain'!B1657</f>
        <v>152300</v>
      </c>
    </row>
    <row r="2284" spans="3:5" x14ac:dyDescent="0.3">
      <c r="C2284" t="e">
        <f>'TPS543C20 Loop Gain'!AI1656</f>
        <v>#DIV/0!</v>
      </c>
      <c r="D2284" t="e">
        <f>'TPS543C20 Loop Gain'!AJ1656</f>
        <v>#DIV/0!</v>
      </c>
      <c r="E2284">
        <f>'TPS543C20 Loop Gain'!B1656</f>
        <v>152200</v>
      </c>
    </row>
    <row r="2285" spans="3:5" x14ac:dyDescent="0.3">
      <c r="C2285" t="e">
        <f>'TPS543C20 Loop Gain'!AI1655</f>
        <v>#DIV/0!</v>
      </c>
      <c r="D2285" t="e">
        <f>'TPS543C20 Loop Gain'!AJ1655</f>
        <v>#DIV/0!</v>
      </c>
      <c r="E2285">
        <f>'TPS543C20 Loop Gain'!B1655</f>
        <v>152100</v>
      </c>
    </row>
    <row r="2286" spans="3:5" x14ac:dyDescent="0.3">
      <c r="C2286" t="e">
        <f>'TPS543C20 Loop Gain'!AI1654</f>
        <v>#DIV/0!</v>
      </c>
      <c r="D2286" t="e">
        <f>'TPS543C20 Loop Gain'!AJ1654</f>
        <v>#DIV/0!</v>
      </c>
      <c r="E2286">
        <f>'TPS543C20 Loop Gain'!B1654</f>
        <v>152000</v>
      </c>
    </row>
    <row r="2287" spans="3:5" x14ac:dyDescent="0.3">
      <c r="C2287" t="e">
        <f>'TPS543C20 Loop Gain'!AI1653</f>
        <v>#DIV/0!</v>
      </c>
      <c r="D2287" t="e">
        <f>'TPS543C20 Loop Gain'!AJ1653</f>
        <v>#DIV/0!</v>
      </c>
      <c r="E2287">
        <f>'TPS543C20 Loop Gain'!B1653</f>
        <v>151900</v>
      </c>
    </row>
    <row r="2288" spans="3:5" x14ac:dyDescent="0.3">
      <c r="C2288" t="e">
        <f>'TPS543C20 Loop Gain'!AI1652</f>
        <v>#DIV/0!</v>
      </c>
      <c r="D2288" t="e">
        <f>'TPS543C20 Loop Gain'!AJ1652</f>
        <v>#DIV/0!</v>
      </c>
      <c r="E2288">
        <f>'TPS543C20 Loop Gain'!B1652</f>
        <v>151800</v>
      </c>
    </row>
    <row r="2289" spans="3:5" x14ac:dyDescent="0.3">
      <c r="C2289" t="e">
        <f>'TPS543C20 Loop Gain'!AI1651</f>
        <v>#DIV/0!</v>
      </c>
      <c r="D2289" t="e">
        <f>'TPS543C20 Loop Gain'!AJ1651</f>
        <v>#DIV/0!</v>
      </c>
      <c r="E2289">
        <f>'TPS543C20 Loop Gain'!B1651</f>
        <v>151700</v>
      </c>
    </row>
    <row r="2290" spans="3:5" x14ac:dyDescent="0.3">
      <c r="C2290" t="e">
        <f>'TPS543C20 Loop Gain'!AI1650</f>
        <v>#DIV/0!</v>
      </c>
      <c r="D2290" t="e">
        <f>'TPS543C20 Loop Gain'!AJ1650</f>
        <v>#DIV/0!</v>
      </c>
      <c r="E2290">
        <f>'TPS543C20 Loop Gain'!B1650</f>
        <v>151600</v>
      </c>
    </row>
    <row r="2291" spans="3:5" x14ac:dyDescent="0.3">
      <c r="C2291" t="e">
        <f>'TPS543C20 Loop Gain'!AI1649</f>
        <v>#DIV/0!</v>
      </c>
      <c r="D2291" t="e">
        <f>'TPS543C20 Loop Gain'!AJ1649</f>
        <v>#DIV/0!</v>
      </c>
      <c r="E2291">
        <f>'TPS543C20 Loop Gain'!B1649</f>
        <v>151500</v>
      </c>
    </row>
    <row r="2292" spans="3:5" x14ac:dyDescent="0.3">
      <c r="C2292" t="e">
        <f>'TPS543C20 Loop Gain'!AI1648</f>
        <v>#DIV/0!</v>
      </c>
      <c r="D2292" t="e">
        <f>'TPS543C20 Loop Gain'!AJ1648</f>
        <v>#DIV/0!</v>
      </c>
      <c r="E2292">
        <f>'TPS543C20 Loop Gain'!B1648</f>
        <v>151400</v>
      </c>
    </row>
    <row r="2293" spans="3:5" x14ac:dyDescent="0.3">
      <c r="C2293" t="e">
        <f>'TPS543C20 Loop Gain'!AI1647</f>
        <v>#DIV/0!</v>
      </c>
      <c r="D2293" t="e">
        <f>'TPS543C20 Loop Gain'!AJ1647</f>
        <v>#DIV/0!</v>
      </c>
      <c r="E2293">
        <f>'TPS543C20 Loop Gain'!B1647</f>
        <v>151300</v>
      </c>
    </row>
    <row r="2294" spans="3:5" x14ac:dyDescent="0.3">
      <c r="C2294" t="e">
        <f>'TPS543C20 Loop Gain'!AI1646</f>
        <v>#DIV/0!</v>
      </c>
      <c r="D2294" t="e">
        <f>'TPS543C20 Loop Gain'!AJ1646</f>
        <v>#DIV/0!</v>
      </c>
      <c r="E2294">
        <f>'TPS543C20 Loop Gain'!B1646</f>
        <v>151200</v>
      </c>
    </row>
    <row r="2295" spans="3:5" x14ac:dyDescent="0.3">
      <c r="C2295" t="e">
        <f>'TPS543C20 Loop Gain'!AI1645</f>
        <v>#DIV/0!</v>
      </c>
      <c r="D2295" t="e">
        <f>'TPS543C20 Loop Gain'!AJ1645</f>
        <v>#DIV/0!</v>
      </c>
      <c r="E2295">
        <f>'TPS543C20 Loop Gain'!B1645</f>
        <v>151100</v>
      </c>
    </row>
    <row r="2296" spans="3:5" x14ac:dyDescent="0.3">
      <c r="C2296" t="e">
        <f>'TPS543C20 Loop Gain'!AI1644</f>
        <v>#DIV/0!</v>
      </c>
      <c r="D2296" t="e">
        <f>'TPS543C20 Loop Gain'!AJ1644</f>
        <v>#DIV/0!</v>
      </c>
      <c r="E2296">
        <f>'TPS543C20 Loop Gain'!B1644</f>
        <v>151000</v>
      </c>
    </row>
    <row r="2297" spans="3:5" x14ac:dyDescent="0.3">
      <c r="C2297" t="e">
        <f>'TPS543C20 Loop Gain'!AI1643</f>
        <v>#DIV/0!</v>
      </c>
      <c r="D2297" t="e">
        <f>'TPS543C20 Loop Gain'!AJ1643</f>
        <v>#DIV/0!</v>
      </c>
      <c r="E2297">
        <f>'TPS543C20 Loop Gain'!B1643</f>
        <v>150900</v>
      </c>
    </row>
    <row r="2298" spans="3:5" x14ac:dyDescent="0.3">
      <c r="C2298" t="e">
        <f>'TPS543C20 Loop Gain'!AI1642</f>
        <v>#DIV/0!</v>
      </c>
      <c r="D2298" t="e">
        <f>'TPS543C20 Loop Gain'!AJ1642</f>
        <v>#DIV/0!</v>
      </c>
      <c r="E2298">
        <f>'TPS543C20 Loop Gain'!B1642</f>
        <v>150800</v>
      </c>
    </row>
    <row r="2299" spans="3:5" x14ac:dyDescent="0.3">
      <c r="C2299" t="e">
        <f>'TPS543C20 Loop Gain'!AI1641</f>
        <v>#DIV/0!</v>
      </c>
      <c r="D2299" t="e">
        <f>'TPS543C20 Loop Gain'!AJ1641</f>
        <v>#DIV/0!</v>
      </c>
      <c r="E2299">
        <f>'TPS543C20 Loop Gain'!B1641</f>
        <v>150700</v>
      </c>
    </row>
    <row r="2300" spans="3:5" x14ac:dyDescent="0.3">
      <c r="C2300" t="e">
        <f>'TPS543C20 Loop Gain'!AI1640</f>
        <v>#DIV/0!</v>
      </c>
      <c r="D2300" t="e">
        <f>'TPS543C20 Loop Gain'!AJ1640</f>
        <v>#DIV/0!</v>
      </c>
      <c r="E2300">
        <f>'TPS543C20 Loop Gain'!B1640</f>
        <v>150600</v>
      </c>
    </row>
    <row r="2301" spans="3:5" x14ac:dyDescent="0.3">
      <c r="C2301" t="e">
        <f>'TPS543C20 Loop Gain'!AI1639</f>
        <v>#DIV/0!</v>
      </c>
      <c r="D2301" t="e">
        <f>'TPS543C20 Loop Gain'!AJ1639</f>
        <v>#DIV/0!</v>
      </c>
      <c r="E2301">
        <f>'TPS543C20 Loop Gain'!B1639</f>
        <v>150500</v>
      </c>
    </row>
    <row r="2302" spans="3:5" x14ac:dyDescent="0.3">
      <c r="C2302" t="e">
        <f>'TPS543C20 Loop Gain'!AI1638</f>
        <v>#DIV/0!</v>
      </c>
      <c r="D2302" t="e">
        <f>'TPS543C20 Loop Gain'!AJ1638</f>
        <v>#DIV/0!</v>
      </c>
      <c r="E2302">
        <f>'TPS543C20 Loop Gain'!B1638</f>
        <v>150400</v>
      </c>
    </row>
    <row r="2303" spans="3:5" x14ac:dyDescent="0.3">
      <c r="C2303" t="e">
        <f>'TPS543C20 Loop Gain'!AI1637</f>
        <v>#DIV/0!</v>
      </c>
      <c r="D2303" t="e">
        <f>'TPS543C20 Loop Gain'!AJ1637</f>
        <v>#DIV/0!</v>
      </c>
      <c r="E2303">
        <f>'TPS543C20 Loop Gain'!B1637</f>
        <v>150300</v>
      </c>
    </row>
    <row r="2304" spans="3:5" x14ac:dyDescent="0.3">
      <c r="C2304" t="e">
        <f>'TPS543C20 Loop Gain'!AI1636</f>
        <v>#DIV/0!</v>
      </c>
      <c r="D2304" t="e">
        <f>'TPS543C20 Loop Gain'!AJ1636</f>
        <v>#DIV/0!</v>
      </c>
      <c r="E2304">
        <f>'TPS543C20 Loop Gain'!B1636</f>
        <v>150200</v>
      </c>
    </row>
    <row r="2305" spans="3:5" x14ac:dyDescent="0.3">
      <c r="C2305" t="e">
        <f>'TPS543C20 Loop Gain'!AI1635</f>
        <v>#DIV/0!</v>
      </c>
      <c r="D2305" t="e">
        <f>'TPS543C20 Loop Gain'!AJ1635</f>
        <v>#DIV/0!</v>
      </c>
      <c r="E2305">
        <f>'TPS543C20 Loop Gain'!B1635</f>
        <v>150100</v>
      </c>
    </row>
    <row r="2306" spans="3:5" x14ac:dyDescent="0.3">
      <c r="C2306" t="e">
        <f>'TPS543C20 Loop Gain'!AI1634</f>
        <v>#DIV/0!</v>
      </c>
      <c r="D2306" t="e">
        <f>'TPS543C20 Loop Gain'!AJ1634</f>
        <v>#DIV/0!</v>
      </c>
      <c r="E2306">
        <f>'TPS543C20 Loop Gain'!B1634</f>
        <v>150000</v>
      </c>
    </row>
    <row r="2307" spans="3:5" x14ac:dyDescent="0.3">
      <c r="C2307" t="e">
        <f>'TPS543C20 Loop Gain'!AI1633</f>
        <v>#DIV/0!</v>
      </c>
      <c r="D2307" t="e">
        <f>'TPS543C20 Loop Gain'!AJ1633</f>
        <v>#DIV/0!</v>
      </c>
      <c r="E2307">
        <f>'TPS543C20 Loop Gain'!B1633</f>
        <v>149900</v>
      </c>
    </row>
    <row r="2308" spans="3:5" x14ac:dyDescent="0.3">
      <c r="C2308" t="e">
        <f>'TPS543C20 Loop Gain'!AI1632</f>
        <v>#DIV/0!</v>
      </c>
      <c r="D2308" t="e">
        <f>'TPS543C20 Loop Gain'!AJ1632</f>
        <v>#DIV/0!</v>
      </c>
      <c r="E2308">
        <f>'TPS543C20 Loop Gain'!B1632</f>
        <v>149800</v>
      </c>
    </row>
    <row r="2309" spans="3:5" x14ac:dyDescent="0.3">
      <c r="C2309" t="e">
        <f>'TPS543C20 Loop Gain'!AI1631</f>
        <v>#DIV/0!</v>
      </c>
      <c r="D2309" t="e">
        <f>'TPS543C20 Loop Gain'!AJ1631</f>
        <v>#DIV/0!</v>
      </c>
      <c r="E2309">
        <f>'TPS543C20 Loop Gain'!B1631</f>
        <v>149700</v>
      </c>
    </row>
    <row r="2310" spans="3:5" x14ac:dyDescent="0.3">
      <c r="C2310" t="e">
        <f>'TPS543C20 Loop Gain'!AI1630</f>
        <v>#DIV/0!</v>
      </c>
      <c r="D2310" t="e">
        <f>'TPS543C20 Loop Gain'!AJ1630</f>
        <v>#DIV/0!</v>
      </c>
      <c r="E2310">
        <f>'TPS543C20 Loop Gain'!B1630</f>
        <v>149600</v>
      </c>
    </row>
    <row r="2311" spans="3:5" x14ac:dyDescent="0.3">
      <c r="C2311" t="e">
        <f>'TPS543C20 Loop Gain'!AI1629</f>
        <v>#DIV/0!</v>
      </c>
      <c r="D2311" t="e">
        <f>'TPS543C20 Loop Gain'!AJ1629</f>
        <v>#DIV/0!</v>
      </c>
      <c r="E2311">
        <f>'TPS543C20 Loop Gain'!B1629</f>
        <v>149500</v>
      </c>
    </row>
    <row r="2312" spans="3:5" x14ac:dyDescent="0.3">
      <c r="C2312" t="e">
        <f>'TPS543C20 Loop Gain'!AI1628</f>
        <v>#DIV/0!</v>
      </c>
      <c r="D2312" t="e">
        <f>'TPS543C20 Loop Gain'!AJ1628</f>
        <v>#DIV/0!</v>
      </c>
      <c r="E2312">
        <f>'TPS543C20 Loop Gain'!B1628</f>
        <v>149400</v>
      </c>
    </row>
    <row r="2313" spans="3:5" x14ac:dyDescent="0.3">
      <c r="C2313" t="e">
        <f>'TPS543C20 Loop Gain'!AI1627</f>
        <v>#DIV/0!</v>
      </c>
      <c r="D2313" t="e">
        <f>'TPS543C20 Loop Gain'!AJ1627</f>
        <v>#DIV/0!</v>
      </c>
      <c r="E2313">
        <f>'TPS543C20 Loop Gain'!B1627</f>
        <v>149300</v>
      </c>
    </row>
    <row r="2314" spans="3:5" x14ac:dyDescent="0.3">
      <c r="C2314" t="e">
        <f>'TPS543C20 Loop Gain'!AI1626</f>
        <v>#DIV/0!</v>
      </c>
      <c r="D2314" t="e">
        <f>'TPS543C20 Loop Gain'!AJ1626</f>
        <v>#DIV/0!</v>
      </c>
      <c r="E2314">
        <f>'TPS543C20 Loop Gain'!B1626</f>
        <v>149200</v>
      </c>
    </row>
    <row r="2315" spans="3:5" x14ac:dyDescent="0.3">
      <c r="C2315" t="e">
        <f>'TPS543C20 Loop Gain'!AI1625</f>
        <v>#DIV/0!</v>
      </c>
      <c r="D2315" t="e">
        <f>'TPS543C20 Loop Gain'!AJ1625</f>
        <v>#DIV/0!</v>
      </c>
      <c r="E2315">
        <f>'TPS543C20 Loop Gain'!B1625</f>
        <v>149100</v>
      </c>
    </row>
    <row r="2316" spans="3:5" x14ac:dyDescent="0.3">
      <c r="C2316" t="e">
        <f>'TPS543C20 Loop Gain'!AI1624</f>
        <v>#DIV/0!</v>
      </c>
      <c r="D2316" t="e">
        <f>'TPS543C20 Loop Gain'!AJ1624</f>
        <v>#DIV/0!</v>
      </c>
      <c r="E2316">
        <f>'TPS543C20 Loop Gain'!B1624</f>
        <v>149000</v>
      </c>
    </row>
    <row r="2317" spans="3:5" x14ac:dyDescent="0.3">
      <c r="C2317" t="e">
        <f>'TPS543C20 Loop Gain'!AI1623</f>
        <v>#DIV/0!</v>
      </c>
      <c r="D2317" t="e">
        <f>'TPS543C20 Loop Gain'!AJ1623</f>
        <v>#DIV/0!</v>
      </c>
      <c r="E2317">
        <f>'TPS543C20 Loop Gain'!B1623</f>
        <v>148900</v>
      </c>
    </row>
    <row r="2318" spans="3:5" x14ac:dyDescent="0.3">
      <c r="C2318" t="e">
        <f>'TPS543C20 Loop Gain'!AI1622</f>
        <v>#DIV/0!</v>
      </c>
      <c r="D2318" t="e">
        <f>'TPS543C20 Loop Gain'!AJ1622</f>
        <v>#DIV/0!</v>
      </c>
      <c r="E2318">
        <f>'TPS543C20 Loop Gain'!B1622</f>
        <v>148800</v>
      </c>
    </row>
    <row r="2319" spans="3:5" x14ac:dyDescent="0.3">
      <c r="C2319" t="e">
        <f>'TPS543C20 Loop Gain'!AI1621</f>
        <v>#DIV/0!</v>
      </c>
      <c r="D2319" t="e">
        <f>'TPS543C20 Loop Gain'!AJ1621</f>
        <v>#DIV/0!</v>
      </c>
      <c r="E2319">
        <f>'TPS543C20 Loop Gain'!B1621</f>
        <v>148700</v>
      </c>
    </row>
    <row r="2320" spans="3:5" x14ac:dyDescent="0.3">
      <c r="C2320" t="e">
        <f>'TPS543C20 Loop Gain'!AI1620</f>
        <v>#DIV/0!</v>
      </c>
      <c r="D2320" t="e">
        <f>'TPS543C20 Loop Gain'!AJ1620</f>
        <v>#DIV/0!</v>
      </c>
      <c r="E2320">
        <f>'TPS543C20 Loop Gain'!B1620</f>
        <v>148600</v>
      </c>
    </row>
    <row r="2321" spans="3:5" x14ac:dyDescent="0.3">
      <c r="C2321" t="e">
        <f>'TPS543C20 Loop Gain'!AI1619</f>
        <v>#DIV/0!</v>
      </c>
      <c r="D2321" t="e">
        <f>'TPS543C20 Loop Gain'!AJ1619</f>
        <v>#DIV/0!</v>
      </c>
      <c r="E2321">
        <f>'TPS543C20 Loop Gain'!B1619</f>
        <v>148500</v>
      </c>
    </row>
    <row r="2322" spans="3:5" x14ac:dyDescent="0.3">
      <c r="C2322" t="e">
        <f>'TPS543C20 Loop Gain'!AI1618</f>
        <v>#DIV/0!</v>
      </c>
      <c r="D2322" t="e">
        <f>'TPS543C20 Loop Gain'!AJ1618</f>
        <v>#DIV/0!</v>
      </c>
      <c r="E2322">
        <f>'TPS543C20 Loop Gain'!B1618</f>
        <v>148400</v>
      </c>
    </row>
    <row r="2323" spans="3:5" x14ac:dyDescent="0.3">
      <c r="C2323" t="e">
        <f>'TPS543C20 Loop Gain'!AI1617</f>
        <v>#DIV/0!</v>
      </c>
      <c r="D2323" t="e">
        <f>'TPS543C20 Loop Gain'!AJ1617</f>
        <v>#DIV/0!</v>
      </c>
      <c r="E2323">
        <f>'TPS543C20 Loop Gain'!B1617</f>
        <v>148300</v>
      </c>
    </row>
    <row r="2324" spans="3:5" x14ac:dyDescent="0.3">
      <c r="C2324" t="e">
        <f>'TPS543C20 Loop Gain'!AI1616</f>
        <v>#DIV/0!</v>
      </c>
      <c r="D2324" t="e">
        <f>'TPS543C20 Loop Gain'!AJ1616</f>
        <v>#DIV/0!</v>
      </c>
      <c r="E2324">
        <f>'TPS543C20 Loop Gain'!B1616</f>
        <v>148200</v>
      </c>
    </row>
    <row r="2325" spans="3:5" x14ac:dyDescent="0.3">
      <c r="C2325" t="e">
        <f>'TPS543C20 Loop Gain'!AI1615</f>
        <v>#DIV/0!</v>
      </c>
      <c r="D2325" t="e">
        <f>'TPS543C20 Loop Gain'!AJ1615</f>
        <v>#DIV/0!</v>
      </c>
      <c r="E2325">
        <f>'TPS543C20 Loop Gain'!B1615</f>
        <v>148100</v>
      </c>
    </row>
    <row r="2326" spans="3:5" x14ac:dyDescent="0.3">
      <c r="C2326" t="e">
        <f>'TPS543C20 Loop Gain'!AI1614</f>
        <v>#DIV/0!</v>
      </c>
      <c r="D2326" t="e">
        <f>'TPS543C20 Loop Gain'!AJ1614</f>
        <v>#DIV/0!</v>
      </c>
      <c r="E2326">
        <f>'TPS543C20 Loop Gain'!B1614</f>
        <v>148000</v>
      </c>
    </row>
    <row r="2327" spans="3:5" x14ac:dyDescent="0.3">
      <c r="C2327" t="e">
        <f>'TPS543C20 Loop Gain'!AI1613</f>
        <v>#DIV/0!</v>
      </c>
      <c r="D2327" t="e">
        <f>'TPS543C20 Loop Gain'!AJ1613</f>
        <v>#DIV/0!</v>
      </c>
      <c r="E2327">
        <f>'TPS543C20 Loop Gain'!B1613</f>
        <v>147900</v>
      </c>
    </row>
    <row r="2328" spans="3:5" x14ac:dyDescent="0.3">
      <c r="C2328" t="e">
        <f>'TPS543C20 Loop Gain'!AI1612</f>
        <v>#DIV/0!</v>
      </c>
      <c r="D2328" t="e">
        <f>'TPS543C20 Loop Gain'!AJ1612</f>
        <v>#DIV/0!</v>
      </c>
      <c r="E2328">
        <f>'TPS543C20 Loop Gain'!B1612</f>
        <v>147800</v>
      </c>
    </row>
    <row r="2329" spans="3:5" x14ac:dyDescent="0.3">
      <c r="C2329" t="e">
        <f>'TPS543C20 Loop Gain'!AI1611</f>
        <v>#DIV/0!</v>
      </c>
      <c r="D2329" t="e">
        <f>'TPS543C20 Loop Gain'!AJ1611</f>
        <v>#DIV/0!</v>
      </c>
      <c r="E2329">
        <f>'TPS543C20 Loop Gain'!B1611</f>
        <v>147700</v>
      </c>
    </row>
    <row r="2330" spans="3:5" x14ac:dyDescent="0.3">
      <c r="C2330" t="e">
        <f>'TPS543C20 Loop Gain'!AI1610</f>
        <v>#DIV/0!</v>
      </c>
      <c r="D2330" t="e">
        <f>'TPS543C20 Loop Gain'!AJ1610</f>
        <v>#DIV/0!</v>
      </c>
      <c r="E2330">
        <f>'TPS543C20 Loop Gain'!B1610</f>
        <v>147600</v>
      </c>
    </row>
    <row r="2331" spans="3:5" x14ac:dyDescent="0.3">
      <c r="C2331" t="e">
        <f>'TPS543C20 Loop Gain'!AI1609</f>
        <v>#DIV/0!</v>
      </c>
      <c r="D2331" t="e">
        <f>'TPS543C20 Loop Gain'!AJ1609</f>
        <v>#DIV/0!</v>
      </c>
      <c r="E2331">
        <f>'TPS543C20 Loop Gain'!B1609</f>
        <v>147500</v>
      </c>
    </row>
    <row r="2332" spans="3:5" x14ac:dyDescent="0.3">
      <c r="C2332" t="e">
        <f>'TPS543C20 Loop Gain'!AI1608</f>
        <v>#DIV/0!</v>
      </c>
      <c r="D2332" t="e">
        <f>'TPS543C20 Loop Gain'!AJ1608</f>
        <v>#DIV/0!</v>
      </c>
      <c r="E2332">
        <f>'TPS543C20 Loop Gain'!B1608</f>
        <v>147400</v>
      </c>
    </row>
    <row r="2333" spans="3:5" x14ac:dyDescent="0.3">
      <c r="C2333" t="e">
        <f>'TPS543C20 Loop Gain'!AI1607</f>
        <v>#DIV/0!</v>
      </c>
      <c r="D2333" t="e">
        <f>'TPS543C20 Loop Gain'!AJ1607</f>
        <v>#DIV/0!</v>
      </c>
      <c r="E2333">
        <f>'TPS543C20 Loop Gain'!B1607</f>
        <v>147300</v>
      </c>
    </row>
    <row r="2334" spans="3:5" x14ac:dyDescent="0.3">
      <c r="C2334" t="e">
        <f>'TPS543C20 Loop Gain'!AI1606</f>
        <v>#DIV/0!</v>
      </c>
      <c r="D2334" t="e">
        <f>'TPS543C20 Loop Gain'!AJ1606</f>
        <v>#DIV/0!</v>
      </c>
      <c r="E2334">
        <f>'TPS543C20 Loop Gain'!B1606</f>
        <v>147200</v>
      </c>
    </row>
    <row r="2335" spans="3:5" x14ac:dyDescent="0.3">
      <c r="C2335" t="e">
        <f>'TPS543C20 Loop Gain'!AI1605</f>
        <v>#DIV/0!</v>
      </c>
      <c r="D2335" t="e">
        <f>'TPS543C20 Loop Gain'!AJ1605</f>
        <v>#DIV/0!</v>
      </c>
      <c r="E2335">
        <f>'TPS543C20 Loop Gain'!B1605</f>
        <v>147100</v>
      </c>
    </row>
    <row r="2336" spans="3:5" x14ac:dyDescent="0.3">
      <c r="C2336" t="e">
        <f>'TPS543C20 Loop Gain'!AI1604</f>
        <v>#DIV/0!</v>
      </c>
      <c r="D2336" t="e">
        <f>'TPS543C20 Loop Gain'!AJ1604</f>
        <v>#DIV/0!</v>
      </c>
      <c r="E2336">
        <f>'TPS543C20 Loop Gain'!B1604</f>
        <v>147000</v>
      </c>
    </row>
    <row r="2337" spans="3:5" x14ac:dyDescent="0.3">
      <c r="C2337" t="e">
        <f>'TPS543C20 Loop Gain'!AI1603</f>
        <v>#DIV/0!</v>
      </c>
      <c r="D2337" t="e">
        <f>'TPS543C20 Loop Gain'!AJ1603</f>
        <v>#DIV/0!</v>
      </c>
      <c r="E2337">
        <f>'TPS543C20 Loop Gain'!B1603</f>
        <v>146900</v>
      </c>
    </row>
    <row r="2338" spans="3:5" x14ac:dyDescent="0.3">
      <c r="C2338" t="e">
        <f>'TPS543C20 Loop Gain'!AI1602</f>
        <v>#DIV/0!</v>
      </c>
      <c r="D2338" t="e">
        <f>'TPS543C20 Loop Gain'!AJ1602</f>
        <v>#DIV/0!</v>
      </c>
      <c r="E2338">
        <f>'TPS543C20 Loop Gain'!B1602</f>
        <v>146800</v>
      </c>
    </row>
    <row r="2339" spans="3:5" x14ac:dyDescent="0.3">
      <c r="C2339" t="e">
        <f>'TPS543C20 Loop Gain'!AI1601</f>
        <v>#DIV/0!</v>
      </c>
      <c r="D2339" t="e">
        <f>'TPS543C20 Loop Gain'!AJ1601</f>
        <v>#DIV/0!</v>
      </c>
      <c r="E2339">
        <f>'TPS543C20 Loop Gain'!B1601</f>
        <v>146700</v>
      </c>
    </row>
    <row r="2340" spans="3:5" x14ac:dyDescent="0.3">
      <c r="C2340" t="e">
        <f>'TPS543C20 Loop Gain'!AI1600</f>
        <v>#DIV/0!</v>
      </c>
      <c r="D2340" t="e">
        <f>'TPS543C20 Loop Gain'!AJ1600</f>
        <v>#DIV/0!</v>
      </c>
      <c r="E2340">
        <f>'TPS543C20 Loop Gain'!B1600</f>
        <v>146600</v>
      </c>
    </row>
    <row r="2341" spans="3:5" x14ac:dyDescent="0.3">
      <c r="C2341" t="e">
        <f>'TPS543C20 Loop Gain'!AI1599</f>
        <v>#DIV/0!</v>
      </c>
      <c r="D2341" t="e">
        <f>'TPS543C20 Loop Gain'!AJ1599</f>
        <v>#DIV/0!</v>
      </c>
      <c r="E2341">
        <f>'TPS543C20 Loop Gain'!B1599</f>
        <v>146500</v>
      </c>
    </row>
    <row r="2342" spans="3:5" x14ac:dyDescent="0.3">
      <c r="C2342" t="e">
        <f>'TPS543C20 Loop Gain'!AI1598</f>
        <v>#DIV/0!</v>
      </c>
      <c r="D2342" t="e">
        <f>'TPS543C20 Loop Gain'!AJ1598</f>
        <v>#DIV/0!</v>
      </c>
      <c r="E2342">
        <f>'TPS543C20 Loop Gain'!B1598</f>
        <v>146400</v>
      </c>
    </row>
    <row r="2343" spans="3:5" x14ac:dyDescent="0.3">
      <c r="C2343" t="e">
        <f>'TPS543C20 Loop Gain'!AI1597</f>
        <v>#DIV/0!</v>
      </c>
      <c r="D2343" t="e">
        <f>'TPS543C20 Loop Gain'!AJ1597</f>
        <v>#DIV/0!</v>
      </c>
      <c r="E2343">
        <f>'TPS543C20 Loop Gain'!B1597</f>
        <v>146300</v>
      </c>
    </row>
    <row r="2344" spans="3:5" x14ac:dyDescent="0.3">
      <c r="C2344" t="e">
        <f>'TPS543C20 Loop Gain'!AI1596</f>
        <v>#DIV/0!</v>
      </c>
      <c r="D2344" t="e">
        <f>'TPS543C20 Loop Gain'!AJ1596</f>
        <v>#DIV/0!</v>
      </c>
      <c r="E2344">
        <f>'TPS543C20 Loop Gain'!B1596</f>
        <v>146200</v>
      </c>
    </row>
    <row r="2345" spans="3:5" x14ac:dyDescent="0.3">
      <c r="C2345" t="e">
        <f>'TPS543C20 Loop Gain'!AI1595</f>
        <v>#DIV/0!</v>
      </c>
      <c r="D2345" t="e">
        <f>'TPS543C20 Loop Gain'!AJ1595</f>
        <v>#DIV/0!</v>
      </c>
      <c r="E2345">
        <f>'TPS543C20 Loop Gain'!B1595</f>
        <v>146100</v>
      </c>
    </row>
    <row r="2346" spans="3:5" x14ac:dyDescent="0.3">
      <c r="C2346" t="e">
        <f>'TPS543C20 Loop Gain'!AI1594</f>
        <v>#DIV/0!</v>
      </c>
      <c r="D2346" t="e">
        <f>'TPS543C20 Loop Gain'!AJ1594</f>
        <v>#DIV/0!</v>
      </c>
      <c r="E2346">
        <f>'TPS543C20 Loop Gain'!B1594</f>
        <v>146000</v>
      </c>
    </row>
    <row r="2347" spans="3:5" x14ac:dyDescent="0.3">
      <c r="C2347" t="e">
        <f>'TPS543C20 Loop Gain'!AI1593</f>
        <v>#DIV/0!</v>
      </c>
      <c r="D2347" t="e">
        <f>'TPS543C20 Loop Gain'!AJ1593</f>
        <v>#DIV/0!</v>
      </c>
      <c r="E2347">
        <f>'TPS543C20 Loop Gain'!B1593</f>
        <v>145900</v>
      </c>
    </row>
    <row r="2348" spans="3:5" x14ac:dyDescent="0.3">
      <c r="C2348" t="e">
        <f>'TPS543C20 Loop Gain'!AI1592</f>
        <v>#DIV/0!</v>
      </c>
      <c r="D2348" t="e">
        <f>'TPS543C20 Loop Gain'!AJ1592</f>
        <v>#DIV/0!</v>
      </c>
      <c r="E2348">
        <f>'TPS543C20 Loop Gain'!B1592</f>
        <v>145800</v>
      </c>
    </row>
    <row r="2349" spans="3:5" x14ac:dyDescent="0.3">
      <c r="C2349" t="e">
        <f>'TPS543C20 Loop Gain'!AI1591</f>
        <v>#DIV/0!</v>
      </c>
      <c r="D2349" t="e">
        <f>'TPS543C20 Loop Gain'!AJ1591</f>
        <v>#DIV/0!</v>
      </c>
      <c r="E2349">
        <f>'TPS543C20 Loop Gain'!B1591</f>
        <v>145700</v>
      </c>
    </row>
    <row r="2350" spans="3:5" x14ac:dyDescent="0.3">
      <c r="C2350" t="e">
        <f>'TPS543C20 Loop Gain'!AI1590</f>
        <v>#DIV/0!</v>
      </c>
      <c r="D2350" t="e">
        <f>'TPS543C20 Loop Gain'!AJ1590</f>
        <v>#DIV/0!</v>
      </c>
      <c r="E2350">
        <f>'TPS543C20 Loop Gain'!B1590</f>
        <v>145600</v>
      </c>
    </row>
    <row r="2351" spans="3:5" x14ac:dyDescent="0.3">
      <c r="C2351" t="e">
        <f>'TPS543C20 Loop Gain'!AI1589</f>
        <v>#DIV/0!</v>
      </c>
      <c r="D2351" t="e">
        <f>'TPS543C20 Loop Gain'!AJ1589</f>
        <v>#DIV/0!</v>
      </c>
      <c r="E2351">
        <f>'TPS543C20 Loop Gain'!B1589</f>
        <v>145500</v>
      </c>
    </row>
    <row r="2352" spans="3:5" x14ac:dyDescent="0.3">
      <c r="C2352" t="e">
        <f>'TPS543C20 Loop Gain'!AI1588</f>
        <v>#DIV/0!</v>
      </c>
      <c r="D2352" t="e">
        <f>'TPS543C20 Loop Gain'!AJ1588</f>
        <v>#DIV/0!</v>
      </c>
      <c r="E2352">
        <f>'TPS543C20 Loop Gain'!B1588</f>
        <v>145400</v>
      </c>
    </row>
    <row r="2353" spans="3:5" x14ac:dyDescent="0.3">
      <c r="C2353" t="e">
        <f>'TPS543C20 Loop Gain'!AI1587</f>
        <v>#DIV/0!</v>
      </c>
      <c r="D2353" t="e">
        <f>'TPS543C20 Loop Gain'!AJ1587</f>
        <v>#DIV/0!</v>
      </c>
      <c r="E2353">
        <f>'TPS543C20 Loop Gain'!B1587</f>
        <v>145300</v>
      </c>
    </row>
    <row r="2354" spans="3:5" x14ac:dyDescent="0.3">
      <c r="C2354" t="e">
        <f>'TPS543C20 Loop Gain'!AI1586</f>
        <v>#DIV/0!</v>
      </c>
      <c r="D2354" t="e">
        <f>'TPS543C20 Loop Gain'!AJ1586</f>
        <v>#DIV/0!</v>
      </c>
      <c r="E2354">
        <f>'TPS543C20 Loop Gain'!B1586</f>
        <v>145200</v>
      </c>
    </row>
    <row r="2355" spans="3:5" x14ac:dyDescent="0.3">
      <c r="C2355" t="e">
        <f>'TPS543C20 Loop Gain'!AI1585</f>
        <v>#DIV/0!</v>
      </c>
      <c r="D2355" t="e">
        <f>'TPS543C20 Loop Gain'!AJ1585</f>
        <v>#DIV/0!</v>
      </c>
      <c r="E2355">
        <f>'TPS543C20 Loop Gain'!B1585</f>
        <v>145100</v>
      </c>
    </row>
    <row r="2356" spans="3:5" x14ac:dyDescent="0.3">
      <c r="C2356" t="e">
        <f>'TPS543C20 Loop Gain'!AI1584</f>
        <v>#DIV/0!</v>
      </c>
      <c r="D2356" t="e">
        <f>'TPS543C20 Loop Gain'!AJ1584</f>
        <v>#DIV/0!</v>
      </c>
      <c r="E2356">
        <f>'TPS543C20 Loop Gain'!B1584</f>
        <v>145000</v>
      </c>
    </row>
    <row r="2357" spans="3:5" x14ac:dyDescent="0.3">
      <c r="C2357" t="e">
        <f>'TPS543C20 Loop Gain'!AI1583</f>
        <v>#DIV/0!</v>
      </c>
      <c r="D2357" t="e">
        <f>'TPS543C20 Loop Gain'!AJ1583</f>
        <v>#DIV/0!</v>
      </c>
      <c r="E2357">
        <f>'TPS543C20 Loop Gain'!B1583</f>
        <v>144900</v>
      </c>
    </row>
    <row r="2358" spans="3:5" x14ac:dyDescent="0.3">
      <c r="C2358" t="e">
        <f>'TPS543C20 Loop Gain'!AI1582</f>
        <v>#DIV/0!</v>
      </c>
      <c r="D2358" t="e">
        <f>'TPS543C20 Loop Gain'!AJ1582</f>
        <v>#DIV/0!</v>
      </c>
      <c r="E2358">
        <f>'TPS543C20 Loop Gain'!B1582</f>
        <v>144800</v>
      </c>
    </row>
    <row r="2359" spans="3:5" x14ac:dyDescent="0.3">
      <c r="C2359" t="e">
        <f>'TPS543C20 Loop Gain'!AI1581</f>
        <v>#DIV/0!</v>
      </c>
      <c r="D2359" t="e">
        <f>'TPS543C20 Loop Gain'!AJ1581</f>
        <v>#DIV/0!</v>
      </c>
      <c r="E2359">
        <f>'TPS543C20 Loop Gain'!B1581</f>
        <v>144700</v>
      </c>
    </row>
    <row r="2360" spans="3:5" x14ac:dyDescent="0.3">
      <c r="C2360" t="e">
        <f>'TPS543C20 Loop Gain'!AI1580</f>
        <v>#DIV/0!</v>
      </c>
      <c r="D2360" t="e">
        <f>'TPS543C20 Loop Gain'!AJ1580</f>
        <v>#DIV/0!</v>
      </c>
      <c r="E2360">
        <f>'TPS543C20 Loop Gain'!B1580</f>
        <v>144600</v>
      </c>
    </row>
    <row r="2361" spans="3:5" x14ac:dyDescent="0.3">
      <c r="C2361" t="e">
        <f>'TPS543C20 Loop Gain'!AI1579</f>
        <v>#DIV/0!</v>
      </c>
      <c r="D2361" t="e">
        <f>'TPS543C20 Loop Gain'!AJ1579</f>
        <v>#DIV/0!</v>
      </c>
      <c r="E2361">
        <f>'TPS543C20 Loop Gain'!B1579</f>
        <v>144500</v>
      </c>
    </row>
    <row r="2362" spans="3:5" x14ac:dyDescent="0.3">
      <c r="C2362" t="e">
        <f>'TPS543C20 Loop Gain'!AI1578</f>
        <v>#DIV/0!</v>
      </c>
      <c r="D2362" t="e">
        <f>'TPS543C20 Loop Gain'!AJ1578</f>
        <v>#DIV/0!</v>
      </c>
      <c r="E2362">
        <f>'TPS543C20 Loop Gain'!B1578</f>
        <v>144400</v>
      </c>
    </row>
    <row r="2363" spans="3:5" x14ac:dyDescent="0.3">
      <c r="C2363" t="e">
        <f>'TPS543C20 Loop Gain'!AI1577</f>
        <v>#DIV/0!</v>
      </c>
      <c r="D2363" t="e">
        <f>'TPS543C20 Loop Gain'!AJ1577</f>
        <v>#DIV/0!</v>
      </c>
      <c r="E2363">
        <f>'TPS543C20 Loop Gain'!B1577</f>
        <v>144300</v>
      </c>
    </row>
    <row r="2364" spans="3:5" x14ac:dyDescent="0.3">
      <c r="C2364" t="e">
        <f>'TPS543C20 Loop Gain'!AI1576</f>
        <v>#DIV/0!</v>
      </c>
      <c r="D2364" t="e">
        <f>'TPS543C20 Loop Gain'!AJ1576</f>
        <v>#DIV/0!</v>
      </c>
      <c r="E2364">
        <f>'TPS543C20 Loop Gain'!B1576</f>
        <v>144200</v>
      </c>
    </row>
    <row r="2365" spans="3:5" x14ac:dyDescent="0.3">
      <c r="C2365" t="e">
        <f>'TPS543C20 Loop Gain'!AI1575</f>
        <v>#DIV/0!</v>
      </c>
      <c r="D2365" t="e">
        <f>'TPS543C20 Loop Gain'!AJ1575</f>
        <v>#DIV/0!</v>
      </c>
      <c r="E2365">
        <f>'TPS543C20 Loop Gain'!B1575</f>
        <v>144100</v>
      </c>
    </row>
    <row r="2366" spans="3:5" x14ac:dyDescent="0.3">
      <c r="C2366" t="e">
        <f>'TPS543C20 Loop Gain'!AI1574</f>
        <v>#DIV/0!</v>
      </c>
      <c r="D2366" t="e">
        <f>'TPS543C20 Loop Gain'!AJ1574</f>
        <v>#DIV/0!</v>
      </c>
      <c r="E2366">
        <f>'TPS543C20 Loop Gain'!B1574</f>
        <v>144000</v>
      </c>
    </row>
    <row r="2367" spans="3:5" x14ac:dyDescent="0.3">
      <c r="C2367" t="e">
        <f>'TPS543C20 Loop Gain'!AI1573</f>
        <v>#DIV/0!</v>
      </c>
      <c r="D2367" t="e">
        <f>'TPS543C20 Loop Gain'!AJ1573</f>
        <v>#DIV/0!</v>
      </c>
      <c r="E2367">
        <f>'TPS543C20 Loop Gain'!B1573</f>
        <v>143900</v>
      </c>
    </row>
    <row r="2368" spans="3:5" x14ac:dyDescent="0.3">
      <c r="C2368" t="e">
        <f>'TPS543C20 Loop Gain'!AI1572</f>
        <v>#DIV/0!</v>
      </c>
      <c r="D2368" t="e">
        <f>'TPS543C20 Loop Gain'!AJ1572</f>
        <v>#DIV/0!</v>
      </c>
      <c r="E2368">
        <f>'TPS543C20 Loop Gain'!B1572</f>
        <v>143800</v>
      </c>
    </row>
    <row r="2369" spans="3:5" x14ac:dyDescent="0.3">
      <c r="C2369" t="e">
        <f>'TPS543C20 Loop Gain'!AI1571</f>
        <v>#DIV/0!</v>
      </c>
      <c r="D2369" t="e">
        <f>'TPS543C20 Loop Gain'!AJ1571</f>
        <v>#DIV/0!</v>
      </c>
      <c r="E2369">
        <f>'TPS543C20 Loop Gain'!B1571</f>
        <v>143700</v>
      </c>
    </row>
    <row r="2370" spans="3:5" x14ac:dyDescent="0.3">
      <c r="C2370" t="e">
        <f>'TPS543C20 Loop Gain'!AI1570</f>
        <v>#DIV/0!</v>
      </c>
      <c r="D2370" t="e">
        <f>'TPS543C20 Loop Gain'!AJ1570</f>
        <v>#DIV/0!</v>
      </c>
      <c r="E2370">
        <f>'TPS543C20 Loop Gain'!B1570</f>
        <v>143600</v>
      </c>
    </row>
    <row r="2371" spans="3:5" x14ac:dyDescent="0.3">
      <c r="C2371" t="e">
        <f>'TPS543C20 Loop Gain'!AI1569</f>
        <v>#DIV/0!</v>
      </c>
      <c r="D2371" t="e">
        <f>'TPS543C20 Loop Gain'!AJ1569</f>
        <v>#DIV/0!</v>
      </c>
      <c r="E2371">
        <f>'TPS543C20 Loop Gain'!B1569</f>
        <v>143500</v>
      </c>
    </row>
    <row r="2372" spans="3:5" x14ac:dyDescent="0.3">
      <c r="C2372" t="e">
        <f>'TPS543C20 Loop Gain'!AI1568</f>
        <v>#DIV/0!</v>
      </c>
      <c r="D2372" t="e">
        <f>'TPS543C20 Loop Gain'!AJ1568</f>
        <v>#DIV/0!</v>
      </c>
      <c r="E2372">
        <f>'TPS543C20 Loop Gain'!B1568</f>
        <v>143400</v>
      </c>
    </row>
    <row r="2373" spans="3:5" x14ac:dyDescent="0.3">
      <c r="C2373" t="e">
        <f>'TPS543C20 Loop Gain'!AI1567</f>
        <v>#DIV/0!</v>
      </c>
      <c r="D2373" t="e">
        <f>'TPS543C20 Loop Gain'!AJ1567</f>
        <v>#DIV/0!</v>
      </c>
      <c r="E2373">
        <f>'TPS543C20 Loop Gain'!B1567</f>
        <v>143300</v>
      </c>
    </row>
    <row r="2374" spans="3:5" x14ac:dyDescent="0.3">
      <c r="C2374" t="e">
        <f>'TPS543C20 Loop Gain'!AI1566</f>
        <v>#DIV/0!</v>
      </c>
      <c r="D2374" t="e">
        <f>'TPS543C20 Loop Gain'!AJ1566</f>
        <v>#DIV/0!</v>
      </c>
      <c r="E2374">
        <f>'TPS543C20 Loop Gain'!B1566</f>
        <v>143200</v>
      </c>
    </row>
    <row r="2375" spans="3:5" x14ac:dyDescent="0.3">
      <c r="C2375" t="e">
        <f>'TPS543C20 Loop Gain'!AI1565</f>
        <v>#DIV/0!</v>
      </c>
      <c r="D2375" t="e">
        <f>'TPS543C20 Loop Gain'!AJ1565</f>
        <v>#DIV/0!</v>
      </c>
      <c r="E2375">
        <f>'TPS543C20 Loop Gain'!B1565</f>
        <v>143100</v>
      </c>
    </row>
    <row r="2376" spans="3:5" x14ac:dyDescent="0.3">
      <c r="C2376" t="e">
        <f>'TPS543C20 Loop Gain'!AI1564</f>
        <v>#DIV/0!</v>
      </c>
      <c r="D2376" t="e">
        <f>'TPS543C20 Loop Gain'!AJ1564</f>
        <v>#DIV/0!</v>
      </c>
      <c r="E2376">
        <f>'TPS543C20 Loop Gain'!B1564</f>
        <v>143000</v>
      </c>
    </row>
    <row r="2377" spans="3:5" x14ac:dyDescent="0.3">
      <c r="C2377" t="e">
        <f>'TPS543C20 Loop Gain'!AI1563</f>
        <v>#DIV/0!</v>
      </c>
      <c r="D2377" t="e">
        <f>'TPS543C20 Loop Gain'!AJ1563</f>
        <v>#DIV/0!</v>
      </c>
      <c r="E2377">
        <f>'TPS543C20 Loop Gain'!B1563</f>
        <v>142900</v>
      </c>
    </row>
    <row r="2378" spans="3:5" x14ac:dyDescent="0.3">
      <c r="C2378" t="e">
        <f>'TPS543C20 Loop Gain'!AI1562</f>
        <v>#DIV/0!</v>
      </c>
      <c r="D2378" t="e">
        <f>'TPS543C20 Loop Gain'!AJ1562</f>
        <v>#DIV/0!</v>
      </c>
      <c r="E2378">
        <f>'TPS543C20 Loop Gain'!B1562</f>
        <v>142800</v>
      </c>
    </row>
    <row r="2379" spans="3:5" x14ac:dyDescent="0.3">
      <c r="C2379" t="e">
        <f>'TPS543C20 Loop Gain'!AI1561</f>
        <v>#DIV/0!</v>
      </c>
      <c r="D2379" t="e">
        <f>'TPS543C20 Loop Gain'!AJ1561</f>
        <v>#DIV/0!</v>
      </c>
      <c r="E2379">
        <f>'TPS543C20 Loop Gain'!B1561</f>
        <v>142700</v>
      </c>
    </row>
    <row r="2380" spans="3:5" x14ac:dyDescent="0.3">
      <c r="C2380" t="e">
        <f>'TPS543C20 Loop Gain'!AI1560</f>
        <v>#DIV/0!</v>
      </c>
      <c r="D2380" t="e">
        <f>'TPS543C20 Loop Gain'!AJ1560</f>
        <v>#DIV/0!</v>
      </c>
      <c r="E2380">
        <f>'TPS543C20 Loop Gain'!B1560</f>
        <v>142600</v>
      </c>
    </row>
    <row r="2381" spans="3:5" x14ac:dyDescent="0.3">
      <c r="C2381" t="e">
        <f>'TPS543C20 Loop Gain'!AI1559</f>
        <v>#DIV/0!</v>
      </c>
      <c r="D2381" t="e">
        <f>'TPS543C20 Loop Gain'!AJ1559</f>
        <v>#DIV/0!</v>
      </c>
      <c r="E2381">
        <f>'TPS543C20 Loop Gain'!B1559</f>
        <v>142500</v>
      </c>
    </row>
    <row r="2382" spans="3:5" x14ac:dyDescent="0.3">
      <c r="C2382" t="e">
        <f>'TPS543C20 Loop Gain'!AI1558</f>
        <v>#DIV/0!</v>
      </c>
      <c r="D2382" t="e">
        <f>'TPS543C20 Loop Gain'!AJ1558</f>
        <v>#DIV/0!</v>
      </c>
      <c r="E2382">
        <f>'TPS543C20 Loop Gain'!B1558</f>
        <v>142400</v>
      </c>
    </row>
    <row r="2383" spans="3:5" x14ac:dyDescent="0.3">
      <c r="C2383" t="e">
        <f>'TPS543C20 Loop Gain'!AI1557</f>
        <v>#DIV/0!</v>
      </c>
      <c r="D2383" t="e">
        <f>'TPS543C20 Loop Gain'!AJ1557</f>
        <v>#DIV/0!</v>
      </c>
      <c r="E2383">
        <f>'TPS543C20 Loop Gain'!B1557</f>
        <v>142300</v>
      </c>
    </row>
    <row r="2384" spans="3:5" x14ac:dyDescent="0.3">
      <c r="C2384" t="e">
        <f>'TPS543C20 Loop Gain'!AI1556</f>
        <v>#DIV/0!</v>
      </c>
      <c r="D2384" t="e">
        <f>'TPS543C20 Loop Gain'!AJ1556</f>
        <v>#DIV/0!</v>
      </c>
      <c r="E2384">
        <f>'TPS543C20 Loop Gain'!B1556</f>
        <v>142200</v>
      </c>
    </row>
    <row r="2385" spans="3:5" x14ac:dyDescent="0.3">
      <c r="C2385" t="e">
        <f>'TPS543C20 Loop Gain'!AI1555</f>
        <v>#DIV/0!</v>
      </c>
      <c r="D2385" t="e">
        <f>'TPS543C20 Loop Gain'!AJ1555</f>
        <v>#DIV/0!</v>
      </c>
      <c r="E2385">
        <f>'TPS543C20 Loop Gain'!B1555</f>
        <v>142100</v>
      </c>
    </row>
    <row r="2386" spans="3:5" x14ac:dyDescent="0.3">
      <c r="C2386" t="e">
        <f>'TPS543C20 Loop Gain'!AI1554</f>
        <v>#DIV/0!</v>
      </c>
      <c r="D2386" t="e">
        <f>'TPS543C20 Loop Gain'!AJ1554</f>
        <v>#DIV/0!</v>
      </c>
      <c r="E2386">
        <f>'TPS543C20 Loop Gain'!B1554</f>
        <v>142000</v>
      </c>
    </row>
    <row r="2387" spans="3:5" x14ac:dyDescent="0.3">
      <c r="C2387" t="e">
        <f>'TPS543C20 Loop Gain'!AI1553</f>
        <v>#DIV/0!</v>
      </c>
      <c r="D2387" t="e">
        <f>'TPS543C20 Loop Gain'!AJ1553</f>
        <v>#DIV/0!</v>
      </c>
      <c r="E2387">
        <f>'TPS543C20 Loop Gain'!B1553</f>
        <v>141900</v>
      </c>
    </row>
    <row r="2388" spans="3:5" x14ac:dyDescent="0.3">
      <c r="C2388" t="e">
        <f>'TPS543C20 Loop Gain'!AI1552</f>
        <v>#DIV/0!</v>
      </c>
      <c r="D2388" t="e">
        <f>'TPS543C20 Loop Gain'!AJ1552</f>
        <v>#DIV/0!</v>
      </c>
      <c r="E2388">
        <f>'TPS543C20 Loop Gain'!B1552</f>
        <v>141800</v>
      </c>
    </row>
    <row r="2389" spans="3:5" x14ac:dyDescent="0.3">
      <c r="C2389" t="e">
        <f>'TPS543C20 Loop Gain'!AI1551</f>
        <v>#DIV/0!</v>
      </c>
      <c r="D2389" t="e">
        <f>'TPS543C20 Loop Gain'!AJ1551</f>
        <v>#DIV/0!</v>
      </c>
      <c r="E2389">
        <f>'TPS543C20 Loop Gain'!B1551</f>
        <v>141700</v>
      </c>
    </row>
    <row r="2390" spans="3:5" x14ac:dyDescent="0.3">
      <c r="C2390" t="e">
        <f>'TPS543C20 Loop Gain'!AI1550</f>
        <v>#DIV/0!</v>
      </c>
      <c r="D2390" t="e">
        <f>'TPS543C20 Loop Gain'!AJ1550</f>
        <v>#DIV/0!</v>
      </c>
      <c r="E2390">
        <f>'TPS543C20 Loop Gain'!B1550</f>
        <v>141600</v>
      </c>
    </row>
    <row r="2391" spans="3:5" x14ac:dyDescent="0.3">
      <c r="C2391" t="e">
        <f>'TPS543C20 Loop Gain'!AI1549</f>
        <v>#DIV/0!</v>
      </c>
      <c r="D2391" t="e">
        <f>'TPS543C20 Loop Gain'!AJ1549</f>
        <v>#DIV/0!</v>
      </c>
      <c r="E2391">
        <f>'TPS543C20 Loop Gain'!B1549</f>
        <v>141500</v>
      </c>
    </row>
    <row r="2392" spans="3:5" x14ac:dyDescent="0.3">
      <c r="C2392" t="e">
        <f>'TPS543C20 Loop Gain'!AI1548</f>
        <v>#DIV/0!</v>
      </c>
      <c r="D2392" t="e">
        <f>'TPS543C20 Loop Gain'!AJ1548</f>
        <v>#DIV/0!</v>
      </c>
      <c r="E2392">
        <f>'TPS543C20 Loop Gain'!B1548</f>
        <v>141400</v>
      </c>
    </row>
    <row r="2393" spans="3:5" x14ac:dyDescent="0.3">
      <c r="C2393" t="e">
        <f>'TPS543C20 Loop Gain'!AI1547</f>
        <v>#DIV/0!</v>
      </c>
      <c r="D2393" t="e">
        <f>'TPS543C20 Loop Gain'!AJ1547</f>
        <v>#DIV/0!</v>
      </c>
      <c r="E2393">
        <f>'TPS543C20 Loop Gain'!B1547</f>
        <v>141300</v>
      </c>
    </row>
    <row r="2394" spans="3:5" x14ac:dyDescent="0.3">
      <c r="C2394" t="e">
        <f>'TPS543C20 Loop Gain'!AI1546</f>
        <v>#DIV/0!</v>
      </c>
      <c r="D2394" t="e">
        <f>'TPS543C20 Loop Gain'!AJ1546</f>
        <v>#DIV/0!</v>
      </c>
      <c r="E2394">
        <f>'TPS543C20 Loop Gain'!B1546</f>
        <v>141200</v>
      </c>
    </row>
    <row r="2395" spans="3:5" x14ac:dyDescent="0.3">
      <c r="C2395" t="e">
        <f>'TPS543C20 Loop Gain'!AI1545</f>
        <v>#DIV/0!</v>
      </c>
      <c r="D2395" t="e">
        <f>'TPS543C20 Loop Gain'!AJ1545</f>
        <v>#DIV/0!</v>
      </c>
      <c r="E2395">
        <f>'TPS543C20 Loop Gain'!B1545</f>
        <v>141100</v>
      </c>
    </row>
    <row r="2396" spans="3:5" x14ac:dyDescent="0.3">
      <c r="C2396" t="e">
        <f>'TPS543C20 Loop Gain'!AI1544</f>
        <v>#DIV/0!</v>
      </c>
      <c r="D2396" t="e">
        <f>'TPS543C20 Loop Gain'!AJ1544</f>
        <v>#DIV/0!</v>
      </c>
      <c r="E2396">
        <f>'TPS543C20 Loop Gain'!B1544</f>
        <v>141000</v>
      </c>
    </row>
    <row r="2397" spans="3:5" x14ac:dyDescent="0.3">
      <c r="C2397" t="e">
        <f>'TPS543C20 Loop Gain'!AI1543</f>
        <v>#DIV/0!</v>
      </c>
      <c r="D2397" t="e">
        <f>'TPS543C20 Loop Gain'!AJ1543</f>
        <v>#DIV/0!</v>
      </c>
      <c r="E2397">
        <f>'TPS543C20 Loop Gain'!B1543</f>
        <v>140900</v>
      </c>
    </row>
    <row r="2398" spans="3:5" x14ac:dyDescent="0.3">
      <c r="C2398" t="e">
        <f>'TPS543C20 Loop Gain'!AI1542</f>
        <v>#DIV/0!</v>
      </c>
      <c r="D2398" t="e">
        <f>'TPS543C20 Loop Gain'!AJ1542</f>
        <v>#DIV/0!</v>
      </c>
      <c r="E2398">
        <f>'TPS543C20 Loop Gain'!B1542</f>
        <v>140800</v>
      </c>
    </row>
    <row r="2399" spans="3:5" x14ac:dyDescent="0.3">
      <c r="C2399" t="e">
        <f>'TPS543C20 Loop Gain'!AI1541</f>
        <v>#DIV/0!</v>
      </c>
      <c r="D2399" t="e">
        <f>'TPS543C20 Loop Gain'!AJ1541</f>
        <v>#DIV/0!</v>
      </c>
      <c r="E2399">
        <f>'TPS543C20 Loop Gain'!B1541</f>
        <v>140700</v>
      </c>
    </row>
    <row r="2400" spans="3:5" x14ac:dyDescent="0.3">
      <c r="C2400" t="e">
        <f>'TPS543C20 Loop Gain'!AI1540</f>
        <v>#DIV/0!</v>
      </c>
      <c r="D2400" t="e">
        <f>'TPS543C20 Loop Gain'!AJ1540</f>
        <v>#DIV/0!</v>
      </c>
      <c r="E2400">
        <f>'TPS543C20 Loop Gain'!B1540</f>
        <v>140600</v>
      </c>
    </row>
    <row r="2401" spans="3:5" x14ac:dyDescent="0.3">
      <c r="C2401" t="e">
        <f>'TPS543C20 Loop Gain'!AI1539</f>
        <v>#DIV/0!</v>
      </c>
      <c r="D2401" t="e">
        <f>'TPS543C20 Loop Gain'!AJ1539</f>
        <v>#DIV/0!</v>
      </c>
      <c r="E2401">
        <f>'TPS543C20 Loop Gain'!B1539</f>
        <v>140500</v>
      </c>
    </row>
    <row r="2402" spans="3:5" x14ac:dyDescent="0.3">
      <c r="C2402" t="e">
        <f>'TPS543C20 Loop Gain'!AI1538</f>
        <v>#DIV/0!</v>
      </c>
      <c r="D2402" t="e">
        <f>'TPS543C20 Loop Gain'!AJ1538</f>
        <v>#DIV/0!</v>
      </c>
      <c r="E2402">
        <f>'TPS543C20 Loop Gain'!B1538</f>
        <v>140400</v>
      </c>
    </row>
    <row r="2403" spans="3:5" x14ac:dyDescent="0.3">
      <c r="C2403" t="e">
        <f>'TPS543C20 Loop Gain'!AI1537</f>
        <v>#DIV/0!</v>
      </c>
      <c r="D2403" t="e">
        <f>'TPS543C20 Loop Gain'!AJ1537</f>
        <v>#DIV/0!</v>
      </c>
      <c r="E2403">
        <f>'TPS543C20 Loop Gain'!B1537</f>
        <v>140300</v>
      </c>
    </row>
    <row r="2404" spans="3:5" x14ac:dyDescent="0.3">
      <c r="C2404" t="e">
        <f>'TPS543C20 Loop Gain'!AI1536</f>
        <v>#DIV/0!</v>
      </c>
      <c r="D2404" t="e">
        <f>'TPS543C20 Loop Gain'!AJ1536</f>
        <v>#DIV/0!</v>
      </c>
      <c r="E2404">
        <f>'TPS543C20 Loop Gain'!B1536</f>
        <v>140200</v>
      </c>
    </row>
    <row r="2405" spans="3:5" x14ac:dyDescent="0.3">
      <c r="C2405" t="e">
        <f>'TPS543C20 Loop Gain'!AI1535</f>
        <v>#DIV/0!</v>
      </c>
      <c r="D2405" t="e">
        <f>'TPS543C20 Loop Gain'!AJ1535</f>
        <v>#DIV/0!</v>
      </c>
      <c r="E2405">
        <f>'TPS543C20 Loop Gain'!B1535</f>
        <v>140100</v>
      </c>
    </row>
    <row r="2406" spans="3:5" x14ac:dyDescent="0.3">
      <c r="C2406" t="e">
        <f>'TPS543C20 Loop Gain'!AI1534</f>
        <v>#DIV/0!</v>
      </c>
      <c r="D2406" t="e">
        <f>'TPS543C20 Loop Gain'!AJ1534</f>
        <v>#DIV/0!</v>
      </c>
      <c r="E2406">
        <f>'TPS543C20 Loop Gain'!B1534</f>
        <v>140000</v>
      </c>
    </row>
    <row r="2407" spans="3:5" x14ac:dyDescent="0.3">
      <c r="C2407" t="e">
        <f>'TPS543C20 Loop Gain'!AI1533</f>
        <v>#DIV/0!</v>
      </c>
      <c r="D2407" t="e">
        <f>'TPS543C20 Loop Gain'!AJ1533</f>
        <v>#DIV/0!</v>
      </c>
      <c r="E2407">
        <f>'TPS543C20 Loop Gain'!B1533</f>
        <v>139900</v>
      </c>
    </row>
    <row r="2408" spans="3:5" x14ac:dyDescent="0.3">
      <c r="C2408" t="e">
        <f>'TPS543C20 Loop Gain'!AI1532</f>
        <v>#DIV/0!</v>
      </c>
      <c r="D2408" t="e">
        <f>'TPS543C20 Loop Gain'!AJ1532</f>
        <v>#DIV/0!</v>
      </c>
      <c r="E2408">
        <f>'TPS543C20 Loop Gain'!B1532</f>
        <v>139800</v>
      </c>
    </row>
    <row r="2409" spans="3:5" x14ac:dyDescent="0.3">
      <c r="C2409" t="e">
        <f>'TPS543C20 Loop Gain'!AI1531</f>
        <v>#DIV/0!</v>
      </c>
      <c r="D2409" t="e">
        <f>'TPS543C20 Loop Gain'!AJ1531</f>
        <v>#DIV/0!</v>
      </c>
      <c r="E2409">
        <f>'TPS543C20 Loop Gain'!B1531</f>
        <v>139700</v>
      </c>
    </row>
    <row r="2410" spans="3:5" x14ac:dyDescent="0.3">
      <c r="C2410" t="e">
        <f>'TPS543C20 Loop Gain'!AI1530</f>
        <v>#DIV/0!</v>
      </c>
      <c r="D2410" t="e">
        <f>'TPS543C20 Loop Gain'!AJ1530</f>
        <v>#DIV/0!</v>
      </c>
      <c r="E2410">
        <f>'TPS543C20 Loop Gain'!B1530</f>
        <v>139600</v>
      </c>
    </row>
    <row r="2411" spans="3:5" x14ac:dyDescent="0.3">
      <c r="C2411" t="e">
        <f>'TPS543C20 Loop Gain'!AI1529</f>
        <v>#DIV/0!</v>
      </c>
      <c r="D2411" t="e">
        <f>'TPS543C20 Loop Gain'!AJ1529</f>
        <v>#DIV/0!</v>
      </c>
      <c r="E2411">
        <f>'TPS543C20 Loop Gain'!B1529</f>
        <v>139500</v>
      </c>
    </row>
    <row r="2412" spans="3:5" x14ac:dyDescent="0.3">
      <c r="C2412" t="e">
        <f>'TPS543C20 Loop Gain'!AI1528</f>
        <v>#DIV/0!</v>
      </c>
      <c r="D2412" t="e">
        <f>'TPS543C20 Loop Gain'!AJ1528</f>
        <v>#DIV/0!</v>
      </c>
      <c r="E2412">
        <f>'TPS543C20 Loop Gain'!B1528</f>
        <v>139400</v>
      </c>
    </row>
    <row r="2413" spans="3:5" x14ac:dyDescent="0.3">
      <c r="C2413" t="e">
        <f>'TPS543C20 Loop Gain'!AI1527</f>
        <v>#DIV/0!</v>
      </c>
      <c r="D2413" t="e">
        <f>'TPS543C20 Loop Gain'!AJ1527</f>
        <v>#DIV/0!</v>
      </c>
      <c r="E2413">
        <f>'TPS543C20 Loop Gain'!B1527</f>
        <v>139300</v>
      </c>
    </row>
    <row r="2414" spans="3:5" x14ac:dyDescent="0.3">
      <c r="C2414" t="e">
        <f>'TPS543C20 Loop Gain'!AI1526</f>
        <v>#DIV/0!</v>
      </c>
      <c r="D2414" t="e">
        <f>'TPS543C20 Loop Gain'!AJ1526</f>
        <v>#DIV/0!</v>
      </c>
      <c r="E2414">
        <f>'TPS543C20 Loop Gain'!B1526</f>
        <v>139200</v>
      </c>
    </row>
    <row r="2415" spans="3:5" x14ac:dyDescent="0.3">
      <c r="C2415" t="e">
        <f>'TPS543C20 Loop Gain'!AI1525</f>
        <v>#DIV/0!</v>
      </c>
      <c r="D2415" t="e">
        <f>'TPS543C20 Loop Gain'!AJ1525</f>
        <v>#DIV/0!</v>
      </c>
      <c r="E2415">
        <f>'TPS543C20 Loop Gain'!B1525</f>
        <v>139100</v>
      </c>
    </row>
    <row r="2416" spans="3:5" x14ac:dyDescent="0.3">
      <c r="C2416" t="e">
        <f>'TPS543C20 Loop Gain'!AI1524</f>
        <v>#DIV/0!</v>
      </c>
      <c r="D2416" t="e">
        <f>'TPS543C20 Loop Gain'!AJ1524</f>
        <v>#DIV/0!</v>
      </c>
      <c r="E2416">
        <f>'TPS543C20 Loop Gain'!B1524</f>
        <v>139000</v>
      </c>
    </row>
    <row r="2417" spans="3:5" x14ac:dyDescent="0.3">
      <c r="C2417" t="e">
        <f>'TPS543C20 Loop Gain'!AI1523</f>
        <v>#DIV/0!</v>
      </c>
      <c r="D2417" t="e">
        <f>'TPS543C20 Loop Gain'!AJ1523</f>
        <v>#DIV/0!</v>
      </c>
      <c r="E2417">
        <f>'TPS543C20 Loop Gain'!B1523</f>
        <v>138900</v>
      </c>
    </row>
    <row r="2418" spans="3:5" x14ac:dyDescent="0.3">
      <c r="C2418" t="e">
        <f>'TPS543C20 Loop Gain'!AI1522</f>
        <v>#DIV/0!</v>
      </c>
      <c r="D2418" t="e">
        <f>'TPS543C20 Loop Gain'!AJ1522</f>
        <v>#DIV/0!</v>
      </c>
      <c r="E2418">
        <f>'TPS543C20 Loop Gain'!B1522</f>
        <v>138800</v>
      </c>
    </row>
    <row r="2419" spans="3:5" x14ac:dyDescent="0.3">
      <c r="C2419" t="e">
        <f>'TPS543C20 Loop Gain'!AI1521</f>
        <v>#DIV/0!</v>
      </c>
      <c r="D2419" t="e">
        <f>'TPS543C20 Loop Gain'!AJ1521</f>
        <v>#DIV/0!</v>
      </c>
      <c r="E2419">
        <f>'TPS543C20 Loop Gain'!B1521</f>
        <v>138700</v>
      </c>
    </row>
    <row r="2420" spans="3:5" x14ac:dyDescent="0.3">
      <c r="C2420" t="e">
        <f>'TPS543C20 Loop Gain'!AI1520</f>
        <v>#DIV/0!</v>
      </c>
      <c r="D2420" t="e">
        <f>'TPS543C20 Loop Gain'!AJ1520</f>
        <v>#DIV/0!</v>
      </c>
      <c r="E2420">
        <f>'TPS543C20 Loop Gain'!B1520</f>
        <v>138600</v>
      </c>
    </row>
    <row r="2421" spans="3:5" x14ac:dyDescent="0.3">
      <c r="C2421" t="e">
        <f>'TPS543C20 Loop Gain'!AI1519</f>
        <v>#DIV/0!</v>
      </c>
      <c r="D2421" t="e">
        <f>'TPS543C20 Loop Gain'!AJ1519</f>
        <v>#DIV/0!</v>
      </c>
      <c r="E2421">
        <f>'TPS543C20 Loop Gain'!B1519</f>
        <v>138500</v>
      </c>
    </row>
    <row r="2422" spans="3:5" x14ac:dyDescent="0.3">
      <c r="C2422" t="e">
        <f>'TPS543C20 Loop Gain'!AI1518</f>
        <v>#DIV/0!</v>
      </c>
      <c r="D2422" t="e">
        <f>'TPS543C20 Loop Gain'!AJ1518</f>
        <v>#DIV/0!</v>
      </c>
      <c r="E2422">
        <f>'TPS543C20 Loop Gain'!B1518</f>
        <v>138400</v>
      </c>
    </row>
    <row r="2423" spans="3:5" x14ac:dyDescent="0.3">
      <c r="C2423" t="e">
        <f>'TPS543C20 Loop Gain'!AI1517</f>
        <v>#DIV/0!</v>
      </c>
      <c r="D2423" t="e">
        <f>'TPS543C20 Loop Gain'!AJ1517</f>
        <v>#DIV/0!</v>
      </c>
      <c r="E2423">
        <f>'TPS543C20 Loop Gain'!B1517</f>
        <v>138300</v>
      </c>
    </row>
    <row r="2424" spans="3:5" x14ac:dyDescent="0.3">
      <c r="C2424" t="e">
        <f>'TPS543C20 Loop Gain'!AI1516</f>
        <v>#DIV/0!</v>
      </c>
      <c r="D2424" t="e">
        <f>'TPS543C20 Loop Gain'!AJ1516</f>
        <v>#DIV/0!</v>
      </c>
      <c r="E2424">
        <f>'TPS543C20 Loop Gain'!B1516</f>
        <v>138200</v>
      </c>
    </row>
    <row r="2425" spans="3:5" x14ac:dyDescent="0.3">
      <c r="C2425" t="e">
        <f>'TPS543C20 Loop Gain'!AI1515</f>
        <v>#DIV/0!</v>
      </c>
      <c r="D2425" t="e">
        <f>'TPS543C20 Loop Gain'!AJ1515</f>
        <v>#DIV/0!</v>
      </c>
      <c r="E2425">
        <f>'TPS543C20 Loop Gain'!B1515</f>
        <v>138100</v>
      </c>
    </row>
    <row r="2426" spans="3:5" x14ac:dyDescent="0.3">
      <c r="C2426" t="e">
        <f>'TPS543C20 Loop Gain'!AI1514</f>
        <v>#DIV/0!</v>
      </c>
      <c r="D2426" t="e">
        <f>'TPS543C20 Loop Gain'!AJ1514</f>
        <v>#DIV/0!</v>
      </c>
      <c r="E2426">
        <f>'TPS543C20 Loop Gain'!B1514</f>
        <v>138000</v>
      </c>
    </row>
    <row r="2427" spans="3:5" x14ac:dyDescent="0.3">
      <c r="C2427" t="e">
        <f>'TPS543C20 Loop Gain'!AI1513</f>
        <v>#DIV/0!</v>
      </c>
      <c r="D2427" t="e">
        <f>'TPS543C20 Loop Gain'!AJ1513</f>
        <v>#DIV/0!</v>
      </c>
      <c r="E2427">
        <f>'TPS543C20 Loop Gain'!B1513</f>
        <v>137900</v>
      </c>
    </row>
    <row r="2428" spans="3:5" x14ac:dyDescent="0.3">
      <c r="C2428" t="e">
        <f>'TPS543C20 Loop Gain'!AI1512</f>
        <v>#DIV/0!</v>
      </c>
      <c r="D2428" t="e">
        <f>'TPS543C20 Loop Gain'!AJ1512</f>
        <v>#DIV/0!</v>
      </c>
      <c r="E2428">
        <f>'TPS543C20 Loop Gain'!B1512</f>
        <v>137800</v>
      </c>
    </row>
    <row r="2429" spans="3:5" x14ac:dyDescent="0.3">
      <c r="C2429" t="e">
        <f>'TPS543C20 Loop Gain'!AI1511</f>
        <v>#DIV/0!</v>
      </c>
      <c r="D2429" t="e">
        <f>'TPS543C20 Loop Gain'!AJ1511</f>
        <v>#DIV/0!</v>
      </c>
      <c r="E2429">
        <f>'TPS543C20 Loop Gain'!B1511</f>
        <v>137700</v>
      </c>
    </row>
    <row r="2430" spans="3:5" x14ac:dyDescent="0.3">
      <c r="C2430" t="e">
        <f>'TPS543C20 Loop Gain'!AI1510</f>
        <v>#DIV/0!</v>
      </c>
      <c r="D2430" t="e">
        <f>'TPS543C20 Loop Gain'!AJ1510</f>
        <v>#DIV/0!</v>
      </c>
      <c r="E2430">
        <f>'TPS543C20 Loop Gain'!B1510</f>
        <v>137600</v>
      </c>
    </row>
    <row r="2431" spans="3:5" x14ac:dyDescent="0.3">
      <c r="C2431" t="e">
        <f>'TPS543C20 Loop Gain'!AI1509</f>
        <v>#DIV/0!</v>
      </c>
      <c r="D2431" t="e">
        <f>'TPS543C20 Loop Gain'!AJ1509</f>
        <v>#DIV/0!</v>
      </c>
      <c r="E2431">
        <f>'TPS543C20 Loop Gain'!B1509</f>
        <v>137500</v>
      </c>
    </row>
    <row r="2432" spans="3:5" x14ac:dyDescent="0.3">
      <c r="C2432" t="e">
        <f>'TPS543C20 Loop Gain'!AI1508</f>
        <v>#DIV/0!</v>
      </c>
      <c r="D2432" t="e">
        <f>'TPS543C20 Loop Gain'!AJ1508</f>
        <v>#DIV/0!</v>
      </c>
      <c r="E2432">
        <f>'TPS543C20 Loop Gain'!B1508</f>
        <v>137400</v>
      </c>
    </row>
    <row r="2433" spans="3:5" x14ac:dyDescent="0.3">
      <c r="C2433" t="e">
        <f>'TPS543C20 Loop Gain'!AI1507</f>
        <v>#DIV/0!</v>
      </c>
      <c r="D2433" t="e">
        <f>'TPS543C20 Loop Gain'!AJ1507</f>
        <v>#DIV/0!</v>
      </c>
      <c r="E2433">
        <f>'TPS543C20 Loop Gain'!B1507</f>
        <v>137300</v>
      </c>
    </row>
    <row r="2434" spans="3:5" x14ac:dyDescent="0.3">
      <c r="C2434" t="e">
        <f>'TPS543C20 Loop Gain'!AI1506</f>
        <v>#DIV/0!</v>
      </c>
      <c r="D2434" t="e">
        <f>'TPS543C20 Loop Gain'!AJ1506</f>
        <v>#DIV/0!</v>
      </c>
      <c r="E2434">
        <f>'TPS543C20 Loop Gain'!B1506</f>
        <v>137200</v>
      </c>
    </row>
    <row r="2435" spans="3:5" x14ac:dyDescent="0.3">
      <c r="C2435" t="e">
        <f>'TPS543C20 Loop Gain'!AI1505</f>
        <v>#DIV/0!</v>
      </c>
      <c r="D2435" t="e">
        <f>'TPS543C20 Loop Gain'!AJ1505</f>
        <v>#DIV/0!</v>
      </c>
      <c r="E2435">
        <f>'TPS543C20 Loop Gain'!B1505</f>
        <v>137100</v>
      </c>
    </row>
    <row r="2436" spans="3:5" x14ac:dyDescent="0.3">
      <c r="C2436" t="e">
        <f>'TPS543C20 Loop Gain'!AI1504</f>
        <v>#DIV/0!</v>
      </c>
      <c r="D2436" t="e">
        <f>'TPS543C20 Loop Gain'!AJ1504</f>
        <v>#DIV/0!</v>
      </c>
      <c r="E2436">
        <f>'TPS543C20 Loop Gain'!B1504</f>
        <v>137000</v>
      </c>
    </row>
    <row r="2437" spans="3:5" x14ac:dyDescent="0.3">
      <c r="C2437" t="e">
        <f>'TPS543C20 Loop Gain'!AI1503</f>
        <v>#DIV/0!</v>
      </c>
      <c r="D2437" t="e">
        <f>'TPS543C20 Loop Gain'!AJ1503</f>
        <v>#DIV/0!</v>
      </c>
      <c r="E2437">
        <f>'TPS543C20 Loop Gain'!B1503</f>
        <v>136900</v>
      </c>
    </row>
    <row r="2438" spans="3:5" x14ac:dyDescent="0.3">
      <c r="C2438" t="e">
        <f>'TPS543C20 Loop Gain'!AI1502</f>
        <v>#DIV/0!</v>
      </c>
      <c r="D2438" t="e">
        <f>'TPS543C20 Loop Gain'!AJ1502</f>
        <v>#DIV/0!</v>
      </c>
      <c r="E2438">
        <f>'TPS543C20 Loop Gain'!B1502</f>
        <v>136800</v>
      </c>
    </row>
    <row r="2439" spans="3:5" x14ac:dyDescent="0.3">
      <c r="C2439" t="e">
        <f>'TPS543C20 Loop Gain'!AI1501</f>
        <v>#DIV/0!</v>
      </c>
      <c r="D2439" t="e">
        <f>'TPS543C20 Loop Gain'!AJ1501</f>
        <v>#DIV/0!</v>
      </c>
      <c r="E2439">
        <f>'TPS543C20 Loop Gain'!B1501</f>
        <v>136700</v>
      </c>
    </row>
    <row r="2440" spans="3:5" x14ac:dyDescent="0.3">
      <c r="C2440" t="e">
        <f>'TPS543C20 Loop Gain'!AI1500</f>
        <v>#DIV/0!</v>
      </c>
      <c r="D2440" t="e">
        <f>'TPS543C20 Loop Gain'!AJ1500</f>
        <v>#DIV/0!</v>
      </c>
      <c r="E2440">
        <f>'TPS543C20 Loop Gain'!B1500</f>
        <v>136600</v>
      </c>
    </row>
    <row r="2441" spans="3:5" x14ac:dyDescent="0.3">
      <c r="C2441" t="e">
        <f>'TPS543C20 Loop Gain'!AI1499</f>
        <v>#DIV/0!</v>
      </c>
      <c r="D2441" t="e">
        <f>'TPS543C20 Loop Gain'!AJ1499</f>
        <v>#DIV/0!</v>
      </c>
      <c r="E2441">
        <f>'TPS543C20 Loop Gain'!B1499</f>
        <v>136500</v>
      </c>
    </row>
    <row r="2442" spans="3:5" x14ac:dyDescent="0.3">
      <c r="C2442" t="e">
        <f>'TPS543C20 Loop Gain'!AI1498</f>
        <v>#DIV/0!</v>
      </c>
      <c r="D2442" t="e">
        <f>'TPS543C20 Loop Gain'!AJ1498</f>
        <v>#DIV/0!</v>
      </c>
      <c r="E2442">
        <f>'TPS543C20 Loop Gain'!B1498</f>
        <v>136400</v>
      </c>
    </row>
    <row r="2443" spans="3:5" x14ac:dyDescent="0.3">
      <c r="C2443" t="e">
        <f>'TPS543C20 Loop Gain'!AI1497</f>
        <v>#DIV/0!</v>
      </c>
      <c r="D2443" t="e">
        <f>'TPS543C20 Loop Gain'!AJ1497</f>
        <v>#DIV/0!</v>
      </c>
      <c r="E2443">
        <f>'TPS543C20 Loop Gain'!B1497</f>
        <v>136300</v>
      </c>
    </row>
    <row r="2444" spans="3:5" x14ac:dyDescent="0.3">
      <c r="C2444" t="e">
        <f>'TPS543C20 Loop Gain'!AI1496</f>
        <v>#DIV/0!</v>
      </c>
      <c r="D2444" t="e">
        <f>'TPS543C20 Loop Gain'!AJ1496</f>
        <v>#DIV/0!</v>
      </c>
      <c r="E2444">
        <f>'TPS543C20 Loop Gain'!B1496</f>
        <v>136200</v>
      </c>
    </row>
    <row r="2445" spans="3:5" x14ac:dyDescent="0.3">
      <c r="C2445" t="e">
        <f>'TPS543C20 Loop Gain'!AI1495</f>
        <v>#DIV/0!</v>
      </c>
      <c r="D2445" t="e">
        <f>'TPS543C20 Loop Gain'!AJ1495</f>
        <v>#DIV/0!</v>
      </c>
      <c r="E2445">
        <f>'TPS543C20 Loop Gain'!B1495</f>
        <v>136100</v>
      </c>
    </row>
    <row r="2446" spans="3:5" x14ac:dyDescent="0.3">
      <c r="C2446" t="e">
        <f>'TPS543C20 Loop Gain'!AI1494</f>
        <v>#DIV/0!</v>
      </c>
      <c r="D2446" t="e">
        <f>'TPS543C20 Loop Gain'!AJ1494</f>
        <v>#DIV/0!</v>
      </c>
      <c r="E2446">
        <f>'TPS543C20 Loop Gain'!B1494</f>
        <v>136000</v>
      </c>
    </row>
    <row r="2447" spans="3:5" x14ac:dyDescent="0.3">
      <c r="C2447" t="e">
        <f>'TPS543C20 Loop Gain'!AI1493</f>
        <v>#DIV/0!</v>
      </c>
      <c r="D2447" t="e">
        <f>'TPS543C20 Loop Gain'!AJ1493</f>
        <v>#DIV/0!</v>
      </c>
      <c r="E2447">
        <f>'TPS543C20 Loop Gain'!B1493</f>
        <v>135900</v>
      </c>
    </row>
    <row r="2448" spans="3:5" x14ac:dyDescent="0.3">
      <c r="C2448" t="e">
        <f>'TPS543C20 Loop Gain'!AI1492</f>
        <v>#DIV/0!</v>
      </c>
      <c r="D2448" t="e">
        <f>'TPS543C20 Loop Gain'!AJ1492</f>
        <v>#DIV/0!</v>
      </c>
      <c r="E2448">
        <f>'TPS543C20 Loop Gain'!B1492</f>
        <v>135800</v>
      </c>
    </row>
    <row r="2449" spans="3:5" x14ac:dyDescent="0.3">
      <c r="C2449" t="e">
        <f>'TPS543C20 Loop Gain'!AI1491</f>
        <v>#DIV/0!</v>
      </c>
      <c r="D2449" t="e">
        <f>'TPS543C20 Loop Gain'!AJ1491</f>
        <v>#DIV/0!</v>
      </c>
      <c r="E2449">
        <f>'TPS543C20 Loop Gain'!B1491</f>
        <v>135700</v>
      </c>
    </row>
    <row r="2450" spans="3:5" x14ac:dyDescent="0.3">
      <c r="C2450" t="e">
        <f>'TPS543C20 Loop Gain'!AI1490</f>
        <v>#DIV/0!</v>
      </c>
      <c r="D2450" t="e">
        <f>'TPS543C20 Loop Gain'!AJ1490</f>
        <v>#DIV/0!</v>
      </c>
      <c r="E2450">
        <f>'TPS543C20 Loop Gain'!B1490</f>
        <v>135600</v>
      </c>
    </row>
    <row r="2451" spans="3:5" x14ac:dyDescent="0.3">
      <c r="C2451" t="e">
        <f>'TPS543C20 Loop Gain'!AI1489</f>
        <v>#DIV/0!</v>
      </c>
      <c r="D2451" t="e">
        <f>'TPS543C20 Loop Gain'!AJ1489</f>
        <v>#DIV/0!</v>
      </c>
      <c r="E2451">
        <f>'TPS543C20 Loop Gain'!B1489</f>
        <v>135500</v>
      </c>
    </row>
    <row r="2452" spans="3:5" x14ac:dyDescent="0.3">
      <c r="C2452" t="e">
        <f>'TPS543C20 Loop Gain'!AI1488</f>
        <v>#DIV/0!</v>
      </c>
      <c r="D2452" t="e">
        <f>'TPS543C20 Loop Gain'!AJ1488</f>
        <v>#DIV/0!</v>
      </c>
      <c r="E2452">
        <f>'TPS543C20 Loop Gain'!B1488</f>
        <v>135400</v>
      </c>
    </row>
    <row r="2453" spans="3:5" x14ac:dyDescent="0.3">
      <c r="C2453" t="e">
        <f>'TPS543C20 Loop Gain'!AI1487</f>
        <v>#DIV/0!</v>
      </c>
      <c r="D2453" t="e">
        <f>'TPS543C20 Loop Gain'!AJ1487</f>
        <v>#DIV/0!</v>
      </c>
      <c r="E2453">
        <f>'TPS543C20 Loop Gain'!B1487</f>
        <v>135300</v>
      </c>
    </row>
    <row r="2454" spans="3:5" x14ac:dyDescent="0.3">
      <c r="C2454" t="e">
        <f>'TPS543C20 Loop Gain'!AI1486</f>
        <v>#DIV/0!</v>
      </c>
      <c r="D2454" t="e">
        <f>'TPS543C20 Loop Gain'!AJ1486</f>
        <v>#DIV/0!</v>
      </c>
      <c r="E2454">
        <f>'TPS543C20 Loop Gain'!B1486</f>
        <v>135200</v>
      </c>
    </row>
    <row r="2455" spans="3:5" x14ac:dyDescent="0.3">
      <c r="C2455" t="e">
        <f>'TPS543C20 Loop Gain'!AI1485</f>
        <v>#DIV/0!</v>
      </c>
      <c r="D2455" t="e">
        <f>'TPS543C20 Loop Gain'!AJ1485</f>
        <v>#DIV/0!</v>
      </c>
      <c r="E2455">
        <f>'TPS543C20 Loop Gain'!B1485</f>
        <v>135100</v>
      </c>
    </row>
    <row r="2456" spans="3:5" x14ac:dyDescent="0.3">
      <c r="C2456" t="e">
        <f>'TPS543C20 Loop Gain'!AI1484</f>
        <v>#DIV/0!</v>
      </c>
      <c r="D2456" t="e">
        <f>'TPS543C20 Loop Gain'!AJ1484</f>
        <v>#DIV/0!</v>
      </c>
      <c r="E2456">
        <f>'TPS543C20 Loop Gain'!B1484</f>
        <v>135000</v>
      </c>
    </row>
    <row r="2457" spans="3:5" x14ac:dyDescent="0.3">
      <c r="C2457" t="e">
        <f>'TPS543C20 Loop Gain'!AI1483</f>
        <v>#DIV/0!</v>
      </c>
      <c r="D2457" t="e">
        <f>'TPS543C20 Loop Gain'!AJ1483</f>
        <v>#DIV/0!</v>
      </c>
      <c r="E2457">
        <f>'TPS543C20 Loop Gain'!B1483</f>
        <v>134900</v>
      </c>
    </row>
    <row r="2458" spans="3:5" x14ac:dyDescent="0.3">
      <c r="C2458" t="e">
        <f>'TPS543C20 Loop Gain'!AI1482</f>
        <v>#DIV/0!</v>
      </c>
      <c r="D2458" t="e">
        <f>'TPS543C20 Loop Gain'!AJ1482</f>
        <v>#DIV/0!</v>
      </c>
      <c r="E2458">
        <f>'TPS543C20 Loop Gain'!B1482</f>
        <v>134800</v>
      </c>
    </row>
    <row r="2459" spans="3:5" x14ac:dyDescent="0.3">
      <c r="C2459" t="e">
        <f>'TPS543C20 Loop Gain'!AI1481</f>
        <v>#DIV/0!</v>
      </c>
      <c r="D2459" t="e">
        <f>'TPS543C20 Loop Gain'!AJ1481</f>
        <v>#DIV/0!</v>
      </c>
      <c r="E2459">
        <f>'TPS543C20 Loop Gain'!B1481</f>
        <v>134700</v>
      </c>
    </row>
    <row r="2460" spans="3:5" x14ac:dyDescent="0.3">
      <c r="C2460" t="e">
        <f>'TPS543C20 Loop Gain'!AI1480</f>
        <v>#DIV/0!</v>
      </c>
      <c r="D2460" t="e">
        <f>'TPS543C20 Loop Gain'!AJ1480</f>
        <v>#DIV/0!</v>
      </c>
      <c r="E2460">
        <f>'TPS543C20 Loop Gain'!B1480</f>
        <v>134600</v>
      </c>
    </row>
    <row r="2461" spans="3:5" x14ac:dyDescent="0.3">
      <c r="C2461" t="e">
        <f>'TPS543C20 Loop Gain'!AI1479</f>
        <v>#DIV/0!</v>
      </c>
      <c r="D2461" t="e">
        <f>'TPS543C20 Loop Gain'!AJ1479</f>
        <v>#DIV/0!</v>
      </c>
      <c r="E2461">
        <f>'TPS543C20 Loop Gain'!B1479</f>
        <v>134500</v>
      </c>
    </row>
    <row r="2462" spans="3:5" x14ac:dyDescent="0.3">
      <c r="C2462" t="e">
        <f>'TPS543C20 Loop Gain'!AI1478</f>
        <v>#DIV/0!</v>
      </c>
      <c r="D2462" t="e">
        <f>'TPS543C20 Loop Gain'!AJ1478</f>
        <v>#DIV/0!</v>
      </c>
      <c r="E2462">
        <f>'TPS543C20 Loop Gain'!B1478</f>
        <v>134400</v>
      </c>
    </row>
    <row r="2463" spans="3:5" x14ac:dyDescent="0.3">
      <c r="C2463" t="e">
        <f>'TPS543C20 Loop Gain'!AI1477</f>
        <v>#DIV/0!</v>
      </c>
      <c r="D2463" t="e">
        <f>'TPS543C20 Loop Gain'!AJ1477</f>
        <v>#DIV/0!</v>
      </c>
      <c r="E2463">
        <f>'TPS543C20 Loop Gain'!B1477</f>
        <v>134300</v>
      </c>
    </row>
    <row r="2464" spans="3:5" x14ac:dyDescent="0.3">
      <c r="C2464" t="e">
        <f>'TPS543C20 Loop Gain'!AI1476</f>
        <v>#DIV/0!</v>
      </c>
      <c r="D2464" t="e">
        <f>'TPS543C20 Loop Gain'!AJ1476</f>
        <v>#DIV/0!</v>
      </c>
      <c r="E2464">
        <f>'TPS543C20 Loop Gain'!B1476</f>
        <v>134200</v>
      </c>
    </row>
    <row r="2465" spans="3:5" x14ac:dyDescent="0.3">
      <c r="C2465" t="e">
        <f>'TPS543C20 Loop Gain'!AI1475</f>
        <v>#DIV/0!</v>
      </c>
      <c r="D2465" t="e">
        <f>'TPS543C20 Loop Gain'!AJ1475</f>
        <v>#DIV/0!</v>
      </c>
      <c r="E2465">
        <f>'TPS543C20 Loop Gain'!B1475</f>
        <v>134100</v>
      </c>
    </row>
    <row r="2466" spans="3:5" x14ac:dyDescent="0.3">
      <c r="C2466" t="e">
        <f>'TPS543C20 Loop Gain'!AI1474</f>
        <v>#DIV/0!</v>
      </c>
      <c r="D2466" t="e">
        <f>'TPS543C20 Loop Gain'!AJ1474</f>
        <v>#DIV/0!</v>
      </c>
      <c r="E2466">
        <f>'TPS543C20 Loop Gain'!B1474</f>
        <v>134000</v>
      </c>
    </row>
    <row r="2467" spans="3:5" x14ac:dyDescent="0.3">
      <c r="C2467" t="e">
        <f>'TPS543C20 Loop Gain'!AI1473</f>
        <v>#DIV/0!</v>
      </c>
      <c r="D2467" t="e">
        <f>'TPS543C20 Loop Gain'!AJ1473</f>
        <v>#DIV/0!</v>
      </c>
      <c r="E2467">
        <f>'TPS543C20 Loop Gain'!B1473</f>
        <v>133900</v>
      </c>
    </row>
    <row r="2468" spans="3:5" x14ac:dyDescent="0.3">
      <c r="C2468" t="e">
        <f>'TPS543C20 Loop Gain'!AI1472</f>
        <v>#DIV/0!</v>
      </c>
      <c r="D2468" t="e">
        <f>'TPS543C20 Loop Gain'!AJ1472</f>
        <v>#DIV/0!</v>
      </c>
      <c r="E2468">
        <f>'TPS543C20 Loop Gain'!B1472</f>
        <v>133800</v>
      </c>
    </row>
    <row r="2469" spans="3:5" x14ac:dyDescent="0.3">
      <c r="C2469" t="e">
        <f>'TPS543C20 Loop Gain'!AI1471</f>
        <v>#DIV/0!</v>
      </c>
      <c r="D2469" t="e">
        <f>'TPS543C20 Loop Gain'!AJ1471</f>
        <v>#DIV/0!</v>
      </c>
      <c r="E2469">
        <f>'TPS543C20 Loop Gain'!B1471</f>
        <v>133700</v>
      </c>
    </row>
    <row r="2470" spans="3:5" x14ac:dyDescent="0.3">
      <c r="C2470" t="e">
        <f>'TPS543C20 Loop Gain'!AI1470</f>
        <v>#DIV/0!</v>
      </c>
      <c r="D2470" t="e">
        <f>'TPS543C20 Loop Gain'!AJ1470</f>
        <v>#DIV/0!</v>
      </c>
      <c r="E2470">
        <f>'TPS543C20 Loop Gain'!B1470</f>
        <v>133600</v>
      </c>
    </row>
    <row r="2471" spans="3:5" x14ac:dyDescent="0.3">
      <c r="C2471" t="e">
        <f>'TPS543C20 Loop Gain'!AI1469</f>
        <v>#DIV/0!</v>
      </c>
      <c r="D2471" t="e">
        <f>'TPS543C20 Loop Gain'!AJ1469</f>
        <v>#DIV/0!</v>
      </c>
      <c r="E2471">
        <f>'TPS543C20 Loop Gain'!B1469</f>
        <v>133500</v>
      </c>
    </row>
    <row r="2472" spans="3:5" x14ac:dyDescent="0.3">
      <c r="C2472" t="e">
        <f>'TPS543C20 Loop Gain'!AI1468</f>
        <v>#DIV/0!</v>
      </c>
      <c r="D2472" t="e">
        <f>'TPS543C20 Loop Gain'!AJ1468</f>
        <v>#DIV/0!</v>
      </c>
      <c r="E2472">
        <f>'TPS543C20 Loop Gain'!B1468</f>
        <v>133400</v>
      </c>
    </row>
    <row r="2473" spans="3:5" x14ac:dyDescent="0.3">
      <c r="C2473" t="e">
        <f>'TPS543C20 Loop Gain'!AI1467</f>
        <v>#DIV/0!</v>
      </c>
      <c r="D2473" t="e">
        <f>'TPS543C20 Loop Gain'!AJ1467</f>
        <v>#DIV/0!</v>
      </c>
      <c r="E2473">
        <f>'TPS543C20 Loop Gain'!B1467</f>
        <v>133300</v>
      </c>
    </row>
    <row r="2474" spans="3:5" x14ac:dyDescent="0.3">
      <c r="C2474" t="e">
        <f>'TPS543C20 Loop Gain'!AI1466</f>
        <v>#DIV/0!</v>
      </c>
      <c r="D2474" t="e">
        <f>'TPS543C20 Loop Gain'!AJ1466</f>
        <v>#DIV/0!</v>
      </c>
      <c r="E2474">
        <f>'TPS543C20 Loop Gain'!B1466</f>
        <v>133200</v>
      </c>
    </row>
    <row r="2475" spans="3:5" x14ac:dyDescent="0.3">
      <c r="C2475" t="e">
        <f>'TPS543C20 Loop Gain'!AI1465</f>
        <v>#DIV/0!</v>
      </c>
      <c r="D2475" t="e">
        <f>'TPS543C20 Loop Gain'!AJ1465</f>
        <v>#DIV/0!</v>
      </c>
      <c r="E2475">
        <f>'TPS543C20 Loop Gain'!B1465</f>
        <v>133100</v>
      </c>
    </row>
    <row r="2476" spans="3:5" x14ac:dyDescent="0.3">
      <c r="C2476" t="e">
        <f>'TPS543C20 Loop Gain'!AI1464</f>
        <v>#DIV/0!</v>
      </c>
      <c r="D2476" t="e">
        <f>'TPS543C20 Loop Gain'!AJ1464</f>
        <v>#DIV/0!</v>
      </c>
      <c r="E2476">
        <f>'TPS543C20 Loop Gain'!B1464</f>
        <v>133000</v>
      </c>
    </row>
    <row r="2477" spans="3:5" x14ac:dyDescent="0.3">
      <c r="C2477" t="e">
        <f>'TPS543C20 Loop Gain'!AI1463</f>
        <v>#DIV/0!</v>
      </c>
      <c r="D2477" t="e">
        <f>'TPS543C20 Loop Gain'!AJ1463</f>
        <v>#DIV/0!</v>
      </c>
      <c r="E2477">
        <f>'TPS543C20 Loop Gain'!B1463</f>
        <v>132900</v>
      </c>
    </row>
    <row r="2478" spans="3:5" x14ac:dyDescent="0.3">
      <c r="C2478" t="e">
        <f>'TPS543C20 Loop Gain'!AI1462</f>
        <v>#DIV/0!</v>
      </c>
      <c r="D2478" t="e">
        <f>'TPS543C20 Loop Gain'!AJ1462</f>
        <v>#DIV/0!</v>
      </c>
      <c r="E2478">
        <f>'TPS543C20 Loop Gain'!B1462</f>
        <v>132800</v>
      </c>
    </row>
    <row r="2479" spans="3:5" x14ac:dyDescent="0.3">
      <c r="C2479" t="e">
        <f>'TPS543C20 Loop Gain'!AI1461</f>
        <v>#DIV/0!</v>
      </c>
      <c r="D2479" t="e">
        <f>'TPS543C20 Loop Gain'!AJ1461</f>
        <v>#DIV/0!</v>
      </c>
      <c r="E2479">
        <f>'TPS543C20 Loop Gain'!B1461</f>
        <v>132700</v>
      </c>
    </row>
    <row r="2480" spans="3:5" x14ac:dyDescent="0.3">
      <c r="C2480" t="e">
        <f>'TPS543C20 Loop Gain'!AI1460</f>
        <v>#DIV/0!</v>
      </c>
      <c r="D2480" t="e">
        <f>'TPS543C20 Loop Gain'!AJ1460</f>
        <v>#DIV/0!</v>
      </c>
      <c r="E2480">
        <f>'TPS543C20 Loop Gain'!B1460</f>
        <v>132600</v>
      </c>
    </row>
    <row r="2481" spans="3:5" x14ac:dyDescent="0.3">
      <c r="C2481" t="e">
        <f>'TPS543C20 Loop Gain'!AI1459</f>
        <v>#DIV/0!</v>
      </c>
      <c r="D2481" t="e">
        <f>'TPS543C20 Loop Gain'!AJ1459</f>
        <v>#DIV/0!</v>
      </c>
      <c r="E2481">
        <f>'TPS543C20 Loop Gain'!B1459</f>
        <v>132500</v>
      </c>
    </row>
    <row r="2482" spans="3:5" x14ac:dyDescent="0.3">
      <c r="C2482" t="e">
        <f>'TPS543C20 Loop Gain'!AI1458</f>
        <v>#DIV/0!</v>
      </c>
      <c r="D2482" t="e">
        <f>'TPS543C20 Loop Gain'!AJ1458</f>
        <v>#DIV/0!</v>
      </c>
      <c r="E2482">
        <f>'TPS543C20 Loop Gain'!B1458</f>
        <v>132400</v>
      </c>
    </row>
    <row r="2483" spans="3:5" x14ac:dyDescent="0.3">
      <c r="C2483" t="e">
        <f>'TPS543C20 Loop Gain'!AI1457</f>
        <v>#DIV/0!</v>
      </c>
      <c r="D2483" t="e">
        <f>'TPS543C20 Loop Gain'!AJ1457</f>
        <v>#DIV/0!</v>
      </c>
      <c r="E2483">
        <f>'TPS543C20 Loop Gain'!B1457</f>
        <v>132300</v>
      </c>
    </row>
    <row r="2484" spans="3:5" x14ac:dyDescent="0.3">
      <c r="C2484" t="e">
        <f>'TPS543C20 Loop Gain'!AI1456</f>
        <v>#DIV/0!</v>
      </c>
      <c r="D2484" t="e">
        <f>'TPS543C20 Loop Gain'!AJ1456</f>
        <v>#DIV/0!</v>
      </c>
      <c r="E2484">
        <f>'TPS543C20 Loop Gain'!B1456</f>
        <v>132200</v>
      </c>
    </row>
    <row r="2485" spans="3:5" x14ac:dyDescent="0.3">
      <c r="C2485" t="e">
        <f>'TPS543C20 Loop Gain'!AI1455</f>
        <v>#DIV/0!</v>
      </c>
      <c r="D2485" t="e">
        <f>'TPS543C20 Loop Gain'!AJ1455</f>
        <v>#DIV/0!</v>
      </c>
      <c r="E2485">
        <f>'TPS543C20 Loop Gain'!B1455</f>
        <v>132100</v>
      </c>
    </row>
    <row r="2486" spans="3:5" x14ac:dyDescent="0.3">
      <c r="C2486" t="e">
        <f>'TPS543C20 Loop Gain'!AI1454</f>
        <v>#DIV/0!</v>
      </c>
      <c r="D2486" t="e">
        <f>'TPS543C20 Loop Gain'!AJ1454</f>
        <v>#DIV/0!</v>
      </c>
      <c r="E2486">
        <f>'TPS543C20 Loop Gain'!B1454</f>
        <v>132000</v>
      </c>
    </row>
    <row r="2487" spans="3:5" x14ac:dyDescent="0.3">
      <c r="C2487" t="e">
        <f>'TPS543C20 Loop Gain'!AI1453</f>
        <v>#DIV/0!</v>
      </c>
      <c r="D2487" t="e">
        <f>'TPS543C20 Loop Gain'!AJ1453</f>
        <v>#DIV/0!</v>
      </c>
      <c r="E2487">
        <f>'TPS543C20 Loop Gain'!B1453</f>
        <v>131900</v>
      </c>
    </row>
    <row r="2488" spans="3:5" x14ac:dyDescent="0.3">
      <c r="C2488" t="e">
        <f>'TPS543C20 Loop Gain'!AI1452</f>
        <v>#DIV/0!</v>
      </c>
      <c r="D2488" t="e">
        <f>'TPS543C20 Loop Gain'!AJ1452</f>
        <v>#DIV/0!</v>
      </c>
      <c r="E2488">
        <f>'TPS543C20 Loop Gain'!B1452</f>
        <v>131800</v>
      </c>
    </row>
    <row r="2489" spans="3:5" x14ac:dyDescent="0.3">
      <c r="C2489" t="e">
        <f>'TPS543C20 Loop Gain'!AI1451</f>
        <v>#DIV/0!</v>
      </c>
      <c r="D2489" t="e">
        <f>'TPS543C20 Loop Gain'!AJ1451</f>
        <v>#DIV/0!</v>
      </c>
      <c r="E2489">
        <f>'TPS543C20 Loop Gain'!B1451</f>
        <v>131700</v>
      </c>
    </row>
    <row r="2490" spans="3:5" x14ac:dyDescent="0.3">
      <c r="C2490" t="e">
        <f>'TPS543C20 Loop Gain'!AI1450</f>
        <v>#DIV/0!</v>
      </c>
      <c r="D2490" t="e">
        <f>'TPS543C20 Loop Gain'!AJ1450</f>
        <v>#DIV/0!</v>
      </c>
      <c r="E2490">
        <f>'TPS543C20 Loop Gain'!B1450</f>
        <v>131600</v>
      </c>
    </row>
    <row r="2491" spans="3:5" x14ac:dyDescent="0.3">
      <c r="C2491" t="e">
        <f>'TPS543C20 Loop Gain'!AI1449</f>
        <v>#DIV/0!</v>
      </c>
      <c r="D2491" t="e">
        <f>'TPS543C20 Loop Gain'!AJ1449</f>
        <v>#DIV/0!</v>
      </c>
      <c r="E2491">
        <f>'TPS543C20 Loop Gain'!B1449</f>
        <v>131500</v>
      </c>
    </row>
    <row r="2492" spans="3:5" x14ac:dyDescent="0.3">
      <c r="C2492" t="e">
        <f>'TPS543C20 Loop Gain'!AI1448</f>
        <v>#DIV/0!</v>
      </c>
      <c r="D2492" t="e">
        <f>'TPS543C20 Loop Gain'!AJ1448</f>
        <v>#DIV/0!</v>
      </c>
      <c r="E2492">
        <f>'TPS543C20 Loop Gain'!B1448</f>
        <v>131400</v>
      </c>
    </row>
    <row r="2493" spans="3:5" x14ac:dyDescent="0.3">
      <c r="C2493" t="e">
        <f>'TPS543C20 Loop Gain'!AI1447</f>
        <v>#DIV/0!</v>
      </c>
      <c r="D2493" t="e">
        <f>'TPS543C20 Loop Gain'!AJ1447</f>
        <v>#DIV/0!</v>
      </c>
      <c r="E2493">
        <f>'TPS543C20 Loop Gain'!B1447</f>
        <v>131300</v>
      </c>
    </row>
    <row r="2494" spans="3:5" x14ac:dyDescent="0.3">
      <c r="C2494" t="e">
        <f>'TPS543C20 Loop Gain'!AI1446</f>
        <v>#DIV/0!</v>
      </c>
      <c r="D2494" t="e">
        <f>'TPS543C20 Loop Gain'!AJ1446</f>
        <v>#DIV/0!</v>
      </c>
      <c r="E2494">
        <f>'TPS543C20 Loop Gain'!B1446</f>
        <v>131200</v>
      </c>
    </row>
    <row r="2495" spans="3:5" x14ac:dyDescent="0.3">
      <c r="C2495" t="e">
        <f>'TPS543C20 Loop Gain'!AI1445</f>
        <v>#DIV/0!</v>
      </c>
      <c r="D2495" t="e">
        <f>'TPS543C20 Loop Gain'!AJ1445</f>
        <v>#DIV/0!</v>
      </c>
      <c r="E2495">
        <f>'TPS543C20 Loop Gain'!B1445</f>
        <v>131100</v>
      </c>
    </row>
    <row r="2496" spans="3:5" x14ac:dyDescent="0.3">
      <c r="C2496" t="e">
        <f>'TPS543C20 Loop Gain'!AI1444</f>
        <v>#DIV/0!</v>
      </c>
      <c r="D2496" t="e">
        <f>'TPS543C20 Loop Gain'!AJ1444</f>
        <v>#DIV/0!</v>
      </c>
      <c r="E2496">
        <f>'TPS543C20 Loop Gain'!B1444</f>
        <v>131000</v>
      </c>
    </row>
    <row r="2497" spans="3:5" x14ac:dyDescent="0.3">
      <c r="C2497" t="e">
        <f>'TPS543C20 Loop Gain'!AI1443</f>
        <v>#DIV/0!</v>
      </c>
      <c r="D2497" t="e">
        <f>'TPS543C20 Loop Gain'!AJ1443</f>
        <v>#DIV/0!</v>
      </c>
      <c r="E2497">
        <f>'TPS543C20 Loop Gain'!B1443</f>
        <v>130900</v>
      </c>
    </row>
    <row r="2498" spans="3:5" x14ac:dyDescent="0.3">
      <c r="C2498" t="e">
        <f>'TPS543C20 Loop Gain'!AI1442</f>
        <v>#DIV/0!</v>
      </c>
      <c r="D2498" t="e">
        <f>'TPS543C20 Loop Gain'!AJ1442</f>
        <v>#DIV/0!</v>
      </c>
      <c r="E2498">
        <f>'TPS543C20 Loop Gain'!B1442</f>
        <v>130800</v>
      </c>
    </row>
    <row r="2499" spans="3:5" x14ac:dyDescent="0.3">
      <c r="C2499" t="e">
        <f>'TPS543C20 Loop Gain'!AI1441</f>
        <v>#DIV/0!</v>
      </c>
      <c r="D2499" t="e">
        <f>'TPS543C20 Loop Gain'!AJ1441</f>
        <v>#DIV/0!</v>
      </c>
      <c r="E2499">
        <f>'TPS543C20 Loop Gain'!B1441</f>
        <v>130700</v>
      </c>
    </row>
    <row r="2500" spans="3:5" x14ac:dyDescent="0.3">
      <c r="C2500" t="e">
        <f>'TPS543C20 Loop Gain'!AI1440</f>
        <v>#DIV/0!</v>
      </c>
      <c r="D2500" t="e">
        <f>'TPS543C20 Loop Gain'!AJ1440</f>
        <v>#DIV/0!</v>
      </c>
      <c r="E2500">
        <f>'TPS543C20 Loop Gain'!B1440</f>
        <v>130600</v>
      </c>
    </row>
    <row r="2501" spans="3:5" x14ac:dyDescent="0.3">
      <c r="C2501" t="e">
        <f>'TPS543C20 Loop Gain'!AI1439</f>
        <v>#DIV/0!</v>
      </c>
      <c r="D2501" t="e">
        <f>'TPS543C20 Loop Gain'!AJ1439</f>
        <v>#DIV/0!</v>
      </c>
      <c r="E2501">
        <f>'TPS543C20 Loop Gain'!B1439</f>
        <v>130500</v>
      </c>
    </row>
    <row r="2502" spans="3:5" x14ac:dyDescent="0.3">
      <c r="C2502" t="e">
        <f>'TPS543C20 Loop Gain'!AI1438</f>
        <v>#DIV/0!</v>
      </c>
      <c r="D2502" t="e">
        <f>'TPS543C20 Loop Gain'!AJ1438</f>
        <v>#DIV/0!</v>
      </c>
      <c r="E2502">
        <f>'TPS543C20 Loop Gain'!B1438</f>
        <v>130400</v>
      </c>
    </row>
    <row r="2503" spans="3:5" x14ac:dyDescent="0.3">
      <c r="C2503" t="e">
        <f>'TPS543C20 Loop Gain'!AI1437</f>
        <v>#DIV/0!</v>
      </c>
      <c r="D2503" t="e">
        <f>'TPS543C20 Loop Gain'!AJ1437</f>
        <v>#DIV/0!</v>
      </c>
      <c r="E2503">
        <f>'TPS543C20 Loop Gain'!B1437</f>
        <v>130300</v>
      </c>
    </row>
    <row r="2504" spans="3:5" x14ac:dyDescent="0.3">
      <c r="C2504" t="e">
        <f>'TPS543C20 Loop Gain'!AI1436</f>
        <v>#DIV/0!</v>
      </c>
      <c r="D2504" t="e">
        <f>'TPS543C20 Loop Gain'!AJ1436</f>
        <v>#DIV/0!</v>
      </c>
      <c r="E2504">
        <f>'TPS543C20 Loop Gain'!B1436</f>
        <v>130200</v>
      </c>
    </row>
    <row r="2505" spans="3:5" x14ac:dyDescent="0.3">
      <c r="C2505" t="e">
        <f>'TPS543C20 Loop Gain'!AI1435</f>
        <v>#DIV/0!</v>
      </c>
      <c r="D2505" t="e">
        <f>'TPS543C20 Loop Gain'!AJ1435</f>
        <v>#DIV/0!</v>
      </c>
      <c r="E2505">
        <f>'TPS543C20 Loop Gain'!B1435</f>
        <v>130100</v>
      </c>
    </row>
    <row r="2506" spans="3:5" x14ac:dyDescent="0.3">
      <c r="C2506" t="e">
        <f>'TPS543C20 Loop Gain'!AI1434</f>
        <v>#DIV/0!</v>
      </c>
      <c r="D2506" t="e">
        <f>'TPS543C20 Loop Gain'!AJ1434</f>
        <v>#DIV/0!</v>
      </c>
      <c r="E2506">
        <f>'TPS543C20 Loop Gain'!B1434</f>
        <v>130000</v>
      </c>
    </row>
    <row r="2507" spans="3:5" x14ac:dyDescent="0.3">
      <c r="C2507" t="e">
        <f>'TPS543C20 Loop Gain'!AI1433</f>
        <v>#DIV/0!</v>
      </c>
      <c r="D2507" t="e">
        <f>'TPS543C20 Loop Gain'!AJ1433</f>
        <v>#DIV/0!</v>
      </c>
      <c r="E2507">
        <f>'TPS543C20 Loop Gain'!B1433</f>
        <v>129900</v>
      </c>
    </row>
    <row r="2508" spans="3:5" x14ac:dyDescent="0.3">
      <c r="C2508" t="e">
        <f>'TPS543C20 Loop Gain'!AI1432</f>
        <v>#DIV/0!</v>
      </c>
      <c r="D2508" t="e">
        <f>'TPS543C20 Loop Gain'!AJ1432</f>
        <v>#DIV/0!</v>
      </c>
      <c r="E2508">
        <f>'TPS543C20 Loop Gain'!B1432</f>
        <v>129800</v>
      </c>
    </row>
    <row r="2509" spans="3:5" x14ac:dyDescent="0.3">
      <c r="C2509" t="e">
        <f>'TPS543C20 Loop Gain'!AI1431</f>
        <v>#DIV/0!</v>
      </c>
      <c r="D2509" t="e">
        <f>'TPS543C20 Loop Gain'!AJ1431</f>
        <v>#DIV/0!</v>
      </c>
      <c r="E2509">
        <f>'TPS543C20 Loop Gain'!B1431</f>
        <v>129700</v>
      </c>
    </row>
    <row r="2510" spans="3:5" x14ac:dyDescent="0.3">
      <c r="C2510" t="e">
        <f>'TPS543C20 Loop Gain'!AI1430</f>
        <v>#DIV/0!</v>
      </c>
      <c r="D2510" t="e">
        <f>'TPS543C20 Loop Gain'!AJ1430</f>
        <v>#DIV/0!</v>
      </c>
      <c r="E2510">
        <f>'TPS543C20 Loop Gain'!B1430</f>
        <v>129600</v>
      </c>
    </row>
    <row r="2511" spans="3:5" x14ac:dyDescent="0.3">
      <c r="C2511" t="e">
        <f>'TPS543C20 Loop Gain'!AI1429</f>
        <v>#DIV/0!</v>
      </c>
      <c r="D2511" t="e">
        <f>'TPS543C20 Loop Gain'!AJ1429</f>
        <v>#DIV/0!</v>
      </c>
      <c r="E2511">
        <f>'TPS543C20 Loop Gain'!B1429</f>
        <v>129500</v>
      </c>
    </row>
    <row r="2512" spans="3:5" x14ac:dyDescent="0.3">
      <c r="C2512" t="e">
        <f>'TPS543C20 Loop Gain'!AI1428</f>
        <v>#DIV/0!</v>
      </c>
      <c r="D2512" t="e">
        <f>'TPS543C20 Loop Gain'!AJ1428</f>
        <v>#DIV/0!</v>
      </c>
      <c r="E2512">
        <f>'TPS543C20 Loop Gain'!B1428</f>
        <v>129400</v>
      </c>
    </row>
    <row r="2513" spans="3:5" x14ac:dyDescent="0.3">
      <c r="C2513" t="e">
        <f>'TPS543C20 Loop Gain'!AI1427</f>
        <v>#DIV/0!</v>
      </c>
      <c r="D2513" t="e">
        <f>'TPS543C20 Loop Gain'!AJ1427</f>
        <v>#DIV/0!</v>
      </c>
      <c r="E2513">
        <f>'TPS543C20 Loop Gain'!B1427</f>
        <v>129300</v>
      </c>
    </row>
    <row r="2514" spans="3:5" x14ac:dyDescent="0.3">
      <c r="C2514" t="e">
        <f>'TPS543C20 Loop Gain'!AI1426</f>
        <v>#DIV/0!</v>
      </c>
      <c r="D2514" t="e">
        <f>'TPS543C20 Loop Gain'!AJ1426</f>
        <v>#DIV/0!</v>
      </c>
      <c r="E2514">
        <f>'TPS543C20 Loop Gain'!B1426</f>
        <v>129200</v>
      </c>
    </row>
    <row r="2515" spans="3:5" x14ac:dyDescent="0.3">
      <c r="C2515" t="e">
        <f>'TPS543C20 Loop Gain'!AI1425</f>
        <v>#DIV/0!</v>
      </c>
      <c r="D2515" t="e">
        <f>'TPS543C20 Loop Gain'!AJ1425</f>
        <v>#DIV/0!</v>
      </c>
      <c r="E2515">
        <f>'TPS543C20 Loop Gain'!B1425</f>
        <v>129100</v>
      </c>
    </row>
    <row r="2516" spans="3:5" x14ac:dyDescent="0.3">
      <c r="C2516" t="e">
        <f>'TPS543C20 Loop Gain'!AI1424</f>
        <v>#DIV/0!</v>
      </c>
      <c r="D2516" t="e">
        <f>'TPS543C20 Loop Gain'!AJ1424</f>
        <v>#DIV/0!</v>
      </c>
      <c r="E2516">
        <f>'TPS543C20 Loop Gain'!B1424</f>
        <v>129000</v>
      </c>
    </row>
    <row r="2517" spans="3:5" x14ac:dyDescent="0.3">
      <c r="C2517" t="e">
        <f>'TPS543C20 Loop Gain'!AI1423</f>
        <v>#DIV/0!</v>
      </c>
      <c r="D2517" t="e">
        <f>'TPS543C20 Loop Gain'!AJ1423</f>
        <v>#DIV/0!</v>
      </c>
      <c r="E2517">
        <f>'TPS543C20 Loop Gain'!B1423</f>
        <v>128900</v>
      </c>
    </row>
    <row r="2518" spans="3:5" x14ac:dyDescent="0.3">
      <c r="C2518" t="e">
        <f>'TPS543C20 Loop Gain'!AI1422</f>
        <v>#DIV/0!</v>
      </c>
      <c r="D2518" t="e">
        <f>'TPS543C20 Loop Gain'!AJ1422</f>
        <v>#DIV/0!</v>
      </c>
      <c r="E2518">
        <f>'TPS543C20 Loop Gain'!B1422</f>
        <v>128800</v>
      </c>
    </row>
    <row r="2519" spans="3:5" x14ac:dyDescent="0.3">
      <c r="C2519" t="e">
        <f>'TPS543C20 Loop Gain'!AI1421</f>
        <v>#DIV/0!</v>
      </c>
      <c r="D2519" t="e">
        <f>'TPS543C20 Loop Gain'!AJ1421</f>
        <v>#DIV/0!</v>
      </c>
      <c r="E2519">
        <f>'TPS543C20 Loop Gain'!B1421</f>
        <v>128700</v>
      </c>
    </row>
    <row r="2520" spans="3:5" x14ac:dyDescent="0.3">
      <c r="C2520" t="e">
        <f>'TPS543C20 Loop Gain'!AI1420</f>
        <v>#DIV/0!</v>
      </c>
      <c r="D2520" t="e">
        <f>'TPS543C20 Loop Gain'!AJ1420</f>
        <v>#DIV/0!</v>
      </c>
      <c r="E2520">
        <f>'TPS543C20 Loop Gain'!B1420</f>
        <v>128600</v>
      </c>
    </row>
    <row r="2521" spans="3:5" x14ac:dyDescent="0.3">
      <c r="C2521" t="e">
        <f>'TPS543C20 Loop Gain'!AI1419</f>
        <v>#DIV/0!</v>
      </c>
      <c r="D2521" t="e">
        <f>'TPS543C20 Loop Gain'!AJ1419</f>
        <v>#DIV/0!</v>
      </c>
      <c r="E2521">
        <f>'TPS543C20 Loop Gain'!B1419</f>
        <v>128500</v>
      </c>
    </row>
    <row r="2522" spans="3:5" x14ac:dyDescent="0.3">
      <c r="C2522" t="e">
        <f>'TPS543C20 Loop Gain'!AI1418</f>
        <v>#DIV/0!</v>
      </c>
      <c r="D2522" t="e">
        <f>'TPS543C20 Loop Gain'!AJ1418</f>
        <v>#DIV/0!</v>
      </c>
      <c r="E2522">
        <f>'TPS543C20 Loop Gain'!B1418</f>
        <v>128400</v>
      </c>
    </row>
    <row r="2523" spans="3:5" x14ac:dyDescent="0.3">
      <c r="C2523" t="e">
        <f>'TPS543C20 Loop Gain'!AI1417</f>
        <v>#DIV/0!</v>
      </c>
      <c r="D2523" t="e">
        <f>'TPS543C20 Loop Gain'!AJ1417</f>
        <v>#DIV/0!</v>
      </c>
      <c r="E2523">
        <f>'TPS543C20 Loop Gain'!B1417</f>
        <v>128300</v>
      </c>
    </row>
    <row r="2524" spans="3:5" x14ac:dyDescent="0.3">
      <c r="C2524" t="e">
        <f>'TPS543C20 Loop Gain'!AI1416</f>
        <v>#DIV/0!</v>
      </c>
      <c r="D2524" t="e">
        <f>'TPS543C20 Loop Gain'!AJ1416</f>
        <v>#DIV/0!</v>
      </c>
      <c r="E2524">
        <f>'TPS543C20 Loop Gain'!B1416</f>
        <v>128200</v>
      </c>
    </row>
    <row r="2525" spans="3:5" x14ac:dyDescent="0.3">
      <c r="C2525" t="e">
        <f>'TPS543C20 Loop Gain'!AI1415</f>
        <v>#DIV/0!</v>
      </c>
      <c r="D2525" t="e">
        <f>'TPS543C20 Loop Gain'!AJ1415</f>
        <v>#DIV/0!</v>
      </c>
      <c r="E2525">
        <f>'TPS543C20 Loop Gain'!B1415</f>
        <v>128100</v>
      </c>
    </row>
    <row r="2526" spans="3:5" x14ac:dyDescent="0.3">
      <c r="C2526" t="e">
        <f>'TPS543C20 Loop Gain'!AI1414</f>
        <v>#DIV/0!</v>
      </c>
      <c r="D2526" t="e">
        <f>'TPS543C20 Loop Gain'!AJ1414</f>
        <v>#DIV/0!</v>
      </c>
      <c r="E2526">
        <f>'TPS543C20 Loop Gain'!B1414</f>
        <v>128000</v>
      </c>
    </row>
    <row r="2527" spans="3:5" x14ac:dyDescent="0.3">
      <c r="C2527" t="e">
        <f>'TPS543C20 Loop Gain'!AI1413</f>
        <v>#DIV/0!</v>
      </c>
      <c r="D2527" t="e">
        <f>'TPS543C20 Loop Gain'!AJ1413</f>
        <v>#DIV/0!</v>
      </c>
      <c r="E2527">
        <f>'TPS543C20 Loop Gain'!B1413</f>
        <v>127900</v>
      </c>
    </row>
    <row r="2528" spans="3:5" x14ac:dyDescent="0.3">
      <c r="C2528" t="e">
        <f>'TPS543C20 Loop Gain'!AI1412</f>
        <v>#DIV/0!</v>
      </c>
      <c r="D2528" t="e">
        <f>'TPS543C20 Loop Gain'!AJ1412</f>
        <v>#DIV/0!</v>
      </c>
      <c r="E2528">
        <f>'TPS543C20 Loop Gain'!B1412</f>
        <v>127800</v>
      </c>
    </row>
    <row r="2529" spans="3:5" x14ac:dyDescent="0.3">
      <c r="C2529" t="e">
        <f>'TPS543C20 Loop Gain'!AI1411</f>
        <v>#DIV/0!</v>
      </c>
      <c r="D2529" t="e">
        <f>'TPS543C20 Loop Gain'!AJ1411</f>
        <v>#DIV/0!</v>
      </c>
      <c r="E2529">
        <f>'TPS543C20 Loop Gain'!B1411</f>
        <v>127700</v>
      </c>
    </row>
    <row r="2530" spans="3:5" x14ac:dyDescent="0.3">
      <c r="C2530" t="e">
        <f>'TPS543C20 Loop Gain'!AI1410</f>
        <v>#DIV/0!</v>
      </c>
      <c r="D2530" t="e">
        <f>'TPS543C20 Loop Gain'!AJ1410</f>
        <v>#DIV/0!</v>
      </c>
      <c r="E2530">
        <f>'TPS543C20 Loop Gain'!B1410</f>
        <v>127600</v>
      </c>
    </row>
    <row r="2531" spans="3:5" x14ac:dyDescent="0.3">
      <c r="C2531" t="e">
        <f>'TPS543C20 Loop Gain'!AI1409</f>
        <v>#DIV/0!</v>
      </c>
      <c r="D2531" t="e">
        <f>'TPS543C20 Loop Gain'!AJ1409</f>
        <v>#DIV/0!</v>
      </c>
      <c r="E2531">
        <f>'TPS543C20 Loop Gain'!B1409</f>
        <v>127500</v>
      </c>
    </row>
    <row r="2532" spans="3:5" x14ac:dyDescent="0.3">
      <c r="C2532" t="e">
        <f>'TPS543C20 Loop Gain'!AI1408</f>
        <v>#DIV/0!</v>
      </c>
      <c r="D2532" t="e">
        <f>'TPS543C20 Loop Gain'!AJ1408</f>
        <v>#DIV/0!</v>
      </c>
      <c r="E2532">
        <f>'TPS543C20 Loop Gain'!B1408</f>
        <v>127400</v>
      </c>
    </row>
    <row r="2533" spans="3:5" x14ac:dyDescent="0.3">
      <c r="C2533" t="e">
        <f>'TPS543C20 Loop Gain'!AI1407</f>
        <v>#DIV/0!</v>
      </c>
      <c r="D2533" t="e">
        <f>'TPS543C20 Loop Gain'!AJ1407</f>
        <v>#DIV/0!</v>
      </c>
      <c r="E2533">
        <f>'TPS543C20 Loop Gain'!B1407</f>
        <v>127300</v>
      </c>
    </row>
    <row r="2534" spans="3:5" x14ac:dyDescent="0.3">
      <c r="C2534" t="e">
        <f>'TPS543C20 Loop Gain'!AI1406</f>
        <v>#DIV/0!</v>
      </c>
      <c r="D2534" t="e">
        <f>'TPS543C20 Loop Gain'!AJ1406</f>
        <v>#DIV/0!</v>
      </c>
      <c r="E2534">
        <f>'TPS543C20 Loop Gain'!B1406</f>
        <v>127200</v>
      </c>
    </row>
    <row r="2535" spans="3:5" x14ac:dyDescent="0.3">
      <c r="C2535" t="e">
        <f>'TPS543C20 Loop Gain'!AI1405</f>
        <v>#DIV/0!</v>
      </c>
      <c r="D2535" t="e">
        <f>'TPS543C20 Loop Gain'!AJ1405</f>
        <v>#DIV/0!</v>
      </c>
      <c r="E2535">
        <f>'TPS543C20 Loop Gain'!B1405</f>
        <v>127100</v>
      </c>
    </row>
    <row r="2536" spans="3:5" x14ac:dyDescent="0.3">
      <c r="C2536" t="e">
        <f>'TPS543C20 Loop Gain'!AI1404</f>
        <v>#DIV/0!</v>
      </c>
      <c r="D2536" t="e">
        <f>'TPS543C20 Loop Gain'!AJ1404</f>
        <v>#DIV/0!</v>
      </c>
      <c r="E2536">
        <f>'TPS543C20 Loop Gain'!B1404</f>
        <v>127000</v>
      </c>
    </row>
    <row r="2537" spans="3:5" x14ac:dyDescent="0.3">
      <c r="C2537" t="e">
        <f>'TPS543C20 Loop Gain'!AI1403</f>
        <v>#DIV/0!</v>
      </c>
      <c r="D2537" t="e">
        <f>'TPS543C20 Loop Gain'!AJ1403</f>
        <v>#DIV/0!</v>
      </c>
      <c r="E2537">
        <f>'TPS543C20 Loop Gain'!B1403</f>
        <v>126900</v>
      </c>
    </row>
    <row r="2538" spans="3:5" x14ac:dyDescent="0.3">
      <c r="C2538" t="e">
        <f>'TPS543C20 Loop Gain'!AI1402</f>
        <v>#DIV/0!</v>
      </c>
      <c r="D2538" t="e">
        <f>'TPS543C20 Loop Gain'!AJ1402</f>
        <v>#DIV/0!</v>
      </c>
      <c r="E2538">
        <f>'TPS543C20 Loop Gain'!B1402</f>
        <v>126800</v>
      </c>
    </row>
    <row r="2539" spans="3:5" x14ac:dyDescent="0.3">
      <c r="C2539" t="e">
        <f>'TPS543C20 Loop Gain'!AI1401</f>
        <v>#DIV/0!</v>
      </c>
      <c r="D2539" t="e">
        <f>'TPS543C20 Loop Gain'!AJ1401</f>
        <v>#DIV/0!</v>
      </c>
      <c r="E2539">
        <f>'TPS543C20 Loop Gain'!B1401</f>
        <v>126700</v>
      </c>
    </row>
    <row r="2540" spans="3:5" x14ac:dyDescent="0.3">
      <c r="C2540" t="e">
        <f>'TPS543C20 Loop Gain'!AI1400</f>
        <v>#DIV/0!</v>
      </c>
      <c r="D2540" t="e">
        <f>'TPS543C20 Loop Gain'!AJ1400</f>
        <v>#DIV/0!</v>
      </c>
      <c r="E2540">
        <f>'TPS543C20 Loop Gain'!B1400</f>
        <v>126600</v>
      </c>
    </row>
    <row r="2541" spans="3:5" x14ac:dyDescent="0.3">
      <c r="C2541" t="e">
        <f>'TPS543C20 Loop Gain'!AI1399</f>
        <v>#DIV/0!</v>
      </c>
      <c r="D2541" t="e">
        <f>'TPS543C20 Loop Gain'!AJ1399</f>
        <v>#DIV/0!</v>
      </c>
      <c r="E2541">
        <f>'TPS543C20 Loop Gain'!B1399</f>
        <v>126500</v>
      </c>
    </row>
    <row r="2542" spans="3:5" x14ac:dyDescent="0.3">
      <c r="C2542" t="e">
        <f>'TPS543C20 Loop Gain'!AI1398</f>
        <v>#DIV/0!</v>
      </c>
      <c r="D2542" t="e">
        <f>'TPS543C20 Loop Gain'!AJ1398</f>
        <v>#DIV/0!</v>
      </c>
      <c r="E2542">
        <f>'TPS543C20 Loop Gain'!B1398</f>
        <v>126400</v>
      </c>
    </row>
    <row r="2543" spans="3:5" x14ac:dyDescent="0.3">
      <c r="C2543" t="e">
        <f>'TPS543C20 Loop Gain'!AI1397</f>
        <v>#DIV/0!</v>
      </c>
      <c r="D2543" t="e">
        <f>'TPS543C20 Loop Gain'!AJ1397</f>
        <v>#DIV/0!</v>
      </c>
      <c r="E2543">
        <f>'TPS543C20 Loop Gain'!B1397</f>
        <v>126300</v>
      </c>
    </row>
    <row r="2544" spans="3:5" x14ac:dyDescent="0.3">
      <c r="C2544" t="e">
        <f>'TPS543C20 Loop Gain'!AI1396</f>
        <v>#DIV/0!</v>
      </c>
      <c r="D2544" t="e">
        <f>'TPS543C20 Loop Gain'!AJ1396</f>
        <v>#DIV/0!</v>
      </c>
      <c r="E2544">
        <f>'TPS543C20 Loop Gain'!B1396</f>
        <v>126200</v>
      </c>
    </row>
    <row r="2545" spans="3:5" x14ac:dyDescent="0.3">
      <c r="C2545" t="e">
        <f>'TPS543C20 Loop Gain'!AI1395</f>
        <v>#DIV/0!</v>
      </c>
      <c r="D2545" t="e">
        <f>'TPS543C20 Loop Gain'!AJ1395</f>
        <v>#DIV/0!</v>
      </c>
      <c r="E2545">
        <f>'TPS543C20 Loop Gain'!B1395</f>
        <v>126100</v>
      </c>
    </row>
    <row r="2546" spans="3:5" x14ac:dyDescent="0.3">
      <c r="C2546" t="e">
        <f>'TPS543C20 Loop Gain'!AI1394</f>
        <v>#DIV/0!</v>
      </c>
      <c r="D2546" t="e">
        <f>'TPS543C20 Loop Gain'!AJ1394</f>
        <v>#DIV/0!</v>
      </c>
      <c r="E2546">
        <f>'TPS543C20 Loop Gain'!B1394</f>
        <v>126000</v>
      </c>
    </row>
    <row r="2547" spans="3:5" x14ac:dyDescent="0.3">
      <c r="C2547" t="e">
        <f>'TPS543C20 Loop Gain'!AI1393</f>
        <v>#DIV/0!</v>
      </c>
      <c r="D2547" t="e">
        <f>'TPS543C20 Loop Gain'!AJ1393</f>
        <v>#DIV/0!</v>
      </c>
      <c r="E2547">
        <f>'TPS543C20 Loop Gain'!B1393</f>
        <v>125900</v>
      </c>
    </row>
    <row r="2548" spans="3:5" x14ac:dyDescent="0.3">
      <c r="C2548" t="e">
        <f>'TPS543C20 Loop Gain'!AI1392</f>
        <v>#DIV/0!</v>
      </c>
      <c r="D2548" t="e">
        <f>'TPS543C20 Loop Gain'!AJ1392</f>
        <v>#DIV/0!</v>
      </c>
      <c r="E2548">
        <f>'TPS543C20 Loop Gain'!B1392</f>
        <v>125800</v>
      </c>
    </row>
    <row r="2549" spans="3:5" x14ac:dyDescent="0.3">
      <c r="C2549" t="e">
        <f>'TPS543C20 Loop Gain'!AI1391</f>
        <v>#DIV/0!</v>
      </c>
      <c r="D2549" t="e">
        <f>'TPS543C20 Loop Gain'!AJ1391</f>
        <v>#DIV/0!</v>
      </c>
      <c r="E2549">
        <f>'TPS543C20 Loop Gain'!B1391</f>
        <v>125700</v>
      </c>
    </row>
    <row r="2550" spans="3:5" x14ac:dyDescent="0.3">
      <c r="C2550" t="e">
        <f>'TPS543C20 Loop Gain'!AI1390</f>
        <v>#DIV/0!</v>
      </c>
      <c r="D2550" t="e">
        <f>'TPS543C20 Loop Gain'!AJ1390</f>
        <v>#DIV/0!</v>
      </c>
      <c r="E2550">
        <f>'TPS543C20 Loop Gain'!B1390</f>
        <v>125600</v>
      </c>
    </row>
    <row r="2551" spans="3:5" x14ac:dyDescent="0.3">
      <c r="C2551" t="e">
        <f>'TPS543C20 Loop Gain'!AI1389</f>
        <v>#DIV/0!</v>
      </c>
      <c r="D2551" t="e">
        <f>'TPS543C20 Loop Gain'!AJ1389</f>
        <v>#DIV/0!</v>
      </c>
      <c r="E2551">
        <f>'TPS543C20 Loop Gain'!B1389</f>
        <v>125500</v>
      </c>
    </row>
    <row r="2552" spans="3:5" x14ac:dyDescent="0.3">
      <c r="C2552" t="e">
        <f>'TPS543C20 Loop Gain'!AI1388</f>
        <v>#DIV/0!</v>
      </c>
      <c r="D2552" t="e">
        <f>'TPS543C20 Loop Gain'!AJ1388</f>
        <v>#DIV/0!</v>
      </c>
      <c r="E2552">
        <f>'TPS543C20 Loop Gain'!B1388</f>
        <v>125400</v>
      </c>
    </row>
    <row r="2553" spans="3:5" x14ac:dyDescent="0.3">
      <c r="C2553" t="e">
        <f>'TPS543C20 Loop Gain'!AI1387</f>
        <v>#DIV/0!</v>
      </c>
      <c r="D2553" t="e">
        <f>'TPS543C20 Loop Gain'!AJ1387</f>
        <v>#DIV/0!</v>
      </c>
      <c r="E2553">
        <f>'TPS543C20 Loop Gain'!B1387</f>
        <v>125300</v>
      </c>
    </row>
    <row r="2554" spans="3:5" x14ac:dyDescent="0.3">
      <c r="C2554" t="e">
        <f>'TPS543C20 Loop Gain'!AI1386</f>
        <v>#DIV/0!</v>
      </c>
      <c r="D2554" t="e">
        <f>'TPS543C20 Loop Gain'!AJ1386</f>
        <v>#DIV/0!</v>
      </c>
      <c r="E2554">
        <f>'TPS543C20 Loop Gain'!B1386</f>
        <v>125200</v>
      </c>
    </row>
    <row r="2555" spans="3:5" x14ac:dyDescent="0.3">
      <c r="C2555" t="e">
        <f>'TPS543C20 Loop Gain'!AI1385</f>
        <v>#DIV/0!</v>
      </c>
      <c r="D2555" t="e">
        <f>'TPS543C20 Loop Gain'!AJ1385</f>
        <v>#DIV/0!</v>
      </c>
      <c r="E2555">
        <f>'TPS543C20 Loop Gain'!B1385</f>
        <v>125100</v>
      </c>
    </row>
    <row r="2556" spans="3:5" x14ac:dyDescent="0.3">
      <c r="C2556" t="e">
        <f>'TPS543C20 Loop Gain'!AI1384</f>
        <v>#DIV/0!</v>
      </c>
      <c r="D2556" t="e">
        <f>'TPS543C20 Loop Gain'!AJ1384</f>
        <v>#DIV/0!</v>
      </c>
      <c r="E2556">
        <f>'TPS543C20 Loop Gain'!B1384</f>
        <v>125000</v>
      </c>
    </row>
    <row r="2557" spans="3:5" x14ac:dyDescent="0.3">
      <c r="C2557" t="e">
        <f>'TPS543C20 Loop Gain'!AI1383</f>
        <v>#DIV/0!</v>
      </c>
      <c r="D2557" t="e">
        <f>'TPS543C20 Loop Gain'!AJ1383</f>
        <v>#DIV/0!</v>
      </c>
      <c r="E2557">
        <f>'TPS543C20 Loop Gain'!B1383</f>
        <v>124900</v>
      </c>
    </row>
    <row r="2558" spans="3:5" x14ac:dyDescent="0.3">
      <c r="C2558" t="e">
        <f>'TPS543C20 Loop Gain'!AI1382</f>
        <v>#DIV/0!</v>
      </c>
      <c r="D2558" t="e">
        <f>'TPS543C20 Loop Gain'!AJ1382</f>
        <v>#DIV/0!</v>
      </c>
      <c r="E2558">
        <f>'TPS543C20 Loop Gain'!B1382</f>
        <v>124800</v>
      </c>
    </row>
    <row r="2559" spans="3:5" x14ac:dyDescent="0.3">
      <c r="C2559" t="e">
        <f>'TPS543C20 Loop Gain'!AI1381</f>
        <v>#DIV/0!</v>
      </c>
      <c r="D2559" t="e">
        <f>'TPS543C20 Loop Gain'!AJ1381</f>
        <v>#DIV/0!</v>
      </c>
      <c r="E2559">
        <f>'TPS543C20 Loop Gain'!B1381</f>
        <v>124700</v>
      </c>
    </row>
    <row r="2560" spans="3:5" x14ac:dyDescent="0.3">
      <c r="C2560" t="e">
        <f>'TPS543C20 Loop Gain'!AI1380</f>
        <v>#DIV/0!</v>
      </c>
      <c r="D2560" t="e">
        <f>'TPS543C20 Loop Gain'!AJ1380</f>
        <v>#DIV/0!</v>
      </c>
      <c r="E2560">
        <f>'TPS543C20 Loop Gain'!B1380</f>
        <v>124600</v>
      </c>
    </row>
    <row r="2561" spans="3:5" x14ac:dyDescent="0.3">
      <c r="C2561" t="e">
        <f>'TPS543C20 Loop Gain'!AI1379</f>
        <v>#DIV/0!</v>
      </c>
      <c r="D2561" t="e">
        <f>'TPS543C20 Loop Gain'!AJ1379</f>
        <v>#DIV/0!</v>
      </c>
      <c r="E2561">
        <f>'TPS543C20 Loop Gain'!B1379</f>
        <v>124500</v>
      </c>
    </row>
    <row r="2562" spans="3:5" x14ac:dyDescent="0.3">
      <c r="C2562" t="e">
        <f>'TPS543C20 Loop Gain'!AI1378</f>
        <v>#DIV/0!</v>
      </c>
      <c r="D2562" t="e">
        <f>'TPS543C20 Loop Gain'!AJ1378</f>
        <v>#DIV/0!</v>
      </c>
      <c r="E2562">
        <f>'TPS543C20 Loop Gain'!B1378</f>
        <v>124400</v>
      </c>
    </row>
    <row r="2563" spans="3:5" x14ac:dyDescent="0.3">
      <c r="C2563" t="e">
        <f>'TPS543C20 Loop Gain'!AI1377</f>
        <v>#DIV/0!</v>
      </c>
      <c r="D2563" t="e">
        <f>'TPS543C20 Loop Gain'!AJ1377</f>
        <v>#DIV/0!</v>
      </c>
      <c r="E2563">
        <f>'TPS543C20 Loop Gain'!B1377</f>
        <v>124300</v>
      </c>
    </row>
    <row r="2564" spans="3:5" x14ac:dyDescent="0.3">
      <c r="C2564" t="e">
        <f>'TPS543C20 Loop Gain'!AI1376</f>
        <v>#DIV/0!</v>
      </c>
      <c r="D2564" t="e">
        <f>'TPS543C20 Loop Gain'!AJ1376</f>
        <v>#DIV/0!</v>
      </c>
      <c r="E2564">
        <f>'TPS543C20 Loop Gain'!B1376</f>
        <v>124200</v>
      </c>
    </row>
    <row r="2565" spans="3:5" x14ac:dyDescent="0.3">
      <c r="C2565" t="e">
        <f>'TPS543C20 Loop Gain'!AI1375</f>
        <v>#DIV/0!</v>
      </c>
      <c r="D2565" t="e">
        <f>'TPS543C20 Loop Gain'!AJ1375</f>
        <v>#DIV/0!</v>
      </c>
      <c r="E2565">
        <f>'TPS543C20 Loop Gain'!B1375</f>
        <v>124100</v>
      </c>
    </row>
    <row r="2566" spans="3:5" x14ac:dyDescent="0.3">
      <c r="C2566" t="e">
        <f>'TPS543C20 Loop Gain'!AI1374</f>
        <v>#DIV/0!</v>
      </c>
      <c r="D2566" t="e">
        <f>'TPS543C20 Loop Gain'!AJ1374</f>
        <v>#DIV/0!</v>
      </c>
      <c r="E2566">
        <f>'TPS543C20 Loop Gain'!B1374</f>
        <v>124000</v>
      </c>
    </row>
    <row r="2567" spans="3:5" x14ac:dyDescent="0.3">
      <c r="C2567" t="e">
        <f>'TPS543C20 Loop Gain'!AI1373</f>
        <v>#DIV/0!</v>
      </c>
      <c r="D2567" t="e">
        <f>'TPS543C20 Loop Gain'!AJ1373</f>
        <v>#DIV/0!</v>
      </c>
      <c r="E2567">
        <f>'TPS543C20 Loop Gain'!B1373</f>
        <v>123900</v>
      </c>
    </row>
    <row r="2568" spans="3:5" x14ac:dyDescent="0.3">
      <c r="C2568" t="e">
        <f>'TPS543C20 Loop Gain'!AI1372</f>
        <v>#DIV/0!</v>
      </c>
      <c r="D2568" t="e">
        <f>'TPS543C20 Loop Gain'!AJ1372</f>
        <v>#DIV/0!</v>
      </c>
      <c r="E2568">
        <f>'TPS543C20 Loop Gain'!B1372</f>
        <v>123800</v>
      </c>
    </row>
    <row r="2569" spans="3:5" x14ac:dyDescent="0.3">
      <c r="C2569" t="e">
        <f>'TPS543C20 Loop Gain'!AI1371</f>
        <v>#DIV/0!</v>
      </c>
      <c r="D2569" t="e">
        <f>'TPS543C20 Loop Gain'!AJ1371</f>
        <v>#DIV/0!</v>
      </c>
      <c r="E2569">
        <f>'TPS543C20 Loop Gain'!B1371</f>
        <v>123700</v>
      </c>
    </row>
    <row r="2570" spans="3:5" x14ac:dyDescent="0.3">
      <c r="C2570" t="e">
        <f>'TPS543C20 Loop Gain'!AI1370</f>
        <v>#DIV/0!</v>
      </c>
      <c r="D2570" t="e">
        <f>'TPS543C20 Loop Gain'!AJ1370</f>
        <v>#DIV/0!</v>
      </c>
      <c r="E2570">
        <f>'TPS543C20 Loop Gain'!B1370</f>
        <v>123600</v>
      </c>
    </row>
    <row r="2571" spans="3:5" x14ac:dyDescent="0.3">
      <c r="C2571" t="e">
        <f>'TPS543C20 Loop Gain'!AI1369</f>
        <v>#DIV/0!</v>
      </c>
      <c r="D2571" t="e">
        <f>'TPS543C20 Loop Gain'!AJ1369</f>
        <v>#DIV/0!</v>
      </c>
      <c r="E2571">
        <f>'TPS543C20 Loop Gain'!B1369</f>
        <v>123500</v>
      </c>
    </row>
    <row r="2572" spans="3:5" x14ac:dyDescent="0.3">
      <c r="C2572" t="e">
        <f>'TPS543C20 Loop Gain'!AI1368</f>
        <v>#DIV/0!</v>
      </c>
      <c r="D2572" t="e">
        <f>'TPS543C20 Loop Gain'!AJ1368</f>
        <v>#DIV/0!</v>
      </c>
      <c r="E2572">
        <f>'TPS543C20 Loop Gain'!B1368</f>
        <v>123400</v>
      </c>
    </row>
    <row r="2573" spans="3:5" x14ac:dyDescent="0.3">
      <c r="C2573" t="e">
        <f>'TPS543C20 Loop Gain'!AI1367</f>
        <v>#DIV/0!</v>
      </c>
      <c r="D2573" t="e">
        <f>'TPS543C20 Loop Gain'!AJ1367</f>
        <v>#DIV/0!</v>
      </c>
      <c r="E2573">
        <f>'TPS543C20 Loop Gain'!B1367</f>
        <v>123300</v>
      </c>
    </row>
    <row r="2574" spans="3:5" x14ac:dyDescent="0.3">
      <c r="C2574" t="e">
        <f>'TPS543C20 Loop Gain'!AI1366</f>
        <v>#DIV/0!</v>
      </c>
      <c r="D2574" t="e">
        <f>'TPS543C20 Loop Gain'!AJ1366</f>
        <v>#DIV/0!</v>
      </c>
      <c r="E2574">
        <f>'TPS543C20 Loop Gain'!B1366</f>
        <v>123200</v>
      </c>
    </row>
    <row r="2575" spans="3:5" x14ac:dyDescent="0.3">
      <c r="C2575" t="e">
        <f>'TPS543C20 Loop Gain'!AI1365</f>
        <v>#DIV/0!</v>
      </c>
      <c r="D2575" t="e">
        <f>'TPS543C20 Loop Gain'!AJ1365</f>
        <v>#DIV/0!</v>
      </c>
      <c r="E2575">
        <f>'TPS543C20 Loop Gain'!B1365</f>
        <v>123100</v>
      </c>
    </row>
    <row r="2576" spans="3:5" x14ac:dyDescent="0.3">
      <c r="C2576" t="e">
        <f>'TPS543C20 Loop Gain'!AI1364</f>
        <v>#DIV/0!</v>
      </c>
      <c r="D2576" t="e">
        <f>'TPS543C20 Loop Gain'!AJ1364</f>
        <v>#DIV/0!</v>
      </c>
      <c r="E2576">
        <f>'TPS543C20 Loop Gain'!B1364</f>
        <v>123000</v>
      </c>
    </row>
    <row r="2577" spans="3:5" x14ac:dyDescent="0.3">
      <c r="C2577" t="e">
        <f>'TPS543C20 Loop Gain'!AI1363</f>
        <v>#DIV/0!</v>
      </c>
      <c r="D2577" t="e">
        <f>'TPS543C20 Loop Gain'!AJ1363</f>
        <v>#DIV/0!</v>
      </c>
      <c r="E2577">
        <f>'TPS543C20 Loop Gain'!B1363</f>
        <v>122900</v>
      </c>
    </row>
    <row r="2578" spans="3:5" x14ac:dyDescent="0.3">
      <c r="C2578" t="e">
        <f>'TPS543C20 Loop Gain'!AI1362</f>
        <v>#DIV/0!</v>
      </c>
      <c r="D2578" t="e">
        <f>'TPS543C20 Loop Gain'!AJ1362</f>
        <v>#DIV/0!</v>
      </c>
      <c r="E2578">
        <f>'TPS543C20 Loop Gain'!B1362</f>
        <v>122800</v>
      </c>
    </row>
    <row r="2579" spans="3:5" x14ac:dyDescent="0.3">
      <c r="C2579" t="e">
        <f>'TPS543C20 Loop Gain'!AI1361</f>
        <v>#DIV/0!</v>
      </c>
      <c r="D2579" t="e">
        <f>'TPS543C20 Loop Gain'!AJ1361</f>
        <v>#DIV/0!</v>
      </c>
      <c r="E2579">
        <f>'TPS543C20 Loop Gain'!B1361</f>
        <v>122700</v>
      </c>
    </row>
    <row r="2580" spans="3:5" x14ac:dyDescent="0.3">
      <c r="C2580" t="e">
        <f>'TPS543C20 Loop Gain'!AI1360</f>
        <v>#DIV/0!</v>
      </c>
      <c r="D2580" t="e">
        <f>'TPS543C20 Loop Gain'!AJ1360</f>
        <v>#DIV/0!</v>
      </c>
      <c r="E2580">
        <f>'TPS543C20 Loop Gain'!B1360</f>
        <v>122600</v>
      </c>
    </row>
    <row r="2581" spans="3:5" x14ac:dyDescent="0.3">
      <c r="C2581" t="e">
        <f>'TPS543C20 Loop Gain'!AI1359</f>
        <v>#DIV/0!</v>
      </c>
      <c r="D2581" t="e">
        <f>'TPS543C20 Loop Gain'!AJ1359</f>
        <v>#DIV/0!</v>
      </c>
      <c r="E2581">
        <f>'TPS543C20 Loop Gain'!B1359</f>
        <v>122500</v>
      </c>
    </row>
    <row r="2582" spans="3:5" x14ac:dyDescent="0.3">
      <c r="C2582" t="e">
        <f>'TPS543C20 Loop Gain'!AI1358</f>
        <v>#DIV/0!</v>
      </c>
      <c r="D2582" t="e">
        <f>'TPS543C20 Loop Gain'!AJ1358</f>
        <v>#DIV/0!</v>
      </c>
      <c r="E2582">
        <f>'TPS543C20 Loop Gain'!B1358</f>
        <v>122400</v>
      </c>
    </row>
    <row r="2583" spans="3:5" x14ac:dyDescent="0.3">
      <c r="C2583" t="e">
        <f>'TPS543C20 Loop Gain'!AI1357</f>
        <v>#DIV/0!</v>
      </c>
      <c r="D2583" t="e">
        <f>'TPS543C20 Loop Gain'!AJ1357</f>
        <v>#DIV/0!</v>
      </c>
      <c r="E2583">
        <f>'TPS543C20 Loop Gain'!B1357</f>
        <v>122300</v>
      </c>
    </row>
    <row r="2584" spans="3:5" x14ac:dyDescent="0.3">
      <c r="C2584" t="e">
        <f>'TPS543C20 Loop Gain'!AI1356</f>
        <v>#DIV/0!</v>
      </c>
      <c r="D2584" t="e">
        <f>'TPS543C20 Loop Gain'!AJ1356</f>
        <v>#DIV/0!</v>
      </c>
      <c r="E2584">
        <f>'TPS543C20 Loop Gain'!B1356</f>
        <v>122200</v>
      </c>
    </row>
    <row r="2585" spans="3:5" x14ac:dyDescent="0.3">
      <c r="C2585" t="e">
        <f>'TPS543C20 Loop Gain'!AI1355</f>
        <v>#DIV/0!</v>
      </c>
      <c r="D2585" t="e">
        <f>'TPS543C20 Loop Gain'!AJ1355</f>
        <v>#DIV/0!</v>
      </c>
      <c r="E2585">
        <f>'TPS543C20 Loop Gain'!B1355</f>
        <v>122100</v>
      </c>
    </row>
    <row r="2586" spans="3:5" x14ac:dyDescent="0.3">
      <c r="C2586" t="e">
        <f>'TPS543C20 Loop Gain'!AI1354</f>
        <v>#DIV/0!</v>
      </c>
      <c r="D2586" t="e">
        <f>'TPS543C20 Loop Gain'!AJ1354</f>
        <v>#DIV/0!</v>
      </c>
      <c r="E2586">
        <f>'TPS543C20 Loop Gain'!B1354</f>
        <v>122000</v>
      </c>
    </row>
    <row r="2587" spans="3:5" x14ac:dyDescent="0.3">
      <c r="C2587" t="e">
        <f>'TPS543C20 Loop Gain'!AI1353</f>
        <v>#DIV/0!</v>
      </c>
      <c r="D2587" t="e">
        <f>'TPS543C20 Loop Gain'!AJ1353</f>
        <v>#DIV/0!</v>
      </c>
      <c r="E2587">
        <f>'TPS543C20 Loop Gain'!B1353</f>
        <v>121900</v>
      </c>
    </row>
    <row r="2588" spans="3:5" x14ac:dyDescent="0.3">
      <c r="C2588" t="e">
        <f>'TPS543C20 Loop Gain'!AI1352</f>
        <v>#DIV/0!</v>
      </c>
      <c r="D2588" t="e">
        <f>'TPS543C20 Loop Gain'!AJ1352</f>
        <v>#DIV/0!</v>
      </c>
      <c r="E2588">
        <f>'TPS543C20 Loop Gain'!B1352</f>
        <v>121800</v>
      </c>
    </row>
    <row r="2589" spans="3:5" x14ac:dyDescent="0.3">
      <c r="C2589" t="e">
        <f>'TPS543C20 Loop Gain'!AI1351</f>
        <v>#DIV/0!</v>
      </c>
      <c r="D2589" t="e">
        <f>'TPS543C20 Loop Gain'!AJ1351</f>
        <v>#DIV/0!</v>
      </c>
      <c r="E2589">
        <f>'TPS543C20 Loop Gain'!B1351</f>
        <v>121700</v>
      </c>
    </row>
    <row r="2590" spans="3:5" x14ac:dyDescent="0.3">
      <c r="C2590" t="e">
        <f>'TPS543C20 Loop Gain'!AI1350</f>
        <v>#DIV/0!</v>
      </c>
      <c r="D2590" t="e">
        <f>'TPS543C20 Loop Gain'!AJ1350</f>
        <v>#DIV/0!</v>
      </c>
      <c r="E2590">
        <f>'TPS543C20 Loop Gain'!B1350</f>
        <v>121600</v>
      </c>
    </row>
    <row r="2591" spans="3:5" x14ac:dyDescent="0.3">
      <c r="C2591" t="e">
        <f>'TPS543C20 Loop Gain'!AI1349</f>
        <v>#DIV/0!</v>
      </c>
      <c r="D2591" t="e">
        <f>'TPS543C20 Loop Gain'!AJ1349</f>
        <v>#DIV/0!</v>
      </c>
      <c r="E2591">
        <f>'TPS543C20 Loop Gain'!B1349</f>
        <v>121500</v>
      </c>
    </row>
    <row r="2592" spans="3:5" x14ac:dyDescent="0.3">
      <c r="C2592" t="e">
        <f>'TPS543C20 Loop Gain'!AI1348</f>
        <v>#DIV/0!</v>
      </c>
      <c r="D2592" t="e">
        <f>'TPS543C20 Loop Gain'!AJ1348</f>
        <v>#DIV/0!</v>
      </c>
      <c r="E2592">
        <f>'TPS543C20 Loop Gain'!B1348</f>
        <v>121400</v>
      </c>
    </row>
    <row r="2593" spans="3:5" x14ac:dyDescent="0.3">
      <c r="C2593" t="e">
        <f>'TPS543C20 Loop Gain'!AI1347</f>
        <v>#DIV/0!</v>
      </c>
      <c r="D2593" t="e">
        <f>'TPS543C20 Loop Gain'!AJ1347</f>
        <v>#DIV/0!</v>
      </c>
      <c r="E2593">
        <f>'TPS543C20 Loop Gain'!B1347</f>
        <v>121300</v>
      </c>
    </row>
    <row r="2594" spans="3:5" x14ac:dyDescent="0.3">
      <c r="C2594" t="e">
        <f>'TPS543C20 Loop Gain'!AI1346</f>
        <v>#DIV/0!</v>
      </c>
      <c r="D2594" t="e">
        <f>'TPS543C20 Loop Gain'!AJ1346</f>
        <v>#DIV/0!</v>
      </c>
      <c r="E2594">
        <f>'TPS543C20 Loop Gain'!B1346</f>
        <v>121200</v>
      </c>
    </row>
    <row r="2595" spans="3:5" x14ac:dyDescent="0.3">
      <c r="C2595" t="e">
        <f>'TPS543C20 Loop Gain'!AI1345</f>
        <v>#DIV/0!</v>
      </c>
      <c r="D2595" t="e">
        <f>'TPS543C20 Loop Gain'!AJ1345</f>
        <v>#DIV/0!</v>
      </c>
      <c r="E2595">
        <f>'TPS543C20 Loop Gain'!B1345</f>
        <v>121100</v>
      </c>
    </row>
    <row r="2596" spans="3:5" x14ac:dyDescent="0.3">
      <c r="C2596" t="e">
        <f>'TPS543C20 Loop Gain'!AI1344</f>
        <v>#DIV/0!</v>
      </c>
      <c r="D2596" t="e">
        <f>'TPS543C20 Loop Gain'!AJ1344</f>
        <v>#DIV/0!</v>
      </c>
      <c r="E2596">
        <f>'TPS543C20 Loop Gain'!B1344</f>
        <v>121000</v>
      </c>
    </row>
    <row r="2597" spans="3:5" x14ac:dyDescent="0.3">
      <c r="C2597" t="e">
        <f>'TPS543C20 Loop Gain'!AI1343</f>
        <v>#DIV/0!</v>
      </c>
      <c r="D2597" t="e">
        <f>'TPS543C20 Loop Gain'!AJ1343</f>
        <v>#DIV/0!</v>
      </c>
      <c r="E2597">
        <f>'TPS543C20 Loop Gain'!B1343</f>
        <v>120900</v>
      </c>
    </row>
    <row r="2598" spans="3:5" x14ac:dyDescent="0.3">
      <c r="C2598" t="e">
        <f>'TPS543C20 Loop Gain'!AI1342</f>
        <v>#DIV/0!</v>
      </c>
      <c r="D2598" t="e">
        <f>'TPS543C20 Loop Gain'!AJ1342</f>
        <v>#DIV/0!</v>
      </c>
      <c r="E2598">
        <f>'TPS543C20 Loop Gain'!B1342</f>
        <v>120800</v>
      </c>
    </row>
    <row r="2599" spans="3:5" x14ac:dyDescent="0.3">
      <c r="C2599" t="e">
        <f>'TPS543C20 Loop Gain'!AI1341</f>
        <v>#DIV/0!</v>
      </c>
      <c r="D2599" t="e">
        <f>'TPS543C20 Loop Gain'!AJ1341</f>
        <v>#DIV/0!</v>
      </c>
      <c r="E2599">
        <f>'TPS543C20 Loop Gain'!B1341</f>
        <v>120700</v>
      </c>
    </row>
    <row r="2600" spans="3:5" x14ac:dyDescent="0.3">
      <c r="C2600" t="e">
        <f>'TPS543C20 Loop Gain'!AI1340</f>
        <v>#DIV/0!</v>
      </c>
      <c r="D2600" t="e">
        <f>'TPS543C20 Loop Gain'!AJ1340</f>
        <v>#DIV/0!</v>
      </c>
      <c r="E2600">
        <f>'TPS543C20 Loop Gain'!B1340</f>
        <v>120600</v>
      </c>
    </row>
    <row r="2601" spans="3:5" x14ac:dyDescent="0.3">
      <c r="C2601" t="e">
        <f>'TPS543C20 Loop Gain'!AI1339</f>
        <v>#DIV/0!</v>
      </c>
      <c r="D2601" t="e">
        <f>'TPS543C20 Loop Gain'!AJ1339</f>
        <v>#DIV/0!</v>
      </c>
      <c r="E2601">
        <f>'TPS543C20 Loop Gain'!B1339</f>
        <v>120500</v>
      </c>
    </row>
    <row r="2602" spans="3:5" x14ac:dyDescent="0.3">
      <c r="C2602" t="e">
        <f>'TPS543C20 Loop Gain'!AI1338</f>
        <v>#DIV/0!</v>
      </c>
      <c r="D2602" t="e">
        <f>'TPS543C20 Loop Gain'!AJ1338</f>
        <v>#DIV/0!</v>
      </c>
      <c r="E2602">
        <f>'TPS543C20 Loop Gain'!B1338</f>
        <v>120400</v>
      </c>
    </row>
    <row r="2603" spans="3:5" x14ac:dyDescent="0.3">
      <c r="C2603" t="e">
        <f>'TPS543C20 Loop Gain'!AI1337</f>
        <v>#DIV/0!</v>
      </c>
      <c r="D2603" t="e">
        <f>'TPS543C20 Loop Gain'!AJ1337</f>
        <v>#DIV/0!</v>
      </c>
      <c r="E2603">
        <f>'TPS543C20 Loop Gain'!B1337</f>
        <v>120300</v>
      </c>
    </row>
    <row r="2604" spans="3:5" x14ac:dyDescent="0.3">
      <c r="C2604" t="e">
        <f>'TPS543C20 Loop Gain'!AI1336</f>
        <v>#DIV/0!</v>
      </c>
      <c r="D2604" t="e">
        <f>'TPS543C20 Loop Gain'!AJ1336</f>
        <v>#DIV/0!</v>
      </c>
      <c r="E2604">
        <f>'TPS543C20 Loop Gain'!B1336</f>
        <v>120200</v>
      </c>
    </row>
    <row r="2605" spans="3:5" x14ac:dyDescent="0.3">
      <c r="C2605" t="e">
        <f>'TPS543C20 Loop Gain'!AI1335</f>
        <v>#DIV/0!</v>
      </c>
      <c r="D2605" t="e">
        <f>'TPS543C20 Loop Gain'!AJ1335</f>
        <v>#DIV/0!</v>
      </c>
      <c r="E2605">
        <f>'TPS543C20 Loop Gain'!B1335</f>
        <v>120100</v>
      </c>
    </row>
    <row r="2606" spans="3:5" x14ac:dyDescent="0.3">
      <c r="C2606" t="e">
        <f>'TPS543C20 Loop Gain'!AI1334</f>
        <v>#DIV/0!</v>
      </c>
      <c r="D2606" t="e">
        <f>'TPS543C20 Loop Gain'!AJ1334</f>
        <v>#DIV/0!</v>
      </c>
      <c r="E2606">
        <f>'TPS543C20 Loop Gain'!B1334</f>
        <v>120000</v>
      </c>
    </row>
    <row r="2607" spans="3:5" x14ac:dyDescent="0.3">
      <c r="C2607" t="e">
        <f>'TPS543C20 Loop Gain'!AI1333</f>
        <v>#DIV/0!</v>
      </c>
      <c r="D2607" t="e">
        <f>'TPS543C20 Loop Gain'!AJ1333</f>
        <v>#DIV/0!</v>
      </c>
      <c r="E2607">
        <f>'TPS543C20 Loop Gain'!B1333</f>
        <v>119900</v>
      </c>
    </row>
    <row r="2608" spans="3:5" x14ac:dyDescent="0.3">
      <c r="C2608" t="e">
        <f>'TPS543C20 Loop Gain'!AI1332</f>
        <v>#DIV/0!</v>
      </c>
      <c r="D2608" t="e">
        <f>'TPS543C20 Loop Gain'!AJ1332</f>
        <v>#DIV/0!</v>
      </c>
      <c r="E2608">
        <f>'TPS543C20 Loop Gain'!B1332</f>
        <v>119800</v>
      </c>
    </row>
    <row r="2609" spans="3:5" x14ac:dyDescent="0.3">
      <c r="C2609" t="e">
        <f>'TPS543C20 Loop Gain'!AI1331</f>
        <v>#DIV/0!</v>
      </c>
      <c r="D2609" t="e">
        <f>'TPS543C20 Loop Gain'!AJ1331</f>
        <v>#DIV/0!</v>
      </c>
      <c r="E2609">
        <f>'TPS543C20 Loop Gain'!B1331</f>
        <v>119700</v>
      </c>
    </row>
    <row r="2610" spans="3:5" x14ac:dyDescent="0.3">
      <c r="C2610" t="e">
        <f>'TPS543C20 Loop Gain'!AI1330</f>
        <v>#DIV/0!</v>
      </c>
      <c r="D2610" t="e">
        <f>'TPS543C20 Loop Gain'!AJ1330</f>
        <v>#DIV/0!</v>
      </c>
      <c r="E2610">
        <f>'TPS543C20 Loop Gain'!B1330</f>
        <v>119600</v>
      </c>
    </row>
    <row r="2611" spans="3:5" x14ac:dyDescent="0.3">
      <c r="C2611" t="e">
        <f>'TPS543C20 Loop Gain'!AI1329</f>
        <v>#DIV/0!</v>
      </c>
      <c r="D2611" t="e">
        <f>'TPS543C20 Loop Gain'!AJ1329</f>
        <v>#DIV/0!</v>
      </c>
      <c r="E2611">
        <f>'TPS543C20 Loop Gain'!B1329</f>
        <v>119500</v>
      </c>
    </row>
    <row r="2612" spans="3:5" x14ac:dyDescent="0.3">
      <c r="C2612" t="e">
        <f>'TPS543C20 Loop Gain'!AI1328</f>
        <v>#DIV/0!</v>
      </c>
      <c r="D2612" t="e">
        <f>'TPS543C20 Loop Gain'!AJ1328</f>
        <v>#DIV/0!</v>
      </c>
      <c r="E2612">
        <f>'TPS543C20 Loop Gain'!B1328</f>
        <v>119400</v>
      </c>
    </row>
    <row r="2613" spans="3:5" x14ac:dyDescent="0.3">
      <c r="C2613" t="e">
        <f>'TPS543C20 Loop Gain'!AI1327</f>
        <v>#DIV/0!</v>
      </c>
      <c r="D2613" t="e">
        <f>'TPS543C20 Loop Gain'!AJ1327</f>
        <v>#DIV/0!</v>
      </c>
      <c r="E2613">
        <f>'TPS543C20 Loop Gain'!B1327</f>
        <v>119300</v>
      </c>
    </row>
    <row r="2614" spans="3:5" x14ac:dyDescent="0.3">
      <c r="C2614" t="e">
        <f>'TPS543C20 Loop Gain'!AI1326</f>
        <v>#DIV/0!</v>
      </c>
      <c r="D2614" t="e">
        <f>'TPS543C20 Loop Gain'!AJ1326</f>
        <v>#DIV/0!</v>
      </c>
      <c r="E2614">
        <f>'TPS543C20 Loop Gain'!B1326</f>
        <v>119200</v>
      </c>
    </row>
    <row r="2615" spans="3:5" x14ac:dyDescent="0.3">
      <c r="C2615" t="e">
        <f>'TPS543C20 Loop Gain'!AI1325</f>
        <v>#DIV/0!</v>
      </c>
      <c r="D2615" t="e">
        <f>'TPS543C20 Loop Gain'!AJ1325</f>
        <v>#DIV/0!</v>
      </c>
      <c r="E2615">
        <f>'TPS543C20 Loop Gain'!B1325</f>
        <v>119100</v>
      </c>
    </row>
    <row r="2616" spans="3:5" x14ac:dyDescent="0.3">
      <c r="C2616" t="e">
        <f>'TPS543C20 Loop Gain'!AI1324</f>
        <v>#DIV/0!</v>
      </c>
      <c r="D2616" t="e">
        <f>'TPS543C20 Loop Gain'!AJ1324</f>
        <v>#DIV/0!</v>
      </c>
      <c r="E2616">
        <f>'TPS543C20 Loop Gain'!B1324</f>
        <v>119000</v>
      </c>
    </row>
    <row r="2617" spans="3:5" x14ac:dyDescent="0.3">
      <c r="C2617" t="e">
        <f>'TPS543C20 Loop Gain'!AI1323</f>
        <v>#DIV/0!</v>
      </c>
      <c r="D2617" t="e">
        <f>'TPS543C20 Loop Gain'!AJ1323</f>
        <v>#DIV/0!</v>
      </c>
      <c r="E2617">
        <f>'TPS543C20 Loop Gain'!B1323</f>
        <v>118900</v>
      </c>
    </row>
    <row r="2618" spans="3:5" x14ac:dyDescent="0.3">
      <c r="C2618" t="e">
        <f>'TPS543C20 Loop Gain'!AI1322</f>
        <v>#DIV/0!</v>
      </c>
      <c r="D2618" t="e">
        <f>'TPS543C20 Loop Gain'!AJ1322</f>
        <v>#DIV/0!</v>
      </c>
      <c r="E2618">
        <f>'TPS543C20 Loop Gain'!B1322</f>
        <v>118800</v>
      </c>
    </row>
    <row r="2619" spans="3:5" x14ac:dyDescent="0.3">
      <c r="C2619" t="e">
        <f>'TPS543C20 Loop Gain'!AI1321</f>
        <v>#DIV/0!</v>
      </c>
      <c r="D2619" t="e">
        <f>'TPS543C20 Loop Gain'!AJ1321</f>
        <v>#DIV/0!</v>
      </c>
      <c r="E2619">
        <f>'TPS543C20 Loop Gain'!B1321</f>
        <v>118700</v>
      </c>
    </row>
    <row r="2620" spans="3:5" x14ac:dyDescent="0.3">
      <c r="C2620" t="e">
        <f>'TPS543C20 Loop Gain'!AI1320</f>
        <v>#DIV/0!</v>
      </c>
      <c r="D2620" t="e">
        <f>'TPS543C20 Loop Gain'!AJ1320</f>
        <v>#DIV/0!</v>
      </c>
      <c r="E2620">
        <f>'TPS543C20 Loop Gain'!B1320</f>
        <v>118600</v>
      </c>
    </row>
    <row r="2621" spans="3:5" x14ac:dyDescent="0.3">
      <c r="C2621" t="e">
        <f>'TPS543C20 Loop Gain'!AI1319</f>
        <v>#DIV/0!</v>
      </c>
      <c r="D2621" t="e">
        <f>'TPS543C20 Loop Gain'!AJ1319</f>
        <v>#DIV/0!</v>
      </c>
      <c r="E2621">
        <f>'TPS543C20 Loop Gain'!B1319</f>
        <v>118500</v>
      </c>
    </row>
    <row r="2622" spans="3:5" x14ac:dyDescent="0.3">
      <c r="C2622" t="e">
        <f>'TPS543C20 Loop Gain'!AI1318</f>
        <v>#DIV/0!</v>
      </c>
      <c r="D2622" t="e">
        <f>'TPS543C20 Loop Gain'!AJ1318</f>
        <v>#DIV/0!</v>
      </c>
      <c r="E2622">
        <f>'TPS543C20 Loop Gain'!B1318</f>
        <v>118400</v>
      </c>
    </row>
    <row r="2623" spans="3:5" x14ac:dyDescent="0.3">
      <c r="C2623" t="e">
        <f>'TPS543C20 Loop Gain'!AI1317</f>
        <v>#DIV/0!</v>
      </c>
      <c r="D2623" t="e">
        <f>'TPS543C20 Loop Gain'!AJ1317</f>
        <v>#DIV/0!</v>
      </c>
      <c r="E2623">
        <f>'TPS543C20 Loop Gain'!B1317</f>
        <v>118300</v>
      </c>
    </row>
    <row r="2624" spans="3:5" x14ac:dyDescent="0.3">
      <c r="C2624" t="e">
        <f>'TPS543C20 Loop Gain'!AI1316</f>
        <v>#DIV/0!</v>
      </c>
      <c r="D2624" t="e">
        <f>'TPS543C20 Loop Gain'!AJ1316</f>
        <v>#DIV/0!</v>
      </c>
      <c r="E2624">
        <f>'TPS543C20 Loop Gain'!B1316</f>
        <v>118200</v>
      </c>
    </row>
    <row r="2625" spans="3:5" x14ac:dyDescent="0.3">
      <c r="C2625" t="e">
        <f>'TPS543C20 Loop Gain'!AI1315</f>
        <v>#DIV/0!</v>
      </c>
      <c r="D2625" t="e">
        <f>'TPS543C20 Loop Gain'!AJ1315</f>
        <v>#DIV/0!</v>
      </c>
      <c r="E2625">
        <f>'TPS543C20 Loop Gain'!B1315</f>
        <v>118100</v>
      </c>
    </row>
    <row r="2626" spans="3:5" x14ac:dyDescent="0.3">
      <c r="C2626" t="e">
        <f>'TPS543C20 Loop Gain'!AI1314</f>
        <v>#DIV/0!</v>
      </c>
      <c r="D2626" t="e">
        <f>'TPS543C20 Loop Gain'!AJ1314</f>
        <v>#DIV/0!</v>
      </c>
      <c r="E2626">
        <f>'TPS543C20 Loop Gain'!B1314</f>
        <v>118000</v>
      </c>
    </row>
    <row r="2627" spans="3:5" x14ac:dyDescent="0.3">
      <c r="C2627" t="e">
        <f>'TPS543C20 Loop Gain'!AI1313</f>
        <v>#DIV/0!</v>
      </c>
      <c r="D2627" t="e">
        <f>'TPS543C20 Loop Gain'!AJ1313</f>
        <v>#DIV/0!</v>
      </c>
      <c r="E2627">
        <f>'TPS543C20 Loop Gain'!B1313</f>
        <v>117900</v>
      </c>
    </row>
    <row r="2628" spans="3:5" x14ac:dyDescent="0.3">
      <c r="C2628" t="e">
        <f>'TPS543C20 Loop Gain'!AI1312</f>
        <v>#DIV/0!</v>
      </c>
      <c r="D2628" t="e">
        <f>'TPS543C20 Loop Gain'!AJ1312</f>
        <v>#DIV/0!</v>
      </c>
      <c r="E2628">
        <f>'TPS543C20 Loop Gain'!B1312</f>
        <v>117800</v>
      </c>
    </row>
    <row r="2629" spans="3:5" x14ac:dyDescent="0.3">
      <c r="C2629" t="e">
        <f>'TPS543C20 Loop Gain'!AI1311</f>
        <v>#DIV/0!</v>
      </c>
      <c r="D2629" t="e">
        <f>'TPS543C20 Loop Gain'!AJ1311</f>
        <v>#DIV/0!</v>
      </c>
      <c r="E2629">
        <f>'TPS543C20 Loop Gain'!B1311</f>
        <v>117700</v>
      </c>
    </row>
    <row r="2630" spans="3:5" x14ac:dyDescent="0.3">
      <c r="C2630" t="e">
        <f>'TPS543C20 Loop Gain'!AI1310</f>
        <v>#DIV/0!</v>
      </c>
      <c r="D2630" t="e">
        <f>'TPS543C20 Loop Gain'!AJ1310</f>
        <v>#DIV/0!</v>
      </c>
      <c r="E2630">
        <f>'TPS543C20 Loop Gain'!B1310</f>
        <v>117600</v>
      </c>
    </row>
    <row r="2631" spans="3:5" x14ac:dyDescent="0.3">
      <c r="C2631" t="e">
        <f>'TPS543C20 Loop Gain'!AI1309</f>
        <v>#DIV/0!</v>
      </c>
      <c r="D2631" t="e">
        <f>'TPS543C20 Loop Gain'!AJ1309</f>
        <v>#DIV/0!</v>
      </c>
      <c r="E2631">
        <f>'TPS543C20 Loop Gain'!B1309</f>
        <v>117500</v>
      </c>
    </row>
    <row r="2632" spans="3:5" x14ac:dyDescent="0.3">
      <c r="C2632" t="e">
        <f>'TPS543C20 Loop Gain'!AI1308</f>
        <v>#DIV/0!</v>
      </c>
      <c r="D2632" t="e">
        <f>'TPS543C20 Loop Gain'!AJ1308</f>
        <v>#DIV/0!</v>
      </c>
      <c r="E2632">
        <f>'TPS543C20 Loop Gain'!B1308</f>
        <v>117400</v>
      </c>
    </row>
    <row r="2633" spans="3:5" x14ac:dyDescent="0.3">
      <c r="C2633" t="e">
        <f>'TPS543C20 Loop Gain'!AI1307</f>
        <v>#DIV/0!</v>
      </c>
      <c r="D2633" t="e">
        <f>'TPS543C20 Loop Gain'!AJ1307</f>
        <v>#DIV/0!</v>
      </c>
      <c r="E2633">
        <f>'TPS543C20 Loop Gain'!B1307</f>
        <v>117300</v>
      </c>
    </row>
    <row r="2634" spans="3:5" x14ac:dyDescent="0.3">
      <c r="C2634" t="e">
        <f>'TPS543C20 Loop Gain'!AI1306</f>
        <v>#DIV/0!</v>
      </c>
      <c r="D2634" t="e">
        <f>'TPS543C20 Loop Gain'!AJ1306</f>
        <v>#DIV/0!</v>
      </c>
      <c r="E2634">
        <f>'TPS543C20 Loop Gain'!B1306</f>
        <v>117200</v>
      </c>
    </row>
    <row r="2635" spans="3:5" x14ac:dyDescent="0.3">
      <c r="C2635" t="e">
        <f>'TPS543C20 Loop Gain'!AI1305</f>
        <v>#DIV/0!</v>
      </c>
      <c r="D2635" t="e">
        <f>'TPS543C20 Loop Gain'!AJ1305</f>
        <v>#DIV/0!</v>
      </c>
      <c r="E2635">
        <f>'TPS543C20 Loop Gain'!B1305</f>
        <v>117100</v>
      </c>
    </row>
    <row r="2636" spans="3:5" x14ac:dyDescent="0.3">
      <c r="C2636" t="e">
        <f>'TPS543C20 Loop Gain'!AI1304</f>
        <v>#DIV/0!</v>
      </c>
      <c r="D2636" t="e">
        <f>'TPS543C20 Loop Gain'!AJ1304</f>
        <v>#DIV/0!</v>
      </c>
      <c r="E2636">
        <f>'TPS543C20 Loop Gain'!B1304</f>
        <v>117000</v>
      </c>
    </row>
    <row r="2637" spans="3:5" x14ac:dyDescent="0.3">
      <c r="C2637" t="e">
        <f>'TPS543C20 Loop Gain'!AI1303</f>
        <v>#DIV/0!</v>
      </c>
      <c r="D2637" t="e">
        <f>'TPS543C20 Loop Gain'!AJ1303</f>
        <v>#DIV/0!</v>
      </c>
      <c r="E2637">
        <f>'TPS543C20 Loop Gain'!B1303</f>
        <v>116900</v>
      </c>
    </row>
    <row r="2638" spans="3:5" x14ac:dyDescent="0.3">
      <c r="C2638" t="e">
        <f>'TPS543C20 Loop Gain'!AI1302</f>
        <v>#DIV/0!</v>
      </c>
      <c r="D2638" t="e">
        <f>'TPS543C20 Loop Gain'!AJ1302</f>
        <v>#DIV/0!</v>
      </c>
      <c r="E2638">
        <f>'TPS543C20 Loop Gain'!B1302</f>
        <v>116800</v>
      </c>
    </row>
    <row r="2639" spans="3:5" x14ac:dyDescent="0.3">
      <c r="C2639" t="e">
        <f>'TPS543C20 Loop Gain'!AI1301</f>
        <v>#DIV/0!</v>
      </c>
      <c r="D2639" t="e">
        <f>'TPS543C20 Loop Gain'!AJ1301</f>
        <v>#DIV/0!</v>
      </c>
      <c r="E2639">
        <f>'TPS543C20 Loop Gain'!B1301</f>
        <v>116700</v>
      </c>
    </row>
    <row r="2640" spans="3:5" x14ac:dyDescent="0.3">
      <c r="C2640" t="e">
        <f>'TPS543C20 Loop Gain'!AI1300</f>
        <v>#DIV/0!</v>
      </c>
      <c r="D2640" t="e">
        <f>'TPS543C20 Loop Gain'!AJ1300</f>
        <v>#DIV/0!</v>
      </c>
      <c r="E2640">
        <f>'TPS543C20 Loop Gain'!B1300</f>
        <v>116600</v>
      </c>
    </row>
    <row r="2641" spans="3:5" x14ac:dyDescent="0.3">
      <c r="C2641" t="e">
        <f>'TPS543C20 Loop Gain'!AI1299</f>
        <v>#DIV/0!</v>
      </c>
      <c r="D2641" t="e">
        <f>'TPS543C20 Loop Gain'!AJ1299</f>
        <v>#DIV/0!</v>
      </c>
      <c r="E2641">
        <f>'TPS543C20 Loop Gain'!B1299</f>
        <v>116500</v>
      </c>
    </row>
    <row r="2642" spans="3:5" x14ac:dyDescent="0.3">
      <c r="C2642" t="e">
        <f>'TPS543C20 Loop Gain'!AI1298</f>
        <v>#DIV/0!</v>
      </c>
      <c r="D2642" t="e">
        <f>'TPS543C20 Loop Gain'!AJ1298</f>
        <v>#DIV/0!</v>
      </c>
      <c r="E2642">
        <f>'TPS543C20 Loop Gain'!B1298</f>
        <v>116400</v>
      </c>
    </row>
    <row r="2643" spans="3:5" x14ac:dyDescent="0.3">
      <c r="C2643" t="e">
        <f>'TPS543C20 Loop Gain'!AI1297</f>
        <v>#DIV/0!</v>
      </c>
      <c r="D2643" t="e">
        <f>'TPS543C20 Loop Gain'!AJ1297</f>
        <v>#DIV/0!</v>
      </c>
      <c r="E2643">
        <f>'TPS543C20 Loop Gain'!B1297</f>
        <v>116300</v>
      </c>
    </row>
    <row r="2644" spans="3:5" x14ac:dyDescent="0.3">
      <c r="C2644" t="e">
        <f>'TPS543C20 Loop Gain'!AI1296</f>
        <v>#DIV/0!</v>
      </c>
      <c r="D2644" t="e">
        <f>'TPS543C20 Loop Gain'!AJ1296</f>
        <v>#DIV/0!</v>
      </c>
      <c r="E2644">
        <f>'TPS543C20 Loop Gain'!B1296</f>
        <v>116200</v>
      </c>
    </row>
    <row r="2645" spans="3:5" x14ac:dyDescent="0.3">
      <c r="C2645" t="e">
        <f>'TPS543C20 Loop Gain'!AI1295</f>
        <v>#DIV/0!</v>
      </c>
      <c r="D2645" t="e">
        <f>'TPS543C20 Loop Gain'!AJ1295</f>
        <v>#DIV/0!</v>
      </c>
      <c r="E2645">
        <f>'TPS543C20 Loop Gain'!B1295</f>
        <v>116100</v>
      </c>
    </row>
    <row r="2646" spans="3:5" x14ac:dyDescent="0.3">
      <c r="C2646" t="e">
        <f>'TPS543C20 Loop Gain'!AI1294</f>
        <v>#DIV/0!</v>
      </c>
      <c r="D2646" t="e">
        <f>'TPS543C20 Loop Gain'!AJ1294</f>
        <v>#DIV/0!</v>
      </c>
      <c r="E2646">
        <f>'TPS543C20 Loop Gain'!B1294</f>
        <v>116000</v>
      </c>
    </row>
    <row r="2647" spans="3:5" x14ac:dyDescent="0.3">
      <c r="C2647" t="e">
        <f>'TPS543C20 Loop Gain'!AI1293</f>
        <v>#DIV/0!</v>
      </c>
      <c r="D2647" t="e">
        <f>'TPS543C20 Loop Gain'!AJ1293</f>
        <v>#DIV/0!</v>
      </c>
      <c r="E2647">
        <f>'TPS543C20 Loop Gain'!B1293</f>
        <v>115900</v>
      </c>
    </row>
    <row r="2648" spans="3:5" x14ac:dyDescent="0.3">
      <c r="C2648" t="e">
        <f>'TPS543C20 Loop Gain'!AI1292</f>
        <v>#DIV/0!</v>
      </c>
      <c r="D2648" t="e">
        <f>'TPS543C20 Loop Gain'!AJ1292</f>
        <v>#DIV/0!</v>
      </c>
      <c r="E2648">
        <f>'TPS543C20 Loop Gain'!B1292</f>
        <v>115800</v>
      </c>
    </row>
    <row r="2649" spans="3:5" x14ac:dyDescent="0.3">
      <c r="C2649" t="e">
        <f>'TPS543C20 Loop Gain'!AI1291</f>
        <v>#DIV/0!</v>
      </c>
      <c r="D2649" t="e">
        <f>'TPS543C20 Loop Gain'!AJ1291</f>
        <v>#DIV/0!</v>
      </c>
      <c r="E2649">
        <f>'TPS543C20 Loop Gain'!B1291</f>
        <v>115700</v>
      </c>
    </row>
    <row r="2650" spans="3:5" x14ac:dyDescent="0.3">
      <c r="C2650" t="e">
        <f>'TPS543C20 Loop Gain'!AI1290</f>
        <v>#DIV/0!</v>
      </c>
      <c r="D2650" t="e">
        <f>'TPS543C20 Loop Gain'!AJ1290</f>
        <v>#DIV/0!</v>
      </c>
      <c r="E2650">
        <f>'TPS543C20 Loop Gain'!B1290</f>
        <v>115600</v>
      </c>
    </row>
    <row r="2651" spans="3:5" x14ac:dyDescent="0.3">
      <c r="C2651" t="e">
        <f>'TPS543C20 Loop Gain'!AI1289</f>
        <v>#DIV/0!</v>
      </c>
      <c r="D2651" t="e">
        <f>'TPS543C20 Loop Gain'!AJ1289</f>
        <v>#DIV/0!</v>
      </c>
      <c r="E2651">
        <f>'TPS543C20 Loop Gain'!B1289</f>
        <v>115500</v>
      </c>
    </row>
    <row r="2652" spans="3:5" x14ac:dyDescent="0.3">
      <c r="C2652" t="e">
        <f>'TPS543C20 Loop Gain'!AI1288</f>
        <v>#DIV/0!</v>
      </c>
      <c r="D2652" t="e">
        <f>'TPS543C20 Loop Gain'!AJ1288</f>
        <v>#DIV/0!</v>
      </c>
      <c r="E2652">
        <f>'TPS543C20 Loop Gain'!B1288</f>
        <v>115400</v>
      </c>
    </row>
    <row r="2653" spans="3:5" x14ac:dyDescent="0.3">
      <c r="C2653" t="e">
        <f>'TPS543C20 Loop Gain'!AI1287</f>
        <v>#DIV/0!</v>
      </c>
      <c r="D2653" t="e">
        <f>'TPS543C20 Loop Gain'!AJ1287</f>
        <v>#DIV/0!</v>
      </c>
      <c r="E2653">
        <f>'TPS543C20 Loop Gain'!B1287</f>
        <v>115300</v>
      </c>
    </row>
    <row r="2654" spans="3:5" x14ac:dyDescent="0.3">
      <c r="C2654" t="e">
        <f>'TPS543C20 Loop Gain'!AI1286</f>
        <v>#DIV/0!</v>
      </c>
      <c r="D2654" t="e">
        <f>'TPS543C20 Loop Gain'!AJ1286</f>
        <v>#DIV/0!</v>
      </c>
      <c r="E2654">
        <f>'TPS543C20 Loop Gain'!B1286</f>
        <v>115200</v>
      </c>
    </row>
    <row r="2655" spans="3:5" x14ac:dyDescent="0.3">
      <c r="C2655" t="e">
        <f>'TPS543C20 Loop Gain'!AI1285</f>
        <v>#DIV/0!</v>
      </c>
      <c r="D2655" t="e">
        <f>'TPS543C20 Loop Gain'!AJ1285</f>
        <v>#DIV/0!</v>
      </c>
      <c r="E2655">
        <f>'TPS543C20 Loop Gain'!B1285</f>
        <v>115100</v>
      </c>
    </row>
    <row r="2656" spans="3:5" x14ac:dyDescent="0.3">
      <c r="C2656" t="e">
        <f>'TPS543C20 Loop Gain'!AI1284</f>
        <v>#DIV/0!</v>
      </c>
      <c r="D2656" t="e">
        <f>'TPS543C20 Loop Gain'!AJ1284</f>
        <v>#DIV/0!</v>
      </c>
      <c r="E2656">
        <f>'TPS543C20 Loop Gain'!B1284</f>
        <v>115000</v>
      </c>
    </row>
    <row r="2657" spans="3:5" x14ac:dyDescent="0.3">
      <c r="C2657" t="e">
        <f>'TPS543C20 Loop Gain'!AI1283</f>
        <v>#DIV/0!</v>
      </c>
      <c r="D2657" t="e">
        <f>'TPS543C20 Loop Gain'!AJ1283</f>
        <v>#DIV/0!</v>
      </c>
      <c r="E2657">
        <f>'TPS543C20 Loop Gain'!B1283</f>
        <v>114900</v>
      </c>
    </row>
    <row r="2658" spans="3:5" x14ac:dyDescent="0.3">
      <c r="C2658" t="e">
        <f>'TPS543C20 Loop Gain'!AI1282</f>
        <v>#DIV/0!</v>
      </c>
      <c r="D2658" t="e">
        <f>'TPS543C20 Loop Gain'!AJ1282</f>
        <v>#DIV/0!</v>
      </c>
      <c r="E2658">
        <f>'TPS543C20 Loop Gain'!B1282</f>
        <v>114800</v>
      </c>
    </row>
    <row r="2659" spans="3:5" x14ac:dyDescent="0.3">
      <c r="C2659" t="e">
        <f>'TPS543C20 Loop Gain'!AI1281</f>
        <v>#DIV/0!</v>
      </c>
      <c r="D2659" t="e">
        <f>'TPS543C20 Loop Gain'!AJ1281</f>
        <v>#DIV/0!</v>
      </c>
      <c r="E2659">
        <f>'TPS543C20 Loop Gain'!B1281</f>
        <v>114700</v>
      </c>
    </row>
    <row r="2660" spans="3:5" x14ac:dyDescent="0.3">
      <c r="C2660" t="e">
        <f>'TPS543C20 Loop Gain'!AI1280</f>
        <v>#DIV/0!</v>
      </c>
      <c r="D2660" t="e">
        <f>'TPS543C20 Loop Gain'!AJ1280</f>
        <v>#DIV/0!</v>
      </c>
      <c r="E2660">
        <f>'TPS543C20 Loop Gain'!B1280</f>
        <v>114600</v>
      </c>
    </row>
    <row r="2661" spans="3:5" x14ac:dyDescent="0.3">
      <c r="C2661" t="e">
        <f>'TPS543C20 Loop Gain'!AI1279</f>
        <v>#DIV/0!</v>
      </c>
      <c r="D2661" t="e">
        <f>'TPS543C20 Loop Gain'!AJ1279</f>
        <v>#DIV/0!</v>
      </c>
      <c r="E2661">
        <f>'TPS543C20 Loop Gain'!B1279</f>
        <v>114500</v>
      </c>
    </row>
    <row r="2662" spans="3:5" x14ac:dyDescent="0.3">
      <c r="C2662" t="e">
        <f>'TPS543C20 Loop Gain'!AI1278</f>
        <v>#DIV/0!</v>
      </c>
      <c r="D2662" t="e">
        <f>'TPS543C20 Loop Gain'!AJ1278</f>
        <v>#DIV/0!</v>
      </c>
      <c r="E2662">
        <f>'TPS543C20 Loop Gain'!B1278</f>
        <v>114400</v>
      </c>
    </row>
    <row r="2663" spans="3:5" x14ac:dyDescent="0.3">
      <c r="C2663" t="e">
        <f>'TPS543C20 Loop Gain'!AI1277</f>
        <v>#DIV/0!</v>
      </c>
      <c r="D2663" t="e">
        <f>'TPS543C20 Loop Gain'!AJ1277</f>
        <v>#DIV/0!</v>
      </c>
      <c r="E2663">
        <f>'TPS543C20 Loop Gain'!B1277</f>
        <v>114300</v>
      </c>
    </row>
    <row r="2664" spans="3:5" x14ac:dyDescent="0.3">
      <c r="C2664" t="e">
        <f>'TPS543C20 Loop Gain'!AI1276</f>
        <v>#DIV/0!</v>
      </c>
      <c r="D2664" t="e">
        <f>'TPS543C20 Loop Gain'!AJ1276</f>
        <v>#DIV/0!</v>
      </c>
      <c r="E2664">
        <f>'TPS543C20 Loop Gain'!B1276</f>
        <v>114200</v>
      </c>
    </row>
    <row r="2665" spans="3:5" x14ac:dyDescent="0.3">
      <c r="C2665" t="e">
        <f>'TPS543C20 Loop Gain'!AI1275</f>
        <v>#DIV/0!</v>
      </c>
      <c r="D2665" t="e">
        <f>'TPS543C20 Loop Gain'!AJ1275</f>
        <v>#DIV/0!</v>
      </c>
      <c r="E2665">
        <f>'TPS543C20 Loop Gain'!B1275</f>
        <v>114100</v>
      </c>
    </row>
    <row r="2666" spans="3:5" x14ac:dyDescent="0.3">
      <c r="C2666" t="e">
        <f>'TPS543C20 Loop Gain'!AI1274</f>
        <v>#DIV/0!</v>
      </c>
      <c r="D2666" t="e">
        <f>'TPS543C20 Loop Gain'!AJ1274</f>
        <v>#DIV/0!</v>
      </c>
      <c r="E2666">
        <f>'TPS543C20 Loop Gain'!B1274</f>
        <v>114000</v>
      </c>
    </row>
    <row r="2667" spans="3:5" x14ac:dyDescent="0.3">
      <c r="C2667" t="e">
        <f>'TPS543C20 Loop Gain'!AI1273</f>
        <v>#DIV/0!</v>
      </c>
      <c r="D2667" t="e">
        <f>'TPS543C20 Loop Gain'!AJ1273</f>
        <v>#DIV/0!</v>
      </c>
      <c r="E2667">
        <f>'TPS543C20 Loop Gain'!B1273</f>
        <v>113900</v>
      </c>
    </row>
    <row r="2668" spans="3:5" x14ac:dyDescent="0.3">
      <c r="C2668" t="e">
        <f>'TPS543C20 Loop Gain'!AI1272</f>
        <v>#DIV/0!</v>
      </c>
      <c r="D2668" t="e">
        <f>'TPS543C20 Loop Gain'!AJ1272</f>
        <v>#DIV/0!</v>
      </c>
      <c r="E2668">
        <f>'TPS543C20 Loop Gain'!B1272</f>
        <v>113800</v>
      </c>
    </row>
    <row r="2669" spans="3:5" x14ac:dyDescent="0.3">
      <c r="C2669" t="e">
        <f>'TPS543C20 Loop Gain'!AI1271</f>
        <v>#DIV/0!</v>
      </c>
      <c r="D2669" t="e">
        <f>'TPS543C20 Loop Gain'!AJ1271</f>
        <v>#DIV/0!</v>
      </c>
      <c r="E2669">
        <f>'TPS543C20 Loop Gain'!B1271</f>
        <v>113700</v>
      </c>
    </row>
    <row r="2670" spans="3:5" x14ac:dyDescent="0.3">
      <c r="C2670" t="e">
        <f>'TPS543C20 Loop Gain'!AI1270</f>
        <v>#DIV/0!</v>
      </c>
      <c r="D2670" t="e">
        <f>'TPS543C20 Loop Gain'!AJ1270</f>
        <v>#DIV/0!</v>
      </c>
      <c r="E2670">
        <f>'TPS543C20 Loop Gain'!B1270</f>
        <v>113600</v>
      </c>
    </row>
    <row r="2671" spans="3:5" x14ac:dyDescent="0.3">
      <c r="C2671" t="e">
        <f>'TPS543C20 Loop Gain'!AI1269</f>
        <v>#DIV/0!</v>
      </c>
      <c r="D2671" t="e">
        <f>'TPS543C20 Loop Gain'!AJ1269</f>
        <v>#DIV/0!</v>
      </c>
      <c r="E2671">
        <f>'TPS543C20 Loop Gain'!B1269</f>
        <v>113500</v>
      </c>
    </row>
    <row r="2672" spans="3:5" x14ac:dyDescent="0.3">
      <c r="C2672" t="e">
        <f>'TPS543C20 Loop Gain'!AI1268</f>
        <v>#DIV/0!</v>
      </c>
      <c r="D2672" t="e">
        <f>'TPS543C20 Loop Gain'!AJ1268</f>
        <v>#DIV/0!</v>
      </c>
      <c r="E2672">
        <f>'TPS543C20 Loop Gain'!B1268</f>
        <v>113400</v>
      </c>
    </row>
    <row r="2673" spans="3:5" x14ac:dyDescent="0.3">
      <c r="C2673" t="e">
        <f>'TPS543C20 Loop Gain'!AI1267</f>
        <v>#DIV/0!</v>
      </c>
      <c r="D2673" t="e">
        <f>'TPS543C20 Loop Gain'!AJ1267</f>
        <v>#DIV/0!</v>
      </c>
      <c r="E2673">
        <f>'TPS543C20 Loop Gain'!B1267</f>
        <v>113300</v>
      </c>
    </row>
    <row r="2674" spans="3:5" x14ac:dyDescent="0.3">
      <c r="C2674" t="e">
        <f>'TPS543C20 Loop Gain'!AI1266</f>
        <v>#DIV/0!</v>
      </c>
      <c r="D2674" t="e">
        <f>'TPS543C20 Loop Gain'!AJ1266</f>
        <v>#DIV/0!</v>
      </c>
      <c r="E2674">
        <f>'TPS543C20 Loop Gain'!B1266</f>
        <v>113200</v>
      </c>
    </row>
    <row r="2675" spans="3:5" x14ac:dyDescent="0.3">
      <c r="C2675" t="e">
        <f>'TPS543C20 Loop Gain'!AI1265</f>
        <v>#DIV/0!</v>
      </c>
      <c r="D2675" t="e">
        <f>'TPS543C20 Loop Gain'!AJ1265</f>
        <v>#DIV/0!</v>
      </c>
      <c r="E2675">
        <f>'TPS543C20 Loop Gain'!B1265</f>
        <v>113100</v>
      </c>
    </row>
    <row r="2676" spans="3:5" x14ac:dyDescent="0.3">
      <c r="C2676" t="e">
        <f>'TPS543C20 Loop Gain'!AI1264</f>
        <v>#DIV/0!</v>
      </c>
      <c r="D2676" t="e">
        <f>'TPS543C20 Loop Gain'!AJ1264</f>
        <v>#DIV/0!</v>
      </c>
      <c r="E2676">
        <f>'TPS543C20 Loop Gain'!B1264</f>
        <v>113000</v>
      </c>
    </row>
    <row r="2677" spans="3:5" x14ac:dyDescent="0.3">
      <c r="C2677" t="e">
        <f>'TPS543C20 Loop Gain'!AI1263</f>
        <v>#DIV/0!</v>
      </c>
      <c r="D2677" t="e">
        <f>'TPS543C20 Loop Gain'!AJ1263</f>
        <v>#DIV/0!</v>
      </c>
      <c r="E2677">
        <f>'TPS543C20 Loop Gain'!B1263</f>
        <v>112900</v>
      </c>
    </row>
    <row r="2678" spans="3:5" x14ac:dyDescent="0.3">
      <c r="C2678" t="e">
        <f>'TPS543C20 Loop Gain'!AI1262</f>
        <v>#DIV/0!</v>
      </c>
      <c r="D2678" t="e">
        <f>'TPS543C20 Loop Gain'!AJ1262</f>
        <v>#DIV/0!</v>
      </c>
      <c r="E2678">
        <f>'TPS543C20 Loop Gain'!B1262</f>
        <v>112800</v>
      </c>
    </row>
    <row r="2679" spans="3:5" x14ac:dyDescent="0.3">
      <c r="C2679" t="e">
        <f>'TPS543C20 Loop Gain'!AI1261</f>
        <v>#DIV/0!</v>
      </c>
      <c r="D2679" t="e">
        <f>'TPS543C20 Loop Gain'!AJ1261</f>
        <v>#DIV/0!</v>
      </c>
      <c r="E2679">
        <f>'TPS543C20 Loop Gain'!B1261</f>
        <v>112700</v>
      </c>
    </row>
    <row r="2680" spans="3:5" x14ac:dyDescent="0.3">
      <c r="C2680" t="e">
        <f>'TPS543C20 Loop Gain'!AI1260</f>
        <v>#DIV/0!</v>
      </c>
      <c r="D2680" t="e">
        <f>'TPS543C20 Loop Gain'!AJ1260</f>
        <v>#DIV/0!</v>
      </c>
      <c r="E2680">
        <f>'TPS543C20 Loop Gain'!B1260</f>
        <v>112600</v>
      </c>
    </row>
    <row r="2681" spans="3:5" x14ac:dyDescent="0.3">
      <c r="C2681" t="e">
        <f>'TPS543C20 Loop Gain'!AI1259</f>
        <v>#DIV/0!</v>
      </c>
      <c r="D2681" t="e">
        <f>'TPS543C20 Loop Gain'!AJ1259</f>
        <v>#DIV/0!</v>
      </c>
      <c r="E2681">
        <f>'TPS543C20 Loop Gain'!B1259</f>
        <v>112500</v>
      </c>
    </row>
    <row r="2682" spans="3:5" x14ac:dyDescent="0.3">
      <c r="C2682" t="e">
        <f>'TPS543C20 Loop Gain'!AI1258</f>
        <v>#DIV/0!</v>
      </c>
      <c r="D2682" t="e">
        <f>'TPS543C20 Loop Gain'!AJ1258</f>
        <v>#DIV/0!</v>
      </c>
      <c r="E2682">
        <f>'TPS543C20 Loop Gain'!B1258</f>
        <v>112400</v>
      </c>
    </row>
    <row r="2683" spans="3:5" x14ac:dyDescent="0.3">
      <c r="C2683" t="e">
        <f>'TPS543C20 Loop Gain'!AI1257</f>
        <v>#DIV/0!</v>
      </c>
      <c r="D2683" t="e">
        <f>'TPS543C20 Loop Gain'!AJ1257</f>
        <v>#DIV/0!</v>
      </c>
      <c r="E2683">
        <f>'TPS543C20 Loop Gain'!B1257</f>
        <v>112300</v>
      </c>
    </row>
    <row r="2684" spans="3:5" x14ac:dyDescent="0.3">
      <c r="C2684" t="e">
        <f>'TPS543C20 Loop Gain'!AI1256</f>
        <v>#DIV/0!</v>
      </c>
      <c r="D2684" t="e">
        <f>'TPS543C20 Loop Gain'!AJ1256</f>
        <v>#DIV/0!</v>
      </c>
      <c r="E2684">
        <f>'TPS543C20 Loop Gain'!B1256</f>
        <v>112200</v>
      </c>
    </row>
    <row r="2685" spans="3:5" x14ac:dyDescent="0.3">
      <c r="C2685" t="e">
        <f>'TPS543C20 Loop Gain'!AI1255</f>
        <v>#DIV/0!</v>
      </c>
      <c r="D2685" t="e">
        <f>'TPS543C20 Loop Gain'!AJ1255</f>
        <v>#DIV/0!</v>
      </c>
      <c r="E2685">
        <f>'TPS543C20 Loop Gain'!B1255</f>
        <v>112100</v>
      </c>
    </row>
    <row r="2686" spans="3:5" x14ac:dyDescent="0.3">
      <c r="C2686" t="e">
        <f>'TPS543C20 Loop Gain'!AI1254</f>
        <v>#DIV/0!</v>
      </c>
      <c r="D2686" t="e">
        <f>'TPS543C20 Loop Gain'!AJ1254</f>
        <v>#DIV/0!</v>
      </c>
      <c r="E2686">
        <f>'TPS543C20 Loop Gain'!B1254</f>
        <v>112000</v>
      </c>
    </row>
    <row r="2687" spans="3:5" x14ac:dyDescent="0.3">
      <c r="C2687" t="e">
        <f>'TPS543C20 Loop Gain'!AI1253</f>
        <v>#DIV/0!</v>
      </c>
      <c r="D2687" t="e">
        <f>'TPS543C20 Loop Gain'!AJ1253</f>
        <v>#DIV/0!</v>
      </c>
      <c r="E2687">
        <f>'TPS543C20 Loop Gain'!B1253</f>
        <v>111900</v>
      </c>
    </row>
    <row r="2688" spans="3:5" x14ac:dyDescent="0.3">
      <c r="C2688" t="e">
        <f>'TPS543C20 Loop Gain'!AI1252</f>
        <v>#DIV/0!</v>
      </c>
      <c r="D2688" t="e">
        <f>'TPS543C20 Loop Gain'!AJ1252</f>
        <v>#DIV/0!</v>
      </c>
      <c r="E2688">
        <f>'TPS543C20 Loop Gain'!B1252</f>
        <v>111800</v>
      </c>
    </row>
    <row r="2689" spans="3:5" x14ac:dyDescent="0.3">
      <c r="C2689" t="e">
        <f>'TPS543C20 Loop Gain'!AI1251</f>
        <v>#DIV/0!</v>
      </c>
      <c r="D2689" t="e">
        <f>'TPS543C20 Loop Gain'!AJ1251</f>
        <v>#DIV/0!</v>
      </c>
      <c r="E2689">
        <f>'TPS543C20 Loop Gain'!B1251</f>
        <v>111700</v>
      </c>
    </row>
    <row r="2690" spans="3:5" x14ac:dyDescent="0.3">
      <c r="C2690" t="e">
        <f>'TPS543C20 Loop Gain'!AI1250</f>
        <v>#DIV/0!</v>
      </c>
      <c r="D2690" t="e">
        <f>'TPS543C20 Loop Gain'!AJ1250</f>
        <v>#DIV/0!</v>
      </c>
      <c r="E2690">
        <f>'TPS543C20 Loop Gain'!B1250</f>
        <v>111600</v>
      </c>
    </row>
    <row r="2691" spans="3:5" x14ac:dyDescent="0.3">
      <c r="C2691" t="e">
        <f>'TPS543C20 Loop Gain'!AI1249</f>
        <v>#DIV/0!</v>
      </c>
      <c r="D2691" t="e">
        <f>'TPS543C20 Loop Gain'!AJ1249</f>
        <v>#DIV/0!</v>
      </c>
      <c r="E2691">
        <f>'TPS543C20 Loop Gain'!B1249</f>
        <v>111500</v>
      </c>
    </row>
    <row r="2692" spans="3:5" x14ac:dyDescent="0.3">
      <c r="C2692" t="e">
        <f>'TPS543C20 Loop Gain'!AI1248</f>
        <v>#DIV/0!</v>
      </c>
      <c r="D2692" t="e">
        <f>'TPS543C20 Loop Gain'!AJ1248</f>
        <v>#DIV/0!</v>
      </c>
      <c r="E2692">
        <f>'TPS543C20 Loop Gain'!B1248</f>
        <v>111400</v>
      </c>
    </row>
    <row r="2693" spans="3:5" x14ac:dyDescent="0.3">
      <c r="C2693" t="e">
        <f>'TPS543C20 Loop Gain'!AI1247</f>
        <v>#DIV/0!</v>
      </c>
      <c r="D2693" t="e">
        <f>'TPS543C20 Loop Gain'!AJ1247</f>
        <v>#DIV/0!</v>
      </c>
      <c r="E2693">
        <f>'TPS543C20 Loop Gain'!B1247</f>
        <v>111300</v>
      </c>
    </row>
    <row r="2694" spans="3:5" x14ac:dyDescent="0.3">
      <c r="C2694" t="e">
        <f>'TPS543C20 Loop Gain'!AI1246</f>
        <v>#DIV/0!</v>
      </c>
      <c r="D2694" t="e">
        <f>'TPS543C20 Loop Gain'!AJ1246</f>
        <v>#DIV/0!</v>
      </c>
      <c r="E2694">
        <f>'TPS543C20 Loop Gain'!B1246</f>
        <v>111200</v>
      </c>
    </row>
    <row r="2695" spans="3:5" x14ac:dyDescent="0.3">
      <c r="C2695" t="e">
        <f>'TPS543C20 Loop Gain'!AI1245</f>
        <v>#DIV/0!</v>
      </c>
      <c r="D2695" t="e">
        <f>'TPS543C20 Loop Gain'!AJ1245</f>
        <v>#DIV/0!</v>
      </c>
      <c r="E2695">
        <f>'TPS543C20 Loop Gain'!B1245</f>
        <v>111100</v>
      </c>
    </row>
    <row r="2696" spans="3:5" x14ac:dyDescent="0.3">
      <c r="C2696" t="e">
        <f>'TPS543C20 Loop Gain'!AI1244</f>
        <v>#DIV/0!</v>
      </c>
      <c r="D2696" t="e">
        <f>'TPS543C20 Loop Gain'!AJ1244</f>
        <v>#DIV/0!</v>
      </c>
      <c r="E2696">
        <f>'TPS543C20 Loop Gain'!B1244</f>
        <v>111000</v>
      </c>
    </row>
    <row r="2697" spans="3:5" x14ac:dyDescent="0.3">
      <c r="C2697" t="e">
        <f>'TPS543C20 Loop Gain'!AI1243</f>
        <v>#DIV/0!</v>
      </c>
      <c r="D2697" t="e">
        <f>'TPS543C20 Loop Gain'!AJ1243</f>
        <v>#DIV/0!</v>
      </c>
      <c r="E2697">
        <f>'TPS543C20 Loop Gain'!B1243</f>
        <v>110900</v>
      </c>
    </row>
    <row r="2698" spans="3:5" x14ac:dyDescent="0.3">
      <c r="C2698" t="e">
        <f>'TPS543C20 Loop Gain'!AI1242</f>
        <v>#DIV/0!</v>
      </c>
      <c r="D2698" t="e">
        <f>'TPS543C20 Loop Gain'!AJ1242</f>
        <v>#DIV/0!</v>
      </c>
      <c r="E2698">
        <f>'TPS543C20 Loop Gain'!B1242</f>
        <v>110800</v>
      </c>
    </row>
    <row r="2699" spans="3:5" x14ac:dyDescent="0.3">
      <c r="C2699" t="e">
        <f>'TPS543C20 Loop Gain'!AI1241</f>
        <v>#DIV/0!</v>
      </c>
      <c r="D2699" t="e">
        <f>'TPS543C20 Loop Gain'!AJ1241</f>
        <v>#DIV/0!</v>
      </c>
      <c r="E2699">
        <f>'TPS543C20 Loop Gain'!B1241</f>
        <v>110700</v>
      </c>
    </row>
    <row r="2700" spans="3:5" x14ac:dyDescent="0.3">
      <c r="C2700" t="e">
        <f>'TPS543C20 Loop Gain'!AI1240</f>
        <v>#DIV/0!</v>
      </c>
      <c r="D2700" t="e">
        <f>'TPS543C20 Loop Gain'!AJ1240</f>
        <v>#DIV/0!</v>
      </c>
      <c r="E2700">
        <f>'TPS543C20 Loop Gain'!B1240</f>
        <v>110600</v>
      </c>
    </row>
    <row r="2701" spans="3:5" x14ac:dyDescent="0.3">
      <c r="C2701" t="e">
        <f>'TPS543C20 Loop Gain'!AI1239</f>
        <v>#DIV/0!</v>
      </c>
      <c r="D2701" t="e">
        <f>'TPS543C20 Loop Gain'!AJ1239</f>
        <v>#DIV/0!</v>
      </c>
      <c r="E2701">
        <f>'TPS543C20 Loop Gain'!B1239</f>
        <v>110500</v>
      </c>
    </row>
    <row r="2702" spans="3:5" x14ac:dyDescent="0.3">
      <c r="C2702" t="e">
        <f>'TPS543C20 Loop Gain'!AI1238</f>
        <v>#DIV/0!</v>
      </c>
      <c r="D2702" t="e">
        <f>'TPS543C20 Loop Gain'!AJ1238</f>
        <v>#DIV/0!</v>
      </c>
      <c r="E2702">
        <f>'TPS543C20 Loop Gain'!B1238</f>
        <v>110400</v>
      </c>
    </row>
    <row r="2703" spans="3:5" x14ac:dyDescent="0.3">
      <c r="C2703" t="e">
        <f>'TPS543C20 Loop Gain'!AI1237</f>
        <v>#DIV/0!</v>
      </c>
      <c r="D2703" t="e">
        <f>'TPS543C20 Loop Gain'!AJ1237</f>
        <v>#DIV/0!</v>
      </c>
      <c r="E2703">
        <f>'TPS543C20 Loop Gain'!B1237</f>
        <v>110300</v>
      </c>
    </row>
    <row r="2704" spans="3:5" x14ac:dyDescent="0.3">
      <c r="C2704" t="e">
        <f>'TPS543C20 Loop Gain'!AI1236</f>
        <v>#DIV/0!</v>
      </c>
      <c r="D2704" t="e">
        <f>'TPS543C20 Loop Gain'!AJ1236</f>
        <v>#DIV/0!</v>
      </c>
      <c r="E2704">
        <f>'TPS543C20 Loop Gain'!B1236</f>
        <v>110200</v>
      </c>
    </row>
    <row r="2705" spans="3:5" x14ac:dyDescent="0.3">
      <c r="C2705" t="e">
        <f>'TPS543C20 Loop Gain'!AI1235</f>
        <v>#DIV/0!</v>
      </c>
      <c r="D2705" t="e">
        <f>'TPS543C20 Loop Gain'!AJ1235</f>
        <v>#DIV/0!</v>
      </c>
      <c r="E2705">
        <f>'TPS543C20 Loop Gain'!B1235</f>
        <v>110100</v>
      </c>
    </row>
    <row r="2706" spans="3:5" x14ac:dyDescent="0.3">
      <c r="C2706" t="e">
        <f>'TPS543C20 Loop Gain'!AI1234</f>
        <v>#DIV/0!</v>
      </c>
      <c r="D2706" t="e">
        <f>'TPS543C20 Loop Gain'!AJ1234</f>
        <v>#DIV/0!</v>
      </c>
      <c r="E2706">
        <f>'TPS543C20 Loop Gain'!B1234</f>
        <v>110000</v>
      </c>
    </row>
    <row r="2707" spans="3:5" x14ac:dyDescent="0.3">
      <c r="C2707" t="e">
        <f>'TPS543C20 Loop Gain'!AI1233</f>
        <v>#DIV/0!</v>
      </c>
      <c r="D2707" t="e">
        <f>'TPS543C20 Loop Gain'!AJ1233</f>
        <v>#DIV/0!</v>
      </c>
      <c r="E2707">
        <f>'TPS543C20 Loop Gain'!B1233</f>
        <v>109900</v>
      </c>
    </row>
    <row r="2708" spans="3:5" x14ac:dyDescent="0.3">
      <c r="C2708" t="e">
        <f>'TPS543C20 Loop Gain'!AI1232</f>
        <v>#DIV/0!</v>
      </c>
      <c r="D2708" t="e">
        <f>'TPS543C20 Loop Gain'!AJ1232</f>
        <v>#DIV/0!</v>
      </c>
      <c r="E2708">
        <f>'TPS543C20 Loop Gain'!B1232</f>
        <v>109800</v>
      </c>
    </row>
    <row r="2709" spans="3:5" x14ac:dyDescent="0.3">
      <c r="C2709" t="e">
        <f>'TPS543C20 Loop Gain'!AI1231</f>
        <v>#DIV/0!</v>
      </c>
      <c r="D2709" t="e">
        <f>'TPS543C20 Loop Gain'!AJ1231</f>
        <v>#DIV/0!</v>
      </c>
      <c r="E2709">
        <f>'TPS543C20 Loop Gain'!B1231</f>
        <v>109700</v>
      </c>
    </row>
    <row r="2710" spans="3:5" x14ac:dyDescent="0.3">
      <c r="C2710" t="e">
        <f>'TPS543C20 Loop Gain'!AI1230</f>
        <v>#DIV/0!</v>
      </c>
      <c r="D2710" t="e">
        <f>'TPS543C20 Loop Gain'!AJ1230</f>
        <v>#DIV/0!</v>
      </c>
      <c r="E2710">
        <f>'TPS543C20 Loop Gain'!B1230</f>
        <v>109600</v>
      </c>
    </row>
    <row r="2711" spans="3:5" x14ac:dyDescent="0.3">
      <c r="C2711" t="e">
        <f>'TPS543C20 Loop Gain'!AI1229</f>
        <v>#DIV/0!</v>
      </c>
      <c r="D2711" t="e">
        <f>'TPS543C20 Loop Gain'!AJ1229</f>
        <v>#DIV/0!</v>
      </c>
      <c r="E2711">
        <f>'TPS543C20 Loop Gain'!B1229</f>
        <v>109500</v>
      </c>
    </row>
    <row r="2712" spans="3:5" x14ac:dyDescent="0.3">
      <c r="C2712" t="e">
        <f>'TPS543C20 Loop Gain'!AI1228</f>
        <v>#DIV/0!</v>
      </c>
      <c r="D2712" t="e">
        <f>'TPS543C20 Loop Gain'!AJ1228</f>
        <v>#DIV/0!</v>
      </c>
      <c r="E2712">
        <f>'TPS543C20 Loop Gain'!B1228</f>
        <v>109400</v>
      </c>
    </row>
    <row r="2713" spans="3:5" x14ac:dyDescent="0.3">
      <c r="C2713" t="e">
        <f>'TPS543C20 Loop Gain'!AI1227</f>
        <v>#DIV/0!</v>
      </c>
      <c r="D2713" t="e">
        <f>'TPS543C20 Loop Gain'!AJ1227</f>
        <v>#DIV/0!</v>
      </c>
      <c r="E2713">
        <f>'TPS543C20 Loop Gain'!B1227</f>
        <v>109300</v>
      </c>
    </row>
    <row r="2714" spans="3:5" x14ac:dyDescent="0.3">
      <c r="C2714" t="e">
        <f>'TPS543C20 Loop Gain'!AI1226</f>
        <v>#DIV/0!</v>
      </c>
      <c r="D2714" t="e">
        <f>'TPS543C20 Loop Gain'!AJ1226</f>
        <v>#DIV/0!</v>
      </c>
      <c r="E2714">
        <f>'TPS543C20 Loop Gain'!B1226</f>
        <v>109200</v>
      </c>
    </row>
    <row r="2715" spans="3:5" x14ac:dyDescent="0.3">
      <c r="C2715" t="e">
        <f>'TPS543C20 Loop Gain'!AI1225</f>
        <v>#DIV/0!</v>
      </c>
      <c r="D2715" t="e">
        <f>'TPS543C20 Loop Gain'!AJ1225</f>
        <v>#DIV/0!</v>
      </c>
      <c r="E2715">
        <f>'TPS543C20 Loop Gain'!B1225</f>
        <v>109100</v>
      </c>
    </row>
    <row r="2716" spans="3:5" x14ac:dyDescent="0.3">
      <c r="C2716" t="e">
        <f>'TPS543C20 Loop Gain'!AI1224</f>
        <v>#DIV/0!</v>
      </c>
      <c r="D2716" t="e">
        <f>'TPS543C20 Loop Gain'!AJ1224</f>
        <v>#DIV/0!</v>
      </c>
      <c r="E2716">
        <f>'TPS543C20 Loop Gain'!B1224</f>
        <v>109000</v>
      </c>
    </row>
    <row r="2717" spans="3:5" x14ac:dyDescent="0.3">
      <c r="C2717" t="e">
        <f>'TPS543C20 Loop Gain'!AI1223</f>
        <v>#DIV/0!</v>
      </c>
      <c r="D2717" t="e">
        <f>'TPS543C20 Loop Gain'!AJ1223</f>
        <v>#DIV/0!</v>
      </c>
      <c r="E2717">
        <f>'TPS543C20 Loop Gain'!B1223</f>
        <v>108900</v>
      </c>
    </row>
    <row r="2718" spans="3:5" x14ac:dyDescent="0.3">
      <c r="C2718" t="e">
        <f>'TPS543C20 Loop Gain'!AI1222</f>
        <v>#DIV/0!</v>
      </c>
      <c r="D2718" t="e">
        <f>'TPS543C20 Loop Gain'!AJ1222</f>
        <v>#DIV/0!</v>
      </c>
      <c r="E2718">
        <f>'TPS543C20 Loop Gain'!B1222</f>
        <v>108800</v>
      </c>
    </row>
    <row r="2719" spans="3:5" x14ac:dyDescent="0.3">
      <c r="C2719" t="e">
        <f>'TPS543C20 Loop Gain'!AI1221</f>
        <v>#DIV/0!</v>
      </c>
      <c r="D2719" t="e">
        <f>'TPS543C20 Loop Gain'!AJ1221</f>
        <v>#DIV/0!</v>
      </c>
      <c r="E2719">
        <f>'TPS543C20 Loop Gain'!B1221</f>
        <v>108700</v>
      </c>
    </row>
    <row r="2720" spans="3:5" x14ac:dyDescent="0.3">
      <c r="C2720" t="e">
        <f>'TPS543C20 Loop Gain'!AI1220</f>
        <v>#DIV/0!</v>
      </c>
      <c r="D2720" t="e">
        <f>'TPS543C20 Loop Gain'!AJ1220</f>
        <v>#DIV/0!</v>
      </c>
      <c r="E2720">
        <f>'TPS543C20 Loop Gain'!B1220</f>
        <v>108600</v>
      </c>
    </row>
    <row r="2721" spans="3:5" x14ac:dyDescent="0.3">
      <c r="C2721" t="e">
        <f>'TPS543C20 Loop Gain'!AI1219</f>
        <v>#DIV/0!</v>
      </c>
      <c r="D2721" t="e">
        <f>'TPS543C20 Loop Gain'!AJ1219</f>
        <v>#DIV/0!</v>
      </c>
      <c r="E2721">
        <f>'TPS543C20 Loop Gain'!B1219</f>
        <v>108500</v>
      </c>
    </row>
    <row r="2722" spans="3:5" x14ac:dyDescent="0.3">
      <c r="C2722" t="e">
        <f>'TPS543C20 Loop Gain'!AI1218</f>
        <v>#DIV/0!</v>
      </c>
      <c r="D2722" t="e">
        <f>'TPS543C20 Loop Gain'!AJ1218</f>
        <v>#DIV/0!</v>
      </c>
      <c r="E2722">
        <f>'TPS543C20 Loop Gain'!B1218</f>
        <v>108400</v>
      </c>
    </row>
    <row r="2723" spans="3:5" x14ac:dyDescent="0.3">
      <c r="C2723" t="e">
        <f>'TPS543C20 Loop Gain'!AI1217</f>
        <v>#DIV/0!</v>
      </c>
      <c r="D2723" t="e">
        <f>'TPS543C20 Loop Gain'!AJ1217</f>
        <v>#DIV/0!</v>
      </c>
      <c r="E2723">
        <f>'TPS543C20 Loop Gain'!B1217</f>
        <v>108300</v>
      </c>
    </row>
    <row r="2724" spans="3:5" x14ac:dyDescent="0.3">
      <c r="C2724" t="e">
        <f>'TPS543C20 Loop Gain'!AI1216</f>
        <v>#DIV/0!</v>
      </c>
      <c r="D2724" t="e">
        <f>'TPS543C20 Loop Gain'!AJ1216</f>
        <v>#DIV/0!</v>
      </c>
      <c r="E2724">
        <f>'TPS543C20 Loop Gain'!B1216</f>
        <v>108200</v>
      </c>
    </row>
    <row r="2725" spans="3:5" x14ac:dyDescent="0.3">
      <c r="C2725" t="e">
        <f>'TPS543C20 Loop Gain'!AI1215</f>
        <v>#DIV/0!</v>
      </c>
      <c r="D2725" t="e">
        <f>'TPS543C20 Loop Gain'!AJ1215</f>
        <v>#DIV/0!</v>
      </c>
      <c r="E2725">
        <f>'TPS543C20 Loop Gain'!B1215</f>
        <v>108100</v>
      </c>
    </row>
    <row r="2726" spans="3:5" x14ac:dyDescent="0.3">
      <c r="C2726" t="e">
        <f>'TPS543C20 Loop Gain'!AI1214</f>
        <v>#DIV/0!</v>
      </c>
      <c r="D2726" t="e">
        <f>'TPS543C20 Loop Gain'!AJ1214</f>
        <v>#DIV/0!</v>
      </c>
      <c r="E2726">
        <f>'TPS543C20 Loop Gain'!B1214</f>
        <v>108000</v>
      </c>
    </row>
    <row r="2727" spans="3:5" x14ac:dyDescent="0.3">
      <c r="C2727" t="e">
        <f>'TPS543C20 Loop Gain'!AI1213</f>
        <v>#DIV/0!</v>
      </c>
      <c r="D2727" t="e">
        <f>'TPS543C20 Loop Gain'!AJ1213</f>
        <v>#DIV/0!</v>
      </c>
      <c r="E2727">
        <f>'TPS543C20 Loop Gain'!B1213</f>
        <v>107900</v>
      </c>
    </row>
    <row r="2728" spans="3:5" x14ac:dyDescent="0.3">
      <c r="C2728" t="e">
        <f>'TPS543C20 Loop Gain'!AI1212</f>
        <v>#DIV/0!</v>
      </c>
      <c r="D2728" t="e">
        <f>'TPS543C20 Loop Gain'!AJ1212</f>
        <v>#DIV/0!</v>
      </c>
      <c r="E2728">
        <f>'TPS543C20 Loop Gain'!B1212</f>
        <v>107800</v>
      </c>
    </row>
    <row r="2729" spans="3:5" x14ac:dyDescent="0.3">
      <c r="C2729" t="e">
        <f>'TPS543C20 Loop Gain'!AI1211</f>
        <v>#DIV/0!</v>
      </c>
      <c r="D2729" t="e">
        <f>'TPS543C20 Loop Gain'!AJ1211</f>
        <v>#DIV/0!</v>
      </c>
      <c r="E2729">
        <f>'TPS543C20 Loop Gain'!B1211</f>
        <v>107700</v>
      </c>
    </row>
    <row r="2730" spans="3:5" x14ac:dyDescent="0.3">
      <c r="C2730" t="e">
        <f>'TPS543C20 Loop Gain'!AI1210</f>
        <v>#DIV/0!</v>
      </c>
      <c r="D2730" t="e">
        <f>'TPS543C20 Loop Gain'!AJ1210</f>
        <v>#DIV/0!</v>
      </c>
      <c r="E2730">
        <f>'TPS543C20 Loop Gain'!B1210</f>
        <v>107600</v>
      </c>
    </row>
    <row r="2731" spans="3:5" x14ac:dyDescent="0.3">
      <c r="C2731" t="e">
        <f>'TPS543C20 Loop Gain'!AI1209</f>
        <v>#DIV/0!</v>
      </c>
      <c r="D2731" t="e">
        <f>'TPS543C20 Loop Gain'!AJ1209</f>
        <v>#DIV/0!</v>
      </c>
      <c r="E2731">
        <f>'TPS543C20 Loop Gain'!B1209</f>
        <v>107500</v>
      </c>
    </row>
    <row r="2732" spans="3:5" x14ac:dyDescent="0.3">
      <c r="C2732" t="e">
        <f>'TPS543C20 Loop Gain'!AI1208</f>
        <v>#DIV/0!</v>
      </c>
      <c r="D2732" t="e">
        <f>'TPS543C20 Loop Gain'!AJ1208</f>
        <v>#DIV/0!</v>
      </c>
      <c r="E2732">
        <f>'TPS543C20 Loop Gain'!B1208</f>
        <v>107400</v>
      </c>
    </row>
    <row r="2733" spans="3:5" x14ac:dyDescent="0.3">
      <c r="C2733" t="e">
        <f>'TPS543C20 Loop Gain'!AI1207</f>
        <v>#DIV/0!</v>
      </c>
      <c r="D2733" t="e">
        <f>'TPS543C20 Loop Gain'!AJ1207</f>
        <v>#DIV/0!</v>
      </c>
      <c r="E2733">
        <f>'TPS543C20 Loop Gain'!B1207</f>
        <v>107300</v>
      </c>
    </row>
    <row r="2734" spans="3:5" x14ac:dyDescent="0.3">
      <c r="C2734" t="e">
        <f>'TPS543C20 Loop Gain'!AI1206</f>
        <v>#DIV/0!</v>
      </c>
      <c r="D2734" t="e">
        <f>'TPS543C20 Loop Gain'!AJ1206</f>
        <v>#DIV/0!</v>
      </c>
      <c r="E2734">
        <f>'TPS543C20 Loop Gain'!B1206</f>
        <v>107200</v>
      </c>
    </row>
    <row r="2735" spans="3:5" x14ac:dyDescent="0.3">
      <c r="C2735" t="e">
        <f>'TPS543C20 Loop Gain'!AI1205</f>
        <v>#DIV/0!</v>
      </c>
      <c r="D2735" t="e">
        <f>'TPS543C20 Loop Gain'!AJ1205</f>
        <v>#DIV/0!</v>
      </c>
      <c r="E2735">
        <f>'TPS543C20 Loop Gain'!B1205</f>
        <v>107100</v>
      </c>
    </row>
    <row r="2736" spans="3:5" x14ac:dyDescent="0.3">
      <c r="C2736" t="e">
        <f>'TPS543C20 Loop Gain'!AI1204</f>
        <v>#DIV/0!</v>
      </c>
      <c r="D2736" t="e">
        <f>'TPS543C20 Loop Gain'!AJ1204</f>
        <v>#DIV/0!</v>
      </c>
      <c r="E2736">
        <f>'TPS543C20 Loop Gain'!B1204</f>
        <v>107000</v>
      </c>
    </row>
    <row r="2737" spans="3:5" x14ac:dyDescent="0.3">
      <c r="C2737" t="e">
        <f>'TPS543C20 Loop Gain'!AI1203</f>
        <v>#DIV/0!</v>
      </c>
      <c r="D2737" t="e">
        <f>'TPS543C20 Loop Gain'!AJ1203</f>
        <v>#DIV/0!</v>
      </c>
      <c r="E2737">
        <f>'TPS543C20 Loop Gain'!B1203</f>
        <v>106900</v>
      </c>
    </row>
    <row r="2738" spans="3:5" x14ac:dyDescent="0.3">
      <c r="C2738" t="e">
        <f>'TPS543C20 Loop Gain'!AI1202</f>
        <v>#DIV/0!</v>
      </c>
      <c r="D2738" t="e">
        <f>'TPS543C20 Loop Gain'!AJ1202</f>
        <v>#DIV/0!</v>
      </c>
      <c r="E2738">
        <f>'TPS543C20 Loop Gain'!B1202</f>
        <v>106800</v>
      </c>
    </row>
    <row r="2739" spans="3:5" x14ac:dyDescent="0.3">
      <c r="C2739" t="e">
        <f>'TPS543C20 Loop Gain'!AI1201</f>
        <v>#DIV/0!</v>
      </c>
      <c r="D2739" t="e">
        <f>'TPS543C20 Loop Gain'!AJ1201</f>
        <v>#DIV/0!</v>
      </c>
      <c r="E2739">
        <f>'TPS543C20 Loop Gain'!B1201</f>
        <v>106700</v>
      </c>
    </row>
    <row r="2740" spans="3:5" x14ac:dyDescent="0.3">
      <c r="C2740" t="e">
        <f>'TPS543C20 Loop Gain'!AI1200</f>
        <v>#DIV/0!</v>
      </c>
      <c r="D2740" t="e">
        <f>'TPS543C20 Loop Gain'!AJ1200</f>
        <v>#DIV/0!</v>
      </c>
      <c r="E2740">
        <f>'TPS543C20 Loop Gain'!B1200</f>
        <v>106600</v>
      </c>
    </row>
    <row r="2741" spans="3:5" x14ac:dyDescent="0.3">
      <c r="C2741" t="e">
        <f>'TPS543C20 Loop Gain'!AI1199</f>
        <v>#DIV/0!</v>
      </c>
      <c r="D2741" t="e">
        <f>'TPS543C20 Loop Gain'!AJ1199</f>
        <v>#DIV/0!</v>
      </c>
      <c r="E2741">
        <f>'TPS543C20 Loop Gain'!B1199</f>
        <v>106500</v>
      </c>
    </row>
    <row r="2742" spans="3:5" x14ac:dyDescent="0.3">
      <c r="C2742" t="e">
        <f>'TPS543C20 Loop Gain'!AI1198</f>
        <v>#DIV/0!</v>
      </c>
      <c r="D2742" t="e">
        <f>'TPS543C20 Loop Gain'!AJ1198</f>
        <v>#DIV/0!</v>
      </c>
      <c r="E2742">
        <f>'TPS543C20 Loop Gain'!B1198</f>
        <v>106400</v>
      </c>
    </row>
    <row r="2743" spans="3:5" x14ac:dyDescent="0.3">
      <c r="C2743" t="e">
        <f>'TPS543C20 Loop Gain'!AI1197</f>
        <v>#DIV/0!</v>
      </c>
      <c r="D2743" t="e">
        <f>'TPS543C20 Loop Gain'!AJ1197</f>
        <v>#DIV/0!</v>
      </c>
      <c r="E2743">
        <f>'TPS543C20 Loop Gain'!B1197</f>
        <v>106300</v>
      </c>
    </row>
    <row r="2744" spans="3:5" x14ac:dyDescent="0.3">
      <c r="C2744" t="e">
        <f>'TPS543C20 Loop Gain'!AI1196</f>
        <v>#DIV/0!</v>
      </c>
      <c r="D2744" t="e">
        <f>'TPS543C20 Loop Gain'!AJ1196</f>
        <v>#DIV/0!</v>
      </c>
      <c r="E2744">
        <f>'TPS543C20 Loop Gain'!B1196</f>
        <v>106200</v>
      </c>
    </row>
    <row r="2745" spans="3:5" x14ac:dyDescent="0.3">
      <c r="C2745" t="e">
        <f>'TPS543C20 Loop Gain'!AI1195</f>
        <v>#DIV/0!</v>
      </c>
      <c r="D2745" t="e">
        <f>'TPS543C20 Loop Gain'!AJ1195</f>
        <v>#DIV/0!</v>
      </c>
      <c r="E2745">
        <f>'TPS543C20 Loop Gain'!B1195</f>
        <v>106100</v>
      </c>
    </row>
    <row r="2746" spans="3:5" x14ac:dyDescent="0.3">
      <c r="C2746" t="e">
        <f>'TPS543C20 Loop Gain'!AI1194</f>
        <v>#DIV/0!</v>
      </c>
      <c r="D2746" t="e">
        <f>'TPS543C20 Loop Gain'!AJ1194</f>
        <v>#DIV/0!</v>
      </c>
      <c r="E2746">
        <f>'TPS543C20 Loop Gain'!B1194</f>
        <v>106000</v>
      </c>
    </row>
    <row r="2747" spans="3:5" x14ac:dyDescent="0.3">
      <c r="C2747" t="e">
        <f>'TPS543C20 Loop Gain'!AI1193</f>
        <v>#DIV/0!</v>
      </c>
      <c r="D2747" t="e">
        <f>'TPS543C20 Loop Gain'!AJ1193</f>
        <v>#DIV/0!</v>
      </c>
      <c r="E2747">
        <f>'TPS543C20 Loop Gain'!B1193</f>
        <v>105900</v>
      </c>
    </row>
    <row r="2748" spans="3:5" x14ac:dyDescent="0.3">
      <c r="C2748" t="e">
        <f>'TPS543C20 Loop Gain'!AI1192</f>
        <v>#DIV/0!</v>
      </c>
      <c r="D2748" t="e">
        <f>'TPS543C20 Loop Gain'!AJ1192</f>
        <v>#DIV/0!</v>
      </c>
      <c r="E2748">
        <f>'TPS543C20 Loop Gain'!B1192</f>
        <v>105800</v>
      </c>
    </row>
    <row r="2749" spans="3:5" x14ac:dyDescent="0.3">
      <c r="C2749" t="e">
        <f>'TPS543C20 Loop Gain'!AI1191</f>
        <v>#DIV/0!</v>
      </c>
      <c r="D2749" t="e">
        <f>'TPS543C20 Loop Gain'!AJ1191</f>
        <v>#DIV/0!</v>
      </c>
      <c r="E2749">
        <f>'TPS543C20 Loop Gain'!B1191</f>
        <v>105700</v>
      </c>
    </row>
    <row r="2750" spans="3:5" x14ac:dyDescent="0.3">
      <c r="C2750" t="e">
        <f>'TPS543C20 Loop Gain'!AI1190</f>
        <v>#DIV/0!</v>
      </c>
      <c r="D2750" t="e">
        <f>'TPS543C20 Loop Gain'!AJ1190</f>
        <v>#DIV/0!</v>
      </c>
      <c r="E2750">
        <f>'TPS543C20 Loop Gain'!B1190</f>
        <v>105600</v>
      </c>
    </row>
    <row r="2751" spans="3:5" x14ac:dyDescent="0.3">
      <c r="C2751" t="e">
        <f>'TPS543C20 Loop Gain'!AI1189</f>
        <v>#DIV/0!</v>
      </c>
      <c r="D2751" t="e">
        <f>'TPS543C20 Loop Gain'!AJ1189</f>
        <v>#DIV/0!</v>
      </c>
      <c r="E2751">
        <f>'TPS543C20 Loop Gain'!B1189</f>
        <v>105500</v>
      </c>
    </row>
    <row r="2752" spans="3:5" x14ac:dyDescent="0.3">
      <c r="C2752" t="e">
        <f>'TPS543C20 Loop Gain'!AI1188</f>
        <v>#DIV/0!</v>
      </c>
      <c r="D2752" t="e">
        <f>'TPS543C20 Loop Gain'!AJ1188</f>
        <v>#DIV/0!</v>
      </c>
      <c r="E2752">
        <f>'TPS543C20 Loop Gain'!B1188</f>
        <v>105400</v>
      </c>
    </row>
    <row r="2753" spans="3:5" x14ac:dyDescent="0.3">
      <c r="C2753" t="e">
        <f>'TPS543C20 Loop Gain'!AI1187</f>
        <v>#DIV/0!</v>
      </c>
      <c r="D2753" t="e">
        <f>'TPS543C20 Loop Gain'!AJ1187</f>
        <v>#DIV/0!</v>
      </c>
      <c r="E2753">
        <f>'TPS543C20 Loop Gain'!B1187</f>
        <v>105300</v>
      </c>
    </row>
    <row r="2754" spans="3:5" x14ac:dyDescent="0.3">
      <c r="C2754" t="e">
        <f>'TPS543C20 Loop Gain'!AI1186</f>
        <v>#DIV/0!</v>
      </c>
      <c r="D2754" t="e">
        <f>'TPS543C20 Loop Gain'!AJ1186</f>
        <v>#DIV/0!</v>
      </c>
      <c r="E2754">
        <f>'TPS543C20 Loop Gain'!B1186</f>
        <v>105200</v>
      </c>
    </row>
    <row r="2755" spans="3:5" x14ac:dyDescent="0.3">
      <c r="C2755" t="e">
        <f>'TPS543C20 Loop Gain'!AI1185</f>
        <v>#DIV/0!</v>
      </c>
      <c r="D2755" t="e">
        <f>'TPS543C20 Loop Gain'!AJ1185</f>
        <v>#DIV/0!</v>
      </c>
      <c r="E2755">
        <f>'TPS543C20 Loop Gain'!B1185</f>
        <v>105100</v>
      </c>
    </row>
    <row r="2756" spans="3:5" x14ac:dyDescent="0.3">
      <c r="C2756" t="e">
        <f>'TPS543C20 Loop Gain'!AI1184</f>
        <v>#DIV/0!</v>
      </c>
      <c r="D2756" t="e">
        <f>'TPS543C20 Loop Gain'!AJ1184</f>
        <v>#DIV/0!</v>
      </c>
      <c r="E2756">
        <f>'TPS543C20 Loop Gain'!B1184</f>
        <v>105000</v>
      </c>
    </row>
    <row r="2757" spans="3:5" x14ac:dyDescent="0.3">
      <c r="C2757" t="e">
        <f>'TPS543C20 Loop Gain'!AI1183</f>
        <v>#DIV/0!</v>
      </c>
      <c r="D2757" t="e">
        <f>'TPS543C20 Loop Gain'!AJ1183</f>
        <v>#DIV/0!</v>
      </c>
      <c r="E2757">
        <f>'TPS543C20 Loop Gain'!B1183</f>
        <v>104900</v>
      </c>
    </row>
    <row r="2758" spans="3:5" x14ac:dyDescent="0.3">
      <c r="C2758" t="e">
        <f>'TPS543C20 Loop Gain'!AI1182</f>
        <v>#DIV/0!</v>
      </c>
      <c r="D2758" t="e">
        <f>'TPS543C20 Loop Gain'!AJ1182</f>
        <v>#DIV/0!</v>
      </c>
      <c r="E2758">
        <f>'TPS543C20 Loop Gain'!B1182</f>
        <v>104800</v>
      </c>
    </row>
    <row r="2759" spans="3:5" x14ac:dyDescent="0.3">
      <c r="C2759" t="e">
        <f>'TPS543C20 Loop Gain'!AI1181</f>
        <v>#DIV/0!</v>
      </c>
      <c r="D2759" t="e">
        <f>'TPS543C20 Loop Gain'!AJ1181</f>
        <v>#DIV/0!</v>
      </c>
      <c r="E2759">
        <f>'TPS543C20 Loop Gain'!B1181</f>
        <v>104700</v>
      </c>
    </row>
    <row r="2760" spans="3:5" x14ac:dyDescent="0.3">
      <c r="C2760" t="e">
        <f>'TPS543C20 Loop Gain'!AI1180</f>
        <v>#DIV/0!</v>
      </c>
      <c r="D2760" t="e">
        <f>'TPS543C20 Loop Gain'!AJ1180</f>
        <v>#DIV/0!</v>
      </c>
      <c r="E2760">
        <f>'TPS543C20 Loop Gain'!B1180</f>
        <v>104600</v>
      </c>
    </row>
    <row r="2761" spans="3:5" x14ac:dyDescent="0.3">
      <c r="C2761" t="e">
        <f>'TPS543C20 Loop Gain'!AI1179</f>
        <v>#DIV/0!</v>
      </c>
      <c r="D2761" t="e">
        <f>'TPS543C20 Loop Gain'!AJ1179</f>
        <v>#DIV/0!</v>
      </c>
      <c r="E2761">
        <f>'TPS543C20 Loop Gain'!B1179</f>
        <v>104500</v>
      </c>
    </row>
    <row r="2762" spans="3:5" x14ac:dyDescent="0.3">
      <c r="C2762" t="e">
        <f>'TPS543C20 Loop Gain'!AI1178</f>
        <v>#DIV/0!</v>
      </c>
      <c r="D2762" t="e">
        <f>'TPS543C20 Loop Gain'!AJ1178</f>
        <v>#DIV/0!</v>
      </c>
      <c r="E2762">
        <f>'TPS543C20 Loop Gain'!B1178</f>
        <v>104400</v>
      </c>
    </row>
    <row r="2763" spans="3:5" x14ac:dyDescent="0.3">
      <c r="C2763" t="e">
        <f>'TPS543C20 Loop Gain'!AI1177</f>
        <v>#DIV/0!</v>
      </c>
      <c r="D2763" t="e">
        <f>'TPS543C20 Loop Gain'!AJ1177</f>
        <v>#DIV/0!</v>
      </c>
      <c r="E2763">
        <f>'TPS543C20 Loop Gain'!B1177</f>
        <v>104300</v>
      </c>
    </row>
    <row r="2764" spans="3:5" x14ac:dyDescent="0.3">
      <c r="C2764" t="e">
        <f>'TPS543C20 Loop Gain'!AI1176</f>
        <v>#DIV/0!</v>
      </c>
      <c r="D2764" t="e">
        <f>'TPS543C20 Loop Gain'!AJ1176</f>
        <v>#DIV/0!</v>
      </c>
      <c r="E2764">
        <f>'TPS543C20 Loop Gain'!B1176</f>
        <v>104200</v>
      </c>
    </row>
    <row r="2765" spans="3:5" x14ac:dyDescent="0.3">
      <c r="C2765" t="e">
        <f>'TPS543C20 Loop Gain'!AI1175</f>
        <v>#DIV/0!</v>
      </c>
      <c r="D2765" t="e">
        <f>'TPS543C20 Loop Gain'!AJ1175</f>
        <v>#DIV/0!</v>
      </c>
      <c r="E2765">
        <f>'TPS543C20 Loop Gain'!B1175</f>
        <v>104100</v>
      </c>
    </row>
    <row r="2766" spans="3:5" x14ac:dyDescent="0.3">
      <c r="C2766" t="e">
        <f>'TPS543C20 Loop Gain'!AI1174</f>
        <v>#DIV/0!</v>
      </c>
      <c r="D2766" t="e">
        <f>'TPS543C20 Loop Gain'!AJ1174</f>
        <v>#DIV/0!</v>
      </c>
      <c r="E2766">
        <f>'TPS543C20 Loop Gain'!B1174</f>
        <v>104000</v>
      </c>
    </row>
    <row r="2767" spans="3:5" x14ac:dyDescent="0.3">
      <c r="C2767" t="e">
        <f>'TPS543C20 Loop Gain'!AI1173</f>
        <v>#DIV/0!</v>
      </c>
      <c r="D2767" t="e">
        <f>'TPS543C20 Loop Gain'!AJ1173</f>
        <v>#DIV/0!</v>
      </c>
      <c r="E2767">
        <f>'TPS543C20 Loop Gain'!B1173</f>
        <v>103900</v>
      </c>
    </row>
    <row r="2768" spans="3:5" x14ac:dyDescent="0.3">
      <c r="C2768" t="e">
        <f>'TPS543C20 Loop Gain'!AI1172</f>
        <v>#DIV/0!</v>
      </c>
      <c r="D2768" t="e">
        <f>'TPS543C20 Loop Gain'!AJ1172</f>
        <v>#DIV/0!</v>
      </c>
      <c r="E2768">
        <f>'TPS543C20 Loop Gain'!B1172</f>
        <v>103800</v>
      </c>
    </row>
    <row r="2769" spans="3:5" x14ac:dyDescent="0.3">
      <c r="C2769" t="e">
        <f>'TPS543C20 Loop Gain'!AI1171</f>
        <v>#DIV/0!</v>
      </c>
      <c r="D2769" t="e">
        <f>'TPS543C20 Loop Gain'!AJ1171</f>
        <v>#DIV/0!</v>
      </c>
      <c r="E2769">
        <f>'TPS543C20 Loop Gain'!B1171</f>
        <v>103700</v>
      </c>
    </row>
    <row r="2770" spans="3:5" x14ac:dyDescent="0.3">
      <c r="C2770" t="e">
        <f>'TPS543C20 Loop Gain'!AI1170</f>
        <v>#DIV/0!</v>
      </c>
      <c r="D2770" t="e">
        <f>'TPS543C20 Loop Gain'!AJ1170</f>
        <v>#DIV/0!</v>
      </c>
      <c r="E2770">
        <f>'TPS543C20 Loop Gain'!B1170</f>
        <v>103600</v>
      </c>
    </row>
    <row r="2771" spans="3:5" x14ac:dyDescent="0.3">
      <c r="C2771" t="e">
        <f>'TPS543C20 Loop Gain'!AI1169</f>
        <v>#DIV/0!</v>
      </c>
      <c r="D2771" t="e">
        <f>'TPS543C20 Loop Gain'!AJ1169</f>
        <v>#DIV/0!</v>
      </c>
      <c r="E2771">
        <f>'TPS543C20 Loop Gain'!B1169</f>
        <v>103500</v>
      </c>
    </row>
    <row r="2772" spans="3:5" x14ac:dyDescent="0.3">
      <c r="C2772" t="e">
        <f>'TPS543C20 Loop Gain'!AI1168</f>
        <v>#DIV/0!</v>
      </c>
      <c r="D2772" t="e">
        <f>'TPS543C20 Loop Gain'!AJ1168</f>
        <v>#DIV/0!</v>
      </c>
      <c r="E2772">
        <f>'TPS543C20 Loop Gain'!B1168</f>
        <v>103400</v>
      </c>
    </row>
    <row r="2773" spans="3:5" x14ac:dyDescent="0.3">
      <c r="C2773" t="e">
        <f>'TPS543C20 Loop Gain'!AI1167</f>
        <v>#DIV/0!</v>
      </c>
      <c r="D2773" t="e">
        <f>'TPS543C20 Loop Gain'!AJ1167</f>
        <v>#DIV/0!</v>
      </c>
      <c r="E2773">
        <f>'TPS543C20 Loop Gain'!B1167</f>
        <v>103300</v>
      </c>
    </row>
    <row r="2774" spans="3:5" x14ac:dyDescent="0.3">
      <c r="C2774" t="e">
        <f>'TPS543C20 Loop Gain'!AI1166</f>
        <v>#DIV/0!</v>
      </c>
      <c r="D2774" t="e">
        <f>'TPS543C20 Loop Gain'!AJ1166</f>
        <v>#DIV/0!</v>
      </c>
      <c r="E2774">
        <f>'TPS543C20 Loop Gain'!B1166</f>
        <v>103200</v>
      </c>
    </row>
    <row r="2775" spans="3:5" x14ac:dyDescent="0.3">
      <c r="C2775" t="e">
        <f>'TPS543C20 Loop Gain'!AI1165</f>
        <v>#DIV/0!</v>
      </c>
      <c r="D2775" t="e">
        <f>'TPS543C20 Loop Gain'!AJ1165</f>
        <v>#DIV/0!</v>
      </c>
      <c r="E2775">
        <f>'TPS543C20 Loop Gain'!B1165</f>
        <v>103100</v>
      </c>
    </row>
    <row r="2776" spans="3:5" x14ac:dyDescent="0.3">
      <c r="C2776" t="e">
        <f>'TPS543C20 Loop Gain'!AI1164</f>
        <v>#DIV/0!</v>
      </c>
      <c r="D2776" t="e">
        <f>'TPS543C20 Loop Gain'!AJ1164</f>
        <v>#DIV/0!</v>
      </c>
      <c r="E2776">
        <f>'TPS543C20 Loop Gain'!B1164</f>
        <v>103000</v>
      </c>
    </row>
    <row r="2777" spans="3:5" x14ac:dyDescent="0.3">
      <c r="C2777" t="e">
        <f>'TPS543C20 Loop Gain'!AI1163</f>
        <v>#DIV/0!</v>
      </c>
      <c r="D2777" t="e">
        <f>'TPS543C20 Loop Gain'!AJ1163</f>
        <v>#DIV/0!</v>
      </c>
      <c r="E2777">
        <f>'TPS543C20 Loop Gain'!B1163</f>
        <v>102900</v>
      </c>
    </row>
    <row r="2778" spans="3:5" x14ac:dyDescent="0.3">
      <c r="C2778" t="e">
        <f>'TPS543C20 Loop Gain'!AI1162</f>
        <v>#DIV/0!</v>
      </c>
      <c r="D2778" t="e">
        <f>'TPS543C20 Loop Gain'!AJ1162</f>
        <v>#DIV/0!</v>
      </c>
      <c r="E2778">
        <f>'TPS543C20 Loop Gain'!B1162</f>
        <v>102800</v>
      </c>
    </row>
    <row r="2779" spans="3:5" x14ac:dyDescent="0.3">
      <c r="C2779" t="e">
        <f>'TPS543C20 Loop Gain'!AI1161</f>
        <v>#DIV/0!</v>
      </c>
      <c r="D2779" t="e">
        <f>'TPS543C20 Loop Gain'!AJ1161</f>
        <v>#DIV/0!</v>
      </c>
      <c r="E2779">
        <f>'TPS543C20 Loop Gain'!B1161</f>
        <v>102700</v>
      </c>
    </row>
    <row r="2780" spans="3:5" x14ac:dyDescent="0.3">
      <c r="C2780" t="e">
        <f>'TPS543C20 Loop Gain'!AI1160</f>
        <v>#DIV/0!</v>
      </c>
      <c r="D2780" t="e">
        <f>'TPS543C20 Loop Gain'!AJ1160</f>
        <v>#DIV/0!</v>
      </c>
      <c r="E2780">
        <f>'TPS543C20 Loop Gain'!B1160</f>
        <v>102600</v>
      </c>
    </row>
    <row r="2781" spans="3:5" x14ac:dyDescent="0.3">
      <c r="C2781" t="e">
        <f>'TPS543C20 Loop Gain'!AI1159</f>
        <v>#DIV/0!</v>
      </c>
      <c r="D2781" t="e">
        <f>'TPS543C20 Loop Gain'!AJ1159</f>
        <v>#DIV/0!</v>
      </c>
      <c r="E2781">
        <f>'TPS543C20 Loop Gain'!B1159</f>
        <v>102500</v>
      </c>
    </row>
    <row r="2782" spans="3:5" x14ac:dyDescent="0.3">
      <c r="C2782" t="e">
        <f>'TPS543C20 Loop Gain'!AI1158</f>
        <v>#DIV/0!</v>
      </c>
      <c r="D2782" t="e">
        <f>'TPS543C20 Loop Gain'!AJ1158</f>
        <v>#DIV/0!</v>
      </c>
      <c r="E2782">
        <f>'TPS543C20 Loop Gain'!B1158</f>
        <v>102400</v>
      </c>
    </row>
    <row r="2783" spans="3:5" x14ac:dyDescent="0.3">
      <c r="C2783" t="e">
        <f>'TPS543C20 Loop Gain'!AI1157</f>
        <v>#DIV/0!</v>
      </c>
      <c r="D2783" t="e">
        <f>'TPS543C20 Loop Gain'!AJ1157</f>
        <v>#DIV/0!</v>
      </c>
      <c r="E2783">
        <f>'TPS543C20 Loop Gain'!B1157</f>
        <v>102300</v>
      </c>
    </row>
    <row r="2784" spans="3:5" x14ac:dyDescent="0.3">
      <c r="C2784" t="e">
        <f>'TPS543C20 Loop Gain'!AI1156</f>
        <v>#DIV/0!</v>
      </c>
      <c r="D2784" t="e">
        <f>'TPS543C20 Loop Gain'!AJ1156</f>
        <v>#DIV/0!</v>
      </c>
      <c r="E2784">
        <f>'TPS543C20 Loop Gain'!B1156</f>
        <v>102200</v>
      </c>
    </row>
    <row r="2785" spans="3:5" x14ac:dyDescent="0.3">
      <c r="C2785" t="e">
        <f>'TPS543C20 Loop Gain'!AI1155</f>
        <v>#DIV/0!</v>
      </c>
      <c r="D2785" t="e">
        <f>'TPS543C20 Loop Gain'!AJ1155</f>
        <v>#DIV/0!</v>
      </c>
      <c r="E2785">
        <f>'TPS543C20 Loop Gain'!B1155</f>
        <v>102100</v>
      </c>
    </row>
    <row r="2786" spans="3:5" x14ac:dyDescent="0.3">
      <c r="C2786" t="e">
        <f>'TPS543C20 Loop Gain'!AI1154</f>
        <v>#DIV/0!</v>
      </c>
      <c r="D2786" t="e">
        <f>'TPS543C20 Loop Gain'!AJ1154</f>
        <v>#DIV/0!</v>
      </c>
      <c r="E2786">
        <f>'TPS543C20 Loop Gain'!B1154</f>
        <v>102000</v>
      </c>
    </row>
    <row r="2787" spans="3:5" x14ac:dyDescent="0.3">
      <c r="C2787" t="e">
        <f>'TPS543C20 Loop Gain'!AI1153</f>
        <v>#DIV/0!</v>
      </c>
      <c r="D2787" t="e">
        <f>'TPS543C20 Loop Gain'!AJ1153</f>
        <v>#DIV/0!</v>
      </c>
      <c r="E2787">
        <f>'TPS543C20 Loop Gain'!B1153</f>
        <v>101900</v>
      </c>
    </row>
    <row r="2788" spans="3:5" x14ac:dyDescent="0.3">
      <c r="C2788" t="e">
        <f>'TPS543C20 Loop Gain'!AI1152</f>
        <v>#DIV/0!</v>
      </c>
      <c r="D2788" t="e">
        <f>'TPS543C20 Loop Gain'!AJ1152</f>
        <v>#DIV/0!</v>
      </c>
      <c r="E2788">
        <f>'TPS543C20 Loop Gain'!B1152</f>
        <v>101800</v>
      </c>
    </row>
    <row r="2789" spans="3:5" x14ac:dyDescent="0.3">
      <c r="C2789" t="e">
        <f>'TPS543C20 Loop Gain'!AI1151</f>
        <v>#DIV/0!</v>
      </c>
      <c r="D2789" t="e">
        <f>'TPS543C20 Loop Gain'!AJ1151</f>
        <v>#DIV/0!</v>
      </c>
      <c r="E2789">
        <f>'TPS543C20 Loop Gain'!B1151</f>
        <v>101700</v>
      </c>
    </row>
    <row r="2790" spans="3:5" x14ac:dyDescent="0.3">
      <c r="C2790" t="e">
        <f>'TPS543C20 Loop Gain'!AI1150</f>
        <v>#DIV/0!</v>
      </c>
      <c r="D2790" t="e">
        <f>'TPS543C20 Loop Gain'!AJ1150</f>
        <v>#DIV/0!</v>
      </c>
      <c r="E2790">
        <f>'TPS543C20 Loop Gain'!B1150</f>
        <v>101600</v>
      </c>
    </row>
    <row r="2791" spans="3:5" x14ac:dyDescent="0.3">
      <c r="C2791" t="e">
        <f>'TPS543C20 Loop Gain'!AI1149</f>
        <v>#DIV/0!</v>
      </c>
      <c r="D2791" t="e">
        <f>'TPS543C20 Loop Gain'!AJ1149</f>
        <v>#DIV/0!</v>
      </c>
      <c r="E2791">
        <f>'TPS543C20 Loop Gain'!B1149</f>
        <v>101500</v>
      </c>
    </row>
    <row r="2792" spans="3:5" x14ac:dyDescent="0.3">
      <c r="C2792" t="e">
        <f>'TPS543C20 Loop Gain'!AI1148</f>
        <v>#DIV/0!</v>
      </c>
      <c r="D2792" t="e">
        <f>'TPS543C20 Loop Gain'!AJ1148</f>
        <v>#DIV/0!</v>
      </c>
      <c r="E2792">
        <f>'TPS543C20 Loop Gain'!B1148</f>
        <v>101400</v>
      </c>
    </row>
    <row r="2793" spans="3:5" x14ac:dyDescent="0.3">
      <c r="C2793" t="e">
        <f>'TPS543C20 Loop Gain'!AI1147</f>
        <v>#DIV/0!</v>
      </c>
      <c r="D2793" t="e">
        <f>'TPS543C20 Loop Gain'!AJ1147</f>
        <v>#DIV/0!</v>
      </c>
      <c r="E2793">
        <f>'TPS543C20 Loop Gain'!B1147</f>
        <v>101300</v>
      </c>
    </row>
    <row r="2794" spans="3:5" x14ac:dyDescent="0.3">
      <c r="C2794" t="e">
        <f>'TPS543C20 Loop Gain'!AI1146</f>
        <v>#DIV/0!</v>
      </c>
      <c r="D2794" t="e">
        <f>'TPS543C20 Loop Gain'!AJ1146</f>
        <v>#DIV/0!</v>
      </c>
      <c r="E2794">
        <f>'TPS543C20 Loop Gain'!B1146</f>
        <v>101200</v>
      </c>
    </row>
    <row r="2795" spans="3:5" x14ac:dyDescent="0.3">
      <c r="C2795" t="e">
        <f>'TPS543C20 Loop Gain'!AI1145</f>
        <v>#DIV/0!</v>
      </c>
      <c r="D2795" t="e">
        <f>'TPS543C20 Loop Gain'!AJ1145</f>
        <v>#DIV/0!</v>
      </c>
      <c r="E2795">
        <f>'TPS543C20 Loop Gain'!B1145</f>
        <v>101100</v>
      </c>
    </row>
    <row r="2796" spans="3:5" x14ac:dyDescent="0.3">
      <c r="C2796" t="e">
        <f>'TPS543C20 Loop Gain'!AI1144</f>
        <v>#DIV/0!</v>
      </c>
      <c r="D2796" t="e">
        <f>'TPS543C20 Loop Gain'!AJ1144</f>
        <v>#DIV/0!</v>
      </c>
      <c r="E2796">
        <f>'TPS543C20 Loop Gain'!B1144</f>
        <v>101000</v>
      </c>
    </row>
    <row r="2797" spans="3:5" x14ac:dyDescent="0.3">
      <c r="C2797" t="e">
        <f>'TPS543C20 Loop Gain'!AI1143</f>
        <v>#DIV/0!</v>
      </c>
      <c r="D2797" t="e">
        <f>'TPS543C20 Loop Gain'!AJ1143</f>
        <v>#DIV/0!</v>
      </c>
      <c r="E2797">
        <f>'TPS543C20 Loop Gain'!B1143</f>
        <v>100900</v>
      </c>
    </row>
    <row r="2798" spans="3:5" x14ac:dyDescent="0.3">
      <c r="C2798" t="e">
        <f>'TPS543C20 Loop Gain'!AI1142</f>
        <v>#DIV/0!</v>
      </c>
      <c r="D2798" t="e">
        <f>'TPS543C20 Loop Gain'!AJ1142</f>
        <v>#DIV/0!</v>
      </c>
      <c r="E2798">
        <f>'TPS543C20 Loop Gain'!B1142</f>
        <v>100800</v>
      </c>
    </row>
    <row r="2799" spans="3:5" x14ac:dyDescent="0.3">
      <c r="C2799" t="e">
        <f>'TPS543C20 Loop Gain'!AI1141</f>
        <v>#DIV/0!</v>
      </c>
      <c r="D2799" t="e">
        <f>'TPS543C20 Loop Gain'!AJ1141</f>
        <v>#DIV/0!</v>
      </c>
      <c r="E2799">
        <f>'TPS543C20 Loop Gain'!B1141</f>
        <v>100700</v>
      </c>
    </row>
    <row r="2800" spans="3:5" x14ac:dyDescent="0.3">
      <c r="C2800" t="e">
        <f>'TPS543C20 Loop Gain'!AI1140</f>
        <v>#DIV/0!</v>
      </c>
      <c r="D2800" t="e">
        <f>'TPS543C20 Loop Gain'!AJ1140</f>
        <v>#DIV/0!</v>
      </c>
      <c r="E2800">
        <f>'TPS543C20 Loop Gain'!B1140</f>
        <v>100600</v>
      </c>
    </row>
    <row r="2801" spans="3:5" x14ac:dyDescent="0.3">
      <c r="C2801" t="e">
        <f>'TPS543C20 Loop Gain'!AI1139</f>
        <v>#DIV/0!</v>
      </c>
      <c r="D2801" t="e">
        <f>'TPS543C20 Loop Gain'!AJ1139</f>
        <v>#DIV/0!</v>
      </c>
      <c r="E2801">
        <f>'TPS543C20 Loop Gain'!B1139</f>
        <v>100500</v>
      </c>
    </row>
    <row r="2802" spans="3:5" x14ac:dyDescent="0.3">
      <c r="C2802" t="e">
        <f>'TPS543C20 Loop Gain'!AI1138</f>
        <v>#DIV/0!</v>
      </c>
      <c r="D2802" t="e">
        <f>'TPS543C20 Loop Gain'!AJ1138</f>
        <v>#DIV/0!</v>
      </c>
      <c r="E2802">
        <f>'TPS543C20 Loop Gain'!B1138</f>
        <v>100400</v>
      </c>
    </row>
    <row r="2803" spans="3:5" x14ac:dyDescent="0.3">
      <c r="C2803" t="e">
        <f>'TPS543C20 Loop Gain'!AI1137</f>
        <v>#DIV/0!</v>
      </c>
      <c r="D2803" t="e">
        <f>'TPS543C20 Loop Gain'!AJ1137</f>
        <v>#DIV/0!</v>
      </c>
      <c r="E2803">
        <f>'TPS543C20 Loop Gain'!B1137</f>
        <v>100300</v>
      </c>
    </row>
    <row r="2804" spans="3:5" x14ac:dyDescent="0.3">
      <c r="C2804" t="e">
        <f>'TPS543C20 Loop Gain'!AI1136</f>
        <v>#DIV/0!</v>
      </c>
      <c r="D2804" t="e">
        <f>'TPS543C20 Loop Gain'!AJ1136</f>
        <v>#DIV/0!</v>
      </c>
      <c r="E2804">
        <f>'TPS543C20 Loop Gain'!B1136</f>
        <v>100200</v>
      </c>
    </row>
    <row r="2805" spans="3:5" x14ac:dyDescent="0.3">
      <c r="C2805" t="e">
        <f>'TPS543C20 Loop Gain'!AI1135</f>
        <v>#DIV/0!</v>
      </c>
      <c r="D2805" t="e">
        <f>'TPS543C20 Loop Gain'!AJ1135</f>
        <v>#DIV/0!</v>
      </c>
      <c r="E2805">
        <f>'TPS543C20 Loop Gain'!B1135</f>
        <v>100100</v>
      </c>
    </row>
    <row r="2806" spans="3:5" x14ac:dyDescent="0.3">
      <c r="C2806" t="e">
        <f>'TPS543C20 Loop Gain'!AI1134</f>
        <v>#DIV/0!</v>
      </c>
      <c r="D2806" t="e">
        <f>'TPS543C20 Loop Gain'!AJ1134</f>
        <v>#DIV/0!</v>
      </c>
      <c r="E2806">
        <f>'TPS543C20 Loop Gain'!B1134</f>
        <v>100000</v>
      </c>
    </row>
    <row r="2807" spans="3:5" x14ac:dyDescent="0.3">
      <c r="C2807" t="e">
        <f>'TPS543C20 Loop Gain'!AI1133</f>
        <v>#DIV/0!</v>
      </c>
      <c r="D2807" t="e">
        <f>'TPS543C20 Loop Gain'!AJ1133</f>
        <v>#DIV/0!</v>
      </c>
      <c r="E2807">
        <f>'TPS543C20 Loop Gain'!B1133</f>
        <v>99900</v>
      </c>
    </row>
    <row r="2808" spans="3:5" x14ac:dyDescent="0.3">
      <c r="C2808" t="e">
        <f>'TPS543C20 Loop Gain'!AI1132</f>
        <v>#DIV/0!</v>
      </c>
      <c r="D2808" t="e">
        <f>'TPS543C20 Loop Gain'!AJ1132</f>
        <v>#DIV/0!</v>
      </c>
      <c r="E2808">
        <f>'TPS543C20 Loop Gain'!B1132</f>
        <v>99800</v>
      </c>
    </row>
    <row r="2809" spans="3:5" x14ac:dyDescent="0.3">
      <c r="C2809" t="e">
        <f>'TPS543C20 Loop Gain'!AI1131</f>
        <v>#DIV/0!</v>
      </c>
      <c r="D2809" t="e">
        <f>'TPS543C20 Loop Gain'!AJ1131</f>
        <v>#DIV/0!</v>
      </c>
      <c r="E2809">
        <f>'TPS543C20 Loop Gain'!B1131</f>
        <v>99700</v>
      </c>
    </row>
    <row r="2810" spans="3:5" x14ac:dyDescent="0.3">
      <c r="C2810" t="e">
        <f>'TPS543C20 Loop Gain'!AI1130</f>
        <v>#DIV/0!</v>
      </c>
      <c r="D2810" t="e">
        <f>'TPS543C20 Loop Gain'!AJ1130</f>
        <v>#DIV/0!</v>
      </c>
      <c r="E2810">
        <f>'TPS543C20 Loop Gain'!B1130</f>
        <v>99600</v>
      </c>
    </row>
    <row r="2811" spans="3:5" x14ac:dyDescent="0.3">
      <c r="C2811" t="e">
        <f>'TPS543C20 Loop Gain'!AI1129</f>
        <v>#DIV/0!</v>
      </c>
      <c r="D2811" t="e">
        <f>'TPS543C20 Loop Gain'!AJ1129</f>
        <v>#DIV/0!</v>
      </c>
      <c r="E2811">
        <f>'TPS543C20 Loop Gain'!B1129</f>
        <v>99500</v>
      </c>
    </row>
    <row r="2812" spans="3:5" x14ac:dyDescent="0.3">
      <c r="C2812" t="e">
        <f>'TPS543C20 Loop Gain'!AI1128</f>
        <v>#DIV/0!</v>
      </c>
      <c r="D2812" t="e">
        <f>'TPS543C20 Loop Gain'!AJ1128</f>
        <v>#DIV/0!</v>
      </c>
      <c r="E2812">
        <f>'TPS543C20 Loop Gain'!B1128</f>
        <v>99400</v>
      </c>
    </row>
    <row r="2813" spans="3:5" x14ac:dyDescent="0.3">
      <c r="C2813" t="e">
        <f>'TPS543C20 Loop Gain'!AI1127</f>
        <v>#DIV/0!</v>
      </c>
      <c r="D2813" t="e">
        <f>'TPS543C20 Loop Gain'!AJ1127</f>
        <v>#DIV/0!</v>
      </c>
      <c r="E2813">
        <f>'TPS543C20 Loop Gain'!B1127</f>
        <v>99300</v>
      </c>
    </row>
    <row r="2814" spans="3:5" x14ac:dyDescent="0.3">
      <c r="C2814" t="e">
        <f>'TPS543C20 Loop Gain'!AI1126</f>
        <v>#DIV/0!</v>
      </c>
      <c r="D2814" t="e">
        <f>'TPS543C20 Loop Gain'!AJ1126</f>
        <v>#DIV/0!</v>
      </c>
      <c r="E2814">
        <f>'TPS543C20 Loop Gain'!B1126</f>
        <v>99200</v>
      </c>
    </row>
    <row r="2815" spans="3:5" x14ac:dyDescent="0.3">
      <c r="C2815" t="e">
        <f>'TPS543C20 Loop Gain'!AI1125</f>
        <v>#DIV/0!</v>
      </c>
      <c r="D2815" t="e">
        <f>'TPS543C20 Loop Gain'!AJ1125</f>
        <v>#DIV/0!</v>
      </c>
      <c r="E2815">
        <f>'TPS543C20 Loop Gain'!B1125</f>
        <v>99100</v>
      </c>
    </row>
    <row r="2816" spans="3:5" x14ac:dyDescent="0.3">
      <c r="C2816" t="e">
        <f>'TPS543C20 Loop Gain'!AI1124</f>
        <v>#DIV/0!</v>
      </c>
      <c r="D2816" t="e">
        <f>'TPS543C20 Loop Gain'!AJ1124</f>
        <v>#DIV/0!</v>
      </c>
      <c r="E2816">
        <f>'TPS543C20 Loop Gain'!B1124</f>
        <v>99000</v>
      </c>
    </row>
    <row r="2817" spans="3:5" x14ac:dyDescent="0.3">
      <c r="C2817" t="e">
        <f>'TPS543C20 Loop Gain'!AI1123</f>
        <v>#DIV/0!</v>
      </c>
      <c r="D2817" t="e">
        <f>'TPS543C20 Loop Gain'!AJ1123</f>
        <v>#DIV/0!</v>
      </c>
      <c r="E2817">
        <f>'TPS543C20 Loop Gain'!B1123</f>
        <v>98900</v>
      </c>
    </row>
    <row r="2818" spans="3:5" x14ac:dyDescent="0.3">
      <c r="C2818" t="e">
        <f>'TPS543C20 Loop Gain'!AI1122</f>
        <v>#DIV/0!</v>
      </c>
      <c r="D2818" t="e">
        <f>'TPS543C20 Loop Gain'!AJ1122</f>
        <v>#DIV/0!</v>
      </c>
      <c r="E2818">
        <f>'TPS543C20 Loop Gain'!B1122</f>
        <v>98800</v>
      </c>
    </row>
    <row r="2819" spans="3:5" x14ac:dyDescent="0.3">
      <c r="C2819" t="e">
        <f>'TPS543C20 Loop Gain'!AI1121</f>
        <v>#DIV/0!</v>
      </c>
      <c r="D2819" t="e">
        <f>'TPS543C20 Loop Gain'!AJ1121</f>
        <v>#DIV/0!</v>
      </c>
      <c r="E2819">
        <f>'TPS543C20 Loop Gain'!B1121</f>
        <v>98700</v>
      </c>
    </row>
    <row r="2820" spans="3:5" x14ac:dyDescent="0.3">
      <c r="C2820" t="e">
        <f>'TPS543C20 Loop Gain'!AI1120</f>
        <v>#DIV/0!</v>
      </c>
      <c r="D2820" t="e">
        <f>'TPS543C20 Loop Gain'!AJ1120</f>
        <v>#DIV/0!</v>
      </c>
      <c r="E2820">
        <f>'TPS543C20 Loop Gain'!B1120</f>
        <v>98600</v>
      </c>
    </row>
    <row r="2821" spans="3:5" x14ac:dyDescent="0.3">
      <c r="C2821" t="e">
        <f>'TPS543C20 Loop Gain'!AI1119</f>
        <v>#DIV/0!</v>
      </c>
      <c r="D2821" t="e">
        <f>'TPS543C20 Loop Gain'!AJ1119</f>
        <v>#DIV/0!</v>
      </c>
      <c r="E2821">
        <f>'TPS543C20 Loop Gain'!B1119</f>
        <v>98500</v>
      </c>
    </row>
    <row r="2822" spans="3:5" x14ac:dyDescent="0.3">
      <c r="C2822" t="e">
        <f>'TPS543C20 Loop Gain'!AI1118</f>
        <v>#DIV/0!</v>
      </c>
      <c r="D2822" t="e">
        <f>'TPS543C20 Loop Gain'!AJ1118</f>
        <v>#DIV/0!</v>
      </c>
      <c r="E2822">
        <f>'TPS543C20 Loop Gain'!B1118</f>
        <v>98400</v>
      </c>
    </row>
    <row r="2823" spans="3:5" x14ac:dyDescent="0.3">
      <c r="C2823" t="e">
        <f>'TPS543C20 Loop Gain'!AI1117</f>
        <v>#DIV/0!</v>
      </c>
      <c r="D2823" t="e">
        <f>'TPS543C20 Loop Gain'!AJ1117</f>
        <v>#DIV/0!</v>
      </c>
      <c r="E2823">
        <f>'TPS543C20 Loop Gain'!B1117</f>
        <v>98300</v>
      </c>
    </row>
    <row r="2824" spans="3:5" x14ac:dyDescent="0.3">
      <c r="C2824" t="e">
        <f>'TPS543C20 Loop Gain'!AI1116</f>
        <v>#DIV/0!</v>
      </c>
      <c r="D2824" t="e">
        <f>'TPS543C20 Loop Gain'!AJ1116</f>
        <v>#DIV/0!</v>
      </c>
      <c r="E2824">
        <f>'TPS543C20 Loop Gain'!B1116</f>
        <v>98200</v>
      </c>
    </row>
    <row r="2825" spans="3:5" x14ac:dyDescent="0.3">
      <c r="C2825" t="e">
        <f>'TPS543C20 Loop Gain'!AI1115</f>
        <v>#DIV/0!</v>
      </c>
      <c r="D2825" t="e">
        <f>'TPS543C20 Loop Gain'!AJ1115</f>
        <v>#DIV/0!</v>
      </c>
      <c r="E2825">
        <f>'TPS543C20 Loop Gain'!B1115</f>
        <v>98100</v>
      </c>
    </row>
    <row r="2826" spans="3:5" x14ac:dyDescent="0.3">
      <c r="C2826" t="e">
        <f>'TPS543C20 Loop Gain'!AI1114</f>
        <v>#DIV/0!</v>
      </c>
      <c r="D2826" t="e">
        <f>'TPS543C20 Loop Gain'!AJ1114</f>
        <v>#DIV/0!</v>
      </c>
      <c r="E2826">
        <f>'TPS543C20 Loop Gain'!B1114</f>
        <v>98000</v>
      </c>
    </row>
    <row r="2827" spans="3:5" x14ac:dyDescent="0.3">
      <c r="C2827" t="e">
        <f>'TPS543C20 Loop Gain'!AI1113</f>
        <v>#DIV/0!</v>
      </c>
      <c r="D2827" t="e">
        <f>'TPS543C20 Loop Gain'!AJ1113</f>
        <v>#DIV/0!</v>
      </c>
      <c r="E2827">
        <f>'TPS543C20 Loop Gain'!B1113</f>
        <v>97900</v>
      </c>
    </row>
    <row r="2828" spans="3:5" x14ac:dyDescent="0.3">
      <c r="C2828" t="e">
        <f>'TPS543C20 Loop Gain'!AI1112</f>
        <v>#DIV/0!</v>
      </c>
      <c r="D2828" t="e">
        <f>'TPS543C20 Loop Gain'!AJ1112</f>
        <v>#DIV/0!</v>
      </c>
      <c r="E2828">
        <f>'TPS543C20 Loop Gain'!B1112</f>
        <v>97800</v>
      </c>
    </row>
    <row r="2829" spans="3:5" x14ac:dyDescent="0.3">
      <c r="C2829" t="e">
        <f>'TPS543C20 Loop Gain'!AI1111</f>
        <v>#DIV/0!</v>
      </c>
      <c r="D2829" t="e">
        <f>'TPS543C20 Loop Gain'!AJ1111</f>
        <v>#DIV/0!</v>
      </c>
      <c r="E2829">
        <f>'TPS543C20 Loop Gain'!B1111</f>
        <v>97700</v>
      </c>
    </row>
    <row r="2830" spans="3:5" x14ac:dyDescent="0.3">
      <c r="C2830" t="e">
        <f>'TPS543C20 Loop Gain'!AI1110</f>
        <v>#DIV/0!</v>
      </c>
      <c r="D2830" t="e">
        <f>'TPS543C20 Loop Gain'!AJ1110</f>
        <v>#DIV/0!</v>
      </c>
      <c r="E2830">
        <f>'TPS543C20 Loop Gain'!B1110</f>
        <v>97600</v>
      </c>
    </row>
    <row r="2831" spans="3:5" x14ac:dyDescent="0.3">
      <c r="C2831" t="e">
        <f>'TPS543C20 Loop Gain'!AI1109</f>
        <v>#DIV/0!</v>
      </c>
      <c r="D2831" t="e">
        <f>'TPS543C20 Loop Gain'!AJ1109</f>
        <v>#DIV/0!</v>
      </c>
      <c r="E2831">
        <f>'TPS543C20 Loop Gain'!B1109</f>
        <v>97500</v>
      </c>
    </row>
    <row r="2832" spans="3:5" x14ac:dyDescent="0.3">
      <c r="C2832" t="e">
        <f>'TPS543C20 Loop Gain'!AI1108</f>
        <v>#DIV/0!</v>
      </c>
      <c r="D2832" t="e">
        <f>'TPS543C20 Loop Gain'!AJ1108</f>
        <v>#DIV/0!</v>
      </c>
      <c r="E2832">
        <f>'TPS543C20 Loop Gain'!B1108</f>
        <v>97400</v>
      </c>
    </row>
    <row r="2833" spans="3:5" x14ac:dyDescent="0.3">
      <c r="C2833" t="e">
        <f>'TPS543C20 Loop Gain'!AI1107</f>
        <v>#DIV/0!</v>
      </c>
      <c r="D2833" t="e">
        <f>'TPS543C20 Loop Gain'!AJ1107</f>
        <v>#DIV/0!</v>
      </c>
      <c r="E2833">
        <f>'TPS543C20 Loop Gain'!B1107</f>
        <v>97300</v>
      </c>
    </row>
    <row r="2834" spans="3:5" x14ac:dyDescent="0.3">
      <c r="C2834" t="e">
        <f>'TPS543C20 Loop Gain'!AI1106</f>
        <v>#DIV/0!</v>
      </c>
      <c r="D2834" t="e">
        <f>'TPS543C20 Loop Gain'!AJ1106</f>
        <v>#DIV/0!</v>
      </c>
      <c r="E2834">
        <f>'TPS543C20 Loop Gain'!B1106</f>
        <v>97200</v>
      </c>
    </row>
    <row r="2835" spans="3:5" x14ac:dyDescent="0.3">
      <c r="C2835" t="e">
        <f>'TPS543C20 Loop Gain'!AI1105</f>
        <v>#DIV/0!</v>
      </c>
      <c r="D2835" t="e">
        <f>'TPS543C20 Loop Gain'!AJ1105</f>
        <v>#DIV/0!</v>
      </c>
      <c r="E2835">
        <f>'TPS543C20 Loop Gain'!B1105</f>
        <v>97100</v>
      </c>
    </row>
    <row r="2836" spans="3:5" x14ac:dyDescent="0.3">
      <c r="C2836" t="e">
        <f>'TPS543C20 Loop Gain'!AI1104</f>
        <v>#DIV/0!</v>
      </c>
      <c r="D2836" t="e">
        <f>'TPS543C20 Loop Gain'!AJ1104</f>
        <v>#DIV/0!</v>
      </c>
      <c r="E2836">
        <f>'TPS543C20 Loop Gain'!B1104</f>
        <v>97000</v>
      </c>
    </row>
    <row r="2837" spans="3:5" x14ac:dyDescent="0.3">
      <c r="C2837" t="e">
        <f>'TPS543C20 Loop Gain'!AI1103</f>
        <v>#DIV/0!</v>
      </c>
      <c r="D2837" t="e">
        <f>'TPS543C20 Loop Gain'!AJ1103</f>
        <v>#DIV/0!</v>
      </c>
      <c r="E2837">
        <f>'TPS543C20 Loop Gain'!B1103</f>
        <v>96900</v>
      </c>
    </row>
    <row r="2838" spans="3:5" x14ac:dyDescent="0.3">
      <c r="C2838" t="e">
        <f>'TPS543C20 Loop Gain'!AI1102</f>
        <v>#DIV/0!</v>
      </c>
      <c r="D2838" t="e">
        <f>'TPS543C20 Loop Gain'!AJ1102</f>
        <v>#DIV/0!</v>
      </c>
      <c r="E2838">
        <f>'TPS543C20 Loop Gain'!B1102</f>
        <v>96800</v>
      </c>
    </row>
    <row r="2839" spans="3:5" x14ac:dyDescent="0.3">
      <c r="C2839" t="e">
        <f>'TPS543C20 Loop Gain'!AI1101</f>
        <v>#DIV/0!</v>
      </c>
      <c r="D2839" t="e">
        <f>'TPS543C20 Loop Gain'!AJ1101</f>
        <v>#DIV/0!</v>
      </c>
      <c r="E2839">
        <f>'TPS543C20 Loop Gain'!B1101</f>
        <v>96700</v>
      </c>
    </row>
    <row r="2840" spans="3:5" x14ac:dyDescent="0.3">
      <c r="C2840" t="e">
        <f>'TPS543C20 Loop Gain'!AI1100</f>
        <v>#DIV/0!</v>
      </c>
      <c r="D2840" t="e">
        <f>'TPS543C20 Loop Gain'!AJ1100</f>
        <v>#DIV/0!</v>
      </c>
      <c r="E2840">
        <f>'TPS543C20 Loop Gain'!B1100</f>
        <v>96600</v>
      </c>
    </row>
    <row r="2841" spans="3:5" x14ac:dyDescent="0.3">
      <c r="C2841" t="e">
        <f>'TPS543C20 Loop Gain'!AI1099</f>
        <v>#DIV/0!</v>
      </c>
      <c r="D2841" t="e">
        <f>'TPS543C20 Loop Gain'!AJ1099</f>
        <v>#DIV/0!</v>
      </c>
      <c r="E2841">
        <f>'TPS543C20 Loop Gain'!B1099</f>
        <v>96500</v>
      </c>
    </row>
    <row r="2842" spans="3:5" x14ac:dyDescent="0.3">
      <c r="C2842" t="e">
        <f>'TPS543C20 Loop Gain'!AI1098</f>
        <v>#DIV/0!</v>
      </c>
      <c r="D2842" t="e">
        <f>'TPS543C20 Loop Gain'!AJ1098</f>
        <v>#DIV/0!</v>
      </c>
      <c r="E2842">
        <f>'TPS543C20 Loop Gain'!B1098</f>
        <v>96400</v>
      </c>
    </row>
    <row r="2843" spans="3:5" x14ac:dyDescent="0.3">
      <c r="C2843" t="e">
        <f>'TPS543C20 Loop Gain'!AI1097</f>
        <v>#DIV/0!</v>
      </c>
      <c r="D2843" t="e">
        <f>'TPS543C20 Loop Gain'!AJ1097</f>
        <v>#DIV/0!</v>
      </c>
      <c r="E2843">
        <f>'TPS543C20 Loop Gain'!B1097</f>
        <v>96300</v>
      </c>
    </row>
    <row r="2844" spans="3:5" x14ac:dyDescent="0.3">
      <c r="C2844" t="e">
        <f>'TPS543C20 Loop Gain'!AI1096</f>
        <v>#DIV/0!</v>
      </c>
      <c r="D2844" t="e">
        <f>'TPS543C20 Loop Gain'!AJ1096</f>
        <v>#DIV/0!</v>
      </c>
      <c r="E2844">
        <f>'TPS543C20 Loop Gain'!B1096</f>
        <v>96200</v>
      </c>
    </row>
    <row r="2845" spans="3:5" x14ac:dyDescent="0.3">
      <c r="C2845" t="e">
        <f>'TPS543C20 Loop Gain'!AI1095</f>
        <v>#DIV/0!</v>
      </c>
      <c r="D2845" t="e">
        <f>'TPS543C20 Loop Gain'!AJ1095</f>
        <v>#DIV/0!</v>
      </c>
      <c r="E2845">
        <f>'TPS543C20 Loop Gain'!B1095</f>
        <v>96100</v>
      </c>
    </row>
    <row r="2846" spans="3:5" x14ac:dyDescent="0.3">
      <c r="C2846" t="e">
        <f>'TPS543C20 Loop Gain'!AI1094</f>
        <v>#DIV/0!</v>
      </c>
      <c r="D2846" t="e">
        <f>'TPS543C20 Loop Gain'!AJ1094</f>
        <v>#DIV/0!</v>
      </c>
      <c r="E2846">
        <f>'TPS543C20 Loop Gain'!B1094</f>
        <v>96000</v>
      </c>
    </row>
    <row r="2847" spans="3:5" x14ac:dyDescent="0.3">
      <c r="C2847" t="e">
        <f>'TPS543C20 Loop Gain'!AI1093</f>
        <v>#DIV/0!</v>
      </c>
      <c r="D2847" t="e">
        <f>'TPS543C20 Loop Gain'!AJ1093</f>
        <v>#DIV/0!</v>
      </c>
      <c r="E2847">
        <f>'TPS543C20 Loop Gain'!B1093</f>
        <v>95900</v>
      </c>
    </row>
    <row r="2848" spans="3:5" x14ac:dyDescent="0.3">
      <c r="C2848" t="e">
        <f>'TPS543C20 Loop Gain'!AI1092</f>
        <v>#DIV/0!</v>
      </c>
      <c r="D2848" t="e">
        <f>'TPS543C20 Loop Gain'!AJ1092</f>
        <v>#DIV/0!</v>
      </c>
      <c r="E2848">
        <f>'TPS543C20 Loop Gain'!B1092</f>
        <v>95800</v>
      </c>
    </row>
    <row r="2849" spans="3:5" x14ac:dyDescent="0.3">
      <c r="C2849" t="e">
        <f>'TPS543C20 Loop Gain'!AI1091</f>
        <v>#DIV/0!</v>
      </c>
      <c r="D2849" t="e">
        <f>'TPS543C20 Loop Gain'!AJ1091</f>
        <v>#DIV/0!</v>
      </c>
      <c r="E2849">
        <f>'TPS543C20 Loop Gain'!B1091</f>
        <v>95700</v>
      </c>
    </row>
    <row r="2850" spans="3:5" x14ac:dyDescent="0.3">
      <c r="C2850" t="e">
        <f>'TPS543C20 Loop Gain'!AI1090</f>
        <v>#DIV/0!</v>
      </c>
      <c r="D2850" t="e">
        <f>'TPS543C20 Loop Gain'!AJ1090</f>
        <v>#DIV/0!</v>
      </c>
      <c r="E2850">
        <f>'TPS543C20 Loop Gain'!B1090</f>
        <v>95600</v>
      </c>
    </row>
    <row r="2851" spans="3:5" x14ac:dyDescent="0.3">
      <c r="C2851" t="e">
        <f>'TPS543C20 Loop Gain'!AI1089</f>
        <v>#DIV/0!</v>
      </c>
      <c r="D2851" t="e">
        <f>'TPS543C20 Loop Gain'!AJ1089</f>
        <v>#DIV/0!</v>
      </c>
      <c r="E2851">
        <f>'TPS543C20 Loop Gain'!B1089</f>
        <v>95500</v>
      </c>
    </row>
    <row r="2852" spans="3:5" x14ac:dyDescent="0.3">
      <c r="C2852" t="e">
        <f>'TPS543C20 Loop Gain'!AI1088</f>
        <v>#DIV/0!</v>
      </c>
      <c r="D2852" t="e">
        <f>'TPS543C20 Loop Gain'!AJ1088</f>
        <v>#DIV/0!</v>
      </c>
      <c r="E2852">
        <f>'TPS543C20 Loop Gain'!B1088</f>
        <v>95400</v>
      </c>
    </row>
    <row r="2853" spans="3:5" x14ac:dyDescent="0.3">
      <c r="C2853" t="e">
        <f>'TPS543C20 Loop Gain'!AI1087</f>
        <v>#DIV/0!</v>
      </c>
      <c r="D2853" t="e">
        <f>'TPS543C20 Loop Gain'!AJ1087</f>
        <v>#DIV/0!</v>
      </c>
      <c r="E2853">
        <f>'TPS543C20 Loop Gain'!B1087</f>
        <v>95300</v>
      </c>
    </row>
    <row r="2854" spans="3:5" x14ac:dyDescent="0.3">
      <c r="C2854" t="e">
        <f>'TPS543C20 Loop Gain'!AI1086</f>
        <v>#DIV/0!</v>
      </c>
      <c r="D2854" t="e">
        <f>'TPS543C20 Loop Gain'!AJ1086</f>
        <v>#DIV/0!</v>
      </c>
      <c r="E2854">
        <f>'TPS543C20 Loop Gain'!B1086</f>
        <v>95200</v>
      </c>
    </row>
    <row r="2855" spans="3:5" x14ac:dyDescent="0.3">
      <c r="C2855" t="e">
        <f>'TPS543C20 Loop Gain'!AI1085</f>
        <v>#DIV/0!</v>
      </c>
      <c r="D2855" t="e">
        <f>'TPS543C20 Loop Gain'!AJ1085</f>
        <v>#DIV/0!</v>
      </c>
      <c r="E2855">
        <f>'TPS543C20 Loop Gain'!B1085</f>
        <v>95100</v>
      </c>
    </row>
    <row r="2856" spans="3:5" x14ac:dyDescent="0.3">
      <c r="C2856" t="e">
        <f>'TPS543C20 Loop Gain'!AI1084</f>
        <v>#DIV/0!</v>
      </c>
      <c r="D2856" t="e">
        <f>'TPS543C20 Loop Gain'!AJ1084</f>
        <v>#DIV/0!</v>
      </c>
      <c r="E2856">
        <f>'TPS543C20 Loop Gain'!B1084</f>
        <v>95000</v>
      </c>
    </row>
    <row r="2857" spans="3:5" x14ac:dyDescent="0.3">
      <c r="C2857" t="e">
        <f>'TPS543C20 Loop Gain'!AI1083</f>
        <v>#DIV/0!</v>
      </c>
      <c r="D2857" t="e">
        <f>'TPS543C20 Loop Gain'!AJ1083</f>
        <v>#DIV/0!</v>
      </c>
      <c r="E2857">
        <f>'TPS543C20 Loop Gain'!B1083</f>
        <v>94900</v>
      </c>
    </row>
    <row r="2858" spans="3:5" x14ac:dyDescent="0.3">
      <c r="C2858" t="e">
        <f>'TPS543C20 Loop Gain'!AI1082</f>
        <v>#DIV/0!</v>
      </c>
      <c r="D2858" t="e">
        <f>'TPS543C20 Loop Gain'!AJ1082</f>
        <v>#DIV/0!</v>
      </c>
      <c r="E2858">
        <f>'TPS543C20 Loop Gain'!B1082</f>
        <v>94800</v>
      </c>
    </row>
    <row r="2859" spans="3:5" x14ac:dyDescent="0.3">
      <c r="C2859" t="e">
        <f>'TPS543C20 Loop Gain'!AI1081</f>
        <v>#DIV/0!</v>
      </c>
      <c r="D2859" t="e">
        <f>'TPS543C20 Loop Gain'!AJ1081</f>
        <v>#DIV/0!</v>
      </c>
      <c r="E2859">
        <f>'TPS543C20 Loop Gain'!B1081</f>
        <v>94700</v>
      </c>
    </row>
    <row r="2860" spans="3:5" x14ac:dyDescent="0.3">
      <c r="C2860" t="e">
        <f>'TPS543C20 Loop Gain'!AI1080</f>
        <v>#DIV/0!</v>
      </c>
      <c r="D2860" t="e">
        <f>'TPS543C20 Loop Gain'!AJ1080</f>
        <v>#DIV/0!</v>
      </c>
      <c r="E2860">
        <f>'TPS543C20 Loop Gain'!B1080</f>
        <v>94600</v>
      </c>
    </row>
    <row r="2861" spans="3:5" x14ac:dyDescent="0.3">
      <c r="C2861" t="e">
        <f>'TPS543C20 Loop Gain'!AI1079</f>
        <v>#DIV/0!</v>
      </c>
      <c r="D2861" t="e">
        <f>'TPS543C20 Loop Gain'!AJ1079</f>
        <v>#DIV/0!</v>
      </c>
      <c r="E2861">
        <f>'TPS543C20 Loop Gain'!B1079</f>
        <v>94500</v>
      </c>
    </row>
    <row r="2862" spans="3:5" x14ac:dyDescent="0.3">
      <c r="C2862" t="e">
        <f>'TPS543C20 Loop Gain'!AI1078</f>
        <v>#DIV/0!</v>
      </c>
      <c r="D2862" t="e">
        <f>'TPS543C20 Loop Gain'!AJ1078</f>
        <v>#DIV/0!</v>
      </c>
      <c r="E2862">
        <f>'TPS543C20 Loop Gain'!B1078</f>
        <v>94400</v>
      </c>
    </row>
    <row r="2863" spans="3:5" x14ac:dyDescent="0.3">
      <c r="C2863" t="e">
        <f>'TPS543C20 Loop Gain'!AI1077</f>
        <v>#DIV/0!</v>
      </c>
      <c r="D2863" t="e">
        <f>'TPS543C20 Loop Gain'!AJ1077</f>
        <v>#DIV/0!</v>
      </c>
      <c r="E2863">
        <f>'TPS543C20 Loop Gain'!B1077</f>
        <v>94300</v>
      </c>
    </row>
    <row r="2864" spans="3:5" x14ac:dyDescent="0.3">
      <c r="C2864" t="e">
        <f>'TPS543C20 Loop Gain'!AI1076</f>
        <v>#DIV/0!</v>
      </c>
      <c r="D2864" t="e">
        <f>'TPS543C20 Loop Gain'!AJ1076</f>
        <v>#DIV/0!</v>
      </c>
      <c r="E2864">
        <f>'TPS543C20 Loop Gain'!B1076</f>
        <v>94200</v>
      </c>
    </row>
    <row r="2865" spans="3:5" x14ac:dyDescent="0.3">
      <c r="C2865" t="e">
        <f>'TPS543C20 Loop Gain'!AI1075</f>
        <v>#DIV/0!</v>
      </c>
      <c r="D2865" t="e">
        <f>'TPS543C20 Loop Gain'!AJ1075</f>
        <v>#DIV/0!</v>
      </c>
      <c r="E2865">
        <f>'TPS543C20 Loop Gain'!B1075</f>
        <v>94100</v>
      </c>
    </row>
    <row r="2866" spans="3:5" x14ac:dyDescent="0.3">
      <c r="C2866" t="e">
        <f>'TPS543C20 Loop Gain'!AI1074</f>
        <v>#DIV/0!</v>
      </c>
      <c r="D2866" t="e">
        <f>'TPS543C20 Loop Gain'!AJ1074</f>
        <v>#DIV/0!</v>
      </c>
      <c r="E2866">
        <f>'TPS543C20 Loop Gain'!B1074</f>
        <v>94000</v>
      </c>
    </row>
    <row r="2867" spans="3:5" x14ac:dyDescent="0.3">
      <c r="C2867" t="e">
        <f>'TPS543C20 Loop Gain'!AI1073</f>
        <v>#DIV/0!</v>
      </c>
      <c r="D2867" t="e">
        <f>'TPS543C20 Loop Gain'!AJ1073</f>
        <v>#DIV/0!</v>
      </c>
      <c r="E2867">
        <f>'TPS543C20 Loop Gain'!B1073</f>
        <v>93900</v>
      </c>
    </row>
    <row r="2868" spans="3:5" x14ac:dyDescent="0.3">
      <c r="C2868" t="e">
        <f>'TPS543C20 Loop Gain'!AI1072</f>
        <v>#DIV/0!</v>
      </c>
      <c r="D2868" t="e">
        <f>'TPS543C20 Loop Gain'!AJ1072</f>
        <v>#DIV/0!</v>
      </c>
      <c r="E2868">
        <f>'TPS543C20 Loop Gain'!B1072</f>
        <v>93800</v>
      </c>
    </row>
    <row r="2869" spans="3:5" x14ac:dyDescent="0.3">
      <c r="C2869" t="e">
        <f>'TPS543C20 Loop Gain'!AI1071</f>
        <v>#DIV/0!</v>
      </c>
      <c r="D2869" t="e">
        <f>'TPS543C20 Loop Gain'!AJ1071</f>
        <v>#DIV/0!</v>
      </c>
      <c r="E2869">
        <f>'TPS543C20 Loop Gain'!B1071</f>
        <v>93700</v>
      </c>
    </row>
    <row r="2870" spans="3:5" x14ac:dyDescent="0.3">
      <c r="C2870" t="e">
        <f>'TPS543C20 Loop Gain'!AI1070</f>
        <v>#DIV/0!</v>
      </c>
      <c r="D2870" t="e">
        <f>'TPS543C20 Loop Gain'!AJ1070</f>
        <v>#DIV/0!</v>
      </c>
      <c r="E2870">
        <f>'TPS543C20 Loop Gain'!B1070</f>
        <v>93600</v>
      </c>
    </row>
    <row r="2871" spans="3:5" x14ac:dyDescent="0.3">
      <c r="C2871" t="e">
        <f>'TPS543C20 Loop Gain'!AI1069</f>
        <v>#DIV/0!</v>
      </c>
      <c r="D2871" t="e">
        <f>'TPS543C20 Loop Gain'!AJ1069</f>
        <v>#DIV/0!</v>
      </c>
      <c r="E2871">
        <f>'TPS543C20 Loop Gain'!B1069</f>
        <v>93500</v>
      </c>
    </row>
    <row r="2872" spans="3:5" x14ac:dyDescent="0.3">
      <c r="C2872" t="e">
        <f>'TPS543C20 Loop Gain'!AI1068</f>
        <v>#DIV/0!</v>
      </c>
      <c r="D2872" t="e">
        <f>'TPS543C20 Loop Gain'!AJ1068</f>
        <v>#DIV/0!</v>
      </c>
      <c r="E2872">
        <f>'TPS543C20 Loop Gain'!B1068</f>
        <v>93400</v>
      </c>
    </row>
    <row r="2873" spans="3:5" x14ac:dyDescent="0.3">
      <c r="C2873" t="e">
        <f>'TPS543C20 Loop Gain'!AI1067</f>
        <v>#DIV/0!</v>
      </c>
      <c r="D2873" t="e">
        <f>'TPS543C20 Loop Gain'!AJ1067</f>
        <v>#DIV/0!</v>
      </c>
      <c r="E2873">
        <f>'TPS543C20 Loop Gain'!B1067</f>
        <v>93300</v>
      </c>
    </row>
    <row r="2874" spans="3:5" x14ac:dyDescent="0.3">
      <c r="C2874" t="e">
        <f>'TPS543C20 Loop Gain'!AI1066</f>
        <v>#DIV/0!</v>
      </c>
      <c r="D2874" t="e">
        <f>'TPS543C20 Loop Gain'!AJ1066</f>
        <v>#DIV/0!</v>
      </c>
      <c r="E2874">
        <f>'TPS543C20 Loop Gain'!B1066</f>
        <v>93200</v>
      </c>
    </row>
    <row r="2875" spans="3:5" x14ac:dyDescent="0.3">
      <c r="C2875" t="e">
        <f>'TPS543C20 Loop Gain'!AI1065</f>
        <v>#DIV/0!</v>
      </c>
      <c r="D2875" t="e">
        <f>'TPS543C20 Loop Gain'!AJ1065</f>
        <v>#DIV/0!</v>
      </c>
      <c r="E2875">
        <f>'TPS543C20 Loop Gain'!B1065</f>
        <v>93100</v>
      </c>
    </row>
    <row r="2876" spans="3:5" x14ac:dyDescent="0.3">
      <c r="C2876" t="e">
        <f>'TPS543C20 Loop Gain'!AI1064</f>
        <v>#DIV/0!</v>
      </c>
      <c r="D2876" t="e">
        <f>'TPS543C20 Loop Gain'!AJ1064</f>
        <v>#DIV/0!</v>
      </c>
      <c r="E2876">
        <f>'TPS543C20 Loop Gain'!B1064</f>
        <v>93000</v>
      </c>
    </row>
    <row r="2877" spans="3:5" x14ac:dyDescent="0.3">
      <c r="C2877" t="e">
        <f>'TPS543C20 Loop Gain'!AI1063</f>
        <v>#DIV/0!</v>
      </c>
      <c r="D2877" t="e">
        <f>'TPS543C20 Loop Gain'!AJ1063</f>
        <v>#DIV/0!</v>
      </c>
      <c r="E2877">
        <f>'TPS543C20 Loop Gain'!B1063</f>
        <v>92900</v>
      </c>
    </row>
    <row r="2878" spans="3:5" x14ac:dyDescent="0.3">
      <c r="C2878" t="e">
        <f>'TPS543C20 Loop Gain'!AI1062</f>
        <v>#DIV/0!</v>
      </c>
      <c r="D2878" t="e">
        <f>'TPS543C20 Loop Gain'!AJ1062</f>
        <v>#DIV/0!</v>
      </c>
      <c r="E2878">
        <f>'TPS543C20 Loop Gain'!B1062</f>
        <v>92800</v>
      </c>
    </row>
    <row r="2879" spans="3:5" x14ac:dyDescent="0.3">
      <c r="C2879" t="e">
        <f>'TPS543C20 Loop Gain'!AI1061</f>
        <v>#DIV/0!</v>
      </c>
      <c r="D2879" t="e">
        <f>'TPS543C20 Loop Gain'!AJ1061</f>
        <v>#DIV/0!</v>
      </c>
      <c r="E2879">
        <f>'TPS543C20 Loop Gain'!B1061</f>
        <v>92700</v>
      </c>
    </row>
    <row r="2880" spans="3:5" x14ac:dyDescent="0.3">
      <c r="C2880" t="e">
        <f>'TPS543C20 Loop Gain'!AI1060</f>
        <v>#DIV/0!</v>
      </c>
      <c r="D2880" t="e">
        <f>'TPS543C20 Loop Gain'!AJ1060</f>
        <v>#DIV/0!</v>
      </c>
      <c r="E2880">
        <f>'TPS543C20 Loop Gain'!B1060</f>
        <v>92600</v>
      </c>
    </row>
    <row r="2881" spans="3:5" x14ac:dyDescent="0.3">
      <c r="C2881" t="e">
        <f>'TPS543C20 Loop Gain'!AI1059</f>
        <v>#DIV/0!</v>
      </c>
      <c r="D2881" t="e">
        <f>'TPS543C20 Loop Gain'!AJ1059</f>
        <v>#DIV/0!</v>
      </c>
      <c r="E2881">
        <f>'TPS543C20 Loop Gain'!B1059</f>
        <v>92500</v>
      </c>
    </row>
    <row r="2882" spans="3:5" x14ac:dyDescent="0.3">
      <c r="C2882" t="e">
        <f>'TPS543C20 Loop Gain'!AI1058</f>
        <v>#DIV/0!</v>
      </c>
      <c r="D2882" t="e">
        <f>'TPS543C20 Loop Gain'!AJ1058</f>
        <v>#DIV/0!</v>
      </c>
      <c r="E2882">
        <f>'TPS543C20 Loop Gain'!B1058</f>
        <v>92400</v>
      </c>
    </row>
    <row r="2883" spans="3:5" x14ac:dyDescent="0.3">
      <c r="C2883" t="e">
        <f>'TPS543C20 Loop Gain'!AI1057</f>
        <v>#DIV/0!</v>
      </c>
      <c r="D2883" t="e">
        <f>'TPS543C20 Loop Gain'!AJ1057</f>
        <v>#DIV/0!</v>
      </c>
      <c r="E2883">
        <f>'TPS543C20 Loop Gain'!B1057</f>
        <v>92300</v>
      </c>
    </row>
    <row r="2884" spans="3:5" x14ac:dyDescent="0.3">
      <c r="C2884" t="e">
        <f>'TPS543C20 Loop Gain'!AI1056</f>
        <v>#DIV/0!</v>
      </c>
      <c r="D2884" t="e">
        <f>'TPS543C20 Loop Gain'!AJ1056</f>
        <v>#DIV/0!</v>
      </c>
      <c r="E2884">
        <f>'TPS543C20 Loop Gain'!B1056</f>
        <v>92200</v>
      </c>
    </row>
    <row r="2885" spans="3:5" x14ac:dyDescent="0.3">
      <c r="C2885" t="e">
        <f>'TPS543C20 Loop Gain'!AI1055</f>
        <v>#DIV/0!</v>
      </c>
      <c r="D2885" t="e">
        <f>'TPS543C20 Loop Gain'!AJ1055</f>
        <v>#DIV/0!</v>
      </c>
      <c r="E2885">
        <f>'TPS543C20 Loop Gain'!B1055</f>
        <v>92100</v>
      </c>
    </row>
    <row r="2886" spans="3:5" x14ac:dyDescent="0.3">
      <c r="C2886" t="e">
        <f>'TPS543C20 Loop Gain'!AI1054</f>
        <v>#DIV/0!</v>
      </c>
      <c r="D2886" t="e">
        <f>'TPS543C20 Loop Gain'!AJ1054</f>
        <v>#DIV/0!</v>
      </c>
      <c r="E2886">
        <f>'TPS543C20 Loop Gain'!B1054</f>
        <v>92000</v>
      </c>
    </row>
    <row r="2887" spans="3:5" x14ac:dyDescent="0.3">
      <c r="C2887" t="e">
        <f>'TPS543C20 Loop Gain'!AI1053</f>
        <v>#DIV/0!</v>
      </c>
      <c r="D2887" t="e">
        <f>'TPS543C20 Loop Gain'!AJ1053</f>
        <v>#DIV/0!</v>
      </c>
      <c r="E2887">
        <f>'TPS543C20 Loop Gain'!B1053</f>
        <v>91900</v>
      </c>
    </row>
    <row r="2888" spans="3:5" x14ac:dyDescent="0.3">
      <c r="C2888" t="e">
        <f>'TPS543C20 Loop Gain'!AI1052</f>
        <v>#DIV/0!</v>
      </c>
      <c r="D2888" t="e">
        <f>'TPS543C20 Loop Gain'!AJ1052</f>
        <v>#DIV/0!</v>
      </c>
      <c r="E2888">
        <f>'TPS543C20 Loop Gain'!B1052</f>
        <v>91800</v>
      </c>
    </row>
    <row r="2889" spans="3:5" x14ac:dyDescent="0.3">
      <c r="C2889" t="e">
        <f>'TPS543C20 Loop Gain'!AI1051</f>
        <v>#DIV/0!</v>
      </c>
      <c r="D2889" t="e">
        <f>'TPS543C20 Loop Gain'!AJ1051</f>
        <v>#DIV/0!</v>
      </c>
      <c r="E2889">
        <f>'TPS543C20 Loop Gain'!B1051</f>
        <v>91700</v>
      </c>
    </row>
    <row r="2890" spans="3:5" x14ac:dyDescent="0.3">
      <c r="C2890" t="e">
        <f>'TPS543C20 Loop Gain'!AI1050</f>
        <v>#DIV/0!</v>
      </c>
      <c r="D2890" t="e">
        <f>'TPS543C20 Loop Gain'!AJ1050</f>
        <v>#DIV/0!</v>
      </c>
      <c r="E2890">
        <f>'TPS543C20 Loop Gain'!B1050</f>
        <v>91600</v>
      </c>
    </row>
    <row r="2891" spans="3:5" x14ac:dyDescent="0.3">
      <c r="C2891" t="e">
        <f>'TPS543C20 Loop Gain'!AI1049</f>
        <v>#DIV/0!</v>
      </c>
      <c r="D2891" t="e">
        <f>'TPS543C20 Loop Gain'!AJ1049</f>
        <v>#DIV/0!</v>
      </c>
      <c r="E2891">
        <f>'TPS543C20 Loop Gain'!B1049</f>
        <v>91500</v>
      </c>
    </row>
    <row r="2892" spans="3:5" x14ac:dyDescent="0.3">
      <c r="C2892" t="e">
        <f>'TPS543C20 Loop Gain'!AI1048</f>
        <v>#DIV/0!</v>
      </c>
      <c r="D2892" t="e">
        <f>'TPS543C20 Loop Gain'!AJ1048</f>
        <v>#DIV/0!</v>
      </c>
      <c r="E2892">
        <f>'TPS543C20 Loop Gain'!B1048</f>
        <v>91400</v>
      </c>
    </row>
    <row r="2893" spans="3:5" x14ac:dyDescent="0.3">
      <c r="C2893" t="e">
        <f>'TPS543C20 Loop Gain'!AI1047</f>
        <v>#DIV/0!</v>
      </c>
      <c r="D2893" t="e">
        <f>'TPS543C20 Loop Gain'!AJ1047</f>
        <v>#DIV/0!</v>
      </c>
      <c r="E2893">
        <f>'TPS543C20 Loop Gain'!B1047</f>
        <v>91300</v>
      </c>
    </row>
    <row r="2894" spans="3:5" x14ac:dyDescent="0.3">
      <c r="C2894" t="e">
        <f>'TPS543C20 Loop Gain'!AI1046</f>
        <v>#DIV/0!</v>
      </c>
      <c r="D2894" t="e">
        <f>'TPS543C20 Loop Gain'!AJ1046</f>
        <v>#DIV/0!</v>
      </c>
      <c r="E2894">
        <f>'TPS543C20 Loop Gain'!B1046</f>
        <v>91200</v>
      </c>
    </row>
    <row r="2895" spans="3:5" x14ac:dyDescent="0.3">
      <c r="C2895" t="e">
        <f>'TPS543C20 Loop Gain'!AI1045</f>
        <v>#DIV/0!</v>
      </c>
      <c r="D2895" t="e">
        <f>'TPS543C20 Loop Gain'!AJ1045</f>
        <v>#DIV/0!</v>
      </c>
      <c r="E2895">
        <f>'TPS543C20 Loop Gain'!B1045</f>
        <v>91100</v>
      </c>
    </row>
    <row r="2896" spans="3:5" x14ac:dyDescent="0.3">
      <c r="C2896" t="e">
        <f>'TPS543C20 Loop Gain'!AI1044</f>
        <v>#DIV/0!</v>
      </c>
      <c r="D2896" t="e">
        <f>'TPS543C20 Loop Gain'!AJ1044</f>
        <v>#DIV/0!</v>
      </c>
      <c r="E2896">
        <f>'TPS543C20 Loop Gain'!B1044</f>
        <v>91000</v>
      </c>
    </row>
    <row r="2897" spans="3:5" x14ac:dyDescent="0.3">
      <c r="C2897" t="e">
        <f>'TPS543C20 Loop Gain'!AI1043</f>
        <v>#DIV/0!</v>
      </c>
      <c r="D2897" t="e">
        <f>'TPS543C20 Loop Gain'!AJ1043</f>
        <v>#DIV/0!</v>
      </c>
      <c r="E2897">
        <f>'TPS543C20 Loop Gain'!B1043</f>
        <v>90900</v>
      </c>
    </row>
    <row r="2898" spans="3:5" x14ac:dyDescent="0.3">
      <c r="C2898" t="e">
        <f>'TPS543C20 Loop Gain'!AI1042</f>
        <v>#DIV/0!</v>
      </c>
      <c r="D2898" t="e">
        <f>'TPS543C20 Loop Gain'!AJ1042</f>
        <v>#DIV/0!</v>
      </c>
      <c r="E2898">
        <f>'TPS543C20 Loop Gain'!B1042</f>
        <v>90800</v>
      </c>
    </row>
    <row r="2899" spans="3:5" x14ac:dyDescent="0.3">
      <c r="C2899" t="e">
        <f>'TPS543C20 Loop Gain'!AI1041</f>
        <v>#DIV/0!</v>
      </c>
      <c r="D2899" t="e">
        <f>'TPS543C20 Loop Gain'!AJ1041</f>
        <v>#DIV/0!</v>
      </c>
      <c r="E2899">
        <f>'TPS543C20 Loop Gain'!B1041</f>
        <v>90700</v>
      </c>
    </row>
    <row r="2900" spans="3:5" x14ac:dyDescent="0.3">
      <c r="C2900" t="e">
        <f>'TPS543C20 Loop Gain'!AI1040</f>
        <v>#DIV/0!</v>
      </c>
      <c r="D2900" t="e">
        <f>'TPS543C20 Loop Gain'!AJ1040</f>
        <v>#DIV/0!</v>
      </c>
      <c r="E2900">
        <f>'TPS543C20 Loop Gain'!B1040</f>
        <v>90600</v>
      </c>
    </row>
    <row r="2901" spans="3:5" x14ac:dyDescent="0.3">
      <c r="C2901" t="e">
        <f>'TPS543C20 Loop Gain'!AI1039</f>
        <v>#DIV/0!</v>
      </c>
      <c r="D2901" t="e">
        <f>'TPS543C20 Loop Gain'!AJ1039</f>
        <v>#DIV/0!</v>
      </c>
      <c r="E2901">
        <f>'TPS543C20 Loop Gain'!B1039</f>
        <v>90500</v>
      </c>
    </row>
    <row r="2902" spans="3:5" x14ac:dyDescent="0.3">
      <c r="C2902" t="e">
        <f>'TPS543C20 Loop Gain'!AI1038</f>
        <v>#DIV/0!</v>
      </c>
      <c r="D2902" t="e">
        <f>'TPS543C20 Loop Gain'!AJ1038</f>
        <v>#DIV/0!</v>
      </c>
      <c r="E2902">
        <f>'TPS543C20 Loop Gain'!B1038</f>
        <v>90400</v>
      </c>
    </row>
    <row r="2903" spans="3:5" x14ac:dyDescent="0.3">
      <c r="C2903" t="e">
        <f>'TPS543C20 Loop Gain'!AI1037</f>
        <v>#DIV/0!</v>
      </c>
      <c r="D2903" t="e">
        <f>'TPS543C20 Loop Gain'!AJ1037</f>
        <v>#DIV/0!</v>
      </c>
      <c r="E2903">
        <f>'TPS543C20 Loop Gain'!B1037</f>
        <v>90300</v>
      </c>
    </row>
    <row r="2904" spans="3:5" x14ac:dyDescent="0.3">
      <c r="C2904" t="e">
        <f>'TPS543C20 Loop Gain'!AI1036</f>
        <v>#DIV/0!</v>
      </c>
      <c r="D2904" t="e">
        <f>'TPS543C20 Loop Gain'!AJ1036</f>
        <v>#DIV/0!</v>
      </c>
      <c r="E2904">
        <f>'TPS543C20 Loop Gain'!B1036</f>
        <v>90200</v>
      </c>
    </row>
    <row r="2905" spans="3:5" x14ac:dyDescent="0.3">
      <c r="C2905" t="e">
        <f>'TPS543C20 Loop Gain'!AI1035</f>
        <v>#DIV/0!</v>
      </c>
      <c r="D2905" t="e">
        <f>'TPS543C20 Loop Gain'!AJ1035</f>
        <v>#DIV/0!</v>
      </c>
      <c r="E2905">
        <f>'TPS543C20 Loop Gain'!B1035</f>
        <v>90100</v>
      </c>
    </row>
    <row r="2906" spans="3:5" x14ac:dyDescent="0.3">
      <c r="C2906" t="e">
        <f>'TPS543C20 Loop Gain'!AI1034</f>
        <v>#DIV/0!</v>
      </c>
      <c r="D2906" t="e">
        <f>'TPS543C20 Loop Gain'!AJ1034</f>
        <v>#DIV/0!</v>
      </c>
      <c r="E2906">
        <f>'TPS543C20 Loop Gain'!B1034</f>
        <v>90000</v>
      </c>
    </row>
    <row r="2907" spans="3:5" x14ac:dyDescent="0.3">
      <c r="C2907" t="e">
        <f>'TPS543C20 Loop Gain'!AI1033</f>
        <v>#DIV/0!</v>
      </c>
      <c r="D2907" t="e">
        <f>'TPS543C20 Loop Gain'!AJ1033</f>
        <v>#DIV/0!</v>
      </c>
      <c r="E2907">
        <f>'TPS543C20 Loop Gain'!B1033</f>
        <v>89900</v>
      </c>
    </row>
    <row r="2908" spans="3:5" x14ac:dyDescent="0.3">
      <c r="C2908" t="e">
        <f>'TPS543C20 Loop Gain'!AI1032</f>
        <v>#DIV/0!</v>
      </c>
      <c r="D2908" t="e">
        <f>'TPS543C20 Loop Gain'!AJ1032</f>
        <v>#DIV/0!</v>
      </c>
      <c r="E2908">
        <f>'TPS543C20 Loop Gain'!B1032</f>
        <v>89800</v>
      </c>
    </row>
    <row r="2909" spans="3:5" x14ac:dyDescent="0.3">
      <c r="C2909" t="e">
        <f>'TPS543C20 Loop Gain'!AI1031</f>
        <v>#DIV/0!</v>
      </c>
      <c r="D2909" t="e">
        <f>'TPS543C20 Loop Gain'!AJ1031</f>
        <v>#DIV/0!</v>
      </c>
      <c r="E2909">
        <f>'TPS543C20 Loop Gain'!B1031</f>
        <v>89700</v>
      </c>
    </row>
    <row r="2910" spans="3:5" x14ac:dyDescent="0.3">
      <c r="C2910" t="e">
        <f>'TPS543C20 Loop Gain'!AI1030</f>
        <v>#DIV/0!</v>
      </c>
      <c r="D2910" t="e">
        <f>'TPS543C20 Loop Gain'!AJ1030</f>
        <v>#DIV/0!</v>
      </c>
      <c r="E2910">
        <f>'TPS543C20 Loop Gain'!B1030</f>
        <v>89600</v>
      </c>
    </row>
    <row r="2911" spans="3:5" x14ac:dyDescent="0.3">
      <c r="C2911" t="e">
        <f>'TPS543C20 Loop Gain'!AI1029</f>
        <v>#DIV/0!</v>
      </c>
      <c r="D2911" t="e">
        <f>'TPS543C20 Loop Gain'!AJ1029</f>
        <v>#DIV/0!</v>
      </c>
      <c r="E2911">
        <f>'TPS543C20 Loop Gain'!B1029</f>
        <v>89500</v>
      </c>
    </row>
    <row r="2912" spans="3:5" x14ac:dyDescent="0.3">
      <c r="C2912" t="e">
        <f>'TPS543C20 Loop Gain'!AI1028</f>
        <v>#DIV/0!</v>
      </c>
      <c r="D2912" t="e">
        <f>'TPS543C20 Loop Gain'!AJ1028</f>
        <v>#DIV/0!</v>
      </c>
      <c r="E2912">
        <f>'TPS543C20 Loop Gain'!B1028</f>
        <v>89400</v>
      </c>
    </row>
    <row r="2913" spans="3:5" x14ac:dyDescent="0.3">
      <c r="C2913" t="e">
        <f>'TPS543C20 Loop Gain'!AI1027</f>
        <v>#DIV/0!</v>
      </c>
      <c r="D2913" t="e">
        <f>'TPS543C20 Loop Gain'!AJ1027</f>
        <v>#DIV/0!</v>
      </c>
      <c r="E2913">
        <f>'TPS543C20 Loop Gain'!B1027</f>
        <v>89300</v>
      </c>
    </row>
    <row r="2914" spans="3:5" x14ac:dyDescent="0.3">
      <c r="C2914" t="e">
        <f>'TPS543C20 Loop Gain'!AI1026</f>
        <v>#DIV/0!</v>
      </c>
      <c r="D2914" t="e">
        <f>'TPS543C20 Loop Gain'!AJ1026</f>
        <v>#DIV/0!</v>
      </c>
      <c r="E2914">
        <f>'TPS543C20 Loop Gain'!B1026</f>
        <v>89200</v>
      </c>
    </row>
    <row r="2915" spans="3:5" x14ac:dyDescent="0.3">
      <c r="C2915" t="e">
        <f>'TPS543C20 Loop Gain'!AI1025</f>
        <v>#DIV/0!</v>
      </c>
      <c r="D2915" t="e">
        <f>'TPS543C20 Loop Gain'!AJ1025</f>
        <v>#DIV/0!</v>
      </c>
      <c r="E2915">
        <f>'TPS543C20 Loop Gain'!B1025</f>
        <v>89100</v>
      </c>
    </row>
    <row r="2916" spans="3:5" x14ac:dyDescent="0.3">
      <c r="C2916" t="e">
        <f>'TPS543C20 Loop Gain'!AI1024</f>
        <v>#DIV/0!</v>
      </c>
      <c r="D2916" t="e">
        <f>'TPS543C20 Loop Gain'!AJ1024</f>
        <v>#DIV/0!</v>
      </c>
      <c r="E2916">
        <f>'TPS543C20 Loop Gain'!B1024</f>
        <v>89000</v>
      </c>
    </row>
    <row r="2917" spans="3:5" x14ac:dyDescent="0.3">
      <c r="C2917" t="e">
        <f>'TPS543C20 Loop Gain'!AI1023</f>
        <v>#DIV/0!</v>
      </c>
      <c r="D2917" t="e">
        <f>'TPS543C20 Loop Gain'!AJ1023</f>
        <v>#DIV/0!</v>
      </c>
      <c r="E2917">
        <f>'TPS543C20 Loop Gain'!B1023</f>
        <v>88900</v>
      </c>
    </row>
    <row r="2918" spans="3:5" x14ac:dyDescent="0.3">
      <c r="C2918" t="e">
        <f>'TPS543C20 Loop Gain'!AI1022</f>
        <v>#DIV/0!</v>
      </c>
      <c r="D2918" t="e">
        <f>'TPS543C20 Loop Gain'!AJ1022</f>
        <v>#DIV/0!</v>
      </c>
      <c r="E2918">
        <f>'TPS543C20 Loop Gain'!B1022</f>
        <v>88800</v>
      </c>
    </row>
    <row r="2919" spans="3:5" x14ac:dyDescent="0.3">
      <c r="C2919" t="e">
        <f>'TPS543C20 Loop Gain'!AI1021</f>
        <v>#DIV/0!</v>
      </c>
      <c r="D2919" t="e">
        <f>'TPS543C20 Loop Gain'!AJ1021</f>
        <v>#DIV/0!</v>
      </c>
      <c r="E2919">
        <f>'TPS543C20 Loop Gain'!B1021</f>
        <v>88700</v>
      </c>
    </row>
    <row r="2920" spans="3:5" x14ac:dyDescent="0.3">
      <c r="C2920" t="e">
        <f>'TPS543C20 Loop Gain'!AI1020</f>
        <v>#DIV/0!</v>
      </c>
      <c r="D2920" t="e">
        <f>'TPS543C20 Loop Gain'!AJ1020</f>
        <v>#DIV/0!</v>
      </c>
      <c r="E2920">
        <f>'TPS543C20 Loop Gain'!B1020</f>
        <v>88600</v>
      </c>
    </row>
    <row r="2921" spans="3:5" x14ac:dyDescent="0.3">
      <c r="C2921" t="e">
        <f>'TPS543C20 Loop Gain'!AI1019</f>
        <v>#DIV/0!</v>
      </c>
      <c r="D2921" t="e">
        <f>'TPS543C20 Loop Gain'!AJ1019</f>
        <v>#DIV/0!</v>
      </c>
      <c r="E2921">
        <f>'TPS543C20 Loop Gain'!B1019</f>
        <v>88500</v>
      </c>
    </row>
    <row r="2922" spans="3:5" x14ac:dyDescent="0.3">
      <c r="C2922" t="e">
        <f>'TPS543C20 Loop Gain'!AI1018</f>
        <v>#DIV/0!</v>
      </c>
      <c r="D2922" t="e">
        <f>'TPS543C20 Loop Gain'!AJ1018</f>
        <v>#DIV/0!</v>
      </c>
      <c r="E2922">
        <f>'TPS543C20 Loop Gain'!B1018</f>
        <v>88400</v>
      </c>
    </row>
    <row r="2923" spans="3:5" x14ac:dyDescent="0.3">
      <c r="C2923" t="e">
        <f>'TPS543C20 Loop Gain'!AI1017</f>
        <v>#DIV/0!</v>
      </c>
      <c r="D2923" t="e">
        <f>'TPS543C20 Loop Gain'!AJ1017</f>
        <v>#DIV/0!</v>
      </c>
      <c r="E2923">
        <f>'TPS543C20 Loop Gain'!B1017</f>
        <v>88300</v>
      </c>
    </row>
    <row r="2924" spans="3:5" x14ac:dyDescent="0.3">
      <c r="C2924" t="e">
        <f>'TPS543C20 Loop Gain'!AI1016</f>
        <v>#DIV/0!</v>
      </c>
      <c r="D2924" t="e">
        <f>'TPS543C20 Loop Gain'!AJ1016</f>
        <v>#DIV/0!</v>
      </c>
      <c r="E2924">
        <f>'TPS543C20 Loop Gain'!B1016</f>
        <v>88200</v>
      </c>
    </row>
    <row r="2925" spans="3:5" x14ac:dyDescent="0.3">
      <c r="C2925" t="e">
        <f>'TPS543C20 Loop Gain'!AI1015</f>
        <v>#DIV/0!</v>
      </c>
      <c r="D2925" t="e">
        <f>'TPS543C20 Loop Gain'!AJ1015</f>
        <v>#DIV/0!</v>
      </c>
      <c r="E2925">
        <f>'TPS543C20 Loop Gain'!B1015</f>
        <v>88100</v>
      </c>
    </row>
    <row r="2926" spans="3:5" x14ac:dyDescent="0.3">
      <c r="C2926" t="e">
        <f>'TPS543C20 Loop Gain'!AI1014</f>
        <v>#DIV/0!</v>
      </c>
      <c r="D2926" t="e">
        <f>'TPS543C20 Loop Gain'!AJ1014</f>
        <v>#DIV/0!</v>
      </c>
      <c r="E2926">
        <f>'TPS543C20 Loop Gain'!B1014</f>
        <v>88000</v>
      </c>
    </row>
    <row r="2927" spans="3:5" x14ac:dyDescent="0.3">
      <c r="C2927" t="e">
        <f>'TPS543C20 Loop Gain'!AI1013</f>
        <v>#DIV/0!</v>
      </c>
      <c r="D2927" t="e">
        <f>'TPS543C20 Loop Gain'!AJ1013</f>
        <v>#DIV/0!</v>
      </c>
      <c r="E2927">
        <f>'TPS543C20 Loop Gain'!B1013</f>
        <v>87900</v>
      </c>
    </row>
    <row r="2928" spans="3:5" x14ac:dyDescent="0.3">
      <c r="C2928" t="e">
        <f>'TPS543C20 Loop Gain'!AI1012</f>
        <v>#DIV/0!</v>
      </c>
      <c r="D2928" t="e">
        <f>'TPS543C20 Loop Gain'!AJ1012</f>
        <v>#DIV/0!</v>
      </c>
      <c r="E2928">
        <f>'TPS543C20 Loop Gain'!B1012</f>
        <v>87800</v>
      </c>
    </row>
    <row r="2929" spans="3:5" x14ac:dyDescent="0.3">
      <c r="C2929" t="e">
        <f>'TPS543C20 Loop Gain'!AI1011</f>
        <v>#DIV/0!</v>
      </c>
      <c r="D2929" t="e">
        <f>'TPS543C20 Loop Gain'!AJ1011</f>
        <v>#DIV/0!</v>
      </c>
      <c r="E2929">
        <f>'TPS543C20 Loop Gain'!B1011</f>
        <v>87700</v>
      </c>
    </row>
    <row r="2930" spans="3:5" x14ac:dyDescent="0.3">
      <c r="C2930" t="e">
        <f>'TPS543C20 Loop Gain'!AI1010</f>
        <v>#DIV/0!</v>
      </c>
      <c r="D2930" t="e">
        <f>'TPS543C20 Loop Gain'!AJ1010</f>
        <v>#DIV/0!</v>
      </c>
      <c r="E2930">
        <f>'TPS543C20 Loop Gain'!B1010</f>
        <v>87600</v>
      </c>
    </row>
    <row r="2931" spans="3:5" x14ac:dyDescent="0.3">
      <c r="C2931" t="e">
        <f>'TPS543C20 Loop Gain'!AI1009</f>
        <v>#DIV/0!</v>
      </c>
      <c r="D2931" t="e">
        <f>'TPS543C20 Loop Gain'!AJ1009</f>
        <v>#DIV/0!</v>
      </c>
      <c r="E2931">
        <f>'TPS543C20 Loop Gain'!B1009</f>
        <v>87500</v>
      </c>
    </row>
    <row r="2932" spans="3:5" x14ac:dyDescent="0.3">
      <c r="C2932" t="e">
        <f>'TPS543C20 Loop Gain'!AI1008</f>
        <v>#DIV/0!</v>
      </c>
      <c r="D2932" t="e">
        <f>'TPS543C20 Loop Gain'!AJ1008</f>
        <v>#DIV/0!</v>
      </c>
      <c r="E2932">
        <f>'TPS543C20 Loop Gain'!B1008</f>
        <v>87400</v>
      </c>
    </row>
    <row r="2933" spans="3:5" x14ac:dyDescent="0.3">
      <c r="C2933" t="e">
        <f>'TPS543C20 Loop Gain'!AI1007</f>
        <v>#DIV/0!</v>
      </c>
      <c r="D2933" t="e">
        <f>'TPS543C20 Loop Gain'!AJ1007</f>
        <v>#DIV/0!</v>
      </c>
      <c r="E2933">
        <f>'TPS543C20 Loop Gain'!B1007</f>
        <v>87300</v>
      </c>
    </row>
    <row r="2934" spans="3:5" x14ac:dyDescent="0.3">
      <c r="C2934" t="e">
        <f>'TPS543C20 Loop Gain'!AI1006</f>
        <v>#DIV/0!</v>
      </c>
      <c r="D2934" t="e">
        <f>'TPS543C20 Loop Gain'!AJ1006</f>
        <v>#DIV/0!</v>
      </c>
      <c r="E2934">
        <f>'TPS543C20 Loop Gain'!B1006</f>
        <v>87200</v>
      </c>
    </row>
    <row r="2935" spans="3:5" x14ac:dyDescent="0.3">
      <c r="C2935" t="e">
        <f>'TPS543C20 Loop Gain'!AI1005</f>
        <v>#DIV/0!</v>
      </c>
      <c r="D2935" t="e">
        <f>'TPS543C20 Loop Gain'!AJ1005</f>
        <v>#DIV/0!</v>
      </c>
      <c r="E2935">
        <f>'TPS543C20 Loop Gain'!B1005</f>
        <v>87100</v>
      </c>
    </row>
    <row r="2936" spans="3:5" x14ac:dyDescent="0.3">
      <c r="C2936" t="e">
        <f>'TPS543C20 Loop Gain'!AI1004</f>
        <v>#DIV/0!</v>
      </c>
      <c r="D2936" t="e">
        <f>'TPS543C20 Loop Gain'!AJ1004</f>
        <v>#DIV/0!</v>
      </c>
      <c r="E2936">
        <f>'TPS543C20 Loop Gain'!B1004</f>
        <v>87000</v>
      </c>
    </row>
    <row r="2937" spans="3:5" x14ac:dyDescent="0.3">
      <c r="C2937" t="e">
        <f>'TPS543C20 Loop Gain'!AI1003</f>
        <v>#DIV/0!</v>
      </c>
      <c r="D2937" t="e">
        <f>'TPS543C20 Loop Gain'!AJ1003</f>
        <v>#DIV/0!</v>
      </c>
      <c r="E2937">
        <f>'TPS543C20 Loop Gain'!B1003</f>
        <v>86900</v>
      </c>
    </row>
    <row r="2938" spans="3:5" x14ac:dyDescent="0.3">
      <c r="C2938" t="e">
        <f>'TPS543C20 Loop Gain'!AI1002</f>
        <v>#DIV/0!</v>
      </c>
      <c r="D2938" t="e">
        <f>'TPS543C20 Loop Gain'!AJ1002</f>
        <v>#DIV/0!</v>
      </c>
      <c r="E2938">
        <f>'TPS543C20 Loop Gain'!B1002</f>
        <v>86800</v>
      </c>
    </row>
    <row r="2939" spans="3:5" x14ac:dyDescent="0.3">
      <c r="C2939" t="e">
        <f>'TPS543C20 Loop Gain'!AI1001</f>
        <v>#DIV/0!</v>
      </c>
      <c r="D2939" t="e">
        <f>'TPS543C20 Loop Gain'!AJ1001</f>
        <v>#DIV/0!</v>
      </c>
      <c r="E2939">
        <f>'TPS543C20 Loop Gain'!B1001</f>
        <v>86700</v>
      </c>
    </row>
    <row r="2940" spans="3:5" x14ac:dyDescent="0.3">
      <c r="C2940" t="e">
        <f>'TPS543C20 Loop Gain'!AI1000</f>
        <v>#DIV/0!</v>
      </c>
      <c r="D2940" t="e">
        <f>'TPS543C20 Loop Gain'!AJ1000</f>
        <v>#DIV/0!</v>
      </c>
      <c r="E2940">
        <f>'TPS543C20 Loop Gain'!B1000</f>
        <v>86600</v>
      </c>
    </row>
    <row r="2941" spans="3:5" x14ac:dyDescent="0.3">
      <c r="C2941" t="e">
        <f>'TPS543C20 Loop Gain'!AI999</f>
        <v>#DIV/0!</v>
      </c>
      <c r="D2941" t="e">
        <f>'TPS543C20 Loop Gain'!AJ999</f>
        <v>#DIV/0!</v>
      </c>
      <c r="E2941">
        <f>'TPS543C20 Loop Gain'!B999</f>
        <v>86500</v>
      </c>
    </row>
    <row r="2942" spans="3:5" x14ac:dyDescent="0.3">
      <c r="C2942" t="e">
        <f>'TPS543C20 Loop Gain'!AI998</f>
        <v>#DIV/0!</v>
      </c>
      <c r="D2942" t="e">
        <f>'TPS543C20 Loop Gain'!AJ998</f>
        <v>#DIV/0!</v>
      </c>
      <c r="E2942">
        <f>'TPS543C20 Loop Gain'!B998</f>
        <v>86400</v>
      </c>
    </row>
    <row r="2943" spans="3:5" x14ac:dyDescent="0.3">
      <c r="C2943" t="e">
        <f>'TPS543C20 Loop Gain'!AI997</f>
        <v>#DIV/0!</v>
      </c>
      <c r="D2943" t="e">
        <f>'TPS543C20 Loop Gain'!AJ997</f>
        <v>#DIV/0!</v>
      </c>
      <c r="E2943">
        <f>'TPS543C20 Loop Gain'!B997</f>
        <v>86300</v>
      </c>
    </row>
    <row r="2944" spans="3:5" x14ac:dyDescent="0.3">
      <c r="C2944" t="e">
        <f>'TPS543C20 Loop Gain'!AI996</f>
        <v>#DIV/0!</v>
      </c>
      <c r="D2944" t="e">
        <f>'TPS543C20 Loop Gain'!AJ996</f>
        <v>#DIV/0!</v>
      </c>
      <c r="E2944">
        <f>'TPS543C20 Loop Gain'!B996</f>
        <v>86200</v>
      </c>
    </row>
    <row r="2945" spans="3:5" x14ac:dyDescent="0.3">
      <c r="C2945" t="e">
        <f>'TPS543C20 Loop Gain'!AI995</f>
        <v>#DIV/0!</v>
      </c>
      <c r="D2945" t="e">
        <f>'TPS543C20 Loop Gain'!AJ995</f>
        <v>#DIV/0!</v>
      </c>
      <c r="E2945">
        <f>'TPS543C20 Loop Gain'!B995</f>
        <v>86100</v>
      </c>
    </row>
    <row r="2946" spans="3:5" x14ac:dyDescent="0.3">
      <c r="C2946" t="e">
        <f>'TPS543C20 Loop Gain'!AI994</f>
        <v>#DIV/0!</v>
      </c>
      <c r="D2946" t="e">
        <f>'TPS543C20 Loop Gain'!AJ994</f>
        <v>#DIV/0!</v>
      </c>
      <c r="E2946">
        <f>'TPS543C20 Loop Gain'!B994</f>
        <v>86000</v>
      </c>
    </row>
    <row r="2947" spans="3:5" x14ac:dyDescent="0.3">
      <c r="C2947" t="e">
        <f>'TPS543C20 Loop Gain'!AI993</f>
        <v>#DIV/0!</v>
      </c>
      <c r="D2947" t="e">
        <f>'TPS543C20 Loop Gain'!AJ993</f>
        <v>#DIV/0!</v>
      </c>
      <c r="E2947">
        <f>'TPS543C20 Loop Gain'!B993</f>
        <v>85900</v>
      </c>
    </row>
    <row r="2948" spans="3:5" x14ac:dyDescent="0.3">
      <c r="C2948" t="e">
        <f>'TPS543C20 Loop Gain'!AI992</f>
        <v>#DIV/0!</v>
      </c>
      <c r="D2948" t="e">
        <f>'TPS543C20 Loop Gain'!AJ992</f>
        <v>#DIV/0!</v>
      </c>
      <c r="E2948">
        <f>'TPS543C20 Loop Gain'!B992</f>
        <v>85800</v>
      </c>
    </row>
    <row r="2949" spans="3:5" x14ac:dyDescent="0.3">
      <c r="C2949" t="e">
        <f>'TPS543C20 Loop Gain'!AI991</f>
        <v>#DIV/0!</v>
      </c>
      <c r="D2949" t="e">
        <f>'TPS543C20 Loop Gain'!AJ991</f>
        <v>#DIV/0!</v>
      </c>
      <c r="E2949">
        <f>'TPS543C20 Loop Gain'!B991</f>
        <v>85700</v>
      </c>
    </row>
    <row r="2950" spans="3:5" x14ac:dyDescent="0.3">
      <c r="C2950" t="e">
        <f>'TPS543C20 Loop Gain'!AI990</f>
        <v>#DIV/0!</v>
      </c>
      <c r="D2950" t="e">
        <f>'TPS543C20 Loop Gain'!AJ990</f>
        <v>#DIV/0!</v>
      </c>
      <c r="E2950">
        <f>'TPS543C20 Loop Gain'!B990</f>
        <v>85600</v>
      </c>
    </row>
    <row r="2951" spans="3:5" x14ac:dyDescent="0.3">
      <c r="C2951" t="e">
        <f>'TPS543C20 Loop Gain'!AI989</f>
        <v>#DIV/0!</v>
      </c>
      <c r="D2951" t="e">
        <f>'TPS543C20 Loop Gain'!AJ989</f>
        <v>#DIV/0!</v>
      </c>
      <c r="E2951">
        <f>'TPS543C20 Loop Gain'!B989</f>
        <v>85500</v>
      </c>
    </row>
    <row r="2952" spans="3:5" x14ac:dyDescent="0.3">
      <c r="C2952" t="e">
        <f>'TPS543C20 Loop Gain'!AI988</f>
        <v>#DIV/0!</v>
      </c>
      <c r="D2952" t="e">
        <f>'TPS543C20 Loop Gain'!AJ988</f>
        <v>#DIV/0!</v>
      </c>
      <c r="E2952">
        <f>'TPS543C20 Loop Gain'!B988</f>
        <v>85400</v>
      </c>
    </row>
    <row r="2953" spans="3:5" x14ac:dyDescent="0.3">
      <c r="C2953" t="e">
        <f>'TPS543C20 Loop Gain'!AI987</f>
        <v>#DIV/0!</v>
      </c>
      <c r="D2953" t="e">
        <f>'TPS543C20 Loop Gain'!AJ987</f>
        <v>#DIV/0!</v>
      </c>
      <c r="E2953">
        <f>'TPS543C20 Loop Gain'!B987</f>
        <v>85300</v>
      </c>
    </row>
    <row r="2954" spans="3:5" x14ac:dyDescent="0.3">
      <c r="C2954" t="e">
        <f>'TPS543C20 Loop Gain'!AI986</f>
        <v>#DIV/0!</v>
      </c>
      <c r="D2954" t="e">
        <f>'TPS543C20 Loop Gain'!AJ986</f>
        <v>#DIV/0!</v>
      </c>
      <c r="E2954">
        <f>'TPS543C20 Loop Gain'!B986</f>
        <v>85200</v>
      </c>
    </row>
    <row r="2955" spans="3:5" x14ac:dyDescent="0.3">
      <c r="C2955" t="e">
        <f>'TPS543C20 Loop Gain'!AI985</f>
        <v>#DIV/0!</v>
      </c>
      <c r="D2955" t="e">
        <f>'TPS543C20 Loop Gain'!AJ985</f>
        <v>#DIV/0!</v>
      </c>
      <c r="E2955">
        <f>'TPS543C20 Loop Gain'!B985</f>
        <v>85100</v>
      </c>
    </row>
    <row r="2956" spans="3:5" x14ac:dyDescent="0.3">
      <c r="C2956" t="e">
        <f>'TPS543C20 Loop Gain'!AI984</f>
        <v>#DIV/0!</v>
      </c>
      <c r="D2956" t="e">
        <f>'TPS543C20 Loop Gain'!AJ984</f>
        <v>#DIV/0!</v>
      </c>
      <c r="E2956">
        <f>'TPS543C20 Loop Gain'!B984</f>
        <v>85000</v>
      </c>
    </row>
    <row r="2957" spans="3:5" x14ac:dyDescent="0.3">
      <c r="C2957" t="e">
        <f>'TPS543C20 Loop Gain'!AI983</f>
        <v>#DIV/0!</v>
      </c>
      <c r="D2957" t="e">
        <f>'TPS543C20 Loop Gain'!AJ983</f>
        <v>#DIV/0!</v>
      </c>
      <c r="E2957">
        <f>'TPS543C20 Loop Gain'!B983</f>
        <v>84900</v>
      </c>
    </row>
    <row r="2958" spans="3:5" x14ac:dyDescent="0.3">
      <c r="C2958" t="e">
        <f>'TPS543C20 Loop Gain'!AI982</f>
        <v>#DIV/0!</v>
      </c>
      <c r="D2958" t="e">
        <f>'TPS543C20 Loop Gain'!AJ982</f>
        <v>#DIV/0!</v>
      </c>
      <c r="E2958">
        <f>'TPS543C20 Loop Gain'!B982</f>
        <v>84800</v>
      </c>
    </row>
    <row r="2959" spans="3:5" x14ac:dyDescent="0.3">
      <c r="C2959" t="e">
        <f>'TPS543C20 Loop Gain'!AI981</f>
        <v>#DIV/0!</v>
      </c>
      <c r="D2959" t="e">
        <f>'TPS543C20 Loop Gain'!AJ981</f>
        <v>#DIV/0!</v>
      </c>
      <c r="E2959">
        <f>'TPS543C20 Loop Gain'!B981</f>
        <v>84700</v>
      </c>
    </row>
    <row r="2960" spans="3:5" x14ac:dyDescent="0.3">
      <c r="C2960" t="e">
        <f>'TPS543C20 Loop Gain'!AI980</f>
        <v>#DIV/0!</v>
      </c>
      <c r="D2960" t="e">
        <f>'TPS543C20 Loop Gain'!AJ980</f>
        <v>#DIV/0!</v>
      </c>
      <c r="E2960">
        <f>'TPS543C20 Loop Gain'!B980</f>
        <v>84600</v>
      </c>
    </row>
    <row r="2961" spans="3:5" x14ac:dyDescent="0.3">
      <c r="C2961" t="e">
        <f>'TPS543C20 Loop Gain'!AI979</f>
        <v>#DIV/0!</v>
      </c>
      <c r="D2961" t="e">
        <f>'TPS543C20 Loop Gain'!AJ979</f>
        <v>#DIV/0!</v>
      </c>
      <c r="E2961">
        <f>'TPS543C20 Loop Gain'!B979</f>
        <v>84500</v>
      </c>
    </row>
    <row r="2962" spans="3:5" x14ac:dyDescent="0.3">
      <c r="C2962" t="e">
        <f>'TPS543C20 Loop Gain'!AI978</f>
        <v>#DIV/0!</v>
      </c>
      <c r="D2962" t="e">
        <f>'TPS543C20 Loop Gain'!AJ978</f>
        <v>#DIV/0!</v>
      </c>
      <c r="E2962">
        <f>'TPS543C20 Loop Gain'!B978</f>
        <v>84400</v>
      </c>
    </row>
    <row r="2963" spans="3:5" x14ac:dyDescent="0.3">
      <c r="C2963" t="e">
        <f>'TPS543C20 Loop Gain'!AI977</f>
        <v>#DIV/0!</v>
      </c>
      <c r="D2963" t="e">
        <f>'TPS543C20 Loop Gain'!AJ977</f>
        <v>#DIV/0!</v>
      </c>
      <c r="E2963">
        <f>'TPS543C20 Loop Gain'!B977</f>
        <v>84300</v>
      </c>
    </row>
    <row r="2964" spans="3:5" x14ac:dyDescent="0.3">
      <c r="C2964" t="e">
        <f>'TPS543C20 Loop Gain'!AI976</f>
        <v>#DIV/0!</v>
      </c>
      <c r="D2964" t="e">
        <f>'TPS543C20 Loop Gain'!AJ976</f>
        <v>#DIV/0!</v>
      </c>
      <c r="E2964">
        <f>'TPS543C20 Loop Gain'!B976</f>
        <v>84200</v>
      </c>
    </row>
    <row r="2965" spans="3:5" x14ac:dyDescent="0.3">
      <c r="C2965" t="e">
        <f>'TPS543C20 Loop Gain'!AI975</f>
        <v>#DIV/0!</v>
      </c>
      <c r="D2965" t="e">
        <f>'TPS543C20 Loop Gain'!AJ975</f>
        <v>#DIV/0!</v>
      </c>
      <c r="E2965">
        <f>'TPS543C20 Loop Gain'!B975</f>
        <v>84100</v>
      </c>
    </row>
    <row r="2966" spans="3:5" x14ac:dyDescent="0.3">
      <c r="C2966" t="e">
        <f>'TPS543C20 Loop Gain'!AI974</f>
        <v>#DIV/0!</v>
      </c>
      <c r="D2966" t="e">
        <f>'TPS543C20 Loop Gain'!AJ974</f>
        <v>#DIV/0!</v>
      </c>
      <c r="E2966">
        <f>'TPS543C20 Loop Gain'!B974</f>
        <v>84000</v>
      </c>
    </row>
    <row r="2967" spans="3:5" x14ac:dyDescent="0.3">
      <c r="C2967" t="e">
        <f>'TPS543C20 Loop Gain'!AI973</f>
        <v>#DIV/0!</v>
      </c>
      <c r="D2967" t="e">
        <f>'TPS543C20 Loop Gain'!AJ973</f>
        <v>#DIV/0!</v>
      </c>
      <c r="E2967">
        <f>'TPS543C20 Loop Gain'!B973</f>
        <v>83900</v>
      </c>
    </row>
    <row r="2968" spans="3:5" x14ac:dyDescent="0.3">
      <c r="C2968" t="e">
        <f>'TPS543C20 Loop Gain'!AI972</f>
        <v>#DIV/0!</v>
      </c>
      <c r="D2968" t="e">
        <f>'TPS543C20 Loop Gain'!AJ972</f>
        <v>#DIV/0!</v>
      </c>
      <c r="E2968">
        <f>'TPS543C20 Loop Gain'!B972</f>
        <v>83800</v>
      </c>
    </row>
    <row r="2969" spans="3:5" x14ac:dyDescent="0.3">
      <c r="C2969" t="e">
        <f>'TPS543C20 Loop Gain'!AI971</f>
        <v>#DIV/0!</v>
      </c>
      <c r="D2969" t="e">
        <f>'TPS543C20 Loop Gain'!AJ971</f>
        <v>#DIV/0!</v>
      </c>
      <c r="E2969">
        <f>'TPS543C20 Loop Gain'!B971</f>
        <v>83700</v>
      </c>
    </row>
    <row r="2970" spans="3:5" x14ac:dyDescent="0.3">
      <c r="C2970" t="e">
        <f>'TPS543C20 Loop Gain'!AI970</f>
        <v>#DIV/0!</v>
      </c>
      <c r="D2970" t="e">
        <f>'TPS543C20 Loop Gain'!AJ970</f>
        <v>#DIV/0!</v>
      </c>
      <c r="E2970">
        <f>'TPS543C20 Loop Gain'!B970</f>
        <v>83600</v>
      </c>
    </row>
    <row r="2971" spans="3:5" x14ac:dyDescent="0.3">
      <c r="C2971" t="e">
        <f>'TPS543C20 Loop Gain'!AI969</f>
        <v>#DIV/0!</v>
      </c>
      <c r="D2971" t="e">
        <f>'TPS543C20 Loop Gain'!AJ969</f>
        <v>#DIV/0!</v>
      </c>
      <c r="E2971">
        <f>'TPS543C20 Loop Gain'!B969</f>
        <v>83500</v>
      </c>
    </row>
    <row r="2972" spans="3:5" x14ac:dyDescent="0.3">
      <c r="C2972" t="e">
        <f>'TPS543C20 Loop Gain'!AI968</f>
        <v>#DIV/0!</v>
      </c>
      <c r="D2972" t="e">
        <f>'TPS543C20 Loop Gain'!AJ968</f>
        <v>#DIV/0!</v>
      </c>
      <c r="E2972">
        <f>'TPS543C20 Loop Gain'!B968</f>
        <v>83400</v>
      </c>
    </row>
    <row r="2973" spans="3:5" x14ac:dyDescent="0.3">
      <c r="C2973" t="e">
        <f>'TPS543C20 Loop Gain'!AI967</f>
        <v>#DIV/0!</v>
      </c>
      <c r="D2973" t="e">
        <f>'TPS543C20 Loop Gain'!AJ967</f>
        <v>#DIV/0!</v>
      </c>
      <c r="E2973">
        <f>'TPS543C20 Loop Gain'!B967</f>
        <v>83300</v>
      </c>
    </row>
    <row r="2974" spans="3:5" x14ac:dyDescent="0.3">
      <c r="C2974" t="e">
        <f>'TPS543C20 Loop Gain'!AI966</f>
        <v>#DIV/0!</v>
      </c>
      <c r="D2974" t="e">
        <f>'TPS543C20 Loop Gain'!AJ966</f>
        <v>#DIV/0!</v>
      </c>
      <c r="E2974">
        <f>'TPS543C20 Loop Gain'!B966</f>
        <v>83200</v>
      </c>
    </row>
    <row r="2975" spans="3:5" x14ac:dyDescent="0.3">
      <c r="C2975" t="e">
        <f>'TPS543C20 Loop Gain'!AI965</f>
        <v>#DIV/0!</v>
      </c>
      <c r="D2975" t="e">
        <f>'TPS543C20 Loop Gain'!AJ965</f>
        <v>#DIV/0!</v>
      </c>
      <c r="E2975">
        <f>'TPS543C20 Loop Gain'!B965</f>
        <v>83100</v>
      </c>
    </row>
    <row r="2976" spans="3:5" x14ac:dyDescent="0.3">
      <c r="C2976" t="e">
        <f>'TPS543C20 Loop Gain'!AI964</f>
        <v>#DIV/0!</v>
      </c>
      <c r="D2976" t="e">
        <f>'TPS543C20 Loop Gain'!AJ964</f>
        <v>#DIV/0!</v>
      </c>
      <c r="E2976">
        <f>'TPS543C20 Loop Gain'!B964</f>
        <v>83000</v>
      </c>
    </row>
    <row r="2977" spans="3:5" x14ac:dyDescent="0.3">
      <c r="C2977" t="e">
        <f>'TPS543C20 Loop Gain'!AI963</f>
        <v>#DIV/0!</v>
      </c>
      <c r="D2977" t="e">
        <f>'TPS543C20 Loop Gain'!AJ963</f>
        <v>#DIV/0!</v>
      </c>
      <c r="E2977">
        <f>'TPS543C20 Loop Gain'!B963</f>
        <v>82900</v>
      </c>
    </row>
    <row r="2978" spans="3:5" x14ac:dyDescent="0.3">
      <c r="C2978" t="e">
        <f>'TPS543C20 Loop Gain'!AI962</f>
        <v>#DIV/0!</v>
      </c>
      <c r="D2978" t="e">
        <f>'TPS543C20 Loop Gain'!AJ962</f>
        <v>#DIV/0!</v>
      </c>
      <c r="E2978">
        <f>'TPS543C20 Loop Gain'!B962</f>
        <v>82800</v>
      </c>
    </row>
    <row r="2979" spans="3:5" x14ac:dyDescent="0.3">
      <c r="C2979" t="e">
        <f>'TPS543C20 Loop Gain'!AI961</f>
        <v>#DIV/0!</v>
      </c>
      <c r="D2979" t="e">
        <f>'TPS543C20 Loop Gain'!AJ961</f>
        <v>#DIV/0!</v>
      </c>
      <c r="E2979">
        <f>'TPS543C20 Loop Gain'!B961</f>
        <v>82700</v>
      </c>
    </row>
    <row r="2980" spans="3:5" x14ac:dyDescent="0.3">
      <c r="C2980" t="e">
        <f>'TPS543C20 Loop Gain'!AI960</f>
        <v>#DIV/0!</v>
      </c>
      <c r="D2980" t="e">
        <f>'TPS543C20 Loop Gain'!AJ960</f>
        <v>#DIV/0!</v>
      </c>
      <c r="E2980">
        <f>'TPS543C20 Loop Gain'!B960</f>
        <v>82600</v>
      </c>
    </row>
    <row r="2981" spans="3:5" x14ac:dyDescent="0.3">
      <c r="C2981" t="e">
        <f>'TPS543C20 Loop Gain'!AI959</f>
        <v>#DIV/0!</v>
      </c>
      <c r="D2981" t="e">
        <f>'TPS543C20 Loop Gain'!AJ959</f>
        <v>#DIV/0!</v>
      </c>
      <c r="E2981">
        <f>'TPS543C20 Loop Gain'!B959</f>
        <v>82500</v>
      </c>
    </row>
    <row r="2982" spans="3:5" x14ac:dyDescent="0.3">
      <c r="C2982" t="e">
        <f>'TPS543C20 Loop Gain'!AI958</f>
        <v>#DIV/0!</v>
      </c>
      <c r="D2982" t="e">
        <f>'TPS543C20 Loop Gain'!AJ958</f>
        <v>#DIV/0!</v>
      </c>
      <c r="E2982">
        <f>'TPS543C20 Loop Gain'!B958</f>
        <v>82400</v>
      </c>
    </row>
    <row r="2983" spans="3:5" x14ac:dyDescent="0.3">
      <c r="C2983" t="e">
        <f>'TPS543C20 Loop Gain'!AI957</f>
        <v>#DIV/0!</v>
      </c>
      <c r="D2983" t="e">
        <f>'TPS543C20 Loop Gain'!AJ957</f>
        <v>#DIV/0!</v>
      </c>
      <c r="E2983">
        <f>'TPS543C20 Loop Gain'!B957</f>
        <v>82300</v>
      </c>
    </row>
    <row r="2984" spans="3:5" x14ac:dyDescent="0.3">
      <c r="C2984" t="e">
        <f>'TPS543C20 Loop Gain'!AI956</f>
        <v>#DIV/0!</v>
      </c>
      <c r="D2984" t="e">
        <f>'TPS543C20 Loop Gain'!AJ956</f>
        <v>#DIV/0!</v>
      </c>
      <c r="E2984">
        <f>'TPS543C20 Loop Gain'!B956</f>
        <v>82200</v>
      </c>
    </row>
    <row r="2985" spans="3:5" x14ac:dyDescent="0.3">
      <c r="C2985" t="e">
        <f>'TPS543C20 Loop Gain'!AI955</f>
        <v>#DIV/0!</v>
      </c>
      <c r="D2985" t="e">
        <f>'TPS543C20 Loop Gain'!AJ955</f>
        <v>#DIV/0!</v>
      </c>
      <c r="E2985">
        <f>'TPS543C20 Loop Gain'!B955</f>
        <v>82100</v>
      </c>
    </row>
    <row r="2986" spans="3:5" x14ac:dyDescent="0.3">
      <c r="C2986" t="e">
        <f>'TPS543C20 Loop Gain'!AI954</f>
        <v>#DIV/0!</v>
      </c>
      <c r="D2986" t="e">
        <f>'TPS543C20 Loop Gain'!AJ954</f>
        <v>#DIV/0!</v>
      </c>
      <c r="E2986">
        <f>'TPS543C20 Loop Gain'!B954</f>
        <v>82000</v>
      </c>
    </row>
    <row r="2987" spans="3:5" x14ac:dyDescent="0.3">
      <c r="C2987" t="e">
        <f>'TPS543C20 Loop Gain'!AI953</f>
        <v>#DIV/0!</v>
      </c>
      <c r="D2987" t="e">
        <f>'TPS543C20 Loop Gain'!AJ953</f>
        <v>#DIV/0!</v>
      </c>
      <c r="E2987">
        <f>'TPS543C20 Loop Gain'!B953</f>
        <v>81900</v>
      </c>
    </row>
    <row r="2988" spans="3:5" x14ac:dyDescent="0.3">
      <c r="C2988" t="e">
        <f>'TPS543C20 Loop Gain'!AI952</f>
        <v>#DIV/0!</v>
      </c>
      <c r="D2988" t="e">
        <f>'TPS543C20 Loop Gain'!AJ952</f>
        <v>#DIV/0!</v>
      </c>
      <c r="E2988">
        <f>'TPS543C20 Loop Gain'!B952</f>
        <v>81800</v>
      </c>
    </row>
    <row r="2989" spans="3:5" x14ac:dyDescent="0.3">
      <c r="C2989" t="e">
        <f>'TPS543C20 Loop Gain'!AI951</f>
        <v>#DIV/0!</v>
      </c>
      <c r="D2989" t="e">
        <f>'TPS543C20 Loop Gain'!AJ951</f>
        <v>#DIV/0!</v>
      </c>
      <c r="E2989">
        <f>'TPS543C20 Loop Gain'!B951</f>
        <v>81700</v>
      </c>
    </row>
    <row r="2990" spans="3:5" x14ac:dyDescent="0.3">
      <c r="C2990" t="e">
        <f>'TPS543C20 Loop Gain'!AI950</f>
        <v>#DIV/0!</v>
      </c>
      <c r="D2990" t="e">
        <f>'TPS543C20 Loop Gain'!AJ950</f>
        <v>#DIV/0!</v>
      </c>
      <c r="E2990">
        <f>'TPS543C20 Loop Gain'!B950</f>
        <v>81600</v>
      </c>
    </row>
    <row r="2991" spans="3:5" x14ac:dyDescent="0.3">
      <c r="C2991" t="e">
        <f>'TPS543C20 Loop Gain'!AI949</f>
        <v>#DIV/0!</v>
      </c>
      <c r="D2991" t="e">
        <f>'TPS543C20 Loop Gain'!AJ949</f>
        <v>#DIV/0!</v>
      </c>
      <c r="E2991">
        <f>'TPS543C20 Loop Gain'!B949</f>
        <v>81500</v>
      </c>
    </row>
    <row r="2992" spans="3:5" x14ac:dyDescent="0.3">
      <c r="C2992" t="e">
        <f>'TPS543C20 Loop Gain'!AI948</f>
        <v>#DIV/0!</v>
      </c>
      <c r="D2992" t="e">
        <f>'TPS543C20 Loop Gain'!AJ948</f>
        <v>#DIV/0!</v>
      </c>
      <c r="E2992">
        <f>'TPS543C20 Loop Gain'!B948</f>
        <v>81400</v>
      </c>
    </row>
    <row r="2993" spans="3:5" x14ac:dyDescent="0.3">
      <c r="C2993" t="e">
        <f>'TPS543C20 Loop Gain'!AI947</f>
        <v>#DIV/0!</v>
      </c>
      <c r="D2993" t="e">
        <f>'TPS543C20 Loop Gain'!AJ947</f>
        <v>#DIV/0!</v>
      </c>
      <c r="E2993">
        <f>'TPS543C20 Loop Gain'!B947</f>
        <v>81300</v>
      </c>
    </row>
    <row r="2994" spans="3:5" x14ac:dyDescent="0.3">
      <c r="C2994" t="e">
        <f>'TPS543C20 Loop Gain'!AI946</f>
        <v>#DIV/0!</v>
      </c>
      <c r="D2994" t="e">
        <f>'TPS543C20 Loop Gain'!AJ946</f>
        <v>#DIV/0!</v>
      </c>
      <c r="E2994">
        <f>'TPS543C20 Loop Gain'!B946</f>
        <v>81200</v>
      </c>
    </row>
    <row r="2995" spans="3:5" x14ac:dyDescent="0.3">
      <c r="C2995" t="e">
        <f>'TPS543C20 Loop Gain'!AI945</f>
        <v>#DIV/0!</v>
      </c>
      <c r="D2995" t="e">
        <f>'TPS543C20 Loop Gain'!AJ945</f>
        <v>#DIV/0!</v>
      </c>
      <c r="E2995">
        <f>'TPS543C20 Loop Gain'!B945</f>
        <v>81100</v>
      </c>
    </row>
    <row r="2996" spans="3:5" x14ac:dyDescent="0.3">
      <c r="C2996" t="e">
        <f>'TPS543C20 Loop Gain'!AI944</f>
        <v>#DIV/0!</v>
      </c>
      <c r="D2996" t="e">
        <f>'TPS543C20 Loop Gain'!AJ944</f>
        <v>#DIV/0!</v>
      </c>
      <c r="E2996">
        <f>'TPS543C20 Loop Gain'!B944</f>
        <v>81000</v>
      </c>
    </row>
    <row r="2997" spans="3:5" x14ac:dyDescent="0.3">
      <c r="C2997" t="e">
        <f>'TPS543C20 Loop Gain'!AI943</f>
        <v>#DIV/0!</v>
      </c>
      <c r="D2997" t="e">
        <f>'TPS543C20 Loop Gain'!AJ943</f>
        <v>#DIV/0!</v>
      </c>
      <c r="E2997">
        <f>'TPS543C20 Loop Gain'!B943</f>
        <v>80900</v>
      </c>
    </row>
    <row r="2998" spans="3:5" x14ac:dyDescent="0.3">
      <c r="C2998" t="e">
        <f>'TPS543C20 Loop Gain'!AI942</f>
        <v>#DIV/0!</v>
      </c>
      <c r="D2998" t="e">
        <f>'TPS543C20 Loop Gain'!AJ942</f>
        <v>#DIV/0!</v>
      </c>
      <c r="E2998">
        <f>'TPS543C20 Loop Gain'!B942</f>
        <v>80800</v>
      </c>
    </row>
    <row r="2999" spans="3:5" x14ac:dyDescent="0.3">
      <c r="C2999" t="e">
        <f>'TPS543C20 Loop Gain'!AI941</f>
        <v>#DIV/0!</v>
      </c>
      <c r="D2999" t="e">
        <f>'TPS543C20 Loop Gain'!AJ941</f>
        <v>#DIV/0!</v>
      </c>
      <c r="E2999">
        <f>'TPS543C20 Loop Gain'!B941</f>
        <v>80700</v>
      </c>
    </row>
    <row r="3000" spans="3:5" x14ac:dyDescent="0.3">
      <c r="C3000" t="e">
        <f>'TPS543C20 Loop Gain'!AI940</f>
        <v>#DIV/0!</v>
      </c>
      <c r="D3000" t="e">
        <f>'TPS543C20 Loop Gain'!AJ940</f>
        <v>#DIV/0!</v>
      </c>
      <c r="E3000">
        <f>'TPS543C20 Loop Gain'!B940</f>
        <v>80600</v>
      </c>
    </row>
    <row r="3001" spans="3:5" x14ac:dyDescent="0.3">
      <c r="C3001" t="e">
        <f>'TPS543C20 Loop Gain'!AI939</f>
        <v>#DIV/0!</v>
      </c>
      <c r="D3001" t="e">
        <f>'TPS543C20 Loop Gain'!AJ939</f>
        <v>#DIV/0!</v>
      </c>
      <c r="E3001">
        <f>'TPS543C20 Loop Gain'!B939</f>
        <v>80500</v>
      </c>
    </row>
    <row r="3002" spans="3:5" x14ac:dyDescent="0.3">
      <c r="C3002" t="e">
        <f>'TPS543C20 Loop Gain'!AI938</f>
        <v>#DIV/0!</v>
      </c>
      <c r="D3002" t="e">
        <f>'TPS543C20 Loop Gain'!AJ938</f>
        <v>#DIV/0!</v>
      </c>
      <c r="E3002">
        <f>'TPS543C20 Loop Gain'!B938</f>
        <v>80400</v>
      </c>
    </row>
    <row r="3003" spans="3:5" x14ac:dyDescent="0.3">
      <c r="C3003" t="e">
        <f>'TPS543C20 Loop Gain'!AI937</f>
        <v>#DIV/0!</v>
      </c>
      <c r="D3003" t="e">
        <f>'TPS543C20 Loop Gain'!AJ937</f>
        <v>#DIV/0!</v>
      </c>
      <c r="E3003">
        <f>'TPS543C20 Loop Gain'!B937</f>
        <v>80300</v>
      </c>
    </row>
    <row r="3004" spans="3:5" x14ac:dyDescent="0.3">
      <c r="C3004" t="e">
        <f>'TPS543C20 Loop Gain'!AI936</f>
        <v>#DIV/0!</v>
      </c>
      <c r="D3004" t="e">
        <f>'TPS543C20 Loop Gain'!AJ936</f>
        <v>#DIV/0!</v>
      </c>
      <c r="E3004">
        <f>'TPS543C20 Loop Gain'!B936</f>
        <v>80200</v>
      </c>
    </row>
    <row r="3005" spans="3:5" x14ac:dyDescent="0.3">
      <c r="C3005" t="e">
        <f>'TPS543C20 Loop Gain'!AI935</f>
        <v>#DIV/0!</v>
      </c>
      <c r="D3005" t="e">
        <f>'TPS543C20 Loop Gain'!AJ935</f>
        <v>#DIV/0!</v>
      </c>
      <c r="E3005">
        <f>'TPS543C20 Loop Gain'!B935</f>
        <v>80100</v>
      </c>
    </row>
    <row r="3006" spans="3:5" x14ac:dyDescent="0.3">
      <c r="C3006" t="e">
        <f>'TPS543C20 Loop Gain'!AI934</f>
        <v>#DIV/0!</v>
      </c>
      <c r="D3006" t="e">
        <f>'TPS543C20 Loop Gain'!AJ934</f>
        <v>#DIV/0!</v>
      </c>
      <c r="E3006">
        <f>'TPS543C20 Loop Gain'!B934</f>
        <v>80000</v>
      </c>
    </row>
    <row r="3007" spans="3:5" x14ac:dyDescent="0.3">
      <c r="C3007" t="e">
        <f>'TPS543C20 Loop Gain'!AI933</f>
        <v>#DIV/0!</v>
      </c>
      <c r="D3007" t="e">
        <f>'TPS543C20 Loop Gain'!AJ933</f>
        <v>#DIV/0!</v>
      </c>
      <c r="E3007">
        <f>'TPS543C20 Loop Gain'!B933</f>
        <v>79900</v>
      </c>
    </row>
    <row r="3008" spans="3:5" x14ac:dyDescent="0.3">
      <c r="C3008" t="e">
        <f>'TPS543C20 Loop Gain'!AI932</f>
        <v>#DIV/0!</v>
      </c>
      <c r="D3008" t="e">
        <f>'TPS543C20 Loop Gain'!AJ932</f>
        <v>#DIV/0!</v>
      </c>
      <c r="E3008">
        <f>'TPS543C20 Loop Gain'!B932</f>
        <v>79800</v>
      </c>
    </row>
    <row r="3009" spans="3:5" x14ac:dyDescent="0.3">
      <c r="C3009" t="e">
        <f>'TPS543C20 Loop Gain'!AI931</f>
        <v>#DIV/0!</v>
      </c>
      <c r="D3009" t="e">
        <f>'TPS543C20 Loop Gain'!AJ931</f>
        <v>#DIV/0!</v>
      </c>
      <c r="E3009">
        <f>'TPS543C20 Loop Gain'!B931</f>
        <v>79700</v>
      </c>
    </row>
    <row r="3010" spans="3:5" x14ac:dyDescent="0.3">
      <c r="C3010" t="e">
        <f>'TPS543C20 Loop Gain'!AI930</f>
        <v>#DIV/0!</v>
      </c>
      <c r="D3010" t="e">
        <f>'TPS543C20 Loop Gain'!AJ930</f>
        <v>#DIV/0!</v>
      </c>
      <c r="E3010">
        <f>'TPS543C20 Loop Gain'!B930</f>
        <v>79600</v>
      </c>
    </row>
    <row r="3011" spans="3:5" x14ac:dyDescent="0.3">
      <c r="C3011" t="e">
        <f>'TPS543C20 Loop Gain'!AI929</f>
        <v>#DIV/0!</v>
      </c>
      <c r="D3011" t="e">
        <f>'TPS543C20 Loop Gain'!AJ929</f>
        <v>#DIV/0!</v>
      </c>
      <c r="E3011">
        <f>'TPS543C20 Loop Gain'!B929</f>
        <v>79500</v>
      </c>
    </row>
    <row r="3012" spans="3:5" x14ac:dyDescent="0.3">
      <c r="C3012" t="e">
        <f>'TPS543C20 Loop Gain'!AI928</f>
        <v>#DIV/0!</v>
      </c>
      <c r="D3012" t="e">
        <f>'TPS543C20 Loop Gain'!AJ928</f>
        <v>#DIV/0!</v>
      </c>
      <c r="E3012">
        <f>'TPS543C20 Loop Gain'!B928</f>
        <v>79400</v>
      </c>
    </row>
    <row r="3013" spans="3:5" x14ac:dyDescent="0.3">
      <c r="C3013" t="e">
        <f>'TPS543C20 Loop Gain'!AI927</f>
        <v>#DIV/0!</v>
      </c>
      <c r="D3013" t="e">
        <f>'TPS543C20 Loop Gain'!AJ927</f>
        <v>#DIV/0!</v>
      </c>
      <c r="E3013">
        <f>'TPS543C20 Loop Gain'!B927</f>
        <v>79300</v>
      </c>
    </row>
    <row r="3014" spans="3:5" x14ac:dyDescent="0.3">
      <c r="C3014" t="e">
        <f>'TPS543C20 Loop Gain'!AI926</f>
        <v>#DIV/0!</v>
      </c>
      <c r="D3014" t="e">
        <f>'TPS543C20 Loop Gain'!AJ926</f>
        <v>#DIV/0!</v>
      </c>
      <c r="E3014">
        <f>'TPS543C20 Loop Gain'!B926</f>
        <v>79200</v>
      </c>
    </row>
    <row r="3015" spans="3:5" x14ac:dyDescent="0.3">
      <c r="C3015" t="e">
        <f>'TPS543C20 Loop Gain'!AI925</f>
        <v>#DIV/0!</v>
      </c>
      <c r="D3015" t="e">
        <f>'TPS543C20 Loop Gain'!AJ925</f>
        <v>#DIV/0!</v>
      </c>
      <c r="E3015">
        <f>'TPS543C20 Loop Gain'!B925</f>
        <v>79100</v>
      </c>
    </row>
    <row r="3016" spans="3:5" x14ac:dyDescent="0.3">
      <c r="C3016" t="e">
        <f>'TPS543C20 Loop Gain'!AI924</f>
        <v>#DIV/0!</v>
      </c>
      <c r="D3016" t="e">
        <f>'TPS543C20 Loop Gain'!AJ924</f>
        <v>#DIV/0!</v>
      </c>
      <c r="E3016">
        <f>'TPS543C20 Loop Gain'!B924</f>
        <v>79000</v>
      </c>
    </row>
    <row r="3017" spans="3:5" x14ac:dyDescent="0.3">
      <c r="C3017" t="e">
        <f>'TPS543C20 Loop Gain'!AI923</f>
        <v>#DIV/0!</v>
      </c>
      <c r="D3017" t="e">
        <f>'TPS543C20 Loop Gain'!AJ923</f>
        <v>#DIV/0!</v>
      </c>
      <c r="E3017">
        <f>'TPS543C20 Loop Gain'!B923</f>
        <v>78900</v>
      </c>
    </row>
    <row r="3018" spans="3:5" x14ac:dyDescent="0.3">
      <c r="C3018" t="e">
        <f>'TPS543C20 Loop Gain'!AI922</f>
        <v>#DIV/0!</v>
      </c>
      <c r="D3018" t="e">
        <f>'TPS543C20 Loop Gain'!AJ922</f>
        <v>#DIV/0!</v>
      </c>
      <c r="E3018">
        <f>'TPS543C20 Loop Gain'!B922</f>
        <v>78800</v>
      </c>
    </row>
    <row r="3019" spans="3:5" x14ac:dyDescent="0.3">
      <c r="C3019" t="e">
        <f>'TPS543C20 Loop Gain'!AI921</f>
        <v>#DIV/0!</v>
      </c>
      <c r="D3019" t="e">
        <f>'TPS543C20 Loop Gain'!AJ921</f>
        <v>#DIV/0!</v>
      </c>
      <c r="E3019">
        <f>'TPS543C20 Loop Gain'!B921</f>
        <v>78700</v>
      </c>
    </row>
    <row r="3020" spans="3:5" x14ac:dyDescent="0.3">
      <c r="C3020" t="e">
        <f>'TPS543C20 Loop Gain'!AI920</f>
        <v>#DIV/0!</v>
      </c>
      <c r="D3020" t="e">
        <f>'TPS543C20 Loop Gain'!AJ920</f>
        <v>#DIV/0!</v>
      </c>
      <c r="E3020">
        <f>'TPS543C20 Loop Gain'!B920</f>
        <v>78600</v>
      </c>
    </row>
    <row r="3021" spans="3:5" x14ac:dyDescent="0.3">
      <c r="C3021" t="e">
        <f>'TPS543C20 Loop Gain'!AI919</f>
        <v>#DIV/0!</v>
      </c>
      <c r="D3021" t="e">
        <f>'TPS543C20 Loop Gain'!AJ919</f>
        <v>#DIV/0!</v>
      </c>
      <c r="E3021">
        <f>'TPS543C20 Loop Gain'!B919</f>
        <v>78500</v>
      </c>
    </row>
    <row r="3022" spans="3:5" x14ac:dyDescent="0.3">
      <c r="C3022" t="e">
        <f>'TPS543C20 Loop Gain'!AI918</f>
        <v>#DIV/0!</v>
      </c>
      <c r="D3022" t="e">
        <f>'TPS543C20 Loop Gain'!AJ918</f>
        <v>#DIV/0!</v>
      </c>
      <c r="E3022">
        <f>'TPS543C20 Loop Gain'!B918</f>
        <v>78400</v>
      </c>
    </row>
    <row r="3023" spans="3:5" x14ac:dyDescent="0.3">
      <c r="C3023" t="e">
        <f>'TPS543C20 Loop Gain'!AI917</f>
        <v>#DIV/0!</v>
      </c>
      <c r="D3023" t="e">
        <f>'TPS543C20 Loop Gain'!AJ917</f>
        <v>#DIV/0!</v>
      </c>
      <c r="E3023">
        <f>'TPS543C20 Loop Gain'!B917</f>
        <v>78300</v>
      </c>
    </row>
    <row r="3024" spans="3:5" x14ac:dyDescent="0.3">
      <c r="C3024" t="e">
        <f>'TPS543C20 Loop Gain'!AI916</f>
        <v>#DIV/0!</v>
      </c>
      <c r="D3024" t="e">
        <f>'TPS543C20 Loop Gain'!AJ916</f>
        <v>#DIV/0!</v>
      </c>
      <c r="E3024">
        <f>'TPS543C20 Loop Gain'!B916</f>
        <v>78200</v>
      </c>
    </row>
    <row r="3025" spans="3:5" x14ac:dyDescent="0.3">
      <c r="C3025" t="e">
        <f>'TPS543C20 Loop Gain'!AI915</f>
        <v>#DIV/0!</v>
      </c>
      <c r="D3025" t="e">
        <f>'TPS543C20 Loop Gain'!AJ915</f>
        <v>#DIV/0!</v>
      </c>
      <c r="E3025">
        <f>'TPS543C20 Loop Gain'!B915</f>
        <v>78100</v>
      </c>
    </row>
    <row r="3026" spans="3:5" x14ac:dyDescent="0.3">
      <c r="C3026" t="e">
        <f>'TPS543C20 Loop Gain'!AI914</f>
        <v>#DIV/0!</v>
      </c>
      <c r="D3026" t="e">
        <f>'TPS543C20 Loop Gain'!AJ914</f>
        <v>#DIV/0!</v>
      </c>
      <c r="E3026">
        <f>'TPS543C20 Loop Gain'!B914</f>
        <v>78000</v>
      </c>
    </row>
    <row r="3027" spans="3:5" x14ac:dyDescent="0.3">
      <c r="C3027" t="e">
        <f>'TPS543C20 Loop Gain'!AI913</f>
        <v>#DIV/0!</v>
      </c>
      <c r="D3027" t="e">
        <f>'TPS543C20 Loop Gain'!AJ913</f>
        <v>#DIV/0!</v>
      </c>
      <c r="E3027">
        <f>'TPS543C20 Loop Gain'!B913</f>
        <v>77900</v>
      </c>
    </row>
    <row r="3028" spans="3:5" x14ac:dyDescent="0.3">
      <c r="C3028" t="e">
        <f>'TPS543C20 Loop Gain'!AI912</f>
        <v>#DIV/0!</v>
      </c>
      <c r="D3028" t="e">
        <f>'TPS543C20 Loop Gain'!AJ912</f>
        <v>#DIV/0!</v>
      </c>
      <c r="E3028">
        <f>'TPS543C20 Loop Gain'!B912</f>
        <v>77800</v>
      </c>
    </row>
    <row r="3029" spans="3:5" x14ac:dyDescent="0.3">
      <c r="C3029" t="e">
        <f>'TPS543C20 Loop Gain'!AI911</f>
        <v>#DIV/0!</v>
      </c>
      <c r="D3029" t="e">
        <f>'TPS543C20 Loop Gain'!AJ911</f>
        <v>#DIV/0!</v>
      </c>
      <c r="E3029">
        <f>'TPS543C20 Loop Gain'!B911</f>
        <v>77700</v>
      </c>
    </row>
    <row r="3030" spans="3:5" x14ac:dyDescent="0.3">
      <c r="C3030" t="e">
        <f>'TPS543C20 Loop Gain'!AI910</f>
        <v>#DIV/0!</v>
      </c>
      <c r="D3030" t="e">
        <f>'TPS543C20 Loop Gain'!AJ910</f>
        <v>#DIV/0!</v>
      </c>
      <c r="E3030">
        <f>'TPS543C20 Loop Gain'!B910</f>
        <v>77600</v>
      </c>
    </row>
    <row r="3031" spans="3:5" x14ac:dyDescent="0.3">
      <c r="C3031" t="e">
        <f>'TPS543C20 Loop Gain'!AI909</f>
        <v>#DIV/0!</v>
      </c>
      <c r="D3031" t="e">
        <f>'TPS543C20 Loop Gain'!AJ909</f>
        <v>#DIV/0!</v>
      </c>
      <c r="E3031">
        <f>'TPS543C20 Loop Gain'!B909</f>
        <v>77500</v>
      </c>
    </row>
    <row r="3032" spans="3:5" x14ac:dyDescent="0.3">
      <c r="C3032" t="e">
        <f>'TPS543C20 Loop Gain'!AI908</f>
        <v>#DIV/0!</v>
      </c>
      <c r="D3032" t="e">
        <f>'TPS543C20 Loop Gain'!AJ908</f>
        <v>#DIV/0!</v>
      </c>
      <c r="E3032">
        <f>'TPS543C20 Loop Gain'!B908</f>
        <v>77400</v>
      </c>
    </row>
    <row r="3033" spans="3:5" x14ac:dyDescent="0.3">
      <c r="C3033" t="e">
        <f>'TPS543C20 Loop Gain'!AI907</f>
        <v>#DIV/0!</v>
      </c>
      <c r="D3033" t="e">
        <f>'TPS543C20 Loop Gain'!AJ907</f>
        <v>#DIV/0!</v>
      </c>
      <c r="E3033">
        <f>'TPS543C20 Loop Gain'!B907</f>
        <v>77300</v>
      </c>
    </row>
    <row r="3034" spans="3:5" x14ac:dyDescent="0.3">
      <c r="C3034" t="e">
        <f>'TPS543C20 Loop Gain'!AI906</f>
        <v>#DIV/0!</v>
      </c>
      <c r="D3034" t="e">
        <f>'TPS543C20 Loop Gain'!AJ906</f>
        <v>#DIV/0!</v>
      </c>
      <c r="E3034">
        <f>'TPS543C20 Loop Gain'!B906</f>
        <v>77200</v>
      </c>
    </row>
    <row r="3035" spans="3:5" x14ac:dyDescent="0.3">
      <c r="C3035" t="e">
        <f>'TPS543C20 Loop Gain'!AI905</f>
        <v>#DIV/0!</v>
      </c>
      <c r="D3035" t="e">
        <f>'TPS543C20 Loop Gain'!AJ905</f>
        <v>#DIV/0!</v>
      </c>
      <c r="E3035">
        <f>'TPS543C20 Loop Gain'!B905</f>
        <v>77100</v>
      </c>
    </row>
    <row r="3036" spans="3:5" x14ac:dyDescent="0.3">
      <c r="C3036" t="e">
        <f>'TPS543C20 Loop Gain'!AI904</f>
        <v>#DIV/0!</v>
      </c>
      <c r="D3036" t="e">
        <f>'TPS543C20 Loop Gain'!AJ904</f>
        <v>#DIV/0!</v>
      </c>
      <c r="E3036">
        <f>'TPS543C20 Loop Gain'!B904</f>
        <v>77000</v>
      </c>
    </row>
    <row r="3037" spans="3:5" x14ac:dyDescent="0.3">
      <c r="C3037" t="e">
        <f>'TPS543C20 Loop Gain'!AI903</f>
        <v>#DIV/0!</v>
      </c>
      <c r="D3037" t="e">
        <f>'TPS543C20 Loop Gain'!AJ903</f>
        <v>#DIV/0!</v>
      </c>
      <c r="E3037">
        <f>'TPS543C20 Loop Gain'!B903</f>
        <v>76900</v>
      </c>
    </row>
    <row r="3038" spans="3:5" x14ac:dyDescent="0.3">
      <c r="C3038" t="e">
        <f>'TPS543C20 Loop Gain'!AI902</f>
        <v>#DIV/0!</v>
      </c>
      <c r="D3038" t="e">
        <f>'TPS543C20 Loop Gain'!AJ902</f>
        <v>#DIV/0!</v>
      </c>
      <c r="E3038">
        <f>'TPS543C20 Loop Gain'!B902</f>
        <v>76800</v>
      </c>
    </row>
    <row r="3039" spans="3:5" x14ac:dyDescent="0.3">
      <c r="C3039" t="e">
        <f>'TPS543C20 Loop Gain'!AI901</f>
        <v>#DIV/0!</v>
      </c>
      <c r="D3039" t="e">
        <f>'TPS543C20 Loop Gain'!AJ901</f>
        <v>#DIV/0!</v>
      </c>
      <c r="E3039">
        <f>'TPS543C20 Loop Gain'!B901</f>
        <v>76700</v>
      </c>
    </row>
    <row r="3040" spans="3:5" x14ac:dyDescent="0.3">
      <c r="C3040" t="e">
        <f>'TPS543C20 Loop Gain'!AI900</f>
        <v>#DIV/0!</v>
      </c>
      <c r="D3040" t="e">
        <f>'TPS543C20 Loop Gain'!AJ900</f>
        <v>#DIV/0!</v>
      </c>
      <c r="E3040">
        <f>'TPS543C20 Loop Gain'!B900</f>
        <v>76600</v>
      </c>
    </row>
    <row r="3041" spans="3:5" x14ac:dyDescent="0.3">
      <c r="C3041" t="e">
        <f>'TPS543C20 Loop Gain'!AI899</f>
        <v>#DIV/0!</v>
      </c>
      <c r="D3041" t="e">
        <f>'TPS543C20 Loop Gain'!AJ899</f>
        <v>#DIV/0!</v>
      </c>
      <c r="E3041">
        <f>'TPS543C20 Loop Gain'!B899</f>
        <v>76500</v>
      </c>
    </row>
    <row r="3042" spans="3:5" x14ac:dyDescent="0.3">
      <c r="C3042" t="e">
        <f>'TPS543C20 Loop Gain'!AI898</f>
        <v>#DIV/0!</v>
      </c>
      <c r="D3042" t="e">
        <f>'TPS543C20 Loop Gain'!AJ898</f>
        <v>#DIV/0!</v>
      </c>
      <c r="E3042">
        <f>'TPS543C20 Loop Gain'!B898</f>
        <v>76400</v>
      </c>
    </row>
    <row r="3043" spans="3:5" x14ac:dyDescent="0.3">
      <c r="C3043" t="e">
        <f>'TPS543C20 Loop Gain'!AI897</f>
        <v>#DIV/0!</v>
      </c>
      <c r="D3043" t="e">
        <f>'TPS543C20 Loop Gain'!AJ897</f>
        <v>#DIV/0!</v>
      </c>
      <c r="E3043">
        <f>'TPS543C20 Loop Gain'!B897</f>
        <v>76300</v>
      </c>
    </row>
    <row r="3044" spans="3:5" x14ac:dyDescent="0.3">
      <c r="C3044" t="e">
        <f>'TPS543C20 Loop Gain'!AI896</f>
        <v>#DIV/0!</v>
      </c>
      <c r="D3044" t="e">
        <f>'TPS543C20 Loop Gain'!AJ896</f>
        <v>#DIV/0!</v>
      </c>
      <c r="E3044">
        <f>'TPS543C20 Loop Gain'!B896</f>
        <v>76200</v>
      </c>
    </row>
    <row r="3045" spans="3:5" x14ac:dyDescent="0.3">
      <c r="C3045" t="e">
        <f>'TPS543C20 Loop Gain'!AI895</f>
        <v>#DIV/0!</v>
      </c>
      <c r="D3045" t="e">
        <f>'TPS543C20 Loop Gain'!AJ895</f>
        <v>#DIV/0!</v>
      </c>
      <c r="E3045">
        <f>'TPS543C20 Loop Gain'!B895</f>
        <v>76100</v>
      </c>
    </row>
    <row r="3046" spans="3:5" x14ac:dyDescent="0.3">
      <c r="C3046" t="e">
        <f>'TPS543C20 Loop Gain'!AI894</f>
        <v>#DIV/0!</v>
      </c>
      <c r="D3046" t="e">
        <f>'TPS543C20 Loop Gain'!AJ894</f>
        <v>#DIV/0!</v>
      </c>
      <c r="E3046">
        <f>'TPS543C20 Loop Gain'!B894</f>
        <v>76000</v>
      </c>
    </row>
    <row r="3047" spans="3:5" x14ac:dyDescent="0.3">
      <c r="C3047" t="e">
        <f>'TPS543C20 Loop Gain'!AI893</f>
        <v>#DIV/0!</v>
      </c>
      <c r="D3047" t="e">
        <f>'TPS543C20 Loop Gain'!AJ893</f>
        <v>#DIV/0!</v>
      </c>
      <c r="E3047">
        <f>'TPS543C20 Loop Gain'!B893</f>
        <v>75900</v>
      </c>
    </row>
    <row r="3048" spans="3:5" x14ac:dyDescent="0.3">
      <c r="C3048" t="e">
        <f>'TPS543C20 Loop Gain'!AI892</f>
        <v>#DIV/0!</v>
      </c>
      <c r="D3048" t="e">
        <f>'TPS543C20 Loop Gain'!AJ892</f>
        <v>#DIV/0!</v>
      </c>
      <c r="E3048">
        <f>'TPS543C20 Loop Gain'!B892</f>
        <v>75800</v>
      </c>
    </row>
    <row r="3049" spans="3:5" x14ac:dyDescent="0.3">
      <c r="C3049" t="e">
        <f>'TPS543C20 Loop Gain'!AI891</f>
        <v>#DIV/0!</v>
      </c>
      <c r="D3049" t="e">
        <f>'TPS543C20 Loop Gain'!AJ891</f>
        <v>#DIV/0!</v>
      </c>
      <c r="E3049">
        <f>'TPS543C20 Loop Gain'!B891</f>
        <v>75700</v>
      </c>
    </row>
    <row r="3050" spans="3:5" x14ac:dyDescent="0.3">
      <c r="C3050" t="e">
        <f>'TPS543C20 Loop Gain'!AI890</f>
        <v>#DIV/0!</v>
      </c>
      <c r="D3050" t="e">
        <f>'TPS543C20 Loop Gain'!AJ890</f>
        <v>#DIV/0!</v>
      </c>
      <c r="E3050">
        <f>'TPS543C20 Loop Gain'!B890</f>
        <v>75600</v>
      </c>
    </row>
    <row r="3051" spans="3:5" x14ac:dyDescent="0.3">
      <c r="C3051" t="e">
        <f>'TPS543C20 Loop Gain'!AI889</f>
        <v>#DIV/0!</v>
      </c>
      <c r="D3051" t="e">
        <f>'TPS543C20 Loop Gain'!AJ889</f>
        <v>#DIV/0!</v>
      </c>
      <c r="E3051">
        <f>'TPS543C20 Loop Gain'!B889</f>
        <v>75500</v>
      </c>
    </row>
    <row r="3052" spans="3:5" x14ac:dyDescent="0.3">
      <c r="C3052" t="e">
        <f>'TPS543C20 Loop Gain'!AI888</f>
        <v>#DIV/0!</v>
      </c>
      <c r="D3052" t="e">
        <f>'TPS543C20 Loop Gain'!AJ888</f>
        <v>#DIV/0!</v>
      </c>
      <c r="E3052">
        <f>'TPS543C20 Loop Gain'!B888</f>
        <v>75400</v>
      </c>
    </row>
    <row r="3053" spans="3:5" x14ac:dyDescent="0.3">
      <c r="C3053" t="e">
        <f>'TPS543C20 Loop Gain'!AI887</f>
        <v>#DIV/0!</v>
      </c>
      <c r="D3053" t="e">
        <f>'TPS543C20 Loop Gain'!AJ887</f>
        <v>#DIV/0!</v>
      </c>
      <c r="E3053">
        <f>'TPS543C20 Loop Gain'!B887</f>
        <v>75300</v>
      </c>
    </row>
    <row r="3054" spans="3:5" x14ac:dyDescent="0.3">
      <c r="C3054" t="e">
        <f>'TPS543C20 Loop Gain'!AI886</f>
        <v>#DIV/0!</v>
      </c>
      <c r="D3054" t="e">
        <f>'TPS543C20 Loop Gain'!AJ886</f>
        <v>#DIV/0!</v>
      </c>
      <c r="E3054">
        <f>'TPS543C20 Loop Gain'!B886</f>
        <v>75200</v>
      </c>
    </row>
    <row r="3055" spans="3:5" x14ac:dyDescent="0.3">
      <c r="C3055" t="e">
        <f>'TPS543C20 Loop Gain'!AI885</f>
        <v>#DIV/0!</v>
      </c>
      <c r="D3055" t="e">
        <f>'TPS543C20 Loop Gain'!AJ885</f>
        <v>#DIV/0!</v>
      </c>
      <c r="E3055">
        <f>'TPS543C20 Loop Gain'!B885</f>
        <v>75100</v>
      </c>
    </row>
    <row r="3056" spans="3:5" x14ac:dyDescent="0.3">
      <c r="C3056" t="e">
        <f>'TPS543C20 Loop Gain'!AI884</f>
        <v>#DIV/0!</v>
      </c>
      <c r="D3056" t="e">
        <f>'TPS543C20 Loop Gain'!AJ884</f>
        <v>#DIV/0!</v>
      </c>
      <c r="E3056">
        <f>'TPS543C20 Loop Gain'!B884</f>
        <v>75000</v>
      </c>
    </row>
    <row r="3057" spans="3:5" x14ac:dyDescent="0.3">
      <c r="C3057" t="e">
        <f>'TPS543C20 Loop Gain'!AI883</f>
        <v>#DIV/0!</v>
      </c>
      <c r="D3057" t="e">
        <f>'TPS543C20 Loop Gain'!AJ883</f>
        <v>#DIV/0!</v>
      </c>
      <c r="E3057">
        <f>'TPS543C20 Loop Gain'!B883</f>
        <v>74900</v>
      </c>
    </row>
    <row r="3058" spans="3:5" x14ac:dyDescent="0.3">
      <c r="C3058" t="e">
        <f>'TPS543C20 Loop Gain'!AI882</f>
        <v>#DIV/0!</v>
      </c>
      <c r="D3058" t="e">
        <f>'TPS543C20 Loop Gain'!AJ882</f>
        <v>#DIV/0!</v>
      </c>
      <c r="E3058">
        <f>'TPS543C20 Loop Gain'!B882</f>
        <v>74800</v>
      </c>
    </row>
    <row r="3059" spans="3:5" x14ac:dyDescent="0.3">
      <c r="C3059" t="e">
        <f>'TPS543C20 Loop Gain'!AI881</f>
        <v>#DIV/0!</v>
      </c>
      <c r="D3059" t="e">
        <f>'TPS543C20 Loop Gain'!AJ881</f>
        <v>#DIV/0!</v>
      </c>
      <c r="E3059">
        <f>'TPS543C20 Loop Gain'!B881</f>
        <v>74700</v>
      </c>
    </row>
    <row r="3060" spans="3:5" x14ac:dyDescent="0.3">
      <c r="C3060" t="e">
        <f>'TPS543C20 Loop Gain'!AI880</f>
        <v>#DIV/0!</v>
      </c>
      <c r="D3060" t="e">
        <f>'TPS543C20 Loop Gain'!AJ880</f>
        <v>#DIV/0!</v>
      </c>
      <c r="E3060">
        <f>'TPS543C20 Loop Gain'!B880</f>
        <v>74600</v>
      </c>
    </row>
    <row r="3061" spans="3:5" x14ac:dyDescent="0.3">
      <c r="C3061" t="e">
        <f>'TPS543C20 Loop Gain'!AI879</f>
        <v>#DIV/0!</v>
      </c>
      <c r="D3061" t="e">
        <f>'TPS543C20 Loop Gain'!AJ879</f>
        <v>#DIV/0!</v>
      </c>
      <c r="E3061">
        <f>'TPS543C20 Loop Gain'!B879</f>
        <v>74500</v>
      </c>
    </row>
    <row r="3062" spans="3:5" x14ac:dyDescent="0.3">
      <c r="C3062" t="e">
        <f>'TPS543C20 Loop Gain'!AI878</f>
        <v>#DIV/0!</v>
      </c>
      <c r="D3062" t="e">
        <f>'TPS543C20 Loop Gain'!AJ878</f>
        <v>#DIV/0!</v>
      </c>
      <c r="E3062">
        <f>'TPS543C20 Loop Gain'!B878</f>
        <v>74400</v>
      </c>
    </row>
    <row r="3063" spans="3:5" x14ac:dyDescent="0.3">
      <c r="C3063" t="e">
        <f>'TPS543C20 Loop Gain'!AI877</f>
        <v>#DIV/0!</v>
      </c>
      <c r="D3063" t="e">
        <f>'TPS543C20 Loop Gain'!AJ877</f>
        <v>#DIV/0!</v>
      </c>
      <c r="E3063">
        <f>'TPS543C20 Loop Gain'!B877</f>
        <v>74300</v>
      </c>
    </row>
    <row r="3064" spans="3:5" x14ac:dyDescent="0.3">
      <c r="C3064" t="e">
        <f>'TPS543C20 Loop Gain'!AI876</f>
        <v>#DIV/0!</v>
      </c>
      <c r="D3064" t="e">
        <f>'TPS543C20 Loop Gain'!AJ876</f>
        <v>#DIV/0!</v>
      </c>
      <c r="E3064">
        <f>'TPS543C20 Loop Gain'!B876</f>
        <v>74200</v>
      </c>
    </row>
    <row r="3065" spans="3:5" x14ac:dyDescent="0.3">
      <c r="C3065" t="e">
        <f>'TPS543C20 Loop Gain'!AI875</f>
        <v>#DIV/0!</v>
      </c>
      <c r="D3065" t="e">
        <f>'TPS543C20 Loop Gain'!AJ875</f>
        <v>#DIV/0!</v>
      </c>
      <c r="E3065">
        <f>'TPS543C20 Loop Gain'!B875</f>
        <v>74100</v>
      </c>
    </row>
    <row r="3066" spans="3:5" x14ac:dyDescent="0.3">
      <c r="C3066" t="e">
        <f>'TPS543C20 Loop Gain'!AI874</f>
        <v>#DIV/0!</v>
      </c>
      <c r="D3066" t="e">
        <f>'TPS543C20 Loop Gain'!AJ874</f>
        <v>#DIV/0!</v>
      </c>
      <c r="E3066">
        <f>'TPS543C20 Loop Gain'!B874</f>
        <v>74000</v>
      </c>
    </row>
    <row r="3067" spans="3:5" x14ac:dyDescent="0.3">
      <c r="C3067" t="e">
        <f>'TPS543C20 Loop Gain'!AI873</f>
        <v>#DIV/0!</v>
      </c>
      <c r="D3067" t="e">
        <f>'TPS543C20 Loop Gain'!AJ873</f>
        <v>#DIV/0!</v>
      </c>
      <c r="E3067">
        <f>'TPS543C20 Loop Gain'!B873</f>
        <v>73900</v>
      </c>
    </row>
    <row r="3068" spans="3:5" x14ac:dyDescent="0.3">
      <c r="C3068" t="e">
        <f>'TPS543C20 Loop Gain'!AI872</f>
        <v>#DIV/0!</v>
      </c>
      <c r="D3068" t="e">
        <f>'TPS543C20 Loop Gain'!AJ872</f>
        <v>#DIV/0!</v>
      </c>
      <c r="E3068">
        <f>'TPS543C20 Loop Gain'!B872</f>
        <v>73800</v>
      </c>
    </row>
    <row r="3069" spans="3:5" x14ac:dyDescent="0.3">
      <c r="C3069" t="e">
        <f>'TPS543C20 Loop Gain'!AI871</f>
        <v>#DIV/0!</v>
      </c>
      <c r="D3069" t="e">
        <f>'TPS543C20 Loop Gain'!AJ871</f>
        <v>#DIV/0!</v>
      </c>
      <c r="E3069">
        <f>'TPS543C20 Loop Gain'!B871</f>
        <v>73700</v>
      </c>
    </row>
    <row r="3070" spans="3:5" x14ac:dyDescent="0.3">
      <c r="C3070" t="e">
        <f>'TPS543C20 Loop Gain'!AI870</f>
        <v>#DIV/0!</v>
      </c>
      <c r="D3070" t="e">
        <f>'TPS543C20 Loop Gain'!AJ870</f>
        <v>#DIV/0!</v>
      </c>
      <c r="E3070">
        <f>'TPS543C20 Loop Gain'!B870</f>
        <v>73600</v>
      </c>
    </row>
    <row r="3071" spans="3:5" x14ac:dyDescent="0.3">
      <c r="C3071" t="e">
        <f>'TPS543C20 Loop Gain'!AI869</f>
        <v>#DIV/0!</v>
      </c>
      <c r="D3071" t="e">
        <f>'TPS543C20 Loop Gain'!AJ869</f>
        <v>#DIV/0!</v>
      </c>
      <c r="E3071">
        <f>'TPS543C20 Loop Gain'!B869</f>
        <v>73500</v>
      </c>
    </row>
    <row r="3072" spans="3:5" x14ac:dyDescent="0.3">
      <c r="C3072" t="e">
        <f>'TPS543C20 Loop Gain'!AI868</f>
        <v>#DIV/0!</v>
      </c>
      <c r="D3072" t="e">
        <f>'TPS543C20 Loop Gain'!AJ868</f>
        <v>#DIV/0!</v>
      </c>
      <c r="E3072">
        <f>'TPS543C20 Loop Gain'!B868</f>
        <v>73400</v>
      </c>
    </row>
    <row r="3073" spans="3:5" x14ac:dyDescent="0.3">
      <c r="C3073" t="e">
        <f>'TPS543C20 Loop Gain'!AI867</f>
        <v>#DIV/0!</v>
      </c>
      <c r="D3073" t="e">
        <f>'TPS543C20 Loop Gain'!AJ867</f>
        <v>#DIV/0!</v>
      </c>
      <c r="E3073">
        <f>'TPS543C20 Loop Gain'!B867</f>
        <v>73300</v>
      </c>
    </row>
    <row r="3074" spans="3:5" x14ac:dyDescent="0.3">
      <c r="C3074" t="e">
        <f>'TPS543C20 Loop Gain'!AI866</f>
        <v>#DIV/0!</v>
      </c>
      <c r="D3074" t="e">
        <f>'TPS543C20 Loop Gain'!AJ866</f>
        <v>#DIV/0!</v>
      </c>
      <c r="E3074">
        <f>'TPS543C20 Loop Gain'!B866</f>
        <v>73200</v>
      </c>
    </row>
    <row r="3075" spans="3:5" x14ac:dyDescent="0.3">
      <c r="C3075" t="e">
        <f>'TPS543C20 Loop Gain'!AI865</f>
        <v>#DIV/0!</v>
      </c>
      <c r="D3075" t="e">
        <f>'TPS543C20 Loop Gain'!AJ865</f>
        <v>#DIV/0!</v>
      </c>
      <c r="E3075">
        <f>'TPS543C20 Loop Gain'!B865</f>
        <v>73100</v>
      </c>
    </row>
    <row r="3076" spans="3:5" x14ac:dyDescent="0.3">
      <c r="C3076" t="e">
        <f>'TPS543C20 Loop Gain'!AI864</f>
        <v>#DIV/0!</v>
      </c>
      <c r="D3076" t="e">
        <f>'TPS543C20 Loop Gain'!AJ864</f>
        <v>#DIV/0!</v>
      </c>
      <c r="E3076">
        <f>'TPS543C20 Loop Gain'!B864</f>
        <v>73000</v>
      </c>
    </row>
    <row r="3077" spans="3:5" x14ac:dyDescent="0.3">
      <c r="C3077" t="e">
        <f>'TPS543C20 Loop Gain'!AI863</f>
        <v>#DIV/0!</v>
      </c>
      <c r="D3077" t="e">
        <f>'TPS543C20 Loop Gain'!AJ863</f>
        <v>#DIV/0!</v>
      </c>
      <c r="E3077">
        <f>'TPS543C20 Loop Gain'!B863</f>
        <v>72900</v>
      </c>
    </row>
    <row r="3078" spans="3:5" x14ac:dyDescent="0.3">
      <c r="C3078" t="e">
        <f>'TPS543C20 Loop Gain'!AI862</f>
        <v>#DIV/0!</v>
      </c>
      <c r="D3078" t="e">
        <f>'TPS543C20 Loop Gain'!AJ862</f>
        <v>#DIV/0!</v>
      </c>
      <c r="E3078">
        <f>'TPS543C20 Loop Gain'!B862</f>
        <v>72800</v>
      </c>
    </row>
    <row r="3079" spans="3:5" x14ac:dyDescent="0.3">
      <c r="C3079" t="e">
        <f>'TPS543C20 Loop Gain'!AI861</f>
        <v>#DIV/0!</v>
      </c>
      <c r="D3079" t="e">
        <f>'TPS543C20 Loop Gain'!AJ861</f>
        <v>#DIV/0!</v>
      </c>
      <c r="E3079">
        <f>'TPS543C20 Loop Gain'!B861</f>
        <v>72700</v>
      </c>
    </row>
    <row r="3080" spans="3:5" x14ac:dyDescent="0.3">
      <c r="C3080" t="e">
        <f>'TPS543C20 Loop Gain'!AI860</f>
        <v>#DIV/0!</v>
      </c>
      <c r="D3080" t="e">
        <f>'TPS543C20 Loop Gain'!AJ860</f>
        <v>#DIV/0!</v>
      </c>
      <c r="E3080">
        <f>'TPS543C20 Loop Gain'!B860</f>
        <v>72600</v>
      </c>
    </row>
    <row r="3081" spans="3:5" x14ac:dyDescent="0.3">
      <c r="C3081" t="e">
        <f>'TPS543C20 Loop Gain'!AI859</f>
        <v>#DIV/0!</v>
      </c>
      <c r="D3081" t="e">
        <f>'TPS543C20 Loop Gain'!AJ859</f>
        <v>#DIV/0!</v>
      </c>
      <c r="E3081">
        <f>'TPS543C20 Loop Gain'!B859</f>
        <v>72500</v>
      </c>
    </row>
    <row r="3082" spans="3:5" x14ac:dyDescent="0.3">
      <c r="C3082" t="e">
        <f>'TPS543C20 Loop Gain'!AI858</f>
        <v>#DIV/0!</v>
      </c>
      <c r="D3082" t="e">
        <f>'TPS543C20 Loop Gain'!AJ858</f>
        <v>#DIV/0!</v>
      </c>
      <c r="E3082">
        <f>'TPS543C20 Loop Gain'!B858</f>
        <v>72400</v>
      </c>
    </row>
    <row r="3083" spans="3:5" x14ac:dyDescent="0.3">
      <c r="C3083" t="e">
        <f>'TPS543C20 Loop Gain'!AI857</f>
        <v>#DIV/0!</v>
      </c>
      <c r="D3083" t="e">
        <f>'TPS543C20 Loop Gain'!AJ857</f>
        <v>#DIV/0!</v>
      </c>
      <c r="E3083">
        <f>'TPS543C20 Loop Gain'!B857</f>
        <v>72300</v>
      </c>
    </row>
    <row r="3084" spans="3:5" x14ac:dyDescent="0.3">
      <c r="C3084" t="e">
        <f>'TPS543C20 Loop Gain'!AI856</f>
        <v>#DIV/0!</v>
      </c>
      <c r="D3084" t="e">
        <f>'TPS543C20 Loop Gain'!AJ856</f>
        <v>#DIV/0!</v>
      </c>
      <c r="E3084">
        <f>'TPS543C20 Loop Gain'!B856</f>
        <v>72200</v>
      </c>
    </row>
    <row r="3085" spans="3:5" x14ac:dyDescent="0.3">
      <c r="C3085" t="e">
        <f>'TPS543C20 Loop Gain'!AI855</f>
        <v>#DIV/0!</v>
      </c>
      <c r="D3085" t="e">
        <f>'TPS543C20 Loop Gain'!AJ855</f>
        <v>#DIV/0!</v>
      </c>
      <c r="E3085">
        <f>'TPS543C20 Loop Gain'!B855</f>
        <v>72100</v>
      </c>
    </row>
    <row r="3086" spans="3:5" x14ac:dyDescent="0.3">
      <c r="C3086" t="e">
        <f>'TPS543C20 Loop Gain'!AI854</f>
        <v>#DIV/0!</v>
      </c>
      <c r="D3086" t="e">
        <f>'TPS543C20 Loop Gain'!AJ854</f>
        <v>#DIV/0!</v>
      </c>
      <c r="E3086">
        <f>'TPS543C20 Loop Gain'!B854</f>
        <v>72000</v>
      </c>
    </row>
    <row r="3087" spans="3:5" x14ac:dyDescent="0.3">
      <c r="C3087" t="e">
        <f>'TPS543C20 Loop Gain'!AI853</f>
        <v>#DIV/0!</v>
      </c>
      <c r="D3087" t="e">
        <f>'TPS543C20 Loop Gain'!AJ853</f>
        <v>#DIV/0!</v>
      </c>
      <c r="E3087">
        <f>'TPS543C20 Loop Gain'!B853</f>
        <v>71900</v>
      </c>
    </row>
    <row r="3088" spans="3:5" x14ac:dyDescent="0.3">
      <c r="C3088" t="e">
        <f>'TPS543C20 Loop Gain'!AI852</f>
        <v>#DIV/0!</v>
      </c>
      <c r="D3088" t="e">
        <f>'TPS543C20 Loop Gain'!AJ852</f>
        <v>#DIV/0!</v>
      </c>
      <c r="E3088">
        <f>'TPS543C20 Loop Gain'!B852</f>
        <v>71800</v>
      </c>
    </row>
    <row r="3089" spans="3:5" x14ac:dyDescent="0.3">
      <c r="C3089" t="e">
        <f>'TPS543C20 Loop Gain'!AI851</f>
        <v>#DIV/0!</v>
      </c>
      <c r="D3089" t="e">
        <f>'TPS543C20 Loop Gain'!AJ851</f>
        <v>#DIV/0!</v>
      </c>
      <c r="E3089">
        <f>'TPS543C20 Loop Gain'!B851</f>
        <v>71700</v>
      </c>
    </row>
    <row r="3090" spans="3:5" x14ac:dyDescent="0.3">
      <c r="C3090" t="e">
        <f>'TPS543C20 Loop Gain'!AI850</f>
        <v>#DIV/0!</v>
      </c>
      <c r="D3090" t="e">
        <f>'TPS543C20 Loop Gain'!AJ850</f>
        <v>#DIV/0!</v>
      </c>
      <c r="E3090">
        <f>'TPS543C20 Loop Gain'!B850</f>
        <v>71600</v>
      </c>
    </row>
    <row r="3091" spans="3:5" x14ac:dyDescent="0.3">
      <c r="C3091" t="e">
        <f>'TPS543C20 Loop Gain'!AI849</f>
        <v>#DIV/0!</v>
      </c>
      <c r="D3091" t="e">
        <f>'TPS543C20 Loop Gain'!AJ849</f>
        <v>#DIV/0!</v>
      </c>
      <c r="E3091">
        <f>'TPS543C20 Loop Gain'!B849</f>
        <v>71500</v>
      </c>
    </row>
    <row r="3092" spans="3:5" x14ac:dyDescent="0.3">
      <c r="C3092" t="e">
        <f>'TPS543C20 Loop Gain'!AI848</f>
        <v>#DIV/0!</v>
      </c>
      <c r="D3092" t="e">
        <f>'TPS543C20 Loop Gain'!AJ848</f>
        <v>#DIV/0!</v>
      </c>
      <c r="E3092">
        <f>'TPS543C20 Loop Gain'!B848</f>
        <v>71400</v>
      </c>
    </row>
    <row r="3093" spans="3:5" x14ac:dyDescent="0.3">
      <c r="C3093" t="e">
        <f>'TPS543C20 Loop Gain'!AI847</f>
        <v>#DIV/0!</v>
      </c>
      <c r="D3093" t="e">
        <f>'TPS543C20 Loop Gain'!AJ847</f>
        <v>#DIV/0!</v>
      </c>
      <c r="E3093">
        <f>'TPS543C20 Loop Gain'!B847</f>
        <v>71300</v>
      </c>
    </row>
    <row r="3094" spans="3:5" x14ac:dyDescent="0.3">
      <c r="C3094" t="e">
        <f>'TPS543C20 Loop Gain'!AI846</f>
        <v>#DIV/0!</v>
      </c>
      <c r="D3094" t="e">
        <f>'TPS543C20 Loop Gain'!AJ846</f>
        <v>#DIV/0!</v>
      </c>
      <c r="E3094">
        <f>'TPS543C20 Loop Gain'!B846</f>
        <v>71200</v>
      </c>
    </row>
    <row r="3095" spans="3:5" x14ac:dyDescent="0.3">
      <c r="C3095" t="e">
        <f>'TPS543C20 Loop Gain'!AI845</f>
        <v>#DIV/0!</v>
      </c>
      <c r="D3095" t="e">
        <f>'TPS543C20 Loop Gain'!AJ845</f>
        <v>#DIV/0!</v>
      </c>
      <c r="E3095">
        <f>'TPS543C20 Loop Gain'!B845</f>
        <v>71100</v>
      </c>
    </row>
    <row r="3096" spans="3:5" x14ac:dyDescent="0.3">
      <c r="C3096" t="e">
        <f>'TPS543C20 Loop Gain'!AI844</f>
        <v>#DIV/0!</v>
      </c>
      <c r="D3096" t="e">
        <f>'TPS543C20 Loop Gain'!AJ844</f>
        <v>#DIV/0!</v>
      </c>
      <c r="E3096">
        <f>'TPS543C20 Loop Gain'!B844</f>
        <v>71000</v>
      </c>
    </row>
    <row r="3097" spans="3:5" x14ac:dyDescent="0.3">
      <c r="C3097" t="e">
        <f>'TPS543C20 Loop Gain'!AI843</f>
        <v>#DIV/0!</v>
      </c>
      <c r="D3097" t="e">
        <f>'TPS543C20 Loop Gain'!AJ843</f>
        <v>#DIV/0!</v>
      </c>
      <c r="E3097">
        <f>'TPS543C20 Loop Gain'!B843</f>
        <v>70900</v>
      </c>
    </row>
    <row r="3098" spans="3:5" x14ac:dyDescent="0.3">
      <c r="C3098" t="e">
        <f>'TPS543C20 Loop Gain'!AI842</f>
        <v>#DIV/0!</v>
      </c>
      <c r="D3098" t="e">
        <f>'TPS543C20 Loop Gain'!AJ842</f>
        <v>#DIV/0!</v>
      </c>
      <c r="E3098">
        <f>'TPS543C20 Loop Gain'!B842</f>
        <v>70800</v>
      </c>
    </row>
    <row r="3099" spans="3:5" x14ac:dyDescent="0.3">
      <c r="C3099" t="e">
        <f>'TPS543C20 Loop Gain'!AI841</f>
        <v>#DIV/0!</v>
      </c>
      <c r="D3099" t="e">
        <f>'TPS543C20 Loop Gain'!AJ841</f>
        <v>#DIV/0!</v>
      </c>
      <c r="E3099">
        <f>'TPS543C20 Loop Gain'!B841</f>
        <v>70700</v>
      </c>
    </row>
    <row r="3100" spans="3:5" x14ac:dyDescent="0.3">
      <c r="C3100" t="e">
        <f>'TPS543C20 Loop Gain'!AI840</f>
        <v>#DIV/0!</v>
      </c>
      <c r="D3100" t="e">
        <f>'TPS543C20 Loop Gain'!AJ840</f>
        <v>#DIV/0!</v>
      </c>
      <c r="E3100">
        <f>'TPS543C20 Loop Gain'!B840</f>
        <v>70600</v>
      </c>
    </row>
    <row r="3101" spans="3:5" x14ac:dyDescent="0.3">
      <c r="C3101" t="e">
        <f>'TPS543C20 Loop Gain'!AI839</f>
        <v>#DIV/0!</v>
      </c>
      <c r="D3101" t="e">
        <f>'TPS543C20 Loop Gain'!AJ839</f>
        <v>#DIV/0!</v>
      </c>
      <c r="E3101">
        <f>'TPS543C20 Loop Gain'!B839</f>
        <v>70500</v>
      </c>
    </row>
    <row r="3102" spans="3:5" x14ac:dyDescent="0.3">
      <c r="C3102" t="e">
        <f>'TPS543C20 Loop Gain'!AI838</f>
        <v>#DIV/0!</v>
      </c>
      <c r="D3102" t="e">
        <f>'TPS543C20 Loop Gain'!AJ838</f>
        <v>#DIV/0!</v>
      </c>
      <c r="E3102">
        <f>'TPS543C20 Loop Gain'!B838</f>
        <v>70400</v>
      </c>
    </row>
    <row r="3103" spans="3:5" x14ac:dyDescent="0.3">
      <c r="C3103" t="e">
        <f>'TPS543C20 Loop Gain'!AI837</f>
        <v>#DIV/0!</v>
      </c>
      <c r="D3103" t="e">
        <f>'TPS543C20 Loop Gain'!AJ837</f>
        <v>#DIV/0!</v>
      </c>
      <c r="E3103">
        <f>'TPS543C20 Loop Gain'!B837</f>
        <v>70300</v>
      </c>
    </row>
    <row r="3104" spans="3:5" x14ac:dyDescent="0.3">
      <c r="C3104" t="e">
        <f>'TPS543C20 Loop Gain'!AI836</f>
        <v>#DIV/0!</v>
      </c>
      <c r="D3104" t="e">
        <f>'TPS543C20 Loop Gain'!AJ836</f>
        <v>#DIV/0!</v>
      </c>
      <c r="E3104">
        <f>'TPS543C20 Loop Gain'!B836</f>
        <v>70200</v>
      </c>
    </row>
    <row r="3105" spans="3:5" x14ac:dyDescent="0.3">
      <c r="C3105" t="e">
        <f>'TPS543C20 Loop Gain'!AI835</f>
        <v>#DIV/0!</v>
      </c>
      <c r="D3105" t="e">
        <f>'TPS543C20 Loop Gain'!AJ835</f>
        <v>#DIV/0!</v>
      </c>
      <c r="E3105">
        <f>'TPS543C20 Loop Gain'!B835</f>
        <v>70100</v>
      </c>
    </row>
    <row r="3106" spans="3:5" x14ac:dyDescent="0.3">
      <c r="C3106" t="e">
        <f>'TPS543C20 Loop Gain'!AI834</f>
        <v>#DIV/0!</v>
      </c>
      <c r="D3106" t="e">
        <f>'TPS543C20 Loop Gain'!AJ834</f>
        <v>#DIV/0!</v>
      </c>
      <c r="E3106">
        <f>'TPS543C20 Loop Gain'!B834</f>
        <v>70000</v>
      </c>
    </row>
    <row r="3107" spans="3:5" x14ac:dyDescent="0.3">
      <c r="C3107" t="e">
        <f>'TPS543C20 Loop Gain'!AI833</f>
        <v>#DIV/0!</v>
      </c>
      <c r="D3107" t="e">
        <f>'TPS543C20 Loop Gain'!AJ833</f>
        <v>#DIV/0!</v>
      </c>
      <c r="E3107">
        <f>'TPS543C20 Loop Gain'!B833</f>
        <v>69900</v>
      </c>
    </row>
    <row r="3108" spans="3:5" x14ac:dyDescent="0.3">
      <c r="C3108" t="e">
        <f>'TPS543C20 Loop Gain'!AI832</f>
        <v>#DIV/0!</v>
      </c>
      <c r="D3108" t="e">
        <f>'TPS543C20 Loop Gain'!AJ832</f>
        <v>#DIV/0!</v>
      </c>
      <c r="E3108">
        <f>'TPS543C20 Loop Gain'!B832</f>
        <v>69800</v>
      </c>
    </row>
    <row r="3109" spans="3:5" x14ac:dyDescent="0.3">
      <c r="C3109" t="e">
        <f>'TPS543C20 Loop Gain'!AI831</f>
        <v>#DIV/0!</v>
      </c>
      <c r="D3109" t="e">
        <f>'TPS543C20 Loop Gain'!AJ831</f>
        <v>#DIV/0!</v>
      </c>
      <c r="E3109">
        <f>'TPS543C20 Loop Gain'!B831</f>
        <v>69700</v>
      </c>
    </row>
    <row r="3110" spans="3:5" x14ac:dyDescent="0.3">
      <c r="C3110" t="e">
        <f>'TPS543C20 Loop Gain'!AI830</f>
        <v>#DIV/0!</v>
      </c>
      <c r="D3110" t="e">
        <f>'TPS543C20 Loop Gain'!AJ830</f>
        <v>#DIV/0!</v>
      </c>
      <c r="E3110">
        <f>'TPS543C20 Loop Gain'!B830</f>
        <v>69600</v>
      </c>
    </row>
    <row r="3111" spans="3:5" x14ac:dyDescent="0.3">
      <c r="C3111" t="e">
        <f>'TPS543C20 Loop Gain'!AI829</f>
        <v>#DIV/0!</v>
      </c>
      <c r="D3111" t="e">
        <f>'TPS543C20 Loop Gain'!AJ829</f>
        <v>#DIV/0!</v>
      </c>
      <c r="E3111">
        <f>'TPS543C20 Loop Gain'!B829</f>
        <v>69500</v>
      </c>
    </row>
    <row r="3112" spans="3:5" x14ac:dyDescent="0.3">
      <c r="C3112" t="e">
        <f>'TPS543C20 Loop Gain'!AI828</f>
        <v>#DIV/0!</v>
      </c>
      <c r="D3112" t="e">
        <f>'TPS543C20 Loop Gain'!AJ828</f>
        <v>#DIV/0!</v>
      </c>
      <c r="E3112">
        <f>'TPS543C20 Loop Gain'!B828</f>
        <v>69400</v>
      </c>
    </row>
    <row r="3113" spans="3:5" x14ac:dyDescent="0.3">
      <c r="C3113" t="e">
        <f>'TPS543C20 Loop Gain'!AI827</f>
        <v>#DIV/0!</v>
      </c>
      <c r="D3113" t="e">
        <f>'TPS543C20 Loop Gain'!AJ827</f>
        <v>#DIV/0!</v>
      </c>
      <c r="E3113">
        <f>'TPS543C20 Loop Gain'!B827</f>
        <v>69300</v>
      </c>
    </row>
    <row r="3114" spans="3:5" x14ac:dyDescent="0.3">
      <c r="C3114" t="e">
        <f>'TPS543C20 Loop Gain'!AI826</f>
        <v>#DIV/0!</v>
      </c>
      <c r="D3114" t="e">
        <f>'TPS543C20 Loop Gain'!AJ826</f>
        <v>#DIV/0!</v>
      </c>
      <c r="E3114">
        <f>'TPS543C20 Loop Gain'!B826</f>
        <v>69200</v>
      </c>
    </row>
    <row r="3115" spans="3:5" x14ac:dyDescent="0.3">
      <c r="C3115" t="e">
        <f>'TPS543C20 Loop Gain'!AI825</f>
        <v>#DIV/0!</v>
      </c>
      <c r="D3115" t="e">
        <f>'TPS543C20 Loop Gain'!AJ825</f>
        <v>#DIV/0!</v>
      </c>
      <c r="E3115">
        <f>'TPS543C20 Loop Gain'!B825</f>
        <v>69100</v>
      </c>
    </row>
    <row r="3116" spans="3:5" x14ac:dyDescent="0.3">
      <c r="C3116" t="e">
        <f>'TPS543C20 Loop Gain'!AI824</f>
        <v>#DIV/0!</v>
      </c>
      <c r="D3116" t="e">
        <f>'TPS543C20 Loop Gain'!AJ824</f>
        <v>#DIV/0!</v>
      </c>
      <c r="E3116">
        <f>'TPS543C20 Loop Gain'!B824</f>
        <v>69000</v>
      </c>
    </row>
    <row r="3117" spans="3:5" x14ac:dyDescent="0.3">
      <c r="C3117" t="e">
        <f>'TPS543C20 Loop Gain'!AI823</f>
        <v>#DIV/0!</v>
      </c>
      <c r="D3117" t="e">
        <f>'TPS543C20 Loop Gain'!AJ823</f>
        <v>#DIV/0!</v>
      </c>
      <c r="E3117">
        <f>'TPS543C20 Loop Gain'!B823</f>
        <v>68900</v>
      </c>
    </row>
    <row r="3118" spans="3:5" x14ac:dyDescent="0.3">
      <c r="C3118" t="e">
        <f>'TPS543C20 Loop Gain'!AI822</f>
        <v>#DIV/0!</v>
      </c>
      <c r="D3118" t="e">
        <f>'TPS543C20 Loop Gain'!AJ822</f>
        <v>#DIV/0!</v>
      </c>
      <c r="E3118">
        <f>'TPS543C20 Loop Gain'!B822</f>
        <v>68800</v>
      </c>
    </row>
    <row r="3119" spans="3:5" x14ac:dyDescent="0.3">
      <c r="C3119" t="e">
        <f>'TPS543C20 Loop Gain'!AI821</f>
        <v>#DIV/0!</v>
      </c>
      <c r="D3119" t="e">
        <f>'TPS543C20 Loop Gain'!AJ821</f>
        <v>#DIV/0!</v>
      </c>
      <c r="E3119">
        <f>'TPS543C20 Loop Gain'!B821</f>
        <v>68700</v>
      </c>
    </row>
    <row r="3120" spans="3:5" x14ac:dyDescent="0.3">
      <c r="C3120" t="e">
        <f>'TPS543C20 Loop Gain'!AI820</f>
        <v>#DIV/0!</v>
      </c>
      <c r="D3120" t="e">
        <f>'TPS543C20 Loop Gain'!AJ820</f>
        <v>#DIV/0!</v>
      </c>
      <c r="E3120">
        <f>'TPS543C20 Loop Gain'!B820</f>
        <v>68600</v>
      </c>
    </row>
    <row r="3121" spans="3:5" x14ac:dyDescent="0.3">
      <c r="C3121" t="e">
        <f>'TPS543C20 Loop Gain'!AI819</f>
        <v>#DIV/0!</v>
      </c>
      <c r="D3121" t="e">
        <f>'TPS543C20 Loop Gain'!AJ819</f>
        <v>#DIV/0!</v>
      </c>
      <c r="E3121">
        <f>'TPS543C20 Loop Gain'!B819</f>
        <v>68500</v>
      </c>
    </row>
    <row r="3122" spans="3:5" x14ac:dyDescent="0.3">
      <c r="C3122" t="e">
        <f>'TPS543C20 Loop Gain'!AI818</f>
        <v>#DIV/0!</v>
      </c>
      <c r="D3122" t="e">
        <f>'TPS543C20 Loop Gain'!AJ818</f>
        <v>#DIV/0!</v>
      </c>
      <c r="E3122">
        <f>'TPS543C20 Loop Gain'!B818</f>
        <v>68400</v>
      </c>
    </row>
    <row r="3123" spans="3:5" x14ac:dyDescent="0.3">
      <c r="C3123" t="e">
        <f>'TPS543C20 Loop Gain'!AI817</f>
        <v>#DIV/0!</v>
      </c>
      <c r="D3123" t="e">
        <f>'TPS543C20 Loop Gain'!AJ817</f>
        <v>#DIV/0!</v>
      </c>
      <c r="E3123">
        <f>'TPS543C20 Loop Gain'!B817</f>
        <v>68300</v>
      </c>
    </row>
    <row r="3124" spans="3:5" x14ac:dyDescent="0.3">
      <c r="C3124" t="e">
        <f>'TPS543C20 Loop Gain'!AI816</f>
        <v>#DIV/0!</v>
      </c>
      <c r="D3124" t="e">
        <f>'TPS543C20 Loop Gain'!AJ816</f>
        <v>#DIV/0!</v>
      </c>
      <c r="E3124">
        <f>'TPS543C20 Loop Gain'!B816</f>
        <v>68200</v>
      </c>
    </row>
    <row r="3125" spans="3:5" x14ac:dyDescent="0.3">
      <c r="C3125" t="e">
        <f>'TPS543C20 Loop Gain'!AI815</f>
        <v>#DIV/0!</v>
      </c>
      <c r="D3125" t="e">
        <f>'TPS543C20 Loop Gain'!AJ815</f>
        <v>#DIV/0!</v>
      </c>
      <c r="E3125">
        <f>'TPS543C20 Loop Gain'!B815</f>
        <v>68100</v>
      </c>
    </row>
    <row r="3126" spans="3:5" x14ac:dyDescent="0.3">
      <c r="C3126" t="e">
        <f>'TPS543C20 Loop Gain'!AI814</f>
        <v>#DIV/0!</v>
      </c>
      <c r="D3126" t="e">
        <f>'TPS543C20 Loop Gain'!AJ814</f>
        <v>#DIV/0!</v>
      </c>
      <c r="E3126">
        <f>'TPS543C20 Loop Gain'!B814</f>
        <v>68000</v>
      </c>
    </row>
    <row r="3127" spans="3:5" x14ac:dyDescent="0.3">
      <c r="C3127" t="e">
        <f>'TPS543C20 Loop Gain'!AI813</f>
        <v>#DIV/0!</v>
      </c>
      <c r="D3127" t="e">
        <f>'TPS543C20 Loop Gain'!AJ813</f>
        <v>#DIV/0!</v>
      </c>
      <c r="E3127">
        <f>'TPS543C20 Loop Gain'!B813</f>
        <v>67900</v>
      </c>
    </row>
    <row r="3128" spans="3:5" x14ac:dyDescent="0.3">
      <c r="C3128" t="e">
        <f>'TPS543C20 Loop Gain'!AI812</f>
        <v>#DIV/0!</v>
      </c>
      <c r="D3128" t="e">
        <f>'TPS543C20 Loop Gain'!AJ812</f>
        <v>#DIV/0!</v>
      </c>
      <c r="E3128">
        <f>'TPS543C20 Loop Gain'!B812</f>
        <v>67800</v>
      </c>
    </row>
    <row r="3129" spans="3:5" x14ac:dyDescent="0.3">
      <c r="C3129" t="e">
        <f>'TPS543C20 Loop Gain'!AI811</f>
        <v>#DIV/0!</v>
      </c>
      <c r="D3129" t="e">
        <f>'TPS543C20 Loop Gain'!AJ811</f>
        <v>#DIV/0!</v>
      </c>
      <c r="E3129">
        <f>'TPS543C20 Loop Gain'!B811</f>
        <v>67700</v>
      </c>
    </row>
    <row r="3130" spans="3:5" x14ac:dyDescent="0.3">
      <c r="C3130" t="e">
        <f>'TPS543C20 Loop Gain'!AI810</f>
        <v>#DIV/0!</v>
      </c>
      <c r="D3130" t="e">
        <f>'TPS543C20 Loop Gain'!AJ810</f>
        <v>#DIV/0!</v>
      </c>
      <c r="E3130">
        <f>'TPS543C20 Loop Gain'!B810</f>
        <v>67600</v>
      </c>
    </row>
    <row r="3131" spans="3:5" x14ac:dyDescent="0.3">
      <c r="C3131" t="e">
        <f>'TPS543C20 Loop Gain'!AI809</f>
        <v>#DIV/0!</v>
      </c>
      <c r="D3131" t="e">
        <f>'TPS543C20 Loop Gain'!AJ809</f>
        <v>#DIV/0!</v>
      </c>
      <c r="E3131">
        <f>'TPS543C20 Loop Gain'!B809</f>
        <v>67500</v>
      </c>
    </row>
    <row r="3132" spans="3:5" x14ac:dyDescent="0.3">
      <c r="C3132" t="e">
        <f>'TPS543C20 Loop Gain'!AI808</f>
        <v>#DIV/0!</v>
      </c>
      <c r="D3132" t="e">
        <f>'TPS543C20 Loop Gain'!AJ808</f>
        <v>#DIV/0!</v>
      </c>
      <c r="E3132">
        <f>'TPS543C20 Loop Gain'!B808</f>
        <v>67400</v>
      </c>
    </row>
    <row r="3133" spans="3:5" x14ac:dyDescent="0.3">
      <c r="C3133" t="e">
        <f>'TPS543C20 Loop Gain'!AI807</f>
        <v>#DIV/0!</v>
      </c>
      <c r="D3133" t="e">
        <f>'TPS543C20 Loop Gain'!AJ807</f>
        <v>#DIV/0!</v>
      </c>
      <c r="E3133">
        <f>'TPS543C20 Loop Gain'!B807</f>
        <v>67300</v>
      </c>
    </row>
    <row r="3134" spans="3:5" x14ac:dyDescent="0.3">
      <c r="C3134" t="e">
        <f>'TPS543C20 Loop Gain'!AI806</f>
        <v>#DIV/0!</v>
      </c>
      <c r="D3134" t="e">
        <f>'TPS543C20 Loop Gain'!AJ806</f>
        <v>#DIV/0!</v>
      </c>
      <c r="E3134">
        <f>'TPS543C20 Loop Gain'!B806</f>
        <v>67200</v>
      </c>
    </row>
    <row r="3135" spans="3:5" x14ac:dyDescent="0.3">
      <c r="C3135" t="e">
        <f>'TPS543C20 Loop Gain'!AI805</f>
        <v>#DIV/0!</v>
      </c>
      <c r="D3135" t="e">
        <f>'TPS543C20 Loop Gain'!AJ805</f>
        <v>#DIV/0!</v>
      </c>
      <c r="E3135">
        <f>'TPS543C20 Loop Gain'!B805</f>
        <v>67100</v>
      </c>
    </row>
    <row r="3136" spans="3:5" x14ac:dyDescent="0.3">
      <c r="C3136" t="e">
        <f>'TPS543C20 Loop Gain'!AI804</f>
        <v>#DIV/0!</v>
      </c>
      <c r="D3136" t="e">
        <f>'TPS543C20 Loop Gain'!AJ804</f>
        <v>#DIV/0!</v>
      </c>
      <c r="E3136">
        <f>'TPS543C20 Loop Gain'!B804</f>
        <v>67000</v>
      </c>
    </row>
    <row r="3137" spans="3:5" x14ac:dyDescent="0.3">
      <c r="C3137" t="e">
        <f>'TPS543C20 Loop Gain'!AI803</f>
        <v>#DIV/0!</v>
      </c>
      <c r="D3137" t="e">
        <f>'TPS543C20 Loop Gain'!AJ803</f>
        <v>#DIV/0!</v>
      </c>
      <c r="E3137">
        <f>'TPS543C20 Loop Gain'!B803</f>
        <v>66900</v>
      </c>
    </row>
    <row r="3138" spans="3:5" x14ac:dyDescent="0.3">
      <c r="C3138" t="e">
        <f>'TPS543C20 Loop Gain'!AI802</f>
        <v>#DIV/0!</v>
      </c>
      <c r="D3138" t="e">
        <f>'TPS543C20 Loop Gain'!AJ802</f>
        <v>#DIV/0!</v>
      </c>
      <c r="E3138">
        <f>'TPS543C20 Loop Gain'!B802</f>
        <v>66800</v>
      </c>
    </row>
    <row r="3139" spans="3:5" x14ac:dyDescent="0.3">
      <c r="C3139" t="e">
        <f>'TPS543C20 Loop Gain'!AI801</f>
        <v>#DIV/0!</v>
      </c>
      <c r="D3139" t="e">
        <f>'TPS543C20 Loop Gain'!AJ801</f>
        <v>#DIV/0!</v>
      </c>
      <c r="E3139">
        <f>'TPS543C20 Loop Gain'!B801</f>
        <v>66700</v>
      </c>
    </row>
    <row r="3140" spans="3:5" x14ac:dyDescent="0.3">
      <c r="C3140" t="e">
        <f>'TPS543C20 Loop Gain'!AI800</f>
        <v>#DIV/0!</v>
      </c>
      <c r="D3140" t="e">
        <f>'TPS543C20 Loop Gain'!AJ800</f>
        <v>#DIV/0!</v>
      </c>
      <c r="E3140">
        <f>'TPS543C20 Loop Gain'!B800</f>
        <v>66600</v>
      </c>
    </row>
    <row r="3141" spans="3:5" x14ac:dyDescent="0.3">
      <c r="C3141" t="e">
        <f>'TPS543C20 Loop Gain'!AI799</f>
        <v>#DIV/0!</v>
      </c>
      <c r="D3141" t="e">
        <f>'TPS543C20 Loop Gain'!AJ799</f>
        <v>#DIV/0!</v>
      </c>
      <c r="E3141">
        <f>'TPS543C20 Loop Gain'!B799</f>
        <v>66500</v>
      </c>
    </row>
    <row r="3142" spans="3:5" x14ac:dyDescent="0.3">
      <c r="C3142" t="e">
        <f>'TPS543C20 Loop Gain'!AI798</f>
        <v>#DIV/0!</v>
      </c>
      <c r="D3142" t="e">
        <f>'TPS543C20 Loop Gain'!AJ798</f>
        <v>#DIV/0!</v>
      </c>
      <c r="E3142">
        <f>'TPS543C20 Loop Gain'!B798</f>
        <v>66400</v>
      </c>
    </row>
    <row r="3143" spans="3:5" x14ac:dyDescent="0.3">
      <c r="C3143" t="e">
        <f>'TPS543C20 Loop Gain'!AI797</f>
        <v>#DIV/0!</v>
      </c>
      <c r="D3143" t="e">
        <f>'TPS543C20 Loop Gain'!AJ797</f>
        <v>#DIV/0!</v>
      </c>
      <c r="E3143">
        <f>'TPS543C20 Loop Gain'!B797</f>
        <v>66300</v>
      </c>
    </row>
    <row r="3144" spans="3:5" x14ac:dyDescent="0.3">
      <c r="C3144" t="e">
        <f>'TPS543C20 Loop Gain'!AI796</f>
        <v>#DIV/0!</v>
      </c>
      <c r="D3144" t="e">
        <f>'TPS543C20 Loop Gain'!AJ796</f>
        <v>#DIV/0!</v>
      </c>
      <c r="E3144">
        <f>'TPS543C20 Loop Gain'!B796</f>
        <v>66200</v>
      </c>
    </row>
    <row r="3145" spans="3:5" x14ac:dyDescent="0.3">
      <c r="C3145" t="e">
        <f>'TPS543C20 Loop Gain'!AI795</f>
        <v>#DIV/0!</v>
      </c>
      <c r="D3145" t="e">
        <f>'TPS543C20 Loop Gain'!AJ795</f>
        <v>#DIV/0!</v>
      </c>
      <c r="E3145">
        <f>'TPS543C20 Loop Gain'!B795</f>
        <v>66100</v>
      </c>
    </row>
    <row r="3146" spans="3:5" x14ac:dyDescent="0.3">
      <c r="C3146" t="e">
        <f>'TPS543C20 Loop Gain'!AI794</f>
        <v>#DIV/0!</v>
      </c>
      <c r="D3146" t="e">
        <f>'TPS543C20 Loop Gain'!AJ794</f>
        <v>#DIV/0!</v>
      </c>
      <c r="E3146">
        <f>'TPS543C20 Loop Gain'!B794</f>
        <v>66000</v>
      </c>
    </row>
    <row r="3147" spans="3:5" x14ac:dyDescent="0.3">
      <c r="C3147" t="e">
        <f>'TPS543C20 Loop Gain'!AI793</f>
        <v>#DIV/0!</v>
      </c>
      <c r="D3147" t="e">
        <f>'TPS543C20 Loop Gain'!AJ793</f>
        <v>#DIV/0!</v>
      </c>
      <c r="E3147">
        <f>'TPS543C20 Loop Gain'!B793</f>
        <v>65900</v>
      </c>
    </row>
    <row r="3148" spans="3:5" x14ac:dyDescent="0.3">
      <c r="C3148" t="e">
        <f>'TPS543C20 Loop Gain'!AI792</f>
        <v>#DIV/0!</v>
      </c>
      <c r="D3148" t="e">
        <f>'TPS543C20 Loop Gain'!AJ792</f>
        <v>#DIV/0!</v>
      </c>
      <c r="E3148">
        <f>'TPS543C20 Loop Gain'!B792</f>
        <v>65800</v>
      </c>
    </row>
    <row r="3149" spans="3:5" x14ac:dyDescent="0.3">
      <c r="C3149" t="e">
        <f>'TPS543C20 Loop Gain'!AI791</f>
        <v>#DIV/0!</v>
      </c>
      <c r="D3149" t="e">
        <f>'TPS543C20 Loop Gain'!AJ791</f>
        <v>#DIV/0!</v>
      </c>
      <c r="E3149">
        <f>'TPS543C20 Loop Gain'!B791</f>
        <v>65700</v>
      </c>
    </row>
    <row r="3150" spans="3:5" x14ac:dyDescent="0.3">
      <c r="C3150" t="e">
        <f>'TPS543C20 Loop Gain'!AI790</f>
        <v>#DIV/0!</v>
      </c>
      <c r="D3150" t="e">
        <f>'TPS543C20 Loop Gain'!AJ790</f>
        <v>#DIV/0!</v>
      </c>
      <c r="E3150">
        <f>'TPS543C20 Loop Gain'!B790</f>
        <v>65600</v>
      </c>
    </row>
    <row r="3151" spans="3:5" x14ac:dyDescent="0.3">
      <c r="C3151" t="e">
        <f>'TPS543C20 Loop Gain'!AI789</f>
        <v>#DIV/0!</v>
      </c>
      <c r="D3151" t="e">
        <f>'TPS543C20 Loop Gain'!AJ789</f>
        <v>#DIV/0!</v>
      </c>
      <c r="E3151">
        <f>'TPS543C20 Loop Gain'!B789</f>
        <v>65500</v>
      </c>
    </row>
    <row r="3152" spans="3:5" x14ac:dyDescent="0.3">
      <c r="C3152" t="e">
        <f>'TPS543C20 Loop Gain'!AI788</f>
        <v>#DIV/0!</v>
      </c>
      <c r="D3152" t="e">
        <f>'TPS543C20 Loop Gain'!AJ788</f>
        <v>#DIV/0!</v>
      </c>
      <c r="E3152">
        <f>'TPS543C20 Loop Gain'!B788</f>
        <v>65400</v>
      </c>
    </row>
    <row r="3153" spans="3:5" x14ac:dyDescent="0.3">
      <c r="C3153" t="e">
        <f>'TPS543C20 Loop Gain'!AI787</f>
        <v>#DIV/0!</v>
      </c>
      <c r="D3153" t="e">
        <f>'TPS543C20 Loop Gain'!AJ787</f>
        <v>#DIV/0!</v>
      </c>
      <c r="E3153">
        <f>'TPS543C20 Loop Gain'!B787</f>
        <v>65300</v>
      </c>
    </row>
    <row r="3154" spans="3:5" x14ac:dyDescent="0.3">
      <c r="C3154" t="e">
        <f>'TPS543C20 Loop Gain'!AI786</f>
        <v>#DIV/0!</v>
      </c>
      <c r="D3154" t="e">
        <f>'TPS543C20 Loop Gain'!AJ786</f>
        <v>#DIV/0!</v>
      </c>
      <c r="E3154">
        <f>'TPS543C20 Loop Gain'!B786</f>
        <v>65200</v>
      </c>
    </row>
    <row r="3155" spans="3:5" x14ac:dyDescent="0.3">
      <c r="C3155" t="e">
        <f>'TPS543C20 Loop Gain'!AI785</f>
        <v>#DIV/0!</v>
      </c>
      <c r="D3155" t="e">
        <f>'TPS543C20 Loop Gain'!AJ785</f>
        <v>#DIV/0!</v>
      </c>
      <c r="E3155">
        <f>'TPS543C20 Loop Gain'!B785</f>
        <v>65100</v>
      </c>
    </row>
    <row r="3156" spans="3:5" x14ac:dyDescent="0.3">
      <c r="C3156" t="e">
        <f>'TPS543C20 Loop Gain'!AI784</f>
        <v>#DIV/0!</v>
      </c>
      <c r="D3156" t="e">
        <f>'TPS543C20 Loop Gain'!AJ784</f>
        <v>#DIV/0!</v>
      </c>
      <c r="E3156">
        <f>'TPS543C20 Loop Gain'!B784</f>
        <v>65000</v>
      </c>
    </row>
    <row r="3157" spans="3:5" x14ac:dyDescent="0.3">
      <c r="C3157" t="e">
        <f>'TPS543C20 Loop Gain'!AI783</f>
        <v>#DIV/0!</v>
      </c>
      <c r="D3157" t="e">
        <f>'TPS543C20 Loop Gain'!AJ783</f>
        <v>#DIV/0!</v>
      </c>
      <c r="E3157">
        <f>'TPS543C20 Loop Gain'!B783</f>
        <v>64900</v>
      </c>
    </row>
    <row r="3158" spans="3:5" x14ac:dyDescent="0.3">
      <c r="C3158" t="e">
        <f>'TPS543C20 Loop Gain'!AI782</f>
        <v>#DIV/0!</v>
      </c>
      <c r="D3158" t="e">
        <f>'TPS543C20 Loop Gain'!AJ782</f>
        <v>#DIV/0!</v>
      </c>
      <c r="E3158">
        <f>'TPS543C20 Loop Gain'!B782</f>
        <v>64800</v>
      </c>
    </row>
    <row r="3159" spans="3:5" x14ac:dyDescent="0.3">
      <c r="C3159" t="e">
        <f>'TPS543C20 Loop Gain'!AI781</f>
        <v>#DIV/0!</v>
      </c>
      <c r="D3159" t="e">
        <f>'TPS543C20 Loop Gain'!AJ781</f>
        <v>#DIV/0!</v>
      </c>
      <c r="E3159">
        <f>'TPS543C20 Loop Gain'!B781</f>
        <v>64700</v>
      </c>
    </row>
    <row r="3160" spans="3:5" x14ac:dyDescent="0.3">
      <c r="C3160" t="e">
        <f>'TPS543C20 Loop Gain'!AI780</f>
        <v>#DIV/0!</v>
      </c>
      <c r="D3160" t="e">
        <f>'TPS543C20 Loop Gain'!AJ780</f>
        <v>#DIV/0!</v>
      </c>
      <c r="E3160">
        <f>'TPS543C20 Loop Gain'!B780</f>
        <v>64600</v>
      </c>
    </row>
    <row r="3161" spans="3:5" x14ac:dyDescent="0.3">
      <c r="C3161" t="e">
        <f>'TPS543C20 Loop Gain'!AI779</f>
        <v>#DIV/0!</v>
      </c>
      <c r="D3161" t="e">
        <f>'TPS543C20 Loop Gain'!AJ779</f>
        <v>#DIV/0!</v>
      </c>
      <c r="E3161">
        <f>'TPS543C20 Loop Gain'!B779</f>
        <v>64500</v>
      </c>
    </row>
    <row r="3162" spans="3:5" x14ac:dyDescent="0.3">
      <c r="C3162" t="e">
        <f>'TPS543C20 Loop Gain'!AI778</f>
        <v>#DIV/0!</v>
      </c>
      <c r="D3162" t="e">
        <f>'TPS543C20 Loop Gain'!AJ778</f>
        <v>#DIV/0!</v>
      </c>
      <c r="E3162">
        <f>'TPS543C20 Loop Gain'!B778</f>
        <v>64400</v>
      </c>
    </row>
    <row r="3163" spans="3:5" x14ac:dyDescent="0.3">
      <c r="C3163" t="e">
        <f>'TPS543C20 Loop Gain'!AI777</f>
        <v>#DIV/0!</v>
      </c>
      <c r="D3163" t="e">
        <f>'TPS543C20 Loop Gain'!AJ777</f>
        <v>#DIV/0!</v>
      </c>
      <c r="E3163">
        <f>'TPS543C20 Loop Gain'!B777</f>
        <v>64300</v>
      </c>
    </row>
    <row r="3164" spans="3:5" x14ac:dyDescent="0.3">
      <c r="C3164" t="e">
        <f>'TPS543C20 Loop Gain'!AI776</f>
        <v>#DIV/0!</v>
      </c>
      <c r="D3164" t="e">
        <f>'TPS543C20 Loop Gain'!AJ776</f>
        <v>#DIV/0!</v>
      </c>
      <c r="E3164">
        <f>'TPS543C20 Loop Gain'!B776</f>
        <v>64200</v>
      </c>
    </row>
    <row r="3165" spans="3:5" x14ac:dyDescent="0.3">
      <c r="C3165" t="e">
        <f>'TPS543C20 Loop Gain'!AI775</f>
        <v>#DIV/0!</v>
      </c>
      <c r="D3165" t="e">
        <f>'TPS543C20 Loop Gain'!AJ775</f>
        <v>#DIV/0!</v>
      </c>
      <c r="E3165">
        <f>'TPS543C20 Loop Gain'!B775</f>
        <v>64100</v>
      </c>
    </row>
    <row r="3166" spans="3:5" x14ac:dyDescent="0.3">
      <c r="C3166" t="e">
        <f>'TPS543C20 Loop Gain'!AI774</f>
        <v>#DIV/0!</v>
      </c>
      <c r="D3166" t="e">
        <f>'TPS543C20 Loop Gain'!AJ774</f>
        <v>#DIV/0!</v>
      </c>
      <c r="E3166">
        <f>'TPS543C20 Loop Gain'!B774</f>
        <v>64000</v>
      </c>
    </row>
    <row r="3167" spans="3:5" x14ac:dyDescent="0.3">
      <c r="C3167" t="e">
        <f>'TPS543C20 Loop Gain'!AI773</f>
        <v>#DIV/0!</v>
      </c>
      <c r="D3167" t="e">
        <f>'TPS543C20 Loop Gain'!AJ773</f>
        <v>#DIV/0!</v>
      </c>
      <c r="E3167">
        <f>'TPS543C20 Loop Gain'!B773</f>
        <v>63900</v>
      </c>
    </row>
    <row r="3168" spans="3:5" x14ac:dyDescent="0.3">
      <c r="C3168" t="e">
        <f>'TPS543C20 Loop Gain'!AI772</f>
        <v>#DIV/0!</v>
      </c>
      <c r="D3168" t="e">
        <f>'TPS543C20 Loop Gain'!AJ772</f>
        <v>#DIV/0!</v>
      </c>
      <c r="E3168">
        <f>'TPS543C20 Loop Gain'!B772</f>
        <v>63800</v>
      </c>
    </row>
    <row r="3169" spans="3:5" x14ac:dyDescent="0.3">
      <c r="C3169" t="e">
        <f>'TPS543C20 Loop Gain'!AI771</f>
        <v>#DIV/0!</v>
      </c>
      <c r="D3169" t="e">
        <f>'TPS543C20 Loop Gain'!AJ771</f>
        <v>#DIV/0!</v>
      </c>
      <c r="E3169">
        <f>'TPS543C20 Loop Gain'!B771</f>
        <v>63700</v>
      </c>
    </row>
    <row r="3170" spans="3:5" x14ac:dyDescent="0.3">
      <c r="C3170" t="e">
        <f>'TPS543C20 Loop Gain'!AI770</f>
        <v>#DIV/0!</v>
      </c>
      <c r="D3170" t="e">
        <f>'TPS543C20 Loop Gain'!AJ770</f>
        <v>#DIV/0!</v>
      </c>
      <c r="E3170">
        <f>'TPS543C20 Loop Gain'!B770</f>
        <v>63600</v>
      </c>
    </row>
    <row r="3171" spans="3:5" x14ac:dyDescent="0.3">
      <c r="C3171" t="e">
        <f>'TPS543C20 Loop Gain'!AI769</f>
        <v>#DIV/0!</v>
      </c>
      <c r="D3171" t="e">
        <f>'TPS543C20 Loop Gain'!AJ769</f>
        <v>#DIV/0!</v>
      </c>
      <c r="E3171">
        <f>'TPS543C20 Loop Gain'!B769</f>
        <v>63500</v>
      </c>
    </row>
    <row r="3172" spans="3:5" x14ac:dyDescent="0.3">
      <c r="C3172" t="e">
        <f>'TPS543C20 Loop Gain'!AI768</f>
        <v>#DIV/0!</v>
      </c>
      <c r="D3172" t="e">
        <f>'TPS543C20 Loop Gain'!AJ768</f>
        <v>#DIV/0!</v>
      </c>
      <c r="E3172">
        <f>'TPS543C20 Loop Gain'!B768</f>
        <v>63400</v>
      </c>
    </row>
    <row r="3173" spans="3:5" x14ac:dyDescent="0.3">
      <c r="C3173" t="e">
        <f>'TPS543C20 Loop Gain'!AI767</f>
        <v>#DIV/0!</v>
      </c>
      <c r="D3173" t="e">
        <f>'TPS543C20 Loop Gain'!AJ767</f>
        <v>#DIV/0!</v>
      </c>
      <c r="E3173">
        <f>'TPS543C20 Loop Gain'!B767</f>
        <v>63300</v>
      </c>
    </row>
    <row r="3174" spans="3:5" x14ac:dyDescent="0.3">
      <c r="C3174" t="e">
        <f>'TPS543C20 Loop Gain'!AI766</f>
        <v>#DIV/0!</v>
      </c>
      <c r="D3174" t="e">
        <f>'TPS543C20 Loop Gain'!AJ766</f>
        <v>#DIV/0!</v>
      </c>
      <c r="E3174">
        <f>'TPS543C20 Loop Gain'!B766</f>
        <v>63200</v>
      </c>
    </row>
    <row r="3175" spans="3:5" x14ac:dyDescent="0.3">
      <c r="C3175" t="e">
        <f>'TPS543C20 Loop Gain'!AI765</f>
        <v>#DIV/0!</v>
      </c>
      <c r="D3175" t="e">
        <f>'TPS543C20 Loop Gain'!AJ765</f>
        <v>#DIV/0!</v>
      </c>
      <c r="E3175">
        <f>'TPS543C20 Loop Gain'!B765</f>
        <v>63100</v>
      </c>
    </row>
    <row r="3176" spans="3:5" x14ac:dyDescent="0.3">
      <c r="C3176" t="e">
        <f>'TPS543C20 Loop Gain'!AI764</f>
        <v>#DIV/0!</v>
      </c>
      <c r="D3176" t="e">
        <f>'TPS543C20 Loop Gain'!AJ764</f>
        <v>#DIV/0!</v>
      </c>
      <c r="E3176">
        <f>'TPS543C20 Loop Gain'!B764</f>
        <v>63000</v>
      </c>
    </row>
    <row r="3177" spans="3:5" x14ac:dyDescent="0.3">
      <c r="C3177" t="e">
        <f>'TPS543C20 Loop Gain'!AI763</f>
        <v>#DIV/0!</v>
      </c>
      <c r="D3177" t="e">
        <f>'TPS543C20 Loop Gain'!AJ763</f>
        <v>#DIV/0!</v>
      </c>
      <c r="E3177">
        <f>'TPS543C20 Loop Gain'!B763</f>
        <v>62900</v>
      </c>
    </row>
    <row r="3178" spans="3:5" x14ac:dyDescent="0.3">
      <c r="C3178" t="e">
        <f>'TPS543C20 Loop Gain'!AI762</f>
        <v>#DIV/0!</v>
      </c>
      <c r="D3178" t="e">
        <f>'TPS543C20 Loop Gain'!AJ762</f>
        <v>#DIV/0!</v>
      </c>
      <c r="E3178">
        <f>'TPS543C20 Loop Gain'!B762</f>
        <v>62800</v>
      </c>
    </row>
    <row r="3179" spans="3:5" x14ac:dyDescent="0.3">
      <c r="C3179" t="e">
        <f>'TPS543C20 Loop Gain'!AI761</f>
        <v>#DIV/0!</v>
      </c>
      <c r="D3179" t="e">
        <f>'TPS543C20 Loop Gain'!AJ761</f>
        <v>#DIV/0!</v>
      </c>
      <c r="E3179">
        <f>'TPS543C20 Loop Gain'!B761</f>
        <v>62700</v>
      </c>
    </row>
    <row r="3180" spans="3:5" x14ac:dyDescent="0.3">
      <c r="C3180" t="e">
        <f>'TPS543C20 Loop Gain'!AI760</f>
        <v>#DIV/0!</v>
      </c>
      <c r="D3180" t="e">
        <f>'TPS543C20 Loop Gain'!AJ760</f>
        <v>#DIV/0!</v>
      </c>
      <c r="E3180">
        <f>'TPS543C20 Loop Gain'!B760</f>
        <v>62600</v>
      </c>
    </row>
    <row r="3181" spans="3:5" x14ac:dyDescent="0.3">
      <c r="C3181" t="e">
        <f>'TPS543C20 Loop Gain'!AI759</f>
        <v>#DIV/0!</v>
      </c>
      <c r="D3181" t="e">
        <f>'TPS543C20 Loop Gain'!AJ759</f>
        <v>#DIV/0!</v>
      </c>
      <c r="E3181">
        <f>'TPS543C20 Loop Gain'!B759</f>
        <v>62500</v>
      </c>
    </row>
    <row r="3182" spans="3:5" x14ac:dyDescent="0.3">
      <c r="C3182" t="e">
        <f>'TPS543C20 Loop Gain'!AI758</f>
        <v>#DIV/0!</v>
      </c>
      <c r="D3182" t="e">
        <f>'TPS543C20 Loop Gain'!AJ758</f>
        <v>#DIV/0!</v>
      </c>
      <c r="E3182">
        <f>'TPS543C20 Loop Gain'!B758</f>
        <v>62400</v>
      </c>
    </row>
    <row r="3183" spans="3:5" x14ac:dyDescent="0.3">
      <c r="C3183" t="e">
        <f>'TPS543C20 Loop Gain'!AI757</f>
        <v>#DIV/0!</v>
      </c>
      <c r="D3183" t="e">
        <f>'TPS543C20 Loop Gain'!AJ757</f>
        <v>#DIV/0!</v>
      </c>
      <c r="E3183">
        <f>'TPS543C20 Loop Gain'!B757</f>
        <v>62300</v>
      </c>
    </row>
    <row r="3184" spans="3:5" x14ac:dyDescent="0.3">
      <c r="C3184" t="e">
        <f>'TPS543C20 Loop Gain'!AI756</f>
        <v>#DIV/0!</v>
      </c>
      <c r="D3184" t="e">
        <f>'TPS543C20 Loop Gain'!AJ756</f>
        <v>#DIV/0!</v>
      </c>
      <c r="E3184">
        <f>'TPS543C20 Loop Gain'!B756</f>
        <v>62200</v>
      </c>
    </row>
    <row r="3185" spans="3:5" x14ac:dyDescent="0.3">
      <c r="C3185" t="e">
        <f>'TPS543C20 Loop Gain'!AI755</f>
        <v>#DIV/0!</v>
      </c>
      <c r="D3185" t="e">
        <f>'TPS543C20 Loop Gain'!AJ755</f>
        <v>#DIV/0!</v>
      </c>
      <c r="E3185">
        <f>'TPS543C20 Loop Gain'!B755</f>
        <v>62100</v>
      </c>
    </row>
    <row r="3186" spans="3:5" x14ac:dyDescent="0.3">
      <c r="C3186" t="e">
        <f>'TPS543C20 Loop Gain'!AI754</f>
        <v>#DIV/0!</v>
      </c>
      <c r="D3186" t="e">
        <f>'TPS543C20 Loop Gain'!AJ754</f>
        <v>#DIV/0!</v>
      </c>
      <c r="E3186">
        <f>'TPS543C20 Loop Gain'!B754</f>
        <v>62000</v>
      </c>
    </row>
    <row r="3187" spans="3:5" x14ac:dyDescent="0.3">
      <c r="C3187" t="e">
        <f>'TPS543C20 Loop Gain'!AI753</f>
        <v>#DIV/0!</v>
      </c>
      <c r="D3187" t="e">
        <f>'TPS543C20 Loop Gain'!AJ753</f>
        <v>#DIV/0!</v>
      </c>
      <c r="E3187">
        <f>'TPS543C20 Loop Gain'!B753</f>
        <v>61900</v>
      </c>
    </row>
    <row r="3188" spans="3:5" x14ac:dyDescent="0.3">
      <c r="C3188" t="e">
        <f>'TPS543C20 Loop Gain'!AI752</f>
        <v>#DIV/0!</v>
      </c>
      <c r="D3188" t="e">
        <f>'TPS543C20 Loop Gain'!AJ752</f>
        <v>#DIV/0!</v>
      </c>
      <c r="E3188">
        <f>'TPS543C20 Loop Gain'!B752</f>
        <v>61800</v>
      </c>
    </row>
    <row r="3189" spans="3:5" x14ac:dyDescent="0.3">
      <c r="C3189" t="e">
        <f>'TPS543C20 Loop Gain'!AI751</f>
        <v>#DIV/0!</v>
      </c>
      <c r="D3189" t="e">
        <f>'TPS543C20 Loop Gain'!AJ751</f>
        <v>#DIV/0!</v>
      </c>
      <c r="E3189">
        <f>'TPS543C20 Loop Gain'!B751</f>
        <v>61700</v>
      </c>
    </row>
    <row r="3190" spans="3:5" x14ac:dyDescent="0.3">
      <c r="C3190" t="e">
        <f>'TPS543C20 Loop Gain'!AI750</f>
        <v>#DIV/0!</v>
      </c>
      <c r="D3190" t="e">
        <f>'TPS543C20 Loop Gain'!AJ750</f>
        <v>#DIV/0!</v>
      </c>
      <c r="E3190">
        <f>'TPS543C20 Loop Gain'!B750</f>
        <v>61600</v>
      </c>
    </row>
    <row r="3191" spans="3:5" x14ac:dyDescent="0.3">
      <c r="C3191" t="e">
        <f>'TPS543C20 Loop Gain'!AI749</f>
        <v>#DIV/0!</v>
      </c>
      <c r="D3191" t="e">
        <f>'TPS543C20 Loop Gain'!AJ749</f>
        <v>#DIV/0!</v>
      </c>
      <c r="E3191">
        <f>'TPS543C20 Loop Gain'!B749</f>
        <v>61500</v>
      </c>
    </row>
    <row r="3192" spans="3:5" x14ac:dyDescent="0.3">
      <c r="C3192" t="e">
        <f>'TPS543C20 Loop Gain'!AI748</f>
        <v>#DIV/0!</v>
      </c>
      <c r="D3192" t="e">
        <f>'TPS543C20 Loop Gain'!AJ748</f>
        <v>#DIV/0!</v>
      </c>
      <c r="E3192">
        <f>'TPS543C20 Loop Gain'!B748</f>
        <v>61400</v>
      </c>
    </row>
    <row r="3193" spans="3:5" x14ac:dyDescent="0.3">
      <c r="C3193" t="e">
        <f>'TPS543C20 Loop Gain'!AI747</f>
        <v>#DIV/0!</v>
      </c>
      <c r="D3193" t="e">
        <f>'TPS543C20 Loop Gain'!AJ747</f>
        <v>#DIV/0!</v>
      </c>
      <c r="E3193">
        <f>'TPS543C20 Loop Gain'!B747</f>
        <v>61300</v>
      </c>
    </row>
    <row r="3194" spans="3:5" x14ac:dyDescent="0.3">
      <c r="C3194" t="e">
        <f>'TPS543C20 Loop Gain'!AI746</f>
        <v>#DIV/0!</v>
      </c>
      <c r="D3194" t="e">
        <f>'TPS543C20 Loop Gain'!AJ746</f>
        <v>#DIV/0!</v>
      </c>
      <c r="E3194">
        <f>'TPS543C20 Loop Gain'!B746</f>
        <v>61200</v>
      </c>
    </row>
    <row r="3195" spans="3:5" x14ac:dyDescent="0.3">
      <c r="C3195" t="e">
        <f>'TPS543C20 Loop Gain'!AI745</f>
        <v>#DIV/0!</v>
      </c>
      <c r="D3195" t="e">
        <f>'TPS543C20 Loop Gain'!AJ745</f>
        <v>#DIV/0!</v>
      </c>
      <c r="E3195">
        <f>'TPS543C20 Loop Gain'!B745</f>
        <v>61100</v>
      </c>
    </row>
    <row r="3196" spans="3:5" x14ac:dyDescent="0.3">
      <c r="C3196" t="e">
        <f>'TPS543C20 Loop Gain'!AI744</f>
        <v>#DIV/0!</v>
      </c>
      <c r="D3196" t="e">
        <f>'TPS543C20 Loop Gain'!AJ744</f>
        <v>#DIV/0!</v>
      </c>
      <c r="E3196">
        <f>'TPS543C20 Loop Gain'!B744</f>
        <v>61000</v>
      </c>
    </row>
    <row r="3197" spans="3:5" x14ac:dyDescent="0.3">
      <c r="C3197" t="e">
        <f>'TPS543C20 Loop Gain'!AI743</f>
        <v>#DIV/0!</v>
      </c>
      <c r="D3197" t="e">
        <f>'TPS543C20 Loop Gain'!AJ743</f>
        <v>#DIV/0!</v>
      </c>
      <c r="E3197">
        <f>'TPS543C20 Loop Gain'!B743</f>
        <v>60900</v>
      </c>
    </row>
    <row r="3198" spans="3:5" x14ac:dyDescent="0.3">
      <c r="C3198" t="e">
        <f>'TPS543C20 Loop Gain'!AI742</f>
        <v>#DIV/0!</v>
      </c>
      <c r="D3198" t="e">
        <f>'TPS543C20 Loop Gain'!AJ742</f>
        <v>#DIV/0!</v>
      </c>
      <c r="E3198">
        <f>'TPS543C20 Loop Gain'!B742</f>
        <v>60800</v>
      </c>
    </row>
    <row r="3199" spans="3:5" x14ac:dyDescent="0.3">
      <c r="C3199" t="e">
        <f>'TPS543C20 Loop Gain'!AI741</f>
        <v>#DIV/0!</v>
      </c>
      <c r="D3199" t="e">
        <f>'TPS543C20 Loop Gain'!AJ741</f>
        <v>#DIV/0!</v>
      </c>
      <c r="E3199">
        <f>'TPS543C20 Loop Gain'!B741</f>
        <v>60700</v>
      </c>
    </row>
    <row r="3200" spans="3:5" x14ac:dyDescent="0.3">
      <c r="C3200" t="e">
        <f>'TPS543C20 Loop Gain'!AI740</f>
        <v>#DIV/0!</v>
      </c>
      <c r="D3200" t="e">
        <f>'TPS543C20 Loop Gain'!AJ740</f>
        <v>#DIV/0!</v>
      </c>
      <c r="E3200">
        <f>'TPS543C20 Loop Gain'!B740</f>
        <v>60600</v>
      </c>
    </row>
    <row r="3201" spans="3:5" x14ac:dyDescent="0.3">
      <c r="C3201" t="e">
        <f>'TPS543C20 Loop Gain'!AI739</f>
        <v>#DIV/0!</v>
      </c>
      <c r="D3201" t="e">
        <f>'TPS543C20 Loop Gain'!AJ739</f>
        <v>#DIV/0!</v>
      </c>
      <c r="E3201">
        <f>'TPS543C20 Loop Gain'!B739</f>
        <v>60500</v>
      </c>
    </row>
    <row r="3202" spans="3:5" x14ac:dyDescent="0.3">
      <c r="C3202" t="e">
        <f>'TPS543C20 Loop Gain'!AI738</f>
        <v>#DIV/0!</v>
      </c>
      <c r="D3202" t="e">
        <f>'TPS543C20 Loop Gain'!AJ738</f>
        <v>#DIV/0!</v>
      </c>
      <c r="E3202">
        <f>'TPS543C20 Loop Gain'!B738</f>
        <v>60400</v>
      </c>
    </row>
    <row r="3203" spans="3:5" x14ac:dyDescent="0.3">
      <c r="C3203" t="e">
        <f>'TPS543C20 Loop Gain'!AI737</f>
        <v>#DIV/0!</v>
      </c>
      <c r="D3203" t="e">
        <f>'TPS543C20 Loop Gain'!AJ737</f>
        <v>#DIV/0!</v>
      </c>
      <c r="E3203">
        <f>'TPS543C20 Loop Gain'!B737</f>
        <v>60300</v>
      </c>
    </row>
    <row r="3204" spans="3:5" x14ac:dyDescent="0.3">
      <c r="C3204" t="e">
        <f>'TPS543C20 Loop Gain'!AI736</f>
        <v>#DIV/0!</v>
      </c>
      <c r="D3204" t="e">
        <f>'TPS543C20 Loop Gain'!AJ736</f>
        <v>#DIV/0!</v>
      </c>
      <c r="E3204">
        <f>'TPS543C20 Loop Gain'!B736</f>
        <v>60200</v>
      </c>
    </row>
    <row r="3205" spans="3:5" x14ac:dyDescent="0.3">
      <c r="C3205" t="e">
        <f>'TPS543C20 Loop Gain'!AI735</f>
        <v>#DIV/0!</v>
      </c>
      <c r="D3205" t="e">
        <f>'TPS543C20 Loop Gain'!AJ735</f>
        <v>#DIV/0!</v>
      </c>
      <c r="E3205">
        <f>'TPS543C20 Loop Gain'!B735</f>
        <v>60100</v>
      </c>
    </row>
    <row r="3206" spans="3:5" x14ac:dyDescent="0.3">
      <c r="C3206" t="e">
        <f>'TPS543C20 Loop Gain'!AI734</f>
        <v>#DIV/0!</v>
      </c>
      <c r="D3206" t="e">
        <f>'TPS543C20 Loop Gain'!AJ734</f>
        <v>#DIV/0!</v>
      </c>
      <c r="E3206">
        <f>'TPS543C20 Loop Gain'!B734</f>
        <v>60000</v>
      </c>
    </row>
    <row r="3207" spans="3:5" x14ac:dyDescent="0.3">
      <c r="C3207" t="e">
        <f>'TPS543C20 Loop Gain'!AI733</f>
        <v>#DIV/0!</v>
      </c>
      <c r="D3207" t="e">
        <f>'TPS543C20 Loop Gain'!AJ733</f>
        <v>#DIV/0!</v>
      </c>
      <c r="E3207">
        <f>'TPS543C20 Loop Gain'!B733</f>
        <v>59900</v>
      </c>
    </row>
    <row r="3208" spans="3:5" x14ac:dyDescent="0.3">
      <c r="C3208" t="e">
        <f>'TPS543C20 Loop Gain'!AI732</f>
        <v>#DIV/0!</v>
      </c>
      <c r="D3208" t="e">
        <f>'TPS543C20 Loop Gain'!AJ732</f>
        <v>#DIV/0!</v>
      </c>
      <c r="E3208">
        <f>'TPS543C20 Loop Gain'!B732</f>
        <v>59800</v>
      </c>
    </row>
    <row r="3209" spans="3:5" x14ac:dyDescent="0.3">
      <c r="C3209" t="e">
        <f>'TPS543C20 Loop Gain'!AI731</f>
        <v>#DIV/0!</v>
      </c>
      <c r="D3209" t="e">
        <f>'TPS543C20 Loop Gain'!AJ731</f>
        <v>#DIV/0!</v>
      </c>
      <c r="E3209">
        <f>'TPS543C20 Loop Gain'!B731</f>
        <v>59700</v>
      </c>
    </row>
    <row r="3210" spans="3:5" x14ac:dyDescent="0.3">
      <c r="C3210" t="e">
        <f>'TPS543C20 Loop Gain'!AI730</f>
        <v>#DIV/0!</v>
      </c>
      <c r="D3210" t="e">
        <f>'TPS543C20 Loop Gain'!AJ730</f>
        <v>#DIV/0!</v>
      </c>
      <c r="E3210">
        <f>'TPS543C20 Loop Gain'!B730</f>
        <v>59600</v>
      </c>
    </row>
    <row r="3211" spans="3:5" x14ac:dyDescent="0.3">
      <c r="C3211" t="e">
        <f>'TPS543C20 Loop Gain'!AI729</f>
        <v>#DIV/0!</v>
      </c>
      <c r="D3211" t="e">
        <f>'TPS543C20 Loop Gain'!AJ729</f>
        <v>#DIV/0!</v>
      </c>
      <c r="E3211">
        <f>'TPS543C20 Loop Gain'!B729</f>
        <v>59500</v>
      </c>
    </row>
    <row r="3212" spans="3:5" x14ac:dyDescent="0.3">
      <c r="C3212" t="e">
        <f>'TPS543C20 Loop Gain'!AI728</f>
        <v>#DIV/0!</v>
      </c>
      <c r="D3212" t="e">
        <f>'TPS543C20 Loop Gain'!AJ728</f>
        <v>#DIV/0!</v>
      </c>
      <c r="E3212">
        <f>'TPS543C20 Loop Gain'!B728</f>
        <v>59400</v>
      </c>
    </row>
    <row r="3213" spans="3:5" x14ac:dyDescent="0.3">
      <c r="C3213" t="e">
        <f>'TPS543C20 Loop Gain'!AI727</f>
        <v>#DIV/0!</v>
      </c>
      <c r="D3213" t="e">
        <f>'TPS543C20 Loop Gain'!AJ727</f>
        <v>#DIV/0!</v>
      </c>
      <c r="E3213">
        <f>'TPS543C20 Loop Gain'!B727</f>
        <v>59300</v>
      </c>
    </row>
    <row r="3214" spans="3:5" x14ac:dyDescent="0.3">
      <c r="C3214" t="e">
        <f>'TPS543C20 Loop Gain'!AI726</f>
        <v>#DIV/0!</v>
      </c>
      <c r="D3214" t="e">
        <f>'TPS543C20 Loop Gain'!AJ726</f>
        <v>#DIV/0!</v>
      </c>
      <c r="E3214">
        <f>'TPS543C20 Loop Gain'!B726</f>
        <v>59200</v>
      </c>
    </row>
    <row r="3215" spans="3:5" x14ac:dyDescent="0.3">
      <c r="C3215" t="e">
        <f>'TPS543C20 Loop Gain'!AI725</f>
        <v>#DIV/0!</v>
      </c>
      <c r="D3215" t="e">
        <f>'TPS543C20 Loop Gain'!AJ725</f>
        <v>#DIV/0!</v>
      </c>
      <c r="E3215">
        <f>'TPS543C20 Loop Gain'!B725</f>
        <v>59100</v>
      </c>
    </row>
    <row r="3216" spans="3:5" x14ac:dyDescent="0.3">
      <c r="C3216" t="e">
        <f>'TPS543C20 Loop Gain'!AI724</f>
        <v>#DIV/0!</v>
      </c>
      <c r="D3216" t="e">
        <f>'TPS543C20 Loop Gain'!AJ724</f>
        <v>#DIV/0!</v>
      </c>
      <c r="E3216">
        <f>'TPS543C20 Loop Gain'!B724</f>
        <v>59000</v>
      </c>
    </row>
    <row r="3217" spans="3:5" x14ac:dyDescent="0.3">
      <c r="C3217" t="e">
        <f>'TPS543C20 Loop Gain'!AI723</f>
        <v>#DIV/0!</v>
      </c>
      <c r="D3217" t="e">
        <f>'TPS543C20 Loop Gain'!AJ723</f>
        <v>#DIV/0!</v>
      </c>
      <c r="E3217">
        <f>'TPS543C20 Loop Gain'!B723</f>
        <v>58900</v>
      </c>
    </row>
    <row r="3218" spans="3:5" x14ac:dyDescent="0.3">
      <c r="C3218" t="e">
        <f>'TPS543C20 Loop Gain'!AI722</f>
        <v>#DIV/0!</v>
      </c>
      <c r="D3218" t="e">
        <f>'TPS543C20 Loop Gain'!AJ722</f>
        <v>#DIV/0!</v>
      </c>
      <c r="E3218">
        <f>'TPS543C20 Loop Gain'!B722</f>
        <v>58800</v>
      </c>
    </row>
    <row r="3219" spans="3:5" x14ac:dyDescent="0.3">
      <c r="C3219" t="e">
        <f>'TPS543C20 Loop Gain'!AI721</f>
        <v>#DIV/0!</v>
      </c>
      <c r="D3219" t="e">
        <f>'TPS543C20 Loop Gain'!AJ721</f>
        <v>#DIV/0!</v>
      </c>
      <c r="E3219">
        <f>'TPS543C20 Loop Gain'!B721</f>
        <v>58700</v>
      </c>
    </row>
    <row r="3220" spans="3:5" x14ac:dyDescent="0.3">
      <c r="C3220" t="e">
        <f>'TPS543C20 Loop Gain'!AI720</f>
        <v>#DIV/0!</v>
      </c>
      <c r="D3220" t="e">
        <f>'TPS543C20 Loop Gain'!AJ720</f>
        <v>#DIV/0!</v>
      </c>
      <c r="E3220">
        <f>'TPS543C20 Loop Gain'!B720</f>
        <v>58600</v>
      </c>
    </row>
    <row r="3221" spans="3:5" x14ac:dyDescent="0.3">
      <c r="C3221" t="e">
        <f>'TPS543C20 Loop Gain'!AI719</f>
        <v>#DIV/0!</v>
      </c>
      <c r="D3221" t="e">
        <f>'TPS543C20 Loop Gain'!AJ719</f>
        <v>#DIV/0!</v>
      </c>
      <c r="E3221">
        <f>'TPS543C20 Loop Gain'!B719</f>
        <v>58500</v>
      </c>
    </row>
    <row r="3222" spans="3:5" x14ac:dyDescent="0.3">
      <c r="C3222" t="e">
        <f>'TPS543C20 Loop Gain'!AI718</f>
        <v>#DIV/0!</v>
      </c>
      <c r="D3222" t="e">
        <f>'TPS543C20 Loop Gain'!AJ718</f>
        <v>#DIV/0!</v>
      </c>
      <c r="E3222">
        <f>'TPS543C20 Loop Gain'!B718</f>
        <v>58400</v>
      </c>
    </row>
    <row r="3223" spans="3:5" x14ac:dyDescent="0.3">
      <c r="C3223" t="e">
        <f>'TPS543C20 Loop Gain'!AI717</f>
        <v>#DIV/0!</v>
      </c>
      <c r="D3223" t="e">
        <f>'TPS543C20 Loop Gain'!AJ717</f>
        <v>#DIV/0!</v>
      </c>
      <c r="E3223">
        <f>'TPS543C20 Loop Gain'!B717</f>
        <v>58300</v>
      </c>
    </row>
    <row r="3224" spans="3:5" x14ac:dyDescent="0.3">
      <c r="C3224" t="e">
        <f>'TPS543C20 Loop Gain'!AI716</f>
        <v>#DIV/0!</v>
      </c>
      <c r="D3224" t="e">
        <f>'TPS543C20 Loop Gain'!AJ716</f>
        <v>#DIV/0!</v>
      </c>
      <c r="E3224">
        <f>'TPS543C20 Loop Gain'!B716</f>
        <v>58200</v>
      </c>
    </row>
    <row r="3225" spans="3:5" x14ac:dyDescent="0.3">
      <c r="C3225" t="e">
        <f>'TPS543C20 Loop Gain'!AI715</f>
        <v>#DIV/0!</v>
      </c>
      <c r="D3225" t="e">
        <f>'TPS543C20 Loop Gain'!AJ715</f>
        <v>#DIV/0!</v>
      </c>
      <c r="E3225">
        <f>'TPS543C20 Loop Gain'!B715</f>
        <v>58100</v>
      </c>
    </row>
    <row r="3226" spans="3:5" x14ac:dyDescent="0.3">
      <c r="C3226" t="e">
        <f>'TPS543C20 Loop Gain'!AI714</f>
        <v>#DIV/0!</v>
      </c>
      <c r="D3226" t="e">
        <f>'TPS543C20 Loop Gain'!AJ714</f>
        <v>#DIV/0!</v>
      </c>
      <c r="E3226">
        <f>'TPS543C20 Loop Gain'!B714</f>
        <v>58000</v>
      </c>
    </row>
    <row r="3227" spans="3:5" x14ac:dyDescent="0.3">
      <c r="C3227" t="e">
        <f>'TPS543C20 Loop Gain'!AI713</f>
        <v>#DIV/0!</v>
      </c>
      <c r="D3227" t="e">
        <f>'TPS543C20 Loop Gain'!AJ713</f>
        <v>#DIV/0!</v>
      </c>
      <c r="E3227">
        <f>'TPS543C20 Loop Gain'!B713</f>
        <v>57900</v>
      </c>
    </row>
    <row r="3228" spans="3:5" x14ac:dyDescent="0.3">
      <c r="C3228" t="e">
        <f>'TPS543C20 Loop Gain'!AI712</f>
        <v>#DIV/0!</v>
      </c>
      <c r="D3228" t="e">
        <f>'TPS543C20 Loop Gain'!AJ712</f>
        <v>#DIV/0!</v>
      </c>
      <c r="E3228">
        <f>'TPS543C20 Loop Gain'!B712</f>
        <v>57800</v>
      </c>
    </row>
    <row r="3229" spans="3:5" x14ac:dyDescent="0.3">
      <c r="C3229" t="e">
        <f>'TPS543C20 Loop Gain'!AI711</f>
        <v>#DIV/0!</v>
      </c>
      <c r="D3229" t="e">
        <f>'TPS543C20 Loop Gain'!AJ711</f>
        <v>#DIV/0!</v>
      </c>
      <c r="E3229">
        <f>'TPS543C20 Loop Gain'!B711</f>
        <v>57700</v>
      </c>
    </row>
    <row r="3230" spans="3:5" x14ac:dyDescent="0.3">
      <c r="C3230" t="e">
        <f>'TPS543C20 Loop Gain'!AI710</f>
        <v>#DIV/0!</v>
      </c>
      <c r="D3230" t="e">
        <f>'TPS543C20 Loop Gain'!AJ710</f>
        <v>#DIV/0!</v>
      </c>
      <c r="E3230">
        <f>'TPS543C20 Loop Gain'!B710</f>
        <v>57600</v>
      </c>
    </row>
    <row r="3231" spans="3:5" x14ac:dyDescent="0.3">
      <c r="C3231" t="e">
        <f>'TPS543C20 Loop Gain'!AI709</f>
        <v>#DIV/0!</v>
      </c>
      <c r="D3231" t="e">
        <f>'TPS543C20 Loop Gain'!AJ709</f>
        <v>#DIV/0!</v>
      </c>
      <c r="E3231">
        <f>'TPS543C20 Loop Gain'!B709</f>
        <v>57500</v>
      </c>
    </row>
    <row r="3232" spans="3:5" x14ac:dyDescent="0.3">
      <c r="C3232" t="e">
        <f>'TPS543C20 Loop Gain'!AI708</f>
        <v>#DIV/0!</v>
      </c>
      <c r="D3232" t="e">
        <f>'TPS543C20 Loop Gain'!AJ708</f>
        <v>#DIV/0!</v>
      </c>
      <c r="E3232">
        <f>'TPS543C20 Loop Gain'!B708</f>
        <v>57400</v>
      </c>
    </row>
    <row r="3233" spans="3:5" x14ac:dyDescent="0.3">
      <c r="C3233" t="e">
        <f>'TPS543C20 Loop Gain'!AI707</f>
        <v>#DIV/0!</v>
      </c>
      <c r="D3233" t="e">
        <f>'TPS543C20 Loop Gain'!AJ707</f>
        <v>#DIV/0!</v>
      </c>
      <c r="E3233">
        <f>'TPS543C20 Loop Gain'!B707</f>
        <v>57300</v>
      </c>
    </row>
    <row r="3234" spans="3:5" x14ac:dyDescent="0.3">
      <c r="C3234" t="e">
        <f>'TPS543C20 Loop Gain'!AI706</f>
        <v>#DIV/0!</v>
      </c>
      <c r="D3234" t="e">
        <f>'TPS543C20 Loop Gain'!AJ706</f>
        <v>#DIV/0!</v>
      </c>
      <c r="E3234">
        <f>'TPS543C20 Loop Gain'!B706</f>
        <v>57200</v>
      </c>
    </row>
    <row r="3235" spans="3:5" x14ac:dyDescent="0.3">
      <c r="C3235" t="e">
        <f>'TPS543C20 Loop Gain'!AI705</f>
        <v>#DIV/0!</v>
      </c>
      <c r="D3235" t="e">
        <f>'TPS543C20 Loop Gain'!AJ705</f>
        <v>#DIV/0!</v>
      </c>
      <c r="E3235">
        <f>'TPS543C20 Loop Gain'!B705</f>
        <v>57100</v>
      </c>
    </row>
    <row r="3236" spans="3:5" x14ac:dyDescent="0.3">
      <c r="C3236" t="e">
        <f>'TPS543C20 Loop Gain'!AI704</f>
        <v>#DIV/0!</v>
      </c>
      <c r="D3236" t="e">
        <f>'TPS543C20 Loop Gain'!AJ704</f>
        <v>#DIV/0!</v>
      </c>
      <c r="E3236">
        <f>'TPS543C20 Loop Gain'!B704</f>
        <v>57000</v>
      </c>
    </row>
    <row r="3237" spans="3:5" x14ac:dyDescent="0.3">
      <c r="C3237" t="e">
        <f>'TPS543C20 Loop Gain'!AI703</f>
        <v>#DIV/0!</v>
      </c>
      <c r="D3237" t="e">
        <f>'TPS543C20 Loop Gain'!AJ703</f>
        <v>#DIV/0!</v>
      </c>
      <c r="E3237">
        <f>'TPS543C20 Loop Gain'!B703</f>
        <v>56900</v>
      </c>
    </row>
    <row r="3238" spans="3:5" x14ac:dyDescent="0.3">
      <c r="C3238" t="e">
        <f>'TPS543C20 Loop Gain'!AI702</f>
        <v>#DIV/0!</v>
      </c>
      <c r="D3238" t="e">
        <f>'TPS543C20 Loop Gain'!AJ702</f>
        <v>#DIV/0!</v>
      </c>
      <c r="E3238">
        <f>'TPS543C20 Loop Gain'!B702</f>
        <v>56800</v>
      </c>
    </row>
    <row r="3239" spans="3:5" x14ac:dyDescent="0.3">
      <c r="C3239" t="e">
        <f>'TPS543C20 Loop Gain'!AI701</f>
        <v>#DIV/0!</v>
      </c>
      <c r="D3239" t="e">
        <f>'TPS543C20 Loop Gain'!AJ701</f>
        <v>#DIV/0!</v>
      </c>
      <c r="E3239">
        <f>'TPS543C20 Loop Gain'!B701</f>
        <v>56700</v>
      </c>
    </row>
    <row r="3240" spans="3:5" x14ac:dyDescent="0.3">
      <c r="C3240" t="e">
        <f>'TPS543C20 Loop Gain'!AI700</f>
        <v>#DIV/0!</v>
      </c>
      <c r="D3240" t="e">
        <f>'TPS543C20 Loop Gain'!AJ700</f>
        <v>#DIV/0!</v>
      </c>
      <c r="E3240">
        <f>'TPS543C20 Loop Gain'!B700</f>
        <v>56600</v>
      </c>
    </row>
    <row r="3241" spans="3:5" x14ac:dyDescent="0.3">
      <c r="C3241" t="e">
        <f>'TPS543C20 Loop Gain'!AI699</f>
        <v>#DIV/0!</v>
      </c>
      <c r="D3241" t="e">
        <f>'TPS543C20 Loop Gain'!AJ699</f>
        <v>#DIV/0!</v>
      </c>
      <c r="E3241">
        <f>'TPS543C20 Loop Gain'!B699</f>
        <v>56500</v>
      </c>
    </row>
    <row r="3242" spans="3:5" x14ac:dyDescent="0.3">
      <c r="C3242" t="e">
        <f>'TPS543C20 Loop Gain'!AI698</f>
        <v>#DIV/0!</v>
      </c>
      <c r="D3242" t="e">
        <f>'TPS543C20 Loop Gain'!AJ698</f>
        <v>#DIV/0!</v>
      </c>
      <c r="E3242">
        <f>'TPS543C20 Loop Gain'!B698</f>
        <v>56400</v>
      </c>
    </row>
    <row r="3243" spans="3:5" x14ac:dyDescent="0.3">
      <c r="C3243" t="e">
        <f>'TPS543C20 Loop Gain'!AI697</f>
        <v>#DIV/0!</v>
      </c>
      <c r="D3243" t="e">
        <f>'TPS543C20 Loop Gain'!AJ697</f>
        <v>#DIV/0!</v>
      </c>
      <c r="E3243">
        <f>'TPS543C20 Loop Gain'!B697</f>
        <v>56300</v>
      </c>
    </row>
    <row r="3244" spans="3:5" x14ac:dyDescent="0.3">
      <c r="C3244" t="e">
        <f>'TPS543C20 Loop Gain'!AI696</f>
        <v>#DIV/0!</v>
      </c>
      <c r="D3244" t="e">
        <f>'TPS543C20 Loop Gain'!AJ696</f>
        <v>#DIV/0!</v>
      </c>
      <c r="E3244">
        <f>'TPS543C20 Loop Gain'!B696</f>
        <v>56200</v>
      </c>
    </row>
    <row r="3245" spans="3:5" x14ac:dyDescent="0.3">
      <c r="C3245" t="e">
        <f>'TPS543C20 Loop Gain'!AI695</f>
        <v>#DIV/0!</v>
      </c>
      <c r="D3245" t="e">
        <f>'TPS543C20 Loop Gain'!AJ695</f>
        <v>#DIV/0!</v>
      </c>
      <c r="E3245">
        <f>'TPS543C20 Loop Gain'!B695</f>
        <v>56100</v>
      </c>
    </row>
    <row r="3246" spans="3:5" x14ac:dyDescent="0.3">
      <c r="C3246" t="e">
        <f>'TPS543C20 Loop Gain'!AI694</f>
        <v>#DIV/0!</v>
      </c>
      <c r="D3246" t="e">
        <f>'TPS543C20 Loop Gain'!AJ694</f>
        <v>#DIV/0!</v>
      </c>
      <c r="E3246">
        <f>'TPS543C20 Loop Gain'!B694</f>
        <v>56000</v>
      </c>
    </row>
    <row r="3247" spans="3:5" x14ac:dyDescent="0.3">
      <c r="C3247" t="e">
        <f>'TPS543C20 Loop Gain'!AI693</f>
        <v>#DIV/0!</v>
      </c>
      <c r="D3247" t="e">
        <f>'TPS543C20 Loop Gain'!AJ693</f>
        <v>#DIV/0!</v>
      </c>
      <c r="E3247">
        <f>'TPS543C20 Loop Gain'!B693</f>
        <v>55900</v>
      </c>
    </row>
    <row r="3248" spans="3:5" x14ac:dyDescent="0.3">
      <c r="C3248" t="e">
        <f>'TPS543C20 Loop Gain'!AI692</f>
        <v>#DIV/0!</v>
      </c>
      <c r="D3248" t="e">
        <f>'TPS543C20 Loop Gain'!AJ692</f>
        <v>#DIV/0!</v>
      </c>
      <c r="E3248">
        <f>'TPS543C20 Loop Gain'!B692</f>
        <v>55800</v>
      </c>
    </row>
    <row r="3249" spans="3:5" x14ac:dyDescent="0.3">
      <c r="C3249" t="e">
        <f>'TPS543C20 Loop Gain'!AI691</f>
        <v>#DIV/0!</v>
      </c>
      <c r="D3249" t="e">
        <f>'TPS543C20 Loop Gain'!AJ691</f>
        <v>#DIV/0!</v>
      </c>
      <c r="E3249">
        <f>'TPS543C20 Loop Gain'!B691</f>
        <v>55700</v>
      </c>
    </row>
    <row r="3250" spans="3:5" x14ac:dyDescent="0.3">
      <c r="C3250" t="e">
        <f>'TPS543C20 Loop Gain'!AI690</f>
        <v>#DIV/0!</v>
      </c>
      <c r="D3250" t="e">
        <f>'TPS543C20 Loop Gain'!AJ690</f>
        <v>#DIV/0!</v>
      </c>
      <c r="E3250">
        <f>'TPS543C20 Loop Gain'!B690</f>
        <v>55600</v>
      </c>
    </row>
    <row r="3251" spans="3:5" x14ac:dyDescent="0.3">
      <c r="C3251" t="e">
        <f>'TPS543C20 Loop Gain'!AI689</f>
        <v>#DIV/0!</v>
      </c>
      <c r="D3251" t="e">
        <f>'TPS543C20 Loop Gain'!AJ689</f>
        <v>#DIV/0!</v>
      </c>
      <c r="E3251">
        <f>'TPS543C20 Loop Gain'!B689</f>
        <v>55500</v>
      </c>
    </row>
    <row r="3252" spans="3:5" x14ac:dyDescent="0.3">
      <c r="C3252" t="e">
        <f>'TPS543C20 Loop Gain'!AI688</f>
        <v>#DIV/0!</v>
      </c>
      <c r="D3252" t="e">
        <f>'TPS543C20 Loop Gain'!AJ688</f>
        <v>#DIV/0!</v>
      </c>
      <c r="E3252">
        <f>'TPS543C20 Loop Gain'!B688</f>
        <v>55400</v>
      </c>
    </row>
    <row r="3253" spans="3:5" x14ac:dyDescent="0.3">
      <c r="C3253" t="e">
        <f>'TPS543C20 Loop Gain'!AI687</f>
        <v>#DIV/0!</v>
      </c>
      <c r="D3253" t="e">
        <f>'TPS543C20 Loop Gain'!AJ687</f>
        <v>#DIV/0!</v>
      </c>
      <c r="E3253">
        <f>'TPS543C20 Loop Gain'!B687</f>
        <v>55300</v>
      </c>
    </row>
    <row r="3254" spans="3:5" x14ac:dyDescent="0.3">
      <c r="C3254" t="e">
        <f>'TPS543C20 Loop Gain'!AI686</f>
        <v>#DIV/0!</v>
      </c>
      <c r="D3254" t="e">
        <f>'TPS543C20 Loop Gain'!AJ686</f>
        <v>#DIV/0!</v>
      </c>
      <c r="E3254">
        <f>'TPS543C20 Loop Gain'!B686</f>
        <v>55200</v>
      </c>
    </row>
    <row r="3255" spans="3:5" x14ac:dyDescent="0.3">
      <c r="C3255" t="e">
        <f>'TPS543C20 Loop Gain'!AI685</f>
        <v>#DIV/0!</v>
      </c>
      <c r="D3255" t="e">
        <f>'TPS543C20 Loop Gain'!AJ685</f>
        <v>#DIV/0!</v>
      </c>
      <c r="E3255">
        <f>'TPS543C20 Loop Gain'!B685</f>
        <v>55100</v>
      </c>
    </row>
    <row r="3256" spans="3:5" x14ac:dyDescent="0.3">
      <c r="C3256" t="e">
        <f>'TPS543C20 Loop Gain'!AI684</f>
        <v>#DIV/0!</v>
      </c>
      <c r="D3256" t="e">
        <f>'TPS543C20 Loop Gain'!AJ684</f>
        <v>#DIV/0!</v>
      </c>
      <c r="E3256">
        <f>'TPS543C20 Loop Gain'!B684</f>
        <v>55000</v>
      </c>
    </row>
    <row r="3257" spans="3:5" x14ac:dyDescent="0.3">
      <c r="C3257" t="e">
        <f>'TPS543C20 Loop Gain'!AI683</f>
        <v>#DIV/0!</v>
      </c>
      <c r="D3257" t="e">
        <f>'TPS543C20 Loop Gain'!AJ683</f>
        <v>#DIV/0!</v>
      </c>
      <c r="E3257">
        <f>'TPS543C20 Loop Gain'!B683</f>
        <v>54900</v>
      </c>
    </row>
    <row r="3258" spans="3:5" x14ac:dyDescent="0.3">
      <c r="C3258" t="e">
        <f>'TPS543C20 Loop Gain'!AI682</f>
        <v>#DIV/0!</v>
      </c>
      <c r="D3258" t="e">
        <f>'TPS543C20 Loop Gain'!AJ682</f>
        <v>#DIV/0!</v>
      </c>
      <c r="E3258">
        <f>'TPS543C20 Loop Gain'!B682</f>
        <v>54800</v>
      </c>
    </row>
    <row r="3259" spans="3:5" x14ac:dyDescent="0.3">
      <c r="C3259" t="e">
        <f>'TPS543C20 Loop Gain'!AI681</f>
        <v>#DIV/0!</v>
      </c>
      <c r="D3259" t="e">
        <f>'TPS543C20 Loop Gain'!AJ681</f>
        <v>#DIV/0!</v>
      </c>
      <c r="E3259">
        <f>'TPS543C20 Loop Gain'!B681</f>
        <v>54700</v>
      </c>
    </row>
    <row r="3260" spans="3:5" x14ac:dyDescent="0.3">
      <c r="C3260" t="e">
        <f>'TPS543C20 Loop Gain'!AI680</f>
        <v>#DIV/0!</v>
      </c>
      <c r="D3260" t="e">
        <f>'TPS543C20 Loop Gain'!AJ680</f>
        <v>#DIV/0!</v>
      </c>
      <c r="E3260">
        <f>'TPS543C20 Loop Gain'!B680</f>
        <v>54600</v>
      </c>
    </row>
    <row r="3261" spans="3:5" x14ac:dyDescent="0.3">
      <c r="C3261" t="e">
        <f>'TPS543C20 Loop Gain'!AI679</f>
        <v>#DIV/0!</v>
      </c>
      <c r="D3261" t="e">
        <f>'TPS543C20 Loop Gain'!AJ679</f>
        <v>#DIV/0!</v>
      </c>
      <c r="E3261">
        <f>'TPS543C20 Loop Gain'!B679</f>
        <v>54500</v>
      </c>
    </row>
    <row r="3262" spans="3:5" x14ac:dyDescent="0.3">
      <c r="C3262" t="e">
        <f>'TPS543C20 Loop Gain'!AI678</f>
        <v>#DIV/0!</v>
      </c>
      <c r="D3262" t="e">
        <f>'TPS543C20 Loop Gain'!AJ678</f>
        <v>#DIV/0!</v>
      </c>
      <c r="E3262">
        <f>'TPS543C20 Loop Gain'!B678</f>
        <v>54400</v>
      </c>
    </row>
    <row r="3263" spans="3:5" x14ac:dyDescent="0.3">
      <c r="C3263" t="e">
        <f>'TPS543C20 Loop Gain'!AI677</f>
        <v>#DIV/0!</v>
      </c>
      <c r="D3263" t="e">
        <f>'TPS543C20 Loop Gain'!AJ677</f>
        <v>#DIV/0!</v>
      </c>
      <c r="E3263">
        <f>'TPS543C20 Loop Gain'!B677</f>
        <v>54300</v>
      </c>
    </row>
    <row r="3264" spans="3:5" x14ac:dyDescent="0.3">
      <c r="C3264" t="e">
        <f>'TPS543C20 Loop Gain'!AI676</f>
        <v>#DIV/0!</v>
      </c>
      <c r="D3264" t="e">
        <f>'TPS543C20 Loop Gain'!AJ676</f>
        <v>#DIV/0!</v>
      </c>
      <c r="E3264">
        <f>'TPS543C20 Loop Gain'!B676</f>
        <v>54200</v>
      </c>
    </row>
    <row r="3265" spans="3:5" x14ac:dyDescent="0.3">
      <c r="C3265" t="e">
        <f>'TPS543C20 Loop Gain'!AI675</f>
        <v>#DIV/0!</v>
      </c>
      <c r="D3265" t="e">
        <f>'TPS543C20 Loop Gain'!AJ675</f>
        <v>#DIV/0!</v>
      </c>
      <c r="E3265">
        <f>'TPS543C20 Loop Gain'!B675</f>
        <v>54100</v>
      </c>
    </row>
    <row r="3266" spans="3:5" x14ac:dyDescent="0.3">
      <c r="C3266" t="e">
        <f>'TPS543C20 Loop Gain'!AI674</f>
        <v>#DIV/0!</v>
      </c>
      <c r="D3266" t="e">
        <f>'TPS543C20 Loop Gain'!AJ674</f>
        <v>#DIV/0!</v>
      </c>
      <c r="E3266">
        <f>'TPS543C20 Loop Gain'!B674</f>
        <v>54000</v>
      </c>
    </row>
    <row r="3267" spans="3:5" x14ac:dyDescent="0.3">
      <c r="C3267" t="e">
        <f>'TPS543C20 Loop Gain'!AI673</f>
        <v>#DIV/0!</v>
      </c>
      <c r="D3267" t="e">
        <f>'TPS543C20 Loop Gain'!AJ673</f>
        <v>#DIV/0!</v>
      </c>
      <c r="E3267">
        <f>'TPS543C20 Loop Gain'!B673</f>
        <v>53900</v>
      </c>
    </row>
    <row r="3268" spans="3:5" x14ac:dyDescent="0.3">
      <c r="C3268" t="e">
        <f>'TPS543C20 Loop Gain'!AI672</f>
        <v>#DIV/0!</v>
      </c>
      <c r="D3268" t="e">
        <f>'TPS543C20 Loop Gain'!AJ672</f>
        <v>#DIV/0!</v>
      </c>
      <c r="E3268">
        <f>'TPS543C20 Loop Gain'!B672</f>
        <v>53800</v>
      </c>
    </row>
    <row r="3269" spans="3:5" x14ac:dyDescent="0.3">
      <c r="C3269" t="e">
        <f>'TPS543C20 Loop Gain'!AI671</f>
        <v>#DIV/0!</v>
      </c>
      <c r="D3269" t="e">
        <f>'TPS543C20 Loop Gain'!AJ671</f>
        <v>#DIV/0!</v>
      </c>
      <c r="E3269">
        <f>'TPS543C20 Loop Gain'!B671</f>
        <v>53700</v>
      </c>
    </row>
    <row r="3270" spans="3:5" x14ac:dyDescent="0.3">
      <c r="C3270" t="e">
        <f>'TPS543C20 Loop Gain'!AI670</f>
        <v>#DIV/0!</v>
      </c>
      <c r="D3270" t="e">
        <f>'TPS543C20 Loop Gain'!AJ670</f>
        <v>#DIV/0!</v>
      </c>
      <c r="E3270">
        <f>'TPS543C20 Loop Gain'!B670</f>
        <v>53600</v>
      </c>
    </row>
    <row r="3271" spans="3:5" x14ac:dyDescent="0.3">
      <c r="C3271" t="e">
        <f>'TPS543C20 Loop Gain'!AI669</f>
        <v>#DIV/0!</v>
      </c>
      <c r="D3271" t="e">
        <f>'TPS543C20 Loop Gain'!AJ669</f>
        <v>#DIV/0!</v>
      </c>
      <c r="E3271">
        <f>'TPS543C20 Loop Gain'!B669</f>
        <v>53500</v>
      </c>
    </row>
    <row r="3272" spans="3:5" x14ac:dyDescent="0.3">
      <c r="C3272" t="e">
        <f>'TPS543C20 Loop Gain'!AI668</f>
        <v>#DIV/0!</v>
      </c>
      <c r="D3272" t="e">
        <f>'TPS543C20 Loop Gain'!AJ668</f>
        <v>#DIV/0!</v>
      </c>
      <c r="E3272">
        <f>'TPS543C20 Loop Gain'!B668</f>
        <v>53400</v>
      </c>
    </row>
    <row r="3273" spans="3:5" x14ac:dyDescent="0.3">
      <c r="C3273" t="e">
        <f>'TPS543C20 Loop Gain'!AI667</f>
        <v>#DIV/0!</v>
      </c>
      <c r="D3273" t="e">
        <f>'TPS543C20 Loop Gain'!AJ667</f>
        <v>#DIV/0!</v>
      </c>
      <c r="E3273">
        <f>'TPS543C20 Loop Gain'!B667</f>
        <v>53300</v>
      </c>
    </row>
    <row r="3274" spans="3:5" x14ac:dyDescent="0.3">
      <c r="C3274" t="e">
        <f>'TPS543C20 Loop Gain'!AI666</f>
        <v>#DIV/0!</v>
      </c>
      <c r="D3274" t="e">
        <f>'TPS543C20 Loop Gain'!AJ666</f>
        <v>#DIV/0!</v>
      </c>
      <c r="E3274">
        <f>'TPS543C20 Loop Gain'!B666</f>
        <v>53200</v>
      </c>
    </row>
    <row r="3275" spans="3:5" x14ac:dyDescent="0.3">
      <c r="C3275" t="e">
        <f>'TPS543C20 Loop Gain'!AI665</f>
        <v>#DIV/0!</v>
      </c>
      <c r="D3275" t="e">
        <f>'TPS543C20 Loop Gain'!AJ665</f>
        <v>#DIV/0!</v>
      </c>
      <c r="E3275">
        <f>'TPS543C20 Loop Gain'!B665</f>
        <v>53100</v>
      </c>
    </row>
    <row r="3276" spans="3:5" x14ac:dyDescent="0.3">
      <c r="C3276" t="e">
        <f>'TPS543C20 Loop Gain'!AI664</f>
        <v>#DIV/0!</v>
      </c>
      <c r="D3276" t="e">
        <f>'TPS543C20 Loop Gain'!AJ664</f>
        <v>#DIV/0!</v>
      </c>
      <c r="E3276">
        <f>'TPS543C20 Loop Gain'!B664</f>
        <v>53000</v>
      </c>
    </row>
    <row r="3277" spans="3:5" x14ac:dyDescent="0.3">
      <c r="C3277" t="e">
        <f>'TPS543C20 Loop Gain'!AI663</f>
        <v>#DIV/0!</v>
      </c>
      <c r="D3277" t="e">
        <f>'TPS543C20 Loop Gain'!AJ663</f>
        <v>#DIV/0!</v>
      </c>
      <c r="E3277">
        <f>'TPS543C20 Loop Gain'!B663</f>
        <v>52900</v>
      </c>
    </row>
    <row r="3278" spans="3:5" x14ac:dyDescent="0.3">
      <c r="C3278" t="e">
        <f>'TPS543C20 Loop Gain'!AI662</f>
        <v>#DIV/0!</v>
      </c>
      <c r="D3278" t="e">
        <f>'TPS543C20 Loop Gain'!AJ662</f>
        <v>#DIV/0!</v>
      </c>
      <c r="E3278">
        <f>'TPS543C20 Loop Gain'!B662</f>
        <v>52800</v>
      </c>
    </row>
    <row r="3279" spans="3:5" x14ac:dyDescent="0.3">
      <c r="C3279" t="e">
        <f>'TPS543C20 Loop Gain'!AI661</f>
        <v>#DIV/0!</v>
      </c>
      <c r="D3279" t="e">
        <f>'TPS543C20 Loop Gain'!AJ661</f>
        <v>#DIV/0!</v>
      </c>
      <c r="E3279">
        <f>'TPS543C20 Loop Gain'!B661</f>
        <v>52700</v>
      </c>
    </row>
    <row r="3280" spans="3:5" x14ac:dyDescent="0.3">
      <c r="C3280" t="e">
        <f>'TPS543C20 Loop Gain'!AI660</f>
        <v>#DIV/0!</v>
      </c>
      <c r="D3280" t="e">
        <f>'TPS543C20 Loop Gain'!AJ660</f>
        <v>#DIV/0!</v>
      </c>
      <c r="E3280">
        <f>'TPS543C20 Loop Gain'!B660</f>
        <v>52600</v>
      </c>
    </row>
    <row r="3281" spans="3:5" x14ac:dyDescent="0.3">
      <c r="C3281" t="e">
        <f>'TPS543C20 Loop Gain'!AI659</f>
        <v>#DIV/0!</v>
      </c>
      <c r="D3281" t="e">
        <f>'TPS543C20 Loop Gain'!AJ659</f>
        <v>#DIV/0!</v>
      </c>
      <c r="E3281">
        <f>'TPS543C20 Loop Gain'!B659</f>
        <v>52500</v>
      </c>
    </row>
    <row r="3282" spans="3:5" x14ac:dyDescent="0.3">
      <c r="C3282" t="e">
        <f>'TPS543C20 Loop Gain'!AI658</f>
        <v>#DIV/0!</v>
      </c>
      <c r="D3282" t="e">
        <f>'TPS543C20 Loop Gain'!AJ658</f>
        <v>#DIV/0!</v>
      </c>
      <c r="E3282">
        <f>'TPS543C20 Loop Gain'!B658</f>
        <v>52400</v>
      </c>
    </row>
    <row r="3283" spans="3:5" x14ac:dyDescent="0.3">
      <c r="C3283" t="e">
        <f>'TPS543C20 Loop Gain'!AI657</f>
        <v>#DIV/0!</v>
      </c>
      <c r="D3283" t="e">
        <f>'TPS543C20 Loop Gain'!AJ657</f>
        <v>#DIV/0!</v>
      </c>
      <c r="E3283">
        <f>'TPS543C20 Loop Gain'!B657</f>
        <v>52300</v>
      </c>
    </row>
    <row r="3284" spans="3:5" x14ac:dyDescent="0.3">
      <c r="C3284" t="e">
        <f>'TPS543C20 Loop Gain'!AI656</f>
        <v>#DIV/0!</v>
      </c>
      <c r="D3284" t="e">
        <f>'TPS543C20 Loop Gain'!AJ656</f>
        <v>#DIV/0!</v>
      </c>
      <c r="E3284">
        <f>'TPS543C20 Loop Gain'!B656</f>
        <v>52200</v>
      </c>
    </row>
    <row r="3285" spans="3:5" x14ac:dyDescent="0.3">
      <c r="C3285" t="e">
        <f>'TPS543C20 Loop Gain'!AI655</f>
        <v>#DIV/0!</v>
      </c>
      <c r="D3285" t="e">
        <f>'TPS543C20 Loop Gain'!AJ655</f>
        <v>#DIV/0!</v>
      </c>
      <c r="E3285">
        <f>'TPS543C20 Loop Gain'!B655</f>
        <v>52100</v>
      </c>
    </row>
    <row r="3286" spans="3:5" x14ac:dyDescent="0.3">
      <c r="C3286" t="e">
        <f>'TPS543C20 Loop Gain'!AI654</f>
        <v>#DIV/0!</v>
      </c>
      <c r="D3286" t="e">
        <f>'TPS543C20 Loop Gain'!AJ654</f>
        <v>#DIV/0!</v>
      </c>
      <c r="E3286">
        <f>'TPS543C20 Loop Gain'!B654</f>
        <v>52000</v>
      </c>
    </row>
    <row r="3287" spans="3:5" x14ac:dyDescent="0.3">
      <c r="C3287" t="e">
        <f>'TPS543C20 Loop Gain'!AI653</f>
        <v>#DIV/0!</v>
      </c>
      <c r="D3287" t="e">
        <f>'TPS543C20 Loop Gain'!AJ653</f>
        <v>#DIV/0!</v>
      </c>
      <c r="E3287">
        <f>'TPS543C20 Loop Gain'!B653</f>
        <v>51900</v>
      </c>
    </row>
    <row r="3288" spans="3:5" x14ac:dyDescent="0.3">
      <c r="C3288" t="e">
        <f>'TPS543C20 Loop Gain'!AI652</f>
        <v>#DIV/0!</v>
      </c>
      <c r="D3288" t="e">
        <f>'TPS543C20 Loop Gain'!AJ652</f>
        <v>#DIV/0!</v>
      </c>
      <c r="E3288">
        <f>'TPS543C20 Loop Gain'!B652</f>
        <v>51800</v>
      </c>
    </row>
    <row r="3289" spans="3:5" x14ac:dyDescent="0.3">
      <c r="C3289" t="e">
        <f>'TPS543C20 Loop Gain'!AI651</f>
        <v>#DIV/0!</v>
      </c>
      <c r="D3289" t="e">
        <f>'TPS543C20 Loop Gain'!AJ651</f>
        <v>#DIV/0!</v>
      </c>
      <c r="E3289">
        <f>'TPS543C20 Loop Gain'!B651</f>
        <v>51700</v>
      </c>
    </row>
    <row r="3290" spans="3:5" x14ac:dyDescent="0.3">
      <c r="C3290" t="e">
        <f>'TPS543C20 Loop Gain'!AI650</f>
        <v>#DIV/0!</v>
      </c>
      <c r="D3290" t="e">
        <f>'TPS543C20 Loop Gain'!AJ650</f>
        <v>#DIV/0!</v>
      </c>
      <c r="E3290">
        <f>'TPS543C20 Loop Gain'!B650</f>
        <v>51600</v>
      </c>
    </row>
    <row r="3291" spans="3:5" x14ac:dyDescent="0.3">
      <c r="C3291" t="e">
        <f>'TPS543C20 Loop Gain'!AI649</f>
        <v>#DIV/0!</v>
      </c>
      <c r="D3291" t="e">
        <f>'TPS543C20 Loop Gain'!AJ649</f>
        <v>#DIV/0!</v>
      </c>
      <c r="E3291">
        <f>'TPS543C20 Loop Gain'!B649</f>
        <v>51500</v>
      </c>
    </row>
    <row r="3292" spans="3:5" x14ac:dyDescent="0.3">
      <c r="C3292" t="e">
        <f>'TPS543C20 Loop Gain'!AI648</f>
        <v>#DIV/0!</v>
      </c>
      <c r="D3292" t="e">
        <f>'TPS543C20 Loop Gain'!AJ648</f>
        <v>#DIV/0!</v>
      </c>
      <c r="E3292">
        <f>'TPS543C20 Loop Gain'!B648</f>
        <v>51400</v>
      </c>
    </row>
    <row r="3293" spans="3:5" x14ac:dyDescent="0.3">
      <c r="C3293" t="e">
        <f>'TPS543C20 Loop Gain'!AI647</f>
        <v>#DIV/0!</v>
      </c>
      <c r="D3293" t="e">
        <f>'TPS543C20 Loop Gain'!AJ647</f>
        <v>#DIV/0!</v>
      </c>
      <c r="E3293">
        <f>'TPS543C20 Loop Gain'!B647</f>
        <v>51300</v>
      </c>
    </row>
    <row r="3294" spans="3:5" x14ac:dyDescent="0.3">
      <c r="C3294" t="e">
        <f>'TPS543C20 Loop Gain'!AI646</f>
        <v>#DIV/0!</v>
      </c>
      <c r="D3294" t="e">
        <f>'TPS543C20 Loop Gain'!AJ646</f>
        <v>#DIV/0!</v>
      </c>
      <c r="E3294">
        <f>'TPS543C20 Loop Gain'!B646</f>
        <v>51200</v>
      </c>
    </row>
    <row r="3295" spans="3:5" x14ac:dyDescent="0.3">
      <c r="C3295" t="e">
        <f>'TPS543C20 Loop Gain'!AI645</f>
        <v>#DIV/0!</v>
      </c>
      <c r="D3295" t="e">
        <f>'TPS543C20 Loop Gain'!AJ645</f>
        <v>#DIV/0!</v>
      </c>
      <c r="E3295">
        <f>'TPS543C20 Loop Gain'!B645</f>
        <v>51100</v>
      </c>
    </row>
    <row r="3296" spans="3:5" x14ac:dyDescent="0.3">
      <c r="C3296" t="e">
        <f>'TPS543C20 Loop Gain'!AI644</f>
        <v>#DIV/0!</v>
      </c>
      <c r="D3296" t="e">
        <f>'TPS543C20 Loop Gain'!AJ644</f>
        <v>#DIV/0!</v>
      </c>
      <c r="E3296">
        <f>'TPS543C20 Loop Gain'!B644</f>
        <v>51000</v>
      </c>
    </row>
    <row r="3297" spans="3:5" x14ac:dyDescent="0.3">
      <c r="C3297" t="e">
        <f>'TPS543C20 Loop Gain'!AI643</f>
        <v>#DIV/0!</v>
      </c>
      <c r="D3297" t="e">
        <f>'TPS543C20 Loop Gain'!AJ643</f>
        <v>#DIV/0!</v>
      </c>
      <c r="E3297">
        <f>'TPS543C20 Loop Gain'!B643</f>
        <v>50900</v>
      </c>
    </row>
    <row r="3298" spans="3:5" x14ac:dyDescent="0.3">
      <c r="C3298" t="e">
        <f>'TPS543C20 Loop Gain'!AI642</f>
        <v>#DIV/0!</v>
      </c>
      <c r="D3298" t="e">
        <f>'TPS543C20 Loop Gain'!AJ642</f>
        <v>#DIV/0!</v>
      </c>
      <c r="E3298">
        <f>'TPS543C20 Loop Gain'!B642</f>
        <v>50800</v>
      </c>
    </row>
    <row r="3299" spans="3:5" x14ac:dyDescent="0.3">
      <c r="C3299" t="e">
        <f>'TPS543C20 Loop Gain'!AI641</f>
        <v>#DIV/0!</v>
      </c>
      <c r="D3299" t="e">
        <f>'TPS543C20 Loop Gain'!AJ641</f>
        <v>#DIV/0!</v>
      </c>
      <c r="E3299">
        <f>'TPS543C20 Loop Gain'!B641</f>
        <v>50700</v>
      </c>
    </row>
    <row r="3300" spans="3:5" x14ac:dyDescent="0.3">
      <c r="C3300" t="e">
        <f>'TPS543C20 Loop Gain'!AI640</f>
        <v>#DIV/0!</v>
      </c>
      <c r="D3300" t="e">
        <f>'TPS543C20 Loop Gain'!AJ640</f>
        <v>#DIV/0!</v>
      </c>
      <c r="E3300">
        <f>'TPS543C20 Loop Gain'!B640</f>
        <v>50600</v>
      </c>
    </row>
    <row r="3301" spans="3:5" x14ac:dyDescent="0.3">
      <c r="C3301" t="e">
        <f>'TPS543C20 Loop Gain'!AI639</f>
        <v>#DIV/0!</v>
      </c>
      <c r="D3301" t="e">
        <f>'TPS543C20 Loop Gain'!AJ639</f>
        <v>#DIV/0!</v>
      </c>
      <c r="E3301">
        <f>'TPS543C20 Loop Gain'!B639</f>
        <v>50500</v>
      </c>
    </row>
    <row r="3302" spans="3:5" x14ac:dyDescent="0.3">
      <c r="C3302" t="e">
        <f>'TPS543C20 Loop Gain'!AI638</f>
        <v>#DIV/0!</v>
      </c>
      <c r="D3302" t="e">
        <f>'TPS543C20 Loop Gain'!AJ638</f>
        <v>#DIV/0!</v>
      </c>
      <c r="E3302">
        <f>'TPS543C20 Loop Gain'!B638</f>
        <v>50400</v>
      </c>
    </row>
    <row r="3303" spans="3:5" x14ac:dyDescent="0.3">
      <c r="C3303" t="e">
        <f>'TPS543C20 Loop Gain'!AI637</f>
        <v>#DIV/0!</v>
      </c>
      <c r="D3303" t="e">
        <f>'TPS543C20 Loop Gain'!AJ637</f>
        <v>#DIV/0!</v>
      </c>
      <c r="E3303">
        <f>'TPS543C20 Loop Gain'!B637</f>
        <v>50300</v>
      </c>
    </row>
    <row r="3304" spans="3:5" x14ac:dyDescent="0.3">
      <c r="C3304" t="e">
        <f>'TPS543C20 Loop Gain'!AI636</f>
        <v>#DIV/0!</v>
      </c>
      <c r="D3304" t="e">
        <f>'TPS543C20 Loop Gain'!AJ636</f>
        <v>#DIV/0!</v>
      </c>
      <c r="E3304">
        <f>'TPS543C20 Loop Gain'!B636</f>
        <v>50200</v>
      </c>
    </row>
    <row r="3305" spans="3:5" x14ac:dyDescent="0.3">
      <c r="C3305" t="e">
        <f>'TPS543C20 Loop Gain'!AI635</f>
        <v>#DIV/0!</v>
      </c>
      <c r="D3305" t="e">
        <f>'TPS543C20 Loop Gain'!AJ635</f>
        <v>#DIV/0!</v>
      </c>
      <c r="E3305">
        <f>'TPS543C20 Loop Gain'!B635</f>
        <v>50100</v>
      </c>
    </row>
    <row r="3306" spans="3:5" x14ac:dyDescent="0.3">
      <c r="C3306" t="e">
        <f>'TPS543C20 Loop Gain'!AI634</f>
        <v>#DIV/0!</v>
      </c>
      <c r="D3306" t="e">
        <f>'TPS543C20 Loop Gain'!AJ634</f>
        <v>#DIV/0!</v>
      </c>
      <c r="E3306">
        <f>'TPS543C20 Loop Gain'!B634</f>
        <v>50000</v>
      </c>
    </row>
    <row r="3307" spans="3:5" x14ac:dyDescent="0.3">
      <c r="C3307" t="e">
        <f>'TPS543C20 Loop Gain'!AI633</f>
        <v>#DIV/0!</v>
      </c>
      <c r="D3307" t="e">
        <f>'TPS543C20 Loop Gain'!AJ633</f>
        <v>#DIV/0!</v>
      </c>
      <c r="E3307">
        <f>'TPS543C20 Loop Gain'!B633</f>
        <v>49900</v>
      </c>
    </row>
    <row r="3308" spans="3:5" x14ac:dyDescent="0.3">
      <c r="C3308" t="e">
        <f>'TPS543C20 Loop Gain'!AI632</f>
        <v>#DIV/0!</v>
      </c>
      <c r="D3308" t="e">
        <f>'TPS543C20 Loop Gain'!AJ632</f>
        <v>#DIV/0!</v>
      </c>
      <c r="E3308">
        <f>'TPS543C20 Loop Gain'!B632</f>
        <v>49800</v>
      </c>
    </row>
    <row r="3309" spans="3:5" x14ac:dyDescent="0.3">
      <c r="C3309" t="e">
        <f>'TPS543C20 Loop Gain'!AI631</f>
        <v>#DIV/0!</v>
      </c>
      <c r="D3309" t="e">
        <f>'TPS543C20 Loop Gain'!AJ631</f>
        <v>#DIV/0!</v>
      </c>
      <c r="E3309">
        <f>'TPS543C20 Loop Gain'!B631</f>
        <v>49700</v>
      </c>
    </row>
    <row r="3310" spans="3:5" x14ac:dyDescent="0.3">
      <c r="C3310" t="e">
        <f>'TPS543C20 Loop Gain'!AI630</f>
        <v>#DIV/0!</v>
      </c>
      <c r="D3310" t="e">
        <f>'TPS543C20 Loop Gain'!AJ630</f>
        <v>#DIV/0!</v>
      </c>
      <c r="E3310">
        <f>'TPS543C20 Loop Gain'!B630</f>
        <v>49600</v>
      </c>
    </row>
    <row r="3311" spans="3:5" x14ac:dyDescent="0.3">
      <c r="C3311" t="e">
        <f>'TPS543C20 Loop Gain'!AI629</f>
        <v>#DIV/0!</v>
      </c>
      <c r="D3311" t="e">
        <f>'TPS543C20 Loop Gain'!AJ629</f>
        <v>#DIV/0!</v>
      </c>
      <c r="E3311">
        <f>'TPS543C20 Loop Gain'!B629</f>
        <v>49500</v>
      </c>
    </row>
    <row r="3312" spans="3:5" x14ac:dyDescent="0.3">
      <c r="C3312" t="e">
        <f>'TPS543C20 Loop Gain'!AI628</f>
        <v>#DIV/0!</v>
      </c>
      <c r="D3312" t="e">
        <f>'TPS543C20 Loop Gain'!AJ628</f>
        <v>#DIV/0!</v>
      </c>
      <c r="E3312">
        <f>'TPS543C20 Loop Gain'!B628</f>
        <v>49400</v>
      </c>
    </row>
    <row r="3313" spans="3:5" x14ac:dyDescent="0.3">
      <c r="C3313" t="e">
        <f>'TPS543C20 Loop Gain'!AI627</f>
        <v>#DIV/0!</v>
      </c>
      <c r="D3313" t="e">
        <f>'TPS543C20 Loop Gain'!AJ627</f>
        <v>#DIV/0!</v>
      </c>
      <c r="E3313">
        <f>'TPS543C20 Loop Gain'!B627</f>
        <v>49300</v>
      </c>
    </row>
    <row r="3314" spans="3:5" x14ac:dyDescent="0.3">
      <c r="C3314" t="e">
        <f>'TPS543C20 Loop Gain'!AI626</f>
        <v>#DIV/0!</v>
      </c>
      <c r="D3314" t="e">
        <f>'TPS543C20 Loop Gain'!AJ626</f>
        <v>#DIV/0!</v>
      </c>
      <c r="E3314">
        <f>'TPS543C20 Loop Gain'!B626</f>
        <v>49200</v>
      </c>
    </row>
    <row r="3315" spans="3:5" x14ac:dyDescent="0.3">
      <c r="C3315" t="e">
        <f>'TPS543C20 Loop Gain'!AI625</f>
        <v>#DIV/0!</v>
      </c>
      <c r="D3315" t="e">
        <f>'TPS543C20 Loop Gain'!AJ625</f>
        <v>#DIV/0!</v>
      </c>
      <c r="E3315">
        <f>'TPS543C20 Loop Gain'!B625</f>
        <v>49100</v>
      </c>
    </row>
    <row r="3316" spans="3:5" x14ac:dyDescent="0.3">
      <c r="C3316" t="e">
        <f>'TPS543C20 Loop Gain'!AI624</f>
        <v>#DIV/0!</v>
      </c>
      <c r="D3316" t="e">
        <f>'TPS543C20 Loop Gain'!AJ624</f>
        <v>#DIV/0!</v>
      </c>
      <c r="E3316">
        <f>'TPS543C20 Loop Gain'!B624</f>
        <v>49000</v>
      </c>
    </row>
    <row r="3317" spans="3:5" x14ac:dyDescent="0.3">
      <c r="C3317" t="e">
        <f>'TPS543C20 Loop Gain'!AI623</f>
        <v>#DIV/0!</v>
      </c>
      <c r="D3317" t="e">
        <f>'TPS543C20 Loop Gain'!AJ623</f>
        <v>#DIV/0!</v>
      </c>
      <c r="E3317">
        <f>'TPS543C20 Loop Gain'!B623</f>
        <v>48900</v>
      </c>
    </row>
    <row r="3318" spans="3:5" x14ac:dyDescent="0.3">
      <c r="C3318" t="e">
        <f>'TPS543C20 Loop Gain'!AI622</f>
        <v>#DIV/0!</v>
      </c>
      <c r="D3318" t="e">
        <f>'TPS543C20 Loop Gain'!AJ622</f>
        <v>#DIV/0!</v>
      </c>
      <c r="E3318">
        <f>'TPS543C20 Loop Gain'!B622</f>
        <v>48800</v>
      </c>
    </row>
    <row r="3319" spans="3:5" x14ac:dyDescent="0.3">
      <c r="C3319" t="e">
        <f>'TPS543C20 Loop Gain'!AI621</f>
        <v>#DIV/0!</v>
      </c>
      <c r="D3319" t="e">
        <f>'TPS543C20 Loop Gain'!AJ621</f>
        <v>#DIV/0!</v>
      </c>
      <c r="E3319">
        <f>'TPS543C20 Loop Gain'!B621</f>
        <v>48700</v>
      </c>
    </row>
    <row r="3320" spans="3:5" x14ac:dyDescent="0.3">
      <c r="C3320" t="e">
        <f>'TPS543C20 Loop Gain'!AI620</f>
        <v>#DIV/0!</v>
      </c>
      <c r="D3320" t="e">
        <f>'TPS543C20 Loop Gain'!AJ620</f>
        <v>#DIV/0!</v>
      </c>
      <c r="E3320">
        <f>'TPS543C20 Loop Gain'!B620</f>
        <v>48600</v>
      </c>
    </row>
    <row r="3321" spans="3:5" x14ac:dyDescent="0.3">
      <c r="C3321" t="e">
        <f>'TPS543C20 Loop Gain'!AI619</f>
        <v>#DIV/0!</v>
      </c>
      <c r="D3321" t="e">
        <f>'TPS543C20 Loop Gain'!AJ619</f>
        <v>#DIV/0!</v>
      </c>
      <c r="E3321">
        <f>'TPS543C20 Loop Gain'!B619</f>
        <v>48500</v>
      </c>
    </row>
    <row r="3322" spans="3:5" x14ac:dyDescent="0.3">
      <c r="C3322" t="e">
        <f>'TPS543C20 Loop Gain'!AI618</f>
        <v>#DIV/0!</v>
      </c>
      <c r="D3322" t="e">
        <f>'TPS543C20 Loop Gain'!AJ618</f>
        <v>#DIV/0!</v>
      </c>
      <c r="E3322">
        <f>'TPS543C20 Loop Gain'!B618</f>
        <v>48400</v>
      </c>
    </row>
    <row r="3323" spans="3:5" x14ac:dyDescent="0.3">
      <c r="C3323" t="e">
        <f>'TPS543C20 Loop Gain'!AI617</f>
        <v>#DIV/0!</v>
      </c>
      <c r="D3323" t="e">
        <f>'TPS543C20 Loop Gain'!AJ617</f>
        <v>#DIV/0!</v>
      </c>
      <c r="E3323">
        <f>'TPS543C20 Loop Gain'!B617</f>
        <v>48300</v>
      </c>
    </row>
    <row r="3324" spans="3:5" x14ac:dyDescent="0.3">
      <c r="C3324" t="e">
        <f>'TPS543C20 Loop Gain'!AI616</f>
        <v>#DIV/0!</v>
      </c>
      <c r="D3324" t="e">
        <f>'TPS543C20 Loop Gain'!AJ616</f>
        <v>#DIV/0!</v>
      </c>
      <c r="E3324">
        <f>'TPS543C20 Loop Gain'!B616</f>
        <v>48200</v>
      </c>
    </row>
    <row r="3325" spans="3:5" x14ac:dyDescent="0.3">
      <c r="C3325" t="e">
        <f>'TPS543C20 Loop Gain'!AI615</f>
        <v>#DIV/0!</v>
      </c>
      <c r="D3325" t="e">
        <f>'TPS543C20 Loop Gain'!AJ615</f>
        <v>#DIV/0!</v>
      </c>
      <c r="E3325">
        <f>'TPS543C20 Loop Gain'!B615</f>
        <v>48100</v>
      </c>
    </row>
    <row r="3326" spans="3:5" x14ac:dyDescent="0.3">
      <c r="C3326" t="e">
        <f>'TPS543C20 Loop Gain'!AI614</f>
        <v>#DIV/0!</v>
      </c>
      <c r="D3326" t="e">
        <f>'TPS543C20 Loop Gain'!AJ614</f>
        <v>#DIV/0!</v>
      </c>
      <c r="E3326">
        <f>'TPS543C20 Loop Gain'!B614</f>
        <v>48000</v>
      </c>
    </row>
    <row r="3327" spans="3:5" x14ac:dyDescent="0.3">
      <c r="C3327" t="e">
        <f>'TPS543C20 Loop Gain'!AI613</f>
        <v>#DIV/0!</v>
      </c>
      <c r="D3327" t="e">
        <f>'TPS543C20 Loop Gain'!AJ613</f>
        <v>#DIV/0!</v>
      </c>
      <c r="E3327">
        <f>'TPS543C20 Loop Gain'!B613</f>
        <v>47900</v>
      </c>
    </row>
    <row r="3328" spans="3:5" x14ac:dyDescent="0.3">
      <c r="C3328" t="e">
        <f>'TPS543C20 Loop Gain'!AI612</f>
        <v>#DIV/0!</v>
      </c>
      <c r="D3328" t="e">
        <f>'TPS543C20 Loop Gain'!AJ612</f>
        <v>#DIV/0!</v>
      </c>
      <c r="E3328">
        <f>'TPS543C20 Loop Gain'!B612</f>
        <v>47800</v>
      </c>
    </row>
    <row r="3329" spans="3:5" x14ac:dyDescent="0.3">
      <c r="C3329" t="e">
        <f>'TPS543C20 Loop Gain'!AI611</f>
        <v>#DIV/0!</v>
      </c>
      <c r="D3329" t="e">
        <f>'TPS543C20 Loop Gain'!AJ611</f>
        <v>#DIV/0!</v>
      </c>
      <c r="E3329">
        <f>'TPS543C20 Loop Gain'!B611</f>
        <v>47700</v>
      </c>
    </row>
    <row r="3330" spans="3:5" x14ac:dyDescent="0.3">
      <c r="C3330" t="e">
        <f>'TPS543C20 Loop Gain'!AI610</f>
        <v>#DIV/0!</v>
      </c>
      <c r="D3330" t="e">
        <f>'TPS543C20 Loop Gain'!AJ610</f>
        <v>#DIV/0!</v>
      </c>
      <c r="E3330">
        <f>'TPS543C20 Loop Gain'!B610</f>
        <v>47600</v>
      </c>
    </row>
    <row r="3331" spans="3:5" x14ac:dyDescent="0.3">
      <c r="C3331" t="e">
        <f>'TPS543C20 Loop Gain'!AI609</f>
        <v>#DIV/0!</v>
      </c>
      <c r="D3331" t="e">
        <f>'TPS543C20 Loop Gain'!AJ609</f>
        <v>#DIV/0!</v>
      </c>
      <c r="E3331">
        <f>'TPS543C20 Loop Gain'!B609</f>
        <v>47500</v>
      </c>
    </row>
    <row r="3332" spans="3:5" x14ac:dyDescent="0.3">
      <c r="C3332" t="e">
        <f>'TPS543C20 Loop Gain'!AI608</f>
        <v>#DIV/0!</v>
      </c>
      <c r="D3332" t="e">
        <f>'TPS543C20 Loop Gain'!AJ608</f>
        <v>#DIV/0!</v>
      </c>
      <c r="E3332">
        <f>'TPS543C20 Loop Gain'!B608</f>
        <v>47400</v>
      </c>
    </row>
    <row r="3333" spans="3:5" x14ac:dyDescent="0.3">
      <c r="C3333" t="e">
        <f>'TPS543C20 Loop Gain'!AI607</f>
        <v>#DIV/0!</v>
      </c>
      <c r="D3333" t="e">
        <f>'TPS543C20 Loop Gain'!AJ607</f>
        <v>#DIV/0!</v>
      </c>
      <c r="E3333">
        <f>'TPS543C20 Loop Gain'!B607</f>
        <v>47300</v>
      </c>
    </row>
    <row r="3334" spans="3:5" x14ac:dyDescent="0.3">
      <c r="C3334" t="e">
        <f>'TPS543C20 Loop Gain'!AI606</f>
        <v>#DIV/0!</v>
      </c>
      <c r="D3334" t="e">
        <f>'TPS543C20 Loop Gain'!AJ606</f>
        <v>#DIV/0!</v>
      </c>
      <c r="E3334">
        <f>'TPS543C20 Loop Gain'!B606</f>
        <v>47200</v>
      </c>
    </row>
    <row r="3335" spans="3:5" x14ac:dyDescent="0.3">
      <c r="C3335" t="e">
        <f>'TPS543C20 Loop Gain'!AI605</f>
        <v>#DIV/0!</v>
      </c>
      <c r="D3335" t="e">
        <f>'TPS543C20 Loop Gain'!AJ605</f>
        <v>#DIV/0!</v>
      </c>
      <c r="E3335">
        <f>'TPS543C20 Loop Gain'!B605</f>
        <v>47100</v>
      </c>
    </row>
    <row r="3336" spans="3:5" x14ac:dyDescent="0.3">
      <c r="C3336" t="e">
        <f>'TPS543C20 Loop Gain'!AI604</f>
        <v>#DIV/0!</v>
      </c>
      <c r="D3336" t="e">
        <f>'TPS543C20 Loop Gain'!AJ604</f>
        <v>#DIV/0!</v>
      </c>
      <c r="E3336">
        <f>'TPS543C20 Loop Gain'!B604</f>
        <v>47000</v>
      </c>
    </row>
    <row r="3337" spans="3:5" x14ac:dyDescent="0.3">
      <c r="C3337" t="e">
        <f>'TPS543C20 Loop Gain'!AI603</f>
        <v>#DIV/0!</v>
      </c>
      <c r="D3337" t="e">
        <f>'TPS543C20 Loop Gain'!AJ603</f>
        <v>#DIV/0!</v>
      </c>
      <c r="E3337">
        <f>'TPS543C20 Loop Gain'!B603</f>
        <v>46900</v>
      </c>
    </row>
    <row r="3338" spans="3:5" x14ac:dyDescent="0.3">
      <c r="C3338" t="e">
        <f>'TPS543C20 Loop Gain'!AI602</f>
        <v>#DIV/0!</v>
      </c>
      <c r="D3338" t="e">
        <f>'TPS543C20 Loop Gain'!AJ602</f>
        <v>#DIV/0!</v>
      </c>
      <c r="E3338">
        <f>'TPS543C20 Loop Gain'!B602</f>
        <v>46800</v>
      </c>
    </row>
    <row r="3339" spans="3:5" x14ac:dyDescent="0.3">
      <c r="C3339" t="e">
        <f>'TPS543C20 Loop Gain'!AI601</f>
        <v>#DIV/0!</v>
      </c>
      <c r="D3339" t="e">
        <f>'TPS543C20 Loop Gain'!AJ601</f>
        <v>#DIV/0!</v>
      </c>
      <c r="E3339">
        <f>'TPS543C20 Loop Gain'!B601</f>
        <v>46700</v>
      </c>
    </row>
    <row r="3340" spans="3:5" x14ac:dyDescent="0.3">
      <c r="C3340" t="e">
        <f>'TPS543C20 Loop Gain'!AI600</f>
        <v>#DIV/0!</v>
      </c>
      <c r="D3340" t="e">
        <f>'TPS543C20 Loop Gain'!AJ600</f>
        <v>#DIV/0!</v>
      </c>
      <c r="E3340">
        <f>'TPS543C20 Loop Gain'!B600</f>
        <v>46600</v>
      </c>
    </row>
    <row r="3341" spans="3:5" x14ac:dyDescent="0.3">
      <c r="C3341" t="e">
        <f>'TPS543C20 Loop Gain'!AI599</f>
        <v>#DIV/0!</v>
      </c>
      <c r="D3341" t="e">
        <f>'TPS543C20 Loop Gain'!AJ599</f>
        <v>#DIV/0!</v>
      </c>
      <c r="E3341">
        <f>'TPS543C20 Loop Gain'!B599</f>
        <v>46500</v>
      </c>
    </row>
    <row r="3342" spans="3:5" x14ac:dyDescent="0.3">
      <c r="C3342" t="e">
        <f>'TPS543C20 Loop Gain'!AI598</f>
        <v>#DIV/0!</v>
      </c>
      <c r="D3342" t="e">
        <f>'TPS543C20 Loop Gain'!AJ598</f>
        <v>#DIV/0!</v>
      </c>
      <c r="E3342">
        <f>'TPS543C20 Loop Gain'!B598</f>
        <v>46400</v>
      </c>
    </row>
    <row r="3343" spans="3:5" x14ac:dyDescent="0.3">
      <c r="C3343" t="e">
        <f>'TPS543C20 Loop Gain'!AI597</f>
        <v>#DIV/0!</v>
      </c>
      <c r="D3343" t="e">
        <f>'TPS543C20 Loop Gain'!AJ597</f>
        <v>#DIV/0!</v>
      </c>
      <c r="E3343">
        <f>'TPS543C20 Loop Gain'!B597</f>
        <v>46300</v>
      </c>
    </row>
    <row r="3344" spans="3:5" x14ac:dyDescent="0.3">
      <c r="C3344" t="e">
        <f>'TPS543C20 Loop Gain'!AI596</f>
        <v>#DIV/0!</v>
      </c>
      <c r="D3344" t="e">
        <f>'TPS543C20 Loop Gain'!AJ596</f>
        <v>#DIV/0!</v>
      </c>
      <c r="E3344">
        <f>'TPS543C20 Loop Gain'!B596</f>
        <v>46200</v>
      </c>
    </row>
    <row r="3345" spans="3:5" x14ac:dyDescent="0.3">
      <c r="C3345" t="e">
        <f>'TPS543C20 Loop Gain'!AI595</f>
        <v>#DIV/0!</v>
      </c>
      <c r="D3345" t="e">
        <f>'TPS543C20 Loop Gain'!AJ595</f>
        <v>#DIV/0!</v>
      </c>
      <c r="E3345">
        <f>'TPS543C20 Loop Gain'!B595</f>
        <v>46100</v>
      </c>
    </row>
    <row r="3346" spans="3:5" x14ac:dyDescent="0.3">
      <c r="C3346" t="e">
        <f>'TPS543C20 Loop Gain'!AI594</f>
        <v>#DIV/0!</v>
      </c>
      <c r="D3346" t="e">
        <f>'TPS543C20 Loop Gain'!AJ594</f>
        <v>#DIV/0!</v>
      </c>
      <c r="E3346">
        <f>'TPS543C20 Loop Gain'!B594</f>
        <v>46000</v>
      </c>
    </row>
    <row r="3347" spans="3:5" x14ac:dyDescent="0.3">
      <c r="C3347" t="e">
        <f>'TPS543C20 Loop Gain'!AI593</f>
        <v>#DIV/0!</v>
      </c>
      <c r="D3347" t="e">
        <f>'TPS543C20 Loop Gain'!AJ593</f>
        <v>#DIV/0!</v>
      </c>
      <c r="E3347">
        <f>'TPS543C20 Loop Gain'!B593</f>
        <v>45900</v>
      </c>
    </row>
    <row r="3348" spans="3:5" x14ac:dyDescent="0.3">
      <c r="C3348" t="e">
        <f>'TPS543C20 Loop Gain'!AI592</f>
        <v>#DIV/0!</v>
      </c>
      <c r="D3348" t="e">
        <f>'TPS543C20 Loop Gain'!AJ592</f>
        <v>#DIV/0!</v>
      </c>
      <c r="E3348">
        <f>'TPS543C20 Loop Gain'!B592</f>
        <v>45800</v>
      </c>
    </row>
    <row r="3349" spans="3:5" x14ac:dyDescent="0.3">
      <c r="C3349" t="e">
        <f>'TPS543C20 Loop Gain'!AI591</f>
        <v>#DIV/0!</v>
      </c>
      <c r="D3349" t="e">
        <f>'TPS543C20 Loop Gain'!AJ591</f>
        <v>#DIV/0!</v>
      </c>
      <c r="E3349">
        <f>'TPS543C20 Loop Gain'!B591</f>
        <v>45700</v>
      </c>
    </row>
    <row r="3350" spans="3:5" x14ac:dyDescent="0.3">
      <c r="C3350" t="e">
        <f>'TPS543C20 Loop Gain'!AI590</f>
        <v>#DIV/0!</v>
      </c>
      <c r="D3350" t="e">
        <f>'TPS543C20 Loop Gain'!AJ590</f>
        <v>#DIV/0!</v>
      </c>
      <c r="E3350">
        <f>'TPS543C20 Loop Gain'!B590</f>
        <v>45600</v>
      </c>
    </row>
    <row r="3351" spans="3:5" x14ac:dyDescent="0.3">
      <c r="C3351" t="e">
        <f>'TPS543C20 Loop Gain'!AI589</f>
        <v>#DIV/0!</v>
      </c>
      <c r="D3351" t="e">
        <f>'TPS543C20 Loop Gain'!AJ589</f>
        <v>#DIV/0!</v>
      </c>
      <c r="E3351">
        <f>'TPS543C20 Loop Gain'!B589</f>
        <v>45500</v>
      </c>
    </row>
    <row r="3352" spans="3:5" x14ac:dyDescent="0.3">
      <c r="C3352" t="e">
        <f>'TPS543C20 Loop Gain'!AI588</f>
        <v>#DIV/0!</v>
      </c>
      <c r="D3352" t="e">
        <f>'TPS543C20 Loop Gain'!AJ588</f>
        <v>#DIV/0!</v>
      </c>
      <c r="E3352">
        <f>'TPS543C20 Loop Gain'!B588</f>
        <v>45400</v>
      </c>
    </row>
    <row r="3353" spans="3:5" x14ac:dyDescent="0.3">
      <c r="C3353" t="e">
        <f>'TPS543C20 Loop Gain'!AI587</f>
        <v>#DIV/0!</v>
      </c>
      <c r="D3353" t="e">
        <f>'TPS543C20 Loop Gain'!AJ587</f>
        <v>#DIV/0!</v>
      </c>
      <c r="E3353">
        <f>'TPS543C20 Loop Gain'!B587</f>
        <v>45300</v>
      </c>
    </row>
    <row r="3354" spans="3:5" x14ac:dyDescent="0.3">
      <c r="C3354" t="e">
        <f>'TPS543C20 Loop Gain'!AI586</f>
        <v>#DIV/0!</v>
      </c>
      <c r="D3354" t="e">
        <f>'TPS543C20 Loop Gain'!AJ586</f>
        <v>#DIV/0!</v>
      </c>
      <c r="E3354">
        <f>'TPS543C20 Loop Gain'!B586</f>
        <v>45200</v>
      </c>
    </row>
    <row r="3355" spans="3:5" x14ac:dyDescent="0.3">
      <c r="C3355" t="e">
        <f>'TPS543C20 Loop Gain'!AI585</f>
        <v>#DIV/0!</v>
      </c>
      <c r="D3355" t="e">
        <f>'TPS543C20 Loop Gain'!AJ585</f>
        <v>#DIV/0!</v>
      </c>
      <c r="E3355">
        <f>'TPS543C20 Loop Gain'!B585</f>
        <v>45100</v>
      </c>
    </row>
    <row r="3356" spans="3:5" x14ac:dyDescent="0.3">
      <c r="C3356" t="e">
        <f>'TPS543C20 Loop Gain'!AI584</f>
        <v>#DIV/0!</v>
      </c>
      <c r="D3356" t="e">
        <f>'TPS543C20 Loop Gain'!AJ584</f>
        <v>#DIV/0!</v>
      </c>
      <c r="E3356">
        <f>'TPS543C20 Loop Gain'!B584</f>
        <v>45000</v>
      </c>
    </row>
    <row r="3357" spans="3:5" x14ac:dyDescent="0.3">
      <c r="C3357" t="e">
        <f>'TPS543C20 Loop Gain'!AI583</f>
        <v>#DIV/0!</v>
      </c>
      <c r="D3357" t="e">
        <f>'TPS543C20 Loop Gain'!AJ583</f>
        <v>#DIV/0!</v>
      </c>
      <c r="E3357">
        <f>'TPS543C20 Loop Gain'!B583</f>
        <v>44900</v>
      </c>
    </row>
    <row r="3358" spans="3:5" x14ac:dyDescent="0.3">
      <c r="C3358" t="e">
        <f>'TPS543C20 Loop Gain'!AI582</f>
        <v>#DIV/0!</v>
      </c>
      <c r="D3358" t="e">
        <f>'TPS543C20 Loop Gain'!AJ582</f>
        <v>#DIV/0!</v>
      </c>
      <c r="E3358">
        <f>'TPS543C20 Loop Gain'!B582</f>
        <v>44800</v>
      </c>
    </row>
    <row r="3359" spans="3:5" x14ac:dyDescent="0.3">
      <c r="C3359" t="e">
        <f>'TPS543C20 Loop Gain'!AI581</f>
        <v>#DIV/0!</v>
      </c>
      <c r="D3359" t="e">
        <f>'TPS543C20 Loop Gain'!AJ581</f>
        <v>#DIV/0!</v>
      </c>
      <c r="E3359">
        <f>'TPS543C20 Loop Gain'!B581</f>
        <v>44700</v>
      </c>
    </row>
    <row r="3360" spans="3:5" x14ac:dyDescent="0.3">
      <c r="C3360" t="e">
        <f>'TPS543C20 Loop Gain'!AI580</f>
        <v>#DIV/0!</v>
      </c>
      <c r="D3360" t="e">
        <f>'TPS543C20 Loop Gain'!AJ580</f>
        <v>#DIV/0!</v>
      </c>
      <c r="E3360">
        <f>'TPS543C20 Loop Gain'!B580</f>
        <v>44600</v>
      </c>
    </row>
    <row r="3361" spans="3:5" x14ac:dyDescent="0.3">
      <c r="C3361" t="e">
        <f>'TPS543C20 Loop Gain'!AI579</f>
        <v>#DIV/0!</v>
      </c>
      <c r="D3361" t="e">
        <f>'TPS543C20 Loop Gain'!AJ579</f>
        <v>#DIV/0!</v>
      </c>
      <c r="E3361">
        <f>'TPS543C20 Loop Gain'!B579</f>
        <v>44500</v>
      </c>
    </row>
    <row r="3362" spans="3:5" x14ac:dyDescent="0.3">
      <c r="C3362" t="e">
        <f>'TPS543C20 Loop Gain'!AI578</f>
        <v>#DIV/0!</v>
      </c>
      <c r="D3362" t="e">
        <f>'TPS543C20 Loop Gain'!AJ578</f>
        <v>#DIV/0!</v>
      </c>
      <c r="E3362">
        <f>'TPS543C20 Loop Gain'!B578</f>
        <v>44400</v>
      </c>
    </row>
    <row r="3363" spans="3:5" x14ac:dyDescent="0.3">
      <c r="C3363" t="e">
        <f>'TPS543C20 Loop Gain'!AI577</f>
        <v>#DIV/0!</v>
      </c>
      <c r="D3363" t="e">
        <f>'TPS543C20 Loop Gain'!AJ577</f>
        <v>#DIV/0!</v>
      </c>
      <c r="E3363">
        <f>'TPS543C20 Loop Gain'!B577</f>
        <v>44300</v>
      </c>
    </row>
    <row r="3364" spans="3:5" x14ac:dyDescent="0.3">
      <c r="C3364" t="e">
        <f>'TPS543C20 Loop Gain'!AI576</f>
        <v>#DIV/0!</v>
      </c>
      <c r="D3364" t="e">
        <f>'TPS543C20 Loop Gain'!AJ576</f>
        <v>#DIV/0!</v>
      </c>
      <c r="E3364">
        <f>'TPS543C20 Loop Gain'!B576</f>
        <v>44200</v>
      </c>
    </row>
    <row r="3365" spans="3:5" x14ac:dyDescent="0.3">
      <c r="C3365" t="e">
        <f>'TPS543C20 Loop Gain'!AI575</f>
        <v>#DIV/0!</v>
      </c>
      <c r="D3365" t="e">
        <f>'TPS543C20 Loop Gain'!AJ575</f>
        <v>#DIV/0!</v>
      </c>
      <c r="E3365">
        <f>'TPS543C20 Loop Gain'!B575</f>
        <v>44100</v>
      </c>
    </row>
    <row r="3366" spans="3:5" x14ac:dyDescent="0.3">
      <c r="C3366" t="e">
        <f>'TPS543C20 Loop Gain'!AI574</f>
        <v>#DIV/0!</v>
      </c>
      <c r="D3366" t="e">
        <f>'TPS543C20 Loop Gain'!AJ574</f>
        <v>#DIV/0!</v>
      </c>
      <c r="E3366">
        <f>'TPS543C20 Loop Gain'!B574</f>
        <v>44000</v>
      </c>
    </row>
    <row r="3367" spans="3:5" x14ac:dyDescent="0.3">
      <c r="C3367" t="e">
        <f>'TPS543C20 Loop Gain'!AI573</f>
        <v>#DIV/0!</v>
      </c>
      <c r="D3367" t="e">
        <f>'TPS543C20 Loop Gain'!AJ573</f>
        <v>#DIV/0!</v>
      </c>
      <c r="E3367">
        <f>'TPS543C20 Loop Gain'!B573</f>
        <v>43900</v>
      </c>
    </row>
    <row r="3368" spans="3:5" x14ac:dyDescent="0.3">
      <c r="C3368" t="e">
        <f>'TPS543C20 Loop Gain'!AI572</f>
        <v>#DIV/0!</v>
      </c>
      <c r="D3368" t="e">
        <f>'TPS543C20 Loop Gain'!AJ572</f>
        <v>#DIV/0!</v>
      </c>
      <c r="E3368">
        <f>'TPS543C20 Loop Gain'!B572</f>
        <v>43800</v>
      </c>
    </row>
    <row r="3369" spans="3:5" x14ac:dyDescent="0.3">
      <c r="C3369" t="e">
        <f>'TPS543C20 Loop Gain'!AI571</f>
        <v>#DIV/0!</v>
      </c>
      <c r="D3369" t="e">
        <f>'TPS543C20 Loop Gain'!AJ571</f>
        <v>#DIV/0!</v>
      </c>
      <c r="E3369">
        <f>'TPS543C20 Loop Gain'!B571</f>
        <v>43700</v>
      </c>
    </row>
    <row r="3370" spans="3:5" x14ac:dyDescent="0.3">
      <c r="C3370" t="e">
        <f>'TPS543C20 Loop Gain'!AI570</f>
        <v>#DIV/0!</v>
      </c>
      <c r="D3370" t="e">
        <f>'TPS543C20 Loop Gain'!AJ570</f>
        <v>#DIV/0!</v>
      </c>
      <c r="E3370">
        <f>'TPS543C20 Loop Gain'!B570</f>
        <v>43600</v>
      </c>
    </row>
    <row r="3371" spans="3:5" x14ac:dyDescent="0.3">
      <c r="C3371" t="e">
        <f>'TPS543C20 Loop Gain'!AI569</f>
        <v>#DIV/0!</v>
      </c>
      <c r="D3371" t="e">
        <f>'TPS543C20 Loop Gain'!AJ569</f>
        <v>#DIV/0!</v>
      </c>
      <c r="E3371">
        <f>'TPS543C20 Loop Gain'!B569</f>
        <v>43500</v>
      </c>
    </row>
    <row r="3372" spans="3:5" x14ac:dyDescent="0.3">
      <c r="C3372" t="e">
        <f>'TPS543C20 Loop Gain'!AI568</f>
        <v>#DIV/0!</v>
      </c>
      <c r="D3372" t="e">
        <f>'TPS543C20 Loop Gain'!AJ568</f>
        <v>#DIV/0!</v>
      </c>
      <c r="E3372">
        <f>'TPS543C20 Loop Gain'!B568</f>
        <v>43400</v>
      </c>
    </row>
    <row r="3373" spans="3:5" x14ac:dyDescent="0.3">
      <c r="C3373" t="e">
        <f>'TPS543C20 Loop Gain'!AI567</f>
        <v>#DIV/0!</v>
      </c>
      <c r="D3373" t="e">
        <f>'TPS543C20 Loop Gain'!AJ567</f>
        <v>#DIV/0!</v>
      </c>
      <c r="E3373">
        <f>'TPS543C20 Loop Gain'!B567</f>
        <v>43300</v>
      </c>
    </row>
    <row r="3374" spans="3:5" x14ac:dyDescent="0.3">
      <c r="C3374" t="e">
        <f>'TPS543C20 Loop Gain'!AI566</f>
        <v>#DIV/0!</v>
      </c>
      <c r="D3374" t="e">
        <f>'TPS543C20 Loop Gain'!AJ566</f>
        <v>#DIV/0!</v>
      </c>
      <c r="E3374">
        <f>'TPS543C20 Loop Gain'!B566</f>
        <v>43200</v>
      </c>
    </row>
    <row r="3375" spans="3:5" x14ac:dyDescent="0.3">
      <c r="C3375" t="e">
        <f>'TPS543C20 Loop Gain'!AI565</f>
        <v>#DIV/0!</v>
      </c>
      <c r="D3375" t="e">
        <f>'TPS543C20 Loop Gain'!AJ565</f>
        <v>#DIV/0!</v>
      </c>
      <c r="E3375">
        <f>'TPS543C20 Loop Gain'!B565</f>
        <v>43100</v>
      </c>
    </row>
    <row r="3376" spans="3:5" x14ac:dyDescent="0.3">
      <c r="C3376" t="e">
        <f>'TPS543C20 Loop Gain'!AI564</f>
        <v>#DIV/0!</v>
      </c>
      <c r="D3376" t="e">
        <f>'TPS543C20 Loop Gain'!AJ564</f>
        <v>#DIV/0!</v>
      </c>
      <c r="E3376">
        <f>'TPS543C20 Loop Gain'!B564</f>
        <v>43000</v>
      </c>
    </row>
    <row r="3377" spans="3:5" x14ac:dyDescent="0.3">
      <c r="C3377" t="e">
        <f>'TPS543C20 Loop Gain'!AI563</f>
        <v>#DIV/0!</v>
      </c>
      <c r="D3377" t="e">
        <f>'TPS543C20 Loop Gain'!AJ563</f>
        <v>#DIV/0!</v>
      </c>
      <c r="E3377">
        <f>'TPS543C20 Loop Gain'!B563</f>
        <v>42900</v>
      </c>
    </row>
    <row r="3378" spans="3:5" x14ac:dyDescent="0.3">
      <c r="C3378" t="e">
        <f>'TPS543C20 Loop Gain'!AI562</f>
        <v>#DIV/0!</v>
      </c>
      <c r="D3378" t="e">
        <f>'TPS543C20 Loop Gain'!AJ562</f>
        <v>#DIV/0!</v>
      </c>
      <c r="E3378">
        <f>'TPS543C20 Loop Gain'!B562</f>
        <v>42800</v>
      </c>
    </row>
    <row r="3379" spans="3:5" x14ac:dyDescent="0.3">
      <c r="C3379" t="e">
        <f>'TPS543C20 Loop Gain'!AI561</f>
        <v>#DIV/0!</v>
      </c>
      <c r="D3379" t="e">
        <f>'TPS543C20 Loop Gain'!AJ561</f>
        <v>#DIV/0!</v>
      </c>
      <c r="E3379">
        <f>'TPS543C20 Loop Gain'!B561</f>
        <v>42700</v>
      </c>
    </row>
    <row r="3380" spans="3:5" x14ac:dyDescent="0.3">
      <c r="C3380" t="e">
        <f>'TPS543C20 Loop Gain'!AI560</f>
        <v>#DIV/0!</v>
      </c>
      <c r="D3380" t="e">
        <f>'TPS543C20 Loop Gain'!AJ560</f>
        <v>#DIV/0!</v>
      </c>
      <c r="E3380">
        <f>'TPS543C20 Loop Gain'!B560</f>
        <v>42600</v>
      </c>
    </row>
    <row r="3381" spans="3:5" x14ac:dyDescent="0.3">
      <c r="C3381" t="e">
        <f>'TPS543C20 Loop Gain'!AI559</f>
        <v>#DIV/0!</v>
      </c>
      <c r="D3381" t="e">
        <f>'TPS543C20 Loop Gain'!AJ559</f>
        <v>#DIV/0!</v>
      </c>
      <c r="E3381">
        <f>'TPS543C20 Loop Gain'!B559</f>
        <v>42500</v>
      </c>
    </row>
    <row r="3382" spans="3:5" x14ac:dyDescent="0.3">
      <c r="C3382" t="e">
        <f>'TPS543C20 Loop Gain'!AI558</f>
        <v>#DIV/0!</v>
      </c>
      <c r="D3382" t="e">
        <f>'TPS543C20 Loop Gain'!AJ558</f>
        <v>#DIV/0!</v>
      </c>
      <c r="E3382">
        <f>'TPS543C20 Loop Gain'!B558</f>
        <v>42400</v>
      </c>
    </row>
    <row r="3383" spans="3:5" x14ac:dyDescent="0.3">
      <c r="C3383" t="e">
        <f>'TPS543C20 Loop Gain'!AI557</f>
        <v>#DIV/0!</v>
      </c>
      <c r="D3383" t="e">
        <f>'TPS543C20 Loop Gain'!AJ557</f>
        <v>#DIV/0!</v>
      </c>
      <c r="E3383">
        <f>'TPS543C20 Loop Gain'!B557</f>
        <v>42300</v>
      </c>
    </row>
    <row r="3384" spans="3:5" x14ac:dyDescent="0.3">
      <c r="C3384" t="e">
        <f>'TPS543C20 Loop Gain'!AI556</f>
        <v>#DIV/0!</v>
      </c>
      <c r="D3384" t="e">
        <f>'TPS543C20 Loop Gain'!AJ556</f>
        <v>#DIV/0!</v>
      </c>
      <c r="E3384">
        <f>'TPS543C20 Loop Gain'!B556</f>
        <v>42200</v>
      </c>
    </row>
    <row r="3385" spans="3:5" x14ac:dyDescent="0.3">
      <c r="C3385" t="e">
        <f>'TPS543C20 Loop Gain'!AI555</f>
        <v>#DIV/0!</v>
      </c>
      <c r="D3385" t="e">
        <f>'TPS543C20 Loop Gain'!AJ555</f>
        <v>#DIV/0!</v>
      </c>
      <c r="E3385">
        <f>'TPS543C20 Loop Gain'!B555</f>
        <v>42100</v>
      </c>
    </row>
    <row r="3386" spans="3:5" x14ac:dyDescent="0.3">
      <c r="C3386" t="e">
        <f>'TPS543C20 Loop Gain'!AI554</f>
        <v>#DIV/0!</v>
      </c>
      <c r="D3386" t="e">
        <f>'TPS543C20 Loop Gain'!AJ554</f>
        <v>#DIV/0!</v>
      </c>
      <c r="E3386">
        <f>'TPS543C20 Loop Gain'!B554</f>
        <v>42000</v>
      </c>
    </row>
    <row r="3387" spans="3:5" x14ac:dyDescent="0.3">
      <c r="C3387" t="e">
        <f>'TPS543C20 Loop Gain'!AI553</f>
        <v>#DIV/0!</v>
      </c>
      <c r="D3387" t="e">
        <f>'TPS543C20 Loop Gain'!AJ553</f>
        <v>#DIV/0!</v>
      </c>
      <c r="E3387">
        <f>'TPS543C20 Loop Gain'!B553</f>
        <v>41900</v>
      </c>
    </row>
    <row r="3388" spans="3:5" x14ac:dyDescent="0.3">
      <c r="C3388" t="e">
        <f>'TPS543C20 Loop Gain'!AI552</f>
        <v>#DIV/0!</v>
      </c>
      <c r="D3388" t="e">
        <f>'TPS543C20 Loop Gain'!AJ552</f>
        <v>#DIV/0!</v>
      </c>
      <c r="E3388">
        <f>'TPS543C20 Loop Gain'!B552</f>
        <v>41800</v>
      </c>
    </row>
    <row r="3389" spans="3:5" x14ac:dyDescent="0.3">
      <c r="C3389" t="e">
        <f>'TPS543C20 Loop Gain'!AI551</f>
        <v>#DIV/0!</v>
      </c>
      <c r="D3389" t="e">
        <f>'TPS543C20 Loop Gain'!AJ551</f>
        <v>#DIV/0!</v>
      </c>
      <c r="E3389">
        <f>'TPS543C20 Loop Gain'!B551</f>
        <v>41700</v>
      </c>
    </row>
    <row r="3390" spans="3:5" x14ac:dyDescent="0.3">
      <c r="C3390" t="e">
        <f>'TPS543C20 Loop Gain'!AI550</f>
        <v>#DIV/0!</v>
      </c>
      <c r="D3390" t="e">
        <f>'TPS543C20 Loop Gain'!AJ550</f>
        <v>#DIV/0!</v>
      </c>
      <c r="E3390">
        <f>'TPS543C20 Loop Gain'!B550</f>
        <v>41600</v>
      </c>
    </row>
    <row r="3391" spans="3:5" x14ac:dyDescent="0.3">
      <c r="C3391" t="e">
        <f>'TPS543C20 Loop Gain'!AI549</f>
        <v>#DIV/0!</v>
      </c>
      <c r="D3391" t="e">
        <f>'TPS543C20 Loop Gain'!AJ549</f>
        <v>#DIV/0!</v>
      </c>
      <c r="E3391">
        <f>'TPS543C20 Loop Gain'!B549</f>
        <v>41500</v>
      </c>
    </row>
    <row r="3392" spans="3:5" x14ac:dyDescent="0.3">
      <c r="C3392" t="e">
        <f>'TPS543C20 Loop Gain'!AI548</f>
        <v>#DIV/0!</v>
      </c>
      <c r="D3392" t="e">
        <f>'TPS543C20 Loop Gain'!AJ548</f>
        <v>#DIV/0!</v>
      </c>
      <c r="E3392">
        <f>'TPS543C20 Loop Gain'!B548</f>
        <v>41400</v>
      </c>
    </row>
    <row r="3393" spans="3:5" x14ac:dyDescent="0.3">
      <c r="C3393" t="e">
        <f>'TPS543C20 Loop Gain'!AI547</f>
        <v>#DIV/0!</v>
      </c>
      <c r="D3393" t="e">
        <f>'TPS543C20 Loop Gain'!AJ547</f>
        <v>#DIV/0!</v>
      </c>
      <c r="E3393">
        <f>'TPS543C20 Loop Gain'!B547</f>
        <v>41300</v>
      </c>
    </row>
    <row r="3394" spans="3:5" x14ac:dyDescent="0.3">
      <c r="C3394" t="e">
        <f>'TPS543C20 Loop Gain'!AI546</f>
        <v>#DIV/0!</v>
      </c>
      <c r="D3394" t="e">
        <f>'TPS543C20 Loop Gain'!AJ546</f>
        <v>#DIV/0!</v>
      </c>
      <c r="E3394">
        <f>'TPS543C20 Loop Gain'!B546</f>
        <v>41200</v>
      </c>
    </row>
    <row r="3395" spans="3:5" x14ac:dyDescent="0.3">
      <c r="C3395" t="e">
        <f>'TPS543C20 Loop Gain'!AI545</f>
        <v>#DIV/0!</v>
      </c>
      <c r="D3395" t="e">
        <f>'TPS543C20 Loop Gain'!AJ545</f>
        <v>#DIV/0!</v>
      </c>
      <c r="E3395">
        <f>'TPS543C20 Loop Gain'!B545</f>
        <v>41100</v>
      </c>
    </row>
    <row r="3396" spans="3:5" x14ac:dyDescent="0.3">
      <c r="C3396" t="e">
        <f>'TPS543C20 Loop Gain'!AI544</f>
        <v>#DIV/0!</v>
      </c>
      <c r="D3396" t="e">
        <f>'TPS543C20 Loop Gain'!AJ544</f>
        <v>#DIV/0!</v>
      </c>
      <c r="E3396">
        <f>'TPS543C20 Loop Gain'!B544</f>
        <v>41000</v>
      </c>
    </row>
    <row r="3397" spans="3:5" x14ac:dyDescent="0.3">
      <c r="C3397" t="e">
        <f>'TPS543C20 Loop Gain'!AI543</f>
        <v>#DIV/0!</v>
      </c>
      <c r="D3397" t="e">
        <f>'TPS543C20 Loop Gain'!AJ543</f>
        <v>#DIV/0!</v>
      </c>
      <c r="E3397">
        <f>'TPS543C20 Loop Gain'!B543</f>
        <v>40900</v>
      </c>
    </row>
    <row r="3398" spans="3:5" x14ac:dyDescent="0.3">
      <c r="C3398" t="e">
        <f>'TPS543C20 Loop Gain'!AI542</f>
        <v>#DIV/0!</v>
      </c>
      <c r="D3398" t="e">
        <f>'TPS543C20 Loop Gain'!AJ542</f>
        <v>#DIV/0!</v>
      </c>
      <c r="E3398">
        <f>'TPS543C20 Loop Gain'!B542</f>
        <v>40800</v>
      </c>
    </row>
    <row r="3399" spans="3:5" x14ac:dyDescent="0.3">
      <c r="C3399" t="e">
        <f>'TPS543C20 Loop Gain'!AI541</f>
        <v>#DIV/0!</v>
      </c>
      <c r="D3399" t="e">
        <f>'TPS543C20 Loop Gain'!AJ541</f>
        <v>#DIV/0!</v>
      </c>
      <c r="E3399">
        <f>'TPS543C20 Loop Gain'!B541</f>
        <v>40700</v>
      </c>
    </row>
    <row r="3400" spans="3:5" x14ac:dyDescent="0.3">
      <c r="C3400" t="e">
        <f>'TPS543C20 Loop Gain'!AI540</f>
        <v>#DIV/0!</v>
      </c>
      <c r="D3400" t="e">
        <f>'TPS543C20 Loop Gain'!AJ540</f>
        <v>#DIV/0!</v>
      </c>
      <c r="E3400">
        <f>'TPS543C20 Loop Gain'!B540</f>
        <v>40600</v>
      </c>
    </row>
    <row r="3401" spans="3:5" x14ac:dyDescent="0.3">
      <c r="C3401" t="e">
        <f>'TPS543C20 Loop Gain'!AI539</f>
        <v>#DIV/0!</v>
      </c>
      <c r="D3401" t="e">
        <f>'TPS543C20 Loop Gain'!AJ539</f>
        <v>#DIV/0!</v>
      </c>
      <c r="E3401">
        <f>'TPS543C20 Loop Gain'!B539</f>
        <v>40500</v>
      </c>
    </row>
    <row r="3402" spans="3:5" x14ac:dyDescent="0.3">
      <c r="C3402" t="e">
        <f>'TPS543C20 Loop Gain'!AI538</f>
        <v>#DIV/0!</v>
      </c>
      <c r="D3402" t="e">
        <f>'TPS543C20 Loop Gain'!AJ538</f>
        <v>#DIV/0!</v>
      </c>
      <c r="E3402">
        <f>'TPS543C20 Loop Gain'!B538</f>
        <v>40400</v>
      </c>
    </row>
    <row r="3403" spans="3:5" x14ac:dyDescent="0.3">
      <c r="C3403" t="e">
        <f>'TPS543C20 Loop Gain'!AI537</f>
        <v>#DIV/0!</v>
      </c>
      <c r="D3403" t="e">
        <f>'TPS543C20 Loop Gain'!AJ537</f>
        <v>#DIV/0!</v>
      </c>
      <c r="E3403">
        <f>'TPS543C20 Loop Gain'!B537</f>
        <v>40300</v>
      </c>
    </row>
    <row r="3404" spans="3:5" x14ac:dyDescent="0.3">
      <c r="C3404" t="e">
        <f>'TPS543C20 Loop Gain'!AI536</f>
        <v>#DIV/0!</v>
      </c>
      <c r="D3404" t="e">
        <f>'TPS543C20 Loop Gain'!AJ536</f>
        <v>#DIV/0!</v>
      </c>
      <c r="E3404">
        <f>'TPS543C20 Loop Gain'!B536</f>
        <v>40200</v>
      </c>
    </row>
    <row r="3405" spans="3:5" x14ac:dyDescent="0.3">
      <c r="C3405" t="e">
        <f>'TPS543C20 Loop Gain'!AI535</f>
        <v>#DIV/0!</v>
      </c>
      <c r="D3405" t="e">
        <f>'TPS543C20 Loop Gain'!AJ535</f>
        <v>#DIV/0!</v>
      </c>
      <c r="E3405">
        <f>'TPS543C20 Loop Gain'!B535</f>
        <v>40100</v>
      </c>
    </row>
    <row r="3406" spans="3:5" x14ac:dyDescent="0.3">
      <c r="C3406" t="e">
        <f>'TPS543C20 Loop Gain'!AI534</f>
        <v>#DIV/0!</v>
      </c>
      <c r="D3406" t="e">
        <f>'TPS543C20 Loop Gain'!AJ534</f>
        <v>#DIV/0!</v>
      </c>
      <c r="E3406">
        <f>'TPS543C20 Loop Gain'!B534</f>
        <v>40000</v>
      </c>
    </row>
    <row r="3407" spans="3:5" x14ac:dyDescent="0.3">
      <c r="C3407" t="e">
        <f>'TPS543C20 Loop Gain'!AI533</f>
        <v>#DIV/0!</v>
      </c>
      <c r="D3407" t="e">
        <f>'TPS543C20 Loop Gain'!AJ533</f>
        <v>#DIV/0!</v>
      </c>
      <c r="E3407">
        <f>'TPS543C20 Loop Gain'!B533</f>
        <v>39900</v>
      </c>
    </row>
    <row r="3408" spans="3:5" x14ac:dyDescent="0.3">
      <c r="C3408" t="e">
        <f>'TPS543C20 Loop Gain'!AI532</f>
        <v>#DIV/0!</v>
      </c>
      <c r="D3408" t="e">
        <f>'TPS543C20 Loop Gain'!AJ532</f>
        <v>#DIV/0!</v>
      </c>
      <c r="E3408">
        <f>'TPS543C20 Loop Gain'!B532</f>
        <v>39800</v>
      </c>
    </row>
    <row r="3409" spans="3:5" x14ac:dyDescent="0.3">
      <c r="C3409" t="e">
        <f>'TPS543C20 Loop Gain'!AI531</f>
        <v>#DIV/0!</v>
      </c>
      <c r="D3409" t="e">
        <f>'TPS543C20 Loop Gain'!AJ531</f>
        <v>#DIV/0!</v>
      </c>
      <c r="E3409">
        <f>'TPS543C20 Loop Gain'!B531</f>
        <v>39700</v>
      </c>
    </row>
    <row r="3410" spans="3:5" x14ac:dyDescent="0.3">
      <c r="C3410" t="e">
        <f>'TPS543C20 Loop Gain'!AI530</f>
        <v>#DIV/0!</v>
      </c>
      <c r="D3410" t="e">
        <f>'TPS543C20 Loop Gain'!AJ530</f>
        <v>#DIV/0!</v>
      </c>
      <c r="E3410">
        <f>'TPS543C20 Loop Gain'!B530</f>
        <v>39600</v>
      </c>
    </row>
    <row r="3411" spans="3:5" x14ac:dyDescent="0.3">
      <c r="C3411" t="e">
        <f>'TPS543C20 Loop Gain'!AI529</f>
        <v>#DIV/0!</v>
      </c>
      <c r="D3411" t="e">
        <f>'TPS543C20 Loop Gain'!AJ529</f>
        <v>#DIV/0!</v>
      </c>
      <c r="E3411">
        <f>'TPS543C20 Loop Gain'!B529</f>
        <v>39500</v>
      </c>
    </row>
    <row r="3412" spans="3:5" x14ac:dyDescent="0.3">
      <c r="C3412" t="e">
        <f>'TPS543C20 Loop Gain'!AI528</f>
        <v>#DIV/0!</v>
      </c>
      <c r="D3412" t="e">
        <f>'TPS543C20 Loop Gain'!AJ528</f>
        <v>#DIV/0!</v>
      </c>
      <c r="E3412">
        <f>'TPS543C20 Loop Gain'!B528</f>
        <v>39400</v>
      </c>
    </row>
    <row r="3413" spans="3:5" x14ac:dyDescent="0.3">
      <c r="C3413" t="e">
        <f>'TPS543C20 Loop Gain'!AI527</f>
        <v>#DIV/0!</v>
      </c>
      <c r="D3413" t="e">
        <f>'TPS543C20 Loop Gain'!AJ527</f>
        <v>#DIV/0!</v>
      </c>
      <c r="E3413">
        <f>'TPS543C20 Loop Gain'!B527</f>
        <v>39300</v>
      </c>
    </row>
    <row r="3414" spans="3:5" x14ac:dyDescent="0.3">
      <c r="C3414" t="e">
        <f>'TPS543C20 Loop Gain'!AI526</f>
        <v>#DIV/0!</v>
      </c>
      <c r="D3414" t="e">
        <f>'TPS543C20 Loop Gain'!AJ526</f>
        <v>#DIV/0!</v>
      </c>
      <c r="E3414">
        <f>'TPS543C20 Loop Gain'!B526</f>
        <v>39200</v>
      </c>
    </row>
    <row r="3415" spans="3:5" x14ac:dyDescent="0.3">
      <c r="C3415" t="e">
        <f>'TPS543C20 Loop Gain'!AI525</f>
        <v>#DIV/0!</v>
      </c>
      <c r="D3415" t="e">
        <f>'TPS543C20 Loop Gain'!AJ525</f>
        <v>#DIV/0!</v>
      </c>
      <c r="E3415">
        <f>'TPS543C20 Loop Gain'!B525</f>
        <v>39100</v>
      </c>
    </row>
    <row r="3416" spans="3:5" x14ac:dyDescent="0.3">
      <c r="C3416" t="e">
        <f>'TPS543C20 Loop Gain'!AI524</f>
        <v>#DIV/0!</v>
      </c>
      <c r="D3416" t="e">
        <f>'TPS543C20 Loop Gain'!AJ524</f>
        <v>#DIV/0!</v>
      </c>
      <c r="E3416">
        <f>'TPS543C20 Loop Gain'!B524</f>
        <v>39000</v>
      </c>
    </row>
    <row r="3417" spans="3:5" x14ac:dyDescent="0.3">
      <c r="C3417" t="e">
        <f>'TPS543C20 Loop Gain'!AI523</f>
        <v>#DIV/0!</v>
      </c>
      <c r="D3417" t="e">
        <f>'TPS543C20 Loop Gain'!AJ523</f>
        <v>#DIV/0!</v>
      </c>
      <c r="E3417">
        <f>'TPS543C20 Loop Gain'!B523</f>
        <v>38900</v>
      </c>
    </row>
    <row r="3418" spans="3:5" x14ac:dyDescent="0.3">
      <c r="C3418" t="e">
        <f>'TPS543C20 Loop Gain'!AI522</f>
        <v>#DIV/0!</v>
      </c>
      <c r="D3418" t="e">
        <f>'TPS543C20 Loop Gain'!AJ522</f>
        <v>#DIV/0!</v>
      </c>
      <c r="E3418">
        <f>'TPS543C20 Loop Gain'!B522</f>
        <v>38800</v>
      </c>
    </row>
    <row r="3419" spans="3:5" x14ac:dyDescent="0.3">
      <c r="C3419" t="e">
        <f>'TPS543C20 Loop Gain'!AI521</f>
        <v>#DIV/0!</v>
      </c>
      <c r="D3419" t="e">
        <f>'TPS543C20 Loop Gain'!AJ521</f>
        <v>#DIV/0!</v>
      </c>
      <c r="E3419">
        <f>'TPS543C20 Loop Gain'!B521</f>
        <v>38700</v>
      </c>
    </row>
    <row r="3420" spans="3:5" x14ac:dyDescent="0.3">
      <c r="C3420" t="e">
        <f>'TPS543C20 Loop Gain'!AI520</f>
        <v>#DIV/0!</v>
      </c>
      <c r="D3420" t="e">
        <f>'TPS543C20 Loop Gain'!AJ520</f>
        <v>#DIV/0!</v>
      </c>
      <c r="E3420">
        <f>'TPS543C20 Loop Gain'!B520</f>
        <v>38600</v>
      </c>
    </row>
    <row r="3421" spans="3:5" x14ac:dyDescent="0.3">
      <c r="C3421" t="e">
        <f>'TPS543C20 Loop Gain'!AI519</f>
        <v>#DIV/0!</v>
      </c>
      <c r="D3421" t="e">
        <f>'TPS543C20 Loop Gain'!AJ519</f>
        <v>#DIV/0!</v>
      </c>
      <c r="E3421">
        <f>'TPS543C20 Loop Gain'!B519</f>
        <v>38500</v>
      </c>
    </row>
    <row r="3422" spans="3:5" x14ac:dyDescent="0.3">
      <c r="C3422" t="e">
        <f>'TPS543C20 Loop Gain'!AI518</f>
        <v>#DIV/0!</v>
      </c>
      <c r="D3422" t="e">
        <f>'TPS543C20 Loop Gain'!AJ518</f>
        <v>#DIV/0!</v>
      </c>
      <c r="E3422">
        <f>'TPS543C20 Loop Gain'!B518</f>
        <v>38400</v>
      </c>
    </row>
    <row r="3423" spans="3:5" x14ac:dyDescent="0.3">
      <c r="C3423" t="e">
        <f>'TPS543C20 Loop Gain'!AI517</f>
        <v>#DIV/0!</v>
      </c>
      <c r="D3423" t="e">
        <f>'TPS543C20 Loop Gain'!AJ517</f>
        <v>#DIV/0!</v>
      </c>
      <c r="E3423">
        <f>'TPS543C20 Loop Gain'!B517</f>
        <v>38300</v>
      </c>
    </row>
    <row r="3424" spans="3:5" x14ac:dyDescent="0.3">
      <c r="C3424" t="e">
        <f>'TPS543C20 Loop Gain'!AI516</f>
        <v>#DIV/0!</v>
      </c>
      <c r="D3424" t="e">
        <f>'TPS543C20 Loop Gain'!AJ516</f>
        <v>#DIV/0!</v>
      </c>
      <c r="E3424">
        <f>'TPS543C20 Loop Gain'!B516</f>
        <v>38200</v>
      </c>
    </row>
    <row r="3425" spans="3:5" x14ac:dyDescent="0.3">
      <c r="C3425" t="e">
        <f>'TPS543C20 Loop Gain'!AI515</f>
        <v>#DIV/0!</v>
      </c>
      <c r="D3425" t="e">
        <f>'TPS543C20 Loop Gain'!AJ515</f>
        <v>#DIV/0!</v>
      </c>
      <c r="E3425">
        <f>'TPS543C20 Loop Gain'!B515</f>
        <v>38100</v>
      </c>
    </row>
    <row r="3426" spans="3:5" x14ac:dyDescent="0.3">
      <c r="C3426" t="e">
        <f>'TPS543C20 Loop Gain'!AI514</f>
        <v>#DIV/0!</v>
      </c>
      <c r="D3426" t="e">
        <f>'TPS543C20 Loop Gain'!AJ514</f>
        <v>#DIV/0!</v>
      </c>
      <c r="E3426">
        <f>'TPS543C20 Loop Gain'!B514</f>
        <v>38000</v>
      </c>
    </row>
    <row r="3427" spans="3:5" x14ac:dyDescent="0.3">
      <c r="C3427" t="e">
        <f>'TPS543C20 Loop Gain'!AI513</f>
        <v>#DIV/0!</v>
      </c>
      <c r="D3427" t="e">
        <f>'TPS543C20 Loop Gain'!AJ513</f>
        <v>#DIV/0!</v>
      </c>
      <c r="E3427">
        <f>'TPS543C20 Loop Gain'!B513</f>
        <v>37900</v>
      </c>
    </row>
    <row r="3428" spans="3:5" x14ac:dyDescent="0.3">
      <c r="C3428" t="e">
        <f>'TPS543C20 Loop Gain'!AI512</f>
        <v>#DIV/0!</v>
      </c>
      <c r="D3428" t="e">
        <f>'TPS543C20 Loop Gain'!AJ512</f>
        <v>#DIV/0!</v>
      </c>
      <c r="E3428">
        <f>'TPS543C20 Loop Gain'!B512</f>
        <v>37800</v>
      </c>
    </row>
    <row r="3429" spans="3:5" x14ac:dyDescent="0.3">
      <c r="C3429" t="e">
        <f>'TPS543C20 Loop Gain'!AI511</f>
        <v>#DIV/0!</v>
      </c>
      <c r="D3429" t="e">
        <f>'TPS543C20 Loop Gain'!AJ511</f>
        <v>#DIV/0!</v>
      </c>
      <c r="E3429">
        <f>'TPS543C20 Loop Gain'!B511</f>
        <v>37700</v>
      </c>
    </row>
    <row r="3430" spans="3:5" x14ac:dyDescent="0.3">
      <c r="C3430" t="e">
        <f>'TPS543C20 Loop Gain'!AI510</f>
        <v>#DIV/0!</v>
      </c>
      <c r="D3430" t="e">
        <f>'TPS543C20 Loop Gain'!AJ510</f>
        <v>#DIV/0!</v>
      </c>
      <c r="E3430">
        <f>'TPS543C20 Loop Gain'!B510</f>
        <v>37600</v>
      </c>
    </row>
    <row r="3431" spans="3:5" x14ac:dyDescent="0.3">
      <c r="C3431" t="e">
        <f>'TPS543C20 Loop Gain'!AI509</f>
        <v>#DIV/0!</v>
      </c>
      <c r="D3431" t="e">
        <f>'TPS543C20 Loop Gain'!AJ509</f>
        <v>#DIV/0!</v>
      </c>
      <c r="E3431">
        <f>'TPS543C20 Loop Gain'!B509</f>
        <v>37500</v>
      </c>
    </row>
    <row r="3432" spans="3:5" x14ac:dyDescent="0.3">
      <c r="C3432" t="e">
        <f>'TPS543C20 Loop Gain'!AI508</f>
        <v>#DIV/0!</v>
      </c>
      <c r="D3432" t="e">
        <f>'TPS543C20 Loop Gain'!AJ508</f>
        <v>#DIV/0!</v>
      </c>
      <c r="E3432">
        <f>'TPS543C20 Loop Gain'!B508</f>
        <v>37400</v>
      </c>
    </row>
    <row r="3433" spans="3:5" x14ac:dyDescent="0.3">
      <c r="C3433" t="e">
        <f>'TPS543C20 Loop Gain'!AI507</f>
        <v>#DIV/0!</v>
      </c>
      <c r="D3433" t="e">
        <f>'TPS543C20 Loop Gain'!AJ507</f>
        <v>#DIV/0!</v>
      </c>
      <c r="E3433">
        <f>'TPS543C20 Loop Gain'!B507</f>
        <v>37300</v>
      </c>
    </row>
    <row r="3434" spans="3:5" x14ac:dyDescent="0.3">
      <c r="C3434" t="e">
        <f>'TPS543C20 Loop Gain'!AI506</f>
        <v>#DIV/0!</v>
      </c>
      <c r="D3434" t="e">
        <f>'TPS543C20 Loop Gain'!AJ506</f>
        <v>#DIV/0!</v>
      </c>
      <c r="E3434">
        <f>'TPS543C20 Loop Gain'!B506</f>
        <v>37200</v>
      </c>
    </row>
    <row r="3435" spans="3:5" x14ac:dyDescent="0.3">
      <c r="C3435" t="e">
        <f>'TPS543C20 Loop Gain'!AI505</f>
        <v>#DIV/0!</v>
      </c>
      <c r="D3435" t="e">
        <f>'TPS543C20 Loop Gain'!AJ505</f>
        <v>#DIV/0!</v>
      </c>
      <c r="E3435">
        <f>'TPS543C20 Loop Gain'!B505</f>
        <v>37100</v>
      </c>
    </row>
    <row r="3436" spans="3:5" x14ac:dyDescent="0.3">
      <c r="C3436" t="e">
        <f>'TPS543C20 Loop Gain'!AI504</f>
        <v>#DIV/0!</v>
      </c>
      <c r="D3436" t="e">
        <f>'TPS543C20 Loop Gain'!AJ504</f>
        <v>#DIV/0!</v>
      </c>
      <c r="E3436">
        <f>'TPS543C20 Loop Gain'!B504</f>
        <v>37000</v>
      </c>
    </row>
    <row r="3437" spans="3:5" x14ac:dyDescent="0.3">
      <c r="C3437" t="e">
        <f>'TPS543C20 Loop Gain'!AI503</f>
        <v>#DIV/0!</v>
      </c>
      <c r="D3437" t="e">
        <f>'TPS543C20 Loop Gain'!AJ503</f>
        <v>#DIV/0!</v>
      </c>
      <c r="E3437">
        <f>'TPS543C20 Loop Gain'!B503</f>
        <v>36900</v>
      </c>
    </row>
    <row r="3438" spans="3:5" x14ac:dyDescent="0.3">
      <c r="C3438" t="e">
        <f>'TPS543C20 Loop Gain'!AI502</f>
        <v>#DIV/0!</v>
      </c>
      <c r="D3438" t="e">
        <f>'TPS543C20 Loop Gain'!AJ502</f>
        <v>#DIV/0!</v>
      </c>
      <c r="E3438">
        <f>'TPS543C20 Loop Gain'!B502</f>
        <v>36800</v>
      </c>
    </row>
    <row r="3439" spans="3:5" x14ac:dyDescent="0.3">
      <c r="C3439" t="e">
        <f>'TPS543C20 Loop Gain'!AI501</f>
        <v>#DIV/0!</v>
      </c>
      <c r="D3439" t="e">
        <f>'TPS543C20 Loop Gain'!AJ501</f>
        <v>#DIV/0!</v>
      </c>
      <c r="E3439">
        <f>'TPS543C20 Loop Gain'!B501</f>
        <v>36700</v>
      </c>
    </row>
    <row r="3440" spans="3:5" x14ac:dyDescent="0.3">
      <c r="C3440" t="e">
        <f>'TPS543C20 Loop Gain'!AI500</f>
        <v>#DIV/0!</v>
      </c>
      <c r="D3440" t="e">
        <f>'TPS543C20 Loop Gain'!AJ500</f>
        <v>#DIV/0!</v>
      </c>
      <c r="E3440">
        <f>'TPS543C20 Loop Gain'!B500</f>
        <v>36600</v>
      </c>
    </row>
    <row r="3441" spans="3:5" x14ac:dyDescent="0.3">
      <c r="C3441" t="e">
        <f>'TPS543C20 Loop Gain'!AI499</f>
        <v>#DIV/0!</v>
      </c>
      <c r="D3441" t="e">
        <f>'TPS543C20 Loop Gain'!AJ499</f>
        <v>#DIV/0!</v>
      </c>
      <c r="E3441">
        <f>'TPS543C20 Loop Gain'!B499</f>
        <v>36500</v>
      </c>
    </row>
    <row r="3442" spans="3:5" x14ac:dyDescent="0.3">
      <c r="C3442" t="e">
        <f>'TPS543C20 Loop Gain'!AI498</f>
        <v>#DIV/0!</v>
      </c>
      <c r="D3442" t="e">
        <f>'TPS543C20 Loop Gain'!AJ498</f>
        <v>#DIV/0!</v>
      </c>
      <c r="E3442">
        <f>'TPS543C20 Loop Gain'!B498</f>
        <v>36400</v>
      </c>
    </row>
    <row r="3443" spans="3:5" x14ac:dyDescent="0.3">
      <c r="C3443" t="e">
        <f>'TPS543C20 Loop Gain'!AI497</f>
        <v>#DIV/0!</v>
      </c>
      <c r="D3443" t="e">
        <f>'TPS543C20 Loop Gain'!AJ497</f>
        <v>#DIV/0!</v>
      </c>
      <c r="E3443">
        <f>'TPS543C20 Loop Gain'!B497</f>
        <v>36300</v>
      </c>
    </row>
    <row r="3444" spans="3:5" x14ac:dyDescent="0.3">
      <c r="C3444" t="e">
        <f>'TPS543C20 Loop Gain'!AI496</f>
        <v>#DIV/0!</v>
      </c>
      <c r="D3444" t="e">
        <f>'TPS543C20 Loop Gain'!AJ496</f>
        <v>#DIV/0!</v>
      </c>
      <c r="E3444">
        <f>'TPS543C20 Loop Gain'!B496</f>
        <v>36200</v>
      </c>
    </row>
    <row r="3445" spans="3:5" x14ac:dyDescent="0.3">
      <c r="C3445" t="e">
        <f>'TPS543C20 Loop Gain'!AI495</f>
        <v>#DIV/0!</v>
      </c>
      <c r="D3445" t="e">
        <f>'TPS543C20 Loop Gain'!AJ495</f>
        <v>#DIV/0!</v>
      </c>
      <c r="E3445">
        <f>'TPS543C20 Loop Gain'!B495</f>
        <v>36100</v>
      </c>
    </row>
    <row r="3446" spans="3:5" x14ac:dyDescent="0.3">
      <c r="C3446" t="e">
        <f>'TPS543C20 Loop Gain'!AI494</f>
        <v>#DIV/0!</v>
      </c>
      <c r="D3446" t="e">
        <f>'TPS543C20 Loop Gain'!AJ494</f>
        <v>#DIV/0!</v>
      </c>
      <c r="E3446">
        <f>'TPS543C20 Loop Gain'!B494</f>
        <v>36000</v>
      </c>
    </row>
    <row r="3447" spans="3:5" x14ac:dyDescent="0.3">
      <c r="C3447" t="e">
        <f>'TPS543C20 Loop Gain'!AI493</f>
        <v>#DIV/0!</v>
      </c>
      <c r="D3447" t="e">
        <f>'TPS543C20 Loop Gain'!AJ493</f>
        <v>#DIV/0!</v>
      </c>
      <c r="E3447">
        <f>'TPS543C20 Loop Gain'!B493</f>
        <v>35900</v>
      </c>
    </row>
    <row r="3448" spans="3:5" x14ac:dyDescent="0.3">
      <c r="C3448" t="e">
        <f>'TPS543C20 Loop Gain'!AI492</f>
        <v>#DIV/0!</v>
      </c>
      <c r="D3448" t="e">
        <f>'TPS543C20 Loop Gain'!AJ492</f>
        <v>#DIV/0!</v>
      </c>
      <c r="E3448">
        <f>'TPS543C20 Loop Gain'!B492</f>
        <v>35800</v>
      </c>
    </row>
    <row r="3449" spans="3:5" x14ac:dyDescent="0.3">
      <c r="C3449" t="e">
        <f>'TPS543C20 Loop Gain'!AI491</f>
        <v>#DIV/0!</v>
      </c>
      <c r="D3449" t="e">
        <f>'TPS543C20 Loop Gain'!AJ491</f>
        <v>#DIV/0!</v>
      </c>
      <c r="E3449">
        <f>'TPS543C20 Loop Gain'!B491</f>
        <v>35700</v>
      </c>
    </row>
    <row r="3450" spans="3:5" x14ac:dyDescent="0.3">
      <c r="C3450" t="e">
        <f>'TPS543C20 Loop Gain'!AI490</f>
        <v>#DIV/0!</v>
      </c>
      <c r="D3450" t="e">
        <f>'TPS543C20 Loop Gain'!AJ490</f>
        <v>#DIV/0!</v>
      </c>
      <c r="E3450">
        <f>'TPS543C20 Loop Gain'!B490</f>
        <v>35600</v>
      </c>
    </row>
    <row r="3451" spans="3:5" x14ac:dyDescent="0.3">
      <c r="C3451" t="e">
        <f>'TPS543C20 Loop Gain'!AI489</f>
        <v>#DIV/0!</v>
      </c>
      <c r="D3451" t="e">
        <f>'TPS543C20 Loop Gain'!AJ489</f>
        <v>#DIV/0!</v>
      </c>
      <c r="E3451">
        <f>'TPS543C20 Loop Gain'!B489</f>
        <v>35500</v>
      </c>
    </row>
    <row r="3452" spans="3:5" x14ac:dyDescent="0.3">
      <c r="C3452" t="e">
        <f>'TPS543C20 Loop Gain'!AI488</f>
        <v>#DIV/0!</v>
      </c>
      <c r="D3452" t="e">
        <f>'TPS543C20 Loop Gain'!AJ488</f>
        <v>#DIV/0!</v>
      </c>
      <c r="E3452">
        <f>'TPS543C20 Loop Gain'!B488</f>
        <v>35400</v>
      </c>
    </row>
    <row r="3453" spans="3:5" x14ac:dyDescent="0.3">
      <c r="C3453" t="e">
        <f>'TPS543C20 Loop Gain'!AI487</f>
        <v>#DIV/0!</v>
      </c>
      <c r="D3453" t="e">
        <f>'TPS543C20 Loop Gain'!AJ487</f>
        <v>#DIV/0!</v>
      </c>
      <c r="E3453">
        <f>'TPS543C20 Loop Gain'!B487</f>
        <v>35300</v>
      </c>
    </row>
    <row r="3454" spans="3:5" x14ac:dyDescent="0.3">
      <c r="C3454" t="e">
        <f>'TPS543C20 Loop Gain'!AI486</f>
        <v>#DIV/0!</v>
      </c>
      <c r="D3454" t="e">
        <f>'TPS543C20 Loop Gain'!AJ486</f>
        <v>#DIV/0!</v>
      </c>
      <c r="E3454">
        <f>'TPS543C20 Loop Gain'!B486</f>
        <v>35200</v>
      </c>
    </row>
    <row r="3455" spans="3:5" x14ac:dyDescent="0.3">
      <c r="C3455" t="e">
        <f>'TPS543C20 Loop Gain'!AI485</f>
        <v>#DIV/0!</v>
      </c>
      <c r="D3455" t="e">
        <f>'TPS543C20 Loop Gain'!AJ485</f>
        <v>#DIV/0!</v>
      </c>
      <c r="E3455">
        <f>'TPS543C20 Loop Gain'!B485</f>
        <v>35100</v>
      </c>
    </row>
    <row r="3456" spans="3:5" x14ac:dyDescent="0.3">
      <c r="C3456" t="e">
        <f>'TPS543C20 Loop Gain'!AI484</f>
        <v>#DIV/0!</v>
      </c>
      <c r="D3456" t="e">
        <f>'TPS543C20 Loop Gain'!AJ484</f>
        <v>#DIV/0!</v>
      </c>
      <c r="E3456">
        <f>'TPS543C20 Loop Gain'!B484</f>
        <v>35000</v>
      </c>
    </row>
    <row r="3457" spans="3:5" x14ac:dyDescent="0.3">
      <c r="C3457" t="e">
        <f>'TPS543C20 Loop Gain'!AI483</f>
        <v>#DIV/0!</v>
      </c>
      <c r="D3457" t="e">
        <f>'TPS543C20 Loop Gain'!AJ483</f>
        <v>#DIV/0!</v>
      </c>
      <c r="E3457">
        <f>'TPS543C20 Loop Gain'!B483</f>
        <v>34900</v>
      </c>
    </row>
    <row r="3458" spans="3:5" x14ac:dyDescent="0.3">
      <c r="C3458" t="e">
        <f>'TPS543C20 Loop Gain'!AI482</f>
        <v>#DIV/0!</v>
      </c>
      <c r="D3458" t="e">
        <f>'TPS543C20 Loop Gain'!AJ482</f>
        <v>#DIV/0!</v>
      </c>
      <c r="E3458">
        <f>'TPS543C20 Loop Gain'!B482</f>
        <v>34800</v>
      </c>
    </row>
    <row r="3459" spans="3:5" x14ac:dyDescent="0.3">
      <c r="C3459" t="e">
        <f>'TPS543C20 Loop Gain'!AI481</f>
        <v>#DIV/0!</v>
      </c>
      <c r="D3459" t="e">
        <f>'TPS543C20 Loop Gain'!AJ481</f>
        <v>#DIV/0!</v>
      </c>
      <c r="E3459">
        <f>'TPS543C20 Loop Gain'!B481</f>
        <v>34700</v>
      </c>
    </row>
    <row r="3460" spans="3:5" x14ac:dyDescent="0.3">
      <c r="C3460" t="e">
        <f>'TPS543C20 Loop Gain'!AI480</f>
        <v>#DIV/0!</v>
      </c>
      <c r="D3460" t="e">
        <f>'TPS543C20 Loop Gain'!AJ480</f>
        <v>#DIV/0!</v>
      </c>
      <c r="E3460">
        <f>'TPS543C20 Loop Gain'!B480</f>
        <v>34600</v>
      </c>
    </row>
    <row r="3461" spans="3:5" x14ac:dyDescent="0.3">
      <c r="C3461" t="e">
        <f>'TPS543C20 Loop Gain'!AI479</f>
        <v>#DIV/0!</v>
      </c>
      <c r="D3461" t="e">
        <f>'TPS543C20 Loop Gain'!AJ479</f>
        <v>#DIV/0!</v>
      </c>
      <c r="E3461">
        <f>'TPS543C20 Loop Gain'!B479</f>
        <v>34500</v>
      </c>
    </row>
    <row r="3462" spans="3:5" x14ac:dyDescent="0.3">
      <c r="C3462" t="e">
        <f>'TPS543C20 Loop Gain'!AI478</f>
        <v>#DIV/0!</v>
      </c>
      <c r="D3462" t="e">
        <f>'TPS543C20 Loop Gain'!AJ478</f>
        <v>#DIV/0!</v>
      </c>
      <c r="E3462">
        <f>'TPS543C20 Loop Gain'!B478</f>
        <v>34400</v>
      </c>
    </row>
    <row r="3463" spans="3:5" x14ac:dyDescent="0.3">
      <c r="C3463" t="e">
        <f>'TPS543C20 Loop Gain'!AI477</f>
        <v>#DIV/0!</v>
      </c>
      <c r="D3463" t="e">
        <f>'TPS543C20 Loop Gain'!AJ477</f>
        <v>#DIV/0!</v>
      </c>
      <c r="E3463">
        <f>'TPS543C20 Loop Gain'!B477</f>
        <v>34300</v>
      </c>
    </row>
    <row r="3464" spans="3:5" x14ac:dyDescent="0.3">
      <c r="C3464" t="e">
        <f>'TPS543C20 Loop Gain'!AI476</f>
        <v>#DIV/0!</v>
      </c>
      <c r="D3464" t="e">
        <f>'TPS543C20 Loop Gain'!AJ476</f>
        <v>#DIV/0!</v>
      </c>
      <c r="E3464">
        <f>'TPS543C20 Loop Gain'!B476</f>
        <v>34200</v>
      </c>
    </row>
    <row r="3465" spans="3:5" x14ac:dyDescent="0.3">
      <c r="C3465" t="e">
        <f>'TPS543C20 Loop Gain'!AI475</f>
        <v>#DIV/0!</v>
      </c>
      <c r="D3465" t="e">
        <f>'TPS543C20 Loop Gain'!AJ475</f>
        <v>#DIV/0!</v>
      </c>
      <c r="E3465">
        <f>'TPS543C20 Loop Gain'!B475</f>
        <v>34100</v>
      </c>
    </row>
    <row r="3466" spans="3:5" x14ac:dyDescent="0.3">
      <c r="C3466" t="e">
        <f>'TPS543C20 Loop Gain'!AI474</f>
        <v>#DIV/0!</v>
      </c>
      <c r="D3466" t="e">
        <f>'TPS543C20 Loop Gain'!AJ474</f>
        <v>#DIV/0!</v>
      </c>
      <c r="E3466">
        <f>'TPS543C20 Loop Gain'!B474</f>
        <v>34000</v>
      </c>
    </row>
    <row r="3467" spans="3:5" x14ac:dyDescent="0.3">
      <c r="C3467" t="e">
        <f>'TPS543C20 Loop Gain'!AI473</f>
        <v>#DIV/0!</v>
      </c>
      <c r="D3467" t="e">
        <f>'TPS543C20 Loop Gain'!AJ473</f>
        <v>#DIV/0!</v>
      </c>
      <c r="E3467">
        <f>'TPS543C20 Loop Gain'!B473</f>
        <v>33900</v>
      </c>
    </row>
    <row r="3468" spans="3:5" x14ac:dyDescent="0.3">
      <c r="C3468" t="e">
        <f>'TPS543C20 Loop Gain'!AI472</f>
        <v>#DIV/0!</v>
      </c>
      <c r="D3468" t="e">
        <f>'TPS543C20 Loop Gain'!AJ472</f>
        <v>#DIV/0!</v>
      </c>
      <c r="E3468">
        <f>'TPS543C20 Loop Gain'!B472</f>
        <v>33800</v>
      </c>
    </row>
    <row r="3469" spans="3:5" x14ac:dyDescent="0.3">
      <c r="C3469" t="e">
        <f>'TPS543C20 Loop Gain'!AI471</f>
        <v>#DIV/0!</v>
      </c>
      <c r="D3469" t="e">
        <f>'TPS543C20 Loop Gain'!AJ471</f>
        <v>#DIV/0!</v>
      </c>
      <c r="E3469">
        <f>'TPS543C20 Loop Gain'!B471</f>
        <v>33700</v>
      </c>
    </row>
    <row r="3470" spans="3:5" x14ac:dyDescent="0.3">
      <c r="C3470" t="e">
        <f>'TPS543C20 Loop Gain'!AI470</f>
        <v>#DIV/0!</v>
      </c>
      <c r="D3470" t="e">
        <f>'TPS543C20 Loop Gain'!AJ470</f>
        <v>#DIV/0!</v>
      </c>
      <c r="E3470">
        <f>'TPS543C20 Loop Gain'!B470</f>
        <v>33600</v>
      </c>
    </row>
    <row r="3471" spans="3:5" x14ac:dyDescent="0.3">
      <c r="C3471" t="e">
        <f>'TPS543C20 Loop Gain'!AI469</f>
        <v>#DIV/0!</v>
      </c>
      <c r="D3471" t="e">
        <f>'TPS543C20 Loop Gain'!AJ469</f>
        <v>#DIV/0!</v>
      </c>
      <c r="E3471">
        <f>'TPS543C20 Loop Gain'!B469</f>
        <v>33500</v>
      </c>
    </row>
    <row r="3472" spans="3:5" x14ac:dyDescent="0.3">
      <c r="C3472" t="e">
        <f>'TPS543C20 Loop Gain'!AI468</f>
        <v>#DIV/0!</v>
      </c>
      <c r="D3472" t="e">
        <f>'TPS543C20 Loop Gain'!AJ468</f>
        <v>#DIV/0!</v>
      </c>
      <c r="E3472">
        <f>'TPS543C20 Loop Gain'!B468</f>
        <v>33400</v>
      </c>
    </row>
    <row r="3473" spans="3:5" x14ac:dyDescent="0.3">
      <c r="C3473" t="e">
        <f>'TPS543C20 Loop Gain'!AI467</f>
        <v>#DIV/0!</v>
      </c>
      <c r="D3473" t="e">
        <f>'TPS543C20 Loop Gain'!AJ467</f>
        <v>#DIV/0!</v>
      </c>
      <c r="E3473">
        <f>'TPS543C20 Loop Gain'!B467</f>
        <v>33300</v>
      </c>
    </row>
    <row r="3474" spans="3:5" x14ac:dyDescent="0.3">
      <c r="C3474" t="e">
        <f>'TPS543C20 Loop Gain'!AI466</f>
        <v>#DIV/0!</v>
      </c>
      <c r="D3474" t="e">
        <f>'TPS543C20 Loop Gain'!AJ466</f>
        <v>#DIV/0!</v>
      </c>
      <c r="E3474">
        <f>'TPS543C20 Loop Gain'!B466</f>
        <v>33200</v>
      </c>
    </row>
    <row r="3475" spans="3:5" x14ac:dyDescent="0.3">
      <c r="C3475" t="e">
        <f>'TPS543C20 Loop Gain'!AI465</f>
        <v>#DIV/0!</v>
      </c>
      <c r="D3475" t="e">
        <f>'TPS543C20 Loop Gain'!AJ465</f>
        <v>#DIV/0!</v>
      </c>
      <c r="E3475">
        <f>'TPS543C20 Loop Gain'!B465</f>
        <v>33100</v>
      </c>
    </row>
    <row r="3476" spans="3:5" x14ac:dyDescent="0.3">
      <c r="C3476" t="e">
        <f>'TPS543C20 Loop Gain'!AI464</f>
        <v>#DIV/0!</v>
      </c>
      <c r="D3476" t="e">
        <f>'TPS543C20 Loop Gain'!AJ464</f>
        <v>#DIV/0!</v>
      </c>
      <c r="E3476">
        <f>'TPS543C20 Loop Gain'!B464</f>
        <v>33000</v>
      </c>
    </row>
    <row r="3477" spans="3:5" x14ac:dyDescent="0.3">
      <c r="C3477" t="e">
        <f>'TPS543C20 Loop Gain'!AI463</f>
        <v>#DIV/0!</v>
      </c>
      <c r="D3477" t="e">
        <f>'TPS543C20 Loop Gain'!AJ463</f>
        <v>#DIV/0!</v>
      </c>
      <c r="E3477">
        <f>'TPS543C20 Loop Gain'!B463</f>
        <v>32900</v>
      </c>
    </row>
    <row r="3478" spans="3:5" x14ac:dyDescent="0.3">
      <c r="C3478" t="e">
        <f>'TPS543C20 Loop Gain'!AI462</f>
        <v>#DIV/0!</v>
      </c>
      <c r="D3478" t="e">
        <f>'TPS543C20 Loop Gain'!AJ462</f>
        <v>#DIV/0!</v>
      </c>
      <c r="E3478">
        <f>'TPS543C20 Loop Gain'!B462</f>
        <v>32800</v>
      </c>
    </row>
    <row r="3479" spans="3:5" x14ac:dyDescent="0.3">
      <c r="C3479" t="e">
        <f>'TPS543C20 Loop Gain'!AI461</f>
        <v>#DIV/0!</v>
      </c>
      <c r="D3479" t="e">
        <f>'TPS543C20 Loop Gain'!AJ461</f>
        <v>#DIV/0!</v>
      </c>
      <c r="E3479">
        <f>'TPS543C20 Loop Gain'!B461</f>
        <v>32700</v>
      </c>
    </row>
    <row r="3480" spans="3:5" x14ac:dyDescent="0.3">
      <c r="C3480" t="e">
        <f>'TPS543C20 Loop Gain'!AI460</f>
        <v>#DIV/0!</v>
      </c>
      <c r="D3480" t="e">
        <f>'TPS543C20 Loop Gain'!AJ460</f>
        <v>#DIV/0!</v>
      </c>
      <c r="E3480">
        <f>'TPS543C20 Loop Gain'!B460</f>
        <v>32600</v>
      </c>
    </row>
    <row r="3481" spans="3:5" x14ac:dyDescent="0.3">
      <c r="C3481" t="e">
        <f>'TPS543C20 Loop Gain'!AI459</f>
        <v>#DIV/0!</v>
      </c>
      <c r="D3481" t="e">
        <f>'TPS543C20 Loop Gain'!AJ459</f>
        <v>#DIV/0!</v>
      </c>
      <c r="E3481">
        <f>'TPS543C20 Loop Gain'!B459</f>
        <v>32500</v>
      </c>
    </row>
    <row r="3482" spans="3:5" x14ac:dyDescent="0.3">
      <c r="C3482" t="e">
        <f>'TPS543C20 Loop Gain'!AI458</f>
        <v>#DIV/0!</v>
      </c>
      <c r="D3482" t="e">
        <f>'TPS543C20 Loop Gain'!AJ458</f>
        <v>#DIV/0!</v>
      </c>
      <c r="E3482">
        <f>'TPS543C20 Loop Gain'!B458</f>
        <v>32400</v>
      </c>
    </row>
    <row r="3483" spans="3:5" x14ac:dyDescent="0.3">
      <c r="C3483" t="e">
        <f>'TPS543C20 Loop Gain'!AI457</f>
        <v>#DIV/0!</v>
      </c>
      <c r="D3483" t="e">
        <f>'TPS543C20 Loop Gain'!AJ457</f>
        <v>#DIV/0!</v>
      </c>
      <c r="E3483">
        <f>'TPS543C20 Loop Gain'!B457</f>
        <v>32300</v>
      </c>
    </row>
    <row r="3484" spans="3:5" x14ac:dyDescent="0.3">
      <c r="C3484" t="e">
        <f>'TPS543C20 Loop Gain'!AI456</f>
        <v>#DIV/0!</v>
      </c>
      <c r="D3484" t="e">
        <f>'TPS543C20 Loop Gain'!AJ456</f>
        <v>#DIV/0!</v>
      </c>
      <c r="E3484">
        <f>'TPS543C20 Loop Gain'!B456</f>
        <v>32200</v>
      </c>
    </row>
    <row r="3485" spans="3:5" x14ac:dyDescent="0.3">
      <c r="C3485" t="e">
        <f>'TPS543C20 Loop Gain'!AI455</f>
        <v>#DIV/0!</v>
      </c>
      <c r="D3485" t="e">
        <f>'TPS543C20 Loop Gain'!AJ455</f>
        <v>#DIV/0!</v>
      </c>
      <c r="E3485">
        <f>'TPS543C20 Loop Gain'!B455</f>
        <v>32100</v>
      </c>
    </row>
    <row r="3486" spans="3:5" x14ac:dyDescent="0.3">
      <c r="C3486" t="e">
        <f>'TPS543C20 Loop Gain'!AI454</f>
        <v>#DIV/0!</v>
      </c>
      <c r="D3486" t="e">
        <f>'TPS543C20 Loop Gain'!AJ454</f>
        <v>#DIV/0!</v>
      </c>
      <c r="E3486">
        <f>'TPS543C20 Loop Gain'!B454</f>
        <v>32000</v>
      </c>
    </row>
    <row r="3487" spans="3:5" x14ac:dyDescent="0.3">
      <c r="C3487" t="e">
        <f>'TPS543C20 Loop Gain'!AI453</f>
        <v>#DIV/0!</v>
      </c>
      <c r="D3487" t="e">
        <f>'TPS543C20 Loop Gain'!AJ453</f>
        <v>#DIV/0!</v>
      </c>
      <c r="E3487">
        <f>'TPS543C20 Loop Gain'!B453</f>
        <v>31900</v>
      </c>
    </row>
    <row r="3488" spans="3:5" x14ac:dyDescent="0.3">
      <c r="C3488" t="e">
        <f>'TPS543C20 Loop Gain'!AI452</f>
        <v>#DIV/0!</v>
      </c>
      <c r="D3488" t="e">
        <f>'TPS543C20 Loop Gain'!AJ452</f>
        <v>#DIV/0!</v>
      </c>
      <c r="E3488">
        <f>'TPS543C20 Loop Gain'!B452</f>
        <v>31800</v>
      </c>
    </row>
    <row r="3489" spans="3:5" x14ac:dyDescent="0.3">
      <c r="C3489" t="e">
        <f>'TPS543C20 Loop Gain'!AI451</f>
        <v>#DIV/0!</v>
      </c>
      <c r="D3489" t="e">
        <f>'TPS543C20 Loop Gain'!AJ451</f>
        <v>#DIV/0!</v>
      </c>
      <c r="E3489">
        <f>'TPS543C20 Loop Gain'!B451</f>
        <v>31700</v>
      </c>
    </row>
    <row r="3490" spans="3:5" x14ac:dyDescent="0.3">
      <c r="C3490" t="e">
        <f>'TPS543C20 Loop Gain'!AI450</f>
        <v>#DIV/0!</v>
      </c>
      <c r="D3490" t="e">
        <f>'TPS543C20 Loop Gain'!AJ450</f>
        <v>#DIV/0!</v>
      </c>
      <c r="E3490">
        <f>'TPS543C20 Loop Gain'!B450</f>
        <v>31600</v>
      </c>
    </row>
    <row r="3491" spans="3:5" x14ac:dyDescent="0.3">
      <c r="C3491" t="e">
        <f>'TPS543C20 Loop Gain'!AI449</f>
        <v>#DIV/0!</v>
      </c>
      <c r="D3491" t="e">
        <f>'TPS543C20 Loop Gain'!AJ449</f>
        <v>#DIV/0!</v>
      </c>
      <c r="E3491">
        <f>'TPS543C20 Loop Gain'!B449</f>
        <v>31500</v>
      </c>
    </row>
    <row r="3492" spans="3:5" x14ac:dyDescent="0.3">
      <c r="C3492" t="e">
        <f>'TPS543C20 Loop Gain'!AI448</f>
        <v>#DIV/0!</v>
      </c>
      <c r="D3492" t="e">
        <f>'TPS543C20 Loop Gain'!AJ448</f>
        <v>#DIV/0!</v>
      </c>
      <c r="E3492">
        <f>'TPS543C20 Loop Gain'!B448</f>
        <v>31400</v>
      </c>
    </row>
    <row r="3493" spans="3:5" x14ac:dyDescent="0.3">
      <c r="C3493" t="e">
        <f>'TPS543C20 Loop Gain'!AI447</f>
        <v>#DIV/0!</v>
      </c>
      <c r="D3493" t="e">
        <f>'TPS543C20 Loop Gain'!AJ447</f>
        <v>#DIV/0!</v>
      </c>
      <c r="E3493">
        <f>'TPS543C20 Loop Gain'!B447</f>
        <v>31300</v>
      </c>
    </row>
    <row r="3494" spans="3:5" x14ac:dyDescent="0.3">
      <c r="C3494" t="e">
        <f>'TPS543C20 Loop Gain'!AI446</f>
        <v>#DIV/0!</v>
      </c>
      <c r="D3494" t="e">
        <f>'TPS543C20 Loop Gain'!AJ446</f>
        <v>#DIV/0!</v>
      </c>
      <c r="E3494">
        <f>'TPS543C20 Loop Gain'!B446</f>
        <v>31200</v>
      </c>
    </row>
    <row r="3495" spans="3:5" x14ac:dyDescent="0.3">
      <c r="C3495" t="e">
        <f>'TPS543C20 Loop Gain'!AI445</f>
        <v>#DIV/0!</v>
      </c>
      <c r="D3495" t="e">
        <f>'TPS543C20 Loop Gain'!AJ445</f>
        <v>#DIV/0!</v>
      </c>
      <c r="E3495">
        <f>'TPS543C20 Loop Gain'!B445</f>
        <v>31100</v>
      </c>
    </row>
    <row r="3496" spans="3:5" x14ac:dyDescent="0.3">
      <c r="C3496" t="e">
        <f>'TPS543C20 Loop Gain'!AI444</f>
        <v>#DIV/0!</v>
      </c>
      <c r="D3496" t="e">
        <f>'TPS543C20 Loop Gain'!AJ444</f>
        <v>#DIV/0!</v>
      </c>
      <c r="E3496">
        <f>'TPS543C20 Loop Gain'!B444</f>
        <v>31000</v>
      </c>
    </row>
    <row r="3497" spans="3:5" x14ac:dyDescent="0.3">
      <c r="C3497" t="e">
        <f>'TPS543C20 Loop Gain'!AI443</f>
        <v>#DIV/0!</v>
      </c>
      <c r="D3497" t="e">
        <f>'TPS543C20 Loop Gain'!AJ443</f>
        <v>#DIV/0!</v>
      </c>
      <c r="E3497">
        <f>'TPS543C20 Loop Gain'!B443</f>
        <v>30900</v>
      </c>
    </row>
    <row r="3498" spans="3:5" x14ac:dyDescent="0.3">
      <c r="C3498" t="e">
        <f>'TPS543C20 Loop Gain'!AI442</f>
        <v>#DIV/0!</v>
      </c>
      <c r="D3498" t="e">
        <f>'TPS543C20 Loop Gain'!AJ442</f>
        <v>#DIV/0!</v>
      </c>
      <c r="E3498">
        <f>'TPS543C20 Loop Gain'!B442</f>
        <v>30800</v>
      </c>
    </row>
    <row r="3499" spans="3:5" x14ac:dyDescent="0.3">
      <c r="C3499" t="e">
        <f>'TPS543C20 Loop Gain'!AI441</f>
        <v>#DIV/0!</v>
      </c>
      <c r="D3499" t="e">
        <f>'TPS543C20 Loop Gain'!AJ441</f>
        <v>#DIV/0!</v>
      </c>
      <c r="E3499">
        <f>'TPS543C20 Loop Gain'!B441</f>
        <v>30700</v>
      </c>
    </row>
    <row r="3500" spans="3:5" x14ac:dyDescent="0.3">
      <c r="C3500" t="e">
        <f>'TPS543C20 Loop Gain'!AI440</f>
        <v>#DIV/0!</v>
      </c>
      <c r="D3500" t="e">
        <f>'TPS543C20 Loop Gain'!AJ440</f>
        <v>#DIV/0!</v>
      </c>
      <c r="E3500">
        <f>'TPS543C20 Loop Gain'!B440</f>
        <v>30600</v>
      </c>
    </row>
    <row r="3501" spans="3:5" x14ac:dyDescent="0.3">
      <c r="C3501" t="e">
        <f>'TPS543C20 Loop Gain'!AI439</f>
        <v>#DIV/0!</v>
      </c>
      <c r="D3501" t="e">
        <f>'TPS543C20 Loop Gain'!AJ439</f>
        <v>#DIV/0!</v>
      </c>
      <c r="E3501">
        <f>'TPS543C20 Loop Gain'!B439</f>
        <v>30500</v>
      </c>
    </row>
    <row r="3502" spans="3:5" x14ac:dyDescent="0.3">
      <c r="C3502" t="e">
        <f>'TPS543C20 Loop Gain'!AI438</f>
        <v>#DIV/0!</v>
      </c>
      <c r="D3502" t="e">
        <f>'TPS543C20 Loop Gain'!AJ438</f>
        <v>#DIV/0!</v>
      </c>
      <c r="E3502">
        <f>'TPS543C20 Loop Gain'!B438</f>
        <v>30400</v>
      </c>
    </row>
    <row r="3503" spans="3:5" x14ac:dyDescent="0.3">
      <c r="C3503" t="e">
        <f>'TPS543C20 Loop Gain'!AI437</f>
        <v>#DIV/0!</v>
      </c>
      <c r="D3503" t="e">
        <f>'TPS543C20 Loop Gain'!AJ437</f>
        <v>#DIV/0!</v>
      </c>
      <c r="E3503">
        <f>'TPS543C20 Loop Gain'!B437</f>
        <v>30300</v>
      </c>
    </row>
    <row r="3504" spans="3:5" x14ac:dyDescent="0.3">
      <c r="C3504" t="e">
        <f>'TPS543C20 Loop Gain'!AI436</f>
        <v>#DIV/0!</v>
      </c>
      <c r="D3504" t="e">
        <f>'TPS543C20 Loop Gain'!AJ436</f>
        <v>#DIV/0!</v>
      </c>
      <c r="E3504">
        <f>'TPS543C20 Loop Gain'!B436</f>
        <v>30200</v>
      </c>
    </row>
    <row r="3505" spans="3:5" x14ac:dyDescent="0.3">
      <c r="C3505" t="e">
        <f>'TPS543C20 Loop Gain'!AI435</f>
        <v>#DIV/0!</v>
      </c>
      <c r="D3505" t="e">
        <f>'TPS543C20 Loop Gain'!AJ435</f>
        <v>#DIV/0!</v>
      </c>
      <c r="E3505">
        <f>'TPS543C20 Loop Gain'!B435</f>
        <v>30100</v>
      </c>
    </row>
    <row r="3506" spans="3:5" x14ac:dyDescent="0.3">
      <c r="C3506" t="e">
        <f>'TPS543C20 Loop Gain'!AI434</f>
        <v>#DIV/0!</v>
      </c>
      <c r="D3506" t="e">
        <f>'TPS543C20 Loop Gain'!AJ434</f>
        <v>#DIV/0!</v>
      </c>
      <c r="E3506">
        <f>'TPS543C20 Loop Gain'!B434</f>
        <v>30000</v>
      </c>
    </row>
    <row r="3507" spans="3:5" x14ac:dyDescent="0.3">
      <c r="C3507" t="e">
        <f>'TPS543C20 Loop Gain'!AI433</f>
        <v>#DIV/0!</v>
      </c>
      <c r="D3507" t="e">
        <f>'TPS543C20 Loop Gain'!AJ433</f>
        <v>#DIV/0!</v>
      </c>
      <c r="E3507">
        <f>'TPS543C20 Loop Gain'!B433</f>
        <v>29900</v>
      </c>
    </row>
    <row r="3508" spans="3:5" x14ac:dyDescent="0.3">
      <c r="C3508" t="e">
        <f>'TPS543C20 Loop Gain'!AI432</f>
        <v>#DIV/0!</v>
      </c>
      <c r="D3508" t="e">
        <f>'TPS543C20 Loop Gain'!AJ432</f>
        <v>#DIV/0!</v>
      </c>
      <c r="E3508">
        <f>'TPS543C20 Loop Gain'!B432</f>
        <v>29800</v>
      </c>
    </row>
    <row r="3509" spans="3:5" x14ac:dyDescent="0.3">
      <c r="C3509" t="e">
        <f>'TPS543C20 Loop Gain'!AI431</f>
        <v>#DIV/0!</v>
      </c>
      <c r="D3509" t="e">
        <f>'TPS543C20 Loop Gain'!AJ431</f>
        <v>#DIV/0!</v>
      </c>
      <c r="E3509">
        <f>'TPS543C20 Loop Gain'!B431</f>
        <v>29700</v>
      </c>
    </row>
    <row r="3510" spans="3:5" x14ac:dyDescent="0.3">
      <c r="C3510" t="e">
        <f>'TPS543C20 Loop Gain'!AI430</f>
        <v>#DIV/0!</v>
      </c>
      <c r="D3510" t="e">
        <f>'TPS543C20 Loop Gain'!AJ430</f>
        <v>#DIV/0!</v>
      </c>
      <c r="E3510">
        <f>'TPS543C20 Loop Gain'!B430</f>
        <v>29600</v>
      </c>
    </row>
    <row r="3511" spans="3:5" x14ac:dyDescent="0.3">
      <c r="C3511" t="e">
        <f>'TPS543C20 Loop Gain'!AI429</f>
        <v>#DIV/0!</v>
      </c>
      <c r="D3511" t="e">
        <f>'TPS543C20 Loop Gain'!AJ429</f>
        <v>#DIV/0!</v>
      </c>
      <c r="E3511">
        <f>'TPS543C20 Loop Gain'!B429</f>
        <v>29500</v>
      </c>
    </row>
    <row r="3512" spans="3:5" x14ac:dyDescent="0.3">
      <c r="C3512" t="e">
        <f>'TPS543C20 Loop Gain'!AI428</f>
        <v>#DIV/0!</v>
      </c>
      <c r="D3512" t="e">
        <f>'TPS543C20 Loop Gain'!AJ428</f>
        <v>#DIV/0!</v>
      </c>
      <c r="E3512">
        <f>'TPS543C20 Loop Gain'!B428</f>
        <v>29400</v>
      </c>
    </row>
    <row r="3513" spans="3:5" x14ac:dyDescent="0.3">
      <c r="C3513" t="e">
        <f>'TPS543C20 Loop Gain'!AI427</f>
        <v>#DIV/0!</v>
      </c>
      <c r="D3513" t="e">
        <f>'TPS543C20 Loop Gain'!AJ427</f>
        <v>#DIV/0!</v>
      </c>
      <c r="E3513">
        <f>'TPS543C20 Loop Gain'!B427</f>
        <v>29300</v>
      </c>
    </row>
    <row r="3514" spans="3:5" x14ac:dyDescent="0.3">
      <c r="C3514" t="e">
        <f>'TPS543C20 Loop Gain'!AI426</f>
        <v>#DIV/0!</v>
      </c>
      <c r="D3514" t="e">
        <f>'TPS543C20 Loop Gain'!AJ426</f>
        <v>#DIV/0!</v>
      </c>
      <c r="E3514">
        <f>'TPS543C20 Loop Gain'!B426</f>
        <v>29200</v>
      </c>
    </row>
    <row r="3515" spans="3:5" x14ac:dyDescent="0.3">
      <c r="C3515" t="e">
        <f>'TPS543C20 Loop Gain'!AI425</f>
        <v>#DIV/0!</v>
      </c>
      <c r="D3515" t="e">
        <f>'TPS543C20 Loop Gain'!AJ425</f>
        <v>#DIV/0!</v>
      </c>
      <c r="E3515">
        <f>'TPS543C20 Loop Gain'!B425</f>
        <v>29100</v>
      </c>
    </row>
    <row r="3516" spans="3:5" x14ac:dyDescent="0.3">
      <c r="C3516" t="e">
        <f>'TPS543C20 Loop Gain'!AI424</f>
        <v>#DIV/0!</v>
      </c>
      <c r="D3516" t="e">
        <f>'TPS543C20 Loop Gain'!AJ424</f>
        <v>#DIV/0!</v>
      </c>
      <c r="E3516">
        <f>'TPS543C20 Loop Gain'!B424</f>
        <v>29000</v>
      </c>
    </row>
    <row r="3517" spans="3:5" x14ac:dyDescent="0.3">
      <c r="C3517" t="e">
        <f>'TPS543C20 Loop Gain'!AI423</f>
        <v>#DIV/0!</v>
      </c>
      <c r="D3517" t="e">
        <f>'TPS543C20 Loop Gain'!AJ423</f>
        <v>#DIV/0!</v>
      </c>
      <c r="E3517">
        <f>'TPS543C20 Loop Gain'!B423</f>
        <v>28900</v>
      </c>
    </row>
    <row r="3518" spans="3:5" x14ac:dyDescent="0.3">
      <c r="C3518" t="e">
        <f>'TPS543C20 Loop Gain'!AI422</f>
        <v>#DIV/0!</v>
      </c>
      <c r="D3518" t="e">
        <f>'TPS543C20 Loop Gain'!AJ422</f>
        <v>#DIV/0!</v>
      </c>
      <c r="E3518">
        <f>'TPS543C20 Loop Gain'!B422</f>
        <v>28800</v>
      </c>
    </row>
    <row r="3519" spans="3:5" x14ac:dyDescent="0.3">
      <c r="C3519" t="e">
        <f>'TPS543C20 Loop Gain'!AI421</f>
        <v>#DIV/0!</v>
      </c>
      <c r="D3519" t="e">
        <f>'TPS543C20 Loop Gain'!AJ421</f>
        <v>#DIV/0!</v>
      </c>
      <c r="E3519">
        <f>'TPS543C20 Loop Gain'!B421</f>
        <v>28700</v>
      </c>
    </row>
    <row r="3520" spans="3:5" x14ac:dyDescent="0.3">
      <c r="C3520" t="e">
        <f>'TPS543C20 Loop Gain'!AI420</f>
        <v>#DIV/0!</v>
      </c>
      <c r="D3520" t="e">
        <f>'TPS543C20 Loop Gain'!AJ420</f>
        <v>#DIV/0!</v>
      </c>
      <c r="E3520">
        <f>'TPS543C20 Loop Gain'!B420</f>
        <v>28600</v>
      </c>
    </row>
    <row r="3521" spans="3:5" x14ac:dyDescent="0.3">
      <c r="C3521" t="e">
        <f>'TPS543C20 Loop Gain'!AI419</f>
        <v>#DIV/0!</v>
      </c>
      <c r="D3521" t="e">
        <f>'TPS543C20 Loop Gain'!AJ419</f>
        <v>#DIV/0!</v>
      </c>
      <c r="E3521">
        <f>'TPS543C20 Loop Gain'!B419</f>
        <v>28500</v>
      </c>
    </row>
    <row r="3522" spans="3:5" x14ac:dyDescent="0.3">
      <c r="C3522" t="e">
        <f>'TPS543C20 Loop Gain'!AI418</f>
        <v>#DIV/0!</v>
      </c>
      <c r="D3522" t="e">
        <f>'TPS543C20 Loop Gain'!AJ418</f>
        <v>#DIV/0!</v>
      </c>
      <c r="E3522">
        <f>'TPS543C20 Loop Gain'!B418</f>
        <v>28400</v>
      </c>
    </row>
    <row r="3523" spans="3:5" x14ac:dyDescent="0.3">
      <c r="C3523" t="e">
        <f>'TPS543C20 Loop Gain'!AI417</f>
        <v>#DIV/0!</v>
      </c>
      <c r="D3523" t="e">
        <f>'TPS543C20 Loop Gain'!AJ417</f>
        <v>#DIV/0!</v>
      </c>
      <c r="E3523">
        <f>'TPS543C20 Loop Gain'!B417</f>
        <v>28300</v>
      </c>
    </row>
    <row r="3524" spans="3:5" x14ac:dyDescent="0.3">
      <c r="C3524" t="e">
        <f>'TPS543C20 Loop Gain'!AI416</f>
        <v>#DIV/0!</v>
      </c>
      <c r="D3524" t="e">
        <f>'TPS543C20 Loop Gain'!AJ416</f>
        <v>#DIV/0!</v>
      </c>
      <c r="E3524">
        <f>'TPS543C20 Loop Gain'!B416</f>
        <v>28200</v>
      </c>
    </row>
    <row r="3525" spans="3:5" x14ac:dyDescent="0.3">
      <c r="C3525" t="e">
        <f>'TPS543C20 Loop Gain'!AI415</f>
        <v>#DIV/0!</v>
      </c>
      <c r="D3525" t="e">
        <f>'TPS543C20 Loop Gain'!AJ415</f>
        <v>#DIV/0!</v>
      </c>
      <c r="E3525">
        <f>'TPS543C20 Loop Gain'!B415</f>
        <v>28100</v>
      </c>
    </row>
    <row r="3526" spans="3:5" x14ac:dyDescent="0.3">
      <c r="C3526" t="e">
        <f>'TPS543C20 Loop Gain'!AI414</f>
        <v>#DIV/0!</v>
      </c>
      <c r="D3526" t="e">
        <f>'TPS543C20 Loop Gain'!AJ414</f>
        <v>#DIV/0!</v>
      </c>
      <c r="E3526">
        <f>'TPS543C20 Loop Gain'!B414</f>
        <v>28000</v>
      </c>
    </row>
    <row r="3527" spans="3:5" x14ac:dyDescent="0.3">
      <c r="C3527" t="e">
        <f>'TPS543C20 Loop Gain'!AI413</f>
        <v>#DIV/0!</v>
      </c>
      <c r="D3527" t="e">
        <f>'TPS543C20 Loop Gain'!AJ413</f>
        <v>#DIV/0!</v>
      </c>
      <c r="E3527">
        <f>'TPS543C20 Loop Gain'!B413</f>
        <v>27900</v>
      </c>
    </row>
    <row r="3528" spans="3:5" x14ac:dyDescent="0.3">
      <c r="C3528" t="e">
        <f>'TPS543C20 Loop Gain'!AI412</f>
        <v>#DIV/0!</v>
      </c>
      <c r="D3528" t="e">
        <f>'TPS543C20 Loop Gain'!AJ412</f>
        <v>#DIV/0!</v>
      </c>
      <c r="E3528">
        <f>'TPS543C20 Loop Gain'!B412</f>
        <v>27800</v>
      </c>
    </row>
    <row r="3529" spans="3:5" x14ac:dyDescent="0.3">
      <c r="C3529" t="e">
        <f>'TPS543C20 Loop Gain'!AI411</f>
        <v>#DIV/0!</v>
      </c>
      <c r="D3529" t="e">
        <f>'TPS543C20 Loop Gain'!AJ411</f>
        <v>#DIV/0!</v>
      </c>
      <c r="E3529">
        <f>'TPS543C20 Loop Gain'!B411</f>
        <v>27700</v>
      </c>
    </row>
    <row r="3530" spans="3:5" x14ac:dyDescent="0.3">
      <c r="C3530" t="e">
        <f>'TPS543C20 Loop Gain'!AI410</f>
        <v>#DIV/0!</v>
      </c>
      <c r="D3530" t="e">
        <f>'TPS543C20 Loop Gain'!AJ410</f>
        <v>#DIV/0!</v>
      </c>
      <c r="E3530">
        <f>'TPS543C20 Loop Gain'!B410</f>
        <v>27600</v>
      </c>
    </row>
    <row r="3531" spans="3:5" x14ac:dyDescent="0.3">
      <c r="C3531" t="e">
        <f>'TPS543C20 Loop Gain'!AI409</f>
        <v>#DIV/0!</v>
      </c>
      <c r="D3531" t="e">
        <f>'TPS543C20 Loop Gain'!AJ409</f>
        <v>#DIV/0!</v>
      </c>
      <c r="E3531">
        <f>'TPS543C20 Loop Gain'!B409</f>
        <v>27500</v>
      </c>
    </row>
    <row r="3532" spans="3:5" x14ac:dyDescent="0.3">
      <c r="C3532" t="e">
        <f>'TPS543C20 Loop Gain'!AI408</f>
        <v>#DIV/0!</v>
      </c>
      <c r="D3532" t="e">
        <f>'TPS543C20 Loop Gain'!AJ408</f>
        <v>#DIV/0!</v>
      </c>
      <c r="E3532">
        <f>'TPS543C20 Loop Gain'!B408</f>
        <v>27400</v>
      </c>
    </row>
    <row r="3533" spans="3:5" x14ac:dyDescent="0.3">
      <c r="C3533" t="e">
        <f>'TPS543C20 Loop Gain'!AI407</f>
        <v>#DIV/0!</v>
      </c>
      <c r="D3533" t="e">
        <f>'TPS543C20 Loop Gain'!AJ407</f>
        <v>#DIV/0!</v>
      </c>
      <c r="E3533">
        <f>'TPS543C20 Loop Gain'!B407</f>
        <v>27300</v>
      </c>
    </row>
    <row r="3534" spans="3:5" x14ac:dyDescent="0.3">
      <c r="C3534" t="e">
        <f>'TPS543C20 Loop Gain'!AI406</f>
        <v>#DIV/0!</v>
      </c>
      <c r="D3534" t="e">
        <f>'TPS543C20 Loop Gain'!AJ406</f>
        <v>#DIV/0!</v>
      </c>
      <c r="E3534">
        <f>'TPS543C20 Loop Gain'!B406</f>
        <v>27200</v>
      </c>
    </row>
    <row r="3535" spans="3:5" x14ac:dyDescent="0.3">
      <c r="C3535" t="e">
        <f>'TPS543C20 Loop Gain'!AI405</f>
        <v>#DIV/0!</v>
      </c>
      <c r="D3535" t="e">
        <f>'TPS543C20 Loop Gain'!AJ405</f>
        <v>#DIV/0!</v>
      </c>
      <c r="E3535">
        <f>'TPS543C20 Loop Gain'!B405</f>
        <v>27100</v>
      </c>
    </row>
    <row r="3536" spans="3:5" x14ac:dyDescent="0.3">
      <c r="C3536" t="e">
        <f>'TPS543C20 Loop Gain'!AI404</f>
        <v>#DIV/0!</v>
      </c>
      <c r="D3536" t="e">
        <f>'TPS543C20 Loop Gain'!AJ404</f>
        <v>#DIV/0!</v>
      </c>
      <c r="E3536">
        <f>'TPS543C20 Loop Gain'!B404</f>
        <v>27000</v>
      </c>
    </row>
    <row r="3537" spans="3:5" x14ac:dyDescent="0.3">
      <c r="C3537" t="e">
        <f>'TPS543C20 Loop Gain'!AI403</f>
        <v>#DIV/0!</v>
      </c>
      <c r="D3537" t="e">
        <f>'TPS543C20 Loop Gain'!AJ403</f>
        <v>#DIV/0!</v>
      </c>
      <c r="E3537">
        <f>'TPS543C20 Loop Gain'!B403</f>
        <v>26900</v>
      </c>
    </row>
    <row r="3538" spans="3:5" x14ac:dyDescent="0.3">
      <c r="C3538" t="e">
        <f>'TPS543C20 Loop Gain'!AI402</f>
        <v>#DIV/0!</v>
      </c>
      <c r="D3538" t="e">
        <f>'TPS543C20 Loop Gain'!AJ402</f>
        <v>#DIV/0!</v>
      </c>
      <c r="E3538">
        <f>'TPS543C20 Loop Gain'!B402</f>
        <v>26800</v>
      </c>
    </row>
    <row r="3539" spans="3:5" x14ac:dyDescent="0.3">
      <c r="C3539" t="e">
        <f>'TPS543C20 Loop Gain'!AI401</f>
        <v>#DIV/0!</v>
      </c>
      <c r="D3539" t="e">
        <f>'TPS543C20 Loop Gain'!AJ401</f>
        <v>#DIV/0!</v>
      </c>
      <c r="E3539">
        <f>'TPS543C20 Loop Gain'!B401</f>
        <v>26700</v>
      </c>
    </row>
    <row r="3540" spans="3:5" x14ac:dyDescent="0.3">
      <c r="C3540" t="e">
        <f>'TPS543C20 Loop Gain'!AI400</f>
        <v>#DIV/0!</v>
      </c>
      <c r="D3540" t="e">
        <f>'TPS543C20 Loop Gain'!AJ400</f>
        <v>#DIV/0!</v>
      </c>
      <c r="E3540">
        <f>'TPS543C20 Loop Gain'!B400</f>
        <v>26600</v>
      </c>
    </row>
    <row r="3541" spans="3:5" x14ac:dyDescent="0.3">
      <c r="C3541" t="e">
        <f>'TPS543C20 Loop Gain'!AI399</f>
        <v>#DIV/0!</v>
      </c>
      <c r="D3541" t="e">
        <f>'TPS543C20 Loop Gain'!AJ399</f>
        <v>#DIV/0!</v>
      </c>
      <c r="E3541">
        <f>'TPS543C20 Loop Gain'!B399</f>
        <v>26500</v>
      </c>
    </row>
    <row r="3542" spans="3:5" x14ac:dyDescent="0.3">
      <c r="C3542" t="e">
        <f>'TPS543C20 Loop Gain'!AI398</f>
        <v>#DIV/0!</v>
      </c>
      <c r="D3542" t="e">
        <f>'TPS543C20 Loop Gain'!AJ398</f>
        <v>#DIV/0!</v>
      </c>
      <c r="E3542">
        <f>'TPS543C20 Loop Gain'!B398</f>
        <v>26400</v>
      </c>
    </row>
    <row r="3543" spans="3:5" x14ac:dyDescent="0.3">
      <c r="C3543" t="e">
        <f>'TPS543C20 Loop Gain'!AI397</f>
        <v>#DIV/0!</v>
      </c>
      <c r="D3543" t="e">
        <f>'TPS543C20 Loop Gain'!AJ397</f>
        <v>#DIV/0!</v>
      </c>
      <c r="E3543">
        <f>'TPS543C20 Loop Gain'!B397</f>
        <v>26300</v>
      </c>
    </row>
    <row r="3544" spans="3:5" x14ac:dyDescent="0.3">
      <c r="C3544" t="e">
        <f>'TPS543C20 Loop Gain'!AI396</f>
        <v>#DIV/0!</v>
      </c>
      <c r="D3544" t="e">
        <f>'TPS543C20 Loop Gain'!AJ396</f>
        <v>#DIV/0!</v>
      </c>
      <c r="E3544">
        <f>'TPS543C20 Loop Gain'!B396</f>
        <v>26200</v>
      </c>
    </row>
    <row r="3545" spans="3:5" x14ac:dyDescent="0.3">
      <c r="C3545" t="e">
        <f>'TPS543C20 Loop Gain'!AI395</f>
        <v>#DIV/0!</v>
      </c>
      <c r="D3545" t="e">
        <f>'TPS543C20 Loop Gain'!AJ395</f>
        <v>#DIV/0!</v>
      </c>
      <c r="E3545">
        <f>'TPS543C20 Loop Gain'!B395</f>
        <v>26100</v>
      </c>
    </row>
    <row r="3546" spans="3:5" x14ac:dyDescent="0.3">
      <c r="C3546" t="e">
        <f>'TPS543C20 Loop Gain'!AI394</f>
        <v>#DIV/0!</v>
      </c>
      <c r="D3546" t="e">
        <f>'TPS543C20 Loop Gain'!AJ394</f>
        <v>#DIV/0!</v>
      </c>
      <c r="E3546">
        <f>'TPS543C20 Loop Gain'!B394</f>
        <v>26000</v>
      </c>
    </row>
    <row r="3547" spans="3:5" x14ac:dyDescent="0.3">
      <c r="C3547" t="e">
        <f>'TPS543C20 Loop Gain'!AI393</f>
        <v>#DIV/0!</v>
      </c>
      <c r="D3547" t="e">
        <f>'TPS543C20 Loop Gain'!AJ393</f>
        <v>#DIV/0!</v>
      </c>
      <c r="E3547">
        <f>'TPS543C20 Loop Gain'!B393</f>
        <v>25900</v>
      </c>
    </row>
    <row r="3548" spans="3:5" x14ac:dyDescent="0.3">
      <c r="C3548" t="e">
        <f>'TPS543C20 Loop Gain'!AI392</f>
        <v>#DIV/0!</v>
      </c>
      <c r="D3548" t="e">
        <f>'TPS543C20 Loop Gain'!AJ392</f>
        <v>#DIV/0!</v>
      </c>
      <c r="E3548">
        <f>'TPS543C20 Loop Gain'!B392</f>
        <v>25800</v>
      </c>
    </row>
    <row r="3549" spans="3:5" x14ac:dyDescent="0.3">
      <c r="C3549" t="e">
        <f>'TPS543C20 Loop Gain'!AI391</f>
        <v>#DIV/0!</v>
      </c>
      <c r="D3549" t="e">
        <f>'TPS543C20 Loop Gain'!AJ391</f>
        <v>#DIV/0!</v>
      </c>
      <c r="E3549">
        <f>'TPS543C20 Loop Gain'!B391</f>
        <v>25700</v>
      </c>
    </row>
    <row r="3550" spans="3:5" x14ac:dyDescent="0.3">
      <c r="C3550" t="e">
        <f>'TPS543C20 Loop Gain'!AI390</f>
        <v>#DIV/0!</v>
      </c>
      <c r="D3550" t="e">
        <f>'TPS543C20 Loop Gain'!AJ390</f>
        <v>#DIV/0!</v>
      </c>
      <c r="E3550">
        <f>'TPS543C20 Loop Gain'!B390</f>
        <v>25600</v>
      </c>
    </row>
    <row r="3551" spans="3:5" x14ac:dyDescent="0.3">
      <c r="C3551" t="e">
        <f>'TPS543C20 Loop Gain'!AI389</f>
        <v>#DIV/0!</v>
      </c>
      <c r="D3551" t="e">
        <f>'TPS543C20 Loop Gain'!AJ389</f>
        <v>#DIV/0!</v>
      </c>
      <c r="E3551">
        <f>'TPS543C20 Loop Gain'!B389</f>
        <v>25500</v>
      </c>
    </row>
    <row r="3552" spans="3:5" x14ac:dyDescent="0.3">
      <c r="C3552" t="e">
        <f>'TPS543C20 Loop Gain'!AI388</f>
        <v>#DIV/0!</v>
      </c>
      <c r="D3552" t="e">
        <f>'TPS543C20 Loop Gain'!AJ388</f>
        <v>#DIV/0!</v>
      </c>
      <c r="E3552">
        <f>'TPS543C20 Loop Gain'!B388</f>
        <v>25400</v>
      </c>
    </row>
    <row r="3553" spans="3:5" x14ac:dyDescent="0.3">
      <c r="C3553" t="e">
        <f>'TPS543C20 Loop Gain'!AI387</f>
        <v>#DIV/0!</v>
      </c>
      <c r="D3553" t="e">
        <f>'TPS543C20 Loop Gain'!AJ387</f>
        <v>#DIV/0!</v>
      </c>
      <c r="E3553">
        <f>'TPS543C20 Loop Gain'!B387</f>
        <v>25300</v>
      </c>
    </row>
    <row r="3554" spans="3:5" x14ac:dyDescent="0.3">
      <c r="C3554" t="e">
        <f>'TPS543C20 Loop Gain'!AI386</f>
        <v>#DIV/0!</v>
      </c>
      <c r="D3554" t="e">
        <f>'TPS543C20 Loop Gain'!AJ386</f>
        <v>#DIV/0!</v>
      </c>
      <c r="E3554">
        <f>'TPS543C20 Loop Gain'!B386</f>
        <v>25200</v>
      </c>
    </row>
    <row r="3555" spans="3:5" x14ac:dyDescent="0.3">
      <c r="C3555" t="e">
        <f>'TPS543C20 Loop Gain'!AI385</f>
        <v>#DIV/0!</v>
      </c>
      <c r="D3555" t="e">
        <f>'TPS543C20 Loop Gain'!AJ385</f>
        <v>#DIV/0!</v>
      </c>
      <c r="E3555">
        <f>'TPS543C20 Loop Gain'!B385</f>
        <v>25100</v>
      </c>
    </row>
    <row r="3556" spans="3:5" x14ac:dyDescent="0.3">
      <c r="C3556" t="e">
        <f>'TPS543C20 Loop Gain'!AI384</f>
        <v>#DIV/0!</v>
      </c>
      <c r="D3556" t="e">
        <f>'TPS543C20 Loop Gain'!AJ384</f>
        <v>#DIV/0!</v>
      </c>
      <c r="E3556">
        <f>'TPS543C20 Loop Gain'!B384</f>
        <v>25000</v>
      </c>
    </row>
    <row r="3557" spans="3:5" x14ac:dyDescent="0.3">
      <c r="C3557" t="e">
        <f>'TPS543C20 Loop Gain'!AI383</f>
        <v>#DIV/0!</v>
      </c>
      <c r="D3557" t="e">
        <f>'TPS543C20 Loop Gain'!AJ383</f>
        <v>#DIV/0!</v>
      </c>
      <c r="E3557">
        <f>'TPS543C20 Loop Gain'!B383</f>
        <v>24900</v>
      </c>
    </row>
    <row r="3558" spans="3:5" x14ac:dyDescent="0.3">
      <c r="C3558" t="e">
        <f>'TPS543C20 Loop Gain'!AI382</f>
        <v>#DIV/0!</v>
      </c>
      <c r="D3558" t="e">
        <f>'TPS543C20 Loop Gain'!AJ382</f>
        <v>#DIV/0!</v>
      </c>
      <c r="E3558">
        <f>'TPS543C20 Loop Gain'!B382</f>
        <v>24800</v>
      </c>
    </row>
    <row r="3559" spans="3:5" x14ac:dyDescent="0.3">
      <c r="C3559" t="e">
        <f>'TPS543C20 Loop Gain'!AI381</f>
        <v>#DIV/0!</v>
      </c>
      <c r="D3559" t="e">
        <f>'TPS543C20 Loop Gain'!AJ381</f>
        <v>#DIV/0!</v>
      </c>
      <c r="E3559">
        <f>'TPS543C20 Loop Gain'!B381</f>
        <v>24700</v>
      </c>
    </row>
    <row r="3560" spans="3:5" x14ac:dyDescent="0.3">
      <c r="C3560" t="e">
        <f>'TPS543C20 Loop Gain'!AI380</f>
        <v>#DIV/0!</v>
      </c>
      <c r="D3560" t="e">
        <f>'TPS543C20 Loop Gain'!AJ380</f>
        <v>#DIV/0!</v>
      </c>
      <c r="E3560">
        <f>'TPS543C20 Loop Gain'!B380</f>
        <v>24600</v>
      </c>
    </row>
    <row r="3561" spans="3:5" x14ac:dyDescent="0.3">
      <c r="C3561" t="e">
        <f>'TPS543C20 Loop Gain'!AI379</f>
        <v>#DIV/0!</v>
      </c>
      <c r="D3561" t="e">
        <f>'TPS543C20 Loop Gain'!AJ379</f>
        <v>#DIV/0!</v>
      </c>
      <c r="E3561">
        <f>'TPS543C20 Loop Gain'!B379</f>
        <v>24500</v>
      </c>
    </row>
    <row r="3562" spans="3:5" x14ac:dyDescent="0.3">
      <c r="C3562" t="e">
        <f>'TPS543C20 Loop Gain'!AI378</f>
        <v>#DIV/0!</v>
      </c>
      <c r="D3562" t="e">
        <f>'TPS543C20 Loop Gain'!AJ378</f>
        <v>#DIV/0!</v>
      </c>
      <c r="E3562">
        <f>'TPS543C20 Loop Gain'!B378</f>
        <v>24400</v>
      </c>
    </row>
    <row r="3563" spans="3:5" x14ac:dyDescent="0.3">
      <c r="C3563" t="e">
        <f>'TPS543C20 Loop Gain'!AI377</f>
        <v>#DIV/0!</v>
      </c>
      <c r="D3563" t="e">
        <f>'TPS543C20 Loop Gain'!AJ377</f>
        <v>#DIV/0!</v>
      </c>
      <c r="E3563">
        <f>'TPS543C20 Loop Gain'!B377</f>
        <v>24300</v>
      </c>
    </row>
    <row r="3564" spans="3:5" x14ac:dyDescent="0.3">
      <c r="C3564" t="e">
        <f>'TPS543C20 Loop Gain'!AI376</f>
        <v>#DIV/0!</v>
      </c>
      <c r="D3564" t="e">
        <f>'TPS543C20 Loop Gain'!AJ376</f>
        <v>#DIV/0!</v>
      </c>
      <c r="E3564">
        <f>'TPS543C20 Loop Gain'!B376</f>
        <v>24200</v>
      </c>
    </row>
    <row r="3565" spans="3:5" x14ac:dyDescent="0.3">
      <c r="C3565" t="e">
        <f>'TPS543C20 Loop Gain'!AI375</f>
        <v>#DIV/0!</v>
      </c>
      <c r="D3565" t="e">
        <f>'TPS543C20 Loop Gain'!AJ375</f>
        <v>#DIV/0!</v>
      </c>
      <c r="E3565">
        <f>'TPS543C20 Loop Gain'!B375</f>
        <v>24100</v>
      </c>
    </row>
    <row r="3566" spans="3:5" x14ac:dyDescent="0.3">
      <c r="C3566" t="e">
        <f>'TPS543C20 Loop Gain'!AI374</f>
        <v>#DIV/0!</v>
      </c>
      <c r="D3566" t="e">
        <f>'TPS543C20 Loop Gain'!AJ374</f>
        <v>#DIV/0!</v>
      </c>
      <c r="E3566">
        <f>'TPS543C20 Loop Gain'!B374</f>
        <v>24000</v>
      </c>
    </row>
    <row r="3567" spans="3:5" x14ac:dyDescent="0.3">
      <c r="C3567" t="e">
        <f>'TPS543C20 Loop Gain'!AI373</f>
        <v>#DIV/0!</v>
      </c>
      <c r="D3567" t="e">
        <f>'TPS543C20 Loop Gain'!AJ373</f>
        <v>#DIV/0!</v>
      </c>
      <c r="E3567">
        <f>'TPS543C20 Loop Gain'!B373</f>
        <v>23900</v>
      </c>
    </row>
    <row r="3568" spans="3:5" x14ac:dyDescent="0.3">
      <c r="C3568" t="e">
        <f>'TPS543C20 Loop Gain'!AI372</f>
        <v>#DIV/0!</v>
      </c>
      <c r="D3568" t="e">
        <f>'TPS543C20 Loop Gain'!AJ372</f>
        <v>#DIV/0!</v>
      </c>
      <c r="E3568">
        <f>'TPS543C20 Loop Gain'!B372</f>
        <v>23800</v>
      </c>
    </row>
    <row r="3569" spans="3:5" x14ac:dyDescent="0.3">
      <c r="C3569" t="e">
        <f>'TPS543C20 Loop Gain'!AI371</f>
        <v>#DIV/0!</v>
      </c>
      <c r="D3569" t="e">
        <f>'TPS543C20 Loop Gain'!AJ371</f>
        <v>#DIV/0!</v>
      </c>
      <c r="E3569">
        <f>'TPS543C20 Loop Gain'!B371</f>
        <v>23700</v>
      </c>
    </row>
    <row r="3570" spans="3:5" x14ac:dyDescent="0.3">
      <c r="C3570" t="e">
        <f>'TPS543C20 Loop Gain'!AI370</f>
        <v>#DIV/0!</v>
      </c>
      <c r="D3570" t="e">
        <f>'TPS543C20 Loop Gain'!AJ370</f>
        <v>#DIV/0!</v>
      </c>
      <c r="E3570">
        <f>'TPS543C20 Loop Gain'!B370</f>
        <v>23600</v>
      </c>
    </row>
    <row r="3571" spans="3:5" x14ac:dyDescent="0.3">
      <c r="C3571" t="e">
        <f>'TPS543C20 Loop Gain'!AI369</f>
        <v>#DIV/0!</v>
      </c>
      <c r="D3571" t="e">
        <f>'TPS543C20 Loop Gain'!AJ369</f>
        <v>#DIV/0!</v>
      </c>
      <c r="E3571">
        <f>'TPS543C20 Loop Gain'!B369</f>
        <v>23500</v>
      </c>
    </row>
    <row r="3572" spans="3:5" x14ac:dyDescent="0.3">
      <c r="C3572" t="e">
        <f>'TPS543C20 Loop Gain'!AI368</f>
        <v>#DIV/0!</v>
      </c>
      <c r="D3572" t="e">
        <f>'TPS543C20 Loop Gain'!AJ368</f>
        <v>#DIV/0!</v>
      </c>
      <c r="E3572">
        <f>'TPS543C20 Loop Gain'!B368</f>
        <v>23400</v>
      </c>
    </row>
    <row r="3573" spans="3:5" x14ac:dyDescent="0.3">
      <c r="C3573" t="e">
        <f>'TPS543C20 Loop Gain'!AI367</f>
        <v>#DIV/0!</v>
      </c>
      <c r="D3573" t="e">
        <f>'TPS543C20 Loop Gain'!AJ367</f>
        <v>#DIV/0!</v>
      </c>
      <c r="E3573">
        <f>'TPS543C20 Loop Gain'!B367</f>
        <v>23300</v>
      </c>
    </row>
    <row r="3574" spans="3:5" x14ac:dyDescent="0.3">
      <c r="C3574" t="e">
        <f>'TPS543C20 Loop Gain'!AI366</f>
        <v>#DIV/0!</v>
      </c>
      <c r="D3574" t="e">
        <f>'TPS543C20 Loop Gain'!AJ366</f>
        <v>#DIV/0!</v>
      </c>
      <c r="E3574">
        <f>'TPS543C20 Loop Gain'!B366</f>
        <v>23200</v>
      </c>
    </row>
    <row r="3575" spans="3:5" x14ac:dyDescent="0.3">
      <c r="C3575" t="e">
        <f>'TPS543C20 Loop Gain'!AI365</f>
        <v>#DIV/0!</v>
      </c>
      <c r="D3575" t="e">
        <f>'TPS543C20 Loop Gain'!AJ365</f>
        <v>#DIV/0!</v>
      </c>
      <c r="E3575">
        <f>'TPS543C20 Loop Gain'!B365</f>
        <v>23100</v>
      </c>
    </row>
    <row r="3576" spans="3:5" x14ac:dyDescent="0.3">
      <c r="C3576" t="e">
        <f>'TPS543C20 Loop Gain'!AI364</f>
        <v>#DIV/0!</v>
      </c>
      <c r="D3576" t="e">
        <f>'TPS543C20 Loop Gain'!AJ364</f>
        <v>#DIV/0!</v>
      </c>
      <c r="E3576">
        <f>'TPS543C20 Loop Gain'!B364</f>
        <v>23000</v>
      </c>
    </row>
    <row r="3577" spans="3:5" x14ac:dyDescent="0.3">
      <c r="C3577" t="e">
        <f>'TPS543C20 Loop Gain'!AI363</f>
        <v>#DIV/0!</v>
      </c>
      <c r="D3577" t="e">
        <f>'TPS543C20 Loop Gain'!AJ363</f>
        <v>#DIV/0!</v>
      </c>
      <c r="E3577">
        <f>'TPS543C20 Loop Gain'!B363</f>
        <v>22900</v>
      </c>
    </row>
    <row r="3578" spans="3:5" x14ac:dyDescent="0.3">
      <c r="C3578" t="e">
        <f>'TPS543C20 Loop Gain'!AI362</f>
        <v>#DIV/0!</v>
      </c>
      <c r="D3578" t="e">
        <f>'TPS543C20 Loop Gain'!AJ362</f>
        <v>#DIV/0!</v>
      </c>
      <c r="E3578">
        <f>'TPS543C20 Loop Gain'!B362</f>
        <v>22800</v>
      </c>
    </row>
    <row r="3579" spans="3:5" x14ac:dyDescent="0.3">
      <c r="C3579" t="e">
        <f>'TPS543C20 Loop Gain'!AI361</f>
        <v>#DIV/0!</v>
      </c>
      <c r="D3579" t="e">
        <f>'TPS543C20 Loop Gain'!AJ361</f>
        <v>#DIV/0!</v>
      </c>
      <c r="E3579">
        <f>'TPS543C20 Loop Gain'!B361</f>
        <v>22700</v>
      </c>
    </row>
    <row r="3580" spans="3:5" x14ac:dyDescent="0.3">
      <c r="C3580" t="e">
        <f>'TPS543C20 Loop Gain'!AI360</f>
        <v>#DIV/0!</v>
      </c>
      <c r="D3580" t="e">
        <f>'TPS543C20 Loop Gain'!AJ360</f>
        <v>#DIV/0!</v>
      </c>
      <c r="E3580">
        <f>'TPS543C20 Loop Gain'!B360</f>
        <v>22600</v>
      </c>
    </row>
    <row r="3581" spans="3:5" x14ac:dyDescent="0.3">
      <c r="C3581" t="e">
        <f>'TPS543C20 Loop Gain'!AI359</f>
        <v>#DIV/0!</v>
      </c>
      <c r="D3581" t="e">
        <f>'TPS543C20 Loop Gain'!AJ359</f>
        <v>#DIV/0!</v>
      </c>
      <c r="E3581">
        <f>'TPS543C20 Loop Gain'!B359</f>
        <v>22500</v>
      </c>
    </row>
    <row r="3582" spans="3:5" x14ac:dyDescent="0.3">
      <c r="C3582" t="e">
        <f>'TPS543C20 Loop Gain'!AI358</f>
        <v>#DIV/0!</v>
      </c>
      <c r="D3582" t="e">
        <f>'TPS543C20 Loop Gain'!AJ358</f>
        <v>#DIV/0!</v>
      </c>
      <c r="E3582">
        <f>'TPS543C20 Loop Gain'!B358</f>
        <v>22400</v>
      </c>
    </row>
    <row r="3583" spans="3:5" x14ac:dyDescent="0.3">
      <c r="C3583" t="e">
        <f>'TPS543C20 Loop Gain'!AI357</f>
        <v>#DIV/0!</v>
      </c>
      <c r="D3583" t="e">
        <f>'TPS543C20 Loop Gain'!AJ357</f>
        <v>#DIV/0!</v>
      </c>
      <c r="E3583">
        <f>'TPS543C20 Loop Gain'!B357</f>
        <v>22300</v>
      </c>
    </row>
    <row r="3584" spans="3:5" x14ac:dyDescent="0.3">
      <c r="C3584" t="e">
        <f>'TPS543C20 Loop Gain'!AI356</f>
        <v>#DIV/0!</v>
      </c>
      <c r="D3584" t="e">
        <f>'TPS543C20 Loop Gain'!AJ356</f>
        <v>#DIV/0!</v>
      </c>
      <c r="E3584">
        <f>'TPS543C20 Loop Gain'!B356</f>
        <v>22200</v>
      </c>
    </row>
    <row r="3585" spans="3:5" x14ac:dyDescent="0.3">
      <c r="C3585" t="e">
        <f>'TPS543C20 Loop Gain'!AI355</f>
        <v>#DIV/0!</v>
      </c>
      <c r="D3585" t="e">
        <f>'TPS543C20 Loop Gain'!AJ355</f>
        <v>#DIV/0!</v>
      </c>
      <c r="E3585">
        <f>'TPS543C20 Loop Gain'!B355</f>
        <v>22100</v>
      </c>
    </row>
    <row r="3586" spans="3:5" x14ac:dyDescent="0.3">
      <c r="C3586" t="e">
        <f>'TPS543C20 Loop Gain'!AI354</f>
        <v>#DIV/0!</v>
      </c>
      <c r="D3586" t="e">
        <f>'TPS543C20 Loop Gain'!AJ354</f>
        <v>#DIV/0!</v>
      </c>
      <c r="E3586">
        <f>'TPS543C20 Loop Gain'!B354</f>
        <v>22000</v>
      </c>
    </row>
    <row r="3587" spans="3:5" x14ac:dyDescent="0.3">
      <c r="C3587" t="e">
        <f>'TPS543C20 Loop Gain'!AI353</f>
        <v>#DIV/0!</v>
      </c>
      <c r="D3587" t="e">
        <f>'TPS543C20 Loop Gain'!AJ353</f>
        <v>#DIV/0!</v>
      </c>
      <c r="E3587">
        <f>'TPS543C20 Loop Gain'!B353</f>
        <v>21900</v>
      </c>
    </row>
    <row r="3588" spans="3:5" x14ac:dyDescent="0.3">
      <c r="C3588" t="e">
        <f>'TPS543C20 Loop Gain'!AI352</f>
        <v>#DIV/0!</v>
      </c>
      <c r="D3588" t="e">
        <f>'TPS543C20 Loop Gain'!AJ352</f>
        <v>#DIV/0!</v>
      </c>
      <c r="E3588">
        <f>'TPS543C20 Loop Gain'!B352</f>
        <v>21800</v>
      </c>
    </row>
    <row r="3589" spans="3:5" x14ac:dyDescent="0.3">
      <c r="C3589" t="e">
        <f>'TPS543C20 Loop Gain'!AI351</f>
        <v>#DIV/0!</v>
      </c>
      <c r="D3589" t="e">
        <f>'TPS543C20 Loop Gain'!AJ351</f>
        <v>#DIV/0!</v>
      </c>
      <c r="E3589">
        <f>'TPS543C20 Loop Gain'!B351</f>
        <v>21700</v>
      </c>
    </row>
    <row r="3590" spans="3:5" x14ac:dyDescent="0.3">
      <c r="C3590" t="e">
        <f>'TPS543C20 Loop Gain'!AI350</f>
        <v>#DIV/0!</v>
      </c>
      <c r="D3590" t="e">
        <f>'TPS543C20 Loop Gain'!AJ350</f>
        <v>#DIV/0!</v>
      </c>
      <c r="E3590">
        <f>'TPS543C20 Loop Gain'!B350</f>
        <v>21600</v>
      </c>
    </row>
    <row r="3591" spans="3:5" x14ac:dyDescent="0.3">
      <c r="C3591" t="e">
        <f>'TPS543C20 Loop Gain'!AI349</f>
        <v>#DIV/0!</v>
      </c>
      <c r="D3591" t="e">
        <f>'TPS543C20 Loop Gain'!AJ349</f>
        <v>#DIV/0!</v>
      </c>
      <c r="E3591">
        <f>'TPS543C20 Loop Gain'!B349</f>
        <v>21500</v>
      </c>
    </row>
    <row r="3592" spans="3:5" x14ac:dyDescent="0.3">
      <c r="C3592" t="e">
        <f>'TPS543C20 Loop Gain'!AI348</f>
        <v>#DIV/0!</v>
      </c>
      <c r="D3592" t="e">
        <f>'TPS543C20 Loop Gain'!AJ348</f>
        <v>#DIV/0!</v>
      </c>
      <c r="E3592">
        <f>'TPS543C20 Loop Gain'!B348</f>
        <v>21400</v>
      </c>
    </row>
    <row r="3593" spans="3:5" x14ac:dyDescent="0.3">
      <c r="C3593" t="e">
        <f>'TPS543C20 Loop Gain'!AI347</f>
        <v>#DIV/0!</v>
      </c>
      <c r="D3593" t="e">
        <f>'TPS543C20 Loop Gain'!AJ347</f>
        <v>#DIV/0!</v>
      </c>
      <c r="E3593">
        <f>'TPS543C20 Loop Gain'!B347</f>
        <v>21300</v>
      </c>
    </row>
    <row r="3594" spans="3:5" x14ac:dyDescent="0.3">
      <c r="C3594" t="e">
        <f>'TPS543C20 Loop Gain'!AI346</f>
        <v>#DIV/0!</v>
      </c>
      <c r="D3594" t="e">
        <f>'TPS543C20 Loop Gain'!AJ346</f>
        <v>#DIV/0!</v>
      </c>
      <c r="E3594">
        <f>'TPS543C20 Loop Gain'!B346</f>
        <v>21200</v>
      </c>
    </row>
    <row r="3595" spans="3:5" x14ac:dyDescent="0.3">
      <c r="C3595" t="e">
        <f>'TPS543C20 Loop Gain'!AI345</f>
        <v>#DIV/0!</v>
      </c>
      <c r="D3595" t="e">
        <f>'TPS543C20 Loop Gain'!AJ345</f>
        <v>#DIV/0!</v>
      </c>
      <c r="E3595">
        <f>'TPS543C20 Loop Gain'!B345</f>
        <v>21100</v>
      </c>
    </row>
    <row r="3596" spans="3:5" x14ac:dyDescent="0.3">
      <c r="C3596" t="e">
        <f>'TPS543C20 Loop Gain'!AI344</f>
        <v>#DIV/0!</v>
      </c>
      <c r="D3596" t="e">
        <f>'TPS543C20 Loop Gain'!AJ344</f>
        <v>#DIV/0!</v>
      </c>
      <c r="E3596">
        <f>'TPS543C20 Loop Gain'!B344</f>
        <v>21000</v>
      </c>
    </row>
    <row r="3597" spans="3:5" x14ac:dyDescent="0.3">
      <c r="C3597" t="e">
        <f>'TPS543C20 Loop Gain'!AI343</f>
        <v>#DIV/0!</v>
      </c>
      <c r="D3597" t="e">
        <f>'TPS543C20 Loop Gain'!AJ343</f>
        <v>#DIV/0!</v>
      </c>
      <c r="E3597">
        <f>'TPS543C20 Loop Gain'!B343</f>
        <v>20900</v>
      </c>
    </row>
    <row r="3598" spans="3:5" x14ac:dyDescent="0.3">
      <c r="C3598" t="e">
        <f>'TPS543C20 Loop Gain'!AI342</f>
        <v>#DIV/0!</v>
      </c>
      <c r="D3598" t="e">
        <f>'TPS543C20 Loop Gain'!AJ342</f>
        <v>#DIV/0!</v>
      </c>
      <c r="E3598">
        <f>'TPS543C20 Loop Gain'!B342</f>
        <v>20800</v>
      </c>
    </row>
    <row r="3599" spans="3:5" x14ac:dyDescent="0.3">
      <c r="C3599" t="e">
        <f>'TPS543C20 Loop Gain'!AI341</f>
        <v>#DIV/0!</v>
      </c>
      <c r="D3599" t="e">
        <f>'TPS543C20 Loop Gain'!AJ341</f>
        <v>#DIV/0!</v>
      </c>
      <c r="E3599">
        <f>'TPS543C20 Loop Gain'!B341</f>
        <v>20700</v>
      </c>
    </row>
    <row r="3600" spans="3:5" x14ac:dyDescent="0.3">
      <c r="C3600" t="e">
        <f>'TPS543C20 Loop Gain'!AI340</f>
        <v>#DIV/0!</v>
      </c>
      <c r="D3600" t="e">
        <f>'TPS543C20 Loop Gain'!AJ340</f>
        <v>#DIV/0!</v>
      </c>
      <c r="E3600">
        <f>'TPS543C20 Loop Gain'!B340</f>
        <v>20600</v>
      </c>
    </row>
    <row r="3601" spans="3:5" x14ac:dyDescent="0.3">
      <c r="C3601" t="e">
        <f>'TPS543C20 Loop Gain'!AI339</f>
        <v>#DIV/0!</v>
      </c>
      <c r="D3601" t="e">
        <f>'TPS543C20 Loop Gain'!AJ339</f>
        <v>#DIV/0!</v>
      </c>
      <c r="E3601">
        <f>'TPS543C20 Loop Gain'!B339</f>
        <v>20500</v>
      </c>
    </row>
    <row r="3602" spans="3:5" x14ac:dyDescent="0.3">
      <c r="C3602" t="e">
        <f>'TPS543C20 Loop Gain'!AI338</f>
        <v>#DIV/0!</v>
      </c>
      <c r="D3602" t="e">
        <f>'TPS543C20 Loop Gain'!AJ338</f>
        <v>#DIV/0!</v>
      </c>
      <c r="E3602">
        <f>'TPS543C20 Loop Gain'!B338</f>
        <v>20400</v>
      </c>
    </row>
    <row r="3603" spans="3:5" x14ac:dyDescent="0.3">
      <c r="C3603" t="e">
        <f>'TPS543C20 Loop Gain'!AI337</f>
        <v>#DIV/0!</v>
      </c>
      <c r="D3603" t="e">
        <f>'TPS543C20 Loop Gain'!AJ337</f>
        <v>#DIV/0!</v>
      </c>
      <c r="E3603">
        <f>'TPS543C20 Loop Gain'!B337</f>
        <v>20300</v>
      </c>
    </row>
    <row r="3604" spans="3:5" x14ac:dyDescent="0.3">
      <c r="C3604" t="e">
        <f>'TPS543C20 Loop Gain'!AI336</f>
        <v>#DIV/0!</v>
      </c>
      <c r="D3604" t="e">
        <f>'TPS543C20 Loop Gain'!AJ336</f>
        <v>#DIV/0!</v>
      </c>
      <c r="E3604">
        <f>'TPS543C20 Loop Gain'!B336</f>
        <v>20200</v>
      </c>
    </row>
    <row r="3605" spans="3:5" x14ac:dyDescent="0.3">
      <c r="C3605" t="e">
        <f>'TPS543C20 Loop Gain'!AI335</f>
        <v>#DIV/0!</v>
      </c>
      <c r="D3605" t="e">
        <f>'TPS543C20 Loop Gain'!AJ335</f>
        <v>#DIV/0!</v>
      </c>
      <c r="E3605">
        <f>'TPS543C20 Loop Gain'!B335</f>
        <v>20100</v>
      </c>
    </row>
    <row r="3606" spans="3:5" x14ac:dyDescent="0.3">
      <c r="C3606" t="e">
        <f>'TPS543C20 Loop Gain'!AI334</f>
        <v>#DIV/0!</v>
      </c>
      <c r="D3606" t="e">
        <f>'TPS543C20 Loop Gain'!AJ334</f>
        <v>#DIV/0!</v>
      </c>
      <c r="E3606">
        <f>'TPS543C20 Loop Gain'!B334</f>
        <v>20000</v>
      </c>
    </row>
    <row r="3607" spans="3:5" x14ac:dyDescent="0.3">
      <c r="C3607" t="e">
        <f>'TPS543C20 Loop Gain'!AI333</f>
        <v>#DIV/0!</v>
      </c>
      <c r="D3607" t="e">
        <f>'TPS543C20 Loop Gain'!AJ333</f>
        <v>#DIV/0!</v>
      </c>
      <c r="E3607">
        <f>'TPS543C20 Loop Gain'!B333</f>
        <v>19900</v>
      </c>
    </row>
    <row r="3608" spans="3:5" x14ac:dyDescent="0.3">
      <c r="C3608" t="e">
        <f>'TPS543C20 Loop Gain'!AI332</f>
        <v>#DIV/0!</v>
      </c>
      <c r="D3608" t="e">
        <f>'TPS543C20 Loop Gain'!AJ332</f>
        <v>#DIV/0!</v>
      </c>
      <c r="E3608">
        <f>'TPS543C20 Loop Gain'!B332</f>
        <v>19800</v>
      </c>
    </row>
    <row r="3609" spans="3:5" x14ac:dyDescent="0.3">
      <c r="C3609" t="e">
        <f>'TPS543C20 Loop Gain'!AI331</f>
        <v>#DIV/0!</v>
      </c>
      <c r="D3609" t="e">
        <f>'TPS543C20 Loop Gain'!AJ331</f>
        <v>#DIV/0!</v>
      </c>
      <c r="E3609">
        <f>'TPS543C20 Loop Gain'!B331</f>
        <v>19700</v>
      </c>
    </row>
    <row r="3610" spans="3:5" x14ac:dyDescent="0.3">
      <c r="C3610" t="e">
        <f>'TPS543C20 Loop Gain'!AI330</f>
        <v>#DIV/0!</v>
      </c>
      <c r="D3610" t="e">
        <f>'TPS543C20 Loop Gain'!AJ330</f>
        <v>#DIV/0!</v>
      </c>
      <c r="E3610">
        <f>'TPS543C20 Loop Gain'!B330</f>
        <v>19600</v>
      </c>
    </row>
    <row r="3611" spans="3:5" x14ac:dyDescent="0.3">
      <c r="C3611" t="e">
        <f>'TPS543C20 Loop Gain'!AI329</f>
        <v>#DIV/0!</v>
      </c>
      <c r="D3611" t="e">
        <f>'TPS543C20 Loop Gain'!AJ329</f>
        <v>#DIV/0!</v>
      </c>
      <c r="E3611">
        <f>'TPS543C20 Loop Gain'!B329</f>
        <v>19500</v>
      </c>
    </row>
    <row r="3612" spans="3:5" x14ac:dyDescent="0.3">
      <c r="C3612" t="e">
        <f>'TPS543C20 Loop Gain'!AI328</f>
        <v>#DIV/0!</v>
      </c>
      <c r="D3612" t="e">
        <f>'TPS543C20 Loop Gain'!AJ328</f>
        <v>#DIV/0!</v>
      </c>
      <c r="E3612">
        <f>'TPS543C20 Loop Gain'!B328</f>
        <v>19400</v>
      </c>
    </row>
    <row r="3613" spans="3:5" x14ac:dyDescent="0.3">
      <c r="C3613" t="e">
        <f>'TPS543C20 Loop Gain'!AI327</f>
        <v>#DIV/0!</v>
      </c>
      <c r="D3613" t="e">
        <f>'TPS543C20 Loop Gain'!AJ327</f>
        <v>#DIV/0!</v>
      </c>
      <c r="E3613">
        <f>'TPS543C20 Loop Gain'!B327</f>
        <v>19300</v>
      </c>
    </row>
    <row r="3614" spans="3:5" x14ac:dyDescent="0.3">
      <c r="C3614" t="e">
        <f>'TPS543C20 Loop Gain'!AI326</f>
        <v>#DIV/0!</v>
      </c>
      <c r="D3614" t="e">
        <f>'TPS543C20 Loop Gain'!AJ326</f>
        <v>#DIV/0!</v>
      </c>
      <c r="E3614">
        <f>'TPS543C20 Loop Gain'!B326</f>
        <v>19200</v>
      </c>
    </row>
    <row r="3615" spans="3:5" x14ac:dyDescent="0.3">
      <c r="C3615" t="e">
        <f>'TPS543C20 Loop Gain'!AI325</f>
        <v>#DIV/0!</v>
      </c>
      <c r="D3615" t="e">
        <f>'TPS543C20 Loop Gain'!AJ325</f>
        <v>#DIV/0!</v>
      </c>
      <c r="E3615">
        <f>'TPS543C20 Loop Gain'!B325</f>
        <v>19100</v>
      </c>
    </row>
    <row r="3616" spans="3:5" x14ac:dyDescent="0.3">
      <c r="C3616" t="e">
        <f>'TPS543C20 Loop Gain'!AI324</f>
        <v>#DIV/0!</v>
      </c>
      <c r="D3616" t="e">
        <f>'TPS543C20 Loop Gain'!AJ324</f>
        <v>#DIV/0!</v>
      </c>
      <c r="E3616">
        <f>'TPS543C20 Loop Gain'!B324</f>
        <v>19000</v>
      </c>
    </row>
    <row r="3617" spans="3:5" x14ac:dyDescent="0.3">
      <c r="C3617" t="e">
        <f>'TPS543C20 Loop Gain'!AI323</f>
        <v>#DIV/0!</v>
      </c>
      <c r="D3617" t="e">
        <f>'TPS543C20 Loop Gain'!AJ323</f>
        <v>#DIV/0!</v>
      </c>
      <c r="E3617">
        <f>'TPS543C20 Loop Gain'!B323</f>
        <v>18900</v>
      </c>
    </row>
    <row r="3618" spans="3:5" x14ac:dyDescent="0.3">
      <c r="C3618" t="e">
        <f>'TPS543C20 Loop Gain'!AI322</f>
        <v>#DIV/0!</v>
      </c>
      <c r="D3618" t="e">
        <f>'TPS543C20 Loop Gain'!AJ322</f>
        <v>#DIV/0!</v>
      </c>
      <c r="E3618">
        <f>'TPS543C20 Loop Gain'!B322</f>
        <v>18800</v>
      </c>
    </row>
    <row r="3619" spans="3:5" x14ac:dyDescent="0.3">
      <c r="C3619" t="e">
        <f>'TPS543C20 Loop Gain'!AI321</f>
        <v>#DIV/0!</v>
      </c>
      <c r="D3619" t="e">
        <f>'TPS543C20 Loop Gain'!AJ321</f>
        <v>#DIV/0!</v>
      </c>
      <c r="E3619">
        <f>'TPS543C20 Loop Gain'!B321</f>
        <v>18700</v>
      </c>
    </row>
    <row r="3620" spans="3:5" x14ac:dyDescent="0.3">
      <c r="C3620" t="e">
        <f>'TPS543C20 Loop Gain'!AI320</f>
        <v>#DIV/0!</v>
      </c>
      <c r="D3620" t="e">
        <f>'TPS543C20 Loop Gain'!AJ320</f>
        <v>#DIV/0!</v>
      </c>
      <c r="E3620">
        <f>'TPS543C20 Loop Gain'!B320</f>
        <v>18600</v>
      </c>
    </row>
    <row r="3621" spans="3:5" x14ac:dyDescent="0.3">
      <c r="C3621" t="e">
        <f>'TPS543C20 Loop Gain'!AI319</f>
        <v>#DIV/0!</v>
      </c>
      <c r="D3621" t="e">
        <f>'TPS543C20 Loop Gain'!AJ319</f>
        <v>#DIV/0!</v>
      </c>
      <c r="E3621">
        <f>'TPS543C20 Loop Gain'!B319</f>
        <v>18500</v>
      </c>
    </row>
    <row r="3622" spans="3:5" x14ac:dyDescent="0.3">
      <c r="C3622" t="e">
        <f>'TPS543C20 Loop Gain'!AI318</f>
        <v>#DIV/0!</v>
      </c>
      <c r="D3622" t="e">
        <f>'TPS543C20 Loop Gain'!AJ318</f>
        <v>#DIV/0!</v>
      </c>
      <c r="E3622">
        <f>'TPS543C20 Loop Gain'!B318</f>
        <v>18400</v>
      </c>
    </row>
    <row r="3623" spans="3:5" x14ac:dyDescent="0.3">
      <c r="C3623" t="e">
        <f>'TPS543C20 Loop Gain'!AI317</f>
        <v>#DIV/0!</v>
      </c>
      <c r="D3623" t="e">
        <f>'TPS543C20 Loop Gain'!AJ317</f>
        <v>#DIV/0!</v>
      </c>
      <c r="E3623">
        <f>'TPS543C20 Loop Gain'!B317</f>
        <v>18300</v>
      </c>
    </row>
    <row r="3624" spans="3:5" x14ac:dyDescent="0.3">
      <c r="C3624" t="e">
        <f>'TPS543C20 Loop Gain'!AI316</f>
        <v>#DIV/0!</v>
      </c>
      <c r="D3624" t="e">
        <f>'TPS543C20 Loop Gain'!AJ316</f>
        <v>#DIV/0!</v>
      </c>
      <c r="E3624">
        <f>'TPS543C20 Loop Gain'!B316</f>
        <v>18200</v>
      </c>
    </row>
    <row r="3625" spans="3:5" x14ac:dyDescent="0.3">
      <c r="C3625" t="e">
        <f>'TPS543C20 Loop Gain'!AI315</f>
        <v>#DIV/0!</v>
      </c>
      <c r="D3625" t="e">
        <f>'TPS543C20 Loop Gain'!AJ315</f>
        <v>#DIV/0!</v>
      </c>
      <c r="E3625">
        <f>'TPS543C20 Loop Gain'!B315</f>
        <v>18100</v>
      </c>
    </row>
    <row r="3626" spans="3:5" x14ac:dyDescent="0.3">
      <c r="C3626" t="e">
        <f>'TPS543C20 Loop Gain'!AI314</f>
        <v>#DIV/0!</v>
      </c>
      <c r="D3626" t="e">
        <f>'TPS543C20 Loop Gain'!AJ314</f>
        <v>#DIV/0!</v>
      </c>
      <c r="E3626">
        <f>'TPS543C20 Loop Gain'!B314</f>
        <v>18000</v>
      </c>
    </row>
    <row r="3627" spans="3:5" x14ac:dyDescent="0.3">
      <c r="C3627" t="e">
        <f>'TPS543C20 Loop Gain'!AI313</f>
        <v>#DIV/0!</v>
      </c>
      <c r="D3627" t="e">
        <f>'TPS543C20 Loop Gain'!AJ313</f>
        <v>#DIV/0!</v>
      </c>
      <c r="E3627">
        <f>'TPS543C20 Loop Gain'!B313</f>
        <v>17900</v>
      </c>
    </row>
    <row r="3628" spans="3:5" x14ac:dyDescent="0.3">
      <c r="C3628" t="e">
        <f>'TPS543C20 Loop Gain'!AI312</f>
        <v>#DIV/0!</v>
      </c>
      <c r="D3628" t="e">
        <f>'TPS543C20 Loop Gain'!AJ312</f>
        <v>#DIV/0!</v>
      </c>
      <c r="E3628">
        <f>'TPS543C20 Loop Gain'!B312</f>
        <v>17800</v>
      </c>
    </row>
    <row r="3629" spans="3:5" x14ac:dyDescent="0.3">
      <c r="C3629" t="e">
        <f>'TPS543C20 Loop Gain'!AI311</f>
        <v>#DIV/0!</v>
      </c>
      <c r="D3629" t="e">
        <f>'TPS543C20 Loop Gain'!AJ311</f>
        <v>#DIV/0!</v>
      </c>
      <c r="E3629">
        <f>'TPS543C20 Loop Gain'!B311</f>
        <v>17700</v>
      </c>
    </row>
    <row r="3630" spans="3:5" x14ac:dyDescent="0.3">
      <c r="C3630" t="e">
        <f>'TPS543C20 Loop Gain'!AI310</f>
        <v>#DIV/0!</v>
      </c>
      <c r="D3630" t="e">
        <f>'TPS543C20 Loop Gain'!AJ310</f>
        <v>#DIV/0!</v>
      </c>
      <c r="E3630">
        <f>'TPS543C20 Loop Gain'!B310</f>
        <v>17600</v>
      </c>
    </row>
    <row r="3631" spans="3:5" x14ac:dyDescent="0.3">
      <c r="C3631" t="e">
        <f>'TPS543C20 Loop Gain'!AI309</f>
        <v>#DIV/0!</v>
      </c>
      <c r="D3631" t="e">
        <f>'TPS543C20 Loop Gain'!AJ309</f>
        <v>#DIV/0!</v>
      </c>
      <c r="E3631">
        <f>'TPS543C20 Loop Gain'!B309</f>
        <v>17500</v>
      </c>
    </row>
    <row r="3632" spans="3:5" x14ac:dyDescent="0.3">
      <c r="C3632" t="e">
        <f>'TPS543C20 Loop Gain'!AI308</f>
        <v>#DIV/0!</v>
      </c>
      <c r="D3632" t="e">
        <f>'TPS543C20 Loop Gain'!AJ308</f>
        <v>#DIV/0!</v>
      </c>
      <c r="E3632">
        <f>'TPS543C20 Loop Gain'!B308</f>
        <v>17400</v>
      </c>
    </row>
    <row r="3633" spans="3:5" x14ac:dyDescent="0.3">
      <c r="C3633" t="e">
        <f>'TPS543C20 Loop Gain'!AI307</f>
        <v>#DIV/0!</v>
      </c>
      <c r="D3633" t="e">
        <f>'TPS543C20 Loop Gain'!AJ307</f>
        <v>#DIV/0!</v>
      </c>
      <c r="E3633">
        <f>'TPS543C20 Loop Gain'!B307</f>
        <v>17300</v>
      </c>
    </row>
    <row r="3634" spans="3:5" x14ac:dyDescent="0.3">
      <c r="C3634" t="e">
        <f>'TPS543C20 Loop Gain'!AI306</f>
        <v>#DIV/0!</v>
      </c>
      <c r="D3634" t="e">
        <f>'TPS543C20 Loop Gain'!AJ306</f>
        <v>#DIV/0!</v>
      </c>
      <c r="E3634">
        <f>'TPS543C20 Loop Gain'!B306</f>
        <v>17200</v>
      </c>
    </row>
    <row r="3635" spans="3:5" x14ac:dyDescent="0.3">
      <c r="C3635" t="e">
        <f>'TPS543C20 Loop Gain'!AI305</f>
        <v>#DIV/0!</v>
      </c>
      <c r="D3635" t="e">
        <f>'TPS543C20 Loop Gain'!AJ305</f>
        <v>#DIV/0!</v>
      </c>
      <c r="E3635">
        <f>'TPS543C20 Loop Gain'!B305</f>
        <v>17100</v>
      </c>
    </row>
    <row r="3636" spans="3:5" x14ac:dyDescent="0.3">
      <c r="C3636" t="e">
        <f>'TPS543C20 Loop Gain'!AI304</f>
        <v>#DIV/0!</v>
      </c>
      <c r="D3636" t="e">
        <f>'TPS543C20 Loop Gain'!AJ304</f>
        <v>#DIV/0!</v>
      </c>
      <c r="E3636">
        <f>'TPS543C20 Loop Gain'!B304</f>
        <v>17000</v>
      </c>
    </row>
    <row r="3637" spans="3:5" x14ac:dyDescent="0.3">
      <c r="C3637" t="e">
        <f>'TPS543C20 Loop Gain'!AI303</f>
        <v>#DIV/0!</v>
      </c>
      <c r="D3637" t="e">
        <f>'TPS543C20 Loop Gain'!AJ303</f>
        <v>#DIV/0!</v>
      </c>
      <c r="E3637">
        <f>'TPS543C20 Loop Gain'!B303</f>
        <v>16900</v>
      </c>
    </row>
    <row r="3638" spans="3:5" x14ac:dyDescent="0.3">
      <c r="C3638" t="e">
        <f>'TPS543C20 Loop Gain'!AI302</f>
        <v>#DIV/0!</v>
      </c>
      <c r="D3638" t="e">
        <f>'TPS543C20 Loop Gain'!AJ302</f>
        <v>#DIV/0!</v>
      </c>
      <c r="E3638">
        <f>'TPS543C20 Loop Gain'!B302</f>
        <v>16800</v>
      </c>
    </row>
    <row r="3639" spans="3:5" x14ac:dyDescent="0.3">
      <c r="C3639" t="e">
        <f>'TPS543C20 Loop Gain'!AI301</f>
        <v>#DIV/0!</v>
      </c>
      <c r="D3639" t="e">
        <f>'TPS543C20 Loop Gain'!AJ301</f>
        <v>#DIV/0!</v>
      </c>
      <c r="E3639">
        <f>'TPS543C20 Loop Gain'!B301</f>
        <v>16700</v>
      </c>
    </row>
    <row r="3640" spans="3:5" x14ac:dyDescent="0.3">
      <c r="C3640" t="e">
        <f>'TPS543C20 Loop Gain'!AI300</f>
        <v>#DIV/0!</v>
      </c>
      <c r="D3640" t="e">
        <f>'TPS543C20 Loop Gain'!AJ300</f>
        <v>#DIV/0!</v>
      </c>
      <c r="E3640">
        <f>'TPS543C20 Loop Gain'!B300</f>
        <v>16600</v>
      </c>
    </row>
    <row r="3641" spans="3:5" x14ac:dyDescent="0.3">
      <c r="C3641" t="e">
        <f>'TPS543C20 Loop Gain'!AI299</f>
        <v>#DIV/0!</v>
      </c>
      <c r="D3641" t="e">
        <f>'TPS543C20 Loop Gain'!AJ299</f>
        <v>#DIV/0!</v>
      </c>
      <c r="E3641">
        <f>'TPS543C20 Loop Gain'!B299</f>
        <v>16500</v>
      </c>
    </row>
    <row r="3642" spans="3:5" x14ac:dyDescent="0.3">
      <c r="C3642" t="e">
        <f>'TPS543C20 Loop Gain'!AI298</f>
        <v>#DIV/0!</v>
      </c>
      <c r="D3642" t="e">
        <f>'TPS543C20 Loop Gain'!AJ298</f>
        <v>#DIV/0!</v>
      </c>
      <c r="E3642">
        <f>'TPS543C20 Loop Gain'!B298</f>
        <v>16400</v>
      </c>
    </row>
    <row r="3643" spans="3:5" x14ac:dyDescent="0.3">
      <c r="C3643" t="e">
        <f>'TPS543C20 Loop Gain'!AI297</f>
        <v>#DIV/0!</v>
      </c>
      <c r="D3643" t="e">
        <f>'TPS543C20 Loop Gain'!AJ297</f>
        <v>#DIV/0!</v>
      </c>
      <c r="E3643">
        <f>'TPS543C20 Loop Gain'!B297</f>
        <v>16300</v>
      </c>
    </row>
    <row r="3644" spans="3:5" x14ac:dyDescent="0.3">
      <c r="C3644" t="e">
        <f>'TPS543C20 Loop Gain'!AI296</f>
        <v>#DIV/0!</v>
      </c>
      <c r="D3644" t="e">
        <f>'TPS543C20 Loop Gain'!AJ296</f>
        <v>#DIV/0!</v>
      </c>
      <c r="E3644">
        <f>'TPS543C20 Loop Gain'!B296</f>
        <v>16200</v>
      </c>
    </row>
    <row r="3645" spans="3:5" x14ac:dyDescent="0.3">
      <c r="C3645" t="e">
        <f>'TPS543C20 Loop Gain'!AI295</f>
        <v>#DIV/0!</v>
      </c>
      <c r="D3645" t="e">
        <f>'TPS543C20 Loop Gain'!AJ295</f>
        <v>#DIV/0!</v>
      </c>
      <c r="E3645">
        <f>'TPS543C20 Loop Gain'!B295</f>
        <v>16100</v>
      </c>
    </row>
    <row r="3646" spans="3:5" x14ac:dyDescent="0.3">
      <c r="C3646" t="e">
        <f>'TPS543C20 Loop Gain'!AI294</f>
        <v>#DIV/0!</v>
      </c>
      <c r="D3646" t="e">
        <f>'TPS543C20 Loop Gain'!AJ294</f>
        <v>#DIV/0!</v>
      </c>
      <c r="E3646">
        <f>'TPS543C20 Loop Gain'!B294</f>
        <v>16000</v>
      </c>
    </row>
    <row r="3647" spans="3:5" x14ac:dyDescent="0.3">
      <c r="C3647" t="e">
        <f>'TPS543C20 Loop Gain'!AI293</f>
        <v>#DIV/0!</v>
      </c>
      <c r="D3647" t="e">
        <f>'TPS543C20 Loop Gain'!AJ293</f>
        <v>#DIV/0!</v>
      </c>
      <c r="E3647">
        <f>'TPS543C20 Loop Gain'!B293</f>
        <v>15900</v>
      </c>
    </row>
    <row r="3648" spans="3:5" x14ac:dyDescent="0.3">
      <c r="C3648" t="e">
        <f>'TPS543C20 Loop Gain'!AI292</f>
        <v>#DIV/0!</v>
      </c>
      <c r="D3648" t="e">
        <f>'TPS543C20 Loop Gain'!AJ292</f>
        <v>#DIV/0!</v>
      </c>
      <c r="E3648">
        <f>'TPS543C20 Loop Gain'!B292</f>
        <v>15800</v>
      </c>
    </row>
    <row r="3649" spans="3:5" x14ac:dyDescent="0.3">
      <c r="C3649" t="e">
        <f>'TPS543C20 Loop Gain'!AI291</f>
        <v>#DIV/0!</v>
      </c>
      <c r="D3649" t="e">
        <f>'TPS543C20 Loop Gain'!AJ291</f>
        <v>#DIV/0!</v>
      </c>
      <c r="E3649">
        <f>'TPS543C20 Loop Gain'!B291</f>
        <v>15700</v>
      </c>
    </row>
    <row r="3650" spans="3:5" x14ac:dyDescent="0.3">
      <c r="C3650" t="e">
        <f>'TPS543C20 Loop Gain'!AI290</f>
        <v>#DIV/0!</v>
      </c>
      <c r="D3650" t="e">
        <f>'TPS543C20 Loop Gain'!AJ290</f>
        <v>#DIV/0!</v>
      </c>
      <c r="E3650">
        <f>'TPS543C20 Loop Gain'!B290</f>
        <v>15600</v>
      </c>
    </row>
    <row r="3651" spans="3:5" x14ac:dyDescent="0.3">
      <c r="C3651" t="e">
        <f>'TPS543C20 Loop Gain'!AI289</f>
        <v>#DIV/0!</v>
      </c>
      <c r="D3651" t="e">
        <f>'TPS543C20 Loop Gain'!AJ289</f>
        <v>#DIV/0!</v>
      </c>
      <c r="E3651">
        <f>'TPS543C20 Loop Gain'!B289</f>
        <v>15500</v>
      </c>
    </row>
    <row r="3652" spans="3:5" x14ac:dyDescent="0.3">
      <c r="C3652" t="e">
        <f>'TPS543C20 Loop Gain'!AI288</f>
        <v>#DIV/0!</v>
      </c>
      <c r="D3652" t="e">
        <f>'TPS543C20 Loop Gain'!AJ288</f>
        <v>#DIV/0!</v>
      </c>
      <c r="E3652">
        <f>'TPS543C20 Loop Gain'!B288</f>
        <v>15400</v>
      </c>
    </row>
    <row r="3653" spans="3:5" x14ac:dyDescent="0.3">
      <c r="C3653" t="e">
        <f>'TPS543C20 Loop Gain'!AI287</f>
        <v>#DIV/0!</v>
      </c>
      <c r="D3653" t="e">
        <f>'TPS543C20 Loop Gain'!AJ287</f>
        <v>#DIV/0!</v>
      </c>
      <c r="E3653">
        <f>'TPS543C20 Loop Gain'!B287</f>
        <v>15300</v>
      </c>
    </row>
    <row r="3654" spans="3:5" x14ac:dyDescent="0.3">
      <c r="C3654" t="e">
        <f>'TPS543C20 Loop Gain'!AI286</f>
        <v>#DIV/0!</v>
      </c>
      <c r="D3654" t="e">
        <f>'TPS543C20 Loop Gain'!AJ286</f>
        <v>#DIV/0!</v>
      </c>
      <c r="E3654">
        <f>'TPS543C20 Loop Gain'!B286</f>
        <v>15200</v>
      </c>
    </row>
    <row r="3655" spans="3:5" x14ac:dyDescent="0.3">
      <c r="C3655" t="e">
        <f>'TPS543C20 Loop Gain'!AI285</f>
        <v>#DIV/0!</v>
      </c>
      <c r="D3655" t="e">
        <f>'TPS543C20 Loop Gain'!AJ285</f>
        <v>#DIV/0!</v>
      </c>
      <c r="E3655">
        <f>'TPS543C20 Loop Gain'!B285</f>
        <v>15100</v>
      </c>
    </row>
    <row r="3656" spans="3:5" x14ac:dyDescent="0.3">
      <c r="C3656" t="e">
        <f>'TPS543C20 Loop Gain'!AI284</f>
        <v>#DIV/0!</v>
      </c>
      <c r="D3656" t="e">
        <f>'TPS543C20 Loop Gain'!AJ284</f>
        <v>#DIV/0!</v>
      </c>
      <c r="E3656">
        <f>'TPS543C20 Loop Gain'!B284</f>
        <v>15000</v>
      </c>
    </row>
    <row r="3657" spans="3:5" x14ac:dyDescent="0.3">
      <c r="C3657" t="e">
        <f>'TPS543C20 Loop Gain'!AI283</f>
        <v>#DIV/0!</v>
      </c>
      <c r="D3657" t="e">
        <f>'TPS543C20 Loop Gain'!AJ283</f>
        <v>#DIV/0!</v>
      </c>
      <c r="E3657">
        <f>'TPS543C20 Loop Gain'!B283</f>
        <v>14900</v>
      </c>
    </row>
    <row r="3658" spans="3:5" x14ac:dyDescent="0.3">
      <c r="C3658" t="e">
        <f>'TPS543C20 Loop Gain'!AI282</f>
        <v>#DIV/0!</v>
      </c>
      <c r="D3658" t="e">
        <f>'TPS543C20 Loop Gain'!AJ282</f>
        <v>#DIV/0!</v>
      </c>
      <c r="E3658">
        <f>'TPS543C20 Loop Gain'!B282</f>
        <v>14800</v>
      </c>
    </row>
    <row r="3659" spans="3:5" x14ac:dyDescent="0.3">
      <c r="C3659" t="e">
        <f>'TPS543C20 Loop Gain'!AI281</f>
        <v>#DIV/0!</v>
      </c>
      <c r="D3659" t="e">
        <f>'TPS543C20 Loop Gain'!AJ281</f>
        <v>#DIV/0!</v>
      </c>
      <c r="E3659">
        <f>'TPS543C20 Loop Gain'!B281</f>
        <v>14700</v>
      </c>
    </row>
    <row r="3660" spans="3:5" x14ac:dyDescent="0.3">
      <c r="C3660" t="e">
        <f>'TPS543C20 Loop Gain'!AI280</f>
        <v>#DIV/0!</v>
      </c>
      <c r="D3660" t="e">
        <f>'TPS543C20 Loop Gain'!AJ280</f>
        <v>#DIV/0!</v>
      </c>
      <c r="E3660">
        <f>'TPS543C20 Loop Gain'!B280</f>
        <v>14600</v>
      </c>
    </row>
    <row r="3661" spans="3:5" x14ac:dyDescent="0.3">
      <c r="C3661" t="e">
        <f>'TPS543C20 Loop Gain'!AI279</f>
        <v>#DIV/0!</v>
      </c>
      <c r="D3661" t="e">
        <f>'TPS543C20 Loop Gain'!AJ279</f>
        <v>#DIV/0!</v>
      </c>
      <c r="E3661">
        <f>'TPS543C20 Loop Gain'!B279</f>
        <v>14500</v>
      </c>
    </row>
    <row r="3662" spans="3:5" x14ac:dyDescent="0.3">
      <c r="C3662" t="e">
        <f>'TPS543C20 Loop Gain'!AI278</f>
        <v>#DIV/0!</v>
      </c>
      <c r="D3662" t="e">
        <f>'TPS543C20 Loop Gain'!AJ278</f>
        <v>#DIV/0!</v>
      </c>
      <c r="E3662">
        <f>'TPS543C20 Loop Gain'!B278</f>
        <v>14400</v>
      </c>
    </row>
    <row r="3663" spans="3:5" x14ac:dyDescent="0.3">
      <c r="C3663" t="e">
        <f>'TPS543C20 Loop Gain'!AI277</f>
        <v>#DIV/0!</v>
      </c>
      <c r="D3663" t="e">
        <f>'TPS543C20 Loop Gain'!AJ277</f>
        <v>#DIV/0!</v>
      </c>
      <c r="E3663">
        <f>'TPS543C20 Loop Gain'!B277</f>
        <v>14300</v>
      </c>
    </row>
    <row r="3664" spans="3:5" x14ac:dyDescent="0.3">
      <c r="C3664" t="e">
        <f>'TPS543C20 Loop Gain'!AI276</f>
        <v>#DIV/0!</v>
      </c>
      <c r="D3664" t="e">
        <f>'TPS543C20 Loop Gain'!AJ276</f>
        <v>#DIV/0!</v>
      </c>
      <c r="E3664">
        <f>'TPS543C20 Loop Gain'!B276</f>
        <v>14200</v>
      </c>
    </row>
    <row r="3665" spans="3:5" x14ac:dyDescent="0.3">
      <c r="C3665" t="e">
        <f>'TPS543C20 Loop Gain'!AI275</f>
        <v>#DIV/0!</v>
      </c>
      <c r="D3665" t="e">
        <f>'TPS543C20 Loop Gain'!AJ275</f>
        <v>#DIV/0!</v>
      </c>
      <c r="E3665">
        <f>'TPS543C20 Loop Gain'!B275</f>
        <v>14100</v>
      </c>
    </row>
    <row r="3666" spans="3:5" x14ac:dyDescent="0.3">
      <c r="C3666" t="e">
        <f>'TPS543C20 Loop Gain'!AI274</f>
        <v>#DIV/0!</v>
      </c>
      <c r="D3666" t="e">
        <f>'TPS543C20 Loop Gain'!AJ274</f>
        <v>#DIV/0!</v>
      </c>
      <c r="E3666">
        <f>'TPS543C20 Loop Gain'!B274</f>
        <v>14000</v>
      </c>
    </row>
    <row r="3667" spans="3:5" x14ac:dyDescent="0.3">
      <c r="C3667" t="e">
        <f>'TPS543C20 Loop Gain'!AI273</f>
        <v>#DIV/0!</v>
      </c>
      <c r="D3667" t="e">
        <f>'TPS543C20 Loop Gain'!AJ273</f>
        <v>#DIV/0!</v>
      </c>
      <c r="E3667">
        <f>'TPS543C20 Loop Gain'!B273</f>
        <v>13900</v>
      </c>
    </row>
    <row r="3668" spans="3:5" x14ac:dyDescent="0.3">
      <c r="C3668" t="e">
        <f>'TPS543C20 Loop Gain'!AI272</f>
        <v>#DIV/0!</v>
      </c>
      <c r="D3668" t="e">
        <f>'TPS543C20 Loop Gain'!AJ272</f>
        <v>#DIV/0!</v>
      </c>
      <c r="E3668">
        <f>'TPS543C20 Loop Gain'!B272</f>
        <v>13800</v>
      </c>
    </row>
    <row r="3669" spans="3:5" x14ac:dyDescent="0.3">
      <c r="C3669" t="e">
        <f>'TPS543C20 Loop Gain'!AI271</f>
        <v>#DIV/0!</v>
      </c>
      <c r="D3669" t="e">
        <f>'TPS543C20 Loop Gain'!AJ271</f>
        <v>#DIV/0!</v>
      </c>
      <c r="E3669">
        <f>'TPS543C20 Loop Gain'!B271</f>
        <v>13700</v>
      </c>
    </row>
    <row r="3670" spans="3:5" x14ac:dyDescent="0.3">
      <c r="C3670" t="e">
        <f>'TPS543C20 Loop Gain'!AI270</f>
        <v>#DIV/0!</v>
      </c>
      <c r="D3670" t="e">
        <f>'TPS543C20 Loop Gain'!AJ270</f>
        <v>#DIV/0!</v>
      </c>
      <c r="E3670">
        <f>'TPS543C20 Loop Gain'!B270</f>
        <v>13600</v>
      </c>
    </row>
    <row r="3671" spans="3:5" x14ac:dyDescent="0.3">
      <c r="C3671" t="e">
        <f>'TPS543C20 Loop Gain'!AI269</f>
        <v>#DIV/0!</v>
      </c>
      <c r="D3671" t="e">
        <f>'TPS543C20 Loop Gain'!AJ269</f>
        <v>#DIV/0!</v>
      </c>
      <c r="E3671">
        <f>'TPS543C20 Loop Gain'!B269</f>
        <v>13500</v>
      </c>
    </row>
    <row r="3672" spans="3:5" x14ac:dyDescent="0.3">
      <c r="C3672" t="e">
        <f>'TPS543C20 Loop Gain'!AI268</f>
        <v>#DIV/0!</v>
      </c>
      <c r="D3672" t="e">
        <f>'TPS543C20 Loop Gain'!AJ268</f>
        <v>#DIV/0!</v>
      </c>
      <c r="E3672">
        <f>'TPS543C20 Loop Gain'!B268</f>
        <v>13400</v>
      </c>
    </row>
    <row r="3673" spans="3:5" x14ac:dyDescent="0.3">
      <c r="C3673" t="e">
        <f>'TPS543C20 Loop Gain'!AI267</f>
        <v>#DIV/0!</v>
      </c>
      <c r="D3673" t="e">
        <f>'TPS543C20 Loop Gain'!AJ267</f>
        <v>#DIV/0!</v>
      </c>
      <c r="E3673">
        <f>'TPS543C20 Loop Gain'!B267</f>
        <v>13300</v>
      </c>
    </row>
    <row r="3674" spans="3:5" x14ac:dyDescent="0.3">
      <c r="C3674" t="e">
        <f>'TPS543C20 Loop Gain'!AI266</f>
        <v>#DIV/0!</v>
      </c>
      <c r="D3674" t="e">
        <f>'TPS543C20 Loop Gain'!AJ266</f>
        <v>#DIV/0!</v>
      </c>
      <c r="E3674">
        <f>'TPS543C20 Loop Gain'!B266</f>
        <v>13200</v>
      </c>
    </row>
    <row r="3675" spans="3:5" x14ac:dyDescent="0.3">
      <c r="C3675" t="e">
        <f>'TPS543C20 Loop Gain'!AI265</f>
        <v>#DIV/0!</v>
      </c>
      <c r="D3675" t="e">
        <f>'TPS543C20 Loop Gain'!AJ265</f>
        <v>#DIV/0!</v>
      </c>
      <c r="E3675">
        <f>'TPS543C20 Loop Gain'!B265</f>
        <v>13100</v>
      </c>
    </row>
    <row r="3676" spans="3:5" x14ac:dyDescent="0.3">
      <c r="C3676" t="e">
        <f>'TPS543C20 Loop Gain'!AI264</f>
        <v>#DIV/0!</v>
      </c>
      <c r="D3676" t="e">
        <f>'TPS543C20 Loop Gain'!AJ264</f>
        <v>#DIV/0!</v>
      </c>
      <c r="E3676">
        <f>'TPS543C20 Loop Gain'!B264</f>
        <v>13000</v>
      </c>
    </row>
    <row r="3677" spans="3:5" x14ac:dyDescent="0.3">
      <c r="C3677" t="e">
        <f>'TPS543C20 Loop Gain'!AI263</f>
        <v>#DIV/0!</v>
      </c>
      <c r="D3677" t="e">
        <f>'TPS543C20 Loop Gain'!AJ263</f>
        <v>#DIV/0!</v>
      </c>
      <c r="E3677">
        <f>'TPS543C20 Loop Gain'!B263</f>
        <v>12900</v>
      </c>
    </row>
    <row r="3678" spans="3:5" x14ac:dyDescent="0.3">
      <c r="C3678" t="e">
        <f>'TPS543C20 Loop Gain'!AI262</f>
        <v>#DIV/0!</v>
      </c>
      <c r="D3678" t="e">
        <f>'TPS543C20 Loop Gain'!AJ262</f>
        <v>#DIV/0!</v>
      </c>
      <c r="E3678">
        <f>'TPS543C20 Loop Gain'!B262</f>
        <v>12800</v>
      </c>
    </row>
    <row r="3679" spans="3:5" x14ac:dyDescent="0.3">
      <c r="C3679" t="e">
        <f>'TPS543C20 Loop Gain'!AI261</f>
        <v>#DIV/0!</v>
      </c>
      <c r="D3679" t="e">
        <f>'TPS543C20 Loop Gain'!AJ261</f>
        <v>#DIV/0!</v>
      </c>
      <c r="E3679">
        <f>'TPS543C20 Loop Gain'!B261</f>
        <v>12700</v>
      </c>
    </row>
    <row r="3680" spans="3:5" x14ac:dyDescent="0.3">
      <c r="C3680" t="e">
        <f>'TPS543C20 Loop Gain'!AI260</f>
        <v>#DIV/0!</v>
      </c>
      <c r="D3680" t="e">
        <f>'TPS543C20 Loop Gain'!AJ260</f>
        <v>#DIV/0!</v>
      </c>
      <c r="E3680">
        <f>'TPS543C20 Loop Gain'!B260</f>
        <v>12600</v>
      </c>
    </row>
    <row r="3681" spans="3:5" x14ac:dyDescent="0.3">
      <c r="C3681" t="e">
        <f>'TPS543C20 Loop Gain'!AI259</f>
        <v>#DIV/0!</v>
      </c>
      <c r="D3681" t="e">
        <f>'TPS543C20 Loop Gain'!AJ259</f>
        <v>#DIV/0!</v>
      </c>
      <c r="E3681">
        <f>'TPS543C20 Loop Gain'!B259</f>
        <v>12500</v>
      </c>
    </row>
    <row r="3682" spans="3:5" x14ac:dyDescent="0.3">
      <c r="C3682" t="e">
        <f>'TPS543C20 Loop Gain'!AI258</f>
        <v>#DIV/0!</v>
      </c>
      <c r="D3682" t="e">
        <f>'TPS543C20 Loop Gain'!AJ258</f>
        <v>#DIV/0!</v>
      </c>
      <c r="E3682">
        <f>'TPS543C20 Loop Gain'!B258</f>
        <v>12400</v>
      </c>
    </row>
    <row r="3683" spans="3:5" x14ac:dyDescent="0.3">
      <c r="C3683" t="e">
        <f>'TPS543C20 Loop Gain'!AI257</f>
        <v>#DIV/0!</v>
      </c>
      <c r="D3683" t="e">
        <f>'TPS543C20 Loop Gain'!AJ257</f>
        <v>#DIV/0!</v>
      </c>
      <c r="E3683">
        <f>'TPS543C20 Loop Gain'!B257</f>
        <v>12300</v>
      </c>
    </row>
    <row r="3684" spans="3:5" x14ac:dyDescent="0.3">
      <c r="C3684" t="e">
        <f>'TPS543C20 Loop Gain'!AI256</f>
        <v>#DIV/0!</v>
      </c>
      <c r="D3684" t="e">
        <f>'TPS543C20 Loop Gain'!AJ256</f>
        <v>#DIV/0!</v>
      </c>
      <c r="E3684">
        <f>'TPS543C20 Loop Gain'!B256</f>
        <v>12200</v>
      </c>
    </row>
    <row r="3685" spans="3:5" x14ac:dyDescent="0.3">
      <c r="C3685" t="e">
        <f>'TPS543C20 Loop Gain'!AI255</f>
        <v>#DIV/0!</v>
      </c>
      <c r="D3685" t="e">
        <f>'TPS543C20 Loop Gain'!AJ255</f>
        <v>#DIV/0!</v>
      </c>
      <c r="E3685">
        <f>'TPS543C20 Loop Gain'!B255</f>
        <v>12100</v>
      </c>
    </row>
    <row r="3686" spans="3:5" x14ac:dyDescent="0.3">
      <c r="C3686" t="e">
        <f>'TPS543C20 Loop Gain'!AI254</f>
        <v>#DIV/0!</v>
      </c>
      <c r="D3686" t="e">
        <f>'TPS543C20 Loop Gain'!AJ254</f>
        <v>#DIV/0!</v>
      </c>
      <c r="E3686">
        <f>'TPS543C20 Loop Gain'!B254</f>
        <v>12000</v>
      </c>
    </row>
    <row r="3687" spans="3:5" x14ac:dyDescent="0.3">
      <c r="C3687" t="e">
        <f>'TPS543C20 Loop Gain'!AI253</f>
        <v>#DIV/0!</v>
      </c>
      <c r="D3687" t="e">
        <f>'TPS543C20 Loop Gain'!AJ253</f>
        <v>#DIV/0!</v>
      </c>
      <c r="E3687">
        <f>'TPS543C20 Loop Gain'!B253</f>
        <v>11900</v>
      </c>
    </row>
    <row r="3688" spans="3:5" x14ac:dyDescent="0.3">
      <c r="C3688" t="e">
        <f>'TPS543C20 Loop Gain'!AI252</f>
        <v>#DIV/0!</v>
      </c>
      <c r="D3688" t="e">
        <f>'TPS543C20 Loop Gain'!AJ252</f>
        <v>#DIV/0!</v>
      </c>
      <c r="E3688">
        <f>'TPS543C20 Loop Gain'!B252</f>
        <v>11800</v>
      </c>
    </row>
    <row r="3689" spans="3:5" x14ac:dyDescent="0.3">
      <c r="C3689" t="e">
        <f>'TPS543C20 Loop Gain'!AI251</f>
        <v>#DIV/0!</v>
      </c>
      <c r="D3689" t="e">
        <f>'TPS543C20 Loop Gain'!AJ251</f>
        <v>#DIV/0!</v>
      </c>
      <c r="E3689">
        <f>'TPS543C20 Loop Gain'!B251</f>
        <v>11700</v>
      </c>
    </row>
    <row r="3690" spans="3:5" x14ac:dyDescent="0.3">
      <c r="C3690" t="e">
        <f>'TPS543C20 Loop Gain'!AI250</f>
        <v>#DIV/0!</v>
      </c>
      <c r="D3690" t="e">
        <f>'TPS543C20 Loop Gain'!AJ250</f>
        <v>#DIV/0!</v>
      </c>
      <c r="E3690">
        <f>'TPS543C20 Loop Gain'!B250</f>
        <v>11600</v>
      </c>
    </row>
    <row r="3691" spans="3:5" x14ac:dyDescent="0.3">
      <c r="C3691" t="e">
        <f>'TPS543C20 Loop Gain'!AI249</f>
        <v>#DIV/0!</v>
      </c>
      <c r="D3691" t="e">
        <f>'TPS543C20 Loop Gain'!AJ249</f>
        <v>#DIV/0!</v>
      </c>
      <c r="E3691">
        <f>'TPS543C20 Loop Gain'!B249</f>
        <v>11500</v>
      </c>
    </row>
    <row r="3692" spans="3:5" x14ac:dyDescent="0.3">
      <c r="C3692" t="e">
        <f>'TPS543C20 Loop Gain'!AI248</f>
        <v>#DIV/0!</v>
      </c>
      <c r="D3692" t="e">
        <f>'TPS543C20 Loop Gain'!AJ248</f>
        <v>#DIV/0!</v>
      </c>
      <c r="E3692">
        <f>'TPS543C20 Loop Gain'!B248</f>
        <v>11400</v>
      </c>
    </row>
    <row r="3693" spans="3:5" x14ac:dyDescent="0.3">
      <c r="C3693" t="e">
        <f>'TPS543C20 Loop Gain'!AI247</f>
        <v>#DIV/0!</v>
      </c>
      <c r="D3693" t="e">
        <f>'TPS543C20 Loop Gain'!AJ247</f>
        <v>#DIV/0!</v>
      </c>
      <c r="E3693">
        <f>'TPS543C20 Loop Gain'!B247</f>
        <v>11300</v>
      </c>
    </row>
    <row r="3694" spans="3:5" x14ac:dyDescent="0.3">
      <c r="C3694" t="e">
        <f>'TPS543C20 Loop Gain'!AI246</f>
        <v>#DIV/0!</v>
      </c>
      <c r="D3694" t="e">
        <f>'TPS543C20 Loop Gain'!AJ246</f>
        <v>#DIV/0!</v>
      </c>
      <c r="E3694">
        <f>'TPS543C20 Loop Gain'!B246</f>
        <v>11200</v>
      </c>
    </row>
    <row r="3695" spans="3:5" x14ac:dyDescent="0.3">
      <c r="C3695" t="e">
        <f>'TPS543C20 Loop Gain'!AI245</f>
        <v>#DIV/0!</v>
      </c>
      <c r="D3695" t="e">
        <f>'TPS543C20 Loop Gain'!AJ245</f>
        <v>#DIV/0!</v>
      </c>
      <c r="E3695">
        <f>'TPS543C20 Loop Gain'!B245</f>
        <v>11100</v>
      </c>
    </row>
    <row r="3696" spans="3:5" x14ac:dyDescent="0.3">
      <c r="C3696" t="e">
        <f>'TPS543C20 Loop Gain'!AI244</f>
        <v>#DIV/0!</v>
      </c>
      <c r="D3696" t="e">
        <f>'TPS543C20 Loop Gain'!AJ244</f>
        <v>#DIV/0!</v>
      </c>
      <c r="E3696">
        <f>'TPS543C20 Loop Gain'!B244</f>
        <v>11000</v>
      </c>
    </row>
    <row r="3697" spans="3:5" x14ac:dyDescent="0.3">
      <c r="C3697" t="e">
        <f>'TPS543C20 Loop Gain'!AI243</f>
        <v>#DIV/0!</v>
      </c>
      <c r="D3697" t="e">
        <f>'TPS543C20 Loop Gain'!AJ243</f>
        <v>#DIV/0!</v>
      </c>
      <c r="E3697">
        <f>'TPS543C20 Loop Gain'!B243</f>
        <v>10900</v>
      </c>
    </row>
    <row r="3698" spans="3:5" x14ac:dyDescent="0.3">
      <c r="C3698" t="e">
        <f>'TPS543C20 Loop Gain'!AI242</f>
        <v>#DIV/0!</v>
      </c>
      <c r="D3698" t="e">
        <f>'TPS543C20 Loop Gain'!AJ242</f>
        <v>#DIV/0!</v>
      </c>
      <c r="E3698">
        <f>'TPS543C20 Loop Gain'!B242</f>
        <v>10800</v>
      </c>
    </row>
    <row r="3699" spans="3:5" x14ac:dyDescent="0.3">
      <c r="C3699" t="e">
        <f>'TPS543C20 Loop Gain'!AI241</f>
        <v>#DIV/0!</v>
      </c>
      <c r="D3699" t="e">
        <f>'TPS543C20 Loop Gain'!AJ241</f>
        <v>#DIV/0!</v>
      </c>
      <c r="E3699">
        <f>'TPS543C20 Loop Gain'!B241</f>
        <v>10700</v>
      </c>
    </row>
    <row r="3700" spans="3:5" x14ac:dyDescent="0.3">
      <c r="C3700" t="e">
        <f>'TPS543C20 Loop Gain'!AI240</f>
        <v>#DIV/0!</v>
      </c>
      <c r="D3700" t="e">
        <f>'TPS543C20 Loop Gain'!AJ240</f>
        <v>#DIV/0!</v>
      </c>
      <c r="E3700">
        <f>'TPS543C20 Loop Gain'!B240</f>
        <v>10600</v>
      </c>
    </row>
    <row r="3701" spans="3:5" x14ac:dyDescent="0.3">
      <c r="C3701" t="e">
        <f>'TPS543C20 Loop Gain'!AI239</f>
        <v>#DIV/0!</v>
      </c>
      <c r="D3701" t="e">
        <f>'TPS543C20 Loop Gain'!AJ239</f>
        <v>#DIV/0!</v>
      </c>
      <c r="E3701">
        <f>'TPS543C20 Loop Gain'!B239</f>
        <v>10500</v>
      </c>
    </row>
    <row r="3702" spans="3:5" x14ac:dyDescent="0.3">
      <c r="C3702" t="e">
        <f>'TPS543C20 Loop Gain'!AI238</f>
        <v>#DIV/0!</v>
      </c>
      <c r="D3702" t="e">
        <f>'TPS543C20 Loop Gain'!AJ238</f>
        <v>#DIV/0!</v>
      </c>
      <c r="E3702">
        <f>'TPS543C20 Loop Gain'!B238</f>
        <v>10400</v>
      </c>
    </row>
    <row r="3703" spans="3:5" x14ac:dyDescent="0.3">
      <c r="C3703" t="e">
        <f>'TPS543C20 Loop Gain'!AI237</f>
        <v>#DIV/0!</v>
      </c>
      <c r="D3703" t="e">
        <f>'TPS543C20 Loop Gain'!AJ237</f>
        <v>#DIV/0!</v>
      </c>
      <c r="E3703">
        <f>'TPS543C20 Loop Gain'!B237</f>
        <v>10300</v>
      </c>
    </row>
    <row r="3704" spans="3:5" x14ac:dyDescent="0.3">
      <c r="C3704" t="e">
        <f>'TPS543C20 Loop Gain'!AI236</f>
        <v>#DIV/0!</v>
      </c>
      <c r="D3704" t="e">
        <f>'TPS543C20 Loop Gain'!AJ236</f>
        <v>#DIV/0!</v>
      </c>
      <c r="E3704">
        <f>'TPS543C20 Loop Gain'!B236</f>
        <v>10200</v>
      </c>
    </row>
    <row r="3705" spans="3:5" x14ac:dyDescent="0.3">
      <c r="C3705" t="e">
        <f>'TPS543C20 Loop Gain'!AI235</f>
        <v>#DIV/0!</v>
      </c>
      <c r="D3705" t="e">
        <f>'TPS543C20 Loop Gain'!AJ235</f>
        <v>#DIV/0!</v>
      </c>
      <c r="E3705">
        <f>'TPS543C20 Loop Gain'!B235</f>
        <v>10100</v>
      </c>
    </row>
    <row r="3706" spans="3:5" x14ac:dyDescent="0.3">
      <c r="C3706" t="e">
        <f>'TPS543C20 Loop Gain'!AI234</f>
        <v>#DIV/0!</v>
      </c>
      <c r="D3706" t="e">
        <f>'TPS543C20 Loop Gain'!AJ234</f>
        <v>#DIV/0!</v>
      </c>
      <c r="E3706">
        <f>'TPS543C20 Loop Gain'!B234</f>
        <v>10000</v>
      </c>
    </row>
    <row r="3707" spans="3:5" x14ac:dyDescent="0.3">
      <c r="C3707" t="e">
        <f>'TPS543C20 Loop Gain'!AI233</f>
        <v>#DIV/0!</v>
      </c>
      <c r="D3707" t="e">
        <f>'TPS543C20 Loop Gain'!AJ233</f>
        <v>#DIV/0!</v>
      </c>
      <c r="E3707">
        <f>'TPS543C20 Loop Gain'!B233</f>
        <v>9900</v>
      </c>
    </row>
    <row r="3708" spans="3:5" x14ac:dyDescent="0.3">
      <c r="C3708" t="e">
        <f>'TPS543C20 Loop Gain'!AI232</f>
        <v>#DIV/0!</v>
      </c>
      <c r="D3708" t="e">
        <f>'TPS543C20 Loop Gain'!AJ232</f>
        <v>#DIV/0!</v>
      </c>
      <c r="E3708">
        <f>'TPS543C20 Loop Gain'!B232</f>
        <v>9800</v>
      </c>
    </row>
    <row r="3709" spans="3:5" x14ac:dyDescent="0.3">
      <c r="C3709" t="e">
        <f>'TPS543C20 Loop Gain'!AI231</f>
        <v>#DIV/0!</v>
      </c>
      <c r="D3709" t="e">
        <f>'TPS543C20 Loop Gain'!AJ231</f>
        <v>#DIV/0!</v>
      </c>
      <c r="E3709">
        <f>'TPS543C20 Loop Gain'!B231</f>
        <v>9700</v>
      </c>
    </row>
    <row r="3710" spans="3:5" x14ac:dyDescent="0.3">
      <c r="C3710" t="e">
        <f>'TPS543C20 Loop Gain'!AI230</f>
        <v>#DIV/0!</v>
      </c>
      <c r="D3710" t="e">
        <f>'TPS543C20 Loop Gain'!AJ230</f>
        <v>#DIV/0!</v>
      </c>
      <c r="E3710">
        <f>'TPS543C20 Loop Gain'!B230</f>
        <v>9600</v>
      </c>
    </row>
    <row r="3711" spans="3:5" x14ac:dyDescent="0.3">
      <c r="C3711" t="e">
        <f>'TPS543C20 Loop Gain'!AI229</f>
        <v>#DIV/0!</v>
      </c>
      <c r="D3711" t="e">
        <f>'TPS543C20 Loop Gain'!AJ229</f>
        <v>#DIV/0!</v>
      </c>
      <c r="E3711">
        <f>'TPS543C20 Loop Gain'!B229</f>
        <v>9500</v>
      </c>
    </row>
    <row r="3712" spans="3:5" x14ac:dyDescent="0.3">
      <c r="C3712" t="e">
        <f>'TPS543C20 Loop Gain'!AI228</f>
        <v>#DIV/0!</v>
      </c>
      <c r="D3712" t="e">
        <f>'TPS543C20 Loop Gain'!AJ228</f>
        <v>#DIV/0!</v>
      </c>
      <c r="E3712">
        <f>'TPS543C20 Loop Gain'!B228</f>
        <v>9400</v>
      </c>
    </row>
    <row r="3713" spans="3:5" x14ac:dyDescent="0.3">
      <c r="C3713" t="e">
        <f>'TPS543C20 Loop Gain'!AI227</f>
        <v>#DIV/0!</v>
      </c>
      <c r="D3713" t="e">
        <f>'TPS543C20 Loop Gain'!AJ227</f>
        <v>#DIV/0!</v>
      </c>
      <c r="E3713">
        <f>'TPS543C20 Loop Gain'!B227</f>
        <v>9300</v>
      </c>
    </row>
    <row r="3714" spans="3:5" x14ac:dyDescent="0.3">
      <c r="C3714" t="e">
        <f>'TPS543C20 Loop Gain'!AI226</f>
        <v>#DIV/0!</v>
      </c>
      <c r="D3714" t="e">
        <f>'TPS543C20 Loop Gain'!AJ226</f>
        <v>#DIV/0!</v>
      </c>
      <c r="E3714">
        <f>'TPS543C20 Loop Gain'!B226</f>
        <v>9200</v>
      </c>
    </row>
    <row r="3715" spans="3:5" x14ac:dyDescent="0.3">
      <c r="C3715" t="e">
        <f>'TPS543C20 Loop Gain'!AI225</f>
        <v>#DIV/0!</v>
      </c>
      <c r="D3715" t="e">
        <f>'TPS543C20 Loop Gain'!AJ225</f>
        <v>#DIV/0!</v>
      </c>
      <c r="E3715">
        <f>'TPS543C20 Loop Gain'!B225</f>
        <v>9100</v>
      </c>
    </row>
    <row r="3716" spans="3:5" x14ac:dyDescent="0.3">
      <c r="C3716" t="e">
        <f>'TPS543C20 Loop Gain'!AI224</f>
        <v>#DIV/0!</v>
      </c>
      <c r="D3716" t="e">
        <f>'TPS543C20 Loop Gain'!AJ224</f>
        <v>#DIV/0!</v>
      </c>
      <c r="E3716">
        <f>'TPS543C20 Loop Gain'!B224</f>
        <v>9000</v>
      </c>
    </row>
    <row r="3717" spans="3:5" x14ac:dyDescent="0.3">
      <c r="C3717" t="e">
        <f>'TPS543C20 Loop Gain'!AI223</f>
        <v>#DIV/0!</v>
      </c>
      <c r="D3717" t="e">
        <f>'TPS543C20 Loop Gain'!AJ223</f>
        <v>#DIV/0!</v>
      </c>
      <c r="E3717">
        <f>'TPS543C20 Loop Gain'!B223</f>
        <v>8900</v>
      </c>
    </row>
    <row r="3718" spans="3:5" x14ac:dyDescent="0.3">
      <c r="C3718" t="e">
        <f>'TPS543C20 Loop Gain'!AI222</f>
        <v>#DIV/0!</v>
      </c>
      <c r="D3718" t="e">
        <f>'TPS543C20 Loop Gain'!AJ222</f>
        <v>#DIV/0!</v>
      </c>
      <c r="E3718">
        <f>'TPS543C20 Loop Gain'!B222</f>
        <v>8800</v>
      </c>
    </row>
    <row r="3719" spans="3:5" x14ac:dyDescent="0.3">
      <c r="C3719" t="e">
        <f>'TPS543C20 Loop Gain'!AI221</f>
        <v>#DIV/0!</v>
      </c>
      <c r="D3719" t="e">
        <f>'TPS543C20 Loop Gain'!AJ221</f>
        <v>#DIV/0!</v>
      </c>
      <c r="E3719">
        <f>'TPS543C20 Loop Gain'!B221</f>
        <v>8700</v>
      </c>
    </row>
    <row r="3720" spans="3:5" x14ac:dyDescent="0.3">
      <c r="C3720" t="e">
        <f>'TPS543C20 Loop Gain'!AI220</f>
        <v>#DIV/0!</v>
      </c>
      <c r="D3720" t="e">
        <f>'TPS543C20 Loop Gain'!AJ220</f>
        <v>#DIV/0!</v>
      </c>
      <c r="E3720">
        <f>'TPS543C20 Loop Gain'!B220</f>
        <v>8600</v>
      </c>
    </row>
    <row r="3721" spans="3:5" x14ac:dyDescent="0.3">
      <c r="C3721" t="e">
        <f>'TPS543C20 Loop Gain'!AI219</f>
        <v>#DIV/0!</v>
      </c>
      <c r="D3721" t="e">
        <f>'TPS543C20 Loop Gain'!AJ219</f>
        <v>#DIV/0!</v>
      </c>
      <c r="E3721">
        <f>'TPS543C20 Loop Gain'!B219</f>
        <v>8500</v>
      </c>
    </row>
    <row r="3722" spans="3:5" x14ac:dyDescent="0.3">
      <c r="C3722" t="e">
        <f>'TPS543C20 Loop Gain'!AI218</f>
        <v>#DIV/0!</v>
      </c>
      <c r="D3722" t="e">
        <f>'TPS543C20 Loop Gain'!AJ218</f>
        <v>#DIV/0!</v>
      </c>
      <c r="E3722">
        <f>'TPS543C20 Loop Gain'!B218</f>
        <v>8400</v>
      </c>
    </row>
    <row r="3723" spans="3:5" x14ac:dyDescent="0.3">
      <c r="C3723" t="e">
        <f>'TPS543C20 Loop Gain'!AI217</f>
        <v>#DIV/0!</v>
      </c>
      <c r="D3723" t="e">
        <f>'TPS543C20 Loop Gain'!AJ217</f>
        <v>#DIV/0!</v>
      </c>
      <c r="E3723">
        <f>'TPS543C20 Loop Gain'!B217</f>
        <v>8300</v>
      </c>
    </row>
    <row r="3724" spans="3:5" x14ac:dyDescent="0.3">
      <c r="C3724" t="e">
        <f>'TPS543C20 Loop Gain'!AI216</f>
        <v>#DIV/0!</v>
      </c>
      <c r="D3724" t="e">
        <f>'TPS543C20 Loop Gain'!AJ216</f>
        <v>#DIV/0!</v>
      </c>
      <c r="E3724">
        <f>'TPS543C20 Loop Gain'!B216</f>
        <v>8200</v>
      </c>
    </row>
    <row r="3725" spans="3:5" x14ac:dyDescent="0.3">
      <c r="C3725" t="e">
        <f>'TPS543C20 Loop Gain'!AI215</f>
        <v>#DIV/0!</v>
      </c>
      <c r="D3725" t="e">
        <f>'TPS543C20 Loop Gain'!AJ215</f>
        <v>#DIV/0!</v>
      </c>
      <c r="E3725">
        <f>'TPS543C20 Loop Gain'!B215</f>
        <v>8100</v>
      </c>
    </row>
    <row r="3726" spans="3:5" x14ac:dyDescent="0.3">
      <c r="C3726" t="e">
        <f>'TPS543C20 Loop Gain'!AI214</f>
        <v>#DIV/0!</v>
      </c>
      <c r="D3726" t="e">
        <f>'TPS543C20 Loop Gain'!AJ214</f>
        <v>#DIV/0!</v>
      </c>
      <c r="E3726">
        <f>'TPS543C20 Loop Gain'!B214</f>
        <v>8000</v>
      </c>
    </row>
    <row r="3727" spans="3:5" x14ac:dyDescent="0.3">
      <c r="C3727" t="e">
        <f>'TPS543C20 Loop Gain'!AI213</f>
        <v>#DIV/0!</v>
      </c>
      <c r="D3727" t="e">
        <f>'TPS543C20 Loop Gain'!AJ213</f>
        <v>#DIV/0!</v>
      </c>
      <c r="E3727">
        <f>'TPS543C20 Loop Gain'!B213</f>
        <v>7900</v>
      </c>
    </row>
    <row r="3728" spans="3:5" x14ac:dyDescent="0.3">
      <c r="C3728" t="e">
        <f>'TPS543C20 Loop Gain'!AI212</f>
        <v>#DIV/0!</v>
      </c>
      <c r="D3728" t="e">
        <f>'TPS543C20 Loop Gain'!AJ212</f>
        <v>#DIV/0!</v>
      </c>
      <c r="E3728">
        <f>'TPS543C20 Loop Gain'!B212</f>
        <v>7800</v>
      </c>
    </row>
    <row r="3729" spans="3:5" x14ac:dyDescent="0.3">
      <c r="C3729" t="e">
        <f>'TPS543C20 Loop Gain'!AI211</f>
        <v>#DIV/0!</v>
      </c>
      <c r="D3729" t="e">
        <f>'TPS543C20 Loop Gain'!AJ211</f>
        <v>#DIV/0!</v>
      </c>
      <c r="E3729">
        <f>'TPS543C20 Loop Gain'!B211</f>
        <v>7700</v>
      </c>
    </row>
    <row r="3730" spans="3:5" x14ac:dyDescent="0.3">
      <c r="C3730" t="e">
        <f>'TPS543C20 Loop Gain'!AI210</f>
        <v>#DIV/0!</v>
      </c>
      <c r="D3730" t="e">
        <f>'TPS543C20 Loop Gain'!AJ210</f>
        <v>#DIV/0!</v>
      </c>
      <c r="E3730">
        <f>'TPS543C20 Loop Gain'!B210</f>
        <v>7600</v>
      </c>
    </row>
    <row r="3731" spans="3:5" x14ac:dyDescent="0.3">
      <c r="C3731" t="e">
        <f>'TPS543C20 Loop Gain'!AI209</f>
        <v>#DIV/0!</v>
      </c>
      <c r="D3731" t="e">
        <f>'TPS543C20 Loop Gain'!AJ209</f>
        <v>#DIV/0!</v>
      </c>
      <c r="E3731">
        <f>'TPS543C20 Loop Gain'!B209</f>
        <v>7500</v>
      </c>
    </row>
    <row r="3732" spans="3:5" x14ac:dyDescent="0.3">
      <c r="C3732" t="e">
        <f>'TPS543C20 Loop Gain'!AI208</f>
        <v>#DIV/0!</v>
      </c>
      <c r="D3732" t="e">
        <f>'TPS543C20 Loop Gain'!AJ208</f>
        <v>#DIV/0!</v>
      </c>
      <c r="E3732">
        <f>'TPS543C20 Loop Gain'!B208</f>
        <v>7400</v>
      </c>
    </row>
    <row r="3733" spans="3:5" x14ac:dyDescent="0.3">
      <c r="C3733" t="e">
        <f>'TPS543C20 Loop Gain'!AI207</f>
        <v>#DIV/0!</v>
      </c>
      <c r="D3733" t="e">
        <f>'TPS543C20 Loop Gain'!AJ207</f>
        <v>#DIV/0!</v>
      </c>
      <c r="E3733">
        <f>'TPS543C20 Loop Gain'!B207</f>
        <v>7300</v>
      </c>
    </row>
    <row r="3734" spans="3:5" x14ac:dyDescent="0.3">
      <c r="C3734" t="e">
        <f>'TPS543C20 Loop Gain'!AI206</f>
        <v>#DIV/0!</v>
      </c>
      <c r="D3734" t="e">
        <f>'TPS543C20 Loop Gain'!AJ206</f>
        <v>#DIV/0!</v>
      </c>
      <c r="E3734">
        <f>'TPS543C20 Loop Gain'!B206</f>
        <v>7200</v>
      </c>
    </row>
    <row r="3735" spans="3:5" x14ac:dyDescent="0.3">
      <c r="C3735" t="e">
        <f>'TPS543C20 Loop Gain'!AI205</f>
        <v>#DIV/0!</v>
      </c>
      <c r="D3735" t="e">
        <f>'TPS543C20 Loop Gain'!AJ205</f>
        <v>#DIV/0!</v>
      </c>
      <c r="E3735">
        <f>'TPS543C20 Loop Gain'!B205</f>
        <v>7100</v>
      </c>
    </row>
    <row r="3736" spans="3:5" x14ac:dyDescent="0.3">
      <c r="C3736" t="e">
        <f>'TPS543C20 Loop Gain'!AI204</f>
        <v>#DIV/0!</v>
      </c>
      <c r="D3736" t="e">
        <f>'TPS543C20 Loop Gain'!AJ204</f>
        <v>#DIV/0!</v>
      </c>
      <c r="E3736">
        <f>'TPS543C20 Loop Gain'!B204</f>
        <v>7000</v>
      </c>
    </row>
    <row r="3737" spans="3:5" x14ac:dyDescent="0.3">
      <c r="C3737" t="e">
        <f>'TPS543C20 Loop Gain'!AI203</f>
        <v>#DIV/0!</v>
      </c>
      <c r="D3737" t="e">
        <f>'TPS543C20 Loop Gain'!AJ203</f>
        <v>#DIV/0!</v>
      </c>
      <c r="E3737">
        <f>'TPS543C20 Loop Gain'!B203</f>
        <v>6900</v>
      </c>
    </row>
    <row r="3738" spans="3:5" x14ac:dyDescent="0.3">
      <c r="C3738" t="e">
        <f>'TPS543C20 Loop Gain'!AI202</f>
        <v>#DIV/0!</v>
      </c>
      <c r="D3738" t="e">
        <f>'TPS543C20 Loop Gain'!AJ202</f>
        <v>#DIV/0!</v>
      </c>
      <c r="E3738">
        <f>'TPS543C20 Loop Gain'!B202</f>
        <v>6800</v>
      </c>
    </row>
    <row r="3739" spans="3:5" x14ac:dyDescent="0.3">
      <c r="C3739" t="e">
        <f>'TPS543C20 Loop Gain'!AI201</f>
        <v>#DIV/0!</v>
      </c>
      <c r="D3739" t="e">
        <f>'TPS543C20 Loop Gain'!AJ201</f>
        <v>#DIV/0!</v>
      </c>
      <c r="E3739">
        <f>'TPS543C20 Loop Gain'!B201</f>
        <v>6700</v>
      </c>
    </row>
    <row r="3740" spans="3:5" x14ac:dyDescent="0.3">
      <c r="C3740" t="e">
        <f>'TPS543C20 Loop Gain'!AI200</f>
        <v>#DIV/0!</v>
      </c>
      <c r="D3740" t="e">
        <f>'TPS543C20 Loop Gain'!AJ200</f>
        <v>#DIV/0!</v>
      </c>
      <c r="E3740">
        <f>'TPS543C20 Loop Gain'!B200</f>
        <v>6600</v>
      </c>
    </row>
    <row r="3741" spans="3:5" x14ac:dyDescent="0.3">
      <c r="C3741" t="e">
        <f>'TPS543C20 Loop Gain'!AI199</f>
        <v>#DIV/0!</v>
      </c>
      <c r="D3741" t="e">
        <f>'TPS543C20 Loop Gain'!AJ199</f>
        <v>#DIV/0!</v>
      </c>
      <c r="E3741">
        <f>'TPS543C20 Loop Gain'!B199</f>
        <v>6500</v>
      </c>
    </row>
    <row r="3742" spans="3:5" x14ac:dyDescent="0.3">
      <c r="C3742" t="e">
        <f>'TPS543C20 Loop Gain'!AI198</f>
        <v>#DIV/0!</v>
      </c>
      <c r="D3742" t="e">
        <f>'TPS543C20 Loop Gain'!AJ198</f>
        <v>#DIV/0!</v>
      </c>
      <c r="E3742">
        <f>'TPS543C20 Loop Gain'!B198</f>
        <v>6400</v>
      </c>
    </row>
    <row r="3743" spans="3:5" x14ac:dyDescent="0.3">
      <c r="C3743" t="e">
        <f>'TPS543C20 Loop Gain'!AI197</f>
        <v>#DIV/0!</v>
      </c>
      <c r="D3743" t="e">
        <f>'TPS543C20 Loop Gain'!AJ197</f>
        <v>#DIV/0!</v>
      </c>
      <c r="E3743">
        <f>'TPS543C20 Loop Gain'!B197</f>
        <v>6300</v>
      </c>
    </row>
    <row r="3744" spans="3:5" x14ac:dyDescent="0.3">
      <c r="C3744" t="e">
        <f>'TPS543C20 Loop Gain'!AI196</f>
        <v>#DIV/0!</v>
      </c>
      <c r="D3744" t="e">
        <f>'TPS543C20 Loop Gain'!AJ196</f>
        <v>#DIV/0!</v>
      </c>
      <c r="E3744">
        <f>'TPS543C20 Loop Gain'!B196</f>
        <v>6200</v>
      </c>
    </row>
    <row r="3745" spans="3:5" x14ac:dyDescent="0.3">
      <c r="C3745" t="e">
        <f>'TPS543C20 Loop Gain'!AI195</f>
        <v>#DIV/0!</v>
      </c>
      <c r="D3745" t="e">
        <f>'TPS543C20 Loop Gain'!AJ195</f>
        <v>#DIV/0!</v>
      </c>
      <c r="E3745">
        <f>'TPS543C20 Loop Gain'!B195</f>
        <v>6100</v>
      </c>
    </row>
    <row r="3746" spans="3:5" x14ac:dyDescent="0.3">
      <c r="C3746" t="e">
        <f>'TPS543C20 Loop Gain'!AI194</f>
        <v>#DIV/0!</v>
      </c>
      <c r="D3746" t="e">
        <f>'TPS543C20 Loop Gain'!AJ194</f>
        <v>#DIV/0!</v>
      </c>
      <c r="E3746">
        <f>'TPS543C20 Loop Gain'!B194</f>
        <v>6000</v>
      </c>
    </row>
    <row r="3747" spans="3:5" x14ac:dyDescent="0.3">
      <c r="C3747" t="e">
        <f>'TPS543C20 Loop Gain'!AI193</f>
        <v>#DIV/0!</v>
      </c>
      <c r="D3747" t="e">
        <f>'TPS543C20 Loop Gain'!AJ193</f>
        <v>#DIV/0!</v>
      </c>
      <c r="E3747">
        <f>'TPS543C20 Loop Gain'!B193</f>
        <v>5900</v>
      </c>
    </row>
    <row r="3748" spans="3:5" x14ac:dyDescent="0.3">
      <c r="C3748" t="e">
        <f>'TPS543C20 Loop Gain'!AI192</f>
        <v>#DIV/0!</v>
      </c>
      <c r="D3748" t="e">
        <f>'TPS543C20 Loop Gain'!AJ192</f>
        <v>#DIV/0!</v>
      </c>
      <c r="E3748">
        <f>'TPS543C20 Loop Gain'!B192</f>
        <v>5800</v>
      </c>
    </row>
    <row r="3749" spans="3:5" x14ac:dyDescent="0.3">
      <c r="C3749" t="e">
        <f>'TPS543C20 Loop Gain'!AI191</f>
        <v>#DIV/0!</v>
      </c>
      <c r="D3749" t="e">
        <f>'TPS543C20 Loop Gain'!AJ191</f>
        <v>#DIV/0!</v>
      </c>
      <c r="E3749">
        <f>'TPS543C20 Loop Gain'!B191</f>
        <v>5700</v>
      </c>
    </row>
    <row r="3750" spans="3:5" x14ac:dyDescent="0.3">
      <c r="C3750" t="e">
        <f>'TPS543C20 Loop Gain'!AI190</f>
        <v>#DIV/0!</v>
      </c>
      <c r="D3750" t="e">
        <f>'TPS543C20 Loop Gain'!AJ190</f>
        <v>#DIV/0!</v>
      </c>
      <c r="E3750">
        <f>'TPS543C20 Loop Gain'!B190</f>
        <v>5600</v>
      </c>
    </row>
    <row r="3751" spans="3:5" x14ac:dyDescent="0.3">
      <c r="C3751" t="e">
        <f>'TPS543C20 Loop Gain'!AI189</f>
        <v>#DIV/0!</v>
      </c>
      <c r="D3751" t="e">
        <f>'TPS543C20 Loop Gain'!AJ189</f>
        <v>#DIV/0!</v>
      </c>
      <c r="E3751">
        <f>'TPS543C20 Loop Gain'!B189</f>
        <v>5500</v>
      </c>
    </row>
    <row r="3752" spans="3:5" x14ac:dyDescent="0.3">
      <c r="C3752" t="e">
        <f>'TPS543C20 Loop Gain'!AI188</f>
        <v>#DIV/0!</v>
      </c>
      <c r="D3752" t="e">
        <f>'TPS543C20 Loop Gain'!AJ188</f>
        <v>#DIV/0!</v>
      </c>
      <c r="E3752">
        <f>'TPS543C20 Loop Gain'!B188</f>
        <v>5400</v>
      </c>
    </row>
    <row r="3753" spans="3:5" x14ac:dyDescent="0.3">
      <c r="C3753" t="e">
        <f>'TPS543C20 Loop Gain'!AI187</f>
        <v>#DIV/0!</v>
      </c>
      <c r="D3753" t="e">
        <f>'TPS543C20 Loop Gain'!AJ187</f>
        <v>#DIV/0!</v>
      </c>
      <c r="E3753">
        <f>'TPS543C20 Loop Gain'!B187</f>
        <v>5300</v>
      </c>
    </row>
    <row r="3754" spans="3:5" x14ac:dyDescent="0.3">
      <c r="C3754" t="e">
        <f>'TPS543C20 Loop Gain'!AI186</f>
        <v>#DIV/0!</v>
      </c>
      <c r="D3754" t="e">
        <f>'TPS543C20 Loop Gain'!AJ186</f>
        <v>#DIV/0!</v>
      </c>
      <c r="E3754">
        <f>'TPS543C20 Loop Gain'!B186</f>
        <v>5200</v>
      </c>
    </row>
    <row r="3755" spans="3:5" x14ac:dyDescent="0.3">
      <c r="C3755" t="e">
        <f>'TPS543C20 Loop Gain'!AI185</f>
        <v>#DIV/0!</v>
      </c>
      <c r="D3755" t="e">
        <f>'TPS543C20 Loop Gain'!AJ185</f>
        <v>#DIV/0!</v>
      </c>
      <c r="E3755">
        <f>'TPS543C20 Loop Gain'!B185</f>
        <v>5100</v>
      </c>
    </row>
    <row r="3756" spans="3:5" x14ac:dyDescent="0.3">
      <c r="C3756" t="e">
        <f>'TPS543C20 Loop Gain'!AI184</f>
        <v>#DIV/0!</v>
      </c>
      <c r="D3756" t="e">
        <f>'TPS543C20 Loop Gain'!AJ184</f>
        <v>#DIV/0!</v>
      </c>
      <c r="E3756">
        <f>'TPS543C20 Loop Gain'!B184</f>
        <v>5000</v>
      </c>
    </row>
    <row r="3757" spans="3:5" x14ac:dyDescent="0.3">
      <c r="C3757" t="e">
        <f>'TPS543C20 Loop Gain'!AI183</f>
        <v>#DIV/0!</v>
      </c>
      <c r="D3757" t="e">
        <f>'TPS543C20 Loop Gain'!AJ183</f>
        <v>#DIV/0!</v>
      </c>
      <c r="E3757">
        <f>'TPS543C20 Loop Gain'!B183</f>
        <v>4900</v>
      </c>
    </row>
    <row r="3758" spans="3:5" x14ac:dyDescent="0.3">
      <c r="C3758" t="e">
        <f>'TPS543C20 Loop Gain'!AI182</f>
        <v>#DIV/0!</v>
      </c>
      <c r="D3758" t="e">
        <f>'TPS543C20 Loop Gain'!AJ182</f>
        <v>#DIV/0!</v>
      </c>
      <c r="E3758">
        <f>'TPS543C20 Loop Gain'!B182</f>
        <v>4800</v>
      </c>
    </row>
    <row r="3759" spans="3:5" x14ac:dyDescent="0.3">
      <c r="C3759" t="e">
        <f>'TPS543C20 Loop Gain'!AI181</f>
        <v>#DIV/0!</v>
      </c>
      <c r="D3759" t="e">
        <f>'TPS543C20 Loop Gain'!AJ181</f>
        <v>#DIV/0!</v>
      </c>
      <c r="E3759">
        <f>'TPS543C20 Loop Gain'!B181</f>
        <v>4700</v>
      </c>
    </row>
    <row r="3760" spans="3:5" x14ac:dyDescent="0.3">
      <c r="C3760" t="e">
        <f>'TPS543C20 Loop Gain'!AI180</f>
        <v>#DIV/0!</v>
      </c>
      <c r="D3760" t="e">
        <f>'TPS543C20 Loop Gain'!AJ180</f>
        <v>#DIV/0!</v>
      </c>
      <c r="E3760">
        <f>'TPS543C20 Loop Gain'!B180</f>
        <v>4600</v>
      </c>
    </row>
    <row r="3761" spans="3:5" x14ac:dyDescent="0.3">
      <c r="C3761" t="e">
        <f>'TPS543C20 Loop Gain'!AI179</f>
        <v>#DIV/0!</v>
      </c>
      <c r="D3761" t="e">
        <f>'TPS543C20 Loop Gain'!AJ179</f>
        <v>#DIV/0!</v>
      </c>
      <c r="E3761">
        <f>'TPS543C20 Loop Gain'!B179</f>
        <v>4500</v>
      </c>
    </row>
    <row r="3762" spans="3:5" x14ac:dyDescent="0.3">
      <c r="C3762" t="e">
        <f>'TPS543C20 Loop Gain'!AI178</f>
        <v>#DIV/0!</v>
      </c>
      <c r="D3762" t="e">
        <f>'TPS543C20 Loop Gain'!AJ178</f>
        <v>#DIV/0!</v>
      </c>
      <c r="E3762">
        <f>'TPS543C20 Loop Gain'!B178</f>
        <v>4400</v>
      </c>
    </row>
    <row r="3763" spans="3:5" x14ac:dyDescent="0.3">
      <c r="C3763" t="e">
        <f>'TPS543C20 Loop Gain'!AI177</f>
        <v>#DIV/0!</v>
      </c>
      <c r="D3763" t="e">
        <f>'TPS543C20 Loop Gain'!AJ177</f>
        <v>#DIV/0!</v>
      </c>
      <c r="E3763">
        <f>'TPS543C20 Loop Gain'!B177</f>
        <v>4300</v>
      </c>
    </row>
    <row r="3764" spans="3:5" x14ac:dyDescent="0.3">
      <c r="C3764" t="e">
        <f>'TPS543C20 Loop Gain'!AI176</f>
        <v>#DIV/0!</v>
      </c>
      <c r="D3764" t="e">
        <f>'TPS543C20 Loop Gain'!AJ176</f>
        <v>#DIV/0!</v>
      </c>
      <c r="E3764">
        <f>'TPS543C20 Loop Gain'!B176</f>
        <v>4200</v>
      </c>
    </row>
    <row r="3765" spans="3:5" x14ac:dyDescent="0.3">
      <c r="C3765" t="e">
        <f>'TPS543C20 Loop Gain'!AI175</f>
        <v>#DIV/0!</v>
      </c>
      <c r="D3765" t="e">
        <f>'TPS543C20 Loop Gain'!AJ175</f>
        <v>#DIV/0!</v>
      </c>
      <c r="E3765">
        <f>'TPS543C20 Loop Gain'!B175</f>
        <v>4100</v>
      </c>
    </row>
    <row r="3766" spans="3:5" x14ac:dyDescent="0.3">
      <c r="C3766" t="e">
        <f>'TPS543C20 Loop Gain'!AI174</f>
        <v>#DIV/0!</v>
      </c>
      <c r="D3766" t="e">
        <f>'TPS543C20 Loop Gain'!AJ174</f>
        <v>#DIV/0!</v>
      </c>
      <c r="E3766">
        <f>'TPS543C20 Loop Gain'!B174</f>
        <v>4000</v>
      </c>
    </row>
    <row r="3767" spans="3:5" x14ac:dyDescent="0.3">
      <c r="C3767" t="e">
        <f>'TPS543C20 Loop Gain'!AI173</f>
        <v>#DIV/0!</v>
      </c>
      <c r="D3767" t="e">
        <f>'TPS543C20 Loop Gain'!AJ173</f>
        <v>#DIV/0!</v>
      </c>
      <c r="E3767">
        <f>'TPS543C20 Loop Gain'!B173</f>
        <v>3900</v>
      </c>
    </row>
    <row r="3768" spans="3:5" x14ac:dyDescent="0.3">
      <c r="C3768" t="e">
        <f>'TPS543C20 Loop Gain'!AI172</f>
        <v>#DIV/0!</v>
      </c>
      <c r="D3768" t="e">
        <f>'TPS543C20 Loop Gain'!AJ172</f>
        <v>#DIV/0!</v>
      </c>
      <c r="E3768">
        <f>'TPS543C20 Loop Gain'!B172</f>
        <v>3800</v>
      </c>
    </row>
    <row r="3769" spans="3:5" x14ac:dyDescent="0.3">
      <c r="C3769" t="e">
        <f>'TPS543C20 Loop Gain'!AI171</f>
        <v>#DIV/0!</v>
      </c>
      <c r="D3769" t="e">
        <f>'TPS543C20 Loop Gain'!AJ171</f>
        <v>#DIV/0!</v>
      </c>
      <c r="E3769">
        <f>'TPS543C20 Loop Gain'!B171</f>
        <v>3700</v>
      </c>
    </row>
    <row r="3770" spans="3:5" x14ac:dyDescent="0.3">
      <c r="C3770" t="e">
        <f>'TPS543C20 Loop Gain'!AI170</f>
        <v>#DIV/0!</v>
      </c>
      <c r="D3770" t="e">
        <f>'TPS543C20 Loop Gain'!AJ170</f>
        <v>#DIV/0!</v>
      </c>
      <c r="E3770">
        <f>'TPS543C20 Loop Gain'!B170</f>
        <v>3600</v>
      </c>
    </row>
    <row r="3771" spans="3:5" x14ac:dyDescent="0.3">
      <c r="C3771" t="e">
        <f>'TPS543C20 Loop Gain'!AI169</f>
        <v>#DIV/0!</v>
      </c>
      <c r="D3771" t="e">
        <f>'TPS543C20 Loop Gain'!AJ169</f>
        <v>#DIV/0!</v>
      </c>
      <c r="E3771">
        <f>'TPS543C20 Loop Gain'!B169</f>
        <v>3500</v>
      </c>
    </row>
    <row r="3772" spans="3:5" x14ac:dyDescent="0.3">
      <c r="C3772" t="e">
        <f>'TPS543C20 Loop Gain'!AI168</f>
        <v>#DIV/0!</v>
      </c>
      <c r="D3772" t="e">
        <f>'TPS543C20 Loop Gain'!AJ168</f>
        <v>#DIV/0!</v>
      </c>
      <c r="E3772">
        <f>'TPS543C20 Loop Gain'!B168</f>
        <v>3400</v>
      </c>
    </row>
    <row r="3773" spans="3:5" x14ac:dyDescent="0.3">
      <c r="C3773" t="e">
        <f>'TPS543C20 Loop Gain'!AI167</f>
        <v>#DIV/0!</v>
      </c>
      <c r="D3773" t="e">
        <f>'TPS543C20 Loop Gain'!AJ167</f>
        <v>#DIV/0!</v>
      </c>
      <c r="E3773">
        <f>'TPS543C20 Loop Gain'!B167</f>
        <v>3300</v>
      </c>
    </row>
    <row r="3774" spans="3:5" x14ac:dyDescent="0.3">
      <c r="C3774" t="e">
        <f>'TPS543C20 Loop Gain'!AI166</f>
        <v>#DIV/0!</v>
      </c>
      <c r="D3774" t="e">
        <f>'TPS543C20 Loop Gain'!AJ166</f>
        <v>#DIV/0!</v>
      </c>
      <c r="E3774">
        <f>'TPS543C20 Loop Gain'!B166</f>
        <v>3200</v>
      </c>
    </row>
    <row r="3775" spans="3:5" x14ac:dyDescent="0.3">
      <c r="C3775" t="e">
        <f>'TPS543C20 Loop Gain'!AI165</f>
        <v>#DIV/0!</v>
      </c>
      <c r="D3775" t="e">
        <f>'TPS543C20 Loop Gain'!AJ165</f>
        <v>#DIV/0!</v>
      </c>
      <c r="E3775">
        <f>'TPS543C20 Loop Gain'!B165</f>
        <v>3100</v>
      </c>
    </row>
    <row r="3776" spans="3:5" x14ac:dyDescent="0.3">
      <c r="C3776" t="e">
        <f>'TPS543C20 Loop Gain'!AI164</f>
        <v>#DIV/0!</v>
      </c>
      <c r="D3776" t="e">
        <f>'TPS543C20 Loop Gain'!AJ164</f>
        <v>#DIV/0!</v>
      </c>
      <c r="E3776">
        <f>'TPS543C20 Loop Gain'!B164</f>
        <v>3000</v>
      </c>
    </row>
    <row r="3777" spans="3:5" x14ac:dyDescent="0.3">
      <c r="C3777" t="e">
        <f>'TPS543C20 Loop Gain'!AI163</f>
        <v>#DIV/0!</v>
      </c>
      <c r="D3777" t="e">
        <f>'TPS543C20 Loop Gain'!AJ163</f>
        <v>#DIV/0!</v>
      </c>
      <c r="E3777">
        <f>'TPS543C20 Loop Gain'!B163</f>
        <v>2900</v>
      </c>
    </row>
    <row r="3778" spans="3:5" x14ac:dyDescent="0.3">
      <c r="C3778" t="e">
        <f>'TPS543C20 Loop Gain'!AI162</f>
        <v>#DIV/0!</v>
      </c>
      <c r="D3778" t="e">
        <f>'TPS543C20 Loop Gain'!AJ162</f>
        <v>#DIV/0!</v>
      </c>
      <c r="E3778">
        <f>'TPS543C20 Loop Gain'!B162</f>
        <v>2800</v>
      </c>
    </row>
    <row r="3779" spans="3:5" x14ac:dyDescent="0.3">
      <c r="C3779" t="e">
        <f>'TPS543C20 Loop Gain'!AI161</f>
        <v>#DIV/0!</v>
      </c>
      <c r="D3779" t="e">
        <f>'TPS543C20 Loop Gain'!AJ161</f>
        <v>#DIV/0!</v>
      </c>
      <c r="E3779">
        <f>'TPS543C20 Loop Gain'!B161</f>
        <v>2700</v>
      </c>
    </row>
    <row r="3780" spans="3:5" x14ac:dyDescent="0.3">
      <c r="C3780" t="e">
        <f>'TPS543C20 Loop Gain'!AI160</f>
        <v>#DIV/0!</v>
      </c>
      <c r="D3780" t="e">
        <f>'TPS543C20 Loop Gain'!AJ160</f>
        <v>#DIV/0!</v>
      </c>
      <c r="E3780">
        <f>'TPS543C20 Loop Gain'!B160</f>
        <v>2600</v>
      </c>
    </row>
    <row r="3781" spans="3:5" x14ac:dyDescent="0.3">
      <c r="C3781" t="e">
        <f>'TPS543C20 Loop Gain'!AI159</f>
        <v>#DIV/0!</v>
      </c>
      <c r="D3781" t="e">
        <f>'TPS543C20 Loop Gain'!AJ159</f>
        <v>#DIV/0!</v>
      </c>
      <c r="E3781">
        <f>'TPS543C20 Loop Gain'!B159</f>
        <v>2500</v>
      </c>
    </row>
    <row r="3782" spans="3:5" x14ac:dyDescent="0.3">
      <c r="C3782" t="e">
        <f>'TPS543C20 Loop Gain'!AI158</f>
        <v>#DIV/0!</v>
      </c>
      <c r="D3782" t="e">
        <f>'TPS543C20 Loop Gain'!AJ158</f>
        <v>#DIV/0!</v>
      </c>
      <c r="E3782">
        <f>'TPS543C20 Loop Gain'!B158</f>
        <v>2400</v>
      </c>
    </row>
    <row r="3783" spans="3:5" x14ac:dyDescent="0.3">
      <c r="C3783" t="e">
        <f>'TPS543C20 Loop Gain'!AI157</f>
        <v>#DIV/0!</v>
      </c>
      <c r="D3783" t="e">
        <f>'TPS543C20 Loop Gain'!AJ157</f>
        <v>#DIV/0!</v>
      </c>
      <c r="E3783">
        <f>'TPS543C20 Loop Gain'!B157</f>
        <v>2300</v>
      </c>
    </row>
    <row r="3784" spans="3:5" x14ac:dyDescent="0.3">
      <c r="C3784" t="e">
        <f>'TPS543C20 Loop Gain'!AI156</f>
        <v>#DIV/0!</v>
      </c>
      <c r="D3784" t="e">
        <f>'TPS543C20 Loop Gain'!AJ156</f>
        <v>#DIV/0!</v>
      </c>
      <c r="E3784">
        <f>'TPS543C20 Loop Gain'!B156</f>
        <v>2200</v>
      </c>
    </row>
    <row r="3785" spans="3:5" x14ac:dyDescent="0.3">
      <c r="C3785" t="e">
        <f>'TPS543C20 Loop Gain'!AI155</f>
        <v>#DIV/0!</v>
      </c>
      <c r="D3785" t="e">
        <f>'TPS543C20 Loop Gain'!AJ155</f>
        <v>#DIV/0!</v>
      </c>
      <c r="E3785">
        <f>'TPS543C20 Loop Gain'!B155</f>
        <v>2100</v>
      </c>
    </row>
    <row r="3786" spans="3:5" x14ac:dyDescent="0.3">
      <c r="C3786" t="e">
        <f>'TPS543C20 Loop Gain'!AI154</f>
        <v>#DIV/0!</v>
      </c>
      <c r="D3786" t="e">
        <f>'TPS543C20 Loop Gain'!AJ154</f>
        <v>#DIV/0!</v>
      </c>
      <c r="E3786">
        <f>'TPS543C20 Loop Gain'!B154</f>
        <v>2000</v>
      </c>
    </row>
    <row r="3787" spans="3:5" x14ac:dyDescent="0.3">
      <c r="C3787" t="e">
        <f>'TPS543C20 Loop Gain'!AI153</f>
        <v>#DIV/0!</v>
      </c>
      <c r="D3787" t="e">
        <f>'TPS543C20 Loop Gain'!AJ153</f>
        <v>#DIV/0!</v>
      </c>
      <c r="E3787">
        <f>'TPS543C20 Loop Gain'!B153</f>
        <v>1900</v>
      </c>
    </row>
    <row r="3788" spans="3:5" x14ac:dyDescent="0.3">
      <c r="C3788" t="e">
        <f>'TPS543C20 Loop Gain'!AI152</f>
        <v>#DIV/0!</v>
      </c>
      <c r="D3788" t="e">
        <f>'TPS543C20 Loop Gain'!AJ152</f>
        <v>#DIV/0!</v>
      </c>
      <c r="E3788">
        <f>'TPS543C20 Loop Gain'!B152</f>
        <v>1800</v>
      </c>
    </row>
    <row r="3789" spans="3:5" x14ac:dyDescent="0.3">
      <c r="C3789" t="e">
        <f>'TPS543C20 Loop Gain'!AI151</f>
        <v>#DIV/0!</v>
      </c>
      <c r="D3789" t="e">
        <f>'TPS543C20 Loop Gain'!AJ151</f>
        <v>#DIV/0!</v>
      </c>
      <c r="E3789">
        <f>'TPS543C20 Loop Gain'!B151</f>
        <v>1700</v>
      </c>
    </row>
    <row r="3790" spans="3:5" x14ac:dyDescent="0.3">
      <c r="C3790" t="e">
        <f>'TPS543C20 Loop Gain'!AI150</f>
        <v>#DIV/0!</v>
      </c>
      <c r="D3790" t="e">
        <f>'TPS543C20 Loop Gain'!AJ150</f>
        <v>#DIV/0!</v>
      </c>
      <c r="E3790">
        <f>'TPS543C20 Loop Gain'!B150</f>
        <v>1600</v>
      </c>
    </row>
    <row r="3791" spans="3:5" x14ac:dyDescent="0.3">
      <c r="C3791" t="e">
        <f>'TPS543C20 Loop Gain'!AI149</f>
        <v>#DIV/0!</v>
      </c>
      <c r="D3791" t="e">
        <f>'TPS543C20 Loop Gain'!AJ149</f>
        <v>#DIV/0!</v>
      </c>
      <c r="E3791">
        <f>'TPS543C20 Loop Gain'!B149</f>
        <v>1500</v>
      </c>
    </row>
    <row r="3792" spans="3:5" x14ac:dyDescent="0.3">
      <c r="C3792" t="e">
        <f>'TPS543C20 Loop Gain'!AI148</f>
        <v>#DIV/0!</v>
      </c>
      <c r="D3792" t="e">
        <f>'TPS543C20 Loop Gain'!AJ148</f>
        <v>#DIV/0!</v>
      </c>
      <c r="E3792">
        <f>'TPS543C20 Loop Gain'!B148</f>
        <v>1400</v>
      </c>
    </row>
    <row r="3793" spans="3:5" x14ac:dyDescent="0.3">
      <c r="C3793" t="e">
        <f>'TPS543C20 Loop Gain'!AI147</f>
        <v>#DIV/0!</v>
      </c>
      <c r="D3793" t="e">
        <f>'TPS543C20 Loop Gain'!AJ147</f>
        <v>#DIV/0!</v>
      </c>
      <c r="E3793">
        <f>'TPS543C20 Loop Gain'!B147</f>
        <v>1300</v>
      </c>
    </row>
    <row r="3794" spans="3:5" x14ac:dyDescent="0.3">
      <c r="C3794" t="e">
        <f>'TPS543C20 Loop Gain'!AI146</f>
        <v>#DIV/0!</v>
      </c>
      <c r="D3794" t="e">
        <f>'TPS543C20 Loop Gain'!AJ146</f>
        <v>#DIV/0!</v>
      </c>
      <c r="E3794">
        <f>'TPS543C20 Loop Gain'!B146</f>
        <v>1200</v>
      </c>
    </row>
    <row r="3795" spans="3:5" x14ac:dyDescent="0.3">
      <c r="C3795" t="e">
        <f>'TPS543C20 Loop Gain'!AI145</f>
        <v>#DIV/0!</v>
      </c>
      <c r="D3795" t="e">
        <f>'TPS543C20 Loop Gain'!AJ145</f>
        <v>#DIV/0!</v>
      </c>
      <c r="E3795">
        <f>'TPS543C20 Loop Gain'!B145</f>
        <v>1100</v>
      </c>
    </row>
    <row r="3796" spans="3:5" x14ac:dyDescent="0.3">
      <c r="C3796" t="e">
        <f>'TPS543C20 Loop Gain'!AI144</f>
        <v>#DIV/0!</v>
      </c>
      <c r="D3796" t="e">
        <f>'TPS543C20 Loop Gain'!AJ144</f>
        <v>#DIV/0!</v>
      </c>
      <c r="E3796">
        <f>'TPS543C20 Loop Gain'!B144</f>
        <v>1000</v>
      </c>
    </row>
    <row r="3797" spans="3:5" x14ac:dyDescent="0.3">
      <c r="C3797" t="e">
        <f>'TPS543C20 Loop Gain'!AI143</f>
        <v>#DIV/0!</v>
      </c>
      <c r="D3797" t="e">
        <f>'TPS543C20 Loop Gain'!AJ143</f>
        <v>#DIV/0!</v>
      </c>
      <c r="E3797">
        <f>'TPS543C20 Loop Gain'!B143</f>
        <v>900</v>
      </c>
    </row>
    <row r="3798" spans="3:5" x14ac:dyDescent="0.3">
      <c r="C3798" t="e">
        <f>'TPS543C20 Loop Gain'!AI142</f>
        <v>#DIV/0!</v>
      </c>
      <c r="D3798" t="e">
        <f>'TPS543C20 Loop Gain'!AJ142</f>
        <v>#DIV/0!</v>
      </c>
      <c r="E3798">
        <f>'TPS543C20 Loop Gain'!B142</f>
        <v>800</v>
      </c>
    </row>
    <row r="3799" spans="3:5" x14ac:dyDescent="0.3">
      <c r="C3799" t="e">
        <f>'TPS543C20 Loop Gain'!AI141</f>
        <v>#DIV/0!</v>
      </c>
      <c r="D3799" t="e">
        <f>'TPS543C20 Loop Gain'!AJ141</f>
        <v>#DIV/0!</v>
      </c>
      <c r="E3799">
        <f>'TPS543C20 Loop Gain'!B141</f>
        <v>700</v>
      </c>
    </row>
    <row r="3800" spans="3:5" x14ac:dyDescent="0.3">
      <c r="C3800" t="e">
        <f>'TPS543C20 Loop Gain'!AI140</f>
        <v>#DIV/0!</v>
      </c>
      <c r="D3800" t="e">
        <f>'TPS543C20 Loop Gain'!AJ140</f>
        <v>#DIV/0!</v>
      </c>
      <c r="E3800">
        <f>'TPS543C20 Loop Gain'!B140</f>
        <v>600</v>
      </c>
    </row>
    <row r="3801" spans="3:5" x14ac:dyDescent="0.3">
      <c r="C3801" t="e">
        <f>'TPS543C20 Loop Gain'!AI139</f>
        <v>#DIV/0!</v>
      </c>
      <c r="D3801" t="e">
        <f>'TPS543C20 Loop Gain'!AJ139</f>
        <v>#DIV/0!</v>
      </c>
      <c r="E3801">
        <f>'TPS543C20 Loop Gain'!B139</f>
        <v>500</v>
      </c>
    </row>
    <row r="3802" spans="3:5" x14ac:dyDescent="0.3">
      <c r="C3802" t="e">
        <f>'TPS543C20 Loop Gain'!AI138</f>
        <v>#DIV/0!</v>
      </c>
      <c r="D3802" t="e">
        <f>'TPS543C20 Loop Gain'!AJ138</f>
        <v>#DIV/0!</v>
      </c>
      <c r="E3802">
        <f>'TPS543C20 Loop Gain'!B138</f>
        <v>400</v>
      </c>
    </row>
    <row r="3803" spans="3:5" x14ac:dyDescent="0.3">
      <c r="C3803" t="e">
        <f>'TPS543C20 Loop Gain'!AI137</f>
        <v>#DIV/0!</v>
      </c>
      <c r="D3803" t="e">
        <f>'TPS543C20 Loop Gain'!AJ137</f>
        <v>#DIV/0!</v>
      </c>
      <c r="E3803">
        <f>'TPS543C20 Loop Gain'!B137</f>
        <v>300</v>
      </c>
    </row>
    <row r="3804" spans="3:5" x14ac:dyDescent="0.3">
      <c r="C3804" t="e">
        <f>'TPS543C20 Loop Gain'!AI136</f>
        <v>#DIV/0!</v>
      </c>
      <c r="D3804" t="e">
        <f>'TPS543C20 Loop Gain'!AJ136</f>
        <v>#DIV/0!</v>
      </c>
      <c r="E3804">
        <f>'TPS543C20 Loop Gain'!B136</f>
        <v>200</v>
      </c>
    </row>
    <row r="3805" spans="3:5" x14ac:dyDescent="0.3">
      <c r="C3805" t="e">
        <f>'TPS543C20 Loop Gain'!AI135</f>
        <v>#DIV/0!</v>
      </c>
      <c r="D3805" t="e">
        <f>'TPS543C20 Loop Gain'!AJ135</f>
        <v>#DIV/0!</v>
      </c>
      <c r="E3805">
        <f>'TPS543C20 Loop Gain'!B135</f>
        <v>100</v>
      </c>
    </row>
    <row r="3806" spans="3:5" x14ac:dyDescent="0.3">
      <c r="C3806" t="e">
        <f>'TPS543C20 Loop Gain'!AI134</f>
        <v>#DIV/0!</v>
      </c>
      <c r="D3806" t="e">
        <f>'TPS543C20 Loop Gain'!AJ134</f>
        <v>#DIV/0!</v>
      </c>
      <c r="E3806">
        <f>'TPS543C20 Loop Gain'!B134</f>
        <v>10</v>
      </c>
    </row>
    <row r="3807" spans="3:5" x14ac:dyDescent="0.3">
      <c r="C3807" t="e">
        <f>'TPS543C20 Loop Gain'!AI133</f>
        <v>#DIV/0!</v>
      </c>
      <c r="D3807" t="e">
        <f>'TPS543C20 Loop Gain'!AJ133</f>
        <v>#DIV/0!</v>
      </c>
      <c r="E3807">
        <f>'TPS543C20 Loop Gain'!B133</f>
        <v>1</v>
      </c>
    </row>
  </sheetData>
  <phoneticPr fontId="3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
  <sheetViews>
    <sheetView workbookViewId="0"/>
  </sheetViews>
  <sheetFormatPr defaultRowHeight="16.5" x14ac:dyDescent="0.3"/>
  <sheetData>
    <row r="1" spans="1:11" x14ac:dyDescent="0.3">
      <c r="A1" t="s">
        <v>278</v>
      </c>
      <c r="D1" t="s">
        <v>65</v>
      </c>
      <c r="G1" t="s">
        <v>275</v>
      </c>
      <c r="J1" t="s">
        <v>276</v>
      </c>
    </row>
    <row r="2" spans="1:11" x14ac:dyDescent="0.3">
      <c r="A2">
        <f>1</f>
        <v>1</v>
      </c>
      <c r="B2">
        <v>0</v>
      </c>
      <c r="D2">
        <v>0.6</v>
      </c>
      <c r="E2">
        <v>0</v>
      </c>
      <c r="G2">
        <v>300</v>
      </c>
      <c r="H2">
        <v>66.5</v>
      </c>
      <c r="J2">
        <v>0.5</v>
      </c>
      <c r="K2">
        <v>0</v>
      </c>
    </row>
    <row r="3" spans="1:11" x14ac:dyDescent="0.3">
      <c r="A3">
        <f>1.42</f>
        <v>1.42</v>
      </c>
      <c r="B3">
        <v>8.66</v>
      </c>
      <c r="D3">
        <v>0.7</v>
      </c>
      <c r="E3">
        <v>8.66</v>
      </c>
      <c r="G3">
        <v>400</v>
      </c>
      <c r="H3">
        <v>48.7</v>
      </c>
      <c r="J3">
        <v>1</v>
      </c>
      <c r="K3">
        <v>8.66</v>
      </c>
    </row>
    <row r="4" spans="1:11" x14ac:dyDescent="0.3">
      <c r="A4">
        <f>1.94</f>
        <v>1.94</v>
      </c>
      <c r="B4">
        <v>15.4</v>
      </c>
      <c r="D4">
        <v>0.75</v>
      </c>
      <c r="E4">
        <v>15.4</v>
      </c>
      <c r="G4">
        <v>500</v>
      </c>
      <c r="H4">
        <v>39.200000000000003</v>
      </c>
      <c r="J4">
        <v>2</v>
      </c>
      <c r="K4">
        <v>15.4</v>
      </c>
    </row>
    <row r="5" spans="1:11" x14ac:dyDescent="0.3">
      <c r="A5">
        <f>2.58</f>
        <v>2.58</v>
      </c>
      <c r="B5">
        <v>23.7</v>
      </c>
      <c r="D5">
        <v>0.8</v>
      </c>
      <c r="E5">
        <v>23.7</v>
      </c>
      <c r="G5">
        <v>700</v>
      </c>
      <c r="H5">
        <v>28</v>
      </c>
      <c r="J5">
        <v>4</v>
      </c>
      <c r="K5" t="s">
        <v>277</v>
      </c>
    </row>
    <row r="6" spans="1:11" x14ac:dyDescent="0.3">
      <c r="A6">
        <f>3.43</f>
        <v>3.43</v>
      </c>
      <c r="B6">
        <v>34.799999999999997</v>
      </c>
      <c r="D6">
        <v>0.85</v>
      </c>
      <c r="E6">
        <v>34.799999999999997</v>
      </c>
      <c r="G6">
        <v>850</v>
      </c>
      <c r="H6">
        <v>22.6</v>
      </c>
      <c r="J6">
        <v>5</v>
      </c>
      <c r="K6">
        <v>23.7</v>
      </c>
    </row>
    <row r="7" spans="1:11" x14ac:dyDescent="0.3">
      <c r="A7">
        <f>4.57</f>
        <v>4.57</v>
      </c>
      <c r="B7">
        <v>51.1</v>
      </c>
      <c r="D7">
        <v>0.9</v>
      </c>
      <c r="E7">
        <v>51.1</v>
      </c>
      <c r="G7">
        <v>1000</v>
      </c>
      <c r="H7">
        <v>19.100000000000001</v>
      </c>
      <c r="J7">
        <v>8</v>
      </c>
      <c r="K7">
        <v>34.799999999999997</v>
      </c>
    </row>
    <row r="8" spans="1:11" x14ac:dyDescent="0.3">
      <c r="A8">
        <f>6.23</f>
        <v>6.23</v>
      </c>
      <c r="B8">
        <v>78.7</v>
      </c>
      <c r="D8">
        <v>0.95</v>
      </c>
      <c r="E8">
        <v>78.7</v>
      </c>
      <c r="G8">
        <v>1200</v>
      </c>
      <c r="H8">
        <v>15.4</v>
      </c>
      <c r="J8">
        <v>12</v>
      </c>
      <c r="K8">
        <v>51.1</v>
      </c>
    </row>
    <row r="9" spans="1:11" x14ac:dyDescent="0.3">
      <c r="A9">
        <f>8.91</f>
        <v>8.91</v>
      </c>
      <c r="B9">
        <v>121</v>
      </c>
      <c r="D9">
        <v>1</v>
      </c>
      <c r="E9" t="s">
        <v>277</v>
      </c>
      <c r="G9">
        <v>2000</v>
      </c>
      <c r="H9">
        <v>8.06</v>
      </c>
      <c r="J9">
        <v>16</v>
      </c>
      <c r="K9">
        <v>78.7</v>
      </c>
    </row>
    <row r="10" spans="1:11" x14ac:dyDescent="0.3">
      <c r="A10">
        <f>14.1</f>
        <v>14.1</v>
      </c>
      <c r="B10">
        <v>187</v>
      </c>
      <c r="D10">
        <v>1.05</v>
      </c>
      <c r="E10">
        <v>121</v>
      </c>
      <c r="J10">
        <v>24</v>
      </c>
      <c r="K10">
        <v>121</v>
      </c>
    </row>
    <row r="11" spans="1:11" x14ac:dyDescent="0.3">
      <c r="A11">
        <f>29.1</f>
        <v>29.1</v>
      </c>
      <c r="B11" t="s">
        <v>277</v>
      </c>
      <c r="D11">
        <v>1.1000000000000001</v>
      </c>
      <c r="E11">
        <v>187</v>
      </c>
      <c r="J11">
        <v>32</v>
      </c>
      <c r="K11">
        <v>187</v>
      </c>
    </row>
    <row r="15" spans="1:11" x14ac:dyDescent="0.3">
      <c r="B15" t="s">
        <v>544</v>
      </c>
    </row>
    <row r="31" spans="1:1" x14ac:dyDescent="0.3">
      <c r="A31" t="s">
        <v>545</v>
      </c>
    </row>
    <row r="32" spans="1:1" x14ac:dyDescent="0.3">
      <c r="A32" t="s">
        <v>546</v>
      </c>
    </row>
  </sheetData>
  <phoneticPr fontId="32"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heetViews>
  <sheetFormatPr defaultRowHeight="16.5" x14ac:dyDescent="0.3"/>
  <sheetData>
    <row r="1" spans="1:2" x14ac:dyDescent="0.3">
      <c r="A1" t="s">
        <v>547</v>
      </c>
      <c r="B1" t="s">
        <v>548</v>
      </c>
    </row>
    <row r="2" spans="1:2" x14ac:dyDescent="0.3">
      <c r="A2" t="s">
        <v>549</v>
      </c>
      <c r="B2" t="s">
        <v>550</v>
      </c>
    </row>
  </sheetData>
  <phoneticPr fontId="3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9849348C3AB334CB852776262B7D24F" ma:contentTypeVersion="0" ma:contentTypeDescription="Create a new document." ma:contentTypeScope="" ma:versionID="852458224b0d956bf34f082d0ff97872">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B800AA2-EEB7-4C57-AE17-D3868A19F7E7}">
  <ds:schemaRefs>
    <ds:schemaRef ds:uri="http://www.w3.org/XML/1998/namespace"/>
    <ds:schemaRef ds:uri="http://purl.org/dc/elements/1.1/"/>
    <ds:schemaRef ds:uri="http://schemas.microsoft.com/office/infopath/2007/PartnerControls"/>
    <ds:schemaRef ds:uri="http://purl.org/dc/dcmitype/"/>
    <ds:schemaRef ds:uri="http://schemas.microsoft.com/office/2006/documentManagement/types"/>
    <ds:schemaRef ds:uri="http://purl.org/dc/terms/"/>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01B850A6-2376-4606-89E2-BB7791D16E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0C2DB35C-6663-4A92-937A-E65EB27E9D6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60</vt:i4>
      </vt:variant>
    </vt:vector>
  </HeadingPairs>
  <TitlesOfParts>
    <vt:vector size="71" baseType="lpstr">
      <vt:lpstr>Device Calculator</vt:lpstr>
      <vt:lpstr>Schematic Checklist</vt:lpstr>
      <vt:lpstr>Layout Checklist</vt:lpstr>
      <vt:lpstr>partData</vt:lpstr>
      <vt:lpstr>Backup</vt:lpstr>
      <vt:lpstr>TPS543C20 Loop Gain</vt:lpstr>
      <vt:lpstr>Look Up</vt:lpstr>
      <vt:lpstr>Sheet4</vt:lpstr>
      <vt:lpstr>Read Me</vt:lpstr>
      <vt:lpstr>partData (2)</vt:lpstr>
      <vt:lpstr>Extra</vt:lpstr>
      <vt:lpstr>C_ramp</vt:lpstr>
      <vt:lpstr>C_top</vt:lpstr>
      <vt:lpstr>Cboot</vt:lpstr>
      <vt:lpstr>Cin</vt:lpstr>
      <vt:lpstr>'Device Calculator'!Cout</vt:lpstr>
      <vt:lpstr>'TPS543C20 Loop Gain'!Cout</vt:lpstr>
      <vt:lpstr>Cout_ceramic</vt:lpstr>
      <vt:lpstr>Cout_Derating_ceramic</vt:lpstr>
      <vt:lpstr>Cout_derating_electro</vt:lpstr>
      <vt:lpstr>Cout_electro</vt:lpstr>
      <vt:lpstr>Cvcc</vt:lpstr>
      <vt:lpstr>dcr</vt:lpstr>
      <vt:lpstr>duty_cycle</vt:lpstr>
      <vt:lpstr>dVo_dc</vt:lpstr>
      <vt:lpstr>dVo_trans</vt:lpstr>
      <vt:lpstr>EN_pin_connected</vt:lpstr>
      <vt:lpstr>EN_pin_in</vt:lpstr>
      <vt:lpstr>EN_rise</vt:lpstr>
      <vt:lpstr>'Device Calculator'!ESR</vt:lpstr>
      <vt:lpstr>ESR_ceramic</vt:lpstr>
      <vt:lpstr>ESR_electro</vt:lpstr>
      <vt:lpstr>f_LC</vt:lpstr>
      <vt:lpstr>fsw</vt:lpstr>
      <vt:lpstr>fsw_select</vt:lpstr>
      <vt:lpstr>Io_max_IC</vt:lpstr>
      <vt:lpstr>Io_step</vt:lpstr>
      <vt:lpstr>Iout</vt:lpstr>
      <vt:lpstr>Iripple_max</vt:lpstr>
      <vt:lpstr>Iripple_min</vt:lpstr>
      <vt:lpstr>Ivalley</vt:lpstr>
      <vt:lpstr>Kind</vt:lpstr>
      <vt:lpstr>'TPS543C20 Loop Gain'!L</vt:lpstr>
      <vt:lpstr>Lout</vt:lpstr>
      <vt:lpstr>N_Cout_ceramic</vt:lpstr>
      <vt:lpstr>N_Cout_electro</vt:lpstr>
      <vt:lpstr>N_factor</vt:lpstr>
      <vt:lpstr>OC_clamp</vt:lpstr>
      <vt:lpstr>Q_input</vt:lpstr>
      <vt:lpstr>R_ramp</vt:lpstr>
      <vt:lpstr>Rdson_HS</vt:lpstr>
      <vt:lpstr>Rdson_LS</vt:lpstr>
      <vt:lpstr>Ren_b</vt:lpstr>
      <vt:lpstr>Ren_b_eff</vt:lpstr>
      <vt:lpstr>Ren_t</vt:lpstr>
      <vt:lpstr>Rfb_b</vt:lpstr>
      <vt:lpstr>Rfb_t</vt:lpstr>
      <vt:lpstr>Rpg</vt:lpstr>
      <vt:lpstr>toff_min_max</vt:lpstr>
      <vt:lpstr>Tol_L</vt:lpstr>
      <vt:lpstr>ton_min_max</vt:lpstr>
      <vt:lpstr>Vi_ripple_target</vt:lpstr>
      <vt:lpstr>'TPS543C20 Loop Gain'!Vin</vt:lpstr>
      <vt:lpstr>Vin_max</vt:lpstr>
      <vt:lpstr>Vin_min</vt:lpstr>
      <vt:lpstr>Vin_nom</vt:lpstr>
      <vt:lpstr>Vout</vt:lpstr>
      <vt:lpstr>'TPS543C20 Loop Gain'!Vout_LG</vt:lpstr>
      <vt:lpstr>Vref</vt:lpstr>
      <vt:lpstr>Vsel</vt:lpstr>
      <vt:lpstr>Vstart_target</vt:lpstr>
    </vt:vector>
  </TitlesOfParts>
  <Company>Texas Instruments Incorporated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Jackson, Layne</dc:creator>
  <cp:lastModifiedBy>MIN IN GI</cp:lastModifiedBy>
  <cp:lastPrinted>2015-12-02T21:47:30Z</cp:lastPrinted>
  <dcterms:created xsi:type="dcterms:W3CDTF">2015-06-04T00:22:15Z</dcterms:created>
  <dcterms:modified xsi:type="dcterms:W3CDTF">2023-10-05T02:25:35Z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0x01010089849348C3AB334CB852776262B7D24F</vt:lpwstr>
  </property>
</Properties>
</file>